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comments1.xml" ContentType="application/vnd.openxmlformats-officedocument.spreadsheetml.comments+xml"/>
  <Override PartName="/xl/drawings/drawing76.xml" ContentType="application/vnd.openxmlformats-officedocument.drawing+xml"/>
  <Override PartName="/xl/drawings/drawing7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2"/>
  <workbookPr defaultThemeVersion="166925"/>
  <mc:AlternateContent xmlns:mc="http://schemas.openxmlformats.org/markup-compatibility/2006">
    <mc:Choice Requires="x15">
      <x15ac:absPath xmlns:x15ac="http://schemas.microsoft.com/office/spreadsheetml/2010/11/ac" url="U:\Shared Documents\ERD - STATS\MSB\2021\March 2021\Final\"/>
    </mc:Choice>
  </mc:AlternateContent>
  <xr:revisionPtr revIDLastSave="0" documentId="13_ncr:1_{BF21D977-98E0-459F-A384-A233555F015B}" xr6:coauthVersionLast="36" xr6:coauthVersionMax="36" xr10:uidLastSave="{00000000-0000-0000-0000-000000000000}"/>
  <bookViews>
    <workbookView xWindow="0" yWindow="0" windowWidth="28800" windowHeight="11625" xr2:uid="{0FD0090A-5DE5-42A1-95E3-34A8059A0077}"/>
  </bookViews>
  <sheets>
    <sheet name="Table of Contents" sheetId="1" r:id="rId1"/>
    <sheet name="1" sheetId="2" r:id="rId2"/>
    <sheet name="2" sheetId="3" r:id="rId3"/>
    <sheet name="3" sheetId="4" r:id="rId4"/>
    <sheet name="4" sheetId="5" r:id="rId5"/>
    <sheet name="5" sheetId="6" r:id="rId6"/>
    <sheet name="6" sheetId="7" r:id="rId7"/>
    <sheet name="7" sheetId="8" r:id="rId8"/>
    <sheet name="8  "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9" r:id="rId18"/>
    <sheet name="18" sheetId="21" r:id="rId19"/>
    <sheet name="19" sheetId="23" r:id="rId20"/>
    <sheet name="20" sheetId="25" r:id="rId21"/>
    <sheet name="21" sheetId="27" r:id="rId22"/>
    <sheet name="22a-b" sheetId="28" r:id="rId23"/>
    <sheet name="23" sheetId="29" r:id="rId24"/>
    <sheet name="24" sheetId="31" r:id="rId25"/>
    <sheet name="25a" sheetId="33" r:id="rId26"/>
    <sheet name="25b" sheetId="34" r:id="rId27"/>
    <sheet name="26" sheetId="35" r:id="rId28"/>
    <sheet name="27 " sheetId="36" r:id="rId29"/>
    <sheet name="28" sheetId="37" r:id="rId30"/>
    <sheet name="29" sheetId="38" r:id="rId31"/>
    <sheet name="30" sheetId="39" r:id="rId32"/>
    <sheet name="31" sheetId="40" r:id="rId33"/>
    <sheet name="32" sheetId="41" r:id="rId34"/>
    <sheet name="33" sheetId="42" r:id="rId35"/>
    <sheet name="34" sheetId="43" r:id="rId36"/>
    <sheet name="35" sheetId="44" r:id="rId37"/>
    <sheet name="36" sheetId="45" r:id="rId38"/>
    <sheet name="37" sheetId="46" r:id="rId39"/>
    <sheet name="38a" sheetId="47" r:id="rId40"/>
    <sheet name="38b" sheetId="48" r:id="rId41"/>
    <sheet name="39-41" sheetId="49" r:id="rId42"/>
    <sheet name="42" sheetId="50" r:id="rId43"/>
    <sheet name="43" sheetId="51" r:id="rId44"/>
    <sheet name="44" sheetId="52" r:id="rId45"/>
    <sheet name="45a-c" sheetId="53" r:id="rId46"/>
    <sheet name="46a-b" sheetId="54" r:id="rId47"/>
    <sheet name="47" sheetId="55" r:id="rId48"/>
    <sheet name="48a-b " sheetId="56" r:id="rId49"/>
    <sheet name="49a" sheetId="57" r:id="rId50"/>
    <sheet name="49b" sheetId="58" r:id="rId51"/>
    <sheet name="50" sheetId="59" r:id="rId52"/>
    <sheet name="51-52" sheetId="60" r:id="rId53"/>
    <sheet name="53a-b" sheetId="61" r:id="rId54"/>
    <sheet name="53c" sheetId="62" r:id="rId55"/>
    <sheet name="54" sheetId="63" r:id="rId56"/>
    <sheet name="55a" sheetId="64" r:id="rId57"/>
    <sheet name="55b" sheetId="65" r:id="rId58"/>
    <sheet name="56" sheetId="66" r:id="rId59"/>
    <sheet name="57a-b" sheetId="67" r:id="rId60"/>
    <sheet name="58a" sheetId="68" r:id="rId61"/>
    <sheet name="58b-c" sheetId="69" r:id="rId62"/>
    <sheet name="58d" sheetId="70" r:id="rId63"/>
    <sheet name="59-60" sheetId="71" r:id="rId64"/>
    <sheet name="61" sheetId="72" r:id="rId65"/>
    <sheet name="62a" sheetId="73" r:id="rId66"/>
    <sheet name="62b" sheetId="74" r:id="rId67"/>
    <sheet name="63a-b" sheetId="75" r:id="rId68"/>
    <sheet name="64" sheetId="76" r:id="rId69"/>
    <sheet name="65a-b" sheetId="77" r:id="rId70"/>
    <sheet name="66" sheetId="78" r:id="rId71"/>
    <sheet name="67" sheetId="79" r:id="rId72"/>
    <sheet name="68a-b " sheetId="80" r:id="rId73"/>
    <sheet name="69a-b " sheetId="81" r:id="rId74"/>
    <sheet name="70a-b- c" sheetId="82" r:id="rId75"/>
    <sheet name="70d" sheetId="83" r:id="rId76"/>
    <sheet name="71" sheetId="84" r:id="rId77"/>
    <sheet name="72" sheetId="85" r:id="rId78"/>
    <sheet name="73" sheetId="86" r:id="rId79"/>
    <sheet name="74" sheetId="87"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s>
  <definedNames>
    <definedName name="\A" localSheetId="1">#REF!</definedName>
    <definedName name="\A" localSheetId="10">#REF!</definedName>
    <definedName name="\A" localSheetId="11">#REF!</definedName>
    <definedName name="\A" localSheetId="12">#REF!</definedName>
    <definedName name="\A" localSheetId="13">#REF!</definedName>
    <definedName name="\A" localSheetId="15">#REF!</definedName>
    <definedName name="\A" localSheetId="16">#REF!</definedName>
    <definedName name="\A" localSheetId="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#REF!</definedName>
    <definedName name="\A" localSheetId="31">#REF!</definedName>
    <definedName name="\A" localSheetId="32">#REF!</definedName>
    <definedName name="\A" localSheetId="33">#REF!</definedName>
    <definedName name="\A" localSheetId="34">#REF!</definedName>
    <definedName name="\A" localSheetId="37">#REF!</definedName>
    <definedName name="\A" localSheetId="41">#REF!</definedName>
    <definedName name="\A" localSheetId="4">#REF!</definedName>
    <definedName name="\A" localSheetId="45">#REF!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5">#REF!</definedName>
    <definedName name="\A" localSheetId="51">#REF!</definedName>
    <definedName name="\A" localSheetId="53">#REF!</definedName>
    <definedName name="\A" localSheetId="54">#REF!</definedName>
    <definedName name="\A" localSheetId="56">#REF!</definedName>
    <definedName name="\A" localSheetId="57">#REF!</definedName>
    <definedName name="\A" localSheetId="58">#REF!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1">#REF!</definedName>
    <definedName name="\A" localSheetId="72">#REF!</definedName>
    <definedName name="\A" localSheetId="73">#REF!</definedName>
    <definedName name="\A" localSheetId="7">#REF!</definedName>
    <definedName name="\A" localSheetId="74">#REF!</definedName>
    <definedName name="\A" localSheetId="77">#REF!</definedName>
    <definedName name="\A" localSheetId="8">#REF!</definedName>
    <definedName name="\A" localSheetId="9">#REF!</definedName>
    <definedName name="\A">#REF!</definedName>
    <definedName name="\B" localSheetId="1">#REF!</definedName>
    <definedName name="\B" localSheetId="10">#REF!</definedName>
    <definedName name="\B" localSheetId="11">#REF!</definedName>
    <definedName name="\B" localSheetId="12">#REF!</definedName>
    <definedName name="\B" localSheetId="13">#REF!</definedName>
    <definedName name="\B" localSheetId="15">#REF!</definedName>
    <definedName name="\B" localSheetId="16">#REF!</definedName>
    <definedName name="\B" localSheetId="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#REF!</definedName>
    <definedName name="\B" localSheetId="31">#REF!</definedName>
    <definedName name="\B" localSheetId="32">#REF!</definedName>
    <definedName name="\B" localSheetId="33">#REF!</definedName>
    <definedName name="\B" localSheetId="34">#REF!</definedName>
    <definedName name="\B" localSheetId="37">#REF!</definedName>
    <definedName name="\B" localSheetId="41">#REF!</definedName>
    <definedName name="\B" localSheetId="4">#REF!</definedName>
    <definedName name="\B" localSheetId="45">#REF!</definedName>
    <definedName name="\B" localSheetId="46">#REF!</definedName>
    <definedName name="\B" localSheetId="47">#REF!</definedName>
    <definedName name="\B" localSheetId="48">#REF!</definedName>
    <definedName name="\B" localSheetId="49">#REF!</definedName>
    <definedName name="\B" localSheetId="50">#REF!</definedName>
    <definedName name="\B" localSheetId="5">#REF!</definedName>
    <definedName name="\B" localSheetId="51">#REF!</definedName>
    <definedName name="\B" localSheetId="53">#REF!</definedName>
    <definedName name="\B" localSheetId="54">#REF!</definedName>
    <definedName name="\B" localSheetId="56">#REF!</definedName>
    <definedName name="\B" localSheetId="57">#REF!</definedName>
    <definedName name="\B" localSheetId="58">#REF!</definedName>
    <definedName name="\B" localSheetId="59">#REF!</definedName>
    <definedName name="\B" localSheetId="60">#REF!</definedName>
    <definedName name="\B" localSheetId="61">#REF!</definedName>
    <definedName name="\B" localSheetId="62">#REF!</definedName>
    <definedName name="\B" localSheetId="63">#REF!</definedName>
    <definedName name="\B" localSheetId="6">#REF!</definedName>
    <definedName name="\B" localSheetId="64">#REF!</definedName>
    <definedName name="\B" localSheetId="65">#REF!</definedName>
    <definedName name="\B" localSheetId="66">#REF!</definedName>
    <definedName name="\B" localSheetId="67">#REF!</definedName>
    <definedName name="\B" localSheetId="68">#REF!</definedName>
    <definedName name="\B" localSheetId="69">#REF!</definedName>
    <definedName name="\B" localSheetId="71">#REF!</definedName>
    <definedName name="\B" localSheetId="72">#REF!</definedName>
    <definedName name="\B" localSheetId="73">#REF!</definedName>
    <definedName name="\B" localSheetId="7">#REF!</definedName>
    <definedName name="\B" localSheetId="74">#REF!</definedName>
    <definedName name="\B" localSheetId="77">#REF!</definedName>
    <definedName name="\B" localSheetId="8">#REF!</definedName>
    <definedName name="\B" localSheetId="9">#REF!</definedName>
    <definedName name="\B">#REF!</definedName>
    <definedName name="\bb" localSheetId="1">#REF!</definedName>
    <definedName name="\bb" localSheetId="10">#REF!</definedName>
    <definedName name="\bb" localSheetId="11">#REF!</definedName>
    <definedName name="\bb" localSheetId="12">#REF!</definedName>
    <definedName name="\bb" localSheetId="13">#REF!</definedName>
    <definedName name="\bb" localSheetId="15">#REF!</definedName>
    <definedName name="\bb" localSheetId="16">#REF!</definedName>
    <definedName name="\bb" localSheetId="2">#REF!</definedName>
    <definedName name="\bb" localSheetId="23">#REF!</definedName>
    <definedName name="\bb" localSheetId="24">#REF!</definedName>
    <definedName name="\bb" localSheetId="25">#REF!</definedName>
    <definedName name="\bb" localSheetId="26">#REF!</definedName>
    <definedName name="\bb" localSheetId="27">#REF!</definedName>
    <definedName name="\bb" localSheetId="28">#REF!</definedName>
    <definedName name="\bb" localSheetId="29">#REF!</definedName>
    <definedName name="\bb" localSheetId="3">#REF!</definedName>
    <definedName name="\bb" localSheetId="31">#REF!</definedName>
    <definedName name="\bb" localSheetId="32">#REF!</definedName>
    <definedName name="\bb" localSheetId="33">#REF!</definedName>
    <definedName name="\bb" localSheetId="34">#REF!</definedName>
    <definedName name="\bb" localSheetId="37">#REF!</definedName>
    <definedName name="\bb" localSheetId="41">#REF!</definedName>
    <definedName name="\bb" localSheetId="4">#REF!</definedName>
    <definedName name="\bb" localSheetId="45">#REF!</definedName>
    <definedName name="\bb" localSheetId="46">#REF!</definedName>
    <definedName name="\bb" localSheetId="47">#REF!</definedName>
    <definedName name="\bb" localSheetId="48">#REF!</definedName>
    <definedName name="\bb" localSheetId="49">#REF!</definedName>
    <definedName name="\bb" localSheetId="50">#REF!</definedName>
    <definedName name="\bb" localSheetId="5">#REF!</definedName>
    <definedName name="\bb" localSheetId="51">#REF!</definedName>
    <definedName name="\bb" localSheetId="53">#REF!</definedName>
    <definedName name="\bb" localSheetId="54">#REF!</definedName>
    <definedName name="\bb" localSheetId="56">#REF!</definedName>
    <definedName name="\bb" localSheetId="57">#REF!</definedName>
    <definedName name="\bb" localSheetId="58">#REF!</definedName>
    <definedName name="\bb" localSheetId="59">#REF!</definedName>
    <definedName name="\bb" localSheetId="60">#REF!</definedName>
    <definedName name="\bb" localSheetId="61">#REF!</definedName>
    <definedName name="\bb" localSheetId="62">#REF!</definedName>
    <definedName name="\bb" localSheetId="63">#REF!</definedName>
    <definedName name="\bb" localSheetId="6">#REF!</definedName>
    <definedName name="\bb" localSheetId="64">#REF!</definedName>
    <definedName name="\bb" localSheetId="65">#REF!</definedName>
    <definedName name="\bb" localSheetId="66">#REF!</definedName>
    <definedName name="\bb" localSheetId="67">#REF!</definedName>
    <definedName name="\bb" localSheetId="68">#REF!</definedName>
    <definedName name="\bb" localSheetId="69">#REF!</definedName>
    <definedName name="\bb" localSheetId="71">#REF!</definedName>
    <definedName name="\bb" localSheetId="72">#REF!</definedName>
    <definedName name="\bb" localSheetId="73">#REF!</definedName>
    <definedName name="\bb" localSheetId="7">#REF!</definedName>
    <definedName name="\bb" localSheetId="74">#REF!</definedName>
    <definedName name="\bb" localSheetId="77">#REF!</definedName>
    <definedName name="\bb" localSheetId="8">#REF!</definedName>
    <definedName name="\bb" localSheetId="9">#REF!</definedName>
    <definedName name="\bb">#REF!</definedName>
    <definedName name="\BOF" localSheetId="1">#REF!</definedName>
    <definedName name="\BOF" localSheetId="11">#REF!</definedName>
    <definedName name="\BOF" localSheetId="12">#REF!</definedName>
    <definedName name="\BOF" localSheetId="13">#REF!</definedName>
    <definedName name="\BOF" localSheetId="23">#REF!</definedName>
    <definedName name="\BOF" localSheetId="24">#REF!</definedName>
    <definedName name="\BOF" localSheetId="26">#REF!</definedName>
    <definedName name="\BOF" localSheetId="28">#REF!</definedName>
    <definedName name="\BOF" localSheetId="29">#REF!</definedName>
    <definedName name="\BOF" localSheetId="31">#REF!</definedName>
    <definedName name="\BOF" localSheetId="41">#REF!</definedName>
    <definedName name="\BOF" localSheetId="4">#REF!</definedName>
    <definedName name="\BOF" localSheetId="46">#REF!</definedName>
    <definedName name="\BOF" localSheetId="47">#REF!</definedName>
    <definedName name="\BOF" localSheetId="48">#REF!</definedName>
    <definedName name="\BOF" localSheetId="49">#REF!</definedName>
    <definedName name="\BOF" localSheetId="50">#REF!</definedName>
    <definedName name="\BOF" localSheetId="51">#REF!</definedName>
    <definedName name="\BOF" localSheetId="53">#REF!</definedName>
    <definedName name="\BOF" localSheetId="54">#REF!</definedName>
    <definedName name="\BOF" localSheetId="56">#REF!</definedName>
    <definedName name="\BOF" localSheetId="57">#REF!</definedName>
    <definedName name="\BOF" localSheetId="58">#REF!</definedName>
    <definedName name="\BOF" localSheetId="60">#REF!</definedName>
    <definedName name="\BOF" localSheetId="61">#REF!</definedName>
    <definedName name="\BOF" localSheetId="62">#REF!</definedName>
    <definedName name="\BOF" localSheetId="63">#REF!</definedName>
    <definedName name="\BOF" localSheetId="64">#REF!</definedName>
    <definedName name="\BOF" localSheetId="66">#REF!</definedName>
    <definedName name="\BOF" localSheetId="67">#REF!</definedName>
    <definedName name="\BOF" localSheetId="68">#REF!</definedName>
    <definedName name="\BOF" localSheetId="69">#REF!</definedName>
    <definedName name="\BOF" localSheetId="71">#REF!</definedName>
    <definedName name="\BOF" localSheetId="72">#REF!</definedName>
    <definedName name="\BOF" localSheetId="73">#REF!</definedName>
    <definedName name="\BOF">#REF!</definedName>
    <definedName name="\BOF1" localSheetId="1">#REF!</definedName>
    <definedName name="\BOF1" localSheetId="11">#REF!</definedName>
    <definedName name="\BOF1" localSheetId="12">#REF!</definedName>
    <definedName name="\BOF1" localSheetId="13">#REF!</definedName>
    <definedName name="\BOF1" localSheetId="23">#REF!</definedName>
    <definedName name="\BOF1" localSheetId="24">#REF!</definedName>
    <definedName name="\BOF1" localSheetId="26">#REF!</definedName>
    <definedName name="\BOF1" localSheetId="28">#REF!</definedName>
    <definedName name="\BOF1" localSheetId="29">#REF!</definedName>
    <definedName name="\BOF1" localSheetId="31">#REF!</definedName>
    <definedName name="\BOF1" localSheetId="41">#REF!</definedName>
    <definedName name="\BOF1" localSheetId="4">#REF!</definedName>
    <definedName name="\BOF1" localSheetId="46">#REF!</definedName>
    <definedName name="\BOF1" localSheetId="47">#REF!</definedName>
    <definedName name="\BOF1" localSheetId="48">#REF!</definedName>
    <definedName name="\BOF1" localSheetId="49">#REF!</definedName>
    <definedName name="\BOF1" localSheetId="50">#REF!</definedName>
    <definedName name="\BOF1" localSheetId="51">#REF!</definedName>
    <definedName name="\BOF1" localSheetId="53">#REF!</definedName>
    <definedName name="\BOF1" localSheetId="54">#REF!</definedName>
    <definedName name="\BOF1" localSheetId="56">#REF!</definedName>
    <definedName name="\BOF1" localSheetId="57">#REF!</definedName>
    <definedName name="\BOF1" localSheetId="58">#REF!</definedName>
    <definedName name="\BOF1" localSheetId="60">#REF!</definedName>
    <definedName name="\BOF1" localSheetId="61">#REF!</definedName>
    <definedName name="\BOF1" localSheetId="62">#REF!</definedName>
    <definedName name="\BOF1" localSheetId="63">#REF!</definedName>
    <definedName name="\BOF1" localSheetId="64">#REF!</definedName>
    <definedName name="\BOF1" localSheetId="66">#REF!</definedName>
    <definedName name="\BOF1" localSheetId="67">#REF!</definedName>
    <definedName name="\BOF1" localSheetId="68">#REF!</definedName>
    <definedName name="\BOF1" localSheetId="69">#REF!</definedName>
    <definedName name="\BOF1" localSheetId="71">#REF!</definedName>
    <definedName name="\BOF1" localSheetId="72">#REF!</definedName>
    <definedName name="\BOF1" localSheetId="73">#REF!</definedName>
    <definedName name="\BOF1">#REF!</definedName>
    <definedName name="\BOPF1" localSheetId="1">#REF!</definedName>
    <definedName name="\BOPF1" localSheetId="11">#REF!</definedName>
    <definedName name="\BOPF1" localSheetId="12">#REF!</definedName>
    <definedName name="\BOPF1" localSheetId="13">#REF!</definedName>
    <definedName name="\BOPF1" localSheetId="23">#REF!</definedName>
    <definedName name="\BOPF1" localSheetId="24">#REF!</definedName>
    <definedName name="\BOPF1" localSheetId="26">#REF!</definedName>
    <definedName name="\BOPF1" localSheetId="28">#REF!</definedName>
    <definedName name="\BOPF1" localSheetId="29">#REF!</definedName>
    <definedName name="\BOPF1" localSheetId="31">#REF!</definedName>
    <definedName name="\BOPF1" localSheetId="41">#REF!</definedName>
    <definedName name="\BOPF1" localSheetId="4">#REF!</definedName>
    <definedName name="\BOPF1" localSheetId="46">#REF!</definedName>
    <definedName name="\BOPF1" localSheetId="47">#REF!</definedName>
    <definedName name="\BOPF1" localSheetId="48">#REF!</definedName>
    <definedName name="\BOPF1" localSheetId="49">#REF!</definedName>
    <definedName name="\BOPF1" localSheetId="50">#REF!</definedName>
    <definedName name="\BOPF1" localSheetId="51">#REF!</definedName>
    <definedName name="\BOPF1" localSheetId="53">#REF!</definedName>
    <definedName name="\BOPF1" localSheetId="54">#REF!</definedName>
    <definedName name="\BOPF1" localSheetId="56">#REF!</definedName>
    <definedName name="\BOPF1" localSheetId="57">#REF!</definedName>
    <definedName name="\BOPF1" localSheetId="58">#REF!</definedName>
    <definedName name="\BOPF1" localSheetId="60">#REF!</definedName>
    <definedName name="\BOPF1" localSheetId="61">#REF!</definedName>
    <definedName name="\BOPF1" localSheetId="62">#REF!</definedName>
    <definedName name="\BOPF1" localSheetId="63">#REF!</definedName>
    <definedName name="\BOPF1" localSheetId="64">#REF!</definedName>
    <definedName name="\BOPF1" localSheetId="66">#REF!</definedName>
    <definedName name="\BOPF1" localSheetId="67">#REF!</definedName>
    <definedName name="\BOPF1" localSheetId="68">#REF!</definedName>
    <definedName name="\BOPF1" localSheetId="69">#REF!</definedName>
    <definedName name="\BOPF1" localSheetId="71">#REF!</definedName>
    <definedName name="\BOPF1" localSheetId="72">#REF!</definedName>
    <definedName name="\BOPF1" localSheetId="73">#REF!</definedName>
    <definedName name="\BOPF1">#REF!</definedName>
    <definedName name="\C" localSheetId="13">[1]Contents!#REF!</definedName>
    <definedName name="\C" localSheetId="23">[1]Contents!#REF!</definedName>
    <definedName name="\C" localSheetId="24">[1]Contents!#REF!</definedName>
    <definedName name="\C" localSheetId="28">[1]Contents!#REF!</definedName>
    <definedName name="\C" localSheetId="29">[1]Contents!#REF!</definedName>
    <definedName name="\C" localSheetId="31">[1]Contents!#REF!</definedName>
    <definedName name="\C" localSheetId="49">[1]Contents!#REF!</definedName>
    <definedName name="\C" localSheetId="5">[2]Contents!#REF!</definedName>
    <definedName name="\C" localSheetId="53">[1]Contents!#REF!</definedName>
    <definedName name="\C" localSheetId="54">[1]Contents!#REF!</definedName>
    <definedName name="\C" localSheetId="56">[1]Contents!#REF!</definedName>
    <definedName name="\C" localSheetId="57">[1]Contents!#REF!</definedName>
    <definedName name="\C" localSheetId="60">[1]Contents!#REF!</definedName>
    <definedName name="\C" localSheetId="61">[1]Contents!#REF!</definedName>
    <definedName name="\C" localSheetId="62">[1]Contents!#REF!</definedName>
    <definedName name="\C" localSheetId="63">[1]Contents!#REF!</definedName>
    <definedName name="\C" localSheetId="6">[3]Contents!#REF!</definedName>
    <definedName name="\C" localSheetId="66">[1]Contents!#REF!</definedName>
    <definedName name="\C" localSheetId="69">[1]Contents!#REF!</definedName>
    <definedName name="\C" localSheetId="72">[1]Contents!#REF!</definedName>
    <definedName name="\C" localSheetId="73">[1]Contents!#REF!</definedName>
    <definedName name="\C">[1]Contents!#REF!</definedName>
    <definedName name="\D" localSheetId="1">#REF!</definedName>
    <definedName name="\D" localSheetId="10">#REF!</definedName>
    <definedName name="\D" localSheetId="11">#REF!</definedName>
    <definedName name="\D" localSheetId="12">#REF!</definedName>
    <definedName name="\D" localSheetId="13">#REF!</definedName>
    <definedName name="\D" localSheetId="15">#REF!</definedName>
    <definedName name="\D" localSheetId="16">#REF!</definedName>
    <definedName name="\D" localSheetId="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28">#REF!</definedName>
    <definedName name="\D" localSheetId="29">#REF!</definedName>
    <definedName name="\D" localSheetId="3">#REF!</definedName>
    <definedName name="\D" localSheetId="31">#REF!</definedName>
    <definedName name="\D" localSheetId="32">#REF!</definedName>
    <definedName name="\D" localSheetId="33">#REF!</definedName>
    <definedName name="\D" localSheetId="34">#REF!</definedName>
    <definedName name="\D" localSheetId="37">#REF!</definedName>
    <definedName name="\D" localSheetId="41">#REF!</definedName>
    <definedName name="\D" localSheetId="4">#REF!</definedName>
    <definedName name="\D" localSheetId="45">#REF!</definedName>
    <definedName name="\D" localSheetId="46">#REF!</definedName>
    <definedName name="\D" localSheetId="47">#REF!</definedName>
    <definedName name="\D" localSheetId="48">#REF!</definedName>
    <definedName name="\D" localSheetId="49">#REF!</definedName>
    <definedName name="\D" localSheetId="50">#REF!</definedName>
    <definedName name="\D" localSheetId="5">#REF!</definedName>
    <definedName name="\D" localSheetId="51">#REF!</definedName>
    <definedName name="\D" localSheetId="52">#REF!</definedName>
    <definedName name="\D" localSheetId="53">#REF!</definedName>
    <definedName name="\D" localSheetId="54">#REF!</definedName>
    <definedName name="\D" localSheetId="56">#REF!</definedName>
    <definedName name="\D" localSheetId="57">#REF!</definedName>
    <definedName name="\D" localSheetId="58">#REF!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6">#REF!</definedName>
    <definedName name="\D" localSheetId="64">#REF!</definedName>
    <definedName name="\D" localSheetId="65">#REF!</definedName>
    <definedName name="\D" localSheetId="66">#REF!</definedName>
    <definedName name="\D" localSheetId="67">#REF!</definedName>
    <definedName name="\D" localSheetId="68">#REF!</definedName>
    <definedName name="\D" localSheetId="69">#REF!</definedName>
    <definedName name="\D" localSheetId="71">#REF!</definedName>
    <definedName name="\D" localSheetId="72">#REF!</definedName>
    <definedName name="\D" localSheetId="73">#REF!</definedName>
    <definedName name="\D" localSheetId="7">#REF!</definedName>
    <definedName name="\D" localSheetId="74">#REF!</definedName>
    <definedName name="\D" localSheetId="75">#REF!</definedName>
    <definedName name="\D" localSheetId="76">#REF!</definedName>
    <definedName name="\D" localSheetId="77">#REF!</definedName>
    <definedName name="\D" localSheetId="78">#REF!</definedName>
    <definedName name="\D" localSheetId="79">#REF!</definedName>
    <definedName name="\D" localSheetId="8">#REF!</definedName>
    <definedName name="\D" localSheetId="9">#REF!</definedName>
    <definedName name="\D">#REF!</definedName>
    <definedName name="\E" localSheetId="1">#REF!</definedName>
    <definedName name="\E" localSheetId="10">#REF!</definedName>
    <definedName name="\E" localSheetId="11">#REF!</definedName>
    <definedName name="\E" localSheetId="12">#REF!</definedName>
    <definedName name="\E" localSheetId="13">#REF!</definedName>
    <definedName name="\E" localSheetId="15">#REF!</definedName>
    <definedName name="\E" localSheetId="16">#REF!</definedName>
    <definedName name="\E" localSheetId="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28">#REF!</definedName>
    <definedName name="\E" localSheetId="29">#REF!</definedName>
    <definedName name="\E" localSheetId="3">#REF!</definedName>
    <definedName name="\E" localSheetId="31">#REF!</definedName>
    <definedName name="\E" localSheetId="32">#REF!</definedName>
    <definedName name="\E" localSheetId="33">#REF!</definedName>
    <definedName name="\E" localSheetId="34">#REF!</definedName>
    <definedName name="\E" localSheetId="37">#REF!</definedName>
    <definedName name="\E" localSheetId="41">#REF!</definedName>
    <definedName name="\E" localSheetId="4">#REF!</definedName>
    <definedName name="\E" localSheetId="45">#REF!</definedName>
    <definedName name="\E" localSheetId="46">#REF!</definedName>
    <definedName name="\E" localSheetId="47">#REF!</definedName>
    <definedName name="\E" localSheetId="48">#REF!</definedName>
    <definedName name="\E" localSheetId="49">#REF!</definedName>
    <definedName name="\E" localSheetId="50">#REF!</definedName>
    <definedName name="\E" localSheetId="5">#REF!</definedName>
    <definedName name="\E" localSheetId="51">#REF!</definedName>
    <definedName name="\E" localSheetId="52">#REF!</definedName>
    <definedName name="\E" localSheetId="53">#REF!</definedName>
    <definedName name="\E" localSheetId="54">#REF!</definedName>
    <definedName name="\E" localSheetId="56">#REF!</definedName>
    <definedName name="\E" localSheetId="57">#REF!</definedName>
    <definedName name="\E" localSheetId="58">#REF!</definedName>
    <definedName name="\E" localSheetId="59">#REF!</definedName>
    <definedName name="\E" localSheetId="60">#REF!</definedName>
    <definedName name="\E" localSheetId="61">#REF!</definedName>
    <definedName name="\E" localSheetId="62">#REF!</definedName>
    <definedName name="\E" localSheetId="63">#REF!</definedName>
    <definedName name="\E" localSheetId="6">#REF!</definedName>
    <definedName name="\E" localSheetId="64">#REF!</definedName>
    <definedName name="\E" localSheetId="65">#REF!</definedName>
    <definedName name="\E" localSheetId="66">#REF!</definedName>
    <definedName name="\E" localSheetId="67">#REF!</definedName>
    <definedName name="\E" localSheetId="68">#REF!</definedName>
    <definedName name="\E" localSheetId="69">#REF!</definedName>
    <definedName name="\E" localSheetId="71">#REF!</definedName>
    <definedName name="\E" localSheetId="72">#REF!</definedName>
    <definedName name="\E" localSheetId="73">#REF!</definedName>
    <definedName name="\E" localSheetId="7">#REF!</definedName>
    <definedName name="\E" localSheetId="74">#REF!</definedName>
    <definedName name="\E" localSheetId="75">#REF!</definedName>
    <definedName name="\E" localSheetId="76">#REF!</definedName>
    <definedName name="\E" localSheetId="77">#REF!</definedName>
    <definedName name="\E" localSheetId="78">#REF!</definedName>
    <definedName name="\E" localSheetId="79">#REF!</definedName>
    <definedName name="\E" localSheetId="8">#REF!</definedName>
    <definedName name="\E" localSheetId="9">#REF!</definedName>
    <definedName name="\E">#REF!</definedName>
    <definedName name="\F" localSheetId="1">#REF!</definedName>
    <definedName name="\F" localSheetId="10">#REF!</definedName>
    <definedName name="\F" localSheetId="11">#REF!</definedName>
    <definedName name="\F" localSheetId="12">#REF!</definedName>
    <definedName name="\F" localSheetId="13">#REF!</definedName>
    <definedName name="\F" localSheetId="15">#REF!</definedName>
    <definedName name="\F" localSheetId="16">#REF!</definedName>
    <definedName name="\F" localSheetId="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#REF!</definedName>
    <definedName name="\F" localSheetId="31">#REF!</definedName>
    <definedName name="\F" localSheetId="32">#REF!</definedName>
    <definedName name="\F" localSheetId="33">#REF!</definedName>
    <definedName name="\F" localSheetId="34">#REF!</definedName>
    <definedName name="\F" localSheetId="37">#REF!</definedName>
    <definedName name="\F" localSheetId="41">#REF!</definedName>
    <definedName name="\F" localSheetId="4">#REF!</definedName>
    <definedName name="\F" localSheetId="45">#REF!</definedName>
    <definedName name="\F" localSheetId="46">#REF!</definedName>
    <definedName name="\F" localSheetId="47">#REF!</definedName>
    <definedName name="\F" localSheetId="48">#REF!</definedName>
    <definedName name="\F" localSheetId="49">#REF!</definedName>
    <definedName name="\F" localSheetId="50">#REF!</definedName>
    <definedName name="\F" localSheetId="5">#REF!</definedName>
    <definedName name="\F" localSheetId="51">#REF!</definedName>
    <definedName name="\F" localSheetId="52">#REF!</definedName>
    <definedName name="\F" localSheetId="53">#REF!</definedName>
    <definedName name="\F" localSheetId="54">#REF!</definedName>
    <definedName name="\F" localSheetId="56">#REF!</definedName>
    <definedName name="\F" localSheetId="57">#REF!</definedName>
    <definedName name="\F" localSheetId="58">#REF!</definedName>
    <definedName name="\F" localSheetId="59">#REF!</definedName>
    <definedName name="\F" localSheetId="60">#REF!</definedName>
    <definedName name="\F" localSheetId="61">#REF!</definedName>
    <definedName name="\F" localSheetId="62">#REF!</definedName>
    <definedName name="\F" localSheetId="63">#REF!</definedName>
    <definedName name="\F" localSheetId="6">#REF!</definedName>
    <definedName name="\F" localSheetId="64">#REF!</definedName>
    <definedName name="\F" localSheetId="65">#REF!</definedName>
    <definedName name="\F" localSheetId="66">#REF!</definedName>
    <definedName name="\F" localSheetId="67">#REF!</definedName>
    <definedName name="\F" localSheetId="68">#REF!</definedName>
    <definedName name="\F" localSheetId="69">#REF!</definedName>
    <definedName name="\F" localSheetId="71">#REF!</definedName>
    <definedName name="\F" localSheetId="72">#REF!</definedName>
    <definedName name="\F" localSheetId="73">#REF!</definedName>
    <definedName name="\F" localSheetId="7">#REF!</definedName>
    <definedName name="\F" localSheetId="74">#REF!</definedName>
    <definedName name="\F" localSheetId="75">#REF!</definedName>
    <definedName name="\F" localSheetId="76">#REF!</definedName>
    <definedName name="\F" localSheetId="77">#REF!</definedName>
    <definedName name="\F" localSheetId="78">#REF!</definedName>
    <definedName name="\F" localSheetId="79">#REF!</definedName>
    <definedName name="\F" localSheetId="8">#REF!</definedName>
    <definedName name="\F" localSheetId="9">#REF!</definedName>
    <definedName name="\F">#REF!</definedName>
    <definedName name="\G" localSheetId="1">#REF!</definedName>
    <definedName name="\G" localSheetId="11">#REF!</definedName>
    <definedName name="\G" localSheetId="12">#REF!</definedName>
    <definedName name="\G" localSheetId="13">#REF!</definedName>
    <definedName name="\G" localSheetId="23">#REF!</definedName>
    <definedName name="\G" localSheetId="24">#REF!</definedName>
    <definedName name="\G" localSheetId="26">#REF!</definedName>
    <definedName name="\G" localSheetId="28">#REF!</definedName>
    <definedName name="\G" localSheetId="29">#REF!</definedName>
    <definedName name="\G" localSheetId="31">#REF!</definedName>
    <definedName name="\G" localSheetId="41">#REF!</definedName>
    <definedName name="\G" localSheetId="4">#REF!</definedName>
    <definedName name="\G" localSheetId="46">#REF!</definedName>
    <definedName name="\G" localSheetId="47">#REF!</definedName>
    <definedName name="\G" localSheetId="48">#REF!</definedName>
    <definedName name="\G" localSheetId="49">#REF!</definedName>
    <definedName name="\G" localSheetId="50">#REF!</definedName>
    <definedName name="\G" localSheetId="51">#REF!</definedName>
    <definedName name="\G" localSheetId="53">#REF!</definedName>
    <definedName name="\G" localSheetId="54">#REF!</definedName>
    <definedName name="\G" localSheetId="56">#REF!</definedName>
    <definedName name="\G" localSheetId="57">#REF!</definedName>
    <definedName name="\G" localSheetId="58">#REF!</definedName>
    <definedName name="\G" localSheetId="60">#REF!</definedName>
    <definedName name="\G" localSheetId="61">#REF!</definedName>
    <definedName name="\G" localSheetId="62">#REF!</definedName>
    <definedName name="\G" localSheetId="63">#REF!</definedName>
    <definedName name="\G" localSheetId="64">#REF!</definedName>
    <definedName name="\G" localSheetId="66">#REF!</definedName>
    <definedName name="\G" localSheetId="67">#REF!</definedName>
    <definedName name="\G" localSheetId="68">#REF!</definedName>
    <definedName name="\G" localSheetId="69">#REF!</definedName>
    <definedName name="\G" localSheetId="71">#REF!</definedName>
    <definedName name="\G" localSheetId="72">#REF!</definedName>
    <definedName name="\G" localSheetId="73">#REF!</definedName>
    <definedName name="\G">#REF!</definedName>
    <definedName name="\H" localSheetId="1">#REF!</definedName>
    <definedName name="\H" localSheetId="11">#REF!</definedName>
    <definedName name="\H" localSheetId="12">#REF!</definedName>
    <definedName name="\H" localSheetId="13">#REF!</definedName>
    <definedName name="\H" localSheetId="23">#REF!</definedName>
    <definedName name="\H" localSheetId="24">#REF!</definedName>
    <definedName name="\H" localSheetId="26">#REF!</definedName>
    <definedName name="\H" localSheetId="28">#REF!</definedName>
    <definedName name="\H" localSheetId="29">#REF!</definedName>
    <definedName name="\H" localSheetId="31">#REF!</definedName>
    <definedName name="\H" localSheetId="41">#REF!</definedName>
    <definedName name="\H" localSheetId="4">#REF!</definedName>
    <definedName name="\H" localSheetId="46">#REF!</definedName>
    <definedName name="\H" localSheetId="47">#REF!</definedName>
    <definedName name="\H" localSheetId="48">#REF!</definedName>
    <definedName name="\H" localSheetId="49">#REF!</definedName>
    <definedName name="\H" localSheetId="50">#REF!</definedName>
    <definedName name="\H" localSheetId="51">#REF!</definedName>
    <definedName name="\H" localSheetId="53">#REF!</definedName>
    <definedName name="\H" localSheetId="54">#REF!</definedName>
    <definedName name="\H" localSheetId="56">#REF!</definedName>
    <definedName name="\H" localSheetId="57">#REF!</definedName>
    <definedName name="\H" localSheetId="58">#REF!</definedName>
    <definedName name="\H" localSheetId="60">#REF!</definedName>
    <definedName name="\H" localSheetId="61">#REF!</definedName>
    <definedName name="\H" localSheetId="62">#REF!</definedName>
    <definedName name="\H" localSheetId="63">#REF!</definedName>
    <definedName name="\H" localSheetId="64">#REF!</definedName>
    <definedName name="\H" localSheetId="66">#REF!</definedName>
    <definedName name="\H" localSheetId="67">#REF!</definedName>
    <definedName name="\H" localSheetId="68">#REF!</definedName>
    <definedName name="\H" localSheetId="69">#REF!</definedName>
    <definedName name="\H" localSheetId="71">#REF!</definedName>
    <definedName name="\H" localSheetId="72">#REF!</definedName>
    <definedName name="\H" localSheetId="73">#REF!</definedName>
    <definedName name="\H">#REF!</definedName>
    <definedName name="\I" localSheetId="1">#REF!</definedName>
    <definedName name="\I" localSheetId="11">#REF!</definedName>
    <definedName name="\I" localSheetId="12">#REF!</definedName>
    <definedName name="\I" localSheetId="13">#REF!</definedName>
    <definedName name="\I" localSheetId="23">#REF!</definedName>
    <definedName name="\I" localSheetId="24">#REF!</definedName>
    <definedName name="\I" localSheetId="26">#REF!</definedName>
    <definedName name="\I" localSheetId="28">#REF!</definedName>
    <definedName name="\I" localSheetId="29">#REF!</definedName>
    <definedName name="\I" localSheetId="31">#REF!</definedName>
    <definedName name="\I" localSheetId="41">#REF!</definedName>
    <definedName name="\I" localSheetId="4">#REF!</definedName>
    <definedName name="\I" localSheetId="46">#REF!</definedName>
    <definedName name="\I" localSheetId="47">#REF!</definedName>
    <definedName name="\I" localSheetId="48">#REF!</definedName>
    <definedName name="\I" localSheetId="49">#REF!</definedName>
    <definedName name="\I" localSheetId="50">#REF!</definedName>
    <definedName name="\I" localSheetId="51">#REF!</definedName>
    <definedName name="\I" localSheetId="53">#REF!</definedName>
    <definedName name="\I" localSheetId="54">#REF!</definedName>
    <definedName name="\I" localSheetId="56">#REF!</definedName>
    <definedName name="\I" localSheetId="57">#REF!</definedName>
    <definedName name="\I" localSheetId="58">#REF!</definedName>
    <definedName name="\I" localSheetId="60">#REF!</definedName>
    <definedName name="\I" localSheetId="61">#REF!</definedName>
    <definedName name="\I" localSheetId="62">#REF!</definedName>
    <definedName name="\I" localSheetId="63">#REF!</definedName>
    <definedName name="\I" localSheetId="64">#REF!</definedName>
    <definedName name="\I" localSheetId="66">#REF!</definedName>
    <definedName name="\I" localSheetId="67">#REF!</definedName>
    <definedName name="\I" localSheetId="68">#REF!</definedName>
    <definedName name="\I" localSheetId="69">#REF!</definedName>
    <definedName name="\I" localSheetId="71">#REF!</definedName>
    <definedName name="\I" localSheetId="72">#REF!</definedName>
    <definedName name="\I" localSheetId="73">#REF!</definedName>
    <definedName name="\I">#REF!</definedName>
    <definedName name="\J" localSheetId="1">#REF!</definedName>
    <definedName name="\J" localSheetId="11">#REF!</definedName>
    <definedName name="\J" localSheetId="12">#REF!</definedName>
    <definedName name="\J" localSheetId="13">#REF!</definedName>
    <definedName name="\J" localSheetId="23">#REF!</definedName>
    <definedName name="\J" localSheetId="24">#REF!</definedName>
    <definedName name="\J" localSheetId="26">#REF!</definedName>
    <definedName name="\J" localSheetId="28">#REF!</definedName>
    <definedName name="\J" localSheetId="29">#REF!</definedName>
    <definedName name="\J" localSheetId="31">#REF!</definedName>
    <definedName name="\J" localSheetId="41">#REF!</definedName>
    <definedName name="\J" localSheetId="4">#REF!</definedName>
    <definedName name="\J" localSheetId="46">#REF!</definedName>
    <definedName name="\J" localSheetId="47">#REF!</definedName>
    <definedName name="\J" localSheetId="48">#REF!</definedName>
    <definedName name="\J" localSheetId="49">#REF!</definedName>
    <definedName name="\J" localSheetId="50">#REF!</definedName>
    <definedName name="\J" localSheetId="51">#REF!</definedName>
    <definedName name="\J" localSheetId="53">#REF!</definedName>
    <definedName name="\J" localSheetId="54">#REF!</definedName>
    <definedName name="\J" localSheetId="56">#REF!</definedName>
    <definedName name="\J" localSheetId="57">#REF!</definedName>
    <definedName name="\J" localSheetId="58">#REF!</definedName>
    <definedName name="\J" localSheetId="60">#REF!</definedName>
    <definedName name="\J" localSheetId="61">#REF!</definedName>
    <definedName name="\J" localSheetId="62">#REF!</definedName>
    <definedName name="\J" localSheetId="63">#REF!</definedName>
    <definedName name="\J" localSheetId="64">#REF!</definedName>
    <definedName name="\J" localSheetId="66">#REF!</definedName>
    <definedName name="\J" localSheetId="67">#REF!</definedName>
    <definedName name="\J" localSheetId="68">#REF!</definedName>
    <definedName name="\J" localSheetId="69">#REF!</definedName>
    <definedName name="\J" localSheetId="71">#REF!</definedName>
    <definedName name="\J" localSheetId="72">#REF!</definedName>
    <definedName name="\J" localSheetId="73">#REF!</definedName>
    <definedName name="\J">#REF!</definedName>
    <definedName name="\K" localSheetId="13">[4]Contents!#REF!</definedName>
    <definedName name="\K" localSheetId="23">[4]Contents!#REF!</definedName>
    <definedName name="\K" localSheetId="24">[4]Contents!#REF!</definedName>
    <definedName name="\K" localSheetId="28">[4]Contents!#REF!</definedName>
    <definedName name="\K" localSheetId="29">[4]Contents!#REF!</definedName>
    <definedName name="\K" localSheetId="31">[4]Contents!#REF!</definedName>
    <definedName name="\K" localSheetId="49">[4]Contents!#REF!</definedName>
    <definedName name="\K" localSheetId="5">[5]Contents!#REF!</definedName>
    <definedName name="\K" localSheetId="53">[4]Contents!#REF!</definedName>
    <definedName name="\K" localSheetId="54">[4]Contents!#REF!</definedName>
    <definedName name="\K" localSheetId="56">[4]Contents!#REF!</definedName>
    <definedName name="\K" localSheetId="57">[4]Contents!#REF!</definedName>
    <definedName name="\K" localSheetId="60">[4]Contents!#REF!</definedName>
    <definedName name="\K" localSheetId="61">[4]Contents!#REF!</definedName>
    <definedName name="\K" localSheetId="62">[4]Contents!#REF!</definedName>
    <definedName name="\K" localSheetId="63">[4]Contents!#REF!</definedName>
    <definedName name="\K" localSheetId="6">[6]Contents!#REF!</definedName>
    <definedName name="\K" localSheetId="66">[4]Contents!#REF!</definedName>
    <definedName name="\K" localSheetId="69">[4]Contents!#REF!</definedName>
    <definedName name="\K" localSheetId="72">[4]Contents!#REF!</definedName>
    <definedName name="\K" localSheetId="73">[4]Contents!#REF!</definedName>
    <definedName name="\K">[4]Contents!#REF!</definedName>
    <definedName name="\L" localSheetId="13">[4]Contents!#REF!</definedName>
    <definedName name="\L" localSheetId="23">[4]Contents!#REF!</definedName>
    <definedName name="\L" localSheetId="24">[4]Contents!#REF!</definedName>
    <definedName name="\L" localSheetId="28">[4]Contents!#REF!</definedName>
    <definedName name="\L" localSheetId="29">[4]Contents!#REF!</definedName>
    <definedName name="\L" localSheetId="31">[4]Contents!#REF!</definedName>
    <definedName name="\L" localSheetId="49">[4]Contents!#REF!</definedName>
    <definedName name="\L" localSheetId="5">[5]Contents!#REF!</definedName>
    <definedName name="\L" localSheetId="53">[4]Contents!#REF!</definedName>
    <definedName name="\L" localSheetId="54">[4]Contents!#REF!</definedName>
    <definedName name="\L" localSheetId="56">[4]Contents!#REF!</definedName>
    <definedName name="\L" localSheetId="57">[4]Contents!#REF!</definedName>
    <definedName name="\L" localSheetId="60">[4]Contents!#REF!</definedName>
    <definedName name="\L" localSheetId="61">[4]Contents!#REF!</definedName>
    <definedName name="\L" localSheetId="62">[4]Contents!#REF!</definedName>
    <definedName name="\L" localSheetId="63">[4]Contents!#REF!</definedName>
    <definedName name="\L" localSheetId="6">[6]Contents!#REF!</definedName>
    <definedName name="\L" localSheetId="66">[4]Contents!#REF!</definedName>
    <definedName name="\L" localSheetId="69">[4]Contents!#REF!</definedName>
    <definedName name="\L" localSheetId="72">[4]Contents!#REF!</definedName>
    <definedName name="\L" localSheetId="73">[4]Contents!#REF!</definedName>
    <definedName name="\L">[4]Contents!#REF!</definedName>
    <definedName name="\M" localSheetId="1">#REF!</definedName>
    <definedName name="\M" localSheetId="10">#REF!</definedName>
    <definedName name="\M" localSheetId="11">#REF!</definedName>
    <definedName name="\M" localSheetId="12">#REF!</definedName>
    <definedName name="\M" localSheetId="13">#REF!</definedName>
    <definedName name="\M" localSheetId="15">#REF!</definedName>
    <definedName name="\M" localSheetId="16">#REF!</definedName>
    <definedName name="\M" localSheetId="2">#REF!</definedName>
    <definedName name="\M" localSheetId="23">#REF!</definedName>
    <definedName name="\M" localSheetId="24">#REF!</definedName>
    <definedName name="\M" localSheetId="25">#REF!</definedName>
    <definedName name="\M" localSheetId="26">#REF!</definedName>
    <definedName name="\M" localSheetId="27">#REF!</definedName>
    <definedName name="\M" localSheetId="28">#REF!</definedName>
    <definedName name="\M" localSheetId="29">#REF!</definedName>
    <definedName name="\M" localSheetId="3">#REF!</definedName>
    <definedName name="\M" localSheetId="31">#REF!</definedName>
    <definedName name="\M" localSheetId="32">#REF!</definedName>
    <definedName name="\M" localSheetId="33">#REF!</definedName>
    <definedName name="\M" localSheetId="34">#REF!</definedName>
    <definedName name="\M" localSheetId="37">#REF!</definedName>
    <definedName name="\M" localSheetId="41">#REF!</definedName>
    <definedName name="\M" localSheetId="4">#REF!</definedName>
    <definedName name="\M" localSheetId="45">#REF!</definedName>
    <definedName name="\M" localSheetId="46">#REF!</definedName>
    <definedName name="\M" localSheetId="47">#REF!</definedName>
    <definedName name="\M" localSheetId="48">#REF!</definedName>
    <definedName name="\M" localSheetId="49">#REF!</definedName>
    <definedName name="\M" localSheetId="50">#REF!</definedName>
    <definedName name="\M" localSheetId="5">#REF!</definedName>
    <definedName name="\M" localSheetId="51">#REF!</definedName>
    <definedName name="\M" localSheetId="52">#REF!</definedName>
    <definedName name="\M" localSheetId="53">#REF!</definedName>
    <definedName name="\M" localSheetId="54">#REF!</definedName>
    <definedName name="\M" localSheetId="56">#REF!</definedName>
    <definedName name="\M" localSheetId="57">#REF!</definedName>
    <definedName name="\M" localSheetId="58">#REF!</definedName>
    <definedName name="\M" localSheetId="59">#REF!</definedName>
    <definedName name="\M" localSheetId="60">#REF!</definedName>
    <definedName name="\M" localSheetId="61">#REF!</definedName>
    <definedName name="\M" localSheetId="62">#REF!</definedName>
    <definedName name="\M" localSheetId="63">#REF!</definedName>
    <definedName name="\M" localSheetId="6">#REF!</definedName>
    <definedName name="\M" localSheetId="64">#REF!</definedName>
    <definedName name="\M" localSheetId="65">#REF!</definedName>
    <definedName name="\M" localSheetId="66">#REF!</definedName>
    <definedName name="\M" localSheetId="67">#REF!</definedName>
    <definedName name="\M" localSheetId="68">#REF!</definedName>
    <definedName name="\M" localSheetId="69">#REF!</definedName>
    <definedName name="\M" localSheetId="71">#REF!</definedName>
    <definedName name="\M" localSheetId="72">#REF!</definedName>
    <definedName name="\M" localSheetId="73">#REF!</definedName>
    <definedName name="\M" localSheetId="7">#REF!</definedName>
    <definedName name="\M" localSheetId="74">#REF!</definedName>
    <definedName name="\M" localSheetId="75">#REF!</definedName>
    <definedName name="\M" localSheetId="76">#REF!</definedName>
    <definedName name="\M" localSheetId="77">#REF!</definedName>
    <definedName name="\M" localSheetId="78">#REF!</definedName>
    <definedName name="\M" localSheetId="79">#REF!</definedName>
    <definedName name="\M" localSheetId="8">#REF!</definedName>
    <definedName name="\M" localSheetId="9">#REF!</definedName>
    <definedName name="\M">#REF!</definedName>
    <definedName name="\N" localSheetId="1">[4]Contents!#REF!</definedName>
    <definedName name="\N" localSheetId="10">[4]Contents!#REF!</definedName>
    <definedName name="\N" localSheetId="11">[4]Contents!#REF!</definedName>
    <definedName name="\N" localSheetId="12">[4]Contents!#REF!</definedName>
    <definedName name="\N" localSheetId="13">[4]Contents!#REF!</definedName>
    <definedName name="\N" localSheetId="24">[4]Contents!#REF!</definedName>
    <definedName name="\N" localSheetId="28">[4]Contents!#REF!</definedName>
    <definedName name="\N" localSheetId="29">[4]Contents!#REF!</definedName>
    <definedName name="\N" localSheetId="31">[4]Contents!#REF!</definedName>
    <definedName name="\N" localSheetId="4">[4]Contents!#REF!</definedName>
    <definedName name="\N" localSheetId="45">[4]Contents!#REF!</definedName>
    <definedName name="\N" localSheetId="46">[4]Contents!#REF!</definedName>
    <definedName name="\N" localSheetId="47">[4]Contents!#REF!</definedName>
    <definedName name="\N" localSheetId="48">[4]Contents!#REF!</definedName>
    <definedName name="\N" localSheetId="49">[4]Contents!#REF!</definedName>
    <definedName name="\N" localSheetId="50">[4]Contents!#REF!</definedName>
    <definedName name="\N" localSheetId="5">[5]Contents!#REF!</definedName>
    <definedName name="\N" localSheetId="51">[4]Contents!#REF!</definedName>
    <definedName name="\N" localSheetId="52">[4]Contents!#REF!</definedName>
    <definedName name="\N" localSheetId="53">[4]Contents!#REF!</definedName>
    <definedName name="\N" localSheetId="54">[4]Contents!#REF!</definedName>
    <definedName name="\N" localSheetId="56">[4]Contents!#REF!</definedName>
    <definedName name="\N" localSheetId="57">[4]Contents!#REF!</definedName>
    <definedName name="\N" localSheetId="58">[4]Contents!#REF!</definedName>
    <definedName name="\N" localSheetId="59">[4]Contents!#REF!</definedName>
    <definedName name="\N" localSheetId="60">[4]Contents!#REF!</definedName>
    <definedName name="\N" localSheetId="61">[4]Contents!#REF!</definedName>
    <definedName name="\N" localSheetId="62">[4]Contents!#REF!</definedName>
    <definedName name="\N" localSheetId="63">[4]Contents!#REF!</definedName>
    <definedName name="\N" localSheetId="6">[6]Contents!#REF!</definedName>
    <definedName name="\N" localSheetId="64">[4]Contents!#REF!</definedName>
    <definedName name="\N" localSheetId="65">[4]Contents!#REF!</definedName>
    <definedName name="\N" localSheetId="66">[4]Contents!#REF!</definedName>
    <definedName name="\N" localSheetId="67">[4]Contents!#REF!</definedName>
    <definedName name="\N" localSheetId="68">[4]Contents!#REF!</definedName>
    <definedName name="\N" localSheetId="69">[4]Contents!#REF!</definedName>
    <definedName name="\N" localSheetId="71">[4]Contents!#REF!</definedName>
    <definedName name="\N" localSheetId="72">[4]Contents!#REF!</definedName>
    <definedName name="\N" localSheetId="73">[4]Contents!#REF!</definedName>
    <definedName name="\N" localSheetId="7">[4]Contents!#REF!</definedName>
    <definedName name="\N" localSheetId="74">[4]Contents!#REF!</definedName>
    <definedName name="\N" localSheetId="75">[4]Contents!#REF!</definedName>
    <definedName name="\N" localSheetId="76">[4]Contents!#REF!</definedName>
    <definedName name="\N" localSheetId="77">[4]Contents!#REF!</definedName>
    <definedName name="\N" localSheetId="78">[4]Contents!#REF!</definedName>
    <definedName name="\N" localSheetId="79">[4]Contents!#REF!</definedName>
    <definedName name="\N" localSheetId="8">[4]Contents!#REF!</definedName>
    <definedName name="\N">[4]Contents!#REF!</definedName>
    <definedName name="\O" localSheetId="1">[4]Contents!#REF!</definedName>
    <definedName name="\O" localSheetId="10">[4]Contents!#REF!</definedName>
    <definedName name="\O" localSheetId="13">[4]Contents!#REF!</definedName>
    <definedName name="\O" localSheetId="28">[4]Contents!#REF!</definedName>
    <definedName name="\O" localSheetId="29">[4]Contents!#REF!</definedName>
    <definedName name="\O" localSheetId="31">[4]Contents!#REF!</definedName>
    <definedName name="\O" localSheetId="45">[4]Contents!#REF!</definedName>
    <definedName name="\O" localSheetId="46">[4]Contents!#REF!</definedName>
    <definedName name="\O" localSheetId="47">[4]Contents!#REF!</definedName>
    <definedName name="\O" localSheetId="48">[4]Contents!#REF!</definedName>
    <definedName name="\O" localSheetId="49">[4]Contents!#REF!</definedName>
    <definedName name="\O" localSheetId="50">[4]Contents!#REF!</definedName>
    <definedName name="\O" localSheetId="5">[5]Contents!#REF!</definedName>
    <definedName name="\O" localSheetId="51">[4]Contents!#REF!</definedName>
    <definedName name="\O" localSheetId="53">[4]Contents!#REF!</definedName>
    <definedName name="\O" localSheetId="54">[4]Contents!#REF!</definedName>
    <definedName name="\O" localSheetId="56">[4]Contents!#REF!</definedName>
    <definedName name="\O" localSheetId="57">[4]Contents!#REF!</definedName>
    <definedName name="\O" localSheetId="58">[4]Contents!#REF!</definedName>
    <definedName name="\O" localSheetId="59">[4]Contents!#REF!</definedName>
    <definedName name="\O" localSheetId="60">[4]Contents!#REF!</definedName>
    <definedName name="\O" localSheetId="61">[4]Contents!#REF!</definedName>
    <definedName name="\O" localSheetId="62">[4]Contents!#REF!</definedName>
    <definedName name="\O" localSheetId="63">[4]Contents!#REF!</definedName>
    <definedName name="\O" localSheetId="6">[6]Contents!#REF!</definedName>
    <definedName name="\O" localSheetId="64">[4]Contents!#REF!</definedName>
    <definedName name="\O" localSheetId="65">[4]Contents!#REF!</definedName>
    <definedName name="\O" localSheetId="66">[4]Contents!#REF!</definedName>
    <definedName name="\O" localSheetId="67">[4]Contents!#REF!</definedName>
    <definedName name="\O" localSheetId="68">[4]Contents!#REF!</definedName>
    <definedName name="\O" localSheetId="69">[4]Contents!#REF!</definedName>
    <definedName name="\O" localSheetId="71">[4]Contents!#REF!</definedName>
    <definedName name="\O" localSheetId="72">[4]Contents!#REF!</definedName>
    <definedName name="\O" localSheetId="73">[4]Contents!#REF!</definedName>
    <definedName name="\O" localSheetId="7">[4]Contents!#REF!</definedName>
    <definedName name="\O" localSheetId="74">[4]Contents!#REF!</definedName>
    <definedName name="\O" localSheetId="77">[4]Contents!#REF!</definedName>
    <definedName name="\O" localSheetId="8">[4]Contents!#REF!</definedName>
    <definedName name="\O">[4]Contents!#REF!</definedName>
    <definedName name="\P" localSheetId="1">#REF!</definedName>
    <definedName name="\P" localSheetId="10">#REF!</definedName>
    <definedName name="\P" localSheetId="11">#REF!</definedName>
    <definedName name="\P" localSheetId="12">#REF!</definedName>
    <definedName name="\P" localSheetId="13">#REF!</definedName>
    <definedName name="\P" localSheetId="15">#REF!</definedName>
    <definedName name="\P" localSheetId="16">#REF!</definedName>
    <definedName name="\P" localSheetId="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28">#REF!</definedName>
    <definedName name="\P" localSheetId="29">#REF!</definedName>
    <definedName name="\P" localSheetId="3">#REF!</definedName>
    <definedName name="\P" localSheetId="31">#REF!</definedName>
    <definedName name="\P" localSheetId="32">#REF!</definedName>
    <definedName name="\P" localSheetId="33">#REF!</definedName>
    <definedName name="\P" localSheetId="34">#REF!</definedName>
    <definedName name="\P" localSheetId="37">#REF!</definedName>
    <definedName name="\P" localSheetId="41">#REF!</definedName>
    <definedName name="\P" localSheetId="4">#REF!</definedName>
    <definedName name="\P" localSheetId="45">#REF!</definedName>
    <definedName name="\P" localSheetId="46">#REF!</definedName>
    <definedName name="\P" localSheetId="47">#REF!</definedName>
    <definedName name="\P" localSheetId="48">#REF!</definedName>
    <definedName name="\P" localSheetId="49">#REF!</definedName>
    <definedName name="\P" localSheetId="50">#REF!</definedName>
    <definedName name="\P" localSheetId="5">#REF!</definedName>
    <definedName name="\P" localSheetId="51">#REF!</definedName>
    <definedName name="\P" localSheetId="52">#REF!</definedName>
    <definedName name="\P" localSheetId="53">#REF!</definedName>
    <definedName name="\P" localSheetId="54">#REF!</definedName>
    <definedName name="\P" localSheetId="56">#REF!</definedName>
    <definedName name="\P" localSheetId="57">#REF!</definedName>
    <definedName name="\P" localSheetId="58">#REF!</definedName>
    <definedName name="\P" localSheetId="59">#REF!</definedName>
    <definedName name="\P" localSheetId="60">#REF!</definedName>
    <definedName name="\P" localSheetId="61">#REF!</definedName>
    <definedName name="\P" localSheetId="62">#REF!</definedName>
    <definedName name="\P" localSheetId="63">#REF!</definedName>
    <definedName name="\P" localSheetId="6">#REF!</definedName>
    <definedName name="\P" localSheetId="64">#REF!</definedName>
    <definedName name="\P" localSheetId="65">#REF!</definedName>
    <definedName name="\P" localSheetId="66">#REF!</definedName>
    <definedName name="\P" localSheetId="67">#REF!</definedName>
    <definedName name="\P" localSheetId="68">#REF!</definedName>
    <definedName name="\P" localSheetId="69">#REF!</definedName>
    <definedName name="\P" localSheetId="71">#REF!</definedName>
    <definedName name="\P" localSheetId="72">#REF!</definedName>
    <definedName name="\P" localSheetId="73">#REF!</definedName>
    <definedName name="\P" localSheetId="7">#REF!</definedName>
    <definedName name="\P" localSheetId="74">#REF!</definedName>
    <definedName name="\P" localSheetId="75">#REF!</definedName>
    <definedName name="\P" localSheetId="76">#REF!</definedName>
    <definedName name="\P" localSheetId="77">#REF!</definedName>
    <definedName name="\P" localSheetId="78">#REF!</definedName>
    <definedName name="\P" localSheetId="79">#REF!</definedName>
    <definedName name="\P" localSheetId="8">#REF!</definedName>
    <definedName name="\P" localSheetId="9">#REF!</definedName>
    <definedName name="\P">#REF!</definedName>
    <definedName name="\Q" localSheetId="1">#REF!</definedName>
    <definedName name="\Q" localSheetId="10">#REF!</definedName>
    <definedName name="\Q" localSheetId="11">#REF!</definedName>
    <definedName name="\Q" localSheetId="12">#REF!</definedName>
    <definedName name="\Q" localSheetId="13">#REF!</definedName>
    <definedName name="\Q" localSheetId="15">#REF!</definedName>
    <definedName name="\Q" localSheetId="16">#REF!</definedName>
    <definedName name="\Q" localSheetId="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#REF!</definedName>
    <definedName name="\Q" localSheetId="31">#REF!</definedName>
    <definedName name="\Q" localSheetId="32">#REF!</definedName>
    <definedName name="\Q" localSheetId="33">#REF!</definedName>
    <definedName name="\Q" localSheetId="34">#REF!</definedName>
    <definedName name="\Q" localSheetId="37">#REF!</definedName>
    <definedName name="\Q" localSheetId="41">#REF!</definedName>
    <definedName name="\Q" localSheetId="4">#REF!</definedName>
    <definedName name="\Q" localSheetId="45">#REF!</definedName>
    <definedName name="\Q" localSheetId="46">#REF!</definedName>
    <definedName name="\Q" localSheetId="47">#REF!</definedName>
    <definedName name="\Q" localSheetId="48">#REF!</definedName>
    <definedName name="\Q" localSheetId="49">#REF!</definedName>
    <definedName name="\Q" localSheetId="50">#REF!</definedName>
    <definedName name="\Q" localSheetId="5">#REF!</definedName>
    <definedName name="\Q" localSheetId="51">#REF!</definedName>
    <definedName name="\Q" localSheetId="52">#REF!</definedName>
    <definedName name="\Q" localSheetId="53">#REF!</definedName>
    <definedName name="\Q" localSheetId="54">#REF!</definedName>
    <definedName name="\Q" localSheetId="56">#REF!</definedName>
    <definedName name="\Q" localSheetId="57">#REF!</definedName>
    <definedName name="\Q" localSheetId="58">#REF!</definedName>
    <definedName name="\Q" localSheetId="59">#REF!</definedName>
    <definedName name="\Q" localSheetId="60">#REF!</definedName>
    <definedName name="\Q" localSheetId="61">#REF!</definedName>
    <definedName name="\Q" localSheetId="62">#REF!</definedName>
    <definedName name="\Q" localSheetId="63">#REF!</definedName>
    <definedName name="\Q" localSheetId="6">#REF!</definedName>
    <definedName name="\Q" localSheetId="64">#REF!</definedName>
    <definedName name="\Q" localSheetId="65">#REF!</definedName>
    <definedName name="\Q" localSheetId="66">#REF!</definedName>
    <definedName name="\Q" localSheetId="67">#REF!</definedName>
    <definedName name="\Q" localSheetId="68">#REF!</definedName>
    <definedName name="\Q" localSheetId="69">#REF!</definedName>
    <definedName name="\Q" localSheetId="71">#REF!</definedName>
    <definedName name="\Q" localSheetId="72">#REF!</definedName>
    <definedName name="\Q" localSheetId="73">#REF!</definedName>
    <definedName name="\Q" localSheetId="7">#REF!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#REF!</definedName>
    <definedName name="\Q" localSheetId="9">#REF!</definedName>
    <definedName name="\Q">#REF!</definedName>
    <definedName name="\R" localSheetId="1">[7]D!#REF!</definedName>
    <definedName name="\R" localSheetId="10">[7]D!#REF!</definedName>
    <definedName name="\R" localSheetId="13">[7]D!#REF!</definedName>
    <definedName name="\R" localSheetId="15">[7]D!#REF!</definedName>
    <definedName name="\R" localSheetId="16">[7]D!#REF!</definedName>
    <definedName name="\R" localSheetId="2">[7]D!#REF!</definedName>
    <definedName name="\R" localSheetId="24">[7]D!#REF!</definedName>
    <definedName name="\R" localSheetId="25">[7]D!#REF!</definedName>
    <definedName name="\R" localSheetId="26">[7]D!#REF!</definedName>
    <definedName name="\R" localSheetId="27">[7]D!#REF!</definedName>
    <definedName name="\R" localSheetId="28">[7]D!#REF!</definedName>
    <definedName name="\R" localSheetId="29">[7]D!#REF!</definedName>
    <definedName name="\R" localSheetId="3">[7]D!#REF!</definedName>
    <definedName name="\R" localSheetId="31">[7]D!#REF!</definedName>
    <definedName name="\R" localSheetId="32">[7]D!#REF!</definedName>
    <definedName name="\R" localSheetId="33">[7]D!#REF!</definedName>
    <definedName name="\R" localSheetId="34">[7]D!#REF!</definedName>
    <definedName name="\R" localSheetId="37">[7]D!#REF!</definedName>
    <definedName name="\R" localSheetId="41">[7]D!#REF!</definedName>
    <definedName name="\R" localSheetId="4">[7]D!#REF!</definedName>
    <definedName name="\R" localSheetId="45">[7]D!#REF!</definedName>
    <definedName name="\R" localSheetId="46">[7]D!#REF!</definedName>
    <definedName name="\R" localSheetId="47">[7]D!#REF!</definedName>
    <definedName name="\R" localSheetId="48">[7]D!#REF!</definedName>
    <definedName name="\R" localSheetId="49">[7]D!#REF!</definedName>
    <definedName name="\R" localSheetId="50">[7]D!#REF!</definedName>
    <definedName name="\R" localSheetId="5">[8]D!#REF!</definedName>
    <definedName name="\R" localSheetId="51">[7]D!#REF!</definedName>
    <definedName name="\R" localSheetId="52">[7]D!#REF!</definedName>
    <definedName name="\R" localSheetId="53">[7]D!#REF!</definedName>
    <definedName name="\R" localSheetId="54">[7]D!#REF!</definedName>
    <definedName name="\R" localSheetId="56">[7]D!#REF!</definedName>
    <definedName name="\R" localSheetId="57">[7]D!#REF!</definedName>
    <definedName name="\R" localSheetId="58">[7]D!#REF!</definedName>
    <definedName name="\R" localSheetId="59">[7]D!#REF!</definedName>
    <definedName name="\R" localSheetId="60">[7]D!#REF!</definedName>
    <definedName name="\R" localSheetId="61">[7]D!#REF!</definedName>
    <definedName name="\R" localSheetId="62">[7]D!#REF!</definedName>
    <definedName name="\R" localSheetId="63">[7]D!#REF!</definedName>
    <definedName name="\R" localSheetId="6">[9]D!#REF!</definedName>
    <definedName name="\R" localSheetId="64">[7]D!#REF!</definedName>
    <definedName name="\R" localSheetId="65">[7]D!#REF!</definedName>
    <definedName name="\R" localSheetId="66">[7]D!#REF!</definedName>
    <definedName name="\R" localSheetId="67">[7]D!#REF!</definedName>
    <definedName name="\R" localSheetId="68">[7]D!#REF!</definedName>
    <definedName name="\R" localSheetId="69">[7]D!#REF!</definedName>
    <definedName name="\R" localSheetId="71">[7]D!#REF!</definedName>
    <definedName name="\R" localSheetId="72">[7]D!#REF!</definedName>
    <definedName name="\R" localSheetId="73">[7]D!#REF!</definedName>
    <definedName name="\R" localSheetId="7">[7]D!#REF!</definedName>
    <definedName name="\R" localSheetId="74">[7]D!#REF!</definedName>
    <definedName name="\R" localSheetId="75">[7]D!#REF!</definedName>
    <definedName name="\R" localSheetId="76">[7]D!#REF!</definedName>
    <definedName name="\R" localSheetId="77">[7]D!#REF!</definedName>
    <definedName name="\R" localSheetId="78">[7]D!#REF!</definedName>
    <definedName name="\R" localSheetId="79">[7]D!#REF!</definedName>
    <definedName name="\R" localSheetId="8">[7]D!#REF!</definedName>
    <definedName name="\R" localSheetId="9">[7]D!#REF!</definedName>
    <definedName name="\R">[7]D!#REF!</definedName>
    <definedName name="\S" localSheetId="1">#REF!</definedName>
    <definedName name="\S" localSheetId="10">#REF!</definedName>
    <definedName name="\S" localSheetId="11">#REF!</definedName>
    <definedName name="\S" localSheetId="12">#REF!</definedName>
    <definedName name="\S" localSheetId="13">#REF!</definedName>
    <definedName name="\S" localSheetId="15">#REF!</definedName>
    <definedName name="\S" localSheetId="16">#REF!</definedName>
    <definedName name="\S" localSheetId="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#REF!</definedName>
    <definedName name="\S" localSheetId="31">#REF!</definedName>
    <definedName name="\S" localSheetId="32">#REF!</definedName>
    <definedName name="\S" localSheetId="33">#REF!</definedName>
    <definedName name="\S" localSheetId="34">#REF!</definedName>
    <definedName name="\S" localSheetId="37">#REF!</definedName>
    <definedName name="\S" localSheetId="41">#REF!</definedName>
    <definedName name="\S" localSheetId="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#REF!</definedName>
    <definedName name="\S" localSheetId="51">#REF!</definedName>
    <definedName name="\S" localSheetId="52">#REF!</definedName>
    <definedName name="\S" localSheetId="53">#REF!</definedName>
    <definedName name="\S" localSheetId="54">#REF!</definedName>
    <definedName name="\S" localSheetId="56">#REF!</definedName>
    <definedName name="\S" localSheetId="57">#REF!</definedName>
    <definedName name="\S" localSheetId="58">#REF!</definedName>
    <definedName name="\S" localSheetId="59">#REF!</definedName>
    <definedName name="\S" localSheetId="60">#REF!</definedName>
    <definedName name="\S" localSheetId="61">#REF!</definedName>
    <definedName name="\S" localSheetId="62">#REF!</definedName>
    <definedName name="\S" localSheetId="63">#REF!</definedName>
    <definedName name="\S" localSheetId="6">#REF!</definedName>
    <definedName name="\S" localSheetId="64">#REF!</definedName>
    <definedName name="\S" localSheetId="65">#REF!</definedName>
    <definedName name="\S" localSheetId="66">#REF!</definedName>
    <definedName name="\S" localSheetId="67">#REF!</definedName>
    <definedName name="\S" localSheetId="68">#REF!</definedName>
    <definedName name="\S" localSheetId="69">#REF!</definedName>
    <definedName name="\S" localSheetId="71">#REF!</definedName>
    <definedName name="\S" localSheetId="72">#REF!</definedName>
    <definedName name="\S" localSheetId="73">#REF!</definedName>
    <definedName name="\S" localSheetId="7">#REF!</definedName>
    <definedName name="\S" localSheetId="74">#REF!</definedName>
    <definedName name="\S" localSheetId="75">#REF!</definedName>
    <definedName name="\S" localSheetId="76">#REF!</definedName>
    <definedName name="\S" localSheetId="77">#REF!</definedName>
    <definedName name="\S" localSheetId="78">#REF!</definedName>
    <definedName name="\S" localSheetId="79">#REF!</definedName>
    <definedName name="\S" localSheetId="8">#REF!</definedName>
    <definedName name="\S" localSheetId="9">#REF!</definedName>
    <definedName name="\S">#REF!</definedName>
    <definedName name="\T" localSheetId="1">#REF!</definedName>
    <definedName name="\T" localSheetId="10">#REF!</definedName>
    <definedName name="\T" localSheetId="11">#REF!</definedName>
    <definedName name="\T" localSheetId="12">#REF!</definedName>
    <definedName name="\T" localSheetId="13">#REF!</definedName>
    <definedName name="\T" localSheetId="15">#REF!</definedName>
    <definedName name="\T" localSheetId="16">#REF!</definedName>
    <definedName name="\T" localSheetId="2">#REF!</definedName>
    <definedName name="\T" localSheetId="23">#REF!</definedName>
    <definedName name="\T" localSheetId="24">#REF!</definedName>
    <definedName name="\T" localSheetId="25">#REF!</definedName>
    <definedName name="\T" localSheetId="26">#REF!</definedName>
    <definedName name="\T" localSheetId="27">#REF!</definedName>
    <definedName name="\T" localSheetId="28">#REF!</definedName>
    <definedName name="\T" localSheetId="29">#REF!</definedName>
    <definedName name="\T" localSheetId="3">#REF!</definedName>
    <definedName name="\T" localSheetId="31">#REF!</definedName>
    <definedName name="\T" localSheetId="32">#REF!</definedName>
    <definedName name="\T" localSheetId="33">#REF!</definedName>
    <definedName name="\T" localSheetId="34">#REF!</definedName>
    <definedName name="\T" localSheetId="37">#REF!</definedName>
    <definedName name="\T" localSheetId="41">#REF!</definedName>
    <definedName name="\T" localSheetId="4">#REF!</definedName>
    <definedName name="\T" localSheetId="45">#REF!</definedName>
    <definedName name="\T" localSheetId="46">#REF!</definedName>
    <definedName name="\T" localSheetId="47">#REF!</definedName>
    <definedName name="\T" localSheetId="48">#REF!</definedName>
    <definedName name="\T" localSheetId="49">#REF!</definedName>
    <definedName name="\T" localSheetId="50">#REF!</definedName>
    <definedName name="\T" localSheetId="5">#REF!</definedName>
    <definedName name="\T" localSheetId="51">#REF!</definedName>
    <definedName name="\T" localSheetId="52">#REF!</definedName>
    <definedName name="\T" localSheetId="53">#REF!</definedName>
    <definedName name="\T" localSheetId="54">#REF!</definedName>
    <definedName name="\T" localSheetId="56">#REF!</definedName>
    <definedName name="\T" localSheetId="57">#REF!</definedName>
    <definedName name="\T" localSheetId="58">#REF!</definedName>
    <definedName name="\T" localSheetId="59">#REF!</definedName>
    <definedName name="\T" localSheetId="60">#REF!</definedName>
    <definedName name="\T" localSheetId="61">#REF!</definedName>
    <definedName name="\T" localSheetId="62">#REF!</definedName>
    <definedName name="\T" localSheetId="63">#REF!</definedName>
    <definedName name="\T" localSheetId="6">#REF!</definedName>
    <definedName name="\T" localSheetId="64">#REF!</definedName>
    <definedName name="\T" localSheetId="65">#REF!</definedName>
    <definedName name="\T" localSheetId="66">#REF!</definedName>
    <definedName name="\T" localSheetId="67">#REF!</definedName>
    <definedName name="\T" localSheetId="68">#REF!</definedName>
    <definedName name="\T" localSheetId="69">#REF!</definedName>
    <definedName name="\T" localSheetId="71">#REF!</definedName>
    <definedName name="\T" localSheetId="72">#REF!</definedName>
    <definedName name="\T" localSheetId="73">#REF!</definedName>
    <definedName name="\T" localSheetId="7">#REF!</definedName>
    <definedName name="\T" localSheetId="74">#REF!</definedName>
    <definedName name="\T" localSheetId="75">#REF!</definedName>
    <definedName name="\T" localSheetId="76">#REF!</definedName>
    <definedName name="\T" localSheetId="77">#REF!</definedName>
    <definedName name="\T" localSheetId="78">#REF!</definedName>
    <definedName name="\T" localSheetId="79">#REF!</definedName>
    <definedName name="\T" localSheetId="8">#REF!</definedName>
    <definedName name="\T" localSheetId="9">#REF!</definedName>
    <definedName name="\T">#REF!</definedName>
    <definedName name="\T1" localSheetId="1">#REF!</definedName>
    <definedName name="\T1" localSheetId="10">#REF!</definedName>
    <definedName name="\T1" localSheetId="11">#REF!</definedName>
    <definedName name="\T1" localSheetId="12">#REF!</definedName>
    <definedName name="\T1" localSheetId="13">#REF!</definedName>
    <definedName name="\T1" localSheetId="15">#REF!</definedName>
    <definedName name="\T1" localSheetId="16">#REF!</definedName>
    <definedName name="\T1" localSheetId="2">#REF!</definedName>
    <definedName name="\T1" localSheetId="23">#REF!</definedName>
    <definedName name="\T1" localSheetId="24">#REF!</definedName>
    <definedName name="\T1" localSheetId="25">#REF!</definedName>
    <definedName name="\T1" localSheetId="26">#REF!</definedName>
    <definedName name="\T1" localSheetId="27">#REF!</definedName>
    <definedName name="\T1" localSheetId="28">#REF!</definedName>
    <definedName name="\T1" localSheetId="29">#REF!</definedName>
    <definedName name="\T1" localSheetId="3">#REF!</definedName>
    <definedName name="\T1" localSheetId="31">#REF!</definedName>
    <definedName name="\T1" localSheetId="32">#REF!</definedName>
    <definedName name="\T1" localSheetId="33">#REF!</definedName>
    <definedName name="\T1" localSheetId="34">#REF!</definedName>
    <definedName name="\T1" localSheetId="37">#REF!</definedName>
    <definedName name="\T1" localSheetId="41">#REF!</definedName>
    <definedName name="\T1" localSheetId="4">#REF!</definedName>
    <definedName name="\T1" localSheetId="45">#REF!</definedName>
    <definedName name="\T1" localSheetId="46">#REF!</definedName>
    <definedName name="\T1" localSheetId="47">#REF!</definedName>
    <definedName name="\T1" localSheetId="48">#REF!</definedName>
    <definedName name="\T1" localSheetId="49">#REF!</definedName>
    <definedName name="\T1" localSheetId="50">#REF!</definedName>
    <definedName name="\T1" localSheetId="5">#REF!</definedName>
    <definedName name="\T1" localSheetId="51">#REF!</definedName>
    <definedName name="\T1" localSheetId="52">#REF!</definedName>
    <definedName name="\T1" localSheetId="53">#REF!</definedName>
    <definedName name="\T1" localSheetId="54">#REF!</definedName>
    <definedName name="\T1" localSheetId="56">#REF!</definedName>
    <definedName name="\T1" localSheetId="57">#REF!</definedName>
    <definedName name="\T1" localSheetId="58">#REF!</definedName>
    <definedName name="\T1" localSheetId="59">#REF!</definedName>
    <definedName name="\T1" localSheetId="60">#REF!</definedName>
    <definedName name="\T1" localSheetId="61">#REF!</definedName>
    <definedName name="\T1" localSheetId="62">#REF!</definedName>
    <definedName name="\T1" localSheetId="63">#REF!</definedName>
    <definedName name="\T1" localSheetId="6">#REF!</definedName>
    <definedName name="\T1" localSheetId="64">#REF!</definedName>
    <definedName name="\T1" localSheetId="65">#REF!</definedName>
    <definedName name="\T1" localSheetId="66">#REF!</definedName>
    <definedName name="\T1" localSheetId="67">#REF!</definedName>
    <definedName name="\T1" localSheetId="68">#REF!</definedName>
    <definedName name="\T1" localSheetId="69">#REF!</definedName>
    <definedName name="\T1" localSheetId="71">#REF!</definedName>
    <definedName name="\T1" localSheetId="72">#REF!</definedName>
    <definedName name="\T1" localSheetId="73">#REF!</definedName>
    <definedName name="\T1" localSheetId="7">#REF!</definedName>
    <definedName name="\T1" localSheetId="74">#REF!</definedName>
    <definedName name="\T1" localSheetId="75">#REF!</definedName>
    <definedName name="\T1" localSheetId="76">#REF!</definedName>
    <definedName name="\T1" localSheetId="77">#REF!</definedName>
    <definedName name="\T1" localSheetId="78">#REF!</definedName>
    <definedName name="\T1" localSheetId="79">#REF!</definedName>
    <definedName name="\T1" localSheetId="8">#REF!</definedName>
    <definedName name="\T1" localSheetId="9">#REF!</definedName>
    <definedName name="\T1">#REF!</definedName>
    <definedName name="\T2" localSheetId="1">[10]BOP!#REF!</definedName>
    <definedName name="\T2" localSheetId="10">[10]BOP!#REF!</definedName>
    <definedName name="\T2" localSheetId="13">[10]BOP!#REF!</definedName>
    <definedName name="\T2" localSheetId="15">[10]BOP!#REF!</definedName>
    <definedName name="\T2" localSheetId="16">[10]BOP!#REF!</definedName>
    <definedName name="\T2" localSheetId="2">[10]BOP!#REF!</definedName>
    <definedName name="\T2" localSheetId="24">[10]BOP!#REF!</definedName>
    <definedName name="\T2" localSheetId="25">[10]BOP!#REF!</definedName>
    <definedName name="\T2" localSheetId="26">[10]BOP!#REF!</definedName>
    <definedName name="\T2" localSheetId="27">[10]BOP!#REF!</definedName>
    <definedName name="\T2" localSheetId="28">[10]BOP!#REF!</definedName>
    <definedName name="\T2" localSheetId="29">[10]BOP!#REF!</definedName>
    <definedName name="\T2" localSheetId="3">[10]BOP!#REF!</definedName>
    <definedName name="\T2" localSheetId="31">[10]BOP!#REF!</definedName>
    <definedName name="\T2" localSheetId="32">[10]BOP!#REF!</definedName>
    <definedName name="\T2" localSheetId="33">[10]BOP!#REF!</definedName>
    <definedName name="\T2" localSheetId="34">[10]BOP!#REF!</definedName>
    <definedName name="\T2" localSheetId="37">[10]BOP!#REF!</definedName>
    <definedName name="\T2" localSheetId="41">[10]BOP!#REF!</definedName>
    <definedName name="\T2" localSheetId="4">[10]BOP!#REF!</definedName>
    <definedName name="\T2" localSheetId="45">[10]BOP!#REF!</definedName>
    <definedName name="\T2" localSheetId="46">[10]BOP!#REF!</definedName>
    <definedName name="\T2" localSheetId="47">[10]BOP!#REF!</definedName>
    <definedName name="\T2" localSheetId="48">[10]BOP!#REF!</definedName>
    <definedName name="\T2" localSheetId="49">[10]BOP!#REF!</definedName>
    <definedName name="\T2" localSheetId="50">[10]BOP!#REF!</definedName>
    <definedName name="\T2" localSheetId="5">[11]BOP!#REF!</definedName>
    <definedName name="\T2" localSheetId="51">[10]BOP!#REF!</definedName>
    <definedName name="\T2" localSheetId="52">[10]BOP!#REF!</definedName>
    <definedName name="\T2" localSheetId="53">[10]BOP!#REF!</definedName>
    <definedName name="\T2" localSheetId="54">[10]BOP!#REF!</definedName>
    <definedName name="\T2" localSheetId="56">[10]BOP!#REF!</definedName>
    <definedName name="\T2" localSheetId="57">[10]BOP!#REF!</definedName>
    <definedName name="\T2" localSheetId="58">[10]BOP!#REF!</definedName>
    <definedName name="\T2" localSheetId="59">[10]BOP!#REF!</definedName>
    <definedName name="\T2" localSheetId="60">[10]BOP!#REF!</definedName>
    <definedName name="\T2" localSheetId="61">[10]BOP!#REF!</definedName>
    <definedName name="\T2" localSheetId="62">[10]BOP!#REF!</definedName>
    <definedName name="\T2" localSheetId="63">[10]BOP!#REF!</definedName>
    <definedName name="\T2" localSheetId="6">[12]BOP!#REF!</definedName>
    <definedName name="\T2" localSheetId="64">[10]BOP!#REF!</definedName>
    <definedName name="\T2" localSheetId="65">[10]BOP!#REF!</definedName>
    <definedName name="\T2" localSheetId="66">[10]BOP!#REF!</definedName>
    <definedName name="\T2" localSheetId="67">[10]BOP!#REF!</definedName>
    <definedName name="\T2" localSheetId="68">[10]BOP!#REF!</definedName>
    <definedName name="\T2" localSheetId="69">[10]BOP!#REF!</definedName>
    <definedName name="\T2" localSheetId="71">[10]BOP!#REF!</definedName>
    <definedName name="\T2" localSheetId="72">[10]BOP!#REF!</definedName>
    <definedName name="\T2" localSheetId="73">[10]BOP!#REF!</definedName>
    <definedName name="\T2" localSheetId="7">[10]BOP!#REF!</definedName>
    <definedName name="\T2" localSheetId="74">[10]BOP!#REF!</definedName>
    <definedName name="\T2" localSheetId="75">[10]BOP!#REF!</definedName>
    <definedName name="\T2" localSheetId="76">[10]BOP!#REF!</definedName>
    <definedName name="\T2" localSheetId="77">[10]BOP!#REF!</definedName>
    <definedName name="\T2" localSheetId="78">[10]BOP!#REF!</definedName>
    <definedName name="\T2" localSheetId="79">[10]BOP!#REF!</definedName>
    <definedName name="\T2" localSheetId="8">[10]BOP!#REF!</definedName>
    <definedName name="\T2" localSheetId="9">[10]BOP!#REF!</definedName>
    <definedName name="\T2">[10]BOP!#REF!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15">#REF!</definedName>
    <definedName name="\U" localSheetId="16">#REF!</definedName>
    <definedName name="\U" localSheetId="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28">#REF!</definedName>
    <definedName name="\U" localSheetId="29">#REF!</definedName>
    <definedName name="\U" localSheetId="3">#REF!</definedName>
    <definedName name="\U" localSheetId="31">#REF!</definedName>
    <definedName name="\U" localSheetId="32">#REF!</definedName>
    <definedName name="\U" localSheetId="33">#REF!</definedName>
    <definedName name="\U" localSheetId="34">#REF!</definedName>
    <definedName name="\U" localSheetId="37">#REF!</definedName>
    <definedName name="\U" localSheetId="41">#REF!</definedName>
    <definedName name="\U" localSheetId="4">#REF!</definedName>
    <definedName name="\U" localSheetId="45">#REF!</definedName>
    <definedName name="\U" localSheetId="46">#REF!</definedName>
    <definedName name="\U" localSheetId="47">#REF!</definedName>
    <definedName name="\U" localSheetId="48">#REF!</definedName>
    <definedName name="\U" localSheetId="49">#REF!</definedName>
    <definedName name="\U" localSheetId="50">#REF!</definedName>
    <definedName name="\U" localSheetId="5">#REF!</definedName>
    <definedName name="\U" localSheetId="51">#REF!</definedName>
    <definedName name="\U" localSheetId="52">#REF!</definedName>
    <definedName name="\U" localSheetId="53">#REF!</definedName>
    <definedName name="\U" localSheetId="54">#REF!</definedName>
    <definedName name="\U" localSheetId="56">#REF!</definedName>
    <definedName name="\U" localSheetId="57">#REF!</definedName>
    <definedName name="\U" localSheetId="58">#REF!</definedName>
    <definedName name="\U" localSheetId="59">#REF!</definedName>
    <definedName name="\U" localSheetId="60">#REF!</definedName>
    <definedName name="\U" localSheetId="61">#REF!</definedName>
    <definedName name="\U" localSheetId="62">#REF!</definedName>
    <definedName name="\U" localSheetId="63">#REF!</definedName>
    <definedName name="\U" localSheetId="6">#REF!</definedName>
    <definedName name="\U" localSheetId="64">#REF!</definedName>
    <definedName name="\U" localSheetId="65">#REF!</definedName>
    <definedName name="\U" localSheetId="66">#REF!</definedName>
    <definedName name="\U" localSheetId="67">#REF!</definedName>
    <definedName name="\U" localSheetId="68">#REF!</definedName>
    <definedName name="\U" localSheetId="69">#REF!</definedName>
    <definedName name="\U" localSheetId="71">#REF!</definedName>
    <definedName name="\U" localSheetId="72">#REF!</definedName>
    <definedName name="\U" localSheetId="73">#REF!</definedName>
    <definedName name="\U" localSheetId="7">#REF!</definedName>
    <definedName name="\U" localSheetId="74">#REF!</definedName>
    <definedName name="\U" localSheetId="75">#REF!</definedName>
    <definedName name="\U" localSheetId="76">#REF!</definedName>
    <definedName name="\U" localSheetId="77">#REF!</definedName>
    <definedName name="\U" localSheetId="78">#REF!</definedName>
    <definedName name="\U" localSheetId="79">#REF!</definedName>
    <definedName name="\U" localSheetId="8">#REF!</definedName>
    <definedName name="\U" localSheetId="9">#REF!</definedName>
    <definedName name="\U">#REF!</definedName>
    <definedName name="\V" localSheetId="1">#REF!</definedName>
    <definedName name="\V" localSheetId="10">#REF!</definedName>
    <definedName name="\V" localSheetId="11">#REF!</definedName>
    <definedName name="\V" localSheetId="12">#REF!</definedName>
    <definedName name="\V" localSheetId="13">#REF!</definedName>
    <definedName name="\V" localSheetId="15">#REF!</definedName>
    <definedName name="\V" localSheetId="16">#REF!</definedName>
    <definedName name="\V" localSheetId="2">#REF!</definedName>
    <definedName name="\V" localSheetId="23">#REF!</definedName>
    <definedName name="\V" localSheetId="24">#REF!</definedName>
    <definedName name="\V" localSheetId="25">#REF!</definedName>
    <definedName name="\V" localSheetId="26">#REF!</definedName>
    <definedName name="\V" localSheetId="27">#REF!</definedName>
    <definedName name="\V" localSheetId="28">#REF!</definedName>
    <definedName name="\V" localSheetId="29">#REF!</definedName>
    <definedName name="\V" localSheetId="3">#REF!</definedName>
    <definedName name="\V" localSheetId="31">#REF!</definedName>
    <definedName name="\V" localSheetId="32">#REF!</definedName>
    <definedName name="\V" localSheetId="33">#REF!</definedName>
    <definedName name="\V" localSheetId="34">#REF!</definedName>
    <definedName name="\V" localSheetId="37">#REF!</definedName>
    <definedName name="\V" localSheetId="41">#REF!</definedName>
    <definedName name="\V" localSheetId="4">#REF!</definedName>
    <definedName name="\V" localSheetId="45">#REF!</definedName>
    <definedName name="\V" localSheetId="46">#REF!</definedName>
    <definedName name="\V" localSheetId="47">#REF!</definedName>
    <definedName name="\V" localSheetId="48">#REF!</definedName>
    <definedName name="\V" localSheetId="49">#REF!</definedName>
    <definedName name="\V" localSheetId="50">#REF!</definedName>
    <definedName name="\V" localSheetId="5">#REF!</definedName>
    <definedName name="\V" localSheetId="51">#REF!</definedName>
    <definedName name="\V" localSheetId="52">#REF!</definedName>
    <definedName name="\V" localSheetId="53">#REF!</definedName>
    <definedName name="\V" localSheetId="54">#REF!</definedName>
    <definedName name="\V" localSheetId="56">#REF!</definedName>
    <definedName name="\V" localSheetId="57">#REF!</definedName>
    <definedName name="\V" localSheetId="58">#REF!</definedName>
    <definedName name="\V" localSheetId="59">#REF!</definedName>
    <definedName name="\V" localSheetId="60">#REF!</definedName>
    <definedName name="\V" localSheetId="61">#REF!</definedName>
    <definedName name="\V" localSheetId="62">#REF!</definedName>
    <definedName name="\V" localSheetId="63">#REF!</definedName>
    <definedName name="\V" localSheetId="6">#REF!</definedName>
    <definedName name="\V" localSheetId="64">#REF!</definedName>
    <definedName name="\V" localSheetId="65">#REF!</definedName>
    <definedName name="\V" localSheetId="66">#REF!</definedName>
    <definedName name="\V" localSheetId="67">#REF!</definedName>
    <definedName name="\V" localSheetId="68">#REF!</definedName>
    <definedName name="\V" localSheetId="69">#REF!</definedName>
    <definedName name="\V" localSheetId="71">#REF!</definedName>
    <definedName name="\V" localSheetId="72">#REF!</definedName>
    <definedName name="\V" localSheetId="73">#REF!</definedName>
    <definedName name="\V" localSheetId="7">#REF!</definedName>
    <definedName name="\V" localSheetId="74">#REF!</definedName>
    <definedName name="\V" localSheetId="75">#REF!</definedName>
    <definedName name="\V" localSheetId="76">#REF!</definedName>
    <definedName name="\V" localSheetId="77">#REF!</definedName>
    <definedName name="\V" localSheetId="78">#REF!</definedName>
    <definedName name="\V" localSheetId="79">#REF!</definedName>
    <definedName name="\V" localSheetId="8">#REF!</definedName>
    <definedName name="\V" localSheetId="9">#REF!</definedName>
    <definedName name="\V">#REF!</definedName>
    <definedName name="\W" localSheetId="1">#REF!</definedName>
    <definedName name="\W" localSheetId="10">#REF!</definedName>
    <definedName name="\W" localSheetId="11">#REF!</definedName>
    <definedName name="\W" localSheetId="12">#REF!</definedName>
    <definedName name="\W" localSheetId="13">#REF!</definedName>
    <definedName name="\W" localSheetId="15">#REF!</definedName>
    <definedName name="\W" localSheetId="16">#REF!</definedName>
    <definedName name="\W" localSheetId="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28">#REF!</definedName>
    <definedName name="\W" localSheetId="29">#REF!</definedName>
    <definedName name="\W" localSheetId="3">#REF!</definedName>
    <definedName name="\W" localSheetId="31">#REF!</definedName>
    <definedName name="\W" localSheetId="32">#REF!</definedName>
    <definedName name="\W" localSheetId="33">#REF!</definedName>
    <definedName name="\W" localSheetId="34">#REF!</definedName>
    <definedName name="\W" localSheetId="37">#REF!</definedName>
    <definedName name="\W" localSheetId="41">#REF!</definedName>
    <definedName name="\W" localSheetId="4">#REF!</definedName>
    <definedName name="\W" localSheetId="45">#REF!</definedName>
    <definedName name="\W" localSheetId="46">#REF!</definedName>
    <definedName name="\W" localSheetId="47">#REF!</definedName>
    <definedName name="\W" localSheetId="48">#REF!</definedName>
    <definedName name="\W" localSheetId="49">#REF!</definedName>
    <definedName name="\W" localSheetId="50">#REF!</definedName>
    <definedName name="\W" localSheetId="5">#REF!</definedName>
    <definedName name="\W" localSheetId="51">#REF!</definedName>
    <definedName name="\W" localSheetId="52">#REF!</definedName>
    <definedName name="\W" localSheetId="53">#REF!</definedName>
    <definedName name="\W" localSheetId="54">#REF!</definedName>
    <definedName name="\W" localSheetId="56">#REF!</definedName>
    <definedName name="\W" localSheetId="57">#REF!</definedName>
    <definedName name="\W" localSheetId="58">#REF!</definedName>
    <definedName name="\W" localSheetId="59">#REF!</definedName>
    <definedName name="\W" localSheetId="60">#REF!</definedName>
    <definedName name="\W" localSheetId="61">#REF!</definedName>
    <definedName name="\W" localSheetId="62">#REF!</definedName>
    <definedName name="\W" localSheetId="63">#REF!</definedName>
    <definedName name="\W" localSheetId="6">#REF!</definedName>
    <definedName name="\W" localSheetId="64">#REF!</definedName>
    <definedName name="\W" localSheetId="65">#REF!</definedName>
    <definedName name="\W" localSheetId="66">#REF!</definedName>
    <definedName name="\W" localSheetId="67">#REF!</definedName>
    <definedName name="\W" localSheetId="68">#REF!</definedName>
    <definedName name="\W" localSheetId="69">#REF!</definedName>
    <definedName name="\W" localSheetId="71">#REF!</definedName>
    <definedName name="\W" localSheetId="72">#REF!</definedName>
    <definedName name="\W" localSheetId="73">#REF!</definedName>
    <definedName name="\W" localSheetId="7">#REF!</definedName>
    <definedName name="\W" localSheetId="74">#REF!</definedName>
    <definedName name="\W" localSheetId="75">#REF!</definedName>
    <definedName name="\W" localSheetId="76">#REF!</definedName>
    <definedName name="\W" localSheetId="77">#REF!</definedName>
    <definedName name="\W" localSheetId="78">#REF!</definedName>
    <definedName name="\W" localSheetId="79">#REF!</definedName>
    <definedName name="\W" localSheetId="8">#REF!</definedName>
    <definedName name="\W" localSheetId="9">#REF!</definedName>
    <definedName name="\W">#REF!</definedName>
    <definedName name="\X" localSheetId="1">#REF!</definedName>
    <definedName name="\X" localSheetId="11">#REF!</definedName>
    <definedName name="\X" localSheetId="12">#REF!</definedName>
    <definedName name="\X" localSheetId="13">#REF!</definedName>
    <definedName name="\X" localSheetId="23">#REF!</definedName>
    <definedName name="\X" localSheetId="24">#REF!</definedName>
    <definedName name="\X" localSheetId="26">#REF!</definedName>
    <definedName name="\X" localSheetId="28">#REF!</definedName>
    <definedName name="\X" localSheetId="29">#REF!</definedName>
    <definedName name="\X" localSheetId="31">#REF!</definedName>
    <definedName name="\X" localSheetId="41">#REF!</definedName>
    <definedName name="\X" localSheetId="4">#REF!</definedName>
    <definedName name="\X" localSheetId="46">#REF!</definedName>
    <definedName name="\X" localSheetId="47">#REF!</definedName>
    <definedName name="\X" localSheetId="48">#REF!</definedName>
    <definedName name="\X" localSheetId="49">#REF!</definedName>
    <definedName name="\X" localSheetId="50">#REF!</definedName>
    <definedName name="\X" localSheetId="51">#REF!</definedName>
    <definedName name="\X" localSheetId="53">#REF!</definedName>
    <definedName name="\X" localSheetId="54">#REF!</definedName>
    <definedName name="\X" localSheetId="56">#REF!</definedName>
    <definedName name="\X" localSheetId="57">#REF!</definedName>
    <definedName name="\X" localSheetId="58">#REF!</definedName>
    <definedName name="\X" localSheetId="60">#REF!</definedName>
    <definedName name="\X" localSheetId="61">#REF!</definedName>
    <definedName name="\X" localSheetId="62">#REF!</definedName>
    <definedName name="\X" localSheetId="63">#REF!</definedName>
    <definedName name="\X" localSheetId="64">#REF!</definedName>
    <definedName name="\X" localSheetId="66">#REF!</definedName>
    <definedName name="\X" localSheetId="67">#REF!</definedName>
    <definedName name="\X" localSheetId="68">#REF!</definedName>
    <definedName name="\X" localSheetId="69">#REF!</definedName>
    <definedName name="\X" localSheetId="71">#REF!</definedName>
    <definedName name="\X" localSheetId="72">#REF!</definedName>
    <definedName name="\X" localSheetId="73">#REF!</definedName>
    <definedName name="\X">#REF!</definedName>
    <definedName name="\Y" localSheetId="1">#REF!</definedName>
    <definedName name="\Y" localSheetId="11">#REF!</definedName>
    <definedName name="\Y" localSheetId="12">#REF!</definedName>
    <definedName name="\Y" localSheetId="13">#REF!</definedName>
    <definedName name="\Y" localSheetId="23">#REF!</definedName>
    <definedName name="\Y" localSheetId="24">#REF!</definedName>
    <definedName name="\Y" localSheetId="26">#REF!</definedName>
    <definedName name="\Y" localSheetId="28">#REF!</definedName>
    <definedName name="\Y" localSheetId="29">#REF!</definedName>
    <definedName name="\Y" localSheetId="31">#REF!</definedName>
    <definedName name="\Y" localSheetId="41">#REF!</definedName>
    <definedName name="\Y" localSheetId="4">#REF!</definedName>
    <definedName name="\Y" localSheetId="46">#REF!</definedName>
    <definedName name="\Y" localSheetId="47">#REF!</definedName>
    <definedName name="\Y" localSheetId="48">#REF!</definedName>
    <definedName name="\Y" localSheetId="49">#REF!</definedName>
    <definedName name="\Y" localSheetId="50">#REF!</definedName>
    <definedName name="\Y" localSheetId="51">#REF!</definedName>
    <definedName name="\Y" localSheetId="53">#REF!</definedName>
    <definedName name="\Y" localSheetId="54">#REF!</definedName>
    <definedName name="\Y" localSheetId="56">#REF!</definedName>
    <definedName name="\Y" localSheetId="57">#REF!</definedName>
    <definedName name="\Y" localSheetId="58">#REF!</definedName>
    <definedName name="\Y" localSheetId="60">#REF!</definedName>
    <definedName name="\Y" localSheetId="61">#REF!</definedName>
    <definedName name="\Y" localSheetId="62">#REF!</definedName>
    <definedName name="\Y" localSheetId="63">#REF!</definedName>
    <definedName name="\Y" localSheetId="64">#REF!</definedName>
    <definedName name="\Y" localSheetId="66">#REF!</definedName>
    <definedName name="\Y" localSheetId="67">#REF!</definedName>
    <definedName name="\Y" localSheetId="68">#REF!</definedName>
    <definedName name="\Y" localSheetId="69">#REF!</definedName>
    <definedName name="\Y" localSheetId="71">#REF!</definedName>
    <definedName name="\Y" localSheetId="72">#REF!</definedName>
    <definedName name="\Y" localSheetId="73">#REF!</definedName>
    <definedName name="\Y">#REF!</definedName>
    <definedName name="\Z" localSheetId="13">[4]Contents!#REF!</definedName>
    <definedName name="\Z" localSheetId="23">[4]Contents!#REF!</definedName>
    <definedName name="\Z" localSheetId="24">[4]Contents!#REF!</definedName>
    <definedName name="\Z" localSheetId="28">[4]Contents!#REF!</definedName>
    <definedName name="\Z" localSheetId="29">[4]Contents!#REF!</definedName>
    <definedName name="\Z" localSheetId="31">[4]Contents!#REF!</definedName>
    <definedName name="\Z" localSheetId="49">[4]Contents!#REF!</definedName>
    <definedName name="\Z" localSheetId="5">[5]Contents!#REF!</definedName>
    <definedName name="\Z" localSheetId="53">[4]Contents!#REF!</definedName>
    <definedName name="\Z" localSheetId="54">[4]Contents!#REF!</definedName>
    <definedName name="\Z" localSheetId="56">[4]Contents!#REF!</definedName>
    <definedName name="\Z" localSheetId="57">[4]Contents!#REF!</definedName>
    <definedName name="\Z" localSheetId="60">[4]Contents!#REF!</definedName>
    <definedName name="\Z" localSheetId="61">[4]Contents!#REF!</definedName>
    <definedName name="\Z" localSheetId="62">[4]Contents!#REF!</definedName>
    <definedName name="\Z" localSheetId="63">[4]Contents!#REF!</definedName>
    <definedName name="\Z" localSheetId="6">[6]Contents!#REF!</definedName>
    <definedName name="\Z" localSheetId="66">[4]Contents!#REF!</definedName>
    <definedName name="\Z" localSheetId="69">[4]Contents!#REF!</definedName>
    <definedName name="\Z" localSheetId="72">[4]Contents!#REF!</definedName>
    <definedName name="\Z" localSheetId="73">[4]Contents!#REF!</definedName>
    <definedName name="\Z">[4]Contents!#REF!</definedName>
    <definedName name="______________________bdm1" localSheetId="1">#REF!</definedName>
    <definedName name="______________________bdm1" localSheetId="10">#REF!</definedName>
    <definedName name="______________________bdm1" localSheetId="11">#REF!</definedName>
    <definedName name="______________________bdm1" localSheetId="12">#REF!</definedName>
    <definedName name="______________________bdm1" localSheetId="13">#REF!</definedName>
    <definedName name="______________________bdm1" localSheetId="15">#REF!</definedName>
    <definedName name="______________________bdm1" localSheetId="16">#REF!</definedName>
    <definedName name="______________________bdm1" localSheetId="2">#REF!</definedName>
    <definedName name="______________________bdm1" localSheetId="23">#REF!</definedName>
    <definedName name="______________________bdm1" localSheetId="24">#REF!</definedName>
    <definedName name="______________________bdm1" localSheetId="25">#REF!</definedName>
    <definedName name="______________________bdm1" localSheetId="26">#REF!</definedName>
    <definedName name="______________________bdm1" localSheetId="27">#REF!</definedName>
    <definedName name="______________________bdm1" localSheetId="28">#REF!</definedName>
    <definedName name="______________________bdm1" localSheetId="29">#REF!</definedName>
    <definedName name="______________________bdm1" localSheetId="3">#REF!</definedName>
    <definedName name="______________________bdm1" localSheetId="31">#REF!</definedName>
    <definedName name="______________________bdm1" localSheetId="32">#REF!</definedName>
    <definedName name="______________________bdm1" localSheetId="33">#REF!</definedName>
    <definedName name="______________________bdm1" localSheetId="34">#REF!</definedName>
    <definedName name="______________________bdm1" localSheetId="37">#REF!</definedName>
    <definedName name="______________________bdm1" localSheetId="41">#REF!</definedName>
    <definedName name="______________________bdm1" localSheetId="4">#REF!</definedName>
    <definedName name="______________________bdm1" localSheetId="45">#REF!</definedName>
    <definedName name="______________________bdm1" localSheetId="46">#REF!</definedName>
    <definedName name="______________________bdm1" localSheetId="47">#REF!</definedName>
    <definedName name="______________________bdm1" localSheetId="48">#REF!</definedName>
    <definedName name="______________________bdm1" localSheetId="49">#REF!</definedName>
    <definedName name="______________________bdm1" localSheetId="50">#REF!</definedName>
    <definedName name="______________________bdm1" localSheetId="5">#REF!</definedName>
    <definedName name="______________________bdm1" localSheetId="51">#REF!</definedName>
    <definedName name="______________________bdm1" localSheetId="52">#REF!</definedName>
    <definedName name="______________________bdm1" localSheetId="53">#REF!</definedName>
    <definedName name="______________________bdm1" localSheetId="54">#REF!</definedName>
    <definedName name="______________________bdm1" localSheetId="56">#REF!</definedName>
    <definedName name="______________________bdm1" localSheetId="57">#REF!</definedName>
    <definedName name="______________________bdm1" localSheetId="58">#REF!</definedName>
    <definedName name="______________________bdm1" localSheetId="59">#REF!</definedName>
    <definedName name="______________________bdm1" localSheetId="60">#REF!</definedName>
    <definedName name="______________________bdm1" localSheetId="61">#REF!</definedName>
    <definedName name="______________________bdm1" localSheetId="62">#REF!</definedName>
    <definedName name="______________________bdm1" localSheetId="63">#REF!</definedName>
    <definedName name="______________________bdm1" localSheetId="6">#REF!</definedName>
    <definedName name="______________________bdm1" localSheetId="64">#REF!</definedName>
    <definedName name="______________________bdm1" localSheetId="65">#REF!</definedName>
    <definedName name="______________________bdm1" localSheetId="66">#REF!</definedName>
    <definedName name="______________________bdm1" localSheetId="67">#REF!</definedName>
    <definedName name="______________________bdm1" localSheetId="68">#REF!</definedName>
    <definedName name="______________________bdm1" localSheetId="69">#REF!</definedName>
    <definedName name="______________________bdm1" localSheetId="71">#REF!</definedName>
    <definedName name="______________________bdm1" localSheetId="72">#REF!</definedName>
    <definedName name="______________________bdm1" localSheetId="73">#REF!</definedName>
    <definedName name="______________________bdm1" localSheetId="7">#REF!</definedName>
    <definedName name="______________________bdm1" localSheetId="74">#REF!</definedName>
    <definedName name="______________________bdm1" localSheetId="75">#REF!</definedName>
    <definedName name="______________________bdm1" localSheetId="76">#REF!</definedName>
    <definedName name="______________________bdm1" localSheetId="77">#REF!</definedName>
    <definedName name="______________________bdm1" localSheetId="78">#REF!</definedName>
    <definedName name="______________________bdm1" localSheetId="79">#REF!</definedName>
    <definedName name="______________________bdm1" localSheetId="8">#REF!</definedName>
    <definedName name="______________________bdm1" localSheetId="9">#REF!</definedName>
    <definedName name="______________________bdm1">#REF!</definedName>
    <definedName name="_____________________bdm1" localSheetId="1">#REF!</definedName>
    <definedName name="_____________________bdm1" localSheetId="10">#REF!</definedName>
    <definedName name="_____________________bdm1" localSheetId="11">#REF!</definedName>
    <definedName name="_____________________bdm1" localSheetId="12">#REF!</definedName>
    <definedName name="_____________________bdm1" localSheetId="13">#REF!</definedName>
    <definedName name="_____________________bdm1" localSheetId="15">#REF!</definedName>
    <definedName name="_____________________bdm1" localSheetId="16">#REF!</definedName>
    <definedName name="_____________________bdm1" localSheetId="2">#REF!</definedName>
    <definedName name="_____________________bdm1" localSheetId="23">#REF!</definedName>
    <definedName name="_____________________bdm1" localSheetId="24">#REF!</definedName>
    <definedName name="_____________________bdm1" localSheetId="25">#REF!</definedName>
    <definedName name="_____________________bdm1" localSheetId="26">#REF!</definedName>
    <definedName name="_____________________bdm1" localSheetId="27">#REF!</definedName>
    <definedName name="_____________________bdm1" localSheetId="28">#REF!</definedName>
    <definedName name="_____________________bdm1" localSheetId="29">#REF!</definedName>
    <definedName name="_____________________bdm1" localSheetId="3">#REF!</definedName>
    <definedName name="_____________________bdm1" localSheetId="31">#REF!</definedName>
    <definedName name="_____________________bdm1" localSheetId="32">#REF!</definedName>
    <definedName name="_____________________bdm1" localSheetId="33">#REF!</definedName>
    <definedName name="_____________________bdm1" localSheetId="34">#REF!</definedName>
    <definedName name="_____________________bdm1" localSheetId="37">#REF!</definedName>
    <definedName name="_____________________bdm1" localSheetId="41">#REF!</definedName>
    <definedName name="_____________________bdm1" localSheetId="4">#REF!</definedName>
    <definedName name="_____________________bdm1" localSheetId="45">#REF!</definedName>
    <definedName name="_____________________bdm1" localSheetId="46">#REF!</definedName>
    <definedName name="_____________________bdm1" localSheetId="47">#REF!</definedName>
    <definedName name="_____________________bdm1" localSheetId="48">#REF!</definedName>
    <definedName name="_____________________bdm1" localSheetId="49">#REF!</definedName>
    <definedName name="_____________________bdm1" localSheetId="50">#REF!</definedName>
    <definedName name="_____________________bdm1" localSheetId="5">#REF!</definedName>
    <definedName name="_____________________bdm1" localSheetId="51">#REF!</definedName>
    <definedName name="_____________________bdm1" localSheetId="52">#REF!</definedName>
    <definedName name="_____________________bdm1" localSheetId="53">#REF!</definedName>
    <definedName name="_____________________bdm1" localSheetId="54">#REF!</definedName>
    <definedName name="_____________________bdm1" localSheetId="56">#REF!</definedName>
    <definedName name="_____________________bdm1" localSheetId="57">#REF!</definedName>
    <definedName name="_____________________bdm1" localSheetId="58">#REF!</definedName>
    <definedName name="_____________________bdm1" localSheetId="59">#REF!</definedName>
    <definedName name="_____________________bdm1" localSheetId="60">#REF!</definedName>
    <definedName name="_____________________bdm1" localSheetId="61">#REF!</definedName>
    <definedName name="_____________________bdm1" localSheetId="62">#REF!</definedName>
    <definedName name="_____________________bdm1" localSheetId="63">#REF!</definedName>
    <definedName name="_____________________bdm1" localSheetId="6">#REF!</definedName>
    <definedName name="_____________________bdm1" localSheetId="64">#REF!</definedName>
    <definedName name="_____________________bdm1" localSheetId="65">#REF!</definedName>
    <definedName name="_____________________bdm1" localSheetId="66">#REF!</definedName>
    <definedName name="_____________________bdm1" localSheetId="67">#REF!</definedName>
    <definedName name="_____________________bdm1" localSheetId="68">#REF!</definedName>
    <definedName name="_____________________bdm1" localSheetId="69">#REF!</definedName>
    <definedName name="_____________________bdm1" localSheetId="71">#REF!</definedName>
    <definedName name="_____________________bdm1" localSheetId="72">#REF!</definedName>
    <definedName name="_____________________bdm1" localSheetId="73">#REF!</definedName>
    <definedName name="_____________________bdm1" localSheetId="7">#REF!</definedName>
    <definedName name="_____________________bdm1" localSheetId="74">#REF!</definedName>
    <definedName name="_____________________bdm1" localSheetId="75">#REF!</definedName>
    <definedName name="_____________________bdm1" localSheetId="76">#REF!</definedName>
    <definedName name="_____________________bdm1" localSheetId="77">#REF!</definedName>
    <definedName name="_____________________bdm1" localSheetId="78">#REF!</definedName>
    <definedName name="_____________________bdm1" localSheetId="79">#REF!</definedName>
    <definedName name="_____________________bdm1" localSheetId="8">#REF!</definedName>
    <definedName name="_____________________bdm1" localSheetId="9">#REF!</definedName>
    <definedName name="_____________________bdm1">#REF!</definedName>
    <definedName name="____________________bdm1" localSheetId="1">#REF!</definedName>
    <definedName name="____________________bdm1" localSheetId="10">#REF!</definedName>
    <definedName name="____________________bdm1" localSheetId="11">#REF!</definedName>
    <definedName name="____________________bdm1" localSheetId="12">#REF!</definedName>
    <definedName name="____________________bdm1" localSheetId="13">#REF!</definedName>
    <definedName name="____________________bdm1" localSheetId="15">#REF!</definedName>
    <definedName name="____________________bdm1" localSheetId="16">#REF!</definedName>
    <definedName name="____________________bdm1" localSheetId="2">#REF!</definedName>
    <definedName name="____________________bdm1" localSheetId="23">#REF!</definedName>
    <definedName name="____________________bdm1" localSheetId="24">#REF!</definedName>
    <definedName name="____________________bdm1" localSheetId="25">#REF!</definedName>
    <definedName name="____________________bdm1" localSheetId="26">#REF!</definedName>
    <definedName name="____________________bdm1" localSheetId="27">#REF!</definedName>
    <definedName name="____________________bdm1" localSheetId="28">#REF!</definedName>
    <definedName name="____________________bdm1" localSheetId="29">#REF!</definedName>
    <definedName name="____________________bdm1" localSheetId="3">#REF!</definedName>
    <definedName name="____________________bdm1" localSheetId="31">#REF!</definedName>
    <definedName name="____________________bdm1" localSheetId="32">#REF!</definedName>
    <definedName name="____________________bdm1" localSheetId="33">#REF!</definedName>
    <definedName name="____________________bdm1" localSheetId="34">#REF!</definedName>
    <definedName name="____________________bdm1" localSheetId="37">#REF!</definedName>
    <definedName name="____________________bdm1" localSheetId="41">#REF!</definedName>
    <definedName name="____________________bdm1" localSheetId="4">#REF!</definedName>
    <definedName name="____________________bdm1" localSheetId="45">#REF!</definedName>
    <definedName name="____________________bdm1" localSheetId="46">#REF!</definedName>
    <definedName name="____________________bdm1" localSheetId="47">#REF!</definedName>
    <definedName name="____________________bdm1" localSheetId="48">#REF!</definedName>
    <definedName name="____________________bdm1" localSheetId="49">#REF!</definedName>
    <definedName name="____________________bdm1" localSheetId="50">#REF!</definedName>
    <definedName name="____________________bdm1" localSheetId="5">#REF!</definedName>
    <definedName name="____________________bdm1" localSheetId="51">#REF!</definedName>
    <definedName name="____________________bdm1" localSheetId="52">#REF!</definedName>
    <definedName name="____________________bdm1" localSheetId="53">#REF!</definedName>
    <definedName name="____________________bdm1" localSheetId="54">#REF!</definedName>
    <definedName name="____________________bdm1" localSheetId="56">#REF!</definedName>
    <definedName name="____________________bdm1" localSheetId="57">#REF!</definedName>
    <definedName name="____________________bdm1" localSheetId="58">#REF!</definedName>
    <definedName name="____________________bdm1" localSheetId="59">#REF!</definedName>
    <definedName name="____________________bdm1" localSheetId="60">#REF!</definedName>
    <definedName name="____________________bdm1" localSheetId="61">#REF!</definedName>
    <definedName name="____________________bdm1" localSheetId="62">#REF!</definedName>
    <definedName name="____________________bdm1" localSheetId="63">#REF!</definedName>
    <definedName name="____________________bdm1" localSheetId="6">#REF!</definedName>
    <definedName name="____________________bdm1" localSheetId="64">#REF!</definedName>
    <definedName name="____________________bdm1" localSheetId="65">#REF!</definedName>
    <definedName name="____________________bdm1" localSheetId="66">#REF!</definedName>
    <definedName name="____________________bdm1" localSheetId="67">#REF!</definedName>
    <definedName name="____________________bdm1" localSheetId="68">#REF!</definedName>
    <definedName name="____________________bdm1" localSheetId="69">#REF!</definedName>
    <definedName name="____________________bdm1" localSheetId="71">#REF!</definedName>
    <definedName name="____________________bdm1" localSheetId="72">#REF!</definedName>
    <definedName name="____________________bdm1" localSheetId="73">#REF!</definedName>
    <definedName name="____________________bdm1" localSheetId="7">#REF!</definedName>
    <definedName name="____________________bdm1" localSheetId="74">#REF!</definedName>
    <definedName name="____________________bdm1" localSheetId="75">#REF!</definedName>
    <definedName name="____________________bdm1" localSheetId="76">#REF!</definedName>
    <definedName name="____________________bdm1" localSheetId="77">#REF!</definedName>
    <definedName name="____________________bdm1" localSheetId="78">#REF!</definedName>
    <definedName name="____________________bdm1" localSheetId="79">#REF!</definedName>
    <definedName name="____________________bdm1" localSheetId="8">#REF!</definedName>
    <definedName name="____________________bdm1" localSheetId="9">#REF!</definedName>
    <definedName name="____________________bdm1">#REF!</definedName>
    <definedName name="___________________bdm1" localSheetId="1">#REF!</definedName>
    <definedName name="___________________bdm1" localSheetId="11">#REF!</definedName>
    <definedName name="___________________bdm1" localSheetId="12">#REF!</definedName>
    <definedName name="___________________bdm1" localSheetId="13">#REF!</definedName>
    <definedName name="___________________bdm1" localSheetId="23">#REF!</definedName>
    <definedName name="___________________bdm1" localSheetId="24">#REF!</definedName>
    <definedName name="___________________bdm1" localSheetId="26">#REF!</definedName>
    <definedName name="___________________bdm1" localSheetId="28">#REF!</definedName>
    <definedName name="___________________bdm1" localSheetId="29">#REF!</definedName>
    <definedName name="___________________bdm1" localSheetId="31">#REF!</definedName>
    <definedName name="___________________bdm1" localSheetId="41">#REF!</definedName>
    <definedName name="___________________bdm1" localSheetId="4">#REF!</definedName>
    <definedName name="___________________bdm1" localSheetId="46">#REF!</definedName>
    <definedName name="___________________bdm1" localSheetId="47">#REF!</definedName>
    <definedName name="___________________bdm1" localSheetId="48">#REF!</definedName>
    <definedName name="___________________bdm1" localSheetId="49">#REF!</definedName>
    <definedName name="___________________bdm1" localSheetId="50">#REF!</definedName>
    <definedName name="___________________bdm1" localSheetId="51">#REF!</definedName>
    <definedName name="___________________bdm1" localSheetId="53">#REF!</definedName>
    <definedName name="___________________bdm1" localSheetId="54">#REF!</definedName>
    <definedName name="___________________bdm1" localSheetId="56">#REF!</definedName>
    <definedName name="___________________bdm1" localSheetId="57">#REF!</definedName>
    <definedName name="___________________bdm1" localSheetId="58">#REF!</definedName>
    <definedName name="___________________bdm1" localSheetId="60">#REF!</definedName>
    <definedName name="___________________bdm1" localSheetId="61">#REF!</definedName>
    <definedName name="___________________bdm1" localSheetId="62">#REF!</definedName>
    <definedName name="___________________bdm1" localSheetId="63">#REF!</definedName>
    <definedName name="___________________bdm1" localSheetId="64">#REF!</definedName>
    <definedName name="___________________bdm1" localSheetId="66">#REF!</definedName>
    <definedName name="___________________bdm1" localSheetId="67">#REF!</definedName>
    <definedName name="___________________bdm1" localSheetId="68">#REF!</definedName>
    <definedName name="___________________bdm1" localSheetId="69">#REF!</definedName>
    <definedName name="___________________bdm1" localSheetId="71">#REF!</definedName>
    <definedName name="___________________bdm1" localSheetId="72">#REF!</definedName>
    <definedName name="___________________bdm1" localSheetId="73">#REF!</definedName>
    <definedName name="___________________bdm1">#REF!</definedName>
    <definedName name="__________________bdm1" localSheetId="1">#REF!</definedName>
    <definedName name="__________________bdm1" localSheetId="11">#REF!</definedName>
    <definedName name="__________________bdm1" localSheetId="12">#REF!</definedName>
    <definedName name="__________________bdm1" localSheetId="13">#REF!</definedName>
    <definedName name="__________________bdm1" localSheetId="23">#REF!</definedName>
    <definedName name="__________________bdm1" localSheetId="24">#REF!</definedName>
    <definedName name="__________________bdm1" localSheetId="26">#REF!</definedName>
    <definedName name="__________________bdm1" localSheetId="28">#REF!</definedName>
    <definedName name="__________________bdm1" localSheetId="29">#REF!</definedName>
    <definedName name="__________________bdm1" localSheetId="31">#REF!</definedName>
    <definedName name="__________________bdm1" localSheetId="41">#REF!</definedName>
    <definedName name="__________________bdm1" localSheetId="4">#REF!</definedName>
    <definedName name="__________________bdm1" localSheetId="46">#REF!</definedName>
    <definedName name="__________________bdm1" localSheetId="47">#REF!</definedName>
    <definedName name="__________________bdm1" localSheetId="48">#REF!</definedName>
    <definedName name="__________________bdm1" localSheetId="49">#REF!</definedName>
    <definedName name="__________________bdm1" localSheetId="50">#REF!</definedName>
    <definedName name="__________________bdm1" localSheetId="51">#REF!</definedName>
    <definedName name="__________________bdm1" localSheetId="53">#REF!</definedName>
    <definedName name="__________________bdm1" localSheetId="54">#REF!</definedName>
    <definedName name="__________________bdm1" localSheetId="56">#REF!</definedName>
    <definedName name="__________________bdm1" localSheetId="57">#REF!</definedName>
    <definedName name="__________________bdm1" localSheetId="58">#REF!</definedName>
    <definedName name="__________________bdm1" localSheetId="60">#REF!</definedName>
    <definedName name="__________________bdm1" localSheetId="61">#REF!</definedName>
    <definedName name="__________________bdm1" localSheetId="62">#REF!</definedName>
    <definedName name="__________________bdm1" localSheetId="63">#REF!</definedName>
    <definedName name="__________________bdm1" localSheetId="64">#REF!</definedName>
    <definedName name="__________________bdm1" localSheetId="66">#REF!</definedName>
    <definedName name="__________________bdm1" localSheetId="67">#REF!</definedName>
    <definedName name="__________________bdm1" localSheetId="68">#REF!</definedName>
    <definedName name="__________________bdm1" localSheetId="69">#REF!</definedName>
    <definedName name="__________________bdm1" localSheetId="71">#REF!</definedName>
    <definedName name="__________________bdm1" localSheetId="72">#REF!</definedName>
    <definedName name="__________________bdm1" localSheetId="73">#REF!</definedName>
    <definedName name="__________________bdm1">#REF!</definedName>
    <definedName name="_________________bdm1" localSheetId="1">#REF!</definedName>
    <definedName name="_________________bdm1" localSheetId="11">#REF!</definedName>
    <definedName name="_________________bdm1" localSheetId="12">#REF!</definedName>
    <definedName name="_________________bdm1" localSheetId="13">#REF!</definedName>
    <definedName name="_________________bdm1" localSheetId="23">#REF!</definedName>
    <definedName name="_________________bdm1" localSheetId="24">#REF!</definedName>
    <definedName name="_________________bdm1" localSheetId="26">#REF!</definedName>
    <definedName name="_________________bdm1" localSheetId="28">#REF!</definedName>
    <definedName name="_________________bdm1" localSheetId="29">#REF!</definedName>
    <definedName name="_________________bdm1" localSheetId="31">#REF!</definedName>
    <definedName name="_________________bdm1" localSheetId="41">#REF!</definedName>
    <definedName name="_________________bdm1" localSheetId="4">#REF!</definedName>
    <definedName name="_________________bdm1" localSheetId="46">#REF!</definedName>
    <definedName name="_________________bdm1" localSheetId="47">#REF!</definedName>
    <definedName name="_________________bdm1" localSheetId="48">#REF!</definedName>
    <definedName name="_________________bdm1" localSheetId="49">#REF!</definedName>
    <definedName name="_________________bdm1" localSheetId="50">#REF!</definedName>
    <definedName name="_________________bdm1" localSheetId="51">#REF!</definedName>
    <definedName name="_________________bdm1" localSheetId="53">#REF!</definedName>
    <definedName name="_________________bdm1" localSheetId="54">#REF!</definedName>
    <definedName name="_________________bdm1" localSheetId="56">#REF!</definedName>
    <definedName name="_________________bdm1" localSheetId="57">#REF!</definedName>
    <definedName name="_________________bdm1" localSheetId="58">#REF!</definedName>
    <definedName name="_________________bdm1" localSheetId="60">#REF!</definedName>
    <definedName name="_________________bdm1" localSheetId="61">#REF!</definedName>
    <definedName name="_________________bdm1" localSheetId="62">#REF!</definedName>
    <definedName name="_________________bdm1" localSheetId="63">#REF!</definedName>
    <definedName name="_________________bdm1" localSheetId="64">#REF!</definedName>
    <definedName name="_________________bdm1" localSheetId="66">#REF!</definedName>
    <definedName name="_________________bdm1" localSheetId="67">#REF!</definedName>
    <definedName name="_________________bdm1" localSheetId="68">#REF!</definedName>
    <definedName name="_________________bdm1" localSheetId="69">#REF!</definedName>
    <definedName name="_________________bdm1" localSheetId="71">#REF!</definedName>
    <definedName name="_________________bdm1" localSheetId="72">#REF!</definedName>
    <definedName name="_________________bdm1" localSheetId="73">#REF!</definedName>
    <definedName name="_________________bdm1">#REF!</definedName>
    <definedName name="________________bdm1" localSheetId="1">#REF!</definedName>
    <definedName name="________________bdm1" localSheetId="11">#REF!</definedName>
    <definedName name="________________bdm1" localSheetId="12">#REF!</definedName>
    <definedName name="________________bdm1" localSheetId="13">#REF!</definedName>
    <definedName name="________________bdm1" localSheetId="23">#REF!</definedName>
    <definedName name="________________bdm1" localSheetId="24">#REF!</definedName>
    <definedName name="________________bdm1" localSheetId="26">#REF!</definedName>
    <definedName name="________________bdm1" localSheetId="28">#REF!</definedName>
    <definedName name="________________bdm1" localSheetId="29">#REF!</definedName>
    <definedName name="________________bdm1" localSheetId="31">#REF!</definedName>
    <definedName name="________________bdm1" localSheetId="41">#REF!</definedName>
    <definedName name="________________bdm1" localSheetId="4">#REF!</definedName>
    <definedName name="________________bdm1" localSheetId="46">#REF!</definedName>
    <definedName name="________________bdm1" localSheetId="47">#REF!</definedName>
    <definedName name="________________bdm1" localSheetId="48">#REF!</definedName>
    <definedName name="________________bdm1" localSheetId="49">#REF!</definedName>
    <definedName name="________________bdm1" localSheetId="50">#REF!</definedName>
    <definedName name="________________bdm1" localSheetId="51">#REF!</definedName>
    <definedName name="________________bdm1" localSheetId="53">#REF!</definedName>
    <definedName name="________________bdm1" localSheetId="54">#REF!</definedName>
    <definedName name="________________bdm1" localSheetId="56">#REF!</definedName>
    <definedName name="________________bdm1" localSheetId="57">#REF!</definedName>
    <definedName name="________________bdm1" localSheetId="58">#REF!</definedName>
    <definedName name="________________bdm1" localSheetId="60">#REF!</definedName>
    <definedName name="________________bdm1" localSheetId="61">#REF!</definedName>
    <definedName name="________________bdm1" localSheetId="62">#REF!</definedName>
    <definedName name="________________bdm1" localSheetId="63">#REF!</definedName>
    <definedName name="________________bdm1" localSheetId="64">#REF!</definedName>
    <definedName name="________________bdm1" localSheetId="66">#REF!</definedName>
    <definedName name="________________bdm1" localSheetId="67">#REF!</definedName>
    <definedName name="________________bdm1" localSheetId="68">#REF!</definedName>
    <definedName name="________________bdm1" localSheetId="69">#REF!</definedName>
    <definedName name="________________bdm1" localSheetId="71">#REF!</definedName>
    <definedName name="________________bdm1" localSheetId="72">#REF!</definedName>
    <definedName name="________________bdm1" localSheetId="73">#REF!</definedName>
    <definedName name="________________bdm1">#REF!</definedName>
    <definedName name="_______________bdm1" localSheetId="1">#REF!</definedName>
    <definedName name="_______________bdm1" localSheetId="11">#REF!</definedName>
    <definedName name="_______________bdm1" localSheetId="12">#REF!</definedName>
    <definedName name="_______________bdm1" localSheetId="13">#REF!</definedName>
    <definedName name="_______________bdm1" localSheetId="23">#REF!</definedName>
    <definedName name="_______________bdm1" localSheetId="24">#REF!</definedName>
    <definedName name="_______________bdm1" localSheetId="26">#REF!</definedName>
    <definedName name="_______________bdm1" localSheetId="28">#REF!</definedName>
    <definedName name="_______________bdm1" localSheetId="29">#REF!</definedName>
    <definedName name="_______________bdm1" localSheetId="31">#REF!</definedName>
    <definedName name="_______________bdm1" localSheetId="41">#REF!</definedName>
    <definedName name="_______________bdm1" localSheetId="4">#REF!</definedName>
    <definedName name="_______________bdm1" localSheetId="46">#REF!</definedName>
    <definedName name="_______________bdm1" localSheetId="47">#REF!</definedName>
    <definedName name="_______________bdm1" localSheetId="48">#REF!</definedName>
    <definedName name="_______________bdm1" localSheetId="49">#REF!</definedName>
    <definedName name="_______________bdm1" localSheetId="50">#REF!</definedName>
    <definedName name="_______________bdm1" localSheetId="51">#REF!</definedName>
    <definedName name="_______________bdm1" localSheetId="53">#REF!</definedName>
    <definedName name="_______________bdm1" localSheetId="54">#REF!</definedName>
    <definedName name="_______________bdm1" localSheetId="56">#REF!</definedName>
    <definedName name="_______________bdm1" localSheetId="57">#REF!</definedName>
    <definedName name="_______________bdm1" localSheetId="58">#REF!</definedName>
    <definedName name="_______________bdm1" localSheetId="60">#REF!</definedName>
    <definedName name="_______________bdm1" localSheetId="61">#REF!</definedName>
    <definedName name="_______________bdm1" localSheetId="62">#REF!</definedName>
    <definedName name="_______________bdm1" localSheetId="63">#REF!</definedName>
    <definedName name="_______________bdm1" localSheetId="64">#REF!</definedName>
    <definedName name="_______________bdm1" localSheetId="66">#REF!</definedName>
    <definedName name="_______________bdm1" localSheetId="67">#REF!</definedName>
    <definedName name="_______________bdm1" localSheetId="68">#REF!</definedName>
    <definedName name="_______________bdm1" localSheetId="69">#REF!</definedName>
    <definedName name="_______________bdm1" localSheetId="71">#REF!</definedName>
    <definedName name="_______________bdm1" localSheetId="72">#REF!</definedName>
    <definedName name="_______________bdm1" localSheetId="73">#REF!</definedName>
    <definedName name="_______________bdm1">#REF!</definedName>
    <definedName name="______________bdm1" localSheetId="1">#REF!</definedName>
    <definedName name="______________bdm1" localSheetId="11">#REF!</definedName>
    <definedName name="______________bdm1" localSheetId="12">#REF!</definedName>
    <definedName name="______________bdm1" localSheetId="13">#REF!</definedName>
    <definedName name="______________bdm1" localSheetId="23">#REF!</definedName>
    <definedName name="______________bdm1" localSheetId="24">#REF!</definedName>
    <definedName name="______________bdm1" localSheetId="26">#REF!</definedName>
    <definedName name="______________bdm1" localSheetId="28">#REF!</definedName>
    <definedName name="______________bdm1" localSheetId="29">#REF!</definedName>
    <definedName name="______________bdm1" localSheetId="31">#REF!</definedName>
    <definedName name="______________bdm1" localSheetId="41">#REF!</definedName>
    <definedName name="______________bdm1" localSheetId="4">#REF!</definedName>
    <definedName name="______________bdm1" localSheetId="46">#REF!</definedName>
    <definedName name="______________bdm1" localSheetId="47">#REF!</definedName>
    <definedName name="______________bdm1" localSheetId="48">#REF!</definedName>
    <definedName name="______________bdm1" localSheetId="49">#REF!</definedName>
    <definedName name="______________bdm1" localSheetId="50">#REF!</definedName>
    <definedName name="______________bdm1" localSheetId="51">#REF!</definedName>
    <definedName name="______________bdm1" localSheetId="53">#REF!</definedName>
    <definedName name="______________bdm1" localSheetId="54">#REF!</definedName>
    <definedName name="______________bdm1" localSheetId="56">#REF!</definedName>
    <definedName name="______________bdm1" localSheetId="57">#REF!</definedName>
    <definedName name="______________bdm1" localSheetId="58">#REF!</definedName>
    <definedName name="______________bdm1" localSheetId="60">#REF!</definedName>
    <definedName name="______________bdm1" localSheetId="61">#REF!</definedName>
    <definedName name="______________bdm1" localSheetId="62">#REF!</definedName>
    <definedName name="______________bdm1" localSheetId="63">#REF!</definedName>
    <definedName name="______________bdm1" localSheetId="64">#REF!</definedName>
    <definedName name="______________bdm1" localSheetId="66">#REF!</definedName>
    <definedName name="______________bdm1" localSheetId="67">#REF!</definedName>
    <definedName name="______________bdm1" localSheetId="68">#REF!</definedName>
    <definedName name="______________bdm1" localSheetId="69">#REF!</definedName>
    <definedName name="______________bdm1" localSheetId="71">#REF!</definedName>
    <definedName name="______________bdm1" localSheetId="72">#REF!</definedName>
    <definedName name="______________bdm1" localSheetId="73">#REF!</definedName>
    <definedName name="______________bdm1">#REF!</definedName>
    <definedName name="_____________bdm1" localSheetId="1">#REF!</definedName>
    <definedName name="_____________bdm1" localSheetId="11">#REF!</definedName>
    <definedName name="_____________bdm1" localSheetId="12">#REF!</definedName>
    <definedName name="_____________bdm1" localSheetId="13">#REF!</definedName>
    <definedName name="_____________bdm1" localSheetId="23">#REF!</definedName>
    <definedName name="_____________bdm1" localSheetId="24">#REF!</definedName>
    <definedName name="_____________bdm1" localSheetId="26">#REF!</definedName>
    <definedName name="_____________bdm1" localSheetId="28">#REF!</definedName>
    <definedName name="_____________bdm1" localSheetId="29">#REF!</definedName>
    <definedName name="_____________bdm1" localSheetId="31">#REF!</definedName>
    <definedName name="_____________bdm1" localSheetId="41">#REF!</definedName>
    <definedName name="_____________bdm1" localSheetId="4">#REF!</definedName>
    <definedName name="_____________bdm1" localSheetId="46">#REF!</definedName>
    <definedName name="_____________bdm1" localSheetId="47">#REF!</definedName>
    <definedName name="_____________bdm1" localSheetId="48">#REF!</definedName>
    <definedName name="_____________bdm1" localSheetId="49">#REF!</definedName>
    <definedName name="_____________bdm1" localSheetId="50">#REF!</definedName>
    <definedName name="_____________bdm1" localSheetId="51">#REF!</definedName>
    <definedName name="_____________bdm1" localSheetId="53">#REF!</definedName>
    <definedName name="_____________bdm1" localSheetId="54">#REF!</definedName>
    <definedName name="_____________bdm1" localSheetId="56">#REF!</definedName>
    <definedName name="_____________bdm1" localSheetId="57">#REF!</definedName>
    <definedName name="_____________bdm1" localSheetId="58">#REF!</definedName>
    <definedName name="_____________bdm1" localSheetId="60">#REF!</definedName>
    <definedName name="_____________bdm1" localSheetId="61">#REF!</definedName>
    <definedName name="_____________bdm1" localSheetId="62">#REF!</definedName>
    <definedName name="_____________bdm1" localSheetId="63">#REF!</definedName>
    <definedName name="_____________bdm1" localSheetId="64">#REF!</definedName>
    <definedName name="_____________bdm1" localSheetId="66">#REF!</definedName>
    <definedName name="_____________bdm1" localSheetId="67">#REF!</definedName>
    <definedName name="_____________bdm1" localSheetId="68">#REF!</definedName>
    <definedName name="_____________bdm1" localSheetId="69">#REF!</definedName>
    <definedName name="_____________bdm1" localSheetId="71">#REF!</definedName>
    <definedName name="_____________bdm1" localSheetId="72">#REF!</definedName>
    <definedName name="_____________bdm1" localSheetId="73">#REF!</definedName>
    <definedName name="_____________bdm1">#REF!</definedName>
    <definedName name="____________bdm1" localSheetId="1">#REF!</definedName>
    <definedName name="____________bdm1" localSheetId="11">#REF!</definedName>
    <definedName name="____________bdm1" localSheetId="12">#REF!</definedName>
    <definedName name="____________bdm1" localSheetId="13">#REF!</definedName>
    <definedName name="____________bdm1" localSheetId="23">#REF!</definedName>
    <definedName name="____________bdm1" localSheetId="24">#REF!</definedName>
    <definedName name="____________bdm1" localSheetId="26">#REF!</definedName>
    <definedName name="____________bdm1" localSheetId="28">#REF!</definedName>
    <definedName name="____________bdm1" localSheetId="29">#REF!</definedName>
    <definedName name="____________bdm1" localSheetId="31">#REF!</definedName>
    <definedName name="____________bdm1" localSheetId="41">#REF!</definedName>
    <definedName name="____________bdm1" localSheetId="4">#REF!</definedName>
    <definedName name="____________bdm1" localSheetId="46">#REF!</definedName>
    <definedName name="____________bdm1" localSheetId="47">#REF!</definedName>
    <definedName name="____________bdm1" localSheetId="48">#REF!</definedName>
    <definedName name="____________bdm1" localSheetId="49">#REF!</definedName>
    <definedName name="____________bdm1" localSheetId="50">#REF!</definedName>
    <definedName name="____________bdm1" localSheetId="51">#REF!</definedName>
    <definedName name="____________bdm1" localSheetId="53">#REF!</definedName>
    <definedName name="____________bdm1" localSheetId="54">#REF!</definedName>
    <definedName name="____________bdm1" localSheetId="56">#REF!</definedName>
    <definedName name="____________bdm1" localSheetId="57">#REF!</definedName>
    <definedName name="____________bdm1" localSheetId="58">#REF!</definedName>
    <definedName name="____________bdm1" localSheetId="60">#REF!</definedName>
    <definedName name="____________bdm1" localSheetId="61">#REF!</definedName>
    <definedName name="____________bdm1" localSheetId="62">#REF!</definedName>
    <definedName name="____________bdm1" localSheetId="63">#REF!</definedName>
    <definedName name="____________bdm1" localSheetId="64">#REF!</definedName>
    <definedName name="____________bdm1" localSheetId="66">#REF!</definedName>
    <definedName name="____________bdm1" localSheetId="67">#REF!</definedName>
    <definedName name="____________bdm1" localSheetId="68">#REF!</definedName>
    <definedName name="____________bdm1" localSheetId="69">#REF!</definedName>
    <definedName name="____________bdm1" localSheetId="71">#REF!</definedName>
    <definedName name="____________bdm1" localSheetId="72">#REF!</definedName>
    <definedName name="____________bdm1" localSheetId="73">#REF!</definedName>
    <definedName name="____________bdm1">#REF!</definedName>
    <definedName name="____________hh1" localSheetId="1">#REF!</definedName>
    <definedName name="____________hh1" localSheetId="11">#REF!</definedName>
    <definedName name="____________hh1" localSheetId="12">#REF!</definedName>
    <definedName name="____________hh1" localSheetId="13">#REF!</definedName>
    <definedName name="____________hh1" localSheetId="23">#REF!</definedName>
    <definedName name="____________hh1" localSheetId="24">#REF!</definedName>
    <definedName name="____________hh1" localSheetId="26">#REF!</definedName>
    <definedName name="____________hh1" localSheetId="28">#REF!</definedName>
    <definedName name="____________hh1" localSheetId="29">#REF!</definedName>
    <definedName name="____________hh1" localSheetId="31">#REF!</definedName>
    <definedName name="____________hh1" localSheetId="41">#REF!</definedName>
    <definedName name="____________hh1" localSheetId="4">#REF!</definedName>
    <definedName name="____________hh1" localSheetId="46">#REF!</definedName>
    <definedName name="____________hh1" localSheetId="47">#REF!</definedName>
    <definedName name="____________hh1" localSheetId="48">#REF!</definedName>
    <definedName name="____________hh1" localSheetId="49">#REF!</definedName>
    <definedName name="____________hh1" localSheetId="50">#REF!</definedName>
    <definedName name="____________hh1" localSheetId="51">#REF!</definedName>
    <definedName name="____________hh1" localSheetId="53">#REF!</definedName>
    <definedName name="____________hh1" localSheetId="54">#REF!</definedName>
    <definedName name="____________hh1" localSheetId="56">#REF!</definedName>
    <definedName name="____________hh1" localSheetId="57">#REF!</definedName>
    <definedName name="____________hh1" localSheetId="58">#REF!</definedName>
    <definedName name="____________hh1" localSheetId="60">#REF!</definedName>
    <definedName name="____________hh1" localSheetId="61">#REF!</definedName>
    <definedName name="____________hh1" localSheetId="62">#REF!</definedName>
    <definedName name="____________hh1" localSheetId="63">#REF!</definedName>
    <definedName name="____________hh1" localSheetId="64">#REF!</definedName>
    <definedName name="____________hh1" localSheetId="66">#REF!</definedName>
    <definedName name="____________hh1" localSheetId="67">#REF!</definedName>
    <definedName name="____________hh1" localSheetId="68">#REF!</definedName>
    <definedName name="____________hh1" localSheetId="69">#REF!</definedName>
    <definedName name="____________hh1" localSheetId="71">#REF!</definedName>
    <definedName name="____________hh1" localSheetId="72">#REF!</definedName>
    <definedName name="____________hh1" localSheetId="73">#REF!</definedName>
    <definedName name="____________hh1">#REF!</definedName>
    <definedName name="___________bdm1" localSheetId="1">#REF!</definedName>
    <definedName name="___________bdm1" localSheetId="11">#REF!</definedName>
    <definedName name="___________bdm1" localSheetId="12">#REF!</definedName>
    <definedName name="___________bdm1" localSheetId="13">#REF!</definedName>
    <definedName name="___________bdm1" localSheetId="23">#REF!</definedName>
    <definedName name="___________bdm1" localSheetId="24">#REF!</definedName>
    <definedName name="___________bdm1" localSheetId="26">#REF!</definedName>
    <definedName name="___________bdm1" localSheetId="28">#REF!</definedName>
    <definedName name="___________bdm1" localSheetId="29">#REF!</definedName>
    <definedName name="___________bdm1" localSheetId="31">#REF!</definedName>
    <definedName name="___________bdm1" localSheetId="41">#REF!</definedName>
    <definedName name="___________bdm1" localSheetId="4">#REF!</definedName>
    <definedName name="___________bdm1" localSheetId="46">#REF!</definedName>
    <definedName name="___________bdm1" localSheetId="47">#REF!</definedName>
    <definedName name="___________bdm1" localSheetId="48">#REF!</definedName>
    <definedName name="___________bdm1" localSheetId="49">#REF!</definedName>
    <definedName name="___________bdm1" localSheetId="50">#REF!</definedName>
    <definedName name="___________bdm1" localSheetId="51">#REF!</definedName>
    <definedName name="___________bdm1" localSheetId="53">#REF!</definedName>
    <definedName name="___________bdm1" localSheetId="54">#REF!</definedName>
    <definedName name="___________bdm1" localSheetId="56">#REF!</definedName>
    <definedName name="___________bdm1" localSheetId="57">#REF!</definedName>
    <definedName name="___________bdm1" localSheetId="58">#REF!</definedName>
    <definedName name="___________bdm1" localSheetId="60">#REF!</definedName>
    <definedName name="___________bdm1" localSheetId="61">#REF!</definedName>
    <definedName name="___________bdm1" localSheetId="62">#REF!</definedName>
    <definedName name="___________bdm1" localSheetId="63">#REF!</definedName>
    <definedName name="___________bdm1" localSheetId="64">#REF!</definedName>
    <definedName name="___________bdm1" localSheetId="66">#REF!</definedName>
    <definedName name="___________bdm1" localSheetId="67">#REF!</definedName>
    <definedName name="___________bdm1" localSheetId="68">#REF!</definedName>
    <definedName name="___________bdm1" localSheetId="69">#REF!</definedName>
    <definedName name="___________bdm1" localSheetId="71">#REF!</definedName>
    <definedName name="___________bdm1" localSheetId="72">#REF!</definedName>
    <definedName name="___________bdm1" localSheetId="73">#REF!</definedName>
    <definedName name="___________bdm1">#REF!</definedName>
    <definedName name="___________hh1" localSheetId="1">#REF!</definedName>
    <definedName name="___________hh1" localSheetId="11">#REF!</definedName>
    <definedName name="___________hh1" localSheetId="12">#REF!</definedName>
    <definedName name="___________hh1" localSheetId="13">#REF!</definedName>
    <definedName name="___________hh1" localSheetId="23">#REF!</definedName>
    <definedName name="___________hh1" localSheetId="24">#REF!</definedName>
    <definedName name="___________hh1" localSheetId="26">#REF!</definedName>
    <definedName name="___________hh1" localSheetId="28">#REF!</definedName>
    <definedName name="___________hh1" localSheetId="29">#REF!</definedName>
    <definedName name="___________hh1" localSheetId="31">#REF!</definedName>
    <definedName name="___________hh1" localSheetId="41">#REF!</definedName>
    <definedName name="___________hh1" localSheetId="4">#REF!</definedName>
    <definedName name="___________hh1" localSheetId="46">#REF!</definedName>
    <definedName name="___________hh1" localSheetId="47">#REF!</definedName>
    <definedName name="___________hh1" localSheetId="48">#REF!</definedName>
    <definedName name="___________hh1" localSheetId="49">#REF!</definedName>
    <definedName name="___________hh1" localSheetId="50">#REF!</definedName>
    <definedName name="___________hh1" localSheetId="51">#REF!</definedName>
    <definedName name="___________hh1" localSheetId="53">#REF!</definedName>
    <definedName name="___________hh1" localSheetId="54">#REF!</definedName>
    <definedName name="___________hh1" localSheetId="56">#REF!</definedName>
    <definedName name="___________hh1" localSheetId="57">#REF!</definedName>
    <definedName name="___________hh1" localSheetId="58">#REF!</definedName>
    <definedName name="___________hh1" localSheetId="60">#REF!</definedName>
    <definedName name="___________hh1" localSheetId="61">#REF!</definedName>
    <definedName name="___________hh1" localSheetId="62">#REF!</definedName>
    <definedName name="___________hh1" localSheetId="63">#REF!</definedName>
    <definedName name="___________hh1" localSheetId="64">#REF!</definedName>
    <definedName name="___________hh1" localSheetId="66">#REF!</definedName>
    <definedName name="___________hh1" localSheetId="67">#REF!</definedName>
    <definedName name="___________hh1" localSheetId="68">#REF!</definedName>
    <definedName name="___________hh1" localSheetId="69">#REF!</definedName>
    <definedName name="___________hh1" localSheetId="71">#REF!</definedName>
    <definedName name="___________hh1" localSheetId="72">#REF!</definedName>
    <definedName name="___________hh1" localSheetId="73">#REF!</definedName>
    <definedName name="___________hh1">#REF!</definedName>
    <definedName name="___________II5" localSheetId="1">#REF!</definedName>
    <definedName name="___________II5" localSheetId="11">#REF!</definedName>
    <definedName name="___________II5" localSheetId="12">#REF!</definedName>
    <definedName name="___________II5" localSheetId="13">#REF!</definedName>
    <definedName name="___________II5" localSheetId="23">#REF!</definedName>
    <definedName name="___________II5" localSheetId="24">#REF!</definedName>
    <definedName name="___________II5" localSheetId="26">#REF!</definedName>
    <definedName name="___________II5" localSheetId="28">#REF!</definedName>
    <definedName name="___________II5" localSheetId="29">#REF!</definedName>
    <definedName name="___________II5" localSheetId="31">#REF!</definedName>
    <definedName name="___________II5" localSheetId="41">#REF!</definedName>
    <definedName name="___________II5" localSheetId="4">#REF!</definedName>
    <definedName name="___________II5" localSheetId="46">#REF!</definedName>
    <definedName name="___________II5" localSheetId="47">#REF!</definedName>
    <definedName name="___________II5" localSheetId="48">#REF!</definedName>
    <definedName name="___________II5" localSheetId="49">#REF!</definedName>
    <definedName name="___________II5" localSheetId="50">#REF!</definedName>
    <definedName name="___________II5" localSheetId="51">#REF!</definedName>
    <definedName name="___________II5" localSheetId="53">#REF!</definedName>
    <definedName name="___________II5" localSheetId="54">#REF!</definedName>
    <definedName name="___________II5" localSheetId="56">#REF!</definedName>
    <definedName name="___________II5" localSheetId="57">#REF!</definedName>
    <definedName name="___________II5" localSheetId="58">#REF!</definedName>
    <definedName name="___________II5" localSheetId="60">#REF!</definedName>
    <definedName name="___________II5" localSheetId="61">#REF!</definedName>
    <definedName name="___________II5" localSheetId="62">#REF!</definedName>
    <definedName name="___________II5" localSheetId="63">#REF!</definedName>
    <definedName name="___________II5" localSheetId="64">#REF!</definedName>
    <definedName name="___________II5" localSheetId="66">#REF!</definedName>
    <definedName name="___________II5" localSheetId="67">#REF!</definedName>
    <definedName name="___________II5" localSheetId="68">#REF!</definedName>
    <definedName name="___________II5" localSheetId="69">#REF!</definedName>
    <definedName name="___________II5" localSheetId="71">#REF!</definedName>
    <definedName name="___________II5" localSheetId="72">#REF!</definedName>
    <definedName name="___________II5" localSheetId="73">#REF!</definedName>
    <definedName name="___________II5">#REF!</definedName>
    <definedName name="__________bdm1" localSheetId="1">#REF!</definedName>
    <definedName name="__________bdm1" localSheetId="11">#REF!</definedName>
    <definedName name="__________bdm1" localSheetId="12">#REF!</definedName>
    <definedName name="__________bdm1" localSheetId="13">#REF!</definedName>
    <definedName name="__________bdm1" localSheetId="23">#REF!</definedName>
    <definedName name="__________bdm1" localSheetId="24">#REF!</definedName>
    <definedName name="__________bdm1" localSheetId="26">#REF!</definedName>
    <definedName name="__________bdm1" localSheetId="28">#REF!</definedName>
    <definedName name="__________bdm1" localSheetId="29">#REF!</definedName>
    <definedName name="__________bdm1" localSheetId="31">#REF!</definedName>
    <definedName name="__________bdm1" localSheetId="41">#REF!</definedName>
    <definedName name="__________bdm1" localSheetId="4">#REF!</definedName>
    <definedName name="__________bdm1" localSheetId="46">#REF!</definedName>
    <definedName name="__________bdm1" localSheetId="47">#REF!</definedName>
    <definedName name="__________bdm1" localSheetId="48">#REF!</definedName>
    <definedName name="__________bdm1" localSheetId="49">#REF!</definedName>
    <definedName name="__________bdm1" localSheetId="50">#REF!</definedName>
    <definedName name="__________bdm1" localSheetId="51">#REF!</definedName>
    <definedName name="__________bdm1" localSheetId="53">#REF!</definedName>
    <definedName name="__________bdm1" localSheetId="54">#REF!</definedName>
    <definedName name="__________bdm1" localSheetId="56">#REF!</definedName>
    <definedName name="__________bdm1" localSheetId="57">#REF!</definedName>
    <definedName name="__________bdm1" localSheetId="58">#REF!</definedName>
    <definedName name="__________bdm1" localSheetId="60">#REF!</definedName>
    <definedName name="__________bdm1" localSheetId="61">#REF!</definedName>
    <definedName name="__________bdm1" localSheetId="62">#REF!</definedName>
    <definedName name="__________bdm1" localSheetId="63">#REF!</definedName>
    <definedName name="__________bdm1" localSheetId="64">#REF!</definedName>
    <definedName name="__________bdm1" localSheetId="66">#REF!</definedName>
    <definedName name="__________bdm1" localSheetId="67">#REF!</definedName>
    <definedName name="__________bdm1" localSheetId="68">#REF!</definedName>
    <definedName name="__________bdm1" localSheetId="69">#REF!</definedName>
    <definedName name="__________bdm1" localSheetId="71">#REF!</definedName>
    <definedName name="__________bdm1" localSheetId="72">#REF!</definedName>
    <definedName name="__________bdm1" localSheetId="73">#REF!</definedName>
    <definedName name="__________bdm1">#REF!</definedName>
    <definedName name="__________hh1" localSheetId="1">#REF!</definedName>
    <definedName name="__________hh1" localSheetId="11">#REF!</definedName>
    <definedName name="__________hh1" localSheetId="12">#REF!</definedName>
    <definedName name="__________hh1" localSheetId="13">#REF!</definedName>
    <definedName name="__________hh1" localSheetId="23">#REF!</definedName>
    <definedName name="__________hh1" localSheetId="24">#REF!</definedName>
    <definedName name="__________hh1" localSheetId="26">#REF!</definedName>
    <definedName name="__________hh1" localSheetId="28">#REF!</definedName>
    <definedName name="__________hh1" localSheetId="29">#REF!</definedName>
    <definedName name="__________hh1" localSheetId="31">#REF!</definedName>
    <definedName name="__________hh1" localSheetId="41">#REF!</definedName>
    <definedName name="__________hh1" localSheetId="4">#REF!</definedName>
    <definedName name="__________hh1" localSheetId="46">#REF!</definedName>
    <definedName name="__________hh1" localSheetId="47">#REF!</definedName>
    <definedName name="__________hh1" localSheetId="48">#REF!</definedName>
    <definedName name="__________hh1" localSheetId="49">#REF!</definedName>
    <definedName name="__________hh1" localSheetId="50">#REF!</definedName>
    <definedName name="__________hh1" localSheetId="51">#REF!</definedName>
    <definedName name="__________hh1" localSheetId="53">#REF!</definedName>
    <definedName name="__________hh1" localSheetId="54">#REF!</definedName>
    <definedName name="__________hh1" localSheetId="56">#REF!</definedName>
    <definedName name="__________hh1" localSheetId="57">#REF!</definedName>
    <definedName name="__________hh1" localSheetId="58">#REF!</definedName>
    <definedName name="__________hh1" localSheetId="60">#REF!</definedName>
    <definedName name="__________hh1" localSheetId="61">#REF!</definedName>
    <definedName name="__________hh1" localSheetId="62">#REF!</definedName>
    <definedName name="__________hh1" localSheetId="63">#REF!</definedName>
    <definedName name="__________hh1" localSheetId="64">#REF!</definedName>
    <definedName name="__________hh1" localSheetId="66">#REF!</definedName>
    <definedName name="__________hh1" localSheetId="67">#REF!</definedName>
    <definedName name="__________hh1" localSheetId="68">#REF!</definedName>
    <definedName name="__________hh1" localSheetId="69">#REF!</definedName>
    <definedName name="__________hh1" localSheetId="71">#REF!</definedName>
    <definedName name="__________hh1" localSheetId="72">#REF!</definedName>
    <definedName name="__________hh1" localSheetId="73">#REF!</definedName>
    <definedName name="__________hh1">#REF!</definedName>
    <definedName name="__________II5" localSheetId="1">#REF!</definedName>
    <definedName name="__________II5" localSheetId="11">#REF!</definedName>
    <definedName name="__________II5" localSheetId="12">#REF!</definedName>
    <definedName name="__________II5" localSheetId="13">#REF!</definedName>
    <definedName name="__________II5" localSheetId="23">#REF!</definedName>
    <definedName name="__________II5" localSheetId="24">#REF!</definedName>
    <definedName name="__________II5" localSheetId="26">#REF!</definedName>
    <definedName name="__________II5" localSheetId="28">#REF!</definedName>
    <definedName name="__________II5" localSheetId="29">#REF!</definedName>
    <definedName name="__________II5" localSheetId="31">#REF!</definedName>
    <definedName name="__________II5" localSheetId="41">#REF!</definedName>
    <definedName name="__________II5" localSheetId="4">#REF!</definedName>
    <definedName name="__________II5" localSheetId="46">#REF!</definedName>
    <definedName name="__________II5" localSheetId="47">#REF!</definedName>
    <definedName name="__________II5" localSheetId="48">#REF!</definedName>
    <definedName name="__________II5" localSheetId="49">#REF!</definedName>
    <definedName name="__________II5" localSheetId="50">#REF!</definedName>
    <definedName name="__________II5" localSheetId="51">#REF!</definedName>
    <definedName name="__________II5" localSheetId="53">#REF!</definedName>
    <definedName name="__________II5" localSheetId="54">#REF!</definedName>
    <definedName name="__________II5" localSheetId="56">#REF!</definedName>
    <definedName name="__________II5" localSheetId="57">#REF!</definedName>
    <definedName name="__________II5" localSheetId="58">#REF!</definedName>
    <definedName name="__________II5" localSheetId="60">#REF!</definedName>
    <definedName name="__________II5" localSheetId="61">#REF!</definedName>
    <definedName name="__________II5" localSheetId="62">#REF!</definedName>
    <definedName name="__________II5" localSheetId="63">#REF!</definedName>
    <definedName name="__________II5" localSheetId="64">#REF!</definedName>
    <definedName name="__________II5" localSheetId="66">#REF!</definedName>
    <definedName name="__________II5" localSheetId="67">#REF!</definedName>
    <definedName name="__________II5" localSheetId="68">#REF!</definedName>
    <definedName name="__________II5" localSheetId="69">#REF!</definedName>
    <definedName name="__________II5" localSheetId="71">#REF!</definedName>
    <definedName name="__________II5" localSheetId="72">#REF!</definedName>
    <definedName name="__________II5" localSheetId="73">#REF!</definedName>
    <definedName name="__________II5">#REF!</definedName>
    <definedName name="_________bdm1" localSheetId="1">#REF!</definedName>
    <definedName name="_________bdm1" localSheetId="11">#REF!</definedName>
    <definedName name="_________bdm1" localSheetId="12">#REF!</definedName>
    <definedName name="_________bdm1" localSheetId="13">#REF!</definedName>
    <definedName name="_________bdm1" localSheetId="23">#REF!</definedName>
    <definedName name="_________bdm1" localSheetId="24">#REF!</definedName>
    <definedName name="_________bdm1" localSheetId="26">#REF!</definedName>
    <definedName name="_________bdm1" localSheetId="28">#REF!</definedName>
    <definedName name="_________bdm1" localSheetId="29">#REF!</definedName>
    <definedName name="_________bdm1" localSheetId="31">#REF!</definedName>
    <definedName name="_________bdm1" localSheetId="41">#REF!</definedName>
    <definedName name="_________bdm1" localSheetId="4">#REF!</definedName>
    <definedName name="_________bdm1" localSheetId="46">#REF!</definedName>
    <definedName name="_________bdm1" localSheetId="47">#REF!</definedName>
    <definedName name="_________bdm1" localSheetId="48">#REF!</definedName>
    <definedName name="_________bdm1" localSheetId="49">#REF!</definedName>
    <definedName name="_________bdm1" localSheetId="50">#REF!</definedName>
    <definedName name="_________bdm1" localSheetId="51">#REF!</definedName>
    <definedName name="_________bdm1" localSheetId="53">#REF!</definedName>
    <definedName name="_________bdm1" localSheetId="54">#REF!</definedName>
    <definedName name="_________bdm1" localSheetId="56">#REF!</definedName>
    <definedName name="_________bdm1" localSheetId="57">#REF!</definedName>
    <definedName name="_________bdm1" localSheetId="58">#REF!</definedName>
    <definedName name="_________bdm1" localSheetId="60">#REF!</definedName>
    <definedName name="_________bdm1" localSheetId="61">#REF!</definedName>
    <definedName name="_________bdm1" localSheetId="62">#REF!</definedName>
    <definedName name="_________bdm1" localSheetId="63">#REF!</definedName>
    <definedName name="_________bdm1" localSheetId="64">#REF!</definedName>
    <definedName name="_________bdm1" localSheetId="66">#REF!</definedName>
    <definedName name="_________bdm1" localSheetId="67">#REF!</definedName>
    <definedName name="_________bdm1" localSheetId="68">#REF!</definedName>
    <definedName name="_________bdm1" localSheetId="69">#REF!</definedName>
    <definedName name="_________bdm1" localSheetId="71">#REF!</definedName>
    <definedName name="_________bdm1" localSheetId="72">#REF!</definedName>
    <definedName name="_________bdm1" localSheetId="73">#REF!</definedName>
    <definedName name="_________bdm1">#REF!</definedName>
    <definedName name="_________hh1" localSheetId="1">#REF!</definedName>
    <definedName name="_________hh1" localSheetId="11">#REF!</definedName>
    <definedName name="_________hh1" localSheetId="12">#REF!</definedName>
    <definedName name="_________hh1" localSheetId="13">#REF!</definedName>
    <definedName name="_________hh1" localSheetId="23">#REF!</definedName>
    <definedName name="_________hh1" localSheetId="24">#REF!</definedName>
    <definedName name="_________hh1" localSheetId="26">#REF!</definedName>
    <definedName name="_________hh1" localSheetId="28">#REF!</definedName>
    <definedName name="_________hh1" localSheetId="29">#REF!</definedName>
    <definedName name="_________hh1" localSheetId="31">#REF!</definedName>
    <definedName name="_________hh1" localSheetId="41">#REF!</definedName>
    <definedName name="_________hh1" localSheetId="4">#REF!</definedName>
    <definedName name="_________hh1" localSheetId="46">#REF!</definedName>
    <definedName name="_________hh1" localSheetId="47">#REF!</definedName>
    <definedName name="_________hh1" localSheetId="48">#REF!</definedName>
    <definedName name="_________hh1" localSheetId="49">#REF!</definedName>
    <definedName name="_________hh1" localSheetId="50">#REF!</definedName>
    <definedName name="_________hh1" localSheetId="51">#REF!</definedName>
    <definedName name="_________hh1" localSheetId="53">#REF!</definedName>
    <definedName name="_________hh1" localSheetId="54">#REF!</definedName>
    <definedName name="_________hh1" localSheetId="56">#REF!</definedName>
    <definedName name="_________hh1" localSheetId="57">#REF!</definedName>
    <definedName name="_________hh1" localSheetId="58">#REF!</definedName>
    <definedName name="_________hh1" localSheetId="60">#REF!</definedName>
    <definedName name="_________hh1" localSheetId="61">#REF!</definedName>
    <definedName name="_________hh1" localSheetId="62">#REF!</definedName>
    <definedName name="_________hh1" localSheetId="63">#REF!</definedName>
    <definedName name="_________hh1" localSheetId="64">#REF!</definedName>
    <definedName name="_________hh1" localSheetId="66">#REF!</definedName>
    <definedName name="_________hh1" localSheetId="67">#REF!</definedName>
    <definedName name="_________hh1" localSheetId="68">#REF!</definedName>
    <definedName name="_________hh1" localSheetId="69">#REF!</definedName>
    <definedName name="_________hh1" localSheetId="71">#REF!</definedName>
    <definedName name="_________hh1" localSheetId="72">#REF!</definedName>
    <definedName name="_________hh1" localSheetId="73">#REF!</definedName>
    <definedName name="_________hh1">#REF!</definedName>
    <definedName name="_________II5" localSheetId="1">#REF!</definedName>
    <definedName name="_________II5" localSheetId="11">#REF!</definedName>
    <definedName name="_________II5" localSheetId="12">#REF!</definedName>
    <definedName name="_________II5" localSheetId="13">#REF!</definedName>
    <definedName name="_________II5" localSheetId="23">#REF!</definedName>
    <definedName name="_________II5" localSheetId="24">#REF!</definedName>
    <definedName name="_________II5" localSheetId="26">#REF!</definedName>
    <definedName name="_________II5" localSheetId="28">#REF!</definedName>
    <definedName name="_________II5" localSheetId="29">#REF!</definedName>
    <definedName name="_________II5" localSheetId="31">#REF!</definedName>
    <definedName name="_________II5" localSheetId="41">#REF!</definedName>
    <definedName name="_________II5" localSheetId="4">#REF!</definedName>
    <definedName name="_________II5" localSheetId="46">#REF!</definedName>
    <definedName name="_________II5" localSheetId="47">#REF!</definedName>
    <definedName name="_________II5" localSheetId="48">#REF!</definedName>
    <definedName name="_________II5" localSheetId="49">#REF!</definedName>
    <definedName name="_________II5" localSheetId="50">#REF!</definedName>
    <definedName name="_________II5" localSheetId="51">#REF!</definedName>
    <definedName name="_________II5" localSheetId="53">#REF!</definedName>
    <definedName name="_________II5" localSheetId="54">#REF!</definedName>
    <definedName name="_________II5" localSheetId="56">#REF!</definedName>
    <definedName name="_________II5" localSheetId="57">#REF!</definedName>
    <definedName name="_________II5" localSheetId="58">#REF!</definedName>
    <definedName name="_________II5" localSheetId="60">#REF!</definedName>
    <definedName name="_________II5" localSheetId="61">#REF!</definedName>
    <definedName name="_________II5" localSheetId="62">#REF!</definedName>
    <definedName name="_________II5" localSheetId="63">#REF!</definedName>
    <definedName name="_________II5" localSheetId="64">#REF!</definedName>
    <definedName name="_________II5" localSheetId="66">#REF!</definedName>
    <definedName name="_________II5" localSheetId="67">#REF!</definedName>
    <definedName name="_________II5" localSheetId="68">#REF!</definedName>
    <definedName name="_________II5" localSheetId="69">#REF!</definedName>
    <definedName name="_________II5" localSheetId="71">#REF!</definedName>
    <definedName name="_________II5" localSheetId="72">#REF!</definedName>
    <definedName name="_________II5" localSheetId="73">#REF!</definedName>
    <definedName name="_________II5">#REF!</definedName>
    <definedName name="________bdm1" localSheetId="1">#REF!</definedName>
    <definedName name="________bdm1" localSheetId="11">#REF!</definedName>
    <definedName name="________bdm1" localSheetId="12">#REF!</definedName>
    <definedName name="________bdm1" localSheetId="13">#REF!</definedName>
    <definedName name="________bdm1" localSheetId="23">#REF!</definedName>
    <definedName name="________bdm1" localSheetId="24">#REF!</definedName>
    <definedName name="________bdm1" localSheetId="26">#REF!</definedName>
    <definedName name="________bdm1" localSheetId="28">#REF!</definedName>
    <definedName name="________bdm1" localSheetId="29">#REF!</definedName>
    <definedName name="________bdm1" localSheetId="31">#REF!</definedName>
    <definedName name="________bdm1" localSheetId="41">#REF!</definedName>
    <definedName name="________bdm1" localSheetId="4">#REF!</definedName>
    <definedName name="________bdm1" localSheetId="46">#REF!</definedName>
    <definedName name="________bdm1" localSheetId="47">#REF!</definedName>
    <definedName name="________bdm1" localSheetId="48">#REF!</definedName>
    <definedName name="________bdm1" localSheetId="49">#REF!</definedName>
    <definedName name="________bdm1" localSheetId="50">#REF!</definedName>
    <definedName name="________bdm1" localSheetId="51">#REF!</definedName>
    <definedName name="________bdm1" localSheetId="53">#REF!</definedName>
    <definedName name="________bdm1" localSheetId="54">#REF!</definedName>
    <definedName name="________bdm1" localSheetId="56">#REF!</definedName>
    <definedName name="________bdm1" localSheetId="57">#REF!</definedName>
    <definedName name="________bdm1" localSheetId="58">#REF!</definedName>
    <definedName name="________bdm1" localSheetId="60">#REF!</definedName>
    <definedName name="________bdm1" localSheetId="61">#REF!</definedName>
    <definedName name="________bdm1" localSheetId="62">#REF!</definedName>
    <definedName name="________bdm1" localSheetId="63">#REF!</definedName>
    <definedName name="________bdm1" localSheetId="64">#REF!</definedName>
    <definedName name="________bdm1" localSheetId="66">#REF!</definedName>
    <definedName name="________bdm1" localSheetId="67">#REF!</definedName>
    <definedName name="________bdm1" localSheetId="68">#REF!</definedName>
    <definedName name="________bdm1" localSheetId="69">#REF!</definedName>
    <definedName name="________bdm1" localSheetId="71">#REF!</definedName>
    <definedName name="________bdm1" localSheetId="72">#REF!</definedName>
    <definedName name="________bdm1" localSheetId="73">#REF!</definedName>
    <definedName name="________bdm1">#REF!</definedName>
    <definedName name="________hh1" localSheetId="1">#REF!</definedName>
    <definedName name="________hh1" localSheetId="11">#REF!</definedName>
    <definedName name="________hh1" localSheetId="12">#REF!</definedName>
    <definedName name="________hh1" localSheetId="13">#REF!</definedName>
    <definedName name="________hh1" localSheetId="23">#REF!</definedName>
    <definedName name="________hh1" localSheetId="24">#REF!</definedName>
    <definedName name="________hh1" localSheetId="26">#REF!</definedName>
    <definedName name="________hh1" localSheetId="28">#REF!</definedName>
    <definedName name="________hh1" localSheetId="29">#REF!</definedName>
    <definedName name="________hh1" localSheetId="31">#REF!</definedName>
    <definedName name="________hh1" localSheetId="41">#REF!</definedName>
    <definedName name="________hh1" localSheetId="4">#REF!</definedName>
    <definedName name="________hh1" localSheetId="46">#REF!</definedName>
    <definedName name="________hh1" localSheetId="47">#REF!</definedName>
    <definedName name="________hh1" localSheetId="48">#REF!</definedName>
    <definedName name="________hh1" localSheetId="49">#REF!</definedName>
    <definedName name="________hh1" localSheetId="50">#REF!</definedName>
    <definedName name="________hh1" localSheetId="51">#REF!</definedName>
    <definedName name="________hh1" localSheetId="53">#REF!</definedName>
    <definedName name="________hh1" localSheetId="54">#REF!</definedName>
    <definedName name="________hh1" localSheetId="56">#REF!</definedName>
    <definedName name="________hh1" localSheetId="57">#REF!</definedName>
    <definedName name="________hh1" localSheetId="58">#REF!</definedName>
    <definedName name="________hh1" localSheetId="60">#REF!</definedName>
    <definedName name="________hh1" localSheetId="61">#REF!</definedName>
    <definedName name="________hh1" localSheetId="62">#REF!</definedName>
    <definedName name="________hh1" localSheetId="63">#REF!</definedName>
    <definedName name="________hh1" localSheetId="64">#REF!</definedName>
    <definedName name="________hh1" localSheetId="66">#REF!</definedName>
    <definedName name="________hh1" localSheetId="67">#REF!</definedName>
    <definedName name="________hh1" localSheetId="68">#REF!</definedName>
    <definedName name="________hh1" localSheetId="69">#REF!</definedName>
    <definedName name="________hh1" localSheetId="71">#REF!</definedName>
    <definedName name="________hh1" localSheetId="72">#REF!</definedName>
    <definedName name="________hh1" localSheetId="73">#REF!</definedName>
    <definedName name="________hh1">#REF!</definedName>
    <definedName name="________II5" localSheetId="1">#REF!</definedName>
    <definedName name="________II5" localSheetId="11">#REF!</definedName>
    <definedName name="________II5" localSheetId="12">#REF!</definedName>
    <definedName name="________II5" localSheetId="13">#REF!</definedName>
    <definedName name="________II5" localSheetId="23">#REF!</definedName>
    <definedName name="________II5" localSheetId="24">#REF!</definedName>
    <definedName name="________II5" localSheetId="26">#REF!</definedName>
    <definedName name="________II5" localSheetId="28">#REF!</definedName>
    <definedName name="________II5" localSheetId="29">#REF!</definedName>
    <definedName name="________II5" localSheetId="31">#REF!</definedName>
    <definedName name="________II5" localSheetId="41">#REF!</definedName>
    <definedName name="________II5" localSheetId="4">#REF!</definedName>
    <definedName name="________II5" localSheetId="46">#REF!</definedName>
    <definedName name="________II5" localSheetId="47">#REF!</definedName>
    <definedName name="________II5" localSheetId="48">#REF!</definedName>
    <definedName name="________II5" localSheetId="49">#REF!</definedName>
    <definedName name="________II5" localSheetId="50">#REF!</definedName>
    <definedName name="________II5" localSheetId="51">#REF!</definedName>
    <definedName name="________II5" localSheetId="53">#REF!</definedName>
    <definedName name="________II5" localSheetId="54">#REF!</definedName>
    <definedName name="________II5" localSheetId="56">#REF!</definedName>
    <definedName name="________II5" localSheetId="57">#REF!</definedName>
    <definedName name="________II5" localSheetId="58">#REF!</definedName>
    <definedName name="________II5" localSheetId="60">#REF!</definedName>
    <definedName name="________II5" localSheetId="61">#REF!</definedName>
    <definedName name="________II5" localSheetId="62">#REF!</definedName>
    <definedName name="________II5" localSheetId="63">#REF!</definedName>
    <definedName name="________II5" localSheetId="64">#REF!</definedName>
    <definedName name="________II5" localSheetId="66">#REF!</definedName>
    <definedName name="________II5" localSheetId="67">#REF!</definedName>
    <definedName name="________II5" localSheetId="68">#REF!</definedName>
    <definedName name="________II5" localSheetId="69">#REF!</definedName>
    <definedName name="________II5" localSheetId="71">#REF!</definedName>
    <definedName name="________II5" localSheetId="72">#REF!</definedName>
    <definedName name="________II5" localSheetId="73">#REF!</definedName>
    <definedName name="________II5">#REF!</definedName>
    <definedName name="_______bdm1" localSheetId="1">#REF!</definedName>
    <definedName name="_______bdm1" localSheetId="11">#REF!</definedName>
    <definedName name="_______bdm1" localSheetId="12">#REF!</definedName>
    <definedName name="_______bdm1" localSheetId="13">#REF!</definedName>
    <definedName name="_______bdm1" localSheetId="23">#REF!</definedName>
    <definedName name="_______bdm1" localSheetId="24">#REF!</definedName>
    <definedName name="_______bdm1" localSheetId="26">#REF!</definedName>
    <definedName name="_______bdm1" localSheetId="28">#REF!</definedName>
    <definedName name="_______bdm1" localSheetId="29">#REF!</definedName>
    <definedName name="_______bdm1" localSheetId="31">#REF!</definedName>
    <definedName name="_______bdm1" localSheetId="41">#REF!</definedName>
    <definedName name="_______bdm1" localSheetId="4">#REF!</definedName>
    <definedName name="_______bdm1" localSheetId="46">#REF!</definedName>
    <definedName name="_______bdm1" localSheetId="47">#REF!</definedName>
    <definedName name="_______bdm1" localSheetId="48">#REF!</definedName>
    <definedName name="_______bdm1" localSheetId="49">#REF!</definedName>
    <definedName name="_______bdm1" localSheetId="50">#REF!</definedName>
    <definedName name="_______bdm1" localSheetId="51">#REF!</definedName>
    <definedName name="_______bdm1" localSheetId="53">#REF!</definedName>
    <definedName name="_______bdm1" localSheetId="54">#REF!</definedName>
    <definedName name="_______bdm1" localSheetId="56">#REF!</definedName>
    <definedName name="_______bdm1" localSheetId="57">#REF!</definedName>
    <definedName name="_______bdm1" localSheetId="58">#REF!</definedName>
    <definedName name="_______bdm1" localSheetId="60">#REF!</definedName>
    <definedName name="_______bdm1" localSheetId="61">#REF!</definedName>
    <definedName name="_______bdm1" localSheetId="62">#REF!</definedName>
    <definedName name="_______bdm1" localSheetId="63">#REF!</definedName>
    <definedName name="_______bdm1" localSheetId="64">#REF!</definedName>
    <definedName name="_______bdm1" localSheetId="66">#REF!</definedName>
    <definedName name="_______bdm1" localSheetId="67">#REF!</definedName>
    <definedName name="_______bdm1" localSheetId="68">#REF!</definedName>
    <definedName name="_______bdm1" localSheetId="69">#REF!</definedName>
    <definedName name="_______bdm1" localSheetId="71">#REF!</definedName>
    <definedName name="_______bdm1" localSheetId="72">#REF!</definedName>
    <definedName name="_______bdm1" localSheetId="73">#REF!</definedName>
    <definedName name="_______bdm1">#REF!</definedName>
    <definedName name="_______hh1" localSheetId="1">#REF!</definedName>
    <definedName name="_______hh1" localSheetId="11">#REF!</definedName>
    <definedName name="_______hh1" localSheetId="12">#REF!</definedName>
    <definedName name="_______hh1" localSheetId="13">#REF!</definedName>
    <definedName name="_______hh1" localSheetId="23">#REF!</definedName>
    <definedName name="_______hh1" localSheetId="24">#REF!</definedName>
    <definedName name="_______hh1" localSheetId="26">#REF!</definedName>
    <definedName name="_______hh1" localSheetId="28">#REF!</definedName>
    <definedName name="_______hh1" localSheetId="29">#REF!</definedName>
    <definedName name="_______hh1" localSheetId="31">#REF!</definedName>
    <definedName name="_______hh1" localSheetId="41">#REF!</definedName>
    <definedName name="_______hh1" localSheetId="4">#REF!</definedName>
    <definedName name="_______hh1" localSheetId="46">#REF!</definedName>
    <definedName name="_______hh1" localSheetId="47">#REF!</definedName>
    <definedName name="_______hh1" localSheetId="48">#REF!</definedName>
    <definedName name="_______hh1" localSheetId="49">#REF!</definedName>
    <definedName name="_______hh1" localSheetId="50">#REF!</definedName>
    <definedName name="_______hh1" localSheetId="51">#REF!</definedName>
    <definedName name="_______hh1" localSheetId="53">#REF!</definedName>
    <definedName name="_______hh1" localSheetId="54">#REF!</definedName>
    <definedName name="_______hh1" localSheetId="56">#REF!</definedName>
    <definedName name="_______hh1" localSheetId="57">#REF!</definedName>
    <definedName name="_______hh1" localSheetId="58">#REF!</definedName>
    <definedName name="_______hh1" localSheetId="60">#REF!</definedName>
    <definedName name="_______hh1" localSheetId="61">#REF!</definedName>
    <definedName name="_______hh1" localSheetId="62">#REF!</definedName>
    <definedName name="_______hh1" localSheetId="63">#REF!</definedName>
    <definedName name="_______hh1" localSheetId="64">#REF!</definedName>
    <definedName name="_______hh1" localSheetId="66">#REF!</definedName>
    <definedName name="_______hh1" localSheetId="67">#REF!</definedName>
    <definedName name="_______hh1" localSheetId="68">#REF!</definedName>
    <definedName name="_______hh1" localSheetId="69">#REF!</definedName>
    <definedName name="_______hh1" localSheetId="71">#REF!</definedName>
    <definedName name="_______hh1" localSheetId="72">#REF!</definedName>
    <definedName name="_______hh1" localSheetId="73">#REF!</definedName>
    <definedName name="_______hh1">#REF!</definedName>
    <definedName name="_______II5" localSheetId="1">#REF!</definedName>
    <definedName name="_______II5" localSheetId="11">#REF!</definedName>
    <definedName name="_______II5" localSheetId="12">#REF!</definedName>
    <definedName name="_______II5" localSheetId="13">#REF!</definedName>
    <definedName name="_______II5" localSheetId="23">#REF!</definedName>
    <definedName name="_______II5" localSheetId="24">#REF!</definedName>
    <definedName name="_______II5" localSheetId="26">#REF!</definedName>
    <definedName name="_______II5" localSheetId="28">#REF!</definedName>
    <definedName name="_______II5" localSheetId="29">#REF!</definedName>
    <definedName name="_______II5" localSheetId="31">#REF!</definedName>
    <definedName name="_______II5" localSheetId="41">#REF!</definedName>
    <definedName name="_______II5" localSheetId="4">#REF!</definedName>
    <definedName name="_______II5" localSheetId="46">#REF!</definedName>
    <definedName name="_______II5" localSheetId="47">#REF!</definedName>
    <definedName name="_______II5" localSheetId="48">#REF!</definedName>
    <definedName name="_______II5" localSheetId="49">#REF!</definedName>
    <definedName name="_______II5" localSheetId="50">#REF!</definedName>
    <definedName name="_______II5" localSheetId="51">#REF!</definedName>
    <definedName name="_______II5" localSheetId="53">#REF!</definedName>
    <definedName name="_______II5" localSheetId="54">#REF!</definedName>
    <definedName name="_______II5" localSheetId="56">#REF!</definedName>
    <definedName name="_______II5" localSheetId="57">#REF!</definedName>
    <definedName name="_______II5" localSheetId="58">#REF!</definedName>
    <definedName name="_______II5" localSheetId="60">#REF!</definedName>
    <definedName name="_______II5" localSheetId="61">#REF!</definedName>
    <definedName name="_______II5" localSheetId="62">#REF!</definedName>
    <definedName name="_______II5" localSheetId="63">#REF!</definedName>
    <definedName name="_______II5" localSheetId="64">#REF!</definedName>
    <definedName name="_______II5" localSheetId="66">#REF!</definedName>
    <definedName name="_______II5" localSheetId="67">#REF!</definedName>
    <definedName name="_______II5" localSheetId="68">#REF!</definedName>
    <definedName name="_______II5" localSheetId="69">#REF!</definedName>
    <definedName name="_______II5" localSheetId="71">#REF!</definedName>
    <definedName name="_______II5" localSheetId="72">#REF!</definedName>
    <definedName name="_______II5" localSheetId="73">#REF!</definedName>
    <definedName name="_______II5">#REF!</definedName>
    <definedName name="______bdm1" localSheetId="1">#REF!</definedName>
    <definedName name="______bdm1" localSheetId="11">#REF!</definedName>
    <definedName name="______bdm1" localSheetId="12">#REF!</definedName>
    <definedName name="______bdm1" localSheetId="13">#REF!</definedName>
    <definedName name="______bdm1" localSheetId="23">#REF!</definedName>
    <definedName name="______bdm1" localSheetId="24">#REF!</definedName>
    <definedName name="______bdm1" localSheetId="26">#REF!</definedName>
    <definedName name="______bdm1" localSheetId="28">#REF!</definedName>
    <definedName name="______bdm1" localSheetId="29">#REF!</definedName>
    <definedName name="______bdm1" localSheetId="31">#REF!</definedName>
    <definedName name="______bdm1" localSheetId="41">#REF!</definedName>
    <definedName name="______bdm1" localSheetId="4">#REF!</definedName>
    <definedName name="______bdm1" localSheetId="46">#REF!</definedName>
    <definedName name="______bdm1" localSheetId="47">#REF!</definedName>
    <definedName name="______bdm1" localSheetId="48">#REF!</definedName>
    <definedName name="______bdm1" localSheetId="49">#REF!</definedName>
    <definedName name="______bdm1" localSheetId="50">#REF!</definedName>
    <definedName name="______bdm1" localSheetId="51">#REF!</definedName>
    <definedName name="______bdm1" localSheetId="53">#REF!</definedName>
    <definedName name="______bdm1" localSheetId="54">#REF!</definedName>
    <definedName name="______bdm1" localSheetId="56">#REF!</definedName>
    <definedName name="______bdm1" localSheetId="57">#REF!</definedName>
    <definedName name="______bdm1" localSheetId="58">#REF!</definedName>
    <definedName name="______bdm1" localSheetId="60">#REF!</definedName>
    <definedName name="______bdm1" localSheetId="61">#REF!</definedName>
    <definedName name="______bdm1" localSheetId="62">#REF!</definedName>
    <definedName name="______bdm1" localSheetId="63">#REF!</definedName>
    <definedName name="______bdm1" localSheetId="64">#REF!</definedName>
    <definedName name="______bdm1" localSheetId="66">#REF!</definedName>
    <definedName name="______bdm1" localSheetId="67">#REF!</definedName>
    <definedName name="______bdm1" localSheetId="68">#REF!</definedName>
    <definedName name="______bdm1" localSheetId="69">#REF!</definedName>
    <definedName name="______bdm1" localSheetId="71">#REF!</definedName>
    <definedName name="______bdm1" localSheetId="72">#REF!</definedName>
    <definedName name="______bdm1" localSheetId="73">#REF!</definedName>
    <definedName name="______bdm1">#REF!</definedName>
    <definedName name="______hh1" localSheetId="1">#REF!</definedName>
    <definedName name="______hh1" localSheetId="11">#REF!</definedName>
    <definedName name="______hh1" localSheetId="12">#REF!</definedName>
    <definedName name="______hh1" localSheetId="13">#REF!</definedName>
    <definedName name="______hh1" localSheetId="23">#REF!</definedName>
    <definedName name="______hh1" localSheetId="24">#REF!</definedName>
    <definedName name="______hh1" localSheetId="26">#REF!</definedName>
    <definedName name="______hh1" localSheetId="28">#REF!</definedName>
    <definedName name="______hh1" localSheetId="29">#REF!</definedName>
    <definedName name="______hh1" localSheetId="31">#REF!</definedName>
    <definedName name="______hh1" localSheetId="41">#REF!</definedName>
    <definedName name="______hh1" localSheetId="4">#REF!</definedName>
    <definedName name="______hh1" localSheetId="46">#REF!</definedName>
    <definedName name="______hh1" localSheetId="47">#REF!</definedName>
    <definedName name="______hh1" localSheetId="48">#REF!</definedName>
    <definedName name="______hh1" localSheetId="49">#REF!</definedName>
    <definedName name="______hh1" localSheetId="50">#REF!</definedName>
    <definedName name="______hh1" localSheetId="51">#REF!</definedName>
    <definedName name="______hh1" localSheetId="53">#REF!</definedName>
    <definedName name="______hh1" localSheetId="54">#REF!</definedName>
    <definedName name="______hh1" localSheetId="56">#REF!</definedName>
    <definedName name="______hh1" localSheetId="57">#REF!</definedName>
    <definedName name="______hh1" localSheetId="58">#REF!</definedName>
    <definedName name="______hh1" localSheetId="60">#REF!</definedName>
    <definedName name="______hh1" localSheetId="61">#REF!</definedName>
    <definedName name="______hh1" localSheetId="62">#REF!</definedName>
    <definedName name="______hh1" localSheetId="63">#REF!</definedName>
    <definedName name="______hh1" localSheetId="64">#REF!</definedName>
    <definedName name="______hh1" localSheetId="66">#REF!</definedName>
    <definedName name="______hh1" localSheetId="67">#REF!</definedName>
    <definedName name="______hh1" localSheetId="68">#REF!</definedName>
    <definedName name="______hh1" localSheetId="69">#REF!</definedName>
    <definedName name="______hh1" localSheetId="71">#REF!</definedName>
    <definedName name="______hh1" localSheetId="72">#REF!</definedName>
    <definedName name="______hh1" localSheetId="73">#REF!</definedName>
    <definedName name="______hh1">#REF!</definedName>
    <definedName name="______II5" localSheetId="1">#REF!</definedName>
    <definedName name="______II5" localSheetId="11">#REF!</definedName>
    <definedName name="______II5" localSheetId="12">#REF!</definedName>
    <definedName name="______II5" localSheetId="13">#REF!</definedName>
    <definedName name="______II5" localSheetId="23">#REF!</definedName>
    <definedName name="______II5" localSheetId="24">#REF!</definedName>
    <definedName name="______II5" localSheetId="26">#REF!</definedName>
    <definedName name="______II5" localSheetId="28">#REF!</definedName>
    <definedName name="______II5" localSheetId="29">#REF!</definedName>
    <definedName name="______II5" localSheetId="31">#REF!</definedName>
    <definedName name="______II5" localSheetId="41">#REF!</definedName>
    <definedName name="______II5" localSheetId="4">#REF!</definedName>
    <definedName name="______II5" localSheetId="46">#REF!</definedName>
    <definedName name="______II5" localSheetId="47">#REF!</definedName>
    <definedName name="______II5" localSheetId="48">#REF!</definedName>
    <definedName name="______II5" localSheetId="49">#REF!</definedName>
    <definedName name="______II5" localSheetId="50">#REF!</definedName>
    <definedName name="______II5" localSheetId="51">#REF!</definedName>
    <definedName name="______II5" localSheetId="53">#REF!</definedName>
    <definedName name="______II5" localSheetId="54">#REF!</definedName>
    <definedName name="______II5" localSheetId="56">#REF!</definedName>
    <definedName name="______II5" localSheetId="57">#REF!</definedName>
    <definedName name="______II5" localSheetId="58">#REF!</definedName>
    <definedName name="______II5" localSheetId="60">#REF!</definedName>
    <definedName name="______II5" localSheetId="61">#REF!</definedName>
    <definedName name="______II5" localSheetId="62">#REF!</definedName>
    <definedName name="______II5" localSheetId="63">#REF!</definedName>
    <definedName name="______II5" localSheetId="64">#REF!</definedName>
    <definedName name="______II5" localSheetId="66">#REF!</definedName>
    <definedName name="______II5" localSheetId="67">#REF!</definedName>
    <definedName name="______II5" localSheetId="68">#REF!</definedName>
    <definedName name="______II5" localSheetId="69">#REF!</definedName>
    <definedName name="______II5" localSheetId="71">#REF!</definedName>
    <definedName name="______II5" localSheetId="72">#REF!</definedName>
    <definedName name="______II5" localSheetId="73">#REF!</definedName>
    <definedName name="______II5">#REF!</definedName>
    <definedName name="_____bdm1" localSheetId="1">#REF!</definedName>
    <definedName name="_____bdm1" localSheetId="11">#REF!</definedName>
    <definedName name="_____bdm1" localSheetId="12">#REF!</definedName>
    <definedName name="_____bdm1" localSheetId="13">#REF!</definedName>
    <definedName name="_____bdm1" localSheetId="23">#REF!</definedName>
    <definedName name="_____bdm1" localSheetId="24">#REF!</definedName>
    <definedName name="_____bdm1" localSheetId="26">#REF!</definedName>
    <definedName name="_____bdm1" localSheetId="28">#REF!</definedName>
    <definedName name="_____bdm1" localSheetId="29">#REF!</definedName>
    <definedName name="_____bdm1" localSheetId="31">#REF!</definedName>
    <definedName name="_____bdm1" localSheetId="41">#REF!</definedName>
    <definedName name="_____bdm1" localSheetId="4">#REF!</definedName>
    <definedName name="_____bdm1" localSheetId="46">#REF!</definedName>
    <definedName name="_____bdm1" localSheetId="47">#REF!</definedName>
    <definedName name="_____bdm1" localSheetId="48">#REF!</definedName>
    <definedName name="_____bdm1" localSheetId="49">#REF!</definedName>
    <definedName name="_____bdm1" localSheetId="50">#REF!</definedName>
    <definedName name="_____bdm1" localSheetId="51">#REF!</definedName>
    <definedName name="_____bdm1" localSheetId="53">#REF!</definedName>
    <definedName name="_____bdm1" localSheetId="54">#REF!</definedName>
    <definedName name="_____bdm1" localSheetId="56">#REF!</definedName>
    <definedName name="_____bdm1" localSheetId="57">#REF!</definedName>
    <definedName name="_____bdm1" localSheetId="58">#REF!</definedName>
    <definedName name="_____bdm1" localSheetId="60">#REF!</definedName>
    <definedName name="_____bdm1" localSheetId="61">#REF!</definedName>
    <definedName name="_____bdm1" localSheetId="62">#REF!</definedName>
    <definedName name="_____bdm1" localSheetId="63">#REF!</definedName>
    <definedName name="_____bdm1" localSheetId="64">#REF!</definedName>
    <definedName name="_____bdm1" localSheetId="66">#REF!</definedName>
    <definedName name="_____bdm1" localSheetId="67">#REF!</definedName>
    <definedName name="_____bdm1" localSheetId="68">#REF!</definedName>
    <definedName name="_____bdm1" localSheetId="69">#REF!</definedName>
    <definedName name="_____bdm1" localSheetId="71">#REF!</definedName>
    <definedName name="_____bdm1" localSheetId="72">#REF!</definedName>
    <definedName name="_____bdm1" localSheetId="73">#REF!</definedName>
    <definedName name="_____bdm1">#REF!</definedName>
    <definedName name="_____hh1" localSheetId="1">#REF!</definedName>
    <definedName name="_____hh1" localSheetId="11">#REF!</definedName>
    <definedName name="_____hh1" localSheetId="12">#REF!</definedName>
    <definedName name="_____hh1" localSheetId="13">#REF!</definedName>
    <definedName name="_____hh1" localSheetId="23">#REF!</definedName>
    <definedName name="_____hh1" localSheetId="24">#REF!</definedName>
    <definedName name="_____hh1" localSheetId="26">#REF!</definedName>
    <definedName name="_____hh1" localSheetId="28">#REF!</definedName>
    <definedName name="_____hh1" localSheetId="29">#REF!</definedName>
    <definedName name="_____hh1" localSheetId="31">#REF!</definedName>
    <definedName name="_____hh1" localSheetId="41">#REF!</definedName>
    <definedName name="_____hh1" localSheetId="4">#REF!</definedName>
    <definedName name="_____hh1" localSheetId="46">#REF!</definedName>
    <definedName name="_____hh1" localSheetId="47">#REF!</definedName>
    <definedName name="_____hh1" localSheetId="48">#REF!</definedName>
    <definedName name="_____hh1" localSheetId="49">#REF!</definedName>
    <definedName name="_____hh1" localSheetId="50">#REF!</definedName>
    <definedName name="_____hh1" localSheetId="51">#REF!</definedName>
    <definedName name="_____hh1" localSheetId="53">#REF!</definedName>
    <definedName name="_____hh1" localSheetId="54">#REF!</definedName>
    <definedName name="_____hh1" localSheetId="56">#REF!</definedName>
    <definedName name="_____hh1" localSheetId="57">#REF!</definedName>
    <definedName name="_____hh1" localSheetId="58">#REF!</definedName>
    <definedName name="_____hh1" localSheetId="60">#REF!</definedName>
    <definedName name="_____hh1" localSheetId="61">#REF!</definedName>
    <definedName name="_____hh1" localSheetId="62">#REF!</definedName>
    <definedName name="_____hh1" localSheetId="63">#REF!</definedName>
    <definedName name="_____hh1" localSheetId="64">#REF!</definedName>
    <definedName name="_____hh1" localSheetId="66">#REF!</definedName>
    <definedName name="_____hh1" localSheetId="67">#REF!</definedName>
    <definedName name="_____hh1" localSheetId="68">#REF!</definedName>
    <definedName name="_____hh1" localSheetId="69">#REF!</definedName>
    <definedName name="_____hh1" localSheetId="71">#REF!</definedName>
    <definedName name="_____hh1" localSheetId="72">#REF!</definedName>
    <definedName name="_____hh1" localSheetId="73">#REF!</definedName>
    <definedName name="_____hh1">#REF!</definedName>
    <definedName name="_____II5" localSheetId="1">#REF!</definedName>
    <definedName name="_____II5" localSheetId="11">#REF!</definedName>
    <definedName name="_____II5" localSheetId="12">#REF!</definedName>
    <definedName name="_____II5" localSheetId="13">#REF!</definedName>
    <definedName name="_____II5" localSheetId="23">#REF!</definedName>
    <definedName name="_____II5" localSheetId="24">#REF!</definedName>
    <definedName name="_____II5" localSheetId="26">#REF!</definedName>
    <definedName name="_____II5" localSheetId="28">#REF!</definedName>
    <definedName name="_____II5" localSheetId="29">#REF!</definedName>
    <definedName name="_____II5" localSheetId="31">#REF!</definedName>
    <definedName name="_____II5" localSheetId="41">#REF!</definedName>
    <definedName name="_____II5" localSheetId="4">#REF!</definedName>
    <definedName name="_____II5" localSheetId="46">#REF!</definedName>
    <definedName name="_____II5" localSheetId="47">#REF!</definedName>
    <definedName name="_____II5" localSheetId="48">#REF!</definedName>
    <definedName name="_____II5" localSheetId="49">#REF!</definedName>
    <definedName name="_____II5" localSheetId="50">#REF!</definedName>
    <definedName name="_____II5" localSheetId="51">#REF!</definedName>
    <definedName name="_____II5" localSheetId="53">#REF!</definedName>
    <definedName name="_____II5" localSheetId="54">#REF!</definedName>
    <definedName name="_____II5" localSheetId="56">#REF!</definedName>
    <definedName name="_____II5" localSheetId="57">#REF!</definedName>
    <definedName name="_____II5" localSheetId="58">#REF!</definedName>
    <definedName name="_____II5" localSheetId="60">#REF!</definedName>
    <definedName name="_____II5" localSheetId="61">#REF!</definedName>
    <definedName name="_____II5" localSheetId="62">#REF!</definedName>
    <definedName name="_____II5" localSheetId="63">#REF!</definedName>
    <definedName name="_____II5" localSheetId="64">#REF!</definedName>
    <definedName name="_____II5" localSheetId="66">#REF!</definedName>
    <definedName name="_____II5" localSheetId="67">#REF!</definedName>
    <definedName name="_____II5" localSheetId="68">#REF!</definedName>
    <definedName name="_____II5" localSheetId="69">#REF!</definedName>
    <definedName name="_____II5" localSheetId="71">#REF!</definedName>
    <definedName name="_____II5" localSheetId="72">#REF!</definedName>
    <definedName name="_____II5" localSheetId="73">#REF!</definedName>
    <definedName name="_____II5">#REF!</definedName>
    <definedName name="____bdm1" localSheetId="1">#REF!</definedName>
    <definedName name="____bdm1" localSheetId="11">#REF!</definedName>
    <definedName name="____bdm1" localSheetId="12">#REF!</definedName>
    <definedName name="____bdm1" localSheetId="13">#REF!</definedName>
    <definedName name="____bdm1" localSheetId="23">#REF!</definedName>
    <definedName name="____bdm1" localSheetId="24">#REF!</definedName>
    <definedName name="____bdm1" localSheetId="26">#REF!</definedName>
    <definedName name="____bdm1" localSheetId="28">#REF!</definedName>
    <definedName name="____bdm1" localSheetId="29">#REF!</definedName>
    <definedName name="____bdm1" localSheetId="31">#REF!</definedName>
    <definedName name="____bdm1" localSheetId="41">#REF!</definedName>
    <definedName name="____bdm1" localSheetId="4">#REF!</definedName>
    <definedName name="____bdm1" localSheetId="46">#REF!</definedName>
    <definedName name="____bdm1" localSheetId="47">#REF!</definedName>
    <definedName name="____bdm1" localSheetId="48">#REF!</definedName>
    <definedName name="____bdm1" localSheetId="49">#REF!</definedName>
    <definedName name="____bdm1" localSheetId="50">#REF!</definedName>
    <definedName name="____bdm1" localSheetId="51">#REF!</definedName>
    <definedName name="____bdm1" localSheetId="53">#REF!</definedName>
    <definedName name="____bdm1" localSheetId="54">#REF!</definedName>
    <definedName name="____bdm1" localSheetId="56">#REF!</definedName>
    <definedName name="____bdm1" localSheetId="57">#REF!</definedName>
    <definedName name="____bdm1" localSheetId="58">#REF!</definedName>
    <definedName name="____bdm1" localSheetId="60">#REF!</definedName>
    <definedName name="____bdm1" localSheetId="61">#REF!</definedName>
    <definedName name="____bdm1" localSheetId="62">#REF!</definedName>
    <definedName name="____bdm1" localSheetId="63">#REF!</definedName>
    <definedName name="____bdm1" localSheetId="64">#REF!</definedName>
    <definedName name="____bdm1" localSheetId="66">#REF!</definedName>
    <definedName name="____bdm1" localSheetId="67">#REF!</definedName>
    <definedName name="____bdm1" localSheetId="68">#REF!</definedName>
    <definedName name="____bdm1" localSheetId="69">#REF!</definedName>
    <definedName name="____bdm1" localSheetId="71">#REF!</definedName>
    <definedName name="____bdm1" localSheetId="72">#REF!</definedName>
    <definedName name="____bdm1" localSheetId="73">#REF!</definedName>
    <definedName name="____bdm1">#REF!</definedName>
    <definedName name="____hh1" localSheetId="1">#REF!</definedName>
    <definedName name="____hh1" localSheetId="11">#REF!</definedName>
    <definedName name="____hh1" localSheetId="12">#REF!</definedName>
    <definedName name="____hh1" localSheetId="13">#REF!</definedName>
    <definedName name="____hh1" localSheetId="23">#REF!</definedName>
    <definedName name="____hh1" localSheetId="24">#REF!</definedName>
    <definedName name="____hh1" localSheetId="26">#REF!</definedName>
    <definedName name="____hh1" localSheetId="28">#REF!</definedName>
    <definedName name="____hh1" localSheetId="29">#REF!</definedName>
    <definedName name="____hh1" localSheetId="31">#REF!</definedName>
    <definedName name="____hh1" localSheetId="41">#REF!</definedName>
    <definedName name="____hh1" localSheetId="4">#REF!</definedName>
    <definedName name="____hh1" localSheetId="46">#REF!</definedName>
    <definedName name="____hh1" localSheetId="47">#REF!</definedName>
    <definedName name="____hh1" localSheetId="48">#REF!</definedName>
    <definedName name="____hh1" localSheetId="49">#REF!</definedName>
    <definedName name="____hh1" localSheetId="50">#REF!</definedName>
    <definedName name="____hh1" localSheetId="51">#REF!</definedName>
    <definedName name="____hh1" localSheetId="53">#REF!</definedName>
    <definedName name="____hh1" localSheetId="54">#REF!</definedName>
    <definedName name="____hh1" localSheetId="56">#REF!</definedName>
    <definedName name="____hh1" localSheetId="57">#REF!</definedName>
    <definedName name="____hh1" localSheetId="58">#REF!</definedName>
    <definedName name="____hh1" localSheetId="60">#REF!</definedName>
    <definedName name="____hh1" localSheetId="61">#REF!</definedName>
    <definedName name="____hh1" localSheetId="62">#REF!</definedName>
    <definedName name="____hh1" localSheetId="63">#REF!</definedName>
    <definedName name="____hh1" localSheetId="64">#REF!</definedName>
    <definedName name="____hh1" localSheetId="66">#REF!</definedName>
    <definedName name="____hh1" localSheetId="67">#REF!</definedName>
    <definedName name="____hh1" localSheetId="68">#REF!</definedName>
    <definedName name="____hh1" localSheetId="69">#REF!</definedName>
    <definedName name="____hh1" localSheetId="71">#REF!</definedName>
    <definedName name="____hh1" localSheetId="72">#REF!</definedName>
    <definedName name="____hh1" localSheetId="73">#REF!</definedName>
    <definedName name="____hh1">#REF!</definedName>
    <definedName name="____I1" localSheetId="1">#REF!</definedName>
    <definedName name="____I1" localSheetId="11">#REF!</definedName>
    <definedName name="____I1" localSheetId="12">#REF!</definedName>
    <definedName name="____I1" localSheetId="13">#REF!</definedName>
    <definedName name="____I1" localSheetId="23">#REF!</definedName>
    <definedName name="____I1" localSheetId="24">#REF!</definedName>
    <definedName name="____I1" localSheetId="26">#REF!</definedName>
    <definedName name="____I1" localSheetId="28">#REF!</definedName>
    <definedName name="____I1" localSheetId="29">#REF!</definedName>
    <definedName name="____I1" localSheetId="31">#REF!</definedName>
    <definedName name="____I1" localSheetId="41">#REF!</definedName>
    <definedName name="____I1" localSheetId="4">#REF!</definedName>
    <definedName name="____I1" localSheetId="46">#REF!</definedName>
    <definedName name="____I1" localSheetId="47">#REF!</definedName>
    <definedName name="____I1" localSheetId="48">#REF!</definedName>
    <definedName name="____I1" localSheetId="49">#REF!</definedName>
    <definedName name="____I1" localSheetId="50">#REF!</definedName>
    <definedName name="____I1" localSheetId="51">#REF!</definedName>
    <definedName name="____I1" localSheetId="53">#REF!</definedName>
    <definedName name="____I1" localSheetId="54">#REF!</definedName>
    <definedName name="____I1" localSheetId="56">#REF!</definedName>
    <definedName name="____I1" localSheetId="57">#REF!</definedName>
    <definedName name="____I1" localSheetId="58">#REF!</definedName>
    <definedName name="____I1" localSheetId="60">#REF!</definedName>
    <definedName name="____I1" localSheetId="61">#REF!</definedName>
    <definedName name="____I1" localSheetId="62">#REF!</definedName>
    <definedName name="____I1" localSheetId="63">#REF!</definedName>
    <definedName name="____I1" localSheetId="64">#REF!</definedName>
    <definedName name="____I1" localSheetId="66">#REF!</definedName>
    <definedName name="____I1" localSheetId="67">#REF!</definedName>
    <definedName name="____I1" localSheetId="68">#REF!</definedName>
    <definedName name="____I1" localSheetId="69">#REF!</definedName>
    <definedName name="____I1" localSheetId="71">#REF!</definedName>
    <definedName name="____I1" localSheetId="72">#REF!</definedName>
    <definedName name="____I1" localSheetId="73">#REF!</definedName>
    <definedName name="____I1">#REF!</definedName>
    <definedName name="____II1" localSheetId="1">#REF!</definedName>
    <definedName name="____II1" localSheetId="11">#REF!</definedName>
    <definedName name="____II1" localSheetId="12">#REF!</definedName>
    <definedName name="____II1" localSheetId="13">#REF!</definedName>
    <definedName name="____II1" localSheetId="23">#REF!</definedName>
    <definedName name="____II1" localSheetId="24">#REF!</definedName>
    <definedName name="____II1" localSheetId="26">#REF!</definedName>
    <definedName name="____II1" localSheetId="28">#REF!</definedName>
    <definedName name="____II1" localSheetId="29">#REF!</definedName>
    <definedName name="____II1" localSheetId="31">#REF!</definedName>
    <definedName name="____II1" localSheetId="41">#REF!</definedName>
    <definedName name="____II1" localSheetId="4">#REF!</definedName>
    <definedName name="____II1" localSheetId="46">#REF!</definedName>
    <definedName name="____II1" localSheetId="47">#REF!</definedName>
    <definedName name="____II1" localSheetId="48">#REF!</definedName>
    <definedName name="____II1" localSheetId="49">#REF!</definedName>
    <definedName name="____II1" localSheetId="50">#REF!</definedName>
    <definedName name="____II1" localSheetId="51">#REF!</definedName>
    <definedName name="____II1" localSheetId="53">#REF!</definedName>
    <definedName name="____II1" localSheetId="54">#REF!</definedName>
    <definedName name="____II1" localSheetId="56">#REF!</definedName>
    <definedName name="____II1" localSheetId="57">#REF!</definedName>
    <definedName name="____II1" localSheetId="58">#REF!</definedName>
    <definedName name="____II1" localSheetId="60">#REF!</definedName>
    <definedName name="____II1" localSheetId="61">#REF!</definedName>
    <definedName name="____II1" localSheetId="62">#REF!</definedName>
    <definedName name="____II1" localSheetId="63">#REF!</definedName>
    <definedName name="____II1" localSheetId="64">#REF!</definedName>
    <definedName name="____II1" localSheetId="66">#REF!</definedName>
    <definedName name="____II1" localSheetId="67">#REF!</definedName>
    <definedName name="____II1" localSheetId="68">#REF!</definedName>
    <definedName name="____II1" localSheetId="69">#REF!</definedName>
    <definedName name="____II1" localSheetId="71">#REF!</definedName>
    <definedName name="____II1" localSheetId="72">#REF!</definedName>
    <definedName name="____II1" localSheetId="73">#REF!</definedName>
    <definedName name="____II1">#REF!</definedName>
    <definedName name="____II5" localSheetId="1">#REF!</definedName>
    <definedName name="____II5" localSheetId="11">#REF!</definedName>
    <definedName name="____II5" localSheetId="12">#REF!</definedName>
    <definedName name="____II5" localSheetId="13">#REF!</definedName>
    <definedName name="____II5" localSheetId="23">#REF!</definedName>
    <definedName name="____II5" localSheetId="24">#REF!</definedName>
    <definedName name="____II5" localSheetId="26">#REF!</definedName>
    <definedName name="____II5" localSheetId="28">#REF!</definedName>
    <definedName name="____II5" localSheetId="29">#REF!</definedName>
    <definedName name="____II5" localSheetId="31">#REF!</definedName>
    <definedName name="____II5" localSheetId="41">#REF!</definedName>
    <definedName name="____II5" localSheetId="4">#REF!</definedName>
    <definedName name="____II5" localSheetId="46">#REF!</definedName>
    <definedName name="____II5" localSheetId="47">#REF!</definedName>
    <definedName name="____II5" localSheetId="48">#REF!</definedName>
    <definedName name="____II5" localSheetId="49">#REF!</definedName>
    <definedName name="____II5" localSheetId="50">#REF!</definedName>
    <definedName name="____II5" localSheetId="51">#REF!</definedName>
    <definedName name="____II5" localSheetId="53">#REF!</definedName>
    <definedName name="____II5" localSheetId="54">#REF!</definedName>
    <definedName name="____II5" localSheetId="56">#REF!</definedName>
    <definedName name="____II5" localSheetId="57">#REF!</definedName>
    <definedName name="____II5" localSheetId="58">#REF!</definedName>
    <definedName name="____II5" localSheetId="60">#REF!</definedName>
    <definedName name="____II5" localSheetId="61">#REF!</definedName>
    <definedName name="____II5" localSheetId="62">#REF!</definedName>
    <definedName name="____II5" localSheetId="63">#REF!</definedName>
    <definedName name="____II5" localSheetId="64">#REF!</definedName>
    <definedName name="____II5" localSheetId="66">#REF!</definedName>
    <definedName name="____II5" localSheetId="67">#REF!</definedName>
    <definedName name="____II5" localSheetId="68">#REF!</definedName>
    <definedName name="____II5" localSheetId="69">#REF!</definedName>
    <definedName name="____II5" localSheetId="71">#REF!</definedName>
    <definedName name="____II5" localSheetId="72">#REF!</definedName>
    <definedName name="____II5" localSheetId="73">#REF!</definedName>
    <definedName name="____II5">#REF!</definedName>
    <definedName name="____III1" localSheetId="1">#REF!</definedName>
    <definedName name="____III1" localSheetId="11">#REF!</definedName>
    <definedName name="____III1" localSheetId="12">#REF!</definedName>
    <definedName name="____III1" localSheetId="13">#REF!</definedName>
    <definedName name="____III1" localSheetId="23">#REF!</definedName>
    <definedName name="____III1" localSheetId="24">#REF!</definedName>
    <definedName name="____III1" localSheetId="26">#REF!</definedName>
    <definedName name="____III1" localSheetId="28">#REF!</definedName>
    <definedName name="____III1" localSheetId="29">#REF!</definedName>
    <definedName name="____III1" localSheetId="31">#REF!</definedName>
    <definedName name="____III1" localSheetId="41">#REF!</definedName>
    <definedName name="____III1" localSheetId="4">#REF!</definedName>
    <definedName name="____III1" localSheetId="46">#REF!</definedName>
    <definedName name="____III1" localSheetId="47">#REF!</definedName>
    <definedName name="____III1" localSheetId="48">#REF!</definedName>
    <definedName name="____III1" localSheetId="49">#REF!</definedName>
    <definedName name="____III1" localSheetId="50">#REF!</definedName>
    <definedName name="____III1" localSheetId="51">#REF!</definedName>
    <definedName name="____III1" localSheetId="53">#REF!</definedName>
    <definedName name="____III1" localSheetId="54">#REF!</definedName>
    <definedName name="____III1" localSheetId="56">#REF!</definedName>
    <definedName name="____III1" localSheetId="57">#REF!</definedName>
    <definedName name="____III1" localSheetId="58">#REF!</definedName>
    <definedName name="____III1" localSheetId="60">#REF!</definedName>
    <definedName name="____III1" localSheetId="61">#REF!</definedName>
    <definedName name="____III1" localSheetId="62">#REF!</definedName>
    <definedName name="____III1" localSheetId="63">#REF!</definedName>
    <definedName name="____III1" localSheetId="64">#REF!</definedName>
    <definedName name="____III1" localSheetId="66">#REF!</definedName>
    <definedName name="____III1" localSheetId="67">#REF!</definedName>
    <definedName name="____III1" localSheetId="68">#REF!</definedName>
    <definedName name="____III1" localSheetId="69">#REF!</definedName>
    <definedName name="____III1" localSheetId="71">#REF!</definedName>
    <definedName name="____III1" localSheetId="72">#REF!</definedName>
    <definedName name="____III1" localSheetId="73">#REF!</definedName>
    <definedName name="____III1">#REF!</definedName>
    <definedName name="____IV1" localSheetId="1">#REF!</definedName>
    <definedName name="____IV1" localSheetId="11">#REF!</definedName>
    <definedName name="____IV1" localSheetId="12">#REF!</definedName>
    <definedName name="____IV1" localSheetId="13">#REF!</definedName>
    <definedName name="____IV1" localSheetId="23">#REF!</definedName>
    <definedName name="____IV1" localSheetId="24">#REF!</definedName>
    <definedName name="____IV1" localSheetId="26">#REF!</definedName>
    <definedName name="____IV1" localSheetId="28">#REF!</definedName>
    <definedName name="____IV1" localSheetId="29">#REF!</definedName>
    <definedName name="____IV1" localSheetId="31">#REF!</definedName>
    <definedName name="____IV1" localSheetId="41">#REF!</definedName>
    <definedName name="____IV1" localSheetId="4">#REF!</definedName>
    <definedName name="____IV1" localSheetId="46">#REF!</definedName>
    <definedName name="____IV1" localSheetId="47">#REF!</definedName>
    <definedName name="____IV1" localSheetId="48">#REF!</definedName>
    <definedName name="____IV1" localSheetId="49">#REF!</definedName>
    <definedName name="____IV1" localSheetId="50">#REF!</definedName>
    <definedName name="____IV1" localSheetId="51">#REF!</definedName>
    <definedName name="____IV1" localSheetId="53">#REF!</definedName>
    <definedName name="____IV1" localSheetId="54">#REF!</definedName>
    <definedName name="____IV1" localSheetId="56">#REF!</definedName>
    <definedName name="____IV1" localSheetId="57">#REF!</definedName>
    <definedName name="____IV1" localSheetId="58">#REF!</definedName>
    <definedName name="____IV1" localSheetId="60">#REF!</definedName>
    <definedName name="____IV1" localSheetId="61">#REF!</definedName>
    <definedName name="____IV1" localSheetId="62">#REF!</definedName>
    <definedName name="____IV1" localSheetId="63">#REF!</definedName>
    <definedName name="____IV1" localSheetId="64">#REF!</definedName>
    <definedName name="____IV1" localSheetId="66">#REF!</definedName>
    <definedName name="____IV1" localSheetId="67">#REF!</definedName>
    <definedName name="____IV1" localSheetId="68">#REF!</definedName>
    <definedName name="____IV1" localSheetId="69">#REF!</definedName>
    <definedName name="____IV1" localSheetId="71">#REF!</definedName>
    <definedName name="____IV1" localSheetId="72">#REF!</definedName>
    <definedName name="____IV1" localSheetId="73">#REF!</definedName>
    <definedName name="____IV1">#REF!</definedName>
    <definedName name="____V1" localSheetId="1">#REF!</definedName>
    <definedName name="____V1" localSheetId="11">#REF!</definedName>
    <definedName name="____V1" localSheetId="12">#REF!</definedName>
    <definedName name="____V1" localSheetId="13">#REF!</definedName>
    <definedName name="____V1" localSheetId="23">#REF!</definedName>
    <definedName name="____V1" localSheetId="24">#REF!</definedName>
    <definedName name="____V1" localSheetId="26">#REF!</definedName>
    <definedName name="____V1" localSheetId="28">#REF!</definedName>
    <definedName name="____V1" localSheetId="29">#REF!</definedName>
    <definedName name="____V1" localSheetId="31">#REF!</definedName>
    <definedName name="____V1" localSheetId="41">#REF!</definedName>
    <definedName name="____V1" localSheetId="4">#REF!</definedName>
    <definedName name="____V1" localSheetId="46">#REF!</definedName>
    <definedName name="____V1" localSheetId="47">#REF!</definedName>
    <definedName name="____V1" localSheetId="48">#REF!</definedName>
    <definedName name="____V1" localSheetId="49">#REF!</definedName>
    <definedName name="____V1" localSheetId="50">#REF!</definedName>
    <definedName name="____V1" localSheetId="51">#REF!</definedName>
    <definedName name="____V1" localSheetId="53">#REF!</definedName>
    <definedName name="____V1" localSheetId="54">#REF!</definedName>
    <definedName name="____V1" localSheetId="56">#REF!</definedName>
    <definedName name="____V1" localSheetId="57">#REF!</definedName>
    <definedName name="____V1" localSheetId="58">#REF!</definedName>
    <definedName name="____V1" localSheetId="60">#REF!</definedName>
    <definedName name="____V1" localSheetId="61">#REF!</definedName>
    <definedName name="____V1" localSheetId="62">#REF!</definedName>
    <definedName name="____V1" localSheetId="63">#REF!</definedName>
    <definedName name="____V1" localSheetId="64">#REF!</definedName>
    <definedName name="____V1" localSheetId="66">#REF!</definedName>
    <definedName name="____V1" localSheetId="67">#REF!</definedName>
    <definedName name="____V1" localSheetId="68">#REF!</definedName>
    <definedName name="____V1" localSheetId="69">#REF!</definedName>
    <definedName name="____V1" localSheetId="71">#REF!</definedName>
    <definedName name="____V1" localSheetId="72">#REF!</definedName>
    <definedName name="____V1" localSheetId="73">#REF!</definedName>
    <definedName name="____V1">#REF!</definedName>
    <definedName name="____VI1" localSheetId="1">#REF!</definedName>
    <definedName name="____VI1" localSheetId="11">#REF!</definedName>
    <definedName name="____VI1" localSheetId="12">#REF!</definedName>
    <definedName name="____VI1" localSheetId="13">#REF!</definedName>
    <definedName name="____VI1" localSheetId="23">#REF!</definedName>
    <definedName name="____VI1" localSheetId="24">#REF!</definedName>
    <definedName name="____VI1" localSheetId="26">#REF!</definedName>
    <definedName name="____VI1" localSheetId="28">#REF!</definedName>
    <definedName name="____VI1" localSheetId="29">#REF!</definedName>
    <definedName name="____VI1" localSheetId="31">#REF!</definedName>
    <definedName name="____VI1" localSheetId="41">#REF!</definedName>
    <definedName name="____VI1" localSheetId="4">#REF!</definedName>
    <definedName name="____VI1" localSheetId="46">#REF!</definedName>
    <definedName name="____VI1" localSheetId="47">#REF!</definedName>
    <definedName name="____VI1" localSheetId="48">#REF!</definedName>
    <definedName name="____VI1" localSheetId="49">#REF!</definedName>
    <definedName name="____VI1" localSheetId="50">#REF!</definedName>
    <definedName name="____VI1" localSheetId="51">#REF!</definedName>
    <definedName name="____VI1" localSheetId="53">#REF!</definedName>
    <definedName name="____VI1" localSheetId="54">#REF!</definedName>
    <definedName name="____VI1" localSheetId="56">#REF!</definedName>
    <definedName name="____VI1" localSheetId="57">#REF!</definedName>
    <definedName name="____VI1" localSheetId="58">#REF!</definedName>
    <definedName name="____VI1" localSheetId="60">#REF!</definedName>
    <definedName name="____VI1" localSheetId="61">#REF!</definedName>
    <definedName name="____VI1" localSheetId="62">#REF!</definedName>
    <definedName name="____VI1" localSheetId="63">#REF!</definedName>
    <definedName name="____VI1" localSheetId="64">#REF!</definedName>
    <definedName name="____VI1" localSheetId="66">#REF!</definedName>
    <definedName name="____VI1" localSheetId="67">#REF!</definedName>
    <definedName name="____VI1" localSheetId="68">#REF!</definedName>
    <definedName name="____VI1" localSheetId="69">#REF!</definedName>
    <definedName name="____VI1" localSheetId="71">#REF!</definedName>
    <definedName name="____VI1" localSheetId="72">#REF!</definedName>
    <definedName name="____VI1" localSheetId="73">#REF!</definedName>
    <definedName name="____VI1">#REF!</definedName>
    <definedName name="____VII1" localSheetId="1">#REF!</definedName>
    <definedName name="____VII1" localSheetId="11">#REF!</definedName>
    <definedName name="____VII1" localSheetId="12">#REF!</definedName>
    <definedName name="____VII1" localSheetId="13">#REF!</definedName>
    <definedName name="____VII1" localSheetId="23">#REF!</definedName>
    <definedName name="____VII1" localSheetId="24">#REF!</definedName>
    <definedName name="____VII1" localSheetId="26">#REF!</definedName>
    <definedName name="____VII1" localSheetId="28">#REF!</definedName>
    <definedName name="____VII1" localSheetId="29">#REF!</definedName>
    <definedName name="____VII1" localSheetId="31">#REF!</definedName>
    <definedName name="____VII1" localSheetId="41">#REF!</definedName>
    <definedName name="____VII1" localSheetId="4">#REF!</definedName>
    <definedName name="____VII1" localSheetId="46">#REF!</definedName>
    <definedName name="____VII1" localSheetId="47">#REF!</definedName>
    <definedName name="____VII1" localSheetId="48">#REF!</definedName>
    <definedName name="____VII1" localSheetId="49">#REF!</definedName>
    <definedName name="____VII1" localSheetId="50">#REF!</definedName>
    <definedName name="____VII1" localSheetId="51">#REF!</definedName>
    <definedName name="____VII1" localSheetId="53">#REF!</definedName>
    <definedName name="____VII1" localSheetId="54">#REF!</definedName>
    <definedName name="____VII1" localSheetId="56">#REF!</definedName>
    <definedName name="____VII1" localSheetId="57">#REF!</definedName>
    <definedName name="____VII1" localSheetId="58">#REF!</definedName>
    <definedName name="____VII1" localSheetId="60">#REF!</definedName>
    <definedName name="____VII1" localSheetId="61">#REF!</definedName>
    <definedName name="____VII1" localSheetId="62">#REF!</definedName>
    <definedName name="____VII1" localSheetId="63">#REF!</definedName>
    <definedName name="____VII1" localSheetId="64">#REF!</definedName>
    <definedName name="____VII1" localSheetId="66">#REF!</definedName>
    <definedName name="____VII1" localSheetId="67">#REF!</definedName>
    <definedName name="____VII1" localSheetId="68">#REF!</definedName>
    <definedName name="____VII1" localSheetId="69">#REF!</definedName>
    <definedName name="____VII1" localSheetId="71">#REF!</definedName>
    <definedName name="____VII1" localSheetId="72">#REF!</definedName>
    <definedName name="____VII1" localSheetId="73">#REF!</definedName>
    <definedName name="____VII1">#REF!</definedName>
    <definedName name="___bdm1" localSheetId="1">#REF!</definedName>
    <definedName name="___bdm1" localSheetId="11">#REF!</definedName>
    <definedName name="___bdm1" localSheetId="12">#REF!</definedName>
    <definedName name="___bdm1" localSheetId="13">#REF!</definedName>
    <definedName name="___bdm1" localSheetId="23">#REF!</definedName>
    <definedName name="___bdm1" localSheetId="24">#REF!</definedName>
    <definedName name="___bdm1" localSheetId="26">#REF!</definedName>
    <definedName name="___bdm1" localSheetId="28">#REF!</definedName>
    <definedName name="___bdm1" localSheetId="29">#REF!</definedName>
    <definedName name="___bdm1" localSheetId="31">#REF!</definedName>
    <definedName name="___bdm1" localSheetId="41">#REF!</definedName>
    <definedName name="___bdm1" localSheetId="4">#REF!</definedName>
    <definedName name="___bdm1" localSheetId="46">#REF!</definedName>
    <definedName name="___bdm1" localSheetId="47">#REF!</definedName>
    <definedName name="___bdm1" localSheetId="48">#REF!</definedName>
    <definedName name="___bdm1" localSheetId="49">#REF!</definedName>
    <definedName name="___bdm1" localSheetId="50">#REF!</definedName>
    <definedName name="___bdm1" localSheetId="51">#REF!</definedName>
    <definedName name="___bdm1" localSheetId="53">#REF!</definedName>
    <definedName name="___bdm1" localSheetId="54">#REF!</definedName>
    <definedName name="___bdm1" localSheetId="56">#REF!</definedName>
    <definedName name="___bdm1" localSheetId="57">#REF!</definedName>
    <definedName name="___bdm1" localSheetId="58">#REF!</definedName>
    <definedName name="___bdm1" localSheetId="60">#REF!</definedName>
    <definedName name="___bdm1" localSheetId="61">#REF!</definedName>
    <definedName name="___bdm1" localSheetId="62">#REF!</definedName>
    <definedName name="___bdm1" localSheetId="63">#REF!</definedName>
    <definedName name="___bdm1" localSheetId="64">#REF!</definedName>
    <definedName name="___bdm1" localSheetId="66">#REF!</definedName>
    <definedName name="___bdm1" localSheetId="67">#REF!</definedName>
    <definedName name="___bdm1" localSheetId="68">#REF!</definedName>
    <definedName name="___bdm1" localSheetId="69">#REF!</definedName>
    <definedName name="___bdm1" localSheetId="71">#REF!</definedName>
    <definedName name="___bdm1" localSheetId="72">#REF!</definedName>
    <definedName name="___bdm1" localSheetId="73">#REF!</definedName>
    <definedName name="___bdm1">#REF!</definedName>
    <definedName name="___hh1" localSheetId="1">#REF!</definedName>
    <definedName name="___hh1" localSheetId="11">#REF!</definedName>
    <definedName name="___hh1" localSheetId="12">#REF!</definedName>
    <definedName name="___hh1" localSheetId="13">#REF!</definedName>
    <definedName name="___hh1" localSheetId="23">#REF!</definedName>
    <definedName name="___hh1" localSheetId="24">#REF!</definedName>
    <definedName name="___hh1" localSheetId="26">#REF!</definedName>
    <definedName name="___hh1" localSheetId="28">#REF!</definedName>
    <definedName name="___hh1" localSheetId="29">#REF!</definedName>
    <definedName name="___hh1" localSheetId="31">#REF!</definedName>
    <definedName name="___hh1" localSheetId="41">#REF!</definedName>
    <definedName name="___hh1" localSheetId="4">#REF!</definedName>
    <definedName name="___hh1" localSheetId="46">#REF!</definedName>
    <definedName name="___hh1" localSheetId="47">#REF!</definedName>
    <definedName name="___hh1" localSheetId="48">#REF!</definedName>
    <definedName name="___hh1" localSheetId="49">#REF!</definedName>
    <definedName name="___hh1" localSheetId="50">#REF!</definedName>
    <definedName name="___hh1" localSheetId="51">#REF!</definedName>
    <definedName name="___hh1" localSheetId="53">#REF!</definedName>
    <definedName name="___hh1" localSheetId="54">#REF!</definedName>
    <definedName name="___hh1" localSheetId="56">#REF!</definedName>
    <definedName name="___hh1" localSheetId="57">#REF!</definedName>
    <definedName name="___hh1" localSheetId="58">#REF!</definedName>
    <definedName name="___hh1" localSheetId="60">#REF!</definedName>
    <definedName name="___hh1" localSheetId="61">#REF!</definedName>
    <definedName name="___hh1" localSheetId="62">#REF!</definedName>
    <definedName name="___hh1" localSheetId="63">#REF!</definedName>
    <definedName name="___hh1" localSheetId="64">#REF!</definedName>
    <definedName name="___hh1" localSheetId="66">#REF!</definedName>
    <definedName name="___hh1" localSheetId="67">#REF!</definedName>
    <definedName name="___hh1" localSheetId="68">#REF!</definedName>
    <definedName name="___hh1" localSheetId="69">#REF!</definedName>
    <definedName name="___hh1" localSheetId="71">#REF!</definedName>
    <definedName name="___hh1" localSheetId="72">#REF!</definedName>
    <definedName name="___hh1" localSheetId="73">#REF!</definedName>
    <definedName name="___hh1">#REF!</definedName>
    <definedName name="___I1" localSheetId="1">#REF!</definedName>
    <definedName name="___I1" localSheetId="11">#REF!</definedName>
    <definedName name="___I1" localSheetId="12">#REF!</definedName>
    <definedName name="___I1" localSheetId="13">#REF!</definedName>
    <definedName name="___I1" localSheetId="23">#REF!</definedName>
    <definedName name="___I1" localSheetId="24">#REF!</definedName>
    <definedName name="___I1" localSheetId="26">#REF!</definedName>
    <definedName name="___I1" localSheetId="28">#REF!</definedName>
    <definedName name="___I1" localSheetId="29">#REF!</definedName>
    <definedName name="___I1" localSheetId="31">#REF!</definedName>
    <definedName name="___I1" localSheetId="41">#REF!</definedName>
    <definedName name="___I1" localSheetId="4">#REF!</definedName>
    <definedName name="___I1" localSheetId="46">#REF!</definedName>
    <definedName name="___I1" localSheetId="47">#REF!</definedName>
    <definedName name="___I1" localSheetId="48">#REF!</definedName>
    <definedName name="___I1" localSheetId="49">#REF!</definedName>
    <definedName name="___I1" localSheetId="50">#REF!</definedName>
    <definedName name="___I1" localSheetId="51">#REF!</definedName>
    <definedName name="___I1" localSheetId="53">#REF!</definedName>
    <definedName name="___I1" localSheetId="54">#REF!</definedName>
    <definedName name="___I1" localSheetId="56">#REF!</definedName>
    <definedName name="___I1" localSheetId="57">#REF!</definedName>
    <definedName name="___I1" localSheetId="58">#REF!</definedName>
    <definedName name="___I1" localSheetId="60">#REF!</definedName>
    <definedName name="___I1" localSheetId="61">#REF!</definedName>
    <definedName name="___I1" localSheetId="62">#REF!</definedName>
    <definedName name="___I1" localSheetId="63">#REF!</definedName>
    <definedName name="___I1" localSheetId="64">#REF!</definedName>
    <definedName name="___I1" localSheetId="66">#REF!</definedName>
    <definedName name="___I1" localSheetId="67">#REF!</definedName>
    <definedName name="___I1" localSheetId="68">#REF!</definedName>
    <definedName name="___I1" localSheetId="69">#REF!</definedName>
    <definedName name="___I1" localSheetId="71">#REF!</definedName>
    <definedName name="___I1" localSheetId="72">#REF!</definedName>
    <definedName name="___I1" localSheetId="73">#REF!</definedName>
    <definedName name="___I1">#REF!</definedName>
    <definedName name="___II1" localSheetId="1">#REF!</definedName>
    <definedName name="___II1" localSheetId="11">#REF!</definedName>
    <definedName name="___II1" localSheetId="12">#REF!</definedName>
    <definedName name="___II1" localSheetId="13">#REF!</definedName>
    <definedName name="___II1" localSheetId="23">#REF!</definedName>
    <definedName name="___II1" localSheetId="24">#REF!</definedName>
    <definedName name="___II1" localSheetId="26">#REF!</definedName>
    <definedName name="___II1" localSheetId="28">#REF!</definedName>
    <definedName name="___II1" localSheetId="29">#REF!</definedName>
    <definedName name="___II1" localSheetId="31">#REF!</definedName>
    <definedName name="___II1" localSheetId="41">#REF!</definedName>
    <definedName name="___II1" localSheetId="4">#REF!</definedName>
    <definedName name="___II1" localSheetId="46">#REF!</definedName>
    <definedName name="___II1" localSheetId="47">#REF!</definedName>
    <definedName name="___II1" localSheetId="48">#REF!</definedName>
    <definedName name="___II1" localSheetId="49">#REF!</definedName>
    <definedName name="___II1" localSheetId="50">#REF!</definedName>
    <definedName name="___II1" localSheetId="51">#REF!</definedName>
    <definedName name="___II1" localSheetId="53">#REF!</definedName>
    <definedName name="___II1" localSheetId="54">#REF!</definedName>
    <definedName name="___II1" localSheetId="56">#REF!</definedName>
    <definedName name="___II1" localSheetId="57">#REF!</definedName>
    <definedName name="___II1" localSheetId="58">#REF!</definedName>
    <definedName name="___II1" localSheetId="60">#REF!</definedName>
    <definedName name="___II1" localSheetId="61">#REF!</definedName>
    <definedName name="___II1" localSheetId="62">#REF!</definedName>
    <definedName name="___II1" localSheetId="63">#REF!</definedName>
    <definedName name="___II1" localSheetId="64">#REF!</definedName>
    <definedName name="___II1" localSheetId="66">#REF!</definedName>
    <definedName name="___II1" localSheetId="67">#REF!</definedName>
    <definedName name="___II1" localSheetId="68">#REF!</definedName>
    <definedName name="___II1" localSheetId="69">#REF!</definedName>
    <definedName name="___II1" localSheetId="71">#REF!</definedName>
    <definedName name="___II1" localSheetId="72">#REF!</definedName>
    <definedName name="___II1" localSheetId="73">#REF!</definedName>
    <definedName name="___II1">#REF!</definedName>
    <definedName name="___II5" localSheetId="1">#REF!</definedName>
    <definedName name="___II5" localSheetId="11">#REF!</definedName>
    <definedName name="___II5" localSheetId="12">#REF!</definedName>
    <definedName name="___II5" localSheetId="13">#REF!</definedName>
    <definedName name="___II5" localSheetId="23">#REF!</definedName>
    <definedName name="___II5" localSheetId="24">#REF!</definedName>
    <definedName name="___II5" localSheetId="26">#REF!</definedName>
    <definedName name="___II5" localSheetId="28">#REF!</definedName>
    <definedName name="___II5" localSheetId="29">#REF!</definedName>
    <definedName name="___II5" localSheetId="31">#REF!</definedName>
    <definedName name="___II5" localSheetId="41">#REF!</definedName>
    <definedName name="___II5" localSheetId="4">#REF!</definedName>
    <definedName name="___II5" localSheetId="46">#REF!</definedName>
    <definedName name="___II5" localSheetId="47">#REF!</definedName>
    <definedName name="___II5" localSheetId="48">#REF!</definedName>
    <definedName name="___II5" localSheetId="49">#REF!</definedName>
    <definedName name="___II5" localSheetId="50">#REF!</definedName>
    <definedName name="___II5" localSheetId="51">#REF!</definedName>
    <definedName name="___II5" localSheetId="53">#REF!</definedName>
    <definedName name="___II5" localSheetId="54">#REF!</definedName>
    <definedName name="___II5" localSheetId="56">#REF!</definedName>
    <definedName name="___II5" localSheetId="57">#REF!</definedName>
    <definedName name="___II5" localSheetId="58">#REF!</definedName>
    <definedName name="___II5" localSheetId="60">#REF!</definedName>
    <definedName name="___II5" localSheetId="61">#REF!</definedName>
    <definedName name="___II5" localSheetId="62">#REF!</definedName>
    <definedName name="___II5" localSheetId="63">#REF!</definedName>
    <definedName name="___II5" localSheetId="64">#REF!</definedName>
    <definedName name="___II5" localSheetId="66">#REF!</definedName>
    <definedName name="___II5" localSheetId="67">#REF!</definedName>
    <definedName name="___II5" localSheetId="68">#REF!</definedName>
    <definedName name="___II5" localSheetId="69">#REF!</definedName>
    <definedName name="___II5" localSheetId="71">#REF!</definedName>
    <definedName name="___II5" localSheetId="72">#REF!</definedName>
    <definedName name="___II5" localSheetId="73">#REF!</definedName>
    <definedName name="___II5">#REF!</definedName>
    <definedName name="___III1" localSheetId="1">#REF!</definedName>
    <definedName name="___III1" localSheetId="11">#REF!</definedName>
    <definedName name="___III1" localSheetId="12">#REF!</definedName>
    <definedName name="___III1" localSheetId="13">#REF!</definedName>
    <definedName name="___III1" localSheetId="23">#REF!</definedName>
    <definedName name="___III1" localSheetId="24">#REF!</definedName>
    <definedName name="___III1" localSheetId="26">#REF!</definedName>
    <definedName name="___III1" localSheetId="28">#REF!</definedName>
    <definedName name="___III1" localSheetId="29">#REF!</definedName>
    <definedName name="___III1" localSheetId="31">#REF!</definedName>
    <definedName name="___III1" localSheetId="41">#REF!</definedName>
    <definedName name="___III1" localSheetId="4">#REF!</definedName>
    <definedName name="___III1" localSheetId="46">#REF!</definedName>
    <definedName name="___III1" localSheetId="47">#REF!</definedName>
    <definedName name="___III1" localSheetId="48">#REF!</definedName>
    <definedName name="___III1" localSheetId="49">#REF!</definedName>
    <definedName name="___III1" localSheetId="50">#REF!</definedName>
    <definedName name="___III1" localSheetId="51">#REF!</definedName>
    <definedName name="___III1" localSheetId="53">#REF!</definedName>
    <definedName name="___III1" localSheetId="54">#REF!</definedName>
    <definedName name="___III1" localSheetId="56">#REF!</definedName>
    <definedName name="___III1" localSheetId="57">#REF!</definedName>
    <definedName name="___III1" localSheetId="58">#REF!</definedName>
    <definedName name="___III1" localSheetId="60">#REF!</definedName>
    <definedName name="___III1" localSheetId="61">#REF!</definedName>
    <definedName name="___III1" localSheetId="62">#REF!</definedName>
    <definedName name="___III1" localSheetId="63">#REF!</definedName>
    <definedName name="___III1" localSheetId="64">#REF!</definedName>
    <definedName name="___III1" localSheetId="66">#REF!</definedName>
    <definedName name="___III1" localSheetId="67">#REF!</definedName>
    <definedName name="___III1" localSheetId="68">#REF!</definedName>
    <definedName name="___III1" localSheetId="69">#REF!</definedName>
    <definedName name="___III1" localSheetId="71">#REF!</definedName>
    <definedName name="___III1" localSheetId="72">#REF!</definedName>
    <definedName name="___III1" localSheetId="73">#REF!</definedName>
    <definedName name="___III1">#REF!</definedName>
    <definedName name="___IV1" localSheetId="1">#REF!</definedName>
    <definedName name="___IV1" localSheetId="11">#REF!</definedName>
    <definedName name="___IV1" localSheetId="12">#REF!</definedName>
    <definedName name="___IV1" localSheetId="13">#REF!</definedName>
    <definedName name="___IV1" localSheetId="23">#REF!</definedName>
    <definedName name="___IV1" localSheetId="24">#REF!</definedName>
    <definedName name="___IV1" localSheetId="26">#REF!</definedName>
    <definedName name="___IV1" localSheetId="28">#REF!</definedName>
    <definedName name="___IV1" localSheetId="29">#REF!</definedName>
    <definedName name="___IV1" localSheetId="31">#REF!</definedName>
    <definedName name="___IV1" localSheetId="41">#REF!</definedName>
    <definedName name="___IV1" localSheetId="4">#REF!</definedName>
    <definedName name="___IV1" localSheetId="46">#REF!</definedName>
    <definedName name="___IV1" localSheetId="47">#REF!</definedName>
    <definedName name="___IV1" localSheetId="48">#REF!</definedName>
    <definedName name="___IV1" localSheetId="49">#REF!</definedName>
    <definedName name="___IV1" localSheetId="50">#REF!</definedName>
    <definedName name="___IV1" localSheetId="51">#REF!</definedName>
    <definedName name="___IV1" localSheetId="53">#REF!</definedName>
    <definedName name="___IV1" localSheetId="54">#REF!</definedName>
    <definedName name="___IV1" localSheetId="56">#REF!</definedName>
    <definedName name="___IV1" localSheetId="57">#REF!</definedName>
    <definedName name="___IV1" localSheetId="58">#REF!</definedName>
    <definedName name="___IV1" localSheetId="60">#REF!</definedName>
    <definedName name="___IV1" localSheetId="61">#REF!</definedName>
    <definedName name="___IV1" localSheetId="62">#REF!</definedName>
    <definedName name="___IV1" localSheetId="63">#REF!</definedName>
    <definedName name="___IV1" localSheetId="64">#REF!</definedName>
    <definedName name="___IV1" localSheetId="66">#REF!</definedName>
    <definedName name="___IV1" localSheetId="67">#REF!</definedName>
    <definedName name="___IV1" localSheetId="68">#REF!</definedName>
    <definedName name="___IV1" localSheetId="69">#REF!</definedName>
    <definedName name="___IV1" localSheetId="71">#REF!</definedName>
    <definedName name="___IV1" localSheetId="72">#REF!</definedName>
    <definedName name="___IV1" localSheetId="73">#REF!</definedName>
    <definedName name="___IV1">#REF!</definedName>
    <definedName name="___IV350340" localSheetId="13">'[13]OFF  QUO  30.11.10'!#REF!</definedName>
    <definedName name="___IV350340" localSheetId="23">'[13]OFF  QUO  30.11.10'!#REF!</definedName>
    <definedName name="___IV350340" localSheetId="24">'[13]OFF  QUO  30.11.10'!#REF!</definedName>
    <definedName name="___IV350340" localSheetId="28">'[13]OFF  QUO  30.11.10'!#REF!</definedName>
    <definedName name="___IV350340" localSheetId="29">'[13]OFF  QUO  30.11.10'!#REF!</definedName>
    <definedName name="___IV350340" localSheetId="31">'[13]OFF  QUO  30.11.10'!#REF!</definedName>
    <definedName name="___IV350340" localSheetId="49">'[13]OFF  QUO  30.11.10'!#REF!</definedName>
    <definedName name="___IV350340" localSheetId="53">'[13]OFF  QUO  30.11.10'!#REF!</definedName>
    <definedName name="___IV350340" localSheetId="54">'[13]OFF  QUO  30.11.10'!#REF!</definedName>
    <definedName name="___IV350340" localSheetId="56">'[13]OFF  QUO  30.11.10'!#REF!</definedName>
    <definedName name="___IV350340" localSheetId="57">'[13]OFF  QUO  30.11.10'!#REF!</definedName>
    <definedName name="___IV350340" localSheetId="60">'[13]OFF  QUO  30.11.10'!#REF!</definedName>
    <definedName name="___IV350340" localSheetId="61">'[13]OFF  QUO  30.11.10'!#REF!</definedName>
    <definedName name="___IV350340" localSheetId="62">'[13]OFF  QUO  30.11.10'!#REF!</definedName>
    <definedName name="___IV350340" localSheetId="63">'[13]OFF  QUO  30.11.10'!#REF!</definedName>
    <definedName name="___IV350340" localSheetId="66">'[13]OFF  QUO  30.11.10'!#REF!</definedName>
    <definedName name="___IV350340" localSheetId="69">'[13]OFF  QUO  30.11.10'!#REF!</definedName>
    <definedName name="___IV350340" localSheetId="72">'[13]OFF  QUO  30.11.10'!#REF!</definedName>
    <definedName name="___IV350340" localSheetId="73">'[13]OFF  QUO  30.11.10'!#REF!</definedName>
    <definedName name="___IV350340">'[13]OFF  QUO  30.11.10'!#REF!</definedName>
    <definedName name="___IV74576" localSheetId="13">'[13]OFF  QUO  30.11.10'!#REF!</definedName>
    <definedName name="___IV74576" localSheetId="23">'[13]OFF  QUO  30.11.10'!#REF!</definedName>
    <definedName name="___IV74576" localSheetId="24">'[13]OFF  QUO  30.11.10'!#REF!</definedName>
    <definedName name="___IV74576" localSheetId="28">'[13]OFF  QUO  30.11.10'!#REF!</definedName>
    <definedName name="___IV74576" localSheetId="29">'[13]OFF  QUO  30.11.10'!#REF!</definedName>
    <definedName name="___IV74576" localSheetId="31">'[13]OFF  QUO  30.11.10'!#REF!</definedName>
    <definedName name="___IV74576" localSheetId="49">'[13]OFF  QUO  30.11.10'!#REF!</definedName>
    <definedName name="___IV74576" localSheetId="53">'[13]OFF  QUO  30.11.10'!#REF!</definedName>
    <definedName name="___IV74576" localSheetId="54">'[13]OFF  QUO  30.11.10'!#REF!</definedName>
    <definedName name="___IV74576" localSheetId="56">'[13]OFF  QUO  30.11.10'!#REF!</definedName>
    <definedName name="___IV74576" localSheetId="57">'[13]OFF  QUO  30.11.10'!#REF!</definedName>
    <definedName name="___IV74576" localSheetId="60">'[13]OFF  QUO  30.11.10'!#REF!</definedName>
    <definedName name="___IV74576" localSheetId="61">'[13]OFF  QUO  30.11.10'!#REF!</definedName>
    <definedName name="___IV74576" localSheetId="62">'[13]OFF  QUO  30.11.10'!#REF!</definedName>
    <definedName name="___IV74576" localSheetId="63">'[13]OFF  QUO  30.11.10'!#REF!</definedName>
    <definedName name="___IV74576" localSheetId="66">'[13]OFF  QUO  30.11.10'!#REF!</definedName>
    <definedName name="___IV74576" localSheetId="69">'[13]OFF  QUO  30.11.10'!#REF!</definedName>
    <definedName name="___IV74576" localSheetId="72">'[13]OFF  QUO  30.11.10'!#REF!</definedName>
    <definedName name="___IV74576" localSheetId="73">'[13]OFF  QUO  30.11.10'!#REF!</definedName>
    <definedName name="___IV74576">'[13]OFF  QUO  30.11.10'!#REF!</definedName>
    <definedName name="___IV95059" localSheetId="13">'[13]OFF  QUO  30.11.10'!#REF!</definedName>
    <definedName name="___IV95059" localSheetId="28">'[13]OFF  QUO  30.11.10'!#REF!</definedName>
    <definedName name="___IV95059" localSheetId="29">'[13]OFF  QUO  30.11.10'!#REF!</definedName>
    <definedName name="___IV95059" localSheetId="31">'[13]OFF  QUO  30.11.10'!#REF!</definedName>
    <definedName name="___IV95059" localSheetId="49">'[13]OFF  QUO  30.11.10'!#REF!</definedName>
    <definedName name="___IV95059" localSheetId="53">'[13]OFF  QUO  30.11.10'!#REF!</definedName>
    <definedName name="___IV95059" localSheetId="54">'[13]OFF  QUO  30.11.10'!#REF!</definedName>
    <definedName name="___IV95059" localSheetId="56">'[13]OFF  QUO  30.11.10'!#REF!</definedName>
    <definedName name="___IV95059" localSheetId="57">'[13]OFF  QUO  30.11.10'!#REF!</definedName>
    <definedName name="___IV95059" localSheetId="60">'[13]OFF  QUO  30.11.10'!#REF!</definedName>
    <definedName name="___IV95059" localSheetId="61">'[13]OFF  QUO  30.11.10'!#REF!</definedName>
    <definedName name="___IV95059" localSheetId="62">'[13]OFF  QUO  30.11.10'!#REF!</definedName>
    <definedName name="___IV95059" localSheetId="63">'[13]OFF  QUO  30.11.10'!#REF!</definedName>
    <definedName name="___IV95059" localSheetId="66">'[13]OFF  QUO  30.11.10'!#REF!</definedName>
    <definedName name="___IV95059" localSheetId="69">'[13]OFF  QUO  30.11.10'!#REF!</definedName>
    <definedName name="___IV95059" localSheetId="72">'[13]OFF  QUO  30.11.10'!#REF!</definedName>
    <definedName name="___IV95059" localSheetId="73">'[13]OFF  QUO  30.11.10'!#REF!</definedName>
    <definedName name="___IV95059">'[13]OFF  QUO  30.11.10'!#REF!</definedName>
    <definedName name="___V1" localSheetId="1">#REF!</definedName>
    <definedName name="___V1" localSheetId="10">#REF!</definedName>
    <definedName name="___V1" localSheetId="11">#REF!</definedName>
    <definedName name="___V1" localSheetId="12">#REF!</definedName>
    <definedName name="___V1" localSheetId="13">#REF!</definedName>
    <definedName name="___V1" localSheetId="15">#REF!</definedName>
    <definedName name="___V1" localSheetId="16">#REF!</definedName>
    <definedName name="___V1" localSheetId="2">#REF!</definedName>
    <definedName name="___V1" localSheetId="23">#REF!</definedName>
    <definedName name="___V1" localSheetId="24">#REF!</definedName>
    <definedName name="___V1" localSheetId="25">#REF!</definedName>
    <definedName name="___V1" localSheetId="26">#REF!</definedName>
    <definedName name="___V1" localSheetId="27">#REF!</definedName>
    <definedName name="___V1" localSheetId="28">#REF!</definedName>
    <definedName name="___V1" localSheetId="29">#REF!</definedName>
    <definedName name="___V1" localSheetId="3">#REF!</definedName>
    <definedName name="___V1" localSheetId="31">#REF!</definedName>
    <definedName name="___V1" localSheetId="32">#REF!</definedName>
    <definedName name="___V1" localSheetId="33">#REF!</definedName>
    <definedName name="___V1" localSheetId="34">#REF!</definedName>
    <definedName name="___V1" localSheetId="37">#REF!</definedName>
    <definedName name="___V1" localSheetId="41">#REF!</definedName>
    <definedName name="___V1" localSheetId="4">#REF!</definedName>
    <definedName name="___V1" localSheetId="45">#REF!</definedName>
    <definedName name="___V1" localSheetId="46">#REF!</definedName>
    <definedName name="___V1" localSheetId="47">#REF!</definedName>
    <definedName name="___V1" localSheetId="48">#REF!</definedName>
    <definedName name="___V1" localSheetId="49">#REF!</definedName>
    <definedName name="___V1" localSheetId="50">#REF!</definedName>
    <definedName name="___V1" localSheetId="5">#REF!</definedName>
    <definedName name="___V1" localSheetId="51">#REF!</definedName>
    <definedName name="___V1" localSheetId="52">#REF!</definedName>
    <definedName name="___V1" localSheetId="53">#REF!</definedName>
    <definedName name="___V1" localSheetId="54">#REF!</definedName>
    <definedName name="___V1" localSheetId="56">#REF!</definedName>
    <definedName name="___V1" localSheetId="57">#REF!</definedName>
    <definedName name="___V1" localSheetId="58">#REF!</definedName>
    <definedName name="___V1" localSheetId="59">#REF!</definedName>
    <definedName name="___V1" localSheetId="60">#REF!</definedName>
    <definedName name="___V1" localSheetId="61">#REF!</definedName>
    <definedName name="___V1" localSheetId="62">#REF!</definedName>
    <definedName name="___V1" localSheetId="63">#REF!</definedName>
    <definedName name="___V1" localSheetId="6">#REF!</definedName>
    <definedName name="___V1" localSheetId="64">#REF!</definedName>
    <definedName name="___V1" localSheetId="65">#REF!</definedName>
    <definedName name="___V1" localSheetId="66">#REF!</definedName>
    <definedName name="___V1" localSheetId="67">#REF!</definedName>
    <definedName name="___V1" localSheetId="68">#REF!</definedName>
    <definedName name="___V1" localSheetId="69">#REF!</definedName>
    <definedName name="___V1" localSheetId="71">#REF!</definedName>
    <definedName name="___V1" localSheetId="72">#REF!</definedName>
    <definedName name="___V1" localSheetId="73">#REF!</definedName>
    <definedName name="___V1" localSheetId="7">#REF!</definedName>
    <definedName name="___V1" localSheetId="74">#REF!</definedName>
    <definedName name="___V1" localSheetId="75">#REF!</definedName>
    <definedName name="___V1" localSheetId="76">#REF!</definedName>
    <definedName name="___V1" localSheetId="77">#REF!</definedName>
    <definedName name="___V1" localSheetId="78">#REF!</definedName>
    <definedName name="___V1" localSheetId="79">#REF!</definedName>
    <definedName name="___V1" localSheetId="8">#REF!</definedName>
    <definedName name="___V1" localSheetId="9">#REF!</definedName>
    <definedName name="___V1">#REF!</definedName>
    <definedName name="___VI1" localSheetId="1">#REF!</definedName>
    <definedName name="___VI1" localSheetId="10">#REF!</definedName>
    <definedName name="___VI1" localSheetId="11">#REF!</definedName>
    <definedName name="___VI1" localSheetId="12">#REF!</definedName>
    <definedName name="___VI1" localSheetId="13">#REF!</definedName>
    <definedName name="___VI1" localSheetId="15">#REF!</definedName>
    <definedName name="___VI1" localSheetId="16">#REF!</definedName>
    <definedName name="___VI1" localSheetId="2">#REF!</definedName>
    <definedName name="___VI1" localSheetId="23">#REF!</definedName>
    <definedName name="___VI1" localSheetId="24">#REF!</definedName>
    <definedName name="___VI1" localSheetId="25">#REF!</definedName>
    <definedName name="___VI1" localSheetId="26">#REF!</definedName>
    <definedName name="___VI1" localSheetId="27">#REF!</definedName>
    <definedName name="___VI1" localSheetId="28">#REF!</definedName>
    <definedName name="___VI1" localSheetId="29">#REF!</definedName>
    <definedName name="___VI1" localSheetId="3">#REF!</definedName>
    <definedName name="___VI1" localSheetId="31">#REF!</definedName>
    <definedName name="___VI1" localSheetId="32">#REF!</definedName>
    <definedName name="___VI1" localSheetId="33">#REF!</definedName>
    <definedName name="___VI1" localSheetId="34">#REF!</definedName>
    <definedName name="___VI1" localSheetId="37">#REF!</definedName>
    <definedName name="___VI1" localSheetId="41">#REF!</definedName>
    <definedName name="___VI1" localSheetId="4">#REF!</definedName>
    <definedName name="___VI1" localSheetId="45">#REF!</definedName>
    <definedName name="___VI1" localSheetId="46">#REF!</definedName>
    <definedName name="___VI1" localSheetId="47">#REF!</definedName>
    <definedName name="___VI1" localSheetId="48">#REF!</definedName>
    <definedName name="___VI1" localSheetId="49">#REF!</definedName>
    <definedName name="___VI1" localSheetId="50">#REF!</definedName>
    <definedName name="___VI1" localSheetId="5">#REF!</definedName>
    <definedName name="___VI1" localSheetId="51">#REF!</definedName>
    <definedName name="___VI1" localSheetId="52">#REF!</definedName>
    <definedName name="___VI1" localSheetId="53">#REF!</definedName>
    <definedName name="___VI1" localSheetId="54">#REF!</definedName>
    <definedName name="___VI1" localSheetId="56">#REF!</definedName>
    <definedName name="___VI1" localSheetId="57">#REF!</definedName>
    <definedName name="___VI1" localSheetId="58">#REF!</definedName>
    <definedName name="___VI1" localSheetId="59">#REF!</definedName>
    <definedName name="___VI1" localSheetId="60">#REF!</definedName>
    <definedName name="___VI1" localSheetId="61">#REF!</definedName>
    <definedName name="___VI1" localSheetId="62">#REF!</definedName>
    <definedName name="___VI1" localSheetId="63">#REF!</definedName>
    <definedName name="___VI1" localSheetId="6">#REF!</definedName>
    <definedName name="___VI1" localSheetId="64">#REF!</definedName>
    <definedName name="___VI1" localSheetId="65">#REF!</definedName>
    <definedName name="___VI1" localSheetId="66">#REF!</definedName>
    <definedName name="___VI1" localSheetId="67">#REF!</definedName>
    <definedName name="___VI1" localSheetId="68">#REF!</definedName>
    <definedName name="___VI1" localSheetId="69">#REF!</definedName>
    <definedName name="___VI1" localSheetId="71">#REF!</definedName>
    <definedName name="___VI1" localSheetId="72">#REF!</definedName>
    <definedName name="___VI1" localSheetId="73">#REF!</definedName>
    <definedName name="___VI1" localSheetId="7">#REF!</definedName>
    <definedName name="___VI1" localSheetId="74">#REF!</definedName>
    <definedName name="___VI1" localSheetId="75">#REF!</definedName>
    <definedName name="___VI1" localSheetId="76">#REF!</definedName>
    <definedName name="___VI1" localSheetId="77">#REF!</definedName>
    <definedName name="___VI1" localSheetId="78">#REF!</definedName>
    <definedName name="___VI1" localSheetId="79">#REF!</definedName>
    <definedName name="___VI1" localSheetId="8">#REF!</definedName>
    <definedName name="___VI1" localSheetId="9">#REF!</definedName>
    <definedName name="___VI1">#REF!</definedName>
    <definedName name="___VII1" localSheetId="1">#REF!</definedName>
    <definedName name="___VII1" localSheetId="10">#REF!</definedName>
    <definedName name="___VII1" localSheetId="11">#REF!</definedName>
    <definedName name="___VII1" localSheetId="12">#REF!</definedName>
    <definedName name="___VII1" localSheetId="13">#REF!</definedName>
    <definedName name="___VII1" localSheetId="15">#REF!</definedName>
    <definedName name="___VII1" localSheetId="16">#REF!</definedName>
    <definedName name="___VII1" localSheetId="2">#REF!</definedName>
    <definedName name="___VII1" localSheetId="23">#REF!</definedName>
    <definedName name="___VII1" localSheetId="24">#REF!</definedName>
    <definedName name="___VII1" localSheetId="25">#REF!</definedName>
    <definedName name="___VII1" localSheetId="26">#REF!</definedName>
    <definedName name="___VII1" localSheetId="27">#REF!</definedName>
    <definedName name="___VII1" localSheetId="28">#REF!</definedName>
    <definedName name="___VII1" localSheetId="29">#REF!</definedName>
    <definedName name="___VII1" localSheetId="3">#REF!</definedName>
    <definedName name="___VII1" localSheetId="31">#REF!</definedName>
    <definedName name="___VII1" localSheetId="32">#REF!</definedName>
    <definedName name="___VII1" localSheetId="33">#REF!</definedName>
    <definedName name="___VII1" localSheetId="34">#REF!</definedName>
    <definedName name="___VII1" localSheetId="37">#REF!</definedName>
    <definedName name="___VII1" localSheetId="41">#REF!</definedName>
    <definedName name="___VII1" localSheetId="4">#REF!</definedName>
    <definedName name="___VII1" localSheetId="45">#REF!</definedName>
    <definedName name="___VII1" localSheetId="46">#REF!</definedName>
    <definedName name="___VII1" localSheetId="47">#REF!</definedName>
    <definedName name="___VII1" localSheetId="48">#REF!</definedName>
    <definedName name="___VII1" localSheetId="49">#REF!</definedName>
    <definedName name="___VII1" localSheetId="50">#REF!</definedName>
    <definedName name="___VII1" localSheetId="5">#REF!</definedName>
    <definedName name="___VII1" localSheetId="51">#REF!</definedName>
    <definedName name="___VII1" localSheetId="52">#REF!</definedName>
    <definedName name="___VII1" localSheetId="53">#REF!</definedName>
    <definedName name="___VII1" localSheetId="54">#REF!</definedName>
    <definedName name="___VII1" localSheetId="56">#REF!</definedName>
    <definedName name="___VII1" localSheetId="57">#REF!</definedName>
    <definedName name="___VII1" localSheetId="58">#REF!</definedName>
    <definedName name="___VII1" localSheetId="59">#REF!</definedName>
    <definedName name="___VII1" localSheetId="60">#REF!</definedName>
    <definedName name="___VII1" localSheetId="61">#REF!</definedName>
    <definedName name="___VII1" localSheetId="62">#REF!</definedName>
    <definedName name="___VII1" localSheetId="63">#REF!</definedName>
    <definedName name="___VII1" localSheetId="6">#REF!</definedName>
    <definedName name="___VII1" localSheetId="64">#REF!</definedName>
    <definedName name="___VII1" localSheetId="65">#REF!</definedName>
    <definedName name="___VII1" localSheetId="66">#REF!</definedName>
    <definedName name="___VII1" localSheetId="67">#REF!</definedName>
    <definedName name="___VII1" localSheetId="68">#REF!</definedName>
    <definedName name="___VII1" localSheetId="69">#REF!</definedName>
    <definedName name="___VII1" localSheetId="71">#REF!</definedName>
    <definedName name="___VII1" localSheetId="72">#REF!</definedName>
    <definedName name="___VII1" localSheetId="73">#REF!</definedName>
    <definedName name="___VII1" localSheetId="7">#REF!</definedName>
    <definedName name="___VII1" localSheetId="74">#REF!</definedName>
    <definedName name="___VII1" localSheetId="75">#REF!</definedName>
    <definedName name="___VII1" localSheetId="76">#REF!</definedName>
    <definedName name="___VII1" localSheetId="77">#REF!</definedName>
    <definedName name="___VII1" localSheetId="78">#REF!</definedName>
    <definedName name="___VII1" localSheetId="79">#REF!</definedName>
    <definedName name="___VII1" localSheetId="8">#REF!</definedName>
    <definedName name="___VII1" localSheetId="9">#REF!</definedName>
    <definedName name="___VII1">#REF!</definedName>
    <definedName name="__123Graph_A" localSheetId="1" hidden="1">[14]Work_sect!#REF!</definedName>
    <definedName name="__123Graph_A" localSheetId="10" hidden="1">[14]Work_sect!#REF!</definedName>
    <definedName name="__123Graph_A" localSheetId="13" hidden="1">[14]Work_sect!#REF!</definedName>
    <definedName name="__123Graph_A" localSheetId="15" hidden="1">[14]Work_sect!#REF!</definedName>
    <definedName name="__123Graph_A" localSheetId="16" hidden="1">[14]Work_sect!#REF!</definedName>
    <definedName name="__123Graph_A" localSheetId="2" hidden="1">[14]Work_sect!#REF!</definedName>
    <definedName name="__123Graph_A" localSheetId="24" hidden="1">[14]Work_sect!#REF!</definedName>
    <definedName name="__123Graph_A" localSheetId="25" hidden="1">[14]Work_sect!#REF!</definedName>
    <definedName name="__123Graph_A" localSheetId="26" hidden="1">[14]Work_sect!#REF!</definedName>
    <definedName name="__123Graph_A" localSheetId="27" hidden="1">[14]Work_sect!#REF!</definedName>
    <definedName name="__123Graph_A" localSheetId="28" hidden="1">[14]Work_sect!#REF!</definedName>
    <definedName name="__123Graph_A" localSheetId="29" hidden="1">[14]Work_sect!#REF!</definedName>
    <definedName name="__123Graph_A" localSheetId="3" hidden="1">[14]Work_sect!#REF!</definedName>
    <definedName name="__123Graph_A" localSheetId="31" hidden="1">[14]Work_sect!#REF!</definedName>
    <definedName name="__123Graph_A" localSheetId="32" hidden="1">[14]Work_sect!#REF!</definedName>
    <definedName name="__123Graph_A" localSheetId="33" hidden="1">[14]Work_sect!#REF!</definedName>
    <definedName name="__123Graph_A" localSheetId="34" hidden="1">[14]Work_sect!#REF!</definedName>
    <definedName name="__123Graph_A" localSheetId="37" hidden="1">[14]Work_sect!#REF!</definedName>
    <definedName name="__123Graph_A" localSheetId="41" hidden="1">[14]Work_sect!#REF!</definedName>
    <definedName name="__123Graph_A" localSheetId="4" hidden="1">[14]Work_sect!#REF!</definedName>
    <definedName name="__123Graph_A" localSheetId="45" hidden="1">[14]Work_sect!#REF!</definedName>
    <definedName name="__123Graph_A" localSheetId="46" hidden="1">[14]Work_sect!#REF!</definedName>
    <definedName name="__123Graph_A" localSheetId="47" hidden="1">[14]Work_sect!#REF!</definedName>
    <definedName name="__123Graph_A" localSheetId="48" hidden="1">[14]Work_sect!#REF!</definedName>
    <definedName name="__123Graph_A" localSheetId="49" hidden="1">[14]Work_sect!#REF!</definedName>
    <definedName name="__123Graph_A" localSheetId="50" hidden="1">[14]Work_sect!#REF!</definedName>
    <definedName name="__123Graph_A" localSheetId="5" hidden="1">[15]Work_sect!#REF!</definedName>
    <definedName name="__123Graph_A" localSheetId="51" hidden="1">[14]Work_sect!#REF!</definedName>
    <definedName name="__123Graph_A" localSheetId="52" hidden="1">[14]Work_sect!#REF!</definedName>
    <definedName name="__123Graph_A" localSheetId="53" hidden="1">[14]Work_sect!#REF!</definedName>
    <definedName name="__123Graph_A" localSheetId="54" hidden="1">[14]Work_sect!#REF!</definedName>
    <definedName name="__123Graph_A" localSheetId="55" hidden="1">[14]Work_sect!#REF!</definedName>
    <definedName name="__123Graph_A" localSheetId="56" hidden="1">[14]Work_sect!#REF!</definedName>
    <definedName name="__123Graph_A" localSheetId="57" hidden="1">[14]Work_sect!#REF!</definedName>
    <definedName name="__123Graph_A" localSheetId="58" hidden="1">[14]Work_sect!#REF!</definedName>
    <definedName name="__123Graph_A" localSheetId="59" hidden="1">[14]Work_sect!#REF!</definedName>
    <definedName name="__123Graph_A" localSheetId="60" hidden="1">[14]Work_sect!#REF!</definedName>
    <definedName name="__123Graph_A" localSheetId="61" hidden="1">[14]Work_sect!#REF!</definedName>
    <definedName name="__123Graph_A" localSheetId="62" hidden="1">[14]Work_sect!#REF!</definedName>
    <definedName name="__123Graph_A" localSheetId="63" hidden="1">[14]Work_sect!#REF!</definedName>
    <definedName name="__123Graph_A" localSheetId="6" hidden="1">[16]Work_sect!#REF!</definedName>
    <definedName name="__123Graph_A" localSheetId="64" hidden="1">[14]Work_sect!#REF!</definedName>
    <definedName name="__123Graph_A" localSheetId="65" hidden="1">[14]Work_sect!#REF!</definedName>
    <definedName name="__123Graph_A" localSheetId="66" hidden="1">[14]Work_sect!#REF!</definedName>
    <definedName name="__123Graph_A" localSheetId="67" hidden="1">[14]Work_sect!#REF!</definedName>
    <definedName name="__123Graph_A" localSheetId="68" hidden="1">[14]Work_sect!#REF!</definedName>
    <definedName name="__123Graph_A" localSheetId="69" hidden="1">[14]Work_sect!#REF!</definedName>
    <definedName name="__123Graph_A" localSheetId="70" hidden="1">[14]Work_sect!#REF!</definedName>
    <definedName name="__123Graph_A" localSheetId="71" hidden="1">[14]Work_sect!#REF!</definedName>
    <definedName name="__123Graph_A" localSheetId="72" hidden="1">[14]Work_sect!#REF!</definedName>
    <definedName name="__123Graph_A" localSheetId="73" hidden="1">[14]Work_sect!#REF!</definedName>
    <definedName name="__123Graph_A" localSheetId="7" hidden="1">[14]Work_sect!#REF!</definedName>
    <definedName name="__123Graph_A" localSheetId="74" hidden="1">[14]Work_sect!#REF!</definedName>
    <definedName name="__123Graph_A" localSheetId="75" hidden="1">[14]Work_sect!#REF!</definedName>
    <definedName name="__123Graph_A" localSheetId="76" hidden="1">[14]Work_sect!#REF!</definedName>
    <definedName name="__123Graph_A" localSheetId="77" hidden="1">[14]Work_sect!#REF!</definedName>
    <definedName name="__123Graph_A" localSheetId="78" hidden="1">[14]Work_sect!#REF!</definedName>
    <definedName name="__123Graph_A" localSheetId="79" hidden="1">[15]Work_sect!#REF!</definedName>
    <definedName name="__123Graph_A" localSheetId="8" hidden="1">[14]Work_sect!#REF!</definedName>
    <definedName name="__123Graph_A" localSheetId="9" hidden="1">[15]Work_sect!#REF!</definedName>
    <definedName name="__123Graph_A" hidden="1">[14]Work_sect!#REF!</definedName>
    <definedName name="__123Graph_ACurrent" localSheetId="5" hidden="1">[17]CPIINDEX!$O$263:$O$310</definedName>
    <definedName name="__123Graph_ACurrent" localSheetId="6" hidden="1">[18]CPIINDEX!$O$263:$O$310</definedName>
    <definedName name="__123Graph_ACurrent" localSheetId="79" hidden="1">[17]CPIINDEX!$O$263:$O$310</definedName>
    <definedName name="__123Graph_ACurrent" localSheetId="9" hidden="1">[17]CPIINDEX!$O$263:$O$310</definedName>
    <definedName name="__123Graph_ACurrent" hidden="1">[19]CPIINDEX!$O$263:$O$310</definedName>
    <definedName name="__123Graph_AREER" localSheetId="1" hidden="1">[20]ER!#REF!</definedName>
    <definedName name="__123Graph_AREER" localSheetId="10" hidden="1">[20]ER!#REF!</definedName>
    <definedName name="__123Graph_AREER" localSheetId="11" hidden="1">[20]ER!#REF!</definedName>
    <definedName name="__123Graph_AREER" localSheetId="12" hidden="1">[20]ER!#REF!</definedName>
    <definedName name="__123Graph_AREER" localSheetId="13" hidden="1">[20]ER!#REF!</definedName>
    <definedName name="__123Graph_AREER" localSheetId="15" hidden="1">[20]ER!#REF!</definedName>
    <definedName name="__123Graph_AREER" localSheetId="16" hidden="1">[20]ER!#REF!</definedName>
    <definedName name="__123Graph_AREER" localSheetId="2" hidden="1">[20]ER!#REF!</definedName>
    <definedName name="__123Graph_AREER" localSheetId="24" hidden="1">[20]ER!#REF!</definedName>
    <definedName name="__123Graph_AREER" localSheetId="25" hidden="1">[20]ER!#REF!</definedName>
    <definedName name="__123Graph_AREER" localSheetId="26" hidden="1">[20]ER!#REF!</definedName>
    <definedName name="__123Graph_AREER" localSheetId="27" hidden="1">[20]ER!#REF!</definedName>
    <definedName name="__123Graph_AREER" localSheetId="28" hidden="1">[20]ER!#REF!</definedName>
    <definedName name="__123Graph_AREER" localSheetId="29" hidden="1">[20]ER!#REF!</definedName>
    <definedName name="__123Graph_AREER" localSheetId="3" hidden="1">[20]ER!#REF!</definedName>
    <definedName name="__123Graph_AREER" localSheetId="31" hidden="1">[20]ER!#REF!</definedName>
    <definedName name="__123Graph_AREER" localSheetId="32" hidden="1">[20]ER!#REF!</definedName>
    <definedName name="__123Graph_AREER" localSheetId="33" hidden="1">[20]ER!#REF!</definedName>
    <definedName name="__123Graph_AREER" localSheetId="34" hidden="1">[20]ER!#REF!</definedName>
    <definedName name="__123Graph_AREER" localSheetId="37" hidden="1">[20]ER!#REF!</definedName>
    <definedName name="__123Graph_AREER" localSheetId="41" hidden="1">[20]ER!#REF!</definedName>
    <definedName name="__123Graph_AREER" localSheetId="4" hidden="1">[20]ER!#REF!</definedName>
    <definedName name="__123Graph_AREER" localSheetId="45" hidden="1">[20]ER!#REF!</definedName>
    <definedName name="__123Graph_AREER" localSheetId="46" hidden="1">[20]ER!#REF!</definedName>
    <definedName name="__123Graph_AREER" localSheetId="47" hidden="1">[20]ER!#REF!</definedName>
    <definedName name="__123Graph_AREER" localSheetId="48" hidden="1">[20]ER!#REF!</definedName>
    <definedName name="__123Graph_AREER" localSheetId="49" hidden="1">[20]ER!#REF!</definedName>
    <definedName name="__123Graph_AREER" localSheetId="50" hidden="1">[20]ER!#REF!</definedName>
    <definedName name="__123Graph_AREER" localSheetId="5" hidden="1">[21]ER!#REF!</definedName>
    <definedName name="__123Graph_AREER" localSheetId="51" hidden="1">[20]ER!#REF!</definedName>
    <definedName name="__123Graph_AREER" localSheetId="52" hidden="1">[20]ER!#REF!</definedName>
    <definedName name="__123Graph_AREER" localSheetId="53" hidden="1">[20]ER!#REF!</definedName>
    <definedName name="__123Graph_AREER" localSheetId="54" hidden="1">[20]ER!#REF!</definedName>
    <definedName name="__123Graph_AREER" localSheetId="55" hidden="1">[20]ER!#REF!</definedName>
    <definedName name="__123Graph_AREER" localSheetId="56" hidden="1">[20]ER!#REF!</definedName>
    <definedName name="__123Graph_AREER" localSheetId="57" hidden="1">[20]ER!#REF!</definedName>
    <definedName name="__123Graph_AREER" localSheetId="58" hidden="1">[20]ER!#REF!</definedName>
    <definedName name="__123Graph_AREER" localSheetId="59" hidden="1">[20]ER!#REF!</definedName>
    <definedName name="__123Graph_AREER" localSheetId="60" hidden="1">[20]ER!#REF!</definedName>
    <definedName name="__123Graph_AREER" localSheetId="61" hidden="1">[20]ER!#REF!</definedName>
    <definedName name="__123Graph_AREER" localSheetId="62" hidden="1">[20]ER!#REF!</definedName>
    <definedName name="__123Graph_AREER" localSheetId="63" hidden="1">[20]ER!#REF!</definedName>
    <definedName name="__123Graph_AREER" localSheetId="6" hidden="1">[21]ER!#REF!</definedName>
    <definedName name="__123Graph_AREER" localSheetId="64" hidden="1">[20]ER!#REF!</definedName>
    <definedName name="__123Graph_AREER" localSheetId="65" hidden="1">[20]ER!#REF!</definedName>
    <definedName name="__123Graph_AREER" localSheetId="66" hidden="1">[20]ER!#REF!</definedName>
    <definedName name="__123Graph_AREER" localSheetId="67" hidden="1">[20]ER!#REF!</definedName>
    <definedName name="__123Graph_AREER" localSheetId="68" hidden="1">[20]ER!#REF!</definedName>
    <definedName name="__123Graph_AREER" localSheetId="69" hidden="1">[20]ER!#REF!</definedName>
    <definedName name="__123Graph_AREER" localSheetId="70" hidden="1">[20]ER!#REF!</definedName>
    <definedName name="__123Graph_AREER" localSheetId="71" hidden="1">[20]ER!#REF!</definedName>
    <definedName name="__123Graph_AREER" localSheetId="72" hidden="1">[20]ER!#REF!</definedName>
    <definedName name="__123Graph_AREER" localSheetId="73" hidden="1">[20]ER!#REF!</definedName>
    <definedName name="__123Graph_AREER" localSheetId="7" hidden="1">[20]ER!#REF!</definedName>
    <definedName name="__123Graph_AREER" localSheetId="74" hidden="1">[20]ER!#REF!</definedName>
    <definedName name="__123Graph_AREER" localSheetId="75" hidden="1">[20]ER!#REF!</definedName>
    <definedName name="__123Graph_AREER" localSheetId="76" hidden="1">[20]ER!#REF!</definedName>
    <definedName name="__123Graph_AREER" localSheetId="77" hidden="1">[20]ER!#REF!</definedName>
    <definedName name="__123Graph_AREER" localSheetId="78" hidden="1">[20]ER!#REF!</definedName>
    <definedName name="__123Graph_AREER" localSheetId="79" hidden="1">[21]ER!#REF!</definedName>
    <definedName name="__123Graph_AREER" localSheetId="8" hidden="1">[20]ER!#REF!</definedName>
    <definedName name="__123Graph_AREER" localSheetId="9" hidden="1">[22]ER!#REF!</definedName>
    <definedName name="__123Graph_AREER" hidden="1">[20]ER!#REF!</definedName>
    <definedName name="__123Graph_B" localSheetId="1" hidden="1">[14]Work_sect!#REF!</definedName>
    <definedName name="__123Graph_B" localSheetId="10" hidden="1">[14]Work_sect!#REF!</definedName>
    <definedName name="__123Graph_B" localSheetId="11" hidden="1">[14]Work_sect!#REF!</definedName>
    <definedName name="__123Graph_B" localSheetId="12" hidden="1">[14]Work_sect!#REF!</definedName>
    <definedName name="__123Graph_B" localSheetId="13" hidden="1">[14]Work_sect!#REF!</definedName>
    <definedName name="__123Graph_B" localSheetId="15" hidden="1">[14]Work_sect!#REF!</definedName>
    <definedName name="__123Graph_B" localSheetId="16" hidden="1">[14]Work_sect!#REF!</definedName>
    <definedName name="__123Graph_B" localSheetId="2" hidden="1">[14]Work_sect!#REF!</definedName>
    <definedName name="__123Graph_B" localSheetId="24" hidden="1">[14]Work_sect!#REF!</definedName>
    <definedName name="__123Graph_B" localSheetId="25" hidden="1">[14]Work_sect!#REF!</definedName>
    <definedName name="__123Graph_B" localSheetId="26" hidden="1">[14]Work_sect!#REF!</definedName>
    <definedName name="__123Graph_B" localSheetId="27" hidden="1">[14]Work_sect!#REF!</definedName>
    <definedName name="__123Graph_B" localSheetId="28" hidden="1">[14]Work_sect!#REF!</definedName>
    <definedName name="__123Graph_B" localSheetId="29" hidden="1">[14]Work_sect!#REF!</definedName>
    <definedName name="__123Graph_B" localSheetId="3" hidden="1">[14]Work_sect!#REF!</definedName>
    <definedName name="__123Graph_B" localSheetId="31" hidden="1">[14]Work_sect!#REF!</definedName>
    <definedName name="__123Graph_B" localSheetId="32" hidden="1">[14]Work_sect!#REF!</definedName>
    <definedName name="__123Graph_B" localSheetId="33" hidden="1">[14]Work_sect!#REF!</definedName>
    <definedName name="__123Graph_B" localSheetId="34" hidden="1">[14]Work_sect!#REF!</definedName>
    <definedName name="__123Graph_B" localSheetId="37" hidden="1">[14]Work_sect!#REF!</definedName>
    <definedName name="__123Graph_B" localSheetId="41" hidden="1">[14]Work_sect!#REF!</definedName>
    <definedName name="__123Graph_B" localSheetId="4" hidden="1">[14]Work_sect!#REF!</definedName>
    <definedName name="__123Graph_B" localSheetId="45" hidden="1">[14]Work_sect!#REF!</definedName>
    <definedName name="__123Graph_B" localSheetId="46" hidden="1">[14]Work_sect!#REF!</definedName>
    <definedName name="__123Graph_B" localSheetId="47" hidden="1">[14]Work_sect!#REF!</definedName>
    <definedName name="__123Graph_B" localSheetId="48" hidden="1">[14]Work_sect!#REF!</definedName>
    <definedName name="__123Graph_B" localSheetId="49" hidden="1">[14]Work_sect!#REF!</definedName>
    <definedName name="__123Graph_B" localSheetId="50" hidden="1">[14]Work_sect!#REF!</definedName>
    <definedName name="__123Graph_B" localSheetId="5" hidden="1">[15]Work_sect!#REF!</definedName>
    <definedName name="__123Graph_B" localSheetId="51" hidden="1">[14]Work_sect!#REF!</definedName>
    <definedName name="__123Graph_B" localSheetId="52" hidden="1">[14]Work_sect!#REF!</definedName>
    <definedName name="__123Graph_B" localSheetId="53" hidden="1">[14]Work_sect!#REF!</definedName>
    <definedName name="__123Graph_B" localSheetId="54" hidden="1">[14]Work_sect!#REF!</definedName>
    <definedName name="__123Graph_B" localSheetId="55" hidden="1">[14]Work_sect!#REF!</definedName>
    <definedName name="__123Graph_B" localSheetId="56" hidden="1">[14]Work_sect!#REF!</definedName>
    <definedName name="__123Graph_B" localSheetId="57" hidden="1">[14]Work_sect!#REF!</definedName>
    <definedName name="__123Graph_B" localSheetId="58" hidden="1">[14]Work_sect!#REF!</definedName>
    <definedName name="__123Graph_B" localSheetId="59" hidden="1">[14]Work_sect!#REF!</definedName>
    <definedName name="__123Graph_B" localSheetId="60" hidden="1">[14]Work_sect!#REF!</definedName>
    <definedName name="__123Graph_B" localSheetId="61" hidden="1">[14]Work_sect!#REF!</definedName>
    <definedName name="__123Graph_B" localSheetId="62" hidden="1">[14]Work_sect!#REF!</definedName>
    <definedName name="__123Graph_B" localSheetId="63" hidden="1">[14]Work_sect!#REF!</definedName>
    <definedName name="__123Graph_B" localSheetId="6" hidden="1">[16]Work_sect!#REF!</definedName>
    <definedName name="__123Graph_B" localSheetId="64" hidden="1">[14]Work_sect!#REF!</definedName>
    <definedName name="__123Graph_B" localSheetId="65" hidden="1">[14]Work_sect!#REF!</definedName>
    <definedName name="__123Graph_B" localSheetId="66" hidden="1">[14]Work_sect!#REF!</definedName>
    <definedName name="__123Graph_B" localSheetId="67" hidden="1">[14]Work_sect!#REF!</definedName>
    <definedName name="__123Graph_B" localSheetId="68" hidden="1">[14]Work_sect!#REF!</definedName>
    <definedName name="__123Graph_B" localSheetId="69" hidden="1">[14]Work_sect!#REF!</definedName>
    <definedName name="__123Graph_B" localSheetId="70" hidden="1">[14]Work_sect!#REF!</definedName>
    <definedName name="__123Graph_B" localSheetId="71" hidden="1">[14]Work_sect!#REF!</definedName>
    <definedName name="__123Graph_B" localSheetId="72" hidden="1">[14]Work_sect!#REF!</definedName>
    <definedName name="__123Graph_B" localSheetId="73" hidden="1">[14]Work_sect!#REF!</definedName>
    <definedName name="__123Graph_B" localSheetId="7" hidden="1">[14]Work_sect!#REF!</definedName>
    <definedName name="__123Graph_B" localSheetId="74" hidden="1">[14]Work_sect!#REF!</definedName>
    <definedName name="__123Graph_B" localSheetId="75" hidden="1">[14]Work_sect!#REF!</definedName>
    <definedName name="__123Graph_B" localSheetId="76" hidden="1">[14]Work_sect!#REF!</definedName>
    <definedName name="__123Graph_B" localSheetId="77" hidden="1">[14]Work_sect!#REF!</definedName>
    <definedName name="__123Graph_B" localSheetId="78" hidden="1">[14]Work_sect!#REF!</definedName>
    <definedName name="__123Graph_B" localSheetId="79" hidden="1">[15]Work_sect!#REF!</definedName>
    <definedName name="__123Graph_B" localSheetId="8" hidden="1">[14]Work_sect!#REF!</definedName>
    <definedName name="__123Graph_B" localSheetId="9" hidden="1">[15]Work_sect!#REF!</definedName>
    <definedName name="__123Graph_B" hidden="1">[14]Work_sect!#REF!</definedName>
    <definedName name="__123Graph_BCurrent" localSheetId="5" hidden="1">[17]CPIINDEX!$S$263:$S$310</definedName>
    <definedName name="__123Graph_BCurrent" localSheetId="6" hidden="1">[18]CPIINDEX!$S$263:$S$310</definedName>
    <definedName name="__123Graph_BCurrent" localSheetId="79" hidden="1">[17]CPIINDEX!$S$263:$S$310</definedName>
    <definedName name="__123Graph_BCurrent" localSheetId="9" hidden="1">[17]CPIINDEX!$S$263:$S$310</definedName>
    <definedName name="__123Graph_BCurrent" hidden="1">[19]CPIINDEX!$S$263:$S$310</definedName>
    <definedName name="__123Graph_BREER" localSheetId="1" hidden="1">[20]ER!#REF!</definedName>
    <definedName name="__123Graph_BREER" localSheetId="10" hidden="1">[20]ER!#REF!</definedName>
    <definedName name="__123Graph_BREER" localSheetId="11" hidden="1">[20]ER!#REF!</definedName>
    <definedName name="__123Graph_BREER" localSheetId="12" hidden="1">[20]ER!#REF!</definedName>
    <definedName name="__123Graph_BREER" localSheetId="13" hidden="1">[20]ER!#REF!</definedName>
    <definedName name="__123Graph_BREER" localSheetId="15" hidden="1">[20]ER!#REF!</definedName>
    <definedName name="__123Graph_BREER" localSheetId="16" hidden="1">[20]ER!#REF!</definedName>
    <definedName name="__123Graph_BREER" localSheetId="2" hidden="1">[20]ER!#REF!</definedName>
    <definedName name="__123Graph_BREER" localSheetId="24" hidden="1">[20]ER!#REF!</definedName>
    <definedName name="__123Graph_BREER" localSheetId="25" hidden="1">[20]ER!#REF!</definedName>
    <definedName name="__123Graph_BREER" localSheetId="26" hidden="1">[20]ER!#REF!</definedName>
    <definedName name="__123Graph_BREER" localSheetId="27" hidden="1">[20]ER!#REF!</definedName>
    <definedName name="__123Graph_BREER" localSheetId="28" hidden="1">[20]ER!#REF!</definedName>
    <definedName name="__123Graph_BREER" localSheetId="29" hidden="1">[20]ER!#REF!</definedName>
    <definedName name="__123Graph_BREER" localSheetId="3" hidden="1">[20]ER!#REF!</definedName>
    <definedName name="__123Graph_BREER" localSheetId="31" hidden="1">[20]ER!#REF!</definedName>
    <definedName name="__123Graph_BREER" localSheetId="32" hidden="1">[20]ER!#REF!</definedName>
    <definedName name="__123Graph_BREER" localSheetId="33" hidden="1">[20]ER!#REF!</definedName>
    <definedName name="__123Graph_BREER" localSheetId="34" hidden="1">[20]ER!#REF!</definedName>
    <definedName name="__123Graph_BREER" localSheetId="37" hidden="1">[20]ER!#REF!</definedName>
    <definedName name="__123Graph_BREER" localSheetId="41" hidden="1">[20]ER!#REF!</definedName>
    <definedName name="__123Graph_BREER" localSheetId="4" hidden="1">[20]ER!#REF!</definedName>
    <definedName name="__123Graph_BREER" localSheetId="45" hidden="1">[20]ER!#REF!</definedName>
    <definedName name="__123Graph_BREER" localSheetId="46" hidden="1">[20]ER!#REF!</definedName>
    <definedName name="__123Graph_BREER" localSheetId="47" hidden="1">[20]ER!#REF!</definedName>
    <definedName name="__123Graph_BREER" localSheetId="48" hidden="1">[20]ER!#REF!</definedName>
    <definedName name="__123Graph_BREER" localSheetId="49" hidden="1">[20]ER!#REF!</definedName>
    <definedName name="__123Graph_BREER" localSheetId="50" hidden="1">[20]ER!#REF!</definedName>
    <definedName name="__123Graph_BREER" localSheetId="5" hidden="1">[21]ER!#REF!</definedName>
    <definedName name="__123Graph_BREER" localSheetId="51" hidden="1">[20]ER!#REF!</definedName>
    <definedName name="__123Graph_BREER" localSheetId="52" hidden="1">[20]ER!#REF!</definedName>
    <definedName name="__123Graph_BREER" localSheetId="53" hidden="1">[20]ER!#REF!</definedName>
    <definedName name="__123Graph_BREER" localSheetId="54" hidden="1">[20]ER!#REF!</definedName>
    <definedName name="__123Graph_BREER" localSheetId="55" hidden="1">[20]ER!#REF!</definedName>
    <definedName name="__123Graph_BREER" localSheetId="56" hidden="1">[20]ER!#REF!</definedName>
    <definedName name="__123Graph_BREER" localSheetId="57" hidden="1">[20]ER!#REF!</definedName>
    <definedName name="__123Graph_BREER" localSheetId="58" hidden="1">[20]ER!#REF!</definedName>
    <definedName name="__123Graph_BREER" localSheetId="59" hidden="1">[20]ER!#REF!</definedName>
    <definedName name="__123Graph_BREER" localSheetId="60" hidden="1">[20]ER!#REF!</definedName>
    <definedName name="__123Graph_BREER" localSheetId="61" hidden="1">[20]ER!#REF!</definedName>
    <definedName name="__123Graph_BREER" localSheetId="62" hidden="1">[20]ER!#REF!</definedName>
    <definedName name="__123Graph_BREER" localSheetId="63" hidden="1">[20]ER!#REF!</definedName>
    <definedName name="__123Graph_BREER" localSheetId="6" hidden="1">[21]ER!#REF!</definedName>
    <definedName name="__123Graph_BREER" localSheetId="64" hidden="1">[20]ER!#REF!</definedName>
    <definedName name="__123Graph_BREER" localSheetId="65" hidden="1">[20]ER!#REF!</definedName>
    <definedName name="__123Graph_BREER" localSheetId="66" hidden="1">[20]ER!#REF!</definedName>
    <definedName name="__123Graph_BREER" localSheetId="67" hidden="1">[20]ER!#REF!</definedName>
    <definedName name="__123Graph_BREER" localSheetId="68" hidden="1">[20]ER!#REF!</definedName>
    <definedName name="__123Graph_BREER" localSheetId="69" hidden="1">[20]ER!#REF!</definedName>
    <definedName name="__123Graph_BREER" localSheetId="70" hidden="1">[20]ER!#REF!</definedName>
    <definedName name="__123Graph_BREER" localSheetId="71" hidden="1">[20]ER!#REF!</definedName>
    <definedName name="__123Graph_BREER" localSheetId="72" hidden="1">[20]ER!#REF!</definedName>
    <definedName name="__123Graph_BREER" localSheetId="73" hidden="1">[20]ER!#REF!</definedName>
    <definedName name="__123Graph_BREER" localSheetId="7" hidden="1">[20]ER!#REF!</definedName>
    <definedName name="__123Graph_BREER" localSheetId="74" hidden="1">[20]ER!#REF!</definedName>
    <definedName name="__123Graph_BREER" localSheetId="75" hidden="1">[20]ER!#REF!</definedName>
    <definedName name="__123Graph_BREER" localSheetId="76" hidden="1">[20]ER!#REF!</definedName>
    <definedName name="__123Graph_BREER" localSheetId="77" hidden="1">[20]ER!#REF!</definedName>
    <definedName name="__123Graph_BREER" localSheetId="78" hidden="1">[20]ER!#REF!</definedName>
    <definedName name="__123Graph_BREER" localSheetId="79" hidden="1">[21]ER!#REF!</definedName>
    <definedName name="__123Graph_BREER" localSheetId="8" hidden="1">[20]ER!#REF!</definedName>
    <definedName name="__123Graph_BREER" localSheetId="9" hidden="1">[22]ER!#REF!</definedName>
    <definedName name="__123Graph_BREER" hidden="1">[20]ER!#REF!</definedName>
    <definedName name="__123Graph_C" localSheetId="1" hidden="1">[14]Work_sect!#REF!</definedName>
    <definedName name="__123Graph_C" localSheetId="10" hidden="1">[14]Work_sect!#REF!</definedName>
    <definedName name="__123Graph_C" localSheetId="11" hidden="1">[14]Work_sect!#REF!</definedName>
    <definedName name="__123Graph_C" localSheetId="12" hidden="1">[14]Work_sect!#REF!</definedName>
    <definedName name="__123Graph_C" localSheetId="13" hidden="1">[14]Work_sect!#REF!</definedName>
    <definedName name="__123Graph_C" localSheetId="15" hidden="1">[14]Work_sect!#REF!</definedName>
    <definedName name="__123Graph_C" localSheetId="16" hidden="1">[14]Work_sect!#REF!</definedName>
    <definedName name="__123Graph_C" localSheetId="2" hidden="1">[14]Work_sect!#REF!</definedName>
    <definedName name="__123Graph_C" localSheetId="24" hidden="1">[14]Work_sect!#REF!</definedName>
    <definedName name="__123Graph_C" localSheetId="25" hidden="1">[14]Work_sect!#REF!</definedName>
    <definedName name="__123Graph_C" localSheetId="26" hidden="1">[14]Work_sect!#REF!</definedName>
    <definedName name="__123Graph_C" localSheetId="27" hidden="1">[14]Work_sect!#REF!</definedName>
    <definedName name="__123Graph_C" localSheetId="28" hidden="1">[14]Work_sect!#REF!</definedName>
    <definedName name="__123Graph_C" localSheetId="29" hidden="1">[14]Work_sect!#REF!</definedName>
    <definedName name="__123Graph_C" localSheetId="3" hidden="1">[14]Work_sect!#REF!</definedName>
    <definedName name="__123Graph_C" localSheetId="31" hidden="1">[14]Work_sect!#REF!</definedName>
    <definedName name="__123Graph_C" localSheetId="32" hidden="1">[14]Work_sect!#REF!</definedName>
    <definedName name="__123Graph_C" localSheetId="33" hidden="1">[14]Work_sect!#REF!</definedName>
    <definedName name="__123Graph_C" localSheetId="34" hidden="1">[14]Work_sect!#REF!</definedName>
    <definedName name="__123Graph_C" localSheetId="37" hidden="1">[14]Work_sect!#REF!</definedName>
    <definedName name="__123Graph_C" localSheetId="41" hidden="1">[14]Work_sect!#REF!</definedName>
    <definedName name="__123Graph_C" localSheetId="4" hidden="1">[14]Work_sect!#REF!</definedName>
    <definedName name="__123Graph_C" localSheetId="45" hidden="1">[14]Work_sect!#REF!</definedName>
    <definedName name="__123Graph_C" localSheetId="46" hidden="1">[14]Work_sect!#REF!</definedName>
    <definedName name="__123Graph_C" localSheetId="47" hidden="1">[14]Work_sect!#REF!</definedName>
    <definedName name="__123Graph_C" localSheetId="48" hidden="1">[14]Work_sect!#REF!</definedName>
    <definedName name="__123Graph_C" localSheetId="49" hidden="1">[14]Work_sect!#REF!</definedName>
    <definedName name="__123Graph_C" localSheetId="50" hidden="1">[14]Work_sect!#REF!</definedName>
    <definedName name="__123Graph_C" localSheetId="5" hidden="1">[15]Work_sect!#REF!</definedName>
    <definedName name="__123Graph_C" localSheetId="51" hidden="1">[14]Work_sect!#REF!</definedName>
    <definedName name="__123Graph_C" localSheetId="52" hidden="1">[14]Work_sect!#REF!</definedName>
    <definedName name="__123Graph_C" localSheetId="53" hidden="1">[14]Work_sect!#REF!</definedName>
    <definedName name="__123Graph_C" localSheetId="54" hidden="1">[14]Work_sect!#REF!</definedName>
    <definedName name="__123Graph_C" localSheetId="55" hidden="1">[14]Work_sect!#REF!</definedName>
    <definedName name="__123Graph_C" localSheetId="56" hidden="1">[14]Work_sect!#REF!</definedName>
    <definedName name="__123Graph_C" localSheetId="57" hidden="1">[14]Work_sect!#REF!</definedName>
    <definedName name="__123Graph_C" localSheetId="58" hidden="1">[14]Work_sect!#REF!</definedName>
    <definedName name="__123Graph_C" localSheetId="59" hidden="1">[14]Work_sect!#REF!</definedName>
    <definedName name="__123Graph_C" localSheetId="60" hidden="1">[14]Work_sect!#REF!</definedName>
    <definedName name="__123Graph_C" localSheetId="61" hidden="1">[14]Work_sect!#REF!</definedName>
    <definedName name="__123Graph_C" localSheetId="62" hidden="1">[14]Work_sect!#REF!</definedName>
    <definedName name="__123Graph_C" localSheetId="63" hidden="1">[14]Work_sect!#REF!</definedName>
    <definedName name="__123Graph_C" localSheetId="6" hidden="1">[16]Work_sect!#REF!</definedName>
    <definedName name="__123Graph_C" localSheetId="64" hidden="1">[14]Work_sect!#REF!</definedName>
    <definedName name="__123Graph_C" localSheetId="65" hidden="1">[14]Work_sect!#REF!</definedName>
    <definedName name="__123Graph_C" localSheetId="66" hidden="1">[14]Work_sect!#REF!</definedName>
    <definedName name="__123Graph_C" localSheetId="67" hidden="1">[14]Work_sect!#REF!</definedName>
    <definedName name="__123Graph_C" localSheetId="68" hidden="1">[14]Work_sect!#REF!</definedName>
    <definedName name="__123Graph_C" localSheetId="69" hidden="1">[14]Work_sect!#REF!</definedName>
    <definedName name="__123Graph_C" localSheetId="70" hidden="1">[14]Work_sect!#REF!</definedName>
    <definedName name="__123Graph_C" localSheetId="71" hidden="1">[14]Work_sect!#REF!</definedName>
    <definedName name="__123Graph_C" localSheetId="72" hidden="1">[14]Work_sect!#REF!</definedName>
    <definedName name="__123Graph_C" localSheetId="73" hidden="1">[14]Work_sect!#REF!</definedName>
    <definedName name="__123Graph_C" localSheetId="7" hidden="1">[14]Work_sect!#REF!</definedName>
    <definedName name="__123Graph_C" localSheetId="74" hidden="1">[14]Work_sect!#REF!</definedName>
    <definedName name="__123Graph_C" localSheetId="75" hidden="1">[14]Work_sect!#REF!</definedName>
    <definedName name="__123Graph_C" localSheetId="76" hidden="1">[14]Work_sect!#REF!</definedName>
    <definedName name="__123Graph_C" localSheetId="77" hidden="1">[14]Work_sect!#REF!</definedName>
    <definedName name="__123Graph_C" localSheetId="78" hidden="1">[14]Work_sect!#REF!</definedName>
    <definedName name="__123Graph_C" localSheetId="79" hidden="1">[15]Work_sect!#REF!</definedName>
    <definedName name="__123Graph_C" localSheetId="8" hidden="1">[14]Work_sect!#REF!</definedName>
    <definedName name="__123Graph_C" localSheetId="9" hidden="1">[15]Work_sect!#REF!</definedName>
    <definedName name="__123Graph_C" hidden="1">[14]Work_sect!#REF!</definedName>
    <definedName name="__123Graph_CREER" localSheetId="1" hidden="1">[20]ER!#REF!</definedName>
    <definedName name="__123Graph_CREER" localSheetId="10" hidden="1">[20]ER!#REF!</definedName>
    <definedName name="__123Graph_CREER" localSheetId="13" hidden="1">[20]ER!#REF!</definedName>
    <definedName name="__123Graph_CREER" localSheetId="2" hidden="1">[20]ER!#REF!</definedName>
    <definedName name="__123Graph_CREER" localSheetId="24" hidden="1">[20]ER!#REF!</definedName>
    <definedName name="__123Graph_CREER" localSheetId="25" hidden="1">[20]ER!#REF!</definedName>
    <definedName name="__123Graph_CREER" localSheetId="26" hidden="1">[20]ER!#REF!</definedName>
    <definedName name="__123Graph_CREER" localSheetId="27" hidden="1">[20]ER!#REF!</definedName>
    <definedName name="__123Graph_CREER" localSheetId="28" hidden="1">[20]ER!#REF!</definedName>
    <definedName name="__123Graph_CREER" localSheetId="29" hidden="1">[20]ER!#REF!</definedName>
    <definedName name="__123Graph_CREER" localSheetId="3" hidden="1">[20]ER!#REF!</definedName>
    <definedName name="__123Graph_CREER" localSheetId="31" hidden="1">[20]ER!#REF!</definedName>
    <definedName name="__123Graph_CREER" localSheetId="32" hidden="1">[20]ER!#REF!</definedName>
    <definedName name="__123Graph_CREER" localSheetId="33" hidden="1">[20]ER!#REF!</definedName>
    <definedName name="__123Graph_CREER" localSheetId="34" hidden="1">[20]ER!#REF!</definedName>
    <definedName name="__123Graph_CREER" localSheetId="37" hidden="1">[20]ER!#REF!</definedName>
    <definedName name="__123Graph_CREER" localSheetId="41" hidden="1">[20]ER!#REF!</definedName>
    <definedName name="__123Graph_CREER" localSheetId="4" hidden="1">[20]ER!#REF!</definedName>
    <definedName name="__123Graph_CREER" localSheetId="45" hidden="1">[20]ER!#REF!</definedName>
    <definedName name="__123Graph_CREER" localSheetId="46" hidden="1">[20]ER!#REF!</definedName>
    <definedName name="__123Graph_CREER" localSheetId="47" hidden="1">[20]ER!#REF!</definedName>
    <definedName name="__123Graph_CREER" localSheetId="48" hidden="1">[20]ER!#REF!</definedName>
    <definedName name="__123Graph_CREER" localSheetId="49" hidden="1">[20]ER!#REF!</definedName>
    <definedName name="__123Graph_CREER" localSheetId="50" hidden="1">[20]ER!#REF!</definedName>
    <definedName name="__123Graph_CREER" localSheetId="5" hidden="1">[21]ER!#REF!</definedName>
    <definedName name="__123Graph_CREER" localSheetId="51" hidden="1">[20]ER!#REF!</definedName>
    <definedName name="__123Graph_CREER" localSheetId="52" hidden="1">[20]ER!#REF!</definedName>
    <definedName name="__123Graph_CREER" localSheetId="53" hidden="1">[20]ER!#REF!</definedName>
    <definedName name="__123Graph_CREER" localSheetId="54" hidden="1">[20]ER!#REF!</definedName>
    <definedName name="__123Graph_CREER" localSheetId="55" hidden="1">[20]ER!#REF!</definedName>
    <definedName name="__123Graph_CREER" localSheetId="56" hidden="1">[20]ER!#REF!</definedName>
    <definedName name="__123Graph_CREER" localSheetId="57" hidden="1">[20]ER!#REF!</definedName>
    <definedName name="__123Graph_CREER" localSheetId="58" hidden="1">[20]ER!#REF!</definedName>
    <definedName name="__123Graph_CREER" localSheetId="59" hidden="1">[20]ER!#REF!</definedName>
    <definedName name="__123Graph_CREER" localSheetId="60" hidden="1">[20]ER!#REF!</definedName>
    <definedName name="__123Graph_CREER" localSheetId="61" hidden="1">[20]ER!#REF!</definedName>
    <definedName name="__123Graph_CREER" localSheetId="62" hidden="1">[20]ER!#REF!</definedName>
    <definedName name="__123Graph_CREER" localSheetId="63" hidden="1">[20]ER!#REF!</definedName>
    <definedName name="__123Graph_CREER" localSheetId="6" hidden="1">[21]ER!#REF!</definedName>
    <definedName name="__123Graph_CREER" localSheetId="64" hidden="1">[20]ER!#REF!</definedName>
    <definedName name="__123Graph_CREER" localSheetId="65" hidden="1">[20]ER!#REF!</definedName>
    <definedName name="__123Graph_CREER" localSheetId="66" hidden="1">[20]ER!#REF!</definedName>
    <definedName name="__123Graph_CREER" localSheetId="67" hidden="1">[20]ER!#REF!</definedName>
    <definedName name="__123Graph_CREER" localSheetId="68" hidden="1">[20]ER!#REF!</definedName>
    <definedName name="__123Graph_CREER" localSheetId="69" hidden="1">[20]ER!#REF!</definedName>
    <definedName name="__123Graph_CREER" localSheetId="70" hidden="1">[20]ER!#REF!</definedName>
    <definedName name="__123Graph_CREER" localSheetId="71" hidden="1">[20]ER!#REF!</definedName>
    <definedName name="__123Graph_CREER" localSheetId="72" hidden="1">[20]ER!#REF!</definedName>
    <definedName name="__123Graph_CREER" localSheetId="73" hidden="1">[20]ER!#REF!</definedName>
    <definedName name="__123Graph_CREER" localSheetId="7" hidden="1">[20]ER!#REF!</definedName>
    <definedName name="__123Graph_CREER" localSheetId="74" hidden="1">[20]ER!#REF!</definedName>
    <definedName name="__123Graph_CREER" localSheetId="75" hidden="1">[20]ER!#REF!</definedName>
    <definedName name="__123Graph_CREER" localSheetId="76" hidden="1">[20]ER!#REF!</definedName>
    <definedName name="__123Graph_CREER" localSheetId="77" hidden="1">[20]ER!#REF!</definedName>
    <definedName name="__123Graph_CREER" localSheetId="78" hidden="1">[20]ER!#REF!</definedName>
    <definedName name="__123Graph_CREER" localSheetId="79" hidden="1">[21]ER!#REF!</definedName>
    <definedName name="__123Graph_CREER" localSheetId="8" hidden="1">[20]ER!#REF!</definedName>
    <definedName name="__123Graph_CREER" localSheetId="9" hidden="1">[22]ER!#REF!</definedName>
    <definedName name="__123Graph_CREER" hidden="1">[20]ER!#REF!</definedName>
    <definedName name="__123Graph_D" localSheetId="1" hidden="1">[14]Work_sect!#REF!</definedName>
    <definedName name="__123Graph_D" localSheetId="10" hidden="1">[14]Work_sect!#REF!</definedName>
    <definedName name="__123Graph_D" localSheetId="13" hidden="1">[14]Work_sect!#REF!</definedName>
    <definedName name="__123Graph_D" localSheetId="2" hidden="1">[14]Work_sect!#REF!</definedName>
    <definedName name="__123Graph_D" localSheetId="24" hidden="1">[14]Work_sect!#REF!</definedName>
    <definedName name="__123Graph_D" localSheetId="25" hidden="1">[14]Work_sect!#REF!</definedName>
    <definedName name="__123Graph_D" localSheetId="26" hidden="1">[14]Work_sect!#REF!</definedName>
    <definedName name="__123Graph_D" localSheetId="27" hidden="1">[14]Work_sect!#REF!</definedName>
    <definedName name="__123Graph_D" localSheetId="28" hidden="1">[14]Work_sect!#REF!</definedName>
    <definedName name="__123Graph_D" localSheetId="29" hidden="1">[14]Work_sect!#REF!</definedName>
    <definedName name="__123Graph_D" localSheetId="3" hidden="1">[14]Work_sect!#REF!</definedName>
    <definedName name="__123Graph_D" localSheetId="31" hidden="1">[14]Work_sect!#REF!</definedName>
    <definedName name="__123Graph_D" localSheetId="32" hidden="1">[14]Work_sect!#REF!</definedName>
    <definedName name="__123Graph_D" localSheetId="33" hidden="1">[14]Work_sect!#REF!</definedName>
    <definedName name="__123Graph_D" localSheetId="34" hidden="1">[14]Work_sect!#REF!</definedName>
    <definedName name="__123Graph_D" localSheetId="37" hidden="1">[14]Work_sect!#REF!</definedName>
    <definedName name="__123Graph_D" localSheetId="41" hidden="1">[14]Work_sect!#REF!</definedName>
    <definedName name="__123Graph_D" localSheetId="45" hidden="1">[14]Work_sect!#REF!</definedName>
    <definedName name="__123Graph_D" localSheetId="46" hidden="1">[14]Work_sect!#REF!</definedName>
    <definedName name="__123Graph_D" localSheetId="47" hidden="1">[14]Work_sect!#REF!</definedName>
    <definedName name="__123Graph_D" localSheetId="48" hidden="1">[14]Work_sect!#REF!</definedName>
    <definedName name="__123Graph_D" localSheetId="49" hidden="1">[14]Work_sect!#REF!</definedName>
    <definedName name="__123Graph_D" localSheetId="50" hidden="1">[14]Work_sect!#REF!</definedName>
    <definedName name="__123Graph_D" localSheetId="5" hidden="1">[15]Work_sect!#REF!</definedName>
    <definedName name="__123Graph_D" localSheetId="51" hidden="1">[14]Work_sect!#REF!</definedName>
    <definedName name="__123Graph_D" localSheetId="52" hidden="1">[14]Work_sect!#REF!</definedName>
    <definedName name="__123Graph_D" localSheetId="53" hidden="1">[14]Work_sect!#REF!</definedName>
    <definedName name="__123Graph_D" localSheetId="54" hidden="1">[14]Work_sect!#REF!</definedName>
    <definedName name="__123Graph_D" localSheetId="55" hidden="1">[14]Work_sect!#REF!</definedName>
    <definedName name="__123Graph_D" localSheetId="56" hidden="1">[14]Work_sect!#REF!</definedName>
    <definedName name="__123Graph_D" localSheetId="57" hidden="1">[14]Work_sect!#REF!</definedName>
    <definedName name="__123Graph_D" localSheetId="58" hidden="1">[14]Work_sect!#REF!</definedName>
    <definedName name="__123Graph_D" localSheetId="59" hidden="1">[14]Work_sect!#REF!</definedName>
    <definedName name="__123Graph_D" localSheetId="60" hidden="1">[14]Work_sect!#REF!</definedName>
    <definedName name="__123Graph_D" localSheetId="61" hidden="1">[14]Work_sect!#REF!</definedName>
    <definedName name="__123Graph_D" localSheetId="62" hidden="1">[14]Work_sect!#REF!</definedName>
    <definedName name="__123Graph_D" localSheetId="63" hidden="1">[14]Work_sect!#REF!</definedName>
    <definedName name="__123Graph_D" localSheetId="6" hidden="1">[16]Work_sect!#REF!</definedName>
    <definedName name="__123Graph_D" localSheetId="64" hidden="1">[14]Work_sect!#REF!</definedName>
    <definedName name="__123Graph_D" localSheetId="65" hidden="1">[14]Work_sect!#REF!</definedName>
    <definedName name="__123Graph_D" localSheetId="66" hidden="1">[14]Work_sect!#REF!</definedName>
    <definedName name="__123Graph_D" localSheetId="67" hidden="1">[14]Work_sect!#REF!</definedName>
    <definedName name="__123Graph_D" localSheetId="68" hidden="1">[14]Work_sect!#REF!</definedName>
    <definedName name="__123Graph_D" localSheetId="69" hidden="1">[14]Work_sect!#REF!</definedName>
    <definedName name="__123Graph_D" localSheetId="70" hidden="1">[14]Work_sect!#REF!</definedName>
    <definedName name="__123Graph_D" localSheetId="71" hidden="1">[14]Work_sect!#REF!</definedName>
    <definedName name="__123Graph_D" localSheetId="72" hidden="1">[14]Work_sect!#REF!</definedName>
    <definedName name="__123Graph_D" localSheetId="73" hidden="1">[14]Work_sect!#REF!</definedName>
    <definedName name="__123Graph_D" localSheetId="7" hidden="1">[14]Work_sect!#REF!</definedName>
    <definedName name="__123Graph_D" localSheetId="74" hidden="1">[14]Work_sect!#REF!</definedName>
    <definedName name="__123Graph_D" localSheetId="75" hidden="1">[14]Work_sect!#REF!</definedName>
    <definedName name="__123Graph_D" localSheetId="76" hidden="1">[14]Work_sect!#REF!</definedName>
    <definedName name="__123Graph_D" localSheetId="77" hidden="1">[14]Work_sect!#REF!</definedName>
    <definedName name="__123Graph_D" localSheetId="78" hidden="1">[14]Work_sect!#REF!</definedName>
    <definedName name="__123Graph_D" localSheetId="79" hidden="1">[15]Work_sect!#REF!</definedName>
    <definedName name="__123Graph_D" localSheetId="8" hidden="1">[14]Work_sect!#REF!</definedName>
    <definedName name="__123Graph_D" localSheetId="9" hidden="1">[15]Work_sect!#REF!</definedName>
    <definedName name="__123Graph_D" hidden="1">[14]Work_sect!#REF!</definedName>
    <definedName name="__123Graph_E" localSheetId="1" hidden="1">[14]Work_sect!#REF!</definedName>
    <definedName name="__123Graph_E" localSheetId="10" hidden="1">[14]Work_sect!#REF!</definedName>
    <definedName name="__123Graph_E" localSheetId="13" hidden="1">[14]Work_sect!#REF!</definedName>
    <definedName name="__123Graph_E" localSheetId="2" hidden="1">[14]Work_sect!#REF!</definedName>
    <definedName name="__123Graph_E" localSheetId="24" hidden="1">[14]Work_sect!#REF!</definedName>
    <definedName name="__123Graph_E" localSheetId="25" hidden="1">[14]Work_sect!#REF!</definedName>
    <definedName name="__123Graph_E" localSheetId="26" hidden="1">[14]Work_sect!#REF!</definedName>
    <definedName name="__123Graph_E" localSheetId="27" hidden="1">[14]Work_sect!#REF!</definedName>
    <definedName name="__123Graph_E" localSheetId="28" hidden="1">[14]Work_sect!#REF!</definedName>
    <definedName name="__123Graph_E" localSheetId="29" hidden="1">[14]Work_sect!#REF!</definedName>
    <definedName name="__123Graph_E" localSheetId="3" hidden="1">[14]Work_sect!#REF!</definedName>
    <definedName name="__123Graph_E" localSheetId="31" hidden="1">[14]Work_sect!#REF!</definedName>
    <definedName name="__123Graph_E" localSheetId="32" hidden="1">[14]Work_sect!#REF!</definedName>
    <definedName name="__123Graph_E" localSheetId="33" hidden="1">[14]Work_sect!#REF!</definedName>
    <definedName name="__123Graph_E" localSheetId="34" hidden="1">[14]Work_sect!#REF!</definedName>
    <definedName name="__123Graph_E" localSheetId="37" hidden="1">[14]Work_sect!#REF!</definedName>
    <definedName name="__123Graph_E" localSheetId="41" hidden="1">[14]Work_sect!#REF!</definedName>
    <definedName name="__123Graph_E" localSheetId="45" hidden="1">[14]Work_sect!#REF!</definedName>
    <definedName name="__123Graph_E" localSheetId="46" hidden="1">[14]Work_sect!#REF!</definedName>
    <definedName name="__123Graph_E" localSheetId="47" hidden="1">[14]Work_sect!#REF!</definedName>
    <definedName name="__123Graph_E" localSheetId="48" hidden="1">[14]Work_sect!#REF!</definedName>
    <definedName name="__123Graph_E" localSheetId="49" hidden="1">[14]Work_sect!#REF!</definedName>
    <definedName name="__123Graph_E" localSheetId="50" hidden="1">[14]Work_sect!#REF!</definedName>
    <definedName name="__123Graph_E" localSheetId="5" hidden="1">[15]Work_sect!#REF!</definedName>
    <definedName name="__123Graph_E" localSheetId="51" hidden="1">[14]Work_sect!#REF!</definedName>
    <definedName name="__123Graph_E" localSheetId="52" hidden="1">[14]Work_sect!#REF!</definedName>
    <definedName name="__123Graph_E" localSheetId="53" hidden="1">[14]Work_sect!#REF!</definedName>
    <definedName name="__123Graph_E" localSheetId="54" hidden="1">[14]Work_sect!#REF!</definedName>
    <definedName name="__123Graph_E" localSheetId="55" hidden="1">[14]Work_sect!#REF!</definedName>
    <definedName name="__123Graph_E" localSheetId="56" hidden="1">[14]Work_sect!#REF!</definedName>
    <definedName name="__123Graph_E" localSheetId="57" hidden="1">[14]Work_sect!#REF!</definedName>
    <definedName name="__123Graph_E" localSheetId="58" hidden="1">[14]Work_sect!#REF!</definedName>
    <definedName name="__123Graph_E" localSheetId="59" hidden="1">[14]Work_sect!#REF!</definedName>
    <definedName name="__123Graph_E" localSheetId="60" hidden="1">[14]Work_sect!#REF!</definedName>
    <definedName name="__123Graph_E" localSheetId="61" hidden="1">[14]Work_sect!#REF!</definedName>
    <definedName name="__123Graph_E" localSheetId="62" hidden="1">[14]Work_sect!#REF!</definedName>
    <definedName name="__123Graph_E" localSheetId="63" hidden="1">[14]Work_sect!#REF!</definedName>
    <definedName name="__123Graph_E" localSheetId="6" hidden="1">[16]Work_sect!#REF!</definedName>
    <definedName name="__123Graph_E" localSheetId="64" hidden="1">[14]Work_sect!#REF!</definedName>
    <definedName name="__123Graph_E" localSheetId="65" hidden="1">[14]Work_sect!#REF!</definedName>
    <definedName name="__123Graph_E" localSheetId="66" hidden="1">[14]Work_sect!#REF!</definedName>
    <definedName name="__123Graph_E" localSheetId="67" hidden="1">[14]Work_sect!#REF!</definedName>
    <definedName name="__123Graph_E" localSheetId="68" hidden="1">[14]Work_sect!#REF!</definedName>
    <definedName name="__123Graph_E" localSheetId="69" hidden="1">[14]Work_sect!#REF!</definedName>
    <definedName name="__123Graph_E" localSheetId="70" hidden="1">[14]Work_sect!#REF!</definedName>
    <definedName name="__123Graph_E" localSheetId="71" hidden="1">[14]Work_sect!#REF!</definedName>
    <definedName name="__123Graph_E" localSheetId="72" hidden="1">[14]Work_sect!#REF!</definedName>
    <definedName name="__123Graph_E" localSheetId="73" hidden="1">[14]Work_sect!#REF!</definedName>
    <definedName name="__123Graph_E" localSheetId="7" hidden="1">[14]Work_sect!#REF!</definedName>
    <definedName name="__123Graph_E" localSheetId="74" hidden="1">[14]Work_sect!#REF!</definedName>
    <definedName name="__123Graph_E" localSheetId="75" hidden="1">[14]Work_sect!#REF!</definedName>
    <definedName name="__123Graph_E" localSheetId="76" hidden="1">[14]Work_sect!#REF!</definedName>
    <definedName name="__123Graph_E" localSheetId="77" hidden="1">[14]Work_sect!#REF!</definedName>
    <definedName name="__123Graph_E" localSheetId="78" hidden="1">[14]Work_sect!#REF!</definedName>
    <definedName name="__123Graph_E" localSheetId="79" hidden="1">[15]Work_sect!#REF!</definedName>
    <definedName name="__123Graph_E" localSheetId="8" hidden="1">[14]Work_sect!#REF!</definedName>
    <definedName name="__123Graph_E" localSheetId="9" hidden="1">[15]Work_sect!#REF!</definedName>
    <definedName name="__123Graph_E" hidden="1">[14]Work_sect!#REF!</definedName>
    <definedName name="__123Graph_F" localSheetId="13" hidden="1">[14]Work_sect!#REF!</definedName>
    <definedName name="__123Graph_F" localSheetId="28" hidden="1">[14]Work_sect!#REF!</definedName>
    <definedName name="__123Graph_F" localSheetId="29" hidden="1">[14]Work_sect!#REF!</definedName>
    <definedName name="__123Graph_F" localSheetId="31" hidden="1">[14]Work_sect!#REF!</definedName>
    <definedName name="__123Graph_F" localSheetId="49" hidden="1">[14]Work_sect!#REF!</definedName>
    <definedName name="__123Graph_F" localSheetId="5" hidden="1">[15]Work_sect!#REF!</definedName>
    <definedName name="__123Graph_F" localSheetId="53" hidden="1">[14]Work_sect!#REF!</definedName>
    <definedName name="__123Graph_F" localSheetId="54" hidden="1">[14]Work_sect!#REF!</definedName>
    <definedName name="__123Graph_F" localSheetId="57" hidden="1">[14]Work_sect!#REF!</definedName>
    <definedName name="__123Graph_F" localSheetId="60" hidden="1">[14]Work_sect!#REF!</definedName>
    <definedName name="__123Graph_F" localSheetId="61" hidden="1">[14]Work_sect!#REF!</definedName>
    <definedName name="__123Graph_F" localSheetId="62" hidden="1">[14]Work_sect!#REF!</definedName>
    <definedName name="__123Graph_F" localSheetId="63" hidden="1">[14]Work_sect!#REF!</definedName>
    <definedName name="__123Graph_F" localSheetId="6" hidden="1">[16]Work_sect!#REF!</definedName>
    <definedName name="__123Graph_F" localSheetId="79" hidden="1">[15]Work_sect!#REF!</definedName>
    <definedName name="__123Graph_F" localSheetId="8" hidden="1">[14]Work_sect!#REF!</definedName>
    <definedName name="__123Graph_F" localSheetId="9" hidden="1">[15]Work_sect!#REF!</definedName>
    <definedName name="__123Graph_F" hidden="1">[14]Work_sect!#REF!</definedName>
    <definedName name="__123Graph_X" localSheetId="13" hidden="1">[14]Work_sect!#REF!</definedName>
    <definedName name="__123Graph_X" localSheetId="28" hidden="1">[14]Work_sect!#REF!</definedName>
    <definedName name="__123Graph_X" localSheetId="29" hidden="1">[14]Work_sect!#REF!</definedName>
    <definedName name="__123Graph_X" localSheetId="31" hidden="1">[14]Work_sect!#REF!</definedName>
    <definedName name="__123Graph_X" localSheetId="49" hidden="1">[14]Work_sect!#REF!</definedName>
    <definedName name="__123Graph_X" localSheetId="5" hidden="1">[15]Work_sect!#REF!</definedName>
    <definedName name="__123Graph_X" localSheetId="53" hidden="1">[14]Work_sect!#REF!</definedName>
    <definedName name="__123Graph_X" localSheetId="54" hidden="1">[14]Work_sect!#REF!</definedName>
    <definedName name="__123Graph_X" localSheetId="57" hidden="1">[14]Work_sect!#REF!</definedName>
    <definedName name="__123Graph_X" localSheetId="60" hidden="1">[14]Work_sect!#REF!</definedName>
    <definedName name="__123Graph_X" localSheetId="61" hidden="1">[14]Work_sect!#REF!</definedName>
    <definedName name="__123Graph_X" localSheetId="62" hidden="1">[14]Work_sect!#REF!</definedName>
    <definedName name="__123Graph_X" localSheetId="63" hidden="1">[14]Work_sect!#REF!</definedName>
    <definedName name="__123Graph_X" localSheetId="6" hidden="1">[16]Work_sect!#REF!</definedName>
    <definedName name="__123Graph_X" localSheetId="79" hidden="1">[15]Work_sect!#REF!</definedName>
    <definedName name="__123Graph_X" localSheetId="8" hidden="1">[14]Work_sect!#REF!</definedName>
    <definedName name="__123Graph_X" localSheetId="9" hidden="1">[15]Work_sect!#REF!</definedName>
    <definedName name="__123Graph_X" hidden="1">[14]Work_sect!#REF!</definedName>
    <definedName name="__123Graph_XCurrent" localSheetId="5" hidden="1">[17]CPIINDEX!$B$263:$B$310</definedName>
    <definedName name="__123Graph_XCurrent" localSheetId="6" hidden="1">[18]CPIINDEX!$B$263:$B$310</definedName>
    <definedName name="__123Graph_XCurrent" localSheetId="79" hidden="1">[17]CPIINDEX!$B$263:$B$310</definedName>
    <definedName name="__123Graph_XCurrent" localSheetId="9" hidden="1">[17]CPIINDEX!$B$263:$B$310</definedName>
    <definedName name="__123Graph_XCurrent" hidden="1">[19]CPIINDEX!$B$263:$B$310</definedName>
    <definedName name="__bdm1" localSheetId="1">#REF!</definedName>
    <definedName name="__bdm1" localSheetId="10">#REF!</definedName>
    <definedName name="__bdm1" localSheetId="11">#REF!</definedName>
    <definedName name="__bdm1" localSheetId="12">#REF!</definedName>
    <definedName name="__bdm1" localSheetId="13">#REF!</definedName>
    <definedName name="__bdm1" localSheetId="15">#REF!</definedName>
    <definedName name="__bdm1" localSheetId="16">#REF!</definedName>
    <definedName name="__bdm1" localSheetId="2">#REF!</definedName>
    <definedName name="__bdm1" localSheetId="23">#REF!</definedName>
    <definedName name="__bdm1" localSheetId="24">#REF!</definedName>
    <definedName name="__bdm1" localSheetId="25">#REF!</definedName>
    <definedName name="__bdm1" localSheetId="26">#REF!</definedName>
    <definedName name="__bdm1" localSheetId="27">#REF!</definedName>
    <definedName name="__bdm1" localSheetId="28">#REF!</definedName>
    <definedName name="__bdm1" localSheetId="29">#REF!</definedName>
    <definedName name="__bdm1" localSheetId="3">#REF!</definedName>
    <definedName name="__bdm1" localSheetId="31">#REF!</definedName>
    <definedName name="__bdm1" localSheetId="32">#REF!</definedName>
    <definedName name="__bdm1" localSheetId="33">#REF!</definedName>
    <definedName name="__bdm1" localSheetId="34">#REF!</definedName>
    <definedName name="__bdm1" localSheetId="37">#REF!</definedName>
    <definedName name="__bdm1" localSheetId="41">#REF!</definedName>
    <definedName name="__bdm1" localSheetId="4">#REF!</definedName>
    <definedName name="__bdm1" localSheetId="45">#REF!</definedName>
    <definedName name="__bdm1" localSheetId="46">#REF!</definedName>
    <definedName name="__bdm1" localSheetId="47">#REF!</definedName>
    <definedName name="__bdm1" localSheetId="48">#REF!</definedName>
    <definedName name="__bdm1" localSheetId="49">#REF!</definedName>
    <definedName name="__bdm1" localSheetId="50">#REF!</definedName>
    <definedName name="__bdm1" localSheetId="5">#REF!</definedName>
    <definedName name="__bdm1" localSheetId="51">#REF!</definedName>
    <definedName name="__bdm1" localSheetId="52">#REF!</definedName>
    <definedName name="__bdm1" localSheetId="53">#REF!</definedName>
    <definedName name="__bdm1" localSheetId="54">#REF!</definedName>
    <definedName name="__bdm1" localSheetId="56">#REF!</definedName>
    <definedName name="__bdm1" localSheetId="57">#REF!</definedName>
    <definedName name="__bdm1" localSheetId="58">#REF!</definedName>
    <definedName name="__bdm1" localSheetId="59">#REF!</definedName>
    <definedName name="__bdm1" localSheetId="60">#REF!</definedName>
    <definedName name="__bdm1" localSheetId="61">#REF!</definedName>
    <definedName name="__bdm1" localSheetId="62">#REF!</definedName>
    <definedName name="__bdm1" localSheetId="63">#REF!</definedName>
    <definedName name="__bdm1" localSheetId="6">#REF!</definedName>
    <definedName name="__bdm1" localSheetId="64">#REF!</definedName>
    <definedName name="__bdm1" localSheetId="65">#REF!</definedName>
    <definedName name="__bdm1" localSheetId="66">#REF!</definedName>
    <definedName name="__bdm1" localSheetId="67">#REF!</definedName>
    <definedName name="__bdm1" localSheetId="68">#REF!</definedName>
    <definedName name="__bdm1" localSheetId="69">#REF!</definedName>
    <definedName name="__bdm1" localSheetId="71">#REF!</definedName>
    <definedName name="__bdm1" localSheetId="72">#REF!</definedName>
    <definedName name="__bdm1" localSheetId="73">#REF!</definedName>
    <definedName name="__bdm1" localSheetId="7">#REF!</definedName>
    <definedName name="__bdm1" localSheetId="74">#REF!</definedName>
    <definedName name="__bdm1" localSheetId="75">#REF!</definedName>
    <definedName name="__bdm1" localSheetId="76">#REF!</definedName>
    <definedName name="__bdm1" localSheetId="77">#REF!</definedName>
    <definedName name="__bdm1" localSheetId="78">#REF!</definedName>
    <definedName name="__bdm1" localSheetId="79">#REF!</definedName>
    <definedName name="__bdm1" localSheetId="8">#REF!</definedName>
    <definedName name="__bdm1" localSheetId="9">#REF!</definedName>
    <definedName name="__bdm1">#REF!</definedName>
    <definedName name="__hh1" localSheetId="1">#REF!</definedName>
    <definedName name="__hh1" localSheetId="10">#REF!</definedName>
    <definedName name="__hh1" localSheetId="11">#REF!</definedName>
    <definedName name="__hh1" localSheetId="12">#REF!</definedName>
    <definedName name="__hh1" localSheetId="13">#REF!</definedName>
    <definedName name="__hh1" localSheetId="15">#REF!</definedName>
    <definedName name="__hh1" localSheetId="16">#REF!</definedName>
    <definedName name="__hh1" localSheetId="2">#REF!</definedName>
    <definedName name="__hh1" localSheetId="23">#REF!</definedName>
    <definedName name="__hh1" localSheetId="24">#REF!</definedName>
    <definedName name="__hh1" localSheetId="25">#REF!</definedName>
    <definedName name="__hh1" localSheetId="26">#REF!</definedName>
    <definedName name="__hh1" localSheetId="27">#REF!</definedName>
    <definedName name="__hh1" localSheetId="28">#REF!</definedName>
    <definedName name="__hh1" localSheetId="29">#REF!</definedName>
    <definedName name="__hh1" localSheetId="3">#REF!</definedName>
    <definedName name="__hh1" localSheetId="31">#REF!</definedName>
    <definedName name="__hh1" localSheetId="32">#REF!</definedName>
    <definedName name="__hh1" localSheetId="33">#REF!</definedName>
    <definedName name="__hh1" localSheetId="34">#REF!</definedName>
    <definedName name="__hh1" localSheetId="37">#REF!</definedName>
    <definedName name="__hh1" localSheetId="41">#REF!</definedName>
    <definedName name="__hh1" localSheetId="4">#REF!</definedName>
    <definedName name="__hh1" localSheetId="45">#REF!</definedName>
    <definedName name="__hh1" localSheetId="46">#REF!</definedName>
    <definedName name="__hh1" localSheetId="47">#REF!</definedName>
    <definedName name="__hh1" localSheetId="48">#REF!</definedName>
    <definedName name="__hh1" localSheetId="49">#REF!</definedName>
    <definedName name="__hh1" localSheetId="50">#REF!</definedName>
    <definedName name="__hh1" localSheetId="5">#REF!</definedName>
    <definedName name="__hh1" localSheetId="51">#REF!</definedName>
    <definedName name="__hh1" localSheetId="52">#REF!</definedName>
    <definedName name="__hh1" localSheetId="53">#REF!</definedName>
    <definedName name="__hh1" localSheetId="54">#REF!</definedName>
    <definedName name="__hh1" localSheetId="56">#REF!</definedName>
    <definedName name="__hh1" localSheetId="57">#REF!</definedName>
    <definedName name="__hh1" localSheetId="58">#REF!</definedName>
    <definedName name="__hh1" localSheetId="59">#REF!</definedName>
    <definedName name="__hh1" localSheetId="60">#REF!</definedName>
    <definedName name="__hh1" localSheetId="61">#REF!</definedName>
    <definedName name="__hh1" localSheetId="62">#REF!</definedName>
    <definedName name="__hh1" localSheetId="63">#REF!</definedName>
    <definedName name="__hh1" localSheetId="6">#REF!</definedName>
    <definedName name="__hh1" localSheetId="64">#REF!</definedName>
    <definedName name="__hh1" localSheetId="65">#REF!</definedName>
    <definedName name="__hh1" localSheetId="66">#REF!</definedName>
    <definedName name="__hh1" localSheetId="67">#REF!</definedName>
    <definedName name="__hh1" localSheetId="68">#REF!</definedName>
    <definedName name="__hh1" localSheetId="69">#REF!</definedName>
    <definedName name="__hh1" localSheetId="71">#REF!</definedName>
    <definedName name="__hh1" localSheetId="72">#REF!</definedName>
    <definedName name="__hh1" localSheetId="73">#REF!</definedName>
    <definedName name="__hh1" localSheetId="7">#REF!</definedName>
    <definedName name="__hh1" localSheetId="74">#REF!</definedName>
    <definedName name="__hh1" localSheetId="75">#REF!</definedName>
    <definedName name="__hh1" localSheetId="76">#REF!</definedName>
    <definedName name="__hh1" localSheetId="77">#REF!</definedName>
    <definedName name="__hh1" localSheetId="78">#REF!</definedName>
    <definedName name="__hh1" localSheetId="79">#REF!</definedName>
    <definedName name="__hh1" localSheetId="8">#REF!</definedName>
    <definedName name="__hh1" localSheetId="9">#REF!</definedName>
    <definedName name="__hh1">#REF!</definedName>
    <definedName name="__I1" localSheetId="1">#REF!</definedName>
    <definedName name="__I1" localSheetId="10">#REF!</definedName>
    <definedName name="__I1" localSheetId="11">#REF!</definedName>
    <definedName name="__I1" localSheetId="12">#REF!</definedName>
    <definedName name="__I1" localSheetId="13">#REF!</definedName>
    <definedName name="__I1" localSheetId="15">#REF!</definedName>
    <definedName name="__I1" localSheetId="16">#REF!</definedName>
    <definedName name="__I1" localSheetId="2">#REF!</definedName>
    <definedName name="__I1" localSheetId="23">#REF!</definedName>
    <definedName name="__I1" localSheetId="24">#REF!</definedName>
    <definedName name="__I1" localSheetId="25">#REF!</definedName>
    <definedName name="__I1" localSheetId="26">#REF!</definedName>
    <definedName name="__I1" localSheetId="27">#REF!</definedName>
    <definedName name="__I1" localSheetId="28">#REF!</definedName>
    <definedName name="__I1" localSheetId="29">#REF!</definedName>
    <definedName name="__I1" localSheetId="3">#REF!</definedName>
    <definedName name="__I1" localSheetId="31">#REF!</definedName>
    <definedName name="__I1" localSheetId="32">#REF!</definedName>
    <definedName name="__I1" localSheetId="33">#REF!</definedName>
    <definedName name="__I1" localSheetId="34">#REF!</definedName>
    <definedName name="__I1" localSheetId="37">#REF!</definedName>
    <definedName name="__I1" localSheetId="41">#REF!</definedName>
    <definedName name="__I1" localSheetId="4">#REF!</definedName>
    <definedName name="__I1" localSheetId="45">#REF!</definedName>
    <definedName name="__I1" localSheetId="46">#REF!</definedName>
    <definedName name="__I1" localSheetId="47">#REF!</definedName>
    <definedName name="__I1" localSheetId="48">#REF!</definedName>
    <definedName name="__I1" localSheetId="49">#REF!</definedName>
    <definedName name="__I1" localSheetId="50">#REF!</definedName>
    <definedName name="__I1" localSheetId="5">#REF!</definedName>
    <definedName name="__I1" localSheetId="51">#REF!</definedName>
    <definedName name="__I1" localSheetId="52">#REF!</definedName>
    <definedName name="__I1" localSheetId="53">#REF!</definedName>
    <definedName name="__I1" localSheetId="54">#REF!</definedName>
    <definedName name="__I1" localSheetId="56">#REF!</definedName>
    <definedName name="__I1" localSheetId="57">#REF!</definedName>
    <definedName name="__I1" localSheetId="58">#REF!</definedName>
    <definedName name="__I1" localSheetId="59">#REF!</definedName>
    <definedName name="__I1" localSheetId="60">#REF!</definedName>
    <definedName name="__I1" localSheetId="61">#REF!</definedName>
    <definedName name="__I1" localSheetId="62">#REF!</definedName>
    <definedName name="__I1" localSheetId="63">#REF!</definedName>
    <definedName name="__I1" localSheetId="6">#REF!</definedName>
    <definedName name="__I1" localSheetId="64">#REF!</definedName>
    <definedName name="__I1" localSheetId="65">#REF!</definedName>
    <definedName name="__I1" localSheetId="66">#REF!</definedName>
    <definedName name="__I1" localSheetId="67">#REF!</definedName>
    <definedName name="__I1" localSheetId="68">#REF!</definedName>
    <definedName name="__I1" localSheetId="69">#REF!</definedName>
    <definedName name="__I1" localSheetId="71">#REF!</definedName>
    <definedName name="__I1" localSheetId="72">#REF!</definedName>
    <definedName name="__I1" localSheetId="73">#REF!</definedName>
    <definedName name="__I1" localSheetId="7">#REF!</definedName>
    <definedName name="__I1" localSheetId="74">#REF!</definedName>
    <definedName name="__I1" localSheetId="75">#REF!</definedName>
    <definedName name="__I1" localSheetId="76">#REF!</definedName>
    <definedName name="__I1" localSheetId="77">#REF!</definedName>
    <definedName name="__I1" localSheetId="78">#REF!</definedName>
    <definedName name="__I1" localSheetId="79">#REF!</definedName>
    <definedName name="__I1" localSheetId="8">#REF!</definedName>
    <definedName name="__I1" localSheetId="9">#REF!</definedName>
    <definedName name="__I1">#REF!</definedName>
    <definedName name="__II1" localSheetId="1">#REF!</definedName>
    <definedName name="__II1" localSheetId="11">#REF!</definedName>
    <definedName name="__II1" localSheetId="12">#REF!</definedName>
    <definedName name="__II1" localSheetId="13">#REF!</definedName>
    <definedName name="__II1" localSheetId="23">#REF!</definedName>
    <definedName name="__II1" localSheetId="24">#REF!</definedName>
    <definedName name="__II1" localSheetId="26">#REF!</definedName>
    <definedName name="__II1" localSheetId="28">#REF!</definedName>
    <definedName name="__II1" localSheetId="29">#REF!</definedName>
    <definedName name="__II1" localSheetId="31">#REF!</definedName>
    <definedName name="__II1" localSheetId="41">#REF!</definedName>
    <definedName name="__II1" localSheetId="4">#REF!</definedName>
    <definedName name="__II1" localSheetId="46">#REF!</definedName>
    <definedName name="__II1" localSheetId="47">#REF!</definedName>
    <definedName name="__II1" localSheetId="48">#REF!</definedName>
    <definedName name="__II1" localSheetId="49">#REF!</definedName>
    <definedName name="__II1" localSheetId="50">#REF!</definedName>
    <definedName name="__II1" localSheetId="51">#REF!</definedName>
    <definedName name="__II1" localSheetId="53">#REF!</definedName>
    <definedName name="__II1" localSheetId="54">#REF!</definedName>
    <definedName name="__II1" localSheetId="56">#REF!</definedName>
    <definedName name="__II1" localSheetId="57">#REF!</definedName>
    <definedName name="__II1" localSheetId="58">#REF!</definedName>
    <definedName name="__II1" localSheetId="60">#REF!</definedName>
    <definedName name="__II1" localSheetId="61">#REF!</definedName>
    <definedName name="__II1" localSheetId="62">#REF!</definedName>
    <definedName name="__II1" localSheetId="63">#REF!</definedName>
    <definedName name="__II1" localSheetId="64">#REF!</definedName>
    <definedName name="__II1" localSheetId="66">#REF!</definedName>
    <definedName name="__II1" localSheetId="67">#REF!</definedName>
    <definedName name="__II1" localSheetId="68">#REF!</definedName>
    <definedName name="__II1" localSheetId="69">#REF!</definedName>
    <definedName name="__II1" localSheetId="71">#REF!</definedName>
    <definedName name="__II1" localSheetId="72">#REF!</definedName>
    <definedName name="__II1" localSheetId="73">#REF!</definedName>
    <definedName name="__II1">#REF!</definedName>
    <definedName name="__II5" localSheetId="1">#REF!</definedName>
    <definedName name="__II5" localSheetId="11">#REF!</definedName>
    <definedName name="__II5" localSheetId="12">#REF!</definedName>
    <definedName name="__II5" localSheetId="13">#REF!</definedName>
    <definedName name="__II5" localSheetId="23">#REF!</definedName>
    <definedName name="__II5" localSheetId="24">#REF!</definedName>
    <definedName name="__II5" localSheetId="26">#REF!</definedName>
    <definedName name="__II5" localSheetId="28">#REF!</definedName>
    <definedName name="__II5" localSheetId="29">#REF!</definedName>
    <definedName name="__II5" localSheetId="31">#REF!</definedName>
    <definedName name="__II5" localSheetId="41">#REF!</definedName>
    <definedName name="__II5" localSheetId="4">#REF!</definedName>
    <definedName name="__II5" localSheetId="46">#REF!</definedName>
    <definedName name="__II5" localSheetId="47">#REF!</definedName>
    <definedName name="__II5" localSheetId="48">#REF!</definedName>
    <definedName name="__II5" localSheetId="49">#REF!</definedName>
    <definedName name="__II5" localSheetId="50">#REF!</definedName>
    <definedName name="__II5" localSheetId="51">#REF!</definedName>
    <definedName name="__II5" localSheetId="53">#REF!</definedName>
    <definedName name="__II5" localSheetId="54">#REF!</definedName>
    <definedName name="__II5" localSheetId="56">#REF!</definedName>
    <definedName name="__II5" localSheetId="57">#REF!</definedName>
    <definedName name="__II5" localSheetId="58">#REF!</definedName>
    <definedName name="__II5" localSheetId="60">#REF!</definedName>
    <definedName name="__II5" localSheetId="61">#REF!</definedName>
    <definedName name="__II5" localSheetId="62">#REF!</definedName>
    <definedName name="__II5" localSheetId="63">#REF!</definedName>
    <definedName name="__II5" localSheetId="64">#REF!</definedName>
    <definedName name="__II5" localSheetId="66">#REF!</definedName>
    <definedName name="__II5" localSheetId="67">#REF!</definedName>
    <definedName name="__II5" localSheetId="68">#REF!</definedName>
    <definedName name="__II5" localSheetId="69">#REF!</definedName>
    <definedName name="__II5" localSheetId="71">#REF!</definedName>
    <definedName name="__II5" localSheetId="72">#REF!</definedName>
    <definedName name="__II5" localSheetId="73">#REF!</definedName>
    <definedName name="__II5">#REF!</definedName>
    <definedName name="__III1" localSheetId="1">#REF!</definedName>
    <definedName name="__III1" localSheetId="11">#REF!</definedName>
    <definedName name="__III1" localSheetId="12">#REF!</definedName>
    <definedName name="__III1" localSheetId="13">#REF!</definedName>
    <definedName name="__III1" localSheetId="23">#REF!</definedName>
    <definedName name="__III1" localSheetId="24">#REF!</definedName>
    <definedName name="__III1" localSheetId="26">#REF!</definedName>
    <definedName name="__III1" localSheetId="28">#REF!</definedName>
    <definedName name="__III1" localSheetId="29">#REF!</definedName>
    <definedName name="__III1" localSheetId="31">#REF!</definedName>
    <definedName name="__III1" localSheetId="41">#REF!</definedName>
    <definedName name="__III1" localSheetId="4">#REF!</definedName>
    <definedName name="__III1" localSheetId="46">#REF!</definedName>
    <definedName name="__III1" localSheetId="47">#REF!</definedName>
    <definedName name="__III1" localSheetId="48">#REF!</definedName>
    <definedName name="__III1" localSheetId="49">#REF!</definedName>
    <definedName name="__III1" localSheetId="50">#REF!</definedName>
    <definedName name="__III1" localSheetId="51">#REF!</definedName>
    <definedName name="__III1" localSheetId="53">#REF!</definedName>
    <definedName name="__III1" localSheetId="54">#REF!</definedName>
    <definedName name="__III1" localSheetId="56">#REF!</definedName>
    <definedName name="__III1" localSheetId="57">#REF!</definedName>
    <definedName name="__III1" localSheetId="58">#REF!</definedName>
    <definedName name="__III1" localSheetId="60">#REF!</definedName>
    <definedName name="__III1" localSheetId="61">#REF!</definedName>
    <definedName name="__III1" localSheetId="62">#REF!</definedName>
    <definedName name="__III1" localSheetId="63">#REF!</definedName>
    <definedName name="__III1" localSheetId="64">#REF!</definedName>
    <definedName name="__III1" localSheetId="66">#REF!</definedName>
    <definedName name="__III1" localSheetId="67">#REF!</definedName>
    <definedName name="__III1" localSheetId="68">#REF!</definedName>
    <definedName name="__III1" localSheetId="69">#REF!</definedName>
    <definedName name="__III1" localSheetId="71">#REF!</definedName>
    <definedName name="__III1" localSheetId="72">#REF!</definedName>
    <definedName name="__III1" localSheetId="73">#REF!</definedName>
    <definedName name="__III1">#REF!</definedName>
    <definedName name="__IV1" localSheetId="1">#REF!</definedName>
    <definedName name="__IV1" localSheetId="11">#REF!</definedName>
    <definedName name="__IV1" localSheetId="12">#REF!</definedName>
    <definedName name="__IV1" localSheetId="13">#REF!</definedName>
    <definedName name="__IV1" localSheetId="23">#REF!</definedName>
    <definedName name="__IV1" localSheetId="24">#REF!</definedName>
    <definedName name="__IV1" localSheetId="26">#REF!</definedName>
    <definedName name="__IV1" localSheetId="28">#REF!</definedName>
    <definedName name="__IV1" localSheetId="29">#REF!</definedName>
    <definedName name="__IV1" localSheetId="31">#REF!</definedName>
    <definedName name="__IV1" localSheetId="41">#REF!</definedName>
    <definedName name="__IV1" localSheetId="4">#REF!</definedName>
    <definedName name="__IV1" localSheetId="46">#REF!</definedName>
    <definedName name="__IV1" localSheetId="47">#REF!</definedName>
    <definedName name="__IV1" localSheetId="48">#REF!</definedName>
    <definedName name="__IV1" localSheetId="49">#REF!</definedName>
    <definedName name="__IV1" localSheetId="50">#REF!</definedName>
    <definedName name="__IV1" localSheetId="51">#REF!</definedName>
    <definedName name="__IV1" localSheetId="53">#REF!</definedName>
    <definedName name="__IV1" localSheetId="54">#REF!</definedName>
    <definedName name="__IV1" localSheetId="56">#REF!</definedName>
    <definedName name="__IV1" localSheetId="57">#REF!</definedName>
    <definedName name="__IV1" localSheetId="58">#REF!</definedName>
    <definedName name="__IV1" localSheetId="60">#REF!</definedName>
    <definedName name="__IV1" localSheetId="61">#REF!</definedName>
    <definedName name="__IV1" localSheetId="62">#REF!</definedName>
    <definedName name="__IV1" localSheetId="63">#REF!</definedName>
    <definedName name="__IV1" localSheetId="64">#REF!</definedName>
    <definedName name="__IV1" localSheetId="66">#REF!</definedName>
    <definedName name="__IV1" localSheetId="67">#REF!</definedName>
    <definedName name="__IV1" localSheetId="68">#REF!</definedName>
    <definedName name="__IV1" localSheetId="69">#REF!</definedName>
    <definedName name="__IV1" localSheetId="71">#REF!</definedName>
    <definedName name="__IV1" localSheetId="72">#REF!</definedName>
    <definedName name="__IV1" localSheetId="73">#REF!</definedName>
    <definedName name="__IV1">#REF!</definedName>
    <definedName name="__IV350340" localSheetId="13">'[13]OFF  QUO  30.11.10'!#REF!</definedName>
    <definedName name="__IV350340" localSheetId="23">'[13]OFF  QUO  30.11.10'!#REF!</definedName>
    <definedName name="__IV350340" localSheetId="24">'[13]OFF  QUO  30.11.10'!#REF!</definedName>
    <definedName name="__IV350340" localSheetId="28">'[13]OFF  QUO  30.11.10'!#REF!</definedName>
    <definedName name="__IV350340" localSheetId="29">'[13]OFF  QUO  30.11.10'!#REF!</definedName>
    <definedName name="__IV350340" localSheetId="31">'[13]OFF  QUO  30.11.10'!#REF!</definedName>
    <definedName name="__IV350340" localSheetId="49">'[13]OFF  QUO  30.11.10'!#REF!</definedName>
    <definedName name="__IV350340" localSheetId="53">'[13]OFF  QUO  30.11.10'!#REF!</definedName>
    <definedName name="__IV350340" localSheetId="54">'[13]OFF  QUO  30.11.10'!#REF!</definedName>
    <definedName name="__IV350340" localSheetId="57">'[13]OFF  QUO  30.11.10'!#REF!</definedName>
    <definedName name="__IV350340" localSheetId="60">'[13]OFF  QUO  30.11.10'!#REF!</definedName>
    <definedName name="__IV350340" localSheetId="61">'[13]OFF  QUO  30.11.10'!#REF!</definedName>
    <definedName name="__IV350340" localSheetId="62">'[13]OFF  QUO  30.11.10'!#REF!</definedName>
    <definedName name="__IV350340" localSheetId="63">'[13]OFF  QUO  30.11.10'!#REF!</definedName>
    <definedName name="__IV350340" localSheetId="66">'[13]OFF  QUO  30.11.10'!#REF!</definedName>
    <definedName name="__IV350340" localSheetId="69">'[13]OFF  QUO  30.11.10'!#REF!</definedName>
    <definedName name="__IV350340" localSheetId="72">'[13]OFF  QUO  30.11.10'!#REF!</definedName>
    <definedName name="__IV350340" localSheetId="73">'[13]OFF  QUO  30.11.10'!#REF!</definedName>
    <definedName name="__IV350340">'[13]OFF  QUO  30.11.10'!#REF!</definedName>
    <definedName name="__IV74576" localSheetId="13">'[13]OFF  QUO  30.11.10'!#REF!</definedName>
    <definedName name="__IV74576" localSheetId="23">'[13]OFF  QUO  30.11.10'!#REF!</definedName>
    <definedName name="__IV74576" localSheetId="24">'[13]OFF  QUO  30.11.10'!#REF!</definedName>
    <definedName name="__IV74576" localSheetId="28">'[13]OFF  QUO  30.11.10'!#REF!</definedName>
    <definedName name="__IV74576" localSheetId="29">'[13]OFF  QUO  30.11.10'!#REF!</definedName>
    <definedName name="__IV74576" localSheetId="31">'[13]OFF  QUO  30.11.10'!#REF!</definedName>
    <definedName name="__IV74576" localSheetId="49">'[13]OFF  QUO  30.11.10'!#REF!</definedName>
    <definedName name="__IV74576" localSheetId="53">'[13]OFF  QUO  30.11.10'!#REF!</definedName>
    <definedName name="__IV74576" localSheetId="54">'[13]OFF  QUO  30.11.10'!#REF!</definedName>
    <definedName name="__IV74576" localSheetId="57">'[13]OFF  QUO  30.11.10'!#REF!</definedName>
    <definedName name="__IV74576" localSheetId="60">'[13]OFF  QUO  30.11.10'!#REF!</definedName>
    <definedName name="__IV74576" localSheetId="61">'[13]OFF  QUO  30.11.10'!#REF!</definedName>
    <definedName name="__IV74576" localSheetId="62">'[13]OFF  QUO  30.11.10'!#REF!</definedName>
    <definedName name="__IV74576" localSheetId="63">'[13]OFF  QUO  30.11.10'!#REF!</definedName>
    <definedName name="__IV74576" localSheetId="66">'[13]OFF  QUO  30.11.10'!#REF!</definedName>
    <definedName name="__IV74576" localSheetId="69">'[13]OFF  QUO  30.11.10'!#REF!</definedName>
    <definedName name="__IV74576" localSheetId="72">'[13]OFF  QUO  30.11.10'!#REF!</definedName>
    <definedName name="__IV74576" localSheetId="73">'[13]OFF  QUO  30.11.10'!#REF!</definedName>
    <definedName name="__IV74576">'[13]OFF  QUO  30.11.10'!#REF!</definedName>
    <definedName name="__IV95059" localSheetId="13">'[13]OFF  QUO  30.11.10'!#REF!</definedName>
    <definedName name="__IV95059" localSheetId="28">'[13]OFF  QUO  30.11.10'!#REF!</definedName>
    <definedName name="__IV95059" localSheetId="29">'[13]OFF  QUO  30.11.10'!#REF!</definedName>
    <definedName name="__IV95059" localSheetId="31">'[13]OFF  QUO  30.11.10'!#REF!</definedName>
    <definedName name="__IV95059" localSheetId="49">'[13]OFF  QUO  30.11.10'!#REF!</definedName>
    <definedName name="__IV95059" localSheetId="53">'[13]OFF  QUO  30.11.10'!#REF!</definedName>
    <definedName name="__IV95059" localSheetId="54">'[13]OFF  QUO  30.11.10'!#REF!</definedName>
    <definedName name="__IV95059" localSheetId="57">'[13]OFF  QUO  30.11.10'!#REF!</definedName>
    <definedName name="__IV95059" localSheetId="60">'[13]OFF  QUO  30.11.10'!#REF!</definedName>
    <definedName name="__IV95059" localSheetId="61">'[13]OFF  QUO  30.11.10'!#REF!</definedName>
    <definedName name="__IV95059" localSheetId="62">'[13]OFF  QUO  30.11.10'!#REF!</definedName>
    <definedName name="__IV95059" localSheetId="63">'[13]OFF  QUO  30.11.10'!#REF!</definedName>
    <definedName name="__IV95059" localSheetId="66">'[13]OFF  QUO  30.11.10'!#REF!</definedName>
    <definedName name="__IV95059" localSheetId="69">'[13]OFF  QUO  30.11.10'!#REF!</definedName>
    <definedName name="__IV95059" localSheetId="72">'[13]OFF  QUO  30.11.10'!#REF!</definedName>
    <definedName name="__IV95059" localSheetId="73">'[13]OFF  QUO  30.11.10'!#REF!</definedName>
    <definedName name="__IV95059">'[13]OFF  QUO  30.11.10'!#REF!</definedName>
    <definedName name="__V1" localSheetId="1">#REF!</definedName>
    <definedName name="__V1" localSheetId="10">#REF!</definedName>
    <definedName name="__V1" localSheetId="11">#REF!</definedName>
    <definedName name="__V1" localSheetId="12">#REF!</definedName>
    <definedName name="__V1" localSheetId="13">#REF!</definedName>
    <definedName name="__V1" localSheetId="15">#REF!</definedName>
    <definedName name="__V1" localSheetId="16">#REF!</definedName>
    <definedName name="__V1" localSheetId="2">#REF!</definedName>
    <definedName name="__V1" localSheetId="23">#REF!</definedName>
    <definedName name="__V1" localSheetId="24">#REF!</definedName>
    <definedName name="__V1" localSheetId="25">#REF!</definedName>
    <definedName name="__V1" localSheetId="26">#REF!</definedName>
    <definedName name="__V1" localSheetId="27">#REF!</definedName>
    <definedName name="__V1" localSheetId="28">#REF!</definedName>
    <definedName name="__V1" localSheetId="29">#REF!</definedName>
    <definedName name="__V1" localSheetId="3">#REF!</definedName>
    <definedName name="__V1" localSheetId="31">#REF!</definedName>
    <definedName name="__V1" localSheetId="32">#REF!</definedName>
    <definedName name="__V1" localSheetId="33">#REF!</definedName>
    <definedName name="__V1" localSheetId="34">#REF!</definedName>
    <definedName name="__V1" localSheetId="37">#REF!</definedName>
    <definedName name="__V1" localSheetId="41">#REF!</definedName>
    <definedName name="__V1" localSheetId="4">#REF!</definedName>
    <definedName name="__V1" localSheetId="45">#REF!</definedName>
    <definedName name="__V1" localSheetId="46">#REF!</definedName>
    <definedName name="__V1" localSheetId="47">#REF!</definedName>
    <definedName name="__V1" localSheetId="48">#REF!</definedName>
    <definedName name="__V1" localSheetId="49">#REF!</definedName>
    <definedName name="__V1" localSheetId="50">#REF!</definedName>
    <definedName name="__V1" localSheetId="5">#REF!</definedName>
    <definedName name="__V1" localSheetId="51">#REF!</definedName>
    <definedName name="__V1" localSheetId="52">#REF!</definedName>
    <definedName name="__V1" localSheetId="53">#REF!</definedName>
    <definedName name="__V1" localSheetId="54">#REF!</definedName>
    <definedName name="__V1" localSheetId="56">#REF!</definedName>
    <definedName name="__V1" localSheetId="57">#REF!</definedName>
    <definedName name="__V1" localSheetId="58">#REF!</definedName>
    <definedName name="__V1" localSheetId="59">#REF!</definedName>
    <definedName name="__V1" localSheetId="60">#REF!</definedName>
    <definedName name="__V1" localSheetId="61">#REF!</definedName>
    <definedName name="__V1" localSheetId="62">#REF!</definedName>
    <definedName name="__V1" localSheetId="63">#REF!</definedName>
    <definedName name="__V1" localSheetId="6">#REF!</definedName>
    <definedName name="__V1" localSheetId="64">#REF!</definedName>
    <definedName name="__V1" localSheetId="65">#REF!</definedName>
    <definedName name="__V1" localSheetId="66">#REF!</definedName>
    <definedName name="__V1" localSheetId="67">#REF!</definedName>
    <definedName name="__V1" localSheetId="68">#REF!</definedName>
    <definedName name="__V1" localSheetId="69">#REF!</definedName>
    <definedName name="__V1" localSheetId="71">#REF!</definedName>
    <definedName name="__V1" localSheetId="72">#REF!</definedName>
    <definedName name="__V1" localSheetId="73">#REF!</definedName>
    <definedName name="__V1" localSheetId="7">#REF!</definedName>
    <definedName name="__V1" localSheetId="74">#REF!</definedName>
    <definedName name="__V1" localSheetId="75">#REF!</definedName>
    <definedName name="__V1" localSheetId="76">#REF!</definedName>
    <definedName name="__V1" localSheetId="77">#REF!</definedName>
    <definedName name="__V1" localSheetId="78">#REF!</definedName>
    <definedName name="__V1" localSheetId="79">#REF!</definedName>
    <definedName name="__V1" localSheetId="8">#REF!</definedName>
    <definedName name="__V1" localSheetId="9">#REF!</definedName>
    <definedName name="__V1">#REF!</definedName>
    <definedName name="__VI1" localSheetId="1">#REF!</definedName>
    <definedName name="__VI1" localSheetId="10">#REF!</definedName>
    <definedName name="__VI1" localSheetId="11">#REF!</definedName>
    <definedName name="__VI1" localSheetId="12">#REF!</definedName>
    <definedName name="__VI1" localSheetId="13">#REF!</definedName>
    <definedName name="__VI1" localSheetId="15">#REF!</definedName>
    <definedName name="__VI1" localSheetId="16">#REF!</definedName>
    <definedName name="__VI1" localSheetId="2">#REF!</definedName>
    <definedName name="__VI1" localSheetId="23">#REF!</definedName>
    <definedName name="__VI1" localSheetId="24">#REF!</definedName>
    <definedName name="__VI1" localSheetId="25">#REF!</definedName>
    <definedName name="__VI1" localSheetId="26">#REF!</definedName>
    <definedName name="__VI1" localSheetId="27">#REF!</definedName>
    <definedName name="__VI1" localSheetId="28">#REF!</definedName>
    <definedName name="__VI1" localSheetId="29">#REF!</definedName>
    <definedName name="__VI1" localSheetId="3">#REF!</definedName>
    <definedName name="__VI1" localSheetId="31">#REF!</definedName>
    <definedName name="__VI1" localSheetId="32">#REF!</definedName>
    <definedName name="__VI1" localSheetId="33">#REF!</definedName>
    <definedName name="__VI1" localSheetId="34">#REF!</definedName>
    <definedName name="__VI1" localSheetId="37">#REF!</definedName>
    <definedName name="__VI1" localSheetId="41">#REF!</definedName>
    <definedName name="__VI1" localSheetId="4">#REF!</definedName>
    <definedName name="__VI1" localSheetId="45">#REF!</definedName>
    <definedName name="__VI1" localSheetId="46">#REF!</definedName>
    <definedName name="__VI1" localSheetId="47">#REF!</definedName>
    <definedName name="__VI1" localSheetId="48">#REF!</definedName>
    <definedName name="__VI1" localSheetId="49">#REF!</definedName>
    <definedName name="__VI1" localSheetId="50">#REF!</definedName>
    <definedName name="__VI1" localSheetId="5">#REF!</definedName>
    <definedName name="__VI1" localSheetId="51">#REF!</definedName>
    <definedName name="__VI1" localSheetId="52">#REF!</definedName>
    <definedName name="__VI1" localSheetId="53">#REF!</definedName>
    <definedName name="__VI1" localSheetId="54">#REF!</definedName>
    <definedName name="__VI1" localSheetId="56">#REF!</definedName>
    <definedName name="__VI1" localSheetId="57">#REF!</definedName>
    <definedName name="__VI1" localSheetId="58">#REF!</definedName>
    <definedName name="__VI1" localSheetId="59">#REF!</definedName>
    <definedName name="__VI1" localSheetId="60">#REF!</definedName>
    <definedName name="__VI1" localSheetId="61">#REF!</definedName>
    <definedName name="__VI1" localSheetId="62">#REF!</definedName>
    <definedName name="__VI1" localSheetId="63">#REF!</definedName>
    <definedName name="__VI1" localSheetId="6">#REF!</definedName>
    <definedName name="__VI1" localSheetId="64">#REF!</definedName>
    <definedName name="__VI1" localSheetId="65">#REF!</definedName>
    <definedName name="__VI1" localSheetId="66">#REF!</definedName>
    <definedName name="__VI1" localSheetId="67">#REF!</definedName>
    <definedName name="__VI1" localSheetId="68">#REF!</definedName>
    <definedName name="__VI1" localSheetId="69">#REF!</definedName>
    <definedName name="__VI1" localSheetId="71">#REF!</definedName>
    <definedName name="__VI1" localSheetId="72">#REF!</definedName>
    <definedName name="__VI1" localSheetId="73">#REF!</definedName>
    <definedName name="__VI1" localSheetId="7">#REF!</definedName>
    <definedName name="__VI1" localSheetId="74">#REF!</definedName>
    <definedName name="__VI1" localSheetId="75">#REF!</definedName>
    <definedName name="__VI1" localSheetId="76">#REF!</definedName>
    <definedName name="__VI1" localSheetId="77">#REF!</definedName>
    <definedName name="__VI1" localSheetId="78">#REF!</definedName>
    <definedName name="__VI1" localSheetId="79">#REF!</definedName>
    <definedName name="__VI1" localSheetId="8">#REF!</definedName>
    <definedName name="__VI1" localSheetId="9">#REF!</definedName>
    <definedName name="__VI1">#REF!</definedName>
    <definedName name="__VII1" localSheetId="1">#REF!</definedName>
    <definedName name="__VII1" localSheetId="10">#REF!</definedName>
    <definedName name="__VII1" localSheetId="11">#REF!</definedName>
    <definedName name="__VII1" localSheetId="12">#REF!</definedName>
    <definedName name="__VII1" localSheetId="13">#REF!</definedName>
    <definedName name="__VII1" localSheetId="15">#REF!</definedName>
    <definedName name="__VII1" localSheetId="16">#REF!</definedName>
    <definedName name="__VII1" localSheetId="2">#REF!</definedName>
    <definedName name="__VII1" localSheetId="23">#REF!</definedName>
    <definedName name="__VII1" localSheetId="24">#REF!</definedName>
    <definedName name="__VII1" localSheetId="25">#REF!</definedName>
    <definedName name="__VII1" localSheetId="26">#REF!</definedName>
    <definedName name="__VII1" localSheetId="27">#REF!</definedName>
    <definedName name="__VII1" localSheetId="28">#REF!</definedName>
    <definedName name="__VII1" localSheetId="29">#REF!</definedName>
    <definedName name="__VII1" localSheetId="3">#REF!</definedName>
    <definedName name="__VII1" localSheetId="31">#REF!</definedName>
    <definedName name="__VII1" localSheetId="32">#REF!</definedName>
    <definedName name="__VII1" localSheetId="33">#REF!</definedName>
    <definedName name="__VII1" localSheetId="34">#REF!</definedName>
    <definedName name="__VII1" localSheetId="37">#REF!</definedName>
    <definedName name="__VII1" localSheetId="41">#REF!</definedName>
    <definedName name="__VII1" localSheetId="4">#REF!</definedName>
    <definedName name="__VII1" localSheetId="45">#REF!</definedName>
    <definedName name="__VII1" localSheetId="46">#REF!</definedName>
    <definedName name="__VII1" localSheetId="47">#REF!</definedName>
    <definedName name="__VII1" localSheetId="48">#REF!</definedName>
    <definedName name="__VII1" localSheetId="49">#REF!</definedName>
    <definedName name="__VII1" localSheetId="50">#REF!</definedName>
    <definedName name="__VII1" localSheetId="5">#REF!</definedName>
    <definedName name="__VII1" localSheetId="51">#REF!</definedName>
    <definedName name="__VII1" localSheetId="52">#REF!</definedName>
    <definedName name="__VII1" localSheetId="53">#REF!</definedName>
    <definedName name="__VII1" localSheetId="54">#REF!</definedName>
    <definedName name="__VII1" localSheetId="56">#REF!</definedName>
    <definedName name="__VII1" localSheetId="57">#REF!</definedName>
    <definedName name="__VII1" localSheetId="58">#REF!</definedName>
    <definedName name="__VII1" localSheetId="59">#REF!</definedName>
    <definedName name="__VII1" localSheetId="60">#REF!</definedName>
    <definedName name="__VII1" localSheetId="61">#REF!</definedName>
    <definedName name="__VII1" localSheetId="62">#REF!</definedName>
    <definedName name="__VII1" localSheetId="63">#REF!</definedName>
    <definedName name="__VII1" localSheetId="6">#REF!</definedName>
    <definedName name="__VII1" localSheetId="64">#REF!</definedName>
    <definedName name="__VII1" localSheetId="65">#REF!</definedName>
    <definedName name="__VII1" localSheetId="66">#REF!</definedName>
    <definedName name="__VII1" localSheetId="67">#REF!</definedName>
    <definedName name="__VII1" localSheetId="68">#REF!</definedName>
    <definedName name="__VII1" localSheetId="69">#REF!</definedName>
    <definedName name="__VII1" localSheetId="71">#REF!</definedName>
    <definedName name="__VII1" localSheetId="72">#REF!</definedName>
    <definedName name="__VII1" localSheetId="73">#REF!</definedName>
    <definedName name="__VII1" localSheetId="7">#REF!</definedName>
    <definedName name="__VII1" localSheetId="74">#REF!</definedName>
    <definedName name="__VII1" localSheetId="75">#REF!</definedName>
    <definedName name="__VII1" localSheetId="76">#REF!</definedName>
    <definedName name="__VII1" localSheetId="77">#REF!</definedName>
    <definedName name="__VII1" localSheetId="78">#REF!</definedName>
    <definedName name="__VII1" localSheetId="79">#REF!</definedName>
    <definedName name="__VII1" localSheetId="8">#REF!</definedName>
    <definedName name="__VII1" localSheetId="9">#REF!</definedName>
    <definedName name="__VII1">#REF!</definedName>
    <definedName name="_10__123Graph_BChart_4A" localSheetId="1" hidden="1">[19]CPIINDEX!#REF!</definedName>
    <definedName name="_10__123Graph_BChart_4A" localSheetId="10" hidden="1">[19]CPIINDEX!#REF!</definedName>
    <definedName name="_10__123Graph_BChart_4A" localSheetId="13" hidden="1">[19]CPIINDEX!#REF!</definedName>
    <definedName name="_10__123Graph_BChart_4A" localSheetId="15" hidden="1">[19]CPIINDEX!#REF!</definedName>
    <definedName name="_10__123Graph_BChart_4A" localSheetId="16" hidden="1">[19]CPIINDEX!#REF!</definedName>
    <definedName name="_10__123Graph_BChart_4A" localSheetId="2" hidden="1">[19]CPIINDEX!#REF!</definedName>
    <definedName name="_10__123Graph_BChart_4A" localSheetId="24" hidden="1">[19]CPIINDEX!#REF!</definedName>
    <definedName name="_10__123Graph_BChart_4A" localSheetId="25" hidden="1">[19]CPIINDEX!#REF!</definedName>
    <definedName name="_10__123Graph_BChart_4A" localSheetId="26" hidden="1">[19]CPIINDEX!#REF!</definedName>
    <definedName name="_10__123Graph_BChart_4A" localSheetId="27" hidden="1">[19]CPIINDEX!#REF!</definedName>
    <definedName name="_10__123Graph_BChart_4A" localSheetId="28" hidden="1">[19]CPIINDEX!#REF!</definedName>
    <definedName name="_10__123Graph_BChart_4A" localSheetId="29" hidden="1">[19]CPIINDEX!#REF!</definedName>
    <definedName name="_10__123Graph_BChart_4A" localSheetId="3" hidden="1">[19]CPIINDEX!#REF!</definedName>
    <definedName name="_10__123Graph_BChart_4A" localSheetId="31" hidden="1">[19]CPIINDEX!#REF!</definedName>
    <definedName name="_10__123Graph_BChart_4A" localSheetId="32" hidden="1">[19]CPIINDEX!#REF!</definedName>
    <definedName name="_10__123Graph_BChart_4A" localSheetId="33" hidden="1">[19]CPIINDEX!#REF!</definedName>
    <definedName name="_10__123Graph_BChart_4A" localSheetId="34" hidden="1">[19]CPIINDEX!#REF!</definedName>
    <definedName name="_10__123Graph_BChart_4A" localSheetId="37" hidden="1">[19]CPIINDEX!#REF!</definedName>
    <definedName name="_10__123Graph_BChart_4A" localSheetId="41" hidden="1">[19]CPIINDEX!#REF!</definedName>
    <definedName name="_10__123Graph_BChart_4A" localSheetId="4" hidden="1">[19]CPIINDEX!#REF!</definedName>
    <definedName name="_10__123Graph_BChart_4A" localSheetId="45" hidden="1">[19]CPIINDEX!#REF!</definedName>
    <definedName name="_10__123Graph_BChart_4A" localSheetId="46" hidden="1">[19]CPIINDEX!#REF!</definedName>
    <definedName name="_10__123Graph_BChart_4A" localSheetId="47" hidden="1">[19]CPIINDEX!#REF!</definedName>
    <definedName name="_10__123Graph_BChart_4A" localSheetId="48" hidden="1">[19]CPIINDEX!#REF!</definedName>
    <definedName name="_10__123Graph_BChart_4A" localSheetId="49" hidden="1">[19]CPIINDEX!#REF!</definedName>
    <definedName name="_10__123Graph_BChart_4A" localSheetId="50" hidden="1">[19]CPIINDEX!#REF!</definedName>
    <definedName name="_10__123Graph_BChart_4A" localSheetId="5" hidden="1">[17]CPIINDEX!#REF!</definedName>
    <definedName name="_10__123Graph_BChart_4A" localSheetId="51" hidden="1">[19]CPIINDEX!#REF!</definedName>
    <definedName name="_10__123Graph_BChart_4A" localSheetId="52" hidden="1">[19]CPIINDEX!#REF!</definedName>
    <definedName name="_10__123Graph_BChart_4A" localSheetId="53" hidden="1">[19]CPIINDEX!#REF!</definedName>
    <definedName name="_10__123Graph_BChart_4A" localSheetId="54" hidden="1">[19]CPIINDEX!#REF!</definedName>
    <definedName name="_10__123Graph_BChart_4A" localSheetId="55" hidden="1">[19]CPIINDEX!#REF!</definedName>
    <definedName name="_10__123Graph_BChart_4A" localSheetId="56" hidden="1">[19]CPIINDEX!#REF!</definedName>
    <definedName name="_10__123Graph_BChart_4A" localSheetId="57" hidden="1">[19]CPIINDEX!#REF!</definedName>
    <definedName name="_10__123Graph_BChart_4A" localSheetId="58" hidden="1">[19]CPIINDEX!#REF!</definedName>
    <definedName name="_10__123Graph_BChart_4A" localSheetId="59" hidden="1">[19]CPIINDEX!#REF!</definedName>
    <definedName name="_10__123Graph_BChart_4A" localSheetId="60" hidden="1">[19]CPIINDEX!#REF!</definedName>
    <definedName name="_10__123Graph_BChart_4A" localSheetId="61" hidden="1">[19]CPIINDEX!#REF!</definedName>
    <definedName name="_10__123Graph_BChart_4A" localSheetId="62" hidden="1">[19]CPIINDEX!#REF!</definedName>
    <definedName name="_10__123Graph_BChart_4A" localSheetId="63" hidden="1">[19]CPIINDEX!#REF!</definedName>
    <definedName name="_10__123Graph_BChart_4A" localSheetId="6" hidden="1">[18]CPIINDEX!#REF!</definedName>
    <definedName name="_10__123Graph_BChart_4A" localSheetId="64" hidden="1">[19]CPIINDEX!#REF!</definedName>
    <definedName name="_10__123Graph_BChart_4A" localSheetId="65" hidden="1">[19]CPIINDEX!#REF!</definedName>
    <definedName name="_10__123Graph_BChart_4A" localSheetId="66" hidden="1">[19]CPIINDEX!#REF!</definedName>
    <definedName name="_10__123Graph_BChart_4A" localSheetId="67" hidden="1">[19]CPIINDEX!#REF!</definedName>
    <definedName name="_10__123Graph_BChart_4A" localSheetId="68" hidden="1">[19]CPIINDEX!#REF!</definedName>
    <definedName name="_10__123Graph_BChart_4A" localSheetId="69" hidden="1">[19]CPIINDEX!#REF!</definedName>
    <definedName name="_10__123Graph_BChart_4A" localSheetId="70" hidden="1">[19]CPIINDEX!#REF!</definedName>
    <definedName name="_10__123Graph_BChart_4A" localSheetId="71" hidden="1">[19]CPIINDEX!#REF!</definedName>
    <definedName name="_10__123Graph_BChart_4A" localSheetId="72" hidden="1">[19]CPIINDEX!#REF!</definedName>
    <definedName name="_10__123Graph_BChart_4A" localSheetId="73" hidden="1">[19]CPIINDEX!#REF!</definedName>
    <definedName name="_10__123Graph_BChart_4A" localSheetId="7" hidden="1">[19]CPIINDEX!#REF!</definedName>
    <definedName name="_10__123Graph_BChart_4A" localSheetId="74" hidden="1">[19]CPIINDEX!#REF!</definedName>
    <definedName name="_10__123Graph_BChart_4A" localSheetId="75" hidden="1">[19]CPIINDEX!#REF!</definedName>
    <definedName name="_10__123Graph_BChart_4A" localSheetId="76" hidden="1">[19]CPIINDEX!#REF!</definedName>
    <definedName name="_10__123Graph_BChart_4A" localSheetId="77" hidden="1">[19]CPIINDEX!#REF!</definedName>
    <definedName name="_10__123Graph_BChart_4A" localSheetId="78" hidden="1">[19]CPIINDEX!#REF!</definedName>
    <definedName name="_10__123Graph_BChart_4A" localSheetId="79" hidden="1">[17]CPIINDEX!#REF!</definedName>
    <definedName name="_10__123Graph_BChart_4A" localSheetId="8" hidden="1">[19]CPIINDEX!#REF!</definedName>
    <definedName name="_10__123Graph_BChart_4A" localSheetId="9" hidden="1">[17]CPIINDEX!#REF!</definedName>
    <definedName name="_10__123Graph_BChart_4A" hidden="1">[19]CPIINDEX!#REF!</definedName>
    <definedName name="_11__123Graph_BCPI_ER_LOG" localSheetId="1" hidden="1">[20]ER!#REF!</definedName>
    <definedName name="_11__123Graph_BCPI_ER_LOG" localSheetId="10" hidden="1">[20]ER!#REF!</definedName>
    <definedName name="_11__123Graph_BCPI_ER_LOG" localSheetId="13" hidden="1">[20]ER!#REF!</definedName>
    <definedName name="_11__123Graph_BCPI_ER_LOG" localSheetId="15" hidden="1">[20]ER!#REF!</definedName>
    <definedName name="_11__123Graph_BCPI_ER_LOG" localSheetId="16" hidden="1">[20]ER!#REF!</definedName>
    <definedName name="_11__123Graph_BCPI_ER_LOG" localSheetId="2" hidden="1">[20]ER!#REF!</definedName>
    <definedName name="_11__123Graph_BCPI_ER_LOG" localSheetId="24" hidden="1">[20]ER!#REF!</definedName>
    <definedName name="_11__123Graph_BCPI_ER_LOG" localSheetId="25" hidden="1">[20]ER!#REF!</definedName>
    <definedName name="_11__123Graph_BCPI_ER_LOG" localSheetId="26" hidden="1">[20]ER!#REF!</definedName>
    <definedName name="_11__123Graph_BCPI_ER_LOG" localSheetId="27" hidden="1">[20]ER!#REF!</definedName>
    <definedName name="_11__123Graph_BCPI_ER_LOG" localSheetId="28" hidden="1">[20]ER!#REF!</definedName>
    <definedName name="_11__123Graph_BCPI_ER_LOG" localSheetId="29" hidden="1">[20]ER!#REF!</definedName>
    <definedName name="_11__123Graph_BCPI_ER_LOG" localSheetId="3" hidden="1">[20]ER!#REF!</definedName>
    <definedName name="_11__123Graph_BCPI_ER_LOG" localSheetId="31" hidden="1">[20]ER!#REF!</definedName>
    <definedName name="_11__123Graph_BCPI_ER_LOG" localSheetId="32" hidden="1">[20]ER!#REF!</definedName>
    <definedName name="_11__123Graph_BCPI_ER_LOG" localSheetId="33" hidden="1">[20]ER!#REF!</definedName>
    <definedName name="_11__123Graph_BCPI_ER_LOG" localSheetId="34" hidden="1">[20]ER!#REF!</definedName>
    <definedName name="_11__123Graph_BCPI_ER_LOG" localSheetId="37" hidden="1">[20]ER!#REF!</definedName>
    <definedName name="_11__123Graph_BCPI_ER_LOG" localSheetId="41" hidden="1">[20]ER!#REF!</definedName>
    <definedName name="_11__123Graph_BCPI_ER_LOG" localSheetId="4" hidden="1">[20]ER!#REF!</definedName>
    <definedName name="_11__123Graph_BCPI_ER_LOG" localSheetId="45" hidden="1">[20]ER!#REF!</definedName>
    <definedName name="_11__123Graph_BCPI_ER_LOG" localSheetId="46" hidden="1">[20]ER!#REF!</definedName>
    <definedName name="_11__123Graph_BCPI_ER_LOG" localSheetId="47" hidden="1">[20]ER!#REF!</definedName>
    <definedName name="_11__123Graph_BCPI_ER_LOG" localSheetId="48" hidden="1">[20]ER!#REF!</definedName>
    <definedName name="_11__123Graph_BCPI_ER_LOG" localSheetId="49" hidden="1">[20]ER!#REF!</definedName>
    <definedName name="_11__123Graph_BCPI_ER_LOG" localSheetId="50" hidden="1">[20]ER!#REF!</definedName>
    <definedName name="_11__123Graph_BCPI_ER_LOG" localSheetId="5" hidden="1">[21]ER!#REF!</definedName>
    <definedName name="_11__123Graph_BCPI_ER_LOG" localSheetId="51" hidden="1">[20]ER!#REF!</definedName>
    <definedName name="_11__123Graph_BCPI_ER_LOG" localSheetId="52" hidden="1">[20]ER!#REF!</definedName>
    <definedName name="_11__123Graph_BCPI_ER_LOG" localSheetId="53" hidden="1">[20]ER!#REF!</definedName>
    <definedName name="_11__123Graph_BCPI_ER_LOG" localSheetId="54" hidden="1">[20]ER!#REF!</definedName>
    <definedName name="_11__123Graph_BCPI_ER_LOG" localSheetId="55" hidden="1">[20]ER!#REF!</definedName>
    <definedName name="_11__123Graph_BCPI_ER_LOG" localSheetId="56" hidden="1">[20]ER!#REF!</definedName>
    <definedName name="_11__123Graph_BCPI_ER_LOG" localSheetId="57" hidden="1">[20]ER!#REF!</definedName>
    <definedName name="_11__123Graph_BCPI_ER_LOG" localSheetId="58" hidden="1">[20]ER!#REF!</definedName>
    <definedName name="_11__123Graph_BCPI_ER_LOG" localSheetId="59" hidden="1">[20]ER!#REF!</definedName>
    <definedName name="_11__123Graph_BCPI_ER_LOG" localSheetId="60" hidden="1">[20]ER!#REF!</definedName>
    <definedName name="_11__123Graph_BCPI_ER_LOG" localSheetId="61" hidden="1">[20]ER!#REF!</definedName>
    <definedName name="_11__123Graph_BCPI_ER_LOG" localSheetId="62" hidden="1">[20]ER!#REF!</definedName>
    <definedName name="_11__123Graph_BCPI_ER_LOG" localSheetId="63" hidden="1">[20]ER!#REF!</definedName>
    <definedName name="_11__123Graph_BCPI_ER_LOG" localSheetId="6" hidden="1">[21]ER!#REF!</definedName>
    <definedName name="_11__123Graph_BCPI_ER_LOG" localSheetId="64" hidden="1">[20]ER!#REF!</definedName>
    <definedName name="_11__123Graph_BCPI_ER_LOG" localSheetId="65" hidden="1">[20]ER!#REF!</definedName>
    <definedName name="_11__123Graph_BCPI_ER_LOG" localSheetId="66" hidden="1">[20]ER!#REF!</definedName>
    <definedName name="_11__123Graph_BCPI_ER_LOG" localSheetId="67" hidden="1">[20]ER!#REF!</definedName>
    <definedName name="_11__123Graph_BCPI_ER_LOG" localSheetId="68" hidden="1">[20]ER!#REF!</definedName>
    <definedName name="_11__123Graph_BCPI_ER_LOG" localSheetId="69" hidden="1">[20]ER!#REF!</definedName>
    <definedName name="_11__123Graph_BCPI_ER_LOG" localSheetId="70" hidden="1">[20]ER!#REF!</definedName>
    <definedName name="_11__123Graph_BCPI_ER_LOG" localSheetId="71" hidden="1">[20]ER!#REF!</definedName>
    <definedName name="_11__123Graph_BCPI_ER_LOG" localSheetId="72" hidden="1">[20]ER!#REF!</definedName>
    <definedName name="_11__123Graph_BCPI_ER_LOG" localSheetId="73" hidden="1">[20]ER!#REF!</definedName>
    <definedName name="_11__123Graph_BCPI_ER_LOG" localSheetId="7" hidden="1">[20]ER!#REF!</definedName>
    <definedName name="_11__123Graph_BCPI_ER_LOG" localSheetId="74" hidden="1">[20]ER!#REF!</definedName>
    <definedName name="_11__123Graph_BCPI_ER_LOG" localSheetId="75" hidden="1">[20]ER!#REF!</definedName>
    <definedName name="_11__123Graph_BCPI_ER_LOG" localSheetId="76" hidden="1">[20]ER!#REF!</definedName>
    <definedName name="_11__123Graph_BCPI_ER_LOG" localSheetId="77" hidden="1">[20]ER!#REF!</definedName>
    <definedName name="_11__123Graph_BCPI_ER_LOG" localSheetId="78" hidden="1">[20]ER!#REF!</definedName>
    <definedName name="_11__123Graph_BCPI_ER_LOG" localSheetId="79" hidden="1">[21]ER!#REF!</definedName>
    <definedName name="_11__123Graph_BCPI_ER_LOG" localSheetId="8" hidden="1">[20]ER!#REF!</definedName>
    <definedName name="_11__123Graph_BCPI_ER_LOG" localSheetId="9" hidden="1">[22]ER!#REF!</definedName>
    <definedName name="_11__123Graph_BCPI_ER_LOG" hidden="1">[20]ER!#REF!</definedName>
    <definedName name="_12__123Graph_BIBA_IBRD" localSheetId="1" hidden="1">[20]WB!#REF!</definedName>
    <definedName name="_12__123Graph_BIBA_IBRD" localSheetId="10" hidden="1">[20]WB!#REF!</definedName>
    <definedName name="_12__123Graph_BIBA_IBRD" localSheetId="13" hidden="1">[20]WB!#REF!</definedName>
    <definedName name="_12__123Graph_BIBA_IBRD" localSheetId="2" hidden="1">[20]WB!#REF!</definedName>
    <definedName name="_12__123Graph_BIBA_IBRD" localSheetId="24" hidden="1">[20]WB!#REF!</definedName>
    <definedName name="_12__123Graph_BIBA_IBRD" localSheetId="25" hidden="1">[20]WB!#REF!</definedName>
    <definedName name="_12__123Graph_BIBA_IBRD" localSheetId="26" hidden="1">[20]WB!#REF!</definedName>
    <definedName name="_12__123Graph_BIBA_IBRD" localSheetId="27" hidden="1">[20]WB!#REF!</definedName>
    <definedName name="_12__123Graph_BIBA_IBRD" localSheetId="28" hidden="1">[20]WB!#REF!</definedName>
    <definedName name="_12__123Graph_BIBA_IBRD" localSheetId="29" hidden="1">[20]WB!#REF!</definedName>
    <definedName name="_12__123Graph_BIBA_IBRD" localSheetId="3" hidden="1">[20]WB!#REF!</definedName>
    <definedName name="_12__123Graph_BIBA_IBRD" localSheetId="31" hidden="1">[20]WB!#REF!</definedName>
    <definedName name="_12__123Graph_BIBA_IBRD" localSheetId="32" hidden="1">[20]WB!#REF!</definedName>
    <definedName name="_12__123Graph_BIBA_IBRD" localSheetId="33" hidden="1">[20]WB!#REF!</definedName>
    <definedName name="_12__123Graph_BIBA_IBRD" localSheetId="34" hidden="1">[20]WB!#REF!</definedName>
    <definedName name="_12__123Graph_BIBA_IBRD" localSheetId="37" hidden="1">[20]WB!#REF!</definedName>
    <definedName name="_12__123Graph_BIBA_IBRD" localSheetId="41" hidden="1">[20]WB!#REF!</definedName>
    <definedName name="_12__123Graph_BIBA_IBRD" localSheetId="45" hidden="1">[20]WB!#REF!</definedName>
    <definedName name="_12__123Graph_BIBA_IBRD" localSheetId="46" hidden="1">[20]WB!#REF!</definedName>
    <definedName name="_12__123Graph_BIBA_IBRD" localSheetId="47" hidden="1">[20]WB!#REF!</definedName>
    <definedName name="_12__123Graph_BIBA_IBRD" localSheetId="48" hidden="1">[20]WB!#REF!</definedName>
    <definedName name="_12__123Graph_BIBA_IBRD" localSheetId="49" hidden="1">[20]WB!#REF!</definedName>
    <definedName name="_12__123Graph_BIBA_IBRD" localSheetId="50" hidden="1">[20]WB!#REF!</definedName>
    <definedName name="_12__123Graph_BIBA_IBRD" localSheetId="5" hidden="1">[21]WB!#REF!</definedName>
    <definedName name="_12__123Graph_BIBA_IBRD" localSheetId="51" hidden="1">[20]WB!#REF!</definedName>
    <definedName name="_12__123Graph_BIBA_IBRD" localSheetId="52" hidden="1">[20]WB!#REF!</definedName>
    <definedName name="_12__123Graph_BIBA_IBRD" localSheetId="53" hidden="1">[20]WB!#REF!</definedName>
    <definedName name="_12__123Graph_BIBA_IBRD" localSheetId="54" hidden="1">[20]WB!#REF!</definedName>
    <definedName name="_12__123Graph_BIBA_IBRD" localSheetId="55" hidden="1">[20]WB!#REF!</definedName>
    <definedName name="_12__123Graph_BIBA_IBRD" localSheetId="56" hidden="1">[20]WB!#REF!</definedName>
    <definedName name="_12__123Graph_BIBA_IBRD" localSheetId="57" hidden="1">[20]WB!#REF!</definedName>
    <definedName name="_12__123Graph_BIBA_IBRD" localSheetId="58" hidden="1">[20]WB!#REF!</definedName>
    <definedName name="_12__123Graph_BIBA_IBRD" localSheetId="59" hidden="1">[20]WB!#REF!</definedName>
    <definedName name="_12__123Graph_BIBA_IBRD" localSheetId="60" hidden="1">[20]WB!#REF!</definedName>
    <definedName name="_12__123Graph_BIBA_IBRD" localSheetId="61" hidden="1">[20]WB!#REF!</definedName>
    <definedName name="_12__123Graph_BIBA_IBRD" localSheetId="62" hidden="1">[20]WB!#REF!</definedName>
    <definedName name="_12__123Graph_BIBA_IBRD" localSheetId="63" hidden="1">[20]WB!#REF!</definedName>
    <definedName name="_12__123Graph_BIBA_IBRD" localSheetId="6" hidden="1">[21]WB!#REF!</definedName>
    <definedName name="_12__123Graph_BIBA_IBRD" localSheetId="64" hidden="1">[20]WB!#REF!</definedName>
    <definedName name="_12__123Graph_BIBA_IBRD" localSheetId="65" hidden="1">[20]WB!#REF!</definedName>
    <definedName name="_12__123Graph_BIBA_IBRD" localSheetId="66" hidden="1">[20]WB!#REF!</definedName>
    <definedName name="_12__123Graph_BIBA_IBRD" localSheetId="67" hidden="1">[20]WB!#REF!</definedName>
    <definedName name="_12__123Graph_BIBA_IBRD" localSheetId="68" hidden="1">[20]WB!#REF!</definedName>
    <definedName name="_12__123Graph_BIBA_IBRD" localSheetId="69" hidden="1">[20]WB!#REF!</definedName>
    <definedName name="_12__123Graph_BIBA_IBRD" localSheetId="70" hidden="1">[20]WB!#REF!</definedName>
    <definedName name="_12__123Graph_BIBA_IBRD" localSheetId="71" hidden="1">[20]WB!#REF!</definedName>
    <definedName name="_12__123Graph_BIBA_IBRD" localSheetId="72" hidden="1">[20]WB!#REF!</definedName>
    <definedName name="_12__123Graph_BIBA_IBRD" localSheetId="73" hidden="1">[20]WB!#REF!</definedName>
    <definedName name="_12__123Graph_BIBA_IBRD" localSheetId="7" hidden="1">[20]WB!#REF!</definedName>
    <definedName name="_12__123Graph_BIBA_IBRD" localSheetId="74" hidden="1">[20]WB!#REF!</definedName>
    <definedName name="_12__123Graph_BIBA_IBRD" localSheetId="75" hidden="1">[20]WB!#REF!</definedName>
    <definedName name="_12__123Graph_BIBA_IBRD" localSheetId="76" hidden="1">[20]WB!#REF!</definedName>
    <definedName name="_12__123Graph_BIBA_IBRD" localSheetId="77" hidden="1">[20]WB!#REF!</definedName>
    <definedName name="_12__123Graph_BIBA_IBRD" localSheetId="78" hidden="1">[20]WB!#REF!</definedName>
    <definedName name="_12__123Graph_BIBA_IBRD" localSheetId="79" hidden="1">[21]WB!#REF!</definedName>
    <definedName name="_12__123Graph_BIBA_IBRD" localSheetId="8" hidden="1">[20]WB!#REF!</definedName>
    <definedName name="_12__123Graph_BIBA_IBRD" localSheetId="9" hidden="1">[22]WB!#REF!</definedName>
    <definedName name="_12__123Graph_BIBA_IBRD" hidden="1">[20]WB!#REF!</definedName>
    <definedName name="_13__123Graph_XChart_1A" localSheetId="5" hidden="1">[17]CPIINDEX!$B$263:$B$310</definedName>
    <definedName name="_13__123Graph_XChart_1A" localSheetId="6" hidden="1">[18]CPIINDEX!$B$263:$B$310</definedName>
    <definedName name="_13__123Graph_XChart_1A" localSheetId="79" hidden="1">[17]CPIINDEX!$B$263:$B$310</definedName>
    <definedName name="_13__123Graph_XChart_1A" localSheetId="9" hidden="1">[17]CPIINDEX!$B$263:$B$310</definedName>
    <definedName name="_13__123Graph_XChart_1A" hidden="1">[19]CPIINDEX!$B$263:$B$310</definedName>
    <definedName name="_14__123Graph_XChart_2A" localSheetId="5" hidden="1">[17]CPIINDEX!$B$203:$B$310</definedName>
    <definedName name="_14__123Graph_XChart_2A" localSheetId="6" hidden="1">[18]CPIINDEX!$B$203:$B$310</definedName>
    <definedName name="_14__123Graph_XChart_2A" localSheetId="79" hidden="1">[17]CPIINDEX!$B$203:$B$310</definedName>
    <definedName name="_14__123Graph_XChart_2A" localSheetId="9" hidden="1">[17]CPIINDEX!$B$203:$B$310</definedName>
    <definedName name="_14__123Graph_XChart_2A" hidden="1">[19]CPIINDEX!$B$203:$B$310</definedName>
    <definedName name="_15__123Graph_XChart_3A" localSheetId="5" hidden="1">[17]CPIINDEX!$B$203:$B$310</definedName>
    <definedName name="_15__123Graph_XChart_3A" localSheetId="6" hidden="1">[18]CPIINDEX!$B$203:$B$310</definedName>
    <definedName name="_15__123Graph_XChart_3A" localSheetId="79" hidden="1">[17]CPIINDEX!$B$203:$B$310</definedName>
    <definedName name="_15__123Graph_XChart_3A" localSheetId="9" hidden="1">[17]CPIINDEX!$B$203:$B$310</definedName>
    <definedName name="_15__123Graph_XChart_3A" hidden="1">[19]CPIINDEX!$B$203:$B$310</definedName>
    <definedName name="_16__123Graph_XChart_4A" localSheetId="5" hidden="1">[17]CPIINDEX!$B$239:$B$298</definedName>
    <definedName name="_16__123Graph_XChart_4A" localSheetId="6" hidden="1">[18]CPIINDEX!$B$239:$B$298</definedName>
    <definedName name="_16__123Graph_XChart_4A" localSheetId="79" hidden="1">[17]CPIINDEX!$B$239:$B$298</definedName>
    <definedName name="_16__123Graph_XChart_4A" localSheetId="9" hidden="1">[17]CPIINDEX!$B$239:$B$298</definedName>
    <definedName name="_16__123Graph_XChart_4A" hidden="1">[19]CPIINDEX!$B$239:$B$298</definedName>
    <definedName name="_17_0CUADRO_N__4." localSheetId="1">[23]Afiliados!#REF!</definedName>
    <definedName name="_17_0CUADRO_N__4." localSheetId="10">[23]Afiliados!#REF!</definedName>
    <definedName name="_17_0CUADRO_N__4." localSheetId="11">[23]Afiliados!#REF!</definedName>
    <definedName name="_17_0CUADRO_N__4." localSheetId="12">[23]Afiliados!#REF!</definedName>
    <definedName name="_17_0CUADRO_N__4." localSheetId="13">[23]Afiliados!#REF!</definedName>
    <definedName name="_17_0CUADRO_N__4." localSheetId="2">[23]Afiliados!#REF!</definedName>
    <definedName name="_17_0CUADRO_N__4." localSheetId="25">[23]Afiliados!#REF!</definedName>
    <definedName name="_17_0CUADRO_N__4." localSheetId="26">[23]Afiliados!#REF!</definedName>
    <definedName name="_17_0CUADRO_N__4." localSheetId="27">[23]Afiliados!#REF!</definedName>
    <definedName name="_17_0CUADRO_N__4." localSheetId="28">[23]Afiliados!#REF!</definedName>
    <definedName name="_17_0CUADRO_N__4." localSheetId="29">[23]Afiliados!#REF!</definedName>
    <definedName name="_17_0CUADRO_N__4." localSheetId="3">[23]Afiliados!#REF!</definedName>
    <definedName name="_17_0CUADRO_N__4." localSheetId="31">[23]Afiliados!#REF!</definedName>
    <definedName name="_17_0CUADRO_N__4." localSheetId="32">[23]Afiliados!#REF!</definedName>
    <definedName name="_17_0CUADRO_N__4." localSheetId="33">[23]Afiliados!#REF!</definedName>
    <definedName name="_17_0CUADRO_N__4." localSheetId="34">[23]Afiliados!#REF!</definedName>
    <definedName name="_17_0CUADRO_N__4." localSheetId="37">[23]Afiliados!#REF!</definedName>
    <definedName name="_17_0CUADRO_N__4." localSheetId="41">[23]Afiliados!#REF!</definedName>
    <definedName name="_17_0CUADRO_N__4." localSheetId="4">[23]Afiliados!#REF!</definedName>
    <definedName name="_17_0CUADRO_N__4." localSheetId="45">[23]Afiliados!#REF!</definedName>
    <definedName name="_17_0CUADRO_N__4." localSheetId="46">[23]Afiliados!#REF!</definedName>
    <definedName name="_17_0CUADRO_N__4." localSheetId="47">[23]Afiliados!#REF!</definedName>
    <definedName name="_17_0CUADRO_N__4." localSheetId="48">[23]Afiliados!#REF!</definedName>
    <definedName name="_17_0CUADRO_N__4." localSheetId="49">[23]Afiliados!#REF!</definedName>
    <definedName name="_17_0CUADRO_N__4." localSheetId="50">[23]Afiliados!#REF!</definedName>
    <definedName name="_17_0CUADRO_N__4." localSheetId="5">[24]Afiliados!#REF!</definedName>
    <definedName name="_17_0CUADRO_N__4." localSheetId="51">[23]Afiliados!#REF!</definedName>
    <definedName name="_17_0CUADRO_N__4." localSheetId="52">[23]Afiliados!#REF!</definedName>
    <definedName name="_17_0CUADRO_N__4." localSheetId="53">[23]Afiliados!#REF!</definedName>
    <definedName name="_17_0CUADRO_N__4." localSheetId="54">[23]Afiliados!#REF!</definedName>
    <definedName name="_17_0CUADRO_N__4." localSheetId="56">[23]Afiliados!#REF!</definedName>
    <definedName name="_17_0CUADRO_N__4." localSheetId="57">[23]Afiliados!#REF!</definedName>
    <definedName name="_17_0CUADRO_N__4." localSheetId="58">[23]Afiliados!#REF!</definedName>
    <definedName name="_17_0CUADRO_N__4." localSheetId="59">[23]Afiliados!#REF!</definedName>
    <definedName name="_17_0CUADRO_N__4." localSheetId="60">[23]Afiliados!#REF!</definedName>
    <definedName name="_17_0CUADRO_N__4." localSheetId="61">[23]Afiliados!#REF!</definedName>
    <definedName name="_17_0CUADRO_N__4." localSheetId="62">[23]Afiliados!#REF!</definedName>
    <definedName name="_17_0CUADRO_N__4." localSheetId="63">[23]Afiliados!#REF!</definedName>
    <definedName name="_17_0CUADRO_N__4." localSheetId="6">[24]Afiliados!#REF!</definedName>
    <definedName name="_17_0CUADRO_N__4." localSheetId="64">[23]Afiliados!#REF!</definedName>
    <definedName name="_17_0CUADRO_N__4." localSheetId="65">[23]Afiliados!#REF!</definedName>
    <definedName name="_17_0CUADRO_N__4." localSheetId="66">[23]Afiliados!#REF!</definedName>
    <definedName name="_17_0CUADRO_N__4." localSheetId="67">[23]Afiliados!#REF!</definedName>
    <definedName name="_17_0CUADRO_N__4." localSheetId="68">[23]Afiliados!#REF!</definedName>
    <definedName name="_17_0CUADRO_N__4." localSheetId="69">[23]Afiliados!#REF!</definedName>
    <definedName name="_17_0CUADRO_N__4." localSheetId="71">[23]Afiliados!#REF!</definedName>
    <definedName name="_17_0CUADRO_N__4." localSheetId="72">[23]Afiliados!#REF!</definedName>
    <definedName name="_17_0CUADRO_N__4." localSheetId="73">[23]Afiliados!#REF!</definedName>
    <definedName name="_17_0CUADRO_N__4." localSheetId="7">[23]Afiliados!#REF!</definedName>
    <definedName name="_17_0CUADRO_N__4." localSheetId="74">[23]Afiliados!#REF!</definedName>
    <definedName name="_17_0CUADRO_N__4." localSheetId="75">[23]Afiliados!#REF!</definedName>
    <definedName name="_17_0CUADRO_N__4." localSheetId="76">[23]Afiliados!#REF!</definedName>
    <definedName name="_17_0CUADRO_N__4." localSheetId="77">[23]Afiliados!#REF!</definedName>
    <definedName name="_17_0CUADRO_N__4." localSheetId="78">[23]Afiliados!#REF!</definedName>
    <definedName name="_17_0CUADRO_N__4." localSheetId="79">[23]Afiliados!#REF!</definedName>
    <definedName name="_17_0CUADRO_N__4." localSheetId="8">[23]Afiliados!#REF!</definedName>
    <definedName name="_17_0CUADRO_N__4." localSheetId="9">[23]Afiliados!#REF!</definedName>
    <definedName name="_17_0CUADRO_N__4.">[23]Afiliados!#REF!</definedName>
    <definedName name="_18_0GRÁFICO_N_10.2" localSheetId="1">[23]Afiliados!#REF!</definedName>
    <definedName name="_18_0GRÁFICO_N_10.2" localSheetId="10">[23]Afiliados!#REF!</definedName>
    <definedName name="_18_0GRÁFICO_N_10.2" localSheetId="11">[23]Afiliados!#REF!</definedName>
    <definedName name="_18_0GRÁFICO_N_10.2" localSheetId="12">[23]Afiliados!#REF!</definedName>
    <definedName name="_18_0GRÁFICO_N_10.2" localSheetId="13">[23]Afiliados!#REF!</definedName>
    <definedName name="_18_0GRÁFICO_N_10.2" localSheetId="2">[23]Afiliados!#REF!</definedName>
    <definedName name="_18_0GRÁFICO_N_10.2" localSheetId="25">[23]Afiliados!#REF!</definedName>
    <definedName name="_18_0GRÁFICO_N_10.2" localSheetId="26">[23]Afiliados!#REF!</definedName>
    <definedName name="_18_0GRÁFICO_N_10.2" localSheetId="27">[23]Afiliados!#REF!</definedName>
    <definedName name="_18_0GRÁFICO_N_10.2" localSheetId="28">[23]Afiliados!#REF!</definedName>
    <definedName name="_18_0GRÁFICO_N_10.2" localSheetId="29">[23]Afiliados!#REF!</definedName>
    <definedName name="_18_0GRÁFICO_N_10.2" localSheetId="3">[23]Afiliados!#REF!</definedName>
    <definedName name="_18_0GRÁFICO_N_10.2" localSheetId="31">[23]Afiliados!#REF!</definedName>
    <definedName name="_18_0GRÁFICO_N_10.2" localSheetId="32">[23]Afiliados!#REF!</definedName>
    <definedName name="_18_0GRÁFICO_N_10.2" localSheetId="33">[23]Afiliados!#REF!</definedName>
    <definedName name="_18_0GRÁFICO_N_10.2" localSheetId="34">[23]Afiliados!#REF!</definedName>
    <definedName name="_18_0GRÁFICO_N_10.2" localSheetId="37">[23]Afiliados!#REF!</definedName>
    <definedName name="_18_0GRÁFICO_N_10.2" localSheetId="41">[23]Afiliados!#REF!</definedName>
    <definedName name="_18_0GRÁFICO_N_10.2" localSheetId="4">[23]Afiliados!#REF!</definedName>
    <definedName name="_18_0GRÁFICO_N_10.2" localSheetId="45">[23]Afiliados!#REF!</definedName>
    <definedName name="_18_0GRÁFICO_N_10.2" localSheetId="46">[23]Afiliados!#REF!</definedName>
    <definedName name="_18_0GRÁFICO_N_10.2" localSheetId="47">[23]Afiliados!#REF!</definedName>
    <definedName name="_18_0GRÁFICO_N_10.2" localSheetId="48">[23]Afiliados!#REF!</definedName>
    <definedName name="_18_0GRÁFICO_N_10.2" localSheetId="49">[23]Afiliados!#REF!</definedName>
    <definedName name="_18_0GRÁFICO_N_10.2" localSheetId="50">[23]Afiliados!#REF!</definedName>
    <definedName name="_18_0GRÁFICO_N_10.2" localSheetId="5">[24]Afiliados!#REF!</definedName>
    <definedName name="_18_0GRÁFICO_N_10.2" localSheetId="51">[23]Afiliados!#REF!</definedName>
    <definedName name="_18_0GRÁFICO_N_10.2" localSheetId="52">[23]Afiliados!#REF!</definedName>
    <definedName name="_18_0GRÁFICO_N_10.2" localSheetId="53">[23]Afiliados!#REF!</definedName>
    <definedName name="_18_0GRÁFICO_N_10.2" localSheetId="54">[23]Afiliados!#REF!</definedName>
    <definedName name="_18_0GRÁFICO_N_10.2" localSheetId="56">[23]Afiliados!#REF!</definedName>
    <definedName name="_18_0GRÁFICO_N_10.2" localSheetId="57">[23]Afiliados!#REF!</definedName>
    <definedName name="_18_0GRÁFICO_N_10.2" localSheetId="58">[23]Afiliados!#REF!</definedName>
    <definedName name="_18_0GRÁFICO_N_10.2" localSheetId="59">[23]Afiliados!#REF!</definedName>
    <definedName name="_18_0GRÁFICO_N_10.2" localSheetId="60">[23]Afiliados!#REF!</definedName>
    <definedName name="_18_0GRÁFICO_N_10.2" localSheetId="61">[23]Afiliados!#REF!</definedName>
    <definedName name="_18_0GRÁFICO_N_10.2" localSheetId="62">[23]Afiliados!#REF!</definedName>
    <definedName name="_18_0GRÁFICO_N_10.2" localSheetId="63">[23]Afiliados!#REF!</definedName>
    <definedName name="_18_0GRÁFICO_N_10.2" localSheetId="6">[24]Afiliados!#REF!</definedName>
    <definedName name="_18_0GRÁFICO_N_10.2" localSheetId="64">[23]Afiliados!#REF!</definedName>
    <definedName name="_18_0GRÁFICO_N_10.2" localSheetId="65">[23]Afiliados!#REF!</definedName>
    <definedName name="_18_0GRÁFICO_N_10.2" localSheetId="66">[23]Afiliados!#REF!</definedName>
    <definedName name="_18_0GRÁFICO_N_10.2" localSheetId="67">[23]Afiliados!#REF!</definedName>
    <definedName name="_18_0GRÁFICO_N_10.2" localSheetId="68">[23]Afiliados!#REF!</definedName>
    <definedName name="_18_0GRÁFICO_N_10.2" localSheetId="69">[23]Afiliados!#REF!</definedName>
    <definedName name="_18_0GRÁFICO_N_10.2" localSheetId="71">[23]Afiliados!#REF!</definedName>
    <definedName name="_18_0GRÁFICO_N_10.2" localSheetId="72">[23]Afiliados!#REF!</definedName>
    <definedName name="_18_0GRÁFICO_N_10.2" localSheetId="73">[23]Afiliados!#REF!</definedName>
    <definedName name="_18_0GRÁFICO_N_10.2" localSheetId="7">[23]Afiliados!#REF!</definedName>
    <definedName name="_18_0GRÁFICO_N_10.2" localSheetId="74">[23]Afiliados!#REF!</definedName>
    <definedName name="_18_0GRÁFICO_N_10.2" localSheetId="75">[23]Afiliados!#REF!</definedName>
    <definedName name="_18_0GRÁFICO_N_10.2" localSheetId="76">[23]Afiliados!#REF!</definedName>
    <definedName name="_18_0GRÁFICO_N_10.2" localSheetId="77">[23]Afiliados!#REF!</definedName>
    <definedName name="_18_0GRÁFICO_N_10.2" localSheetId="78">[23]Afiliados!#REF!</definedName>
    <definedName name="_18_0GRÁFICO_N_10.2" localSheetId="79">[23]Afiliados!#REF!</definedName>
    <definedName name="_18_0GRÁFICO_N_10.2" localSheetId="8">[23]Afiliados!#REF!</definedName>
    <definedName name="_18_0GRÁFICO_N_10.2" localSheetId="9">[23]Afiliados!#REF!</definedName>
    <definedName name="_18_0GRÁFICO_N_10.2">[23]Afiliados!#REF!</definedName>
    <definedName name="_1981" localSheetId="5">[25]WEO_WETA!$D$14:$D$35</definedName>
    <definedName name="_1981" localSheetId="6">[26]WEO_WETA!$D$14:$D$35</definedName>
    <definedName name="_1981">[27]WEO_WETA!$D$14:$D$35</definedName>
    <definedName name="_1982" localSheetId="5">[25]WEO_WETA!$F$14:$F$35</definedName>
    <definedName name="_1982" localSheetId="6">[26]WEO_WETA!$F$14:$F$35</definedName>
    <definedName name="_1982">[27]WEO_WETA!$F$14:$F$35</definedName>
    <definedName name="_1983" localSheetId="5">[25]WEO_WETA!$G$14:$G$35</definedName>
    <definedName name="_1983" localSheetId="6">[26]WEO_WETA!$G$14:$G$35</definedName>
    <definedName name="_1983">[27]WEO_WETA!$G$14:$G$35</definedName>
    <definedName name="_1984" localSheetId="5">[25]WEO_WETA!$H$14:$H$35</definedName>
    <definedName name="_1984" localSheetId="6">[26]WEO_WETA!$H$14:$H$35</definedName>
    <definedName name="_1984">[27]WEO_WETA!$H$14:$H$35</definedName>
    <definedName name="_1985" localSheetId="5">[25]WEO_WETA!$I$14:$I$35</definedName>
    <definedName name="_1985" localSheetId="6">[26]WEO_WETA!$I$14:$I$35</definedName>
    <definedName name="_1985">[27]WEO_WETA!$I$14:$I$35</definedName>
    <definedName name="_1986" localSheetId="5">[25]WEO_WETA!$J$14:$J$35</definedName>
    <definedName name="_1986" localSheetId="6">[26]WEO_WETA!$J$14:$J$35</definedName>
    <definedName name="_1986">[27]WEO_WETA!$J$14:$J$35</definedName>
    <definedName name="_1987" localSheetId="5">[25]WEO_WETA!$K$14:$K$35</definedName>
    <definedName name="_1987" localSheetId="6">[26]WEO_WETA!$K$14:$K$35</definedName>
    <definedName name="_1987">[27]WEO_WETA!$K$14:$K$35</definedName>
    <definedName name="_1988" localSheetId="5">[25]WEO_WETA!$L$14:$L$35</definedName>
    <definedName name="_1988" localSheetId="6">[26]WEO_WETA!$L$14:$L$35</definedName>
    <definedName name="_1988">[27]WEO_WETA!$L$14:$L$35</definedName>
    <definedName name="_1989" localSheetId="5">[25]WEO_WETA!$M$14:$M$35</definedName>
    <definedName name="_1989" localSheetId="6">[26]WEO_WETA!$M$14:$M$35</definedName>
    <definedName name="_1989">[27]WEO_WETA!$M$14:$M$35</definedName>
    <definedName name="_1990" localSheetId="5">[25]WEO_WETA!$N$14:$N$35</definedName>
    <definedName name="_1990" localSheetId="6">[26]WEO_WETA!$N$14:$N$35</definedName>
    <definedName name="_1990">[27]WEO_WETA!$N$14:$N$35</definedName>
    <definedName name="_1991" localSheetId="5">[25]WEO_WETA!$O$14:$O$35</definedName>
    <definedName name="_1991" localSheetId="6">[26]WEO_WETA!$O$14:$O$35</definedName>
    <definedName name="_1991">[27]WEO_WETA!$O$14:$O$35</definedName>
    <definedName name="_1992" localSheetId="5">[25]WEO_WETA!$P$14:$P$35</definedName>
    <definedName name="_1992" localSheetId="6">[26]WEO_WETA!$P$14:$P$35</definedName>
    <definedName name="_1992">[27]WEO_WETA!$P$14:$P$35</definedName>
    <definedName name="_1993" localSheetId="5">[25]WEO_WETA!$Q$14:$Q$35</definedName>
    <definedName name="_1993" localSheetId="6">[26]WEO_WETA!$Q$14:$Q$35</definedName>
    <definedName name="_1993">[27]WEO_WETA!$Q$14:$Q$35</definedName>
    <definedName name="_1994" localSheetId="5">[25]WEO_WETA!$R$14:$R$35</definedName>
    <definedName name="_1994" localSheetId="6">[26]WEO_WETA!$R$14:$R$35</definedName>
    <definedName name="_1994">[27]WEO_WETA!$R$14:$R$35</definedName>
    <definedName name="_1995" localSheetId="5">[25]WEO_WETA!$S$14:$S$35</definedName>
    <definedName name="_1995" localSheetId="6">[26]WEO_WETA!$S$14:$S$35</definedName>
    <definedName name="_1995">[27]WEO_WETA!$S$14:$S$35</definedName>
    <definedName name="_1996" localSheetId="5">[25]WEO_WETA!$T$14:$T$35</definedName>
    <definedName name="_1996" localSheetId="6">[26]WEO_WETA!$T$14:$T$35</definedName>
    <definedName name="_1996">[27]WEO_WETA!$T$14:$T$35</definedName>
    <definedName name="_1996m1" localSheetId="1">'[27]IFS SURVEYS Dec1990_Feb2004'!#REF!</definedName>
    <definedName name="_1996m1" localSheetId="10">'[27]IFS SURVEYS Dec1990_Feb2004'!#REF!</definedName>
    <definedName name="_1996m1" localSheetId="11">'[27]IFS SURVEYS Dec1990_Feb2004'!#REF!</definedName>
    <definedName name="_1996m1" localSheetId="12">'[27]IFS SURVEYS Dec1990_Feb2004'!#REF!</definedName>
    <definedName name="_1996m1" localSheetId="13">'[27]IFS SURVEYS Dec1990_Feb2004'!#REF!</definedName>
    <definedName name="_1996m1" localSheetId="2">'[27]IFS SURVEYS Dec1990_Feb2004'!#REF!</definedName>
    <definedName name="_1996m1" localSheetId="25">'[27]IFS SURVEYS Dec1990_Feb2004'!#REF!</definedName>
    <definedName name="_1996m1" localSheetId="26">'[27]IFS SURVEYS Dec1990_Feb2004'!#REF!</definedName>
    <definedName name="_1996m1" localSheetId="27">'[27]IFS SURVEYS Dec1990_Feb2004'!#REF!</definedName>
    <definedName name="_1996m1" localSheetId="28">'[27]IFS SURVEYS Dec1990_Feb2004'!#REF!</definedName>
    <definedName name="_1996m1" localSheetId="29">'[27]IFS SURVEYS Dec1990_Feb2004'!#REF!</definedName>
    <definedName name="_1996m1" localSheetId="3">'[27]IFS SURVEYS Dec1990_Feb2004'!#REF!</definedName>
    <definedName name="_1996m1" localSheetId="31">'[27]IFS SURVEYS Dec1990_Feb2004'!#REF!</definedName>
    <definedName name="_1996m1" localSheetId="32">'[27]IFS SURVEYS Dec1990_Feb2004'!#REF!</definedName>
    <definedName name="_1996m1" localSheetId="33">'[27]IFS SURVEYS Dec1990_Feb2004'!#REF!</definedName>
    <definedName name="_1996m1" localSheetId="34">'[27]IFS SURVEYS Dec1990_Feb2004'!#REF!</definedName>
    <definedName name="_1996m1" localSheetId="37">'[27]IFS SURVEYS Dec1990_Feb2004'!#REF!</definedName>
    <definedName name="_1996m1" localSheetId="41">'[27]IFS SURVEYS Dec1990_Feb2004'!#REF!</definedName>
    <definedName name="_1996m1" localSheetId="4">'[27]IFS SURVEYS Dec1990_Feb2004'!#REF!</definedName>
    <definedName name="_1996m1" localSheetId="45">'[27]IFS SURVEYS Dec1990_Feb2004'!#REF!</definedName>
    <definedName name="_1996m1" localSheetId="46">'[27]IFS SURVEYS Dec1990_Feb2004'!#REF!</definedName>
    <definedName name="_1996m1" localSheetId="47">'[27]IFS SURVEYS Dec1990_Feb2004'!#REF!</definedName>
    <definedName name="_1996m1" localSheetId="48">'[27]IFS SURVEYS Dec1990_Feb2004'!#REF!</definedName>
    <definedName name="_1996m1" localSheetId="49">'[27]IFS SURVEYS Dec1990_Feb2004'!#REF!</definedName>
    <definedName name="_1996m1" localSheetId="50">'[27]IFS SURVEYS Dec1990_Feb2004'!#REF!</definedName>
    <definedName name="_1996m1" localSheetId="5">'[25]IFS SURVEYS Dec1990_Feb2004'!#REF!</definedName>
    <definedName name="_1996m1" localSheetId="51">'[27]IFS SURVEYS Dec1990_Feb2004'!#REF!</definedName>
    <definedName name="_1996m1" localSheetId="52">'[27]IFS SURVEYS Dec1990_Feb2004'!#REF!</definedName>
    <definedName name="_1996m1" localSheetId="53">'[27]IFS SURVEYS Dec1990_Feb2004'!#REF!</definedName>
    <definedName name="_1996m1" localSheetId="54">'[27]IFS SURVEYS Dec1990_Feb2004'!#REF!</definedName>
    <definedName name="_1996m1" localSheetId="56">'[27]IFS SURVEYS Dec1990_Feb2004'!#REF!</definedName>
    <definedName name="_1996m1" localSheetId="57">'[27]IFS SURVEYS Dec1990_Feb2004'!#REF!</definedName>
    <definedName name="_1996m1" localSheetId="58">'[27]IFS SURVEYS Dec1990_Feb2004'!#REF!</definedName>
    <definedName name="_1996m1" localSheetId="59">'[27]IFS SURVEYS Dec1990_Feb2004'!#REF!</definedName>
    <definedName name="_1996m1" localSheetId="60">'[27]IFS SURVEYS Dec1990_Feb2004'!#REF!</definedName>
    <definedName name="_1996m1" localSheetId="61">'[27]IFS SURVEYS Dec1990_Feb2004'!#REF!</definedName>
    <definedName name="_1996m1" localSheetId="62">'[27]IFS SURVEYS Dec1990_Feb2004'!#REF!</definedName>
    <definedName name="_1996m1" localSheetId="63">'[27]IFS SURVEYS Dec1990_Feb2004'!#REF!</definedName>
    <definedName name="_1996m1" localSheetId="6">'[26]IFS SURVEYS Dec1990_Feb2004'!#REF!</definedName>
    <definedName name="_1996m1" localSheetId="64">'[27]IFS SURVEYS Dec1990_Feb2004'!#REF!</definedName>
    <definedName name="_1996m1" localSheetId="65">'[27]IFS SURVEYS Dec1990_Feb2004'!#REF!</definedName>
    <definedName name="_1996m1" localSheetId="66">'[27]IFS SURVEYS Dec1990_Feb2004'!#REF!</definedName>
    <definedName name="_1996m1" localSheetId="67">'[27]IFS SURVEYS Dec1990_Feb2004'!#REF!</definedName>
    <definedName name="_1996m1" localSheetId="68">'[27]IFS SURVEYS Dec1990_Feb2004'!#REF!</definedName>
    <definedName name="_1996m1" localSheetId="69">'[27]IFS SURVEYS Dec1990_Feb2004'!#REF!</definedName>
    <definedName name="_1996m1" localSheetId="71">'[27]IFS SURVEYS Dec1990_Feb2004'!#REF!</definedName>
    <definedName name="_1996m1" localSheetId="72">'[27]IFS SURVEYS Dec1990_Feb2004'!#REF!</definedName>
    <definedName name="_1996m1" localSheetId="73">'[27]IFS SURVEYS Dec1990_Feb2004'!#REF!</definedName>
    <definedName name="_1996m1" localSheetId="7">'[27]IFS SURVEYS Dec1990_Feb2004'!#REF!</definedName>
    <definedName name="_1996m1" localSheetId="74">'[27]IFS SURVEYS Dec1990_Feb2004'!#REF!</definedName>
    <definedName name="_1996m1" localSheetId="75">'[27]IFS SURVEYS Dec1990_Feb2004'!#REF!</definedName>
    <definedName name="_1996m1" localSheetId="76">'[27]IFS SURVEYS Dec1990_Feb2004'!#REF!</definedName>
    <definedName name="_1996m1" localSheetId="77">'[27]IFS SURVEYS Dec1990_Feb2004'!#REF!</definedName>
    <definedName name="_1996m1" localSheetId="78">'[27]IFS SURVEYS Dec1990_Feb2004'!#REF!</definedName>
    <definedName name="_1996m1" localSheetId="79">'[27]IFS SURVEYS Dec1990_Feb2004'!#REF!</definedName>
    <definedName name="_1996m1" localSheetId="8">'[27]IFS SURVEYS Dec1990_Feb2004'!#REF!</definedName>
    <definedName name="_1996m1" localSheetId="9">'[27]IFS SURVEYS Dec1990_Feb2004'!#REF!</definedName>
    <definedName name="_1996m1">'[27]IFS SURVEYS Dec1990_Feb2004'!#REF!</definedName>
    <definedName name="_1997" localSheetId="5">[25]WEO_WETA!$U$14:$U$35</definedName>
    <definedName name="_1997" localSheetId="6">[26]WEO_WETA!$U$14:$U$35</definedName>
    <definedName name="_1997">[27]WEO_WETA!$U$14:$U$35</definedName>
    <definedName name="_1998" localSheetId="5">[25]WEO_WETA!$V$14:$V$35</definedName>
    <definedName name="_1998" localSheetId="6">[26]WEO_WETA!$V$14:$V$35</definedName>
    <definedName name="_1998">[27]WEO_WETA!$V$14:$V$35</definedName>
    <definedName name="_1999" localSheetId="5">[25]WEO_WETA!$W$14:$W$35</definedName>
    <definedName name="_1999" localSheetId="6">[26]WEO_WETA!$W$14:$W$35</definedName>
    <definedName name="_1999">[27]WEO_WETA!$W$14:$W$35</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15">#REF!</definedName>
    <definedName name="_1r" localSheetId="16">#REF!</definedName>
    <definedName name="_1r" localSheetId="2">#REF!</definedName>
    <definedName name="_1r" localSheetId="23">#REF!</definedName>
    <definedName name="_1r" localSheetId="24">#REF!</definedName>
    <definedName name="_1r" localSheetId="25">#REF!</definedName>
    <definedName name="_1r" localSheetId="26">#REF!</definedName>
    <definedName name="_1r" localSheetId="27">#REF!</definedName>
    <definedName name="_1r" localSheetId="28">#REF!</definedName>
    <definedName name="_1r" localSheetId="29">#REF!</definedName>
    <definedName name="_1r" localSheetId="3">#REF!</definedName>
    <definedName name="_1r" localSheetId="31">#REF!</definedName>
    <definedName name="_1r" localSheetId="32">#REF!</definedName>
    <definedName name="_1r" localSheetId="33">#REF!</definedName>
    <definedName name="_1r" localSheetId="34">#REF!</definedName>
    <definedName name="_1r" localSheetId="37">#REF!</definedName>
    <definedName name="_1r" localSheetId="41">#REF!</definedName>
    <definedName name="_1r" localSheetId="4">#REF!</definedName>
    <definedName name="_1r" localSheetId="45">#REF!</definedName>
    <definedName name="_1r" localSheetId="46">#REF!</definedName>
    <definedName name="_1r" localSheetId="47">#REF!</definedName>
    <definedName name="_1r" localSheetId="48">#REF!</definedName>
    <definedName name="_1r" localSheetId="49">#REF!</definedName>
    <definedName name="_1r" localSheetId="50">#REF!</definedName>
    <definedName name="_1r" localSheetId="5">#REF!</definedName>
    <definedName name="_1r" localSheetId="51">#REF!</definedName>
    <definedName name="_1r" localSheetId="52">#REF!</definedName>
    <definedName name="_1r" localSheetId="53">#REF!</definedName>
    <definedName name="_1r" localSheetId="54">#REF!</definedName>
    <definedName name="_1r" localSheetId="56">#REF!</definedName>
    <definedName name="_1r" localSheetId="57">#REF!</definedName>
    <definedName name="_1r" localSheetId="58">#REF!</definedName>
    <definedName name="_1r" localSheetId="59">#REF!</definedName>
    <definedName name="_1r" localSheetId="60">#REF!</definedName>
    <definedName name="_1r" localSheetId="61">#REF!</definedName>
    <definedName name="_1r" localSheetId="62">#REF!</definedName>
    <definedName name="_1r" localSheetId="63">#REF!</definedName>
    <definedName name="_1r" localSheetId="6">#REF!</definedName>
    <definedName name="_1r" localSheetId="64">#REF!</definedName>
    <definedName name="_1r" localSheetId="65">#REF!</definedName>
    <definedName name="_1r" localSheetId="66">#REF!</definedName>
    <definedName name="_1r" localSheetId="67">#REF!</definedName>
    <definedName name="_1r" localSheetId="68">#REF!</definedName>
    <definedName name="_1r" localSheetId="69">#REF!</definedName>
    <definedName name="_1r" localSheetId="71">#REF!</definedName>
    <definedName name="_1r" localSheetId="72">#REF!</definedName>
    <definedName name="_1r" localSheetId="73">#REF!</definedName>
    <definedName name="_1r" localSheetId="7">#REF!</definedName>
    <definedName name="_1r" localSheetId="74">#REF!</definedName>
    <definedName name="_1r" localSheetId="75">#REF!</definedName>
    <definedName name="_1r" localSheetId="76">#REF!</definedName>
    <definedName name="_1r" localSheetId="77">#REF!</definedName>
    <definedName name="_1r" localSheetId="78">#REF!</definedName>
    <definedName name="_1r" localSheetId="79">#REF!</definedName>
    <definedName name="_1r" localSheetId="8">#REF!</definedName>
    <definedName name="_1r" localSheetId="9">#REF!</definedName>
    <definedName name="_1r">#REF!</definedName>
    <definedName name="_2000" localSheetId="5">[25]WEO_WETA!$X$14:$X$35</definedName>
    <definedName name="_2000" localSheetId="6">[26]WEO_WETA!$X$14:$X$35</definedName>
    <definedName name="_2000">[27]WEO_WETA!$X$14:$X$35</definedName>
    <definedName name="_2001" localSheetId="5">[25]WEO_WETA!$Y$14:$Y$35</definedName>
    <definedName name="_2001" localSheetId="6">[26]WEO_WETA!$Y$14:$Y$35</definedName>
    <definedName name="_2001">[27]WEO_WETA!$Y$14:$Y$35</definedName>
    <definedName name="_2002" localSheetId="5">[25]WEO_WETA!$Z$14:$Z$35</definedName>
    <definedName name="_2002" localSheetId="6">[26]WEO_WETA!$Z$14:$Z$35</definedName>
    <definedName name="_2002">[27]WEO_WETA!$Z$14:$Z$35</definedName>
    <definedName name="_2003" localSheetId="5">[25]WEO_WETA!$AA$14:$AA$35</definedName>
    <definedName name="_2003" localSheetId="6">[26]WEO_WETA!$AA$14:$AA$35</definedName>
    <definedName name="_2003">[27]WEO_WETA!$AA$14:$AA$35</definedName>
    <definedName name="_2Macros_Import_.qbop" localSheetId="5">[28]!'[Macros Import].qbop'</definedName>
    <definedName name="_2Macros_Import_.qbop" localSheetId="6">[29]!'[Macros Import].qbop'</definedName>
    <definedName name="_2Macros_Import_.qbop">[30]!'[Macros Import].qbop'</definedName>
    <definedName name="_3__123Graph_AChart_1A" localSheetId="5" hidden="1">[17]CPIINDEX!$O$263:$O$310</definedName>
    <definedName name="_3__123Graph_AChart_1A" localSheetId="6" hidden="1">[18]CPIINDEX!$O$263:$O$310</definedName>
    <definedName name="_3__123Graph_AChart_1A" localSheetId="79" hidden="1">[17]CPIINDEX!$O$263:$O$310</definedName>
    <definedName name="_3__123Graph_AChart_1A" localSheetId="9" hidden="1">[17]CPIINDEX!$O$263:$O$310</definedName>
    <definedName name="_3__123Graph_AChart_1A" hidden="1">[19]CPIINDEX!$O$263:$O$310</definedName>
    <definedName name="_3__123Graph_ACPI_ER_LOG" localSheetId="1" hidden="1">[20]ER!#REF!</definedName>
    <definedName name="_3__123Graph_ACPI_ER_LOG" localSheetId="10" hidden="1">[20]ER!#REF!</definedName>
    <definedName name="_3__123Graph_ACPI_ER_LOG" localSheetId="11" hidden="1">[20]ER!#REF!</definedName>
    <definedName name="_3__123Graph_ACPI_ER_LOG" localSheetId="12" hidden="1">[20]ER!#REF!</definedName>
    <definedName name="_3__123Graph_ACPI_ER_LOG" localSheetId="13" hidden="1">[20]ER!#REF!</definedName>
    <definedName name="_3__123Graph_ACPI_ER_LOG" localSheetId="15" hidden="1">[20]ER!#REF!</definedName>
    <definedName name="_3__123Graph_ACPI_ER_LOG" localSheetId="16" hidden="1">[20]ER!#REF!</definedName>
    <definedName name="_3__123Graph_ACPI_ER_LOG" localSheetId="2" hidden="1">[20]ER!#REF!</definedName>
    <definedName name="_3__123Graph_ACPI_ER_LOG" localSheetId="24" hidden="1">[20]ER!#REF!</definedName>
    <definedName name="_3__123Graph_ACPI_ER_LOG" localSheetId="25" hidden="1">[20]ER!#REF!</definedName>
    <definedName name="_3__123Graph_ACPI_ER_LOG" localSheetId="26" hidden="1">[20]ER!#REF!</definedName>
    <definedName name="_3__123Graph_ACPI_ER_LOG" localSheetId="27" hidden="1">[20]ER!#REF!</definedName>
    <definedName name="_3__123Graph_ACPI_ER_LOG" localSheetId="28" hidden="1">[20]ER!#REF!</definedName>
    <definedName name="_3__123Graph_ACPI_ER_LOG" localSheetId="29" hidden="1">[20]ER!#REF!</definedName>
    <definedName name="_3__123Graph_ACPI_ER_LOG" localSheetId="3" hidden="1">[20]ER!#REF!</definedName>
    <definedName name="_3__123Graph_ACPI_ER_LOG" localSheetId="31" hidden="1">[20]ER!#REF!</definedName>
    <definedName name="_3__123Graph_ACPI_ER_LOG" localSheetId="32" hidden="1">[20]ER!#REF!</definedName>
    <definedName name="_3__123Graph_ACPI_ER_LOG" localSheetId="33" hidden="1">[20]ER!#REF!</definedName>
    <definedName name="_3__123Graph_ACPI_ER_LOG" localSheetId="34" hidden="1">[20]ER!#REF!</definedName>
    <definedName name="_3__123Graph_ACPI_ER_LOG" localSheetId="37" hidden="1">[20]ER!#REF!</definedName>
    <definedName name="_3__123Graph_ACPI_ER_LOG" localSheetId="41" hidden="1">[20]ER!#REF!</definedName>
    <definedName name="_3__123Graph_ACPI_ER_LOG" localSheetId="4" hidden="1">[20]ER!#REF!</definedName>
    <definedName name="_3__123Graph_ACPI_ER_LOG" localSheetId="45" hidden="1">[20]ER!#REF!</definedName>
    <definedName name="_3__123Graph_ACPI_ER_LOG" localSheetId="46" hidden="1">[20]ER!#REF!</definedName>
    <definedName name="_3__123Graph_ACPI_ER_LOG" localSheetId="47" hidden="1">[20]ER!#REF!</definedName>
    <definedName name="_3__123Graph_ACPI_ER_LOG" localSheetId="48" hidden="1">[20]ER!#REF!</definedName>
    <definedName name="_3__123Graph_ACPI_ER_LOG" localSheetId="49" hidden="1">[20]ER!#REF!</definedName>
    <definedName name="_3__123Graph_ACPI_ER_LOG" localSheetId="50" hidden="1">[20]ER!#REF!</definedName>
    <definedName name="_3__123Graph_ACPI_ER_LOG" localSheetId="5" hidden="1">[21]ER!#REF!</definedName>
    <definedName name="_3__123Graph_ACPI_ER_LOG" localSheetId="51" hidden="1">[20]ER!#REF!</definedName>
    <definedName name="_3__123Graph_ACPI_ER_LOG" localSheetId="52" hidden="1">[20]ER!#REF!</definedName>
    <definedName name="_3__123Graph_ACPI_ER_LOG" localSheetId="53" hidden="1">[20]ER!#REF!</definedName>
    <definedName name="_3__123Graph_ACPI_ER_LOG" localSheetId="54" hidden="1">[20]ER!#REF!</definedName>
    <definedName name="_3__123Graph_ACPI_ER_LOG" localSheetId="55" hidden="1">[20]ER!#REF!</definedName>
    <definedName name="_3__123Graph_ACPI_ER_LOG" localSheetId="56" hidden="1">[20]ER!#REF!</definedName>
    <definedName name="_3__123Graph_ACPI_ER_LOG" localSheetId="57" hidden="1">[20]ER!#REF!</definedName>
    <definedName name="_3__123Graph_ACPI_ER_LOG" localSheetId="58" hidden="1">[20]ER!#REF!</definedName>
    <definedName name="_3__123Graph_ACPI_ER_LOG" localSheetId="59" hidden="1">[20]ER!#REF!</definedName>
    <definedName name="_3__123Graph_ACPI_ER_LOG" localSheetId="60" hidden="1">[20]ER!#REF!</definedName>
    <definedName name="_3__123Graph_ACPI_ER_LOG" localSheetId="61" hidden="1">[20]ER!#REF!</definedName>
    <definedName name="_3__123Graph_ACPI_ER_LOG" localSheetId="62" hidden="1">[20]ER!#REF!</definedName>
    <definedName name="_3__123Graph_ACPI_ER_LOG" localSheetId="63" hidden="1">[20]ER!#REF!</definedName>
    <definedName name="_3__123Graph_ACPI_ER_LOG" localSheetId="6" hidden="1">[21]ER!#REF!</definedName>
    <definedName name="_3__123Graph_ACPI_ER_LOG" localSheetId="64" hidden="1">[20]ER!#REF!</definedName>
    <definedName name="_3__123Graph_ACPI_ER_LOG" localSheetId="65" hidden="1">[20]ER!#REF!</definedName>
    <definedName name="_3__123Graph_ACPI_ER_LOG" localSheetId="66" hidden="1">[20]ER!#REF!</definedName>
    <definedName name="_3__123Graph_ACPI_ER_LOG" localSheetId="67" hidden="1">[20]ER!#REF!</definedName>
    <definedName name="_3__123Graph_ACPI_ER_LOG" localSheetId="68" hidden="1">[20]ER!#REF!</definedName>
    <definedName name="_3__123Graph_ACPI_ER_LOG" localSheetId="69" hidden="1">[20]ER!#REF!</definedName>
    <definedName name="_3__123Graph_ACPI_ER_LOG" localSheetId="70" hidden="1">[20]ER!#REF!</definedName>
    <definedName name="_3__123Graph_ACPI_ER_LOG" localSheetId="71" hidden="1">[20]ER!#REF!</definedName>
    <definedName name="_3__123Graph_ACPI_ER_LOG" localSheetId="72" hidden="1">[20]ER!#REF!</definedName>
    <definedName name="_3__123Graph_ACPI_ER_LOG" localSheetId="73" hidden="1">[20]ER!#REF!</definedName>
    <definedName name="_3__123Graph_ACPI_ER_LOG" localSheetId="7" hidden="1">[20]ER!#REF!</definedName>
    <definedName name="_3__123Graph_ACPI_ER_LOG" localSheetId="74" hidden="1">[20]ER!#REF!</definedName>
    <definedName name="_3__123Graph_ACPI_ER_LOG" localSheetId="75" hidden="1">[20]ER!#REF!</definedName>
    <definedName name="_3__123Graph_ACPI_ER_LOG" localSheetId="76" hidden="1">[20]ER!#REF!</definedName>
    <definedName name="_3__123Graph_ACPI_ER_LOG" localSheetId="77" hidden="1">[20]ER!#REF!</definedName>
    <definedName name="_3__123Graph_ACPI_ER_LOG" localSheetId="78" hidden="1">[20]ER!#REF!</definedName>
    <definedName name="_3__123Graph_ACPI_ER_LOG" localSheetId="79" hidden="1">[21]ER!#REF!</definedName>
    <definedName name="_3__123Graph_ACPI_ER_LOG" localSheetId="8" hidden="1">[20]ER!#REF!</definedName>
    <definedName name="_3__123Graph_ACPI_ER_LOG" localSheetId="9" hidden="1">[22]ER!#REF!</definedName>
    <definedName name="_3__123Graph_ACPI_ER_LOG" hidden="1">[20]ER!#REF!</definedName>
    <definedName name="_4__123Graph_AChart_2A" localSheetId="5" hidden="1">[17]CPIINDEX!$K$203:$K$304</definedName>
    <definedName name="_4__123Graph_AChart_2A" localSheetId="6" hidden="1">[18]CPIINDEX!$K$203:$K$304</definedName>
    <definedName name="_4__123Graph_AChart_2A" localSheetId="79" hidden="1">[17]CPIINDEX!$K$203:$K$304</definedName>
    <definedName name="_4__123Graph_AChart_2A" localSheetId="9" hidden="1">[17]CPIINDEX!$K$203:$K$304</definedName>
    <definedName name="_4__123Graph_AChart_2A" hidden="1">[19]CPIINDEX!$K$203:$K$304</definedName>
    <definedName name="_4__123Graph_BCPI_ER_LOG" localSheetId="1" hidden="1">[20]ER!#REF!</definedName>
    <definedName name="_4__123Graph_BCPI_ER_LOG" localSheetId="10" hidden="1">[20]ER!#REF!</definedName>
    <definedName name="_4__123Graph_BCPI_ER_LOG" localSheetId="11" hidden="1">[20]ER!#REF!</definedName>
    <definedName name="_4__123Graph_BCPI_ER_LOG" localSheetId="12" hidden="1">[20]ER!#REF!</definedName>
    <definedName name="_4__123Graph_BCPI_ER_LOG" localSheetId="13" hidden="1">[20]ER!#REF!</definedName>
    <definedName name="_4__123Graph_BCPI_ER_LOG" localSheetId="15" hidden="1">[20]ER!#REF!</definedName>
    <definedName name="_4__123Graph_BCPI_ER_LOG" localSheetId="16" hidden="1">[20]ER!#REF!</definedName>
    <definedName name="_4__123Graph_BCPI_ER_LOG" localSheetId="2" hidden="1">[20]ER!#REF!</definedName>
    <definedName name="_4__123Graph_BCPI_ER_LOG" localSheetId="24" hidden="1">[20]ER!#REF!</definedName>
    <definedName name="_4__123Graph_BCPI_ER_LOG" localSheetId="25" hidden="1">[20]ER!#REF!</definedName>
    <definedName name="_4__123Graph_BCPI_ER_LOG" localSheetId="26" hidden="1">[20]ER!#REF!</definedName>
    <definedName name="_4__123Graph_BCPI_ER_LOG" localSheetId="27" hidden="1">[20]ER!#REF!</definedName>
    <definedName name="_4__123Graph_BCPI_ER_LOG" localSheetId="28" hidden="1">[20]ER!#REF!</definedName>
    <definedName name="_4__123Graph_BCPI_ER_LOG" localSheetId="29" hidden="1">[20]ER!#REF!</definedName>
    <definedName name="_4__123Graph_BCPI_ER_LOG" localSheetId="3" hidden="1">[20]ER!#REF!</definedName>
    <definedName name="_4__123Graph_BCPI_ER_LOG" localSheetId="31" hidden="1">[20]ER!#REF!</definedName>
    <definedName name="_4__123Graph_BCPI_ER_LOG" localSheetId="32" hidden="1">[20]ER!#REF!</definedName>
    <definedName name="_4__123Graph_BCPI_ER_LOG" localSheetId="33" hidden="1">[20]ER!#REF!</definedName>
    <definedName name="_4__123Graph_BCPI_ER_LOG" localSheetId="34" hidden="1">[20]ER!#REF!</definedName>
    <definedName name="_4__123Graph_BCPI_ER_LOG" localSheetId="37" hidden="1">[20]ER!#REF!</definedName>
    <definedName name="_4__123Graph_BCPI_ER_LOG" localSheetId="41" hidden="1">[20]ER!#REF!</definedName>
    <definedName name="_4__123Graph_BCPI_ER_LOG" localSheetId="4" hidden="1">[20]ER!#REF!</definedName>
    <definedName name="_4__123Graph_BCPI_ER_LOG" localSheetId="45" hidden="1">[20]ER!#REF!</definedName>
    <definedName name="_4__123Graph_BCPI_ER_LOG" localSheetId="46" hidden="1">[20]ER!#REF!</definedName>
    <definedName name="_4__123Graph_BCPI_ER_LOG" localSheetId="47" hidden="1">[20]ER!#REF!</definedName>
    <definedName name="_4__123Graph_BCPI_ER_LOG" localSheetId="48" hidden="1">[20]ER!#REF!</definedName>
    <definedName name="_4__123Graph_BCPI_ER_LOG" localSheetId="49" hidden="1">[20]ER!#REF!</definedName>
    <definedName name="_4__123Graph_BCPI_ER_LOG" localSheetId="50" hidden="1">[20]ER!#REF!</definedName>
    <definedName name="_4__123Graph_BCPI_ER_LOG" localSheetId="5" hidden="1">[21]ER!#REF!</definedName>
    <definedName name="_4__123Graph_BCPI_ER_LOG" localSheetId="51" hidden="1">[20]ER!#REF!</definedName>
    <definedName name="_4__123Graph_BCPI_ER_LOG" localSheetId="52" hidden="1">[20]ER!#REF!</definedName>
    <definedName name="_4__123Graph_BCPI_ER_LOG" localSheetId="53" hidden="1">[20]ER!#REF!</definedName>
    <definedName name="_4__123Graph_BCPI_ER_LOG" localSheetId="54" hidden="1">[20]ER!#REF!</definedName>
    <definedName name="_4__123Graph_BCPI_ER_LOG" localSheetId="55" hidden="1">[20]ER!#REF!</definedName>
    <definedName name="_4__123Graph_BCPI_ER_LOG" localSheetId="56" hidden="1">[20]ER!#REF!</definedName>
    <definedName name="_4__123Graph_BCPI_ER_LOG" localSheetId="57" hidden="1">[20]ER!#REF!</definedName>
    <definedName name="_4__123Graph_BCPI_ER_LOG" localSheetId="58" hidden="1">[20]ER!#REF!</definedName>
    <definedName name="_4__123Graph_BCPI_ER_LOG" localSheetId="59" hidden="1">[20]ER!#REF!</definedName>
    <definedName name="_4__123Graph_BCPI_ER_LOG" localSheetId="60" hidden="1">[20]ER!#REF!</definedName>
    <definedName name="_4__123Graph_BCPI_ER_LOG" localSheetId="61" hidden="1">[20]ER!#REF!</definedName>
    <definedName name="_4__123Graph_BCPI_ER_LOG" localSheetId="62" hidden="1">[20]ER!#REF!</definedName>
    <definedName name="_4__123Graph_BCPI_ER_LOG" localSheetId="63" hidden="1">[20]ER!#REF!</definedName>
    <definedName name="_4__123Graph_BCPI_ER_LOG" localSheetId="6" hidden="1">[21]ER!#REF!</definedName>
    <definedName name="_4__123Graph_BCPI_ER_LOG" localSheetId="64" hidden="1">[20]ER!#REF!</definedName>
    <definedName name="_4__123Graph_BCPI_ER_LOG" localSheetId="65" hidden="1">[20]ER!#REF!</definedName>
    <definedName name="_4__123Graph_BCPI_ER_LOG" localSheetId="66" hidden="1">[20]ER!#REF!</definedName>
    <definedName name="_4__123Graph_BCPI_ER_LOG" localSheetId="67" hidden="1">[20]ER!#REF!</definedName>
    <definedName name="_4__123Graph_BCPI_ER_LOG" localSheetId="68" hidden="1">[20]ER!#REF!</definedName>
    <definedName name="_4__123Graph_BCPI_ER_LOG" localSheetId="69" hidden="1">[20]ER!#REF!</definedName>
    <definedName name="_4__123Graph_BCPI_ER_LOG" localSheetId="70" hidden="1">[20]ER!#REF!</definedName>
    <definedName name="_4__123Graph_BCPI_ER_LOG" localSheetId="71" hidden="1">[20]ER!#REF!</definedName>
    <definedName name="_4__123Graph_BCPI_ER_LOG" localSheetId="72" hidden="1">[20]ER!#REF!</definedName>
    <definedName name="_4__123Graph_BCPI_ER_LOG" localSheetId="73" hidden="1">[20]ER!#REF!</definedName>
    <definedName name="_4__123Graph_BCPI_ER_LOG" localSheetId="7" hidden="1">[20]ER!#REF!</definedName>
    <definedName name="_4__123Graph_BCPI_ER_LOG" localSheetId="74" hidden="1">[20]ER!#REF!</definedName>
    <definedName name="_4__123Graph_BCPI_ER_LOG" localSheetId="75" hidden="1">[20]ER!#REF!</definedName>
    <definedName name="_4__123Graph_BCPI_ER_LOG" localSheetId="76" hidden="1">[20]ER!#REF!</definedName>
    <definedName name="_4__123Graph_BCPI_ER_LOG" localSheetId="77" hidden="1">[20]ER!#REF!</definedName>
    <definedName name="_4__123Graph_BCPI_ER_LOG" localSheetId="78" hidden="1">[20]ER!#REF!</definedName>
    <definedName name="_4__123Graph_BCPI_ER_LOG" localSheetId="79" hidden="1">[21]ER!#REF!</definedName>
    <definedName name="_4__123Graph_BCPI_ER_LOG" localSheetId="8" hidden="1">[20]ER!#REF!</definedName>
    <definedName name="_4__123Graph_BCPI_ER_LOG" localSheetId="9" hidden="1">[22]ER!#REF!</definedName>
    <definedName name="_4__123Graph_BCPI_ER_LOG" hidden="1">[20]ER!#REF!</definedName>
    <definedName name="_5__123Graph_AChart_3A" localSheetId="5" hidden="1">[17]CPIINDEX!$O$203:$O$304</definedName>
    <definedName name="_5__123Graph_AChart_3A" localSheetId="6" hidden="1">[18]CPIINDEX!$O$203:$O$304</definedName>
    <definedName name="_5__123Graph_AChart_3A" localSheetId="79" hidden="1">[17]CPIINDEX!$O$203:$O$304</definedName>
    <definedName name="_5__123Graph_AChart_3A" localSheetId="9" hidden="1">[17]CPIINDEX!$O$203:$O$304</definedName>
    <definedName name="_5__123Graph_AChart_3A" hidden="1">[19]CPIINDEX!$O$203:$O$304</definedName>
    <definedName name="_5__123Graph_BIBA_IBRD" localSheetId="1" hidden="1">[20]WB!#REF!</definedName>
    <definedName name="_5__123Graph_BIBA_IBRD" localSheetId="10" hidden="1">[20]WB!#REF!</definedName>
    <definedName name="_5__123Graph_BIBA_IBRD" localSheetId="11" hidden="1">[20]WB!#REF!</definedName>
    <definedName name="_5__123Graph_BIBA_IBRD" localSheetId="12" hidden="1">[20]WB!#REF!</definedName>
    <definedName name="_5__123Graph_BIBA_IBRD" localSheetId="13" hidden="1">[20]WB!#REF!</definedName>
    <definedName name="_5__123Graph_BIBA_IBRD" localSheetId="15" hidden="1">[20]WB!#REF!</definedName>
    <definedName name="_5__123Graph_BIBA_IBRD" localSheetId="16" hidden="1">[20]WB!#REF!</definedName>
    <definedName name="_5__123Graph_BIBA_IBRD" localSheetId="2" hidden="1">[20]WB!#REF!</definedName>
    <definedName name="_5__123Graph_BIBA_IBRD" localSheetId="24" hidden="1">[20]WB!#REF!</definedName>
    <definedName name="_5__123Graph_BIBA_IBRD" localSheetId="25" hidden="1">[20]WB!#REF!</definedName>
    <definedName name="_5__123Graph_BIBA_IBRD" localSheetId="26" hidden="1">[20]WB!#REF!</definedName>
    <definedName name="_5__123Graph_BIBA_IBRD" localSheetId="27" hidden="1">[20]WB!#REF!</definedName>
    <definedName name="_5__123Graph_BIBA_IBRD" localSheetId="28" hidden="1">[20]WB!#REF!</definedName>
    <definedName name="_5__123Graph_BIBA_IBRD" localSheetId="29" hidden="1">[20]WB!#REF!</definedName>
    <definedName name="_5__123Graph_BIBA_IBRD" localSheetId="3" hidden="1">[20]WB!#REF!</definedName>
    <definedName name="_5__123Graph_BIBA_IBRD" localSheetId="31" hidden="1">[20]WB!#REF!</definedName>
    <definedName name="_5__123Graph_BIBA_IBRD" localSheetId="32" hidden="1">[20]WB!#REF!</definedName>
    <definedName name="_5__123Graph_BIBA_IBRD" localSheetId="33" hidden="1">[20]WB!#REF!</definedName>
    <definedName name="_5__123Graph_BIBA_IBRD" localSheetId="34" hidden="1">[20]WB!#REF!</definedName>
    <definedName name="_5__123Graph_BIBA_IBRD" localSheetId="37" hidden="1">[20]WB!#REF!</definedName>
    <definedName name="_5__123Graph_BIBA_IBRD" localSheetId="41" hidden="1">[20]WB!#REF!</definedName>
    <definedName name="_5__123Graph_BIBA_IBRD" localSheetId="4" hidden="1">[20]WB!#REF!</definedName>
    <definedName name="_5__123Graph_BIBA_IBRD" localSheetId="45" hidden="1">[20]WB!#REF!</definedName>
    <definedName name="_5__123Graph_BIBA_IBRD" localSheetId="46" hidden="1">[20]WB!#REF!</definedName>
    <definedName name="_5__123Graph_BIBA_IBRD" localSheetId="47" hidden="1">[20]WB!#REF!</definedName>
    <definedName name="_5__123Graph_BIBA_IBRD" localSheetId="48" hidden="1">[20]WB!#REF!</definedName>
    <definedName name="_5__123Graph_BIBA_IBRD" localSheetId="49" hidden="1">[20]WB!#REF!</definedName>
    <definedName name="_5__123Graph_BIBA_IBRD" localSheetId="50" hidden="1">[20]WB!#REF!</definedName>
    <definedName name="_5__123Graph_BIBA_IBRD" localSheetId="5" hidden="1">[21]WB!#REF!</definedName>
    <definedName name="_5__123Graph_BIBA_IBRD" localSheetId="51" hidden="1">[20]WB!#REF!</definedName>
    <definedName name="_5__123Graph_BIBA_IBRD" localSheetId="52" hidden="1">[20]WB!#REF!</definedName>
    <definedName name="_5__123Graph_BIBA_IBRD" localSheetId="53" hidden="1">[20]WB!#REF!</definedName>
    <definedName name="_5__123Graph_BIBA_IBRD" localSheetId="54" hidden="1">[20]WB!#REF!</definedName>
    <definedName name="_5__123Graph_BIBA_IBRD" localSheetId="55" hidden="1">[20]WB!#REF!</definedName>
    <definedName name="_5__123Graph_BIBA_IBRD" localSheetId="56" hidden="1">[20]WB!#REF!</definedName>
    <definedName name="_5__123Graph_BIBA_IBRD" localSheetId="57" hidden="1">[20]WB!#REF!</definedName>
    <definedName name="_5__123Graph_BIBA_IBRD" localSheetId="58" hidden="1">[20]WB!#REF!</definedName>
    <definedName name="_5__123Graph_BIBA_IBRD" localSheetId="59" hidden="1">[20]WB!#REF!</definedName>
    <definedName name="_5__123Graph_BIBA_IBRD" localSheetId="60" hidden="1">[20]WB!#REF!</definedName>
    <definedName name="_5__123Graph_BIBA_IBRD" localSheetId="61" hidden="1">[20]WB!#REF!</definedName>
    <definedName name="_5__123Graph_BIBA_IBRD" localSheetId="62" hidden="1">[20]WB!#REF!</definedName>
    <definedName name="_5__123Graph_BIBA_IBRD" localSheetId="63" hidden="1">[20]WB!#REF!</definedName>
    <definedName name="_5__123Graph_BIBA_IBRD" localSheetId="6" hidden="1">[21]WB!#REF!</definedName>
    <definedName name="_5__123Graph_BIBA_IBRD" localSheetId="64" hidden="1">[20]WB!#REF!</definedName>
    <definedName name="_5__123Graph_BIBA_IBRD" localSheetId="65" hidden="1">[20]WB!#REF!</definedName>
    <definedName name="_5__123Graph_BIBA_IBRD" localSheetId="66" hidden="1">[20]WB!#REF!</definedName>
    <definedName name="_5__123Graph_BIBA_IBRD" localSheetId="67" hidden="1">[20]WB!#REF!</definedName>
    <definedName name="_5__123Graph_BIBA_IBRD" localSheetId="68" hidden="1">[20]WB!#REF!</definedName>
    <definedName name="_5__123Graph_BIBA_IBRD" localSheetId="69" hidden="1">[20]WB!#REF!</definedName>
    <definedName name="_5__123Graph_BIBA_IBRD" localSheetId="70" hidden="1">[20]WB!#REF!</definedName>
    <definedName name="_5__123Graph_BIBA_IBRD" localSheetId="71" hidden="1">[20]WB!#REF!</definedName>
    <definedName name="_5__123Graph_BIBA_IBRD" localSheetId="72" hidden="1">[20]WB!#REF!</definedName>
    <definedName name="_5__123Graph_BIBA_IBRD" localSheetId="73" hidden="1">[20]WB!#REF!</definedName>
    <definedName name="_5__123Graph_BIBA_IBRD" localSheetId="7" hidden="1">[20]WB!#REF!</definedName>
    <definedName name="_5__123Graph_BIBA_IBRD" localSheetId="74" hidden="1">[20]WB!#REF!</definedName>
    <definedName name="_5__123Graph_BIBA_IBRD" localSheetId="75" hidden="1">[20]WB!#REF!</definedName>
    <definedName name="_5__123Graph_BIBA_IBRD" localSheetId="76" hidden="1">[20]WB!#REF!</definedName>
    <definedName name="_5__123Graph_BIBA_IBRD" localSheetId="77" hidden="1">[20]WB!#REF!</definedName>
    <definedName name="_5__123Graph_BIBA_IBRD" localSheetId="78" hidden="1">[20]WB!#REF!</definedName>
    <definedName name="_5__123Graph_BIBA_IBRD" localSheetId="79" hidden="1">[21]WB!#REF!</definedName>
    <definedName name="_5__123Graph_BIBA_IBRD" localSheetId="8" hidden="1">[20]WB!#REF!</definedName>
    <definedName name="_5__123Graph_BIBA_IBRD" localSheetId="9" hidden="1">[22]WB!#REF!</definedName>
    <definedName name="_5__123Graph_BIBA_IBRD" hidden="1">[20]WB!#REF!</definedName>
    <definedName name="_6__123Graph_AChart_4A" localSheetId="5" hidden="1">[17]CPIINDEX!$O$239:$O$298</definedName>
    <definedName name="_6__123Graph_AChart_4A" localSheetId="6" hidden="1">[18]CPIINDEX!$O$239:$O$298</definedName>
    <definedName name="_6__123Graph_AChart_4A" localSheetId="79" hidden="1">[17]CPIINDEX!$O$239:$O$298</definedName>
    <definedName name="_6__123Graph_AChart_4A" localSheetId="9" hidden="1">[17]CPIINDEX!$O$239:$O$298</definedName>
    <definedName name="_6__123Graph_AChart_4A" hidden="1">[19]CPIINDEX!$O$239:$O$298</definedName>
    <definedName name="_7__123Graph_ACPI_ER_LOG" localSheetId="1" hidden="1">[20]ER!#REF!</definedName>
    <definedName name="_7__123Graph_ACPI_ER_LOG" localSheetId="10" hidden="1">[20]ER!#REF!</definedName>
    <definedName name="_7__123Graph_ACPI_ER_LOG" localSheetId="11" hidden="1">[20]ER!#REF!</definedName>
    <definedName name="_7__123Graph_ACPI_ER_LOG" localSheetId="12" hidden="1">[20]ER!#REF!</definedName>
    <definedName name="_7__123Graph_ACPI_ER_LOG" localSheetId="13" hidden="1">[20]ER!#REF!</definedName>
    <definedName name="_7__123Graph_ACPI_ER_LOG" localSheetId="15" hidden="1">[20]ER!#REF!</definedName>
    <definedName name="_7__123Graph_ACPI_ER_LOG" localSheetId="16" hidden="1">[20]ER!#REF!</definedName>
    <definedName name="_7__123Graph_ACPI_ER_LOG" localSheetId="2" hidden="1">[20]ER!#REF!</definedName>
    <definedName name="_7__123Graph_ACPI_ER_LOG" localSheetId="24" hidden="1">[20]ER!#REF!</definedName>
    <definedName name="_7__123Graph_ACPI_ER_LOG" localSheetId="25" hidden="1">[20]ER!#REF!</definedName>
    <definedName name="_7__123Graph_ACPI_ER_LOG" localSheetId="26" hidden="1">[20]ER!#REF!</definedName>
    <definedName name="_7__123Graph_ACPI_ER_LOG" localSheetId="27" hidden="1">[20]ER!#REF!</definedName>
    <definedName name="_7__123Graph_ACPI_ER_LOG" localSheetId="28" hidden="1">[20]ER!#REF!</definedName>
    <definedName name="_7__123Graph_ACPI_ER_LOG" localSheetId="29" hidden="1">[20]ER!#REF!</definedName>
    <definedName name="_7__123Graph_ACPI_ER_LOG" localSheetId="3" hidden="1">[20]ER!#REF!</definedName>
    <definedName name="_7__123Graph_ACPI_ER_LOG" localSheetId="31" hidden="1">[20]ER!#REF!</definedName>
    <definedName name="_7__123Graph_ACPI_ER_LOG" localSheetId="32" hidden="1">[20]ER!#REF!</definedName>
    <definedName name="_7__123Graph_ACPI_ER_LOG" localSheetId="33" hidden="1">[20]ER!#REF!</definedName>
    <definedName name="_7__123Graph_ACPI_ER_LOG" localSheetId="34" hidden="1">[20]ER!#REF!</definedName>
    <definedName name="_7__123Graph_ACPI_ER_LOG" localSheetId="37" hidden="1">[20]ER!#REF!</definedName>
    <definedName name="_7__123Graph_ACPI_ER_LOG" localSheetId="41" hidden="1">[20]ER!#REF!</definedName>
    <definedName name="_7__123Graph_ACPI_ER_LOG" localSheetId="4" hidden="1">[20]ER!#REF!</definedName>
    <definedName name="_7__123Graph_ACPI_ER_LOG" localSheetId="45" hidden="1">[20]ER!#REF!</definedName>
    <definedName name="_7__123Graph_ACPI_ER_LOG" localSheetId="46" hidden="1">[20]ER!#REF!</definedName>
    <definedName name="_7__123Graph_ACPI_ER_LOG" localSheetId="47" hidden="1">[20]ER!#REF!</definedName>
    <definedName name="_7__123Graph_ACPI_ER_LOG" localSheetId="48" hidden="1">[20]ER!#REF!</definedName>
    <definedName name="_7__123Graph_ACPI_ER_LOG" localSheetId="49" hidden="1">[20]ER!#REF!</definedName>
    <definedName name="_7__123Graph_ACPI_ER_LOG" localSheetId="50" hidden="1">[20]ER!#REF!</definedName>
    <definedName name="_7__123Graph_ACPI_ER_LOG" localSheetId="5" hidden="1">[21]ER!#REF!</definedName>
    <definedName name="_7__123Graph_ACPI_ER_LOG" localSheetId="51" hidden="1">[20]ER!#REF!</definedName>
    <definedName name="_7__123Graph_ACPI_ER_LOG" localSheetId="52" hidden="1">[20]ER!#REF!</definedName>
    <definedName name="_7__123Graph_ACPI_ER_LOG" localSheetId="53" hidden="1">[20]ER!#REF!</definedName>
    <definedName name="_7__123Graph_ACPI_ER_LOG" localSheetId="54" hidden="1">[20]ER!#REF!</definedName>
    <definedName name="_7__123Graph_ACPI_ER_LOG" localSheetId="55" hidden="1">[20]ER!#REF!</definedName>
    <definedName name="_7__123Graph_ACPI_ER_LOG" localSheetId="56" hidden="1">[20]ER!#REF!</definedName>
    <definedName name="_7__123Graph_ACPI_ER_LOG" localSheetId="57" hidden="1">[20]ER!#REF!</definedName>
    <definedName name="_7__123Graph_ACPI_ER_LOG" localSheetId="58" hidden="1">[20]ER!#REF!</definedName>
    <definedName name="_7__123Graph_ACPI_ER_LOG" localSheetId="59" hidden="1">[20]ER!#REF!</definedName>
    <definedName name="_7__123Graph_ACPI_ER_LOG" localSheetId="60" hidden="1">[20]ER!#REF!</definedName>
    <definedName name="_7__123Graph_ACPI_ER_LOG" localSheetId="61" hidden="1">[20]ER!#REF!</definedName>
    <definedName name="_7__123Graph_ACPI_ER_LOG" localSheetId="62" hidden="1">[20]ER!#REF!</definedName>
    <definedName name="_7__123Graph_ACPI_ER_LOG" localSheetId="63" hidden="1">[20]ER!#REF!</definedName>
    <definedName name="_7__123Graph_ACPI_ER_LOG" localSheetId="6" hidden="1">[21]ER!#REF!</definedName>
    <definedName name="_7__123Graph_ACPI_ER_LOG" localSheetId="64" hidden="1">[20]ER!#REF!</definedName>
    <definedName name="_7__123Graph_ACPI_ER_LOG" localSheetId="65" hidden="1">[20]ER!#REF!</definedName>
    <definedName name="_7__123Graph_ACPI_ER_LOG" localSheetId="66" hidden="1">[20]ER!#REF!</definedName>
    <definedName name="_7__123Graph_ACPI_ER_LOG" localSheetId="67" hidden="1">[20]ER!#REF!</definedName>
    <definedName name="_7__123Graph_ACPI_ER_LOG" localSheetId="68" hidden="1">[20]ER!#REF!</definedName>
    <definedName name="_7__123Graph_ACPI_ER_LOG" localSheetId="69" hidden="1">[20]ER!#REF!</definedName>
    <definedName name="_7__123Graph_ACPI_ER_LOG" localSheetId="70" hidden="1">[20]ER!#REF!</definedName>
    <definedName name="_7__123Graph_ACPI_ER_LOG" localSheetId="71" hidden="1">[20]ER!#REF!</definedName>
    <definedName name="_7__123Graph_ACPI_ER_LOG" localSheetId="72" hidden="1">[20]ER!#REF!</definedName>
    <definedName name="_7__123Graph_ACPI_ER_LOG" localSheetId="73" hidden="1">[20]ER!#REF!</definedName>
    <definedName name="_7__123Graph_ACPI_ER_LOG" localSheetId="7" hidden="1">[20]ER!#REF!</definedName>
    <definedName name="_7__123Graph_ACPI_ER_LOG" localSheetId="74" hidden="1">[20]ER!#REF!</definedName>
    <definedName name="_7__123Graph_ACPI_ER_LOG" localSheetId="75" hidden="1">[20]ER!#REF!</definedName>
    <definedName name="_7__123Graph_ACPI_ER_LOG" localSheetId="76" hidden="1">[20]ER!#REF!</definedName>
    <definedName name="_7__123Graph_ACPI_ER_LOG" localSheetId="77" hidden="1">[20]ER!#REF!</definedName>
    <definedName name="_7__123Graph_ACPI_ER_LOG" localSheetId="78" hidden="1">[20]ER!#REF!</definedName>
    <definedName name="_7__123Graph_ACPI_ER_LOG" localSheetId="79" hidden="1">[21]ER!#REF!</definedName>
    <definedName name="_7__123Graph_ACPI_ER_LOG" localSheetId="8" hidden="1">[20]ER!#REF!</definedName>
    <definedName name="_7__123Graph_ACPI_ER_LOG" localSheetId="9" hidden="1">[22]ER!#REF!</definedName>
    <definedName name="_7__123Graph_ACPI_ER_LOG" hidden="1">[20]ER!#REF!</definedName>
    <definedName name="_8__123Graph_BChart_1A" localSheetId="5" hidden="1">[17]CPIINDEX!$S$263:$S$310</definedName>
    <definedName name="_8__123Graph_BChart_1A" localSheetId="6" hidden="1">[18]CPIINDEX!$S$263:$S$310</definedName>
    <definedName name="_8__123Graph_BChart_1A" localSheetId="79" hidden="1">[17]CPIINDEX!$S$263:$S$310</definedName>
    <definedName name="_8__123Graph_BChart_1A" localSheetId="9" hidden="1">[17]CPIINDEX!$S$263:$S$310</definedName>
    <definedName name="_8__123Graph_BChart_1A" hidden="1">[19]CPIINDEX!$S$263:$S$310</definedName>
    <definedName name="_9__123Graph_BChart_3A" localSheetId="1" hidden="1">[19]CPIINDEX!#REF!</definedName>
    <definedName name="_9__123Graph_BChart_3A" localSheetId="10" hidden="1">[19]CPIINDEX!#REF!</definedName>
    <definedName name="_9__123Graph_BChart_3A" localSheetId="11" hidden="1">[19]CPIINDEX!#REF!</definedName>
    <definedName name="_9__123Graph_BChart_3A" localSheetId="12" hidden="1">[19]CPIINDEX!#REF!</definedName>
    <definedName name="_9__123Graph_BChart_3A" localSheetId="13" hidden="1">[19]CPIINDEX!#REF!</definedName>
    <definedName name="_9__123Graph_BChart_3A" localSheetId="15" hidden="1">[19]CPIINDEX!#REF!</definedName>
    <definedName name="_9__123Graph_BChart_3A" localSheetId="16" hidden="1">[19]CPIINDEX!#REF!</definedName>
    <definedName name="_9__123Graph_BChart_3A" localSheetId="2" hidden="1">[19]CPIINDEX!#REF!</definedName>
    <definedName name="_9__123Graph_BChart_3A" localSheetId="24" hidden="1">[19]CPIINDEX!#REF!</definedName>
    <definedName name="_9__123Graph_BChart_3A" localSheetId="25" hidden="1">[19]CPIINDEX!#REF!</definedName>
    <definedName name="_9__123Graph_BChart_3A" localSheetId="26" hidden="1">[19]CPIINDEX!#REF!</definedName>
    <definedName name="_9__123Graph_BChart_3A" localSheetId="27" hidden="1">[19]CPIINDEX!#REF!</definedName>
    <definedName name="_9__123Graph_BChart_3A" localSheetId="28" hidden="1">[19]CPIINDEX!#REF!</definedName>
    <definedName name="_9__123Graph_BChart_3A" localSheetId="29" hidden="1">[19]CPIINDEX!#REF!</definedName>
    <definedName name="_9__123Graph_BChart_3A" localSheetId="3" hidden="1">[19]CPIINDEX!#REF!</definedName>
    <definedName name="_9__123Graph_BChart_3A" localSheetId="31" hidden="1">[19]CPIINDEX!#REF!</definedName>
    <definedName name="_9__123Graph_BChart_3A" localSheetId="32" hidden="1">[19]CPIINDEX!#REF!</definedName>
    <definedName name="_9__123Graph_BChart_3A" localSheetId="33" hidden="1">[19]CPIINDEX!#REF!</definedName>
    <definedName name="_9__123Graph_BChart_3A" localSheetId="34" hidden="1">[19]CPIINDEX!#REF!</definedName>
    <definedName name="_9__123Graph_BChart_3A" localSheetId="37" hidden="1">[19]CPIINDEX!#REF!</definedName>
    <definedName name="_9__123Graph_BChart_3A" localSheetId="41" hidden="1">[19]CPIINDEX!#REF!</definedName>
    <definedName name="_9__123Graph_BChart_3A" localSheetId="4" hidden="1">[19]CPIINDEX!#REF!</definedName>
    <definedName name="_9__123Graph_BChart_3A" localSheetId="45" hidden="1">[19]CPIINDEX!#REF!</definedName>
    <definedName name="_9__123Graph_BChart_3A" localSheetId="46" hidden="1">[19]CPIINDEX!#REF!</definedName>
    <definedName name="_9__123Graph_BChart_3A" localSheetId="47" hidden="1">[19]CPIINDEX!#REF!</definedName>
    <definedName name="_9__123Graph_BChart_3A" localSheetId="48" hidden="1">[19]CPIINDEX!#REF!</definedName>
    <definedName name="_9__123Graph_BChart_3A" localSheetId="49" hidden="1">[19]CPIINDEX!#REF!</definedName>
    <definedName name="_9__123Graph_BChart_3A" localSheetId="50" hidden="1">[19]CPIINDEX!#REF!</definedName>
    <definedName name="_9__123Graph_BChart_3A" localSheetId="5" hidden="1">[17]CPIINDEX!#REF!</definedName>
    <definedName name="_9__123Graph_BChart_3A" localSheetId="51" hidden="1">[19]CPIINDEX!#REF!</definedName>
    <definedName name="_9__123Graph_BChart_3A" localSheetId="52" hidden="1">[19]CPIINDEX!#REF!</definedName>
    <definedName name="_9__123Graph_BChart_3A" localSheetId="53" hidden="1">[19]CPIINDEX!#REF!</definedName>
    <definedName name="_9__123Graph_BChart_3A" localSheetId="54" hidden="1">[19]CPIINDEX!#REF!</definedName>
    <definedName name="_9__123Graph_BChart_3A" localSheetId="55" hidden="1">[19]CPIINDEX!#REF!</definedName>
    <definedName name="_9__123Graph_BChart_3A" localSheetId="56" hidden="1">[19]CPIINDEX!#REF!</definedName>
    <definedName name="_9__123Graph_BChart_3A" localSheetId="57" hidden="1">[19]CPIINDEX!#REF!</definedName>
    <definedName name="_9__123Graph_BChart_3A" localSheetId="58" hidden="1">[19]CPIINDEX!#REF!</definedName>
    <definedName name="_9__123Graph_BChart_3A" localSheetId="59" hidden="1">[19]CPIINDEX!#REF!</definedName>
    <definedName name="_9__123Graph_BChart_3A" localSheetId="60" hidden="1">[19]CPIINDEX!#REF!</definedName>
    <definedName name="_9__123Graph_BChart_3A" localSheetId="61" hidden="1">[19]CPIINDEX!#REF!</definedName>
    <definedName name="_9__123Graph_BChart_3A" localSheetId="62" hidden="1">[19]CPIINDEX!#REF!</definedName>
    <definedName name="_9__123Graph_BChart_3A" localSheetId="63" hidden="1">[19]CPIINDEX!#REF!</definedName>
    <definedName name="_9__123Graph_BChart_3A" localSheetId="6" hidden="1">[18]CPIINDEX!#REF!</definedName>
    <definedName name="_9__123Graph_BChart_3A" localSheetId="64" hidden="1">[19]CPIINDEX!#REF!</definedName>
    <definedName name="_9__123Graph_BChart_3A" localSheetId="65" hidden="1">[19]CPIINDEX!#REF!</definedName>
    <definedName name="_9__123Graph_BChart_3A" localSheetId="66" hidden="1">[19]CPIINDEX!#REF!</definedName>
    <definedName name="_9__123Graph_BChart_3A" localSheetId="67" hidden="1">[19]CPIINDEX!#REF!</definedName>
    <definedName name="_9__123Graph_BChart_3A" localSheetId="68" hidden="1">[19]CPIINDEX!#REF!</definedName>
    <definedName name="_9__123Graph_BChart_3A" localSheetId="69" hidden="1">[19]CPIINDEX!#REF!</definedName>
    <definedName name="_9__123Graph_BChart_3A" localSheetId="70" hidden="1">[19]CPIINDEX!#REF!</definedName>
    <definedName name="_9__123Graph_BChart_3A" localSheetId="71" hidden="1">[19]CPIINDEX!#REF!</definedName>
    <definedName name="_9__123Graph_BChart_3A" localSheetId="72" hidden="1">[19]CPIINDEX!#REF!</definedName>
    <definedName name="_9__123Graph_BChart_3A" localSheetId="73" hidden="1">[19]CPIINDEX!#REF!</definedName>
    <definedName name="_9__123Graph_BChart_3A" localSheetId="7" hidden="1">[19]CPIINDEX!#REF!</definedName>
    <definedName name="_9__123Graph_BChart_3A" localSheetId="74" hidden="1">[19]CPIINDEX!#REF!</definedName>
    <definedName name="_9__123Graph_BChart_3A" localSheetId="75" hidden="1">[19]CPIINDEX!#REF!</definedName>
    <definedName name="_9__123Graph_BChart_3A" localSheetId="76" hidden="1">[19]CPIINDEX!#REF!</definedName>
    <definedName name="_9__123Graph_BChart_3A" localSheetId="77" hidden="1">[19]CPIINDEX!#REF!</definedName>
    <definedName name="_9__123Graph_BChart_3A" localSheetId="78" hidden="1">[19]CPIINDEX!#REF!</definedName>
    <definedName name="_9__123Graph_BChart_3A" localSheetId="79" hidden="1">[17]CPIINDEX!#REF!</definedName>
    <definedName name="_9__123Graph_BChart_3A" localSheetId="8" hidden="1">[19]CPIINDEX!#REF!</definedName>
    <definedName name="_9__123Graph_BChart_3A" localSheetId="9" hidden="1">[17]CPIINDEX!#REF!</definedName>
    <definedName name="_9__123Graph_BChart_3A" hidden="1">[19]CPIINDEX!#REF!</definedName>
    <definedName name="_ALT205" localSheetId="1">#REF!</definedName>
    <definedName name="_ALT205" localSheetId="10">#REF!</definedName>
    <definedName name="_ALT205" localSheetId="11">#REF!</definedName>
    <definedName name="_ALT205" localSheetId="12">#REF!</definedName>
    <definedName name="_ALT205" localSheetId="13">#REF!</definedName>
    <definedName name="_ALT205" localSheetId="15">#REF!</definedName>
    <definedName name="_ALT205" localSheetId="16">#REF!</definedName>
    <definedName name="_ALT205" localSheetId="2">#REF!</definedName>
    <definedName name="_ALT205" localSheetId="23">#REF!</definedName>
    <definedName name="_ALT205" localSheetId="24">#REF!</definedName>
    <definedName name="_ALT205" localSheetId="25">#REF!</definedName>
    <definedName name="_ALT205" localSheetId="26">#REF!</definedName>
    <definedName name="_ALT205" localSheetId="27">#REF!</definedName>
    <definedName name="_ALT205" localSheetId="28">#REF!</definedName>
    <definedName name="_ALT205" localSheetId="29">#REF!</definedName>
    <definedName name="_ALT205" localSheetId="3">#REF!</definedName>
    <definedName name="_ALT205" localSheetId="31">#REF!</definedName>
    <definedName name="_ALT205" localSheetId="32">#REF!</definedName>
    <definedName name="_ALT205" localSheetId="33">#REF!</definedName>
    <definedName name="_ALT205" localSheetId="34">#REF!</definedName>
    <definedName name="_ALT205" localSheetId="37">#REF!</definedName>
    <definedName name="_ALT205" localSheetId="41">#REF!</definedName>
    <definedName name="_ALT205" localSheetId="4">#REF!</definedName>
    <definedName name="_ALT205" localSheetId="45">#REF!</definedName>
    <definedName name="_ALT205" localSheetId="46">#REF!</definedName>
    <definedName name="_ALT205" localSheetId="47">#REF!</definedName>
    <definedName name="_ALT205" localSheetId="48">#REF!</definedName>
    <definedName name="_ALT205" localSheetId="49">#REF!</definedName>
    <definedName name="_ALT205" localSheetId="50">#REF!</definedName>
    <definedName name="_ALT205" localSheetId="5">#REF!</definedName>
    <definedName name="_ALT205" localSheetId="51">#REF!</definedName>
    <definedName name="_ALT205" localSheetId="52">#REF!</definedName>
    <definedName name="_ALT205" localSheetId="53">#REF!</definedName>
    <definedName name="_ALT205" localSheetId="54">#REF!</definedName>
    <definedName name="_ALT205" localSheetId="56">#REF!</definedName>
    <definedName name="_ALT205" localSheetId="57">#REF!</definedName>
    <definedName name="_ALT205" localSheetId="58">#REF!</definedName>
    <definedName name="_ALT205" localSheetId="59">#REF!</definedName>
    <definedName name="_ALT205" localSheetId="60">#REF!</definedName>
    <definedName name="_ALT205" localSheetId="61">#REF!</definedName>
    <definedName name="_ALT205" localSheetId="62">#REF!</definedName>
    <definedName name="_ALT205" localSheetId="63">#REF!</definedName>
    <definedName name="_ALT205" localSheetId="6">#REF!</definedName>
    <definedName name="_ALT205" localSheetId="64">#REF!</definedName>
    <definedName name="_ALT205" localSheetId="65">#REF!</definedName>
    <definedName name="_ALT205" localSheetId="66">#REF!</definedName>
    <definedName name="_ALT205" localSheetId="67">#REF!</definedName>
    <definedName name="_ALT205" localSheetId="68">#REF!</definedName>
    <definedName name="_ALT205" localSheetId="69">#REF!</definedName>
    <definedName name="_ALT205" localSheetId="71">#REF!</definedName>
    <definedName name="_ALT205" localSheetId="72">#REF!</definedName>
    <definedName name="_ALT205" localSheetId="73">#REF!</definedName>
    <definedName name="_ALT205" localSheetId="7">#REF!</definedName>
    <definedName name="_ALT205" localSheetId="74">#REF!</definedName>
    <definedName name="_ALT205" localSheetId="75">#REF!</definedName>
    <definedName name="_ALT205" localSheetId="76">#REF!</definedName>
    <definedName name="_ALT205" localSheetId="77">#REF!</definedName>
    <definedName name="_ALT205" localSheetId="78">#REF!</definedName>
    <definedName name="_ALT205" localSheetId="79">#REF!</definedName>
    <definedName name="_ALT205" localSheetId="8">#REF!</definedName>
    <definedName name="_ALT205" localSheetId="9">#REF!</definedName>
    <definedName name="_ALT205">#REF!</definedName>
    <definedName name="_ARR1" localSheetId="1">#REF!</definedName>
    <definedName name="_ARR1" localSheetId="10">#REF!</definedName>
    <definedName name="_ARR1" localSheetId="11">#REF!</definedName>
    <definedName name="_ARR1" localSheetId="12">#REF!</definedName>
    <definedName name="_ARR1" localSheetId="13">#REF!</definedName>
    <definedName name="_ARR1" localSheetId="15">#REF!</definedName>
    <definedName name="_ARR1" localSheetId="16">#REF!</definedName>
    <definedName name="_ARR1" localSheetId="2">#REF!</definedName>
    <definedName name="_ARR1" localSheetId="23">#REF!</definedName>
    <definedName name="_ARR1" localSheetId="24">#REF!</definedName>
    <definedName name="_ARR1" localSheetId="25">#REF!</definedName>
    <definedName name="_ARR1" localSheetId="26">#REF!</definedName>
    <definedName name="_ARR1" localSheetId="27">#REF!</definedName>
    <definedName name="_ARR1" localSheetId="28">#REF!</definedName>
    <definedName name="_ARR1" localSheetId="29">#REF!</definedName>
    <definedName name="_ARR1" localSheetId="3">#REF!</definedName>
    <definedName name="_ARR1" localSheetId="31">#REF!</definedName>
    <definedName name="_ARR1" localSheetId="32">#REF!</definedName>
    <definedName name="_ARR1" localSheetId="33">#REF!</definedName>
    <definedName name="_ARR1" localSheetId="34">#REF!</definedName>
    <definedName name="_ARR1" localSheetId="37">#REF!</definedName>
    <definedName name="_ARR1" localSheetId="41">#REF!</definedName>
    <definedName name="_ARR1" localSheetId="4">#REF!</definedName>
    <definedName name="_ARR1" localSheetId="45">#REF!</definedName>
    <definedName name="_ARR1" localSheetId="46">#REF!</definedName>
    <definedName name="_ARR1" localSheetId="47">#REF!</definedName>
    <definedName name="_ARR1" localSheetId="48">#REF!</definedName>
    <definedName name="_ARR1" localSheetId="49">#REF!</definedName>
    <definedName name="_ARR1" localSheetId="50">#REF!</definedName>
    <definedName name="_ARR1" localSheetId="5">#REF!</definedName>
    <definedName name="_ARR1" localSheetId="51">#REF!</definedName>
    <definedName name="_ARR1" localSheetId="52">#REF!</definedName>
    <definedName name="_ARR1" localSheetId="53">#REF!</definedName>
    <definedName name="_ARR1" localSheetId="54">#REF!</definedName>
    <definedName name="_ARR1" localSheetId="56">#REF!</definedName>
    <definedName name="_ARR1" localSheetId="57">#REF!</definedName>
    <definedName name="_ARR1" localSheetId="58">#REF!</definedName>
    <definedName name="_ARR1" localSheetId="59">#REF!</definedName>
    <definedName name="_ARR1" localSheetId="60">#REF!</definedName>
    <definedName name="_ARR1" localSheetId="61">#REF!</definedName>
    <definedName name="_ARR1" localSheetId="62">#REF!</definedName>
    <definedName name="_ARR1" localSheetId="63">#REF!</definedName>
    <definedName name="_ARR1" localSheetId="6">#REF!</definedName>
    <definedName name="_ARR1" localSheetId="64">#REF!</definedName>
    <definedName name="_ARR1" localSheetId="65">#REF!</definedName>
    <definedName name="_ARR1" localSheetId="66">#REF!</definedName>
    <definedName name="_ARR1" localSheetId="67">#REF!</definedName>
    <definedName name="_ARR1" localSheetId="68">#REF!</definedName>
    <definedName name="_ARR1" localSheetId="69">#REF!</definedName>
    <definedName name="_ARR1" localSheetId="71">#REF!</definedName>
    <definedName name="_ARR1" localSheetId="72">#REF!</definedName>
    <definedName name="_ARR1" localSheetId="73">#REF!</definedName>
    <definedName name="_ARR1" localSheetId="7">#REF!</definedName>
    <definedName name="_ARR1" localSheetId="74">#REF!</definedName>
    <definedName name="_ARR1" localSheetId="75">#REF!</definedName>
    <definedName name="_ARR1" localSheetId="76">#REF!</definedName>
    <definedName name="_ARR1" localSheetId="77">#REF!</definedName>
    <definedName name="_ARR1" localSheetId="78">#REF!</definedName>
    <definedName name="_ARR1" localSheetId="79">#REF!</definedName>
    <definedName name="_ARR1" localSheetId="8">#REF!</definedName>
    <definedName name="_ARR1" localSheetId="9">#REF!</definedName>
    <definedName name="_ARR1">#REF!</definedName>
    <definedName name="_ASR1" localSheetId="1">#REF!</definedName>
    <definedName name="_ASR1" localSheetId="10">#REF!</definedName>
    <definedName name="_ASR1" localSheetId="11">#REF!</definedName>
    <definedName name="_ASR1" localSheetId="12">#REF!</definedName>
    <definedName name="_ASR1" localSheetId="13">#REF!</definedName>
    <definedName name="_ASR1" localSheetId="15">#REF!</definedName>
    <definedName name="_ASR1" localSheetId="16">#REF!</definedName>
    <definedName name="_ASR1" localSheetId="2">#REF!</definedName>
    <definedName name="_ASR1" localSheetId="23">#REF!</definedName>
    <definedName name="_ASR1" localSheetId="24">#REF!</definedName>
    <definedName name="_ASR1" localSheetId="25">#REF!</definedName>
    <definedName name="_ASR1" localSheetId="26">#REF!</definedName>
    <definedName name="_ASR1" localSheetId="27">#REF!</definedName>
    <definedName name="_ASR1" localSheetId="28">#REF!</definedName>
    <definedName name="_ASR1" localSheetId="29">#REF!</definedName>
    <definedName name="_ASR1" localSheetId="3">#REF!</definedName>
    <definedName name="_ASR1" localSheetId="31">#REF!</definedName>
    <definedName name="_ASR1" localSheetId="32">#REF!</definedName>
    <definedName name="_ASR1" localSheetId="33">#REF!</definedName>
    <definedName name="_ASR1" localSheetId="34">#REF!</definedName>
    <definedName name="_ASR1" localSheetId="37">#REF!</definedName>
    <definedName name="_ASR1" localSheetId="41">#REF!</definedName>
    <definedName name="_ASR1" localSheetId="4">#REF!</definedName>
    <definedName name="_ASR1" localSheetId="45">#REF!</definedName>
    <definedName name="_ASR1" localSheetId="46">#REF!</definedName>
    <definedName name="_ASR1" localSheetId="47">#REF!</definedName>
    <definedName name="_ASR1" localSheetId="48">#REF!</definedName>
    <definedName name="_ASR1" localSheetId="49">#REF!</definedName>
    <definedName name="_ASR1" localSheetId="50">#REF!</definedName>
    <definedName name="_ASR1" localSheetId="5">#REF!</definedName>
    <definedName name="_ASR1" localSheetId="51">#REF!</definedName>
    <definedName name="_ASR1" localSheetId="52">#REF!</definedName>
    <definedName name="_ASR1" localSheetId="53">#REF!</definedName>
    <definedName name="_ASR1" localSheetId="54">#REF!</definedName>
    <definedName name="_ASR1" localSheetId="56">#REF!</definedName>
    <definedName name="_ASR1" localSheetId="57">#REF!</definedName>
    <definedName name="_ASR1" localSheetId="58">#REF!</definedName>
    <definedName name="_ASR1" localSheetId="59">#REF!</definedName>
    <definedName name="_ASR1" localSheetId="60">#REF!</definedName>
    <definedName name="_ASR1" localSheetId="61">#REF!</definedName>
    <definedName name="_ASR1" localSheetId="62">#REF!</definedName>
    <definedName name="_ASR1" localSheetId="63">#REF!</definedName>
    <definedName name="_ASR1" localSheetId="6">#REF!</definedName>
    <definedName name="_ASR1" localSheetId="64">#REF!</definedName>
    <definedName name="_ASR1" localSheetId="65">#REF!</definedName>
    <definedName name="_ASR1" localSheetId="66">#REF!</definedName>
    <definedName name="_ASR1" localSheetId="67">#REF!</definedName>
    <definedName name="_ASR1" localSheetId="68">#REF!</definedName>
    <definedName name="_ASR1" localSheetId="69">#REF!</definedName>
    <definedName name="_ASR1" localSheetId="71">#REF!</definedName>
    <definedName name="_ASR1" localSheetId="72">#REF!</definedName>
    <definedName name="_ASR1" localSheetId="73">#REF!</definedName>
    <definedName name="_ASR1" localSheetId="7">#REF!</definedName>
    <definedName name="_ASR1" localSheetId="74">#REF!</definedName>
    <definedName name="_ASR1" localSheetId="75">#REF!</definedName>
    <definedName name="_ASR1" localSheetId="76">#REF!</definedName>
    <definedName name="_ASR1" localSheetId="77">#REF!</definedName>
    <definedName name="_ASR1" localSheetId="78">#REF!</definedName>
    <definedName name="_ASR1" localSheetId="79">#REF!</definedName>
    <definedName name="_ASR1" localSheetId="8">#REF!</definedName>
    <definedName name="_ASR1" localSheetId="9">#REF!</definedName>
    <definedName name="_ASR1">#REF!</definedName>
    <definedName name="_ASR10" localSheetId="1">#REF!</definedName>
    <definedName name="_ASR10" localSheetId="11">#REF!</definedName>
    <definedName name="_ASR10" localSheetId="12">#REF!</definedName>
    <definedName name="_ASR10" localSheetId="13">#REF!</definedName>
    <definedName name="_ASR10" localSheetId="23">#REF!</definedName>
    <definedName name="_ASR10" localSheetId="24">#REF!</definedName>
    <definedName name="_ASR10" localSheetId="26">#REF!</definedName>
    <definedName name="_ASR10" localSheetId="28">#REF!</definedName>
    <definedName name="_ASR10" localSheetId="29">#REF!</definedName>
    <definedName name="_ASR10" localSheetId="31">#REF!</definedName>
    <definedName name="_ASR10" localSheetId="41">#REF!</definedName>
    <definedName name="_ASR10" localSheetId="4">#REF!</definedName>
    <definedName name="_ASR10" localSheetId="46">#REF!</definedName>
    <definedName name="_ASR10" localSheetId="47">#REF!</definedName>
    <definedName name="_ASR10" localSheetId="48">#REF!</definedName>
    <definedName name="_ASR10" localSheetId="49">#REF!</definedName>
    <definedName name="_ASR10" localSheetId="50">#REF!</definedName>
    <definedName name="_ASR10" localSheetId="51">#REF!</definedName>
    <definedName name="_ASR10" localSheetId="53">#REF!</definedName>
    <definedName name="_ASR10" localSheetId="54">#REF!</definedName>
    <definedName name="_ASR10" localSheetId="56">#REF!</definedName>
    <definedName name="_ASR10" localSheetId="57">#REF!</definedName>
    <definedName name="_ASR10" localSheetId="58">#REF!</definedName>
    <definedName name="_ASR10" localSheetId="60">#REF!</definedName>
    <definedName name="_ASR10" localSheetId="61">#REF!</definedName>
    <definedName name="_ASR10" localSheetId="62">#REF!</definedName>
    <definedName name="_ASR10" localSheetId="63">#REF!</definedName>
    <definedName name="_ASR10" localSheetId="64">#REF!</definedName>
    <definedName name="_ASR10" localSheetId="66">#REF!</definedName>
    <definedName name="_ASR10" localSheetId="67">#REF!</definedName>
    <definedName name="_ASR10" localSheetId="68">#REF!</definedName>
    <definedName name="_ASR10" localSheetId="69">#REF!</definedName>
    <definedName name="_ASR10" localSheetId="71">#REF!</definedName>
    <definedName name="_ASR10" localSheetId="72">#REF!</definedName>
    <definedName name="_ASR10" localSheetId="73">#REF!</definedName>
    <definedName name="_ASR10">#REF!</definedName>
    <definedName name="_ASR2" localSheetId="1">#REF!</definedName>
    <definedName name="_ASR2" localSheetId="11">#REF!</definedName>
    <definedName name="_ASR2" localSheetId="12">#REF!</definedName>
    <definedName name="_ASR2" localSheetId="13">#REF!</definedName>
    <definedName name="_ASR2" localSheetId="23">#REF!</definedName>
    <definedName name="_ASR2" localSheetId="24">#REF!</definedName>
    <definedName name="_ASR2" localSheetId="26">#REF!</definedName>
    <definedName name="_ASR2" localSheetId="28">#REF!</definedName>
    <definedName name="_ASR2" localSheetId="29">#REF!</definedName>
    <definedName name="_ASR2" localSheetId="31">#REF!</definedName>
    <definedName name="_ASR2" localSheetId="41">#REF!</definedName>
    <definedName name="_ASR2" localSheetId="4">#REF!</definedName>
    <definedName name="_ASR2" localSheetId="46">#REF!</definedName>
    <definedName name="_ASR2" localSheetId="47">#REF!</definedName>
    <definedName name="_ASR2" localSheetId="48">#REF!</definedName>
    <definedName name="_ASR2" localSheetId="49">#REF!</definedName>
    <definedName name="_ASR2" localSheetId="50">#REF!</definedName>
    <definedName name="_ASR2" localSheetId="51">#REF!</definedName>
    <definedName name="_ASR2" localSheetId="53">#REF!</definedName>
    <definedName name="_ASR2" localSheetId="54">#REF!</definedName>
    <definedName name="_ASR2" localSheetId="56">#REF!</definedName>
    <definedName name="_ASR2" localSheetId="57">#REF!</definedName>
    <definedName name="_ASR2" localSheetId="58">#REF!</definedName>
    <definedName name="_ASR2" localSheetId="60">#REF!</definedName>
    <definedName name="_ASR2" localSheetId="61">#REF!</definedName>
    <definedName name="_ASR2" localSheetId="62">#REF!</definedName>
    <definedName name="_ASR2" localSheetId="63">#REF!</definedName>
    <definedName name="_ASR2" localSheetId="64">#REF!</definedName>
    <definedName name="_ASR2" localSheetId="66">#REF!</definedName>
    <definedName name="_ASR2" localSheetId="67">#REF!</definedName>
    <definedName name="_ASR2" localSheetId="68">#REF!</definedName>
    <definedName name="_ASR2" localSheetId="69">#REF!</definedName>
    <definedName name="_ASR2" localSheetId="71">#REF!</definedName>
    <definedName name="_ASR2" localSheetId="72">#REF!</definedName>
    <definedName name="_ASR2" localSheetId="73">#REF!</definedName>
    <definedName name="_ASR2">#REF!</definedName>
    <definedName name="_ASR3" localSheetId="1">#REF!</definedName>
    <definedName name="_ASR3" localSheetId="11">#REF!</definedName>
    <definedName name="_ASR3" localSheetId="12">#REF!</definedName>
    <definedName name="_ASR3" localSheetId="13">#REF!</definedName>
    <definedName name="_ASR3" localSheetId="23">#REF!</definedName>
    <definedName name="_ASR3" localSheetId="24">#REF!</definedName>
    <definedName name="_ASR3" localSheetId="26">#REF!</definedName>
    <definedName name="_ASR3" localSheetId="28">#REF!</definedName>
    <definedName name="_ASR3" localSheetId="29">#REF!</definedName>
    <definedName name="_ASR3" localSheetId="31">#REF!</definedName>
    <definedName name="_ASR3" localSheetId="41">#REF!</definedName>
    <definedName name="_ASR3" localSheetId="4">#REF!</definedName>
    <definedName name="_ASR3" localSheetId="46">#REF!</definedName>
    <definedName name="_ASR3" localSheetId="47">#REF!</definedName>
    <definedName name="_ASR3" localSheetId="48">#REF!</definedName>
    <definedName name="_ASR3" localSheetId="49">#REF!</definedName>
    <definedName name="_ASR3" localSheetId="50">#REF!</definedName>
    <definedName name="_ASR3" localSheetId="51">#REF!</definedName>
    <definedName name="_ASR3" localSheetId="53">#REF!</definedName>
    <definedName name="_ASR3" localSheetId="54">#REF!</definedName>
    <definedName name="_ASR3" localSheetId="56">#REF!</definedName>
    <definedName name="_ASR3" localSheetId="57">#REF!</definedName>
    <definedName name="_ASR3" localSheetId="58">#REF!</definedName>
    <definedName name="_ASR3" localSheetId="60">#REF!</definedName>
    <definedName name="_ASR3" localSheetId="61">#REF!</definedName>
    <definedName name="_ASR3" localSheetId="62">#REF!</definedName>
    <definedName name="_ASR3" localSheetId="63">#REF!</definedName>
    <definedName name="_ASR3" localSheetId="64">#REF!</definedName>
    <definedName name="_ASR3" localSheetId="66">#REF!</definedName>
    <definedName name="_ASR3" localSheetId="67">#REF!</definedName>
    <definedName name="_ASR3" localSheetId="68">#REF!</definedName>
    <definedName name="_ASR3" localSheetId="69">#REF!</definedName>
    <definedName name="_ASR3" localSheetId="71">#REF!</definedName>
    <definedName name="_ASR3" localSheetId="72">#REF!</definedName>
    <definedName name="_ASR3" localSheetId="73">#REF!</definedName>
    <definedName name="_ASR3">#REF!</definedName>
    <definedName name="_ASR6" localSheetId="5">'[31]Table 6 BoZ'!$A$1:$G$42</definedName>
    <definedName name="_ASR6" localSheetId="6">'[32]Table 6 BoZ'!$A$1:$G$42</definedName>
    <definedName name="_ASR6">'[33]Table 6 BoZ'!$A$1:$G$42</definedName>
    <definedName name="_ASR8" localSheetId="1">#REF!</definedName>
    <definedName name="_ASR8" localSheetId="10">#REF!</definedName>
    <definedName name="_ASR8" localSheetId="11">#REF!</definedName>
    <definedName name="_ASR8" localSheetId="12">#REF!</definedName>
    <definedName name="_ASR8" localSheetId="13">#REF!</definedName>
    <definedName name="_ASR8" localSheetId="15">#REF!</definedName>
    <definedName name="_ASR8" localSheetId="16">#REF!</definedName>
    <definedName name="_ASR8" localSheetId="2">#REF!</definedName>
    <definedName name="_ASR8" localSheetId="23">#REF!</definedName>
    <definedName name="_ASR8" localSheetId="24">#REF!</definedName>
    <definedName name="_ASR8" localSheetId="25">#REF!</definedName>
    <definedName name="_ASR8" localSheetId="26">#REF!</definedName>
    <definedName name="_ASR8" localSheetId="27">#REF!</definedName>
    <definedName name="_ASR8" localSheetId="28">#REF!</definedName>
    <definedName name="_ASR8" localSheetId="29">#REF!</definedName>
    <definedName name="_ASR8" localSheetId="3">#REF!</definedName>
    <definedName name="_ASR8" localSheetId="31">#REF!</definedName>
    <definedName name="_ASR8" localSheetId="32">#REF!</definedName>
    <definedName name="_ASR8" localSheetId="33">#REF!</definedName>
    <definedName name="_ASR8" localSheetId="34">#REF!</definedName>
    <definedName name="_ASR8" localSheetId="37">#REF!</definedName>
    <definedName name="_ASR8" localSheetId="41">#REF!</definedName>
    <definedName name="_ASR8" localSheetId="4">#REF!</definedName>
    <definedName name="_ASR8" localSheetId="45">#REF!</definedName>
    <definedName name="_ASR8" localSheetId="46">#REF!</definedName>
    <definedName name="_ASR8" localSheetId="47">#REF!</definedName>
    <definedName name="_ASR8" localSheetId="48">#REF!</definedName>
    <definedName name="_ASR8" localSheetId="49">#REF!</definedName>
    <definedName name="_ASR8" localSheetId="50">#REF!</definedName>
    <definedName name="_ASR8" localSheetId="5">#REF!</definedName>
    <definedName name="_ASR8" localSheetId="51">#REF!</definedName>
    <definedName name="_ASR8" localSheetId="52">#REF!</definedName>
    <definedName name="_ASR8" localSheetId="53">#REF!</definedName>
    <definedName name="_ASR8" localSheetId="54">#REF!</definedName>
    <definedName name="_ASR8" localSheetId="56">#REF!</definedName>
    <definedName name="_ASR8" localSheetId="57">#REF!</definedName>
    <definedName name="_ASR8" localSheetId="58">#REF!</definedName>
    <definedName name="_ASR8" localSheetId="59">#REF!</definedName>
    <definedName name="_ASR8" localSheetId="60">#REF!</definedName>
    <definedName name="_ASR8" localSheetId="61">#REF!</definedName>
    <definedName name="_ASR8" localSheetId="62">#REF!</definedName>
    <definedName name="_ASR8" localSheetId="63">#REF!</definedName>
    <definedName name="_ASR8" localSheetId="6">#REF!</definedName>
    <definedName name="_ASR8" localSheetId="64">#REF!</definedName>
    <definedName name="_ASR8" localSheetId="65">#REF!</definedName>
    <definedName name="_ASR8" localSheetId="66">#REF!</definedName>
    <definedName name="_ASR8" localSheetId="67">#REF!</definedName>
    <definedName name="_ASR8" localSheetId="68">#REF!</definedName>
    <definedName name="_ASR8" localSheetId="69">#REF!</definedName>
    <definedName name="_ASR8" localSheetId="71">#REF!</definedName>
    <definedName name="_ASR8" localSheetId="72">#REF!</definedName>
    <definedName name="_ASR8" localSheetId="73">#REF!</definedName>
    <definedName name="_ASR8" localSheetId="7">#REF!</definedName>
    <definedName name="_ASR8" localSheetId="74">#REF!</definedName>
    <definedName name="_ASR8" localSheetId="75">#REF!</definedName>
    <definedName name="_ASR8" localSheetId="76">#REF!</definedName>
    <definedName name="_ASR8" localSheetId="77">#REF!</definedName>
    <definedName name="_ASR8" localSheetId="78">#REF!</definedName>
    <definedName name="_ASR8" localSheetId="79">#REF!</definedName>
    <definedName name="_ASR8" localSheetId="8">#REF!</definedName>
    <definedName name="_ASR8" localSheetId="9">#REF!</definedName>
    <definedName name="_ASR8">#REF!</definedName>
    <definedName name="_ASR9" localSheetId="1">#REF!</definedName>
    <definedName name="_ASR9" localSheetId="10">#REF!</definedName>
    <definedName name="_ASR9" localSheetId="11">#REF!</definedName>
    <definedName name="_ASR9" localSheetId="12">#REF!</definedName>
    <definedName name="_ASR9" localSheetId="13">#REF!</definedName>
    <definedName name="_ASR9" localSheetId="15">#REF!</definedName>
    <definedName name="_ASR9" localSheetId="16">#REF!</definedName>
    <definedName name="_ASR9" localSheetId="2">#REF!</definedName>
    <definedName name="_ASR9" localSheetId="23">#REF!</definedName>
    <definedName name="_ASR9" localSheetId="24">#REF!</definedName>
    <definedName name="_ASR9" localSheetId="25">#REF!</definedName>
    <definedName name="_ASR9" localSheetId="26">#REF!</definedName>
    <definedName name="_ASR9" localSheetId="27">#REF!</definedName>
    <definedName name="_ASR9" localSheetId="28">#REF!</definedName>
    <definedName name="_ASR9" localSheetId="29">#REF!</definedName>
    <definedName name="_ASR9" localSheetId="3">#REF!</definedName>
    <definedName name="_ASR9" localSheetId="31">#REF!</definedName>
    <definedName name="_ASR9" localSheetId="32">#REF!</definedName>
    <definedName name="_ASR9" localSheetId="33">#REF!</definedName>
    <definedName name="_ASR9" localSheetId="34">#REF!</definedName>
    <definedName name="_ASR9" localSheetId="37">#REF!</definedName>
    <definedName name="_ASR9" localSheetId="41">#REF!</definedName>
    <definedName name="_ASR9" localSheetId="4">#REF!</definedName>
    <definedName name="_ASR9" localSheetId="45">#REF!</definedName>
    <definedName name="_ASR9" localSheetId="46">#REF!</definedName>
    <definedName name="_ASR9" localSheetId="47">#REF!</definedName>
    <definedName name="_ASR9" localSheetId="48">#REF!</definedName>
    <definedName name="_ASR9" localSheetId="49">#REF!</definedName>
    <definedName name="_ASR9" localSheetId="50">#REF!</definedName>
    <definedName name="_ASR9" localSheetId="5">#REF!</definedName>
    <definedName name="_ASR9" localSheetId="51">#REF!</definedName>
    <definedName name="_ASR9" localSheetId="52">#REF!</definedName>
    <definedName name="_ASR9" localSheetId="53">#REF!</definedName>
    <definedName name="_ASR9" localSheetId="54">#REF!</definedName>
    <definedName name="_ASR9" localSheetId="56">#REF!</definedName>
    <definedName name="_ASR9" localSheetId="57">#REF!</definedName>
    <definedName name="_ASR9" localSheetId="58">#REF!</definedName>
    <definedName name="_ASR9" localSheetId="59">#REF!</definedName>
    <definedName name="_ASR9" localSheetId="60">#REF!</definedName>
    <definedName name="_ASR9" localSheetId="61">#REF!</definedName>
    <definedName name="_ASR9" localSheetId="62">#REF!</definedName>
    <definedName name="_ASR9" localSheetId="63">#REF!</definedName>
    <definedName name="_ASR9" localSheetId="6">#REF!</definedName>
    <definedName name="_ASR9" localSheetId="64">#REF!</definedName>
    <definedName name="_ASR9" localSheetId="65">#REF!</definedName>
    <definedName name="_ASR9" localSheetId="66">#REF!</definedName>
    <definedName name="_ASR9" localSheetId="67">#REF!</definedName>
    <definedName name="_ASR9" localSheetId="68">#REF!</definedName>
    <definedName name="_ASR9" localSheetId="69">#REF!</definedName>
    <definedName name="_ASR9" localSheetId="71">#REF!</definedName>
    <definedName name="_ASR9" localSheetId="72">#REF!</definedName>
    <definedName name="_ASR9" localSheetId="73">#REF!</definedName>
    <definedName name="_ASR9" localSheetId="7">#REF!</definedName>
    <definedName name="_ASR9" localSheetId="74">#REF!</definedName>
    <definedName name="_ASR9" localSheetId="75">#REF!</definedName>
    <definedName name="_ASR9" localSheetId="76">#REF!</definedName>
    <definedName name="_ASR9" localSheetId="77">#REF!</definedName>
    <definedName name="_ASR9" localSheetId="78">#REF!</definedName>
    <definedName name="_ASR9" localSheetId="79">#REF!</definedName>
    <definedName name="_ASR9" localSheetId="8">#REF!</definedName>
    <definedName name="_ASR9" localSheetId="9">#REF!</definedName>
    <definedName name="_ASR9">#REF!</definedName>
    <definedName name="_bas1" localSheetId="5">[34]Output!$A$1:$I$49</definedName>
    <definedName name="_bas1" localSheetId="6">[35]Output!$A$1:$I$49</definedName>
    <definedName name="_bas1">[36]Output!$A$1:$I$49</definedName>
    <definedName name="_bas2" localSheetId="5">[34]Output!$A$1:$H$46</definedName>
    <definedName name="_bas2" localSheetId="6">[35]Output!$A$1:$H$46</definedName>
    <definedName name="_bas2">[36]Output!$A$1:$H$46</definedName>
    <definedName name="_bdm1" localSheetId="1">#REF!</definedName>
    <definedName name="_bdm1" localSheetId="10">#REF!</definedName>
    <definedName name="_bdm1" localSheetId="11">#REF!</definedName>
    <definedName name="_bdm1" localSheetId="12">#REF!</definedName>
    <definedName name="_bdm1" localSheetId="13">#REF!</definedName>
    <definedName name="_bdm1" localSheetId="15">#REF!</definedName>
    <definedName name="_bdm1" localSheetId="16">#REF!</definedName>
    <definedName name="_bdm1" localSheetId="2">#REF!</definedName>
    <definedName name="_bdm1" localSheetId="23">#REF!</definedName>
    <definedName name="_bdm1" localSheetId="24">#REF!</definedName>
    <definedName name="_bdm1" localSheetId="25">#REF!</definedName>
    <definedName name="_bdm1" localSheetId="26">#REF!</definedName>
    <definedName name="_bdm1" localSheetId="27">#REF!</definedName>
    <definedName name="_bdm1" localSheetId="28">#REF!</definedName>
    <definedName name="_bdm1" localSheetId="29">#REF!</definedName>
    <definedName name="_bdm1" localSheetId="3">#REF!</definedName>
    <definedName name="_bdm1" localSheetId="31">#REF!</definedName>
    <definedName name="_bdm1" localSheetId="32">#REF!</definedName>
    <definedName name="_bdm1" localSheetId="33">#REF!</definedName>
    <definedName name="_bdm1" localSheetId="34">#REF!</definedName>
    <definedName name="_bdm1" localSheetId="37">#REF!</definedName>
    <definedName name="_bdm1" localSheetId="41">#REF!</definedName>
    <definedName name="_bdm1" localSheetId="4">#REF!</definedName>
    <definedName name="_bdm1" localSheetId="45">#REF!</definedName>
    <definedName name="_bdm1" localSheetId="46">#REF!</definedName>
    <definedName name="_bdm1" localSheetId="47">#REF!</definedName>
    <definedName name="_bdm1" localSheetId="48">#REF!</definedName>
    <definedName name="_bdm1" localSheetId="49">#REF!</definedName>
    <definedName name="_bdm1" localSheetId="50">#REF!</definedName>
    <definedName name="_bdm1" localSheetId="5">#REF!</definedName>
    <definedName name="_bdm1" localSheetId="51">#REF!</definedName>
    <definedName name="_bdm1" localSheetId="52">#REF!</definedName>
    <definedName name="_bdm1" localSheetId="53">#REF!</definedName>
    <definedName name="_bdm1" localSheetId="54">#REF!</definedName>
    <definedName name="_bdm1" localSheetId="56">#REF!</definedName>
    <definedName name="_bdm1" localSheetId="57">#REF!</definedName>
    <definedName name="_bdm1" localSheetId="58">#REF!</definedName>
    <definedName name="_bdm1" localSheetId="59">#REF!</definedName>
    <definedName name="_bdm1" localSheetId="60">#REF!</definedName>
    <definedName name="_bdm1" localSheetId="61">#REF!</definedName>
    <definedName name="_bdm1" localSheetId="62">#REF!</definedName>
    <definedName name="_bdm1" localSheetId="63">#REF!</definedName>
    <definedName name="_bdm1" localSheetId="6">#REF!</definedName>
    <definedName name="_bdm1" localSheetId="64">#REF!</definedName>
    <definedName name="_bdm1" localSheetId="65">#REF!</definedName>
    <definedName name="_bdm1" localSheetId="66">#REF!</definedName>
    <definedName name="_bdm1" localSheetId="67">#REF!</definedName>
    <definedName name="_bdm1" localSheetId="68">#REF!</definedName>
    <definedName name="_bdm1" localSheetId="69">#REF!</definedName>
    <definedName name="_bdm1" localSheetId="71">#REF!</definedName>
    <definedName name="_bdm1" localSheetId="72">#REF!</definedName>
    <definedName name="_bdm1" localSheetId="73">#REF!</definedName>
    <definedName name="_bdm1" localSheetId="7">#REF!</definedName>
    <definedName name="_bdm1" localSheetId="74">#REF!</definedName>
    <definedName name="_bdm1" localSheetId="75">#REF!</definedName>
    <definedName name="_bdm1" localSheetId="76">#REF!</definedName>
    <definedName name="_bdm1" localSheetId="77">#REF!</definedName>
    <definedName name="_bdm1" localSheetId="78">#REF!</definedName>
    <definedName name="_bdm1" localSheetId="79">#REF!</definedName>
    <definedName name="_bdm1" localSheetId="8">#REF!</definedName>
    <definedName name="_bdm1" localSheetId="9">#REF!</definedName>
    <definedName name="_bdm1">#REF!</definedName>
    <definedName name="_BOP1" localSheetId="1">#REF!</definedName>
    <definedName name="_BOP1" localSheetId="10">#REF!</definedName>
    <definedName name="_BOP1" localSheetId="11">#REF!</definedName>
    <definedName name="_BOP1" localSheetId="12">#REF!</definedName>
    <definedName name="_BOP1" localSheetId="13">#REF!</definedName>
    <definedName name="_BOP1" localSheetId="15">#REF!</definedName>
    <definedName name="_BOP1" localSheetId="16">#REF!</definedName>
    <definedName name="_BOP1" localSheetId="2">#REF!</definedName>
    <definedName name="_BOP1" localSheetId="23">#REF!</definedName>
    <definedName name="_BOP1" localSheetId="24">#REF!</definedName>
    <definedName name="_BOP1" localSheetId="25">#REF!</definedName>
    <definedName name="_BOP1" localSheetId="26">#REF!</definedName>
    <definedName name="_BOP1" localSheetId="27">#REF!</definedName>
    <definedName name="_BOP1" localSheetId="28">#REF!</definedName>
    <definedName name="_BOP1" localSheetId="29">#REF!</definedName>
    <definedName name="_BOP1" localSheetId="3">#REF!</definedName>
    <definedName name="_BOP1" localSheetId="31">#REF!</definedName>
    <definedName name="_BOP1" localSheetId="32">#REF!</definedName>
    <definedName name="_BOP1" localSheetId="33">#REF!</definedName>
    <definedName name="_BOP1" localSheetId="34">#REF!</definedName>
    <definedName name="_BOP1" localSheetId="37">#REF!</definedName>
    <definedName name="_BOP1" localSheetId="41">#REF!</definedName>
    <definedName name="_BOP1" localSheetId="4">#REF!</definedName>
    <definedName name="_BOP1" localSheetId="45">#REF!</definedName>
    <definedName name="_BOP1" localSheetId="46">#REF!</definedName>
    <definedName name="_BOP1" localSheetId="47">#REF!</definedName>
    <definedName name="_BOP1" localSheetId="48">#REF!</definedName>
    <definedName name="_BOP1" localSheetId="49">#REF!</definedName>
    <definedName name="_BOP1" localSheetId="50">#REF!</definedName>
    <definedName name="_BOP1" localSheetId="5">#REF!</definedName>
    <definedName name="_BOP1" localSheetId="51">#REF!</definedName>
    <definedName name="_BOP1" localSheetId="52">#REF!</definedName>
    <definedName name="_BOP1" localSheetId="53">#REF!</definedName>
    <definedName name="_BOP1" localSheetId="54">#REF!</definedName>
    <definedName name="_BOP1" localSheetId="56">#REF!</definedName>
    <definedName name="_BOP1" localSheetId="57">#REF!</definedName>
    <definedName name="_BOP1" localSheetId="58">#REF!</definedName>
    <definedName name="_BOP1" localSheetId="59">#REF!</definedName>
    <definedName name="_BOP1" localSheetId="60">#REF!</definedName>
    <definedName name="_BOP1" localSheetId="61">#REF!</definedName>
    <definedName name="_BOP1" localSheetId="62">#REF!</definedName>
    <definedName name="_BOP1" localSheetId="63">#REF!</definedName>
    <definedName name="_BOP1" localSheetId="6">#REF!</definedName>
    <definedName name="_BOP1" localSheetId="64">#REF!</definedName>
    <definedName name="_BOP1" localSheetId="65">#REF!</definedName>
    <definedName name="_BOP1" localSheetId="66">#REF!</definedName>
    <definedName name="_BOP1" localSheetId="67">#REF!</definedName>
    <definedName name="_BOP1" localSheetId="68">#REF!</definedName>
    <definedName name="_BOP1" localSheetId="69">#REF!</definedName>
    <definedName name="_BOP1" localSheetId="71">#REF!</definedName>
    <definedName name="_BOP1" localSheetId="72">#REF!</definedName>
    <definedName name="_BOP1" localSheetId="73">#REF!</definedName>
    <definedName name="_BOP1" localSheetId="7">#REF!</definedName>
    <definedName name="_BOP1" localSheetId="74">#REF!</definedName>
    <definedName name="_BOP1" localSheetId="75">#REF!</definedName>
    <definedName name="_BOP1" localSheetId="76">#REF!</definedName>
    <definedName name="_BOP1" localSheetId="77">#REF!</definedName>
    <definedName name="_BOP1" localSheetId="78">#REF!</definedName>
    <definedName name="_BOP1" localSheetId="79">#REF!</definedName>
    <definedName name="_BOP1" localSheetId="8">#REF!</definedName>
    <definedName name="_BOP1" localSheetId="9">#REF!</definedName>
    <definedName name="_BOP1">#REF!</definedName>
    <definedName name="_BOP2" localSheetId="1">[37]BoP!#REF!</definedName>
    <definedName name="_BOP2" localSheetId="10">[37]BoP!#REF!</definedName>
    <definedName name="_BOP2" localSheetId="13">[37]BoP!#REF!</definedName>
    <definedName name="_BOP2" localSheetId="15">[37]BoP!#REF!</definedName>
    <definedName name="_BOP2" localSheetId="16">[37]BoP!#REF!</definedName>
    <definedName name="_BOP2" localSheetId="2">[37]BoP!#REF!</definedName>
    <definedName name="_BOP2" localSheetId="24">[37]BoP!#REF!</definedName>
    <definedName name="_BOP2" localSheetId="25">[37]BoP!#REF!</definedName>
    <definedName name="_BOP2" localSheetId="26">[37]BoP!#REF!</definedName>
    <definedName name="_BOP2" localSheetId="27">[37]BoP!#REF!</definedName>
    <definedName name="_BOP2" localSheetId="28">[37]BoP!#REF!</definedName>
    <definedName name="_BOP2" localSheetId="29">[37]BoP!#REF!</definedName>
    <definedName name="_BOP2" localSheetId="3">[37]BoP!#REF!</definedName>
    <definedName name="_BOP2" localSheetId="31">[37]BoP!#REF!</definedName>
    <definedName name="_BOP2" localSheetId="32">[37]BoP!#REF!</definedName>
    <definedName name="_BOP2" localSheetId="33">[37]BoP!#REF!</definedName>
    <definedName name="_BOP2" localSheetId="34">[37]BoP!#REF!</definedName>
    <definedName name="_BOP2" localSheetId="37">[37]BoP!#REF!</definedName>
    <definedName name="_BOP2" localSheetId="41">[37]BoP!#REF!</definedName>
    <definedName name="_BOP2" localSheetId="4">[37]BoP!#REF!</definedName>
    <definedName name="_BOP2" localSheetId="45">[37]BoP!#REF!</definedName>
    <definedName name="_BOP2" localSheetId="46">[37]BoP!#REF!</definedName>
    <definedName name="_BOP2" localSheetId="47">[37]BoP!#REF!</definedName>
    <definedName name="_BOP2" localSheetId="48">[37]BoP!#REF!</definedName>
    <definedName name="_BOP2" localSheetId="49">[37]BoP!#REF!</definedName>
    <definedName name="_BOP2" localSheetId="50">[37]BoP!#REF!</definedName>
    <definedName name="_BOP2" localSheetId="5">[38]BoP!#REF!</definedName>
    <definedName name="_BOP2" localSheetId="51">[37]BoP!#REF!</definedName>
    <definedName name="_BOP2" localSheetId="52">[37]BoP!#REF!</definedName>
    <definedName name="_BOP2" localSheetId="53">[37]BoP!#REF!</definedName>
    <definedName name="_BOP2" localSheetId="54">[37]BoP!#REF!</definedName>
    <definedName name="_BOP2" localSheetId="56">[37]BoP!#REF!</definedName>
    <definedName name="_BOP2" localSheetId="57">[37]BoP!#REF!</definedName>
    <definedName name="_BOP2" localSheetId="58">[37]BoP!#REF!</definedName>
    <definedName name="_BOP2" localSheetId="59">[37]BoP!#REF!</definedName>
    <definedName name="_BOP2" localSheetId="60">[37]BoP!#REF!</definedName>
    <definedName name="_BOP2" localSheetId="61">[37]BoP!#REF!</definedName>
    <definedName name="_BOP2" localSheetId="62">[37]BoP!#REF!</definedName>
    <definedName name="_BOP2" localSheetId="63">[37]BoP!#REF!</definedName>
    <definedName name="_BOP2" localSheetId="6">[39]BoP!#REF!</definedName>
    <definedName name="_BOP2" localSheetId="64">[37]BoP!#REF!</definedName>
    <definedName name="_BOP2" localSheetId="65">[37]BoP!#REF!</definedName>
    <definedName name="_BOP2" localSheetId="66">[37]BoP!#REF!</definedName>
    <definedName name="_BOP2" localSheetId="67">[37]BoP!#REF!</definedName>
    <definedName name="_BOP2" localSheetId="68">[37]BoP!#REF!</definedName>
    <definedName name="_BOP2" localSheetId="69">[37]BoP!#REF!</definedName>
    <definedName name="_BOP2" localSheetId="71">[37]BoP!#REF!</definedName>
    <definedName name="_BOP2" localSheetId="72">[37]BoP!#REF!</definedName>
    <definedName name="_BOP2" localSheetId="73">[37]BoP!#REF!</definedName>
    <definedName name="_BOP2" localSheetId="7">[37]BoP!#REF!</definedName>
    <definedName name="_BOP2" localSheetId="74">[37]BoP!#REF!</definedName>
    <definedName name="_BOP2" localSheetId="75">[37]BoP!#REF!</definedName>
    <definedName name="_BOP2" localSheetId="76">[37]BoP!#REF!</definedName>
    <definedName name="_BOP2" localSheetId="77">[37]BoP!#REF!</definedName>
    <definedName name="_BOP2" localSheetId="78">[37]BoP!#REF!</definedName>
    <definedName name="_BOP2" localSheetId="79">[37]BoP!#REF!</definedName>
    <definedName name="_BOP2" localSheetId="8">[37]BoP!#REF!</definedName>
    <definedName name="_BOP2" localSheetId="9">[37]BoP!#REF!</definedName>
    <definedName name="_BOP2">[37]BoP!#REF!</definedName>
    <definedName name="_BTO2" localSheetId="1">#REF!</definedName>
    <definedName name="_BTO2" localSheetId="10">#REF!</definedName>
    <definedName name="_BTO2" localSheetId="11">#REF!</definedName>
    <definedName name="_BTO2" localSheetId="12">#REF!</definedName>
    <definedName name="_BTO2" localSheetId="13">#REF!</definedName>
    <definedName name="_BTO2" localSheetId="15">#REF!</definedName>
    <definedName name="_BTO2" localSheetId="16">#REF!</definedName>
    <definedName name="_BTO2" localSheetId="2">#REF!</definedName>
    <definedName name="_BTO2" localSheetId="23">#REF!</definedName>
    <definedName name="_BTO2" localSheetId="24">#REF!</definedName>
    <definedName name="_BTO2" localSheetId="25">#REF!</definedName>
    <definedName name="_BTO2" localSheetId="26">#REF!</definedName>
    <definedName name="_BTO2" localSheetId="27">#REF!</definedName>
    <definedName name="_BTO2" localSheetId="28">#REF!</definedName>
    <definedName name="_BTO2" localSheetId="29">#REF!</definedName>
    <definedName name="_BTO2" localSheetId="3">#REF!</definedName>
    <definedName name="_BTO2" localSheetId="31">#REF!</definedName>
    <definedName name="_BTO2" localSheetId="32">#REF!</definedName>
    <definedName name="_BTO2" localSheetId="33">#REF!</definedName>
    <definedName name="_BTO2" localSheetId="34">#REF!</definedName>
    <definedName name="_BTO2" localSheetId="37">#REF!</definedName>
    <definedName name="_BTO2" localSheetId="41">#REF!</definedName>
    <definedName name="_BTO2" localSheetId="4">#REF!</definedName>
    <definedName name="_BTO2" localSheetId="45">#REF!</definedName>
    <definedName name="_BTO2" localSheetId="46">#REF!</definedName>
    <definedName name="_BTO2" localSheetId="47">#REF!</definedName>
    <definedName name="_BTO2" localSheetId="48">#REF!</definedName>
    <definedName name="_BTO2" localSheetId="49">#REF!</definedName>
    <definedName name="_BTO2" localSheetId="50">#REF!</definedName>
    <definedName name="_BTO2" localSheetId="5">#REF!</definedName>
    <definedName name="_BTO2" localSheetId="51">#REF!</definedName>
    <definedName name="_BTO2" localSheetId="52">#REF!</definedName>
    <definedName name="_BTO2" localSheetId="53">#REF!</definedName>
    <definedName name="_BTO2" localSheetId="54">#REF!</definedName>
    <definedName name="_BTO2" localSheetId="56">#REF!</definedName>
    <definedName name="_BTO2" localSheetId="57">#REF!</definedName>
    <definedName name="_BTO2" localSheetId="58">#REF!</definedName>
    <definedName name="_BTO2" localSheetId="59">#REF!</definedName>
    <definedName name="_BTO2" localSheetId="60">#REF!</definedName>
    <definedName name="_BTO2" localSheetId="61">#REF!</definedName>
    <definedName name="_BTO2" localSheetId="62">#REF!</definedName>
    <definedName name="_BTO2" localSheetId="63">#REF!</definedName>
    <definedName name="_BTO2" localSheetId="6">#REF!</definedName>
    <definedName name="_BTO2" localSheetId="64">#REF!</definedName>
    <definedName name="_BTO2" localSheetId="65">#REF!</definedName>
    <definedName name="_BTO2" localSheetId="66">#REF!</definedName>
    <definedName name="_BTO2" localSheetId="67">#REF!</definedName>
    <definedName name="_BTO2" localSheetId="68">#REF!</definedName>
    <definedName name="_BTO2" localSheetId="69">#REF!</definedName>
    <definedName name="_BTO2" localSheetId="71">#REF!</definedName>
    <definedName name="_BTO2" localSheetId="72">#REF!</definedName>
    <definedName name="_BTO2" localSheetId="73">#REF!</definedName>
    <definedName name="_BTO2" localSheetId="7">#REF!</definedName>
    <definedName name="_BTO2" localSheetId="74">#REF!</definedName>
    <definedName name="_BTO2" localSheetId="75">#REF!</definedName>
    <definedName name="_BTO2" localSheetId="76">#REF!</definedName>
    <definedName name="_BTO2" localSheetId="77">#REF!</definedName>
    <definedName name="_BTO2" localSheetId="78">#REF!</definedName>
    <definedName name="_BTO2" localSheetId="79">#REF!</definedName>
    <definedName name="_BTO2" localSheetId="8">#REF!</definedName>
    <definedName name="_BTO2" localSheetId="9">#REF!</definedName>
    <definedName name="_BTO2">#REF!</definedName>
    <definedName name="_DEF100" localSheetId="1">#REF!</definedName>
    <definedName name="_DEF100" localSheetId="10">#REF!</definedName>
    <definedName name="_DEF100" localSheetId="11">#REF!</definedName>
    <definedName name="_DEF100" localSheetId="12">#REF!</definedName>
    <definedName name="_DEF100" localSheetId="13">#REF!</definedName>
    <definedName name="_DEF100" localSheetId="15">#REF!</definedName>
    <definedName name="_DEF100" localSheetId="16">#REF!</definedName>
    <definedName name="_DEF100" localSheetId="2">#REF!</definedName>
    <definedName name="_DEF100" localSheetId="23">#REF!</definedName>
    <definedName name="_DEF100" localSheetId="24">#REF!</definedName>
    <definedName name="_DEF100" localSheetId="25">#REF!</definedName>
    <definedName name="_DEF100" localSheetId="26">#REF!</definedName>
    <definedName name="_DEF100" localSheetId="27">#REF!</definedName>
    <definedName name="_DEF100" localSheetId="28">#REF!</definedName>
    <definedName name="_DEF100" localSheetId="29">#REF!</definedName>
    <definedName name="_DEF100" localSheetId="3">#REF!</definedName>
    <definedName name="_DEF100" localSheetId="31">#REF!</definedName>
    <definedName name="_DEF100" localSheetId="32">#REF!</definedName>
    <definedName name="_DEF100" localSheetId="33">#REF!</definedName>
    <definedName name="_DEF100" localSheetId="34">#REF!</definedName>
    <definedName name="_DEF100" localSheetId="37">#REF!</definedName>
    <definedName name="_DEF100" localSheetId="41">#REF!</definedName>
    <definedName name="_DEF100" localSheetId="4">#REF!</definedName>
    <definedName name="_DEF100" localSheetId="45">#REF!</definedName>
    <definedName name="_DEF100" localSheetId="46">#REF!</definedName>
    <definedName name="_DEF100" localSheetId="47">#REF!</definedName>
    <definedName name="_DEF100" localSheetId="48">#REF!</definedName>
    <definedName name="_DEF100" localSheetId="49">#REF!</definedName>
    <definedName name="_DEF100" localSheetId="50">#REF!</definedName>
    <definedName name="_DEF100" localSheetId="5">#REF!</definedName>
    <definedName name="_DEF100" localSheetId="51">#REF!</definedName>
    <definedName name="_DEF100" localSheetId="52">#REF!</definedName>
    <definedName name="_DEF100" localSheetId="53">#REF!</definedName>
    <definedName name="_DEF100" localSheetId="54">#REF!</definedName>
    <definedName name="_DEF100" localSheetId="56">#REF!</definedName>
    <definedName name="_DEF100" localSheetId="57">#REF!</definedName>
    <definedName name="_DEF100" localSheetId="58">#REF!</definedName>
    <definedName name="_DEF100" localSheetId="59">#REF!</definedName>
    <definedName name="_DEF100" localSheetId="60">#REF!</definedName>
    <definedName name="_DEF100" localSheetId="61">#REF!</definedName>
    <definedName name="_DEF100" localSheetId="62">#REF!</definedName>
    <definedName name="_DEF100" localSheetId="63">#REF!</definedName>
    <definedName name="_DEF100" localSheetId="6">#REF!</definedName>
    <definedName name="_DEF100" localSheetId="64">#REF!</definedName>
    <definedName name="_DEF100" localSheetId="65">#REF!</definedName>
    <definedName name="_DEF100" localSheetId="66">#REF!</definedName>
    <definedName name="_DEF100" localSheetId="67">#REF!</definedName>
    <definedName name="_DEF100" localSheetId="68">#REF!</definedName>
    <definedName name="_DEF100" localSheetId="69">#REF!</definedName>
    <definedName name="_DEF100" localSheetId="71">#REF!</definedName>
    <definedName name="_DEF100" localSheetId="72">#REF!</definedName>
    <definedName name="_DEF100" localSheetId="73">#REF!</definedName>
    <definedName name="_DEF100" localSheetId="7">#REF!</definedName>
    <definedName name="_DEF100" localSheetId="74">#REF!</definedName>
    <definedName name="_DEF100" localSheetId="75">#REF!</definedName>
    <definedName name="_DEF100" localSheetId="76">#REF!</definedName>
    <definedName name="_DEF100" localSheetId="77">#REF!</definedName>
    <definedName name="_DEF100" localSheetId="78">#REF!</definedName>
    <definedName name="_DEF100" localSheetId="79">#REF!</definedName>
    <definedName name="_DEF100" localSheetId="8">#REF!</definedName>
    <definedName name="_DEF100" localSheetId="9">#REF!</definedName>
    <definedName name="_DEF100">#REF!</definedName>
    <definedName name="_DEF94" localSheetId="1">#REF!</definedName>
    <definedName name="_DEF94" localSheetId="10">#REF!</definedName>
    <definedName name="_DEF94" localSheetId="11">#REF!</definedName>
    <definedName name="_DEF94" localSheetId="12">#REF!</definedName>
    <definedName name="_DEF94" localSheetId="13">#REF!</definedName>
    <definedName name="_DEF94" localSheetId="15">#REF!</definedName>
    <definedName name="_DEF94" localSheetId="16">#REF!</definedName>
    <definedName name="_DEF94" localSheetId="2">#REF!</definedName>
    <definedName name="_DEF94" localSheetId="23">#REF!</definedName>
    <definedName name="_DEF94" localSheetId="24">#REF!</definedName>
    <definedName name="_DEF94" localSheetId="25">#REF!</definedName>
    <definedName name="_DEF94" localSheetId="26">#REF!</definedName>
    <definedName name="_DEF94" localSheetId="27">#REF!</definedName>
    <definedName name="_DEF94" localSheetId="28">#REF!</definedName>
    <definedName name="_DEF94" localSheetId="29">#REF!</definedName>
    <definedName name="_DEF94" localSheetId="3">#REF!</definedName>
    <definedName name="_DEF94" localSheetId="31">#REF!</definedName>
    <definedName name="_DEF94" localSheetId="32">#REF!</definedName>
    <definedName name="_DEF94" localSheetId="33">#REF!</definedName>
    <definedName name="_DEF94" localSheetId="34">#REF!</definedName>
    <definedName name="_DEF94" localSheetId="37">#REF!</definedName>
    <definedName name="_DEF94" localSheetId="41">#REF!</definedName>
    <definedName name="_DEF94" localSheetId="4">#REF!</definedName>
    <definedName name="_DEF94" localSheetId="45">#REF!</definedName>
    <definedName name="_DEF94" localSheetId="46">#REF!</definedName>
    <definedName name="_DEF94" localSheetId="47">#REF!</definedName>
    <definedName name="_DEF94" localSheetId="48">#REF!</definedName>
    <definedName name="_DEF94" localSheetId="49">#REF!</definedName>
    <definedName name="_DEF94" localSheetId="50">#REF!</definedName>
    <definedName name="_DEF94" localSheetId="5">#REF!</definedName>
    <definedName name="_DEF94" localSheetId="51">#REF!</definedName>
    <definedName name="_DEF94" localSheetId="52">#REF!</definedName>
    <definedName name="_DEF94" localSheetId="53">#REF!</definedName>
    <definedName name="_DEF94" localSheetId="54">#REF!</definedName>
    <definedName name="_DEF94" localSheetId="56">#REF!</definedName>
    <definedName name="_DEF94" localSheetId="57">#REF!</definedName>
    <definedName name="_DEF94" localSheetId="58">#REF!</definedName>
    <definedName name="_DEF94" localSheetId="59">#REF!</definedName>
    <definedName name="_DEF94" localSheetId="60">#REF!</definedName>
    <definedName name="_DEF94" localSheetId="61">#REF!</definedName>
    <definedName name="_DEF94" localSheetId="62">#REF!</definedName>
    <definedName name="_DEF94" localSheetId="63">#REF!</definedName>
    <definedName name="_DEF94" localSheetId="6">#REF!</definedName>
    <definedName name="_DEF94" localSheetId="64">#REF!</definedName>
    <definedName name="_DEF94" localSheetId="65">#REF!</definedName>
    <definedName name="_DEF94" localSheetId="66">#REF!</definedName>
    <definedName name="_DEF94" localSheetId="67">#REF!</definedName>
    <definedName name="_DEF94" localSheetId="68">#REF!</definedName>
    <definedName name="_DEF94" localSheetId="69">#REF!</definedName>
    <definedName name="_DEF94" localSheetId="71">#REF!</definedName>
    <definedName name="_DEF94" localSheetId="72">#REF!</definedName>
    <definedName name="_DEF94" localSheetId="73">#REF!</definedName>
    <definedName name="_DEF94" localSheetId="7">#REF!</definedName>
    <definedName name="_DEF94" localSheetId="74">#REF!</definedName>
    <definedName name="_DEF94" localSheetId="75">#REF!</definedName>
    <definedName name="_DEF94" localSheetId="76">#REF!</definedName>
    <definedName name="_DEF94" localSheetId="77">#REF!</definedName>
    <definedName name="_DEF94" localSheetId="78">#REF!</definedName>
    <definedName name="_DEF94" localSheetId="79">#REF!</definedName>
    <definedName name="_DEF94" localSheetId="8">#REF!</definedName>
    <definedName name="_DEF94" localSheetId="9">#REF!</definedName>
    <definedName name="_DEF94">#REF!</definedName>
    <definedName name="_END94" localSheetId="1">#REF!</definedName>
    <definedName name="_END94" localSheetId="11">#REF!</definedName>
    <definedName name="_END94" localSheetId="12">#REF!</definedName>
    <definedName name="_END94" localSheetId="13">#REF!</definedName>
    <definedName name="_END94" localSheetId="23">#REF!</definedName>
    <definedName name="_END94" localSheetId="24">#REF!</definedName>
    <definedName name="_END94" localSheetId="26">#REF!</definedName>
    <definedName name="_END94" localSheetId="28">#REF!</definedName>
    <definedName name="_END94" localSheetId="29">#REF!</definedName>
    <definedName name="_END94" localSheetId="31">#REF!</definedName>
    <definedName name="_END94" localSheetId="41">#REF!</definedName>
    <definedName name="_END94" localSheetId="4">#REF!</definedName>
    <definedName name="_END94" localSheetId="46">#REF!</definedName>
    <definedName name="_END94" localSheetId="47">#REF!</definedName>
    <definedName name="_END94" localSheetId="48">#REF!</definedName>
    <definedName name="_END94" localSheetId="49">#REF!</definedName>
    <definedName name="_END94" localSheetId="50">#REF!</definedName>
    <definedName name="_END94" localSheetId="51">#REF!</definedName>
    <definedName name="_END94" localSheetId="53">#REF!</definedName>
    <definedName name="_END94" localSheetId="54">#REF!</definedName>
    <definedName name="_END94" localSheetId="56">#REF!</definedName>
    <definedName name="_END94" localSheetId="57">#REF!</definedName>
    <definedName name="_END94" localSheetId="58">#REF!</definedName>
    <definedName name="_END94" localSheetId="60">#REF!</definedName>
    <definedName name="_END94" localSheetId="61">#REF!</definedName>
    <definedName name="_END94" localSheetId="62">#REF!</definedName>
    <definedName name="_END94" localSheetId="63">#REF!</definedName>
    <definedName name="_END94" localSheetId="64">#REF!</definedName>
    <definedName name="_END94" localSheetId="66">#REF!</definedName>
    <definedName name="_END94" localSheetId="67">#REF!</definedName>
    <definedName name="_END94" localSheetId="68">#REF!</definedName>
    <definedName name="_END94" localSheetId="69">#REF!</definedName>
    <definedName name="_END94" localSheetId="71">#REF!</definedName>
    <definedName name="_END94" localSheetId="72">#REF!</definedName>
    <definedName name="_END94" localSheetId="73">#REF!</definedName>
    <definedName name="_END94">#REF!</definedName>
    <definedName name="_EXP5" localSheetId="1">#REF!</definedName>
    <definedName name="_EXP5" localSheetId="11">#REF!</definedName>
    <definedName name="_EXP5" localSheetId="12">#REF!</definedName>
    <definedName name="_EXP5" localSheetId="13">#REF!</definedName>
    <definedName name="_EXP5" localSheetId="23">#REF!</definedName>
    <definedName name="_EXP5" localSheetId="24">#REF!</definedName>
    <definedName name="_EXP5" localSheetId="26">#REF!</definedName>
    <definedName name="_EXP5" localSheetId="28">#REF!</definedName>
    <definedName name="_EXP5" localSheetId="29">#REF!</definedName>
    <definedName name="_EXP5" localSheetId="31">#REF!</definedName>
    <definedName name="_EXP5" localSheetId="41">#REF!</definedName>
    <definedName name="_EXP5" localSheetId="4">#REF!</definedName>
    <definedName name="_EXP5" localSheetId="46">#REF!</definedName>
    <definedName name="_EXP5" localSheetId="47">#REF!</definedName>
    <definedName name="_EXP5" localSheetId="48">#REF!</definedName>
    <definedName name="_EXP5" localSheetId="49">#REF!</definedName>
    <definedName name="_EXP5" localSheetId="50">#REF!</definedName>
    <definedName name="_EXP5" localSheetId="51">#REF!</definedName>
    <definedName name="_EXP5" localSheetId="53">#REF!</definedName>
    <definedName name="_EXP5" localSheetId="54">#REF!</definedName>
    <definedName name="_EXP5" localSheetId="56">#REF!</definedName>
    <definedName name="_EXP5" localSheetId="57">#REF!</definedName>
    <definedName name="_EXP5" localSheetId="58">#REF!</definedName>
    <definedName name="_EXP5" localSheetId="60">#REF!</definedName>
    <definedName name="_EXP5" localSheetId="61">#REF!</definedName>
    <definedName name="_EXP5" localSheetId="62">#REF!</definedName>
    <definedName name="_EXP5" localSheetId="63">#REF!</definedName>
    <definedName name="_EXP5" localSheetId="64">#REF!</definedName>
    <definedName name="_EXP5" localSheetId="66">#REF!</definedName>
    <definedName name="_EXP5" localSheetId="67">#REF!</definedName>
    <definedName name="_EXP5" localSheetId="68">#REF!</definedName>
    <definedName name="_EXP5" localSheetId="69">#REF!</definedName>
    <definedName name="_EXP5" localSheetId="71">#REF!</definedName>
    <definedName name="_EXP5" localSheetId="72">#REF!</definedName>
    <definedName name="_EXP5" localSheetId="73">#REF!</definedName>
    <definedName name="_EXP5">#REF!</definedName>
    <definedName name="_EXP6" localSheetId="1">#REF!</definedName>
    <definedName name="_EXP6" localSheetId="11">#REF!</definedName>
    <definedName name="_EXP6" localSheetId="12">#REF!</definedName>
    <definedName name="_EXP6" localSheetId="13">#REF!</definedName>
    <definedName name="_EXP6" localSheetId="23">#REF!</definedName>
    <definedName name="_EXP6" localSheetId="24">#REF!</definedName>
    <definedName name="_EXP6" localSheetId="26">#REF!</definedName>
    <definedName name="_EXP6" localSheetId="28">#REF!</definedName>
    <definedName name="_EXP6" localSheetId="29">#REF!</definedName>
    <definedName name="_EXP6" localSheetId="31">#REF!</definedName>
    <definedName name="_EXP6" localSheetId="41">#REF!</definedName>
    <definedName name="_EXP6" localSheetId="4">#REF!</definedName>
    <definedName name="_EXP6" localSheetId="46">#REF!</definedName>
    <definedName name="_EXP6" localSheetId="47">#REF!</definedName>
    <definedName name="_EXP6" localSheetId="48">#REF!</definedName>
    <definedName name="_EXP6" localSheetId="49">#REF!</definedName>
    <definedName name="_EXP6" localSheetId="50">#REF!</definedName>
    <definedName name="_EXP6" localSheetId="51">#REF!</definedName>
    <definedName name="_EXP6" localSheetId="53">#REF!</definedName>
    <definedName name="_EXP6" localSheetId="54">#REF!</definedName>
    <definedName name="_EXP6" localSheetId="56">#REF!</definedName>
    <definedName name="_EXP6" localSheetId="57">#REF!</definedName>
    <definedName name="_EXP6" localSheetId="58">#REF!</definedName>
    <definedName name="_EXP6" localSheetId="60">#REF!</definedName>
    <definedName name="_EXP6" localSheetId="61">#REF!</definedName>
    <definedName name="_EXP6" localSheetId="62">#REF!</definedName>
    <definedName name="_EXP6" localSheetId="63">#REF!</definedName>
    <definedName name="_EXP6" localSheetId="64">#REF!</definedName>
    <definedName name="_EXP6" localSheetId="66">#REF!</definedName>
    <definedName name="_EXP6" localSheetId="67">#REF!</definedName>
    <definedName name="_EXP6" localSheetId="68">#REF!</definedName>
    <definedName name="_EXP6" localSheetId="69">#REF!</definedName>
    <definedName name="_EXP6" localSheetId="71">#REF!</definedName>
    <definedName name="_EXP6" localSheetId="72">#REF!</definedName>
    <definedName name="_EXP6" localSheetId="73">#REF!</definedName>
    <definedName name="_EXP6">#REF!</definedName>
    <definedName name="_EXP7" localSheetId="1">#REF!</definedName>
    <definedName name="_EXP7" localSheetId="11">#REF!</definedName>
    <definedName name="_EXP7" localSheetId="12">#REF!</definedName>
    <definedName name="_EXP7" localSheetId="13">#REF!</definedName>
    <definedName name="_EXP7" localSheetId="23">#REF!</definedName>
    <definedName name="_EXP7" localSheetId="24">#REF!</definedName>
    <definedName name="_EXP7" localSheetId="26">#REF!</definedName>
    <definedName name="_EXP7" localSheetId="28">#REF!</definedName>
    <definedName name="_EXP7" localSheetId="29">#REF!</definedName>
    <definedName name="_EXP7" localSheetId="31">#REF!</definedName>
    <definedName name="_EXP7" localSheetId="41">#REF!</definedName>
    <definedName name="_EXP7" localSheetId="4">#REF!</definedName>
    <definedName name="_EXP7" localSheetId="46">#REF!</definedName>
    <definedName name="_EXP7" localSheetId="47">#REF!</definedName>
    <definedName name="_EXP7" localSheetId="48">#REF!</definedName>
    <definedName name="_EXP7" localSheetId="49">#REF!</definedName>
    <definedName name="_EXP7" localSheetId="50">#REF!</definedName>
    <definedName name="_EXP7" localSheetId="51">#REF!</definedName>
    <definedName name="_EXP7" localSheetId="53">#REF!</definedName>
    <definedName name="_EXP7" localSheetId="54">#REF!</definedName>
    <definedName name="_EXP7" localSheetId="56">#REF!</definedName>
    <definedName name="_EXP7" localSheetId="57">#REF!</definedName>
    <definedName name="_EXP7" localSheetId="58">#REF!</definedName>
    <definedName name="_EXP7" localSheetId="60">#REF!</definedName>
    <definedName name="_EXP7" localSheetId="61">#REF!</definedName>
    <definedName name="_EXP7" localSheetId="62">#REF!</definedName>
    <definedName name="_EXP7" localSheetId="63">#REF!</definedName>
    <definedName name="_EXP7" localSheetId="64">#REF!</definedName>
    <definedName name="_EXP7" localSheetId="66">#REF!</definedName>
    <definedName name="_EXP7" localSheetId="67">#REF!</definedName>
    <definedName name="_EXP7" localSheetId="68">#REF!</definedName>
    <definedName name="_EXP7" localSheetId="69">#REF!</definedName>
    <definedName name="_EXP7" localSheetId="71">#REF!</definedName>
    <definedName name="_EXP7" localSheetId="72">#REF!</definedName>
    <definedName name="_EXP7" localSheetId="73">#REF!</definedName>
    <definedName name="_EXP7">#REF!</definedName>
    <definedName name="_EXP9" localSheetId="1">#REF!</definedName>
    <definedName name="_EXP9" localSheetId="11">#REF!</definedName>
    <definedName name="_EXP9" localSheetId="12">#REF!</definedName>
    <definedName name="_EXP9" localSheetId="13">#REF!</definedName>
    <definedName name="_EXP9" localSheetId="23">#REF!</definedName>
    <definedName name="_EXP9" localSheetId="24">#REF!</definedName>
    <definedName name="_EXP9" localSheetId="26">#REF!</definedName>
    <definedName name="_EXP9" localSheetId="28">#REF!</definedName>
    <definedName name="_EXP9" localSheetId="29">#REF!</definedName>
    <definedName name="_EXP9" localSheetId="31">#REF!</definedName>
    <definedName name="_EXP9" localSheetId="41">#REF!</definedName>
    <definedName name="_EXP9" localSheetId="4">#REF!</definedName>
    <definedName name="_EXP9" localSheetId="46">#REF!</definedName>
    <definedName name="_EXP9" localSheetId="47">#REF!</definedName>
    <definedName name="_EXP9" localSheetId="48">#REF!</definedName>
    <definedName name="_EXP9" localSheetId="49">#REF!</definedName>
    <definedName name="_EXP9" localSheetId="50">#REF!</definedName>
    <definedName name="_EXP9" localSheetId="51">#REF!</definedName>
    <definedName name="_EXP9" localSheetId="53">#REF!</definedName>
    <definedName name="_EXP9" localSheetId="54">#REF!</definedName>
    <definedName name="_EXP9" localSheetId="56">#REF!</definedName>
    <definedName name="_EXP9" localSheetId="57">#REF!</definedName>
    <definedName name="_EXP9" localSheetId="58">#REF!</definedName>
    <definedName name="_EXP9" localSheetId="60">#REF!</definedName>
    <definedName name="_EXP9" localSheetId="61">#REF!</definedName>
    <definedName name="_EXP9" localSheetId="62">#REF!</definedName>
    <definedName name="_EXP9" localSheetId="63">#REF!</definedName>
    <definedName name="_EXP9" localSheetId="64">#REF!</definedName>
    <definedName name="_EXP9" localSheetId="66">#REF!</definedName>
    <definedName name="_EXP9" localSheetId="67">#REF!</definedName>
    <definedName name="_EXP9" localSheetId="68">#REF!</definedName>
    <definedName name="_EXP9" localSheetId="69">#REF!</definedName>
    <definedName name="_EXP9" localSheetId="71">#REF!</definedName>
    <definedName name="_EXP9" localSheetId="72">#REF!</definedName>
    <definedName name="_EXP9" localSheetId="73">#REF!</definedName>
    <definedName name="_EXP9">#REF!</definedName>
    <definedName name="_EXR1" localSheetId="1">#REF!</definedName>
    <definedName name="_EXR1" localSheetId="11">#REF!</definedName>
    <definedName name="_EXR1" localSheetId="12">#REF!</definedName>
    <definedName name="_EXR1" localSheetId="13">#REF!</definedName>
    <definedName name="_EXR1" localSheetId="23">#REF!</definedName>
    <definedName name="_EXR1" localSheetId="24">#REF!</definedName>
    <definedName name="_EXR1" localSheetId="26">#REF!</definedName>
    <definedName name="_EXR1" localSheetId="28">#REF!</definedName>
    <definedName name="_EXR1" localSheetId="29">#REF!</definedName>
    <definedName name="_EXR1" localSheetId="31">#REF!</definedName>
    <definedName name="_EXR1" localSheetId="41">#REF!</definedName>
    <definedName name="_EXR1" localSheetId="4">#REF!</definedName>
    <definedName name="_EXR1" localSheetId="46">#REF!</definedName>
    <definedName name="_EXR1" localSheetId="47">#REF!</definedName>
    <definedName name="_EXR1" localSheetId="48">#REF!</definedName>
    <definedName name="_EXR1" localSheetId="49">#REF!</definedName>
    <definedName name="_EXR1" localSheetId="50">#REF!</definedName>
    <definedName name="_EXR1" localSheetId="51">#REF!</definedName>
    <definedName name="_EXR1" localSheetId="53">#REF!</definedName>
    <definedName name="_EXR1" localSheetId="54">#REF!</definedName>
    <definedName name="_EXR1" localSheetId="56">#REF!</definedName>
    <definedName name="_EXR1" localSheetId="57">#REF!</definedName>
    <definedName name="_EXR1" localSheetId="58">#REF!</definedName>
    <definedName name="_EXR1" localSheetId="60">#REF!</definedName>
    <definedName name="_EXR1" localSheetId="61">#REF!</definedName>
    <definedName name="_EXR1" localSheetId="62">#REF!</definedName>
    <definedName name="_EXR1" localSheetId="63">#REF!</definedName>
    <definedName name="_EXR1" localSheetId="64">#REF!</definedName>
    <definedName name="_EXR1" localSheetId="66">#REF!</definedName>
    <definedName name="_EXR1" localSheetId="67">#REF!</definedName>
    <definedName name="_EXR1" localSheetId="68">#REF!</definedName>
    <definedName name="_EXR1" localSheetId="69">#REF!</definedName>
    <definedName name="_EXR1" localSheetId="71">#REF!</definedName>
    <definedName name="_EXR1" localSheetId="72">#REF!</definedName>
    <definedName name="_EXR1" localSheetId="73">#REF!</definedName>
    <definedName name="_EXR1">#REF!</definedName>
    <definedName name="_EXR2" localSheetId="1">#REF!</definedName>
    <definedName name="_EXR2" localSheetId="11">#REF!</definedName>
    <definedName name="_EXR2" localSheetId="12">#REF!</definedName>
    <definedName name="_EXR2" localSheetId="13">#REF!</definedName>
    <definedName name="_EXR2" localSheetId="23">#REF!</definedName>
    <definedName name="_EXR2" localSheetId="24">#REF!</definedName>
    <definedName name="_EXR2" localSheetId="26">#REF!</definedName>
    <definedName name="_EXR2" localSheetId="28">#REF!</definedName>
    <definedName name="_EXR2" localSheetId="29">#REF!</definedName>
    <definedName name="_EXR2" localSheetId="31">#REF!</definedName>
    <definedName name="_EXR2" localSheetId="41">#REF!</definedName>
    <definedName name="_EXR2" localSheetId="4">#REF!</definedName>
    <definedName name="_EXR2" localSheetId="46">#REF!</definedName>
    <definedName name="_EXR2" localSheetId="47">#REF!</definedName>
    <definedName name="_EXR2" localSheetId="48">#REF!</definedName>
    <definedName name="_EXR2" localSheetId="49">#REF!</definedName>
    <definedName name="_EXR2" localSheetId="50">#REF!</definedName>
    <definedName name="_EXR2" localSheetId="51">#REF!</definedName>
    <definedName name="_EXR2" localSheetId="53">#REF!</definedName>
    <definedName name="_EXR2" localSheetId="54">#REF!</definedName>
    <definedName name="_EXR2" localSheetId="56">#REF!</definedName>
    <definedName name="_EXR2" localSheetId="57">#REF!</definedName>
    <definedName name="_EXR2" localSheetId="58">#REF!</definedName>
    <definedName name="_EXR2" localSheetId="60">#REF!</definedName>
    <definedName name="_EXR2" localSheetId="61">#REF!</definedName>
    <definedName name="_EXR2" localSheetId="62">#REF!</definedName>
    <definedName name="_EXR2" localSheetId="63">#REF!</definedName>
    <definedName name="_EXR2" localSheetId="64">#REF!</definedName>
    <definedName name="_EXR2" localSheetId="66">#REF!</definedName>
    <definedName name="_EXR2" localSheetId="67">#REF!</definedName>
    <definedName name="_EXR2" localSheetId="68">#REF!</definedName>
    <definedName name="_EXR2" localSheetId="69">#REF!</definedName>
    <definedName name="_EXR2" localSheetId="71">#REF!</definedName>
    <definedName name="_EXR2" localSheetId="72">#REF!</definedName>
    <definedName name="_EXR2" localSheetId="73">#REF!</definedName>
    <definedName name="_EXR2">#REF!</definedName>
    <definedName name="_EXR3" localSheetId="1">#REF!</definedName>
    <definedName name="_EXR3" localSheetId="11">#REF!</definedName>
    <definedName name="_EXR3" localSheetId="12">#REF!</definedName>
    <definedName name="_EXR3" localSheetId="13">#REF!</definedName>
    <definedName name="_EXR3" localSheetId="23">#REF!</definedName>
    <definedName name="_EXR3" localSheetId="24">#REF!</definedName>
    <definedName name="_EXR3" localSheetId="26">#REF!</definedName>
    <definedName name="_EXR3" localSheetId="28">#REF!</definedName>
    <definedName name="_EXR3" localSheetId="29">#REF!</definedName>
    <definedName name="_EXR3" localSheetId="31">#REF!</definedName>
    <definedName name="_EXR3" localSheetId="41">#REF!</definedName>
    <definedName name="_EXR3" localSheetId="4">#REF!</definedName>
    <definedName name="_EXR3" localSheetId="46">#REF!</definedName>
    <definedName name="_EXR3" localSheetId="47">#REF!</definedName>
    <definedName name="_EXR3" localSheetId="48">#REF!</definedName>
    <definedName name="_EXR3" localSheetId="49">#REF!</definedName>
    <definedName name="_EXR3" localSheetId="50">#REF!</definedName>
    <definedName name="_EXR3" localSheetId="51">#REF!</definedName>
    <definedName name="_EXR3" localSheetId="53">#REF!</definedName>
    <definedName name="_EXR3" localSheetId="54">#REF!</definedName>
    <definedName name="_EXR3" localSheetId="56">#REF!</definedName>
    <definedName name="_EXR3" localSheetId="57">#REF!</definedName>
    <definedName name="_EXR3" localSheetId="58">#REF!</definedName>
    <definedName name="_EXR3" localSheetId="60">#REF!</definedName>
    <definedName name="_EXR3" localSheetId="61">#REF!</definedName>
    <definedName name="_EXR3" localSheetId="62">#REF!</definedName>
    <definedName name="_EXR3" localSheetId="63">#REF!</definedName>
    <definedName name="_EXR3" localSheetId="64">#REF!</definedName>
    <definedName name="_EXR3" localSheetId="66">#REF!</definedName>
    <definedName name="_EXR3" localSheetId="67">#REF!</definedName>
    <definedName name="_EXR3" localSheetId="68">#REF!</definedName>
    <definedName name="_EXR3" localSheetId="69">#REF!</definedName>
    <definedName name="_EXR3" localSheetId="71">#REF!</definedName>
    <definedName name="_EXR3" localSheetId="72">#REF!</definedName>
    <definedName name="_EXR3" localSheetId="73">#REF!</definedName>
    <definedName name="_EXR3">#REF!</definedName>
    <definedName name="_ext18D3110Cr" comment="Auto-added dynamic range" localSheetId="1">#REF!:INDEX(#REF!,#REF!,#REF!)</definedName>
    <definedName name="_ext18D3110Cr" comment="Auto-added dynamic range" localSheetId="10">#REF!:INDEX(#REF!,#REF!,#REF!)</definedName>
    <definedName name="_ext18D3110Cr" comment="Auto-added dynamic range" localSheetId="11">#REF!:INDEX(#REF!,#REF!,#REF!)</definedName>
    <definedName name="_ext18D3110Cr" comment="Auto-added dynamic range" localSheetId="12">#REF!:INDEX(#REF!,#REF!,#REF!)</definedName>
    <definedName name="_ext18D3110Cr" comment="Auto-added dynamic range" localSheetId="13">#REF!:INDEX(#REF!,#REF!,#REF!)</definedName>
    <definedName name="_ext18D3110Cr" comment="Auto-added dynamic range" localSheetId="15">#REF!:INDEX(#REF!,#REF!,#REF!)</definedName>
    <definedName name="_ext18D3110Cr" comment="Auto-added dynamic range" localSheetId="16">#REF!:INDEX(#REF!,#REF!,#REF!)</definedName>
    <definedName name="_ext18D3110Cr" comment="Auto-added dynamic range" localSheetId="2">#REF!:INDEX(#REF!,#REF!,#REF!)</definedName>
    <definedName name="_ext18D3110Cr" comment="Auto-added dynamic range" localSheetId="23">#REF!:INDEX(#REF!,#REF!,#REF!)</definedName>
    <definedName name="_ext18D3110Cr" comment="Auto-added dynamic range" localSheetId="24">#REF!:INDEX(#REF!,#REF!,#REF!)</definedName>
    <definedName name="_ext18D3110Cr" comment="Auto-added dynamic range" localSheetId="25">#REF!:INDEX(#REF!,#REF!,#REF!)</definedName>
    <definedName name="_ext18D3110Cr" comment="Auto-added dynamic range" localSheetId="26">#REF!:INDEX(#REF!,#REF!,#REF!)</definedName>
    <definedName name="_ext18D3110Cr" comment="Auto-added dynamic range" localSheetId="27">#REF!:INDEX(#REF!,#REF!,#REF!)</definedName>
    <definedName name="_ext18D3110Cr" comment="Auto-added dynamic range" localSheetId="28">#REF!:INDEX(#REF!,#REF!,#REF!)</definedName>
    <definedName name="_ext18D3110Cr" comment="Auto-added dynamic range" localSheetId="29">#REF!:INDEX(#REF!,#REF!,#REF!)</definedName>
    <definedName name="_ext18D3110Cr" comment="Auto-added dynamic range" localSheetId="3">#REF!:INDEX(#REF!,#REF!,#REF!)</definedName>
    <definedName name="_ext18D3110Cr" comment="Auto-added dynamic range" localSheetId="31">#REF!:INDEX(#REF!,#REF!,#REF!)</definedName>
    <definedName name="_ext18D3110Cr" comment="Auto-added dynamic range" localSheetId="32">#REF!:INDEX(#REF!,#REF!,#REF!)</definedName>
    <definedName name="_ext18D3110Cr" comment="Auto-added dynamic range" localSheetId="33">#REF!:INDEX(#REF!,#REF!,#REF!)</definedName>
    <definedName name="_ext18D3110Cr" comment="Auto-added dynamic range" localSheetId="34">#REF!:INDEX(#REF!,#REF!,#REF!)</definedName>
    <definedName name="_ext18D3110Cr" comment="Auto-added dynamic range" localSheetId="37">#REF!:INDEX(#REF!,#REF!,#REF!)</definedName>
    <definedName name="_ext18D3110Cr" comment="Auto-added dynamic range" localSheetId="41">#REF!:INDEX(#REF!,#REF!,#REF!)</definedName>
    <definedName name="_ext18D3110Cr" comment="Auto-added dynamic range" localSheetId="4">#REF!:INDEX(#REF!,#REF!,#REF!)</definedName>
    <definedName name="_ext18D3110Cr" comment="Auto-added dynamic range" localSheetId="45">#REF!:INDEX(#REF!,#REF!,#REF!)</definedName>
    <definedName name="_ext18D3110Cr" comment="Auto-added dynamic range" localSheetId="46">#REF!:INDEX(#REF!,#REF!,#REF!)</definedName>
    <definedName name="_ext18D3110Cr" comment="Auto-added dynamic range" localSheetId="47">#REF!:INDEX(#REF!,#REF!,#REF!)</definedName>
    <definedName name="_ext18D3110Cr" comment="Auto-added dynamic range" localSheetId="48">#REF!:INDEX(#REF!,#REF!,#REF!)</definedName>
    <definedName name="_ext18D3110Cr" comment="Auto-added dynamic range" localSheetId="49">#REF!:INDEX(#REF!,#REF!,#REF!)</definedName>
    <definedName name="_ext18D3110Cr" comment="Auto-added dynamic range" localSheetId="50">#REF!:INDEX(#REF!,#REF!,#REF!)</definedName>
    <definedName name="_ext18D3110Cr" comment="Auto-added dynamic range" localSheetId="5">#REF!:INDEX(#REF!,#REF!,#REF!)</definedName>
    <definedName name="_ext18D3110Cr" comment="Auto-added dynamic range" localSheetId="51">#REF!:INDEX(#REF!,#REF!,#REF!)</definedName>
    <definedName name="_ext18D3110Cr" comment="Auto-added dynamic range" localSheetId="52">#REF!:INDEX(#REF!,#REF!,#REF!)</definedName>
    <definedName name="_ext18D3110Cr" comment="Auto-added dynamic range" localSheetId="53">#REF!:INDEX(#REF!,#REF!,#REF!)</definedName>
    <definedName name="_ext18D3110Cr" comment="Auto-added dynamic range" localSheetId="54">#REF!:INDEX(#REF!,#REF!,#REF!)</definedName>
    <definedName name="_ext18D3110Cr" comment="Auto-added dynamic range" localSheetId="56">#REF!:INDEX(#REF!,#REF!,#REF!)</definedName>
    <definedName name="_ext18D3110Cr" comment="Auto-added dynamic range" localSheetId="57">#REF!:INDEX(#REF!,#REF!,#REF!)</definedName>
    <definedName name="_ext18D3110Cr" comment="Auto-added dynamic range" localSheetId="58">#REF!:INDEX(#REF!,#REF!,#REF!)</definedName>
    <definedName name="_ext18D3110Cr" comment="Auto-added dynamic range" localSheetId="59">#REF!:INDEX(#REF!,#REF!,#REF!)</definedName>
    <definedName name="_ext18D3110Cr" comment="Auto-added dynamic range" localSheetId="60">#REF!:INDEX(#REF!,#REF!,#REF!)</definedName>
    <definedName name="_ext18D3110Cr" comment="Auto-added dynamic range" localSheetId="61">#REF!:INDEX(#REF!,#REF!,#REF!)</definedName>
    <definedName name="_ext18D3110Cr" comment="Auto-added dynamic range" localSheetId="62">#REF!:INDEX(#REF!,#REF!,#REF!)</definedName>
    <definedName name="_ext18D3110Cr" comment="Auto-added dynamic range" localSheetId="63">#REF!:INDEX(#REF!,#REF!,#REF!)</definedName>
    <definedName name="_ext18D3110Cr" comment="Auto-added dynamic range" localSheetId="6">#REF!:INDEX(#REF!,#REF!,#REF!)</definedName>
    <definedName name="_ext18D3110Cr" comment="Auto-added dynamic range" localSheetId="64">#REF!:INDEX(#REF!,#REF!,#REF!)</definedName>
    <definedName name="_ext18D3110Cr" comment="Auto-added dynamic range" localSheetId="65">#REF!:INDEX(#REF!,#REF!,#REF!)</definedName>
    <definedName name="_ext18D3110Cr" comment="Auto-added dynamic range" localSheetId="66">#REF!:INDEX(#REF!,#REF!,#REF!)</definedName>
    <definedName name="_ext18D3110Cr" comment="Auto-added dynamic range" localSheetId="67">#REF!:INDEX(#REF!,#REF!,#REF!)</definedName>
    <definedName name="_ext18D3110Cr" comment="Auto-added dynamic range" localSheetId="68">#REF!:INDEX(#REF!,#REF!,#REF!)</definedName>
    <definedName name="_ext18D3110Cr" comment="Auto-added dynamic range" localSheetId="69">#REF!:INDEX(#REF!,#REF!,#REF!)</definedName>
    <definedName name="_ext18D3110Cr" comment="Auto-added dynamic range" localSheetId="71">#REF!:INDEX(#REF!,#REF!,#REF!)</definedName>
    <definedName name="_ext18D3110Cr" comment="Auto-added dynamic range" localSheetId="72">#REF!:INDEX(#REF!,#REF!,#REF!)</definedName>
    <definedName name="_ext18D3110Cr" comment="Auto-added dynamic range" localSheetId="73">#REF!:INDEX(#REF!,#REF!,#REF!)</definedName>
    <definedName name="_ext18D3110Cr" comment="Auto-added dynamic range" localSheetId="7">#REF!:INDEX(#REF!,#REF!,#REF!)</definedName>
    <definedName name="_ext18D3110Cr" comment="Auto-added dynamic range" localSheetId="74">#REF!:INDEX(#REF!,#REF!,#REF!)</definedName>
    <definedName name="_ext18D3110Cr" comment="Auto-added dynamic range" localSheetId="75">#REF!:INDEX(#REF!,#REF!,#REF!)</definedName>
    <definedName name="_ext18D3110Cr" comment="Auto-added dynamic range" localSheetId="76">#REF!:INDEX(#REF!,#REF!,#REF!)</definedName>
    <definedName name="_ext18D3110Cr" comment="Auto-added dynamic range" localSheetId="77">#REF!:INDEX(#REF!,#REF!,#REF!)</definedName>
    <definedName name="_ext18D3110Cr" comment="Auto-added dynamic range" localSheetId="78">#REF!:INDEX(#REF!,#REF!,#REF!)</definedName>
    <definedName name="_ext18D3110Cr" comment="Auto-added dynamic range" localSheetId="79">#REF!:INDEX(#REF!,#REF!,#REF!)</definedName>
    <definedName name="_ext18D3110Cr" comment="Auto-added dynamic range" localSheetId="8">#REF!:INDEX(#REF!,#REF!,#REF!)</definedName>
    <definedName name="_ext18D3110Cr" comment="Auto-added dynamic range" localSheetId="9">#REF!:INDEX(#REF!,#REF!,#REF!)</definedName>
    <definedName name="_ext18D3110Cr" comment="Auto-added dynamic range">#REF!:INDEX(#REF!,#REF!,#REF!)</definedName>
    <definedName name="_ext18D3110Ct" comment="Auto-added dynamic range" localSheetId="1">#REF!:INDEX(#REF!,#REF!,#REF!)</definedName>
    <definedName name="_ext18D3110Ct" comment="Auto-added dynamic range" localSheetId="10">#REF!:INDEX(#REF!,#REF!,#REF!)</definedName>
    <definedName name="_ext18D3110Ct" comment="Auto-added dynamic range" localSheetId="11">#REF!:INDEX(#REF!,#REF!,#REF!)</definedName>
    <definedName name="_ext18D3110Ct" comment="Auto-added dynamic range" localSheetId="12">#REF!:INDEX(#REF!,#REF!,#REF!)</definedName>
    <definedName name="_ext18D3110Ct" comment="Auto-added dynamic range" localSheetId="13">#REF!:INDEX(#REF!,#REF!,#REF!)</definedName>
    <definedName name="_ext18D3110Ct" comment="Auto-added dynamic range" localSheetId="15">#REF!:INDEX(#REF!,#REF!,#REF!)</definedName>
    <definedName name="_ext18D3110Ct" comment="Auto-added dynamic range" localSheetId="16">#REF!:INDEX(#REF!,#REF!,#REF!)</definedName>
    <definedName name="_ext18D3110Ct" comment="Auto-added dynamic range" localSheetId="2">#REF!:INDEX(#REF!,#REF!,#REF!)</definedName>
    <definedName name="_ext18D3110Ct" comment="Auto-added dynamic range" localSheetId="23">#REF!:INDEX(#REF!,#REF!,#REF!)</definedName>
    <definedName name="_ext18D3110Ct" comment="Auto-added dynamic range" localSheetId="24">#REF!:INDEX(#REF!,#REF!,#REF!)</definedName>
    <definedName name="_ext18D3110Ct" comment="Auto-added dynamic range" localSheetId="25">#REF!:INDEX(#REF!,#REF!,#REF!)</definedName>
    <definedName name="_ext18D3110Ct" comment="Auto-added dynamic range" localSheetId="26">#REF!:INDEX(#REF!,#REF!,#REF!)</definedName>
    <definedName name="_ext18D3110Ct" comment="Auto-added dynamic range" localSheetId="27">#REF!:INDEX(#REF!,#REF!,#REF!)</definedName>
    <definedName name="_ext18D3110Ct" comment="Auto-added dynamic range" localSheetId="28">#REF!:INDEX(#REF!,#REF!,#REF!)</definedName>
    <definedName name="_ext18D3110Ct" comment="Auto-added dynamic range" localSheetId="29">#REF!:INDEX(#REF!,#REF!,#REF!)</definedName>
    <definedName name="_ext18D3110Ct" comment="Auto-added dynamic range" localSheetId="3">#REF!:INDEX(#REF!,#REF!,#REF!)</definedName>
    <definedName name="_ext18D3110Ct" comment="Auto-added dynamic range" localSheetId="31">#REF!:INDEX(#REF!,#REF!,#REF!)</definedName>
    <definedName name="_ext18D3110Ct" comment="Auto-added dynamic range" localSheetId="32">#REF!:INDEX(#REF!,#REF!,#REF!)</definedName>
    <definedName name="_ext18D3110Ct" comment="Auto-added dynamic range" localSheetId="33">#REF!:INDEX(#REF!,#REF!,#REF!)</definedName>
    <definedName name="_ext18D3110Ct" comment="Auto-added dynamic range" localSheetId="34">#REF!:INDEX(#REF!,#REF!,#REF!)</definedName>
    <definedName name="_ext18D3110Ct" comment="Auto-added dynamic range" localSheetId="37">#REF!:INDEX(#REF!,#REF!,#REF!)</definedName>
    <definedName name="_ext18D3110Ct" comment="Auto-added dynamic range" localSheetId="41">#REF!:INDEX(#REF!,#REF!,#REF!)</definedName>
    <definedName name="_ext18D3110Ct" comment="Auto-added dynamic range" localSheetId="4">#REF!:INDEX(#REF!,#REF!,#REF!)</definedName>
    <definedName name="_ext18D3110Ct" comment="Auto-added dynamic range" localSheetId="45">#REF!:INDEX(#REF!,#REF!,#REF!)</definedName>
    <definedName name="_ext18D3110Ct" comment="Auto-added dynamic range" localSheetId="46">#REF!:INDEX(#REF!,#REF!,#REF!)</definedName>
    <definedName name="_ext18D3110Ct" comment="Auto-added dynamic range" localSheetId="47">#REF!:INDEX(#REF!,#REF!,#REF!)</definedName>
    <definedName name="_ext18D3110Ct" comment="Auto-added dynamic range" localSheetId="48">#REF!:INDEX(#REF!,#REF!,#REF!)</definedName>
    <definedName name="_ext18D3110Ct" comment="Auto-added dynamic range" localSheetId="49">#REF!:INDEX(#REF!,#REF!,#REF!)</definedName>
    <definedName name="_ext18D3110Ct" comment="Auto-added dynamic range" localSheetId="50">#REF!:INDEX(#REF!,#REF!,#REF!)</definedName>
    <definedName name="_ext18D3110Ct" comment="Auto-added dynamic range" localSheetId="5">#REF!:INDEX(#REF!,#REF!,#REF!)</definedName>
    <definedName name="_ext18D3110Ct" comment="Auto-added dynamic range" localSheetId="51">#REF!:INDEX(#REF!,#REF!,#REF!)</definedName>
    <definedName name="_ext18D3110Ct" comment="Auto-added dynamic range" localSheetId="52">#REF!:INDEX(#REF!,#REF!,#REF!)</definedName>
    <definedName name="_ext18D3110Ct" comment="Auto-added dynamic range" localSheetId="53">#REF!:INDEX(#REF!,#REF!,#REF!)</definedName>
    <definedName name="_ext18D3110Ct" comment="Auto-added dynamic range" localSheetId="54">#REF!:INDEX(#REF!,#REF!,#REF!)</definedName>
    <definedName name="_ext18D3110Ct" comment="Auto-added dynamic range" localSheetId="56">#REF!:INDEX(#REF!,#REF!,#REF!)</definedName>
    <definedName name="_ext18D3110Ct" comment="Auto-added dynamic range" localSheetId="57">#REF!:INDEX(#REF!,#REF!,#REF!)</definedName>
    <definedName name="_ext18D3110Ct" comment="Auto-added dynamic range" localSheetId="58">#REF!:INDEX(#REF!,#REF!,#REF!)</definedName>
    <definedName name="_ext18D3110Ct" comment="Auto-added dynamic range" localSheetId="59">#REF!:INDEX(#REF!,#REF!,#REF!)</definedName>
    <definedName name="_ext18D3110Ct" comment="Auto-added dynamic range" localSheetId="60">#REF!:INDEX(#REF!,#REF!,#REF!)</definedName>
    <definedName name="_ext18D3110Ct" comment="Auto-added dynamic range" localSheetId="61">#REF!:INDEX(#REF!,#REF!,#REF!)</definedName>
    <definedName name="_ext18D3110Ct" comment="Auto-added dynamic range" localSheetId="62">#REF!:INDEX(#REF!,#REF!,#REF!)</definedName>
    <definedName name="_ext18D3110Ct" comment="Auto-added dynamic range" localSheetId="63">#REF!:INDEX(#REF!,#REF!,#REF!)</definedName>
    <definedName name="_ext18D3110Ct" comment="Auto-added dynamic range" localSheetId="6">#REF!:INDEX(#REF!,#REF!,#REF!)</definedName>
    <definedName name="_ext18D3110Ct" comment="Auto-added dynamic range" localSheetId="64">#REF!:INDEX(#REF!,#REF!,#REF!)</definedName>
    <definedName name="_ext18D3110Ct" comment="Auto-added dynamic range" localSheetId="65">#REF!:INDEX(#REF!,#REF!,#REF!)</definedName>
    <definedName name="_ext18D3110Ct" comment="Auto-added dynamic range" localSheetId="66">#REF!:INDEX(#REF!,#REF!,#REF!)</definedName>
    <definedName name="_ext18D3110Ct" comment="Auto-added dynamic range" localSheetId="67">#REF!:INDEX(#REF!,#REF!,#REF!)</definedName>
    <definedName name="_ext18D3110Ct" comment="Auto-added dynamic range" localSheetId="68">#REF!:INDEX(#REF!,#REF!,#REF!)</definedName>
    <definedName name="_ext18D3110Ct" comment="Auto-added dynamic range" localSheetId="69">#REF!:INDEX(#REF!,#REF!,#REF!)</definedName>
    <definedName name="_ext18D3110Ct" comment="Auto-added dynamic range" localSheetId="71">#REF!:INDEX(#REF!,#REF!,#REF!)</definedName>
    <definedName name="_ext18D3110Ct" comment="Auto-added dynamic range" localSheetId="72">#REF!:INDEX(#REF!,#REF!,#REF!)</definedName>
    <definedName name="_ext18D3110Ct" comment="Auto-added dynamic range" localSheetId="73">#REF!:INDEX(#REF!,#REF!,#REF!)</definedName>
    <definedName name="_ext18D3110Ct" comment="Auto-added dynamic range" localSheetId="7">#REF!:INDEX(#REF!,#REF!,#REF!)</definedName>
    <definedName name="_ext18D3110Ct" comment="Auto-added dynamic range" localSheetId="74">#REF!:INDEX(#REF!,#REF!,#REF!)</definedName>
    <definedName name="_ext18D3110Ct" comment="Auto-added dynamic range" localSheetId="75">#REF!:INDEX(#REF!,#REF!,#REF!)</definedName>
    <definedName name="_ext18D3110Ct" comment="Auto-added dynamic range" localSheetId="76">#REF!:INDEX(#REF!,#REF!,#REF!)</definedName>
    <definedName name="_ext18D3110Ct" comment="Auto-added dynamic range" localSheetId="77">#REF!:INDEX(#REF!,#REF!,#REF!)</definedName>
    <definedName name="_ext18D3110Ct" comment="Auto-added dynamic range" localSheetId="78">#REF!:INDEX(#REF!,#REF!,#REF!)</definedName>
    <definedName name="_ext18D3110Ct" comment="Auto-added dynamic range" localSheetId="79">#REF!:INDEX(#REF!,#REF!,#REF!)</definedName>
    <definedName name="_ext18D3110Ct" comment="Auto-added dynamic range" localSheetId="8">#REF!:INDEX(#REF!,#REF!,#REF!)</definedName>
    <definedName name="_ext18D3110Ct" comment="Auto-added dynamic range" localSheetId="9">#REF!:INDEX(#REF!,#REF!,#REF!)</definedName>
    <definedName name="_ext18D3110Ct" comment="Auto-added dynamic range">#REF!:INDEX(#REF!,#REF!,#REF!)</definedName>
    <definedName name="_ext18D31112r" comment="Auto-added dynamic range" localSheetId="1">#REF!:INDEX(#REF!,#REF!,#REF!)</definedName>
    <definedName name="_ext18D31112r" comment="Auto-added dynamic range" localSheetId="10">#REF!:INDEX(#REF!,#REF!,#REF!)</definedName>
    <definedName name="_ext18D31112r" comment="Auto-added dynamic range" localSheetId="11">#REF!:INDEX(#REF!,#REF!,#REF!)</definedName>
    <definedName name="_ext18D31112r" comment="Auto-added dynamic range" localSheetId="12">#REF!:INDEX(#REF!,#REF!,#REF!)</definedName>
    <definedName name="_ext18D31112r" comment="Auto-added dynamic range" localSheetId="13">#REF!:INDEX(#REF!,#REF!,#REF!)</definedName>
    <definedName name="_ext18D31112r" comment="Auto-added dynamic range" localSheetId="15">#REF!:INDEX(#REF!,#REF!,#REF!)</definedName>
    <definedName name="_ext18D31112r" comment="Auto-added dynamic range" localSheetId="16">#REF!:INDEX(#REF!,#REF!,#REF!)</definedName>
    <definedName name="_ext18D31112r" comment="Auto-added dynamic range" localSheetId="2">#REF!:INDEX(#REF!,#REF!,#REF!)</definedName>
    <definedName name="_ext18D31112r" comment="Auto-added dynamic range" localSheetId="23">#REF!:INDEX(#REF!,#REF!,#REF!)</definedName>
    <definedName name="_ext18D31112r" comment="Auto-added dynamic range" localSheetId="24">#REF!:INDEX(#REF!,#REF!,#REF!)</definedName>
    <definedName name="_ext18D31112r" comment="Auto-added dynamic range" localSheetId="25">#REF!:INDEX(#REF!,#REF!,#REF!)</definedName>
    <definedName name="_ext18D31112r" comment="Auto-added dynamic range" localSheetId="26">#REF!:INDEX(#REF!,#REF!,#REF!)</definedName>
    <definedName name="_ext18D31112r" comment="Auto-added dynamic range" localSheetId="27">#REF!:INDEX(#REF!,#REF!,#REF!)</definedName>
    <definedName name="_ext18D31112r" comment="Auto-added dynamic range" localSheetId="28">#REF!:INDEX(#REF!,#REF!,#REF!)</definedName>
    <definedName name="_ext18D31112r" comment="Auto-added dynamic range" localSheetId="29">#REF!:INDEX(#REF!,#REF!,#REF!)</definedName>
    <definedName name="_ext18D31112r" comment="Auto-added dynamic range" localSheetId="3">#REF!:INDEX(#REF!,#REF!,#REF!)</definedName>
    <definedName name="_ext18D31112r" comment="Auto-added dynamic range" localSheetId="31">#REF!:INDEX(#REF!,#REF!,#REF!)</definedName>
    <definedName name="_ext18D31112r" comment="Auto-added dynamic range" localSheetId="32">#REF!:INDEX(#REF!,#REF!,#REF!)</definedName>
    <definedName name="_ext18D31112r" comment="Auto-added dynamic range" localSheetId="33">#REF!:INDEX(#REF!,#REF!,#REF!)</definedName>
    <definedName name="_ext18D31112r" comment="Auto-added dynamic range" localSheetId="34">#REF!:INDEX(#REF!,#REF!,#REF!)</definedName>
    <definedName name="_ext18D31112r" comment="Auto-added dynamic range" localSheetId="37">#REF!:INDEX(#REF!,#REF!,#REF!)</definedName>
    <definedName name="_ext18D31112r" comment="Auto-added dynamic range" localSheetId="41">#REF!:INDEX(#REF!,#REF!,#REF!)</definedName>
    <definedName name="_ext18D31112r" comment="Auto-added dynamic range" localSheetId="4">#REF!:INDEX(#REF!,#REF!,#REF!)</definedName>
    <definedName name="_ext18D31112r" comment="Auto-added dynamic range" localSheetId="45">#REF!:INDEX(#REF!,#REF!,#REF!)</definedName>
    <definedName name="_ext18D31112r" comment="Auto-added dynamic range" localSheetId="46">#REF!:INDEX(#REF!,#REF!,#REF!)</definedName>
    <definedName name="_ext18D31112r" comment="Auto-added dynamic range" localSheetId="47">#REF!:INDEX(#REF!,#REF!,#REF!)</definedName>
    <definedName name="_ext18D31112r" comment="Auto-added dynamic range" localSheetId="48">#REF!:INDEX(#REF!,#REF!,#REF!)</definedName>
    <definedName name="_ext18D31112r" comment="Auto-added dynamic range" localSheetId="49">#REF!:INDEX(#REF!,#REF!,#REF!)</definedName>
    <definedName name="_ext18D31112r" comment="Auto-added dynamic range" localSheetId="50">#REF!:INDEX(#REF!,#REF!,#REF!)</definedName>
    <definedName name="_ext18D31112r" comment="Auto-added dynamic range" localSheetId="5">#REF!:INDEX(#REF!,#REF!,#REF!)</definedName>
    <definedName name="_ext18D31112r" comment="Auto-added dynamic range" localSheetId="51">#REF!:INDEX(#REF!,#REF!,#REF!)</definedName>
    <definedName name="_ext18D31112r" comment="Auto-added dynamic range" localSheetId="52">#REF!:INDEX(#REF!,#REF!,#REF!)</definedName>
    <definedName name="_ext18D31112r" comment="Auto-added dynamic range" localSheetId="53">#REF!:INDEX(#REF!,#REF!,#REF!)</definedName>
    <definedName name="_ext18D31112r" comment="Auto-added dynamic range" localSheetId="54">#REF!:INDEX(#REF!,#REF!,#REF!)</definedName>
    <definedName name="_ext18D31112r" comment="Auto-added dynamic range" localSheetId="56">#REF!:INDEX(#REF!,#REF!,#REF!)</definedName>
    <definedName name="_ext18D31112r" comment="Auto-added dynamic range" localSheetId="57">#REF!:INDEX(#REF!,#REF!,#REF!)</definedName>
    <definedName name="_ext18D31112r" comment="Auto-added dynamic range" localSheetId="58">#REF!:INDEX(#REF!,#REF!,#REF!)</definedName>
    <definedName name="_ext18D31112r" comment="Auto-added dynamic range" localSheetId="60">#REF!:INDEX(#REF!,#REF!,#REF!)</definedName>
    <definedName name="_ext18D31112r" comment="Auto-added dynamic range" localSheetId="61">#REF!:INDEX(#REF!,#REF!,#REF!)</definedName>
    <definedName name="_ext18D31112r" comment="Auto-added dynamic range" localSheetId="62">#REF!:INDEX(#REF!,#REF!,#REF!)</definedName>
    <definedName name="_ext18D31112r" comment="Auto-added dynamic range" localSheetId="63">#REF!:INDEX(#REF!,#REF!,#REF!)</definedName>
    <definedName name="_ext18D31112r" comment="Auto-added dynamic range" localSheetId="6">#REF!:INDEX(#REF!,#REF!,#REF!)</definedName>
    <definedName name="_ext18D31112r" comment="Auto-added dynamic range" localSheetId="64">#REF!:INDEX(#REF!,#REF!,#REF!)</definedName>
    <definedName name="_ext18D31112r" comment="Auto-added dynamic range" localSheetId="65">#REF!:INDEX(#REF!,#REF!,#REF!)</definedName>
    <definedName name="_ext18D31112r" comment="Auto-added dynamic range" localSheetId="66">#REF!:INDEX(#REF!,#REF!,#REF!)</definedName>
    <definedName name="_ext18D31112r" comment="Auto-added dynamic range" localSheetId="67">#REF!:INDEX(#REF!,#REF!,#REF!)</definedName>
    <definedName name="_ext18D31112r" comment="Auto-added dynamic range" localSheetId="68">#REF!:INDEX(#REF!,#REF!,#REF!)</definedName>
    <definedName name="_ext18D31112r" comment="Auto-added dynamic range" localSheetId="69">#REF!:INDEX(#REF!,#REF!,#REF!)</definedName>
    <definedName name="_ext18D31112r" comment="Auto-added dynamic range" localSheetId="71">#REF!:INDEX(#REF!,#REF!,#REF!)</definedName>
    <definedName name="_ext18D31112r" comment="Auto-added dynamic range" localSheetId="72">#REF!:INDEX(#REF!,#REF!,#REF!)</definedName>
    <definedName name="_ext18D31112r" comment="Auto-added dynamic range" localSheetId="73">#REF!:INDEX(#REF!,#REF!,#REF!)</definedName>
    <definedName name="_ext18D31112r" comment="Auto-added dynamic range" localSheetId="7">#REF!:INDEX(#REF!,#REF!,#REF!)</definedName>
    <definedName name="_ext18D31112r" comment="Auto-added dynamic range" localSheetId="74">#REF!:INDEX(#REF!,#REF!,#REF!)</definedName>
    <definedName name="_ext18D31112r" comment="Auto-added dynamic range" localSheetId="75">#REF!:INDEX(#REF!,#REF!,#REF!)</definedName>
    <definedName name="_ext18D31112r" comment="Auto-added dynamic range" localSheetId="76">#REF!:INDEX(#REF!,#REF!,#REF!)</definedName>
    <definedName name="_ext18D31112r" comment="Auto-added dynamic range" localSheetId="77">#REF!:INDEX(#REF!,#REF!,#REF!)</definedName>
    <definedName name="_ext18D31112r" comment="Auto-added dynamic range" localSheetId="78">#REF!:INDEX(#REF!,#REF!,#REF!)</definedName>
    <definedName name="_ext18D31112r" comment="Auto-added dynamic range" localSheetId="79">#REF!:INDEX(#REF!,#REF!,#REF!)</definedName>
    <definedName name="_ext18D31112r" comment="Auto-added dynamic range" localSheetId="8">#REF!:INDEX(#REF!,#REF!,#REF!)</definedName>
    <definedName name="_ext18D31112r" comment="Auto-added dynamic range" localSheetId="9">#REF!:INDEX(#REF!,#REF!,#REF!)</definedName>
    <definedName name="_ext18D31112r" comment="Auto-added dynamic range">#REF!:INDEX(#REF!,#REF!,#REF!)</definedName>
    <definedName name="_ext18D31112t" comment="Auto-added dynamic range" localSheetId="1">#REF!:INDEX(#REF!,#REF!,#REF!)</definedName>
    <definedName name="_ext18D31112t" comment="Auto-added dynamic range" localSheetId="10">#REF!:INDEX(#REF!,#REF!,#REF!)</definedName>
    <definedName name="_ext18D31112t" comment="Auto-added dynamic range" localSheetId="11">#REF!:INDEX(#REF!,#REF!,#REF!)</definedName>
    <definedName name="_ext18D31112t" comment="Auto-added dynamic range" localSheetId="12">#REF!:INDEX(#REF!,#REF!,#REF!)</definedName>
    <definedName name="_ext18D31112t" comment="Auto-added dynamic range" localSheetId="13">#REF!:INDEX(#REF!,#REF!,#REF!)</definedName>
    <definedName name="_ext18D31112t" comment="Auto-added dynamic range" localSheetId="15">#REF!:INDEX(#REF!,#REF!,#REF!)</definedName>
    <definedName name="_ext18D31112t" comment="Auto-added dynamic range" localSheetId="16">#REF!:INDEX(#REF!,#REF!,#REF!)</definedName>
    <definedName name="_ext18D31112t" comment="Auto-added dynamic range" localSheetId="2">#REF!:INDEX(#REF!,#REF!,#REF!)</definedName>
    <definedName name="_ext18D31112t" comment="Auto-added dynamic range" localSheetId="23">#REF!:INDEX(#REF!,#REF!,#REF!)</definedName>
    <definedName name="_ext18D31112t" comment="Auto-added dynamic range" localSheetId="24">#REF!:INDEX(#REF!,#REF!,#REF!)</definedName>
    <definedName name="_ext18D31112t" comment="Auto-added dynamic range" localSheetId="25">#REF!:INDEX(#REF!,#REF!,#REF!)</definedName>
    <definedName name="_ext18D31112t" comment="Auto-added dynamic range" localSheetId="26">#REF!:INDEX(#REF!,#REF!,#REF!)</definedName>
    <definedName name="_ext18D31112t" comment="Auto-added dynamic range" localSheetId="27">#REF!:INDEX(#REF!,#REF!,#REF!)</definedName>
    <definedName name="_ext18D31112t" comment="Auto-added dynamic range" localSheetId="28">#REF!:INDEX(#REF!,#REF!,#REF!)</definedName>
    <definedName name="_ext18D31112t" comment="Auto-added dynamic range" localSheetId="29">#REF!:INDEX(#REF!,#REF!,#REF!)</definedName>
    <definedName name="_ext18D31112t" comment="Auto-added dynamic range" localSheetId="3">#REF!:INDEX(#REF!,#REF!,#REF!)</definedName>
    <definedName name="_ext18D31112t" comment="Auto-added dynamic range" localSheetId="31">#REF!:INDEX(#REF!,#REF!,#REF!)</definedName>
    <definedName name="_ext18D31112t" comment="Auto-added dynamic range" localSheetId="32">#REF!:INDEX(#REF!,#REF!,#REF!)</definedName>
    <definedName name="_ext18D31112t" comment="Auto-added dynamic range" localSheetId="33">#REF!:INDEX(#REF!,#REF!,#REF!)</definedName>
    <definedName name="_ext18D31112t" comment="Auto-added dynamic range" localSheetId="34">#REF!:INDEX(#REF!,#REF!,#REF!)</definedName>
    <definedName name="_ext18D31112t" comment="Auto-added dynamic range" localSheetId="37">#REF!:INDEX(#REF!,#REF!,#REF!)</definedName>
    <definedName name="_ext18D31112t" comment="Auto-added dynamic range" localSheetId="41">#REF!:INDEX(#REF!,#REF!,#REF!)</definedName>
    <definedName name="_ext18D31112t" comment="Auto-added dynamic range" localSheetId="4">#REF!:INDEX(#REF!,#REF!,#REF!)</definedName>
    <definedName name="_ext18D31112t" comment="Auto-added dynamic range" localSheetId="45">#REF!:INDEX(#REF!,#REF!,#REF!)</definedName>
    <definedName name="_ext18D31112t" comment="Auto-added dynamic range" localSheetId="46">#REF!:INDEX(#REF!,#REF!,#REF!)</definedName>
    <definedName name="_ext18D31112t" comment="Auto-added dynamic range" localSheetId="47">#REF!:INDEX(#REF!,#REF!,#REF!)</definedName>
    <definedName name="_ext18D31112t" comment="Auto-added dynamic range" localSheetId="48">#REF!:INDEX(#REF!,#REF!,#REF!)</definedName>
    <definedName name="_ext18D31112t" comment="Auto-added dynamic range" localSheetId="49">#REF!:INDEX(#REF!,#REF!,#REF!)</definedName>
    <definedName name="_ext18D31112t" comment="Auto-added dynamic range" localSheetId="50">#REF!:INDEX(#REF!,#REF!,#REF!)</definedName>
    <definedName name="_ext18D31112t" comment="Auto-added dynamic range" localSheetId="5">#REF!:INDEX(#REF!,#REF!,#REF!)</definedName>
    <definedName name="_ext18D31112t" comment="Auto-added dynamic range" localSheetId="51">#REF!:INDEX(#REF!,#REF!,#REF!)</definedName>
    <definedName name="_ext18D31112t" comment="Auto-added dynamic range" localSheetId="52">#REF!:INDEX(#REF!,#REF!,#REF!)</definedName>
    <definedName name="_ext18D31112t" comment="Auto-added dynamic range" localSheetId="53">#REF!:INDEX(#REF!,#REF!,#REF!)</definedName>
    <definedName name="_ext18D31112t" comment="Auto-added dynamic range" localSheetId="54">#REF!:INDEX(#REF!,#REF!,#REF!)</definedName>
    <definedName name="_ext18D31112t" comment="Auto-added dynamic range" localSheetId="56">#REF!:INDEX(#REF!,#REF!,#REF!)</definedName>
    <definedName name="_ext18D31112t" comment="Auto-added dynamic range" localSheetId="57">#REF!:INDEX(#REF!,#REF!,#REF!)</definedName>
    <definedName name="_ext18D31112t" comment="Auto-added dynamic range" localSheetId="58">#REF!:INDEX(#REF!,#REF!,#REF!)</definedName>
    <definedName name="_ext18D31112t" comment="Auto-added dynamic range" localSheetId="60">#REF!:INDEX(#REF!,#REF!,#REF!)</definedName>
    <definedName name="_ext18D31112t" comment="Auto-added dynamic range" localSheetId="61">#REF!:INDEX(#REF!,#REF!,#REF!)</definedName>
    <definedName name="_ext18D31112t" comment="Auto-added dynamic range" localSheetId="62">#REF!:INDEX(#REF!,#REF!,#REF!)</definedName>
    <definedName name="_ext18D31112t" comment="Auto-added dynamic range" localSheetId="63">#REF!:INDEX(#REF!,#REF!,#REF!)</definedName>
    <definedName name="_ext18D31112t" comment="Auto-added dynamic range" localSheetId="6">#REF!:INDEX(#REF!,#REF!,#REF!)</definedName>
    <definedName name="_ext18D31112t" comment="Auto-added dynamic range" localSheetId="64">#REF!:INDEX(#REF!,#REF!,#REF!)</definedName>
    <definedName name="_ext18D31112t" comment="Auto-added dynamic range" localSheetId="65">#REF!:INDEX(#REF!,#REF!,#REF!)</definedName>
    <definedName name="_ext18D31112t" comment="Auto-added dynamic range" localSheetId="66">#REF!:INDEX(#REF!,#REF!,#REF!)</definedName>
    <definedName name="_ext18D31112t" comment="Auto-added dynamic range" localSheetId="67">#REF!:INDEX(#REF!,#REF!,#REF!)</definedName>
    <definedName name="_ext18D31112t" comment="Auto-added dynamic range" localSheetId="68">#REF!:INDEX(#REF!,#REF!,#REF!)</definedName>
    <definedName name="_ext18D31112t" comment="Auto-added dynamic range" localSheetId="69">#REF!:INDEX(#REF!,#REF!,#REF!)</definedName>
    <definedName name="_ext18D31112t" comment="Auto-added dynamic range" localSheetId="71">#REF!:INDEX(#REF!,#REF!,#REF!)</definedName>
    <definedName name="_ext18D31112t" comment="Auto-added dynamic range" localSheetId="72">#REF!:INDEX(#REF!,#REF!,#REF!)</definedName>
    <definedName name="_ext18D31112t" comment="Auto-added dynamic range" localSheetId="73">#REF!:INDEX(#REF!,#REF!,#REF!)</definedName>
    <definedName name="_ext18D31112t" comment="Auto-added dynamic range" localSheetId="7">#REF!:INDEX(#REF!,#REF!,#REF!)</definedName>
    <definedName name="_ext18D31112t" comment="Auto-added dynamic range" localSheetId="74">#REF!:INDEX(#REF!,#REF!,#REF!)</definedName>
    <definedName name="_ext18D31112t" comment="Auto-added dynamic range" localSheetId="75">#REF!:INDEX(#REF!,#REF!,#REF!)</definedName>
    <definedName name="_ext18D31112t" comment="Auto-added dynamic range" localSheetId="76">#REF!:INDEX(#REF!,#REF!,#REF!)</definedName>
    <definedName name="_ext18D31112t" comment="Auto-added dynamic range" localSheetId="77">#REF!:INDEX(#REF!,#REF!,#REF!)</definedName>
    <definedName name="_ext18D31112t" comment="Auto-added dynamic range" localSheetId="78">#REF!:INDEX(#REF!,#REF!,#REF!)</definedName>
    <definedName name="_ext18D31112t" comment="Auto-added dynamic range" localSheetId="79">#REF!:INDEX(#REF!,#REF!,#REF!)</definedName>
    <definedName name="_ext18D31112t" comment="Auto-added dynamic range" localSheetId="8">#REF!:INDEX(#REF!,#REF!,#REF!)</definedName>
    <definedName name="_ext18D31112t" comment="Auto-added dynamic range" localSheetId="9">#REF!:INDEX(#REF!,#REF!,#REF!)</definedName>
    <definedName name="_ext18D31112t" comment="Auto-added dynamic range">#REF!:INDEX(#REF!,#REF!,#REF!)</definedName>
    <definedName name="_ext18D3113Fr" comment="Auto-added dynamic range" localSheetId="1">#REF!:INDEX(#REF!,#REF!,#REF!)</definedName>
    <definedName name="_ext18D3113Fr" comment="Auto-added dynamic range" localSheetId="11">#REF!:INDEX(#REF!,#REF!,#REF!)</definedName>
    <definedName name="_ext18D3113Fr" comment="Auto-added dynamic range" localSheetId="12">#REF!:INDEX(#REF!,#REF!,#REF!)</definedName>
    <definedName name="_ext18D3113Fr" comment="Auto-added dynamic range" localSheetId="13">#REF!:INDEX(#REF!,#REF!,#REF!)</definedName>
    <definedName name="_ext18D3113Fr" comment="Auto-added dynamic range" localSheetId="23">#REF!:INDEX(#REF!,#REF!,#REF!)</definedName>
    <definedName name="_ext18D3113Fr" comment="Auto-added dynamic range" localSheetId="24">#REF!:INDEX(#REF!,#REF!,#REF!)</definedName>
    <definedName name="_ext18D3113Fr" comment="Auto-added dynamic range" localSheetId="26">#REF!:INDEX(#REF!,#REF!,#REF!)</definedName>
    <definedName name="_ext18D3113Fr" comment="Auto-added dynamic range" localSheetId="28">#REF!:INDEX(#REF!,#REF!,#REF!)</definedName>
    <definedName name="_ext18D3113Fr" comment="Auto-added dynamic range" localSheetId="29">#REF!:INDEX(#REF!,#REF!,#REF!)</definedName>
    <definedName name="_ext18D3113Fr" comment="Auto-added dynamic range" localSheetId="31">#REF!:INDEX(#REF!,#REF!,#REF!)</definedName>
    <definedName name="_ext18D3113Fr" comment="Auto-added dynamic range" localSheetId="41">#REF!:INDEX(#REF!,#REF!,#REF!)</definedName>
    <definedName name="_ext18D3113Fr" comment="Auto-added dynamic range" localSheetId="4">#REF!:INDEX(#REF!,#REF!,#REF!)</definedName>
    <definedName name="_ext18D3113Fr" comment="Auto-added dynamic range" localSheetId="46">#REF!:INDEX(#REF!,#REF!,#REF!)</definedName>
    <definedName name="_ext18D3113Fr" comment="Auto-added dynamic range" localSheetId="47">#REF!:INDEX(#REF!,#REF!,#REF!)</definedName>
    <definedName name="_ext18D3113Fr" comment="Auto-added dynamic range" localSheetId="48">#REF!:INDEX(#REF!,#REF!,#REF!)</definedName>
    <definedName name="_ext18D3113Fr" comment="Auto-added dynamic range" localSheetId="49">#REF!:INDEX(#REF!,#REF!,#REF!)</definedName>
    <definedName name="_ext18D3113Fr" comment="Auto-added dynamic range" localSheetId="50">#REF!:INDEX(#REF!,#REF!,#REF!)</definedName>
    <definedName name="_ext18D3113Fr" comment="Auto-added dynamic range" localSheetId="51">#REF!:INDEX(#REF!,#REF!,#REF!)</definedName>
    <definedName name="_ext18D3113Fr" comment="Auto-added dynamic range" localSheetId="53">#REF!:INDEX(#REF!,#REF!,#REF!)</definedName>
    <definedName name="_ext18D3113Fr" comment="Auto-added dynamic range" localSheetId="54">#REF!:INDEX(#REF!,#REF!,#REF!)</definedName>
    <definedName name="_ext18D3113Fr" comment="Auto-added dynamic range" localSheetId="56">#REF!:INDEX(#REF!,#REF!,#REF!)</definedName>
    <definedName name="_ext18D3113Fr" comment="Auto-added dynamic range" localSheetId="57">#REF!:INDEX(#REF!,#REF!,#REF!)</definedName>
    <definedName name="_ext18D3113Fr" comment="Auto-added dynamic range" localSheetId="58">#REF!:INDEX(#REF!,#REF!,#REF!)</definedName>
    <definedName name="_ext18D3113Fr" comment="Auto-added dynamic range" localSheetId="60">#REF!:INDEX(#REF!,#REF!,#REF!)</definedName>
    <definedName name="_ext18D3113Fr" comment="Auto-added dynamic range" localSheetId="61">#REF!:INDEX(#REF!,#REF!,#REF!)</definedName>
    <definedName name="_ext18D3113Fr" comment="Auto-added dynamic range" localSheetId="62">#REF!:INDEX(#REF!,#REF!,#REF!)</definedName>
    <definedName name="_ext18D3113Fr" comment="Auto-added dynamic range" localSheetId="63">#REF!:INDEX(#REF!,#REF!,#REF!)</definedName>
    <definedName name="_ext18D3113Fr" comment="Auto-added dynamic range" localSheetId="64">#REF!:INDEX(#REF!,#REF!,#REF!)</definedName>
    <definedName name="_ext18D3113Fr" comment="Auto-added dynamic range" localSheetId="66">#REF!:INDEX(#REF!,#REF!,#REF!)</definedName>
    <definedName name="_ext18D3113Fr" comment="Auto-added dynamic range" localSheetId="67">#REF!:INDEX(#REF!,#REF!,#REF!)</definedName>
    <definedName name="_ext18D3113Fr" comment="Auto-added dynamic range" localSheetId="68">#REF!:INDEX(#REF!,#REF!,#REF!)</definedName>
    <definedName name="_ext18D3113Fr" comment="Auto-added dynamic range" localSheetId="69">#REF!:INDEX(#REF!,#REF!,#REF!)</definedName>
    <definedName name="_ext18D3113Fr" comment="Auto-added dynamic range" localSheetId="71">#REF!:INDEX(#REF!,#REF!,#REF!)</definedName>
    <definedName name="_ext18D3113Fr" comment="Auto-added dynamic range" localSheetId="72">#REF!:INDEX(#REF!,#REF!,#REF!)</definedName>
    <definedName name="_ext18D3113Fr" comment="Auto-added dynamic range" localSheetId="73">#REF!:INDEX(#REF!,#REF!,#REF!)</definedName>
    <definedName name="_ext18D3113Fr" comment="Auto-added dynamic range">#REF!:INDEX(#REF!,#REF!,#REF!)</definedName>
    <definedName name="_ext18D3113Ft" comment="Auto-added dynamic range" localSheetId="1">#REF!:INDEX(#REF!,#REF!,#REF!)</definedName>
    <definedName name="_ext18D3113Ft" comment="Auto-added dynamic range" localSheetId="11">#REF!:INDEX(#REF!,#REF!,#REF!)</definedName>
    <definedName name="_ext18D3113Ft" comment="Auto-added dynamic range" localSheetId="12">#REF!:INDEX(#REF!,#REF!,#REF!)</definedName>
    <definedName name="_ext18D3113Ft" comment="Auto-added dynamic range" localSheetId="13">#REF!:INDEX(#REF!,#REF!,#REF!)</definedName>
    <definedName name="_ext18D3113Ft" comment="Auto-added dynamic range" localSheetId="23">#REF!:INDEX(#REF!,#REF!,#REF!)</definedName>
    <definedName name="_ext18D3113Ft" comment="Auto-added dynamic range" localSheetId="24">#REF!:INDEX(#REF!,#REF!,#REF!)</definedName>
    <definedName name="_ext18D3113Ft" comment="Auto-added dynamic range" localSheetId="26">#REF!:INDEX(#REF!,#REF!,#REF!)</definedName>
    <definedName name="_ext18D3113Ft" comment="Auto-added dynamic range" localSheetId="28">#REF!:INDEX(#REF!,#REF!,#REF!)</definedName>
    <definedName name="_ext18D3113Ft" comment="Auto-added dynamic range" localSheetId="29">#REF!:INDEX(#REF!,#REF!,#REF!)</definedName>
    <definedName name="_ext18D3113Ft" comment="Auto-added dynamic range" localSheetId="31">#REF!:INDEX(#REF!,#REF!,#REF!)</definedName>
    <definedName name="_ext18D3113Ft" comment="Auto-added dynamic range" localSheetId="41">#REF!:INDEX(#REF!,#REF!,#REF!)</definedName>
    <definedName name="_ext18D3113Ft" comment="Auto-added dynamic range" localSheetId="4">#REF!:INDEX(#REF!,#REF!,#REF!)</definedName>
    <definedName name="_ext18D3113Ft" comment="Auto-added dynamic range" localSheetId="46">#REF!:INDEX(#REF!,#REF!,#REF!)</definedName>
    <definedName name="_ext18D3113Ft" comment="Auto-added dynamic range" localSheetId="47">#REF!:INDEX(#REF!,#REF!,#REF!)</definedName>
    <definedName name="_ext18D3113Ft" comment="Auto-added dynamic range" localSheetId="48">#REF!:INDEX(#REF!,#REF!,#REF!)</definedName>
    <definedName name="_ext18D3113Ft" comment="Auto-added dynamic range" localSheetId="49">#REF!:INDEX(#REF!,#REF!,#REF!)</definedName>
    <definedName name="_ext18D3113Ft" comment="Auto-added dynamic range" localSheetId="50">#REF!:INDEX(#REF!,#REF!,#REF!)</definedName>
    <definedName name="_ext18D3113Ft" comment="Auto-added dynamic range" localSheetId="51">#REF!:INDEX(#REF!,#REF!,#REF!)</definedName>
    <definedName name="_ext18D3113Ft" comment="Auto-added dynamic range" localSheetId="53">#REF!:INDEX(#REF!,#REF!,#REF!)</definedName>
    <definedName name="_ext18D3113Ft" comment="Auto-added dynamic range" localSheetId="54">#REF!:INDEX(#REF!,#REF!,#REF!)</definedName>
    <definedName name="_ext18D3113Ft" comment="Auto-added dynamic range" localSheetId="56">#REF!:INDEX(#REF!,#REF!,#REF!)</definedName>
    <definedName name="_ext18D3113Ft" comment="Auto-added dynamic range" localSheetId="57">#REF!:INDEX(#REF!,#REF!,#REF!)</definedName>
    <definedName name="_ext18D3113Ft" comment="Auto-added dynamic range" localSheetId="58">#REF!:INDEX(#REF!,#REF!,#REF!)</definedName>
    <definedName name="_ext18D3113Ft" comment="Auto-added dynamic range" localSheetId="60">#REF!:INDEX(#REF!,#REF!,#REF!)</definedName>
    <definedName name="_ext18D3113Ft" comment="Auto-added dynamic range" localSheetId="61">#REF!:INDEX(#REF!,#REF!,#REF!)</definedName>
    <definedName name="_ext18D3113Ft" comment="Auto-added dynamic range" localSheetId="62">#REF!:INDEX(#REF!,#REF!,#REF!)</definedName>
    <definedName name="_ext18D3113Ft" comment="Auto-added dynamic range" localSheetId="63">#REF!:INDEX(#REF!,#REF!,#REF!)</definedName>
    <definedName name="_ext18D3113Ft" comment="Auto-added dynamic range" localSheetId="64">#REF!:INDEX(#REF!,#REF!,#REF!)</definedName>
    <definedName name="_ext18D3113Ft" comment="Auto-added dynamic range" localSheetId="66">#REF!:INDEX(#REF!,#REF!,#REF!)</definedName>
    <definedName name="_ext18D3113Ft" comment="Auto-added dynamic range" localSheetId="67">#REF!:INDEX(#REF!,#REF!,#REF!)</definedName>
    <definedName name="_ext18D3113Ft" comment="Auto-added dynamic range" localSheetId="68">#REF!:INDEX(#REF!,#REF!,#REF!)</definedName>
    <definedName name="_ext18D3113Ft" comment="Auto-added dynamic range" localSheetId="69">#REF!:INDEX(#REF!,#REF!,#REF!)</definedName>
    <definedName name="_ext18D3113Ft" comment="Auto-added dynamic range" localSheetId="71">#REF!:INDEX(#REF!,#REF!,#REF!)</definedName>
    <definedName name="_ext18D3113Ft" comment="Auto-added dynamic range" localSheetId="72">#REF!:INDEX(#REF!,#REF!,#REF!)</definedName>
    <definedName name="_ext18D3113Ft" comment="Auto-added dynamic range" localSheetId="73">#REF!:INDEX(#REF!,#REF!,#REF!)</definedName>
    <definedName name="_ext18D3113Ft" comment="Auto-added dynamic range">#REF!:INDEX(#REF!,#REF!,#REF!)</definedName>
    <definedName name="_ext18DED8BBr" comment="Auto-added dynamic range" localSheetId="1">#REF!:INDEX(#REF!,#REF!,#REF!)</definedName>
    <definedName name="_ext18DED8BBr" comment="Auto-added dynamic range" localSheetId="11">#REF!:INDEX(#REF!,#REF!,#REF!)</definedName>
    <definedName name="_ext18DED8BBr" comment="Auto-added dynamic range" localSheetId="12">#REF!:INDEX(#REF!,#REF!,#REF!)</definedName>
    <definedName name="_ext18DED8BBr" comment="Auto-added dynamic range" localSheetId="13">#REF!:INDEX(#REF!,#REF!,#REF!)</definedName>
    <definedName name="_ext18DED8BBr" comment="Auto-added dynamic range" localSheetId="23">#REF!:INDEX(#REF!,#REF!,#REF!)</definedName>
    <definedName name="_ext18DED8BBr" comment="Auto-added dynamic range" localSheetId="24">#REF!:INDEX(#REF!,#REF!,#REF!)</definedName>
    <definedName name="_ext18DED8BBr" comment="Auto-added dynamic range" localSheetId="26">#REF!:INDEX(#REF!,#REF!,#REF!)</definedName>
    <definedName name="_ext18DED8BBr" comment="Auto-added dynamic range" localSheetId="28">#REF!:INDEX(#REF!,#REF!,#REF!)</definedName>
    <definedName name="_ext18DED8BBr" comment="Auto-added dynamic range" localSheetId="29">#REF!:INDEX(#REF!,#REF!,#REF!)</definedName>
    <definedName name="_ext18DED8BBr" comment="Auto-added dynamic range" localSheetId="31">#REF!:INDEX(#REF!,#REF!,#REF!)</definedName>
    <definedName name="_ext18DED8BBr" comment="Auto-added dynamic range" localSheetId="41">#REF!:INDEX(#REF!,#REF!,#REF!)</definedName>
    <definedName name="_ext18DED8BBr" comment="Auto-added dynamic range" localSheetId="4">#REF!:INDEX(#REF!,#REF!,#REF!)</definedName>
    <definedName name="_ext18DED8BBr" comment="Auto-added dynamic range" localSheetId="46">#REF!:INDEX(#REF!,#REF!,#REF!)</definedName>
    <definedName name="_ext18DED8BBr" comment="Auto-added dynamic range" localSheetId="47">#REF!:INDEX(#REF!,#REF!,#REF!)</definedName>
    <definedName name="_ext18DED8BBr" comment="Auto-added dynamic range" localSheetId="48">#REF!:INDEX(#REF!,#REF!,#REF!)</definedName>
    <definedName name="_ext18DED8BBr" comment="Auto-added dynamic range" localSheetId="49">#REF!:INDEX(#REF!,#REF!,#REF!)</definedName>
    <definedName name="_ext18DED8BBr" comment="Auto-added dynamic range" localSheetId="50">#REF!:INDEX(#REF!,#REF!,#REF!)</definedName>
    <definedName name="_ext18DED8BBr" comment="Auto-added dynamic range" localSheetId="51">#REF!:INDEX(#REF!,#REF!,#REF!)</definedName>
    <definedName name="_ext18DED8BBr" comment="Auto-added dynamic range" localSheetId="53">#REF!:INDEX(#REF!,#REF!,#REF!)</definedName>
    <definedName name="_ext18DED8BBr" comment="Auto-added dynamic range" localSheetId="54">#REF!:INDEX(#REF!,#REF!,#REF!)</definedName>
    <definedName name="_ext18DED8BBr" comment="Auto-added dynamic range" localSheetId="56">#REF!:INDEX(#REF!,#REF!,#REF!)</definedName>
    <definedName name="_ext18DED8BBr" comment="Auto-added dynamic range" localSheetId="57">#REF!:INDEX(#REF!,#REF!,#REF!)</definedName>
    <definedName name="_ext18DED8BBr" comment="Auto-added dynamic range" localSheetId="58">#REF!:INDEX(#REF!,#REF!,#REF!)</definedName>
    <definedName name="_ext18DED8BBr" comment="Auto-added dynamic range" localSheetId="60">#REF!:INDEX(#REF!,#REF!,#REF!)</definedName>
    <definedName name="_ext18DED8BBr" comment="Auto-added dynamic range" localSheetId="61">#REF!:INDEX(#REF!,#REF!,#REF!)</definedName>
    <definedName name="_ext18DED8BBr" comment="Auto-added dynamic range" localSheetId="62">#REF!:INDEX(#REF!,#REF!,#REF!)</definedName>
    <definedName name="_ext18DED8BBr" comment="Auto-added dynamic range" localSheetId="63">#REF!:INDEX(#REF!,#REF!,#REF!)</definedName>
    <definedName name="_ext18DED8BBr" comment="Auto-added dynamic range" localSheetId="64">#REF!:INDEX(#REF!,#REF!,#REF!)</definedName>
    <definedName name="_ext18DED8BBr" comment="Auto-added dynamic range" localSheetId="66">#REF!:INDEX(#REF!,#REF!,#REF!)</definedName>
    <definedName name="_ext18DED8BBr" comment="Auto-added dynamic range" localSheetId="67">#REF!:INDEX(#REF!,#REF!,#REF!)</definedName>
    <definedName name="_ext18DED8BBr" comment="Auto-added dynamic range" localSheetId="68">#REF!:INDEX(#REF!,#REF!,#REF!)</definedName>
    <definedName name="_ext18DED8BBr" comment="Auto-added dynamic range" localSheetId="69">#REF!:INDEX(#REF!,#REF!,#REF!)</definedName>
    <definedName name="_ext18DED8BBr" comment="Auto-added dynamic range" localSheetId="71">#REF!:INDEX(#REF!,#REF!,#REF!)</definedName>
    <definedName name="_ext18DED8BBr" comment="Auto-added dynamic range" localSheetId="72">#REF!:INDEX(#REF!,#REF!,#REF!)</definedName>
    <definedName name="_ext18DED8BBr" comment="Auto-added dynamic range" localSheetId="73">#REF!:INDEX(#REF!,#REF!,#REF!)</definedName>
    <definedName name="_ext18DED8BBr" comment="Auto-added dynamic range">#REF!:INDEX(#REF!,#REF!,#REF!)</definedName>
    <definedName name="_ext18DED8BBt" comment="Auto-added dynamic range" localSheetId="1">#REF!:INDEX(#REF!,#REF!,#REF!)</definedName>
    <definedName name="_ext18DED8BBt" comment="Auto-added dynamic range" localSheetId="11">#REF!:INDEX(#REF!,#REF!,#REF!)</definedName>
    <definedName name="_ext18DED8BBt" comment="Auto-added dynamic range" localSheetId="12">#REF!:INDEX(#REF!,#REF!,#REF!)</definedName>
    <definedName name="_ext18DED8BBt" comment="Auto-added dynamic range" localSheetId="13">#REF!:INDEX(#REF!,#REF!,#REF!)</definedName>
    <definedName name="_ext18DED8BBt" comment="Auto-added dynamic range" localSheetId="23">#REF!:INDEX(#REF!,#REF!,#REF!)</definedName>
    <definedName name="_ext18DED8BBt" comment="Auto-added dynamic range" localSheetId="24">#REF!:INDEX(#REF!,#REF!,#REF!)</definedName>
    <definedName name="_ext18DED8BBt" comment="Auto-added dynamic range" localSheetId="26">#REF!:INDEX(#REF!,#REF!,#REF!)</definedName>
    <definedName name="_ext18DED8BBt" comment="Auto-added dynamic range" localSheetId="28">#REF!:INDEX(#REF!,#REF!,#REF!)</definedName>
    <definedName name="_ext18DED8BBt" comment="Auto-added dynamic range" localSheetId="29">#REF!:INDEX(#REF!,#REF!,#REF!)</definedName>
    <definedName name="_ext18DED8BBt" comment="Auto-added dynamic range" localSheetId="31">#REF!:INDEX(#REF!,#REF!,#REF!)</definedName>
    <definedName name="_ext18DED8BBt" comment="Auto-added dynamic range" localSheetId="41">#REF!:INDEX(#REF!,#REF!,#REF!)</definedName>
    <definedName name="_ext18DED8BBt" comment="Auto-added dynamic range" localSheetId="4">#REF!:INDEX(#REF!,#REF!,#REF!)</definedName>
    <definedName name="_ext18DED8BBt" comment="Auto-added dynamic range" localSheetId="46">#REF!:INDEX(#REF!,#REF!,#REF!)</definedName>
    <definedName name="_ext18DED8BBt" comment="Auto-added dynamic range" localSheetId="47">#REF!:INDEX(#REF!,#REF!,#REF!)</definedName>
    <definedName name="_ext18DED8BBt" comment="Auto-added dynamic range" localSheetId="48">#REF!:INDEX(#REF!,#REF!,#REF!)</definedName>
    <definedName name="_ext18DED8BBt" comment="Auto-added dynamic range" localSheetId="49">#REF!:INDEX(#REF!,#REF!,#REF!)</definedName>
    <definedName name="_ext18DED8BBt" comment="Auto-added dynamic range" localSheetId="50">#REF!:INDEX(#REF!,#REF!,#REF!)</definedName>
    <definedName name="_ext18DED8BBt" comment="Auto-added dynamic range" localSheetId="51">#REF!:INDEX(#REF!,#REF!,#REF!)</definedName>
    <definedName name="_ext18DED8BBt" comment="Auto-added dynamic range" localSheetId="53">#REF!:INDEX(#REF!,#REF!,#REF!)</definedName>
    <definedName name="_ext18DED8BBt" comment="Auto-added dynamic range" localSheetId="54">#REF!:INDEX(#REF!,#REF!,#REF!)</definedName>
    <definedName name="_ext18DED8BBt" comment="Auto-added dynamic range" localSheetId="56">#REF!:INDEX(#REF!,#REF!,#REF!)</definedName>
    <definedName name="_ext18DED8BBt" comment="Auto-added dynamic range" localSheetId="57">#REF!:INDEX(#REF!,#REF!,#REF!)</definedName>
    <definedName name="_ext18DED8BBt" comment="Auto-added dynamic range" localSheetId="58">#REF!:INDEX(#REF!,#REF!,#REF!)</definedName>
    <definedName name="_ext18DED8BBt" comment="Auto-added dynamic range" localSheetId="60">#REF!:INDEX(#REF!,#REF!,#REF!)</definedName>
    <definedName name="_ext18DED8BBt" comment="Auto-added dynamic range" localSheetId="61">#REF!:INDEX(#REF!,#REF!,#REF!)</definedName>
    <definedName name="_ext18DED8BBt" comment="Auto-added dynamic range" localSheetId="62">#REF!:INDEX(#REF!,#REF!,#REF!)</definedName>
    <definedName name="_ext18DED8BBt" comment="Auto-added dynamic range" localSheetId="63">#REF!:INDEX(#REF!,#REF!,#REF!)</definedName>
    <definedName name="_ext18DED8BBt" comment="Auto-added dynamic range" localSheetId="64">#REF!:INDEX(#REF!,#REF!,#REF!)</definedName>
    <definedName name="_ext18DED8BBt" comment="Auto-added dynamic range" localSheetId="66">#REF!:INDEX(#REF!,#REF!,#REF!)</definedName>
    <definedName name="_ext18DED8BBt" comment="Auto-added dynamic range" localSheetId="67">#REF!:INDEX(#REF!,#REF!,#REF!)</definedName>
    <definedName name="_ext18DED8BBt" comment="Auto-added dynamic range" localSheetId="68">#REF!:INDEX(#REF!,#REF!,#REF!)</definedName>
    <definedName name="_ext18DED8BBt" comment="Auto-added dynamic range" localSheetId="69">#REF!:INDEX(#REF!,#REF!,#REF!)</definedName>
    <definedName name="_ext18DED8BBt" comment="Auto-added dynamic range" localSheetId="71">#REF!:INDEX(#REF!,#REF!,#REF!)</definedName>
    <definedName name="_ext18DED8BBt" comment="Auto-added dynamic range" localSheetId="72">#REF!:INDEX(#REF!,#REF!,#REF!)</definedName>
    <definedName name="_ext18DED8BBt" comment="Auto-added dynamic range" localSheetId="73">#REF!:INDEX(#REF!,#REF!,#REF!)</definedName>
    <definedName name="_ext18DED8BBt" comment="Auto-added dynamic range">#REF!:INDEX(#REF!,#REF!,#REF!)</definedName>
    <definedName name="_exth18D31319r" comment="Auto-added dynamic range" localSheetId="1">#REF!:INDEX(#REF!,#REF!,#REF!)</definedName>
    <definedName name="_exth18D31319r" comment="Auto-added dynamic range" localSheetId="11">#REF!:INDEX(#REF!,#REF!,#REF!)</definedName>
    <definedName name="_exth18D31319r" comment="Auto-added dynamic range" localSheetId="12">#REF!:INDEX(#REF!,#REF!,#REF!)</definedName>
    <definedName name="_exth18D31319r" comment="Auto-added dynamic range" localSheetId="13">#REF!:INDEX(#REF!,#REF!,#REF!)</definedName>
    <definedName name="_exth18D31319r" comment="Auto-added dynamic range" localSheetId="23">#REF!:INDEX(#REF!,#REF!,#REF!)</definedName>
    <definedName name="_exth18D31319r" comment="Auto-added dynamic range" localSheetId="24">#REF!:INDEX(#REF!,#REF!,#REF!)</definedName>
    <definedName name="_exth18D31319r" comment="Auto-added dynamic range" localSheetId="26">#REF!:INDEX(#REF!,#REF!,#REF!)</definedName>
    <definedName name="_exth18D31319r" comment="Auto-added dynamic range" localSheetId="28">#REF!:INDEX(#REF!,#REF!,#REF!)</definedName>
    <definedName name="_exth18D31319r" comment="Auto-added dynamic range" localSheetId="29">#REF!:INDEX(#REF!,#REF!,#REF!)</definedName>
    <definedName name="_exth18D31319r" comment="Auto-added dynamic range" localSheetId="31">#REF!:INDEX(#REF!,#REF!,#REF!)</definedName>
    <definedName name="_exth18D31319r" comment="Auto-added dynamic range" localSheetId="41">#REF!:INDEX(#REF!,#REF!,#REF!)</definedName>
    <definedName name="_exth18D31319r" comment="Auto-added dynamic range" localSheetId="4">#REF!:INDEX(#REF!,#REF!,#REF!)</definedName>
    <definedName name="_exth18D31319r" comment="Auto-added dynamic range" localSheetId="46">#REF!:INDEX(#REF!,#REF!,#REF!)</definedName>
    <definedName name="_exth18D31319r" comment="Auto-added dynamic range" localSheetId="47">#REF!:INDEX(#REF!,#REF!,#REF!)</definedName>
    <definedName name="_exth18D31319r" comment="Auto-added dynamic range" localSheetId="48">#REF!:INDEX(#REF!,#REF!,#REF!)</definedName>
    <definedName name="_exth18D31319r" comment="Auto-added dynamic range" localSheetId="49">#REF!:INDEX(#REF!,#REF!,#REF!)</definedName>
    <definedName name="_exth18D31319r" comment="Auto-added dynamic range" localSheetId="50">#REF!:INDEX(#REF!,#REF!,#REF!)</definedName>
    <definedName name="_exth18D31319r" comment="Auto-added dynamic range" localSheetId="51">#REF!:INDEX(#REF!,#REF!,#REF!)</definedName>
    <definedName name="_exth18D31319r" comment="Auto-added dynamic range" localSheetId="53">#REF!:INDEX(#REF!,#REF!,#REF!)</definedName>
    <definedName name="_exth18D31319r" comment="Auto-added dynamic range" localSheetId="54">#REF!:INDEX(#REF!,#REF!,#REF!)</definedName>
    <definedName name="_exth18D31319r" comment="Auto-added dynamic range" localSheetId="56">#REF!:INDEX(#REF!,#REF!,#REF!)</definedName>
    <definedName name="_exth18D31319r" comment="Auto-added dynamic range" localSheetId="57">#REF!:INDEX(#REF!,#REF!,#REF!)</definedName>
    <definedName name="_exth18D31319r" comment="Auto-added dynamic range" localSheetId="58">#REF!:INDEX(#REF!,#REF!,#REF!)</definedName>
    <definedName name="_exth18D31319r" comment="Auto-added dynamic range" localSheetId="60">#REF!:INDEX(#REF!,#REF!,#REF!)</definedName>
    <definedName name="_exth18D31319r" comment="Auto-added dynamic range" localSheetId="61">#REF!:INDEX(#REF!,#REF!,#REF!)</definedName>
    <definedName name="_exth18D31319r" comment="Auto-added dynamic range" localSheetId="62">#REF!:INDEX(#REF!,#REF!,#REF!)</definedName>
    <definedName name="_exth18D31319r" comment="Auto-added dynamic range" localSheetId="63">#REF!:INDEX(#REF!,#REF!,#REF!)</definedName>
    <definedName name="_exth18D31319r" comment="Auto-added dynamic range" localSheetId="64">#REF!:INDEX(#REF!,#REF!,#REF!)</definedName>
    <definedName name="_exth18D31319r" comment="Auto-added dynamic range" localSheetId="66">#REF!:INDEX(#REF!,#REF!,#REF!)</definedName>
    <definedName name="_exth18D31319r" comment="Auto-added dynamic range" localSheetId="67">#REF!:INDEX(#REF!,#REF!,#REF!)</definedName>
    <definedName name="_exth18D31319r" comment="Auto-added dynamic range" localSheetId="68">#REF!:INDEX(#REF!,#REF!,#REF!)</definedName>
    <definedName name="_exth18D31319r" comment="Auto-added dynamic range" localSheetId="69">#REF!:INDEX(#REF!,#REF!,#REF!)</definedName>
    <definedName name="_exth18D31319r" comment="Auto-added dynamic range" localSheetId="71">#REF!:INDEX(#REF!,#REF!,#REF!)</definedName>
    <definedName name="_exth18D31319r" comment="Auto-added dynamic range" localSheetId="72">#REF!:INDEX(#REF!,#REF!,#REF!)</definedName>
    <definedName name="_exth18D31319r" comment="Auto-added dynamic range" localSheetId="73">#REF!:INDEX(#REF!,#REF!,#REF!)</definedName>
    <definedName name="_exth18D31319r" comment="Auto-added dynamic range">#REF!:INDEX(#REF!,#REF!,#REF!)</definedName>
    <definedName name="_exth18D31319t" comment="Auto-added dynamic range" localSheetId="1">#REF!:INDEX(#REF!,#REF!,#REF!)</definedName>
    <definedName name="_exth18D31319t" comment="Auto-added dynamic range" localSheetId="11">#REF!:INDEX(#REF!,#REF!,#REF!)</definedName>
    <definedName name="_exth18D31319t" comment="Auto-added dynamic range" localSheetId="12">#REF!:INDEX(#REF!,#REF!,#REF!)</definedName>
    <definedName name="_exth18D31319t" comment="Auto-added dynamic range" localSheetId="13">#REF!:INDEX(#REF!,#REF!,#REF!)</definedName>
    <definedName name="_exth18D31319t" comment="Auto-added dynamic range" localSheetId="23">#REF!:INDEX(#REF!,#REF!,#REF!)</definedName>
    <definedName name="_exth18D31319t" comment="Auto-added dynamic range" localSheetId="24">#REF!:INDEX(#REF!,#REF!,#REF!)</definedName>
    <definedName name="_exth18D31319t" comment="Auto-added dynamic range" localSheetId="26">#REF!:INDEX(#REF!,#REF!,#REF!)</definedName>
    <definedName name="_exth18D31319t" comment="Auto-added dynamic range" localSheetId="28">#REF!:INDEX(#REF!,#REF!,#REF!)</definedName>
    <definedName name="_exth18D31319t" comment="Auto-added dynamic range" localSheetId="29">#REF!:INDEX(#REF!,#REF!,#REF!)</definedName>
    <definedName name="_exth18D31319t" comment="Auto-added dynamic range" localSheetId="31">#REF!:INDEX(#REF!,#REF!,#REF!)</definedName>
    <definedName name="_exth18D31319t" comment="Auto-added dynamic range" localSheetId="41">#REF!:INDEX(#REF!,#REF!,#REF!)</definedName>
    <definedName name="_exth18D31319t" comment="Auto-added dynamic range" localSheetId="4">#REF!:INDEX(#REF!,#REF!,#REF!)</definedName>
    <definedName name="_exth18D31319t" comment="Auto-added dynamic range" localSheetId="46">#REF!:INDEX(#REF!,#REF!,#REF!)</definedName>
    <definedName name="_exth18D31319t" comment="Auto-added dynamic range" localSheetId="47">#REF!:INDEX(#REF!,#REF!,#REF!)</definedName>
    <definedName name="_exth18D31319t" comment="Auto-added dynamic range" localSheetId="48">#REF!:INDEX(#REF!,#REF!,#REF!)</definedName>
    <definedName name="_exth18D31319t" comment="Auto-added dynamic range" localSheetId="49">#REF!:INDEX(#REF!,#REF!,#REF!)</definedName>
    <definedName name="_exth18D31319t" comment="Auto-added dynamic range" localSheetId="50">#REF!:INDEX(#REF!,#REF!,#REF!)</definedName>
    <definedName name="_exth18D31319t" comment="Auto-added dynamic range" localSheetId="51">#REF!:INDEX(#REF!,#REF!,#REF!)</definedName>
    <definedName name="_exth18D31319t" comment="Auto-added dynamic range" localSheetId="53">#REF!:INDEX(#REF!,#REF!,#REF!)</definedName>
    <definedName name="_exth18D31319t" comment="Auto-added dynamic range" localSheetId="54">#REF!:INDEX(#REF!,#REF!,#REF!)</definedName>
    <definedName name="_exth18D31319t" comment="Auto-added dynamic range" localSheetId="56">#REF!:INDEX(#REF!,#REF!,#REF!)</definedName>
    <definedName name="_exth18D31319t" comment="Auto-added dynamic range" localSheetId="57">#REF!:INDEX(#REF!,#REF!,#REF!)</definedName>
    <definedName name="_exth18D31319t" comment="Auto-added dynamic range" localSheetId="58">#REF!:INDEX(#REF!,#REF!,#REF!)</definedName>
    <definedName name="_exth18D31319t" comment="Auto-added dynamic range" localSheetId="60">#REF!:INDEX(#REF!,#REF!,#REF!)</definedName>
    <definedName name="_exth18D31319t" comment="Auto-added dynamic range" localSheetId="61">#REF!:INDEX(#REF!,#REF!,#REF!)</definedName>
    <definedName name="_exth18D31319t" comment="Auto-added dynamic range" localSheetId="62">#REF!:INDEX(#REF!,#REF!,#REF!)</definedName>
    <definedName name="_exth18D31319t" comment="Auto-added dynamic range" localSheetId="63">#REF!:INDEX(#REF!,#REF!,#REF!)</definedName>
    <definedName name="_exth18D31319t" comment="Auto-added dynamic range" localSheetId="64">#REF!:INDEX(#REF!,#REF!,#REF!)</definedName>
    <definedName name="_exth18D31319t" comment="Auto-added dynamic range" localSheetId="66">#REF!:INDEX(#REF!,#REF!,#REF!)</definedName>
    <definedName name="_exth18D31319t" comment="Auto-added dynamic range" localSheetId="67">#REF!:INDEX(#REF!,#REF!,#REF!)</definedName>
    <definedName name="_exth18D31319t" comment="Auto-added dynamic range" localSheetId="68">#REF!:INDEX(#REF!,#REF!,#REF!)</definedName>
    <definedName name="_exth18D31319t" comment="Auto-added dynamic range" localSheetId="69">#REF!:INDEX(#REF!,#REF!,#REF!)</definedName>
    <definedName name="_exth18D31319t" comment="Auto-added dynamic range" localSheetId="71">#REF!:INDEX(#REF!,#REF!,#REF!)</definedName>
    <definedName name="_exth18D31319t" comment="Auto-added dynamic range" localSheetId="72">#REF!:INDEX(#REF!,#REF!,#REF!)</definedName>
    <definedName name="_exth18D31319t" comment="Auto-added dynamic range" localSheetId="73">#REF!:INDEX(#REF!,#REF!,#REF!)</definedName>
    <definedName name="_exth18D31319t" comment="Auto-added dynamic range">#REF!:INDEX(#REF!,#REF!,#REF!)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7" hidden="1">#REF!</definedName>
    <definedName name="_Fill" localSheetId="41" hidden="1">#REF!</definedName>
    <definedName name="_Fill" localSheetId="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6" hidden="1">#REF!</definedName>
    <definedName name="_Fill" localSheetId="64" hidden="1">#REF!</definedName>
    <definedName name="_Fill" localSheetId="65" hidden="1">#REF!</definedName>
    <definedName name="_Fill" localSheetId="66" hidden="1">#REF!</definedName>
    <definedName name="_Fill" localSheetId="67" hidden="1">#REF!</definedName>
    <definedName name="_Fill" localSheetId="68" hidden="1">#REF!</definedName>
    <definedName name="_Fill" localSheetId="69" hidden="1">#REF!</definedName>
    <definedName name="_Fill" localSheetId="70" hidden="1">#REF!</definedName>
    <definedName name="_Fill" localSheetId="71" hidden="1">#REF!</definedName>
    <definedName name="_Fill" localSheetId="72" hidden="1">#REF!</definedName>
    <definedName name="_Fill" localSheetId="73" hidden="1">#REF!</definedName>
    <definedName name="_Fill" localSheetId="7" hidden="1">#REF!</definedName>
    <definedName name="_Fill" localSheetId="74"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 hidden="1">#REF!</definedName>
    <definedName name="_Fill" localSheetId="9" hidden="1">#REF!</definedName>
    <definedName name="_Fill" hidden="1">#REF!</definedName>
    <definedName name="_Fill1" localSheetId="1" hidden="1">#REF!</definedName>
    <definedName name="_Fill1" localSheetId="10" hidden="1">#REF!</definedName>
    <definedName name="_Fill1" localSheetId="11" hidden="1">#REF!</definedName>
    <definedName name="_Fill1" localSheetId="12" hidden="1">#REF!</definedName>
    <definedName name="_Fill1" localSheetId="13" hidden="1">#REF!</definedName>
    <definedName name="_Fill1" localSheetId="15" hidden="1">#REF!</definedName>
    <definedName name="_Fill1" localSheetId="16" hidden="1">#REF!</definedName>
    <definedName name="_Fill1" localSheetId="17" hidden="1">#REF!</definedName>
    <definedName name="_Fill1" localSheetId="18" hidden="1">#REF!</definedName>
    <definedName name="_Fill1" localSheetId="19" hidden="1">#REF!</definedName>
    <definedName name="_Fill1" localSheetId="2" hidden="1">#REF!</definedName>
    <definedName name="_Fill1" localSheetId="20" hidden="1">#REF!</definedName>
    <definedName name="_Fill1" localSheetId="21" hidden="1">#REF!</definedName>
    <definedName name="_Fill1" localSheetId="22" hidden="1">#REF!</definedName>
    <definedName name="_Fill1" localSheetId="23" hidden="1">#REF!</definedName>
    <definedName name="_Fill1" localSheetId="24" hidden="1">#REF!</definedName>
    <definedName name="_Fill1" localSheetId="25" hidden="1">#REF!</definedName>
    <definedName name="_Fill1" localSheetId="26" hidden="1">#REF!</definedName>
    <definedName name="_Fill1" localSheetId="27" hidden="1">#REF!</definedName>
    <definedName name="_Fill1" localSheetId="28" hidden="1">#REF!</definedName>
    <definedName name="_Fill1" localSheetId="29" hidden="1">#REF!</definedName>
    <definedName name="_Fill1" localSheetId="3" hidden="1">#REF!</definedName>
    <definedName name="_Fill1" localSheetId="31" hidden="1">#REF!</definedName>
    <definedName name="_Fill1" localSheetId="32" hidden="1">#REF!</definedName>
    <definedName name="_Fill1" localSheetId="33" hidden="1">#REF!</definedName>
    <definedName name="_Fill1" localSheetId="34" hidden="1">#REF!</definedName>
    <definedName name="_Fill1" localSheetId="37" hidden="1">#REF!</definedName>
    <definedName name="_Fill1" localSheetId="41" hidden="1">#REF!</definedName>
    <definedName name="_Fill1" localSheetId="4" hidden="1">#REF!</definedName>
    <definedName name="_Fill1" localSheetId="45"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 hidden="1">#REF!</definedName>
    <definedName name="_Fill1" localSheetId="51" hidden="1">#REF!</definedName>
    <definedName name="_Fill1" localSheetId="52" hidden="1">#REF!</definedName>
    <definedName name="_Fill1" localSheetId="53" hidden="1">#REF!</definedName>
    <definedName name="_Fill1" localSheetId="54" hidden="1">#REF!</definedName>
    <definedName name="_Fill1" localSheetId="55" hidden="1">#REF!</definedName>
    <definedName name="_Fill1" localSheetId="56"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61" hidden="1">#REF!</definedName>
    <definedName name="_Fill1" localSheetId="62" hidden="1">#REF!</definedName>
    <definedName name="_Fill1" localSheetId="63" hidden="1">#REF!</definedName>
    <definedName name="_Fill1" localSheetId="6" hidden="1">#REF!</definedName>
    <definedName name="_Fill1" localSheetId="64" hidden="1">#REF!</definedName>
    <definedName name="_Fill1" localSheetId="65" hidden="1">#REF!</definedName>
    <definedName name="_Fill1" localSheetId="66" hidden="1">#REF!</definedName>
    <definedName name="_Fill1" localSheetId="67" hidden="1">#REF!</definedName>
    <definedName name="_Fill1" localSheetId="68" hidden="1">#REF!</definedName>
    <definedName name="_Fill1" localSheetId="69" hidden="1">#REF!</definedName>
    <definedName name="_Fill1" localSheetId="70" hidden="1">#REF!</definedName>
    <definedName name="_Fill1" localSheetId="71" hidden="1">#REF!</definedName>
    <definedName name="_Fill1" localSheetId="72" hidden="1">#REF!</definedName>
    <definedName name="_Fill1" localSheetId="73" hidden="1">#REF!</definedName>
    <definedName name="_Fill1" localSheetId="7" hidden="1">#REF!</definedName>
    <definedName name="_Fill1" localSheetId="74" hidden="1">#REF!</definedName>
    <definedName name="_Fill1" localSheetId="75" hidden="1">#REF!</definedName>
    <definedName name="_Fill1" localSheetId="76" hidden="1">#REF!</definedName>
    <definedName name="_Fill1" localSheetId="77" hidden="1">#REF!</definedName>
    <definedName name="_Fill1" localSheetId="78" hidden="1">#REF!</definedName>
    <definedName name="_Fill1" localSheetId="79" hidden="1">#REF!</definedName>
    <definedName name="_Fill1" localSheetId="8" hidden="1">#REF!</definedName>
    <definedName name="_Fill1" localSheetId="9" hidden="1">#REF!</definedName>
    <definedName name="_Fill1" hidden="1">#REF!</definedName>
    <definedName name="_xlnm._FilterDatabase" localSheetId="5" hidden="1">[40]C!$P$428:$T$428</definedName>
    <definedName name="_xlnm._FilterDatabase" localSheetId="6" hidden="1">[41]C!$P$428:$T$428</definedName>
    <definedName name="_xlnm._FilterDatabase" localSheetId="79" hidden="1">[40]C!$P$428:$T$428</definedName>
    <definedName name="_xlnm._FilterDatabase" localSheetId="9" hidden="1">[40]C!$P$428:$T$428</definedName>
    <definedName name="_xlnm._FilterDatabase" hidden="1">[42]C!$P$428:$T$428</definedName>
    <definedName name="_hh1" localSheetId="1">#REF!</definedName>
    <definedName name="_hh1" localSheetId="10">#REF!</definedName>
    <definedName name="_hh1" localSheetId="11">#REF!</definedName>
    <definedName name="_hh1" localSheetId="12">#REF!</definedName>
    <definedName name="_hh1" localSheetId="13">#REF!</definedName>
    <definedName name="_hh1" localSheetId="15">#REF!</definedName>
    <definedName name="_hh1" localSheetId="16">#REF!</definedName>
    <definedName name="_hh1" localSheetId="2">#REF!</definedName>
    <definedName name="_hh1" localSheetId="23">#REF!</definedName>
    <definedName name="_hh1" localSheetId="24">#REF!</definedName>
    <definedName name="_hh1" localSheetId="25">#REF!</definedName>
    <definedName name="_hh1" localSheetId="26">#REF!</definedName>
    <definedName name="_hh1" localSheetId="27">#REF!</definedName>
    <definedName name="_hh1" localSheetId="28">#REF!</definedName>
    <definedName name="_hh1" localSheetId="29">#REF!</definedName>
    <definedName name="_hh1" localSheetId="3">#REF!</definedName>
    <definedName name="_hh1" localSheetId="31">#REF!</definedName>
    <definedName name="_hh1" localSheetId="32">#REF!</definedName>
    <definedName name="_hh1" localSheetId="33">#REF!</definedName>
    <definedName name="_hh1" localSheetId="34">#REF!</definedName>
    <definedName name="_hh1" localSheetId="37">#REF!</definedName>
    <definedName name="_hh1" localSheetId="41">#REF!</definedName>
    <definedName name="_hh1" localSheetId="4">#REF!</definedName>
    <definedName name="_hh1" localSheetId="45">#REF!</definedName>
    <definedName name="_hh1" localSheetId="46">#REF!</definedName>
    <definedName name="_hh1" localSheetId="47">#REF!</definedName>
    <definedName name="_hh1" localSheetId="48">#REF!</definedName>
    <definedName name="_hh1" localSheetId="49">#REF!</definedName>
    <definedName name="_hh1" localSheetId="50">#REF!</definedName>
    <definedName name="_hh1" localSheetId="5">#REF!</definedName>
    <definedName name="_hh1" localSheetId="51">#REF!</definedName>
    <definedName name="_hh1" localSheetId="52">#REF!</definedName>
    <definedName name="_hh1" localSheetId="53">#REF!</definedName>
    <definedName name="_hh1" localSheetId="54">#REF!</definedName>
    <definedName name="_hh1" localSheetId="56">#REF!</definedName>
    <definedName name="_hh1" localSheetId="57">#REF!</definedName>
    <definedName name="_hh1" localSheetId="58">#REF!</definedName>
    <definedName name="_hh1" localSheetId="59">#REF!</definedName>
    <definedName name="_hh1" localSheetId="60">#REF!</definedName>
    <definedName name="_hh1" localSheetId="61">#REF!</definedName>
    <definedName name="_hh1" localSheetId="62">#REF!</definedName>
    <definedName name="_hh1" localSheetId="63">#REF!</definedName>
    <definedName name="_hh1" localSheetId="6">#REF!</definedName>
    <definedName name="_hh1" localSheetId="64">#REF!</definedName>
    <definedName name="_hh1" localSheetId="65">#REF!</definedName>
    <definedName name="_hh1" localSheetId="66">#REF!</definedName>
    <definedName name="_hh1" localSheetId="67">#REF!</definedName>
    <definedName name="_hh1" localSheetId="68">#REF!</definedName>
    <definedName name="_hh1" localSheetId="69">#REF!</definedName>
    <definedName name="_hh1" localSheetId="71">#REF!</definedName>
    <definedName name="_hh1" localSheetId="72">#REF!</definedName>
    <definedName name="_hh1" localSheetId="73">#REF!</definedName>
    <definedName name="_hh1" localSheetId="7">#REF!</definedName>
    <definedName name="_hh1" localSheetId="74">#REF!</definedName>
    <definedName name="_hh1" localSheetId="75">#REF!</definedName>
    <definedName name="_hh1" localSheetId="76">#REF!</definedName>
    <definedName name="_hh1" localSheetId="77">#REF!</definedName>
    <definedName name="_hh1" localSheetId="78">#REF!</definedName>
    <definedName name="_hh1" localSheetId="79">#REF!</definedName>
    <definedName name="_hh1" localSheetId="8">#REF!</definedName>
    <definedName name="_hh1" localSheetId="9">#REF!</definedName>
    <definedName name="_hh1">#REF!</definedName>
    <definedName name="_I1" localSheetId="1">#REF!</definedName>
    <definedName name="_I1" localSheetId="10">#REF!</definedName>
    <definedName name="_I1" localSheetId="11">#REF!</definedName>
    <definedName name="_I1" localSheetId="12">#REF!</definedName>
    <definedName name="_I1" localSheetId="13">#REF!</definedName>
    <definedName name="_I1" localSheetId="15">#REF!</definedName>
    <definedName name="_I1" localSheetId="16">#REF!</definedName>
    <definedName name="_I1" localSheetId="2">#REF!</definedName>
    <definedName name="_I1" localSheetId="23">#REF!</definedName>
    <definedName name="_I1" localSheetId="24">#REF!</definedName>
    <definedName name="_I1" localSheetId="25">#REF!</definedName>
    <definedName name="_I1" localSheetId="26">#REF!</definedName>
    <definedName name="_I1" localSheetId="27">#REF!</definedName>
    <definedName name="_I1" localSheetId="28">#REF!</definedName>
    <definedName name="_I1" localSheetId="29">#REF!</definedName>
    <definedName name="_I1" localSheetId="3">#REF!</definedName>
    <definedName name="_I1" localSheetId="31">#REF!</definedName>
    <definedName name="_I1" localSheetId="32">#REF!</definedName>
    <definedName name="_I1" localSheetId="33">#REF!</definedName>
    <definedName name="_I1" localSheetId="34">#REF!</definedName>
    <definedName name="_I1" localSheetId="37">#REF!</definedName>
    <definedName name="_I1" localSheetId="41">#REF!</definedName>
    <definedName name="_I1" localSheetId="4">#REF!</definedName>
    <definedName name="_I1" localSheetId="45">#REF!</definedName>
    <definedName name="_I1" localSheetId="46">#REF!</definedName>
    <definedName name="_I1" localSheetId="47">#REF!</definedName>
    <definedName name="_I1" localSheetId="48">#REF!</definedName>
    <definedName name="_I1" localSheetId="49">#REF!</definedName>
    <definedName name="_I1" localSheetId="50">#REF!</definedName>
    <definedName name="_I1" localSheetId="5">#REF!</definedName>
    <definedName name="_I1" localSheetId="51">#REF!</definedName>
    <definedName name="_I1" localSheetId="52">#REF!</definedName>
    <definedName name="_I1" localSheetId="53">#REF!</definedName>
    <definedName name="_I1" localSheetId="54">#REF!</definedName>
    <definedName name="_I1" localSheetId="56">#REF!</definedName>
    <definedName name="_I1" localSheetId="57">#REF!</definedName>
    <definedName name="_I1" localSheetId="58">#REF!</definedName>
    <definedName name="_I1" localSheetId="59">#REF!</definedName>
    <definedName name="_I1" localSheetId="60">#REF!</definedName>
    <definedName name="_I1" localSheetId="61">#REF!</definedName>
    <definedName name="_I1" localSheetId="62">#REF!</definedName>
    <definedName name="_I1" localSheetId="63">#REF!</definedName>
    <definedName name="_I1" localSheetId="6">#REF!</definedName>
    <definedName name="_I1" localSheetId="64">#REF!</definedName>
    <definedName name="_I1" localSheetId="65">#REF!</definedName>
    <definedName name="_I1" localSheetId="66">#REF!</definedName>
    <definedName name="_I1" localSheetId="67">#REF!</definedName>
    <definedName name="_I1" localSheetId="68">#REF!</definedName>
    <definedName name="_I1" localSheetId="69">#REF!</definedName>
    <definedName name="_I1" localSheetId="71">#REF!</definedName>
    <definedName name="_I1" localSheetId="72">#REF!</definedName>
    <definedName name="_I1" localSheetId="73">#REF!</definedName>
    <definedName name="_I1" localSheetId="7">#REF!</definedName>
    <definedName name="_I1" localSheetId="74">#REF!</definedName>
    <definedName name="_I1" localSheetId="75">#REF!</definedName>
    <definedName name="_I1" localSheetId="76">#REF!</definedName>
    <definedName name="_I1" localSheetId="77">#REF!</definedName>
    <definedName name="_I1" localSheetId="78">#REF!</definedName>
    <definedName name="_I1" localSheetId="79">#REF!</definedName>
    <definedName name="_I1" localSheetId="8">#REF!</definedName>
    <definedName name="_I1" localSheetId="9">#REF!</definedName>
    <definedName name="_I1">#REF!</definedName>
    <definedName name="_II1" localSheetId="1">#REF!</definedName>
    <definedName name="_II1" localSheetId="10">#REF!</definedName>
    <definedName name="_II1" localSheetId="11">#REF!</definedName>
    <definedName name="_II1" localSheetId="12">#REF!</definedName>
    <definedName name="_II1" localSheetId="13">#REF!</definedName>
    <definedName name="_II1" localSheetId="15">#REF!</definedName>
    <definedName name="_II1" localSheetId="16">#REF!</definedName>
    <definedName name="_II1" localSheetId="2">#REF!</definedName>
    <definedName name="_II1" localSheetId="23">#REF!</definedName>
    <definedName name="_II1" localSheetId="24">#REF!</definedName>
    <definedName name="_II1" localSheetId="25">#REF!</definedName>
    <definedName name="_II1" localSheetId="26">#REF!</definedName>
    <definedName name="_II1" localSheetId="27">#REF!</definedName>
    <definedName name="_II1" localSheetId="28">#REF!</definedName>
    <definedName name="_II1" localSheetId="29">#REF!</definedName>
    <definedName name="_II1" localSheetId="3">#REF!</definedName>
    <definedName name="_II1" localSheetId="31">#REF!</definedName>
    <definedName name="_II1" localSheetId="32">#REF!</definedName>
    <definedName name="_II1" localSheetId="33">#REF!</definedName>
    <definedName name="_II1" localSheetId="34">#REF!</definedName>
    <definedName name="_II1" localSheetId="37">#REF!</definedName>
    <definedName name="_II1" localSheetId="41">#REF!</definedName>
    <definedName name="_II1" localSheetId="4">#REF!</definedName>
    <definedName name="_II1" localSheetId="45">#REF!</definedName>
    <definedName name="_II1" localSheetId="46">#REF!</definedName>
    <definedName name="_II1" localSheetId="47">#REF!</definedName>
    <definedName name="_II1" localSheetId="48">#REF!</definedName>
    <definedName name="_II1" localSheetId="49">#REF!</definedName>
    <definedName name="_II1" localSheetId="50">#REF!</definedName>
    <definedName name="_II1" localSheetId="5">#REF!</definedName>
    <definedName name="_II1" localSheetId="51">#REF!</definedName>
    <definedName name="_II1" localSheetId="52">#REF!</definedName>
    <definedName name="_II1" localSheetId="53">#REF!</definedName>
    <definedName name="_II1" localSheetId="54">#REF!</definedName>
    <definedName name="_II1" localSheetId="56">#REF!</definedName>
    <definedName name="_II1" localSheetId="57">#REF!</definedName>
    <definedName name="_II1" localSheetId="58">#REF!</definedName>
    <definedName name="_II1" localSheetId="59">#REF!</definedName>
    <definedName name="_II1" localSheetId="60">#REF!</definedName>
    <definedName name="_II1" localSheetId="61">#REF!</definedName>
    <definedName name="_II1" localSheetId="62">#REF!</definedName>
    <definedName name="_II1" localSheetId="63">#REF!</definedName>
    <definedName name="_II1" localSheetId="6">#REF!</definedName>
    <definedName name="_II1" localSheetId="64">#REF!</definedName>
    <definedName name="_II1" localSheetId="65">#REF!</definedName>
    <definedName name="_II1" localSheetId="66">#REF!</definedName>
    <definedName name="_II1" localSheetId="67">#REF!</definedName>
    <definedName name="_II1" localSheetId="68">#REF!</definedName>
    <definedName name="_II1" localSheetId="69">#REF!</definedName>
    <definedName name="_II1" localSheetId="71">#REF!</definedName>
    <definedName name="_II1" localSheetId="72">#REF!</definedName>
    <definedName name="_II1" localSheetId="73">#REF!</definedName>
    <definedName name="_II1" localSheetId="7">#REF!</definedName>
    <definedName name="_II1" localSheetId="74">#REF!</definedName>
    <definedName name="_II1" localSheetId="75">#REF!</definedName>
    <definedName name="_II1" localSheetId="76">#REF!</definedName>
    <definedName name="_II1" localSheetId="77">#REF!</definedName>
    <definedName name="_II1" localSheetId="78">#REF!</definedName>
    <definedName name="_II1" localSheetId="79">#REF!</definedName>
    <definedName name="_II1" localSheetId="8">#REF!</definedName>
    <definedName name="_II1" localSheetId="9">#REF!</definedName>
    <definedName name="_II1">#REF!</definedName>
    <definedName name="_II5" localSheetId="1">#REF!</definedName>
    <definedName name="_II5" localSheetId="11">#REF!</definedName>
    <definedName name="_II5" localSheetId="12">#REF!</definedName>
    <definedName name="_II5" localSheetId="13">#REF!</definedName>
    <definedName name="_II5" localSheetId="23">#REF!</definedName>
    <definedName name="_II5" localSheetId="24">#REF!</definedName>
    <definedName name="_II5" localSheetId="26">#REF!</definedName>
    <definedName name="_II5" localSheetId="28">#REF!</definedName>
    <definedName name="_II5" localSheetId="29">#REF!</definedName>
    <definedName name="_II5" localSheetId="31">#REF!</definedName>
    <definedName name="_II5" localSheetId="41">#REF!</definedName>
    <definedName name="_II5" localSheetId="4">#REF!</definedName>
    <definedName name="_II5" localSheetId="46">#REF!</definedName>
    <definedName name="_II5" localSheetId="47">#REF!</definedName>
    <definedName name="_II5" localSheetId="48">#REF!</definedName>
    <definedName name="_II5" localSheetId="49">#REF!</definedName>
    <definedName name="_II5" localSheetId="50">#REF!</definedName>
    <definedName name="_II5" localSheetId="51">#REF!</definedName>
    <definedName name="_II5" localSheetId="53">#REF!</definedName>
    <definedName name="_II5" localSheetId="54">#REF!</definedName>
    <definedName name="_II5" localSheetId="56">#REF!</definedName>
    <definedName name="_II5" localSheetId="57">#REF!</definedName>
    <definedName name="_II5" localSheetId="58">#REF!</definedName>
    <definedName name="_II5" localSheetId="60">#REF!</definedName>
    <definedName name="_II5" localSheetId="61">#REF!</definedName>
    <definedName name="_II5" localSheetId="62">#REF!</definedName>
    <definedName name="_II5" localSheetId="63">#REF!</definedName>
    <definedName name="_II5" localSheetId="64">#REF!</definedName>
    <definedName name="_II5" localSheetId="66">#REF!</definedName>
    <definedName name="_II5" localSheetId="67">#REF!</definedName>
    <definedName name="_II5" localSheetId="68">#REF!</definedName>
    <definedName name="_II5" localSheetId="69">#REF!</definedName>
    <definedName name="_II5" localSheetId="71">#REF!</definedName>
    <definedName name="_II5" localSheetId="72">#REF!</definedName>
    <definedName name="_II5" localSheetId="73">#REF!</definedName>
    <definedName name="_II5">#REF!</definedName>
    <definedName name="_III1" localSheetId="1">#REF!</definedName>
    <definedName name="_III1" localSheetId="11">#REF!</definedName>
    <definedName name="_III1" localSheetId="12">#REF!</definedName>
    <definedName name="_III1" localSheetId="13">#REF!</definedName>
    <definedName name="_III1" localSheetId="23">#REF!</definedName>
    <definedName name="_III1" localSheetId="24">#REF!</definedName>
    <definedName name="_III1" localSheetId="26">#REF!</definedName>
    <definedName name="_III1" localSheetId="28">#REF!</definedName>
    <definedName name="_III1" localSheetId="29">#REF!</definedName>
    <definedName name="_III1" localSheetId="31">#REF!</definedName>
    <definedName name="_III1" localSheetId="41">#REF!</definedName>
    <definedName name="_III1" localSheetId="4">#REF!</definedName>
    <definedName name="_III1" localSheetId="46">#REF!</definedName>
    <definedName name="_III1" localSheetId="47">#REF!</definedName>
    <definedName name="_III1" localSheetId="48">#REF!</definedName>
    <definedName name="_III1" localSheetId="49">#REF!</definedName>
    <definedName name="_III1" localSheetId="50">#REF!</definedName>
    <definedName name="_III1" localSheetId="51">#REF!</definedName>
    <definedName name="_III1" localSheetId="53">#REF!</definedName>
    <definedName name="_III1" localSheetId="54">#REF!</definedName>
    <definedName name="_III1" localSheetId="56">#REF!</definedName>
    <definedName name="_III1" localSheetId="57">#REF!</definedName>
    <definedName name="_III1" localSheetId="58">#REF!</definedName>
    <definedName name="_III1" localSheetId="60">#REF!</definedName>
    <definedName name="_III1" localSheetId="61">#REF!</definedName>
    <definedName name="_III1" localSheetId="62">#REF!</definedName>
    <definedName name="_III1" localSheetId="63">#REF!</definedName>
    <definedName name="_III1" localSheetId="64">#REF!</definedName>
    <definedName name="_III1" localSheetId="66">#REF!</definedName>
    <definedName name="_III1" localSheetId="67">#REF!</definedName>
    <definedName name="_III1" localSheetId="68">#REF!</definedName>
    <definedName name="_III1" localSheetId="69">#REF!</definedName>
    <definedName name="_III1" localSheetId="71">#REF!</definedName>
    <definedName name="_III1" localSheetId="72">#REF!</definedName>
    <definedName name="_III1" localSheetId="73">#REF!</definedName>
    <definedName name="_III1">#REF!</definedName>
    <definedName name="_IMP10" localSheetId="1">#REF!</definedName>
    <definedName name="_IMP10" localSheetId="11">#REF!</definedName>
    <definedName name="_IMP10" localSheetId="12">#REF!</definedName>
    <definedName name="_IMP10" localSheetId="13">#REF!</definedName>
    <definedName name="_IMP10" localSheetId="23">#REF!</definedName>
    <definedName name="_IMP10" localSheetId="24">#REF!</definedName>
    <definedName name="_IMP10" localSheetId="26">#REF!</definedName>
    <definedName name="_IMP10" localSheetId="28">#REF!</definedName>
    <definedName name="_IMP10" localSheetId="29">#REF!</definedName>
    <definedName name="_IMP10" localSheetId="31">#REF!</definedName>
    <definedName name="_IMP10" localSheetId="41">#REF!</definedName>
    <definedName name="_IMP10" localSheetId="4">#REF!</definedName>
    <definedName name="_IMP10" localSheetId="46">#REF!</definedName>
    <definedName name="_IMP10" localSheetId="47">#REF!</definedName>
    <definedName name="_IMP10" localSheetId="48">#REF!</definedName>
    <definedName name="_IMP10" localSheetId="49">#REF!</definedName>
    <definedName name="_IMP10" localSheetId="50">#REF!</definedName>
    <definedName name="_IMP10" localSheetId="51">#REF!</definedName>
    <definedName name="_IMP10" localSheetId="53">#REF!</definedName>
    <definedName name="_IMP10" localSheetId="54">#REF!</definedName>
    <definedName name="_IMP10" localSheetId="56">#REF!</definedName>
    <definedName name="_IMP10" localSheetId="57">#REF!</definedName>
    <definedName name="_IMP10" localSheetId="58">#REF!</definedName>
    <definedName name="_IMP10" localSheetId="60">#REF!</definedName>
    <definedName name="_IMP10" localSheetId="61">#REF!</definedName>
    <definedName name="_IMP10" localSheetId="62">#REF!</definedName>
    <definedName name="_IMP10" localSheetId="63">#REF!</definedName>
    <definedName name="_IMP10" localSheetId="64">#REF!</definedName>
    <definedName name="_IMP10" localSheetId="66">#REF!</definedName>
    <definedName name="_IMP10" localSheetId="67">#REF!</definedName>
    <definedName name="_IMP10" localSheetId="68">#REF!</definedName>
    <definedName name="_IMP10" localSheetId="69">#REF!</definedName>
    <definedName name="_IMP10" localSheetId="71">#REF!</definedName>
    <definedName name="_IMP10" localSheetId="72">#REF!</definedName>
    <definedName name="_IMP10" localSheetId="73">#REF!</definedName>
    <definedName name="_IMP10">#REF!</definedName>
    <definedName name="_IMP2" localSheetId="1">#REF!</definedName>
    <definedName name="_IMP2" localSheetId="11">#REF!</definedName>
    <definedName name="_IMP2" localSheetId="12">#REF!</definedName>
    <definedName name="_IMP2" localSheetId="13">#REF!</definedName>
    <definedName name="_IMP2" localSheetId="23">#REF!</definedName>
    <definedName name="_IMP2" localSheetId="24">#REF!</definedName>
    <definedName name="_IMP2" localSheetId="26">#REF!</definedName>
    <definedName name="_IMP2" localSheetId="28">#REF!</definedName>
    <definedName name="_IMP2" localSheetId="29">#REF!</definedName>
    <definedName name="_IMP2" localSheetId="31">#REF!</definedName>
    <definedName name="_IMP2" localSheetId="41">#REF!</definedName>
    <definedName name="_IMP2" localSheetId="4">#REF!</definedName>
    <definedName name="_IMP2" localSheetId="46">#REF!</definedName>
    <definedName name="_IMP2" localSheetId="47">#REF!</definedName>
    <definedName name="_IMP2" localSheetId="48">#REF!</definedName>
    <definedName name="_IMP2" localSheetId="49">#REF!</definedName>
    <definedName name="_IMP2" localSheetId="50">#REF!</definedName>
    <definedName name="_IMP2" localSheetId="51">#REF!</definedName>
    <definedName name="_IMP2" localSheetId="53">#REF!</definedName>
    <definedName name="_IMP2" localSheetId="54">#REF!</definedName>
    <definedName name="_IMP2" localSheetId="56">#REF!</definedName>
    <definedName name="_IMP2" localSheetId="57">#REF!</definedName>
    <definedName name="_IMP2" localSheetId="58">#REF!</definedName>
    <definedName name="_IMP2" localSheetId="60">#REF!</definedName>
    <definedName name="_IMP2" localSheetId="61">#REF!</definedName>
    <definedName name="_IMP2" localSheetId="62">#REF!</definedName>
    <definedName name="_IMP2" localSheetId="63">#REF!</definedName>
    <definedName name="_IMP2" localSheetId="64">#REF!</definedName>
    <definedName name="_IMP2" localSheetId="66">#REF!</definedName>
    <definedName name="_IMP2" localSheetId="67">#REF!</definedName>
    <definedName name="_IMP2" localSheetId="68">#REF!</definedName>
    <definedName name="_IMP2" localSheetId="69">#REF!</definedName>
    <definedName name="_IMP2" localSheetId="71">#REF!</definedName>
    <definedName name="_IMP2" localSheetId="72">#REF!</definedName>
    <definedName name="_IMP2" localSheetId="73">#REF!</definedName>
    <definedName name="_IMP2">#REF!</definedName>
    <definedName name="_IMP4" localSheetId="1">#REF!</definedName>
    <definedName name="_IMP4" localSheetId="11">#REF!</definedName>
    <definedName name="_IMP4" localSheetId="12">#REF!</definedName>
    <definedName name="_IMP4" localSheetId="13">#REF!</definedName>
    <definedName name="_IMP4" localSheetId="23">#REF!</definedName>
    <definedName name="_IMP4" localSheetId="24">#REF!</definedName>
    <definedName name="_IMP4" localSheetId="26">#REF!</definedName>
    <definedName name="_IMP4" localSheetId="28">#REF!</definedName>
    <definedName name="_IMP4" localSheetId="29">#REF!</definedName>
    <definedName name="_IMP4" localSheetId="31">#REF!</definedName>
    <definedName name="_IMP4" localSheetId="41">#REF!</definedName>
    <definedName name="_IMP4" localSheetId="4">#REF!</definedName>
    <definedName name="_IMP4" localSheetId="46">#REF!</definedName>
    <definedName name="_IMP4" localSheetId="47">#REF!</definedName>
    <definedName name="_IMP4" localSheetId="48">#REF!</definedName>
    <definedName name="_IMP4" localSheetId="49">#REF!</definedName>
    <definedName name="_IMP4" localSheetId="50">#REF!</definedName>
    <definedName name="_IMP4" localSheetId="51">#REF!</definedName>
    <definedName name="_IMP4" localSheetId="53">#REF!</definedName>
    <definedName name="_IMP4" localSheetId="54">#REF!</definedName>
    <definedName name="_IMP4" localSheetId="56">#REF!</definedName>
    <definedName name="_IMP4" localSheetId="57">#REF!</definedName>
    <definedName name="_IMP4" localSheetId="58">#REF!</definedName>
    <definedName name="_IMP4" localSheetId="60">#REF!</definedName>
    <definedName name="_IMP4" localSheetId="61">#REF!</definedName>
    <definedName name="_IMP4" localSheetId="62">#REF!</definedName>
    <definedName name="_IMP4" localSheetId="63">#REF!</definedName>
    <definedName name="_IMP4" localSheetId="64">#REF!</definedName>
    <definedName name="_IMP4" localSheetId="66">#REF!</definedName>
    <definedName name="_IMP4" localSheetId="67">#REF!</definedName>
    <definedName name="_IMP4" localSheetId="68">#REF!</definedName>
    <definedName name="_IMP4" localSheetId="69">#REF!</definedName>
    <definedName name="_IMP4" localSheetId="71">#REF!</definedName>
    <definedName name="_IMP4" localSheetId="72">#REF!</definedName>
    <definedName name="_IMP4" localSheetId="73">#REF!</definedName>
    <definedName name="_IMP4">#REF!</definedName>
    <definedName name="_IMP6" localSheetId="1">#REF!</definedName>
    <definedName name="_IMP6" localSheetId="11">#REF!</definedName>
    <definedName name="_IMP6" localSheetId="12">#REF!</definedName>
    <definedName name="_IMP6" localSheetId="13">#REF!</definedName>
    <definedName name="_IMP6" localSheetId="23">#REF!</definedName>
    <definedName name="_IMP6" localSheetId="24">#REF!</definedName>
    <definedName name="_IMP6" localSheetId="26">#REF!</definedName>
    <definedName name="_IMP6" localSheetId="28">#REF!</definedName>
    <definedName name="_IMP6" localSheetId="29">#REF!</definedName>
    <definedName name="_IMP6" localSheetId="31">#REF!</definedName>
    <definedName name="_IMP6" localSheetId="41">#REF!</definedName>
    <definedName name="_IMP6" localSheetId="4">#REF!</definedName>
    <definedName name="_IMP6" localSheetId="46">#REF!</definedName>
    <definedName name="_IMP6" localSheetId="47">#REF!</definedName>
    <definedName name="_IMP6" localSheetId="48">#REF!</definedName>
    <definedName name="_IMP6" localSheetId="49">#REF!</definedName>
    <definedName name="_IMP6" localSheetId="50">#REF!</definedName>
    <definedName name="_IMP6" localSheetId="51">#REF!</definedName>
    <definedName name="_IMP6" localSheetId="53">#REF!</definedName>
    <definedName name="_IMP6" localSheetId="54">#REF!</definedName>
    <definedName name="_IMP6" localSheetId="56">#REF!</definedName>
    <definedName name="_IMP6" localSheetId="57">#REF!</definedName>
    <definedName name="_IMP6" localSheetId="58">#REF!</definedName>
    <definedName name="_IMP6" localSheetId="60">#REF!</definedName>
    <definedName name="_IMP6" localSheetId="61">#REF!</definedName>
    <definedName name="_IMP6" localSheetId="62">#REF!</definedName>
    <definedName name="_IMP6" localSheetId="63">#REF!</definedName>
    <definedName name="_IMP6" localSheetId="64">#REF!</definedName>
    <definedName name="_IMP6" localSheetId="66">#REF!</definedName>
    <definedName name="_IMP6" localSheetId="67">#REF!</definedName>
    <definedName name="_IMP6" localSheetId="68">#REF!</definedName>
    <definedName name="_IMP6" localSheetId="69">#REF!</definedName>
    <definedName name="_IMP6" localSheetId="71">#REF!</definedName>
    <definedName name="_IMP6" localSheetId="72">#REF!</definedName>
    <definedName name="_IMP6" localSheetId="73">#REF!</definedName>
    <definedName name="_IMP6">#REF!</definedName>
    <definedName name="_IMP7" localSheetId="1">#REF!</definedName>
    <definedName name="_IMP7" localSheetId="11">#REF!</definedName>
    <definedName name="_IMP7" localSheetId="12">#REF!</definedName>
    <definedName name="_IMP7" localSheetId="13">#REF!</definedName>
    <definedName name="_IMP7" localSheetId="23">#REF!</definedName>
    <definedName name="_IMP7" localSheetId="24">#REF!</definedName>
    <definedName name="_IMP7" localSheetId="26">#REF!</definedName>
    <definedName name="_IMP7" localSheetId="28">#REF!</definedName>
    <definedName name="_IMP7" localSheetId="29">#REF!</definedName>
    <definedName name="_IMP7" localSheetId="31">#REF!</definedName>
    <definedName name="_IMP7" localSheetId="41">#REF!</definedName>
    <definedName name="_IMP7" localSheetId="4">#REF!</definedName>
    <definedName name="_IMP7" localSheetId="46">#REF!</definedName>
    <definedName name="_IMP7" localSheetId="47">#REF!</definedName>
    <definedName name="_IMP7" localSheetId="48">#REF!</definedName>
    <definedName name="_IMP7" localSheetId="49">#REF!</definedName>
    <definedName name="_IMP7" localSheetId="50">#REF!</definedName>
    <definedName name="_IMP7" localSheetId="51">#REF!</definedName>
    <definedName name="_IMP7" localSheetId="53">#REF!</definedName>
    <definedName name="_IMP7" localSheetId="54">#REF!</definedName>
    <definedName name="_IMP7" localSheetId="56">#REF!</definedName>
    <definedName name="_IMP7" localSheetId="57">#REF!</definedName>
    <definedName name="_IMP7" localSheetId="58">#REF!</definedName>
    <definedName name="_IMP7" localSheetId="60">#REF!</definedName>
    <definedName name="_IMP7" localSheetId="61">#REF!</definedName>
    <definedName name="_IMP7" localSheetId="62">#REF!</definedName>
    <definedName name="_IMP7" localSheetId="63">#REF!</definedName>
    <definedName name="_IMP7" localSheetId="64">#REF!</definedName>
    <definedName name="_IMP7" localSheetId="66">#REF!</definedName>
    <definedName name="_IMP7" localSheetId="67">#REF!</definedName>
    <definedName name="_IMP7" localSheetId="68">#REF!</definedName>
    <definedName name="_IMP7" localSheetId="69">#REF!</definedName>
    <definedName name="_IMP7" localSheetId="71">#REF!</definedName>
    <definedName name="_IMP7" localSheetId="72">#REF!</definedName>
    <definedName name="_IMP7" localSheetId="73">#REF!</definedName>
    <definedName name="_IMP7">#REF!</definedName>
    <definedName name="_IMP8" localSheetId="1">#REF!</definedName>
    <definedName name="_IMP8" localSheetId="11">#REF!</definedName>
    <definedName name="_IMP8" localSheetId="12">#REF!</definedName>
    <definedName name="_IMP8" localSheetId="13">#REF!</definedName>
    <definedName name="_IMP8" localSheetId="23">#REF!</definedName>
    <definedName name="_IMP8" localSheetId="24">#REF!</definedName>
    <definedName name="_IMP8" localSheetId="26">#REF!</definedName>
    <definedName name="_IMP8" localSheetId="28">#REF!</definedName>
    <definedName name="_IMP8" localSheetId="29">#REF!</definedName>
    <definedName name="_IMP8" localSheetId="31">#REF!</definedName>
    <definedName name="_IMP8" localSheetId="41">#REF!</definedName>
    <definedName name="_IMP8" localSheetId="4">#REF!</definedName>
    <definedName name="_IMP8" localSheetId="46">#REF!</definedName>
    <definedName name="_IMP8" localSheetId="47">#REF!</definedName>
    <definedName name="_IMP8" localSheetId="48">#REF!</definedName>
    <definedName name="_IMP8" localSheetId="49">#REF!</definedName>
    <definedName name="_IMP8" localSheetId="50">#REF!</definedName>
    <definedName name="_IMP8" localSheetId="51">#REF!</definedName>
    <definedName name="_IMP8" localSheetId="53">#REF!</definedName>
    <definedName name="_IMP8" localSheetId="54">#REF!</definedName>
    <definedName name="_IMP8" localSheetId="56">#REF!</definedName>
    <definedName name="_IMP8" localSheetId="57">#REF!</definedName>
    <definedName name="_IMP8" localSheetId="58">#REF!</definedName>
    <definedName name="_IMP8" localSheetId="60">#REF!</definedName>
    <definedName name="_IMP8" localSheetId="61">#REF!</definedName>
    <definedName name="_IMP8" localSheetId="62">#REF!</definedName>
    <definedName name="_IMP8" localSheetId="63">#REF!</definedName>
    <definedName name="_IMP8" localSheetId="64">#REF!</definedName>
    <definedName name="_IMP8" localSheetId="66">#REF!</definedName>
    <definedName name="_IMP8" localSheetId="67">#REF!</definedName>
    <definedName name="_IMP8" localSheetId="68">#REF!</definedName>
    <definedName name="_IMP8" localSheetId="69">#REF!</definedName>
    <definedName name="_IMP8" localSheetId="71">#REF!</definedName>
    <definedName name="_IMP8" localSheetId="72">#REF!</definedName>
    <definedName name="_IMP8" localSheetId="73">#REF!</definedName>
    <definedName name="_IMP8">#REF!</definedName>
    <definedName name="_IND100" localSheetId="1">#REF!</definedName>
    <definedName name="_IND100" localSheetId="11">#REF!</definedName>
    <definedName name="_IND100" localSheetId="12">#REF!</definedName>
    <definedName name="_IND100" localSheetId="13">#REF!</definedName>
    <definedName name="_IND100" localSheetId="23">#REF!</definedName>
    <definedName name="_IND100" localSheetId="24">#REF!</definedName>
    <definedName name="_IND100" localSheetId="26">#REF!</definedName>
    <definedName name="_IND100" localSheetId="28">#REF!</definedName>
    <definedName name="_IND100" localSheetId="29">#REF!</definedName>
    <definedName name="_IND100" localSheetId="31">#REF!</definedName>
    <definedName name="_IND100" localSheetId="41">#REF!</definedName>
    <definedName name="_IND100" localSheetId="4">#REF!</definedName>
    <definedName name="_IND100" localSheetId="46">#REF!</definedName>
    <definedName name="_IND100" localSheetId="47">#REF!</definedName>
    <definedName name="_IND100" localSheetId="48">#REF!</definedName>
    <definedName name="_IND100" localSheetId="49">#REF!</definedName>
    <definedName name="_IND100" localSheetId="50">#REF!</definedName>
    <definedName name="_IND100" localSheetId="51">#REF!</definedName>
    <definedName name="_IND100" localSheetId="53">#REF!</definedName>
    <definedName name="_IND100" localSheetId="54">#REF!</definedName>
    <definedName name="_IND100" localSheetId="56">#REF!</definedName>
    <definedName name="_IND100" localSheetId="57">#REF!</definedName>
    <definedName name="_IND100" localSheetId="58">#REF!</definedName>
    <definedName name="_IND100" localSheetId="60">#REF!</definedName>
    <definedName name="_IND100" localSheetId="61">#REF!</definedName>
    <definedName name="_IND100" localSheetId="62">#REF!</definedName>
    <definedName name="_IND100" localSheetId="63">#REF!</definedName>
    <definedName name="_IND100" localSheetId="64">#REF!</definedName>
    <definedName name="_IND100" localSheetId="66">#REF!</definedName>
    <definedName name="_IND100" localSheetId="67">#REF!</definedName>
    <definedName name="_IND100" localSheetId="68">#REF!</definedName>
    <definedName name="_IND100" localSheetId="69">#REF!</definedName>
    <definedName name="_IND100" localSheetId="71">#REF!</definedName>
    <definedName name="_IND100" localSheetId="72">#REF!</definedName>
    <definedName name="_IND100" localSheetId="73">#REF!</definedName>
    <definedName name="_IND100">#REF!</definedName>
    <definedName name="_IV1" localSheetId="1">#REF!</definedName>
    <definedName name="_IV1" localSheetId="11">#REF!</definedName>
    <definedName name="_IV1" localSheetId="12">#REF!</definedName>
    <definedName name="_IV1" localSheetId="13">#REF!</definedName>
    <definedName name="_IV1" localSheetId="23">#REF!</definedName>
    <definedName name="_IV1" localSheetId="24">#REF!</definedName>
    <definedName name="_IV1" localSheetId="26">#REF!</definedName>
    <definedName name="_IV1" localSheetId="28">#REF!</definedName>
    <definedName name="_IV1" localSheetId="29">#REF!</definedName>
    <definedName name="_IV1" localSheetId="31">#REF!</definedName>
    <definedName name="_IV1" localSheetId="41">#REF!</definedName>
    <definedName name="_IV1" localSheetId="4">#REF!</definedName>
    <definedName name="_IV1" localSheetId="46">#REF!</definedName>
    <definedName name="_IV1" localSheetId="47">#REF!</definedName>
    <definedName name="_IV1" localSheetId="48">#REF!</definedName>
    <definedName name="_IV1" localSheetId="49">#REF!</definedName>
    <definedName name="_IV1" localSheetId="50">#REF!</definedName>
    <definedName name="_IV1" localSheetId="51">#REF!</definedName>
    <definedName name="_IV1" localSheetId="53">#REF!</definedName>
    <definedName name="_IV1" localSheetId="54">#REF!</definedName>
    <definedName name="_IV1" localSheetId="56">#REF!</definedName>
    <definedName name="_IV1" localSheetId="57">#REF!</definedName>
    <definedName name="_IV1" localSheetId="58">#REF!</definedName>
    <definedName name="_IV1" localSheetId="60">#REF!</definedName>
    <definedName name="_IV1" localSheetId="61">#REF!</definedName>
    <definedName name="_IV1" localSheetId="62">#REF!</definedName>
    <definedName name="_IV1" localSheetId="63">#REF!</definedName>
    <definedName name="_IV1" localSheetId="64">#REF!</definedName>
    <definedName name="_IV1" localSheetId="66">#REF!</definedName>
    <definedName name="_IV1" localSheetId="67">#REF!</definedName>
    <definedName name="_IV1" localSheetId="68">#REF!</definedName>
    <definedName name="_IV1" localSheetId="69">#REF!</definedName>
    <definedName name="_IV1" localSheetId="71">#REF!</definedName>
    <definedName name="_IV1" localSheetId="72">#REF!</definedName>
    <definedName name="_IV1" localSheetId="73">#REF!</definedName>
    <definedName name="_IV1">#REF!</definedName>
    <definedName name="_IV350340" localSheetId="13">'[43]OFF  QUO  30.11.10'!#REF!</definedName>
    <definedName name="_IV350340" localSheetId="23">'[43]OFF  QUO  30.11.10'!#REF!</definedName>
    <definedName name="_IV350340" localSheetId="24">'[43]OFF  QUO  30.11.10'!#REF!</definedName>
    <definedName name="_IV350340" localSheetId="28">'[43]OFF  QUO  30.11.10'!#REF!</definedName>
    <definedName name="_IV350340" localSheetId="29">'[43]OFF  QUO  30.11.10'!#REF!</definedName>
    <definedName name="_IV350340" localSheetId="31">'[43]OFF  QUO  30.11.10'!#REF!</definedName>
    <definedName name="_IV350340" localSheetId="49">'[43]OFF  QUO  30.11.10'!#REF!</definedName>
    <definedName name="_IV350340" localSheetId="5">'[44]OFF  QUO  30.11.10'!#REF!</definedName>
    <definedName name="_IV350340" localSheetId="52">'[45]OFF  QUO  30.11.10'!#REF!</definedName>
    <definedName name="_IV350340" localSheetId="53">'[43]OFF  QUO  30.11.10'!#REF!</definedName>
    <definedName name="_IV350340" localSheetId="54">'[43]OFF  QUO  30.11.10'!#REF!</definedName>
    <definedName name="_IV350340" localSheetId="57">'[43]OFF  QUO  30.11.10'!#REF!</definedName>
    <definedName name="_IV350340" localSheetId="60">'[43]OFF  QUO  30.11.10'!#REF!</definedName>
    <definedName name="_IV350340" localSheetId="61">'[43]OFF  QUO  30.11.10'!#REF!</definedName>
    <definedName name="_IV350340" localSheetId="62">'[43]OFF  QUO  30.11.10'!#REF!</definedName>
    <definedName name="_IV350340" localSheetId="63">'[43]OFF  QUO  30.11.10'!#REF!</definedName>
    <definedName name="_IV350340" localSheetId="6">'[44]OFF  QUO  30.11.10'!#REF!</definedName>
    <definedName name="_IV350340" localSheetId="66">'[43]OFF  QUO  30.11.10'!#REF!</definedName>
    <definedName name="_IV350340" localSheetId="69">'[43]OFF  QUO  30.11.10'!#REF!</definedName>
    <definedName name="_IV350340" localSheetId="72">'[43]OFF  QUO  30.11.10'!#REF!</definedName>
    <definedName name="_IV350340" localSheetId="73">'[43]OFF  QUO  30.11.10'!#REF!</definedName>
    <definedName name="_IV350340">'[43]OFF  QUO  30.11.10'!#REF!</definedName>
    <definedName name="_IV74576" localSheetId="13">'[43]OFF  QUO  30.11.10'!#REF!</definedName>
    <definedName name="_IV74576" localSheetId="23">'[43]OFF  QUO  30.11.10'!#REF!</definedName>
    <definedName name="_IV74576" localSheetId="24">'[43]OFF  QUO  30.11.10'!#REF!</definedName>
    <definedName name="_IV74576" localSheetId="28">'[43]OFF  QUO  30.11.10'!#REF!</definedName>
    <definedName name="_IV74576" localSheetId="29">'[43]OFF  QUO  30.11.10'!#REF!</definedName>
    <definedName name="_IV74576" localSheetId="31">'[43]OFF  QUO  30.11.10'!#REF!</definedName>
    <definedName name="_IV74576" localSheetId="49">'[43]OFF  QUO  30.11.10'!#REF!</definedName>
    <definedName name="_IV74576" localSheetId="5">'[44]OFF  QUO  30.11.10'!#REF!</definedName>
    <definedName name="_IV74576" localSheetId="52">'[45]OFF  QUO  30.11.10'!#REF!</definedName>
    <definedName name="_IV74576" localSheetId="53">'[43]OFF  QUO  30.11.10'!#REF!</definedName>
    <definedName name="_IV74576" localSheetId="54">'[43]OFF  QUO  30.11.10'!#REF!</definedName>
    <definedName name="_IV74576" localSheetId="57">'[43]OFF  QUO  30.11.10'!#REF!</definedName>
    <definedName name="_IV74576" localSheetId="60">'[43]OFF  QUO  30.11.10'!#REF!</definedName>
    <definedName name="_IV74576" localSheetId="61">'[43]OFF  QUO  30.11.10'!#REF!</definedName>
    <definedName name="_IV74576" localSheetId="62">'[43]OFF  QUO  30.11.10'!#REF!</definedName>
    <definedName name="_IV74576" localSheetId="63">'[43]OFF  QUO  30.11.10'!#REF!</definedName>
    <definedName name="_IV74576" localSheetId="6">'[44]OFF  QUO  30.11.10'!#REF!</definedName>
    <definedName name="_IV74576" localSheetId="66">'[43]OFF  QUO  30.11.10'!#REF!</definedName>
    <definedName name="_IV74576" localSheetId="69">'[43]OFF  QUO  30.11.10'!#REF!</definedName>
    <definedName name="_IV74576" localSheetId="72">'[43]OFF  QUO  30.11.10'!#REF!</definedName>
    <definedName name="_IV74576" localSheetId="73">'[43]OFF  QUO  30.11.10'!#REF!</definedName>
    <definedName name="_IV74576">'[43]OFF  QUO  30.11.10'!#REF!</definedName>
    <definedName name="_IV95059" localSheetId="13">'[43]OFF  QUO  30.11.10'!#REF!</definedName>
    <definedName name="_IV95059" localSheetId="28">'[43]OFF  QUO  30.11.10'!#REF!</definedName>
    <definedName name="_IV95059" localSheetId="29">'[43]OFF  QUO  30.11.10'!#REF!</definedName>
    <definedName name="_IV95059" localSheetId="31">'[43]OFF  QUO  30.11.10'!#REF!</definedName>
    <definedName name="_IV95059" localSheetId="49">'[43]OFF  QUO  30.11.10'!#REF!</definedName>
    <definedName name="_IV95059" localSheetId="5">'[44]OFF  QUO  30.11.10'!#REF!</definedName>
    <definedName name="_IV95059" localSheetId="52">'[45]OFF  QUO  30.11.10'!#REF!</definedName>
    <definedName name="_IV95059" localSheetId="53">'[43]OFF  QUO  30.11.10'!#REF!</definedName>
    <definedName name="_IV95059" localSheetId="54">'[43]OFF  QUO  30.11.10'!#REF!</definedName>
    <definedName name="_IV95059" localSheetId="57">'[43]OFF  QUO  30.11.10'!#REF!</definedName>
    <definedName name="_IV95059" localSheetId="60">'[43]OFF  QUO  30.11.10'!#REF!</definedName>
    <definedName name="_IV95059" localSheetId="61">'[43]OFF  QUO  30.11.10'!#REF!</definedName>
    <definedName name="_IV95059" localSheetId="62">'[43]OFF  QUO  30.11.10'!#REF!</definedName>
    <definedName name="_IV95059" localSheetId="63">'[43]OFF  QUO  30.11.10'!#REF!</definedName>
    <definedName name="_IV95059" localSheetId="6">'[44]OFF  QUO  30.11.10'!#REF!</definedName>
    <definedName name="_IV95059" localSheetId="66">'[43]OFF  QUO  30.11.10'!#REF!</definedName>
    <definedName name="_IV95059" localSheetId="69">'[43]OFF  QUO  30.11.10'!#REF!</definedName>
    <definedName name="_IV95059" localSheetId="72">'[43]OFF  QUO  30.11.10'!#REF!</definedName>
    <definedName name="_IV95059" localSheetId="73">'[43]OFF  QUO  30.11.10'!#REF!</definedName>
    <definedName name="_IV95059">'[43]OFF  QUO  30.11.10'!#REF!</definedName>
    <definedName name="_Key1" localSheetId="5" hidden="1">'[46]Savings &amp; Invest.'!$M$5</definedName>
    <definedName name="_Key1" localSheetId="6" hidden="1">'[47]Savings &amp; Invest.'!$M$5</definedName>
    <definedName name="_Key1" localSheetId="79" hidden="1">'[46]Savings &amp; Invest.'!$M$5</definedName>
    <definedName name="_Key1" localSheetId="9" hidden="1">'[46]Savings &amp; Invest.'!$M$5</definedName>
    <definedName name="_Key1" hidden="1">'[48]Savings &amp; Invest.'!$M$5</definedName>
    <definedName name="_Key2" localSheetId="1" hidden="1">'[49]11 rev 94 '!#REF!</definedName>
    <definedName name="_Key2" localSheetId="10" hidden="1">'[49]11 rev 94 '!#REF!</definedName>
    <definedName name="_Key2" localSheetId="11" hidden="1">'[49]11 rev 94 '!#REF!</definedName>
    <definedName name="_Key2" localSheetId="12" hidden="1">'[49]11 rev 94 '!#REF!</definedName>
    <definedName name="_Key2" localSheetId="13" hidden="1">'[49]11 rev 94 '!#REF!</definedName>
    <definedName name="_Key2" localSheetId="15" hidden="1">'[49]11 rev 94 '!#REF!</definedName>
    <definedName name="_Key2" localSheetId="16" hidden="1">'[49]11 rev 94 '!#REF!</definedName>
    <definedName name="_Key2" localSheetId="2" hidden="1">'[49]11 rev 94 '!#REF!</definedName>
    <definedName name="_Key2" localSheetId="24" hidden="1">'[49]11 rev 94 '!#REF!</definedName>
    <definedName name="_Key2" localSheetId="25" hidden="1">'[49]11 rev 94 '!#REF!</definedName>
    <definedName name="_Key2" localSheetId="26" hidden="1">'[49]11 rev 94 '!#REF!</definedName>
    <definedName name="_Key2" localSheetId="27" hidden="1">'[49]11 rev 94 '!#REF!</definedName>
    <definedName name="_Key2" localSheetId="28" hidden="1">'[49]11 rev 94 '!#REF!</definedName>
    <definedName name="_Key2" localSheetId="29" hidden="1">'[49]11 rev 94 '!#REF!</definedName>
    <definedName name="_Key2" localSheetId="3" hidden="1">'[49]11 rev 94 '!#REF!</definedName>
    <definedName name="_Key2" localSheetId="31" hidden="1">'[49]11 rev 94 '!#REF!</definedName>
    <definedName name="_Key2" localSheetId="32" hidden="1">'[49]11 rev 94 '!#REF!</definedName>
    <definedName name="_Key2" localSheetId="33" hidden="1">'[49]11 rev 94 '!#REF!</definedName>
    <definedName name="_Key2" localSheetId="34" hidden="1">'[49]11 rev 94 '!#REF!</definedName>
    <definedName name="_Key2" localSheetId="37" hidden="1">'[49]11 rev 94 '!#REF!</definedName>
    <definedName name="_Key2" localSheetId="41" hidden="1">'[49]11 rev 94 '!#REF!</definedName>
    <definedName name="_Key2" localSheetId="4" hidden="1">'[49]11 rev 94 '!#REF!</definedName>
    <definedName name="_Key2" localSheetId="45" hidden="1">'[49]11 rev 94 '!#REF!</definedName>
    <definedName name="_Key2" localSheetId="46" hidden="1">'[49]11 rev 94 '!#REF!</definedName>
    <definedName name="_Key2" localSheetId="47" hidden="1">'[49]11 rev 94 '!#REF!</definedName>
    <definedName name="_Key2" localSheetId="48" hidden="1">'[49]11 rev 94 '!#REF!</definedName>
    <definedName name="_Key2" localSheetId="49" hidden="1">'[49]11 rev 94 '!#REF!</definedName>
    <definedName name="_Key2" localSheetId="50" hidden="1">'[49]11 rev 94 '!#REF!</definedName>
    <definedName name="_Key2" localSheetId="5" hidden="1">'[50]11 rev 94 '!#REF!</definedName>
    <definedName name="_Key2" localSheetId="51" hidden="1">'[49]11 rev 94 '!#REF!</definedName>
    <definedName name="_Key2" localSheetId="52" hidden="1">'[49]11 rev 94 '!#REF!</definedName>
    <definedName name="_Key2" localSheetId="53" hidden="1">'[49]11 rev 94 '!#REF!</definedName>
    <definedName name="_Key2" localSheetId="54" hidden="1">'[49]11 rev 94 '!#REF!</definedName>
    <definedName name="_Key2" localSheetId="55" hidden="1">'[49]11 rev 94 '!#REF!</definedName>
    <definedName name="_Key2" localSheetId="56" hidden="1">'[49]11 rev 94 '!#REF!</definedName>
    <definedName name="_Key2" localSheetId="57" hidden="1">'[49]11 rev 94 '!#REF!</definedName>
    <definedName name="_Key2" localSheetId="58" hidden="1">'[49]11 rev 94 '!#REF!</definedName>
    <definedName name="_Key2" localSheetId="59" hidden="1">'[49]11 rev 94 '!#REF!</definedName>
    <definedName name="_Key2" localSheetId="60" hidden="1">'[49]11 rev 94 '!#REF!</definedName>
    <definedName name="_Key2" localSheetId="61" hidden="1">'[49]11 rev 94 '!#REF!</definedName>
    <definedName name="_Key2" localSheetId="62" hidden="1">'[49]11 rev 94 '!#REF!</definedName>
    <definedName name="_Key2" localSheetId="63" hidden="1">'[49]11 rev 94 '!#REF!</definedName>
    <definedName name="_Key2" localSheetId="6" hidden="1">'[50]11 rev 94 '!#REF!</definedName>
    <definedName name="_Key2" localSheetId="64" hidden="1">'[49]11 rev 94 '!#REF!</definedName>
    <definedName name="_Key2" localSheetId="65" hidden="1">'[49]11 rev 94 '!#REF!</definedName>
    <definedName name="_Key2" localSheetId="66" hidden="1">'[49]11 rev 94 '!#REF!</definedName>
    <definedName name="_Key2" localSheetId="67" hidden="1">'[49]11 rev 94 '!#REF!</definedName>
    <definedName name="_Key2" localSheetId="68" hidden="1">'[49]11 rev 94 '!#REF!</definedName>
    <definedName name="_Key2" localSheetId="69" hidden="1">'[49]11 rev 94 '!#REF!</definedName>
    <definedName name="_Key2" localSheetId="70" hidden="1">'[49]11 rev 94 '!#REF!</definedName>
    <definedName name="_Key2" localSheetId="71" hidden="1">'[49]11 rev 94 '!#REF!</definedName>
    <definedName name="_Key2" localSheetId="72" hidden="1">'[49]11 rev 94 '!#REF!</definedName>
    <definedName name="_Key2" localSheetId="73" hidden="1">'[49]11 rev 94 '!#REF!</definedName>
    <definedName name="_Key2" localSheetId="7" hidden="1">'[49]11 rev 94 '!#REF!</definedName>
    <definedName name="_Key2" localSheetId="74" hidden="1">'[49]11 rev 94 '!#REF!</definedName>
    <definedName name="_Key2" localSheetId="75" hidden="1">'[49]11 rev 94 '!#REF!</definedName>
    <definedName name="_Key2" localSheetId="76" hidden="1">'[49]11 rev 94 '!#REF!</definedName>
    <definedName name="_Key2" localSheetId="77" hidden="1">'[49]11 rev 94 '!#REF!</definedName>
    <definedName name="_Key2" localSheetId="78" hidden="1">'[49]11 rev 94 '!#REF!</definedName>
    <definedName name="_Key2" localSheetId="79" hidden="1">'[50]11 rev 94 '!#REF!</definedName>
    <definedName name="_Key2" localSheetId="8" hidden="1">'[49]11 rev 94 '!#REF!</definedName>
    <definedName name="_Key2" localSheetId="9" hidden="1">'[51]11 rev 94 '!#REF!</definedName>
    <definedName name="_Key2" hidden="1">'[49]11 rev 94 '!#REF!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2" hidden="1">{FALSE,FALSE,-1.25,-15.5,484.5,276.75,FALSE,FALSE,TRUE,TRUE,0,12,#N/A,46,#N/A,2.93460490463215,15.35,1,FALSE,FALSE,3,TRUE,1,FALSE,100,"Swvu.PLA1.","ACwvu.PLA1.",#N/A,FALSE,FALSE,0,0,0,0,2,"","",TRUE,TRUE,FALSE,FALSE,1,60,#N/A,#N/A,FALSE,FALSE,FALSE,FALSE,FALSE,FALSE,FALSE,9,65532,65532,FALSE,FALSE,TRUE,TRUE,TRUE}</definedName>
    <definedName name="_LL2" localSheetId="73"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75" hidden="1">{FALSE,FALSE,-1.25,-15.5,484.5,276.75,FALSE,FALSE,TRUE,TRUE,0,12,#N/A,46,#N/A,2.93460490463215,15.35,1,FALSE,FALSE,3,TRUE,1,FALSE,100,"Swvu.PLA1.","ACwvu.PLA1.",#N/A,FALSE,FALSE,0,0,0,0,2,"","",TRUE,TRUE,FALSE,FALSE,1,60,#N/A,#N/A,FALSE,FALSE,FALSE,FALSE,FALSE,FALSE,FALSE,9,65532,65532,FALSE,FALSE,TRUE,TRUE,TRUE}</definedName>
    <definedName name="_LL2" localSheetId="76" hidden="1">{FALSE,FALSE,-1.25,-15.5,484.5,276.75,FALSE,FALSE,TRUE,TRUE,0,12,#N/A,46,#N/A,2.93460490463215,15.35,1,FALSE,FALSE,3,TRUE,1,FALSE,100,"Swvu.PLA1.","ACwvu.PLA1.",#N/A,FALSE,FALSE,0,0,0,0,2,"","",TRUE,TRUE,FALSE,FALSE,1,60,#N/A,#N/A,FALSE,FALSE,FALSE,FALSE,FALSE,FALSE,FALSE,9,65532,65532,FALSE,FALSE,TRUE,TRUE,TRUE}</definedName>
    <definedName name="_LL2" localSheetId="77" hidden="1">{FALSE,FALSE,-1.25,-15.5,484.5,276.75,FALSE,FALSE,TRUE,TRUE,0,12,#N/A,46,#N/A,2.93460490463215,15.35,1,FALSE,FALSE,3,TRUE,1,FALSE,100,"Swvu.PLA1.","ACwvu.PLA1.",#N/A,FALSE,FALSE,0,0,0,0,2,"","",TRUE,TRUE,FALSE,FALSE,1,60,#N/A,#N/A,FALSE,FALSE,FALSE,FALSE,FALSE,FALSE,FALSE,9,65532,65532,FALSE,FALSE,TRUE,TRUE,TRUE}</definedName>
    <definedName name="_LL2" localSheetId="78" hidden="1">{FALSE,FALSE,-1.25,-15.5,484.5,276.75,FALSE,FALSE,TRUE,TRUE,0,12,#N/A,46,#N/A,2.93460490463215,15.35,1,FALSE,FALSE,3,TRUE,1,FALSE,100,"Swvu.PLA1.","ACwvu.PLA1.",#N/A,FALSE,FALSE,0,0,0,0,2,"","",TRUE,TRUE,FALSE,FALSE,1,60,#N/A,#N/A,FALSE,FALSE,FALSE,FALSE,FALSE,FALSE,FALSE,9,65532,65532,FALSE,FALSE,TRUE,TRUE,TRUE}</definedName>
    <definedName name="_LL2" localSheetId="79"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 localSheetId="1">#REF!</definedName>
    <definedName name="_MF1" localSheetId="10">#REF!</definedName>
    <definedName name="_MF1" localSheetId="11">#REF!</definedName>
    <definedName name="_MF1" localSheetId="12">#REF!</definedName>
    <definedName name="_MF1" localSheetId="13">#REF!</definedName>
    <definedName name="_MF1" localSheetId="15">#REF!</definedName>
    <definedName name="_MF1" localSheetId="16">#REF!</definedName>
    <definedName name="_MF1" localSheetId="2">#REF!</definedName>
    <definedName name="_MF1" localSheetId="23">#REF!</definedName>
    <definedName name="_MF1" localSheetId="24">#REF!</definedName>
    <definedName name="_MF1" localSheetId="25">#REF!</definedName>
    <definedName name="_MF1" localSheetId="26">#REF!</definedName>
    <definedName name="_MF1" localSheetId="27">#REF!</definedName>
    <definedName name="_MF1" localSheetId="28">#REF!</definedName>
    <definedName name="_MF1" localSheetId="29">#REF!</definedName>
    <definedName name="_MF1" localSheetId="3">#REF!</definedName>
    <definedName name="_MF1" localSheetId="31">#REF!</definedName>
    <definedName name="_MF1" localSheetId="32">#REF!</definedName>
    <definedName name="_MF1" localSheetId="33">#REF!</definedName>
    <definedName name="_MF1" localSheetId="34">#REF!</definedName>
    <definedName name="_MF1" localSheetId="37">#REF!</definedName>
    <definedName name="_MF1" localSheetId="41">#REF!</definedName>
    <definedName name="_MF1" localSheetId="4">#REF!</definedName>
    <definedName name="_MF1" localSheetId="45">#REF!</definedName>
    <definedName name="_MF1" localSheetId="46">#REF!</definedName>
    <definedName name="_MF1" localSheetId="47">#REF!</definedName>
    <definedName name="_MF1" localSheetId="48">#REF!</definedName>
    <definedName name="_MF1" localSheetId="49">#REF!</definedName>
    <definedName name="_MF1" localSheetId="50">#REF!</definedName>
    <definedName name="_MF1" localSheetId="5">#REF!</definedName>
    <definedName name="_MF1" localSheetId="51">#REF!</definedName>
    <definedName name="_MF1" localSheetId="52">#REF!</definedName>
    <definedName name="_MF1" localSheetId="53">#REF!</definedName>
    <definedName name="_MF1" localSheetId="54">#REF!</definedName>
    <definedName name="_MF1" localSheetId="56">#REF!</definedName>
    <definedName name="_MF1" localSheetId="57">#REF!</definedName>
    <definedName name="_MF1" localSheetId="58">#REF!</definedName>
    <definedName name="_MF1" localSheetId="59">#REF!</definedName>
    <definedName name="_MF1" localSheetId="60">#REF!</definedName>
    <definedName name="_MF1" localSheetId="61">#REF!</definedName>
    <definedName name="_MF1" localSheetId="62">#REF!</definedName>
    <definedName name="_MF1" localSheetId="63">#REF!</definedName>
    <definedName name="_MF1" localSheetId="6">#REF!</definedName>
    <definedName name="_MF1" localSheetId="64">#REF!</definedName>
    <definedName name="_MF1" localSheetId="65">#REF!</definedName>
    <definedName name="_MF1" localSheetId="66">#REF!</definedName>
    <definedName name="_MF1" localSheetId="67">#REF!</definedName>
    <definedName name="_MF1" localSheetId="68">#REF!</definedName>
    <definedName name="_MF1" localSheetId="69">#REF!</definedName>
    <definedName name="_MF1" localSheetId="71">#REF!</definedName>
    <definedName name="_MF1" localSheetId="72">#REF!</definedName>
    <definedName name="_MF1" localSheetId="73">#REF!</definedName>
    <definedName name="_MF1" localSheetId="7">#REF!</definedName>
    <definedName name="_MF1" localSheetId="74">#REF!</definedName>
    <definedName name="_MF1" localSheetId="75">#REF!</definedName>
    <definedName name="_MF1" localSheetId="76">#REF!</definedName>
    <definedName name="_MF1" localSheetId="77">#REF!</definedName>
    <definedName name="_MF1" localSheetId="78">#REF!</definedName>
    <definedName name="_MF1" localSheetId="79">#REF!</definedName>
    <definedName name="_MF1" localSheetId="8">#REF!</definedName>
    <definedName name="_MF1" localSheetId="9">#REF!</definedName>
    <definedName name="_MF1">#REF!</definedName>
    <definedName name="_MF2" localSheetId="1">#REF!</definedName>
    <definedName name="_MF2" localSheetId="10">#REF!</definedName>
    <definedName name="_MF2" localSheetId="11">#REF!</definedName>
    <definedName name="_MF2" localSheetId="12">#REF!</definedName>
    <definedName name="_MF2" localSheetId="13">#REF!</definedName>
    <definedName name="_MF2" localSheetId="15">#REF!</definedName>
    <definedName name="_MF2" localSheetId="16">#REF!</definedName>
    <definedName name="_MF2" localSheetId="2">#REF!</definedName>
    <definedName name="_MF2" localSheetId="23">#REF!</definedName>
    <definedName name="_MF2" localSheetId="24">#REF!</definedName>
    <definedName name="_MF2" localSheetId="25">#REF!</definedName>
    <definedName name="_MF2" localSheetId="26">#REF!</definedName>
    <definedName name="_MF2" localSheetId="27">#REF!</definedName>
    <definedName name="_MF2" localSheetId="28">#REF!</definedName>
    <definedName name="_MF2" localSheetId="29">#REF!</definedName>
    <definedName name="_MF2" localSheetId="3">#REF!</definedName>
    <definedName name="_MF2" localSheetId="31">#REF!</definedName>
    <definedName name="_MF2" localSheetId="32">#REF!</definedName>
    <definedName name="_MF2" localSheetId="33">#REF!</definedName>
    <definedName name="_MF2" localSheetId="34">#REF!</definedName>
    <definedName name="_MF2" localSheetId="37">#REF!</definedName>
    <definedName name="_MF2" localSheetId="41">#REF!</definedName>
    <definedName name="_MF2" localSheetId="4">#REF!</definedName>
    <definedName name="_MF2" localSheetId="45">#REF!</definedName>
    <definedName name="_MF2" localSheetId="46">#REF!</definedName>
    <definedName name="_MF2" localSheetId="47">#REF!</definedName>
    <definedName name="_MF2" localSheetId="48">#REF!</definedName>
    <definedName name="_MF2" localSheetId="49">#REF!</definedName>
    <definedName name="_MF2" localSheetId="50">#REF!</definedName>
    <definedName name="_MF2" localSheetId="5">#REF!</definedName>
    <definedName name="_MF2" localSheetId="51">#REF!</definedName>
    <definedName name="_MF2" localSheetId="52">#REF!</definedName>
    <definedName name="_MF2" localSheetId="53">#REF!</definedName>
    <definedName name="_MF2" localSheetId="54">#REF!</definedName>
    <definedName name="_MF2" localSheetId="56">#REF!</definedName>
    <definedName name="_MF2" localSheetId="57">#REF!</definedName>
    <definedName name="_MF2" localSheetId="58">#REF!</definedName>
    <definedName name="_MF2" localSheetId="59">#REF!</definedName>
    <definedName name="_MF2" localSheetId="60">#REF!</definedName>
    <definedName name="_MF2" localSheetId="61">#REF!</definedName>
    <definedName name="_MF2" localSheetId="62">#REF!</definedName>
    <definedName name="_MF2" localSheetId="63">#REF!</definedName>
    <definedName name="_MF2" localSheetId="6">#REF!</definedName>
    <definedName name="_MF2" localSheetId="64">#REF!</definedName>
    <definedName name="_MF2" localSheetId="65">#REF!</definedName>
    <definedName name="_MF2" localSheetId="66">#REF!</definedName>
    <definedName name="_MF2" localSheetId="67">#REF!</definedName>
    <definedName name="_MF2" localSheetId="68">#REF!</definedName>
    <definedName name="_MF2" localSheetId="69">#REF!</definedName>
    <definedName name="_MF2" localSheetId="71">#REF!</definedName>
    <definedName name="_MF2" localSheetId="72">#REF!</definedName>
    <definedName name="_MF2" localSheetId="73">#REF!</definedName>
    <definedName name="_MF2" localSheetId="7">#REF!</definedName>
    <definedName name="_MF2" localSheetId="74">#REF!</definedName>
    <definedName name="_MF2" localSheetId="75">#REF!</definedName>
    <definedName name="_MF2" localSheetId="76">#REF!</definedName>
    <definedName name="_MF2" localSheetId="77">#REF!</definedName>
    <definedName name="_MF2" localSheetId="78">#REF!</definedName>
    <definedName name="_MF2" localSheetId="79">#REF!</definedName>
    <definedName name="_MF2" localSheetId="8">#REF!</definedName>
    <definedName name="_MF2" localSheetId="9">#REF!</definedName>
    <definedName name="_MF2">#REF!</definedName>
    <definedName name="_MS1" localSheetId="1">#REF!</definedName>
    <definedName name="_MS1" localSheetId="10">#REF!</definedName>
    <definedName name="_MS1" localSheetId="11">#REF!</definedName>
    <definedName name="_MS1" localSheetId="12">#REF!</definedName>
    <definedName name="_MS1" localSheetId="13">#REF!</definedName>
    <definedName name="_MS1" localSheetId="15">#REF!</definedName>
    <definedName name="_MS1" localSheetId="16">#REF!</definedName>
    <definedName name="_MS1" localSheetId="2">#REF!</definedName>
    <definedName name="_MS1" localSheetId="23">#REF!</definedName>
    <definedName name="_MS1" localSheetId="24">#REF!</definedName>
    <definedName name="_MS1" localSheetId="25">#REF!</definedName>
    <definedName name="_MS1" localSheetId="26">#REF!</definedName>
    <definedName name="_MS1" localSheetId="27">#REF!</definedName>
    <definedName name="_MS1" localSheetId="28">#REF!</definedName>
    <definedName name="_MS1" localSheetId="29">#REF!</definedName>
    <definedName name="_MS1" localSheetId="3">#REF!</definedName>
    <definedName name="_MS1" localSheetId="31">#REF!</definedName>
    <definedName name="_MS1" localSheetId="32">#REF!</definedName>
    <definedName name="_MS1" localSheetId="33">#REF!</definedName>
    <definedName name="_MS1" localSheetId="34">#REF!</definedName>
    <definedName name="_MS1" localSheetId="37">#REF!</definedName>
    <definedName name="_MS1" localSheetId="41">#REF!</definedName>
    <definedName name="_MS1" localSheetId="4">#REF!</definedName>
    <definedName name="_MS1" localSheetId="45">#REF!</definedName>
    <definedName name="_MS1" localSheetId="46">#REF!</definedName>
    <definedName name="_MS1" localSheetId="47">#REF!</definedName>
    <definedName name="_MS1" localSheetId="48">#REF!</definedName>
    <definedName name="_MS1" localSheetId="49">#REF!</definedName>
    <definedName name="_MS1" localSheetId="50">#REF!</definedName>
    <definedName name="_MS1" localSheetId="5">#REF!</definedName>
    <definedName name="_MS1" localSheetId="51">#REF!</definedName>
    <definedName name="_MS1" localSheetId="52">#REF!</definedName>
    <definedName name="_MS1" localSheetId="53">#REF!</definedName>
    <definedName name="_MS1" localSheetId="54">#REF!</definedName>
    <definedName name="_MS1" localSheetId="56">#REF!</definedName>
    <definedName name="_MS1" localSheetId="57">#REF!</definedName>
    <definedName name="_MS1" localSheetId="58">#REF!</definedName>
    <definedName name="_MS1" localSheetId="59">#REF!</definedName>
    <definedName name="_MS1" localSheetId="60">#REF!</definedName>
    <definedName name="_MS1" localSheetId="61">#REF!</definedName>
    <definedName name="_MS1" localSheetId="62">#REF!</definedName>
    <definedName name="_MS1" localSheetId="63">#REF!</definedName>
    <definedName name="_MS1" localSheetId="6">#REF!</definedName>
    <definedName name="_MS1" localSheetId="64">#REF!</definedName>
    <definedName name="_MS1" localSheetId="65">#REF!</definedName>
    <definedName name="_MS1" localSheetId="66">#REF!</definedName>
    <definedName name="_MS1" localSheetId="67">#REF!</definedName>
    <definedName name="_MS1" localSheetId="68">#REF!</definedName>
    <definedName name="_MS1" localSheetId="69">#REF!</definedName>
    <definedName name="_MS1" localSheetId="71">#REF!</definedName>
    <definedName name="_MS1" localSheetId="72">#REF!</definedName>
    <definedName name="_MS1" localSheetId="73">#REF!</definedName>
    <definedName name="_MS1" localSheetId="7">#REF!</definedName>
    <definedName name="_MS1" localSheetId="74">#REF!</definedName>
    <definedName name="_MS1" localSheetId="75">#REF!</definedName>
    <definedName name="_MS1" localSheetId="76">#REF!</definedName>
    <definedName name="_MS1" localSheetId="77">#REF!</definedName>
    <definedName name="_MS1" localSheetId="78">#REF!</definedName>
    <definedName name="_MS1" localSheetId="79">#REF!</definedName>
    <definedName name="_MS1" localSheetId="8">#REF!</definedName>
    <definedName name="_MS1" localSheetId="9">#REF!</definedName>
    <definedName name="_MS1">#REF!</definedName>
    <definedName name="_MTS2" localSheetId="1">'[52]Annual Tables'!#REF!</definedName>
    <definedName name="_MTS2" localSheetId="10">'[52]Annual Tables'!#REF!</definedName>
    <definedName name="_MTS2" localSheetId="13">'[52]Annual Tables'!#REF!</definedName>
    <definedName name="_MTS2" localSheetId="15">'[52]Annual Tables'!#REF!</definedName>
    <definedName name="_MTS2" localSheetId="16">'[52]Annual Tables'!#REF!</definedName>
    <definedName name="_MTS2" localSheetId="2">'[52]Annual Tables'!#REF!</definedName>
    <definedName name="_MTS2" localSheetId="24">'[52]Annual Tables'!#REF!</definedName>
    <definedName name="_MTS2" localSheetId="25">'[52]Annual Tables'!#REF!</definedName>
    <definedName name="_MTS2" localSheetId="26">'[52]Annual Tables'!#REF!</definedName>
    <definedName name="_MTS2" localSheetId="27">'[52]Annual Tables'!#REF!</definedName>
    <definedName name="_MTS2" localSheetId="28">'[52]Annual Tables'!#REF!</definedName>
    <definedName name="_MTS2" localSheetId="29">'[52]Annual Tables'!#REF!</definedName>
    <definedName name="_MTS2" localSheetId="3">'[52]Annual Tables'!#REF!</definedName>
    <definedName name="_MTS2" localSheetId="31">'[52]Annual Tables'!#REF!</definedName>
    <definedName name="_MTS2" localSheetId="32">'[52]Annual Tables'!#REF!</definedName>
    <definedName name="_MTS2" localSheetId="33">'[52]Annual Tables'!#REF!</definedName>
    <definedName name="_MTS2" localSheetId="34">'[52]Annual Tables'!#REF!</definedName>
    <definedName name="_MTS2" localSheetId="37">'[52]Annual Tables'!#REF!</definedName>
    <definedName name="_MTS2" localSheetId="41">'[52]Annual Tables'!#REF!</definedName>
    <definedName name="_MTS2" localSheetId="4">'[52]Annual Tables'!#REF!</definedName>
    <definedName name="_MTS2" localSheetId="45">'[52]Annual Tables'!#REF!</definedName>
    <definedName name="_MTS2" localSheetId="46">'[52]Annual Tables'!#REF!</definedName>
    <definedName name="_MTS2" localSheetId="47">'[52]Annual Tables'!#REF!</definedName>
    <definedName name="_MTS2" localSheetId="48">'[52]Annual Tables'!#REF!</definedName>
    <definedName name="_MTS2" localSheetId="49">'[52]Annual Tables'!#REF!</definedName>
    <definedName name="_MTS2" localSheetId="50">'[52]Annual Tables'!#REF!</definedName>
    <definedName name="_MTS2" localSheetId="5">'[53]Annual Tables'!#REF!</definedName>
    <definedName name="_MTS2" localSheetId="51">'[52]Annual Tables'!#REF!</definedName>
    <definedName name="_MTS2" localSheetId="52">'[52]Annual Tables'!#REF!</definedName>
    <definedName name="_MTS2" localSheetId="53">'[52]Annual Tables'!#REF!</definedName>
    <definedName name="_MTS2" localSheetId="54">'[52]Annual Tables'!#REF!</definedName>
    <definedName name="_MTS2" localSheetId="56">'[52]Annual Tables'!#REF!</definedName>
    <definedName name="_MTS2" localSheetId="57">'[52]Annual Tables'!#REF!</definedName>
    <definedName name="_MTS2" localSheetId="58">'[52]Annual Tables'!#REF!</definedName>
    <definedName name="_MTS2" localSheetId="59">'[52]Annual Tables'!#REF!</definedName>
    <definedName name="_MTS2" localSheetId="60">'[52]Annual Tables'!#REF!</definedName>
    <definedName name="_MTS2" localSheetId="61">'[52]Annual Tables'!#REF!</definedName>
    <definedName name="_MTS2" localSheetId="62">'[52]Annual Tables'!#REF!</definedName>
    <definedName name="_MTS2" localSheetId="63">'[52]Annual Tables'!#REF!</definedName>
    <definedName name="_MTS2" localSheetId="6">'[53]Annual Tables'!#REF!</definedName>
    <definedName name="_MTS2" localSheetId="64">'[52]Annual Tables'!#REF!</definedName>
    <definedName name="_MTS2" localSheetId="65">'[52]Annual Tables'!#REF!</definedName>
    <definedName name="_MTS2" localSheetId="66">'[52]Annual Tables'!#REF!</definedName>
    <definedName name="_MTS2" localSheetId="67">'[52]Annual Tables'!#REF!</definedName>
    <definedName name="_MTS2" localSheetId="68">'[52]Annual Tables'!#REF!</definedName>
    <definedName name="_MTS2" localSheetId="69">'[52]Annual Tables'!#REF!</definedName>
    <definedName name="_MTS2" localSheetId="71">'[52]Annual Tables'!#REF!</definedName>
    <definedName name="_MTS2" localSheetId="72">'[52]Annual Tables'!#REF!</definedName>
    <definedName name="_MTS2" localSheetId="73">'[52]Annual Tables'!#REF!</definedName>
    <definedName name="_MTS2" localSheetId="7">'[52]Annual Tables'!#REF!</definedName>
    <definedName name="_MTS2" localSheetId="74">'[52]Annual Tables'!#REF!</definedName>
    <definedName name="_MTS2" localSheetId="75">'[52]Annual Tables'!#REF!</definedName>
    <definedName name="_MTS2" localSheetId="76">'[52]Annual Tables'!#REF!</definedName>
    <definedName name="_MTS2" localSheetId="77">'[52]Annual Tables'!#REF!</definedName>
    <definedName name="_MTS2" localSheetId="78">'[52]Annual Tables'!#REF!</definedName>
    <definedName name="_MTS2" localSheetId="79">'[52]Annual Tables'!#REF!</definedName>
    <definedName name="_MTS2" localSheetId="8">'[52]Annual Tables'!#REF!</definedName>
    <definedName name="_MTS2" localSheetId="9">'[52]Annual Tables'!#REF!</definedName>
    <definedName name="_MTS2">'[52]Annual Tables'!#REF!</definedName>
    <definedName name="_NIR2004" localSheetId="1">#REF!</definedName>
    <definedName name="_NIR2004" localSheetId="10">#REF!</definedName>
    <definedName name="_NIR2004" localSheetId="11">#REF!</definedName>
    <definedName name="_NIR2004" localSheetId="12">#REF!</definedName>
    <definedName name="_NIR2004" localSheetId="13">#REF!</definedName>
    <definedName name="_NIR2004" localSheetId="15">#REF!</definedName>
    <definedName name="_NIR2004" localSheetId="16">#REF!</definedName>
    <definedName name="_NIR2004" localSheetId="2">#REF!</definedName>
    <definedName name="_NIR2004" localSheetId="23">#REF!</definedName>
    <definedName name="_NIR2004" localSheetId="24">#REF!</definedName>
    <definedName name="_NIR2004" localSheetId="25">#REF!</definedName>
    <definedName name="_NIR2004" localSheetId="26">#REF!</definedName>
    <definedName name="_NIR2004" localSheetId="27">#REF!</definedName>
    <definedName name="_NIR2004" localSheetId="28">#REF!</definedName>
    <definedName name="_NIR2004" localSheetId="29">#REF!</definedName>
    <definedName name="_NIR2004" localSheetId="3">#REF!</definedName>
    <definedName name="_NIR2004" localSheetId="31">#REF!</definedName>
    <definedName name="_NIR2004" localSheetId="32">#REF!</definedName>
    <definedName name="_NIR2004" localSheetId="33">#REF!</definedName>
    <definedName name="_NIR2004" localSheetId="34">#REF!</definedName>
    <definedName name="_NIR2004" localSheetId="37">#REF!</definedName>
    <definedName name="_NIR2004" localSheetId="41">#REF!</definedName>
    <definedName name="_NIR2004" localSheetId="4">#REF!</definedName>
    <definedName name="_NIR2004" localSheetId="45">#REF!</definedName>
    <definedName name="_NIR2004" localSheetId="46">#REF!</definedName>
    <definedName name="_NIR2004" localSheetId="47">#REF!</definedName>
    <definedName name="_NIR2004" localSheetId="48">#REF!</definedName>
    <definedName name="_NIR2004" localSheetId="49">#REF!</definedName>
    <definedName name="_NIR2004" localSheetId="50">#REF!</definedName>
    <definedName name="_NIR2004" localSheetId="5">#REF!</definedName>
    <definedName name="_NIR2004" localSheetId="51">#REF!</definedName>
    <definedName name="_NIR2004" localSheetId="52">#REF!</definedName>
    <definedName name="_NIR2004" localSheetId="53">#REF!</definedName>
    <definedName name="_NIR2004" localSheetId="54">#REF!</definedName>
    <definedName name="_NIR2004" localSheetId="56">#REF!</definedName>
    <definedName name="_NIR2004" localSheetId="57">#REF!</definedName>
    <definedName name="_NIR2004" localSheetId="58">#REF!</definedName>
    <definedName name="_NIR2004" localSheetId="59">#REF!</definedName>
    <definedName name="_NIR2004" localSheetId="60">#REF!</definedName>
    <definedName name="_NIR2004" localSheetId="61">#REF!</definedName>
    <definedName name="_NIR2004" localSheetId="62">#REF!</definedName>
    <definedName name="_NIR2004" localSheetId="63">#REF!</definedName>
    <definedName name="_NIR2004" localSheetId="6">#REF!</definedName>
    <definedName name="_NIR2004" localSheetId="64">#REF!</definedName>
    <definedName name="_NIR2004" localSheetId="65">#REF!</definedName>
    <definedName name="_NIR2004" localSheetId="66">#REF!</definedName>
    <definedName name="_NIR2004" localSheetId="67">#REF!</definedName>
    <definedName name="_NIR2004" localSheetId="68">#REF!</definedName>
    <definedName name="_NIR2004" localSheetId="69">#REF!</definedName>
    <definedName name="_NIR2004" localSheetId="71">#REF!</definedName>
    <definedName name="_NIR2004" localSheetId="72">#REF!</definedName>
    <definedName name="_NIR2004" localSheetId="73">#REF!</definedName>
    <definedName name="_NIR2004" localSheetId="7">#REF!</definedName>
    <definedName name="_NIR2004" localSheetId="74">#REF!</definedName>
    <definedName name="_NIR2004" localSheetId="75">#REF!</definedName>
    <definedName name="_NIR2004" localSheetId="76">#REF!</definedName>
    <definedName name="_NIR2004" localSheetId="77">#REF!</definedName>
    <definedName name="_NIR2004" localSheetId="78">#REF!</definedName>
    <definedName name="_NIR2004" localSheetId="79">#REF!</definedName>
    <definedName name="_NIR2004" localSheetId="8">#REF!</definedName>
    <definedName name="_NIR2004" localSheetId="9">#REF!</definedName>
    <definedName name="_NIR2004">#REF!</definedName>
    <definedName name="_Order1" hidden="1">0</definedName>
    <definedName name="_Order2" hidden="1">0</definedName>
    <definedName name="_PAG2" localSheetId="1">[52]Index!#REF!</definedName>
    <definedName name="_PAG2" localSheetId="10">[52]Index!#REF!</definedName>
    <definedName name="_PAG2" localSheetId="11">[52]Index!#REF!</definedName>
    <definedName name="_PAG2" localSheetId="12">[52]Index!#REF!</definedName>
    <definedName name="_PAG2" localSheetId="13">[52]Index!#REF!</definedName>
    <definedName name="_PAG2" localSheetId="15">[52]Index!#REF!</definedName>
    <definedName name="_PAG2" localSheetId="16">[52]Index!#REF!</definedName>
    <definedName name="_PAG2" localSheetId="2">[52]Index!#REF!</definedName>
    <definedName name="_PAG2" localSheetId="24">[52]Index!#REF!</definedName>
    <definedName name="_PAG2" localSheetId="25">[52]Index!#REF!</definedName>
    <definedName name="_PAG2" localSheetId="26">[52]Index!#REF!</definedName>
    <definedName name="_PAG2" localSheetId="27">[52]Index!#REF!</definedName>
    <definedName name="_PAG2" localSheetId="28">[52]Index!#REF!</definedName>
    <definedName name="_PAG2" localSheetId="29">[52]Index!#REF!</definedName>
    <definedName name="_PAG2" localSheetId="3">[52]Index!#REF!</definedName>
    <definedName name="_PAG2" localSheetId="31">[52]Index!#REF!</definedName>
    <definedName name="_PAG2" localSheetId="32">[52]Index!#REF!</definedName>
    <definedName name="_PAG2" localSheetId="33">[52]Index!#REF!</definedName>
    <definedName name="_PAG2" localSheetId="34">[52]Index!#REF!</definedName>
    <definedName name="_PAG2" localSheetId="37">[52]Index!#REF!</definedName>
    <definedName name="_PAG2" localSheetId="41">[52]Index!#REF!</definedName>
    <definedName name="_PAG2" localSheetId="4">[52]Index!#REF!</definedName>
    <definedName name="_PAG2" localSheetId="45">[52]Index!#REF!</definedName>
    <definedName name="_PAG2" localSheetId="46">[52]Index!#REF!</definedName>
    <definedName name="_PAG2" localSheetId="47">[52]Index!#REF!</definedName>
    <definedName name="_PAG2" localSheetId="48">[52]Index!#REF!</definedName>
    <definedName name="_PAG2" localSheetId="49">[52]Index!#REF!</definedName>
    <definedName name="_PAG2" localSheetId="50">[52]Index!#REF!</definedName>
    <definedName name="_PAG2" localSheetId="5">[53]Index!#REF!</definedName>
    <definedName name="_PAG2" localSheetId="51">[52]Index!#REF!</definedName>
    <definedName name="_PAG2" localSheetId="52">[52]Index!#REF!</definedName>
    <definedName name="_PAG2" localSheetId="53">[52]Index!#REF!</definedName>
    <definedName name="_PAG2" localSheetId="54">[52]Index!#REF!</definedName>
    <definedName name="_PAG2" localSheetId="56">[52]Index!#REF!</definedName>
    <definedName name="_PAG2" localSheetId="57">[52]Index!#REF!</definedName>
    <definedName name="_PAG2" localSheetId="58">[52]Index!#REF!</definedName>
    <definedName name="_PAG2" localSheetId="59">[52]Index!#REF!</definedName>
    <definedName name="_PAG2" localSheetId="60">[52]Index!#REF!</definedName>
    <definedName name="_PAG2" localSheetId="61">[52]Index!#REF!</definedName>
    <definedName name="_PAG2" localSheetId="62">[52]Index!#REF!</definedName>
    <definedName name="_PAG2" localSheetId="63">[52]Index!#REF!</definedName>
    <definedName name="_PAG2" localSheetId="6">[53]Index!#REF!</definedName>
    <definedName name="_PAG2" localSheetId="64">[52]Index!#REF!</definedName>
    <definedName name="_PAG2" localSheetId="65">[52]Index!#REF!</definedName>
    <definedName name="_PAG2" localSheetId="66">[52]Index!#REF!</definedName>
    <definedName name="_PAG2" localSheetId="67">[52]Index!#REF!</definedName>
    <definedName name="_PAG2" localSheetId="68">[52]Index!#REF!</definedName>
    <definedName name="_PAG2" localSheetId="69">[52]Index!#REF!</definedName>
    <definedName name="_PAG2" localSheetId="71">[52]Index!#REF!</definedName>
    <definedName name="_PAG2" localSheetId="72">[52]Index!#REF!</definedName>
    <definedName name="_PAG2" localSheetId="73">[52]Index!#REF!</definedName>
    <definedName name="_PAG2" localSheetId="7">[52]Index!#REF!</definedName>
    <definedName name="_PAG2" localSheetId="74">[52]Index!#REF!</definedName>
    <definedName name="_PAG2" localSheetId="75">[52]Index!#REF!</definedName>
    <definedName name="_PAG2" localSheetId="76">[52]Index!#REF!</definedName>
    <definedName name="_PAG2" localSheetId="77">[52]Index!#REF!</definedName>
    <definedName name="_PAG2" localSheetId="78">[52]Index!#REF!</definedName>
    <definedName name="_PAG2" localSheetId="79">[52]Index!#REF!</definedName>
    <definedName name="_PAG2" localSheetId="8">[52]Index!#REF!</definedName>
    <definedName name="_PAG2" localSheetId="9">[52]Index!#REF!</definedName>
    <definedName name="_PAG2">[52]Index!#REF!</definedName>
    <definedName name="_PAG3" localSheetId="1">[52]Index!#REF!</definedName>
    <definedName name="_PAG3" localSheetId="10">[52]Index!#REF!</definedName>
    <definedName name="_PAG3" localSheetId="13">[52]Index!#REF!</definedName>
    <definedName name="_PAG3" localSheetId="15">[52]Index!#REF!</definedName>
    <definedName name="_PAG3" localSheetId="16">[52]Index!#REF!</definedName>
    <definedName name="_PAG3" localSheetId="2">[52]Index!#REF!</definedName>
    <definedName name="_PAG3" localSheetId="24">[52]Index!#REF!</definedName>
    <definedName name="_PAG3" localSheetId="25">[52]Index!#REF!</definedName>
    <definedName name="_PAG3" localSheetId="26">[52]Index!#REF!</definedName>
    <definedName name="_PAG3" localSheetId="27">[52]Index!#REF!</definedName>
    <definedName name="_PAG3" localSheetId="28">[52]Index!#REF!</definedName>
    <definedName name="_PAG3" localSheetId="29">[52]Index!#REF!</definedName>
    <definedName name="_PAG3" localSheetId="3">[52]Index!#REF!</definedName>
    <definedName name="_PAG3" localSheetId="31">[52]Index!#REF!</definedName>
    <definedName name="_PAG3" localSheetId="32">[52]Index!#REF!</definedName>
    <definedName name="_PAG3" localSheetId="33">[52]Index!#REF!</definedName>
    <definedName name="_PAG3" localSheetId="34">[52]Index!#REF!</definedName>
    <definedName name="_PAG3" localSheetId="37">[52]Index!#REF!</definedName>
    <definedName name="_PAG3" localSheetId="41">[52]Index!#REF!</definedName>
    <definedName name="_PAG3" localSheetId="4">[52]Index!#REF!</definedName>
    <definedName name="_PAG3" localSheetId="45">[52]Index!#REF!</definedName>
    <definedName name="_PAG3" localSheetId="46">[52]Index!#REF!</definedName>
    <definedName name="_PAG3" localSheetId="47">[52]Index!#REF!</definedName>
    <definedName name="_PAG3" localSheetId="48">[52]Index!#REF!</definedName>
    <definedName name="_PAG3" localSheetId="49">[52]Index!#REF!</definedName>
    <definedName name="_PAG3" localSheetId="50">[52]Index!#REF!</definedName>
    <definedName name="_PAG3" localSheetId="5">[53]Index!#REF!</definedName>
    <definedName name="_PAG3" localSheetId="51">[52]Index!#REF!</definedName>
    <definedName name="_PAG3" localSheetId="52">[52]Index!#REF!</definedName>
    <definedName name="_PAG3" localSheetId="53">[52]Index!#REF!</definedName>
    <definedName name="_PAG3" localSheetId="54">[52]Index!#REF!</definedName>
    <definedName name="_PAG3" localSheetId="56">[52]Index!#REF!</definedName>
    <definedName name="_PAG3" localSheetId="57">[52]Index!#REF!</definedName>
    <definedName name="_PAG3" localSheetId="58">[52]Index!#REF!</definedName>
    <definedName name="_PAG3" localSheetId="59">[52]Index!#REF!</definedName>
    <definedName name="_PAG3" localSheetId="60">[52]Index!#REF!</definedName>
    <definedName name="_PAG3" localSheetId="61">[52]Index!#REF!</definedName>
    <definedName name="_PAG3" localSheetId="62">[52]Index!#REF!</definedName>
    <definedName name="_PAG3" localSheetId="63">[52]Index!#REF!</definedName>
    <definedName name="_PAG3" localSheetId="6">[53]Index!#REF!</definedName>
    <definedName name="_PAG3" localSheetId="64">[52]Index!#REF!</definedName>
    <definedName name="_PAG3" localSheetId="65">[52]Index!#REF!</definedName>
    <definedName name="_PAG3" localSheetId="66">[52]Index!#REF!</definedName>
    <definedName name="_PAG3" localSheetId="67">[52]Index!#REF!</definedName>
    <definedName name="_PAG3" localSheetId="68">[52]Index!#REF!</definedName>
    <definedName name="_PAG3" localSheetId="69">[52]Index!#REF!</definedName>
    <definedName name="_PAG3" localSheetId="71">[52]Index!#REF!</definedName>
    <definedName name="_PAG3" localSheetId="72">[52]Index!#REF!</definedName>
    <definedName name="_PAG3" localSheetId="73">[52]Index!#REF!</definedName>
    <definedName name="_PAG3" localSheetId="7">[52]Index!#REF!</definedName>
    <definedName name="_PAG3" localSheetId="74">[52]Index!#REF!</definedName>
    <definedName name="_PAG3" localSheetId="75">[52]Index!#REF!</definedName>
    <definedName name="_PAG3" localSheetId="76">[52]Index!#REF!</definedName>
    <definedName name="_PAG3" localSheetId="77">[52]Index!#REF!</definedName>
    <definedName name="_PAG3" localSheetId="78">[52]Index!#REF!</definedName>
    <definedName name="_PAG3" localSheetId="79">[52]Index!#REF!</definedName>
    <definedName name="_PAG3" localSheetId="8">[52]Index!#REF!</definedName>
    <definedName name="_PAG3" localSheetId="9">[52]Index!#REF!</definedName>
    <definedName name="_PAG3">[52]Index!#REF!</definedName>
    <definedName name="_PAG4" localSheetId="1">[52]Index!#REF!</definedName>
    <definedName name="_PAG4" localSheetId="10">[52]Index!#REF!</definedName>
    <definedName name="_PAG4" localSheetId="13">[52]Index!#REF!</definedName>
    <definedName name="_PAG4" localSheetId="15">[52]Index!#REF!</definedName>
    <definedName name="_PAG4" localSheetId="16">[52]Index!#REF!</definedName>
    <definedName name="_PAG4" localSheetId="2">[52]Index!#REF!</definedName>
    <definedName name="_PAG4" localSheetId="24">[52]Index!#REF!</definedName>
    <definedName name="_PAG4" localSheetId="25">[52]Index!#REF!</definedName>
    <definedName name="_PAG4" localSheetId="26">[52]Index!#REF!</definedName>
    <definedName name="_PAG4" localSheetId="27">[52]Index!#REF!</definedName>
    <definedName name="_PAG4" localSheetId="28">[52]Index!#REF!</definedName>
    <definedName name="_PAG4" localSheetId="29">[52]Index!#REF!</definedName>
    <definedName name="_PAG4" localSheetId="3">[52]Index!#REF!</definedName>
    <definedName name="_PAG4" localSheetId="31">[52]Index!#REF!</definedName>
    <definedName name="_PAG4" localSheetId="32">[52]Index!#REF!</definedName>
    <definedName name="_PAG4" localSheetId="33">[52]Index!#REF!</definedName>
    <definedName name="_PAG4" localSheetId="34">[52]Index!#REF!</definedName>
    <definedName name="_PAG4" localSheetId="37">[52]Index!#REF!</definedName>
    <definedName name="_PAG4" localSheetId="41">[52]Index!#REF!</definedName>
    <definedName name="_PAG4" localSheetId="4">[52]Index!#REF!</definedName>
    <definedName name="_PAG4" localSheetId="45">[52]Index!#REF!</definedName>
    <definedName name="_PAG4" localSheetId="46">[52]Index!#REF!</definedName>
    <definedName name="_PAG4" localSheetId="47">[52]Index!#REF!</definedName>
    <definedName name="_PAG4" localSheetId="48">[52]Index!#REF!</definedName>
    <definedName name="_PAG4" localSheetId="49">[52]Index!#REF!</definedName>
    <definedName name="_PAG4" localSheetId="50">[52]Index!#REF!</definedName>
    <definedName name="_PAG4" localSheetId="5">[53]Index!#REF!</definedName>
    <definedName name="_PAG4" localSheetId="51">[52]Index!#REF!</definedName>
    <definedName name="_PAG4" localSheetId="52">[52]Index!#REF!</definedName>
    <definedName name="_PAG4" localSheetId="53">[52]Index!#REF!</definedName>
    <definedName name="_PAG4" localSheetId="54">[52]Index!#REF!</definedName>
    <definedName name="_PAG4" localSheetId="56">[52]Index!#REF!</definedName>
    <definedName name="_PAG4" localSheetId="57">[52]Index!#REF!</definedName>
    <definedName name="_PAG4" localSheetId="58">[52]Index!#REF!</definedName>
    <definedName name="_PAG4" localSheetId="59">[52]Index!#REF!</definedName>
    <definedName name="_PAG4" localSheetId="60">[52]Index!#REF!</definedName>
    <definedName name="_PAG4" localSheetId="61">[52]Index!#REF!</definedName>
    <definedName name="_PAG4" localSheetId="62">[52]Index!#REF!</definedName>
    <definedName name="_PAG4" localSheetId="63">[52]Index!#REF!</definedName>
    <definedName name="_PAG4" localSheetId="6">[53]Index!#REF!</definedName>
    <definedName name="_PAG4" localSheetId="64">[52]Index!#REF!</definedName>
    <definedName name="_PAG4" localSheetId="65">[52]Index!#REF!</definedName>
    <definedName name="_PAG4" localSheetId="66">[52]Index!#REF!</definedName>
    <definedName name="_PAG4" localSheetId="67">[52]Index!#REF!</definedName>
    <definedName name="_PAG4" localSheetId="68">[52]Index!#REF!</definedName>
    <definedName name="_PAG4" localSheetId="69">[52]Index!#REF!</definedName>
    <definedName name="_PAG4" localSheetId="71">[52]Index!#REF!</definedName>
    <definedName name="_PAG4" localSheetId="72">[52]Index!#REF!</definedName>
    <definedName name="_PAG4" localSheetId="73">[52]Index!#REF!</definedName>
    <definedName name="_PAG4" localSheetId="7">[52]Index!#REF!</definedName>
    <definedName name="_PAG4" localSheetId="74">[52]Index!#REF!</definedName>
    <definedName name="_PAG4" localSheetId="75">[52]Index!#REF!</definedName>
    <definedName name="_PAG4" localSheetId="76">[52]Index!#REF!</definedName>
    <definedName name="_PAG4" localSheetId="77">[52]Index!#REF!</definedName>
    <definedName name="_PAG4" localSheetId="78">[52]Index!#REF!</definedName>
    <definedName name="_PAG4" localSheetId="79">[52]Index!#REF!</definedName>
    <definedName name="_PAG4" localSheetId="8">[52]Index!#REF!</definedName>
    <definedName name="_PAG4" localSheetId="9">[52]Index!#REF!</definedName>
    <definedName name="_PAG4">[52]Index!#REF!</definedName>
    <definedName name="_PAG5" localSheetId="1">[52]Index!#REF!</definedName>
    <definedName name="_PAG5" localSheetId="10">[52]Index!#REF!</definedName>
    <definedName name="_PAG5" localSheetId="13">[52]Index!#REF!</definedName>
    <definedName name="_PAG5" localSheetId="15">[52]Index!#REF!</definedName>
    <definedName name="_PAG5" localSheetId="16">[52]Index!#REF!</definedName>
    <definedName name="_PAG5" localSheetId="2">[52]Index!#REF!</definedName>
    <definedName name="_PAG5" localSheetId="24">[52]Index!#REF!</definedName>
    <definedName name="_PAG5" localSheetId="25">[52]Index!#REF!</definedName>
    <definedName name="_PAG5" localSheetId="26">[52]Index!#REF!</definedName>
    <definedName name="_PAG5" localSheetId="27">[52]Index!#REF!</definedName>
    <definedName name="_PAG5" localSheetId="28">[52]Index!#REF!</definedName>
    <definedName name="_PAG5" localSheetId="29">[52]Index!#REF!</definedName>
    <definedName name="_PAG5" localSheetId="3">[52]Index!#REF!</definedName>
    <definedName name="_PAG5" localSheetId="31">[52]Index!#REF!</definedName>
    <definedName name="_PAG5" localSheetId="32">[52]Index!#REF!</definedName>
    <definedName name="_PAG5" localSheetId="33">[52]Index!#REF!</definedName>
    <definedName name="_PAG5" localSheetId="34">[52]Index!#REF!</definedName>
    <definedName name="_PAG5" localSheetId="37">[52]Index!#REF!</definedName>
    <definedName name="_PAG5" localSheetId="41">[52]Index!#REF!</definedName>
    <definedName name="_PAG5" localSheetId="4">[52]Index!#REF!</definedName>
    <definedName name="_PAG5" localSheetId="45">[52]Index!#REF!</definedName>
    <definedName name="_PAG5" localSheetId="46">[52]Index!#REF!</definedName>
    <definedName name="_PAG5" localSheetId="47">[52]Index!#REF!</definedName>
    <definedName name="_PAG5" localSheetId="48">[52]Index!#REF!</definedName>
    <definedName name="_PAG5" localSheetId="49">[52]Index!#REF!</definedName>
    <definedName name="_PAG5" localSheetId="50">[52]Index!#REF!</definedName>
    <definedName name="_PAG5" localSheetId="5">[53]Index!#REF!</definedName>
    <definedName name="_PAG5" localSheetId="51">[52]Index!#REF!</definedName>
    <definedName name="_PAG5" localSheetId="52">[52]Index!#REF!</definedName>
    <definedName name="_PAG5" localSheetId="53">[52]Index!#REF!</definedName>
    <definedName name="_PAG5" localSheetId="54">[52]Index!#REF!</definedName>
    <definedName name="_PAG5" localSheetId="56">[52]Index!#REF!</definedName>
    <definedName name="_PAG5" localSheetId="57">[52]Index!#REF!</definedName>
    <definedName name="_PAG5" localSheetId="58">[52]Index!#REF!</definedName>
    <definedName name="_PAG5" localSheetId="59">[52]Index!#REF!</definedName>
    <definedName name="_PAG5" localSheetId="60">[52]Index!#REF!</definedName>
    <definedName name="_PAG5" localSheetId="61">[52]Index!#REF!</definedName>
    <definedName name="_PAG5" localSheetId="62">[52]Index!#REF!</definedName>
    <definedName name="_PAG5" localSheetId="63">[52]Index!#REF!</definedName>
    <definedName name="_PAG5" localSheetId="6">[53]Index!#REF!</definedName>
    <definedName name="_PAG5" localSheetId="64">[52]Index!#REF!</definedName>
    <definedName name="_PAG5" localSheetId="65">[52]Index!#REF!</definedName>
    <definedName name="_PAG5" localSheetId="66">[52]Index!#REF!</definedName>
    <definedName name="_PAG5" localSheetId="67">[52]Index!#REF!</definedName>
    <definedName name="_PAG5" localSheetId="68">[52]Index!#REF!</definedName>
    <definedName name="_PAG5" localSheetId="69">[52]Index!#REF!</definedName>
    <definedName name="_PAG5" localSheetId="71">[52]Index!#REF!</definedName>
    <definedName name="_PAG5" localSheetId="72">[52]Index!#REF!</definedName>
    <definedName name="_PAG5" localSheetId="73">[52]Index!#REF!</definedName>
    <definedName name="_PAG5" localSheetId="7">[52]Index!#REF!</definedName>
    <definedName name="_PAG5" localSheetId="74">[52]Index!#REF!</definedName>
    <definedName name="_PAG5" localSheetId="75">[52]Index!#REF!</definedName>
    <definedName name="_PAG5" localSheetId="76">[52]Index!#REF!</definedName>
    <definedName name="_PAG5" localSheetId="77">[52]Index!#REF!</definedName>
    <definedName name="_PAG5" localSheetId="78">[52]Index!#REF!</definedName>
    <definedName name="_PAG5" localSheetId="79">[52]Index!#REF!</definedName>
    <definedName name="_PAG5" localSheetId="8">[52]Index!#REF!</definedName>
    <definedName name="_PAG5" localSheetId="9">[52]Index!#REF!</definedName>
    <definedName name="_PAG5">[52]Index!#REF!</definedName>
    <definedName name="_PAG6" localSheetId="1">[52]Index!#REF!</definedName>
    <definedName name="_PAG6" localSheetId="10">[52]Index!#REF!</definedName>
    <definedName name="_PAG6" localSheetId="13">[52]Index!#REF!</definedName>
    <definedName name="_PAG6" localSheetId="15">[52]Index!#REF!</definedName>
    <definedName name="_PAG6" localSheetId="16">[52]Index!#REF!</definedName>
    <definedName name="_PAG6" localSheetId="2">[52]Index!#REF!</definedName>
    <definedName name="_PAG6" localSheetId="24">[52]Index!#REF!</definedName>
    <definedName name="_PAG6" localSheetId="25">[52]Index!#REF!</definedName>
    <definedName name="_PAG6" localSheetId="26">[52]Index!#REF!</definedName>
    <definedName name="_PAG6" localSheetId="27">[52]Index!#REF!</definedName>
    <definedName name="_PAG6" localSheetId="28">[52]Index!#REF!</definedName>
    <definedName name="_PAG6" localSheetId="29">[52]Index!#REF!</definedName>
    <definedName name="_PAG6" localSheetId="3">[52]Index!#REF!</definedName>
    <definedName name="_PAG6" localSheetId="31">[52]Index!#REF!</definedName>
    <definedName name="_PAG6" localSheetId="32">[52]Index!#REF!</definedName>
    <definedName name="_PAG6" localSheetId="33">[52]Index!#REF!</definedName>
    <definedName name="_PAG6" localSheetId="34">[52]Index!#REF!</definedName>
    <definedName name="_PAG6" localSheetId="37">[52]Index!#REF!</definedName>
    <definedName name="_PAG6" localSheetId="41">[52]Index!#REF!</definedName>
    <definedName name="_PAG6" localSheetId="4">[52]Index!#REF!</definedName>
    <definedName name="_PAG6" localSheetId="45">[52]Index!#REF!</definedName>
    <definedName name="_PAG6" localSheetId="46">[52]Index!#REF!</definedName>
    <definedName name="_PAG6" localSheetId="47">[52]Index!#REF!</definedName>
    <definedName name="_PAG6" localSheetId="48">[52]Index!#REF!</definedName>
    <definedName name="_PAG6" localSheetId="49">[52]Index!#REF!</definedName>
    <definedName name="_PAG6" localSheetId="50">[52]Index!#REF!</definedName>
    <definedName name="_PAG6" localSheetId="5">[53]Index!#REF!</definedName>
    <definedName name="_PAG6" localSheetId="51">[52]Index!#REF!</definedName>
    <definedName name="_PAG6" localSheetId="52">[52]Index!#REF!</definedName>
    <definedName name="_PAG6" localSheetId="53">[52]Index!#REF!</definedName>
    <definedName name="_PAG6" localSheetId="54">[52]Index!#REF!</definedName>
    <definedName name="_PAG6" localSheetId="56">[52]Index!#REF!</definedName>
    <definedName name="_PAG6" localSheetId="57">[52]Index!#REF!</definedName>
    <definedName name="_PAG6" localSheetId="58">[52]Index!#REF!</definedName>
    <definedName name="_PAG6" localSheetId="59">[52]Index!#REF!</definedName>
    <definedName name="_PAG6" localSheetId="60">[52]Index!#REF!</definedName>
    <definedName name="_PAG6" localSheetId="61">[52]Index!#REF!</definedName>
    <definedName name="_PAG6" localSheetId="62">[52]Index!#REF!</definedName>
    <definedName name="_PAG6" localSheetId="63">[52]Index!#REF!</definedName>
    <definedName name="_PAG6" localSheetId="6">[53]Index!#REF!</definedName>
    <definedName name="_PAG6" localSheetId="64">[52]Index!#REF!</definedName>
    <definedName name="_PAG6" localSheetId="65">[52]Index!#REF!</definedName>
    <definedName name="_PAG6" localSheetId="66">[52]Index!#REF!</definedName>
    <definedName name="_PAG6" localSheetId="67">[52]Index!#REF!</definedName>
    <definedName name="_PAG6" localSheetId="68">[52]Index!#REF!</definedName>
    <definedName name="_PAG6" localSheetId="69">[52]Index!#REF!</definedName>
    <definedName name="_PAG6" localSheetId="71">[52]Index!#REF!</definedName>
    <definedName name="_PAG6" localSheetId="72">[52]Index!#REF!</definedName>
    <definedName name="_PAG6" localSheetId="73">[52]Index!#REF!</definedName>
    <definedName name="_PAG6" localSheetId="7">[52]Index!#REF!</definedName>
    <definedName name="_PAG6" localSheetId="74">[52]Index!#REF!</definedName>
    <definedName name="_PAG6" localSheetId="75">[52]Index!#REF!</definedName>
    <definedName name="_PAG6" localSheetId="76">[52]Index!#REF!</definedName>
    <definedName name="_PAG6" localSheetId="77">[52]Index!#REF!</definedName>
    <definedName name="_PAG6" localSheetId="78">[52]Index!#REF!</definedName>
    <definedName name="_PAG6" localSheetId="79">[52]Index!#REF!</definedName>
    <definedName name="_PAG6" localSheetId="8">[52]Index!#REF!</definedName>
    <definedName name="_PAG6" localSheetId="9">[52]Index!#REF!</definedName>
    <definedName name="_PAG6">[52]Index!#REF!</definedName>
    <definedName name="_PAG7" localSheetId="1">#REF!</definedName>
    <definedName name="_PAG7" localSheetId="10">#REF!</definedName>
    <definedName name="_PAG7" localSheetId="11">#REF!</definedName>
    <definedName name="_PAG7" localSheetId="12">#REF!</definedName>
    <definedName name="_PAG7" localSheetId="13">#REF!</definedName>
    <definedName name="_PAG7" localSheetId="15">#REF!</definedName>
    <definedName name="_PAG7" localSheetId="16">#REF!</definedName>
    <definedName name="_PAG7" localSheetId="2">#REF!</definedName>
    <definedName name="_PAG7" localSheetId="23">#REF!</definedName>
    <definedName name="_PAG7" localSheetId="24">#REF!</definedName>
    <definedName name="_PAG7" localSheetId="25">#REF!</definedName>
    <definedName name="_PAG7" localSheetId="26">#REF!</definedName>
    <definedName name="_PAG7" localSheetId="27">#REF!</definedName>
    <definedName name="_PAG7" localSheetId="28">#REF!</definedName>
    <definedName name="_PAG7" localSheetId="29">#REF!</definedName>
    <definedName name="_PAG7" localSheetId="3">#REF!</definedName>
    <definedName name="_PAG7" localSheetId="31">#REF!</definedName>
    <definedName name="_PAG7" localSheetId="32">#REF!</definedName>
    <definedName name="_PAG7" localSheetId="33">#REF!</definedName>
    <definedName name="_PAG7" localSheetId="34">#REF!</definedName>
    <definedName name="_PAG7" localSheetId="37">#REF!</definedName>
    <definedName name="_PAG7" localSheetId="41">#REF!</definedName>
    <definedName name="_PAG7" localSheetId="4">#REF!</definedName>
    <definedName name="_PAG7" localSheetId="45">#REF!</definedName>
    <definedName name="_PAG7" localSheetId="46">#REF!</definedName>
    <definedName name="_PAG7" localSheetId="47">#REF!</definedName>
    <definedName name="_PAG7" localSheetId="48">#REF!</definedName>
    <definedName name="_PAG7" localSheetId="49">#REF!</definedName>
    <definedName name="_PAG7" localSheetId="50">#REF!</definedName>
    <definedName name="_PAG7" localSheetId="5">#REF!</definedName>
    <definedName name="_PAG7" localSheetId="51">#REF!</definedName>
    <definedName name="_PAG7" localSheetId="52">#REF!</definedName>
    <definedName name="_PAG7" localSheetId="53">#REF!</definedName>
    <definedName name="_PAG7" localSheetId="54">#REF!</definedName>
    <definedName name="_PAG7" localSheetId="56">#REF!</definedName>
    <definedName name="_PAG7" localSheetId="57">#REF!</definedName>
    <definedName name="_PAG7" localSheetId="58">#REF!</definedName>
    <definedName name="_PAG7" localSheetId="59">#REF!</definedName>
    <definedName name="_PAG7" localSheetId="60">#REF!</definedName>
    <definedName name="_PAG7" localSheetId="61">#REF!</definedName>
    <definedName name="_PAG7" localSheetId="62">#REF!</definedName>
    <definedName name="_PAG7" localSheetId="63">#REF!</definedName>
    <definedName name="_PAG7" localSheetId="6">#REF!</definedName>
    <definedName name="_PAG7" localSheetId="64">#REF!</definedName>
    <definedName name="_PAG7" localSheetId="65">#REF!</definedName>
    <definedName name="_PAG7" localSheetId="66">#REF!</definedName>
    <definedName name="_PAG7" localSheetId="67">#REF!</definedName>
    <definedName name="_PAG7" localSheetId="68">#REF!</definedName>
    <definedName name="_PAG7" localSheetId="69">#REF!</definedName>
    <definedName name="_PAG7" localSheetId="71">#REF!</definedName>
    <definedName name="_PAG7" localSheetId="72">#REF!</definedName>
    <definedName name="_PAG7" localSheetId="73">#REF!</definedName>
    <definedName name="_PAG7" localSheetId="7">#REF!</definedName>
    <definedName name="_PAG7" localSheetId="74">#REF!</definedName>
    <definedName name="_PAG7" localSheetId="75">#REF!</definedName>
    <definedName name="_PAG7" localSheetId="76">#REF!</definedName>
    <definedName name="_PAG7" localSheetId="77">#REF!</definedName>
    <definedName name="_PAG7" localSheetId="78">#REF!</definedName>
    <definedName name="_PAG7" localSheetId="79">#REF!</definedName>
    <definedName name="_PAG7" localSheetId="8">#REF!</definedName>
    <definedName name="_PAG7" localSheetId="9">#REF!</definedName>
    <definedName name="_PAG7">#REF!</definedName>
    <definedName name="_Parse_Out" localSheetId="1" hidden="1">#REF!</definedName>
    <definedName name="_Parse_Out" localSheetId="10" hidden="1">#REF!</definedName>
    <definedName name="_Parse_Out" localSheetId="11" hidden="1">#REF!</definedName>
    <definedName name="_Parse_Out" localSheetId="12" hidden="1">#REF!</definedName>
    <definedName name="_Parse_Out" localSheetId="13" hidden="1">#REF!</definedName>
    <definedName name="_Parse_Out" localSheetId="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7" hidden="1">#REF!</definedName>
    <definedName name="_Parse_Out" localSheetId="41" hidden="1">#REF!</definedName>
    <definedName name="_Parse_Out" localSheetId="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49" hidden="1">#REF!</definedName>
    <definedName name="_Parse_Out" localSheetId="50" hidden="1">#REF!</definedName>
    <definedName name="_Parse_Out" localSheetId="5" hidden="1">#REF!</definedName>
    <definedName name="_Parse_Out" localSheetId="51" hidden="1">#REF!</definedName>
    <definedName name="_Parse_Out" localSheetId="52" hidden="1">#REF!</definedName>
    <definedName name="_Parse_Out" localSheetId="53" hidden="1">#REF!</definedName>
    <definedName name="_Parse_Out" localSheetId="54" hidden="1">#REF!</definedName>
    <definedName name="_Parse_Out" localSheetId="56" hidden="1">#REF!</definedName>
    <definedName name="_Parse_Out" localSheetId="57" hidden="1">#REF!</definedName>
    <definedName name="_Parse_Out" localSheetId="58" hidden="1">#REF!</definedName>
    <definedName name="_Parse_Out" localSheetId="59" hidden="1">#REF!</definedName>
    <definedName name="_Parse_Out" localSheetId="60" hidden="1">#REF!</definedName>
    <definedName name="_Parse_Out" localSheetId="61" hidden="1">#REF!</definedName>
    <definedName name="_Parse_Out" localSheetId="62" hidden="1">#REF!</definedName>
    <definedName name="_Parse_Out" localSheetId="63" hidden="1">#REF!</definedName>
    <definedName name="_Parse_Out" localSheetId="6" hidden="1">#REF!</definedName>
    <definedName name="_Parse_Out" localSheetId="64" hidden="1">#REF!</definedName>
    <definedName name="_Parse_Out" localSheetId="65" hidden="1">#REF!</definedName>
    <definedName name="_Parse_Out" localSheetId="66" hidden="1">#REF!</definedName>
    <definedName name="_Parse_Out" localSheetId="67" hidden="1">#REF!</definedName>
    <definedName name="_Parse_Out" localSheetId="68" hidden="1">#REF!</definedName>
    <definedName name="_Parse_Out" localSheetId="69" hidden="1">#REF!</definedName>
    <definedName name="_Parse_Out" localSheetId="70" hidden="1">#REF!</definedName>
    <definedName name="_Parse_Out" localSheetId="71" hidden="1">#REF!</definedName>
    <definedName name="_Parse_Out" localSheetId="72" hidden="1">#REF!</definedName>
    <definedName name="_Parse_Out" localSheetId="73" hidden="1">#REF!</definedName>
    <definedName name="_Parse_Out" localSheetId="7" hidden="1">#REF!</definedName>
    <definedName name="_Parse_Out" localSheetId="74" hidden="1">#REF!</definedName>
    <definedName name="_Parse_Out" localSheetId="75" hidden="1">#REF!</definedName>
    <definedName name="_Parse_Out" localSheetId="76" hidden="1">#REF!</definedName>
    <definedName name="_Parse_Out" localSheetId="77" hidden="1">#REF!</definedName>
    <definedName name="_Parse_Out" localSheetId="78" hidden="1">#REF!</definedName>
    <definedName name="_Parse_Out" localSheetId="79" hidden="1">#REF!</definedName>
    <definedName name="_Parse_Out" localSheetId="8" hidden="1">#REF!</definedName>
    <definedName name="_Parse_Out" localSheetId="9" hidden="1">#REF!</definedName>
    <definedName name="_Parse_Out" hidden="1">#REF!</definedName>
    <definedName name="_prt1" localSheetId="1">'1'!_prt1</definedName>
    <definedName name="_prt1" localSheetId="10">'10'!_prt1</definedName>
    <definedName name="_prt1" localSheetId="11">'11'!_prt1</definedName>
    <definedName name="_prt1" localSheetId="12">'12'!_prt1</definedName>
    <definedName name="_prt1" localSheetId="13">'13'!_prt1</definedName>
    <definedName name="_prt1" localSheetId="15">'15'!_prt1</definedName>
    <definedName name="_prt1" localSheetId="16">'16'!_prt1</definedName>
    <definedName name="_prt1" localSheetId="2">'2'!_prt1</definedName>
    <definedName name="_prt1" localSheetId="22">'22a-b'!_prt1</definedName>
    <definedName name="_prt1" localSheetId="23">'23'!_prt1</definedName>
    <definedName name="_prt1" localSheetId="24">'24'!_prt1</definedName>
    <definedName name="_prt1" localSheetId="25">'25a'!_prt1</definedName>
    <definedName name="_prt1" localSheetId="26">'25b'!_prt1</definedName>
    <definedName name="_prt1" localSheetId="27">'26'!_prt1</definedName>
    <definedName name="_prt1" localSheetId="28">#N/A</definedName>
    <definedName name="_prt1" localSheetId="29">#N/A</definedName>
    <definedName name="_prt1" localSheetId="3">'3'!_prt1</definedName>
    <definedName name="_prt1" localSheetId="31">'30'!_prt1</definedName>
    <definedName name="_prt1" localSheetId="32">'31'!_prt1</definedName>
    <definedName name="_prt1" localSheetId="33">'32'!_prt1</definedName>
    <definedName name="_prt1" localSheetId="34">[54]!_prt1</definedName>
    <definedName name="_prt1" localSheetId="37">'36'!_prt1</definedName>
    <definedName name="_prt1" localSheetId="41">'25b'!_prt1</definedName>
    <definedName name="_prt1" localSheetId="4">'4'!_prt1</definedName>
    <definedName name="_prt1" localSheetId="45">'45a-c'!_prt1</definedName>
    <definedName name="_prt1" localSheetId="46">[55]!_prt1</definedName>
    <definedName name="_prt1" localSheetId="47">[55]!_prt1</definedName>
    <definedName name="_prt1" localSheetId="48">[55]!_prt1</definedName>
    <definedName name="_prt1" localSheetId="49">[55]!_prt1</definedName>
    <definedName name="_prt1" localSheetId="50">[56]!_prt1</definedName>
    <definedName name="_prt1" localSheetId="5">'5'!_prt1</definedName>
    <definedName name="_prt1" localSheetId="51">[55]!_prt1</definedName>
    <definedName name="_prt1" localSheetId="52">'51-52'!_prt1</definedName>
    <definedName name="_prt1" localSheetId="53">'53a-b'!_prt1</definedName>
    <definedName name="_prt1" localSheetId="54">[57]!_prt1</definedName>
    <definedName name="_prt1" localSheetId="56">[56]!_prt1</definedName>
    <definedName name="_prt1" localSheetId="57">[56]!_prt1</definedName>
    <definedName name="_prt1" localSheetId="58">[56]!_prt1</definedName>
    <definedName name="_prt1" localSheetId="59">'57a-b'!_prt1</definedName>
    <definedName name="_prt1" localSheetId="60">'58a'!_prt1</definedName>
    <definedName name="_prt1" localSheetId="61">'58b-c'!_prt1</definedName>
    <definedName name="_prt1" localSheetId="62">'58d'!_prt1</definedName>
    <definedName name="_prt1" localSheetId="63">'59-60'!_prt1</definedName>
    <definedName name="_prt1" localSheetId="6">'6'!_prt1</definedName>
    <definedName name="_prt1" localSheetId="64">'61'!_prt1</definedName>
    <definedName name="_prt1" localSheetId="65">'62a'!_prt1</definedName>
    <definedName name="_prt1" localSheetId="66">'62b'!_prt1</definedName>
    <definedName name="_prt1" localSheetId="67">'63a-b'!_prt1</definedName>
    <definedName name="_prt1" localSheetId="68">'64'!_prt1</definedName>
    <definedName name="_prt1" localSheetId="69">#N/A</definedName>
    <definedName name="_prt1" localSheetId="71">'67'!_prt1</definedName>
    <definedName name="_prt1" localSheetId="72">'68a-b '!_prt1</definedName>
    <definedName name="_prt1" localSheetId="73">'69a-b '!_prt1</definedName>
    <definedName name="_prt1" localSheetId="7">'7'!_prt1</definedName>
    <definedName name="_prt1" localSheetId="74">'70a-b- c'!_prt1</definedName>
    <definedName name="_prt1" localSheetId="75">#N/A</definedName>
    <definedName name="_prt1" localSheetId="76">#N/A</definedName>
    <definedName name="_prt1" localSheetId="77">'72'!_prt1</definedName>
    <definedName name="_prt1" localSheetId="78">'73'!_prt1</definedName>
    <definedName name="_prt1" localSheetId="79">'74'!_prt1</definedName>
    <definedName name="_prt1" localSheetId="8">'8  '!_prt1</definedName>
    <definedName name="_prt1" localSheetId="9">'9'!_prt1</definedName>
    <definedName name="_prt1">[0]!_prt1</definedName>
    <definedName name="_prt2" localSheetId="1">'1'!_prt2</definedName>
    <definedName name="_prt2" localSheetId="10">'10'!_prt2</definedName>
    <definedName name="_prt2" localSheetId="11">'11'!_prt2</definedName>
    <definedName name="_prt2" localSheetId="12">'12'!_prt2</definedName>
    <definedName name="_prt2" localSheetId="13">'13'!_prt2</definedName>
    <definedName name="_prt2" localSheetId="15">'15'!_prt2</definedName>
    <definedName name="_prt2" localSheetId="16">'16'!_prt2</definedName>
    <definedName name="_prt2" localSheetId="2">'2'!_prt2</definedName>
    <definedName name="_prt2" localSheetId="22">'22a-b'!_prt2</definedName>
    <definedName name="_prt2" localSheetId="23">'23'!_prt2</definedName>
    <definedName name="_prt2" localSheetId="24">'24'!_prt2</definedName>
    <definedName name="_prt2" localSheetId="25">'25a'!_prt2</definedName>
    <definedName name="_prt2" localSheetId="26">'25b'!_prt2</definedName>
    <definedName name="_prt2" localSheetId="27">'26'!_prt2</definedName>
    <definedName name="_prt2" localSheetId="28">#N/A</definedName>
    <definedName name="_prt2" localSheetId="29">#N/A</definedName>
    <definedName name="_prt2" localSheetId="3">'3'!_prt2</definedName>
    <definedName name="_prt2" localSheetId="31">'30'!_prt2</definedName>
    <definedName name="_prt2" localSheetId="32">'31'!_prt2</definedName>
    <definedName name="_prt2" localSheetId="33">'32'!_prt2</definedName>
    <definedName name="_prt2" localSheetId="34">[54]!_prt2</definedName>
    <definedName name="_prt2" localSheetId="37">'36'!_prt2</definedName>
    <definedName name="_prt2" localSheetId="41">'25b'!_prt2</definedName>
    <definedName name="_prt2" localSheetId="4">'4'!_prt2</definedName>
    <definedName name="_prt2" localSheetId="45">'45a-c'!_prt2</definedName>
    <definedName name="_prt2" localSheetId="46">[55]!_prt2</definedName>
    <definedName name="_prt2" localSheetId="47">[55]!_prt2</definedName>
    <definedName name="_prt2" localSheetId="48">[55]!_prt2</definedName>
    <definedName name="_prt2" localSheetId="49">[55]!_prt2</definedName>
    <definedName name="_prt2" localSheetId="50">[56]!_prt2</definedName>
    <definedName name="_prt2" localSheetId="5">'5'!_prt2</definedName>
    <definedName name="_prt2" localSheetId="51">[55]!_prt2</definedName>
    <definedName name="_prt2" localSheetId="52">'51-52'!_prt2</definedName>
    <definedName name="_prt2" localSheetId="53">'53a-b'!_prt2</definedName>
    <definedName name="_prt2" localSheetId="54">[57]!_prt2</definedName>
    <definedName name="_prt2" localSheetId="56">[56]!_prt2</definedName>
    <definedName name="_prt2" localSheetId="57">[56]!_prt2</definedName>
    <definedName name="_prt2" localSheetId="58">[56]!_prt2</definedName>
    <definedName name="_prt2" localSheetId="59">'57a-b'!_prt2</definedName>
    <definedName name="_prt2" localSheetId="60">'58a'!_prt2</definedName>
    <definedName name="_prt2" localSheetId="61">'58b-c'!_prt2</definedName>
    <definedName name="_prt2" localSheetId="62">'58d'!_prt2</definedName>
    <definedName name="_prt2" localSheetId="63">'59-60'!_prt2</definedName>
    <definedName name="_prt2" localSheetId="6">'6'!_prt2</definedName>
    <definedName name="_prt2" localSheetId="64">'61'!_prt2</definedName>
    <definedName name="_prt2" localSheetId="65">'62a'!_prt2</definedName>
    <definedName name="_prt2" localSheetId="66">'62b'!_prt2</definedName>
    <definedName name="_prt2" localSheetId="67">'63a-b'!_prt2</definedName>
    <definedName name="_prt2" localSheetId="68">'64'!_prt2</definedName>
    <definedName name="_prt2" localSheetId="69">#N/A</definedName>
    <definedName name="_prt2" localSheetId="71">'67'!_prt2</definedName>
    <definedName name="_prt2" localSheetId="72">'68a-b '!_prt2</definedName>
    <definedName name="_prt2" localSheetId="73">'69a-b '!_prt2</definedName>
    <definedName name="_prt2" localSheetId="7">'7'!_prt2</definedName>
    <definedName name="_prt2" localSheetId="74">'70a-b- c'!_prt2</definedName>
    <definedName name="_prt2" localSheetId="75">#N/A</definedName>
    <definedName name="_prt2" localSheetId="76">#N/A</definedName>
    <definedName name="_prt2" localSheetId="77">'72'!_prt2</definedName>
    <definedName name="_prt2" localSheetId="78">'73'!_prt2</definedName>
    <definedName name="_prt2" localSheetId="79">'74'!_prt2</definedName>
    <definedName name="_prt2" localSheetId="8">'8  '!_prt2</definedName>
    <definedName name="_prt2" localSheetId="9">'9'!_prt2</definedName>
    <definedName name="_prt2">[0]!_prt2</definedName>
    <definedName name="_prt3" localSheetId="1">'1'!_prt3</definedName>
    <definedName name="_prt3" localSheetId="10">'10'!_prt3</definedName>
    <definedName name="_prt3" localSheetId="11">'11'!_prt3</definedName>
    <definedName name="_prt3" localSheetId="12">'12'!_prt3</definedName>
    <definedName name="_prt3" localSheetId="13">'13'!_prt3</definedName>
    <definedName name="_prt3" localSheetId="15">'15'!_prt3</definedName>
    <definedName name="_prt3" localSheetId="16">'16'!_prt3</definedName>
    <definedName name="_prt3" localSheetId="2">'2'!_prt3</definedName>
    <definedName name="_prt3" localSheetId="22">'22a-b'!_prt3</definedName>
    <definedName name="_prt3" localSheetId="23">'23'!_prt3</definedName>
    <definedName name="_prt3" localSheetId="24">'24'!_prt3</definedName>
    <definedName name="_prt3" localSheetId="25">'25a'!_prt3</definedName>
    <definedName name="_prt3" localSheetId="26">'25b'!_prt3</definedName>
    <definedName name="_prt3" localSheetId="27">'26'!_prt3</definedName>
    <definedName name="_prt3" localSheetId="28">#N/A</definedName>
    <definedName name="_prt3" localSheetId="29">#N/A</definedName>
    <definedName name="_prt3" localSheetId="3">'3'!_prt3</definedName>
    <definedName name="_prt3" localSheetId="31">'30'!_prt3</definedName>
    <definedName name="_prt3" localSheetId="32">'31'!_prt3</definedName>
    <definedName name="_prt3" localSheetId="33">'32'!_prt3</definedName>
    <definedName name="_prt3" localSheetId="34">[54]!_prt3</definedName>
    <definedName name="_prt3" localSheetId="37">'36'!_prt3</definedName>
    <definedName name="_prt3" localSheetId="41">'25b'!_prt3</definedName>
    <definedName name="_prt3" localSheetId="4">'4'!_prt3</definedName>
    <definedName name="_prt3" localSheetId="45">'45a-c'!_prt3</definedName>
    <definedName name="_prt3" localSheetId="46">[55]!_prt3</definedName>
    <definedName name="_prt3" localSheetId="47">[55]!_prt3</definedName>
    <definedName name="_prt3" localSheetId="48">[55]!_prt3</definedName>
    <definedName name="_prt3" localSheetId="49">[55]!_prt3</definedName>
    <definedName name="_prt3" localSheetId="50">[56]!_prt3</definedName>
    <definedName name="_prt3" localSheetId="5">'5'!_prt3</definedName>
    <definedName name="_prt3" localSheetId="51">[55]!_prt3</definedName>
    <definedName name="_prt3" localSheetId="52">'51-52'!_prt3</definedName>
    <definedName name="_prt3" localSheetId="53">'53a-b'!_prt3</definedName>
    <definedName name="_prt3" localSheetId="54">[57]!_prt3</definedName>
    <definedName name="_prt3" localSheetId="56">[56]!_prt3</definedName>
    <definedName name="_prt3" localSheetId="57">[56]!_prt3</definedName>
    <definedName name="_prt3" localSheetId="58">[56]!_prt3</definedName>
    <definedName name="_prt3" localSheetId="59">'57a-b'!_prt3</definedName>
    <definedName name="_prt3" localSheetId="60">'58a'!_prt3</definedName>
    <definedName name="_prt3" localSheetId="61">'58b-c'!_prt3</definedName>
    <definedName name="_prt3" localSheetId="62">'58d'!_prt3</definedName>
    <definedName name="_prt3" localSheetId="63">'59-60'!_prt3</definedName>
    <definedName name="_prt3" localSheetId="6">'6'!_prt3</definedName>
    <definedName name="_prt3" localSheetId="64">'61'!_prt3</definedName>
    <definedName name="_prt3" localSheetId="65">'62a'!_prt3</definedName>
    <definedName name="_prt3" localSheetId="66">'62b'!_prt3</definedName>
    <definedName name="_prt3" localSheetId="67">'63a-b'!_prt3</definedName>
    <definedName name="_prt3" localSheetId="68">'64'!_prt3</definedName>
    <definedName name="_prt3" localSheetId="69">#N/A</definedName>
    <definedName name="_prt3" localSheetId="71">'67'!_prt3</definedName>
    <definedName name="_prt3" localSheetId="72">'68a-b '!_prt3</definedName>
    <definedName name="_prt3" localSheetId="73">'69a-b '!_prt3</definedName>
    <definedName name="_prt3" localSheetId="7">'7'!_prt3</definedName>
    <definedName name="_prt3" localSheetId="74">'70a-b- c'!_prt3</definedName>
    <definedName name="_prt3" localSheetId="75">#N/A</definedName>
    <definedName name="_prt3" localSheetId="76">#N/A</definedName>
    <definedName name="_prt3" localSheetId="77">'72'!_prt3</definedName>
    <definedName name="_prt3" localSheetId="78">'73'!_prt3</definedName>
    <definedName name="_prt3" localSheetId="79">'74'!_prt3</definedName>
    <definedName name="_prt3" localSheetId="8">'8  '!_prt3</definedName>
    <definedName name="_prt3" localSheetId="9">'9'!_prt3</definedName>
    <definedName name="_prt3">[0]!_prt3</definedName>
    <definedName name="_prt4" localSheetId="1">'1'!_prt4</definedName>
    <definedName name="_prt4" localSheetId="10">'10'!_prt4</definedName>
    <definedName name="_prt4" localSheetId="11">'11'!_prt4</definedName>
    <definedName name="_prt4" localSheetId="12">'12'!_prt4</definedName>
    <definedName name="_prt4" localSheetId="13">'13'!_prt4</definedName>
    <definedName name="_prt4" localSheetId="15">'15'!_prt4</definedName>
    <definedName name="_prt4" localSheetId="16">'16'!_prt4</definedName>
    <definedName name="_prt4" localSheetId="2">'2'!_prt4</definedName>
    <definedName name="_prt4" localSheetId="22">'22a-b'!_prt4</definedName>
    <definedName name="_prt4" localSheetId="23">'23'!_prt4</definedName>
    <definedName name="_prt4" localSheetId="24">'24'!_prt4</definedName>
    <definedName name="_prt4" localSheetId="25">'25a'!_prt4</definedName>
    <definedName name="_prt4" localSheetId="26">'25b'!_prt4</definedName>
    <definedName name="_prt4" localSheetId="27">'26'!_prt4</definedName>
    <definedName name="_prt4" localSheetId="28">#N/A</definedName>
    <definedName name="_prt4" localSheetId="29">#N/A</definedName>
    <definedName name="_prt4" localSheetId="3">'3'!_prt4</definedName>
    <definedName name="_prt4" localSheetId="31">'30'!_prt4</definedName>
    <definedName name="_prt4" localSheetId="32">'31'!_prt4</definedName>
    <definedName name="_prt4" localSheetId="33">'32'!_prt4</definedName>
    <definedName name="_prt4" localSheetId="34">[54]!_prt4</definedName>
    <definedName name="_prt4" localSheetId="37">'36'!_prt4</definedName>
    <definedName name="_prt4" localSheetId="41">'25b'!_prt4</definedName>
    <definedName name="_prt4" localSheetId="4">'4'!_prt4</definedName>
    <definedName name="_prt4" localSheetId="45">'45a-c'!_prt4</definedName>
    <definedName name="_prt4" localSheetId="46">[55]!_prt4</definedName>
    <definedName name="_prt4" localSheetId="47">[55]!_prt4</definedName>
    <definedName name="_prt4" localSheetId="48">[55]!_prt4</definedName>
    <definedName name="_prt4" localSheetId="49">[55]!_prt4</definedName>
    <definedName name="_prt4" localSheetId="50">[56]!_prt4</definedName>
    <definedName name="_prt4" localSheetId="5">'5'!_prt4</definedName>
    <definedName name="_prt4" localSheetId="51">[55]!_prt4</definedName>
    <definedName name="_prt4" localSheetId="52">'51-52'!_prt4</definedName>
    <definedName name="_prt4" localSheetId="53">'53a-b'!_prt4</definedName>
    <definedName name="_prt4" localSheetId="54">[57]!_prt4</definedName>
    <definedName name="_prt4" localSheetId="56">[56]!_prt4</definedName>
    <definedName name="_prt4" localSheetId="57">[56]!_prt4</definedName>
    <definedName name="_prt4" localSheetId="58">[56]!_prt4</definedName>
    <definedName name="_prt4" localSheetId="59">'57a-b'!_prt4</definedName>
    <definedName name="_prt4" localSheetId="60">'58a'!_prt4</definedName>
    <definedName name="_prt4" localSheetId="61">'58b-c'!_prt4</definedName>
    <definedName name="_prt4" localSheetId="62">'58d'!_prt4</definedName>
    <definedName name="_prt4" localSheetId="63">'59-60'!_prt4</definedName>
    <definedName name="_prt4" localSheetId="6">'6'!_prt4</definedName>
    <definedName name="_prt4" localSheetId="64">'61'!_prt4</definedName>
    <definedName name="_prt4" localSheetId="65">'62a'!_prt4</definedName>
    <definedName name="_prt4" localSheetId="66">'62b'!_prt4</definedName>
    <definedName name="_prt4" localSheetId="67">'63a-b'!_prt4</definedName>
    <definedName name="_prt4" localSheetId="68">'64'!_prt4</definedName>
    <definedName name="_prt4" localSheetId="69">#N/A</definedName>
    <definedName name="_prt4" localSheetId="71">'67'!_prt4</definedName>
    <definedName name="_prt4" localSheetId="72">'68a-b '!_prt4</definedName>
    <definedName name="_prt4" localSheetId="73">'69a-b '!_prt4</definedName>
    <definedName name="_prt4" localSheetId="7">'7'!_prt4</definedName>
    <definedName name="_prt4" localSheetId="74">'70a-b- c'!_prt4</definedName>
    <definedName name="_prt4" localSheetId="75">#N/A</definedName>
    <definedName name="_prt4" localSheetId="76">#N/A</definedName>
    <definedName name="_prt4" localSheetId="77">'72'!_prt4</definedName>
    <definedName name="_prt4" localSheetId="78">'73'!_prt4</definedName>
    <definedName name="_prt4" localSheetId="79">'74'!_prt4</definedName>
    <definedName name="_prt4" localSheetId="8">'8  '!_prt4</definedName>
    <definedName name="_prt4" localSheetId="9">'9'!_prt4</definedName>
    <definedName name="_prt4">[0]!_prt4</definedName>
    <definedName name="_prt5" localSheetId="1">'1'!_prt5</definedName>
    <definedName name="_prt5" localSheetId="10">'10'!_prt5</definedName>
    <definedName name="_prt5" localSheetId="11">'11'!_prt5</definedName>
    <definedName name="_prt5" localSheetId="12">'12'!_prt5</definedName>
    <definedName name="_prt5" localSheetId="13">'13'!_prt5</definedName>
    <definedName name="_prt5" localSheetId="15">'15'!_prt5</definedName>
    <definedName name="_prt5" localSheetId="16">'16'!_prt5</definedName>
    <definedName name="_prt5" localSheetId="2">'2'!_prt5</definedName>
    <definedName name="_prt5" localSheetId="22">'22a-b'!_prt5</definedName>
    <definedName name="_prt5" localSheetId="23">'23'!_prt5</definedName>
    <definedName name="_prt5" localSheetId="24">'24'!_prt5</definedName>
    <definedName name="_prt5" localSheetId="25">'25a'!_prt5</definedName>
    <definedName name="_prt5" localSheetId="26">'25b'!_prt5</definedName>
    <definedName name="_prt5" localSheetId="27">'26'!_prt5</definedName>
    <definedName name="_prt5" localSheetId="28">#N/A</definedName>
    <definedName name="_prt5" localSheetId="29">#N/A</definedName>
    <definedName name="_prt5" localSheetId="3">'3'!_prt5</definedName>
    <definedName name="_prt5" localSheetId="31">'30'!_prt5</definedName>
    <definedName name="_prt5" localSheetId="32">'31'!_prt5</definedName>
    <definedName name="_prt5" localSheetId="33">'32'!_prt5</definedName>
    <definedName name="_prt5" localSheetId="34">[54]!_prt5</definedName>
    <definedName name="_prt5" localSheetId="37">'36'!_prt5</definedName>
    <definedName name="_prt5" localSheetId="41">'25b'!_prt5</definedName>
    <definedName name="_prt5" localSheetId="4">'4'!_prt5</definedName>
    <definedName name="_prt5" localSheetId="45">'45a-c'!_prt5</definedName>
    <definedName name="_prt5" localSheetId="46">[55]!_prt5</definedName>
    <definedName name="_prt5" localSheetId="47">[55]!_prt5</definedName>
    <definedName name="_prt5" localSheetId="48">[55]!_prt5</definedName>
    <definedName name="_prt5" localSheetId="49">[55]!_prt5</definedName>
    <definedName name="_prt5" localSheetId="50">[56]!_prt5</definedName>
    <definedName name="_prt5" localSheetId="5">'5'!_prt5</definedName>
    <definedName name="_prt5" localSheetId="51">[55]!_prt5</definedName>
    <definedName name="_prt5" localSheetId="52">'51-52'!_prt5</definedName>
    <definedName name="_prt5" localSheetId="53">'53a-b'!_prt5</definedName>
    <definedName name="_prt5" localSheetId="54">[57]!_prt5</definedName>
    <definedName name="_prt5" localSheetId="56">[56]!_prt5</definedName>
    <definedName name="_prt5" localSheetId="57">[56]!_prt5</definedName>
    <definedName name="_prt5" localSheetId="58">[56]!_prt5</definedName>
    <definedName name="_prt5" localSheetId="59">'57a-b'!_prt5</definedName>
    <definedName name="_prt5" localSheetId="60">'58a'!_prt5</definedName>
    <definedName name="_prt5" localSheetId="61">'58b-c'!_prt5</definedName>
    <definedName name="_prt5" localSheetId="62">'58d'!_prt5</definedName>
    <definedName name="_prt5" localSheetId="63">'59-60'!_prt5</definedName>
    <definedName name="_prt5" localSheetId="6">'6'!_prt5</definedName>
    <definedName name="_prt5" localSheetId="64">'61'!_prt5</definedName>
    <definedName name="_prt5" localSheetId="65">'62a'!_prt5</definedName>
    <definedName name="_prt5" localSheetId="66">'62b'!_prt5</definedName>
    <definedName name="_prt5" localSheetId="67">'63a-b'!_prt5</definedName>
    <definedName name="_prt5" localSheetId="68">'64'!_prt5</definedName>
    <definedName name="_prt5" localSheetId="69">#N/A</definedName>
    <definedName name="_prt5" localSheetId="71">'67'!_prt5</definedName>
    <definedName name="_prt5" localSheetId="72">'68a-b '!_prt5</definedName>
    <definedName name="_prt5" localSheetId="73">'69a-b '!_prt5</definedName>
    <definedName name="_prt5" localSheetId="7">'7'!_prt5</definedName>
    <definedName name="_prt5" localSheetId="74">'70a-b- c'!_prt5</definedName>
    <definedName name="_prt5" localSheetId="75">#N/A</definedName>
    <definedName name="_prt5" localSheetId="76">#N/A</definedName>
    <definedName name="_prt5" localSheetId="77">'72'!_prt5</definedName>
    <definedName name="_prt5" localSheetId="78">'73'!_prt5</definedName>
    <definedName name="_prt5" localSheetId="79">'74'!_prt5</definedName>
    <definedName name="_prt5" localSheetId="8">'8  '!_prt5</definedName>
    <definedName name="_prt5" localSheetId="9">'9'!_prt5</definedName>
    <definedName name="_prt5">[0]!_prt5</definedName>
    <definedName name="_prt6" localSheetId="1">'1'!_prt6</definedName>
    <definedName name="_prt6" localSheetId="10">'10'!_prt6</definedName>
    <definedName name="_prt6" localSheetId="11">'11'!_prt6</definedName>
    <definedName name="_prt6" localSheetId="12">'12'!_prt6</definedName>
    <definedName name="_prt6" localSheetId="13">'13'!_prt6</definedName>
    <definedName name="_prt6" localSheetId="15">'15'!_prt6</definedName>
    <definedName name="_prt6" localSheetId="16">'16'!_prt6</definedName>
    <definedName name="_prt6" localSheetId="2">'2'!_prt6</definedName>
    <definedName name="_prt6" localSheetId="22">'22a-b'!_prt6</definedName>
    <definedName name="_prt6" localSheetId="23">'23'!_prt6</definedName>
    <definedName name="_prt6" localSheetId="24">'24'!_prt6</definedName>
    <definedName name="_prt6" localSheetId="25">'25a'!_prt6</definedName>
    <definedName name="_prt6" localSheetId="26">'25b'!_prt6</definedName>
    <definedName name="_prt6" localSheetId="27">'26'!_prt6</definedName>
    <definedName name="_prt6" localSheetId="28">#N/A</definedName>
    <definedName name="_prt6" localSheetId="29">#N/A</definedName>
    <definedName name="_prt6" localSheetId="3">'3'!_prt6</definedName>
    <definedName name="_prt6" localSheetId="31">'30'!_prt6</definedName>
    <definedName name="_prt6" localSheetId="32">'31'!_prt6</definedName>
    <definedName name="_prt6" localSheetId="33">'32'!_prt6</definedName>
    <definedName name="_prt6" localSheetId="34">[54]!_prt6</definedName>
    <definedName name="_prt6" localSheetId="37">'36'!_prt6</definedName>
    <definedName name="_prt6" localSheetId="41">'25b'!_prt6</definedName>
    <definedName name="_prt6" localSheetId="4">'4'!_prt6</definedName>
    <definedName name="_prt6" localSheetId="45">'45a-c'!_prt6</definedName>
    <definedName name="_prt6" localSheetId="46">[55]!_prt6</definedName>
    <definedName name="_prt6" localSheetId="47">[55]!_prt6</definedName>
    <definedName name="_prt6" localSheetId="48">[55]!_prt6</definedName>
    <definedName name="_prt6" localSheetId="49">[55]!_prt6</definedName>
    <definedName name="_prt6" localSheetId="50">[56]!_prt6</definedName>
    <definedName name="_prt6" localSheetId="5">'5'!_prt6</definedName>
    <definedName name="_prt6" localSheetId="51">[55]!_prt6</definedName>
    <definedName name="_prt6" localSheetId="52">'51-52'!_prt6</definedName>
    <definedName name="_prt6" localSheetId="53">'53a-b'!_prt6</definedName>
    <definedName name="_prt6" localSheetId="54">[57]!_prt6</definedName>
    <definedName name="_prt6" localSheetId="56">[56]!_prt6</definedName>
    <definedName name="_prt6" localSheetId="57">[56]!_prt6</definedName>
    <definedName name="_prt6" localSheetId="58">[56]!_prt6</definedName>
    <definedName name="_prt6" localSheetId="59">'57a-b'!_prt6</definedName>
    <definedName name="_prt6" localSheetId="60">'58a'!_prt6</definedName>
    <definedName name="_prt6" localSheetId="61">'58b-c'!_prt6</definedName>
    <definedName name="_prt6" localSheetId="62">'58d'!_prt6</definedName>
    <definedName name="_prt6" localSheetId="63">'59-60'!_prt6</definedName>
    <definedName name="_prt6" localSheetId="6">'6'!_prt6</definedName>
    <definedName name="_prt6" localSheetId="64">'61'!_prt6</definedName>
    <definedName name="_prt6" localSheetId="65">'62a'!_prt6</definedName>
    <definedName name="_prt6" localSheetId="66">'62b'!_prt6</definedName>
    <definedName name="_prt6" localSheetId="67">'63a-b'!_prt6</definedName>
    <definedName name="_prt6" localSheetId="68">'64'!_prt6</definedName>
    <definedName name="_prt6" localSheetId="69">#N/A</definedName>
    <definedName name="_prt6" localSheetId="71">'67'!_prt6</definedName>
    <definedName name="_prt6" localSheetId="72">'68a-b '!_prt6</definedName>
    <definedName name="_prt6" localSheetId="73">'69a-b '!_prt6</definedName>
    <definedName name="_prt6" localSheetId="7">'7'!_prt6</definedName>
    <definedName name="_prt6" localSheetId="74">'70a-b- c'!_prt6</definedName>
    <definedName name="_prt6" localSheetId="75">#N/A</definedName>
    <definedName name="_prt6" localSheetId="76">#N/A</definedName>
    <definedName name="_prt6" localSheetId="77">'72'!_prt6</definedName>
    <definedName name="_prt6" localSheetId="78">'73'!_prt6</definedName>
    <definedName name="_prt6" localSheetId="79">'74'!_prt6</definedName>
    <definedName name="_prt6" localSheetId="8">'8  '!_prt6</definedName>
    <definedName name="_prt6" localSheetId="9">'9'!_prt6</definedName>
    <definedName name="_prt6">[0]!_prt6</definedName>
    <definedName name="_prt7" localSheetId="1">'1'!_prt7</definedName>
    <definedName name="_prt7" localSheetId="10">'10'!_prt7</definedName>
    <definedName name="_prt7" localSheetId="11">'11'!_prt7</definedName>
    <definedName name="_prt7" localSheetId="12">'12'!_prt7</definedName>
    <definedName name="_prt7" localSheetId="13">'13'!_prt7</definedName>
    <definedName name="_prt7" localSheetId="15">'15'!_prt7</definedName>
    <definedName name="_prt7" localSheetId="16">'16'!_prt7</definedName>
    <definedName name="_prt7" localSheetId="2">'2'!_prt7</definedName>
    <definedName name="_prt7" localSheetId="22">'22a-b'!_prt7</definedName>
    <definedName name="_prt7" localSheetId="23">'23'!_prt7</definedName>
    <definedName name="_prt7" localSheetId="24">'24'!_prt7</definedName>
    <definedName name="_prt7" localSheetId="25">'25a'!_prt7</definedName>
    <definedName name="_prt7" localSheetId="26">'25b'!_prt7</definedName>
    <definedName name="_prt7" localSheetId="27">'26'!_prt7</definedName>
    <definedName name="_prt7" localSheetId="28">#N/A</definedName>
    <definedName name="_prt7" localSheetId="29">#N/A</definedName>
    <definedName name="_prt7" localSheetId="3">'3'!_prt7</definedName>
    <definedName name="_prt7" localSheetId="31">'30'!_prt7</definedName>
    <definedName name="_prt7" localSheetId="32">'31'!_prt7</definedName>
    <definedName name="_prt7" localSheetId="33">'32'!_prt7</definedName>
    <definedName name="_prt7" localSheetId="34">[54]!_prt7</definedName>
    <definedName name="_prt7" localSheetId="37">'36'!_prt7</definedName>
    <definedName name="_prt7" localSheetId="41">'25b'!_prt7</definedName>
    <definedName name="_prt7" localSheetId="4">'4'!_prt7</definedName>
    <definedName name="_prt7" localSheetId="45">'45a-c'!_prt7</definedName>
    <definedName name="_prt7" localSheetId="46">[55]!_prt7</definedName>
    <definedName name="_prt7" localSheetId="47">[55]!_prt7</definedName>
    <definedName name="_prt7" localSheetId="48">[55]!_prt7</definedName>
    <definedName name="_prt7" localSheetId="49">[55]!_prt7</definedName>
    <definedName name="_prt7" localSheetId="50">[56]!_prt7</definedName>
    <definedName name="_prt7" localSheetId="5">'5'!_prt7</definedName>
    <definedName name="_prt7" localSheetId="51">[55]!_prt7</definedName>
    <definedName name="_prt7" localSheetId="52">'51-52'!_prt7</definedName>
    <definedName name="_prt7" localSheetId="53">'53a-b'!_prt7</definedName>
    <definedName name="_prt7" localSheetId="54">[57]!_prt7</definedName>
    <definedName name="_prt7" localSheetId="56">[56]!_prt7</definedName>
    <definedName name="_prt7" localSheetId="57">[56]!_prt7</definedName>
    <definedName name="_prt7" localSheetId="58">[56]!_prt7</definedName>
    <definedName name="_prt7" localSheetId="59">'57a-b'!_prt7</definedName>
    <definedName name="_prt7" localSheetId="60">'58a'!_prt7</definedName>
    <definedName name="_prt7" localSheetId="61">'58b-c'!_prt7</definedName>
    <definedName name="_prt7" localSheetId="62">'58d'!_prt7</definedName>
    <definedName name="_prt7" localSheetId="63">'59-60'!_prt7</definedName>
    <definedName name="_prt7" localSheetId="6">'6'!_prt7</definedName>
    <definedName name="_prt7" localSheetId="64">'61'!_prt7</definedName>
    <definedName name="_prt7" localSheetId="65">'62a'!_prt7</definedName>
    <definedName name="_prt7" localSheetId="66">'62b'!_prt7</definedName>
    <definedName name="_prt7" localSheetId="67">'63a-b'!_prt7</definedName>
    <definedName name="_prt7" localSheetId="68">'64'!_prt7</definedName>
    <definedName name="_prt7" localSheetId="69">#N/A</definedName>
    <definedName name="_prt7" localSheetId="71">'67'!_prt7</definedName>
    <definedName name="_prt7" localSheetId="72">'68a-b '!_prt7</definedName>
    <definedName name="_prt7" localSheetId="73">'69a-b '!_prt7</definedName>
    <definedName name="_prt7" localSheetId="7">'7'!_prt7</definedName>
    <definedName name="_prt7" localSheetId="74">'70a-b- c'!_prt7</definedName>
    <definedName name="_prt7" localSheetId="75">#N/A</definedName>
    <definedName name="_prt7" localSheetId="76">#N/A</definedName>
    <definedName name="_prt7" localSheetId="77">'72'!_prt7</definedName>
    <definedName name="_prt7" localSheetId="78">'73'!_prt7</definedName>
    <definedName name="_prt7" localSheetId="79">'74'!_prt7</definedName>
    <definedName name="_prt7" localSheetId="8">'8  '!_prt7</definedName>
    <definedName name="_prt7" localSheetId="9">'9'!_prt7</definedName>
    <definedName name="_prt7">[0]!_prt7</definedName>
    <definedName name="_prt8" localSheetId="1">'1'!_prt8</definedName>
    <definedName name="_prt8" localSheetId="10">'10'!_prt8</definedName>
    <definedName name="_prt8" localSheetId="11">'11'!_prt8</definedName>
    <definedName name="_prt8" localSheetId="12">'12'!_prt8</definedName>
    <definedName name="_prt8" localSheetId="13">'13'!_prt8</definedName>
    <definedName name="_prt8" localSheetId="15">'15'!_prt8</definedName>
    <definedName name="_prt8" localSheetId="16">'16'!_prt8</definedName>
    <definedName name="_prt8" localSheetId="2">'2'!_prt8</definedName>
    <definedName name="_prt8" localSheetId="22">'22a-b'!_prt8</definedName>
    <definedName name="_prt8" localSheetId="23">'23'!_prt8</definedName>
    <definedName name="_prt8" localSheetId="24">'24'!_prt8</definedName>
    <definedName name="_prt8" localSheetId="25">'25a'!_prt8</definedName>
    <definedName name="_prt8" localSheetId="26">'25b'!_prt8</definedName>
    <definedName name="_prt8" localSheetId="27">'26'!_prt8</definedName>
    <definedName name="_prt8" localSheetId="28">#N/A</definedName>
    <definedName name="_prt8" localSheetId="29">#N/A</definedName>
    <definedName name="_prt8" localSheetId="3">'3'!_prt8</definedName>
    <definedName name="_prt8" localSheetId="31">'30'!_prt8</definedName>
    <definedName name="_prt8" localSheetId="32">'31'!_prt8</definedName>
    <definedName name="_prt8" localSheetId="33">'32'!_prt8</definedName>
    <definedName name="_prt8" localSheetId="34">[54]!_prt8</definedName>
    <definedName name="_prt8" localSheetId="37">'36'!_prt8</definedName>
    <definedName name="_prt8" localSheetId="41">'25b'!_prt8</definedName>
    <definedName name="_prt8" localSheetId="4">'4'!_prt8</definedName>
    <definedName name="_prt8" localSheetId="45">'45a-c'!_prt8</definedName>
    <definedName name="_prt8" localSheetId="46">[55]!_prt8</definedName>
    <definedName name="_prt8" localSheetId="47">[55]!_prt8</definedName>
    <definedName name="_prt8" localSheetId="48">[55]!_prt8</definedName>
    <definedName name="_prt8" localSheetId="49">[55]!_prt8</definedName>
    <definedName name="_prt8" localSheetId="50">[56]!_prt8</definedName>
    <definedName name="_prt8" localSheetId="5">'5'!_prt8</definedName>
    <definedName name="_prt8" localSheetId="51">[55]!_prt8</definedName>
    <definedName name="_prt8" localSheetId="52">'51-52'!_prt8</definedName>
    <definedName name="_prt8" localSheetId="53">'53a-b'!_prt8</definedName>
    <definedName name="_prt8" localSheetId="54">[57]!_prt8</definedName>
    <definedName name="_prt8" localSheetId="56">[56]!_prt8</definedName>
    <definedName name="_prt8" localSheetId="57">[56]!_prt8</definedName>
    <definedName name="_prt8" localSheetId="58">[56]!_prt8</definedName>
    <definedName name="_prt8" localSheetId="59">'57a-b'!_prt8</definedName>
    <definedName name="_prt8" localSheetId="60">'58a'!_prt8</definedName>
    <definedName name="_prt8" localSheetId="61">'58b-c'!_prt8</definedName>
    <definedName name="_prt8" localSheetId="62">'58d'!_prt8</definedName>
    <definedName name="_prt8" localSheetId="63">'59-60'!_prt8</definedName>
    <definedName name="_prt8" localSheetId="6">'6'!_prt8</definedName>
    <definedName name="_prt8" localSheetId="64">'61'!_prt8</definedName>
    <definedName name="_prt8" localSheetId="65">'62a'!_prt8</definedName>
    <definedName name="_prt8" localSheetId="66">'62b'!_prt8</definedName>
    <definedName name="_prt8" localSheetId="67">'63a-b'!_prt8</definedName>
    <definedName name="_prt8" localSheetId="68">'64'!_prt8</definedName>
    <definedName name="_prt8" localSheetId="69">#N/A</definedName>
    <definedName name="_prt8" localSheetId="71">'67'!_prt8</definedName>
    <definedName name="_prt8" localSheetId="72">'68a-b '!_prt8</definedName>
    <definedName name="_prt8" localSheetId="73">'69a-b '!_prt8</definedName>
    <definedName name="_prt8" localSheetId="7">'7'!_prt8</definedName>
    <definedName name="_prt8" localSheetId="74">'70a-b- c'!_prt8</definedName>
    <definedName name="_prt8" localSheetId="75">#N/A</definedName>
    <definedName name="_prt8" localSheetId="76">#N/A</definedName>
    <definedName name="_prt8" localSheetId="77">'72'!_prt8</definedName>
    <definedName name="_prt8" localSheetId="78">'73'!_prt8</definedName>
    <definedName name="_prt8" localSheetId="79">'74'!_prt8</definedName>
    <definedName name="_prt8" localSheetId="8">'8  '!_prt8</definedName>
    <definedName name="_prt8" localSheetId="9">'9'!_prt8</definedName>
    <definedName name="_prt8">[0]!_prt8</definedName>
    <definedName name="_RED10" localSheetId="1">#REF!</definedName>
    <definedName name="_RED10" localSheetId="10">#REF!</definedName>
    <definedName name="_RED10" localSheetId="11">#REF!</definedName>
    <definedName name="_RED10" localSheetId="12">#REF!</definedName>
    <definedName name="_RED10" localSheetId="13">#REF!</definedName>
    <definedName name="_RED10" localSheetId="15">#REF!</definedName>
    <definedName name="_RED10" localSheetId="16">#REF!</definedName>
    <definedName name="_RED10" localSheetId="2">#REF!</definedName>
    <definedName name="_RED10" localSheetId="23">#REF!</definedName>
    <definedName name="_RED10" localSheetId="24">#REF!</definedName>
    <definedName name="_RED10" localSheetId="25">#REF!</definedName>
    <definedName name="_RED10" localSheetId="26">#REF!</definedName>
    <definedName name="_RED10" localSheetId="27">#REF!</definedName>
    <definedName name="_RED10" localSheetId="28">#REF!</definedName>
    <definedName name="_RED10" localSheetId="29">#REF!</definedName>
    <definedName name="_RED10" localSheetId="3">#REF!</definedName>
    <definedName name="_RED10" localSheetId="31">#REF!</definedName>
    <definedName name="_RED10" localSheetId="32">#REF!</definedName>
    <definedName name="_RED10" localSheetId="33">#REF!</definedName>
    <definedName name="_RED10" localSheetId="34">#REF!</definedName>
    <definedName name="_RED10" localSheetId="37">#REF!</definedName>
    <definedName name="_RED10" localSheetId="41">#REF!</definedName>
    <definedName name="_RED10" localSheetId="4">#REF!</definedName>
    <definedName name="_RED10" localSheetId="45">#REF!</definedName>
    <definedName name="_RED10" localSheetId="46">#REF!</definedName>
    <definedName name="_RED10" localSheetId="47">#REF!</definedName>
    <definedName name="_RED10" localSheetId="48">#REF!</definedName>
    <definedName name="_RED10" localSheetId="49">#REF!</definedName>
    <definedName name="_RED10" localSheetId="50">#REF!</definedName>
    <definedName name="_RED10" localSheetId="5">#REF!</definedName>
    <definedName name="_RED10" localSheetId="51">#REF!</definedName>
    <definedName name="_RED10" localSheetId="52">#REF!</definedName>
    <definedName name="_RED10" localSheetId="53">#REF!</definedName>
    <definedName name="_RED10" localSheetId="54">#REF!</definedName>
    <definedName name="_RED10" localSheetId="56">#REF!</definedName>
    <definedName name="_RED10" localSheetId="57">#REF!</definedName>
    <definedName name="_RED10" localSheetId="58">#REF!</definedName>
    <definedName name="_RED10" localSheetId="59">#REF!</definedName>
    <definedName name="_RED10" localSheetId="60">#REF!</definedName>
    <definedName name="_RED10" localSheetId="61">#REF!</definedName>
    <definedName name="_RED10" localSheetId="62">#REF!</definedName>
    <definedName name="_RED10" localSheetId="63">#REF!</definedName>
    <definedName name="_RED10" localSheetId="6">#REF!</definedName>
    <definedName name="_RED10" localSheetId="64">#REF!</definedName>
    <definedName name="_RED10" localSheetId="65">#REF!</definedName>
    <definedName name="_RED10" localSheetId="66">#REF!</definedName>
    <definedName name="_RED10" localSheetId="67">#REF!</definedName>
    <definedName name="_RED10" localSheetId="68">#REF!</definedName>
    <definedName name="_RED10" localSheetId="69">#REF!</definedName>
    <definedName name="_RED10" localSheetId="71">#REF!</definedName>
    <definedName name="_RED10" localSheetId="72">#REF!</definedName>
    <definedName name="_RED10" localSheetId="73">#REF!</definedName>
    <definedName name="_RED10" localSheetId="7">#REF!</definedName>
    <definedName name="_RED10" localSheetId="74">#REF!</definedName>
    <definedName name="_RED10" localSheetId="75">#REF!</definedName>
    <definedName name="_RED10" localSheetId="76">#REF!</definedName>
    <definedName name="_RED10" localSheetId="77">#REF!</definedName>
    <definedName name="_RED10" localSheetId="78">#REF!</definedName>
    <definedName name="_RED10" localSheetId="79">#REF!</definedName>
    <definedName name="_RED10" localSheetId="8">#REF!</definedName>
    <definedName name="_RED10" localSheetId="9">#REF!</definedName>
    <definedName name="_RED10">#REF!</definedName>
    <definedName name="_RED11" localSheetId="1">#REF!</definedName>
    <definedName name="_RED11" localSheetId="10">#REF!</definedName>
    <definedName name="_RED11" localSheetId="11">#REF!</definedName>
    <definedName name="_RED11" localSheetId="12">#REF!</definedName>
    <definedName name="_RED11" localSheetId="13">#REF!</definedName>
    <definedName name="_RED11" localSheetId="15">#REF!</definedName>
    <definedName name="_RED11" localSheetId="16">#REF!</definedName>
    <definedName name="_RED11" localSheetId="2">#REF!</definedName>
    <definedName name="_RED11" localSheetId="23">#REF!</definedName>
    <definedName name="_RED11" localSheetId="24">#REF!</definedName>
    <definedName name="_RED11" localSheetId="25">#REF!</definedName>
    <definedName name="_RED11" localSheetId="26">#REF!</definedName>
    <definedName name="_RED11" localSheetId="27">#REF!</definedName>
    <definedName name="_RED11" localSheetId="28">#REF!</definedName>
    <definedName name="_RED11" localSheetId="29">#REF!</definedName>
    <definedName name="_RED11" localSheetId="3">#REF!</definedName>
    <definedName name="_RED11" localSheetId="31">#REF!</definedName>
    <definedName name="_RED11" localSheetId="32">#REF!</definedName>
    <definedName name="_RED11" localSheetId="33">#REF!</definedName>
    <definedName name="_RED11" localSheetId="34">#REF!</definedName>
    <definedName name="_RED11" localSheetId="37">#REF!</definedName>
    <definedName name="_RED11" localSheetId="41">#REF!</definedName>
    <definedName name="_RED11" localSheetId="4">#REF!</definedName>
    <definedName name="_RED11" localSheetId="45">#REF!</definedName>
    <definedName name="_RED11" localSheetId="46">#REF!</definedName>
    <definedName name="_RED11" localSheetId="47">#REF!</definedName>
    <definedName name="_RED11" localSheetId="48">#REF!</definedName>
    <definedName name="_RED11" localSheetId="49">#REF!</definedName>
    <definedName name="_RED11" localSheetId="50">#REF!</definedName>
    <definedName name="_RED11" localSheetId="5">#REF!</definedName>
    <definedName name="_RED11" localSheetId="51">#REF!</definedName>
    <definedName name="_RED11" localSheetId="52">#REF!</definedName>
    <definedName name="_RED11" localSheetId="53">#REF!</definedName>
    <definedName name="_RED11" localSheetId="54">#REF!</definedName>
    <definedName name="_RED11" localSheetId="56">#REF!</definedName>
    <definedName name="_RED11" localSheetId="57">#REF!</definedName>
    <definedName name="_RED11" localSheetId="58">#REF!</definedName>
    <definedName name="_RED11" localSheetId="59">#REF!</definedName>
    <definedName name="_RED11" localSheetId="60">#REF!</definedName>
    <definedName name="_RED11" localSheetId="61">#REF!</definedName>
    <definedName name="_RED11" localSheetId="62">#REF!</definedName>
    <definedName name="_RED11" localSheetId="63">#REF!</definedName>
    <definedName name="_RED11" localSheetId="6">#REF!</definedName>
    <definedName name="_RED11" localSheetId="64">#REF!</definedName>
    <definedName name="_RED11" localSheetId="65">#REF!</definedName>
    <definedName name="_RED11" localSheetId="66">#REF!</definedName>
    <definedName name="_RED11" localSheetId="67">#REF!</definedName>
    <definedName name="_RED11" localSheetId="68">#REF!</definedName>
    <definedName name="_RED11" localSheetId="69">#REF!</definedName>
    <definedName name="_RED11" localSheetId="71">#REF!</definedName>
    <definedName name="_RED11" localSheetId="72">#REF!</definedName>
    <definedName name="_RED11" localSheetId="73">#REF!</definedName>
    <definedName name="_RED11" localSheetId="7">#REF!</definedName>
    <definedName name="_RED11" localSheetId="74">#REF!</definedName>
    <definedName name="_RED11" localSheetId="75">#REF!</definedName>
    <definedName name="_RED11" localSheetId="76">#REF!</definedName>
    <definedName name="_RED11" localSheetId="77">#REF!</definedName>
    <definedName name="_RED11" localSheetId="78">#REF!</definedName>
    <definedName name="_RED11" localSheetId="79">#REF!</definedName>
    <definedName name="_RED11" localSheetId="8">#REF!</definedName>
    <definedName name="_RED11" localSheetId="9">#REF!</definedName>
    <definedName name="_RED11">#REF!</definedName>
    <definedName name="_RED3">"Check Box 8"</definedName>
    <definedName name="_RED5" localSheetId="1">#REF!</definedName>
    <definedName name="_RED5" localSheetId="10">#REF!</definedName>
    <definedName name="_RED5" localSheetId="11">#REF!</definedName>
    <definedName name="_RED5" localSheetId="12">#REF!</definedName>
    <definedName name="_RED5" localSheetId="13">#REF!</definedName>
    <definedName name="_RED5" localSheetId="15">#REF!</definedName>
    <definedName name="_RED5" localSheetId="16">#REF!</definedName>
    <definedName name="_RED5" localSheetId="2">#REF!</definedName>
    <definedName name="_RED5" localSheetId="23">#REF!</definedName>
    <definedName name="_RED5" localSheetId="24">#REF!</definedName>
    <definedName name="_RED5" localSheetId="25">#REF!</definedName>
    <definedName name="_RED5" localSheetId="26">#REF!</definedName>
    <definedName name="_RED5" localSheetId="27">#REF!</definedName>
    <definedName name="_RED5" localSheetId="28">#REF!</definedName>
    <definedName name="_RED5" localSheetId="29">#REF!</definedName>
    <definedName name="_RED5" localSheetId="3">#REF!</definedName>
    <definedName name="_RED5" localSheetId="31">#REF!</definedName>
    <definedName name="_RED5" localSheetId="32">#REF!</definedName>
    <definedName name="_RED5" localSheetId="33">#REF!</definedName>
    <definedName name="_RED5" localSheetId="34">#REF!</definedName>
    <definedName name="_RED5" localSheetId="37">#REF!</definedName>
    <definedName name="_RED5" localSheetId="41">#REF!</definedName>
    <definedName name="_RED5" localSheetId="4">#REF!</definedName>
    <definedName name="_RED5" localSheetId="45">#REF!</definedName>
    <definedName name="_RED5" localSheetId="46">#REF!</definedName>
    <definedName name="_RED5" localSheetId="47">#REF!</definedName>
    <definedName name="_RED5" localSheetId="48">#REF!</definedName>
    <definedName name="_RED5" localSheetId="49">#REF!</definedName>
    <definedName name="_RED5" localSheetId="50">#REF!</definedName>
    <definedName name="_RED5" localSheetId="5">#REF!</definedName>
    <definedName name="_RED5" localSheetId="51">#REF!</definedName>
    <definedName name="_RED5" localSheetId="52">#REF!</definedName>
    <definedName name="_RED5" localSheetId="53">#REF!</definedName>
    <definedName name="_RED5" localSheetId="54">#REF!</definedName>
    <definedName name="_RED5" localSheetId="56">#REF!</definedName>
    <definedName name="_RED5" localSheetId="57">#REF!</definedName>
    <definedName name="_RED5" localSheetId="58">#REF!</definedName>
    <definedName name="_RED5" localSheetId="59">#REF!</definedName>
    <definedName name="_RED5" localSheetId="60">#REF!</definedName>
    <definedName name="_RED5" localSheetId="61">#REF!</definedName>
    <definedName name="_RED5" localSheetId="62">#REF!</definedName>
    <definedName name="_RED5" localSheetId="63">#REF!</definedName>
    <definedName name="_RED5" localSheetId="6">#REF!</definedName>
    <definedName name="_RED5" localSheetId="64">#REF!</definedName>
    <definedName name="_RED5" localSheetId="65">#REF!</definedName>
    <definedName name="_RED5" localSheetId="66">#REF!</definedName>
    <definedName name="_RED5" localSheetId="67">#REF!</definedName>
    <definedName name="_RED5" localSheetId="68">#REF!</definedName>
    <definedName name="_RED5" localSheetId="69">#REF!</definedName>
    <definedName name="_RED5" localSheetId="71">#REF!</definedName>
    <definedName name="_RED5" localSheetId="72">#REF!</definedName>
    <definedName name="_RED5" localSheetId="73">#REF!</definedName>
    <definedName name="_RED5" localSheetId="7">#REF!</definedName>
    <definedName name="_RED5" localSheetId="74">#REF!</definedName>
    <definedName name="_RED5" localSheetId="75">#REF!</definedName>
    <definedName name="_RED5" localSheetId="76">#REF!</definedName>
    <definedName name="_RED5" localSheetId="77">#REF!</definedName>
    <definedName name="_RED5" localSheetId="78">#REF!</definedName>
    <definedName name="_RED5" localSheetId="79">#REF!</definedName>
    <definedName name="_RED5" localSheetId="8">#REF!</definedName>
    <definedName name="_RED5" localSheetId="9">#REF!</definedName>
    <definedName name="_RED5">#REF!</definedName>
    <definedName name="_RED6" localSheetId="1">#REF!</definedName>
    <definedName name="_RED6" localSheetId="10">#REF!</definedName>
    <definedName name="_RED6" localSheetId="11">#REF!</definedName>
    <definedName name="_RED6" localSheetId="12">#REF!</definedName>
    <definedName name="_RED6" localSheetId="13">#REF!</definedName>
    <definedName name="_RED6" localSheetId="15">#REF!</definedName>
    <definedName name="_RED6" localSheetId="16">#REF!</definedName>
    <definedName name="_RED6" localSheetId="2">#REF!</definedName>
    <definedName name="_RED6" localSheetId="23">#REF!</definedName>
    <definedName name="_RED6" localSheetId="24">#REF!</definedName>
    <definedName name="_RED6" localSheetId="25">#REF!</definedName>
    <definedName name="_RED6" localSheetId="26">#REF!</definedName>
    <definedName name="_RED6" localSheetId="27">#REF!</definedName>
    <definedName name="_RED6" localSheetId="28">#REF!</definedName>
    <definedName name="_RED6" localSheetId="29">#REF!</definedName>
    <definedName name="_RED6" localSheetId="3">#REF!</definedName>
    <definedName name="_RED6" localSheetId="31">#REF!</definedName>
    <definedName name="_RED6" localSheetId="32">#REF!</definedName>
    <definedName name="_RED6" localSheetId="33">#REF!</definedName>
    <definedName name="_RED6" localSheetId="34">#REF!</definedName>
    <definedName name="_RED6" localSheetId="37">#REF!</definedName>
    <definedName name="_RED6" localSheetId="41">#REF!</definedName>
    <definedName name="_RED6" localSheetId="4">#REF!</definedName>
    <definedName name="_RED6" localSheetId="45">#REF!</definedName>
    <definedName name="_RED6" localSheetId="46">#REF!</definedName>
    <definedName name="_RED6" localSheetId="47">#REF!</definedName>
    <definedName name="_RED6" localSheetId="48">#REF!</definedName>
    <definedName name="_RED6" localSheetId="49">#REF!</definedName>
    <definedName name="_RED6" localSheetId="50">#REF!</definedName>
    <definedName name="_RED6" localSheetId="5">#REF!</definedName>
    <definedName name="_RED6" localSheetId="51">#REF!</definedName>
    <definedName name="_RED6" localSheetId="52">#REF!</definedName>
    <definedName name="_RED6" localSheetId="53">#REF!</definedName>
    <definedName name="_RED6" localSheetId="54">#REF!</definedName>
    <definedName name="_RED6" localSheetId="56">#REF!</definedName>
    <definedName name="_RED6" localSheetId="57">#REF!</definedName>
    <definedName name="_RED6" localSheetId="58">#REF!</definedName>
    <definedName name="_RED6" localSheetId="59">#REF!</definedName>
    <definedName name="_RED6" localSheetId="60">#REF!</definedName>
    <definedName name="_RED6" localSheetId="61">#REF!</definedName>
    <definedName name="_RED6" localSheetId="62">#REF!</definedName>
    <definedName name="_RED6" localSheetId="63">#REF!</definedName>
    <definedName name="_RED6" localSheetId="6">#REF!</definedName>
    <definedName name="_RED6" localSheetId="64">#REF!</definedName>
    <definedName name="_RED6" localSheetId="65">#REF!</definedName>
    <definedName name="_RED6" localSheetId="66">#REF!</definedName>
    <definedName name="_RED6" localSheetId="67">#REF!</definedName>
    <definedName name="_RED6" localSheetId="68">#REF!</definedName>
    <definedName name="_RED6" localSheetId="69">#REF!</definedName>
    <definedName name="_RED6" localSheetId="71">#REF!</definedName>
    <definedName name="_RED6" localSheetId="72">#REF!</definedName>
    <definedName name="_RED6" localSheetId="73">#REF!</definedName>
    <definedName name="_RED6" localSheetId="7">#REF!</definedName>
    <definedName name="_RED6" localSheetId="74">#REF!</definedName>
    <definedName name="_RED6" localSheetId="75">#REF!</definedName>
    <definedName name="_RED6" localSheetId="76">#REF!</definedName>
    <definedName name="_RED6" localSheetId="77">#REF!</definedName>
    <definedName name="_RED6" localSheetId="78">#REF!</definedName>
    <definedName name="_RED6" localSheetId="79">#REF!</definedName>
    <definedName name="_RED6" localSheetId="8">#REF!</definedName>
    <definedName name="_RED6" localSheetId="9">#REF!</definedName>
    <definedName name="_RED6">#REF!</definedName>
    <definedName name="_RED7" localSheetId="1">#REF!</definedName>
    <definedName name="_RED7" localSheetId="10">#REF!</definedName>
    <definedName name="_RED7" localSheetId="11">#REF!</definedName>
    <definedName name="_RED7" localSheetId="12">#REF!</definedName>
    <definedName name="_RED7" localSheetId="13">#REF!</definedName>
    <definedName name="_RED7" localSheetId="15">#REF!</definedName>
    <definedName name="_RED7" localSheetId="16">#REF!</definedName>
    <definedName name="_RED7" localSheetId="2">#REF!</definedName>
    <definedName name="_RED7" localSheetId="23">#REF!</definedName>
    <definedName name="_RED7" localSheetId="24">#REF!</definedName>
    <definedName name="_RED7" localSheetId="25">#REF!</definedName>
    <definedName name="_RED7" localSheetId="26">#REF!</definedName>
    <definedName name="_RED7" localSheetId="27">#REF!</definedName>
    <definedName name="_RED7" localSheetId="28">#REF!</definedName>
    <definedName name="_RED7" localSheetId="29">#REF!</definedName>
    <definedName name="_RED7" localSheetId="3">#REF!</definedName>
    <definedName name="_RED7" localSheetId="31">#REF!</definedName>
    <definedName name="_RED7" localSheetId="32">#REF!</definedName>
    <definedName name="_RED7" localSheetId="33">#REF!</definedName>
    <definedName name="_RED7" localSheetId="34">#REF!</definedName>
    <definedName name="_RED7" localSheetId="37">#REF!</definedName>
    <definedName name="_RED7" localSheetId="41">#REF!</definedName>
    <definedName name="_RED7" localSheetId="4">#REF!</definedName>
    <definedName name="_RED7" localSheetId="45">#REF!</definedName>
    <definedName name="_RED7" localSheetId="46">#REF!</definedName>
    <definedName name="_RED7" localSheetId="47">#REF!</definedName>
    <definedName name="_RED7" localSheetId="48">#REF!</definedName>
    <definedName name="_RED7" localSheetId="49">#REF!</definedName>
    <definedName name="_RED7" localSheetId="50">#REF!</definedName>
    <definedName name="_RED7" localSheetId="5">#REF!</definedName>
    <definedName name="_RED7" localSheetId="51">#REF!</definedName>
    <definedName name="_RED7" localSheetId="52">#REF!</definedName>
    <definedName name="_RED7" localSheetId="53">#REF!</definedName>
    <definedName name="_RED7" localSheetId="54">#REF!</definedName>
    <definedName name="_RED7" localSheetId="56">#REF!</definedName>
    <definedName name="_RED7" localSheetId="57">#REF!</definedName>
    <definedName name="_RED7" localSheetId="58">#REF!</definedName>
    <definedName name="_RED7" localSheetId="59">#REF!</definedName>
    <definedName name="_RED7" localSheetId="60">#REF!</definedName>
    <definedName name="_RED7" localSheetId="61">#REF!</definedName>
    <definedName name="_RED7" localSheetId="62">#REF!</definedName>
    <definedName name="_RED7" localSheetId="63">#REF!</definedName>
    <definedName name="_RED7" localSheetId="6">#REF!</definedName>
    <definedName name="_RED7" localSheetId="64">#REF!</definedName>
    <definedName name="_RED7" localSheetId="65">#REF!</definedName>
    <definedName name="_RED7" localSheetId="66">#REF!</definedName>
    <definedName name="_RED7" localSheetId="67">#REF!</definedName>
    <definedName name="_RED7" localSheetId="68">#REF!</definedName>
    <definedName name="_RED7" localSheetId="69">#REF!</definedName>
    <definedName name="_RED7" localSheetId="71">#REF!</definedName>
    <definedName name="_RED7" localSheetId="72">#REF!</definedName>
    <definedName name="_RED7" localSheetId="73">#REF!</definedName>
    <definedName name="_RED7" localSheetId="7">#REF!</definedName>
    <definedName name="_RED7" localSheetId="74">#REF!</definedName>
    <definedName name="_RED7" localSheetId="75">#REF!</definedName>
    <definedName name="_RED7" localSheetId="76">#REF!</definedName>
    <definedName name="_RED7" localSheetId="77">#REF!</definedName>
    <definedName name="_RED7" localSheetId="78">#REF!</definedName>
    <definedName name="_RED7" localSheetId="79">#REF!</definedName>
    <definedName name="_RED7" localSheetId="8">#REF!</definedName>
    <definedName name="_RED7" localSheetId="9">#REF!</definedName>
    <definedName name="_RED7">#REF!</definedName>
    <definedName name="_RED9" localSheetId="1">#REF!</definedName>
    <definedName name="_RED9" localSheetId="11">#REF!</definedName>
    <definedName name="_RED9" localSheetId="12">#REF!</definedName>
    <definedName name="_RED9" localSheetId="13">#REF!</definedName>
    <definedName name="_RED9" localSheetId="23">#REF!</definedName>
    <definedName name="_RED9" localSheetId="24">#REF!</definedName>
    <definedName name="_RED9" localSheetId="26">#REF!</definedName>
    <definedName name="_RED9" localSheetId="28">#REF!</definedName>
    <definedName name="_RED9" localSheetId="29">#REF!</definedName>
    <definedName name="_RED9" localSheetId="31">#REF!</definedName>
    <definedName name="_RED9" localSheetId="41">#REF!</definedName>
    <definedName name="_RED9" localSheetId="4">#REF!</definedName>
    <definedName name="_RED9" localSheetId="46">#REF!</definedName>
    <definedName name="_RED9" localSheetId="47">#REF!</definedName>
    <definedName name="_RED9" localSheetId="48">#REF!</definedName>
    <definedName name="_RED9" localSheetId="49">#REF!</definedName>
    <definedName name="_RED9" localSheetId="50">#REF!</definedName>
    <definedName name="_RED9" localSheetId="51">#REF!</definedName>
    <definedName name="_RED9" localSheetId="53">#REF!</definedName>
    <definedName name="_RED9" localSheetId="54">#REF!</definedName>
    <definedName name="_RED9" localSheetId="56">#REF!</definedName>
    <definedName name="_RED9" localSheetId="57">#REF!</definedName>
    <definedName name="_RED9" localSheetId="58">#REF!</definedName>
    <definedName name="_RED9" localSheetId="60">#REF!</definedName>
    <definedName name="_RED9" localSheetId="61">#REF!</definedName>
    <definedName name="_RED9" localSheetId="62">#REF!</definedName>
    <definedName name="_RED9" localSheetId="63">#REF!</definedName>
    <definedName name="_RED9" localSheetId="64">#REF!</definedName>
    <definedName name="_RED9" localSheetId="66">#REF!</definedName>
    <definedName name="_RED9" localSheetId="67">#REF!</definedName>
    <definedName name="_RED9" localSheetId="68">#REF!</definedName>
    <definedName name="_RED9" localSheetId="69">#REF!</definedName>
    <definedName name="_RED9" localSheetId="71">#REF!</definedName>
    <definedName name="_RED9" localSheetId="72">#REF!</definedName>
    <definedName name="_RED9" localSheetId="73">#REF!</definedName>
    <definedName name="_RED9">#REF!</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5" hidden="1">#REF!</definedName>
    <definedName name="_Regression_Out" localSheetId="16" hidden="1">#REF!</definedName>
    <definedName name="_Regression_Out" localSheetId="2" hidden="1">#REF!</definedName>
    <definedName name="_Regression_Out" localSheetId="23" hidden="1">#REF!</definedName>
    <definedName name="_Regression_Out" localSheetId="24" hidden="1">#REF!</definedName>
    <definedName name="_Regression_Out" localSheetId="25" hidden="1">#REF!</definedName>
    <definedName name="_Regression_Out" localSheetId="26" hidden="1">#REF!</definedName>
    <definedName name="_Regression_Out" localSheetId="27" hidden="1">#REF!</definedName>
    <definedName name="_Regression_Out" localSheetId="28" hidden="1">#REF!</definedName>
    <definedName name="_Regression_Out" localSheetId="29" hidden="1">#REF!</definedName>
    <definedName name="_Regression_Out" localSheetId="3" hidden="1">#REF!</definedName>
    <definedName name="_Regression_Out" localSheetId="31" hidden="1">#REF!</definedName>
    <definedName name="_Regression_Out" localSheetId="32" hidden="1">#REF!</definedName>
    <definedName name="_Regression_Out" localSheetId="33" hidden="1">#REF!</definedName>
    <definedName name="_Regression_Out" localSheetId="34" hidden="1">#REF!</definedName>
    <definedName name="_Regression_Out" localSheetId="37" hidden="1">#REF!</definedName>
    <definedName name="_Regression_Out" localSheetId="41" hidden="1">#REF!</definedName>
    <definedName name="_Regression_Out" localSheetId="4" hidden="1">#REF!</definedName>
    <definedName name="_Regression_Out" localSheetId="45"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 hidden="1">#REF!</definedName>
    <definedName name="_Regression_Out" localSheetId="51" hidden="1">#REF!</definedName>
    <definedName name="_Regression_Out" localSheetId="52" hidden="1">#REF!</definedName>
    <definedName name="_Regression_Out" localSheetId="53" hidden="1">#REF!</definedName>
    <definedName name="_Regression_Out" localSheetId="54" hidden="1">#REF!</definedName>
    <definedName name="_Regression_Out" localSheetId="55"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1" hidden="1">#REF!</definedName>
    <definedName name="_Regression_Out" localSheetId="62" hidden="1">#REF!</definedName>
    <definedName name="_Regression_Out" localSheetId="63" hidden="1">#REF!</definedName>
    <definedName name="_Regression_Out" localSheetId="6" hidden="1">#REF!</definedName>
    <definedName name="_Regression_Out" localSheetId="64" hidden="1">#REF!</definedName>
    <definedName name="_Regression_Out" localSheetId="65" hidden="1">#REF!</definedName>
    <definedName name="_Regression_Out" localSheetId="66" hidden="1">#REF!</definedName>
    <definedName name="_Regression_Out" localSheetId="67" hidden="1">#REF!</definedName>
    <definedName name="_Regression_Out" localSheetId="68" hidden="1">#REF!</definedName>
    <definedName name="_Regression_Out" localSheetId="69" hidden="1">#REF!</definedName>
    <definedName name="_Regression_Out" localSheetId="70" hidden="1">#REF!</definedName>
    <definedName name="_Regression_Out" localSheetId="71" hidden="1">#REF!</definedName>
    <definedName name="_Regression_Out" localSheetId="72" hidden="1">#REF!</definedName>
    <definedName name="_Regression_Out" localSheetId="73" hidden="1">#REF!</definedName>
    <definedName name="_Regression_Out" localSheetId="7" hidden="1">#REF!</definedName>
    <definedName name="_Regression_Out" localSheetId="74" hidden="1">#REF!</definedName>
    <definedName name="_Regression_Out" localSheetId="75" hidden="1">#REF!</definedName>
    <definedName name="_Regression_Out" localSheetId="76" hidden="1">#REF!</definedName>
    <definedName name="_Regression_Out" localSheetId="77" hidden="1">#REF!</definedName>
    <definedName name="_Regression_Out" localSheetId="78" hidden="1">#REF!</definedName>
    <definedName name="_Regression_Out" localSheetId="79" hidden="1">#REF!</definedName>
    <definedName name="_Regression_Out" localSheetId="8"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 hidden="1">#REF!</definedName>
    <definedName name="_Regression_X" localSheetId="20" hidden="1">#REF!</definedName>
    <definedName name="_Regression_X" localSheetId="21" hidden="1">#REF!</definedName>
    <definedName name="_Regression_X" localSheetId="22" hidden="1">#REF!</definedName>
    <definedName name="_Regression_X" localSheetId="23"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localSheetId="3" hidden="1">#REF!</definedName>
    <definedName name="_Regression_X" localSheetId="31" hidden="1">#REF!</definedName>
    <definedName name="_Regression_X" localSheetId="32" hidden="1">#REF!</definedName>
    <definedName name="_Regression_X" localSheetId="33" hidden="1">#REF!</definedName>
    <definedName name="_Regression_X" localSheetId="34" hidden="1">#REF!</definedName>
    <definedName name="_Regression_X" localSheetId="37" hidden="1">#REF!</definedName>
    <definedName name="_Regression_X" localSheetId="41" hidden="1">#REF!</definedName>
    <definedName name="_Regression_X" localSheetId="4" hidden="1">#REF!</definedName>
    <definedName name="_Regression_X" localSheetId="45"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 hidden="1">#REF!</definedName>
    <definedName name="_Regression_X" localSheetId="51" hidden="1">#REF!</definedName>
    <definedName name="_Regression_X" localSheetId="52" hidden="1">#REF!</definedName>
    <definedName name="_Regression_X" localSheetId="53" hidden="1">#REF!</definedName>
    <definedName name="_Regression_X" localSheetId="54" hidden="1">#REF!</definedName>
    <definedName name="_Regression_X" localSheetId="55"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61" hidden="1">#REF!</definedName>
    <definedName name="_Regression_X" localSheetId="62" hidden="1">#REF!</definedName>
    <definedName name="_Regression_X" localSheetId="63" hidden="1">#REF!</definedName>
    <definedName name="_Regression_X" localSheetId="6" hidden="1">#REF!</definedName>
    <definedName name="_Regression_X" localSheetId="64" hidden="1">#REF!</definedName>
    <definedName name="_Regression_X" localSheetId="65" hidden="1">#REF!</definedName>
    <definedName name="_Regression_X" localSheetId="66" hidden="1">#REF!</definedName>
    <definedName name="_Regression_X" localSheetId="67" hidden="1">#REF!</definedName>
    <definedName name="_Regression_X" localSheetId="68" hidden="1">#REF!</definedName>
    <definedName name="_Regression_X" localSheetId="69" hidden="1">#REF!</definedName>
    <definedName name="_Regression_X" localSheetId="70" hidden="1">#REF!</definedName>
    <definedName name="_Regression_X" localSheetId="71" hidden="1">#REF!</definedName>
    <definedName name="_Regression_X" localSheetId="72" hidden="1">#REF!</definedName>
    <definedName name="_Regression_X" localSheetId="73" hidden="1">#REF!</definedName>
    <definedName name="_Regression_X" localSheetId="7" hidden="1">#REF!</definedName>
    <definedName name="_Regression_X" localSheetId="74" hidden="1">#REF!</definedName>
    <definedName name="_Regression_X" localSheetId="75" hidden="1">#REF!</definedName>
    <definedName name="_Regression_X" localSheetId="76" hidden="1">#REF!</definedName>
    <definedName name="_Regression_X" localSheetId="77" hidden="1">#REF!</definedName>
    <definedName name="_Regression_X" localSheetId="78" hidden="1">#REF!</definedName>
    <definedName name="_Regression_X" localSheetId="79" hidden="1">#REF!</definedName>
    <definedName name="_Regression_X" localSheetId="8"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 hidden="1">#REF!</definedName>
    <definedName name="_Regression_Y" localSheetId="20" hidden="1">#REF!</definedName>
    <definedName name="_Regression_Y" localSheetId="21" hidden="1">#REF!</definedName>
    <definedName name="_Regression_Y" localSheetId="22" hidden="1">#REF!</definedName>
    <definedName name="_Regression_Y" localSheetId="23" hidden="1">#REF!</definedName>
    <definedName name="_Regression_Y" localSheetId="24" hidden="1">#REF!</definedName>
    <definedName name="_Regression_Y" localSheetId="25" hidden="1">#REF!</definedName>
    <definedName name="_Regression_Y" localSheetId="26" hidden="1">#REF!</definedName>
    <definedName name="_Regression_Y" localSheetId="27" hidden="1">#REF!</definedName>
    <definedName name="_Regression_Y" localSheetId="28" hidden="1">#REF!</definedName>
    <definedName name="_Regression_Y" localSheetId="29" hidden="1">#REF!</definedName>
    <definedName name="_Regression_Y" localSheetId="3" hidden="1">#REF!</definedName>
    <definedName name="_Regression_Y" localSheetId="31" hidden="1">#REF!</definedName>
    <definedName name="_Regression_Y" localSheetId="32" hidden="1">#REF!</definedName>
    <definedName name="_Regression_Y" localSheetId="33" hidden="1">#REF!</definedName>
    <definedName name="_Regression_Y" localSheetId="34" hidden="1">#REF!</definedName>
    <definedName name="_Regression_Y" localSheetId="37" hidden="1">#REF!</definedName>
    <definedName name="_Regression_Y" localSheetId="41" hidden="1">#REF!</definedName>
    <definedName name="_Regression_Y" localSheetId="4" hidden="1">#REF!</definedName>
    <definedName name="_Regression_Y" localSheetId="45"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 hidden="1">#REF!</definedName>
    <definedName name="_Regression_Y" localSheetId="51" hidden="1">#REF!</definedName>
    <definedName name="_Regression_Y" localSheetId="52" hidden="1">#REF!</definedName>
    <definedName name="_Regression_Y" localSheetId="53" hidden="1">#REF!</definedName>
    <definedName name="_Regression_Y" localSheetId="54" hidden="1">#REF!</definedName>
    <definedName name="_Regression_Y" localSheetId="55"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61" hidden="1">#REF!</definedName>
    <definedName name="_Regression_Y" localSheetId="62" hidden="1">#REF!</definedName>
    <definedName name="_Regression_Y" localSheetId="63" hidden="1">#REF!</definedName>
    <definedName name="_Regression_Y" localSheetId="6" hidden="1">#REF!</definedName>
    <definedName name="_Regression_Y" localSheetId="64" hidden="1">#REF!</definedName>
    <definedName name="_Regression_Y" localSheetId="65" hidden="1">#REF!</definedName>
    <definedName name="_Regression_Y" localSheetId="66" hidden="1">#REF!</definedName>
    <definedName name="_Regression_Y" localSheetId="67" hidden="1">#REF!</definedName>
    <definedName name="_Regression_Y" localSheetId="68" hidden="1">#REF!</definedName>
    <definedName name="_Regression_Y" localSheetId="69" hidden="1">#REF!</definedName>
    <definedName name="_Regression_Y" localSheetId="70" hidden="1">#REF!</definedName>
    <definedName name="_Regression_Y" localSheetId="71" hidden="1">#REF!</definedName>
    <definedName name="_Regression_Y" localSheetId="72" hidden="1">#REF!</definedName>
    <definedName name="_Regression_Y" localSheetId="73" hidden="1">#REF!</definedName>
    <definedName name="_Regression_Y" localSheetId="7" hidden="1">#REF!</definedName>
    <definedName name="_Regression_Y" localSheetId="74" hidden="1">#REF!</definedName>
    <definedName name="_Regression_Y" localSheetId="75" hidden="1">#REF!</definedName>
    <definedName name="_Regression_Y" localSheetId="76" hidden="1">#REF!</definedName>
    <definedName name="_Regression_Y" localSheetId="77" hidden="1">#REF!</definedName>
    <definedName name="_Regression_Y" localSheetId="78" hidden="1">#REF!</definedName>
    <definedName name="_Regression_Y" localSheetId="79" hidden="1">#REF!</definedName>
    <definedName name="_Regression_Y" localSheetId="8" hidden="1">#REF!</definedName>
    <definedName name="_Regression_Y" localSheetId="9" hidden="1">#REF!</definedName>
    <definedName name="_Regression_Y" hidden="1">#REF!</definedName>
    <definedName name="_RES2" localSheetId="1">[37]RES!#REF!</definedName>
    <definedName name="_RES2" localSheetId="10">[37]RES!#REF!</definedName>
    <definedName name="_RES2" localSheetId="11">[37]RES!#REF!</definedName>
    <definedName name="_RES2" localSheetId="12">[37]RES!#REF!</definedName>
    <definedName name="_RES2" localSheetId="13">[37]RES!#REF!</definedName>
    <definedName name="_RES2" localSheetId="15">[37]RES!#REF!</definedName>
    <definedName name="_RES2" localSheetId="16">[37]RES!#REF!</definedName>
    <definedName name="_RES2" localSheetId="2">[37]RES!#REF!</definedName>
    <definedName name="_RES2" localSheetId="24">[37]RES!#REF!</definedName>
    <definedName name="_RES2" localSheetId="25">[37]RES!#REF!</definedName>
    <definedName name="_RES2" localSheetId="26">[37]RES!#REF!</definedName>
    <definedName name="_RES2" localSheetId="27">[37]RES!#REF!</definedName>
    <definedName name="_RES2" localSheetId="28">[37]RES!#REF!</definedName>
    <definedName name="_RES2" localSheetId="29">[37]RES!#REF!</definedName>
    <definedName name="_RES2" localSheetId="3">[37]RES!#REF!</definedName>
    <definedName name="_RES2" localSheetId="31">[37]RES!#REF!</definedName>
    <definedName name="_RES2" localSheetId="32">[37]RES!#REF!</definedName>
    <definedName name="_RES2" localSheetId="33">[37]RES!#REF!</definedName>
    <definedName name="_RES2" localSheetId="34">[37]RES!#REF!</definedName>
    <definedName name="_RES2" localSheetId="37">[37]RES!#REF!</definedName>
    <definedName name="_RES2" localSheetId="41">[37]RES!#REF!</definedName>
    <definedName name="_RES2" localSheetId="4">[37]RES!#REF!</definedName>
    <definedName name="_RES2" localSheetId="45">[37]RES!#REF!</definedName>
    <definedName name="_RES2" localSheetId="46">[37]RES!#REF!</definedName>
    <definedName name="_RES2" localSheetId="47">[37]RES!#REF!</definedName>
    <definedName name="_RES2" localSheetId="48">[37]RES!#REF!</definedName>
    <definedName name="_RES2" localSheetId="49">[37]RES!#REF!</definedName>
    <definedName name="_RES2" localSheetId="50">[37]RES!#REF!</definedName>
    <definedName name="_RES2" localSheetId="5">[38]RES!#REF!</definedName>
    <definedName name="_RES2" localSheetId="51">[37]RES!#REF!</definedName>
    <definedName name="_RES2" localSheetId="52">[37]RES!#REF!</definedName>
    <definedName name="_RES2" localSheetId="53">[37]RES!#REF!</definedName>
    <definedName name="_RES2" localSheetId="54">[37]RES!#REF!</definedName>
    <definedName name="_RES2" localSheetId="56">[37]RES!#REF!</definedName>
    <definedName name="_RES2" localSheetId="57">[37]RES!#REF!</definedName>
    <definedName name="_RES2" localSheetId="58">[37]RES!#REF!</definedName>
    <definedName name="_RES2" localSheetId="59">[37]RES!#REF!</definedName>
    <definedName name="_RES2" localSheetId="60">[37]RES!#REF!</definedName>
    <definedName name="_RES2" localSheetId="61">[37]RES!#REF!</definedName>
    <definedName name="_RES2" localSheetId="62">[37]RES!#REF!</definedName>
    <definedName name="_RES2" localSheetId="63">[37]RES!#REF!</definedName>
    <definedName name="_RES2" localSheetId="6">[39]RES!#REF!</definedName>
    <definedName name="_RES2" localSheetId="64">[37]RES!#REF!</definedName>
    <definedName name="_RES2" localSheetId="65">[37]RES!#REF!</definedName>
    <definedName name="_RES2" localSheetId="66">[37]RES!#REF!</definedName>
    <definedName name="_RES2" localSheetId="67">[37]RES!#REF!</definedName>
    <definedName name="_RES2" localSheetId="68">[37]RES!#REF!</definedName>
    <definedName name="_RES2" localSheetId="69">[37]RES!#REF!</definedName>
    <definedName name="_RES2" localSheetId="71">[37]RES!#REF!</definedName>
    <definedName name="_RES2" localSheetId="72">[37]RES!#REF!</definedName>
    <definedName name="_RES2" localSheetId="73">[37]RES!#REF!</definedName>
    <definedName name="_RES2" localSheetId="7">[37]RES!#REF!</definedName>
    <definedName name="_RES2" localSheetId="74">[37]RES!#REF!</definedName>
    <definedName name="_RES2" localSheetId="75">[37]RES!#REF!</definedName>
    <definedName name="_RES2" localSheetId="76">[37]RES!#REF!</definedName>
    <definedName name="_RES2" localSheetId="77">[37]RES!#REF!</definedName>
    <definedName name="_RES2" localSheetId="78">[37]RES!#REF!</definedName>
    <definedName name="_RES2" localSheetId="79">[37]RES!#REF!</definedName>
    <definedName name="_RES2" localSheetId="8">[37]RES!#REF!</definedName>
    <definedName name="_RES2" localSheetId="9">[37]RES!#REF!</definedName>
    <definedName name="_RES2">[37]RES!#REF!</definedName>
    <definedName name="_rge1" localSheetId="1">#REF!</definedName>
    <definedName name="_rge1" localSheetId="10">#REF!</definedName>
    <definedName name="_rge1" localSheetId="11">#REF!</definedName>
    <definedName name="_rge1" localSheetId="12">#REF!</definedName>
    <definedName name="_rge1" localSheetId="13">#REF!</definedName>
    <definedName name="_rge1" localSheetId="15">#REF!</definedName>
    <definedName name="_rge1" localSheetId="16">#REF!</definedName>
    <definedName name="_rge1" localSheetId="2">#REF!</definedName>
    <definedName name="_rge1" localSheetId="23">#REF!</definedName>
    <definedName name="_rge1" localSheetId="24">#REF!</definedName>
    <definedName name="_rge1" localSheetId="25">#REF!</definedName>
    <definedName name="_rge1" localSheetId="26">#REF!</definedName>
    <definedName name="_rge1" localSheetId="27">#REF!</definedName>
    <definedName name="_rge1" localSheetId="28">#REF!</definedName>
    <definedName name="_rge1" localSheetId="29">#REF!</definedName>
    <definedName name="_rge1" localSheetId="3">#REF!</definedName>
    <definedName name="_rge1" localSheetId="31">#REF!</definedName>
    <definedName name="_rge1" localSheetId="32">#REF!</definedName>
    <definedName name="_rge1" localSheetId="33">#REF!</definedName>
    <definedName name="_rge1" localSheetId="34">#REF!</definedName>
    <definedName name="_rge1" localSheetId="37">#REF!</definedName>
    <definedName name="_rge1" localSheetId="41">#REF!</definedName>
    <definedName name="_rge1" localSheetId="4">#REF!</definedName>
    <definedName name="_rge1" localSheetId="45">#REF!</definedName>
    <definedName name="_rge1" localSheetId="46">#REF!</definedName>
    <definedName name="_rge1" localSheetId="47">#REF!</definedName>
    <definedName name="_rge1" localSheetId="48">#REF!</definedName>
    <definedName name="_rge1" localSheetId="49">#REF!</definedName>
    <definedName name="_rge1" localSheetId="50">#REF!</definedName>
    <definedName name="_rge1" localSheetId="5">#REF!</definedName>
    <definedName name="_rge1" localSheetId="51">#REF!</definedName>
    <definedName name="_rge1" localSheetId="52">#REF!</definedName>
    <definedName name="_rge1" localSheetId="53">#REF!</definedName>
    <definedName name="_rge1" localSheetId="54">#REF!</definedName>
    <definedName name="_rge1" localSheetId="56">#REF!</definedName>
    <definedName name="_rge1" localSheetId="57">#REF!</definedName>
    <definedName name="_rge1" localSheetId="58">#REF!</definedName>
    <definedName name="_rge1" localSheetId="59">#REF!</definedName>
    <definedName name="_rge1" localSheetId="60">#REF!</definedName>
    <definedName name="_rge1" localSheetId="61">#REF!</definedName>
    <definedName name="_rge1" localSheetId="62">#REF!</definedName>
    <definedName name="_rge1" localSheetId="63">#REF!</definedName>
    <definedName name="_rge1" localSheetId="6">#REF!</definedName>
    <definedName name="_rge1" localSheetId="64">#REF!</definedName>
    <definedName name="_rge1" localSheetId="65">#REF!</definedName>
    <definedName name="_rge1" localSheetId="66">#REF!</definedName>
    <definedName name="_rge1" localSheetId="67">#REF!</definedName>
    <definedName name="_rge1" localSheetId="68">#REF!</definedName>
    <definedName name="_rge1" localSheetId="69">#REF!</definedName>
    <definedName name="_rge1" localSheetId="71">#REF!</definedName>
    <definedName name="_rge1" localSheetId="72">#REF!</definedName>
    <definedName name="_rge1" localSheetId="73">#REF!</definedName>
    <definedName name="_rge1" localSheetId="7">#REF!</definedName>
    <definedName name="_rge1" localSheetId="74">#REF!</definedName>
    <definedName name="_rge1" localSheetId="75">#REF!</definedName>
    <definedName name="_rge1" localSheetId="76">#REF!</definedName>
    <definedName name="_rge1" localSheetId="77">#REF!</definedName>
    <definedName name="_rge1" localSheetId="78">#REF!</definedName>
    <definedName name="_rge1" localSheetId="79">#REF!</definedName>
    <definedName name="_rge1" localSheetId="8">#REF!</definedName>
    <definedName name="_rge1" localSheetId="9">#REF!</definedName>
    <definedName name="_rge1">#REF!</definedName>
    <definedName name="_SDR978" localSheetId="1">#REF!</definedName>
    <definedName name="_SDR978" localSheetId="10">#REF!</definedName>
    <definedName name="_SDR978" localSheetId="11">#REF!</definedName>
    <definedName name="_SDR978" localSheetId="12">#REF!</definedName>
    <definedName name="_SDR978" localSheetId="13">#REF!</definedName>
    <definedName name="_SDR978" localSheetId="15">#REF!</definedName>
    <definedName name="_SDR978" localSheetId="16">#REF!</definedName>
    <definedName name="_SDR978" localSheetId="2">#REF!</definedName>
    <definedName name="_SDR978" localSheetId="23">#REF!</definedName>
    <definedName name="_SDR978" localSheetId="24">#REF!</definedName>
    <definedName name="_SDR978" localSheetId="25">#REF!</definedName>
    <definedName name="_SDR978" localSheetId="26">#REF!</definedName>
    <definedName name="_SDR978" localSheetId="27">#REF!</definedName>
    <definedName name="_SDR978" localSheetId="28">#REF!</definedName>
    <definedName name="_SDR978" localSheetId="29">#REF!</definedName>
    <definedName name="_SDR978" localSheetId="3">#REF!</definedName>
    <definedName name="_SDR978" localSheetId="31">#REF!</definedName>
    <definedName name="_SDR978" localSheetId="32">#REF!</definedName>
    <definedName name="_SDR978" localSheetId="33">#REF!</definedName>
    <definedName name="_SDR978" localSheetId="34">#REF!</definedName>
    <definedName name="_SDR978" localSheetId="37">#REF!</definedName>
    <definedName name="_SDR978" localSheetId="41">#REF!</definedName>
    <definedName name="_SDR978" localSheetId="4">#REF!</definedName>
    <definedName name="_SDR978" localSheetId="45">#REF!</definedName>
    <definedName name="_SDR978" localSheetId="46">#REF!</definedName>
    <definedName name="_SDR978" localSheetId="47">#REF!</definedName>
    <definedName name="_SDR978" localSheetId="48">#REF!</definedName>
    <definedName name="_SDR978" localSheetId="49">#REF!</definedName>
    <definedName name="_SDR978" localSheetId="50">#REF!</definedName>
    <definedName name="_SDR978" localSheetId="5">#REF!</definedName>
    <definedName name="_SDR978" localSheetId="51">#REF!</definedName>
    <definedName name="_SDR978" localSheetId="52">#REF!</definedName>
    <definedName name="_SDR978" localSheetId="53">#REF!</definedName>
    <definedName name="_SDR978" localSheetId="54">#REF!</definedName>
    <definedName name="_SDR978" localSheetId="56">#REF!</definedName>
    <definedName name="_SDR978" localSheetId="57">#REF!</definedName>
    <definedName name="_SDR978" localSheetId="58">#REF!</definedName>
    <definedName name="_SDR978" localSheetId="59">#REF!</definedName>
    <definedName name="_SDR978" localSheetId="60">#REF!</definedName>
    <definedName name="_SDR978" localSheetId="61">#REF!</definedName>
    <definedName name="_SDR978" localSheetId="62">#REF!</definedName>
    <definedName name="_SDR978" localSheetId="63">#REF!</definedName>
    <definedName name="_SDR978" localSheetId="6">#REF!</definedName>
    <definedName name="_SDR978" localSheetId="64">#REF!</definedName>
    <definedName name="_SDR978" localSheetId="65">#REF!</definedName>
    <definedName name="_SDR978" localSheetId="66">#REF!</definedName>
    <definedName name="_SDR978" localSheetId="67">#REF!</definedName>
    <definedName name="_SDR978" localSheetId="68">#REF!</definedName>
    <definedName name="_SDR978" localSheetId="69">#REF!</definedName>
    <definedName name="_SDR978" localSheetId="71">#REF!</definedName>
    <definedName name="_SDR978" localSheetId="72">#REF!</definedName>
    <definedName name="_SDR978" localSheetId="73">#REF!</definedName>
    <definedName name="_SDR978" localSheetId="7">#REF!</definedName>
    <definedName name="_SDR978" localSheetId="74">#REF!</definedName>
    <definedName name="_SDR978" localSheetId="75">#REF!</definedName>
    <definedName name="_SDR978" localSheetId="76">#REF!</definedName>
    <definedName name="_SDR978" localSheetId="77">#REF!</definedName>
    <definedName name="_SDR978" localSheetId="78">#REF!</definedName>
    <definedName name="_SDR978" localSheetId="79">#REF!</definedName>
    <definedName name="_SDR978" localSheetId="8">#REF!</definedName>
    <definedName name="_SDR978" localSheetId="9">#REF!</definedName>
    <definedName name="_SDR978">#REF!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7" hidden="1">#REF!</definedName>
    <definedName name="_Sort" localSheetId="41" hidden="1">#REF!</definedName>
    <definedName name="_Sort" localSheetId="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6" hidden="1">#REF!</definedName>
    <definedName name="_Sort" localSheetId="64" hidden="1">#REF!</definedName>
    <definedName name="_Sort" localSheetId="65" hidden="1">#REF!</definedName>
    <definedName name="_Sort" localSheetId="66" hidden="1">#REF!</definedName>
    <definedName name="_Sort" localSheetId="67" hidden="1">#REF!</definedName>
    <definedName name="_Sort" localSheetId="68" hidden="1">#REF!</definedName>
    <definedName name="_Sort" localSheetId="69" hidden="1">#REF!</definedName>
    <definedName name="_Sort" localSheetId="70" hidden="1">#REF!</definedName>
    <definedName name="_Sort" localSheetId="71" hidden="1">#REF!</definedName>
    <definedName name="_Sort" localSheetId="72" hidden="1">#REF!</definedName>
    <definedName name="_Sort" localSheetId="73" hidden="1">#REF!</definedName>
    <definedName name="_Sort" localSheetId="7" hidden="1">#REF!</definedName>
    <definedName name="_Sort" localSheetId="74" hidden="1">#REF!</definedName>
    <definedName name="_Sort" localSheetId="75" hidden="1">#REF!</definedName>
    <definedName name="_Sort" localSheetId="76" hidden="1">#REF!</definedName>
    <definedName name="_Sort" localSheetId="77" hidden="1">#REF!</definedName>
    <definedName name="_Sort" localSheetId="78" hidden="1">#REF!</definedName>
    <definedName name="_Sort" localSheetId="79" hidden="1">#REF!</definedName>
    <definedName name="_Sort" localSheetId="8" hidden="1">#REF!</definedName>
    <definedName name="_Sort" localSheetId="9" hidden="1">#REF!</definedName>
    <definedName name="_Sort" hidden="1">#REF!</definedName>
    <definedName name="_SUM1" localSheetId="1">#REF!</definedName>
    <definedName name="_SUM1" localSheetId="11">#REF!</definedName>
    <definedName name="_SUM1" localSheetId="12">#REF!</definedName>
    <definedName name="_SUM1" localSheetId="13">#REF!</definedName>
    <definedName name="_SUM1" localSheetId="23">#REF!</definedName>
    <definedName name="_SUM1" localSheetId="24">#REF!</definedName>
    <definedName name="_SUM1" localSheetId="26">#REF!</definedName>
    <definedName name="_SUM1" localSheetId="28">#REF!</definedName>
    <definedName name="_SUM1" localSheetId="29">#REF!</definedName>
    <definedName name="_SUM1" localSheetId="31">#REF!</definedName>
    <definedName name="_SUM1" localSheetId="41">#REF!</definedName>
    <definedName name="_SUM1" localSheetId="4">#REF!</definedName>
    <definedName name="_SUM1" localSheetId="46">#REF!</definedName>
    <definedName name="_SUM1" localSheetId="47">#REF!</definedName>
    <definedName name="_SUM1" localSheetId="48">#REF!</definedName>
    <definedName name="_SUM1" localSheetId="49">#REF!</definedName>
    <definedName name="_SUM1" localSheetId="50">#REF!</definedName>
    <definedName name="_SUM1" localSheetId="51">#REF!</definedName>
    <definedName name="_SUM1" localSheetId="53">#REF!</definedName>
    <definedName name="_SUM1" localSheetId="54">#REF!</definedName>
    <definedName name="_SUM1" localSheetId="56">#REF!</definedName>
    <definedName name="_SUM1" localSheetId="57">#REF!</definedName>
    <definedName name="_SUM1" localSheetId="58">#REF!</definedName>
    <definedName name="_SUM1" localSheetId="60">#REF!</definedName>
    <definedName name="_SUM1" localSheetId="61">#REF!</definedName>
    <definedName name="_SUM1" localSheetId="62">#REF!</definedName>
    <definedName name="_SUM1" localSheetId="63">#REF!</definedName>
    <definedName name="_SUM1" localSheetId="64">#REF!</definedName>
    <definedName name="_SUM1" localSheetId="66">#REF!</definedName>
    <definedName name="_SUM1" localSheetId="67">#REF!</definedName>
    <definedName name="_SUM1" localSheetId="68">#REF!</definedName>
    <definedName name="_SUM1" localSheetId="69">#REF!</definedName>
    <definedName name="_SUM1" localSheetId="71">#REF!</definedName>
    <definedName name="_SUM1" localSheetId="72">#REF!</definedName>
    <definedName name="_SUM1" localSheetId="73">#REF!</definedName>
    <definedName name="_SUM1">#REF!</definedName>
    <definedName name="_SUM2" localSheetId="1">#REF!</definedName>
    <definedName name="_SUM2" localSheetId="11">#REF!</definedName>
    <definedName name="_SUM2" localSheetId="12">#REF!</definedName>
    <definedName name="_SUM2" localSheetId="13">#REF!</definedName>
    <definedName name="_SUM2" localSheetId="23">#REF!</definedName>
    <definedName name="_SUM2" localSheetId="24">#REF!</definedName>
    <definedName name="_SUM2" localSheetId="26">#REF!</definedName>
    <definedName name="_SUM2" localSheetId="28">#REF!</definedName>
    <definedName name="_SUM2" localSheetId="29">#REF!</definedName>
    <definedName name="_SUM2" localSheetId="31">#REF!</definedName>
    <definedName name="_SUM2" localSheetId="41">#REF!</definedName>
    <definedName name="_SUM2" localSheetId="4">#REF!</definedName>
    <definedName name="_SUM2" localSheetId="46">#REF!</definedName>
    <definedName name="_SUM2" localSheetId="47">#REF!</definedName>
    <definedName name="_SUM2" localSheetId="48">#REF!</definedName>
    <definedName name="_SUM2" localSheetId="49">#REF!</definedName>
    <definedName name="_SUM2" localSheetId="50">#REF!</definedName>
    <definedName name="_SUM2" localSheetId="51">#REF!</definedName>
    <definedName name="_SUM2" localSheetId="53">#REF!</definedName>
    <definedName name="_SUM2" localSheetId="54">#REF!</definedName>
    <definedName name="_SUM2" localSheetId="56">#REF!</definedName>
    <definedName name="_SUM2" localSheetId="57">#REF!</definedName>
    <definedName name="_SUM2" localSheetId="58">#REF!</definedName>
    <definedName name="_SUM2" localSheetId="60">#REF!</definedName>
    <definedName name="_SUM2" localSheetId="61">#REF!</definedName>
    <definedName name="_SUM2" localSheetId="62">#REF!</definedName>
    <definedName name="_SUM2" localSheetId="63">#REF!</definedName>
    <definedName name="_SUM2" localSheetId="64">#REF!</definedName>
    <definedName name="_SUM2" localSheetId="66">#REF!</definedName>
    <definedName name="_SUM2" localSheetId="67">#REF!</definedName>
    <definedName name="_SUM2" localSheetId="68">#REF!</definedName>
    <definedName name="_SUM2" localSheetId="69">#REF!</definedName>
    <definedName name="_SUM2" localSheetId="71">#REF!</definedName>
    <definedName name="_SUM2" localSheetId="72">#REF!</definedName>
    <definedName name="_SUM2" localSheetId="73">#REF!</definedName>
    <definedName name="_SUM2">#REF!</definedName>
    <definedName name="_TAB1" localSheetId="1">#REF!</definedName>
    <definedName name="_TAB1" localSheetId="11">#REF!</definedName>
    <definedName name="_TAB1" localSheetId="12">#REF!</definedName>
    <definedName name="_TAB1" localSheetId="13">#REF!</definedName>
    <definedName name="_TAB1" localSheetId="23">#REF!</definedName>
    <definedName name="_TAB1" localSheetId="24">#REF!</definedName>
    <definedName name="_TAB1" localSheetId="26">#REF!</definedName>
    <definedName name="_TAB1" localSheetId="28">#REF!</definedName>
    <definedName name="_TAB1" localSheetId="29">#REF!</definedName>
    <definedName name="_TAB1" localSheetId="31">#REF!</definedName>
    <definedName name="_TAB1" localSheetId="41">#REF!</definedName>
    <definedName name="_TAB1" localSheetId="4">#REF!</definedName>
    <definedName name="_TAB1" localSheetId="46">#REF!</definedName>
    <definedName name="_TAB1" localSheetId="47">#REF!</definedName>
    <definedName name="_TAB1" localSheetId="48">#REF!</definedName>
    <definedName name="_TAB1" localSheetId="49">#REF!</definedName>
    <definedName name="_TAB1" localSheetId="50">#REF!</definedName>
    <definedName name="_TAB1" localSheetId="51">#REF!</definedName>
    <definedName name="_TAB1" localSheetId="53">#REF!</definedName>
    <definedName name="_TAB1" localSheetId="54">#REF!</definedName>
    <definedName name="_TAB1" localSheetId="56">#REF!</definedName>
    <definedName name="_TAB1" localSheetId="57">#REF!</definedName>
    <definedName name="_TAB1" localSheetId="58">#REF!</definedName>
    <definedName name="_TAB1" localSheetId="60">#REF!</definedName>
    <definedName name="_TAB1" localSheetId="61">#REF!</definedName>
    <definedName name="_TAB1" localSheetId="62">#REF!</definedName>
    <definedName name="_TAB1" localSheetId="63">#REF!</definedName>
    <definedName name="_TAB1" localSheetId="64">#REF!</definedName>
    <definedName name="_TAB1" localSheetId="66">#REF!</definedName>
    <definedName name="_TAB1" localSheetId="67">#REF!</definedName>
    <definedName name="_TAB1" localSheetId="68">#REF!</definedName>
    <definedName name="_TAB1" localSheetId="69">#REF!</definedName>
    <definedName name="_TAB1" localSheetId="71">#REF!</definedName>
    <definedName name="_TAB1" localSheetId="72">#REF!</definedName>
    <definedName name="_TAB1" localSheetId="73">#REF!</definedName>
    <definedName name="_TAB1">#REF!</definedName>
    <definedName name="_TAB10" localSheetId="1">#REF!</definedName>
    <definedName name="_TAB10" localSheetId="11">#REF!</definedName>
    <definedName name="_TAB10" localSheetId="12">#REF!</definedName>
    <definedName name="_TAB10" localSheetId="13">#REF!</definedName>
    <definedName name="_TAB10" localSheetId="23">#REF!</definedName>
    <definedName name="_TAB10" localSheetId="24">#REF!</definedName>
    <definedName name="_TAB10" localSheetId="26">#REF!</definedName>
    <definedName name="_TAB10" localSheetId="28">#REF!</definedName>
    <definedName name="_TAB10" localSheetId="29">#REF!</definedName>
    <definedName name="_TAB10" localSheetId="31">#REF!</definedName>
    <definedName name="_TAB10" localSheetId="41">#REF!</definedName>
    <definedName name="_TAB10" localSheetId="4">#REF!</definedName>
    <definedName name="_TAB10" localSheetId="46">#REF!</definedName>
    <definedName name="_TAB10" localSheetId="47">#REF!</definedName>
    <definedName name="_TAB10" localSheetId="48">#REF!</definedName>
    <definedName name="_TAB10" localSheetId="49">#REF!</definedName>
    <definedName name="_TAB10" localSheetId="50">#REF!</definedName>
    <definedName name="_TAB10" localSheetId="51">#REF!</definedName>
    <definedName name="_TAB10" localSheetId="53">#REF!</definedName>
    <definedName name="_TAB10" localSheetId="54">#REF!</definedName>
    <definedName name="_TAB10" localSheetId="56">#REF!</definedName>
    <definedName name="_TAB10" localSheetId="57">#REF!</definedName>
    <definedName name="_TAB10" localSheetId="58">#REF!</definedName>
    <definedName name="_TAB10" localSheetId="60">#REF!</definedName>
    <definedName name="_TAB10" localSheetId="61">#REF!</definedName>
    <definedName name="_TAB10" localSheetId="62">#REF!</definedName>
    <definedName name="_TAB10" localSheetId="63">#REF!</definedName>
    <definedName name="_TAB10" localSheetId="64">#REF!</definedName>
    <definedName name="_TAB10" localSheetId="66">#REF!</definedName>
    <definedName name="_TAB10" localSheetId="67">#REF!</definedName>
    <definedName name="_TAB10" localSheetId="68">#REF!</definedName>
    <definedName name="_TAB10" localSheetId="69">#REF!</definedName>
    <definedName name="_TAB10" localSheetId="71">#REF!</definedName>
    <definedName name="_TAB10" localSheetId="72">#REF!</definedName>
    <definedName name="_TAB10" localSheetId="73">#REF!</definedName>
    <definedName name="_TAB10">#REF!</definedName>
    <definedName name="_TAB11" localSheetId="1">#REF!</definedName>
    <definedName name="_TAB11" localSheetId="11">#REF!</definedName>
    <definedName name="_TAB11" localSheetId="12">#REF!</definedName>
    <definedName name="_TAB11" localSheetId="13">#REF!</definedName>
    <definedName name="_TAB11" localSheetId="23">#REF!</definedName>
    <definedName name="_TAB11" localSheetId="24">#REF!</definedName>
    <definedName name="_TAB11" localSheetId="26">#REF!</definedName>
    <definedName name="_TAB11" localSheetId="28">#REF!</definedName>
    <definedName name="_TAB11" localSheetId="29">#REF!</definedName>
    <definedName name="_TAB11" localSheetId="31">#REF!</definedName>
    <definedName name="_TAB11" localSheetId="41">#REF!</definedName>
    <definedName name="_TAB11" localSheetId="4">#REF!</definedName>
    <definedName name="_TAB11" localSheetId="46">#REF!</definedName>
    <definedName name="_TAB11" localSheetId="47">#REF!</definedName>
    <definedName name="_TAB11" localSheetId="48">#REF!</definedName>
    <definedName name="_TAB11" localSheetId="49">#REF!</definedName>
    <definedName name="_TAB11" localSheetId="50">#REF!</definedName>
    <definedName name="_TAB11" localSheetId="51">#REF!</definedName>
    <definedName name="_TAB11" localSheetId="53">#REF!</definedName>
    <definedName name="_TAB11" localSheetId="54">#REF!</definedName>
    <definedName name="_TAB11" localSheetId="56">#REF!</definedName>
    <definedName name="_TAB11" localSheetId="57">#REF!</definedName>
    <definedName name="_TAB11" localSheetId="58">#REF!</definedName>
    <definedName name="_TAB11" localSheetId="60">#REF!</definedName>
    <definedName name="_TAB11" localSheetId="61">#REF!</definedName>
    <definedName name="_TAB11" localSheetId="62">#REF!</definedName>
    <definedName name="_TAB11" localSheetId="63">#REF!</definedName>
    <definedName name="_TAB11" localSheetId="64">#REF!</definedName>
    <definedName name="_TAB11" localSheetId="66">#REF!</definedName>
    <definedName name="_TAB11" localSheetId="67">#REF!</definedName>
    <definedName name="_TAB11" localSheetId="68">#REF!</definedName>
    <definedName name="_TAB11" localSheetId="69">#REF!</definedName>
    <definedName name="_TAB11" localSheetId="71">#REF!</definedName>
    <definedName name="_TAB11" localSheetId="72">#REF!</definedName>
    <definedName name="_TAB11" localSheetId="73">#REF!</definedName>
    <definedName name="_TAB11">#REF!</definedName>
    <definedName name="_TAB12" localSheetId="1">#REF!</definedName>
    <definedName name="_TAB12" localSheetId="11">#REF!</definedName>
    <definedName name="_TAB12" localSheetId="12">#REF!</definedName>
    <definedName name="_TAB12" localSheetId="13">#REF!</definedName>
    <definedName name="_TAB12" localSheetId="23">#REF!</definedName>
    <definedName name="_TAB12" localSheetId="24">#REF!</definedName>
    <definedName name="_TAB12" localSheetId="26">#REF!</definedName>
    <definedName name="_TAB12" localSheetId="28">#REF!</definedName>
    <definedName name="_TAB12" localSheetId="29">#REF!</definedName>
    <definedName name="_TAB12" localSheetId="31">#REF!</definedName>
    <definedName name="_TAB12" localSheetId="41">#REF!</definedName>
    <definedName name="_TAB12" localSheetId="4">#REF!</definedName>
    <definedName name="_TAB12" localSheetId="46">#REF!</definedName>
    <definedName name="_TAB12" localSheetId="47">#REF!</definedName>
    <definedName name="_TAB12" localSheetId="48">#REF!</definedName>
    <definedName name="_TAB12" localSheetId="49">#REF!</definedName>
    <definedName name="_TAB12" localSheetId="50">#REF!</definedName>
    <definedName name="_TAB12" localSheetId="51">#REF!</definedName>
    <definedName name="_TAB12" localSheetId="53">#REF!</definedName>
    <definedName name="_TAB12" localSheetId="54">#REF!</definedName>
    <definedName name="_TAB12" localSheetId="56">#REF!</definedName>
    <definedName name="_TAB12" localSheetId="57">#REF!</definedName>
    <definedName name="_TAB12" localSheetId="58">#REF!</definedName>
    <definedName name="_TAB12" localSheetId="60">#REF!</definedName>
    <definedName name="_TAB12" localSheetId="61">#REF!</definedName>
    <definedName name="_TAB12" localSheetId="62">#REF!</definedName>
    <definedName name="_TAB12" localSheetId="63">#REF!</definedName>
    <definedName name="_TAB12" localSheetId="64">#REF!</definedName>
    <definedName name="_TAB12" localSheetId="66">#REF!</definedName>
    <definedName name="_TAB12" localSheetId="67">#REF!</definedName>
    <definedName name="_TAB12" localSheetId="68">#REF!</definedName>
    <definedName name="_TAB12" localSheetId="69">#REF!</definedName>
    <definedName name="_TAB12" localSheetId="71">#REF!</definedName>
    <definedName name="_TAB12" localSheetId="72">#REF!</definedName>
    <definedName name="_TAB12" localSheetId="73">#REF!</definedName>
    <definedName name="_TAB12">#REF!</definedName>
    <definedName name="_TAB13" localSheetId="1">#REF!</definedName>
    <definedName name="_TAB13" localSheetId="11">#REF!</definedName>
    <definedName name="_TAB13" localSheetId="12">#REF!</definedName>
    <definedName name="_TAB13" localSheetId="13">#REF!</definedName>
    <definedName name="_TAB13" localSheetId="23">#REF!</definedName>
    <definedName name="_TAB13" localSheetId="24">#REF!</definedName>
    <definedName name="_TAB13" localSheetId="26">#REF!</definedName>
    <definedName name="_TAB13" localSheetId="28">#REF!</definedName>
    <definedName name="_TAB13" localSheetId="29">#REF!</definedName>
    <definedName name="_TAB13" localSheetId="31">#REF!</definedName>
    <definedName name="_TAB13" localSheetId="41">#REF!</definedName>
    <definedName name="_TAB13" localSheetId="4">#REF!</definedName>
    <definedName name="_TAB13" localSheetId="46">#REF!</definedName>
    <definedName name="_TAB13" localSheetId="47">#REF!</definedName>
    <definedName name="_TAB13" localSheetId="48">#REF!</definedName>
    <definedName name="_TAB13" localSheetId="49">#REF!</definedName>
    <definedName name="_TAB13" localSheetId="50">#REF!</definedName>
    <definedName name="_TAB13" localSheetId="51">#REF!</definedName>
    <definedName name="_TAB13" localSheetId="53">#REF!</definedName>
    <definedName name="_TAB13" localSheetId="54">#REF!</definedName>
    <definedName name="_TAB13" localSheetId="56">#REF!</definedName>
    <definedName name="_TAB13" localSheetId="57">#REF!</definedName>
    <definedName name="_TAB13" localSheetId="58">#REF!</definedName>
    <definedName name="_TAB13" localSheetId="60">#REF!</definedName>
    <definedName name="_TAB13" localSheetId="61">#REF!</definedName>
    <definedName name="_TAB13" localSheetId="62">#REF!</definedName>
    <definedName name="_TAB13" localSheetId="63">#REF!</definedName>
    <definedName name="_TAB13" localSheetId="64">#REF!</definedName>
    <definedName name="_TAB13" localSheetId="66">#REF!</definedName>
    <definedName name="_TAB13" localSheetId="67">#REF!</definedName>
    <definedName name="_TAB13" localSheetId="68">#REF!</definedName>
    <definedName name="_TAB13" localSheetId="69">#REF!</definedName>
    <definedName name="_TAB13" localSheetId="71">#REF!</definedName>
    <definedName name="_TAB13" localSheetId="72">#REF!</definedName>
    <definedName name="_TAB13" localSheetId="73">#REF!</definedName>
    <definedName name="_TAB13">#REF!</definedName>
    <definedName name="_TAB14" localSheetId="1">#REF!</definedName>
    <definedName name="_TAB14" localSheetId="11">#REF!</definedName>
    <definedName name="_TAB14" localSheetId="12">#REF!</definedName>
    <definedName name="_TAB14" localSheetId="13">#REF!</definedName>
    <definedName name="_TAB14" localSheetId="23">#REF!</definedName>
    <definedName name="_TAB14" localSheetId="24">#REF!</definedName>
    <definedName name="_TAB14" localSheetId="26">#REF!</definedName>
    <definedName name="_TAB14" localSheetId="28">#REF!</definedName>
    <definedName name="_TAB14" localSheetId="29">#REF!</definedName>
    <definedName name="_TAB14" localSheetId="31">#REF!</definedName>
    <definedName name="_TAB14" localSheetId="41">#REF!</definedName>
    <definedName name="_TAB14" localSheetId="4">#REF!</definedName>
    <definedName name="_TAB14" localSheetId="46">#REF!</definedName>
    <definedName name="_TAB14" localSheetId="47">#REF!</definedName>
    <definedName name="_TAB14" localSheetId="48">#REF!</definedName>
    <definedName name="_TAB14" localSheetId="49">#REF!</definedName>
    <definedName name="_TAB14" localSheetId="50">#REF!</definedName>
    <definedName name="_TAB14" localSheetId="51">#REF!</definedName>
    <definedName name="_TAB14" localSheetId="53">#REF!</definedName>
    <definedName name="_TAB14" localSheetId="54">#REF!</definedName>
    <definedName name="_TAB14" localSheetId="56">#REF!</definedName>
    <definedName name="_TAB14" localSheetId="57">#REF!</definedName>
    <definedName name="_TAB14" localSheetId="58">#REF!</definedName>
    <definedName name="_TAB14" localSheetId="60">#REF!</definedName>
    <definedName name="_TAB14" localSheetId="61">#REF!</definedName>
    <definedName name="_TAB14" localSheetId="62">#REF!</definedName>
    <definedName name="_TAB14" localSheetId="63">#REF!</definedName>
    <definedName name="_TAB14" localSheetId="64">#REF!</definedName>
    <definedName name="_TAB14" localSheetId="66">#REF!</definedName>
    <definedName name="_TAB14" localSheetId="67">#REF!</definedName>
    <definedName name="_TAB14" localSheetId="68">#REF!</definedName>
    <definedName name="_TAB14" localSheetId="69">#REF!</definedName>
    <definedName name="_TAB14" localSheetId="71">#REF!</definedName>
    <definedName name="_TAB14" localSheetId="72">#REF!</definedName>
    <definedName name="_TAB14" localSheetId="73">#REF!</definedName>
    <definedName name="_TAB14">#REF!</definedName>
    <definedName name="_TAB15" localSheetId="1">#REF!</definedName>
    <definedName name="_TAB15" localSheetId="11">#REF!</definedName>
    <definedName name="_TAB15" localSheetId="12">#REF!</definedName>
    <definedName name="_TAB15" localSheetId="13">#REF!</definedName>
    <definedName name="_TAB15" localSheetId="23">#REF!</definedName>
    <definedName name="_TAB15" localSheetId="24">#REF!</definedName>
    <definedName name="_TAB15" localSheetId="26">#REF!</definedName>
    <definedName name="_TAB15" localSheetId="28">#REF!</definedName>
    <definedName name="_TAB15" localSheetId="29">#REF!</definedName>
    <definedName name="_TAB15" localSheetId="31">#REF!</definedName>
    <definedName name="_TAB15" localSheetId="41">#REF!</definedName>
    <definedName name="_TAB15" localSheetId="4">#REF!</definedName>
    <definedName name="_TAB15" localSheetId="46">#REF!</definedName>
    <definedName name="_TAB15" localSheetId="47">#REF!</definedName>
    <definedName name="_TAB15" localSheetId="48">#REF!</definedName>
    <definedName name="_TAB15" localSheetId="49">#REF!</definedName>
    <definedName name="_TAB15" localSheetId="50">#REF!</definedName>
    <definedName name="_TAB15" localSheetId="51">#REF!</definedName>
    <definedName name="_TAB15" localSheetId="53">#REF!</definedName>
    <definedName name="_TAB15" localSheetId="54">#REF!</definedName>
    <definedName name="_TAB15" localSheetId="56">#REF!</definedName>
    <definedName name="_TAB15" localSheetId="57">#REF!</definedName>
    <definedName name="_TAB15" localSheetId="58">#REF!</definedName>
    <definedName name="_TAB15" localSheetId="60">#REF!</definedName>
    <definedName name="_TAB15" localSheetId="61">#REF!</definedName>
    <definedName name="_TAB15" localSheetId="62">#REF!</definedName>
    <definedName name="_TAB15" localSheetId="63">#REF!</definedName>
    <definedName name="_TAB15" localSheetId="64">#REF!</definedName>
    <definedName name="_TAB15" localSheetId="66">#REF!</definedName>
    <definedName name="_TAB15" localSheetId="67">#REF!</definedName>
    <definedName name="_TAB15" localSheetId="68">#REF!</definedName>
    <definedName name="_TAB15" localSheetId="69">#REF!</definedName>
    <definedName name="_TAB15" localSheetId="71">#REF!</definedName>
    <definedName name="_TAB15" localSheetId="72">#REF!</definedName>
    <definedName name="_TAB15" localSheetId="73">#REF!</definedName>
    <definedName name="_TAB15">#REF!</definedName>
    <definedName name="_TAB16" localSheetId="1">#REF!</definedName>
    <definedName name="_TAB16" localSheetId="11">#REF!</definedName>
    <definedName name="_TAB16" localSheetId="12">#REF!</definedName>
    <definedName name="_TAB16" localSheetId="13">#REF!</definedName>
    <definedName name="_TAB16" localSheetId="23">#REF!</definedName>
    <definedName name="_TAB16" localSheetId="24">#REF!</definedName>
    <definedName name="_TAB16" localSheetId="26">#REF!</definedName>
    <definedName name="_TAB16" localSheetId="28">#REF!</definedName>
    <definedName name="_TAB16" localSheetId="29">#REF!</definedName>
    <definedName name="_TAB16" localSheetId="31">#REF!</definedName>
    <definedName name="_TAB16" localSheetId="41">#REF!</definedName>
    <definedName name="_TAB16" localSheetId="4">#REF!</definedName>
    <definedName name="_TAB16" localSheetId="46">#REF!</definedName>
    <definedName name="_TAB16" localSheetId="47">#REF!</definedName>
    <definedName name="_TAB16" localSheetId="48">#REF!</definedName>
    <definedName name="_TAB16" localSheetId="49">#REF!</definedName>
    <definedName name="_TAB16" localSheetId="50">#REF!</definedName>
    <definedName name="_TAB16" localSheetId="51">#REF!</definedName>
    <definedName name="_TAB16" localSheetId="53">#REF!</definedName>
    <definedName name="_TAB16" localSheetId="54">#REF!</definedName>
    <definedName name="_TAB16" localSheetId="56">#REF!</definedName>
    <definedName name="_TAB16" localSheetId="57">#REF!</definedName>
    <definedName name="_TAB16" localSheetId="58">#REF!</definedName>
    <definedName name="_TAB16" localSheetId="60">#REF!</definedName>
    <definedName name="_TAB16" localSheetId="61">#REF!</definedName>
    <definedName name="_TAB16" localSheetId="62">#REF!</definedName>
    <definedName name="_TAB16" localSheetId="63">#REF!</definedName>
    <definedName name="_TAB16" localSheetId="64">#REF!</definedName>
    <definedName name="_TAB16" localSheetId="66">#REF!</definedName>
    <definedName name="_TAB16" localSheetId="67">#REF!</definedName>
    <definedName name="_TAB16" localSheetId="68">#REF!</definedName>
    <definedName name="_TAB16" localSheetId="69">#REF!</definedName>
    <definedName name="_TAB16" localSheetId="71">#REF!</definedName>
    <definedName name="_TAB16" localSheetId="72">#REF!</definedName>
    <definedName name="_TAB16" localSheetId="73">#REF!</definedName>
    <definedName name="_TAB16">#REF!</definedName>
    <definedName name="_TAB18" localSheetId="1">[58]TC!#REF!</definedName>
    <definedName name="_TAB18" localSheetId="10">[58]TC!#REF!</definedName>
    <definedName name="_TAB18" localSheetId="13">[58]TC!#REF!</definedName>
    <definedName name="_TAB18" localSheetId="2">[58]TC!#REF!</definedName>
    <definedName name="_TAB18" localSheetId="23">[58]TC!#REF!</definedName>
    <definedName name="_TAB18" localSheetId="24">[58]TC!#REF!</definedName>
    <definedName name="_TAB18" localSheetId="25">[58]TC!#REF!</definedName>
    <definedName name="_TAB18" localSheetId="26">[58]TC!#REF!</definedName>
    <definedName name="_TAB18" localSheetId="27">[58]TC!#REF!</definedName>
    <definedName name="_TAB18" localSheetId="28">[58]TC!#REF!</definedName>
    <definedName name="_TAB18" localSheetId="29">[58]TC!#REF!</definedName>
    <definedName name="_TAB18" localSheetId="3">[58]TC!#REF!</definedName>
    <definedName name="_TAB18" localSheetId="31">[58]TC!#REF!</definedName>
    <definedName name="_TAB18" localSheetId="32">[58]TC!#REF!</definedName>
    <definedName name="_TAB18" localSheetId="33">[58]TC!#REF!</definedName>
    <definedName name="_TAB18" localSheetId="34">[58]TC!#REF!</definedName>
    <definedName name="_TAB18" localSheetId="37">[58]TC!#REF!</definedName>
    <definedName name="_TAB18" localSheetId="41">[58]TC!#REF!</definedName>
    <definedName name="_TAB18" localSheetId="4">[58]TC!#REF!</definedName>
    <definedName name="_TAB18" localSheetId="45">[58]TC!#REF!</definedName>
    <definedName name="_TAB18" localSheetId="46">[58]TC!#REF!</definedName>
    <definedName name="_TAB18" localSheetId="47">[58]TC!#REF!</definedName>
    <definedName name="_TAB18" localSheetId="48">[58]TC!#REF!</definedName>
    <definedName name="_TAB18" localSheetId="49">[58]TC!#REF!</definedName>
    <definedName name="_TAB18" localSheetId="50">[58]TC!#REF!</definedName>
    <definedName name="_TAB18" localSheetId="5">[59]TC!#REF!</definedName>
    <definedName name="_TAB18" localSheetId="51">[58]TC!#REF!</definedName>
    <definedName name="_TAB18" localSheetId="52">[58]TC!#REF!</definedName>
    <definedName name="_TAB18" localSheetId="53">[58]TC!#REF!</definedName>
    <definedName name="_TAB18" localSheetId="54">[58]TC!#REF!</definedName>
    <definedName name="_TAB18" localSheetId="56">[58]TC!#REF!</definedName>
    <definedName name="_TAB18" localSheetId="57">[58]TC!#REF!</definedName>
    <definedName name="_TAB18" localSheetId="58">[58]TC!#REF!</definedName>
    <definedName name="_TAB18" localSheetId="59">[58]TC!#REF!</definedName>
    <definedName name="_TAB18" localSheetId="60">[58]TC!#REF!</definedName>
    <definedName name="_TAB18" localSheetId="61">[58]TC!#REF!</definedName>
    <definedName name="_TAB18" localSheetId="62">[58]TC!#REF!</definedName>
    <definedName name="_TAB18" localSheetId="63">[58]TC!#REF!</definedName>
    <definedName name="_TAB18" localSheetId="6">[60]TC!#REF!</definedName>
    <definedName name="_TAB18" localSheetId="64">[58]TC!#REF!</definedName>
    <definedName name="_TAB18" localSheetId="65">[58]TC!#REF!</definedName>
    <definedName name="_TAB18" localSheetId="66">[58]TC!#REF!</definedName>
    <definedName name="_TAB18" localSheetId="67">[58]TC!#REF!</definedName>
    <definedName name="_TAB18" localSheetId="68">[58]TC!#REF!</definedName>
    <definedName name="_TAB18" localSheetId="69">[58]TC!#REF!</definedName>
    <definedName name="_TAB18" localSheetId="71">[58]TC!#REF!</definedName>
    <definedName name="_TAB18" localSheetId="72">[58]TC!#REF!</definedName>
    <definedName name="_TAB18" localSheetId="73">[58]TC!#REF!</definedName>
    <definedName name="_TAB18" localSheetId="7">[58]TC!#REF!</definedName>
    <definedName name="_TAB18" localSheetId="74">[58]TC!#REF!</definedName>
    <definedName name="_TAB18" localSheetId="75">[58]TC!#REF!</definedName>
    <definedName name="_TAB18" localSheetId="76">[58]TC!#REF!</definedName>
    <definedName name="_TAB18" localSheetId="77">[58]TC!#REF!</definedName>
    <definedName name="_TAB18" localSheetId="78">[58]TC!#REF!</definedName>
    <definedName name="_TAB18" localSheetId="79">[58]TC!#REF!</definedName>
    <definedName name="_TAB18" localSheetId="8">[58]TC!#REF!</definedName>
    <definedName name="_TAB18" localSheetId="9">[58]TC!#REF!</definedName>
    <definedName name="_TAB18">[58]TC!#REF!</definedName>
    <definedName name="_Tab19" localSheetId="1">#REF!</definedName>
    <definedName name="_Tab19" localSheetId="10">#REF!</definedName>
    <definedName name="_Tab19" localSheetId="11">#REF!</definedName>
    <definedName name="_Tab19" localSheetId="12">#REF!</definedName>
    <definedName name="_Tab19" localSheetId="13">#REF!</definedName>
    <definedName name="_Tab19" localSheetId="15">#REF!</definedName>
    <definedName name="_Tab19" localSheetId="16">#REF!</definedName>
    <definedName name="_Tab19" localSheetId="2">#REF!</definedName>
    <definedName name="_Tab19" localSheetId="23">#REF!</definedName>
    <definedName name="_Tab19" localSheetId="24">#REF!</definedName>
    <definedName name="_Tab19" localSheetId="25">#REF!</definedName>
    <definedName name="_Tab19" localSheetId="26">#REF!</definedName>
    <definedName name="_Tab19" localSheetId="27">#REF!</definedName>
    <definedName name="_Tab19" localSheetId="28">#REF!</definedName>
    <definedName name="_Tab19" localSheetId="29">#REF!</definedName>
    <definedName name="_Tab19" localSheetId="3">#REF!</definedName>
    <definedName name="_Tab19" localSheetId="31">#REF!</definedName>
    <definedName name="_Tab19" localSheetId="32">#REF!</definedName>
    <definedName name="_Tab19" localSheetId="33">#REF!</definedName>
    <definedName name="_Tab19" localSheetId="34">#REF!</definedName>
    <definedName name="_Tab19" localSheetId="37">#REF!</definedName>
    <definedName name="_Tab19" localSheetId="41">#REF!</definedName>
    <definedName name="_Tab19" localSheetId="4">#REF!</definedName>
    <definedName name="_Tab19" localSheetId="45">#REF!</definedName>
    <definedName name="_Tab19" localSheetId="46">#REF!</definedName>
    <definedName name="_Tab19" localSheetId="47">#REF!</definedName>
    <definedName name="_Tab19" localSheetId="48">#REF!</definedName>
    <definedName name="_Tab19" localSheetId="49">#REF!</definedName>
    <definedName name="_Tab19" localSheetId="50">#REF!</definedName>
    <definedName name="_Tab19" localSheetId="5">#REF!</definedName>
    <definedName name="_Tab19" localSheetId="51">#REF!</definedName>
    <definedName name="_Tab19" localSheetId="52">#REF!</definedName>
    <definedName name="_Tab19" localSheetId="53">#REF!</definedName>
    <definedName name="_Tab19" localSheetId="54">#REF!</definedName>
    <definedName name="_Tab19" localSheetId="56">#REF!</definedName>
    <definedName name="_Tab19" localSheetId="57">#REF!</definedName>
    <definedName name="_Tab19" localSheetId="58">#REF!</definedName>
    <definedName name="_Tab19" localSheetId="59">#REF!</definedName>
    <definedName name="_Tab19" localSheetId="60">#REF!</definedName>
    <definedName name="_Tab19" localSheetId="61">#REF!</definedName>
    <definedName name="_Tab19" localSheetId="62">#REF!</definedName>
    <definedName name="_Tab19" localSheetId="63">#REF!</definedName>
    <definedName name="_Tab19" localSheetId="6">#REF!</definedName>
    <definedName name="_Tab19" localSheetId="64">#REF!</definedName>
    <definedName name="_Tab19" localSheetId="65">#REF!</definedName>
    <definedName name="_Tab19" localSheetId="66">#REF!</definedName>
    <definedName name="_Tab19" localSheetId="67">#REF!</definedName>
    <definedName name="_Tab19" localSheetId="68">#REF!</definedName>
    <definedName name="_Tab19" localSheetId="69">#REF!</definedName>
    <definedName name="_Tab19" localSheetId="71">#REF!</definedName>
    <definedName name="_Tab19" localSheetId="72">#REF!</definedName>
    <definedName name="_Tab19" localSheetId="73">#REF!</definedName>
    <definedName name="_Tab19" localSheetId="7">#REF!</definedName>
    <definedName name="_Tab19" localSheetId="74">#REF!</definedName>
    <definedName name="_Tab19" localSheetId="75">#REF!</definedName>
    <definedName name="_Tab19" localSheetId="76">#REF!</definedName>
    <definedName name="_Tab19" localSheetId="77">#REF!</definedName>
    <definedName name="_Tab19" localSheetId="78">#REF!</definedName>
    <definedName name="_Tab19" localSheetId="79">#REF!</definedName>
    <definedName name="_Tab19" localSheetId="8">#REF!</definedName>
    <definedName name="_Tab19" localSheetId="9">#REF!</definedName>
    <definedName name="_Tab19">#REF!</definedName>
    <definedName name="_TAB2" localSheetId="1">#REF!</definedName>
    <definedName name="_TAB2" localSheetId="10">#REF!</definedName>
    <definedName name="_TAB2" localSheetId="11">#REF!</definedName>
    <definedName name="_TAB2" localSheetId="12">#REF!</definedName>
    <definedName name="_TAB2" localSheetId="13">#REF!</definedName>
    <definedName name="_TAB2" localSheetId="15">#REF!</definedName>
    <definedName name="_TAB2" localSheetId="16">#REF!</definedName>
    <definedName name="_TAB2" localSheetId="2">#REF!</definedName>
    <definedName name="_TAB2" localSheetId="23">#REF!</definedName>
    <definedName name="_TAB2" localSheetId="24">#REF!</definedName>
    <definedName name="_TAB2" localSheetId="25">#REF!</definedName>
    <definedName name="_TAB2" localSheetId="26">#REF!</definedName>
    <definedName name="_TAB2" localSheetId="27">#REF!</definedName>
    <definedName name="_TAB2" localSheetId="28">#REF!</definedName>
    <definedName name="_TAB2" localSheetId="29">#REF!</definedName>
    <definedName name="_TAB2" localSheetId="3">#REF!</definedName>
    <definedName name="_TAB2" localSheetId="31">#REF!</definedName>
    <definedName name="_TAB2" localSheetId="32">#REF!</definedName>
    <definedName name="_TAB2" localSheetId="33">#REF!</definedName>
    <definedName name="_TAB2" localSheetId="34">#REF!</definedName>
    <definedName name="_TAB2" localSheetId="37">#REF!</definedName>
    <definedName name="_TAB2" localSheetId="41">#REF!</definedName>
    <definedName name="_TAB2" localSheetId="4">#REF!</definedName>
    <definedName name="_TAB2" localSheetId="45">#REF!</definedName>
    <definedName name="_TAB2" localSheetId="46">#REF!</definedName>
    <definedName name="_TAB2" localSheetId="47">#REF!</definedName>
    <definedName name="_TAB2" localSheetId="48">#REF!</definedName>
    <definedName name="_TAB2" localSheetId="49">#REF!</definedName>
    <definedName name="_TAB2" localSheetId="50">#REF!</definedName>
    <definedName name="_TAB2" localSheetId="5">#REF!</definedName>
    <definedName name="_TAB2" localSheetId="51">#REF!</definedName>
    <definedName name="_TAB2" localSheetId="52">#REF!</definedName>
    <definedName name="_TAB2" localSheetId="53">#REF!</definedName>
    <definedName name="_TAB2" localSheetId="54">#REF!</definedName>
    <definedName name="_TAB2" localSheetId="56">#REF!</definedName>
    <definedName name="_TAB2" localSheetId="57">#REF!</definedName>
    <definedName name="_TAB2" localSheetId="58">#REF!</definedName>
    <definedName name="_TAB2" localSheetId="59">#REF!</definedName>
    <definedName name="_TAB2" localSheetId="60">#REF!</definedName>
    <definedName name="_TAB2" localSheetId="61">#REF!</definedName>
    <definedName name="_TAB2" localSheetId="62">#REF!</definedName>
    <definedName name="_TAB2" localSheetId="63">#REF!</definedName>
    <definedName name="_TAB2" localSheetId="6">#REF!</definedName>
    <definedName name="_TAB2" localSheetId="64">#REF!</definedName>
    <definedName name="_TAB2" localSheetId="65">#REF!</definedName>
    <definedName name="_TAB2" localSheetId="66">#REF!</definedName>
    <definedName name="_TAB2" localSheetId="67">#REF!</definedName>
    <definedName name="_TAB2" localSheetId="68">#REF!</definedName>
    <definedName name="_TAB2" localSheetId="69">#REF!</definedName>
    <definedName name="_TAB2" localSheetId="71">#REF!</definedName>
    <definedName name="_TAB2" localSheetId="72">#REF!</definedName>
    <definedName name="_TAB2" localSheetId="73">#REF!</definedName>
    <definedName name="_TAB2" localSheetId="7">#REF!</definedName>
    <definedName name="_TAB2" localSheetId="74">#REF!</definedName>
    <definedName name="_TAB2" localSheetId="75">#REF!</definedName>
    <definedName name="_TAB2" localSheetId="76">#REF!</definedName>
    <definedName name="_TAB2" localSheetId="77">#REF!</definedName>
    <definedName name="_TAB2" localSheetId="78">#REF!</definedName>
    <definedName name="_TAB2" localSheetId="79">#REF!</definedName>
    <definedName name="_TAB2" localSheetId="8">#REF!</definedName>
    <definedName name="_TAB2" localSheetId="9">#REF!</definedName>
    <definedName name="_TAB2">#REF!</definedName>
    <definedName name="_Tab20" localSheetId="1">#REF!</definedName>
    <definedName name="_Tab20" localSheetId="10">#REF!</definedName>
    <definedName name="_Tab20" localSheetId="11">#REF!</definedName>
    <definedName name="_Tab20" localSheetId="12">#REF!</definedName>
    <definedName name="_Tab20" localSheetId="13">#REF!</definedName>
    <definedName name="_Tab20" localSheetId="15">#REF!</definedName>
    <definedName name="_Tab20" localSheetId="16">#REF!</definedName>
    <definedName name="_Tab20" localSheetId="2">#REF!</definedName>
    <definedName name="_Tab20" localSheetId="23">#REF!</definedName>
    <definedName name="_Tab20" localSheetId="24">#REF!</definedName>
    <definedName name="_Tab20" localSheetId="25">#REF!</definedName>
    <definedName name="_Tab20" localSheetId="26">#REF!</definedName>
    <definedName name="_Tab20" localSheetId="27">#REF!</definedName>
    <definedName name="_Tab20" localSheetId="28">#REF!</definedName>
    <definedName name="_Tab20" localSheetId="29">#REF!</definedName>
    <definedName name="_Tab20" localSheetId="3">#REF!</definedName>
    <definedName name="_Tab20" localSheetId="31">#REF!</definedName>
    <definedName name="_Tab20" localSheetId="32">#REF!</definedName>
    <definedName name="_Tab20" localSheetId="33">#REF!</definedName>
    <definedName name="_Tab20" localSheetId="34">#REF!</definedName>
    <definedName name="_Tab20" localSheetId="37">#REF!</definedName>
    <definedName name="_Tab20" localSheetId="41">#REF!</definedName>
    <definedName name="_Tab20" localSheetId="4">#REF!</definedName>
    <definedName name="_Tab20" localSheetId="45">#REF!</definedName>
    <definedName name="_Tab20" localSheetId="46">#REF!</definedName>
    <definedName name="_Tab20" localSheetId="47">#REF!</definedName>
    <definedName name="_Tab20" localSheetId="48">#REF!</definedName>
    <definedName name="_Tab20" localSheetId="49">#REF!</definedName>
    <definedName name="_Tab20" localSheetId="50">#REF!</definedName>
    <definedName name="_Tab20" localSheetId="5">#REF!</definedName>
    <definedName name="_Tab20" localSheetId="51">#REF!</definedName>
    <definedName name="_Tab20" localSheetId="52">#REF!</definedName>
    <definedName name="_Tab20" localSheetId="53">#REF!</definedName>
    <definedName name="_Tab20" localSheetId="54">#REF!</definedName>
    <definedName name="_Tab20" localSheetId="56">#REF!</definedName>
    <definedName name="_Tab20" localSheetId="57">#REF!</definedName>
    <definedName name="_Tab20" localSheetId="58">#REF!</definedName>
    <definedName name="_Tab20" localSheetId="59">#REF!</definedName>
    <definedName name="_Tab20" localSheetId="60">#REF!</definedName>
    <definedName name="_Tab20" localSheetId="61">#REF!</definedName>
    <definedName name="_Tab20" localSheetId="62">#REF!</definedName>
    <definedName name="_Tab20" localSheetId="63">#REF!</definedName>
    <definedName name="_Tab20" localSheetId="6">#REF!</definedName>
    <definedName name="_Tab20" localSheetId="64">#REF!</definedName>
    <definedName name="_Tab20" localSheetId="65">#REF!</definedName>
    <definedName name="_Tab20" localSheetId="66">#REF!</definedName>
    <definedName name="_Tab20" localSheetId="67">#REF!</definedName>
    <definedName name="_Tab20" localSheetId="68">#REF!</definedName>
    <definedName name="_Tab20" localSheetId="69">#REF!</definedName>
    <definedName name="_Tab20" localSheetId="71">#REF!</definedName>
    <definedName name="_Tab20" localSheetId="72">#REF!</definedName>
    <definedName name="_Tab20" localSheetId="73">#REF!</definedName>
    <definedName name="_Tab20" localSheetId="7">#REF!</definedName>
    <definedName name="_Tab20" localSheetId="74">#REF!</definedName>
    <definedName name="_Tab20" localSheetId="75">#REF!</definedName>
    <definedName name="_Tab20" localSheetId="76">#REF!</definedName>
    <definedName name="_Tab20" localSheetId="77">#REF!</definedName>
    <definedName name="_Tab20" localSheetId="78">#REF!</definedName>
    <definedName name="_Tab20" localSheetId="79">#REF!</definedName>
    <definedName name="_Tab20" localSheetId="8">#REF!</definedName>
    <definedName name="_Tab20" localSheetId="9">#REF!</definedName>
    <definedName name="_Tab20">#REF!</definedName>
    <definedName name="_Tab21" localSheetId="1">#REF!</definedName>
    <definedName name="_Tab21" localSheetId="11">#REF!</definedName>
    <definedName name="_Tab21" localSheetId="12">#REF!</definedName>
    <definedName name="_Tab21" localSheetId="13">#REF!</definedName>
    <definedName name="_Tab21" localSheetId="23">#REF!</definedName>
    <definedName name="_Tab21" localSheetId="24">#REF!</definedName>
    <definedName name="_Tab21" localSheetId="26">#REF!</definedName>
    <definedName name="_Tab21" localSheetId="28">#REF!</definedName>
    <definedName name="_Tab21" localSheetId="29">#REF!</definedName>
    <definedName name="_Tab21" localSheetId="31">#REF!</definedName>
    <definedName name="_Tab21" localSheetId="41">#REF!</definedName>
    <definedName name="_Tab21" localSheetId="4">#REF!</definedName>
    <definedName name="_Tab21" localSheetId="46">#REF!</definedName>
    <definedName name="_Tab21" localSheetId="47">#REF!</definedName>
    <definedName name="_Tab21" localSheetId="48">#REF!</definedName>
    <definedName name="_Tab21" localSheetId="49">#REF!</definedName>
    <definedName name="_Tab21" localSheetId="50">#REF!</definedName>
    <definedName name="_Tab21" localSheetId="51">#REF!</definedName>
    <definedName name="_Tab21" localSheetId="53">#REF!</definedName>
    <definedName name="_Tab21" localSheetId="54">#REF!</definedName>
    <definedName name="_Tab21" localSheetId="56">#REF!</definedName>
    <definedName name="_Tab21" localSheetId="57">#REF!</definedName>
    <definedName name="_Tab21" localSheetId="58">#REF!</definedName>
    <definedName name="_Tab21" localSheetId="60">#REF!</definedName>
    <definedName name="_Tab21" localSheetId="61">#REF!</definedName>
    <definedName name="_Tab21" localSheetId="62">#REF!</definedName>
    <definedName name="_Tab21" localSheetId="63">#REF!</definedName>
    <definedName name="_Tab21" localSheetId="64">#REF!</definedName>
    <definedName name="_Tab21" localSheetId="66">#REF!</definedName>
    <definedName name="_Tab21" localSheetId="67">#REF!</definedName>
    <definedName name="_Tab21" localSheetId="68">#REF!</definedName>
    <definedName name="_Tab21" localSheetId="69">#REF!</definedName>
    <definedName name="_Tab21" localSheetId="71">#REF!</definedName>
    <definedName name="_Tab21" localSheetId="72">#REF!</definedName>
    <definedName name="_Tab21" localSheetId="73">#REF!</definedName>
    <definedName name="_Tab21">#REF!</definedName>
    <definedName name="_Tab22" localSheetId="1">#REF!</definedName>
    <definedName name="_Tab22" localSheetId="11">#REF!</definedName>
    <definedName name="_Tab22" localSheetId="12">#REF!</definedName>
    <definedName name="_Tab22" localSheetId="13">#REF!</definedName>
    <definedName name="_Tab22" localSheetId="23">#REF!</definedName>
    <definedName name="_Tab22" localSheetId="24">#REF!</definedName>
    <definedName name="_Tab22" localSheetId="26">#REF!</definedName>
    <definedName name="_Tab22" localSheetId="28">#REF!</definedName>
    <definedName name="_Tab22" localSheetId="29">#REF!</definedName>
    <definedName name="_Tab22" localSheetId="31">#REF!</definedName>
    <definedName name="_Tab22" localSheetId="41">#REF!</definedName>
    <definedName name="_Tab22" localSheetId="4">#REF!</definedName>
    <definedName name="_Tab22" localSheetId="46">#REF!</definedName>
    <definedName name="_Tab22" localSheetId="47">#REF!</definedName>
    <definedName name="_Tab22" localSheetId="48">#REF!</definedName>
    <definedName name="_Tab22" localSheetId="49">#REF!</definedName>
    <definedName name="_Tab22" localSheetId="50">#REF!</definedName>
    <definedName name="_Tab22" localSheetId="51">#REF!</definedName>
    <definedName name="_Tab22" localSheetId="53">#REF!</definedName>
    <definedName name="_Tab22" localSheetId="54">#REF!</definedName>
    <definedName name="_Tab22" localSheetId="56">#REF!</definedName>
    <definedName name="_Tab22" localSheetId="57">#REF!</definedName>
    <definedName name="_Tab22" localSheetId="58">#REF!</definedName>
    <definedName name="_Tab22" localSheetId="60">#REF!</definedName>
    <definedName name="_Tab22" localSheetId="61">#REF!</definedName>
    <definedName name="_Tab22" localSheetId="62">#REF!</definedName>
    <definedName name="_Tab22" localSheetId="63">#REF!</definedName>
    <definedName name="_Tab22" localSheetId="64">#REF!</definedName>
    <definedName name="_Tab22" localSheetId="66">#REF!</definedName>
    <definedName name="_Tab22" localSheetId="67">#REF!</definedName>
    <definedName name="_Tab22" localSheetId="68">#REF!</definedName>
    <definedName name="_Tab22" localSheetId="69">#REF!</definedName>
    <definedName name="_Tab22" localSheetId="71">#REF!</definedName>
    <definedName name="_Tab22" localSheetId="72">#REF!</definedName>
    <definedName name="_Tab22" localSheetId="73">#REF!</definedName>
    <definedName name="_Tab22">#REF!</definedName>
    <definedName name="_Tab23" localSheetId="1">#REF!</definedName>
    <definedName name="_Tab23" localSheetId="11">#REF!</definedName>
    <definedName name="_Tab23" localSheetId="12">#REF!</definedName>
    <definedName name="_Tab23" localSheetId="13">#REF!</definedName>
    <definedName name="_Tab23" localSheetId="23">#REF!</definedName>
    <definedName name="_Tab23" localSheetId="24">#REF!</definedName>
    <definedName name="_Tab23" localSheetId="26">#REF!</definedName>
    <definedName name="_Tab23" localSheetId="28">#REF!</definedName>
    <definedName name="_Tab23" localSheetId="29">#REF!</definedName>
    <definedName name="_Tab23" localSheetId="31">#REF!</definedName>
    <definedName name="_Tab23" localSheetId="41">#REF!</definedName>
    <definedName name="_Tab23" localSheetId="4">#REF!</definedName>
    <definedName name="_Tab23" localSheetId="46">#REF!</definedName>
    <definedName name="_Tab23" localSheetId="47">#REF!</definedName>
    <definedName name="_Tab23" localSheetId="48">#REF!</definedName>
    <definedName name="_Tab23" localSheetId="49">#REF!</definedName>
    <definedName name="_Tab23" localSheetId="50">#REF!</definedName>
    <definedName name="_Tab23" localSheetId="51">#REF!</definedName>
    <definedName name="_Tab23" localSheetId="53">#REF!</definedName>
    <definedName name="_Tab23" localSheetId="54">#REF!</definedName>
    <definedName name="_Tab23" localSheetId="56">#REF!</definedName>
    <definedName name="_Tab23" localSheetId="57">#REF!</definedName>
    <definedName name="_Tab23" localSheetId="58">#REF!</definedName>
    <definedName name="_Tab23" localSheetId="60">#REF!</definedName>
    <definedName name="_Tab23" localSheetId="61">#REF!</definedName>
    <definedName name="_Tab23" localSheetId="62">#REF!</definedName>
    <definedName name="_Tab23" localSheetId="63">#REF!</definedName>
    <definedName name="_Tab23" localSheetId="64">#REF!</definedName>
    <definedName name="_Tab23" localSheetId="66">#REF!</definedName>
    <definedName name="_Tab23" localSheetId="67">#REF!</definedName>
    <definedName name="_Tab23" localSheetId="68">#REF!</definedName>
    <definedName name="_Tab23" localSheetId="69">#REF!</definedName>
    <definedName name="_Tab23" localSheetId="71">#REF!</definedName>
    <definedName name="_Tab23" localSheetId="72">#REF!</definedName>
    <definedName name="_Tab23" localSheetId="73">#REF!</definedName>
    <definedName name="_Tab23">#REF!</definedName>
    <definedName name="_Tab24" localSheetId="1">#REF!</definedName>
    <definedName name="_Tab24" localSheetId="11">#REF!</definedName>
    <definedName name="_Tab24" localSheetId="12">#REF!</definedName>
    <definedName name="_Tab24" localSheetId="13">#REF!</definedName>
    <definedName name="_Tab24" localSheetId="23">#REF!</definedName>
    <definedName name="_Tab24" localSheetId="24">#REF!</definedName>
    <definedName name="_Tab24" localSheetId="26">#REF!</definedName>
    <definedName name="_Tab24" localSheetId="28">#REF!</definedName>
    <definedName name="_Tab24" localSheetId="29">#REF!</definedName>
    <definedName name="_Tab24" localSheetId="31">#REF!</definedName>
    <definedName name="_Tab24" localSheetId="41">#REF!</definedName>
    <definedName name="_Tab24" localSheetId="4">#REF!</definedName>
    <definedName name="_Tab24" localSheetId="46">#REF!</definedName>
    <definedName name="_Tab24" localSheetId="47">#REF!</definedName>
    <definedName name="_Tab24" localSheetId="48">#REF!</definedName>
    <definedName name="_Tab24" localSheetId="49">#REF!</definedName>
    <definedName name="_Tab24" localSheetId="50">#REF!</definedName>
    <definedName name="_Tab24" localSheetId="51">#REF!</definedName>
    <definedName name="_Tab24" localSheetId="53">#REF!</definedName>
    <definedName name="_Tab24" localSheetId="54">#REF!</definedName>
    <definedName name="_Tab24" localSheetId="56">#REF!</definedName>
    <definedName name="_Tab24" localSheetId="57">#REF!</definedName>
    <definedName name="_Tab24" localSheetId="58">#REF!</definedName>
    <definedName name="_Tab24" localSheetId="60">#REF!</definedName>
    <definedName name="_Tab24" localSheetId="61">#REF!</definedName>
    <definedName name="_Tab24" localSheetId="62">#REF!</definedName>
    <definedName name="_Tab24" localSheetId="63">#REF!</definedName>
    <definedName name="_Tab24" localSheetId="64">#REF!</definedName>
    <definedName name="_Tab24" localSheetId="66">#REF!</definedName>
    <definedName name="_Tab24" localSheetId="67">#REF!</definedName>
    <definedName name="_Tab24" localSheetId="68">#REF!</definedName>
    <definedName name="_Tab24" localSheetId="69">#REF!</definedName>
    <definedName name="_Tab24" localSheetId="71">#REF!</definedName>
    <definedName name="_Tab24" localSheetId="72">#REF!</definedName>
    <definedName name="_Tab24" localSheetId="73">#REF!</definedName>
    <definedName name="_Tab24">#REF!</definedName>
    <definedName name="_Tab26" localSheetId="1">#REF!</definedName>
    <definedName name="_Tab26" localSheetId="11">#REF!</definedName>
    <definedName name="_Tab26" localSheetId="12">#REF!</definedName>
    <definedName name="_Tab26" localSheetId="13">#REF!</definedName>
    <definedName name="_Tab26" localSheetId="23">#REF!</definedName>
    <definedName name="_Tab26" localSheetId="24">#REF!</definedName>
    <definedName name="_Tab26" localSheetId="26">#REF!</definedName>
    <definedName name="_Tab26" localSheetId="28">#REF!</definedName>
    <definedName name="_Tab26" localSheetId="29">#REF!</definedName>
    <definedName name="_Tab26" localSheetId="31">#REF!</definedName>
    <definedName name="_Tab26" localSheetId="41">#REF!</definedName>
    <definedName name="_Tab26" localSheetId="4">#REF!</definedName>
    <definedName name="_Tab26" localSheetId="46">#REF!</definedName>
    <definedName name="_Tab26" localSheetId="47">#REF!</definedName>
    <definedName name="_Tab26" localSheetId="48">#REF!</definedName>
    <definedName name="_Tab26" localSheetId="49">#REF!</definedName>
    <definedName name="_Tab26" localSheetId="50">#REF!</definedName>
    <definedName name="_Tab26" localSheetId="51">#REF!</definedName>
    <definedName name="_Tab26" localSheetId="53">#REF!</definedName>
    <definedName name="_Tab26" localSheetId="54">#REF!</definedName>
    <definedName name="_Tab26" localSheetId="56">#REF!</definedName>
    <definedName name="_Tab26" localSheetId="57">#REF!</definedName>
    <definedName name="_Tab26" localSheetId="58">#REF!</definedName>
    <definedName name="_Tab26" localSheetId="60">#REF!</definedName>
    <definedName name="_Tab26" localSheetId="61">#REF!</definedName>
    <definedName name="_Tab26" localSheetId="62">#REF!</definedName>
    <definedName name="_Tab26" localSheetId="63">#REF!</definedName>
    <definedName name="_Tab26" localSheetId="64">#REF!</definedName>
    <definedName name="_Tab26" localSheetId="66">#REF!</definedName>
    <definedName name="_Tab26" localSheetId="67">#REF!</definedName>
    <definedName name="_Tab26" localSheetId="68">#REF!</definedName>
    <definedName name="_Tab26" localSheetId="69">#REF!</definedName>
    <definedName name="_Tab26" localSheetId="71">#REF!</definedName>
    <definedName name="_Tab26" localSheetId="72">#REF!</definedName>
    <definedName name="_Tab26" localSheetId="73">#REF!</definedName>
    <definedName name="_Tab26">#REF!</definedName>
    <definedName name="_Tab27" localSheetId="1">#REF!</definedName>
    <definedName name="_Tab27" localSheetId="11">#REF!</definedName>
    <definedName name="_Tab27" localSheetId="12">#REF!</definedName>
    <definedName name="_Tab27" localSheetId="13">#REF!</definedName>
    <definedName name="_Tab27" localSheetId="23">#REF!</definedName>
    <definedName name="_Tab27" localSheetId="24">#REF!</definedName>
    <definedName name="_Tab27" localSheetId="26">#REF!</definedName>
    <definedName name="_Tab27" localSheetId="28">#REF!</definedName>
    <definedName name="_Tab27" localSheetId="29">#REF!</definedName>
    <definedName name="_Tab27" localSheetId="31">#REF!</definedName>
    <definedName name="_Tab27" localSheetId="41">#REF!</definedName>
    <definedName name="_Tab27" localSheetId="4">#REF!</definedName>
    <definedName name="_Tab27" localSheetId="46">#REF!</definedName>
    <definedName name="_Tab27" localSheetId="47">#REF!</definedName>
    <definedName name="_Tab27" localSheetId="48">#REF!</definedName>
    <definedName name="_Tab27" localSheetId="49">#REF!</definedName>
    <definedName name="_Tab27" localSheetId="50">#REF!</definedName>
    <definedName name="_Tab27" localSheetId="51">#REF!</definedName>
    <definedName name="_Tab27" localSheetId="53">#REF!</definedName>
    <definedName name="_Tab27" localSheetId="54">#REF!</definedName>
    <definedName name="_Tab27" localSheetId="56">#REF!</definedName>
    <definedName name="_Tab27" localSheetId="57">#REF!</definedName>
    <definedName name="_Tab27" localSheetId="58">#REF!</definedName>
    <definedName name="_Tab27" localSheetId="60">#REF!</definedName>
    <definedName name="_Tab27" localSheetId="61">#REF!</definedName>
    <definedName name="_Tab27" localSheetId="62">#REF!</definedName>
    <definedName name="_Tab27" localSheetId="63">#REF!</definedName>
    <definedName name="_Tab27" localSheetId="64">#REF!</definedName>
    <definedName name="_Tab27" localSheetId="66">#REF!</definedName>
    <definedName name="_Tab27" localSheetId="67">#REF!</definedName>
    <definedName name="_Tab27" localSheetId="68">#REF!</definedName>
    <definedName name="_Tab27" localSheetId="69">#REF!</definedName>
    <definedName name="_Tab27" localSheetId="71">#REF!</definedName>
    <definedName name="_Tab27" localSheetId="72">#REF!</definedName>
    <definedName name="_Tab27" localSheetId="73">#REF!</definedName>
    <definedName name="_Tab27">#REF!</definedName>
    <definedName name="_Tab28" localSheetId="1">#REF!</definedName>
    <definedName name="_Tab28" localSheetId="11">#REF!</definedName>
    <definedName name="_Tab28" localSheetId="12">#REF!</definedName>
    <definedName name="_Tab28" localSheetId="13">#REF!</definedName>
    <definedName name="_Tab28" localSheetId="23">#REF!</definedName>
    <definedName name="_Tab28" localSheetId="24">#REF!</definedName>
    <definedName name="_Tab28" localSheetId="26">#REF!</definedName>
    <definedName name="_Tab28" localSheetId="28">#REF!</definedName>
    <definedName name="_Tab28" localSheetId="29">#REF!</definedName>
    <definedName name="_Tab28" localSheetId="31">#REF!</definedName>
    <definedName name="_Tab28" localSheetId="41">#REF!</definedName>
    <definedName name="_Tab28" localSheetId="4">#REF!</definedName>
    <definedName name="_Tab28" localSheetId="46">#REF!</definedName>
    <definedName name="_Tab28" localSheetId="47">#REF!</definedName>
    <definedName name="_Tab28" localSheetId="48">#REF!</definedName>
    <definedName name="_Tab28" localSheetId="49">#REF!</definedName>
    <definedName name="_Tab28" localSheetId="50">#REF!</definedName>
    <definedName name="_Tab28" localSheetId="51">#REF!</definedName>
    <definedName name="_Tab28" localSheetId="53">#REF!</definedName>
    <definedName name="_Tab28" localSheetId="54">#REF!</definedName>
    <definedName name="_Tab28" localSheetId="56">#REF!</definedName>
    <definedName name="_Tab28" localSheetId="57">#REF!</definedName>
    <definedName name="_Tab28" localSheetId="58">#REF!</definedName>
    <definedName name="_Tab28" localSheetId="60">#REF!</definedName>
    <definedName name="_Tab28" localSheetId="61">#REF!</definedName>
    <definedName name="_Tab28" localSheetId="62">#REF!</definedName>
    <definedName name="_Tab28" localSheetId="63">#REF!</definedName>
    <definedName name="_Tab28" localSheetId="64">#REF!</definedName>
    <definedName name="_Tab28" localSheetId="66">#REF!</definedName>
    <definedName name="_Tab28" localSheetId="67">#REF!</definedName>
    <definedName name="_Tab28" localSheetId="68">#REF!</definedName>
    <definedName name="_Tab28" localSheetId="69">#REF!</definedName>
    <definedName name="_Tab28" localSheetId="71">#REF!</definedName>
    <definedName name="_Tab28" localSheetId="72">#REF!</definedName>
    <definedName name="_Tab28" localSheetId="73">#REF!</definedName>
    <definedName name="_Tab28">#REF!</definedName>
    <definedName name="_Tab29" localSheetId="1">#REF!</definedName>
    <definedName name="_Tab29" localSheetId="11">#REF!</definedName>
    <definedName name="_Tab29" localSheetId="12">#REF!</definedName>
    <definedName name="_Tab29" localSheetId="13">#REF!</definedName>
    <definedName name="_Tab29" localSheetId="23">#REF!</definedName>
    <definedName name="_Tab29" localSheetId="24">#REF!</definedName>
    <definedName name="_Tab29" localSheetId="26">#REF!</definedName>
    <definedName name="_Tab29" localSheetId="28">#REF!</definedName>
    <definedName name="_Tab29" localSheetId="29">#REF!</definedName>
    <definedName name="_Tab29" localSheetId="31">#REF!</definedName>
    <definedName name="_Tab29" localSheetId="41">#REF!</definedName>
    <definedName name="_Tab29" localSheetId="4">#REF!</definedName>
    <definedName name="_Tab29" localSheetId="46">#REF!</definedName>
    <definedName name="_Tab29" localSheetId="47">#REF!</definedName>
    <definedName name="_Tab29" localSheetId="48">#REF!</definedName>
    <definedName name="_Tab29" localSheetId="49">#REF!</definedName>
    <definedName name="_Tab29" localSheetId="50">#REF!</definedName>
    <definedName name="_Tab29" localSheetId="51">#REF!</definedName>
    <definedName name="_Tab29" localSheetId="53">#REF!</definedName>
    <definedName name="_Tab29" localSheetId="54">#REF!</definedName>
    <definedName name="_Tab29" localSheetId="56">#REF!</definedName>
    <definedName name="_Tab29" localSheetId="57">#REF!</definedName>
    <definedName name="_Tab29" localSheetId="58">#REF!</definedName>
    <definedName name="_Tab29" localSheetId="60">#REF!</definedName>
    <definedName name="_Tab29" localSheetId="61">#REF!</definedName>
    <definedName name="_Tab29" localSheetId="62">#REF!</definedName>
    <definedName name="_Tab29" localSheetId="63">#REF!</definedName>
    <definedName name="_Tab29" localSheetId="64">#REF!</definedName>
    <definedName name="_Tab29" localSheetId="66">#REF!</definedName>
    <definedName name="_Tab29" localSheetId="67">#REF!</definedName>
    <definedName name="_Tab29" localSheetId="68">#REF!</definedName>
    <definedName name="_Tab29" localSheetId="69">#REF!</definedName>
    <definedName name="_Tab29" localSheetId="71">#REF!</definedName>
    <definedName name="_Tab29" localSheetId="72">#REF!</definedName>
    <definedName name="_Tab29" localSheetId="73">#REF!</definedName>
    <definedName name="_Tab29">#REF!</definedName>
    <definedName name="_TAB3" localSheetId="1">#REF!</definedName>
    <definedName name="_TAB3" localSheetId="11">#REF!</definedName>
    <definedName name="_TAB3" localSheetId="12">#REF!</definedName>
    <definedName name="_TAB3" localSheetId="13">#REF!</definedName>
    <definedName name="_TAB3" localSheetId="23">#REF!</definedName>
    <definedName name="_TAB3" localSheetId="24">#REF!</definedName>
    <definedName name="_TAB3" localSheetId="26">#REF!</definedName>
    <definedName name="_TAB3" localSheetId="28">#REF!</definedName>
    <definedName name="_TAB3" localSheetId="29">#REF!</definedName>
    <definedName name="_TAB3" localSheetId="31">#REF!</definedName>
    <definedName name="_TAB3" localSheetId="41">#REF!</definedName>
    <definedName name="_TAB3" localSheetId="4">#REF!</definedName>
    <definedName name="_TAB3" localSheetId="46">#REF!</definedName>
    <definedName name="_TAB3" localSheetId="47">#REF!</definedName>
    <definedName name="_TAB3" localSheetId="48">#REF!</definedName>
    <definedName name="_TAB3" localSheetId="49">#REF!</definedName>
    <definedName name="_TAB3" localSheetId="50">#REF!</definedName>
    <definedName name="_TAB3" localSheetId="51">#REF!</definedName>
    <definedName name="_TAB3" localSheetId="53">#REF!</definedName>
    <definedName name="_TAB3" localSheetId="54">#REF!</definedName>
    <definedName name="_TAB3" localSheetId="56">#REF!</definedName>
    <definedName name="_TAB3" localSheetId="57">#REF!</definedName>
    <definedName name="_TAB3" localSheetId="58">#REF!</definedName>
    <definedName name="_TAB3" localSheetId="60">#REF!</definedName>
    <definedName name="_TAB3" localSheetId="61">#REF!</definedName>
    <definedName name="_TAB3" localSheetId="62">#REF!</definedName>
    <definedName name="_TAB3" localSheetId="63">#REF!</definedName>
    <definedName name="_TAB3" localSheetId="64">#REF!</definedName>
    <definedName name="_TAB3" localSheetId="66">#REF!</definedName>
    <definedName name="_TAB3" localSheetId="67">#REF!</definedName>
    <definedName name="_TAB3" localSheetId="68">#REF!</definedName>
    <definedName name="_TAB3" localSheetId="69">#REF!</definedName>
    <definedName name="_TAB3" localSheetId="71">#REF!</definedName>
    <definedName name="_TAB3" localSheetId="72">#REF!</definedName>
    <definedName name="_TAB3" localSheetId="73">#REF!</definedName>
    <definedName name="_TAB3">#REF!</definedName>
    <definedName name="_Tab30" localSheetId="1">#REF!</definedName>
    <definedName name="_Tab30" localSheetId="11">#REF!</definedName>
    <definedName name="_Tab30" localSheetId="12">#REF!</definedName>
    <definedName name="_Tab30" localSheetId="13">#REF!</definedName>
    <definedName name="_Tab30" localSheetId="23">#REF!</definedName>
    <definedName name="_Tab30" localSheetId="24">#REF!</definedName>
    <definedName name="_Tab30" localSheetId="26">#REF!</definedName>
    <definedName name="_Tab30" localSheetId="28">#REF!</definedName>
    <definedName name="_Tab30" localSheetId="29">#REF!</definedName>
    <definedName name="_Tab30" localSheetId="31">#REF!</definedName>
    <definedName name="_Tab30" localSheetId="41">#REF!</definedName>
    <definedName name="_Tab30" localSheetId="4">#REF!</definedName>
    <definedName name="_Tab30" localSheetId="46">#REF!</definedName>
    <definedName name="_Tab30" localSheetId="47">#REF!</definedName>
    <definedName name="_Tab30" localSheetId="48">#REF!</definedName>
    <definedName name="_Tab30" localSheetId="49">#REF!</definedName>
    <definedName name="_Tab30" localSheetId="50">#REF!</definedName>
    <definedName name="_Tab30" localSheetId="51">#REF!</definedName>
    <definedName name="_Tab30" localSheetId="53">#REF!</definedName>
    <definedName name="_Tab30" localSheetId="54">#REF!</definedName>
    <definedName name="_Tab30" localSheetId="56">#REF!</definedName>
    <definedName name="_Tab30" localSheetId="57">#REF!</definedName>
    <definedName name="_Tab30" localSheetId="58">#REF!</definedName>
    <definedName name="_Tab30" localSheetId="60">#REF!</definedName>
    <definedName name="_Tab30" localSheetId="61">#REF!</definedName>
    <definedName name="_Tab30" localSheetId="62">#REF!</definedName>
    <definedName name="_Tab30" localSheetId="63">#REF!</definedName>
    <definedName name="_Tab30" localSheetId="64">#REF!</definedName>
    <definedName name="_Tab30" localSheetId="66">#REF!</definedName>
    <definedName name="_Tab30" localSheetId="67">#REF!</definedName>
    <definedName name="_Tab30" localSheetId="68">#REF!</definedName>
    <definedName name="_Tab30" localSheetId="69">#REF!</definedName>
    <definedName name="_Tab30" localSheetId="71">#REF!</definedName>
    <definedName name="_Tab30" localSheetId="72">#REF!</definedName>
    <definedName name="_Tab30" localSheetId="73">#REF!</definedName>
    <definedName name="_Tab30">#REF!</definedName>
    <definedName name="_Tab31" localSheetId="1">#REF!</definedName>
    <definedName name="_Tab31" localSheetId="11">#REF!</definedName>
    <definedName name="_Tab31" localSheetId="12">#REF!</definedName>
    <definedName name="_Tab31" localSheetId="13">#REF!</definedName>
    <definedName name="_Tab31" localSheetId="23">#REF!</definedName>
    <definedName name="_Tab31" localSheetId="24">#REF!</definedName>
    <definedName name="_Tab31" localSheetId="26">#REF!</definedName>
    <definedName name="_Tab31" localSheetId="28">#REF!</definedName>
    <definedName name="_Tab31" localSheetId="29">#REF!</definedName>
    <definedName name="_Tab31" localSheetId="31">#REF!</definedName>
    <definedName name="_Tab31" localSheetId="41">#REF!</definedName>
    <definedName name="_Tab31" localSheetId="4">#REF!</definedName>
    <definedName name="_Tab31" localSheetId="46">#REF!</definedName>
    <definedName name="_Tab31" localSheetId="47">#REF!</definedName>
    <definedName name="_Tab31" localSheetId="48">#REF!</definedName>
    <definedName name="_Tab31" localSheetId="49">#REF!</definedName>
    <definedName name="_Tab31" localSheetId="50">#REF!</definedName>
    <definedName name="_Tab31" localSheetId="51">#REF!</definedName>
    <definedName name="_Tab31" localSheetId="53">#REF!</definedName>
    <definedName name="_Tab31" localSheetId="54">#REF!</definedName>
    <definedName name="_Tab31" localSheetId="56">#REF!</definedName>
    <definedName name="_Tab31" localSheetId="57">#REF!</definedName>
    <definedName name="_Tab31" localSheetId="58">#REF!</definedName>
    <definedName name="_Tab31" localSheetId="60">#REF!</definedName>
    <definedName name="_Tab31" localSheetId="61">#REF!</definedName>
    <definedName name="_Tab31" localSheetId="62">#REF!</definedName>
    <definedName name="_Tab31" localSheetId="63">#REF!</definedName>
    <definedName name="_Tab31" localSheetId="64">#REF!</definedName>
    <definedName name="_Tab31" localSheetId="66">#REF!</definedName>
    <definedName name="_Tab31" localSheetId="67">#REF!</definedName>
    <definedName name="_Tab31" localSheetId="68">#REF!</definedName>
    <definedName name="_Tab31" localSheetId="69">#REF!</definedName>
    <definedName name="_Tab31" localSheetId="71">#REF!</definedName>
    <definedName name="_Tab31" localSheetId="72">#REF!</definedName>
    <definedName name="_Tab31" localSheetId="73">#REF!</definedName>
    <definedName name="_Tab31">#REF!</definedName>
    <definedName name="_Tab32" localSheetId="1">#REF!</definedName>
    <definedName name="_Tab32" localSheetId="11">#REF!</definedName>
    <definedName name="_Tab32" localSheetId="12">#REF!</definedName>
    <definedName name="_Tab32" localSheetId="13">#REF!</definedName>
    <definedName name="_Tab32" localSheetId="23">#REF!</definedName>
    <definedName name="_Tab32" localSheetId="24">#REF!</definedName>
    <definedName name="_Tab32" localSheetId="26">#REF!</definedName>
    <definedName name="_Tab32" localSheetId="28">#REF!</definedName>
    <definedName name="_Tab32" localSheetId="29">#REF!</definedName>
    <definedName name="_Tab32" localSheetId="31">#REF!</definedName>
    <definedName name="_Tab32" localSheetId="41">#REF!</definedName>
    <definedName name="_Tab32" localSheetId="4">#REF!</definedName>
    <definedName name="_Tab32" localSheetId="46">#REF!</definedName>
    <definedName name="_Tab32" localSheetId="47">#REF!</definedName>
    <definedName name="_Tab32" localSheetId="48">#REF!</definedName>
    <definedName name="_Tab32" localSheetId="49">#REF!</definedName>
    <definedName name="_Tab32" localSheetId="50">#REF!</definedName>
    <definedName name="_Tab32" localSheetId="51">#REF!</definedName>
    <definedName name="_Tab32" localSheetId="53">#REF!</definedName>
    <definedName name="_Tab32" localSheetId="54">#REF!</definedName>
    <definedName name="_Tab32" localSheetId="56">#REF!</definedName>
    <definedName name="_Tab32" localSheetId="57">#REF!</definedName>
    <definedName name="_Tab32" localSheetId="58">#REF!</definedName>
    <definedName name="_Tab32" localSheetId="60">#REF!</definedName>
    <definedName name="_Tab32" localSheetId="61">#REF!</definedName>
    <definedName name="_Tab32" localSheetId="62">#REF!</definedName>
    <definedName name="_Tab32" localSheetId="63">#REF!</definedName>
    <definedName name="_Tab32" localSheetId="64">#REF!</definedName>
    <definedName name="_Tab32" localSheetId="66">#REF!</definedName>
    <definedName name="_Tab32" localSheetId="67">#REF!</definedName>
    <definedName name="_Tab32" localSheetId="68">#REF!</definedName>
    <definedName name="_Tab32" localSheetId="69">#REF!</definedName>
    <definedName name="_Tab32" localSheetId="71">#REF!</definedName>
    <definedName name="_Tab32" localSheetId="72">#REF!</definedName>
    <definedName name="_Tab32" localSheetId="73">#REF!</definedName>
    <definedName name="_Tab32">#REF!</definedName>
    <definedName name="_Tab33" localSheetId="1">#REF!</definedName>
    <definedName name="_Tab33" localSheetId="11">#REF!</definedName>
    <definedName name="_Tab33" localSheetId="12">#REF!</definedName>
    <definedName name="_Tab33" localSheetId="13">#REF!</definedName>
    <definedName name="_Tab33" localSheetId="23">#REF!</definedName>
    <definedName name="_Tab33" localSheetId="24">#REF!</definedName>
    <definedName name="_Tab33" localSheetId="26">#REF!</definedName>
    <definedName name="_Tab33" localSheetId="28">#REF!</definedName>
    <definedName name="_Tab33" localSheetId="29">#REF!</definedName>
    <definedName name="_Tab33" localSheetId="31">#REF!</definedName>
    <definedName name="_Tab33" localSheetId="41">#REF!</definedName>
    <definedName name="_Tab33" localSheetId="4">#REF!</definedName>
    <definedName name="_Tab33" localSheetId="46">#REF!</definedName>
    <definedName name="_Tab33" localSheetId="47">#REF!</definedName>
    <definedName name="_Tab33" localSheetId="48">#REF!</definedName>
    <definedName name="_Tab33" localSheetId="49">#REF!</definedName>
    <definedName name="_Tab33" localSheetId="50">#REF!</definedName>
    <definedName name="_Tab33" localSheetId="51">#REF!</definedName>
    <definedName name="_Tab33" localSheetId="53">#REF!</definedName>
    <definedName name="_Tab33" localSheetId="54">#REF!</definedName>
    <definedName name="_Tab33" localSheetId="56">#REF!</definedName>
    <definedName name="_Tab33" localSheetId="57">#REF!</definedName>
    <definedName name="_Tab33" localSheetId="58">#REF!</definedName>
    <definedName name="_Tab33" localSheetId="60">#REF!</definedName>
    <definedName name="_Tab33" localSheetId="61">#REF!</definedName>
    <definedName name="_Tab33" localSheetId="62">#REF!</definedName>
    <definedName name="_Tab33" localSheetId="63">#REF!</definedName>
    <definedName name="_Tab33" localSheetId="64">#REF!</definedName>
    <definedName name="_Tab33" localSheetId="66">#REF!</definedName>
    <definedName name="_Tab33" localSheetId="67">#REF!</definedName>
    <definedName name="_Tab33" localSheetId="68">#REF!</definedName>
    <definedName name="_Tab33" localSheetId="69">#REF!</definedName>
    <definedName name="_Tab33" localSheetId="71">#REF!</definedName>
    <definedName name="_Tab33" localSheetId="72">#REF!</definedName>
    <definedName name="_Tab33" localSheetId="73">#REF!</definedName>
    <definedName name="_Tab33">#REF!</definedName>
    <definedName name="_Tab34" localSheetId="1">#REF!</definedName>
    <definedName name="_Tab34" localSheetId="11">#REF!</definedName>
    <definedName name="_Tab34" localSheetId="12">#REF!</definedName>
    <definedName name="_Tab34" localSheetId="13">#REF!</definedName>
    <definedName name="_Tab34" localSheetId="23">#REF!</definedName>
    <definedName name="_Tab34" localSheetId="24">#REF!</definedName>
    <definedName name="_Tab34" localSheetId="26">#REF!</definedName>
    <definedName name="_Tab34" localSheetId="28">#REF!</definedName>
    <definedName name="_Tab34" localSheetId="29">#REF!</definedName>
    <definedName name="_Tab34" localSheetId="31">#REF!</definedName>
    <definedName name="_Tab34" localSheetId="41">#REF!</definedName>
    <definedName name="_Tab34" localSheetId="4">#REF!</definedName>
    <definedName name="_Tab34" localSheetId="46">#REF!</definedName>
    <definedName name="_Tab34" localSheetId="47">#REF!</definedName>
    <definedName name="_Tab34" localSheetId="48">#REF!</definedName>
    <definedName name="_Tab34" localSheetId="49">#REF!</definedName>
    <definedName name="_Tab34" localSheetId="50">#REF!</definedName>
    <definedName name="_Tab34" localSheetId="51">#REF!</definedName>
    <definedName name="_Tab34" localSheetId="53">#REF!</definedName>
    <definedName name="_Tab34" localSheetId="54">#REF!</definedName>
    <definedName name="_Tab34" localSheetId="56">#REF!</definedName>
    <definedName name="_Tab34" localSheetId="57">#REF!</definedName>
    <definedName name="_Tab34" localSheetId="58">#REF!</definedName>
    <definedName name="_Tab34" localSheetId="60">#REF!</definedName>
    <definedName name="_Tab34" localSheetId="61">#REF!</definedName>
    <definedName name="_Tab34" localSheetId="62">#REF!</definedName>
    <definedName name="_Tab34" localSheetId="63">#REF!</definedName>
    <definedName name="_Tab34" localSheetId="64">#REF!</definedName>
    <definedName name="_Tab34" localSheetId="66">#REF!</definedName>
    <definedName name="_Tab34" localSheetId="67">#REF!</definedName>
    <definedName name="_Tab34" localSheetId="68">#REF!</definedName>
    <definedName name="_Tab34" localSheetId="69">#REF!</definedName>
    <definedName name="_Tab34" localSheetId="71">#REF!</definedName>
    <definedName name="_Tab34" localSheetId="72">#REF!</definedName>
    <definedName name="_Tab34" localSheetId="73">#REF!</definedName>
    <definedName name="_Tab34">#REF!</definedName>
    <definedName name="_Tab35" localSheetId="1">#REF!</definedName>
    <definedName name="_Tab35" localSheetId="11">#REF!</definedName>
    <definedName name="_Tab35" localSheetId="12">#REF!</definedName>
    <definedName name="_Tab35" localSheetId="13">#REF!</definedName>
    <definedName name="_Tab35" localSheetId="23">#REF!</definedName>
    <definedName name="_Tab35" localSheetId="24">#REF!</definedName>
    <definedName name="_Tab35" localSheetId="26">#REF!</definedName>
    <definedName name="_Tab35" localSheetId="28">#REF!</definedName>
    <definedName name="_Tab35" localSheetId="29">#REF!</definedName>
    <definedName name="_Tab35" localSheetId="31">#REF!</definedName>
    <definedName name="_Tab35" localSheetId="41">#REF!</definedName>
    <definedName name="_Tab35" localSheetId="4">#REF!</definedName>
    <definedName name="_Tab35" localSheetId="46">#REF!</definedName>
    <definedName name="_Tab35" localSheetId="47">#REF!</definedName>
    <definedName name="_Tab35" localSheetId="48">#REF!</definedName>
    <definedName name="_Tab35" localSheetId="49">#REF!</definedName>
    <definedName name="_Tab35" localSheetId="50">#REF!</definedName>
    <definedName name="_Tab35" localSheetId="51">#REF!</definedName>
    <definedName name="_Tab35" localSheetId="53">#REF!</definedName>
    <definedName name="_Tab35" localSheetId="54">#REF!</definedName>
    <definedName name="_Tab35" localSheetId="56">#REF!</definedName>
    <definedName name="_Tab35" localSheetId="57">#REF!</definedName>
    <definedName name="_Tab35" localSheetId="58">#REF!</definedName>
    <definedName name="_Tab35" localSheetId="60">#REF!</definedName>
    <definedName name="_Tab35" localSheetId="61">#REF!</definedName>
    <definedName name="_Tab35" localSheetId="62">#REF!</definedName>
    <definedName name="_Tab35" localSheetId="63">#REF!</definedName>
    <definedName name="_Tab35" localSheetId="64">#REF!</definedName>
    <definedName name="_Tab35" localSheetId="66">#REF!</definedName>
    <definedName name="_Tab35" localSheetId="67">#REF!</definedName>
    <definedName name="_Tab35" localSheetId="68">#REF!</definedName>
    <definedName name="_Tab35" localSheetId="69">#REF!</definedName>
    <definedName name="_Tab35" localSheetId="71">#REF!</definedName>
    <definedName name="_Tab35" localSheetId="72">#REF!</definedName>
    <definedName name="_Tab35" localSheetId="73">#REF!</definedName>
    <definedName name="_Tab35">#REF!</definedName>
    <definedName name="_TAB36" localSheetId="1">'[61]34_EXDO'!#REF!</definedName>
    <definedName name="_TAB36" localSheetId="10">'[61]34_EXDO'!#REF!</definedName>
    <definedName name="_TAB36" localSheetId="13">'[61]34_EXDO'!#REF!</definedName>
    <definedName name="_TAB36" localSheetId="2">'[61]34_EXDO'!#REF!</definedName>
    <definedName name="_TAB36" localSheetId="23">'[61]34_EXDO'!#REF!</definedName>
    <definedName name="_TAB36" localSheetId="24">'[61]34_EXDO'!#REF!</definedName>
    <definedName name="_TAB36" localSheetId="25">'[61]34_EXDO'!#REF!</definedName>
    <definedName name="_TAB36" localSheetId="26">'[61]34_EXDO'!#REF!</definedName>
    <definedName name="_TAB36" localSheetId="27">'[61]34_EXDO'!#REF!</definedName>
    <definedName name="_TAB36" localSheetId="28">'[61]34_EXDO'!#REF!</definedName>
    <definedName name="_TAB36" localSheetId="29">'[61]34_EXDO'!#REF!</definedName>
    <definedName name="_TAB36" localSheetId="3">'[61]34_EXDO'!#REF!</definedName>
    <definedName name="_TAB36" localSheetId="31">'[61]34_EXDO'!#REF!</definedName>
    <definedName name="_TAB36" localSheetId="32">'[61]34_EXDO'!#REF!</definedName>
    <definedName name="_TAB36" localSheetId="33">'[61]34_EXDO'!#REF!</definedName>
    <definedName name="_TAB36" localSheetId="34">'[61]34_EXDO'!#REF!</definedName>
    <definedName name="_TAB36" localSheetId="37">'[61]34_EXDO'!#REF!</definedName>
    <definedName name="_TAB36" localSheetId="41">'[61]34_EXDO'!#REF!</definedName>
    <definedName name="_TAB36" localSheetId="4">'[61]34_EXDO'!#REF!</definedName>
    <definedName name="_TAB36" localSheetId="45">'[61]34_EXDO'!#REF!</definedName>
    <definedName name="_TAB36" localSheetId="46">'[61]34_EXDO'!#REF!</definedName>
    <definedName name="_TAB36" localSheetId="47">'[61]34_EXDO'!#REF!</definedName>
    <definedName name="_TAB36" localSheetId="48">'[61]34_EXDO'!#REF!</definedName>
    <definedName name="_TAB36" localSheetId="49">'[61]34_EXDO'!#REF!</definedName>
    <definedName name="_TAB36" localSheetId="50">'[61]34_EXDO'!#REF!</definedName>
    <definedName name="_TAB36" localSheetId="5">'[62]34_EXDO'!#REF!</definedName>
    <definedName name="_TAB36" localSheetId="51">'[61]34_EXDO'!#REF!</definedName>
    <definedName name="_TAB36" localSheetId="52">'[61]34_EXDO'!#REF!</definedName>
    <definedName name="_TAB36" localSheetId="53">'[61]34_EXDO'!#REF!</definedName>
    <definedName name="_TAB36" localSheetId="54">'[61]34_EXDO'!#REF!</definedName>
    <definedName name="_TAB36" localSheetId="56">'[61]34_EXDO'!#REF!</definedName>
    <definedName name="_TAB36" localSheetId="57">'[61]34_EXDO'!#REF!</definedName>
    <definedName name="_TAB36" localSheetId="58">'[61]34_EXDO'!#REF!</definedName>
    <definedName name="_TAB36" localSheetId="59">'[61]34_EXDO'!#REF!</definedName>
    <definedName name="_TAB36" localSheetId="60">'[61]34_EXDO'!#REF!</definedName>
    <definedName name="_TAB36" localSheetId="61">'[61]34_EXDO'!#REF!</definedName>
    <definedName name="_TAB36" localSheetId="62">'[61]34_EXDO'!#REF!</definedName>
    <definedName name="_TAB36" localSheetId="63">'[61]34_EXDO'!#REF!</definedName>
    <definedName name="_TAB36" localSheetId="6">'[63]34_EXDO'!#REF!</definedName>
    <definedName name="_TAB36" localSheetId="64">'[61]34_EXDO'!#REF!</definedName>
    <definedName name="_TAB36" localSheetId="65">'[61]34_EXDO'!#REF!</definedName>
    <definedName name="_TAB36" localSheetId="66">'[61]34_EXDO'!#REF!</definedName>
    <definedName name="_TAB36" localSheetId="67">'[61]34_EXDO'!#REF!</definedName>
    <definedName name="_TAB36" localSheetId="68">'[61]34_EXDO'!#REF!</definedName>
    <definedName name="_TAB36" localSheetId="69">'[61]34_EXDO'!#REF!</definedName>
    <definedName name="_TAB36" localSheetId="71">'[61]34_EXDO'!#REF!</definedName>
    <definedName name="_TAB36" localSheetId="72">'[61]34_EXDO'!#REF!</definedName>
    <definedName name="_TAB36" localSheetId="73">'[61]34_EXDO'!#REF!</definedName>
    <definedName name="_TAB36" localSheetId="7">'[61]34_EXDO'!#REF!</definedName>
    <definedName name="_TAB36" localSheetId="74">'[61]34_EXDO'!#REF!</definedName>
    <definedName name="_TAB36" localSheetId="75">'[61]34_EXDO'!#REF!</definedName>
    <definedName name="_TAB36" localSheetId="76">'[61]34_EXDO'!#REF!</definedName>
    <definedName name="_TAB36" localSheetId="77">'[61]34_EXDO'!#REF!</definedName>
    <definedName name="_TAB36" localSheetId="78">'[61]34_EXDO'!#REF!</definedName>
    <definedName name="_TAB36" localSheetId="79">'[61]34_EXDO'!#REF!</definedName>
    <definedName name="_TAB36" localSheetId="8">'[61]34_EXDO'!#REF!</definedName>
    <definedName name="_TAB36" localSheetId="9">'[61]34_EXDO'!#REF!</definedName>
    <definedName name="_TAB36">'[61]34_EXDO'!#REF!</definedName>
    <definedName name="_TAB37" localSheetId="1">'[61]34_EXDO'!#REF!</definedName>
    <definedName name="_TAB37" localSheetId="10">'[61]34_EXDO'!#REF!</definedName>
    <definedName name="_TAB37" localSheetId="13">'[61]34_EXDO'!#REF!</definedName>
    <definedName name="_TAB37" localSheetId="2">'[61]34_EXDO'!#REF!</definedName>
    <definedName name="_TAB37" localSheetId="25">'[61]34_EXDO'!#REF!</definedName>
    <definedName name="_TAB37" localSheetId="26">'[61]34_EXDO'!#REF!</definedName>
    <definedName name="_TAB37" localSheetId="27">'[61]34_EXDO'!#REF!</definedName>
    <definedName name="_TAB37" localSheetId="28">'[61]34_EXDO'!#REF!</definedName>
    <definedName name="_TAB37" localSheetId="29">'[61]34_EXDO'!#REF!</definedName>
    <definedName name="_TAB37" localSheetId="3">'[61]34_EXDO'!#REF!</definedName>
    <definedName name="_TAB37" localSheetId="31">'[61]34_EXDO'!#REF!</definedName>
    <definedName name="_TAB37" localSheetId="32">'[61]34_EXDO'!#REF!</definedName>
    <definedName name="_TAB37" localSheetId="33">'[61]34_EXDO'!#REF!</definedName>
    <definedName name="_TAB37" localSheetId="34">'[61]34_EXDO'!#REF!</definedName>
    <definedName name="_TAB37" localSheetId="37">'[61]34_EXDO'!#REF!</definedName>
    <definedName name="_TAB37" localSheetId="41">'[61]34_EXDO'!#REF!</definedName>
    <definedName name="_TAB37" localSheetId="4">'[61]34_EXDO'!#REF!</definedName>
    <definedName name="_TAB37" localSheetId="45">'[61]34_EXDO'!#REF!</definedName>
    <definedName name="_TAB37" localSheetId="46">'[61]34_EXDO'!#REF!</definedName>
    <definedName name="_TAB37" localSheetId="47">'[61]34_EXDO'!#REF!</definedName>
    <definedName name="_TAB37" localSheetId="48">'[61]34_EXDO'!#REF!</definedName>
    <definedName name="_TAB37" localSheetId="49">'[61]34_EXDO'!#REF!</definedName>
    <definedName name="_TAB37" localSheetId="50">'[61]34_EXDO'!#REF!</definedName>
    <definedName name="_TAB37" localSheetId="5">'[62]34_EXDO'!#REF!</definedName>
    <definedName name="_TAB37" localSheetId="51">'[61]34_EXDO'!#REF!</definedName>
    <definedName name="_TAB37" localSheetId="52">'[61]34_EXDO'!#REF!</definedName>
    <definedName name="_TAB37" localSheetId="53">'[61]34_EXDO'!#REF!</definedName>
    <definedName name="_TAB37" localSheetId="54">'[61]34_EXDO'!#REF!</definedName>
    <definedName name="_TAB37" localSheetId="56">'[61]34_EXDO'!#REF!</definedName>
    <definedName name="_TAB37" localSheetId="57">'[61]34_EXDO'!#REF!</definedName>
    <definedName name="_TAB37" localSheetId="58">'[61]34_EXDO'!#REF!</definedName>
    <definedName name="_TAB37" localSheetId="59">'[61]34_EXDO'!#REF!</definedName>
    <definedName name="_TAB37" localSheetId="60">'[61]34_EXDO'!#REF!</definedName>
    <definedName name="_TAB37" localSheetId="61">'[61]34_EXDO'!#REF!</definedName>
    <definedName name="_TAB37" localSheetId="62">'[61]34_EXDO'!#REF!</definedName>
    <definedName name="_TAB37" localSheetId="63">'[61]34_EXDO'!#REF!</definedName>
    <definedName name="_TAB37" localSheetId="6">'[63]34_EXDO'!#REF!</definedName>
    <definedName name="_TAB37" localSheetId="64">'[61]34_EXDO'!#REF!</definedName>
    <definedName name="_TAB37" localSheetId="65">'[61]34_EXDO'!#REF!</definedName>
    <definedName name="_TAB37" localSheetId="66">'[61]34_EXDO'!#REF!</definedName>
    <definedName name="_TAB37" localSheetId="67">'[61]34_EXDO'!#REF!</definedName>
    <definedName name="_TAB37" localSheetId="68">'[61]34_EXDO'!#REF!</definedName>
    <definedName name="_TAB37" localSheetId="69">'[61]34_EXDO'!#REF!</definedName>
    <definedName name="_TAB37" localSheetId="71">'[61]34_EXDO'!#REF!</definedName>
    <definedName name="_TAB37" localSheetId="72">'[61]34_EXDO'!#REF!</definedName>
    <definedName name="_TAB37" localSheetId="73">'[61]34_EXDO'!#REF!</definedName>
    <definedName name="_TAB37" localSheetId="7">'[61]34_EXDO'!#REF!</definedName>
    <definedName name="_TAB37" localSheetId="74">'[61]34_EXDO'!#REF!</definedName>
    <definedName name="_TAB37" localSheetId="75">'[61]34_EXDO'!#REF!</definedName>
    <definedName name="_TAB37" localSheetId="76">'[61]34_EXDO'!#REF!</definedName>
    <definedName name="_TAB37" localSheetId="77">'[61]34_EXDO'!#REF!</definedName>
    <definedName name="_TAB37" localSheetId="78">'[61]34_EXDO'!#REF!</definedName>
    <definedName name="_TAB37" localSheetId="79">'[61]34_EXDO'!#REF!</definedName>
    <definedName name="_TAB37" localSheetId="8">'[61]34_EXDO'!#REF!</definedName>
    <definedName name="_TAB37" localSheetId="9">'[61]34_EXDO'!#REF!</definedName>
    <definedName name="_TAB37">'[61]34_EXDO'!#REF!</definedName>
    <definedName name="_TAB38" localSheetId="1">'[61]30_BOP'!#REF!</definedName>
    <definedName name="_TAB38" localSheetId="10">'[61]30_BOP'!#REF!</definedName>
    <definedName name="_TAB38" localSheetId="13">'[61]30_BOP'!#REF!</definedName>
    <definedName name="_TAB38" localSheetId="2">'[61]30_BOP'!#REF!</definedName>
    <definedName name="_TAB38" localSheetId="25">'[61]30_BOP'!#REF!</definedName>
    <definedName name="_TAB38" localSheetId="26">'[61]30_BOP'!#REF!</definedName>
    <definedName name="_TAB38" localSheetId="27">'[61]30_BOP'!#REF!</definedName>
    <definedName name="_TAB38" localSheetId="28">'[61]30_BOP'!#REF!</definedName>
    <definedName name="_TAB38" localSheetId="29">'[61]30_BOP'!#REF!</definedName>
    <definedName name="_TAB38" localSheetId="3">'[61]30_BOP'!#REF!</definedName>
    <definedName name="_TAB38" localSheetId="31">'[61]30_BOP'!#REF!</definedName>
    <definedName name="_TAB38" localSheetId="32">'[61]30_BOP'!#REF!</definedName>
    <definedName name="_TAB38" localSheetId="33">'[61]30_BOP'!#REF!</definedName>
    <definedName name="_TAB38" localSheetId="34">'[61]30_BOP'!#REF!</definedName>
    <definedName name="_TAB38" localSheetId="37">'[61]30_BOP'!#REF!</definedName>
    <definedName name="_TAB38" localSheetId="41">'[61]30_BOP'!#REF!</definedName>
    <definedName name="_TAB38" localSheetId="4">'[61]30_BOP'!#REF!</definedName>
    <definedName name="_TAB38" localSheetId="45">'[61]30_BOP'!#REF!</definedName>
    <definedName name="_TAB38" localSheetId="46">'[61]30_BOP'!#REF!</definedName>
    <definedName name="_TAB38" localSheetId="47">'[61]30_BOP'!#REF!</definedName>
    <definedName name="_TAB38" localSheetId="48">'[61]30_BOP'!#REF!</definedName>
    <definedName name="_TAB38" localSheetId="49">'[61]30_BOP'!#REF!</definedName>
    <definedName name="_TAB38" localSheetId="50">'[61]30_BOP'!#REF!</definedName>
    <definedName name="_TAB38" localSheetId="5">'[62]30_BOP'!#REF!</definedName>
    <definedName name="_TAB38" localSheetId="51">'[61]30_BOP'!#REF!</definedName>
    <definedName name="_TAB38" localSheetId="52">'[61]30_BOP'!#REF!</definedName>
    <definedName name="_TAB38" localSheetId="53">'[61]30_BOP'!#REF!</definedName>
    <definedName name="_TAB38" localSheetId="54">'[61]30_BOP'!#REF!</definedName>
    <definedName name="_TAB38" localSheetId="56">'[61]30_BOP'!#REF!</definedName>
    <definedName name="_TAB38" localSheetId="57">'[61]30_BOP'!#REF!</definedName>
    <definedName name="_TAB38" localSheetId="58">'[61]30_BOP'!#REF!</definedName>
    <definedName name="_TAB38" localSheetId="59">'[61]30_BOP'!#REF!</definedName>
    <definedName name="_TAB38" localSheetId="60">'[61]30_BOP'!#REF!</definedName>
    <definedName name="_TAB38" localSheetId="61">'[61]30_BOP'!#REF!</definedName>
    <definedName name="_TAB38" localSheetId="62">'[61]30_BOP'!#REF!</definedName>
    <definedName name="_TAB38" localSheetId="63">'[61]30_BOP'!#REF!</definedName>
    <definedName name="_TAB38" localSheetId="6">'[63]30_BOP'!#REF!</definedName>
    <definedName name="_TAB38" localSheetId="64">'[61]30_BOP'!#REF!</definedName>
    <definedName name="_TAB38" localSheetId="65">'[61]30_BOP'!#REF!</definedName>
    <definedName name="_TAB38" localSheetId="66">'[61]30_BOP'!#REF!</definedName>
    <definedName name="_TAB38" localSheetId="67">'[61]30_BOP'!#REF!</definedName>
    <definedName name="_TAB38" localSheetId="68">'[61]30_BOP'!#REF!</definedName>
    <definedName name="_TAB38" localSheetId="69">'[61]30_BOP'!#REF!</definedName>
    <definedName name="_TAB38" localSheetId="71">'[61]30_BOP'!#REF!</definedName>
    <definedName name="_TAB38" localSheetId="72">'[61]30_BOP'!#REF!</definedName>
    <definedName name="_TAB38" localSheetId="73">'[61]30_BOP'!#REF!</definedName>
    <definedName name="_TAB38" localSheetId="7">'[61]30_BOP'!#REF!</definedName>
    <definedName name="_TAB38" localSheetId="74">'[61]30_BOP'!#REF!</definedName>
    <definedName name="_TAB38" localSheetId="75">'[61]30_BOP'!#REF!</definedName>
    <definedName name="_TAB38" localSheetId="76">'[61]30_BOP'!#REF!</definedName>
    <definedName name="_TAB38" localSheetId="77">'[61]30_BOP'!#REF!</definedName>
    <definedName name="_TAB38" localSheetId="78">'[61]30_BOP'!#REF!</definedName>
    <definedName name="_TAB38" localSheetId="79">'[61]30_BOP'!#REF!</definedName>
    <definedName name="_TAB38" localSheetId="8">'[61]30_BOP'!#REF!</definedName>
    <definedName name="_TAB38" localSheetId="9">'[61]30_BOP'!#REF!</definedName>
    <definedName name="_TAB38">'[61]30_BOP'!#REF!</definedName>
    <definedName name="_TAB39" localSheetId="1">#REF!</definedName>
    <definedName name="_TAB39" localSheetId="10">#REF!</definedName>
    <definedName name="_TAB39" localSheetId="11">#REF!</definedName>
    <definedName name="_TAB39" localSheetId="12">#REF!</definedName>
    <definedName name="_TAB39" localSheetId="13">#REF!</definedName>
    <definedName name="_TAB39" localSheetId="15">#REF!</definedName>
    <definedName name="_TAB39" localSheetId="16">#REF!</definedName>
    <definedName name="_TAB39" localSheetId="2">#REF!</definedName>
    <definedName name="_TAB39" localSheetId="23">#REF!</definedName>
    <definedName name="_TAB39" localSheetId="24">#REF!</definedName>
    <definedName name="_TAB39" localSheetId="25">#REF!</definedName>
    <definedName name="_TAB39" localSheetId="26">#REF!</definedName>
    <definedName name="_TAB39" localSheetId="27">#REF!</definedName>
    <definedName name="_TAB39" localSheetId="28">#REF!</definedName>
    <definedName name="_TAB39" localSheetId="29">#REF!</definedName>
    <definedName name="_TAB39" localSheetId="3">#REF!</definedName>
    <definedName name="_TAB39" localSheetId="31">#REF!</definedName>
    <definedName name="_TAB39" localSheetId="32">#REF!</definedName>
    <definedName name="_TAB39" localSheetId="33">#REF!</definedName>
    <definedName name="_TAB39" localSheetId="34">#REF!</definedName>
    <definedName name="_TAB39" localSheetId="37">#REF!</definedName>
    <definedName name="_TAB39" localSheetId="41">#REF!</definedName>
    <definedName name="_TAB39" localSheetId="4">#REF!</definedName>
    <definedName name="_TAB39" localSheetId="45">#REF!</definedName>
    <definedName name="_TAB39" localSheetId="46">#REF!</definedName>
    <definedName name="_TAB39" localSheetId="47">#REF!</definedName>
    <definedName name="_TAB39" localSheetId="48">#REF!</definedName>
    <definedName name="_TAB39" localSheetId="49">#REF!</definedName>
    <definedName name="_TAB39" localSheetId="50">#REF!</definedName>
    <definedName name="_TAB39" localSheetId="5">#REF!</definedName>
    <definedName name="_TAB39" localSheetId="51">#REF!</definedName>
    <definedName name="_TAB39" localSheetId="52">#REF!</definedName>
    <definedName name="_TAB39" localSheetId="53">#REF!</definedName>
    <definedName name="_TAB39" localSheetId="54">#REF!</definedName>
    <definedName name="_TAB39" localSheetId="56">#REF!</definedName>
    <definedName name="_TAB39" localSheetId="57">#REF!</definedName>
    <definedName name="_TAB39" localSheetId="58">#REF!</definedName>
    <definedName name="_TAB39" localSheetId="59">#REF!</definedName>
    <definedName name="_TAB39" localSheetId="60">#REF!</definedName>
    <definedName name="_TAB39" localSheetId="61">#REF!</definedName>
    <definedName name="_TAB39" localSheetId="62">#REF!</definedName>
    <definedName name="_TAB39" localSheetId="63">#REF!</definedName>
    <definedName name="_TAB39" localSheetId="6">#REF!</definedName>
    <definedName name="_TAB39" localSheetId="64">#REF!</definedName>
    <definedName name="_TAB39" localSheetId="65">#REF!</definedName>
    <definedName name="_TAB39" localSheetId="66">#REF!</definedName>
    <definedName name="_TAB39" localSheetId="67">#REF!</definedName>
    <definedName name="_TAB39" localSheetId="68">#REF!</definedName>
    <definedName name="_TAB39" localSheetId="69">#REF!</definedName>
    <definedName name="_TAB39" localSheetId="71">#REF!</definedName>
    <definedName name="_TAB39" localSheetId="72">#REF!</definedName>
    <definedName name="_TAB39" localSheetId="73">#REF!</definedName>
    <definedName name="_TAB39" localSheetId="7">#REF!</definedName>
    <definedName name="_TAB39" localSheetId="74">#REF!</definedName>
    <definedName name="_TAB39" localSheetId="75">#REF!</definedName>
    <definedName name="_TAB39" localSheetId="76">#REF!</definedName>
    <definedName name="_TAB39" localSheetId="77">#REF!</definedName>
    <definedName name="_TAB39" localSheetId="78">#REF!</definedName>
    <definedName name="_TAB39" localSheetId="79">#REF!</definedName>
    <definedName name="_TAB39" localSheetId="8">#REF!</definedName>
    <definedName name="_TAB39" localSheetId="9">#REF!</definedName>
    <definedName name="_TAB39">#REF!</definedName>
    <definedName name="_TAB4" localSheetId="1">#REF!</definedName>
    <definedName name="_TAB4" localSheetId="10">#REF!</definedName>
    <definedName name="_TAB4" localSheetId="11">#REF!</definedName>
    <definedName name="_TAB4" localSheetId="12">#REF!</definedName>
    <definedName name="_TAB4" localSheetId="13">#REF!</definedName>
    <definedName name="_TAB4" localSheetId="15">#REF!</definedName>
    <definedName name="_TAB4" localSheetId="16">#REF!</definedName>
    <definedName name="_TAB4" localSheetId="2">#REF!</definedName>
    <definedName name="_TAB4" localSheetId="23">#REF!</definedName>
    <definedName name="_TAB4" localSheetId="24">#REF!</definedName>
    <definedName name="_TAB4" localSheetId="25">#REF!</definedName>
    <definedName name="_TAB4" localSheetId="26">#REF!</definedName>
    <definedName name="_TAB4" localSheetId="27">#REF!</definedName>
    <definedName name="_TAB4" localSheetId="28">#REF!</definedName>
    <definedName name="_TAB4" localSheetId="29">#REF!</definedName>
    <definedName name="_TAB4" localSheetId="3">#REF!</definedName>
    <definedName name="_TAB4" localSheetId="31">#REF!</definedName>
    <definedName name="_TAB4" localSheetId="32">#REF!</definedName>
    <definedName name="_TAB4" localSheetId="33">#REF!</definedName>
    <definedName name="_TAB4" localSheetId="34">#REF!</definedName>
    <definedName name="_TAB4" localSheetId="37">#REF!</definedName>
    <definedName name="_TAB4" localSheetId="41">#REF!</definedName>
    <definedName name="_TAB4" localSheetId="4">#REF!</definedName>
    <definedName name="_TAB4" localSheetId="45">#REF!</definedName>
    <definedName name="_TAB4" localSheetId="46">#REF!</definedName>
    <definedName name="_TAB4" localSheetId="47">#REF!</definedName>
    <definedName name="_TAB4" localSheetId="48">#REF!</definedName>
    <definedName name="_TAB4" localSheetId="49">#REF!</definedName>
    <definedName name="_TAB4" localSheetId="50">#REF!</definedName>
    <definedName name="_TAB4" localSheetId="5">#REF!</definedName>
    <definedName name="_TAB4" localSheetId="51">#REF!</definedName>
    <definedName name="_TAB4" localSheetId="52">#REF!</definedName>
    <definedName name="_TAB4" localSheetId="53">#REF!</definedName>
    <definedName name="_TAB4" localSheetId="54">#REF!</definedName>
    <definedName name="_TAB4" localSheetId="56">#REF!</definedName>
    <definedName name="_TAB4" localSheetId="57">#REF!</definedName>
    <definedName name="_TAB4" localSheetId="58">#REF!</definedName>
    <definedName name="_TAB4" localSheetId="59">#REF!</definedName>
    <definedName name="_TAB4" localSheetId="60">#REF!</definedName>
    <definedName name="_TAB4" localSheetId="61">#REF!</definedName>
    <definedName name="_TAB4" localSheetId="62">#REF!</definedName>
    <definedName name="_TAB4" localSheetId="63">#REF!</definedName>
    <definedName name="_TAB4" localSheetId="6">#REF!</definedName>
    <definedName name="_TAB4" localSheetId="64">#REF!</definedName>
    <definedName name="_TAB4" localSheetId="65">#REF!</definedName>
    <definedName name="_TAB4" localSheetId="66">#REF!</definedName>
    <definedName name="_TAB4" localSheetId="67">#REF!</definedName>
    <definedName name="_TAB4" localSheetId="68">#REF!</definedName>
    <definedName name="_TAB4" localSheetId="69">#REF!</definedName>
    <definedName name="_TAB4" localSheetId="71">#REF!</definedName>
    <definedName name="_TAB4" localSheetId="72">#REF!</definedName>
    <definedName name="_TAB4" localSheetId="73">#REF!</definedName>
    <definedName name="_TAB4" localSheetId="7">#REF!</definedName>
    <definedName name="_TAB4" localSheetId="74">#REF!</definedName>
    <definedName name="_TAB4" localSheetId="75">#REF!</definedName>
    <definedName name="_TAB4" localSheetId="76">#REF!</definedName>
    <definedName name="_TAB4" localSheetId="77">#REF!</definedName>
    <definedName name="_TAB4" localSheetId="78">#REF!</definedName>
    <definedName name="_TAB4" localSheetId="79">#REF!</definedName>
    <definedName name="_TAB4" localSheetId="8">#REF!</definedName>
    <definedName name="_TAB4" localSheetId="9">#REF!</definedName>
    <definedName name="_TAB4">#REF!</definedName>
    <definedName name="_TAB5" localSheetId="1">#REF!</definedName>
    <definedName name="_TAB5" localSheetId="10">#REF!</definedName>
    <definedName name="_TAB5" localSheetId="11">#REF!</definedName>
    <definedName name="_TAB5" localSheetId="12">#REF!</definedName>
    <definedName name="_TAB5" localSheetId="13">#REF!</definedName>
    <definedName name="_TAB5" localSheetId="15">#REF!</definedName>
    <definedName name="_TAB5" localSheetId="16">#REF!</definedName>
    <definedName name="_TAB5" localSheetId="2">#REF!</definedName>
    <definedName name="_TAB5" localSheetId="23">#REF!</definedName>
    <definedName name="_TAB5" localSheetId="24">#REF!</definedName>
    <definedName name="_TAB5" localSheetId="25">#REF!</definedName>
    <definedName name="_TAB5" localSheetId="26">#REF!</definedName>
    <definedName name="_TAB5" localSheetId="27">#REF!</definedName>
    <definedName name="_TAB5" localSheetId="28">#REF!</definedName>
    <definedName name="_TAB5" localSheetId="29">#REF!</definedName>
    <definedName name="_TAB5" localSheetId="3">#REF!</definedName>
    <definedName name="_TAB5" localSheetId="31">#REF!</definedName>
    <definedName name="_TAB5" localSheetId="32">#REF!</definedName>
    <definedName name="_TAB5" localSheetId="33">#REF!</definedName>
    <definedName name="_TAB5" localSheetId="34">#REF!</definedName>
    <definedName name="_TAB5" localSheetId="37">#REF!</definedName>
    <definedName name="_TAB5" localSheetId="41">#REF!</definedName>
    <definedName name="_TAB5" localSheetId="4">#REF!</definedName>
    <definedName name="_TAB5" localSheetId="45">#REF!</definedName>
    <definedName name="_TAB5" localSheetId="46">#REF!</definedName>
    <definedName name="_TAB5" localSheetId="47">#REF!</definedName>
    <definedName name="_TAB5" localSheetId="48">#REF!</definedName>
    <definedName name="_TAB5" localSheetId="49">#REF!</definedName>
    <definedName name="_TAB5" localSheetId="50">#REF!</definedName>
    <definedName name="_TAB5" localSheetId="5">#REF!</definedName>
    <definedName name="_TAB5" localSheetId="51">#REF!</definedName>
    <definedName name="_TAB5" localSheetId="52">#REF!</definedName>
    <definedName name="_TAB5" localSheetId="53">#REF!</definedName>
    <definedName name="_TAB5" localSheetId="54">#REF!</definedName>
    <definedName name="_TAB5" localSheetId="56">#REF!</definedName>
    <definedName name="_TAB5" localSheetId="57">#REF!</definedName>
    <definedName name="_TAB5" localSheetId="58">#REF!</definedName>
    <definedName name="_TAB5" localSheetId="59">#REF!</definedName>
    <definedName name="_TAB5" localSheetId="60">#REF!</definedName>
    <definedName name="_TAB5" localSheetId="61">#REF!</definedName>
    <definedName name="_TAB5" localSheetId="62">#REF!</definedName>
    <definedName name="_TAB5" localSheetId="63">#REF!</definedName>
    <definedName name="_TAB5" localSheetId="6">#REF!</definedName>
    <definedName name="_TAB5" localSheetId="64">#REF!</definedName>
    <definedName name="_TAB5" localSheetId="65">#REF!</definedName>
    <definedName name="_TAB5" localSheetId="66">#REF!</definedName>
    <definedName name="_TAB5" localSheetId="67">#REF!</definedName>
    <definedName name="_TAB5" localSheetId="68">#REF!</definedName>
    <definedName name="_TAB5" localSheetId="69">#REF!</definedName>
    <definedName name="_TAB5" localSheetId="71">#REF!</definedName>
    <definedName name="_TAB5" localSheetId="72">#REF!</definedName>
    <definedName name="_TAB5" localSheetId="73">#REF!</definedName>
    <definedName name="_TAB5" localSheetId="7">#REF!</definedName>
    <definedName name="_TAB5" localSheetId="74">#REF!</definedName>
    <definedName name="_TAB5" localSheetId="75">#REF!</definedName>
    <definedName name="_TAB5" localSheetId="76">#REF!</definedName>
    <definedName name="_TAB5" localSheetId="77">#REF!</definedName>
    <definedName name="_TAB5" localSheetId="78">#REF!</definedName>
    <definedName name="_TAB5" localSheetId="79">#REF!</definedName>
    <definedName name="_TAB5" localSheetId="8">#REF!</definedName>
    <definedName name="_TAB5" localSheetId="9">#REF!</definedName>
    <definedName name="_TAB5">#REF!</definedName>
    <definedName name="_TAB6" localSheetId="1">#REF!</definedName>
    <definedName name="_TAB6" localSheetId="11">#REF!</definedName>
    <definedName name="_TAB6" localSheetId="12">#REF!</definedName>
    <definedName name="_TAB6" localSheetId="13">#REF!</definedName>
    <definedName name="_TAB6" localSheetId="23">#REF!</definedName>
    <definedName name="_TAB6" localSheetId="24">#REF!</definedName>
    <definedName name="_TAB6" localSheetId="26">#REF!</definedName>
    <definedName name="_TAB6" localSheetId="28">#REF!</definedName>
    <definedName name="_TAB6" localSheetId="29">#REF!</definedName>
    <definedName name="_TAB6" localSheetId="31">#REF!</definedName>
    <definedName name="_TAB6" localSheetId="41">#REF!</definedName>
    <definedName name="_TAB6" localSheetId="4">#REF!</definedName>
    <definedName name="_TAB6" localSheetId="46">#REF!</definedName>
    <definedName name="_TAB6" localSheetId="47">#REF!</definedName>
    <definedName name="_TAB6" localSheetId="48">#REF!</definedName>
    <definedName name="_TAB6" localSheetId="49">#REF!</definedName>
    <definedName name="_TAB6" localSheetId="50">#REF!</definedName>
    <definedName name="_TAB6" localSheetId="51">#REF!</definedName>
    <definedName name="_TAB6" localSheetId="53">#REF!</definedName>
    <definedName name="_TAB6" localSheetId="54">#REF!</definedName>
    <definedName name="_TAB6" localSheetId="56">#REF!</definedName>
    <definedName name="_TAB6" localSheetId="57">#REF!</definedName>
    <definedName name="_TAB6" localSheetId="58">#REF!</definedName>
    <definedName name="_TAB6" localSheetId="60">#REF!</definedName>
    <definedName name="_TAB6" localSheetId="61">#REF!</definedName>
    <definedName name="_TAB6" localSheetId="62">#REF!</definedName>
    <definedName name="_TAB6" localSheetId="63">#REF!</definedName>
    <definedName name="_TAB6" localSheetId="64">#REF!</definedName>
    <definedName name="_TAB6" localSheetId="66">#REF!</definedName>
    <definedName name="_TAB6" localSheetId="67">#REF!</definedName>
    <definedName name="_TAB6" localSheetId="68">#REF!</definedName>
    <definedName name="_TAB6" localSheetId="69">#REF!</definedName>
    <definedName name="_TAB6" localSheetId="71">#REF!</definedName>
    <definedName name="_TAB6" localSheetId="72">#REF!</definedName>
    <definedName name="_TAB6" localSheetId="73">#REF!</definedName>
    <definedName name="_TAB6">#REF!</definedName>
    <definedName name="_tab7" localSheetId="5">'[31]Table 5 Mon Survey'!$A$1:$E$58</definedName>
    <definedName name="_tab7" localSheetId="6">'[32]Table 5 Mon Survey'!$A$1:$E$58</definedName>
    <definedName name="_tab7">'[33]Table 5 Mon Survey'!$A$1:$E$58</definedName>
    <definedName name="_tab8" localSheetId="5">'[31]Table 6 BoZ'!$A$1:$E$42</definedName>
    <definedName name="_tab8" localSheetId="6">'[32]Table 6 BoZ'!$A$1:$E$42</definedName>
    <definedName name="_tab8">'[33]Table 6 BoZ'!$A$1:$E$42</definedName>
    <definedName name="_tab9" localSheetId="1">#REF!</definedName>
    <definedName name="_tab9" localSheetId="10">#REF!</definedName>
    <definedName name="_tab9" localSheetId="11">#REF!</definedName>
    <definedName name="_tab9" localSheetId="12">#REF!</definedName>
    <definedName name="_tab9" localSheetId="13">#REF!</definedName>
    <definedName name="_tab9" localSheetId="15">#REF!</definedName>
    <definedName name="_tab9" localSheetId="16">#REF!</definedName>
    <definedName name="_tab9" localSheetId="2">#REF!</definedName>
    <definedName name="_tab9" localSheetId="23">#REF!</definedName>
    <definedName name="_tab9" localSheetId="24">#REF!</definedName>
    <definedName name="_tab9" localSheetId="25">#REF!</definedName>
    <definedName name="_tab9" localSheetId="26">#REF!</definedName>
    <definedName name="_tab9" localSheetId="27">#REF!</definedName>
    <definedName name="_tab9" localSheetId="28">#REF!</definedName>
    <definedName name="_tab9" localSheetId="29">#REF!</definedName>
    <definedName name="_tab9" localSheetId="3">#REF!</definedName>
    <definedName name="_tab9" localSheetId="31">#REF!</definedName>
    <definedName name="_tab9" localSheetId="32">#REF!</definedName>
    <definedName name="_tab9" localSheetId="33">#REF!</definedName>
    <definedName name="_tab9" localSheetId="34">#REF!</definedName>
    <definedName name="_tab9" localSheetId="37">#REF!</definedName>
    <definedName name="_tab9" localSheetId="41">#REF!</definedName>
    <definedName name="_tab9" localSheetId="4">#REF!</definedName>
    <definedName name="_tab9" localSheetId="45">#REF!</definedName>
    <definedName name="_tab9" localSheetId="46">#REF!</definedName>
    <definedName name="_tab9" localSheetId="47">#REF!</definedName>
    <definedName name="_tab9" localSheetId="48">#REF!</definedName>
    <definedName name="_tab9" localSheetId="49">#REF!</definedName>
    <definedName name="_tab9" localSheetId="50">#REF!</definedName>
    <definedName name="_tab9" localSheetId="5">#REF!</definedName>
    <definedName name="_tab9" localSheetId="51">#REF!</definedName>
    <definedName name="_tab9" localSheetId="52">#REF!</definedName>
    <definedName name="_tab9" localSheetId="53">#REF!</definedName>
    <definedName name="_tab9" localSheetId="54">#REF!</definedName>
    <definedName name="_tab9" localSheetId="56">#REF!</definedName>
    <definedName name="_tab9" localSheetId="57">#REF!</definedName>
    <definedName name="_tab9" localSheetId="58">#REF!</definedName>
    <definedName name="_tab9" localSheetId="59">#REF!</definedName>
    <definedName name="_tab9" localSheetId="60">#REF!</definedName>
    <definedName name="_tab9" localSheetId="61">#REF!</definedName>
    <definedName name="_tab9" localSheetId="62">#REF!</definedName>
    <definedName name="_tab9" localSheetId="63">#REF!</definedName>
    <definedName name="_tab9" localSheetId="6">#REF!</definedName>
    <definedName name="_tab9" localSheetId="64">#REF!</definedName>
    <definedName name="_tab9" localSheetId="65">#REF!</definedName>
    <definedName name="_tab9" localSheetId="66">#REF!</definedName>
    <definedName name="_tab9" localSheetId="67">#REF!</definedName>
    <definedName name="_tab9" localSheetId="68">#REF!</definedName>
    <definedName name="_tab9" localSheetId="69">#REF!</definedName>
    <definedName name="_tab9" localSheetId="71">#REF!</definedName>
    <definedName name="_tab9" localSheetId="72">#REF!</definedName>
    <definedName name="_tab9" localSheetId="73">#REF!</definedName>
    <definedName name="_tab9" localSheetId="7">#REF!</definedName>
    <definedName name="_tab9" localSheetId="74">#REF!</definedName>
    <definedName name="_tab9" localSheetId="75">#REF!</definedName>
    <definedName name="_tab9" localSheetId="76">#REF!</definedName>
    <definedName name="_tab9" localSheetId="77">#REF!</definedName>
    <definedName name="_tab9" localSheetId="78">#REF!</definedName>
    <definedName name="_tab9" localSheetId="79">#REF!</definedName>
    <definedName name="_tab9" localSheetId="8">#REF!</definedName>
    <definedName name="_tab9" localSheetId="9">#REF!</definedName>
    <definedName name="_tab9">#REF!</definedName>
    <definedName name="_V1" localSheetId="1">#REF!</definedName>
    <definedName name="_V1" localSheetId="10">#REF!</definedName>
    <definedName name="_V1" localSheetId="11">#REF!</definedName>
    <definedName name="_V1" localSheetId="12">#REF!</definedName>
    <definedName name="_V1" localSheetId="13">#REF!</definedName>
    <definedName name="_V1" localSheetId="15">#REF!</definedName>
    <definedName name="_V1" localSheetId="16">#REF!</definedName>
    <definedName name="_V1" localSheetId="2">#REF!</definedName>
    <definedName name="_V1" localSheetId="23">#REF!</definedName>
    <definedName name="_V1" localSheetId="24">#REF!</definedName>
    <definedName name="_V1" localSheetId="25">#REF!</definedName>
    <definedName name="_V1" localSheetId="26">#REF!</definedName>
    <definedName name="_V1" localSheetId="27">#REF!</definedName>
    <definedName name="_V1" localSheetId="28">#REF!</definedName>
    <definedName name="_V1" localSheetId="29">#REF!</definedName>
    <definedName name="_V1" localSheetId="3">#REF!</definedName>
    <definedName name="_V1" localSheetId="31">#REF!</definedName>
    <definedName name="_V1" localSheetId="32">#REF!</definedName>
    <definedName name="_V1" localSheetId="33">#REF!</definedName>
    <definedName name="_V1" localSheetId="34">#REF!</definedName>
    <definedName name="_V1" localSheetId="37">#REF!</definedName>
    <definedName name="_V1" localSheetId="41">#REF!</definedName>
    <definedName name="_V1" localSheetId="4">#REF!</definedName>
    <definedName name="_V1" localSheetId="45">#REF!</definedName>
    <definedName name="_V1" localSheetId="46">#REF!</definedName>
    <definedName name="_V1" localSheetId="47">#REF!</definedName>
    <definedName name="_V1" localSheetId="48">#REF!</definedName>
    <definedName name="_V1" localSheetId="49">#REF!</definedName>
    <definedName name="_V1" localSheetId="50">#REF!</definedName>
    <definedName name="_V1" localSheetId="5">#REF!</definedName>
    <definedName name="_V1" localSheetId="51">#REF!</definedName>
    <definedName name="_V1" localSheetId="52">#REF!</definedName>
    <definedName name="_V1" localSheetId="53">#REF!</definedName>
    <definedName name="_V1" localSheetId="54">#REF!</definedName>
    <definedName name="_V1" localSheetId="56">#REF!</definedName>
    <definedName name="_V1" localSheetId="57">#REF!</definedName>
    <definedName name="_V1" localSheetId="58">#REF!</definedName>
    <definedName name="_V1" localSheetId="59">#REF!</definedName>
    <definedName name="_V1" localSheetId="60">#REF!</definedName>
    <definedName name="_V1" localSheetId="61">#REF!</definedName>
    <definedName name="_V1" localSheetId="62">#REF!</definedName>
    <definedName name="_V1" localSheetId="63">#REF!</definedName>
    <definedName name="_V1" localSheetId="6">#REF!</definedName>
    <definedName name="_V1" localSheetId="64">#REF!</definedName>
    <definedName name="_V1" localSheetId="65">#REF!</definedName>
    <definedName name="_V1" localSheetId="66">#REF!</definedName>
    <definedName name="_V1" localSheetId="67">#REF!</definedName>
    <definedName name="_V1" localSheetId="68">#REF!</definedName>
    <definedName name="_V1" localSheetId="69">#REF!</definedName>
    <definedName name="_V1" localSheetId="71">#REF!</definedName>
    <definedName name="_V1" localSheetId="72">#REF!</definedName>
    <definedName name="_V1" localSheetId="73">#REF!</definedName>
    <definedName name="_V1" localSheetId="7">#REF!</definedName>
    <definedName name="_V1" localSheetId="74">#REF!</definedName>
    <definedName name="_V1" localSheetId="75">#REF!</definedName>
    <definedName name="_V1" localSheetId="76">#REF!</definedName>
    <definedName name="_V1" localSheetId="77">#REF!</definedName>
    <definedName name="_V1" localSheetId="78">#REF!</definedName>
    <definedName name="_V1" localSheetId="79">#REF!</definedName>
    <definedName name="_V1" localSheetId="8">#REF!</definedName>
    <definedName name="_V1" localSheetId="9">#REF!</definedName>
    <definedName name="_V1">#REF!</definedName>
    <definedName name="_VI1" localSheetId="1">#REF!</definedName>
    <definedName name="_VI1" localSheetId="10">#REF!</definedName>
    <definedName name="_VI1" localSheetId="11">#REF!</definedName>
    <definedName name="_VI1" localSheetId="12">#REF!</definedName>
    <definedName name="_VI1" localSheetId="13">#REF!</definedName>
    <definedName name="_VI1" localSheetId="15">#REF!</definedName>
    <definedName name="_VI1" localSheetId="16">#REF!</definedName>
    <definedName name="_VI1" localSheetId="2">#REF!</definedName>
    <definedName name="_VI1" localSheetId="23">#REF!</definedName>
    <definedName name="_VI1" localSheetId="24">#REF!</definedName>
    <definedName name="_VI1" localSheetId="25">#REF!</definedName>
    <definedName name="_VI1" localSheetId="26">#REF!</definedName>
    <definedName name="_VI1" localSheetId="27">#REF!</definedName>
    <definedName name="_VI1" localSheetId="28">#REF!</definedName>
    <definedName name="_VI1" localSheetId="29">#REF!</definedName>
    <definedName name="_VI1" localSheetId="3">#REF!</definedName>
    <definedName name="_VI1" localSheetId="31">#REF!</definedName>
    <definedName name="_VI1" localSheetId="32">#REF!</definedName>
    <definedName name="_VI1" localSheetId="33">#REF!</definedName>
    <definedName name="_VI1" localSheetId="34">#REF!</definedName>
    <definedName name="_VI1" localSheetId="37">#REF!</definedName>
    <definedName name="_VI1" localSheetId="41">#REF!</definedName>
    <definedName name="_VI1" localSheetId="4">#REF!</definedName>
    <definedName name="_VI1" localSheetId="45">#REF!</definedName>
    <definedName name="_VI1" localSheetId="46">#REF!</definedName>
    <definedName name="_VI1" localSheetId="47">#REF!</definedName>
    <definedName name="_VI1" localSheetId="48">#REF!</definedName>
    <definedName name="_VI1" localSheetId="49">#REF!</definedName>
    <definedName name="_VI1" localSheetId="50">#REF!</definedName>
    <definedName name="_VI1" localSheetId="5">#REF!</definedName>
    <definedName name="_VI1" localSheetId="51">#REF!</definedName>
    <definedName name="_VI1" localSheetId="52">#REF!</definedName>
    <definedName name="_VI1" localSheetId="53">#REF!</definedName>
    <definedName name="_VI1" localSheetId="54">#REF!</definedName>
    <definedName name="_VI1" localSheetId="56">#REF!</definedName>
    <definedName name="_VI1" localSheetId="57">#REF!</definedName>
    <definedName name="_VI1" localSheetId="58">#REF!</definedName>
    <definedName name="_VI1" localSheetId="59">#REF!</definedName>
    <definedName name="_VI1" localSheetId="60">#REF!</definedName>
    <definedName name="_VI1" localSheetId="61">#REF!</definedName>
    <definedName name="_VI1" localSheetId="62">#REF!</definedName>
    <definedName name="_VI1" localSheetId="63">#REF!</definedName>
    <definedName name="_VI1" localSheetId="6">#REF!</definedName>
    <definedName name="_VI1" localSheetId="64">#REF!</definedName>
    <definedName name="_VI1" localSheetId="65">#REF!</definedName>
    <definedName name="_VI1" localSheetId="66">#REF!</definedName>
    <definedName name="_VI1" localSheetId="67">#REF!</definedName>
    <definedName name="_VI1" localSheetId="68">#REF!</definedName>
    <definedName name="_VI1" localSheetId="69">#REF!</definedName>
    <definedName name="_VI1" localSheetId="71">#REF!</definedName>
    <definedName name="_VI1" localSheetId="72">#REF!</definedName>
    <definedName name="_VI1" localSheetId="73">#REF!</definedName>
    <definedName name="_VI1" localSheetId="7">#REF!</definedName>
    <definedName name="_VI1" localSheetId="74">#REF!</definedName>
    <definedName name="_VI1" localSheetId="75">#REF!</definedName>
    <definedName name="_VI1" localSheetId="76">#REF!</definedName>
    <definedName name="_VI1" localSheetId="77">#REF!</definedName>
    <definedName name="_VI1" localSheetId="78">#REF!</definedName>
    <definedName name="_VI1" localSheetId="79">#REF!</definedName>
    <definedName name="_VI1" localSheetId="8">#REF!</definedName>
    <definedName name="_VI1" localSheetId="9">#REF!</definedName>
    <definedName name="_VI1">#REF!</definedName>
    <definedName name="_VII1" localSheetId="1">#REF!</definedName>
    <definedName name="_VII1" localSheetId="11">#REF!</definedName>
    <definedName name="_VII1" localSheetId="12">#REF!</definedName>
    <definedName name="_VII1" localSheetId="13">#REF!</definedName>
    <definedName name="_VII1" localSheetId="23">#REF!</definedName>
    <definedName name="_VII1" localSheetId="24">#REF!</definedName>
    <definedName name="_VII1" localSheetId="26">#REF!</definedName>
    <definedName name="_VII1" localSheetId="28">#REF!</definedName>
    <definedName name="_VII1" localSheetId="29">#REF!</definedName>
    <definedName name="_VII1" localSheetId="31">#REF!</definedName>
    <definedName name="_VII1" localSheetId="41">#REF!</definedName>
    <definedName name="_VII1" localSheetId="4">#REF!</definedName>
    <definedName name="_VII1" localSheetId="46">#REF!</definedName>
    <definedName name="_VII1" localSheetId="47">#REF!</definedName>
    <definedName name="_VII1" localSheetId="48">#REF!</definedName>
    <definedName name="_VII1" localSheetId="49">#REF!</definedName>
    <definedName name="_VII1" localSheetId="50">#REF!</definedName>
    <definedName name="_VII1" localSheetId="51">#REF!</definedName>
    <definedName name="_VII1" localSheetId="53">#REF!</definedName>
    <definedName name="_VII1" localSheetId="54">#REF!</definedName>
    <definedName name="_VII1" localSheetId="56">#REF!</definedName>
    <definedName name="_VII1" localSheetId="57">#REF!</definedName>
    <definedName name="_VII1" localSheetId="58">#REF!</definedName>
    <definedName name="_VII1" localSheetId="60">#REF!</definedName>
    <definedName name="_VII1" localSheetId="61">#REF!</definedName>
    <definedName name="_VII1" localSheetId="62">#REF!</definedName>
    <definedName name="_VII1" localSheetId="63">#REF!</definedName>
    <definedName name="_VII1" localSheetId="64">#REF!</definedName>
    <definedName name="_VII1" localSheetId="66">#REF!</definedName>
    <definedName name="_VII1" localSheetId="67">#REF!</definedName>
    <definedName name="_VII1" localSheetId="68">#REF!</definedName>
    <definedName name="_VII1" localSheetId="69">#REF!</definedName>
    <definedName name="_VII1" localSheetId="71">#REF!</definedName>
    <definedName name="_VII1" localSheetId="72">#REF!</definedName>
    <definedName name="_VII1" localSheetId="73">#REF!</definedName>
    <definedName name="_VII1">#REF!</definedName>
    <definedName name="_WAT182" localSheetId="5">'[64]Committed Debt Outflows'!$I$63</definedName>
    <definedName name="_WAT182" localSheetId="6">'[65]Committed Debt Outflows'!$I$63</definedName>
    <definedName name="_WAT182">'[66]Committed Debt Outflows'!$I$63</definedName>
    <definedName name="_WAT364" localSheetId="5">'[64]Committed Debt Outflows'!$I$102</definedName>
    <definedName name="_WAT364" localSheetId="6">'[65]Committed Debt Outflows'!$I$102</definedName>
    <definedName name="_WAT364">'[66]Committed Debt Outflows'!$I$102</definedName>
    <definedName name="_WAT91" localSheetId="5">'[64]Committed Debt Outflows'!$I$30</definedName>
    <definedName name="_WAT91" localSheetId="6">'[65]Committed Debt Outflows'!$I$30</definedName>
    <definedName name="_WAT91">'[66]Committed Debt Outflows'!$I$30</definedName>
    <definedName name="_WB2" localSheetId="1">#REF!</definedName>
    <definedName name="_WB2" localSheetId="10">#REF!</definedName>
    <definedName name="_WB2" localSheetId="11">#REF!</definedName>
    <definedName name="_WB2" localSheetId="12">#REF!</definedName>
    <definedName name="_WB2" localSheetId="13">#REF!</definedName>
    <definedName name="_WB2" localSheetId="15">#REF!</definedName>
    <definedName name="_WB2" localSheetId="16">#REF!</definedName>
    <definedName name="_WB2" localSheetId="2">#REF!</definedName>
    <definedName name="_WB2" localSheetId="23">#REF!</definedName>
    <definedName name="_WB2" localSheetId="24">#REF!</definedName>
    <definedName name="_WB2" localSheetId="25">#REF!</definedName>
    <definedName name="_WB2" localSheetId="26">#REF!</definedName>
    <definedName name="_WB2" localSheetId="27">#REF!</definedName>
    <definedName name="_WB2" localSheetId="28">#REF!</definedName>
    <definedName name="_WB2" localSheetId="29">#REF!</definedName>
    <definedName name="_WB2" localSheetId="3">#REF!</definedName>
    <definedName name="_WB2" localSheetId="31">#REF!</definedName>
    <definedName name="_WB2" localSheetId="32">#REF!</definedName>
    <definedName name="_WB2" localSheetId="33">#REF!</definedName>
    <definedName name="_WB2" localSheetId="34">#REF!</definedName>
    <definedName name="_WB2" localSheetId="37">#REF!</definedName>
    <definedName name="_WB2" localSheetId="41">#REF!</definedName>
    <definedName name="_WB2" localSheetId="4">#REF!</definedName>
    <definedName name="_WB2" localSheetId="45">#REF!</definedName>
    <definedName name="_WB2" localSheetId="46">#REF!</definedName>
    <definedName name="_WB2" localSheetId="47">#REF!</definedName>
    <definedName name="_WB2" localSheetId="48">#REF!</definedName>
    <definedName name="_WB2" localSheetId="49">#REF!</definedName>
    <definedName name="_WB2" localSheetId="50">#REF!</definedName>
    <definedName name="_WB2" localSheetId="5">#REF!</definedName>
    <definedName name="_WB2" localSheetId="51">#REF!</definedName>
    <definedName name="_WB2" localSheetId="52">#REF!</definedName>
    <definedName name="_WB2" localSheetId="53">#REF!</definedName>
    <definedName name="_WB2" localSheetId="54">#REF!</definedName>
    <definedName name="_WB2" localSheetId="56">#REF!</definedName>
    <definedName name="_WB2" localSheetId="57">#REF!</definedName>
    <definedName name="_WB2" localSheetId="58">#REF!</definedName>
    <definedName name="_WB2" localSheetId="59">#REF!</definedName>
    <definedName name="_WB2" localSheetId="60">#REF!</definedName>
    <definedName name="_WB2" localSheetId="61">#REF!</definedName>
    <definedName name="_WB2" localSheetId="62">#REF!</definedName>
    <definedName name="_WB2" localSheetId="63">#REF!</definedName>
    <definedName name="_WB2" localSheetId="6">#REF!</definedName>
    <definedName name="_WB2" localSheetId="64">#REF!</definedName>
    <definedName name="_WB2" localSheetId="65">#REF!</definedName>
    <definedName name="_WB2" localSheetId="66">#REF!</definedName>
    <definedName name="_WB2" localSheetId="67">#REF!</definedName>
    <definedName name="_WB2" localSheetId="68">#REF!</definedName>
    <definedName name="_WB2" localSheetId="69">#REF!</definedName>
    <definedName name="_WB2" localSheetId="71">#REF!</definedName>
    <definedName name="_WB2" localSheetId="72">#REF!</definedName>
    <definedName name="_WB2" localSheetId="73">#REF!</definedName>
    <definedName name="_WB2" localSheetId="7">#REF!</definedName>
    <definedName name="_WB2" localSheetId="74">#REF!</definedName>
    <definedName name="_WB2" localSheetId="75">#REF!</definedName>
    <definedName name="_WB2" localSheetId="76">#REF!</definedName>
    <definedName name="_WB2" localSheetId="77">#REF!</definedName>
    <definedName name="_WB2" localSheetId="78">#REF!</definedName>
    <definedName name="_WB2" localSheetId="79">#REF!</definedName>
    <definedName name="_WB2" localSheetId="8">#REF!</definedName>
    <definedName name="_WB2" localSheetId="9">#REF!</definedName>
    <definedName name="_WB2">#REF!</definedName>
    <definedName name="_WEO1" localSheetId="1">#REF!</definedName>
    <definedName name="_WEO1" localSheetId="10">#REF!</definedName>
    <definedName name="_WEO1" localSheetId="11">#REF!</definedName>
    <definedName name="_WEO1" localSheetId="12">#REF!</definedName>
    <definedName name="_WEO1" localSheetId="13">#REF!</definedName>
    <definedName name="_WEO1" localSheetId="15">#REF!</definedName>
    <definedName name="_WEO1" localSheetId="16">#REF!</definedName>
    <definedName name="_WEO1" localSheetId="2">#REF!</definedName>
    <definedName name="_WEO1" localSheetId="23">#REF!</definedName>
    <definedName name="_WEO1" localSheetId="24">#REF!</definedName>
    <definedName name="_WEO1" localSheetId="25">#REF!</definedName>
    <definedName name="_WEO1" localSheetId="26">#REF!</definedName>
    <definedName name="_WEO1" localSheetId="27">#REF!</definedName>
    <definedName name="_WEO1" localSheetId="28">#REF!</definedName>
    <definedName name="_WEO1" localSheetId="29">#REF!</definedName>
    <definedName name="_WEO1" localSheetId="3">#REF!</definedName>
    <definedName name="_WEO1" localSheetId="31">#REF!</definedName>
    <definedName name="_WEO1" localSheetId="32">#REF!</definedName>
    <definedName name="_WEO1" localSheetId="33">#REF!</definedName>
    <definedName name="_WEO1" localSheetId="34">#REF!</definedName>
    <definedName name="_WEO1" localSheetId="37">#REF!</definedName>
    <definedName name="_WEO1" localSheetId="41">#REF!</definedName>
    <definedName name="_WEO1" localSheetId="4">#REF!</definedName>
    <definedName name="_WEO1" localSheetId="45">#REF!</definedName>
    <definedName name="_WEO1" localSheetId="46">#REF!</definedName>
    <definedName name="_WEO1" localSheetId="47">#REF!</definedName>
    <definedName name="_WEO1" localSheetId="48">#REF!</definedName>
    <definedName name="_WEO1" localSheetId="49">#REF!</definedName>
    <definedName name="_WEO1" localSheetId="50">#REF!</definedName>
    <definedName name="_WEO1" localSheetId="5">#REF!</definedName>
    <definedName name="_WEO1" localSheetId="51">#REF!</definedName>
    <definedName name="_WEO1" localSheetId="52">#REF!</definedName>
    <definedName name="_WEO1" localSheetId="53">#REF!</definedName>
    <definedName name="_WEO1" localSheetId="54">#REF!</definedName>
    <definedName name="_WEO1" localSheetId="56">#REF!</definedName>
    <definedName name="_WEO1" localSheetId="57">#REF!</definedName>
    <definedName name="_WEO1" localSheetId="58">#REF!</definedName>
    <definedName name="_WEO1" localSheetId="59">#REF!</definedName>
    <definedName name="_WEO1" localSheetId="60">#REF!</definedName>
    <definedName name="_WEO1" localSheetId="61">#REF!</definedName>
    <definedName name="_WEO1" localSheetId="62">#REF!</definedName>
    <definedName name="_WEO1" localSheetId="63">#REF!</definedName>
    <definedName name="_WEO1" localSheetId="6">#REF!</definedName>
    <definedName name="_WEO1" localSheetId="64">#REF!</definedName>
    <definedName name="_WEO1" localSheetId="65">#REF!</definedName>
    <definedName name="_WEO1" localSheetId="66">#REF!</definedName>
    <definedName name="_WEO1" localSheetId="67">#REF!</definedName>
    <definedName name="_WEO1" localSheetId="68">#REF!</definedName>
    <definedName name="_WEO1" localSheetId="69">#REF!</definedName>
    <definedName name="_WEO1" localSheetId="71">#REF!</definedName>
    <definedName name="_WEO1" localSheetId="72">#REF!</definedName>
    <definedName name="_WEO1" localSheetId="73">#REF!</definedName>
    <definedName name="_WEO1" localSheetId="7">#REF!</definedName>
    <definedName name="_WEO1" localSheetId="74">#REF!</definedName>
    <definedName name="_WEO1" localSheetId="75">#REF!</definedName>
    <definedName name="_WEO1" localSheetId="76">#REF!</definedName>
    <definedName name="_WEO1" localSheetId="77">#REF!</definedName>
    <definedName name="_WEO1" localSheetId="78">#REF!</definedName>
    <definedName name="_WEO1" localSheetId="79">#REF!</definedName>
    <definedName name="_WEO1" localSheetId="8">#REF!</definedName>
    <definedName name="_WEO1" localSheetId="9">#REF!</definedName>
    <definedName name="_WEO1">#REF!</definedName>
    <definedName name="_WEO2" localSheetId="1">#REF!</definedName>
    <definedName name="_WEO2" localSheetId="10">#REF!</definedName>
    <definedName name="_WEO2" localSheetId="11">#REF!</definedName>
    <definedName name="_WEO2" localSheetId="12">#REF!</definedName>
    <definedName name="_WEO2" localSheetId="13">#REF!</definedName>
    <definedName name="_WEO2" localSheetId="15">#REF!</definedName>
    <definedName name="_WEO2" localSheetId="16">#REF!</definedName>
    <definedName name="_WEO2" localSheetId="2">#REF!</definedName>
    <definedName name="_WEO2" localSheetId="23">#REF!</definedName>
    <definedName name="_WEO2" localSheetId="24">#REF!</definedName>
    <definedName name="_WEO2" localSheetId="25">#REF!</definedName>
    <definedName name="_WEO2" localSheetId="26">#REF!</definedName>
    <definedName name="_WEO2" localSheetId="27">#REF!</definedName>
    <definedName name="_WEO2" localSheetId="28">#REF!</definedName>
    <definedName name="_WEO2" localSheetId="29">#REF!</definedName>
    <definedName name="_WEO2" localSheetId="3">#REF!</definedName>
    <definedName name="_WEO2" localSheetId="31">#REF!</definedName>
    <definedName name="_WEO2" localSheetId="32">#REF!</definedName>
    <definedName name="_WEO2" localSheetId="33">#REF!</definedName>
    <definedName name="_WEO2" localSheetId="34">#REF!</definedName>
    <definedName name="_WEO2" localSheetId="37">#REF!</definedName>
    <definedName name="_WEO2" localSheetId="41">#REF!</definedName>
    <definedName name="_WEO2" localSheetId="4">#REF!</definedName>
    <definedName name="_WEO2" localSheetId="45">#REF!</definedName>
    <definedName name="_WEO2" localSheetId="46">#REF!</definedName>
    <definedName name="_WEO2" localSheetId="47">#REF!</definedName>
    <definedName name="_WEO2" localSheetId="48">#REF!</definedName>
    <definedName name="_WEO2" localSheetId="49">#REF!</definedName>
    <definedName name="_WEO2" localSheetId="50">#REF!</definedName>
    <definedName name="_WEO2" localSheetId="5">#REF!</definedName>
    <definedName name="_WEO2" localSheetId="51">#REF!</definedName>
    <definedName name="_WEO2" localSheetId="52">#REF!</definedName>
    <definedName name="_WEO2" localSheetId="53">#REF!</definedName>
    <definedName name="_WEO2" localSheetId="54">#REF!</definedName>
    <definedName name="_WEO2" localSheetId="56">#REF!</definedName>
    <definedName name="_WEO2" localSheetId="57">#REF!</definedName>
    <definedName name="_WEO2" localSheetId="58">#REF!</definedName>
    <definedName name="_WEO2" localSheetId="59">#REF!</definedName>
    <definedName name="_WEO2" localSheetId="60">#REF!</definedName>
    <definedName name="_WEO2" localSheetId="61">#REF!</definedName>
    <definedName name="_WEO2" localSheetId="62">#REF!</definedName>
    <definedName name="_WEO2" localSheetId="63">#REF!</definedName>
    <definedName name="_WEO2" localSheetId="6">#REF!</definedName>
    <definedName name="_WEO2" localSheetId="64">#REF!</definedName>
    <definedName name="_WEO2" localSheetId="65">#REF!</definedName>
    <definedName name="_WEO2" localSheetId="66">#REF!</definedName>
    <definedName name="_WEO2" localSheetId="67">#REF!</definedName>
    <definedName name="_WEO2" localSheetId="68">#REF!</definedName>
    <definedName name="_WEO2" localSheetId="69">#REF!</definedName>
    <definedName name="_WEO2" localSheetId="71">#REF!</definedName>
    <definedName name="_WEO2" localSheetId="72">#REF!</definedName>
    <definedName name="_WEO2" localSheetId="73">#REF!</definedName>
    <definedName name="_WEO2" localSheetId="7">#REF!</definedName>
    <definedName name="_WEO2" localSheetId="74">#REF!</definedName>
    <definedName name="_WEO2" localSheetId="75">#REF!</definedName>
    <definedName name="_WEO2" localSheetId="76">#REF!</definedName>
    <definedName name="_WEO2" localSheetId="77">#REF!</definedName>
    <definedName name="_WEO2" localSheetId="78">#REF!</definedName>
    <definedName name="_WEO2" localSheetId="79">#REF!</definedName>
    <definedName name="_WEO2" localSheetId="8">#REF!</definedName>
    <definedName name="_WEO2" localSheetId="9">#REF!</definedName>
    <definedName name="_WEO2">#REF!</definedName>
    <definedName name="_WT1" localSheetId="1">[14]Work_sect!#REF!</definedName>
    <definedName name="_WT1" localSheetId="10">[14]Work_sect!#REF!</definedName>
    <definedName name="_WT1" localSheetId="13">[14]Work_sect!#REF!</definedName>
    <definedName name="_WT1" localSheetId="15">[14]Work_sect!#REF!</definedName>
    <definedName name="_WT1" localSheetId="16">[14]Work_sect!#REF!</definedName>
    <definedName name="_WT1" localSheetId="2">[14]Work_sect!#REF!</definedName>
    <definedName name="_WT1" localSheetId="24">[14]Work_sect!#REF!</definedName>
    <definedName name="_WT1" localSheetId="25">[14]Work_sect!#REF!</definedName>
    <definedName name="_WT1" localSheetId="26">[14]Work_sect!#REF!</definedName>
    <definedName name="_WT1" localSheetId="27">[14]Work_sect!#REF!</definedName>
    <definedName name="_WT1" localSheetId="28">[14]Work_sect!#REF!</definedName>
    <definedName name="_WT1" localSheetId="29">[14]Work_sect!#REF!</definedName>
    <definedName name="_WT1" localSheetId="3">[14]Work_sect!#REF!</definedName>
    <definedName name="_WT1" localSheetId="31">[14]Work_sect!#REF!</definedName>
    <definedName name="_WT1" localSheetId="32">[14]Work_sect!#REF!</definedName>
    <definedName name="_WT1" localSheetId="33">[14]Work_sect!#REF!</definedName>
    <definedName name="_WT1" localSheetId="34">[14]Work_sect!#REF!</definedName>
    <definedName name="_WT1" localSheetId="37">[14]Work_sect!#REF!</definedName>
    <definedName name="_WT1" localSheetId="41">[14]Work_sect!#REF!</definedName>
    <definedName name="_WT1" localSheetId="4">[14]Work_sect!#REF!</definedName>
    <definedName name="_WT1" localSheetId="45">[14]Work_sect!#REF!</definedName>
    <definedName name="_WT1" localSheetId="46">[14]Work_sect!#REF!</definedName>
    <definedName name="_WT1" localSheetId="47">[14]Work_sect!#REF!</definedName>
    <definedName name="_WT1" localSheetId="48">[14]Work_sect!#REF!</definedName>
    <definedName name="_WT1" localSheetId="49">[14]Work_sect!#REF!</definedName>
    <definedName name="_WT1" localSheetId="50">[14]Work_sect!#REF!</definedName>
    <definedName name="_WT1" localSheetId="5">[15]Work_sect!#REF!</definedName>
    <definedName name="_WT1" localSheetId="51">[14]Work_sect!#REF!</definedName>
    <definedName name="_WT1" localSheetId="52">[14]Work_sect!#REF!</definedName>
    <definedName name="_WT1" localSheetId="53">[14]Work_sect!#REF!</definedName>
    <definedName name="_WT1" localSheetId="54">[14]Work_sect!#REF!</definedName>
    <definedName name="_WT1" localSheetId="56">[14]Work_sect!#REF!</definedName>
    <definedName name="_WT1" localSheetId="57">[14]Work_sect!#REF!</definedName>
    <definedName name="_WT1" localSheetId="58">[14]Work_sect!#REF!</definedName>
    <definedName name="_WT1" localSheetId="59">[14]Work_sect!#REF!</definedName>
    <definedName name="_WT1" localSheetId="60">[14]Work_sect!#REF!</definedName>
    <definedName name="_WT1" localSheetId="61">[14]Work_sect!#REF!</definedName>
    <definedName name="_WT1" localSheetId="62">[14]Work_sect!#REF!</definedName>
    <definedName name="_WT1" localSheetId="63">[14]Work_sect!#REF!</definedName>
    <definedName name="_WT1" localSheetId="6">[16]Work_sect!#REF!</definedName>
    <definedName name="_WT1" localSheetId="64">[14]Work_sect!#REF!</definedName>
    <definedName name="_WT1" localSheetId="65">[14]Work_sect!#REF!</definedName>
    <definedName name="_WT1" localSheetId="66">[14]Work_sect!#REF!</definedName>
    <definedName name="_WT1" localSheetId="67">[14]Work_sect!#REF!</definedName>
    <definedName name="_WT1" localSheetId="68">[14]Work_sect!#REF!</definedName>
    <definedName name="_WT1" localSheetId="69">[14]Work_sect!#REF!</definedName>
    <definedName name="_WT1" localSheetId="71">[14]Work_sect!#REF!</definedName>
    <definedName name="_WT1" localSheetId="72">[14]Work_sect!#REF!</definedName>
    <definedName name="_WT1" localSheetId="73">[14]Work_sect!#REF!</definedName>
    <definedName name="_WT1" localSheetId="7">[14]Work_sect!#REF!</definedName>
    <definedName name="_WT1" localSheetId="74">[14]Work_sect!#REF!</definedName>
    <definedName name="_WT1" localSheetId="75">[14]Work_sect!#REF!</definedName>
    <definedName name="_WT1" localSheetId="76">[14]Work_sect!#REF!</definedName>
    <definedName name="_WT1" localSheetId="77">[14]Work_sect!#REF!</definedName>
    <definedName name="_WT1" localSheetId="78">[14]Work_sect!#REF!</definedName>
    <definedName name="_WT1" localSheetId="79">[14]Work_sect!#REF!</definedName>
    <definedName name="_WT1" localSheetId="8">[14]Work_sect!#REF!</definedName>
    <definedName name="_WT1" localSheetId="9">[14]Work_sect!#REF!</definedName>
    <definedName name="_WT1">[14]Work_sect!#REF!</definedName>
    <definedName name="_WT5" localSheetId="1">[14]Work_sect!#REF!</definedName>
    <definedName name="_WT5" localSheetId="10">[14]Work_sect!#REF!</definedName>
    <definedName name="_WT5" localSheetId="13">[14]Work_sect!#REF!</definedName>
    <definedName name="_WT5" localSheetId="15">[14]Work_sect!#REF!</definedName>
    <definedName name="_WT5" localSheetId="16">[14]Work_sect!#REF!</definedName>
    <definedName name="_WT5" localSheetId="2">[14]Work_sect!#REF!</definedName>
    <definedName name="_WT5" localSheetId="24">[14]Work_sect!#REF!</definedName>
    <definedName name="_WT5" localSheetId="25">[14]Work_sect!#REF!</definedName>
    <definedName name="_WT5" localSheetId="26">[14]Work_sect!#REF!</definedName>
    <definedName name="_WT5" localSheetId="27">[14]Work_sect!#REF!</definedName>
    <definedName name="_WT5" localSheetId="28">[14]Work_sect!#REF!</definedName>
    <definedName name="_WT5" localSheetId="29">[14]Work_sect!#REF!</definedName>
    <definedName name="_WT5" localSheetId="3">[14]Work_sect!#REF!</definedName>
    <definedName name="_WT5" localSheetId="31">[14]Work_sect!#REF!</definedName>
    <definedName name="_WT5" localSheetId="32">[14]Work_sect!#REF!</definedName>
    <definedName name="_WT5" localSheetId="33">[14]Work_sect!#REF!</definedName>
    <definedName name="_WT5" localSheetId="34">[14]Work_sect!#REF!</definedName>
    <definedName name="_WT5" localSheetId="37">[14]Work_sect!#REF!</definedName>
    <definedName name="_WT5" localSheetId="41">[14]Work_sect!#REF!</definedName>
    <definedName name="_WT5" localSheetId="4">[14]Work_sect!#REF!</definedName>
    <definedName name="_WT5" localSheetId="45">[14]Work_sect!#REF!</definedName>
    <definedName name="_WT5" localSheetId="46">[14]Work_sect!#REF!</definedName>
    <definedName name="_WT5" localSheetId="47">[14]Work_sect!#REF!</definedName>
    <definedName name="_WT5" localSheetId="48">[14]Work_sect!#REF!</definedName>
    <definedName name="_WT5" localSheetId="49">[14]Work_sect!#REF!</definedName>
    <definedName name="_WT5" localSheetId="50">[14]Work_sect!#REF!</definedName>
    <definedName name="_WT5" localSheetId="5">[15]Work_sect!#REF!</definedName>
    <definedName name="_WT5" localSheetId="51">[14]Work_sect!#REF!</definedName>
    <definedName name="_WT5" localSheetId="52">[14]Work_sect!#REF!</definedName>
    <definedName name="_WT5" localSheetId="53">[14]Work_sect!#REF!</definedName>
    <definedName name="_WT5" localSheetId="54">[14]Work_sect!#REF!</definedName>
    <definedName name="_WT5" localSheetId="56">[14]Work_sect!#REF!</definedName>
    <definedName name="_WT5" localSheetId="57">[14]Work_sect!#REF!</definedName>
    <definedName name="_WT5" localSheetId="58">[14]Work_sect!#REF!</definedName>
    <definedName name="_WT5" localSheetId="59">[14]Work_sect!#REF!</definedName>
    <definedName name="_WT5" localSheetId="60">[14]Work_sect!#REF!</definedName>
    <definedName name="_WT5" localSheetId="61">[14]Work_sect!#REF!</definedName>
    <definedName name="_WT5" localSheetId="62">[14]Work_sect!#REF!</definedName>
    <definedName name="_WT5" localSheetId="63">[14]Work_sect!#REF!</definedName>
    <definedName name="_WT5" localSheetId="6">[16]Work_sect!#REF!</definedName>
    <definedName name="_WT5" localSheetId="64">[14]Work_sect!#REF!</definedName>
    <definedName name="_WT5" localSheetId="65">[14]Work_sect!#REF!</definedName>
    <definedName name="_WT5" localSheetId="66">[14]Work_sect!#REF!</definedName>
    <definedName name="_WT5" localSheetId="67">[14]Work_sect!#REF!</definedName>
    <definedName name="_WT5" localSheetId="68">[14]Work_sect!#REF!</definedName>
    <definedName name="_WT5" localSheetId="69">[14]Work_sect!#REF!</definedName>
    <definedName name="_WT5" localSheetId="71">[14]Work_sect!#REF!</definedName>
    <definedName name="_WT5" localSheetId="72">[14]Work_sect!#REF!</definedName>
    <definedName name="_WT5" localSheetId="73">[14]Work_sect!#REF!</definedName>
    <definedName name="_WT5" localSheetId="7">[14]Work_sect!#REF!</definedName>
    <definedName name="_WT5" localSheetId="74">[14]Work_sect!#REF!</definedName>
    <definedName name="_WT5" localSheetId="75">[14]Work_sect!#REF!</definedName>
    <definedName name="_WT5" localSheetId="76">[14]Work_sect!#REF!</definedName>
    <definedName name="_WT5" localSheetId="77">[14]Work_sect!#REF!</definedName>
    <definedName name="_WT5" localSheetId="78">[14]Work_sect!#REF!</definedName>
    <definedName name="_WT5" localSheetId="79">[14]Work_sect!#REF!</definedName>
    <definedName name="_WT5" localSheetId="8">[14]Work_sect!#REF!</definedName>
    <definedName name="_WT5" localSheetId="9">[14]Work_sect!#REF!</definedName>
    <definedName name="_WT5">[14]Work_sect!#REF!</definedName>
    <definedName name="_WT6" localSheetId="1">[14]Work_sect!#REF!</definedName>
    <definedName name="_WT6" localSheetId="10">[14]Work_sect!#REF!</definedName>
    <definedName name="_WT6" localSheetId="13">[14]Work_sect!#REF!</definedName>
    <definedName name="_WT6" localSheetId="15">[14]Work_sect!#REF!</definedName>
    <definedName name="_WT6" localSheetId="16">[14]Work_sect!#REF!</definedName>
    <definedName name="_WT6" localSheetId="2">[14]Work_sect!#REF!</definedName>
    <definedName name="_WT6" localSheetId="24">[14]Work_sect!#REF!</definedName>
    <definedName name="_WT6" localSheetId="25">[14]Work_sect!#REF!</definedName>
    <definedName name="_WT6" localSheetId="26">[14]Work_sect!#REF!</definedName>
    <definedName name="_WT6" localSheetId="27">[14]Work_sect!#REF!</definedName>
    <definedName name="_WT6" localSheetId="28">[14]Work_sect!#REF!</definedName>
    <definedName name="_WT6" localSheetId="29">[14]Work_sect!#REF!</definedName>
    <definedName name="_WT6" localSheetId="3">[14]Work_sect!#REF!</definedName>
    <definedName name="_WT6" localSheetId="31">[14]Work_sect!#REF!</definedName>
    <definedName name="_WT6" localSheetId="32">[14]Work_sect!#REF!</definedName>
    <definedName name="_WT6" localSheetId="33">[14]Work_sect!#REF!</definedName>
    <definedName name="_WT6" localSheetId="34">[14]Work_sect!#REF!</definedName>
    <definedName name="_WT6" localSheetId="37">[14]Work_sect!#REF!</definedName>
    <definedName name="_WT6" localSheetId="41">[14]Work_sect!#REF!</definedName>
    <definedName name="_WT6" localSheetId="4">[14]Work_sect!#REF!</definedName>
    <definedName name="_WT6" localSheetId="45">[14]Work_sect!#REF!</definedName>
    <definedName name="_WT6" localSheetId="46">[14]Work_sect!#REF!</definedName>
    <definedName name="_WT6" localSheetId="47">[14]Work_sect!#REF!</definedName>
    <definedName name="_WT6" localSheetId="48">[14]Work_sect!#REF!</definedName>
    <definedName name="_WT6" localSheetId="49">[14]Work_sect!#REF!</definedName>
    <definedName name="_WT6" localSheetId="50">[14]Work_sect!#REF!</definedName>
    <definedName name="_WT6" localSheetId="5">[15]Work_sect!#REF!</definedName>
    <definedName name="_WT6" localSheetId="51">[14]Work_sect!#REF!</definedName>
    <definedName name="_WT6" localSheetId="52">[14]Work_sect!#REF!</definedName>
    <definedName name="_WT6" localSheetId="53">[14]Work_sect!#REF!</definedName>
    <definedName name="_WT6" localSheetId="54">[14]Work_sect!#REF!</definedName>
    <definedName name="_WT6" localSheetId="56">[14]Work_sect!#REF!</definedName>
    <definedName name="_WT6" localSheetId="57">[14]Work_sect!#REF!</definedName>
    <definedName name="_WT6" localSheetId="58">[14]Work_sect!#REF!</definedName>
    <definedName name="_WT6" localSheetId="59">[14]Work_sect!#REF!</definedName>
    <definedName name="_WT6" localSheetId="60">[14]Work_sect!#REF!</definedName>
    <definedName name="_WT6" localSheetId="61">[14]Work_sect!#REF!</definedName>
    <definedName name="_WT6" localSheetId="62">[14]Work_sect!#REF!</definedName>
    <definedName name="_WT6" localSheetId="63">[14]Work_sect!#REF!</definedName>
    <definedName name="_WT6" localSheetId="6">[16]Work_sect!#REF!</definedName>
    <definedName name="_WT6" localSheetId="64">[14]Work_sect!#REF!</definedName>
    <definedName name="_WT6" localSheetId="65">[14]Work_sect!#REF!</definedName>
    <definedName name="_WT6" localSheetId="66">[14]Work_sect!#REF!</definedName>
    <definedName name="_WT6" localSheetId="67">[14]Work_sect!#REF!</definedName>
    <definedName name="_WT6" localSheetId="68">[14]Work_sect!#REF!</definedName>
    <definedName name="_WT6" localSheetId="69">[14]Work_sect!#REF!</definedName>
    <definedName name="_WT6" localSheetId="71">[14]Work_sect!#REF!</definedName>
    <definedName name="_WT6" localSheetId="72">[14]Work_sect!#REF!</definedName>
    <definedName name="_WT6" localSheetId="73">[14]Work_sect!#REF!</definedName>
    <definedName name="_WT6" localSheetId="7">[14]Work_sect!#REF!</definedName>
    <definedName name="_WT6" localSheetId="74">[14]Work_sect!#REF!</definedName>
    <definedName name="_WT6" localSheetId="75">[14]Work_sect!#REF!</definedName>
    <definedName name="_WT6" localSheetId="76">[14]Work_sect!#REF!</definedName>
    <definedName name="_WT6" localSheetId="77">[14]Work_sect!#REF!</definedName>
    <definedName name="_WT6" localSheetId="78">[14]Work_sect!#REF!</definedName>
    <definedName name="_WT6" localSheetId="79">[14]Work_sect!#REF!</definedName>
    <definedName name="_WT6" localSheetId="8">[14]Work_sect!#REF!</definedName>
    <definedName name="_WT6" localSheetId="9">[14]Work_sect!#REF!</definedName>
    <definedName name="_WT6">[14]Work_sect!#REF!</definedName>
    <definedName name="_WT7" localSheetId="1">[14]Work_sect!#REF!</definedName>
    <definedName name="_WT7" localSheetId="10">[14]Work_sect!#REF!</definedName>
    <definedName name="_WT7" localSheetId="13">[14]Work_sect!#REF!</definedName>
    <definedName name="_WT7" localSheetId="15">[14]Work_sect!#REF!</definedName>
    <definedName name="_WT7" localSheetId="16">[14]Work_sect!#REF!</definedName>
    <definedName name="_WT7" localSheetId="2">[14]Work_sect!#REF!</definedName>
    <definedName name="_WT7" localSheetId="24">[14]Work_sect!#REF!</definedName>
    <definedName name="_WT7" localSheetId="25">[14]Work_sect!#REF!</definedName>
    <definedName name="_WT7" localSheetId="26">[14]Work_sect!#REF!</definedName>
    <definedName name="_WT7" localSheetId="27">[14]Work_sect!#REF!</definedName>
    <definedName name="_WT7" localSheetId="28">[14]Work_sect!#REF!</definedName>
    <definedName name="_WT7" localSheetId="29">[14]Work_sect!#REF!</definedName>
    <definedName name="_WT7" localSheetId="3">[14]Work_sect!#REF!</definedName>
    <definedName name="_WT7" localSheetId="31">[14]Work_sect!#REF!</definedName>
    <definedName name="_WT7" localSheetId="32">[14]Work_sect!#REF!</definedName>
    <definedName name="_WT7" localSheetId="33">[14]Work_sect!#REF!</definedName>
    <definedName name="_WT7" localSheetId="34">[14]Work_sect!#REF!</definedName>
    <definedName name="_WT7" localSheetId="37">[14]Work_sect!#REF!</definedName>
    <definedName name="_WT7" localSheetId="41">[14]Work_sect!#REF!</definedName>
    <definedName name="_WT7" localSheetId="4">[14]Work_sect!#REF!</definedName>
    <definedName name="_WT7" localSheetId="45">[14]Work_sect!#REF!</definedName>
    <definedName name="_WT7" localSheetId="46">[14]Work_sect!#REF!</definedName>
    <definedName name="_WT7" localSheetId="47">[14]Work_sect!#REF!</definedName>
    <definedName name="_WT7" localSheetId="48">[14]Work_sect!#REF!</definedName>
    <definedName name="_WT7" localSheetId="49">[14]Work_sect!#REF!</definedName>
    <definedName name="_WT7" localSheetId="50">[14]Work_sect!#REF!</definedName>
    <definedName name="_WT7" localSheetId="5">[15]Work_sect!#REF!</definedName>
    <definedName name="_WT7" localSheetId="51">[14]Work_sect!#REF!</definedName>
    <definedName name="_WT7" localSheetId="52">[14]Work_sect!#REF!</definedName>
    <definedName name="_WT7" localSheetId="53">[14]Work_sect!#REF!</definedName>
    <definedName name="_WT7" localSheetId="54">[14]Work_sect!#REF!</definedName>
    <definedName name="_WT7" localSheetId="56">[14]Work_sect!#REF!</definedName>
    <definedName name="_WT7" localSheetId="57">[14]Work_sect!#REF!</definedName>
    <definedName name="_WT7" localSheetId="58">[14]Work_sect!#REF!</definedName>
    <definedName name="_WT7" localSheetId="59">[14]Work_sect!#REF!</definedName>
    <definedName name="_WT7" localSheetId="60">[14]Work_sect!#REF!</definedName>
    <definedName name="_WT7" localSheetId="61">[14]Work_sect!#REF!</definedName>
    <definedName name="_WT7" localSheetId="62">[14]Work_sect!#REF!</definedName>
    <definedName name="_WT7" localSheetId="63">[14]Work_sect!#REF!</definedName>
    <definedName name="_WT7" localSheetId="6">[16]Work_sect!#REF!</definedName>
    <definedName name="_WT7" localSheetId="64">[14]Work_sect!#REF!</definedName>
    <definedName name="_WT7" localSheetId="65">[14]Work_sect!#REF!</definedName>
    <definedName name="_WT7" localSheetId="66">[14]Work_sect!#REF!</definedName>
    <definedName name="_WT7" localSheetId="67">[14]Work_sect!#REF!</definedName>
    <definedName name="_WT7" localSheetId="68">[14]Work_sect!#REF!</definedName>
    <definedName name="_WT7" localSheetId="69">[14]Work_sect!#REF!</definedName>
    <definedName name="_WT7" localSheetId="71">[14]Work_sect!#REF!</definedName>
    <definedName name="_WT7" localSheetId="72">[14]Work_sect!#REF!</definedName>
    <definedName name="_WT7" localSheetId="73">[14]Work_sect!#REF!</definedName>
    <definedName name="_WT7" localSheetId="7">[14]Work_sect!#REF!</definedName>
    <definedName name="_WT7" localSheetId="74">[14]Work_sect!#REF!</definedName>
    <definedName name="_WT7" localSheetId="75">[14]Work_sect!#REF!</definedName>
    <definedName name="_WT7" localSheetId="76">[14]Work_sect!#REF!</definedName>
    <definedName name="_WT7" localSheetId="77">[14]Work_sect!#REF!</definedName>
    <definedName name="_WT7" localSheetId="78">[14]Work_sect!#REF!</definedName>
    <definedName name="_WT7" localSheetId="79">[14]Work_sect!#REF!</definedName>
    <definedName name="_WT7" localSheetId="8">[14]Work_sect!#REF!</definedName>
    <definedName name="_WT7" localSheetId="9">[14]Work_sect!#REF!</definedName>
    <definedName name="_WT7">[14]Work_sect!#REF!</definedName>
    <definedName name="_www" localSheetId="1">#REF!</definedName>
    <definedName name="_www" localSheetId="10">#REF!</definedName>
    <definedName name="_www" localSheetId="11">#REF!</definedName>
    <definedName name="_www" localSheetId="12">#REF!</definedName>
    <definedName name="_www" localSheetId="13">#REF!</definedName>
    <definedName name="_www" localSheetId="15">#REF!</definedName>
    <definedName name="_www" localSheetId="16">#REF!</definedName>
    <definedName name="_www" localSheetId="2">#REF!</definedName>
    <definedName name="_www" localSheetId="23">#REF!</definedName>
    <definedName name="_www" localSheetId="24">#REF!</definedName>
    <definedName name="_www" localSheetId="25">#REF!</definedName>
    <definedName name="_www" localSheetId="26">#REF!</definedName>
    <definedName name="_www" localSheetId="27">#REF!</definedName>
    <definedName name="_www" localSheetId="28">#REF!</definedName>
    <definedName name="_www" localSheetId="29">#REF!</definedName>
    <definedName name="_www" localSheetId="3">#REF!</definedName>
    <definedName name="_www" localSheetId="31">#REF!</definedName>
    <definedName name="_www" localSheetId="32">#REF!</definedName>
    <definedName name="_www" localSheetId="33">#REF!</definedName>
    <definedName name="_www" localSheetId="34">#REF!</definedName>
    <definedName name="_www" localSheetId="37">#REF!</definedName>
    <definedName name="_www" localSheetId="41">#REF!</definedName>
    <definedName name="_www" localSheetId="4">#REF!</definedName>
    <definedName name="_www" localSheetId="45">#REF!</definedName>
    <definedName name="_www" localSheetId="46">#REF!</definedName>
    <definedName name="_www" localSheetId="47">#REF!</definedName>
    <definedName name="_www" localSheetId="48">#REF!</definedName>
    <definedName name="_www" localSheetId="49">#REF!</definedName>
    <definedName name="_www" localSheetId="50">#REF!</definedName>
    <definedName name="_www" localSheetId="5">#REF!</definedName>
    <definedName name="_www" localSheetId="51">#REF!</definedName>
    <definedName name="_www" localSheetId="52">#REF!</definedName>
    <definedName name="_www" localSheetId="53">#REF!</definedName>
    <definedName name="_www" localSheetId="54">#REF!</definedName>
    <definedName name="_www" localSheetId="56">#REF!</definedName>
    <definedName name="_www" localSheetId="57">#REF!</definedName>
    <definedName name="_www" localSheetId="58">#REF!</definedName>
    <definedName name="_www" localSheetId="59">#REF!</definedName>
    <definedName name="_www" localSheetId="60">#REF!</definedName>
    <definedName name="_www" localSheetId="61">#REF!</definedName>
    <definedName name="_www" localSheetId="62">#REF!</definedName>
    <definedName name="_www" localSheetId="63">#REF!</definedName>
    <definedName name="_www" localSheetId="6">#REF!</definedName>
    <definedName name="_www" localSheetId="64">#REF!</definedName>
    <definedName name="_www" localSheetId="65">#REF!</definedName>
    <definedName name="_www" localSheetId="66">#REF!</definedName>
    <definedName name="_www" localSheetId="67">#REF!</definedName>
    <definedName name="_www" localSheetId="68">#REF!</definedName>
    <definedName name="_www" localSheetId="69">#REF!</definedName>
    <definedName name="_www" localSheetId="71">#REF!</definedName>
    <definedName name="_www" localSheetId="72">#REF!</definedName>
    <definedName name="_www" localSheetId="73">#REF!</definedName>
    <definedName name="_www" localSheetId="7">#REF!</definedName>
    <definedName name="_www" localSheetId="74">#REF!</definedName>
    <definedName name="_www" localSheetId="75">#REF!</definedName>
    <definedName name="_www" localSheetId="76">#REF!</definedName>
    <definedName name="_www" localSheetId="77">#REF!</definedName>
    <definedName name="_www" localSheetId="78">#REF!</definedName>
    <definedName name="_www" localSheetId="79">#REF!</definedName>
    <definedName name="_www" localSheetId="8">#REF!</definedName>
    <definedName name="_www" localSheetId="9">#REF!</definedName>
    <definedName name="_www">#REF!</definedName>
    <definedName name="_WYS1" localSheetId="1">#REF!</definedName>
    <definedName name="_WYS1" localSheetId="10">#REF!</definedName>
    <definedName name="_WYS1" localSheetId="11">#REF!</definedName>
    <definedName name="_WYS1" localSheetId="12">#REF!</definedName>
    <definedName name="_WYS1" localSheetId="13">#REF!</definedName>
    <definedName name="_WYS1" localSheetId="15">#REF!</definedName>
    <definedName name="_WYS1" localSheetId="16">#REF!</definedName>
    <definedName name="_WYS1" localSheetId="2">#REF!</definedName>
    <definedName name="_WYS1" localSheetId="23">#REF!</definedName>
    <definedName name="_WYS1" localSheetId="24">#REF!</definedName>
    <definedName name="_WYS1" localSheetId="25">#REF!</definedName>
    <definedName name="_WYS1" localSheetId="26">#REF!</definedName>
    <definedName name="_WYS1" localSheetId="27">#REF!</definedName>
    <definedName name="_WYS1" localSheetId="28">#REF!</definedName>
    <definedName name="_WYS1" localSheetId="29">#REF!</definedName>
    <definedName name="_WYS1" localSheetId="3">#REF!</definedName>
    <definedName name="_WYS1" localSheetId="31">#REF!</definedName>
    <definedName name="_WYS1" localSheetId="32">#REF!</definedName>
    <definedName name="_WYS1" localSheetId="33">#REF!</definedName>
    <definedName name="_WYS1" localSheetId="34">#REF!</definedName>
    <definedName name="_WYS1" localSheetId="37">#REF!</definedName>
    <definedName name="_WYS1" localSheetId="41">#REF!</definedName>
    <definedName name="_WYS1" localSheetId="4">#REF!</definedName>
    <definedName name="_WYS1" localSheetId="45">#REF!</definedName>
    <definedName name="_WYS1" localSheetId="46">#REF!</definedName>
    <definedName name="_WYS1" localSheetId="47">#REF!</definedName>
    <definedName name="_WYS1" localSheetId="48">#REF!</definedName>
    <definedName name="_WYS1" localSheetId="49">#REF!</definedName>
    <definedName name="_WYS1" localSheetId="50">#REF!</definedName>
    <definedName name="_WYS1" localSheetId="5">#REF!</definedName>
    <definedName name="_WYS1" localSheetId="51">#REF!</definedName>
    <definedName name="_WYS1" localSheetId="52">#REF!</definedName>
    <definedName name="_WYS1" localSheetId="53">#REF!</definedName>
    <definedName name="_WYS1" localSheetId="54">#REF!</definedName>
    <definedName name="_WYS1" localSheetId="56">#REF!</definedName>
    <definedName name="_WYS1" localSheetId="57">#REF!</definedName>
    <definedName name="_WYS1" localSheetId="58">#REF!</definedName>
    <definedName name="_WYS1" localSheetId="59">#REF!</definedName>
    <definedName name="_WYS1" localSheetId="60">#REF!</definedName>
    <definedName name="_WYS1" localSheetId="61">#REF!</definedName>
    <definedName name="_WYS1" localSheetId="62">#REF!</definedName>
    <definedName name="_WYS1" localSheetId="63">#REF!</definedName>
    <definedName name="_WYS1" localSheetId="6">#REF!</definedName>
    <definedName name="_WYS1" localSheetId="64">#REF!</definedName>
    <definedName name="_WYS1" localSheetId="65">#REF!</definedName>
    <definedName name="_WYS1" localSheetId="66">#REF!</definedName>
    <definedName name="_WYS1" localSheetId="67">#REF!</definedName>
    <definedName name="_WYS1" localSheetId="68">#REF!</definedName>
    <definedName name="_WYS1" localSheetId="69">#REF!</definedName>
    <definedName name="_WYS1" localSheetId="71">#REF!</definedName>
    <definedName name="_WYS1" localSheetId="72">#REF!</definedName>
    <definedName name="_WYS1" localSheetId="73">#REF!</definedName>
    <definedName name="_WYS1" localSheetId="7">#REF!</definedName>
    <definedName name="_WYS1" localSheetId="74">#REF!</definedName>
    <definedName name="_WYS1" localSheetId="75">#REF!</definedName>
    <definedName name="_WYS1" localSheetId="76">#REF!</definedName>
    <definedName name="_WYS1" localSheetId="77">#REF!</definedName>
    <definedName name="_WYS1" localSheetId="78">#REF!</definedName>
    <definedName name="_WYS1" localSheetId="79">#REF!</definedName>
    <definedName name="_WYS1" localSheetId="8">#REF!</definedName>
    <definedName name="_WYS1" localSheetId="9">#REF!</definedName>
    <definedName name="_WYS1">#REF!</definedName>
    <definedName name="_WYS2" localSheetId="1">#REF!</definedName>
    <definedName name="_WYS2" localSheetId="10">#REF!</definedName>
    <definedName name="_WYS2" localSheetId="11">#REF!</definedName>
    <definedName name="_WYS2" localSheetId="12">#REF!</definedName>
    <definedName name="_WYS2" localSheetId="13">#REF!</definedName>
    <definedName name="_WYS2" localSheetId="15">#REF!</definedName>
    <definedName name="_WYS2" localSheetId="16">#REF!</definedName>
    <definedName name="_WYS2" localSheetId="2">#REF!</definedName>
    <definedName name="_WYS2" localSheetId="23">#REF!</definedName>
    <definedName name="_WYS2" localSheetId="24">#REF!</definedName>
    <definedName name="_WYS2" localSheetId="25">#REF!</definedName>
    <definedName name="_WYS2" localSheetId="26">#REF!</definedName>
    <definedName name="_WYS2" localSheetId="27">#REF!</definedName>
    <definedName name="_WYS2" localSheetId="28">#REF!</definedName>
    <definedName name="_WYS2" localSheetId="29">#REF!</definedName>
    <definedName name="_WYS2" localSheetId="3">#REF!</definedName>
    <definedName name="_WYS2" localSheetId="31">#REF!</definedName>
    <definedName name="_WYS2" localSheetId="32">#REF!</definedName>
    <definedName name="_WYS2" localSheetId="33">#REF!</definedName>
    <definedName name="_WYS2" localSheetId="34">#REF!</definedName>
    <definedName name="_WYS2" localSheetId="37">#REF!</definedName>
    <definedName name="_WYS2" localSheetId="41">#REF!</definedName>
    <definedName name="_WYS2" localSheetId="4">#REF!</definedName>
    <definedName name="_WYS2" localSheetId="46">#REF!</definedName>
    <definedName name="_WYS2" localSheetId="47">#REF!</definedName>
    <definedName name="_WYS2" localSheetId="48">#REF!</definedName>
    <definedName name="_WYS2" localSheetId="49">#REF!</definedName>
    <definedName name="_WYS2" localSheetId="50">#REF!</definedName>
    <definedName name="_WYS2" localSheetId="5">#REF!</definedName>
    <definedName name="_WYS2" localSheetId="51">#REF!</definedName>
    <definedName name="_WYS2" localSheetId="52">#REF!</definedName>
    <definedName name="_WYS2" localSheetId="53">#REF!</definedName>
    <definedName name="_WYS2" localSheetId="54">#REF!</definedName>
    <definedName name="_WYS2" localSheetId="56">#REF!</definedName>
    <definedName name="_WYS2" localSheetId="57">#REF!</definedName>
    <definedName name="_WYS2" localSheetId="58">#REF!</definedName>
    <definedName name="_WYS2" localSheetId="59">#REF!</definedName>
    <definedName name="_WYS2" localSheetId="60">#REF!</definedName>
    <definedName name="_WYS2" localSheetId="61">#REF!</definedName>
    <definedName name="_WYS2" localSheetId="62">#REF!</definedName>
    <definedName name="_WYS2" localSheetId="63">#REF!</definedName>
    <definedName name="_WYS2" localSheetId="6">#REF!</definedName>
    <definedName name="_WYS2" localSheetId="64">#REF!</definedName>
    <definedName name="_WYS2" localSheetId="65">#REF!</definedName>
    <definedName name="_WYS2" localSheetId="66">#REF!</definedName>
    <definedName name="_WYS2" localSheetId="67">#REF!</definedName>
    <definedName name="_WYS2" localSheetId="68">#REF!</definedName>
    <definedName name="_WYS2" localSheetId="69">#REF!</definedName>
    <definedName name="_WYS2" localSheetId="71">#REF!</definedName>
    <definedName name="_WYS2" localSheetId="72">#REF!</definedName>
    <definedName name="_WYS2" localSheetId="73">#REF!</definedName>
    <definedName name="_WYS2" localSheetId="7">#REF!</definedName>
    <definedName name="_WYS2" localSheetId="74">#REF!</definedName>
    <definedName name="_WYS2" localSheetId="75">#REF!</definedName>
    <definedName name="_WYS2" localSheetId="76">#REF!</definedName>
    <definedName name="_WYS2" localSheetId="77">#REF!</definedName>
    <definedName name="_WYS2" localSheetId="78">#REF!</definedName>
    <definedName name="_WYS2" localSheetId="79">#REF!</definedName>
    <definedName name="_WYS2" localSheetId="8">#REF!</definedName>
    <definedName name="_WYS2" localSheetId="9">#REF!</definedName>
    <definedName name="_WYS2">#REF!</definedName>
    <definedName name="_WYS3" localSheetId="1">#REF!</definedName>
    <definedName name="_WYS3" localSheetId="11">#REF!</definedName>
    <definedName name="_WYS3" localSheetId="12">#REF!</definedName>
    <definedName name="_WYS3" localSheetId="13">#REF!</definedName>
    <definedName name="_WYS3" localSheetId="23">#REF!</definedName>
    <definedName name="_WYS3" localSheetId="24">#REF!</definedName>
    <definedName name="_WYS3" localSheetId="26">#REF!</definedName>
    <definedName name="_WYS3" localSheetId="28">#REF!</definedName>
    <definedName name="_WYS3" localSheetId="29">#REF!</definedName>
    <definedName name="_WYS3" localSheetId="31">#REF!</definedName>
    <definedName name="_WYS3" localSheetId="41">#REF!</definedName>
    <definedName name="_WYS3" localSheetId="4">#REF!</definedName>
    <definedName name="_WYS3" localSheetId="46">#REF!</definedName>
    <definedName name="_WYS3" localSheetId="47">#REF!</definedName>
    <definedName name="_WYS3" localSheetId="48">#REF!</definedName>
    <definedName name="_WYS3" localSheetId="49">#REF!</definedName>
    <definedName name="_WYS3" localSheetId="50">#REF!</definedName>
    <definedName name="_WYS3" localSheetId="51">#REF!</definedName>
    <definedName name="_WYS3" localSheetId="53">#REF!</definedName>
    <definedName name="_WYS3" localSheetId="54">#REF!</definedName>
    <definedName name="_WYS3" localSheetId="56">#REF!</definedName>
    <definedName name="_WYS3" localSheetId="57">#REF!</definedName>
    <definedName name="_WYS3" localSheetId="58">#REF!</definedName>
    <definedName name="_WYS3" localSheetId="60">#REF!</definedName>
    <definedName name="_WYS3" localSheetId="61">#REF!</definedName>
    <definedName name="_WYS3" localSheetId="62">#REF!</definedName>
    <definedName name="_WYS3" localSheetId="63">#REF!</definedName>
    <definedName name="_WYS3" localSheetId="64">#REF!</definedName>
    <definedName name="_WYS3" localSheetId="66">#REF!</definedName>
    <definedName name="_WYS3" localSheetId="67">#REF!</definedName>
    <definedName name="_WYS3" localSheetId="68">#REF!</definedName>
    <definedName name="_WYS3" localSheetId="69">#REF!</definedName>
    <definedName name="_WYS3" localSheetId="71">#REF!</definedName>
    <definedName name="_WYS3" localSheetId="72">#REF!</definedName>
    <definedName name="_WYS3" localSheetId="73">#REF!</definedName>
    <definedName name="_WYS3">#REF!</definedName>
    <definedName name="_WYS4" localSheetId="1">#REF!</definedName>
    <definedName name="_WYS4" localSheetId="11">#REF!</definedName>
    <definedName name="_WYS4" localSheetId="12">#REF!</definedName>
    <definedName name="_WYS4" localSheetId="13">#REF!</definedName>
    <definedName name="_WYS4" localSheetId="23">#REF!</definedName>
    <definedName name="_WYS4" localSheetId="24">#REF!</definedName>
    <definedName name="_WYS4" localSheetId="26">#REF!</definedName>
    <definedName name="_WYS4" localSheetId="28">#REF!</definedName>
    <definedName name="_WYS4" localSheetId="29">#REF!</definedName>
    <definedName name="_WYS4" localSheetId="31">#REF!</definedName>
    <definedName name="_WYS4" localSheetId="41">#REF!</definedName>
    <definedName name="_WYS4" localSheetId="4">#REF!</definedName>
    <definedName name="_WYS4" localSheetId="46">#REF!</definedName>
    <definedName name="_WYS4" localSheetId="47">#REF!</definedName>
    <definedName name="_WYS4" localSheetId="48">#REF!</definedName>
    <definedName name="_WYS4" localSheetId="49">#REF!</definedName>
    <definedName name="_WYS4" localSheetId="50">#REF!</definedName>
    <definedName name="_WYS4" localSheetId="51">#REF!</definedName>
    <definedName name="_WYS4" localSheetId="53">#REF!</definedName>
    <definedName name="_WYS4" localSheetId="54">#REF!</definedName>
    <definedName name="_WYS4" localSheetId="56">#REF!</definedName>
    <definedName name="_WYS4" localSheetId="57">#REF!</definedName>
    <definedName name="_WYS4" localSheetId="58">#REF!</definedName>
    <definedName name="_WYS4" localSheetId="60">#REF!</definedName>
    <definedName name="_WYS4" localSheetId="61">#REF!</definedName>
    <definedName name="_WYS4" localSheetId="62">#REF!</definedName>
    <definedName name="_WYS4" localSheetId="63">#REF!</definedName>
    <definedName name="_WYS4" localSheetId="64">#REF!</definedName>
    <definedName name="_WYS4" localSheetId="66">#REF!</definedName>
    <definedName name="_WYS4" localSheetId="67">#REF!</definedName>
    <definedName name="_WYS4" localSheetId="68">#REF!</definedName>
    <definedName name="_WYS4" localSheetId="69">#REF!</definedName>
    <definedName name="_WYS4" localSheetId="71">#REF!</definedName>
    <definedName name="_WYS4" localSheetId="72">#REF!</definedName>
    <definedName name="_WYS4" localSheetId="73">#REF!</definedName>
    <definedName name="_WYS4">#REF!</definedName>
    <definedName name="_WYS5" localSheetId="1">#REF!</definedName>
    <definedName name="_WYS5" localSheetId="11">#REF!</definedName>
    <definedName name="_WYS5" localSheetId="12">#REF!</definedName>
    <definedName name="_WYS5" localSheetId="13">#REF!</definedName>
    <definedName name="_WYS5" localSheetId="23">#REF!</definedName>
    <definedName name="_WYS5" localSheetId="24">#REF!</definedName>
    <definedName name="_WYS5" localSheetId="26">#REF!</definedName>
    <definedName name="_WYS5" localSheetId="28">#REF!</definedName>
    <definedName name="_WYS5" localSheetId="29">#REF!</definedName>
    <definedName name="_WYS5" localSheetId="31">#REF!</definedName>
    <definedName name="_WYS5" localSheetId="41">#REF!</definedName>
    <definedName name="_WYS5" localSheetId="4">#REF!</definedName>
    <definedName name="_WYS5" localSheetId="46">#REF!</definedName>
    <definedName name="_WYS5" localSheetId="47">#REF!</definedName>
    <definedName name="_WYS5" localSheetId="48">#REF!</definedName>
    <definedName name="_WYS5" localSheetId="49">#REF!</definedName>
    <definedName name="_WYS5" localSheetId="50">#REF!</definedName>
    <definedName name="_WYS5" localSheetId="51">#REF!</definedName>
    <definedName name="_WYS5" localSheetId="53">#REF!</definedName>
    <definedName name="_WYS5" localSheetId="54">#REF!</definedName>
    <definedName name="_WYS5" localSheetId="56">#REF!</definedName>
    <definedName name="_WYS5" localSheetId="57">#REF!</definedName>
    <definedName name="_WYS5" localSheetId="58">#REF!</definedName>
    <definedName name="_WYS5" localSheetId="60">#REF!</definedName>
    <definedName name="_WYS5" localSheetId="61">#REF!</definedName>
    <definedName name="_WYS5" localSheetId="62">#REF!</definedName>
    <definedName name="_WYS5" localSheetId="63">#REF!</definedName>
    <definedName name="_WYS5" localSheetId="64">#REF!</definedName>
    <definedName name="_WYS5" localSheetId="66">#REF!</definedName>
    <definedName name="_WYS5" localSheetId="67">#REF!</definedName>
    <definedName name="_WYS5" localSheetId="68">#REF!</definedName>
    <definedName name="_WYS5" localSheetId="69">#REF!</definedName>
    <definedName name="_WYS5" localSheetId="71">#REF!</definedName>
    <definedName name="_WYS5" localSheetId="72">#REF!</definedName>
    <definedName name="_WYS5" localSheetId="73">#REF!</definedName>
    <definedName name="_WYS5">#REF!</definedName>
    <definedName name="_WYS6" localSheetId="1">#REF!</definedName>
    <definedName name="_WYS6" localSheetId="11">#REF!</definedName>
    <definedName name="_WYS6" localSheetId="12">#REF!</definedName>
    <definedName name="_WYS6" localSheetId="13">#REF!</definedName>
    <definedName name="_WYS6" localSheetId="23">#REF!</definedName>
    <definedName name="_WYS6" localSheetId="24">#REF!</definedName>
    <definedName name="_WYS6" localSheetId="26">#REF!</definedName>
    <definedName name="_WYS6" localSheetId="28">#REF!</definedName>
    <definedName name="_WYS6" localSheetId="29">#REF!</definedName>
    <definedName name="_WYS6" localSheetId="31">#REF!</definedName>
    <definedName name="_WYS6" localSheetId="41">#REF!</definedName>
    <definedName name="_WYS6" localSheetId="4">#REF!</definedName>
    <definedName name="_WYS6" localSheetId="46">#REF!</definedName>
    <definedName name="_WYS6" localSheetId="47">#REF!</definedName>
    <definedName name="_WYS6" localSheetId="48">#REF!</definedName>
    <definedName name="_WYS6" localSheetId="49">#REF!</definedName>
    <definedName name="_WYS6" localSheetId="50">#REF!</definedName>
    <definedName name="_WYS6" localSheetId="51">#REF!</definedName>
    <definedName name="_WYS6" localSheetId="53">#REF!</definedName>
    <definedName name="_WYS6" localSheetId="54">#REF!</definedName>
    <definedName name="_WYS6" localSheetId="56">#REF!</definedName>
    <definedName name="_WYS6" localSheetId="57">#REF!</definedName>
    <definedName name="_WYS6" localSheetId="58">#REF!</definedName>
    <definedName name="_WYS6" localSheetId="60">#REF!</definedName>
    <definedName name="_WYS6" localSheetId="61">#REF!</definedName>
    <definedName name="_WYS6" localSheetId="62">#REF!</definedName>
    <definedName name="_WYS6" localSheetId="63">#REF!</definedName>
    <definedName name="_WYS6" localSheetId="64">#REF!</definedName>
    <definedName name="_WYS6" localSheetId="66">#REF!</definedName>
    <definedName name="_WYS6" localSheetId="67">#REF!</definedName>
    <definedName name="_WYS6" localSheetId="68">#REF!</definedName>
    <definedName name="_WYS6" localSheetId="69">#REF!</definedName>
    <definedName name="_WYS6" localSheetId="71">#REF!</definedName>
    <definedName name="_WYS6" localSheetId="72">#REF!</definedName>
    <definedName name="_WYS6" localSheetId="73">#REF!</definedName>
    <definedName name="_WYS6">#REF!</definedName>
    <definedName name="_WYS7" localSheetId="1">#REF!</definedName>
    <definedName name="_WYS7" localSheetId="11">#REF!</definedName>
    <definedName name="_WYS7" localSheetId="12">#REF!</definedName>
    <definedName name="_WYS7" localSheetId="13">#REF!</definedName>
    <definedName name="_WYS7" localSheetId="23">#REF!</definedName>
    <definedName name="_WYS7" localSheetId="24">#REF!</definedName>
    <definedName name="_WYS7" localSheetId="26">#REF!</definedName>
    <definedName name="_WYS7" localSheetId="28">#REF!</definedName>
    <definedName name="_WYS7" localSheetId="29">#REF!</definedName>
    <definedName name="_WYS7" localSheetId="31">#REF!</definedName>
    <definedName name="_WYS7" localSheetId="41">#REF!</definedName>
    <definedName name="_WYS7" localSheetId="4">#REF!</definedName>
    <definedName name="_WYS7" localSheetId="46">#REF!</definedName>
    <definedName name="_WYS7" localSheetId="47">#REF!</definedName>
    <definedName name="_WYS7" localSheetId="48">#REF!</definedName>
    <definedName name="_WYS7" localSheetId="49">#REF!</definedName>
    <definedName name="_WYS7" localSheetId="50">#REF!</definedName>
    <definedName name="_WYS7" localSheetId="51">#REF!</definedName>
    <definedName name="_WYS7" localSheetId="53">#REF!</definedName>
    <definedName name="_WYS7" localSheetId="54">#REF!</definedName>
    <definedName name="_WYS7" localSheetId="56">#REF!</definedName>
    <definedName name="_WYS7" localSheetId="57">#REF!</definedName>
    <definedName name="_WYS7" localSheetId="58">#REF!</definedName>
    <definedName name="_WYS7" localSheetId="60">#REF!</definedName>
    <definedName name="_WYS7" localSheetId="61">#REF!</definedName>
    <definedName name="_WYS7" localSheetId="62">#REF!</definedName>
    <definedName name="_WYS7" localSheetId="63">#REF!</definedName>
    <definedName name="_WYS7" localSheetId="64">#REF!</definedName>
    <definedName name="_WYS7" localSheetId="66">#REF!</definedName>
    <definedName name="_WYS7" localSheetId="67">#REF!</definedName>
    <definedName name="_WYS7" localSheetId="68">#REF!</definedName>
    <definedName name="_WYS7" localSheetId="69">#REF!</definedName>
    <definedName name="_WYS7" localSheetId="71">#REF!</definedName>
    <definedName name="_WYS7" localSheetId="72">#REF!</definedName>
    <definedName name="_WYS7" localSheetId="73">#REF!</definedName>
    <definedName name="_WYS7">#REF!</definedName>
    <definedName name="_WYS8" localSheetId="1">#REF!</definedName>
    <definedName name="_WYS8" localSheetId="11">#REF!</definedName>
    <definedName name="_WYS8" localSheetId="12">#REF!</definedName>
    <definedName name="_WYS8" localSheetId="13">#REF!</definedName>
    <definedName name="_WYS8" localSheetId="23">#REF!</definedName>
    <definedName name="_WYS8" localSheetId="24">#REF!</definedName>
    <definedName name="_WYS8" localSheetId="26">#REF!</definedName>
    <definedName name="_WYS8" localSheetId="28">#REF!</definedName>
    <definedName name="_WYS8" localSheetId="29">#REF!</definedName>
    <definedName name="_WYS8" localSheetId="31">#REF!</definedName>
    <definedName name="_WYS8" localSheetId="41">#REF!</definedName>
    <definedName name="_WYS8" localSheetId="4">#REF!</definedName>
    <definedName name="_WYS8" localSheetId="46">#REF!</definedName>
    <definedName name="_WYS8" localSheetId="47">#REF!</definedName>
    <definedName name="_WYS8" localSheetId="48">#REF!</definedName>
    <definedName name="_WYS8" localSheetId="49">#REF!</definedName>
    <definedName name="_WYS8" localSheetId="50">#REF!</definedName>
    <definedName name="_WYS8" localSheetId="51">#REF!</definedName>
    <definedName name="_WYS8" localSheetId="53">#REF!</definedName>
    <definedName name="_WYS8" localSheetId="54">#REF!</definedName>
    <definedName name="_WYS8" localSheetId="56">#REF!</definedName>
    <definedName name="_WYS8" localSheetId="57">#REF!</definedName>
    <definedName name="_WYS8" localSheetId="58">#REF!</definedName>
    <definedName name="_WYS8" localSheetId="60">#REF!</definedName>
    <definedName name="_WYS8" localSheetId="61">#REF!</definedName>
    <definedName name="_WYS8" localSheetId="62">#REF!</definedName>
    <definedName name="_WYS8" localSheetId="63">#REF!</definedName>
    <definedName name="_WYS8" localSheetId="64">#REF!</definedName>
    <definedName name="_WYS8" localSheetId="66">#REF!</definedName>
    <definedName name="_WYS8" localSheetId="67">#REF!</definedName>
    <definedName name="_WYS8" localSheetId="68">#REF!</definedName>
    <definedName name="_WYS8" localSheetId="69">#REF!</definedName>
    <definedName name="_WYS8" localSheetId="71">#REF!</definedName>
    <definedName name="_WYS8" localSheetId="72">#REF!</definedName>
    <definedName name="_WYS8" localSheetId="73">#REF!</definedName>
    <definedName name="_WYS8">#REF!</definedName>
    <definedName name="_WYS9" localSheetId="1">#REF!</definedName>
    <definedName name="_WYS9" localSheetId="11">#REF!</definedName>
    <definedName name="_WYS9" localSheetId="12">#REF!</definedName>
    <definedName name="_WYS9" localSheetId="13">#REF!</definedName>
    <definedName name="_WYS9" localSheetId="23">#REF!</definedName>
    <definedName name="_WYS9" localSheetId="24">#REF!</definedName>
    <definedName name="_WYS9" localSheetId="26">#REF!</definedName>
    <definedName name="_WYS9" localSheetId="28">#REF!</definedName>
    <definedName name="_WYS9" localSheetId="29">#REF!</definedName>
    <definedName name="_WYS9" localSheetId="31">#REF!</definedName>
    <definedName name="_WYS9" localSheetId="41">#REF!</definedName>
    <definedName name="_WYS9" localSheetId="4">#REF!</definedName>
    <definedName name="_WYS9" localSheetId="46">#REF!</definedName>
    <definedName name="_WYS9" localSheetId="47">#REF!</definedName>
    <definedName name="_WYS9" localSheetId="48">#REF!</definedName>
    <definedName name="_WYS9" localSheetId="49">#REF!</definedName>
    <definedName name="_WYS9" localSheetId="50">#REF!</definedName>
    <definedName name="_WYS9" localSheetId="51">#REF!</definedName>
    <definedName name="_WYS9" localSheetId="53">#REF!</definedName>
    <definedName name="_WYS9" localSheetId="54">#REF!</definedName>
    <definedName name="_WYS9" localSheetId="56">#REF!</definedName>
    <definedName name="_WYS9" localSheetId="57">#REF!</definedName>
    <definedName name="_WYS9" localSheetId="58">#REF!</definedName>
    <definedName name="_WYS9" localSheetId="60">#REF!</definedName>
    <definedName name="_WYS9" localSheetId="61">#REF!</definedName>
    <definedName name="_WYS9" localSheetId="62">#REF!</definedName>
    <definedName name="_WYS9" localSheetId="63">#REF!</definedName>
    <definedName name="_WYS9" localSheetId="64">#REF!</definedName>
    <definedName name="_WYS9" localSheetId="66">#REF!</definedName>
    <definedName name="_WYS9" localSheetId="67">#REF!</definedName>
    <definedName name="_WYS9" localSheetId="68">#REF!</definedName>
    <definedName name="_WYS9" localSheetId="69">#REF!</definedName>
    <definedName name="_WYS9" localSheetId="71">#REF!</definedName>
    <definedName name="_WYS9" localSheetId="72">#REF!</definedName>
    <definedName name="_WYS9" localSheetId="73">#REF!</definedName>
    <definedName name="_WYS9">#REF!</definedName>
    <definedName name="_xr2" localSheetId="13">[67]CIRRs!#REF!</definedName>
    <definedName name="_xr2" localSheetId="23">[67]CIRRs!#REF!</definedName>
    <definedName name="_xr2" localSheetId="24">[67]CIRRs!#REF!</definedName>
    <definedName name="_xr2" localSheetId="28">[67]CIRRs!#REF!</definedName>
    <definedName name="_xr2" localSheetId="29">[67]CIRRs!#REF!</definedName>
    <definedName name="_xr2" localSheetId="31">[67]CIRRs!#REF!</definedName>
    <definedName name="_xr2" localSheetId="49">[67]CIRRs!#REF!</definedName>
    <definedName name="_xr2" localSheetId="5">[68]CIRRs!#REF!</definedName>
    <definedName name="_xr2" localSheetId="53">[67]CIRRs!#REF!</definedName>
    <definedName name="_xr2" localSheetId="54">[67]CIRRs!#REF!</definedName>
    <definedName name="_xr2" localSheetId="57">[67]CIRRs!#REF!</definedName>
    <definedName name="_xr2" localSheetId="60">[67]CIRRs!#REF!</definedName>
    <definedName name="_xr2" localSheetId="61">[67]CIRRs!#REF!</definedName>
    <definedName name="_xr2" localSheetId="62">[67]CIRRs!#REF!</definedName>
    <definedName name="_xr2" localSheetId="63">[67]CIRRs!#REF!</definedName>
    <definedName name="_xr2" localSheetId="6">[69]CIRRs!#REF!</definedName>
    <definedName name="_xr2" localSheetId="66">[67]CIRRs!#REF!</definedName>
    <definedName name="_xr2" localSheetId="69">[67]CIRRs!#REF!</definedName>
    <definedName name="_xr2" localSheetId="72">[67]CIRRs!#REF!</definedName>
    <definedName name="_xr2" localSheetId="73">[67]CIRRs!#REF!</definedName>
    <definedName name="_xr2">[67]CIRRs!#REF!</definedName>
    <definedName name="_xr96" localSheetId="13">[67]CIRRs!#REF!</definedName>
    <definedName name="_xr96" localSheetId="23">[67]CIRRs!#REF!</definedName>
    <definedName name="_xr96" localSheetId="24">[67]CIRRs!#REF!</definedName>
    <definedName name="_xr96" localSheetId="28">[67]CIRRs!#REF!</definedName>
    <definedName name="_xr96" localSheetId="29">[67]CIRRs!#REF!</definedName>
    <definedName name="_xr96" localSheetId="31">[67]CIRRs!#REF!</definedName>
    <definedName name="_xr96" localSheetId="49">[67]CIRRs!#REF!</definedName>
    <definedName name="_xr96" localSheetId="5">[68]CIRRs!#REF!</definedName>
    <definedName name="_xr96" localSheetId="53">[67]CIRRs!#REF!</definedName>
    <definedName name="_xr96" localSheetId="54">[67]CIRRs!#REF!</definedName>
    <definedName name="_xr96" localSheetId="57">[67]CIRRs!#REF!</definedName>
    <definedName name="_xr96" localSheetId="60">[67]CIRRs!#REF!</definedName>
    <definedName name="_xr96" localSheetId="61">[67]CIRRs!#REF!</definedName>
    <definedName name="_xr96" localSheetId="62">[67]CIRRs!#REF!</definedName>
    <definedName name="_xr96" localSheetId="63">[67]CIRRs!#REF!</definedName>
    <definedName name="_xr96" localSheetId="6">[69]CIRRs!#REF!</definedName>
    <definedName name="_xr96" localSheetId="66">[67]CIRRs!#REF!</definedName>
    <definedName name="_xr96" localSheetId="69">[67]CIRRs!#REF!</definedName>
    <definedName name="_xr96" localSheetId="72">[67]CIRRs!#REF!</definedName>
    <definedName name="_xr96" localSheetId="73">[67]CIRRs!#REF!</definedName>
    <definedName name="_xr96">[67]CIRRs!#REF!</definedName>
    <definedName name="_YR0110" localSheetId="5">'[11]Imp:DSA output'!$O$9:$R$464</definedName>
    <definedName name="_YR0110" localSheetId="6">'[12]Imp:DSA output'!$O$9:$R$464</definedName>
    <definedName name="_YR0110">'[10]Imp:DSA output'!$O$9:$R$464</definedName>
    <definedName name="_YR89" localSheetId="5">'[11]Imp:DSA output'!$C$9:$C$464</definedName>
    <definedName name="_YR89" localSheetId="6">'[12]Imp:DSA output'!$C$9:$C$464</definedName>
    <definedName name="_YR89">'[10]Imp:DSA output'!$C$9:$C$464</definedName>
    <definedName name="_YR90" localSheetId="5">'[11]Imp:DSA output'!$D$9:$D$464</definedName>
    <definedName name="_YR90" localSheetId="6">'[12]Imp:DSA output'!$D$9:$D$464</definedName>
    <definedName name="_YR90">'[10]Imp:DSA output'!$D$9:$D$464</definedName>
    <definedName name="_YR91" localSheetId="5">'[11]Imp:DSA output'!$E$9:$E$464</definedName>
    <definedName name="_YR91" localSheetId="6">'[12]Imp:DSA output'!$E$9:$E$464</definedName>
    <definedName name="_YR91">'[10]Imp:DSA output'!$E$9:$E$464</definedName>
    <definedName name="_YR92" localSheetId="5">'[11]Imp:DSA output'!$F$9:$F$464</definedName>
    <definedName name="_YR92" localSheetId="6">'[12]Imp:DSA output'!$F$9:$F$464</definedName>
    <definedName name="_YR92">'[10]Imp:DSA output'!$F$9:$F$464</definedName>
    <definedName name="_YR93" localSheetId="5">'[11]Imp:DSA output'!$G$9:$G$464</definedName>
    <definedName name="_YR93" localSheetId="6">'[12]Imp:DSA output'!$G$9:$G$464</definedName>
    <definedName name="_YR93">'[10]Imp:DSA output'!$G$9:$G$464</definedName>
    <definedName name="_YR94" localSheetId="5">'[11]Imp:DSA output'!$H$9:$H$464</definedName>
    <definedName name="_YR94" localSheetId="6">'[12]Imp:DSA output'!$H$9:$H$464</definedName>
    <definedName name="_YR94">'[10]Imp:DSA output'!$H$9:$H$464</definedName>
    <definedName name="_YR95" localSheetId="5">'[11]Imp:DSA output'!$I$9:$I$464</definedName>
    <definedName name="_YR95" localSheetId="6">'[12]Imp:DSA output'!$I$9:$I$464</definedName>
    <definedName name="_YR95">'[10]Imp:DSA output'!$I$9:$I$464</definedName>
    <definedName name="_Z" localSheetId="1">[10]Imp!#REF!</definedName>
    <definedName name="_Z" localSheetId="10">[10]Imp!#REF!</definedName>
    <definedName name="_Z" localSheetId="11">[10]Imp!#REF!</definedName>
    <definedName name="_Z" localSheetId="12">[10]Imp!#REF!</definedName>
    <definedName name="_Z" localSheetId="13">[10]Imp!#REF!</definedName>
    <definedName name="_Z" localSheetId="2">[10]Imp!#REF!</definedName>
    <definedName name="_Z" localSheetId="25">[10]Imp!#REF!</definedName>
    <definedName name="_Z" localSheetId="26">[10]Imp!#REF!</definedName>
    <definedName name="_Z" localSheetId="27">[10]Imp!#REF!</definedName>
    <definedName name="_Z" localSheetId="28">[10]Imp!#REF!</definedName>
    <definedName name="_Z" localSheetId="29">[10]Imp!#REF!</definedName>
    <definedName name="_Z" localSheetId="3">[10]Imp!#REF!</definedName>
    <definedName name="_Z" localSheetId="31">[10]Imp!#REF!</definedName>
    <definedName name="_Z" localSheetId="32">[10]Imp!#REF!</definedName>
    <definedName name="_Z" localSheetId="33">[10]Imp!#REF!</definedName>
    <definedName name="_Z" localSheetId="34">[10]Imp!#REF!</definedName>
    <definedName name="_Z" localSheetId="37">[10]Imp!#REF!</definedName>
    <definedName name="_Z" localSheetId="41">[10]Imp!#REF!</definedName>
    <definedName name="_Z" localSheetId="4">[10]Imp!#REF!</definedName>
    <definedName name="_Z" localSheetId="45">[10]Imp!#REF!</definedName>
    <definedName name="_Z" localSheetId="46">[10]Imp!#REF!</definedName>
    <definedName name="_Z" localSheetId="47">[10]Imp!#REF!</definedName>
    <definedName name="_Z" localSheetId="48">[10]Imp!#REF!</definedName>
    <definedName name="_Z" localSheetId="49">[10]Imp!#REF!</definedName>
    <definedName name="_Z" localSheetId="50">[10]Imp!#REF!</definedName>
    <definedName name="_Z" localSheetId="5">[11]Imp!#REF!</definedName>
    <definedName name="_Z" localSheetId="51">[10]Imp!#REF!</definedName>
    <definedName name="_Z" localSheetId="52">[10]Imp!#REF!</definedName>
    <definedName name="_Z" localSheetId="53">[10]Imp!#REF!</definedName>
    <definedName name="_Z" localSheetId="54">[10]Imp!#REF!</definedName>
    <definedName name="_Z" localSheetId="56">[10]Imp!#REF!</definedName>
    <definedName name="_Z" localSheetId="57">[10]Imp!#REF!</definedName>
    <definedName name="_Z" localSheetId="58">[10]Imp!#REF!</definedName>
    <definedName name="_Z" localSheetId="59">[10]Imp!#REF!</definedName>
    <definedName name="_Z" localSheetId="60">[10]Imp!#REF!</definedName>
    <definedName name="_Z" localSheetId="61">[10]Imp!#REF!</definedName>
    <definedName name="_Z" localSheetId="62">[10]Imp!#REF!</definedName>
    <definedName name="_Z" localSheetId="63">[10]Imp!#REF!</definedName>
    <definedName name="_Z" localSheetId="6">[12]Imp!#REF!</definedName>
    <definedName name="_Z" localSheetId="64">[10]Imp!#REF!</definedName>
    <definedName name="_Z" localSheetId="65">[10]Imp!#REF!</definedName>
    <definedName name="_Z" localSheetId="66">[10]Imp!#REF!</definedName>
    <definedName name="_Z" localSheetId="67">[10]Imp!#REF!</definedName>
    <definedName name="_Z" localSheetId="68">[10]Imp!#REF!</definedName>
    <definedName name="_Z" localSheetId="69">[10]Imp!#REF!</definedName>
    <definedName name="_Z" localSheetId="71">[10]Imp!#REF!</definedName>
    <definedName name="_Z" localSheetId="72">[10]Imp!#REF!</definedName>
    <definedName name="_Z" localSheetId="73">[10]Imp!#REF!</definedName>
    <definedName name="_Z" localSheetId="7">[10]Imp!#REF!</definedName>
    <definedName name="_Z" localSheetId="74">[10]Imp!#REF!</definedName>
    <definedName name="_Z" localSheetId="75">[10]Imp!#REF!</definedName>
    <definedName name="_Z" localSheetId="76">[10]Imp!#REF!</definedName>
    <definedName name="_Z" localSheetId="77">[10]Imp!#REF!</definedName>
    <definedName name="_Z" localSheetId="78">[10]Imp!#REF!</definedName>
    <definedName name="_Z" localSheetId="79">[10]Imp!#REF!</definedName>
    <definedName name="_Z" localSheetId="8">[10]Imp!#REF!</definedName>
    <definedName name="_Z" localSheetId="9">[10]Imp!#REF!</definedName>
    <definedName name="_Z">[10]Imp!#REF!</definedName>
    <definedName name="a" localSheetId="1">'[70]10'!#REF!</definedName>
    <definedName name="a" localSheetId="10">'[70]10'!#REF!</definedName>
    <definedName name="a" localSheetId="11">'[70]10'!#REF!</definedName>
    <definedName name="a" localSheetId="12">'[70]10'!#REF!</definedName>
    <definedName name="a" localSheetId="13">'[70]10'!#REF!</definedName>
    <definedName name="a" localSheetId="2">'[70]10'!#REF!</definedName>
    <definedName name="a" localSheetId="25">'[70]10'!#REF!</definedName>
    <definedName name="a" localSheetId="26">'[70]10'!#REF!</definedName>
    <definedName name="a" localSheetId="27">'[70]10'!#REF!</definedName>
    <definedName name="a" localSheetId="28">'[70]10'!#REF!</definedName>
    <definedName name="a" localSheetId="29">'[70]10'!#REF!</definedName>
    <definedName name="a" localSheetId="3">'[70]10'!#REF!</definedName>
    <definedName name="a" localSheetId="31">'[70]10'!#REF!</definedName>
    <definedName name="a" localSheetId="32">'[70]10'!#REF!</definedName>
    <definedName name="a" localSheetId="33">'[70]10'!#REF!</definedName>
    <definedName name="a" localSheetId="34">'[70]10'!#REF!</definedName>
    <definedName name="a" localSheetId="37">'[70]10'!#REF!</definedName>
    <definedName name="a" localSheetId="41">'[70]10'!#REF!</definedName>
    <definedName name="a" localSheetId="4">'[70]10'!#REF!</definedName>
    <definedName name="a" localSheetId="45">'[70]10'!#REF!</definedName>
    <definedName name="a" localSheetId="46">'[70]10'!#REF!</definedName>
    <definedName name="a" localSheetId="47">'[70]10'!#REF!</definedName>
    <definedName name="a" localSheetId="48">'[70]10'!#REF!</definedName>
    <definedName name="a" localSheetId="49">'[70]10'!#REF!</definedName>
    <definedName name="a" localSheetId="50">'[70]10'!#REF!</definedName>
    <definedName name="a" localSheetId="5">'[71]10'!#REF!</definedName>
    <definedName name="a" localSheetId="51">'[70]10'!#REF!</definedName>
    <definedName name="a" localSheetId="52">'[72]10'!#REF!</definedName>
    <definedName name="a" localSheetId="53">'[70]10'!#REF!</definedName>
    <definedName name="a" localSheetId="54">'[70]10'!#REF!</definedName>
    <definedName name="a" localSheetId="56">'[70]10'!#REF!</definedName>
    <definedName name="a" localSheetId="57">'[70]10'!#REF!</definedName>
    <definedName name="a" localSheetId="58">'[70]10'!#REF!</definedName>
    <definedName name="a" localSheetId="59">'[70]10'!#REF!</definedName>
    <definedName name="a" localSheetId="60">'[70]10'!#REF!</definedName>
    <definedName name="a" localSheetId="61">'[70]10'!#REF!</definedName>
    <definedName name="a" localSheetId="62">'[70]10'!#REF!</definedName>
    <definedName name="a" localSheetId="63">'[70]10'!#REF!</definedName>
    <definedName name="a" localSheetId="6">'[71]10'!#REF!</definedName>
    <definedName name="a" localSheetId="64">'[70]10'!#REF!</definedName>
    <definedName name="a" localSheetId="65">'[70]10'!#REF!</definedName>
    <definedName name="a" localSheetId="66">'[70]10'!#REF!</definedName>
    <definedName name="a" localSheetId="67">'[70]10'!#REF!</definedName>
    <definedName name="a" localSheetId="68">'[70]10'!#REF!</definedName>
    <definedName name="a" localSheetId="69">'[70]10'!#REF!</definedName>
    <definedName name="a" localSheetId="71">'[70]10'!#REF!</definedName>
    <definedName name="a" localSheetId="72">'[70]10'!#REF!</definedName>
    <definedName name="a" localSheetId="73">'[70]10'!#REF!</definedName>
    <definedName name="a" localSheetId="7">'[70]10'!#REF!</definedName>
    <definedName name="a" localSheetId="74">'[70]10'!#REF!</definedName>
    <definedName name="a" localSheetId="75">'[70]10'!#REF!</definedName>
    <definedName name="a" localSheetId="76">'[70]10'!#REF!</definedName>
    <definedName name="a" localSheetId="77">'[70]10'!#REF!</definedName>
    <definedName name="a" localSheetId="78">'[70]10'!#REF!</definedName>
    <definedName name="a" localSheetId="79">'[70]10'!#REF!</definedName>
    <definedName name="a" localSheetId="8">'[70]10'!#REF!</definedName>
    <definedName name="a" localSheetId="9">'[70]10'!#REF!</definedName>
    <definedName name="a">'[70]10'!#REF!</definedName>
    <definedName name="A._Pre_cutoff_date_original_maturities__subject_to_further_rescheduling_1" localSheetId="1">#REF!</definedName>
    <definedName name="A._Pre_cutoff_date_original_maturities__subject_to_further_rescheduling_1" localSheetId="10">#REF!</definedName>
    <definedName name="A._Pre_cutoff_date_original_maturities__subject_to_further_rescheduling_1" localSheetId="11">#REF!</definedName>
    <definedName name="A._Pre_cutoff_date_original_maturities__subject_to_further_rescheduling_1" localSheetId="12">#REF!</definedName>
    <definedName name="A._Pre_cutoff_date_original_maturities__subject_to_further_rescheduling_1" localSheetId="13">#REF!</definedName>
    <definedName name="A._Pre_cutoff_date_original_maturities__subject_to_further_rescheduling_1" localSheetId="15">#REF!</definedName>
    <definedName name="A._Pre_cutoff_date_original_maturities__subject_to_further_rescheduling_1" localSheetId="16">#REF!</definedName>
    <definedName name="A._Pre_cutoff_date_original_maturities__subject_to_further_rescheduling_1" localSheetId="2">#REF!</definedName>
    <definedName name="A._Pre_cutoff_date_original_maturities__subject_to_further_rescheduling_1" localSheetId="23">#REF!</definedName>
    <definedName name="A._Pre_cutoff_date_original_maturities__subject_to_further_rescheduling_1" localSheetId="24">#REF!</definedName>
    <definedName name="A._Pre_cutoff_date_original_maturities__subject_to_further_rescheduling_1" localSheetId="25">#REF!</definedName>
    <definedName name="A._Pre_cutoff_date_original_maturities__subject_to_further_rescheduling_1" localSheetId="26">#REF!</definedName>
    <definedName name="A._Pre_cutoff_date_original_maturities__subject_to_further_rescheduling_1" localSheetId="27">#REF!</definedName>
    <definedName name="A._Pre_cutoff_date_original_maturities__subject_to_further_rescheduling_1" localSheetId="28">#REF!</definedName>
    <definedName name="A._Pre_cutoff_date_original_maturities__subject_to_further_rescheduling_1" localSheetId="29">#REF!</definedName>
    <definedName name="A._Pre_cutoff_date_original_maturities__subject_to_further_rescheduling_1" localSheetId="3">#REF!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7">#REF!</definedName>
    <definedName name="A._Pre_cutoff_date_original_maturities__subject_to_further_rescheduling_1" localSheetId="41">#REF!</definedName>
    <definedName name="A._Pre_cutoff_date_original_maturities__subject_to_further_rescheduling_1" localSheetId="4">#REF!</definedName>
    <definedName name="A._Pre_cutoff_date_original_maturities__subject_to_further_rescheduling_1" localSheetId="45">#REF!</definedName>
    <definedName name="A._Pre_cutoff_date_original_maturities__subject_to_further_rescheduling_1" localSheetId="46">#REF!</definedName>
    <definedName name="A._Pre_cutoff_date_original_maturities__subject_to_further_rescheduling_1" localSheetId="47">#REF!</definedName>
    <definedName name="A._Pre_cutoff_date_original_maturities__subject_to_further_rescheduling_1" localSheetId="48">#REF!</definedName>
    <definedName name="A._Pre_cutoff_date_original_maturities__subject_to_further_rescheduling_1" localSheetId="49">#REF!</definedName>
    <definedName name="A._Pre_cutoff_date_original_maturities__subject_to_further_rescheduling_1" localSheetId="50">#REF!</definedName>
    <definedName name="A._Pre_cutoff_date_original_maturities__subject_to_further_rescheduling_1" localSheetId="5">#REF!</definedName>
    <definedName name="A._Pre_cutoff_date_original_maturities__subject_to_further_rescheduling_1" localSheetId="51">#REF!</definedName>
    <definedName name="A._Pre_cutoff_date_original_maturities__subject_to_further_rescheduling_1" localSheetId="52">#REF!</definedName>
    <definedName name="A._Pre_cutoff_date_original_maturities__subject_to_further_rescheduling_1" localSheetId="53">#REF!</definedName>
    <definedName name="A._Pre_cutoff_date_original_maturities__subject_to_further_rescheduling_1" localSheetId="54">#REF!</definedName>
    <definedName name="A._Pre_cutoff_date_original_maturities__subject_to_further_rescheduling_1" localSheetId="56">#REF!</definedName>
    <definedName name="A._Pre_cutoff_date_original_maturities__subject_to_further_rescheduling_1" localSheetId="57">#REF!</definedName>
    <definedName name="A._Pre_cutoff_date_original_maturities__subject_to_further_rescheduling_1" localSheetId="58">#REF!</definedName>
    <definedName name="A._Pre_cutoff_date_original_maturities__subject_to_further_rescheduling_1" localSheetId="59">#REF!</definedName>
    <definedName name="A._Pre_cutoff_date_original_maturities__subject_to_further_rescheduling_1" localSheetId="60">#REF!</definedName>
    <definedName name="A._Pre_cutoff_date_original_maturities__subject_to_further_rescheduling_1" localSheetId="61">#REF!</definedName>
    <definedName name="A._Pre_cutoff_date_original_maturities__subject_to_further_rescheduling_1" localSheetId="62">#REF!</definedName>
    <definedName name="A._Pre_cutoff_date_original_maturities__subject_to_further_rescheduling_1" localSheetId="63">#REF!</definedName>
    <definedName name="A._Pre_cutoff_date_original_maturities__subject_to_further_rescheduling_1" localSheetId="6">#REF!</definedName>
    <definedName name="A._Pre_cutoff_date_original_maturities__subject_to_further_rescheduling_1" localSheetId="64">#REF!</definedName>
    <definedName name="A._Pre_cutoff_date_original_maturities__subject_to_further_rescheduling_1" localSheetId="65">#REF!</definedName>
    <definedName name="A._Pre_cutoff_date_original_maturities__subject_to_further_rescheduling_1" localSheetId="66">#REF!</definedName>
    <definedName name="A._Pre_cutoff_date_original_maturities__subject_to_further_rescheduling_1" localSheetId="67">#REF!</definedName>
    <definedName name="A._Pre_cutoff_date_original_maturities__subject_to_further_rescheduling_1" localSheetId="68">#REF!</definedName>
    <definedName name="A._Pre_cutoff_date_original_maturities__subject_to_further_rescheduling_1" localSheetId="69">#REF!</definedName>
    <definedName name="A._Pre_cutoff_date_original_maturities__subject_to_further_rescheduling_1" localSheetId="71">#REF!</definedName>
    <definedName name="A._Pre_cutoff_date_original_maturities__subject_to_further_rescheduling_1" localSheetId="72">#REF!</definedName>
    <definedName name="A._Pre_cutoff_date_original_maturities__subject_to_further_rescheduling_1" localSheetId="73">#REF!</definedName>
    <definedName name="A._Pre_cutoff_date_original_maturities__subject_to_further_rescheduling_1" localSheetId="7">#REF!</definedName>
    <definedName name="A._Pre_cutoff_date_original_maturities__subject_to_further_rescheduling_1" localSheetId="74">#REF!</definedName>
    <definedName name="A._Pre_cutoff_date_original_maturities__subject_to_further_rescheduling_1" localSheetId="75">#REF!</definedName>
    <definedName name="A._Pre_cutoff_date_original_maturities__subject_to_further_rescheduling_1" localSheetId="76">#REF!</definedName>
    <definedName name="A._Pre_cutoff_date_original_maturities__subject_to_further_rescheduling_1" localSheetId="77">#REF!</definedName>
    <definedName name="A._Pre_cutoff_date_original_maturities__subject_to_further_rescheduling_1" localSheetId="78">#REF!</definedName>
    <definedName name="A._Pre_cutoff_date_original_maturities__subject_to_further_rescheduling_1" localSheetId="79">#REF!</definedName>
    <definedName name="A._Pre_cutoff_date_original_maturities__subject_to_further_rescheduling_1" localSheetId="8">#REF!</definedName>
    <definedName name="A._Pre_cutoff_date_original_maturities__subject_to_further_rescheduling_1" localSheetId="9">#REF!</definedName>
    <definedName name="A._Pre_cutoff_date_original_maturities__subject_to_further_rescheduling_1">#REF!</definedName>
    <definedName name="a078_171" localSheetId="1">#REF!</definedName>
    <definedName name="a078_171" localSheetId="10">#REF!</definedName>
    <definedName name="a078_171" localSheetId="11">#REF!</definedName>
    <definedName name="a078_171" localSheetId="12">#REF!</definedName>
    <definedName name="a078_171" localSheetId="13">#REF!</definedName>
    <definedName name="a078_171" localSheetId="15">#REF!</definedName>
    <definedName name="a078_171" localSheetId="16">#REF!</definedName>
    <definedName name="a078_171" localSheetId="2">#REF!</definedName>
    <definedName name="a078_171" localSheetId="23">#REF!</definedName>
    <definedName name="a078_171" localSheetId="24">#REF!</definedName>
    <definedName name="a078_171" localSheetId="25">#REF!</definedName>
    <definedName name="a078_171" localSheetId="26">#REF!</definedName>
    <definedName name="a078_171" localSheetId="27">#REF!</definedName>
    <definedName name="a078_171" localSheetId="28">#REF!</definedName>
    <definedName name="a078_171" localSheetId="29">#REF!</definedName>
    <definedName name="a078_171" localSheetId="3">#REF!</definedName>
    <definedName name="a078_171" localSheetId="31">#REF!</definedName>
    <definedName name="a078_171" localSheetId="32">#REF!</definedName>
    <definedName name="a078_171" localSheetId="33">#REF!</definedName>
    <definedName name="a078_171" localSheetId="34">#REF!</definedName>
    <definedName name="a078_171" localSheetId="37">#REF!</definedName>
    <definedName name="a078_171" localSheetId="41">#REF!</definedName>
    <definedName name="a078_171" localSheetId="4">#REF!</definedName>
    <definedName name="a078_171" localSheetId="45">#REF!</definedName>
    <definedName name="a078_171" localSheetId="46">#REF!</definedName>
    <definedName name="a078_171" localSheetId="47">#REF!</definedName>
    <definedName name="a078_171" localSheetId="48">#REF!</definedName>
    <definedName name="a078_171" localSheetId="49">#REF!</definedName>
    <definedName name="a078_171" localSheetId="50">#REF!</definedName>
    <definedName name="a078_171" localSheetId="5">#REF!</definedName>
    <definedName name="a078_171" localSheetId="51">#REF!</definedName>
    <definedName name="a078_171" localSheetId="52">#REF!</definedName>
    <definedName name="a078_171" localSheetId="53">#REF!</definedName>
    <definedName name="a078_171" localSheetId="54">#REF!</definedName>
    <definedName name="a078_171" localSheetId="56">#REF!</definedName>
    <definedName name="a078_171" localSheetId="57">#REF!</definedName>
    <definedName name="a078_171" localSheetId="58">#REF!</definedName>
    <definedName name="a078_171" localSheetId="59">#REF!</definedName>
    <definedName name="a078_171" localSheetId="60">#REF!</definedName>
    <definedName name="a078_171" localSheetId="61">#REF!</definedName>
    <definedName name="a078_171" localSheetId="62">#REF!</definedName>
    <definedName name="a078_171" localSheetId="63">#REF!</definedName>
    <definedName name="a078_171" localSheetId="6">#REF!</definedName>
    <definedName name="a078_171" localSheetId="64">#REF!</definedName>
    <definedName name="a078_171" localSheetId="65">#REF!</definedName>
    <definedName name="a078_171" localSheetId="66">#REF!</definedName>
    <definedName name="a078_171" localSheetId="67">#REF!</definedName>
    <definedName name="a078_171" localSheetId="68">#REF!</definedName>
    <definedName name="a078_171" localSheetId="69">#REF!</definedName>
    <definedName name="a078_171" localSheetId="71">#REF!</definedName>
    <definedName name="a078_171" localSheetId="72">#REF!</definedName>
    <definedName name="a078_171" localSheetId="73">#REF!</definedName>
    <definedName name="a078_171" localSheetId="7">#REF!</definedName>
    <definedName name="a078_171" localSheetId="74">#REF!</definedName>
    <definedName name="a078_171" localSheetId="75">#REF!</definedName>
    <definedName name="a078_171" localSheetId="76">#REF!</definedName>
    <definedName name="a078_171" localSheetId="77">#REF!</definedName>
    <definedName name="a078_171" localSheetId="78">#REF!</definedName>
    <definedName name="a078_171" localSheetId="79">#REF!</definedName>
    <definedName name="a078_171" localSheetId="8">#REF!</definedName>
    <definedName name="a078_171" localSheetId="9">#REF!</definedName>
    <definedName name="a078_171">#REF!</definedName>
    <definedName name="a1162_1231" localSheetId="1">#REF!</definedName>
    <definedName name="a1162_1231" localSheetId="10">#REF!</definedName>
    <definedName name="a1162_1231" localSheetId="11">#REF!</definedName>
    <definedName name="a1162_1231" localSheetId="12">#REF!</definedName>
    <definedName name="a1162_1231" localSheetId="13">#REF!</definedName>
    <definedName name="a1162_1231" localSheetId="15">#REF!</definedName>
    <definedName name="a1162_1231" localSheetId="16">#REF!</definedName>
    <definedName name="a1162_1231" localSheetId="2">#REF!</definedName>
    <definedName name="a1162_1231" localSheetId="23">#REF!</definedName>
    <definedName name="a1162_1231" localSheetId="24">#REF!</definedName>
    <definedName name="a1162_1231" localSheetId="25">#REF!</definedName>
    <definedName name="a1162_1231" localSheetId="26">#REF!</definedName>
    <definedName name="a1162_1231" localSheetId="27">#REF!</definedName>
    <definedName name="a1162_1231" localSheetId="28">#REF!</definedName>
    <definedName name="a1162_1231" localSheetId="29">#REF!</definedName>
    <definedName name="a1162_1231" localSheetId="3">#REF!</definedName>
    <definedName name="a1162_1231" localSheetId="31">#REF!</definedName>
    <definedName name="a1162_1231" localSheetId="32">#REF!</definedName>
    <definedName name="a1162_1231" localSheetId="33">#REF!</definedName>
    <definedName name="a1162_1231" localSheetId="34">#REF!</definedName>
    <definedName name="a1162_1231" localSheetId="37">#REF!</definedName>
    <definedName name="a1162_1231" localSheetId="41">#REF!</definedName>
    <definedName name="a1162_1231" localSheetId="4">#REF!</definedName>
    <definedName name="a1162_1231" localSheetId="45">#REF!</definedName>
    <definedName name="a1162_1231" localSheetId="46">#REF!</definedName>
    <definedName name="a1162_1231" localSheetId="47">#REF!</definedName>
    <definedName name="a1162_1231" localSheetId="48">#REF!</definedName>
    <definedName name="a1162_1231" localSheetId="49">#REF!</definedName>
    <definedName name="a1162_1231" localSheetId="50">#REF!</definedName>
    <definedName name="a1162_1231" localSheetId="5">#REF!</definedName>
    <definedName name="a1162_1231" localSheetId="51">#REF!</definedName>
    <definedName name="a1162_1231" localSheetId="52">#REF!</definedName>
    <definedName name="a1162_1231" localSheetId="53">#REF!</definedName>
    <definedName name="a1162_1231" localSheetId="54">#REF!</definedName>
    <definedName name="a1162_1231" localSheetId="56">#REF!</definedName>
    <definedName name="a1162_1231" localSheetId="57">#REF!</definedName>
    <definedName name="a1162_1231" localSheetId="58">#REF!</definedName>
    <definedName name="a1162_1231" localSheetId="59">#REF!</definedName>
    <definedName name="a1162_1231" localSheetId="60">#REF!</definedName>
    <definedName name="a1162_1231" localSheetId="61">#REF!</definedName>
    <definedName name="a1162_1231" localSheetId="62">#REF!</definedName>
    <definedName name="a1162_1231" localSheetId="63">#REF!</definedName>
    <definedName name="a1162_1231" localSheetId="6">#REF!</definedName>
    <definedName name="a1162_1231" localSheetId="64">#REF!</definedName>
    <definedName name="a1162_1231" localSheetId="65">#REF!</definedName>
    <definedName name="a1162_1231" localSheetId="66">#REF!</definedName>
    <definedName name="a1162_1231" localSheetId="67">#REF!</definedName>
    <definedName name="a1162_1231" localSheetId="68">#REF!</definedName>
    <definedName name="a1162_1231" localSheetId="69">#REF!</definedName>
    <definedName name="a1162_1231" localSheetId="71">#REF!</definedName>
    <definedName name="a1162_1231" localSheetId="72">#REF!</definedName>
    <definedName name="a1162_1231" localSheetId="73">#REF!</definedName>
    <definedName name="a1162_1231" localSheetId="7">#REF!</definedName>
    <definedName name="a1162_1231" localSheetId="74">#REF!</definedName>
    <definedName name="a1162_1231" localSheetId="75">#REF!</definedName>
    <definedName name="a1162_1231" localSheetId="76">#REF!</definedName>
    <definedName name="a1162_1231" localSheetId="77">#REF!</definedName>
    <definedName name="a1162_1231" localSheetId="78">#REF!</definedName>
    <definedName name="a1162_1231" localSheetId="79">#REF!</definedName>
    <definedName name="a1162_1231" localSheetId="8">#REF!</definedName>
    <definedName name="a1162_1231" localSheetId="9">#REF!</definedName>
    <definedName name="a1162_1231">#REF!</definedName>
    <definedName name="a179_258" localSheetId="1">#REF!</definedName>
    <definedName name="a179_258" localSheetId="11">#REF!</definedName>
    <definedName name="a179_258" localSheetId="12">#REF!</definedName>
    <definedName name="a179_258" localSheetId="13">#REF!</definedName>
    <definedName name="a179_258" localSheetId="23">#REF!</definedName>
    <definedName name="a179_258" localSheetId="24">#REF!</definedName>
    <definedName name="a179_258" localSheetId="26">#REF!</definedName>
    <definedName name="a179_258" localSheetId="28">#REF!</definedName>
    <definedName name="a179_258" localSheetId="29">#REF!</definedName>
    <definedName name="a179_258" localSheetId="31">#REF!</definedName>
    <definedName name="a179_258" localSheetId="41">#REF!</definedName>
    <definedName name="a179_258" localSheetId="4">#REF!</definedName>
    <definedName name="a179_258" localSheetId="46">#REF!</definedName>
    <definedName name="a179_258" localSheetId="47">#REF!</definedName>
    <definedName name="a179_258" localSheetId="48">#REF!</definedName>
    <definedName name="a179_258" localSheetId="49">#REF!</definedName>
    <definedName name="a179_258" localSheetId="50">#REF!</definedName>
    <definedName name="a179_258" localSheetId="51">#REF!</definedName>
    <definedName name="a179_258" localSheetId="53">#REF!</definedName>
    <definedName name="a179_258" localSheetId="54">#REF!</definedName>
    <definedName name="a179_258" localSheetId="56">#REF!</definedName>
    <definedName name="a179_258" localSheetId="57">#REF!</definedName>
    <definedName name="a179_258" localSheetId="58">#REF!</definedName>
    <definedName name="a179_258" localSheetId="60">#REF!</definedName>
    <definedName name="a179_258" localSheetId="61">#REF!</definedName>
    <definedName name="a179_258" localSheetId="62">#REF!</definedName>
    <definedName name="a179_258" localSheetId="63">#REF!</definedName>
    <definedName name="a179_258" localSheetId="64">#REF!</definedName>
    <definedName name="a179_258" localSheetId="66">#REF!</definedName>
    <definedName name="a179_258" localSheetId="67">#REF!</definedName>
    <definedName name="a179_258" localSheetId="68">#REF!</definedName>
    <definedName name="a179_258" localSheetId="69">#REF!</definedName>
    <definedName name="a179_258" localSheetId="71">#REF!</definedName>
    <definedName name="a179_258" localSheetId="72">#REF!</definedName>
    <definedName name="a179_258" localSheetId="73">#REF!</definedName>
    <definedName name="a179_258">#REF!</definedName>
    <definedName name="a265_356" localSheetId="1">#REF!</definedName>
    <definedName name="a265_356" localSheetId="11">#REF!</definedName>
    <definedName name="a265_356" localSheetId="12">#REF!</definedName>
    <definedName name="a265_356" localSheetId="13">#REF!</definedName>
    <definedName name="a265_356" localSheetId="23">#REF!</definedName>
    <definedName name="a265_356" localSheetId="24">#REF!</definedName>
    <definedName name="a265_356" localSheetId="26">#REF!</definedName>
    <definedName name="a265_356" localSheetId="28">#REF!</definedName>
    <definedName name="a265_356" localSheetId="29">#REF!</definedName>
    <definedName name="a265_356" localSheetId="31">#REF!</definedName>
    <definedName name="a265_356" localSheetId="41">#REF!</definedName>
    <definedName name="a265_356" localSheetId="4">#REF!</definedName>
    <definedName name="a265_356" localSheetId="46">#REF!</definedName>
    <definedName name="a265_356" localSheetId="47">#REF!</definedName>
    <definedName name="a265_356" localSheetId="48">#REF!</definedName>
    <definedName name="a265_356" localSheetId="49">#REF!</definedName>
    <definedName name="a265_356" localSheetId="50">#REF!</definedName>
    <definedName name="a265_356" localSheetId="51">#REF!</definedName>
    <definedName name="a265_356" localSheetId="53">#REF!</definedName>
    <definedName name="a265_356" localSheetId="54">#REF!</definedName>
    <definedName name="a265_356" localSheetId="56">#REF!</definedName>
    <definedName name="a265_356" localSheetId="57">#REF!</definedName>
    <definedName name="a265_356" localSheetId="58">#REF!</definedName>
    <definedName name="a265_356" localSheetId="60">#REF!</definedName>
    <definedName name="a265_356" localSheetId="61">#REF!</definedName>
    <definedName name="a265_356" localSheetId="62">#REF!</definedName>
    <definedName name="a265_356" localSheetId="63">#REF!</definedName>
    <definedName name="a265_356" localSheetId="64">#REF!</definedName>
    <definedName name="a265_356" localSheetId="66">#REF!</definedName>
    <definedName name="a265_356" localSheetId="67">#REF!</definedName>
    <definedName name="a265_356" localSheetId="68">#REF!</definedName>
    <definedName name="a265_356" localSheetId="69">#REF!</definedName>
    <definedName name="a265_356" localSheetId="71">#REF!</definedName>
    <definedName name="a265_356" localSheetId="72">#REF!</definedName>
    <definedName name="a265_356" localSheetId="73">#REF!</definedName>
    <definedName name="a265_356">#REF!</definedName>
    <definedName name="a32_75" localSheetId="1">#REF!</definedName>
    <definedName name="a32_75" localSheetId="11">#REF!</definedName>
    <definedName name="a32_75" localSheetId="12">#REF!</definedName>
    <definedName name="a32_75" localSheetId="13">#REF!</definedName>
    <definedName name="a32_75" localSheetId="23">#REF!</definedName>
    <definedName name="a32_75" localSheetId="24">#REF!</definedName>
    <definedName name="a32_75" localSheetId="26">#REF!</definedName>
    <definedName name="a32_75" localSheetId="28">#REF!</definedName>
    <definedName name="a32_75" localSheetId="29">#REF!</definedName>
    <definedName name="a32_75" localSheetId="31">#REF!</definedName>
    <definedName name="a32_75" localSheetId="41">#REF!</definedName>
    <definedName name="a32_75" localSheetId="4">#REF!</definedName>
    <definedName name="a32_75" localSheetId="46">#REF!</definedName>
    <definedName name="a32_75" localSheetId="47">#REF!</definedName>
    <definedName name="a32_75" localSheetId="48">#REF!</definedName>
    <definedName name="a32_75" localSheetId="49">#REF!</definedName>
    <definedName name="a32_75" localSheetId="50">#REF!</definedName>
    <definedName name="a32_75" localSheetId="51">#REF!</definedName>
    <definedName name="a32_75" localSheetId="53">#REF!</definedName>
    <definedName name="a32_75" localSheetId="54">#REF!</definedName>
    <definedName name="a32_75" localSheetId="56">#REF!</definedName>
    <definedName name="a32_75" localSheetId="57">#REF!</definedName>
    <definedName name="a32_75" localSheetId="58">#REF!</definedName>
    <definedName name="a32_75" localSheetId="60">#REF!</definedName>
    <definedName name="a32_75" localSheetId="61">#REF!</definedName>
    <definedName name="a32_75" localSheetId="62">#REF!</definedName>
    <definedName name="a32_75" localSheetId="63">#REF!</definedName>
    <definedName name="a32_75" localSheetId="64">#REF!</definedName>
    <definedName name="a32_75" localSheetId="66">#REF!</definedName>
    <definedName name="a32_75" localSheetId="67">#REF!</definedName>
    <definedName name="a32_75" localSheetId="68">#REF!</definedName>
    <definedName name="a32_75" localSheetId="69">#REF!</definedName>
    <definedName name="a32_75" localSheetId="71">#REF!</definedName>
    <definedName name="a32_75" localSheetId="72">#REF!</definedName>
    <definedName name="a32_75" localSheetId="73">#REF!</definedName>
    <definedName name="a32_75">#REF!</definedName>
    <definedName name="a360_448" localSheetId="1">#REF!</definedName>
    <definedName name="a360_448" localSheetId="11">#REF!</definedName>
    <definedName name="a360_448" localSheetId="12">#REF!</definedName>
    <definedName name="a360_448" localSheetId="13">#REF!</definedName>
    <definedName name="a360_448" localSheetId="23">#REF!</definedName>
    <definedName name="a360_448" localSheetId="24">#REF!</definedName>
    <definedName name="a360_448" localSheetId="26">#REF!</definedName>
    <definedName name="a360_448" localSheetId="28">#REF!</definedName>
    <definedName name="a360_448" localSheetId="29">#REF!</definedName>
    <definedName name="a360_448" localSheetId="31">#REF!</definedName>
    <definedName name="a360_448" localSheetId="41">#REF!</definedName>
    <definedName name="a360_448" localSheetId="4">#REF!</definedName>
    <definedName name="a360_448" localSheetId="46">#REF!</definedName>
    <definedName name="a360_448" localSheetId="47">#REF!</definedName>
    <definedName name="a360_448" localSheetId="48">#REF!</definedName>
    <definedName name="a360_448" localSheetId="49">#REF!</definedName>
    <definedName name="a360_448" localSheetId="50">#REF!</definedName>
    <definedName name="a360_448" localSheetId="51">#REF!</definedName>
    <definedName name="a360_448" localSheetId="53">#REF!</definedName>
    <definedName name="a360_448" localSheetId="54">#REF!</definedName>
    <definedName name="a360_448" localSheetId="56">#REF!</definedName>
    <definedName name="a360_448" localSheetId="57">#REF!</definedName>
    <definedName name="a360_448" localSheetId="58">#REF!</definedName>
    <definedName name="a360_448" localSheetId="60">#REF!</definedName>
    <definedName name="a360_448" localSheetId="61">#REF!</definedName>
    <definedName name="a360_448" localSheetId="62">#REF!</definedName>
    <definedName name="a360_448" localSheetId="63">#REF!</definedName>
    <definedName name="a360_448" localSheetId="64">#REF!</definedName>
    <definedName name="a360_448" localSheetId="66">#REF!</definedName>
    <definedName name="a360_448" localSheetId="67">#REF!</definedName>
    <definedName name="a360_448" localSheetId="68">#REF!</definedName>
    <definedName name="a360_448" localSheetId="69">#REF!</definedName>
    <definedName name="a360_448" localSheetId="71">#REF!</definedName>
    <definedName name="a360_448" localSheetId="72">#REF!</definedName>
    <definedName name="a360_448" localSheetId="73">#REF!</definedName>
    <definedName name="a360_448">#REF!</definedName>
    <definedName name="a453_488" localSheetId="1">#REF!</definedName>
    <definedName name="a453_488" localSheetId="11">#REF!</definedName>
    <definedName name="a453_488" localSheetId="12">#REF!</definedName>
    <definedName name="a453_488" localSheetId="13">#REF!</definedName>
    <definedName name="a453_488" localSheetId="23">#REF!</definedName>
    <definedName name="a453_488" localSheetId="24">#REF!</definedName>
    <definedName name="a453_488" localSheetId="26">#REF!</definedName>
    <definedName name="a453_488" localSheetId="28">#REF!</definedName>
    <definedName name="a453_488" localSheetId="29">#REF!</definedName>
    <definedName name="a453_488" localSheetId="31">#REF!</definedName>
    <definedName name="a453_488" localSheetId="41">#REF!</definedName>
    <definedName name="a453_488" localSheetId="4">#REF!</definedName>
    <definedName name="a453_488" localSheetId="46">#REF!</definedName>
    <definedName name="a453_488" localSheetId="47">#REF!</definedName>
    <definedName name="a453_488" localSheetId="48">#REF!</definedName>
    <definedName name="a453_488" localSheetId="49">#REF!</definedName>
    <definedName name="a453_488" localSheetId="50">#REF!</definedName>
    <definedName name="a453_488" localSheetId="51">#REF!</definedName>
    <definedName name="a453_488" localSheetId="53">#REF!</definedName>
    <definedName name="a453_488" localSheetId="54">#REF!</definedName>
    <definedName name="a453_488" localSheetId="56">#REF!</definedName>
    <definedName name="a453_488" localSheetId="57">#REF!</definedName>
    <definedName name="a453_488" localSheetId="58">#REF!</definedName>
    <definedName name="a453_488" localSheetId="60">#REF!</definedName>
    <definedName name="a453_488" localSheetId="61">#REF!</definedName>
    <definedName name="a453_488" localSheetId="62">#REF!</definedName>
    <definedName name="a453_488" localSheetId="63">#REF!</definedName>
    <definedName name="a453_488" localSheetId="64">#REF!</definedName>
    <definedName name="a453_488" localSheetId="66">#REF!</definedName>
    <definedName name="a453_488" localSheetId="67">#REF!</definedName>
    <definedName name="a453_488" localSheetId="68">#REF!</definedName>
    <definedName name="a453_488" localSheetId="69">#REF!</definedName>
    <definedName name="a453_488" localSheetId="71">#REF!</definedName>
    <definedName name="a453_488" localSheetId="72">#REF!</definedName>
    <definedName name="a453_488" localSheetId="73">#REF!</definedName>
    <definedName name="a453_488">#REF!</definedName>
    <definedName name="a492_575" localSheetId="1">#REF!</definedName>
    <definedName name="a492_575" localSheetId="11">#REF!</definedName>
    <definedName name="a492_575" localSheetId="12">#REF!</definedName>
    <definedName name="a492_575" localSheetId="13">#REF!</definedName>
    <definedName name="a492_575" localSheetId="23">#REF!</definedName>
    <definedName name="a492_575" localSheetId="24">#REF!</definedName>
    <definedName name="a492_575" localSheetId="26">#REF!</definedName>
    <definedName name="a492_575" localSheetId="28">#REF!</definedName>
    <definedName name="a492_575" localSheetId="29">#REF!</definedName>
    <definedName name="a492_575" localSheetId="31">#REF!</definedName>
    <definedName name="a492_575" localSheetId="41">#REF!</definedName>
    <definedName name="a492_575" localSheetId="4">#REF!</definedName>
    <definedName name="a492_575" localSheetId="46">#REF!</definedName>
    <definedName name="a492_575" localSheetId="47">#REF!</definedName>
    <definedName name="a492_575" localSheetId="48">#REF!</definedName>
    <definedName name="a492_575" localSheetId="49">#REF!</definedName>
    <definedName name="a492_575" localSheetId="50">#REF!</definedName>
    <definedName name="a492_575" localSheetId="51">#REF!</definedName>
    <definedName name="a492_575" localSheetId="53">#REF!</definedName>
    <definedName name="a492_575" localSheetId="54">#REF!</definedName>
    <definedName name="a492_575" localSheetId="56">#REF!</definedName>
    <definedName name="a492_575" localSheetId="57">#REF!</definedName>
    <definedName name="a492_575" localSheetId="58">#REF!</definedName>
    <definedName name="a492_575" localSheetId="60">#REF!</definedName>
    <definedName name="a492_575" localSheetId="61">#REF!</definedName>
    <definedName name="a492_575" localSheetId="62">#REF!</definedName>
    <definedName name="a492_575" localSheetId="63">#REF!</definedName>
    <definedName name="a492_575" localSheetId="64">#REF!</definedName>
    <definedName name="a492_575" localSheetId="66">#REF!</definedName>
    <definedName name="a492_575" localSheetId="67">#REF!</definedName>
    <definedName name="a492_575" localSheetId="68">#REF!</definedName>
    <definedName name="a492_575" localSheetId="69">#REF!</definedName>
    <definedName name="a492_575" localSheetId="71">#REF!</definedName>
    <definedName name="a492_575" localSheetId="72">#REF!</definedName>
    <definedName name="a492_575" localSheetId="73">#REF!</definedName>
    <definedName name="a492_575">#REF!</definedName>
    <definedName name="a579_672" localSheetId="1">#REF!</definedName>
    <definedName name="a579_672" localSheetId="11">#REF!</definedName>
    <definedName name="a579_672" localSheetId="12">#REF!</definedName>
    <definedName name="a579_672" localSheetId="13">#REF!</definedName>
    <definedName name="a579_672" localSheetId="23">#REF!</definedName>
    <definedName name="a579_672" localSheetId="24">#REF!</definedName>
    <definedName name="a579_672" localSheetId="26">#REF!</definedName>
    <definedName name="a579_672" localSheetId="28">#REF!</definedName>
    <definedName name="a579_672" localSheetId="29">#REF!</definedName>
    <definedName name="a579_672" localSheetId="31">#REF!</definedName>
    <definedName name="a579_672" localSheetId="41">#REF!</definedName>
    <definedName name="a579_672" localSheetId="4">#REF!</definedName>
    <definedName name="a579_672" localSheetId="46">#REF!</definedName>
    <definedName name="a579_672" localSheetId="47">#REF!</definedName>
    <definedName name="a579_672" localSheetId="48">#REF!</definedName>
    <definedName name="a579_672" localSheetId="49">#REF!</definedName>
    <definedName name="a579_672" localSheetId="50">#REF!</definedName>
    <definedName name="a579_672" localSheetId="51">#REF!</definedName>
    <definedName name="a579_672" localSheetId="53">#REF!</definedName>
    <definedName name="a579_672" localSheetId="54">#REF!</definedName>
    <definedName name="a579_672" localSheetId="56">#REF!</definedName>
    <definedName name="a579_672" localSheetId="57">#REF!</definedName>
    <definedName name="a579_672" localSheetId="58">#REF!</definedName>
    <definedName name="a579_672" localSheetId="60">#REF!</definedName>
    <definedName name="a579_672" localSheetId="61">#REF!</definedName>
    <definedName name="a579_672" localSheetId="62">#REF!</definedName>
    <definedName name="a579_672" localSheetId="63">#REF!</definedName>
    <definedName name="a579_672" localSheetId="64">#REF!</definedName>
    <definedName name="a579_672" localSheetId="66">#REF!</definedName>
    <definedName name="a579_672" localSheetId="67">#REF!</definedName>
    <definedName name="a579_672" localSheetId="68">#REF!</definedName>
    <definedName name="a579_672" localSheetId="69">#REF!</definedName>
    <definedName name="a579_672" localSheetId="71">#REF!</definedName>
    <definedName name="a579_672" localSheetId="72">#REF!</definedName>
    <definedName name="a579_672" localSheetId="73">#REF!</definedName>
    <definedName name="a579_672">#REF!</definedName>
    <definedName name="a677_773" localSheetId="1">#REF!</definedName>
    <definedName name="a677_773" localSheetId="11">#REF!</definedName>
    <definedName name="a677_773" localSheetId="12">#REF!</definedName>
    <definedName name="a677_773" localSheetId="13">#REF!</definedName>
    <definedName name="a677_773" localSheetId="23">#REF!</definedName>
    <definedName name="a677_773" localSheetId="24">#REF!</definedName>
    <definedName name="a677_773" localSheetId="26">#REF!</definedName>
    <definedName name="a677_773" localSheetId="28">#REF!</definedName>
    <definedName name="a677_773" localSheetId="29">#REF!</definedName>
    <definedName name="a677_773" localSheetId="31">#REF!</definedName>
    <definedName name="a677_773" localSheetId="41">#REF!</definedName>
    <definedName name="a677_773" localSheetId="4">#REF!</definedName>
    <definedName name="a677_773" localSheetId="46">#REF!</definedName>
    <definedName name="a677_773" localSheetId="47">#REF!</definedName>
    <definedName name="a677_773" localSheetId="48">#REF!</definedName>
    <definedName name="a677_773" localSheetId="49">#REF!</definedName>
    <definedName name="a677_773" localSheetId="50">#REF!</definedName>
    <definedName name="a677_773" localSheetId="51">#REF!</definedName>
    <definedName name="a677_773" localSheetId="53">#REF!</definedName>
    <definedName name="a677_773" localSheetId="54">#REF!</definedName>
    <definedName name="a677_773" localSheetId="56">#REF!</definedName>
    <definedName name="a677_773" localSheetId="57">#REF!</definedName>
    <definedName name="a677_773" localSheetId="58">#REF!</definedName>
    <definedName name="a677_773" localSheetId="60">#REF!</definedName>
    <definedName name="a677_773" localSheetId="61">#REF!</definedName>
    <definedName name="a677_773" localSheetId="62">#REF!</definedName>
    <definedName name="a677_773" localSheetId="63">#REF!</definedName>
    <definedName name="a677_773" localSheetId="64">#REF!</definedName>
    <definedName name="a677_773" localSheetId="66">#REF!</definedName>
    <definedName name="a677_773" localSheetId="67">#REF!</definedName>
    <definedName name="a677_773" localSheetId="68">#REF!</definedName>
    <definedName name="a677_773" localSheetId="69">#REF!</definedName>
    <definedName name="a677_773" localSheetId="71">#REF!</definedName>
    <definedName name="a677_773" localSheetId="72">#REF!</definedName>
    <definedName name="a677_773" localSheetId="73">#REF!</definedName>
    <definedName name="a677_773">#REF!</definedName>
    <definedName name="a784_848" localSheetId="1">#REF!</definedName>
    <definedName name="a784_848" localSheetId="11">#REF!</definedName>
    <definedName name="a784_848" localSheetId="12">#REF!</definedName>
    <definedName name="a784_848" localSheetId="13">#REF!</definedName>
    <definedName name="a784_848" localSheetId="23">#REF!</definedName>
    <definedName name="a784_848" localSheetId="24">#REF!</definedName>
    <definedName name="a784_848" localSheetId="26">#REF!</definedName>
    <definedName name="a784_848" localSheetId="28">#REF!</definedName>
    <definedName name="a784_848" localSheetId="29">#REF!</definedName>
    <definedName name="a784_848" localSheetId="31">#REF!</definedName>
    <definedName name="a784_848" localSheetId="41">#REF!</definedName>
    <definedName name="a784_848" localSheetId="4">#REF!</definedName>
    <definedName name="a784_848" localSheetId="46">#REF!</definedName>
    <definedName name="a784_848" localSheetId="47">#REF!</definedName>
    <definedName name="a784_848" localSheetId="48">#REF!</definedName>
    <definedName name="a784_848" localSheetId="49">#REF!</definedName>
    <definedName name="a784_848" localSheetId="50">#REF!</definedName>
    <definedName name="a784_848" localSheetId="51">#REF!</definedName>
    <definedName name="a784_848" localSheetId="53">#REF!</definedName>
    <definedName name="a784_848" localSheetId="54">#REF!</definedName>
    <definedName name="a784_848" localSheetId="56">#REF!</definedName>
    <definedName name="a784_848" localSheetId="57">#REF!</definedName>
    <definedName name="a784_848" localSheetId="58">#REF!</definedName>
    <definedName name="a784_848" localSheetId="60">#REF!</definedName>
    <definedName name="a784_848" localSheetId="61">#REF!</definedName>
    <definedName name="a784_848" localSheetId="62">#REF!</definedName>
    <definedName name="a784_848" localSheetId="63">#REF!</definedName>
    <definedName name="a784_848" localSheetId="64">#REF!</definedName>
    <definedName name="a784_848" localSheetId="66">#REF!</definedName>
    <definedName name="a784_848" localSheetId="67">#REF!</definedName>
    <definedName name="a784_848" localSheetId="68">#REF!</definedName>
    <definedName name="a784_848" localSheetId="69">#REF!</definedName>
    <definedName name="a784_848" localSheetId="71">#REF!</definedName>
    <definedName name="a784_848" localSheetId="72">#REF!</definedName>
    <definedName name="a784_848" localSheetId="73">#REF!</definedName>
    <definedName name="a784_848">#REF!</definedName>
    <definedName name="aa" localSheetId="13">'[70]10'!#REF!</definedName>
    <definedName name="aa" localSheetId="23">'[70]10'!#REF!</definedName>
    <definedName name="aa" localSheetId="24">'[70]10'!#REF!</definedName>
    <definedName name="aa" localSheetId="28">'[70]10'!#REF!</definedName>
    <definedName name="aa" localSheetId="29">'[70]10'!#REF!</definedName>
    <definedName name="aa" localSheetId="31">'[70]10'!#REF!</definedName>
    <definedName name="aa" localSheetId="49">'[70]10'!#REF!</definedName>
    <definedName name="aa" localSheetId="5">'[71]10'!#REF!</definedName>
    <definedName name="aa" localSheetId="52">'[72]10'!#REF!</definedName>
    <definedName name="aa" localSheetId="53">'[70]10'!#REF!</definedName>
    <definedName name="aa" localSheetId="54">'[70]10'!#REF!</definedName>
    <definedName name="aa" localSheetId="57">'[70]10'!#REF!</definedName>
    <definedName name="aa" localSheetId="60">'[70]10'!#REF!</definedName>
    <definedName name="aa" localSheetId="61">'[70]10'!#REF!</definedName>
    <definedName name="aa" localSheetId="62">'[70]10'!#REF!</definedName>
    <definedName name="aa" localSheetId="63">'[70]10'!#REF!</definedName>
    <definedName name="aa" localSheetId="6">'[71]10'!#REF!</definedName>
    <definedName name="aa" localSheetId="66">'[70]10'!#REF!</definedName>
    <definedName name="aa" localSheetId="69">'[70]10'!#REF!</definedName>
    <definedName name="aa" localSheetId="72">'[70]10'!#REF!</definedName>
    <definedName name="aa" localSheetId="73">'[70]10'!#REF!</definedName>
    <definedName name="aa">'[70]10'!#REF!</definedName>
    <definedName name="AAA" localSheetId="1">#REF!</definedName>
    <definedName name="AAA" localSheetId="10">#REF!</definedName>
    <definedName name="AAA" localSheetId="11">#REF!</definedName>
    <definedName name="AAA" localSheetId="12">#REF!</definedName>
    <definedName name="AAA" localSheetId="13">#REF!</definedName>
    <definedName name="AAA" localSheetId="15">#REF!</definedName>
    <definedName name="AAA" localSheetId="16">#REF!</definedName>
    <definedName name="AAA" localSheetId="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28">#REF!</definedName>
    <definedName name="AAA" localSheetId="29">#REF!</definedName>
    <definedName name="AAA" localSheetId="3">#REF!</definedName>
    <definedName name="AAA" localSheetId="31">#REF!</definedName>
    <definedName name="AAA" localSheetId="32">#REF!</definedName>
    <definedName name="AAA" localSheetId="33">#REF!</definedName>
    <definedName name="AAA" localSheetId="34">#REF!</definedName>
    <definedName name="AAA" localSheetId="37">#REF!</definedName>
    <definedName name="AAA" localSheetId="41">#REF!</definedName>
    <definedName name="AAA" localSheetId="4">#REF!</definedName>
    <definedName name="AAA" localSheetId="45">#REF!</definedName>
    <definedName name="AAA" localSheetId="46">#REF!</definedName>
    <definedName name="AAA" localSheetId="47">#REF!</definedName>
    <definedName name="AAA" localSheetId="48">#REF!</definedName>
    <definedName name="AAA" localSheetId="49">#REF!</definedName>
    <definedName name="AAA" localSheetId="50">#REF!</definedName>
    <definedName name="AAA" localSheetId="5">#REF!</definedName>
    <definedName name="AAA" localSheetId="51">#REF!</definedName>
    <definedName name="AAA" localSheetId="52">#REF!</definedName>
    <definedName name="AAA" localSheetId="53">#REF!</definedName>
    <definedName name="AAA" localSheetId="54">#REF!</definedName>
    <definedName name="AAA" localSheetId="56">#REF!</definedName>
    <definedName name="AAA" localSheetId="57">#REF!</definedName>
    <definedName name="AAA" localSheetId="58">#REF!</definedName>
    <definedName name="AAA" localSheetId="59">#REF!</definedName>
    <definedName name="AAA" localSheetId="60">#REF!</definedName>
    <definedName name="AAA" localSheetId="61">#REF!</definedName>
    <definedName name="AAA" localSheetId="62">#REF!</definedName>
    <definedName name="AAA" localSheetId="63">#REF!</definedName>
    <definedName name="AAA" localSheetId="6">#REF!</definedName>
    <definedName name="AAA" localSheetId="64">#REF!</definedName>
    <definedName name="AAA" localSheetId="65">#REF!</definedName>
    <definedName name="AAA" localSheetId="66">#REF!</definedName>
    <definedName name="AAA" localSheetId="67">#REF!</definedName>
    <definedName name="AAA" localSheetId="68">#REF!</definedName>
    <definedName name="AAA" localSheetId="69">#REF!</definedName>
    <definedName name="AAA" localSheetId="71">#REF!</definedName>
    <definedName name="AAA" localSheetId="72">#REF!</definedName>
    <definedName name="AAA" localSheetId="73">#REF!</definedName>
    <definedName name="AAA" localSheetId="7">#REF!</definedName>
    <definedName name="AAA" localSheetId="74">#REF!</definedName>
    <definedName name="AAA" localSheetId="75">#REF!</definedName>
    <definedName name="AAA" localSheetId="76">#REF!</definedName>
    <definedName name="AAA" localSheetId="77">#REF!</definedName>
    <definedName name="AAA" localSheetId="78">#REF!</definedName>
    <definedName name="AAA" localSheetId="79">#REF!</definedName>
    <definedName name="AAA" localSheetId="8">#REF!</definedName>
    <definedName name="AAA" localSheetId="9">#REF!</definedName>
    <definedName name="AAA">#REF!</definedName>
    <definedName name="aaaaa" localSheetId="1">#REF!</definedName>
    <definedName name="aaaaa" localSheetId="10">#REF!</definedName>
    <definedName name="aaaaa" localSheetId="11">#REF!</definedName>
    <definedName name="aaaaa" localSheetId="12">#REF!</definedName>
    <definedName name="aaaaa" localSheetId="13">#REF!</definedName>
    <definedName name="aaaaa" localSheetId="15">#REF!</definedName>
    <definedName name="aaaaa" localSheetId="16">#REF!</definedName>
    <definedName name="aaaaa" localSheetId="2">#REF!</definedName>
    <definedName name="aaaaa" localSheetId="23">#REF!</definedName>
    <definedName name="aaaaa" localSheetId="24">#REF!</definedName>
    <definedName name="aaaaa" localSheetId="25">#REF!</definedName>
    <definedName name="aaaaa" localSheetId="26">#REF!</definedName>
    <definedName name="aaaaa" localSheetId="27">#REF!</definedName>
    <definedName name="aaaaa" localSheetId="28">#REF!</definedName>
    <definedName name="aaaaa" localSheetId="29">#REF!</definedName>
    <definedName name="aaaaa" localSheetId="3">#REF!</definedName>
    <definedName name="aaaaa" localSheetId="31">#REF!</definedName>
    <definedName name="aaaaa" localSheetId="32">#REF!</definedName>
    <definedName name="aaaaa" localSheetId="33">#REF!</definedName>
    <definedName name="aaaaa" localSheetId="34">#REF!</definedName>
    <definedName name="aaaaa" localSheetId="37">#REF!</definedName>
    <definedName name="aaaaa" localSheetId="41">#REF!</definedName>
    <definedName name="aaaaa" localSheetId="4">#REF!</definedName>
    <definedName name="aaaaa" localSheetId="45">#REF!</definedName>
    <definedName name="aaaaa" localSheetId="46">#REF!</definedName>
    <definedName name="aaaaa" localSheetId="47">#REF!</definedName>
    <definedName name="aaaaa" localSheetId="48">#REF!</definedName>
    <definedName name="aaaaa" localSheetId="49">#REF!</definedName>
    <definedName name="aaaaa" localSheetId="50">#REF!</definedName>
    <definedName name="aaaaa" localSheetId="5">#REF!</definedName>
    <definedName name="aaaaa" localSheetId="51">#REF!</definedName>
    <definedName name="aaaaa" localSheetId="52">#REF!</definedName>
    <definedName name="aaaaa" localSheetId="53">#REF!</definedName>
    <definedName name="aaaaa" localSheetId="54">#REF!</definedName>
    <definedName name="aaaaa" localSheetId="56">#REF!</definedName>
    <definedName name="aaaaa" localSheetId="57">#REF!</definedName>
    <definedName name="aaaaa" localSheetId="58">#REF!</definedName>
    <definedName name="aaaaa" localSheetId="59">#REF!</definedName>
    <definedName name="aaaaa" localSheetId="60">#REF!</definedName>
    <definedName name="aaaaa" localSheetId="61">#REF!</definedName>
    <definedName name="aaaaa" localSheetId="62">#REF!</definedName>
    <definedName name="aaaaa" localSheetId="63">#REF!</definedName>
    <definedName name="aaaaa" localSheetId="6">#REF!</definedName>
    <definedName name="aaaaa" localSheetId="64">#REF!</definedName>
    <definedName name="aaaaa" localSheetId="65">#REF!</definedName>
    <definedName name="aaaaa" localSheetId="66">#REF!</definedName>
    <definedName name="aaaaa" localSheetId="67">#REF!</definedName>
    <definedName name="aaaaa" localSheetId="68">#REF!</definedName>
    <definedName name="aaaaa" localSheetId="69">#REF!</definedName>
    <definedName name="aaaaa" localSheetId="71">#REF!</definedName>
    <definedName name="aaaaa" localSheetId="72">#REF!</definedName>
    <definedName name="aaaaa" localSheetId="73">#REF!</definedName>
    <definedName name="aaaaa" localSheetId="7">#REF!</definedName>
    <definedName name="aaaaa" localSheetId="74">#REF!</definedName>
    <definedName name="aaaaa" localSheetId="75">#REF!</definedName>
    <definedName name="aaaaa" localSheetId="76">#REF!</definedName>
    <definedName name="aaaaa" localSheetId="77">#REF!</definedName>
    <definedName name="aaaaa" localSheetId="78">#REF!</definedName>
    <definedName name="aaaaa" localSheetId="79">#REF!</definedName>
    <definedName name="aaaaa" localSheetId="8">#REF!</definedName>
    <definedName name="aaaaa" localSheetId="9">#REF!</definedName>
    <definedName name="aaaaa">#REF!</definedName>
    <definedName name="aaaaaaaaaa" localSheetId="1">'1'!aaaaaaaaaa</definedName>
    <definedName name="aaaaaaaaaa" localSheetId="10">'10'!aaaaaaaaaa</definedName>
    <definedName name="aaaaaaaaaa" localSheetId="11">'11'!aaaaaaaaaa</definedName>
    <definedName name="aaaaaaaaaa" localSheetId="12">'12'!aaaaaaaaaa</definedName>
    <definedName name="aaaaaaaaaa" localSheetId="13">'13'!aaaaaaaaaa</definedName>
    <definedName name="aaaaaaaaaa" localSheetId="15">'15'!aaaaaaaaaa</definedName>
    <definedName name="aaaaaaaaaa" localSheetId="16">'16'!aaaaaaaaaa</definedName>
    <definedName name="aaaaaaaaaa" localSheetId="2">'2'!aaaaaaaaaa</definedName>
    <definedName name="aaaaaaaaaa" localSheetId="22">'22a-b'!aaaaaaaaaa</definedName>
    <definedName name="aaaaaaaaaa" localSheetId="23">'23'!aaaaaaaaaa</definedName>
    <definedName name="aaaaaaaaaa" localSheetId="24">'24'!aaaaaaaaaa</definedName>
    <definedName name="aaaaaaaaaa" localSheetId="25">'25a'!aaaaaaaaaa</definedName>
    <definedName name="aaaaaaaaaa" localSheetId="26">'25b'!aaaaaaaaaa</definedName>
    <definedName name="aaaaaaaaaa" localSheetId="27">'26'!aaaaaaaaaa</definedName>
    <definedName name="aaaaaaaaaa" localSheetId="28">#N/A</definedName>
    <definedName name="aaaaaaaaaa" localSheetId="29">#N/A</definedName>
    <definedName name="aaaaaaaaaa" localSheetId="3">'3'!aaaaaaaaaa</definedName>
    <definedName name="aaaaaaaaaa" localSheetId="31">'30'!aaaaaaaaaa</definedName>
    <definedName name="aaaaaaaaaa" localSheetId="32">'31'!aaaaaaaaaa</definedName>
    <definedName name="aaaaaaaaaa" localSheetId="33">'32'!aaaaaaaaaa</definedName>
    <definedName name="aaaaaaaaaa" localSheetId="34">[54]!aaaaaaaaaa</definedName>
    <definedName name="aaaaaaaaaa" localSheetId="37">'36'!aaaaaaaaaa</definedName>
    <definedName name="aaaaaaaaaa" localSheetId="41">'25b'!aaaaaaaaaa</definedName>
    <definedName name="aaaaaaaaaa" localSheetId="4">'4'!aaaaaaaaaa</definedName>
    <definedName name="aaaaaaaaaa" localSheetId="45">'45a-c'!aaaaaaaaaa</definedName>
    <definedName name="aaaaaaaaaa" localSheetId="46">[55]!aaaaaaaaaa</definedName>
    <definedName name="aaaaaaaaaa" localSheetId="47">[55]!aaaaaaaaaa</definedName>
    <definedName name="aaaaaaaaaa" localSheetId="48">[55]!aaaaaaaaaa</definedName>
    <definedName name="aaaaaaaaaa" localSheetId="49">[55]!aaaaaaaaaa</definedName>
    <definedName name="aaaaaaaaaa" localSheetId="50">[56]!aaaaaaaaaa</definedName>
    <definedName name="aaaaaaaaaa" localSheetId="5">'5'!aaaaaaaaaa</definedName>
    <definedName name="aaaaaaaaaa" localSheetId="51">[55]!aaaaaaaaaa</definedName>
    <definedName name="aaaaaaaaaa" localSheetId="52">'51-52'!aaaaaaaaaa</definedName>
    <definedName name="aaaaaaaaaa" localSheetId="53">'53a-b'!aaaaaaaaaa</definedName>
    <definedName name="aaaaaaaaaa" localSheetId="54">[57]!aaaaaaaaaa</definedName>
    <definedName name="aaaaaaaaaa" localSheetId="56">[56]!aaaaaaaaaa</definedName>
    <definedName name="aaaaaaaaaa" localSheetId="57">[56]!aaaaaaaaaa</definedName>
    <definedName name="aaaaaaaaaa" localSheetId="58">[56]!aaaaaaaaaa</definedName>
    <definedName name="aaaaaaaaaa" localSheetId="59">'57a-b'!aaaaaaaaaa</definedName>
    <definedName name="aaaaaaaaaa" localSheetId="60">'58a'!aaaaaaaaaa</definedName>
    <definedName name="aaaaaaaaaa" localSheetId="61">'58b-c'!aaaaaaaaaa</definedName>
    <definedName name="aaaaaaaaaa" localSheetId="62">'58d'!aaaaaaaaaa</definedName>
    <definedName name="aaaaaaaaaa" localSheetId="63">'59-60'!aaaaaaaaaa</definedName>
    <definedName name="aaaaaaaaaa" localSheetId="6">'6'!aaaaaaaaaa</definedName>
    <definedName name="aaaaaaaaaa" localSheetId="64">'61'!aaaaaaaaaa</definedName>
    <definedName name="aaaaaaaaaa" localSheetId="65">'62a'!aaaaaaaaaa</definedName>
    <definedName name="aaaaaaaaaa" localSheetId="66">'62b'!aaaaaaaaaa</definedName>
    <definedName name="aaaaaaaaaa" localSheetId="67">'63a-b'!aaaaaaaaaa</definedName>
    <definedName name="aaaaaaaaaa" localSheetId="68">'64'!aaaaaaaaaa</definedName>
    <definedName name="aaaaaaaaaa" localSheetId="69">#N/A</definedName>
    <definedName name="aaaaaaaaaa" localSheetId="71">'67'!aaaaaaaaaa</definedName>
    <definedName name="aaaaaaaaaa" localSheetId="72">'68a-b '!aaaaaaaaaa</definedName>
    <definedName name="aaaaaaaaaa" localSheetId="73">'69a-b '!aaaaaaaaaa</definedName>
    <definedName name="aaaaaaaaaa" localSheetId="7">'7'!aaaaaaaaaa</definedName>
    <definedName name="aaaaaaaaaa" localSheetId="74">'70a-b- c'!aaaaaaaaaa</definedName>
    <definedName name="aaaaaaaaaa" localSheetId="75">#N/A</definedName>
    <definedName name="aaaaaaaaaa" localSheetId="76">#N/A</definedName>
    <definedName name="aaaaaaaaaa" localSheetId="77">'72'!aaaaaaaaaa</definedName>
    <definedName name="aaaaaaaaaa" localSheetId="78">'73'!aaaaaaaaaa</definedName>
    <definedName name="aaaaaaaaaa" localSheetId="79">'74'!aaaaaaaaaa</definedName>
    <definedName name="aaaaaaaaaa" localSheetId="8">'8  '!aaaaaaaaaa</definedName>
    <definedName name="aaaaaaaaaa" localSheetId="9">'9'!aaaaaaaaaa</definedName>
    <definedName name="aaaaaaaaaa">[0]!aaaaaaaaaa</definedName>
    <definedName name="aaaaaaaaaaaaaaaaaaaaa" localSheetId="1">#REF!</definedName>
    <definedName name="aaaaaaaaaaaaaaaaaaaaa" localSheetId="10">#REF!</definedName>
    <definedName name="aaaaaaaaaaaaaaaaaaaaa" localSheetId="11">#REF!</definedName>
    <definedName name="aaaaaaaaaaaaaaaaaaaaa" localSheetId="12">#REF!</definedName>
    <definedName name="aaaaaaaaaaaaaaaaaaaaa" localSheetId="13">#REF!</definedName>
    <definedName name="aaaaaaaaaaaaaaaaaaaaa" localSheetId="15">#REF!</definedName>
    <definedName name="aaaaaaaaaaaaaaaaaaaaa" localSheetId="16">#REF!</definedName>
    <definedName name="aaaaaaaaaaaaaaaaaaaaa" localSheetId="2">#REF!</definedName>
    <definedName name="aaaaaaaaaaaaaaaaaaaaa" localSheetId="23">#REF!</definedName>
    <definedName name="aaaaaaaaaaaaaaaaaaaaa" localSheetId="24">#REF!</definedName>
    <definedName name="aaaaaaaaaaaaaaaaaaaaa" localSheetId="25">#REF!</definedName>
    <definedName name="aaaaaaaaaaaaaaaaaaaaa" localSheetId="26">#REF!</definedName>
    <definedName name="aaaaaaaaaaaaaaaaaaaaa" localSheetId="27">#REF!</definedName>
    <definedName name="aaaaaaaaaaaaaaaaaaaaa" localSheetId="28">#REF!</definedName>
    <definedName name="aaaaaaaaaaaaaaaaaaaaa" localSheetId="29">#REF!</definedName>
    <definedName name="aaaaaaaaaaaaaaaaaaaaa" localSheetId="3">#REF!</definedName>
    <definedName name="aaaaaaaaaaaaaaaaaaaaa" localSheetId="31">#REF!</definedName>
    <definedName name="aaaaaaaaaaaaaaaaaaaaa" localSheetId="32">#REF!</definedName>
    <definedName name="aaaaaaaaaaaaaaaaaaaaa" localSheetId="33">#REF!</definedName>
    <definedName name="aaaaaaaaaaaaaaaaaaaaa" localSheetId="34">#REF!</definedName>
    <definedName name="aaaaaaaaaaaaaaaaaaaaa" localSheetId="37">#REF!</definedName>
    <definedName name="aaaaaaaaaaaaaaaaaaaaa" localSheetId="41">#REF!</definedName>
    <definedName name="aaaaaaaaaaaaaaaaaaaaa" localSheetId="4">#REF!</definedName>
    <definedName name="aaaaaaaaaaaaaaaaaaaaa" localSheetId="45">#REF!</definedName>
    <definedName name="aaaaaaaaaaaaaaaaaaaaa" localSheetId="46">#REF!</definedName>
    <definedName name="aaaaaaaaaaaaaaaaaaaaa" localSheetId="47">#REF!</definedName>
    <definedName name="aaaaaaaaaaaaaaaaaaaaa" localSheetId="48">#REF!</definedName>
    <definedName name="aaaaaaaaaaaaaaaaaaaaa" localSheetId="49">#REF!</definedName>
    <definedName name="aaaaaaaaaaaaaaaaaaaaa" localSheetId="50">#REF!</definedName>
    <definedName name="aaaaaaaaaaaaaaaaaaaaa" localSheetId="5">#REF!</definedName>
    <definedName name="aaaaaaaaaaaaaaaaaaaaa" localSheetId="51">#REF!</definedName>
    <definedName name="aaaaaaaaaaaaaaaaaaaaa" localSheetId="52">#REF!</definedName>
    <definedName name="aaaaaaaaaaaaaaaaaaaaa" localSheetId="53">#REF!</definedName>
    <definedName name="aaaaaaaaaaaaaaaaaaaaa" localSheetId="54">#REF!</definedName>
    <definedName name="aaaaaaaaaaaaaaaaaaaaa" localSheetId="56">#REF!</definedName>
    <definedName name="aaaaaaaaaaaaaaaaaaaaa" localSheetId="57">#REF!</definedName>
    <definedName name="aaaaaaaaaaaaaaaaaaaaa" localSheetId="58">#REF!</definedName>
    <definedName name="aaaaaaaaaaaaaaaaaaaaa" localSheetId="59">#REF!</definedName>
    <definedName name="aaaaaaaaaaaaaaaaaaaaa" localSheetId="60">#REF!</definedName>
    <definedName name="aaaaaaaaaaaaaaaaaaaaa" localSheetId="61">#REF!</definedName>
    <definedName name="aaaaaaaaaaaaaaaaaaaaa" localSheetId="62">#REF!</definedName>
    <definedName name="aaaaaaaaaaaaaaaaaaaaa" localSheetId="63">#REF!</definedName>
    <definedName name="aaaaaaaaaaaaaaaaaaaaa" localSheetId="6">#REF!</definedName>
    <definedName name="aaaaaaaaaaaaaaaaaaaaa" localSheetId="64">#REF!</definedName>
    <definedName name="aaaaaaaaaaaaaaaaaaaaa" localSheetId="65">#REF!</definedName>
    <definedName name="aaaaaaaaaaaaaaaaaaaaa" localSheetId="66">#REF!</definedName>
    <definedName name="aaaaaaaaaaaaaaaaaaaaa" localSheetId="67">#REF!</definedName>
    <definedName name="aaaaaaaaaaaaaaaaaaaaa" localSheetId="68">#REF!</definedName>
    <definedName name="aaaaaaaaaaaaaaaaaaaaa" localSheetId="69">#REF!</definedName>
    <definedName name="aaaaaaaaaaaaaaaaaaaaa" localSheetId="71">#REF!</definedName>
    <definedName name="aaaaaaaaaaaaaaaaaaaaa" localSheetId="72">#REF!</definedName>
    <definedName name="aaaaaaaaaaaaaaaaaaaaa" localSheetId="73">#REF!</definedName>
    <definedName name="aaaaaaaaaaaaaaaaaaaaa" localSheetId="7">#REF!</definedName>
    <definedName name="aaaaaaaaaaaaaaaaaaaaa" localSheetId="74">#REF!</definedName>
    <definedName name="aaaaaaaaaaaaaaaaaaaaa" localSheetId="75">#REF!</definedName>
    <definedName name="aaaaaaaaaaaaaaaaaaaaa" localSheetId="76">#REF!</definedName>
    <definedName name="aaaaaaaaaaaaaaaaaaaaa" localSheetId="77">#REF!</definedName>
    <definedName name="aaaaaaaaaaaaaaaaaaaaa" localSheetId="78">#REF!</definedName>
    <definedName name="aaaaaaaaaaaaaaaaaaaaa" localSheetId="79">#REF!</definedName>
    <definedName name="aaaaaaaaaaaaaaaaaaaaa" localSheetId="8">#REF!</definedName>
    <definedName name="aaaaaaaaaaaaaaaaaaaaa" localSheetId="9">#REF!</definedName>
    <definedName name="aaaaaaaaaaaaaaaaaaaaa">#REF!</definedName>
    <definedName name="aaaaaaaaaaaaaaaaaaaaaaaaaaa" localSheetId="1">#REF!</definedName>
    <definedName name="aaaaaaaaaaaaaaaaaaaaaaaaaaa" localSheetId="10">#REF!</definedName>
    <definedName name="aaaaaaaaaaaaaaaaaaaaaaaaaaa" localSheetId="11">#REF!</definedName>
    <definedName name="aaaaaaaaaaaaaaaaaaaaaaaaaaa" localSheetId="12">#REF!</definedName>
    <definedName name="aaaaaaaaaaaaaaaaaaaaaaaaaaa" localSheetId="13">#REF!</definedName>
    <definedName name="aaaaaaaaaaaaaaaaaaaaaaaaaaa" localSheetId="15">#REF!</definedName>
    <definedName name="aaaaaaaaaaaaaaaaaaaaaaaaaaa" localSheetId="16">#REF!</definedName>
    <definedName name="aaaaaaaaaaaaaaaaaaaaaaaaaaa" localSheetId="2">#REF!</definedName>
    <definedName name="aaaaaaaaaaaaaaaaaaaaaaaaaaa" localSheetId="23">#REF!</definedName>
    <definedName name="aaaaaaaaaaaaaaaaaaaaaaaaaaa" localSheetId="24">#REF!</definedName>
    <definedName name="aaaaaaaaaaaaaaaaaaaaaaaaaaa" localSheetId="25">#REF!</definedName>
    <definedName name="aaaaaaaaaaaaaaaaaaaaaaaaaaa" localSheetId="26">#REF!</definedName>
    <definedName name="aaaaaaaaaaaaaaaaaaaaaaaaaaa" localSheetId="27">#REF!</definedName>
    <definedName name="aaaaaaaaaaaaaaaaaaaaaaaaaaa" localSheetId="28">#REF!</definedName>
    <definedName name="aaaaaaaaaaaaaaaaaaaaaaaaaaa" localSheetId="29">#REF!</definedName>
    <definedName name="aaaaaaaaaaaaaaaaaaaaaaaaaaa" localSheetId="3">#REF!</definedName>
    <definedName name="aaaaaaaaaaaaaaaaaaaaaaaaaaa" localSheetId="31">#REF!</definedName>
    <definedName name="aaaaaaaaaaaaaaaaaaaaaaaaaaa" localSheetId="32">#REF!</definedName>
    <definedName name="aaaaaaaaaaaaaaaaaaaaaaaaaaa" localSheetId="33">#REF!</definedName>
    <definedName name="aaaaaaaaaaaaaaaaaaaaaaaaaaa" localSheetId="34">#REF!</definedName>
    <definedName name="aaaaaaaaaaaaaaaaaaaaaaaaaaa" localSheetId="37">#REF!</definedName>
    <definedName name="aaaaaaaaaaaaaaaaaaaaaaaaaaa" localSheetId="41">#REF!</definedName>
    <definedName name="aaaaaaaaaaaaaaaaaaaaaaaaaaa" localSheetId="4">#REF!</definedName>
    <definedName name="aaaaaaaaaaaaaaaaaaaaaaaaaaa" localSheetId="45">#REF!</definedName>
    <definedName name="aaaaaaaaaaaaaaaaaaaaaaaaaaa" localSheetId="46">#REF!</definedName>
    <definedName name="aaaaaaaaaaaaaaaaaaaaaaaaaaa" localSheetId="47">#REF!</definedName>
    <definedName name="aaaaaaaaaaaaaaaaaaaaaaaaaaa" localSheetId="48">#REF!</definedName>
    <definedName name="aaaaaaaaaaaaaaaaaaaaaaaaaaa" localSheetId="49">#REF!</definedName>
    <definedName name="aaaaaaaaaaaaaaaaaaaaaaaaaaa" localSheetId="50">#REF!</definedName>
    <definedName name="aaaaaaaaaaaaaaaaaaaaaaaaaaa" localSheetId="5">#REF!</definedName>
    <definedName name="aaaaaaaaaaaaaaaaaaaaaaaaaaa" localSheetId="51">#REF!</definedName>
    <definedName name="aaaaaaaaaaaaaaaaaaaaaaaaaaa" localSheetId="52">#REF!</definedName>
    <definedName name="aaaaaaaaaaaaaaaaaaaaaaaaaaa" localSheetId="53">#REF!</definedName>
    <definedName name="aaaaaaaaaaaaaaaaaaaaaaaaaaa" localSheetId="54">#REF!</definedName>
    <definedName name="aaaaaaaaaaaaaaaaaaaaaaaaaaa" localSheetId="56">#REF!</definedName>
    <definedName name="aaaaaaaaaaaaaaaaaaaaaaaaaaa" localSheetId="57">#REF!</definedName>
    <definedName name="aaaaaaaaaaaaaaaaaaaaaaaaaaa" localSheetId="58">#REF!</definedName>
    <definedName name="aaaaaaaaaaaaaaaaaaaaaaaaaaa" localSheetId="59">#REF!</definedName>
    <definedName name="aaaaaaaaaaaaaaaaaaaaaaaaaaa" localSheetId="60">#REF!</definedName>
    <definedName name="aaaaaaaaaaaaaaaaaaaaaaaaaaa" localSheetId="61">#REF!</definedName>
    <definedName name="aaaaaaaaaaaaaaaaaaaaaaaaaaa" localSheetId="62">#REF!</definedName>
    <definedName name="aaaaaaaaaaaaaaaaaaaaaaaaaaa" localSheetId="63">#REF!</definedName>
    <definedName name="aaaaaaaaaaaaaaaaaaaaaaaaaaa" localSheetId="6">#REF!</definedName>
    <definedName name="aaaaaaaaaaaaaaaaaaaaaaaaaaa" localSheetId="64">#REF!</definedName>
    <definedName name="aaaaaaaaaaaaaaaaaaaaaaaaaaa" localSheetId="65">#REF!</definedName>
    <definedName name="aaaaaaaaaaaaaaaaaaaaaaaaaaa" localSheetId="66">#REF!</definedName>
    <definedName name="aaaaaaaaaaaaaaaaaaaaaaaaaaa" localSheetId="67">#REF!</definedName>
    <definedName name="aaaaaaaaaaaaaaaaaaaaaaaaaaa" localSheetId="68">#REF!</definedName>
    <definedName name="aaaaaaaaaaaaaaaaaaaaaaaaaaa" localSheetId="69">#REF!</definedName>
    <definedName name="aaaaaaaaaaaaaaaaaaaaaaaaaaa" localSheetId="71">#REF!</definedName>
    <definedName name="aaaaaaaaaaaaaaaaaaaaaaaaaaa" localSheetId="72">#REF!</definedName>
    <definedName name="aaaaaaaaaaaaaaaaaaaaaaaaaaa" localSheetId="73">#REF!</definedName>
    <definedName name="aaaaaaaaaaaaaaaaaaaaaaaaaaa" localSheetId="7">#REF!</definedName>
    <definedName name="aaaaaaaaaaaaaaaaaaaaaaaaaaa" localSheetId="74">#REF!</definedName>
    <definedName name="aaaaaaaaaaaaaaaaaaaaaaaaaaa" localSheetId="75">#REF!</definedName>
    <definedName name="aaaaaaaaaaaaaaaaaaaaaaaaaaa" localSheetId="76">#REF!</definedName>
    <definedName name="aaaaaaaaaaaaaaaaaaaaaaaaaaa" localSheetId="77">#REF!</definedName>
    <definedName name="aaaaaaaaaaaaaaaaaaaaaaaaaaa" localSheetId="78">#REF!</definedName>
    <definedName name="aaaaaaaaaaaaaaaaaaaaaaaaaaa" localSheetId="79">#REF!</definedName>
    <definedName name="aaaaaaaaaaaaaaaaaaaaaaaaaaa" localSheetId="8">#REF!</definedName>
    <definedName name="aaaaaaaaaaaaaaaaaaaaaaaaaaa" localSheetId="9">#REF!</definedName>
    <definedName name="aaaaaaaaaaaaaaaaaaaaaaaaaaa">#REF!</definedName>
    <definedName name="AAAAAAAAAAAAAAAAAAAAAAAAAAAAAAAAAAAAA" localSheetId="1">#REF!</definedName>
    <definedName name="AAAAAAAAAAAAAAAAAAAAAAAAAAAAAAAAAAAAA" localSheetId="10">#REF!</definedName>
    <definedName name="AAAAAAAAAAAAAAAAAAAAAAAAAAAAAAAAAAAAA" localSheetId="11">#REF!</definedName>
    <definedName name="AAAAAAAAAAAAAAAAAAAAAAAAAAAAAAAAAAAAA" localSheetId="12">#REF!</definedName>
    <definedName name="AAAAAAAAAAAAAAAAAAAAAAAAAAAAAAAAAAAAA" localSheetId="13">#REF!</definedName>
    <definedName name="AAAAAAAAAAAAAAAAAAAAAAAAAAAAAAAAAAAAA" localSheetId="15">#REF!</definedName>
    <definedName name="AAAAAAAAAAAAAAAAAAAAAAAAAAAAAAAAAAAAA" localSheetId="16">#REF!</definedName>
    <definedName name="AAAAAAAAAAAAAAAAAAAAAAAAAAAAAAAAAAAAA" localSheetId="2">#REF!</definedName>
    <definedName name="AAAAAAAAAAAAAAAAAAAAAAAAAAAAAAAAAAAAA" localSheetId="23">#REF!</definedName>
    <definedName name="AAAAAAAAAAAAAAAAAAAAAAAAAAAAAAAAAAAAA" localSheetId="24">#REF!</definedName>
    <definedName name="AAAAAAAAAAAAAAAAAAAAAAAAAAAAAAAAAAAAA" localSheetId="25">#REF!</definedName>
    <definedName name="AAAAAAAAAAAAAAAAAAAAAAAAAAAAAAAAAAAAA" localSheetId="26">#REF!</definedName>
    <definedName name="AAAAAAAAAAAAAAAAAAAAAAAAAAAAAAAAAAAAA" localSheetId="27">#REF!</definedName>
    <definedName name="AAAAAAAAAAAAAAAAAAAAAAAAAAAAAAAAAAAAA" localSheetId="28">#REF!</definedName>
    <definedName name="AAAAAAAAAAAAAAAAAAAAAAAAAAAAAAAAAAAAA" localSheetId="29">#REF!</definedName>
    <definedName name="AAAAAAAAAAAAAAAAAAAAAAAAAAAAAAAAAAAAA" localSheetId="3">#REF!</definedName>
    <definedName name="AAAAAAAAAAAAAAAAAAAAAAAAAAAAAAAAAAAAA" localSheetId="31">#REF!</definedName>
    <definedName name="AAAAAAAAAAAAAAAAAAAAAAAAAAAAAAAAAAAAA" localSheetId="32">#REF!</definedName>
    <definedName name="AAAAAAAAAAAAAAAAAAAAAAAAAAAAAAAAAAAAA" localSheetId="33">#REF!</definedName>
    <definedName name="AAAAAAAAAAAAAAAAAAAAAAAAAAAAAAAAAAAAA" localSheetId="34">#REF!</definedName>
    <definedName name="AAAAAAAAAAAAAAAAAAAAAAAAAAAAAAAAAAAAA" localSheetId="37">#REF!</definedName>
    <definedName name="AAAAAAAAAAAAAAAAAAAAAAAAAAAAAAAAAAAAA" localSheetId="41">#REF!</definedName>
    <definedName name="AAAAAAAAAAAAAAAAAAAAAAAAAAAAAAAAAAAAA" localSheetId="4">#REF!</definedName>
    <definedName name="AAAAAAAAAAAAAAAAAAAAAAAAAAAAAAAAAAAAA" localSheetId="45">#REF!</definedName>
    <definedName name="AAAAAAAAAAAAAAAAAAAAAAAAAAAAAAAAAAAAA" localSheetId="46">#REF!</definedName>
    <definedName name="AAAAAAAAAAAAAAAAAAAAAAAAAAAAAAAAAAAAA" localSheetId="47">#REF!</definedName>
    <definedName name="AAAAAAAAAAAAAAAAAAAAAAAAAAAAAAAAAAAAA" localSheetId="48">#REF!</definedName>
    <definedName name="AAAAAAAAAAAAAAAAAAAAAAAAAAAAAAAAAAAAA" localSheetId="49">#REF!</definedName>
    <definedName name="AAAAAAAAAAAAAAAAAAAAAAAAAAAAAAAAAAAAA" localSheetId="50">#REF!</definedName>
    <definedName name="AAAAAAAAAAAAAAAAAAAAAAAAAAAAAAAAAAAAA" localSheetId="5">#REF!</definedName>
    <definedName name="AAAAAAAAAAAAAAAAAAAAAAAAAAAAAAAAAAAAA" localSheetId="51">#REF!</definedName>
    <definedName name="AAAAAAAAAAAAAAAAAAAAAAAAAAAAAAAAAAAAA" localSheetId="52">#REF!</definedName>
    <definedName name="AAAAAAAAAAAAAAAAAAAAAAAAAAAAAAAAAAAAA" localSheetId="53">#REF!</definedName>
    <definedName name="AAAAAAAAAAAAAAAAAAAAAAAAAAAAAAAAAAAAA" localSheetId="54">#REF!</definedName>
    <definedName name="AAAAAAAAAAAAAAAAAAAAAAAAAAAAAAAAAAAAA" localSheetId="56">#REF!</definedName>
    <definedName name="AAAAAAAAAAAAAAAAAAAAAAAAAAAAAAAAAAAAA" localSheetId="57">#REF!</definedName>
    <definedName name="AAAAAAAAAAAAAAAAAAAAAAAAAAAAAAAAAAAAA" localSheetId="58">#REF!</definedName>
    <definedName name="AAAAAAAAAAAAAAAAAAAAAAAAAAAAAAAAAAAAA" localSheetId="59">#REF!</definedName>
    <definedName name="AAAAAAAAAAAAAAAAAAAAAAAAAAAAAAAAAAAAA" localSheetId="60">#REF!</definedName>
    <definedName name="AAAAAAAAAAAAAAAAAAAAAAAAAAAAAAAAAAAAA" localSheetId="61">#REF!</definedName>
    <definedName name="AAAAAAAAAAAAAAAAAAAAAAAAAAAAAAAAAAAAA" localSheetId="62">#REF!</definedName>
    <definedName name="AAAAAAAAAAAAAAAAAAAAAAAAAAAAAAAAAAAAA" localSheetId="63">#REF!</definedName>
    <definedName name="AAAAAAAAAAAAAAAAAAAAAAAAAAAAAAAAAAAAA" localSheetId="6">#REF!</definedName>
    <definedName name="AAAAAAAAAAAAAAAAAAAAAAAAAAAAAAAAAAAAA" localSheetId="64">#REF!</definedName>
    <definedName name="AAAAAAAAAAAAAAAAAAAAAAAAAAAAAAAAAAAAA" localSheetId="65">#REF!</definedName>
    <definedName name="AAAAAAAAAAAAAAAAAAAAAAAAAAAAAAAAAAAAA" localSheetId="66">#REF!</definedName>
    <definedName name="AAAAAAAAAAAAAAAAAAAAAAAAAAAAAAAAAAAAA" localSheetId="67">#REF!</definedName>
    <definedName name="AAAAAAAAAAAAAAAAAAAAAAAAAAAAAAAAAAAAA" localSheetId="68">#REF!</definedName>
    <definedName name="AAAAAAAAAAAAAAAAAAAAAAAAAAAAAAAAAAAAA" localSheetId="69">#REF!</definedName>
    <definedName name="AAAAAAAAAAAAAAAAAAAAAAAAAAAAAAAAAAAAA" localSheetId="71">#REF!</definedName>
    <definedName name="AAAAAAAAAAAAAAAAAAAAAAAAAAAAAAAAAAAAA" localSheetId="72">#REF!</definedName>
    <definedName name="AAAAAAAAAAAAAAAAAAAAAAAAAAAAAAAAAAAAA" localSheetId="73">#REF!</definedName>
    <definedName name="AAAAAAAAAAAAAAAAAAAAAAAAAAAAAAAAAAAAA" localSheetId="7">#REF!</definedName>
    <definedName name="AAAAAAAAAAAAAAAAAAAAAAAAAAAAAAAAAAAAA" localSheetId="74">#REF!</definedName>
    <definedName name="AAAAAAAAAAAAAAAAAAAAAAAAAAAAAAAAAAAAA" localSheetId="75">#REF!</definedName>
    <definedName name="AAAAAAAAAAAAAAAAAAAAAAAAAAAAAAAAAAAAA" localSheetId="76">#REF!</definedName>
    <definedName name="AAAAAAAAAAAAAAAAAAAAAAAAAAAAAAAAAAAAA" localSheetId="77">#REF!</definedName>
    <definedName name="AAAAAAAAAAAAAAAAAAAAAAAAAAAAAAAAAAAAA" localSheetId="78">#REF!</definedName>
    <definedName name="AAAAAAAAAAAAAAAAAAAAAAAAAAAAAAAAAAAAA" localSheetId="79">#REF!</definedName>
    <definedName name="AAAAAAAAAAAAAAAAAAAAAAAAAAAAAAAAAAAAA" localSheetId="8">#REF!</definedName>
    <definedName name="AAAAAAAAAAAAAAAAAAAAAAAAAAAAAAAAAAAAA" localSheetId="9">#REF!</definedName>
    <definedName name="AAAAAAAAAAAAAAAAAAAAAAAAAAAAAAAAAAAAA">#REF!</definedName>
    <definedName name="ab" localSheetId="1">'[73]10'!#REF!</definedName>
    <definedName name="ab" localSheetId="10">'[73]10'!#REF!</definedName>
    <definedName name="ab" localSheetId="13">'[73]10'!#REF!</definedName>
    <definedName name="ab" localSheetId="15">'[73]10'!#REF!</definedName>
    <definedName name="ab" localSheetId="16">'[73]10'!#REF!</definedName>
    <definedName name="ab" localSheetId="2">'[73]10'!#REF!</definedName>
    <definedName name="ab" localSheetId="24">'[73]10'!#REF!</definedName>
    <definedName name="ab" localSheetId="25">'[73]10'!#REF!</definedName>
    <definedName name="ab" localSheetId="26">'[73]10'!#REF!</definedName>
    <definedName name="ab" localSheetId="27">'[73]10'!#REF!</definedName>
    <definedName name="ab" localSheetId="28">'[73]10'!#REF!</definedName>
    <definedName name="ab" localSheetId="29">'[73]10'!#REF!</definedName>
    <definedName name="ab" localSheetId="3">'[73]10'!#REF!</definedName>
    <definedName name="ab" localSheetId="31">'[73]10'!#REF!</definedName>
    <definedName name="ab" localSheetId="32">'[73]10'!#REF!</definedName>
    <definedName name="ab" localSheetId="33">'[73]10'!#REF!</definedName>
    <definedName name="ab" localSheetId="34">'[73]10'!#REF!</definedName>
    <definedName name="ab" localSheetId="37">'[73]10'!#REF!</definedName>
    <definedName name="ab" localSheetId="41">'[73]10'!#REF!</definedName>
    <definedName name="ab" localSheetId="4">'[73]10'!#REF!</definedName>
    <definedName name="ab" localSheetId="45">'[73]10'!#REF!</definedName>
    <definedName name="ab" localSheetId="46">'[73]10'!#REF!</definedName>
    <definedName name="ab" localSheetId="47">'[73]10'!#REF!</definedName>
    <definedName name="ab" localSheetId="48">'[73]10'!#REF!</definedName>
    <definedName name="ab" localSheetId="49">'[73]10'!#REF!</definedName>
    <definedName name="ab" localSheetId="50">'[73]10'!#REF!</definedName>
    <definedName name="ab" localSheetId="5">'[74]10'!#REF!</definedName>
    <definedName name="ab" localSheetId="51">'[73]10'!#REF!</definedName>
    <definedName name="ab" localSheetId="52">'[75]10'!#REF!</definedName>
    <definedName name="ab" localSheetId="53">'[73]10'!#REF!</definedName>
    <definedName name="ab" localSheetId="54">'[73]10'!#REF!</definedName>
    <definedName name="ab" localSheetId="56">'[73]10'!#REF!</definedName>
    <definedName name="ab" localSheetId="57">'[73]10'!#REF!</definedName>
    <definedName name="ab" localSheetId="58">'[73]10'!#REF!</definedName>
    <definedName name="ab" localSheetId="59">'[73]10'!#REF!</definedName>
    <definedName name="ab" localSheetId="60">'[73]10'!#REF!</definedName>
    <definedName name="ab" localSheetId="61">'[73]10'!#REF!</definedName>
    <definedName name="ab" localSheetId="62">'[73]10'!#REF!</definedName>
    <definedName name="ab" localSheetId="63">'[73]10'!#REF!</definedName>
    <definedName name="ab" localSheetId="6">'[74]10'!#REF!</definedName>
    <definedName name="ab" localSheetId="64">'[73]10'!#REF!</definedName>
    <definedName name="ab" localSheetId="65">'[73]10'!#REF!</definedName>
    <definedName name="ab" localSheetId="66">'[73]10'!#REF!</definedName>
    <definedName name="ab" localSheetId="67">'[73]10'!#REF!</definedName>
    <definedName name="ab" localSheetId="68">'[73]10'!#REF!</definedName>
    <definedName name="ab" localSheetId="69">'[73]10'!#REF!</definedName>
    <definedName name="ab" localSheetId="72">'[73]10'!#REF!</definedName>
    <definedName name="ab" localSheetId="73">'[73]10'!#REF!</definedName>
    <definedName name="ab" localSheetId="7">'[73]10'!#REF!</definedName>
    <definedName name="ab" localSheetId="74">'[73]10'!#REF!</definedName>
    <definedName name="ab" localSheetId="75">'[73]10'!#REF!</definedName>
    <definedName name="ab" localSheetId="76">'[73]10'!#REF!</definedName>
    <definedName name="ab" localSheetId="77">'[73]10'!#REF!</definedName>
    <definedName name="ab" localSheetId="78">'[73]10'!#REF!</definedName>
    <definedName name="ab" localSheetId="79">'[73]10'!#REF!</definedName>
    <definedName name="ab" localSheetId="8">'[73]10'!#REF!</definedName>
    <definedName name="ab" localSheetId="9">'[73]10'!#REF!</definedName>
    <definedName name="ab">'[73]10'!#REF!</definedName>
    <definedName name="abc" localSheetId="1">'[43]OFF  QUO  30.11.10'!#REF!</definedName>
    <definedName name="abc" localSheetId="10">'[43]OFF  QUO  30.11.10'!#REF!</definedName>
    <definedName name="abc" localSheetId="13">'[43]OFF  QUO  30.11.10'!#REF!</definedName>
    <definedName name="abc" localSheetId="15">'[43]OFF  QUO  30.11.10'!#REF!</definedName>
    <definedName name="abc" localSheetId="16">'[43]OFF  QUO  30.11.10'!#REF!</definedName>
    <definedName name="abc" localSheetId="2">'[43]OFF  QUO  30.11.10'!#REF!</definedName>
    <definedName name="abc" localSheetId="24">'[43]OFF  QUO  30.11.10'!#REF!</definedName>
    <definedName name="abc" localSheetId="25">'[43]OFF  QUO  30.11.10'!#REF!</definedName>
    <definedName name="abc" localSheetId="26">'[43]OFF  QUO  30.11.10'!#REF!</definedName>
    <definedName name="abc" localSheetId="27">'[43]OFF  QUO  30.11.10'!#REF!</definedName>
    <definedName name="abc" localSheetId="28">'[43]OFF  QUO  30.11.10'!#REF!</definedName>
    <definedName name="abc" localSheetId="29">'[43]OFF  QUO  30.11.10'!#REF!</definedName>
    <definedName name="abc" localSheetId="3">'[43]OFF  QUO  30.11.10'!#REF!</definedName>
    <definedName name="abc" localSheetId="31">'[43]OFF  QUO  30.11.10'!#REF!</definedName>
    <definedName name="abc" localSheetId="32">'[43]OFF  QUO  30.11.10'!#REF!</definedName>
    <definedName name="abc" localSheetId="33">'[43]OFF  QUO  30.11.10'!#REF!</definedName>
    <definedName name="abc" localSheetId="34">'[43]OFF  QUO  30.11.10'!#REF!</definedName>
    <definedName name="abc" localSheetId="37">'[43]OFF  QUO  30.11.10'!#REF!</definedName>
    <definedName name="abc" localSheetId="41">'[43]OFF  QUO  30.11.10'!#REF!</definedName>
    <definedName name="abc" localSheetId="4">'[43]OFF  QUO  30.11.10'!#REF!</definedName>
    <definedName name="abc" localSheetId="45">'[43]OFF  QUO  30.11.10'!#REF!</definedName>
    <definedName name="abc" localSheetId="46">'[43]OFF  QUO  30.11.10'!#REF!</definedName>
    <definedName name="abc" localSheetId="47">'[43]OFF  QUO  30.11.10'!#REF!</definedName>
    <definedName name="abc" localSheetId="48">'[43]OFF  QUO  30.11.10'!#REF!</definedName>
    <definedName name="abc" localSheetId="49">'[43]OFF  QUO  30.11.10'!#REF!</definedName>
    <definedName name="abc" localSheetId="50">'[43]OFF  QUO  30.11.10'!#REF!</definedName>
    <definedName name="abc" localSheetId="5">'[44]OFF  QUO  30.11.10'!#REF!</definedName>
    <definedName name="abc" localSheetId="51">'[43]OFF  QUO  30.11.10'!#REF!</definedName>
    <definedName name="abc" localSheetId="52">'[45]OFF  QUO  30.11.10'!#REF!</definedName>
    <definedName name="abc" localSheetId="53">'[43]OFF  QUO  30.11.10'!#REF!</definedName>
    <definedName name="abc" localSheetId="54">'[43]OFF  QUO  30.11.10'!#REF!</definedName>
    <definedName name="abc" localSheetId="56">'[43]OFF  QUO  30.11.10'!#REF!</definedName>
    <definedName name="abc" localSheetId="57">'[43]OFF  QUO  30.11.10'!#REF!</definedName>
    <definedName name="abc" localSheetId="58">'[43]OFF  QUO  30.11.10'!#REF!</definedName>
    <definedName name="abc" localSheetId="59">'[43]OFF  QUO  30.11.10'!#REF!</definedName>
    <definedName name="abc" localSheetId="60">'[43]OFF  QUO  30.11.10'!#REF!</definedName>
    <definedName name="abc" localSheetId="61">'[43]OFF  QUO  30.11.10'!#REF!</definedName>
    <definedName name="abc" localSheetId="62">'[43]OFF  QUO  30.11.10'!#REF!</definedName>
    <definedName name="abc" localSheetId="63">'[43]OFF  QUO  30.11.10'!#REF!</definedName>
    <definedName name="abc" localSheetId="6">'[44]OFF  QUO  30.11.10'!#REF!</definedName>
    <definedName name="abc" localSheetId="64">'[43]OFF  QUO  30.11.10'!#REF!</definedName>
    <definedName name="abc" localSheetId="65">'[43]OFF  QUO  30.11.10'!#REF!</definedName>
    <definedName name="abc" localSheetId="66">'[43]OFF  QUO  30.11.10'!#REF!</definedName>
    <definedName name="abc" localSheetId="67">'[43]OFF  QUO  30.11.10'!#REF!</definedName>
    <definedName name="abc" localSheetId="68">'[43]OFF  QUO  30.11.10'!#REF!</definedName>
    <definedName name="abc" localSheetId="69">'[43]OFF  QUO  30.11.10'!#REF!</definedName>
    <definedName name="abc" localSheetId="72">'[43]OFF  QUO  30.11.10'!#REF!</definedName>
    <definedName name="abc" localSheetId="73">'[43]OFF  QUO  30.11.10'!#REF!</definedName>
    <definedName name="abc" localSheetId="7">'[43]OFF  QUO  30.11.10'!#REF!</definedName>
    <definedName name="abc" localSheetId="74">'[43]OFF  QUO  30.11.10'!#REF!</definedName>
    <definedName name="abc" localSheetId="75">'[43]OFF  QUO  30.11.10'!#REF!</definedName>
    <definedName name="abc" localSheetId="76">'[43]OFF  QUO  30.11.10'!#REF!</definedName>
    <definedName name="abc" localSheetId="77">'[43]OFF  QUO  30.11.10'!#REF!</definedName>
    <definedName name="abc" localSheetId="78">'[43]OFF  QUO  30.11.10'!#REF!</definedName>
    <definedName name="abc" localSheetId="79">'[43]OFF  QUO  30.11.10'!#REF!</definedName>
    <definedName name="abc" localSheetId="8">'[43]OFF  QUO  30.11.10'!#REF!</definedName>
    <definedName name="abc" localSheetId="9">'[43]OFF  QUO  30.11.10'!#REF!</definedName>
    <definedName name="abc">'[43]OFF  QUO  30.11.10'!#REF!</definedName>
    <definedName name="abcdef" localSheetId="1">#REF!</definedName>
    <definedName name="abcdef" localSheetId="10">#REF!</definedName>
    <definedName name="abcdef" localSheetId="11">#REF!</definedName>
    <definedName name="abcdef" localSheetId="12">#REF!</definedName>
    <definedName name="abcdef" localSheetId="13">#REF!</definedName>
    <definedName name="abcdef" localSheetId="15">#REF!</definedName>
    <definedName name="abcdef" localSheetId="16">#REF!</definedName>
    <definedName name="abcdef" localSheetId="2">#REF!</definedName>
    <definedName name="abcdef" localSheetId="23">#REF!</definedName>
    <definedName name="abcdef" localSheetId="24">#REF!</definedName>
    <definedName name="abcdef" localSheetId="25">#REF!</definedName>
    <definedName name="abcdef" localSheetId="26">#REF!</definedName>
    <definedName name="abcdef" localSheetId="27">#REF!</definedName>
    <definedName name="abcdef" localSheetId="28">#REF!</definedName>
    <definedName name="abcdef" localSheetId="29">#REF!</definedName>
    <definedName name="abcdef" localSheetId="3">#REF!</definedName>
    <definedName name="abcdef" localSheetId="31">#REF!</definedName>
    <definedName name="abcdef" localSheetId="32">#REF!</definedName>
    <definedName name="abcdef" localSheetId="33">#REF!</definedName>
    <definedName name="abcdef" localSheetId="34">#REF!</definedName>
    <definedName name="abcdef" localSheetId="37">#REF!</definedName>
    <definedName name="abcdef" localSheetId="41">#REF!</definedName>
    <definedName name="abcdef" localSheetId="4">#REF!</definedName>
    <definedName name="abcdef" localSheetId="45">#REF!</definedName>
    <definedName name="abcdef" localSheetId="46">#REF!</definedName>
    <definedName name="abcdef" localSheetId="47">#REF!</definedName>
    <definedName name="abcdef" localSheetId="48">#REF!</definedName>
    <definedName name="abcdef" localSheetId="49">#REF!</definedName>
    <definedName name="abcdef" localSheetId="50">#REF!</definedName>
    <definedName name="abcdef" localSheetId="5">#REF!</definedName>
    <definedName name="abcdef" localSheetId="51">#REF!</definedName>
    <definedName name="abcdef" localSheetId="52">#REF!</definedName>
    <definedName name="abcdef" localSheetId="53">#REF!</definedName>
    <definedName name="abcdef" localSheetId="54">#REF!</definedName>
    <definedName name="abcdef" localSheetId="56">#REF!</definedName>
    <definedName name="abcdef" localSheetId="57">#REF!</definedName>
    <definedName name="abcdef" localSheetId="58">#REF!</definedName>
    <definedName name="abcdef" localSheetId="59">#REF!</definedName>
    <definedName name="abcdef" localSheetId="60">#REF!</definedName>
    <definedName name="abcdef" localSheetId="61">#REF!</definedName>
    <definedName name="abcdef" localSheetId="62">#REF!</definedName>
    <definedName name="abcdef" localSheetId="63">#REF!</definedName>
    <definedName name="abcdef" localSheetId="6">#REF!</definedName>
    <definedName name="abcdef" localSheetId="64">#REF!</definedName>
    <definedName name="abcdef" localSheetId="65">#REF!</definedName>
    <definedName name="abcdef" localSheetId="66">#REF!</definedName>
    <definedName name="abcdef" localSheetId="67">#REF!</definedName>
    <definedName name="abcdef" localSheetId="68">#REF!</definedName>
    <definedName name="abcdef" localSheetId="69">#REF!</definedName>
    <definedName name="abcdef" localSheetId="71">#REF!</definedName>
    <definedName name="abcdef" localSheetId="72">#REF!</definedName>
    <definedName name="abcdef" localSheetId="73">#REF!</definedName>
    <definedName name="abcdef" localSheetId="7">#REF!</definedName>
    <definedName name="abcdef" localSheetId="74">#REF!</definedName>
    <definedName name="abcdef" localSheetId="75">#REF!</definedName>
    <definedName name="abcdef" localSheetId="76">#REF!</definedName>
    <definedName name="abcdef" localSheetId="77">#REF!</definedName>
    <definedName name="abcdef" localSheetId="78">#REF!</definedName>
    <definedName name="abcdef" localSheetId="79">#REF!</definedName>
    <definedName name="abcdef" localSheetId="8">#REF!</definedName>
    <definedName name="abcdef" localSheetId="9">#REF!</definedName>
    <definedName name="abcdef">#REF!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2" hidden="1">{FALSE,FALSE,-1.25,-15.5,484.5,276.75,FALSE,FALSE,TRUE,TRUE,0,12,#N/A,46,#N/A,2.93460490463215,15.35,1,FALSE,FALSE,3,TRUE,1,FALSE,100,"Swvu.PLA1.","ACwvu.PLA1.",#N/A,FALSE,FALSE,0,0,0,0,2,"","",TRUE,TRUE,FALSE,FALSE,1,60,#N/A,#N/A,FALSE,FALSE,FALSE,FALSE,FALSE,FALSE,FALSE,9,65532,65532,FALSE,FALSE,TRUE,TRUE,TRUE}</definedName>
    <definedName name="abu" localSheetId="73"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75" hidden="1">{FALSE,FALSE,-1.25,-15.5,484.5,276.75,FALSE,FALSE,TRUE,TRUE,0,12,#N/A,46,#N/A,2.93460490463215,15.35,1,FALSE,FALSE,3,TRUE,1,FALSE,100,"Swvu.PLA1.","ACwvu.PLA1.",#N/A,FALSE,FALSE,0,0,0,0,2,"","",TRUE,TRUE,FALSE,FALSE,1,60,#N/A,#N/A,FALSE,FALSE,FALSE,FALSE,FALSE,FALSE,FALSE,9,65532,65532,FALSE,FALSE,TRUE,TRUE,TRUE}</definedName>
    <definedName name="abu" localSheetId="76" hidden="1">{FALSE,FALSE,-1.25,-15.5,484.5,276.75,FALSE,FALSE,TRUE,TRUE,0,12,#N/A,46,#N/A,2.93460490463215,15.35,1,FALSE,FALSE,3,TRUE,1,FALSE,100,"Swvu.PLA1.","ACwvu.PLA1.",#N/A,FALSE,FALSE,0,0,0,0,2,"","",TRUE,TRUE,FALSE,FALSE,1,60,#N/A,#N/A,FALSE,FALSE,FALSE,FALSE,FALSE,FALSE,FALSE,9,65532,65532,FALSE,FALSE,TRUE,TRUE,TRUE}</definedName>
    <definedName name="abu" localSheetId="77" hidden="1">{FALSE,FALSE,-1.25,-15.5,484.5,276.75,FALSE,FALSE,TRUE,TRUE,0,12,#N/A,46,#N/A,2.93460490463215,15.35,1,FALSE,FALSE,3,TRUE,1,FALSE,100,"Swvu.PLA1.","ACwvu.PLA1.",#N/A,FALSE,FALSE,0,0,0,0,2,"","",TRUE,TRUE,FALSE,FALSE,1,60,#N/A,#N/A,FALSE,FALSE,FALSE,FALSE,FALSE,FALSE,FALSE,9,65532,65532,FALSE,FALSE,TRUE,TRUE,TRUE}</definedName>
    <definedName name="abu" localSheetId="78" hidden="1">{FALSE,FALSE,-1.25,-15.5,484.5,276.75,FALSE,FALSE,TRUE,TRUE,0,12,#N/A,46,#N/A,2.93460490463215,15.35,1,FALSE,FALSE,3,TRUE,1,FALSE,100,"Swvu.PLA1.","ACwvu.PLA1.",#N/A,FALSE,FALSE,0,0,0,0,2,"","",TRUE,TRUE,FALSE,FALSE,1,60,#N/A,#N/A,FALSE,FALSE,FALSE,FALSE,FALSE,FALSE,FALSE,9,65532,65532,FALSE,FALSE,TRUE,TRUE,TRUE}</definedName>
    <definedName name="abu" localSheetId="79"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 localSheetId="1">#REF!</definedName>
    <definedName name="ac" localSheetId="10">#REF!</definedName>
    <definedName name="ac" localSheetId="11">#REF!</definedName>
    <definedName name="ac" localSheetId="12">#REF!</definedName>
    <definedName name="ac" localSheetId="13">#REF!</definedName>
    <definedName name="ac" localSheetId="15">#REF!</definedName>
    <definedName name="ac" localSheetId="16">#REF!</definedName>
    <definedName name="ac" localSheetId="2">#REF!</definedName>
    <definedName name="ac" localSheetId="23">#REF!</definedName>
    <definedName name="ac" localSheetId="24">#REF!</definedName>
    <definedName name="ac" localSheetId="25">#REF!</definedName>
    <definedName name="ac" localSheetId="26">#REF!</definedName>
    <definedName name="ac" localSheetId="27">#REF!</definedName>
    <definedName name="ac" localSheetId="28">#REF!</definedName>
    <definedName name="ac" localSheetId="29">#REF!</definedName>
    <definedName name="ac" localSheetId="3">#REF!</definedName>
    <definedName name="ac" localSheetId="31">#REF!</definedName>
    <definedName name="ac" localSheetId="32">#REF!</definedName>
    <definedName name="ac" localSheetId="33">#REF!</definedName>
    <definedName name="ac" localSheetId="34">#REF!</definedName>
    <definedName name="ac" localSheetId="37">#REF!</definedName>
    <definedName name="ac" localSheetId="41">#REF!</definedName>
    <definedName name="ac" localSheetId="4">#REF!</definedName>
    <definedName name="ac" localSheetId="45">#REF!</definedName>
    <definedName name="ac" localSheetId="46">#REF!</definedName>
    <definedName name="ac" localSheetId="47">#REF!</definedName>
    <definedName name="ac" localSheetId="48">#REF!</definedName>
    <definedName name="ac" localSheetId="49">#REF!</definedName>
    <definedName name="ac" localSheetId="50">#REF!</definedName>
    <definedName name="ac" localSheetId="5">#REF!</definedName>
    <definedName name="ac" localSheetId="51">#REF!</definedName>
    <definedName name="ac" localSheetId="52">#REF!</definedName>
    <definedName name="ac" localSheetId="53">#REF!</definedName>
    <definedName name="ac" localSheetId="54">#REF!</definedName>
    <definedName name="ac" localSheetId="56">#REF!</definedName>
    <definedName name="ac" localSheetId="57">#REF!</definedName>
    <definedName name="ac" localSheetId="58">#REF!</definedName>
    <definedName name="ac" localSheetId="59">#REF!</definedName>
    <definedName name="ac" localSheetId="60">#REF!</definedName>
    <definedName name="ac" localSheetId="61">#REF!</definedName>
    <definedName name="ac" localSheetId="62">#REF!</definedName>
    <definedName name="ac" localSheetId="63">#REF!</definedName>
    <definedName name="ac" localSheetId="6">#REF!</definedName>
    <definedName name="ac" localSheetId="64">#REF!</definedName>
    <definedName name="ac" localSheetId="65">#REF!</definedName>
    <definedName name="ac" localSheetId="66">#REF!</definedName>
    <definedName name="ac" localSheetId="67">#REF!</definedName>
    <definedName name="ac" localSheetId="68">#REF!</definedName>
    <definedName name="ac" localSheetId="69">#REF!</definedName>
    <definedName name="ac" localSheetId="71">#REF!</definedName>
    <definedName name="ac" localSheetId="72">#REF!</definedName>
    <definedName name="ac" localSheetId="73">#REF!</definedName>
    <definedName name="ac" localSheetId="7">#REF!</definedName>
    <definedName name="ac" localSheetId="74">#REF!</definedName>
    <definedName name="ac" localSheetId="75">#REF!</definedName>
    <definedName name="ac" localSheetId="76">#REF!</definedName>
    <definedName name="ac" localSheetId="77">#REF!</definedName>
    <definedName name="ac" localSheetId="78">#REF!</definedName>
    <definedName name="ac" localSheetId="79">#REF!</definedName>
    <definedName name="ac" localSheetId="8">#REF!</definedName>
    <definedName name="ac" localSheetId="9">#REF!</definedName>
    <definedName name="ac">#REF!</definedName>
    <definedName name="accou" localSheetId="1">#REF!</definedName>
    <definedName name="accou" localSheetId="10">#REF!</definedName>
    <definedName name="accou" localSheetId="11">#REF!</definedName>
    <definedName name="accou" localSheetId="12">#REF!</definedName>
    <definedName name="accou" localSheetId="13">#REF!</definedName>
    <definedName name="accou" localSheetId="15">#REF!</definedName>
    <definedName name="accou" localSheetId="16">#REF!</definedName>
    <definedName name="accou" localSheetId="2">#REF!</definedName>
    <definedName name="accou" localSheetId="23">#REF!</definedName>
    <definedName name="accou" localSheetId="24">#REF!</definedName>
    <definedName name="accou" localSheetId="25">#REF!</definedName>
    <definedName name="accou" localSheetId="26">#REF!</definedName>
    <definedName name="accou" localSheetId="27">#REF!</definedName>
    <definedName name="accou" localSheetId="28">#REF!</definedName>
    <definedName name="accou" localSheetId="29">#REF!</definedName>
    <definedName name="accou" localSheetId="3">#REF!</definedName>
    <definedName name="accou" localSheetId="31">#REF!</definedName>
    <definedName name="accou" localSheetId="32">#REF!</definedName>
    <definedName name="accou" localSheetId="33">#REF!</definedName>
    <definedName name="accou" localSheetId="34">#REF!</definedName>
    <definedName name="accou" localSheetId="37">#REF!</definedName>
    <definedName name="accou" localSheetId="41">#REF!</definedName>
    <definedName name="accou" localSheetId="4">#REF!</definedName>
    <definedName name="accou" localSheetId="45">#REF!</definedName>
    <definedName name="accou" localSheetId="46">#REF!</definedName>
    <definedName name="accou" localSheetId="47">#REF!</definedName>
    <definedName name="accou" localSheetId="48">#REF!</definedName>
    <definedName name="accou" localSheetId="49">#REF!</definedName>
    <definedName name="accou" localSheetId="50">#REF!</definedName>
    <definedName name="accou" localSheetId="5">#REF!</definedName>
    <definedName name="accou" localSheetId="51">#REF!</definedName>
    <definedName name="accou" localSheetId="52">#REF!</definedName>
    <definedName name="accou" localSheetId="53">#REF!</definedName>
    <definedName name="accou" localSheetId="54">#REF!</definedName>
    <definedName name="accou" localSheetId="56">#REF!</definedName>
    <definedName name="accou" localSheetId="57">#REF!</definedName>
    <definedName name="accou" localSheetId="58">#REF!</definedName>
    <definedName name="accou" localSheetId="59">#REF!</definedName>
    <definedName name="accou" localSheetId="60">#REF!</definedName>
    <definedName name="accou" localSheetId="61">#REF!</definedName>
    <definedName name="accou" localSheetId="62">#REF!</definedName>
    <definedName name="accou" localSheetId="63">#REF!</definedName>
    <definedName name="accou" localSheetId="6">#REF!</definedName>
    <definedName name="accou" localSheetId="64">#REF!</definedName>
    <definedName name="accou" localSheetId="65">#REF!</definedName>
    <definedName name="accou" localSheetId="66">#REF!</definedName>
    <definedName name="accou" localSheetId="67">#REF!</definedName>
    <definedName name="accou" localSheetId="68">#REF!</definedName>
    <definedName name="accou" localSheetId="69">#REF!</definedName>
    <definedName name="accou" localSheetId="71">#REF!</definedName>
    <definedName name="accou" localSheetId="72">#REF!</definedName>
    <definedName name="accou" localSheetId="73">#REF!</definedName>
    <definedName name="accou" localSheetId="7">#REF!</definedName>
    <definedName name="accou" localSheetId="74">#REF!</definedName>
    <definedName name="accou" localSheetId="75">#REF!</definedName>
    <definedName name="accou" localSheetId="76">#REF!</definedName>
    <definedName name="accou" localSheetId="77">#REF!</definedName>
    <definedName name="accou" localSheetId="78">#REF!</definedName>
    <definedName name="accou" localSheetId="79">#REF!</definedName>
    <definedName name="accou" localSheetId="8">#REF!</definedName>
    <definedName name="accou" localSheetId="9">#REF!</definedName>
    <definedName name="accou">#REF!</definedName>
    <definedName name="accou1" localSheetId="1">#REF!</definedName>
    <definedName name="accou1" localSheetId="10">#REF!</definedName>
    <definedName name="accou1" localSheetId="11">#REF!</definedName>
    <definedName name="accou1" localSheetId="12">#REF!</definedName>
    <definedName name="accou1" localSheetId="13">#REF!</definedName>
    <definedName name="accou1" localSheetId="15">#REF!</definedName>
    <definedName name="accou1" localSheetId="16">#REF!</definedName>
    <definedName name="accou1" localSheetId="2">#REF!</definedName>
    <definedName name="accou1" localSheetId="23">#REF!</definedName>
    <definedName name="accou1" localSheetId="24">#REF!</definedName>
    <definedName name="accou1" localSheetId="25">#REF!</definedName>
    <definedName name="accou1" localSheetId="26">#REF!</definedName>
    <definedName name="accou1" localSheetId="27">#REF!</definedName>
    <definedName name="accou1" localSheetId="28">#REF!</definedName>
    <definedName name="accou1" localSheetId="29">#REF!</definedName>
    <definedName name="accou1" localSheetId="3">#REF!</definedName>
    <definedName name="accou1" localSheetId="31">#REF!</definedName>
    <definedName name="accou1" localSheetId="32">#REF!</definedName>
    <definedName name="accou1" localSheetId="33">#REF!</definedName>
    <definedName name="accou1" localSheetId="34">#REF!</definedName>
    <definedName name="accou1" localSheetId="37">#REF!</definedName>
    <definedName name="accou1" localSheetId="41">#REF!</definedName>
    <definedName name="accou1" localSheetId="4">#REF!</definedName>
    <definedName name="accou1" localSheetId="45">#REF!</definedName>
    <definedName name="accou1" localSheetId="46">#REF!</definedName>
    <definedName name="accou1" localSheetId="47">#REF!</definedName>
    <definedName name="accou1" localSheetId="48">#REF!</definedName>
    <definedName name="accou1" localSheetId="49">#REF!</definedName>
    <definedName name="accou1" localSheetId="50">#REF!</definedName>
    <definedName name="accou1" localSheetId="5">#REF!</definedName>
    <definedName name="accou1" localSheetId="51">#REF!</definedName>
    <definedName name="accou1" localSheetId="52">#REF!</definedName>
    <definedName name="accou1" localSheetId="53">#REF!</definedName>
    <definedName name="accou1" localSheetId="54">#REF!</definedName>
    <definedName name="accou1" localSheetId="56">#REF!</definedName>
    <definedName name="accou1" localSheetId="57">#REF!</definedName>
    <definedName name="accou1" localSheetId="58">#REF!</definedName>
    <definedName name="accou1" localSheetId="59">#REF!</definedName>
    <definedName name="accou1" localSheetId="60">#REF!</definedName>
    <definedName name="accou1" localSheetId="61">#REF!</definedName>
    <definedName name="accou1" localSheetId="62">#REF!</definedName>
    <definedName name="accou1" localSheetId="63">#REF!</definedName>
    <definedName name="accou1" localSheetId="6">#REF!</definedName>
    <definedName name="accou1" localSheetId="64">#REF!</definedName>
    <definedName name="accou1" localSheetId="65">#REF!</definedName>
    <definedName name="accou1" localSheetId="66">#REF!</definedName>
    <definedName name="accou1" localSheetId="67">#REF!</definedName>
    <definedName name="accou1" localSheetId="68">#REF!</definedName>
    <definedName name="accou1" localSheetId="69">#REF!</definedName>
    <definedName name="accou1" localSheetId="71">#REF!</definedName>
    <definedName name="accou1" localSheetId="72">#REF!</definedName>
    <definedName name="accou1" localSheetId="73">#REF!</definedName>
    <definedName name="accou1" localSheetId="7">#REF!</definedName>
    <definedName name="accou1" localSheetId="74">#REF!</definedName>
    <definedName name="accou1" localSheetId="75">#REF!</definedName>
    <definedName name="accou1" localSheetId="76">#REF!</definedName>
    <definedName name="accou1" localSheetId="77">#REF!</definedName>
    <definedName name="accou1" localSheetId="78">#REF!</definedName>
    <definedName name="accou1" localSheetId="79">#REF!</definedName>
    <definedName name="accou1" localSheetId="8">#REF!</definedName>
    <definedName name="accou1" localSheetId="9">#REF!</definedName>
    <definedName name="accou1">#REF!</definedName>
    <definedName name="Acountry" localSheetId="1">#REF!</definedName>
    <definedName name="Acountry" localSheetId="11">#REF!</definedName>
    <definedName name="Acountry" localSheetId="12">#REF!</definedName>
    <definedName name="Acountry" localSheetId="13">#REF!</definedName>
    <definedName name="Acountry" localSheetId="23">#REF!</definedName>
    <definedName name="Acountry" localSheetId="24">#REF!</definedName>
    <definedName name="Acountry" localSheetId="26">#REF!</definedName>
    <definedName name="Acountry" localSheetId="28">#REF!</definedName>
    <definedName name="Acountry" localSheetId="29">#REF!</definedName>
    <definedName name="Acountry" localSheetId="31">#REF!</definedName>
    <definedName name="Acountry" localSheetId="41">#REF!</definedName>
    <definedName name="Acountry" localSheetId="4">#REF!</definedName>
    <definedName name="Acountry" localSheetId="46">#REF!</definedName>
    <definedName name="Acountry" localSheetId="47">#REF!</definedName>
    <definedName name="Acountry" localSheetId="48">#REF!</definedName>
    <definedName name="Acountry" localSheetId="49">#REF!</definedName>
    <definedName name="Acountry" localSheetId="50">#REF!</definedName>
    <definedName name="Acountry" localSheetId="51">#REF!</definedName>
    <definedName name="Acountry" localSheetId="53">#REF!</definedName>
    <definedName name="Acountry" localSheetId="54">#REF!</definedName>
    <definedName name="Acountry" localSheetId="56">#REF!</definedName>
    <definedName name="Acountry" localSheetId="57">#REF!</definedName>
    <definedName name="Acountry" localSheetId="58">#REF!</definedName>
    <definedName name="Acountry" localSheetId="60">#REF!</definedName>
    <definedName name="Acountry" localSheetId="61">#REF!</definedName>
    <definedName name="Acountry" localSheetId="62">#REF!</definedName>
    <definedName name="Acountry" localSheetId="63">#REF!</definedName>
    <definedName name="Acountry" localSheetId="64">#REF!</definedName>
    <definedName name="Acountry" localSheetId="66">#REF!</definedName>
    <definedName name="Acountry" localSheetId="67">#REF!</definedName>
    <definedName name="Acountry" localSheetId="68">#REF!</definedName>
    <definedName name="Acountry" localSheetId="69">#REF!</definedName>
    <definedName name="Acountry" localSheetId="71">#REF!</definedName>
    <definedName name="Acountry" localSheetId="72">#REF!</definedName>
    <definedName name="Acountry" localSheetId="73">#REF!</definedName>
    <definedName name="Acountry">#REF!</definedName>
    <definedName name="ACTIVATE" localSheetId="1">#REF!</definedName>
    <definedName name="ACTIVATE" localSheetId="11">#REF!</definedName>
    <definedName name="ACTIVATE" localSheetId="12">#REF!</definedName>
    <definedName name="ACTIVATE" localSheetId="13">#REF!</definedName>
    <definedName name="ACTIVATE" localSheetId="23">#REF!</definedName>
    <definedName name="ACTIVATE" localSheetId="24">#REF!</definedName>
    <definedName name="ACTIVATE" localSheetId="26">#REF!</definedName>
    <definedName name="ACTIVATE" localSheetId="28">#REF!</definedName>
    <definedName name="ACTIVATE" localSheetId="29">#REF!</definedName>
    <definedName name="ACTIVATE" localSheetId="31">#REF!</definedName>
    <definedName name="ACTIVATE" localSheetId="41">#REF!</definedName>
    <definedName name="ACTIVATE" localSheetId="4">#REF!</definedName>
    <definedName name="ACTIVATE" localSheetId="46">#REF!</definedName>
    <definedName name="ACTIVATE" localSheetId="47">#REF!</definedName>
    <definedName name="ACTIVATE" localSheetId="48">#REF!</definedName>
    <definedName name="ACTIVATE" localSheetId="49">#REF!</definedName>
    <definedName name="ACTIVATE" localSheetId="50">#REF!</definedName>
    <definedName name="ACTIVATE" localSheetId="51">#REF!</definedName>
    <definedName name="ACTIVATE" localSheetId="53">#REF!</definedName>
    <definedName name="ACTIVATE" localSheetId="54">#REF!</definedName>
    <definedName name="ACTIVATE" localSheetId="56">#REF!</definedName>
    <definedName name="ACTIVATE" localSheetId="57">#REF!</definedName>
    <definedName name="ACTIVATE" localSheetId="58">#REF!</definedName>
    <definedName name="ACTIVATE" localSheetId="60">#REF!</definedName>
    <definedName name="ACTIVATE" localSheetId="61">#REF!</definedName>
    <definedName name="ACTIVATE" localSheetId="62">#REF!</definedName>
    <definedName name="ACTIVATE" localSheetId="63">#REF!</definedName>
    <definedName name="ACTIVATE" localSheetId="64">#REF!</definedName>
    <definedName name="ACTIVATE" localSheetId="66">#REF!</definedName>
    <definedName name="ACTIVATE" localSheetId="67">#REF!</definedName>
    <definedName name="ACTIVATE" localSheetId="68">#REF!</definedName>
    <definedName name="ACTIVATE" localSheetId="69">#REF!</definedName>
    <definedName name="ACTIVATE" localSheetId="71">#REF!</definedName>
    <definedName name="ACTIVATE" localSheetId="72">#REF!</definedName>
    <definedName name="ACTIVATE" localSheetId="73">#REF!</definedName>
    <definedName name="ACTIVATE">#REF!</definedName>
    <definedName name="ACwvu.PLA1." localSheetId="13" hidden="1">'[76]COP FED'!#REF!</definedName>
    <definedName name="ACwvu.PLA1." localSheetId="23" hidden="1">'[76]COP FED'!#REF!</definedName>
    <definedName name="ACwvu.PLA1." localSheetId="24" hidden="1">'[76]COP FED'!#REF!</definedName>
    <definedName name="ACwvu.PLA1." localSheetId="28" hidden="1">'[76]COP FED'!#REF!</definedName>
    <definedName name="ACwvu.PLA1." localSheetId="29" hidden="1">'[76]COP FED'!#REF!</definedName>
    <definedName name="ACwvu.PLA1." localSheetId="31" hidden="1">'[76]COP FED'!#REF!</definedName>
    <definedName name="ACwvu.PLA1." localSheetId="49" hidden="1">'[76]COP FED'!#REF!</definedName>
    <definedName name="ACwvu.PLA1." localSheetId="5" hidden="1">'[77]COP FED'!#REF!</definedName>
    <definedName name="ACwvu.PLA1." localSheetId="53" hidden="1">'[76]COP FED'!#REF!</definedName>
    <definedName name="ACwvu.PLA1." localSheetId="54" hidden="1">'[76]COP FED'!#REF!</definedName>
    <definedName name="ACwvu.PLA1." localSheetId="55" hidden="1">'[76]COP FED'!#REF!</definedName>
    <definedName name="ACwvu.PLA1." localSheetId="57" hidden="1">'[76]COP FED'!#REF!</definedName>
    <definedName name="ACwvu.PLA1." localSheetId="60" hidden="1">'[76]COP FED'!#REF!</definedName>
    <definedName name="ACwvu.PLA1." localSheetId="61" hidden="1">'[76]COP FED'!#REF!</definedName>
    <definedName name="ACwvu.PLA1." localSheetId="62" hidden="1">'[76]COP FED'!#REF!</definedName>
    <definedName name="ACwvu.PLA1." localSheetId="63" hidden="1">'[76]COP FED'!#REF!</definedName>
    <definedName name="ACwvu.PLA1." localSheetId="6" hidden="1">'[78]COP FED'!#REF!</definedName>
    <definedName name="ACwvu.PLA1." localSheetId="66" hidden="1">'[76]COP FED'!#REF!</definedName>
    <definedName name="ACwvu.PLA1." localSheetId="69" hidden="1">'[76]COP FED'!#REF!</definedName>
    <definedName name="ACwvu.PLA1." localSheetId="70" hidden="1">'[76]COP FED'!#REF!</definedName>
    <definedName name="ACwvu.PLA1." localSheetId="72" hidden="1">'[76]COP FED'!#REF!</definedName>
    <definedName name="ACwvu.PLA1." localSheetId="73" hidden="1">'[76]COP FED'!#REF!</definedName>
    <definedName name="ACwvu.PLA1." localSheetId="79" hidden="1">'[77]COP FED'!#REF!</definedName>
    <definedName name="ACwvu.PLA1." localSheetId="8" hidden="1">'[76]COP FED'!#REF!</definedName>
    <definedName name="ACwvu.PLA1." localSheetId="9" hidden="1">'[77]COP FED'!#REF!</definedName>
    <definedName name="ACwvu.PLA1." hidden="1">'[76]COP FED'!#REF!</definedName>
    <definedName name="ACwvu.PLA2." localSheetId="5" hidden="1">'[77]COP FED'!$A$1:$N$49</definedName>
    <definedName name="ACwvu.PLA2." localSheetId="6" hidden="1">'[78]COP FED'!$A$1:$N$49</definedName>
    <definedName name="ACwvu.PLA2." localSheetId="79" hidden="1">'[77]COP FED'!$A$1:$N$49</definedName>
    <definedName name="ACwvu.PLA2." localSheetId="9" hidden="1">'[77]COP FED'!$A$1:$N$49</definedName>
    <definedName name="ACwvu.PLA2." hidden="1">'[76]COP FED'!$A$1:$N$49</definedName>
    <definedName name="Adb" localSheetId="5">[79]CIRRs!$C$59</definedName>
    <definedName name="Adb" localSheetId="6">[79]CIRRs!$C$59</definedName>
    <definedName name="Adb">[80]CIRRs!$C$59</definedName>
    <definedName name="ADDENDUM" localSheetId="1">#REF!</definedName>
    <definedName name="ADDENDUM" localSheetId="10">#REF!</definedName>
    <definedName name="ADDENDUM" localSheetId="11">#REF!</definedName>
    <definedName name="ADDENDUM" localSheetId="12">#REF!</definedName>
    <definedName name="ADDENDUM" localSheetId="13">#REF!</definedName>
    <definedName name="ADDENDUM" localSheetId="15">#REF!</definedName>
    <definedName name="ADDENDUM" localSheetId="16">#REF!</definedName>
    <definedName name="ADDENDUM" localSheetId="2">#REF!</definedName>
    <definedName name="ADDENDUM" localSheetId="23">#REF!</definedName>
    <definedName name="ADDENDUM" localSheetId="24">#REF!</definedName>
    <definedName name="ADDENDUM" localSheetId="25">#REF!</definedName>
    <definedName name="ADDENDUM" localSheetId="26">#REF!</definedName>
    <definedName name="ADDENDUM" localSheetId="27">#REF!</definedName>
    <definedName name="ADDENDUM" localSheetId="28">#REF!</definedName>
    <definedName name="ADDENDUM" localSheetId="29">#REF!</definedName>
    <definedName name="ADDENDUM" localSheetId="3">#REF!</definedName>
    <definedName name="ADDENDUM" localSheetId="31">#REF!</definedName>
    <definedName name="ADDENDUM" localSheetId="32">#REF!</definedName>
    <definedName name="ADDENDUM" localSheetId="33">#REF!</definedName>
    <definedName name="ADDENDUM" localSheetId="34">#REF!</definedName>
    <definedName name="ADDENDUM" localSheetId="37">#REF!</definedName>
    <definedName name="ADDENDUM" localSheetId="41">#REF!</definedName>
    <definedName name="ADDENDUM" localSheetId="4">#REF!</definedName>
    <definedName name="ADDENDUM" localSheetId="45">#REF!</definedName>
    <definedName name="ADDENDUM" localSheetId="46">#REF!</definedName>
    <definedName name="ADDENDUM" localSheetId="47">#REF!</definedName>
    <definedName name="ADDENDUM" localSheetId="48">#REF!</definedName>
    <definedName name="ADDENDUM" localSheetId="49">#REF!</definedName>
    <definedName name="ADDENDUM" localSheetId="50">#REF!</definedName>
    <definedName name="ADDENDUM" localSheetId="5">#REF!</definedName>
    <definedName name="ADDENDUM" localSheetId="51">#REF!</definedName>
    <definedName name="ADDENDUM" localSheetId="52">#REF!</definedName>
    <definedName name="ADDENDUM" localSheetId="53">#REF!</definedName>
    <definedName name="ADDENDUM" localSheetId="54">#REF!</definedName>
    <definedName name="ADDENDUM" localSheetId="56">#REF!</definedName>
    <definedName name="ADDENDUM" localSheetId="57">#REF!</definedName>
    <definedName name="ADDENDUM" localSheetId="58">#REF!</definedName>
    <definedName name="ADDENDUM" localSheetId="59">#REF!</definedName>
    <definedName name="ADDENDUM" localSheetId="60">#REF!</definedName>
    <definedName name="ADDENDUM" localSheetId="61">#REF!</definedName>
    <definedName name="ADDENDUM" localSheetId="62">#REF!</definedName>
    <definedName name="ADDENDUM" localSheetId="63">#REF!</definedName>
    <definedName name="ADDENDUM" localSheetId="6">#REF!</definedName>
    <definedName name="ADDENDUM" localSheetId="64">#REF!</definedName>
    <definedName name="ADDENDUM" localSheetId="65">#REF!</definedName>
    <definedName name="ADDENDUM" localSheetId="66">#REF!</definedName>
    <definedName name="ADDENDUM" localSheetId="67">#REF!</definedName>
    <definedName name="ADDENDUM" localSheetId="68">#REF!</definedName>
    <definedName name="ADDENDUM" localSheetId="69">#REF!</definedName>
    <definedName name="ADDENDUM" localSheetId="71">#REF!</definedName>
    <definedName name="ADDENDUM" localSheetId="72">#REF!</definedName>
    <definedName name="ADDENDUM" localSheetId="73">#REF!</definedName>
    <definedName name="ADDENDUM" localSheetId="7">#REF!</definedName>
    <definedName name="ADDENDUM" localSheetId="74">#REF!</definedName>
    <definedName name="ADDENDUM" localSheetId="75">#REF!</definedName>
    <definedName name="ADDENDUM" localSheetId="76">#REF!</definedName>
    <definedName name="ADDENDUM" localSheetId="77">#REF!</definedName>
    <definedName name="ADDENDUM" localSheetId="78">#REF!</definedName>
    <definedName name="ADDENDUM" localSheetId="79">#REF!</definedName>
    <definedName name="ADDENDUM" localSheetId="8">#REF!</definedName>
    <definedName name="ADDENDUM" localSheetId="9">#REF!</definedName>
    <definedName name="ADDENDUM">#REF!</definedName>
    <definedName name="Adf" localSheetId="5">[79]CIRRs!$C$60</definedName>
    <definedName name="Adf" localSheetId="6">[79]CIRRs!$C$60</definedName>
    <definedName name="Adf">[80]CIRRs!$C$60</definedName>
    <definedName name="Adjusted_undrawn_balance" localSheetId="1">#REF!</definedName>
    <definedName name="Adjusted_undrawn_balance" localSheetId="10">#REF!</definedName>
    <definedName name="Adjusted_undrawn_balance" localSheetId="11">#REF!</definedName>
    <definedName name="Adjusted_undrawn_balance" localSheetId="12">#REF!</definedName>
    <definedName name="Adjusted_undrawn_balance" localSheetId="13">#REF!</definedName>
    <definedName name="Adjusted_undrawn_balance" localSheetId="15">#REF!</definedName>
    <definedName name="Adjusted_undrawn_balance" localSheetId="16">#REF!</definedName>
    <definedName name="Adjusted_undrawn_balance" localSheetId="2">#REF!</definedName>
    <definedName name="Adjusted_undrawn_balance" localSheetId="23">#REF!</definedName>
    <definedName name="Adjusted_undrawn_balance" localSheetId="24">#REF!</definedName>
    <definedName name="Adjusted_undrawn_balance" localSheetId="25">#REF!</definedName>
    <definedName name="Adjusted_undrawn_balance" localSheetId="26">#REF!</definedName>
    <definedName name="Adjusted_undrawn_balance" localSheetId="27">#REF!</definedName>
    <definedName name="Adjusted_undrawn_balance" localSheetId="28">#REF!</definedName>
    <definedName name="Adjusted_undrawn_balance" localSheetId="29">#REF!</definedName>
    <definedName name="Adjusted_undrawn_balance" localSheetId="3">#REF!</definedName>
    <definedName name="Adjusted_undrawn_balance" localSheetId="31">#REF!</definedName>
    <definedName name="Adjusted_undrawn_balance" localSheetId="32">#REF!</definedName>
    <definedName name="Adjusted_undrawn_balance" localSheetId="33">#REF!</definedName>
    <definedName name="Adjusted_undrawn_balance" localSheetId="34">#REF!</definedName>
    <definedName name="Adjusted_undrawn_balance" localSheetId="37">#REF!</definedName>
    <definedName name="Adjusted_undrawn_balance" localSheetId="41">#REF!</definedName>
    <definedName name="Adjusted_undrawn_balance" localSheetId="4">#REF!</definedName>
    <definedName name="Adjusted_undrawn_balance" localSheetId="45">#REF!</definedName>
    <definedName name="Adjusted_undrawn_balance" localSheetId="46">#REF!</definedName>
    <definedName name="Adjusted_undrawn_balance" localSheetId="47">#REF!</definedName>
    <definedName name="Adjusted_undrawn_balance" localSheetId="48">#REF!</definedName>
    <definedName name="Adjusted_undrawn_balance" localSheetId="49">#REF!</definedName>
    <definedName name="Adjusted_undrawn_balance" localSheetId="50">#REF!</definedName>
    <definedName name="Adjusted_undrawn_balance" localSheetId="5">#REF!</definedName>
    <definedName name="Adjusted_undrawn_balance" localSheetId="51">#REF!</definedName>
    <definedName name="Adjusted_undrawn_balance" localSheetId="52">#REF!</definedName>
    <definedName name="Adjusted_undrawn_balance" localSheetId="53">#REF!</definedName>
    <definedName name="Adjusted_undrawn_balance" localSheetId="54">#REF!</definedName>
    <definedName name="Adjusted_undrawn_balance" localSheetId="56">#REF!</definedName>
    <definedName name="Adjusted_undrawn_balance" localSheetId="57">#REF!</definedName>
    <definedName name="Adjusted_undrawn_balance" localSheetId="58">#REF!</definedName>
    <definedName name="Adjusted_undrawn_balance" localSheetId="59">#REF!</definedName>
    <definedName name="Adjusted_undrawn_balance" localSheetId="60">#REF!</definedName>
    <definedName name="Adjusted_undrawn_balance" localSheetId="61">#REF!</definedName>
    <definedName name="Adjusted_undrawn_balance" localSheetId="62">#REF!</definedName>
    <definedName name="Adjusted_undrawn_balance" localSheetId="63">#REF!</definedName>
    <definedName name="Adjusted_undrawn_balance" localSheetId="6">#REF!</definedName>
    <definedName name="Adjusted_undrawn_balance" localSheetId="64">#REF!</definedName>
    <definedName name="Adjusted_undrawn_balance" localSheetId="65">#REF!</definedName>
    <definedName name="Adjusted_undrawn_balance" localSheetId="66">#REF!</definedName>
    <definedName name="Adjusted_undrawn_balance" localSheetId="67">#REF!</definedName>
    <definedName name="Adjusted_undrawn_balance" localSheetId="68">#REF!</definedName>
    <definedName name="Adjusted_undrawn_balance" localSheetId="69">#REF!</definedName>
    <definedName name="Adjusted_undrawn_balance" localSheetId="71">#REF!</definedName>
    <definedName name="Adjusted_undrawn_balance" localSheetId="72">#REF!</definedName>
    <definedName name="Adjusted_undrawn_balance" localSheetId="73">#REF!</definedName>
    <definedName name="Adjusted_undrawn_balance" localSheetId="7">#REF!</definedName>
    <definedName name="Adjusted_undrawn_balance" localSheetId="74">#REF!</definedName>
    <definedName name="Adjusted_undrawn_balance" localSheetId="75">#REF!</definedName>
    <definedName name="Adjusted_undrawn_balance" localSheetId="76">#REF!</definedName>
    <definedName name="Adjusted_undrawn_balance" localSheetId="77">#REF!</definedName>
    <definedName name="Adjusted_undrawn_balance" localSheetId="78">#REF!</definedName>
    <definedName name="Adjusted_undrawn_balance" localSheetId="79">#REF!</definedName>
    <definedName name="Adjusted_undrawn_balance" localSheetId="8">#REF!</definedName>
    <definedName name="Adjusted_undrawn_balance" localSheetId="9">#REF!</definedName>
    <definedName name="Adjusted_undrawn_balance">#REF!</definedName>
    <definedName name="af" localSheetId="1">#REF!</definedName>
    <definedName name="af" localSheetId="10">#REF!</definedName>
    <definedName name="af" localSheetId="11">#REF!</definedName>
    <definedName name="af" localSheetId="12">#REF!</definedName>
    <definedName name="af" localSheetId="13">#REF!</definedName>
    <definedName name="af" localSheetId="15">#REF!</definedName>
    <definedName name="af" localSheetId="16">#REF!</definedName>
    <definedName name="af" localSheetId="2">#REF!</definedName>
    <definedName name="af" localSheetId="23">#REF!</definedName>
    <definedName name="af" localSheetId="24">#REF!</definedName>
    <definedName name="af" localSheetId="25">#REF!</definedName>
    <definedName name="af" localSheetId="26">#REF!</definedName>
    <definedName name="af" localSheetId="27">#REF!</definedName>
    <definedName name="af" localSheetId="28">#REF!</definedName>
    <definedName name="af" localSheetId="29">#REF!</definedName>
    <definedName name="af" localSheetId="3">#REF!</definedName>
    <definedName name="af" localSheetId="31">#REF!</definedName>
    <definedName name="af" localSheetId="32">#REF!</definedName>
    <definedName name="af" localSheetId="33">#REF!</definedName>
    <definedName name="af" localSheetId="34">#REF!</definedName>
    <definedName name="af" localSheetId="37">#REF!</definedName>
    <definedName name="af" localSheetId="41">#REF!</definedName>
    <definedName name="af" localSheetId="4">#REF!</definedName>
    <definedName name="af" localSheetId="45">#REF!</definedName>
    <definedName name="af" localSheetId="46">#REF!</definedName>
    <definedName name="af" localSheetId="47">#REF!</definedName>
    <definedName name="af" localSheetId="48">#REF!</definedName>
    <definedName name="af" localSheetId="49">#REF!</definedName>
    <definedName name="af" localSheetId="50">#REF!</definedName>
    <definedName name="af" localSheetId="5">#REF!</definedName>
    <definedName name="af" localSheetId="51">#REF!</definedName>
    <definedName name="af" localSheetId="52">#REF!</definedName>
    <definedName name="af" localSheetId="53">#REF!</definedName>
    <definedName name="af" localSheetId="54">#REF!</definedName>
    <definedName name="af" localSheetId="56">#REF!</definedName>
    <definedName name="af" localSheetId="57">#REF!</definedName>
    <definedName name="af" localSheetId="58">#REF!</definedName>
    <definedName name="af" localSheetId="59">#REF!</definedName>
    <definedName name="af" localSheetId="60">#REF!</definedName>
    <definedName name="af" localSheetId="61">#REF!</definedName>
    <definedName name="af" localSheetId="62">#REF!</definedName>
    <definedName name="af" localSheetId="63">#REF!</definedName>
    <definedName name="af" localSheetId="6">#REF!</definedName>
    <definedName name="af" localSheetId="64">#REF!</definedName>
    <definedName name="af" localSheetId="65">#REF!</definedName>
    <definedName name="af" localSheetId="66">#REF!</definedName>
    <definedName name="af" localSheetId="67">#REF!</definedName>
    <definedName name="af" localSheetId="68">#REF!</definedName>
    <definedName name="af" localSheetId="69">#REF!</definedName>
    <definedName name="af" localSheetId="71">#REF!</definedName>
    <definedName name="af" localSheetId="72">#REF!</definedName>
    <definedName name="af" localSheetId="73">#REF!</definedName>
    <definedName name="af" localSheetId="7">#REF!</definedName>
    <definedName name="af" localSheetId="74">#REF!</definedName>
    <definedName name="af" localSheetId="75">#REF!</definedName>
    <definedName name="af" localSheetId="76">#REF!</definedName>
    <definedName name="af" localSheetId="77">#REF!</definedName>
    <definedName name="af" localSheetId="78">#REF!</definedName>
    <definedName name="af" localSheetId="79">#REF!</definedName>
    <definedName name="af" localSheetId="8">#REF!</definedName>
    <definedName name="af" localSheetId="9">#REF!</definedName>
    <definedName name="af">#REF!</definedName>
    <definedName name="AFRASIA" localSheetId="1">#REF!</definedName>
    <definedName name="AFRASIA" localSheetId="10">#REF!</definedName>
    <definedName name="AFRASIA" localSheetId="11">#REF!</definedName>
    <definedName name="AFRASIA" localSheetId="12">#REF!</definedName>
    <definedName name="AFRASIA" localSheetId="13">#REF!</definedName>
    <definedName name="AFRASIA" localSheetId="15">#REF!</definedName>
    <definedName name="AFRASIA" localSheetId="16">#REF!</definedName>
    <definedName name="AFRASIA" localSheetId="2">#REF!</definedName>
    <definedName name="AFRASIA" localSheetId="23">#REF!</definedName>
    <definedName name="AFRASIA" localSheetId="24">#REF!</definedName>
    <definedName name="AFRASIA" localSheetId="25">#REF!</definedName>
    <definedName name="AFRASIA" localSheetId="26">#REF!</definedName>
    <definedName name="AFRASIA" localSheetId="27">#REF!</definedName>
    <definedName name="AFRASIA" localSheetId="28">#REF!</definedName>
    <definedName name="AFRASIA" localSheetId="29">#REF!</definedName>
    <definedName name="AFRASIA" localSheetId="3">#REF!</definedName>
    <definedName name="AFRASIA" localSheetId="31">#REF!</definedName>
    <definedName name="AFRASIA" localSheetId="32">#REF!</definedName>
    <definedName name="AFRASIA" localSheetId="33">#REF!</definedName>
    <definedName name="AFRASIA" localSheetId="34">#REF!</definedName>
    <definedName name="AFRASIA" localSheetId="37">#REF!</definedName>
    <definedName name="AFRASIA" localSheetId="41">#REF!</definedName>
    <definedName name="AFRASIA" localSheetId="4">#REF!</definedName>
    <definedName name="AFRASIA" localSheetId="45">#REF!</definedName>
    <definedName name="AFRASIA" localSheetId="46">#REF!</definedName>
    <definedName name="AFRASIA" localSheetId="47">#REF!</definedName>
    <definedName name="AFRASIA" localSheetId="48">#REF!</definedName>
    <definedName name="AFRASIA" localSheetId="49">#REF!</definedName>
    <definedName name="AFRASIA" localSheetId="50">#REF!</definedName>
    <definedName name="AFRASIA" localSheetId="5">#REF!</definedName>
    <definedName name="AFRASIA" localSheetId="51">#REF!</definedName>
    <definedName name="AFRASIA" localSheetId="52">#REF!</definedName>
    <definedName name="AFRASIA" localSheetId="53">#REF!</definedName>
    <definedName name="AFRASIA" localSheetId="54">#REF!</definedName>
    <definedName name="AFRASIA" localSheetId="56">#REF!</definedName>
    <definedName name="AFRASIA" localSheetId="57">#REF!</definedName>
    <definedName name="AFRASIA" localSheetId="58">#REF!</definedName>
    <definedName name="AFRASIA" localSheetId="59">#REF!</definedName>
    <definedName name="AFRASIA" localSheetId="60">#REF!</definedName>
    <definedName name="AFRASIA" localSheetId="61">#REF!</definedName>
    <definedName name="AFRASIA" localSheetId="62">#REF!</definedName>
    <definedName name="AFRASIA" localSheetId="63">#REF!</definedName>
    <definedName name="AFRASIA" localSheetId="6">#REF!</definedName>
    <definedName name="AFRASIA" localSheetId="64">#REF!</definedName>
    <definedName name="AFRASIA" localSheetId="65">#REF!</definedName>
    <definedName name="AFRASIA" localSheetId="66">#REF!</definedName>
    <definedName name="AFRASIA" localSheetId="67">#REF!</definedName>
    <definedName name="AFRASIA" localSheetId="68">#REF!</definedName>
    <definedName name="AFRASIA" localSheetId="69">#REF!</definedName>
    <definedName name="AFRASIA" localSheetId="71">#REF!</definedName>
    <definedName name="AFRASIA" localSheetId="72">#REF!</definedName>
    <definedName name="AFRASIA" localSheetId="73">#REF!</definedName>
    <definedName name="AFRASIA" localSheetId="7">#REF!</definedName>
    <definedName name="AFRASIA" localSheetId="74">#REF!</definedName>
    <definedName name="AFRASIA" localSheetId="75">#REF!</definedName>
    <definedName name="AFRASIA" localSheetId="76">#REF!</definedName>
    <definedName name="AFRASIA" localSheetId="77">#REF!</definedName>
    <definedName name="AFRASIA" localSheetId="78">#REF!</definedName>
    <definedName name="AFRASIA" localSheetId="79">#REF!</definedName>
    <definedName name="AFRASIA" localSheetId="8">#REF!</definedName>
    <definedName name="AFRASIA" localSheetId="9">#REF!</definedName>
    <definedName name="AFRASIA">#REF!</definedName>
    <definedName name="AG" localSheetId="1">#REF!</definedName>
    <definedName name="AG" localSheetId="11">#REF!</definedName>
    <definedName name="AG" localSheetId="12">#REF!</definedName>
    <definedName name="AG" localSheetId="13">#REF!</definedName>
    <definedName name="AG" localSheetId="23">#REF!</definedName>
    <definedName name="AG" localSheetId="24">#REF!</definedName>
    <definedName name="AG" localSheetId="26">#REF!</definedName>
    <definedName name="AG" localSheetId="28">#REF!</definedName>
    <definedName name="AG" localSheetId="29">#REF!</definedName>
    <definedName name="AG" localSheetId="31">#REF!</definedName>
    <definedName name="AG" localSheetId="41">#REF!</definedName>
    <definedName name="AG" localSheetId="4">#REF!</definedName>
    <definedName name="AG" localSheetId="46">#REF!</definedName>
    <definedName name="AG" localSheetId="47">#REF!</definedName>
    <definedName name="AG" localSheetId="48">#REF!</definedName>
    <definedName name="AG" localSheetId="49">#REF!</definedName>
    <definedName name="AG" localSheetId="50">#REF!</definedName>
    <definedName name="AG" localSheetId="51">#REF!</definedName>
    <definedName name="AG" localSheetId="53">#REF!</definedName>
    <definedName name="AG" localSheetId="54">#REF!</definedName>
    <definedName name="AG" localSheetId="56">#REF!</definedName>
    <definedName name="AG" localSheetId="57">#REF!</definedName>
    <definedName name="AG" localSheetId="58">#REF!</definedName>
    <definedName name="AG" localSheetId="60">#REF!</definedName>
    <definedName name="AG" localSheetId="61">#REF!</definedName>
    <definedName name="AG" localSheetId="62">#REF!</definedName>
    <definedName name="AG" localSheetId="63">#REF!</definedName>
    <definedName name="AG" localSheetId="64">#REF!</definedName>
    <definedName name="AG" localSheetId="66">#REF!</definedName>
    <definedName name="AG" localSheetId="67">#REF!</definedName>
    <definedName name="AG" localSheetId="68">#REF!</definedName>
    <definedName name="AG" localSheetId="69">#REF!</definedName>
    <definedName name="AG" localSheetId="71">#REF!</definedName>
    <definedName name="AG" localSheetId="72">#REF!</definedName>
    <definedName name="AG" localSheetId="73">#REF!</definedName>
    <definedName name="AG">#REF!</definedName>
    <definedName name="ai" localSheetId="13">'[73]10'!#REF!</definedName>
    <definedName name="ai" localSheetId="23">'[73]10'!#REF!</definedName>
    <definedName name="ai" localSheetId="24">'[73]10'!#REF!</definedName>
    <definedName name="ai" localSheetId="28">'[73]10'!#REF!</definedName>
    <definedName name="ai" localSheetId="29">'[73]10'!#REF!</definedName>
    <definedName name="ai" localSheetId="31">'[73]10'!#REF!</definedName>
    <definedName name="ai" localSheetId="49">'[73]10'!#REF!</definedName>
    <definedName name="ai" localSheetId="5">'[74]10'!#REF!</definedName>
    <definedName name="ai" localSheetId="52">'[75]10'!#REF!</definedName>
    <definedName name="ai" localSheetId="53">'[73]10'!#REF!</definedName>
    <definedName name="ai" localSheetId="54">'[73]10'!#REF!</definedName>
    <definedName name="ai" localSheetId="57">'[73]10'!#REF!</definedName>
    <definedName name="ai" localSheetId="60">'[73]10'!#REF!</definedName>
    <definedName name="ai" localSheetId="61">'[73]10'!#REF!</definedName>
    <definedName name="ai" localSheetId="62">'[73]10'!#REF!</definedName>
    <definedName name="ai" localSheetId="63">'[73]10'!#REF!</definedName>
    <definedName name="ai" localSheetId="6">'[74]10'!#REF!</definedName>
    <definedName name="ai" localSheetId="66">'[73]10'!#REF!</definedName>
    <definedName name="ai" localSheetId="69">'[73]10'!#REF!</definedName>
    <definedName name="ai" localSheetId="72">'[73]10'!#REF!</definedName>
    <definedName name="ai" localSheetId="73">'[73]10'!#REF!</definedName>
    <definedName name="ai">'[73]10'!#REF!</definedName>
    <definedName name="ALL" localSheetId="5">'[11]Imp:DSA output'!$C$9:$R$464</definedName>
    <definedName name="ALL" localSheetId="6">'[12]Imp:DSA output'!$C$9:$R$464</definedName>
    <definedName name="ALL">'[10]Imp:DSA output'!$C$9:$R$464</definedName>
    <definedName name="ALLBANKS" localSheetId="1">#REF!</definedName>
    <definedName name="ALLBANKS" localSheetId="10">#REF!</definedName>
    <definedName name="ALLBANKS" localSheetId="11">#REF!</definedName>
    <definedName name="ALLBANKS" localSheetId="12">#REF!</definedName>
    <definedName name="ALLBANKS" localSheetId="13">#REF!</definedName>
    <definedName name="ALLBANKS" localSheetId="15">#REF!</definedName>
    <definedName name="ALLBANKS" localSheetId="16">#REF!</definedName>
    <definedName name="ALLBANKS" localSheetId="2">#REF!</definedName>
    <definedName name="ALLBANKS" localSheetId="23">#REF!</definedName>
    <definedName name="ALLBANKS" localSheetId="24">#REF!</definedName>
    <definedName name="ALLBANKS" localSheetId="25">#REF!</definedName>
    <definedName name="ALLBANKS" localSheetId="26">#REF!</definedName>
    <definedName name="ALLBANKS" localSheetId="27">#REF!</definedName>
    <definedName name="ALLBANKS" localSheetId="28">#REF!</definedName>
    <definedName name="ALLBANKS" localSheetId="29">#REF!</definedName>
    <definedName name="ALLBANKS" localSheetId="3">#REF!</definedName>
    <definedName name="ALLBANKS" localSheetId="31">#REF!</definedName>
    <definedName name="ALLBANKS" localSheetId="32">#REF!</definedName>
    <definedName name="ALLBANKS" localSheetId="33">#REF!</definedName>
    <definedName name="ALLBANKS" localSheetId="34">#REF!</definedName>
    <definedName name="ALLBANKS" localSheetId="37">#REF!</definedName>
    <definedName name="ALLBANKS" localSheetId="41">#REF!</definedName>
    <definedName name="ALLBANKS" localSheetId="4">#REF!</definedName>
    <definedName name="ALLBANKS" localSheetId="45">#REF!</definedName>
    <definedName name="ALLBANKS" localSheetId="46">#REF!</definedName>
    <definedName name="ALLBANKS" localSheetId="47">#REF!</definedName>
    <definedName name="ALLBANKS" localSheetId="48">#REF!</definedName>
    <definedName name="ALLBANKS" localSheetId="49">#REF!</definedName>
    <definedName name="ALLBANKS" localSheetId="50">#REF!</definedName>
    <definedName name="ALLBANKS" localSheetId="5">#REF!</definedName>
    <definedName name="ALLBANKS" localSheetId="51">#REF!</definedName>
    <definedName name="ALLBANKS" localSheetId="52">#REF!</definedName>
    <definedName name="ALLBANKS" localSheetId="53">#REF!</definedName>
    <definedName name="ALLBANKS" localSheetId="54">#REF!</definedName>
    <definedName name="ALLBANKS" localSheetId="56">#REF!</definedName>
    <definedName name="ALLBANKS" localSheetId="57">#REF!</definedName>
    <definedName name="ALLBANKS" localSheetId="58">#REF!</definedName>
    <definedName name="ALLBANKS" localSheetId="59">#REF!</definedName>
    <definedName name="ALLBANKS" localSheetId="60">#REF!</definedName>
    <definedName name="ALLBANKS" localSheetId="61">#REF!</definedName>
    <definedName name="ALLBANKS" localSheetId="62">#REF!</definedName>
    <definedName name="ALLBANKS" localSheetId="63">#REF!</definedName>
    <definedName name="ALLBANKS" localSheetId="6">#REF!</definedName>
    <definedName name="ALLBANKS" localSheetId="64">#REF!</definedName>
    <definedName name="ALLBANKS" localSheetId="65">#REF!</definedName>
    <definedName name="ALLBANKS" localSheetId="66">#REF!</definedName>
    <definedName name="ALLBANKS" localSheetId="67">#REF!</definedName>
    <definedName name="ALLBANKS" localSheetId="68">#REF!</definedName>
    <definedName name="ALLBANKS" localSheetId="69">#REF!</definedName>
    <definedName name="ALLBANKS" localSheetId="71">#REF!</definedName>
    <definedName name="ALLBANKS" localSheetId="72">#REF!</definedName>
    <definedName name="ALLBANKS" localSheetId="73">#REF!</definedName>
    <definedName name="ALLBANKS" localSheetId="7">#REF!</definedName>
    <definedName name="ALLBANKS" localSheetId="74">#REF!</definedName>
    <definedName name="ALLBANKS" localSheetId="75">#REF!</definedName>
    <definedName name="ALLBANKS" localSheetId="76">#REF!</definedName>
    <definedName name="ALLBANKS" localSheetId="77">#REF!</definedName>
    <definedName name="ALLBANKS" localSheetId="78">#REF!</definedName>
    <definedName name="ALLBANKS" localSheetId="79">#REF!</definedName>
    <definedName name="ALLBANKS" localSheetId="8">#REF!</definedName>
    <definedName name="ALLBANKS" localSheetId="9">#REF!</definedName>
    <definedName name="ALLBANKS">#REF!</definedName>
    <definedName name="ALT" localSheetId="1">#REF!</definedName>
    <definedName name="ALT" localSheetId="10">#REF!</definedName>
    <definedName name="ALT" localSheetId="11">#REF!</definedName>
    <definedName name="ALT" localSheetId="12">#REF!</definedName>
    <definedName name="ALT" localSheetId="13">#REF!</definedName>
    <definedName name="ALT" localSheetId="15">#REF!</definedName>
    <definedName name="ALT" localSheetId="16">#REF!</definedName>
    <definedName name="ALT" localSheetId="2">#REF!</definedName>
    <definedName name="ALT" localSheetId="23">#REF!</definedName>
    <definedName name="ALT" localSheetId="24">#REF!</definedName>
    <definedName name="ALT" localSheetId="25">#REF!</definedName>
    <definedName name="ALT" localSheetId="26">#REF!</definedName>
    <definedName name="ALT" localSheetId="27">#REF!</definedName>
    <definedName name="ALT" localSheetId="28">#REF!</definedName>
    <definedName name="ALT" localSheetId="29">#REF!</definedName>
    <definedName name="ALT" localSheetId="3">#REF!</definedName>
    <definedName name="ALT" localSheetId="31">#REF!</definedName>
    <definedName name="ALT" localSheetId="32">#REF!</definedName>
    <definedName name="ALT" localSheetId="33">#REF!</definedName>
    <definedName name="ALT" localSheetId="34">#REF!</definedName>
    <definedName name="ALT" localSheetId="37">#REF!</definedName>
    <definedName name="ALT" localSheetId="41">#REF!</definedName>
    <definedName name="ALT" localSheetId="4">#REF!</definedName>
    <definedName name="ALT" localSheetId="45">#REF!</definedName>
    <definedName name="ALT" localSheetId="46">#REF!</definedName>
    <definedName name="ALT" localSheetId="47">#REF!</definedName>
    <definedName name="ALT" localSheetId="48">#REF!</definedName>
    <definedName name="ALT" localSheetId="49">#REF!</definedName>
    <definedName name="ALT" localSheetId="50">#REF!</definedName>
    <definedName name="ALT" localSheetId="5">#REF!</definedName>
    <definedName name="ALT" localSheetId="51">#REF!</definedName>
    <definedName name="ALT" localSheetId="52">#REF!</definedName>
    <definedName name="ALT" localSheetId="53">#REF!</definedName>
    <definedName name="ALT" localSheetId="54">#REF!</definedName>
    <definedName name="ALT" localSheetId="56">#REF!</definedName>
    <definedName name="ALT" localSheetId="57">#REF!</definedName>
    <definedName name="ALT" localSheetId="58">#REF!</definedName>
    <definedName name="ALT" localSheetId="59">#REF!</definedName>
    <definedName name="ALT" localSheetId="60">#REF!</definedName>
    <definedName name="ALT" localSheetId="61">#REF!</definedName>
    <definedName name="ALT" localSheetId="62">#REF!</definedName>
    <definedName name="ALT" localSheetId="63">#REF!</definedName>
    <definedName name="ALT" localSheetId="6">#REF!</definedName>
    <definedName name="ALT" localSheetId="64">#REF!</definedName>
    <definedName name="ALT" localSheetId="65">#REF!</definedName>
    <definedName name="ALT" localSheetId="66">#REF!</definedName>
    <definedName name="ALT" localSheetId="67">#REF!</definedName>
    <definedName name="ALT" localSheetId="68">#REF!</definedName>
    <definedName name="ALT" localSheetId="69">#REF!</definedName>
    <definedName name="ALT" localSheetId="71">#REF!</definedName>
    <definedName name="ALT" localSheetId="72">#REF!</definedName>
    <definedName name="ALT" localSheetId="73">#REF!</definedName>
    <definedName name="ALT" localSheetId="7">#REF!</definedName>
    <definedName name="ALT" localSheetId="74">#REF!</definedName>
    <definedName name="ALT" localSheetId="75">#REF!</definedName>
    <definedName name="ALT" localSheetId="76">#REF!</definedName>
    <definedName name="ALT" localSheetId="77">#REF!</definedName>
    <definedName name="ALT" localSheetId="78">#REF!</definedName>
    <definedName name="ALT" localSheetId="79">#REF!</definedName>
    <definedName name="ALT" localSheetId="8">#REF!</definedName>
    <definedName name="ALT" localSheetId="9">#REF!</definedName>
    <definedName name="ALT">#REF!</definedName>
    <definedName name="AMB" localSheetId="1">#REF!</definedName>
    <definedName name="AMB" localSheetId="10">#REF!</definedName>
    <definedName name="AMB" localSheetId="11">#REF!</definedName>
    <definedName name="AMB" localSheetId="12">#REF!</definedName>
    <definedName name="AMB" localSheetId="13">#REF!</definedName>
    <definedName name="AMB" localSheetId="15">#REF!</definedName>
    <definedName name="AMB" localSheetId="16">#REF!</definedName>
    <definedName name="AMB" localSheetId="2">#REF!</definedName>
    <definedName name="AMB" localSheetId="23">#REF!</definedName>
    <definedName name="AMB" localSheetId="24">#REF!</definedName>
    <definedName name="AMB" localSheetId="25">#REF!</definedName>
    <definedName name="AMB" localSheetId="26">#REF!</definedName>
    <definedName name="AMB" localSheetId="27">#REF!</definedName>
    <definedName name="AMB" localSheetId="28">#REF!</definedName>
    <definedName name="AMB" localSheetId="29">#REF!</definedName>
    <definedName name="AMB" localSheetId="3">#REF!</definedName>
    <definedName name="AMB" localSheetId="31">#REF!</definedName>
    <definedName name="AMB" localSheetId="32">#REF!</definedName>
    <definedName name="AMB" localSheetId="33">#REF!</definedName>
    <definedName name="AMB" localSheetId="34">#REF!</definedName>
    <definedName name="AMB" localSheetId="37">#REF!</definedName>
    <definedName name="AMB" localSheetId="41">#REF!</definedName>
    <definedName name="AMB" localSheetId="4">#REF!</definedName>
    <definedName name="AMB" localSheetId="45">#REF!</definedName>
    <definedName name="AMB" localSheetId="46">#REF!</definedName>
    <definedName name="AMB" localSheetId="47">#REF!</definedName>
    <definedName name="AMB" localSheetId="48">#REF!</definedName>
    <definedName name="AMB" localSheetId="49">#REF!</definedName>
    <definedName name="AMB" localSheetId="50">#REF!</definedName>
    <definedName name="AMB" localSheetId="5">#REF!</definedName>
    <definedName name="AMB" localSheetId="51">#REF!</definedName>
    <definedName name="AMB" localSheetId="52">#REF!</definedName>
    <definedName name="AMB" localSheetId="53">#REF!</definedName>
    <definedName name="AMB" localSheetId="54">#REF!</definedName>
    <definedName name="AMB" localSheetId="56">#REF!</definedName>
    <definedName name="AMB" localSheetId="57">#REF!</definedName>
    <definedName name="AMB" localSheetId="58">#REF!</definedName>
    <definedName name="AMB" localSheetId="59">#REF!</definedName>
    <definedName name="AMB" localSheetId="60">#REF!</definedName>
    <definedName name="AMB" localSheetId="61">#REF!</definedName>
    <definedName name="AMB" localSheetId="62">#REF!</definedName>
    <definedName name="AMB" localSheetId="63">#REF!</definedName>
    <definedName name="AMB" localSheetId="6">#REF!</definedName>
    <definedName name="AMB" localSheetId="64">#REF!</definedName>
    <definedName name="AMB" localSheetId="65">#REF!</definedName>
    <definedName name="AMB" localSheetId="66">#REF!</definedName>
    <definedName name="AMB" localSheetId="67">#REF!</definedName>
    <definedName name="AMB" localSheetId="68">#REF!</definedName>
    <definedName name="AMB" localSheetId="69">#REF!</definedName>
    <definedName name="AMB" localSheetId="71">#REF!</definedName>
    <definedName name="AMB" localSheetId="72">#REF!</definedName>
    <definedName name="AMB" localSheetId="73">#REF!</definedName>
    <definedName name="AMB" localSheetId="7">#REF!</definedName>
    <definedName name="AMB" localSheetId="74">#REF!</definedName>
    <definedName name="AMB" localSheetId="75">#REF!</definedName>
    <definedName name="AMB" localSheetId="76">#REF!</definedName>
    <definedName name="AMB" localSheetId="77">#REF!</definedName>
    <definedName name="AMB" localSheetId="78">#REF!</definedName>
    <definedName name="AMB" localSheetId="79">#REF!</definedName>
    <definedName name="AMB" localSheetId="8">#REF!</definedName>
    <definedName name="AMB" localSheetId="9">#REF!</definedName>
    <definedName name="AMB">#REF!</definedName>
    <definedName name="amefp1" localSheetId="5">'[81]Table 8'!$A$1:$AL$61</definedName>
    <definedName name="amefp1" localSheetId="6">'[82]Table 8'!$A$1:$AL$61</definedName>
    <definedName name="amefp1">'[83]Table 8'!$A$1:$AL$61</definedName>
    <definedName name="amefp3" localSheetId="5">'[81]Table 10'!$A$1:$AN$63</definedName>
    <definedName name="amefp3" localSheetId="6">'[82]Table 10'!$A$1:$AN$63</definedName>
    <definedName name="amefp3">'[83]Table 10'!$A$1:$AN$63</definedName>
    <definedName name="amort" localSheetId="5">[84]info!$A$5:$AP$18</definedName>
    <definedName name="amort" localSheetId="6">[84]info!$A$5:$AP$18</definedName>
    <definedName name="amort">[85]info!$A$5:$AP$18</definedName>
    <definedName name="Amorti" localSheetId="1">[86]info!#REF!</definedName>
    <definedName name="Amorti" localSheetId="10">[86]info!#REF!</definedName>
    <definedName name="Amorti" localSheetId="11">[86]info!#REF!</definedName>
    <definedName name="Amorti" localSheetId="12">[86]info!#REF!</definedName>
    <definedName name="Amorti" localSheetId="13">[86]info!#REF!</definedName>
    <definedName name="Amorti" localSheetId="2">[86]info!#REF!</definedName>
    <definedName name="Amorti" localSheetId="25">[86]info!#REF!</definedName>
    <definedName name="Amorti" localSheetId="26">[86]info!#REF!</definedName>
    <definedName name="Amorti" localSheetId="27">[86]info!#REF!</definedName>
    <definedName name="Amorti" localSheetId="28">[86]info!#REF!</definedName>
    <definedName name="Amorti" localSheetId="29">[86]info!#REF!</definedName>
    <definedName name="Amorti" localSheetId="3">[86]info!#REF!</definedName>
    <definedName name="Amorti" localSheetId="31">[86]info!#REF!</definedName>
    <definedName name="Amorti" localSheetId="32">[86]info!#REF!</definedName>
    <definedName name="Amorti" localSheetId="33">[86]info!#REF!</definedName>
    <definedName name="Amorti" localSheetId="34">[86]info!#REF!</definedName>
    <definedName name="Amorti" localSheetId="37">[86]info!#REF!</definedName>
    <definedName name="Amorti" localSheetId="41">[86]info!#REF!</definedName>
    <definedName name="Amorti" localSheetId="4">[86]info!#REF!</definedName>
    <definedName name="Amorti" localSheetId="45">[86]info!#REF!</definedName>
    <definedName name="Amorti" localSheetId="46">[86]info!#REF!</definedName>
    <definedName name="Amorti" localSheetId="47">[86]info!#REF!</definedName>
    <definedName name="Amorti" localSheetId="48">[86]info!#REF!</definedName>
    <definedName name="Amorti" localSheetId="49">[86]info!#REF!</definedName>
    <definedName name="Amorti" localSheetId="50">[86]info!#REF!</definedName>
    <definedName name="Amorti" localSheetId="5">[87]info!#REF!</definedName>
    <definedName name="Amorti" localSheetId="51">[86]info!#REF!</definedName>
    <definedName name="Amorti" localSheetId="52">[86]info!#REF!</definedName>
    <definedName name="Amorti" localSheetId="53">[86]info!#REF!</definedName>
    <definedName name="Amorti" localSheetId="54">[86]info!#REF!</definedName>
    <definedName name="Amorti" localSheetId="56">[86]info!#REF!</definedName>
    <definedName name="Amorti" localSheetId="57">[86]info!#REF!</definedName>
    <definedName name="Amorti" localSheetId="58">[86]info!#REF!</definedName>
    <definedName name="Amorti" localSheetId="59">[86]info!#REF!</definedName>
    <definedName name="Amorti" localSheetId="60">[86]info!#REF!</definedName>
    <definedName name="Amorti" localSheetId="61">[86]info!#REF!</definedName>
    <definedName name="Amorti" localSheetId="62">[86]info!#REF!</definedName>
    <definedName name="Amorti" localSheetId="63">[86]info!#REF!</definedName>
    <definedName name="Amorti" localSheetId="6">[87]info!#REF!</definedName>
    <definedName name="Amorti" localSheetId="64">[86]info!#REF!</definedName>
    <definedName name="Amorti" localSheetId="65">[86]info!#REF!</definedName>
    <definedName name="Amorti" localSheetId="66">[86]info!#REF!</definedName>
    <definedName name="Amorti" localSheetId="67">[86]info!#REF!</definedName>
    <definedName name="Amorti" localSheetId="68">[86]info!#REF!</definedName>
    <definedName name="Amorti" localSheetId="69">[86]info!#REF!</definedName>
    <definedName name="Amorti" localSheetId="71">[86]info!#REF!</definedName>
    <definedName name="Amorti" localSheetId="72">[86]info!#REF!</definedName>
    <definedName name="Amorti" localSheetId="73">[86]info!#REF!</definedName>
    <definedName name="Amorti" localSheetId="7">[86]info!#REF!</definedName>
    <definedName name="Amorti" localSheetId="74">[86]info!#REF!</definedName>
    <definedName name="Amorti" localSheetId="75">[86]info!#REF!</definedName>
    <definedName name="Amorti" localSheetId="76">[86]info!#REF!</definedName>
    <definedName name="Amorti" localSheetId="77">[86]info!#REF!</definedName>
    <definedName name="Amorti" localSheetId="78">[86]info!#REF!</definedName>
    <definedName name="Amorti" localSheetId="79">[86]info!#REF!</definedName>
    <definedName name="Amorti" localSheetId="8">[86]info!#REF!</definedName>
    <definedName name="Amorti" localSheetId="9">[86]info!#REF!</definedName>
    <definedName name="Amorti">[86]info!#REF!</definedName>
    <definedName name="AMORTIZATION" localSheetId="1">#REF!</definedName>
    <definedName name="AMORTIZATION" localSheetId="10">#REF!</definedName>
    <definedName name="AMORTIZATION" localSheetId="11">#REF!</definedName>
    <definedName name="AMORTIZATION" localSheetId="12">#REF!</definedName>
    <definedName name="AMORTIZATION" localSheetId="13">#REF!</definedName>
    <definedName name="AMORTIZATION" localSheetId="15">#REF!</definedName>
    <definedName name="AMORTIZATION" localSheetId="16">#REF!</definedName>
    <definedName name="AMORTIZATION" localSheetId="2">#REF!</definedName>
    <definedName name="AMORTIZATION" localSheetId="23">#REF!</definedName>
    <definedName name="AMORTIZATION" localSheetId="24">#REF!</definedName>
    <definedName name="AMORTIZATION" localSheetId="25">#REF!</definedName>
    <definedName name="AMORTIZATION" localSheetId="26">#REF!</definedName>
    <definedName name="AMORTIZATION" localSheetId="27">#REF!</definedName>
    <definedName name="AMORTIZATION" localSheetId="28">#REF!</definedName>
    <definedName name="AMORTIZATION" localSheetId="29">#REF!</definedName>
    <definedName name="AMORTIZATION" localSheetId="3">#REF!</definedName>
    <definedName name="AMORTIZATION" localSheetId="31">#REF!</definedName>
    <definedName name="AMORTIZATION" localSheetId="32">#REF!</definedName>
    <definedName name="AMORTIZATION" localSheetId="33">#REF!</definedName>
    <definedName name="AMORTIZATION" localSheetId="34">#REF!</definedName>
    <definedName name="AMORTIZATION" localSheetId="37">#REF!</definedName>
    <definedName name="AMORTIZATION" localSheetId="41">#REF!</definedName>
    <definedName name="AMORTIZATION" localSheetId="4">#REF!</definedName>
    <definedName name="AMORTIZATION" localSheetId="45">#REF!</definedName>
    <definedName name="AMORTIZATION" localSheetId="46">#REF!</definedName>
    <definedName name="AMORTIZATION" localSheetId="47">#REF!</definedName>
    <definedName name="AMORTIZATION" localSheetId="48">#REF!</definedName>
    <definedName name="AMORTIZATION" localSheetId="49">#REF!</definedName>
    <definedName name="AMORTIZATION" localSheetId="50">#REF!</definedName>
    <definedName name="AMORTIZATION" localSheetId="5">#REF!</definedName>
    <definedName name="AMORTIZATION" localSheetId="51">#REF!</definedName>
    <definedName name="AMORTIZATION" localSheetId="52">#REF!</definedName>
    <definedName name="AMORTIZATION" localSheetId="53">#REF!</definedName>
    <definedName name="AMORTIZATION" localSheetId="54">#REF!</definedName>
    <definedName name="AMORTIZATION" localSheetId="56">#REF!</definedName>
    <definedName name="AMORTIZATION" localSheetId="57">#REF!</definedName>
    <definedName name="AMORTIZATION" localSheetId="58">#REF!</definedName>
    <definedName name="AMORTIZATION" localSheetId="59">#REF!</definedName>
    <definedName name="AMORTIZATION" localSheetId="60">#REF!</definedName>
    <definedName name="AMORTIZATION" localSheetId="61">#REF!</definedName>
    <definedName name="AMORTIZATION" localSheetId="62">#REF!</definedName>
    <definedName name="AMORTIZATION" localSheetId="63">#REF!</definedName>
    <definedName name="AMORTIZATION" localSheetId="6">#REF!</definedName>
    <definedName name="AMORTIZATION" localSheetId="64">#REF!</definedName>
    <definedName name="AMORTIZATION" localSheetId="65">#REF!</definedName>
    <definedName name="AMORTIZATION" localSheetId="66">#REF!</definedName>
    <definedName name="AMORTIZATION" localSheetId="67">#REF!</definedName>
    <definedName name="AMORTIZATION" localSheetId="68">#REF!</definedName>
    <definedName name="AMORTIZATION" localSheetId="69">#REF!</definedName>
    <definedName name="AMORTIZATION" localSheetId="71">#REF!</definedName>
    <definedName name="AMORTIZATION" localSheetId="72">#REF!</definedName>
    <definedName name="AMORTIZATION" localSheetId="73">#REF!</definedName>
    <definedName name="AMORTIZATION" localSheetId="7">#REF!</definedName>
    <definedName name="AMORTIZATION" localSheetId="74">#REF!</definedName>
    <definedName name="AMORTIZATION" localSheetId="75">#REF!</definedName>
    <definedName name="AMORTIZATION" localSheetId="76">#REF!</definedName>
    <definedName name="AMORTIZATION" localSheetId="77">#REF!</definedName>
    <definedName name="AMORTIZATION" localSheetId="78">#REF!</definedName>
    <definedName name="AMORTIZATION" localSheetId="79">#REF!</definedName>
    <definedName name="AMORTIZATION" localSheetId="8">#REF!</definedName>
    <definedName name="AMORTIZATION" localSheetId="9">#REF!</definedName>
    <definedName name="AMORTIZATION">#REF!</definedName>
    <definedName name="annexa1" localSheetId="1">#REF!</definedName>
    <definedName name="annexa1" localSheetId="10">#REF!</definedName>
    <definedName name="annexa1" localSheetId="11">#REF!</definedName>
    <definedName name="annexa1" localSheetId="12">#REF!</definedName>
    <definedName name="annexa1" localSheetId="13">#REF!</definedName>
    <definedName name="annexa1" localSheetId="15">#REF!</definedName>
    <definedName name="annexa1" localSheetId="16">#REF!</definedName>
    <definedName name="annexa1" localSheetId="2">#REF!</definedName>
    <definedName name="annexa1" localSheetId="23">#REF!</definedName>
    <definedName name="annexa1" localSheetId="24">#REF!</definedName>
    <definedName name="annexa1" localSheetId="25">#REF!</definedName>
    <definedName name="annexa1" localSheetId="26">#REF!</definedName>
    <definedName name="annexa1" localSheetId="27">#REF!</definedName>
    <definedName name="annexa1" localSheetId="28">#REF!</definedName>
    <definedName name="annexa1" localSheetId="29">#REF!</definedName>
    <definedName name="annexa1" localSheetId="3">#REF!</definedName>
    <definedName name="annexa1" localSheetId="31">#REF!</definedName>
    <definedName name="annexa1" localSheetId="32">#REF!</definedName>
    <definedName name="annexa1" localSheetId="33">#REF!</definedName>
    <definedName name="annexa1" localSheetId="34">#REF!</definedName>
    <definedName name="annexa1" localSheetId="37">#REF!</definedName>
    <definedName name="annexa1" localSheetId="41">#REF!</definedName>
    <definedName name="annexa1" localSheetId="4">#REF!</definedName>
    <definedName name="annexa1" localSheetId="45">#REF!</definedName>
    <definedName name="annexa1" localSheetId="46">#REF!</definedName>
    <definedName name="annexa1" localSheetId="47">#REF!</definedName>
    <definedName name="annexa1" localSheetId="48">#REF!</definedName>
    <definedName name="annexa1" localSheetId="49">#REF!</definedName>
    <definedName name="annexa1" localSheetId="50">#REF!</definedName>
    <definedName name="annexa1" localSheetId="5">#REF!</definedName>
    <definedName name="annexa1" localSheetId="51">#REF!</definedName>
    <definedName name="annexa1" localSheetId="52">#REF!</definedName>
    <definedName name="annexa1" localSheetId="53">#REF!</definedName>
    <definedName name="annexa1" localSheetId="54">#REF!</definedName>
    <definedName name="annexa1" localSheetId="56">#REF!</definedName>
    <definedName name="annexa1" localSheetId="57">#REF!</definedName>
    <definedName name="annexa1" localSheetId="58">#REF!</definedName>
    <definedName name="annexa1" localSheetId="59">#REF!</definedName>
    <definedName name="annexa1" localSheetId="60">#REF!</definedName>
    <definedName name="annexa1" localSheetId="61">#REF!</definedName>
    <definedName name="annexa1" localSheetId="62">#REF!</definedName>
    <definedName name="annexa1" localSheetId="63">#REF!</definedName>
    <definedName name="annexa1" localSheetId="6">#REF!</definedName>
    <definedName name="annexa1" localSheetId="64">#REF!</definedName>
    <definedName name="annexa1" localSheetId="65">#REF!</definedName>
    <definedName name="annexa1" localSheetId="66">#REF!</definedName>
    <definedName name="annexa1" localSheetId="67">#REF!</definedName>
    <definedName name="annexa1" localSheetId="68">#REF!</definedName>
    <definedName name="annexa1" localSheetId="69">#REF!</definedName>
    <definedName name="annexa1" localSheetId="71">#REF!</definedName>
    <definedName name="annexa1" localSheetId="72">#REF!</definedName>
    <definedName name="annexa1" localSheetId="73">#REF!</definedName>
    <definedName name="annexa1" localSheetId="7">#REF!</definedName>
    <definedName name="annexa1" localSheetId="74">#REF!</definedName>
    <definedName name="annexa1" localSheetId="75">#REF!</definedName>
    <definedName name="annexa1" localSheetId="76">#REF!</definedName>
    <definedName name="annexa1" localSheetId="77">#REF!</definedName>
    <definedName name="annexa1" localSheetId="78">#REF!</definedName>
    <definedName name="annexa1" localSheetId="79">#REF!</definedName>
    <definedName name="annexa1" localSheetId="8">#REF!</definedName>
    <definedName name="annexa1" localSheetId="9">#REF!</definedName>
    <definedName name="annexa1">#REF!</definedName>
    <definedName name="annexa2" localSheetId="1">#REF!</definedName>
    <definedName name="annexa2" localSheetId="10">#REF!</definedName>
    <definedName name="annexa2" localSheetId="11">#REF!</definedName>
    <definedName name="annexa2" localSheetId="12">#REF!</definedName>
    <definedName name="annexa2" localSheetId="13">#REF!</definedName>
    <definedName name="annexa2" localSheetId="15">#REF!</definedName>
    <definedName name="annexa2" localSheetId="16">#REF!</definedName>
    <definedName name="annexa2" localSheetId="2">#REF!</definedName>
    <definedName name="annexa2" localSheetId="23">#REF!</definedName>
    <definedName name="annexa2" localSheetId="24">#REF!</definedName>
    <definedName name="annexa2" localSheetId="25">#REF!</definedName>
    <definedName name="annexa2" localSheetId="26">#REF!</definedName>
    <definedName name="annexa2" localSheetId="27">#REF!</definedName>
    <definedName name="annexa2" localSheetId="28">#REF!</definedName>
    <definedName name="annexa2" localSheetId="29">#REF!</definedName>
    <definedName name="annexa2" localSheetId="3">#REF!</definedName>
    <definedName name="annexa2" localSheetId="31">#REF!</definedName>
    <definedName name="annexa2" localSheetId="32">#REF!</definedName>
    <definedName name="annexa2" localSheetId="33">#REF!</definedName>
    <definedName name="annexa2" localSheetId="34">#REF!</definedName>
    <definedName name="annexa2" localSheetId="37">#REF!</definedName>
    <definedName name="annexa2" localSheetId="41">#REF!</definedName>
    <definedName name="annexa2" localSheetId="4">#REF!</definedName>
    <definedName name="annexa2" localSheetId="45">#REF!</definedName>
    <definedName name="annexa2" localSheetId="46">#REF!</definedName>
    <definedName name="annexa2" localSheetId="47">#REF!</definedName>
    <definedName name="annexa2" localSheetId="48">#REF!</definedName>
    <definedName name="annexa2" localSheetId="49">#REF!</definedName>
    <definedName name="annexa2" localSheetId="50">#REF!</definedName>
    <definedName name="annexa2" localSheetId="5">#REF!</definedName>
    <definedName name="annexa2" localSheetId="51">#REF!</definedName>
    <definedName name="annexa2" localSheetId="52">#REF!</definedName>
    <definedName name="annexa2" localSheetId="53">#REF!</definedName>
    <definedName name="annexa2" localSheetId="54">#REF!</definedName>
    <definedName name="annexa2" localSheetId="56">#REF!</definedName>
    <definedName name="annexa2" localSheetId="57">#REF!</definedName>
    <definedName name="annexa2" localSheetId="58">#REF!</definedName>
    <definedName name="annexa2" localSheetId="59">#REF!</definedName>
    <definedName name="annexa2" localSheetId="60">#REF!</definedName>
    <definedName name="annexa2" localSheetId="61">#REF!</definedName>
    <definedName name="annexa2" localSheetId="62">#REF!</definedName>
    <definedName name="annexa2" localSheetId="63">#REF!</definedName>
    <definedName name="annexa2" localSheetId="6">#REF!</definedName>
    <definedName name="annexa2" localSheetId="64">#REF!</definedName>
    <definedName name="annexa2" localSheetId="65">#REF!</definedName>
    <definedName name="annexa2" localSheetId="66">#REF!</definedName>
    <definedName name="annexa2" localSheetId="67">#REF!</definedName>
    <definedName name="annexa2" localSheetId="68">#REF!</definedName>
    <definedName name="annexa2" localSheetId="69">#REF!</definedName>
    <definedName name="annexa2" localSheetId="71">#REF!</definedName>
    <definedName name="annexa2" localSheetId="72">#REF!</definedName>
    <definedName name="annexa2" localSheetId="73">#REF!</definedName>
    <definedName name="annexa2" localSheetId="7">#REF!</definedName>
    <definedName name="annexa2" localSheetId="74">#REF!</definedName>
    <definedName name="annexa2" localSheetId="75">#REF!</definedName>
    <definedName name="annexa2" localSheetId="76">#REF!</definedName>
    <definedName name="annexa2" localSheetId="77">#REF!</definedName>
    <definedName name="annexa2" localSheetId="78">#REF!</definedName>
    <definedName name="annexa2" localSheetId="79">#REF!</definedName>
    <definedName name="annexa2" localSheetId="8">#REF!</definedName>
    <definedName name="annexa2" localSheetId="9">#REF!</definedName>
    <definedName name="annexa2">#REF!</definedName>
    <definedName name="Annual_CPI_ER_GDP" localSheetId="1">#REF!</definedName>
    <definedName name="Annual_CPI_ER_GDP" localSheetId="11">#REF!</definedName>
    <definedName name="Annual_CPI_ER_GDP" localSheetId="12">#REF!</definedName>
    <definedName name="Annual_CPI_ER_GDP" localSheetId="13">#REF!</definedName>
    <definedName name="Annual_CPI_ER_GDP" localSheetId="23">#REF!</definedName>
    <definedName name="Annual_CPI_ER_GDP" localSheetId="24">#REF!</definedName>
    <definedName name="Annual_CPI_ER_GDP" localSheetId="26">#REF!</definedName>
    <definedName name="Annual_CPI_ER_GDP" localSheetId="28">#REF!</definedName>
    <definedName name="Annual_CPI_ER_GDP" localSheetId="29">#REF!</definedName>
    <definedName name="Annual_CPI_ER_GDP" localSheetId="31">#REF!</definedName>
    <definedName name="Annual_CPI_ER_GDP" localSheetId="41">#REF!</definedName>
    <definedName name="Annual_CPI_ER_GDP" localSheetId="4">#REF!</definedName>
    <definedName name="Annual_CPI_ER_GDP" localSheetId="46">#REF!</definedName>
    <definedName name="Annual_CPI_ER_GDP" localSheetId="47">#REF!</definedName>
    <definedName name="Annual_CPI_ER_GDP" localSheetId="48">#REF!</definedName>
    <definedName name="Annual_CPI_ER_GDP" localSheetId="49">#REF!</definedName>
    <definedName name="Annual_CPI_ER_GDP" localSheetId="50">#REF!</definedName>
    <definedName name="Annual_CPI_ER_GDP" localSheetId="51">#REF!</definedName>
    <definedName name="Annual_CPI_ER_GDP" localSheetId="53">#REF!</definedName>
    <definedName name="Annual_CPI_ER_GDP" localSheetId="54">#REF!</definedName>
    <definedName name="Annual_CPI_ER_GDP" localSheetId="56">#REF!</definedName>
    <definedName name="Annual_CPI_ER_GDP" localSheetId="57">#REF!</definedName>
    <definedName name="Annual_CPI_ER_GDP" localSheetId="58">#REF!</definedName>
    <definedName name="Annual_CPI_ER_GDP" localSheetId="60">#REF!</definedName>
    <definedName name="Annual_CPI_ER_GDP" localSheetId="61">#REF!</definedName>
    <definedName name="Annual_CPI_ER_GDP" localSheetId="62">#REF!</definedName>
    <definedName name="Annual_CPI_ER_GDP" localSheetId="63">#REF!</definedName>
    <definedName name="Annual_CPI_ER_GDP" localSheetId="64">#REF!</definedName>
    <definedName name="Annual_CPI_ER_GDP" localSheetId="66">#REF!</definedName>
    <definedName name="Annual_CPI_ER_GDP" localSheetId="67">#REF!</definedName>
    <definedName name="Annual_CPI_ER_GDP" localSheetId="68">#REF!</definedName>
    <definedName name="Annual_CPI_ER_GDP" localSheetId="69">#REF!</definedName>
    <definedName name="Annual_CPI_ER_GDP" localSheetId="71">#REF!</definedName>
    <definedName name="Annual_CPI_ER_GDP" localSheetId="72">#REF!</definedName>
    <definedName name="Annual_CPI_ER_GDP" localSheetId="73">#REF!</definedName>
    <definedName name="Annual_CPI_ER_GDP">#REF!</definedName>
    <definedName name="Annual_CPI_ER_GDP_from_real" localSheetId="1">#REF!</definedName>
    <definedName name="Annual_CPI_ER_GDP_from_real" localSheetId="11">#REF!</definedName>
    <definedName name="Annual_CPI_ER_GDP_from_real" localSheetId="12">#REF!</definedName>
    <definedName name="Annual_CPI_ER_GDP_from_real" localSheetId="13">#REF!</definedName>
    <definedName name="Annual_CPI_ER_GDP_from_real" localSheetId="23">#REF!</definedName>
    <definedName name="Annual_CPI_ER_GDP_from_real" localSheetId="24">#REF!</definedName>
    <definedName name="Annual_CPI_ER_GDP_from_real" localSheetId="26">#REF!</definedName>
    <definedName name="Annual_CPI_ER_GDP_from_real" localSheetId="28">#REF!</definedName>
    <definedName name="Annual_CPI_ER_GDP_from_real" localSheetId="29">#REF!</definedName>
    <definedName name="Annual_CPI_ER_GDP_from_real" localSheetId="31">#REF!</definedName>
    <definedName name="Annual_CPI_ER_GDP_from_real" localSheetId="41">#REF!</definedName>
    <definedName name="Annual_CPI_ER_GDP_from_real" localSheetId="4">#REF!</definedName>
    <definedName name="Annual_CPI_ER_GDP_from_real" localSheetId="46">#REF!</definedName>
    <definedName name="Annual_CPI_ER_GDP_from_real" localSheetId="47">#REF!</definedName>
    <definedName name="Annual_CPI_ER_GDP_from_real" localSheetId="48">#REF!</definedName>
    <definedName name="Annual_CPI_ER_GDP_from_real" localSheetId="49">#REF!</definedName>
    <definedName name="Annual_CPI_ER_GDP_from_real" localSheetId="50">#REF!</definedName>
    <definedName name="Annual_CPI_ER_GDP_from_real" localSheetId="51">#REF!</definedName>
    <definedName name="Annual_CPI_ER_GDP_from_real" localSheetId="53">#REF!</definedName>
    <definedName name="Annual_CPI_ER_GDP_from_real" localSheetId="54">#REF!</definedName>
    <definedName name="Annual_CPI_ER_GDP_from_real" localSheetId="56">#REF!</definedName>
    <definedName name="Annual_CPI_ER_GDP_from_real" localSheetId="57">#REF!</definedName>
    <definedName name="Annual_CPI_ER_GDP_from_real" localSheetId="58">#REF!</definedName>
    <definedName name="Annual_CPI_ER_GDP_from_real" localSheetId="60">#REF!</definedName>
    <definedName name="Annual_CPI_ER_GDP_from_real" localSheetId="61">#REF!</definedName>
    <definedName name="Annual_CPI_ER_GDP_from_real" localSheetId="62">#REF!</definedName>
    <definedName name="Annual_CPI_ER_GDP_from_real" localSheetId="63">#REF!</definedName>
    <definedName name="Annual_CPI_ER_GDP_from_real" localSheetId="64">#REF!</definedName>
    <definedName name="Annual_CPI_ER_GDP_from_real" localSheetId="66">#REF!</definedName>
    <definedName name="Annual_CPI_ER_GDP_from_real" localSheetId="67">#REF!</definedName>
    <definedName name="Annual_CPI_ER_GDP_from_real" localSheetId="68">#REF!</definedName>
    <definedName name="Annual_CPI_ER_GDP_from_real" localSheetId="69">#REF!</definedName>
    <definedName name="Annual_CPI_ER_GDP_from_real" localSheetId="71">#REF!</definedName>
    <definedName name="Annual_CPI_ER_GDP_from_real" localSheetId="72">#REF!</definedName>
    <definedName name="Annual_CPI_ER_GDP_from_real" localSheetId="73">#REF!</definedName>
    <definedName name="Annual_CPI_ER_GDP_from_real">#REF!</definedName>
    <definedName name="anscount" hidden="1">2</definedName>
    <definedName name="Apr_50" localSheetId="1">#REF!</definedName>
    <definedName name="Apr_50" localSheetId="10">#REF!</definedName>
    <definedName name="Apr_50" localSheetId="11">#REF!</definedName>
    <definedName name="Apr_50" localSheetId="12">#REF!</definedName>
    <definedName name="Apr_50" localSheetId="13">#REF!</definedName>
    <definedName name="Apr_50" localSheetId="15">#REF!</definedName>
    <definedName name="Apr_50" localSheetId="16">#REF!</definedName>
    <definedName name="Apr_50" localSheetId="2">#REF!</definedName>
    <definedName name="Apr_50" localSheetId="23">#REF!</definedName>
    <definedName name="Apr_50" localSheetId="24">#REF!</definedName>
    <definedName name="Apr_50" localSheetId="25">#REF!</definedName>
    <definedName name="Apr_50" localSheetId="26">#REF!</definedName>
    <definedName name="Apr_50" localSheetId="27">#REF!</definedName>
    <definedName name="Apr_50" localSheetId="28">#REF!</definedName>
    <definedName name="Apr_50" localSheetId="29">#REF!</definedName>
    <definedName name="Apr_50" localSheetId="3">#REF!</definedName>
    <definedName name="Apr_50" localSheetId="31">#REF!</definedName>
    <definedName name="Apr_50" localSheetId="32">#REF!</definedName>
    <definedName name="Apr_50" localSheetId="33">#REF!</definedName>
    <definedName name="Apr_50" localSheetId="34">#REF!</definedName>
    <definedName name="Apr_50" localSheetId="37">#REF!</definedName>
    <definedName name="Apr_50" localSheetId="41">#REF!</definedName>
    <definedName name="Apr_50" localSheetId="4">#REF!</definedName>
    <definedName name="Apr_50" localSheetId="45">#REF!</definedName>
    <definedName name="Apr_50" localSheetId="46">#REF!</definedName>
    <definedName name="Apr_50" localSheetId="47">#REF!</definedName>
    <definedName name="Apr_50" localSheetId="48">#REF!</definedName>
    <definedName name="Apr_50" localSheetId="49">#REF!</definedName>
    <definedName name="Apr_50" localSheetId="50">#REF!</definedName>
    <definedName name="Apr_50" localSheetId="5">#REF!</definedName>
    <definedName name="Apr_50" localSheetId="51">#REF!</definedName>
    <definedName name="Apr_50" localSheetId="52">#REF!</definedName>
    <definedName name="Apr_50" localSheetId="53">#REF!</definedName>
    <definedName name="Apr_50" localSheetId="54">#REF!</definedName>
    <definedName name="Apr_50" localSheetId="56">#REF!</definedName>
    <definedName name="Apr_50" localSheetId="57">#REF!</definedName>
    <definedName name="Apr_50" localSheetId="58">#REF!</definedName>
    <definedName name="Apr_50" localSheetId="59">#REF!</definedName>
    <definedName name="Apr_50" localSheetId="60">#REF!</definedName>
    <definedName name="Apr_50" localSheetId="61">#REF!</definedName>
    <definedName name="Apr_50" localSheetId="62">#REF!</definedName>
    <definedName name="Apr_50" localSheetId="63">#REF!</definedName>
    <definedName name="Apr_50" localSheetId="6">#REF!</definedName>
    <definedName name="Apr_50" localSheetId="64">#REF!</definedName>
    <definedName name="Apr_50" localSheetId="65">#REF!</definedName>
    <definedName name="Apr_50" localSheetId="66">#REF!</definedName>
    <definedName name="Apr_50" localSheetId="67">#REF!</definedName>
    <definedName name="Apr_50" localSheetId="68">#REF!</definedName>
    <definedName name="Apr_50" localSheetId="69">#REF!</definedName>
    <definedName name="Apr_50" localSheetId="71">#REF!</definedName>
    <definedName name="Apr_50" localSheetId="72">#REF!</definedName>
    <definedName name="Apr_50" localSheetId="73">#REF!</definedName>
    <definedName name="Apr_50" localSheetId="7">#REF!</definedName>
    <definedName name="Apr_50" localSheetId="74">#REF!</definedName>
    <definedName name="Apr_50" localSheetId="75">#REF!</definedName>
    <definedName name="Apr_50" localSheetId="76">#REF!</definedName>
    <definedName name="Apr_50" localSheetId="77">#REF!</definedName>
    <definedName name="Apr_50" localSheetId="78">#REF!</definedName>
    <definedName name="Apr_50" localSheetId="79">#REF!</definedName>
    <definedName name="Apr_50" localSheetId="8">#REF!</definedName>
    <definedName name="Apr_50" localSheetId="9">#REF!</definedName>
    <definedName name="Apr_50">#REF!</definedName>
    <definedName name="Apr_51" localSheetId="1">#REF!</definedName>
    <definedName name="Apr_51" localSheetId="10">#REF!</definedName>
    <definedName name="Apr_51" localSheetId="11">#REF!</definedName>
    <definedName name="Apr_51" localSheetId="12">#REF!</definedName>
    <definedName name="Apr_51" localSheetId="13">#REF!</definedName>
    <definedName name="Apr_51" localSheetId="15">#REF!</definedName>
    <definedName name="Apr_51" localSheetId="16">#REF!</definedName>
    <definedName name="Apr_51" localSheetId="2">#REF!</definedName>
    <definedName name="Apr_51" localSheetId="23">#REF!</definedName>
    <definedName name="Apr_51" localSheetId="24">#REF!</definedName>
    <definedName name="Apr_51" localSheetId="25">#REF!</definedName>
    <definedName name="Apr_51" localSheetId="26">#REF!</definedName>
    <definedName name="Apr_51" localSheetId="27">#REF!</definedName>
    <definedName name="Apr_51" localSheetId="28">#REF!</definedName>
    <definedName name="Apr_51" localSheetId="29">#REF!</definedName>
    <definedName name="Apr_51" localSheetId="3">#REF!</definedName>
    <definedName name="Apr_51" localSheetId="31">#REF!</definedName>
    <definedName name="Apr_51" localSheetId="32">#REF!</definedName>
    <definedName name="Apr_51" localSheetId="33">#REF!</definedName>
    <definedName name="Apr_51" localSheetId="34">#REF!</definedName>
    <definedName name="Apr_51" localSheetId="37">#REF!</definedName>
    <definedName name="Apr_51" localSheetId="41">#REF!</definedName>
    <definedName name="Apr_51" localSheetId="4">#REF!</definedName>
    <definedName name="Apr_51" localSheetId="45">#REF!</definedName>
    <definedName name="Apr_51" localSheetId="46">#REF!</definedName>
    <definedName name="Apr_51" localSheetId="47">#REF!</definedName>
    <definedName name="Apr_51" localSheetId="48">#REF!</definedName>
    <definedName name="Apr_51" localSheetId="49">#REF!</definedName>
    <definedName name="Apr_51" localSheetId="50">#REF!</definedName>
    <definedName name="Apr_51" localSheetId="5">#REF!</definedName>
    <definedName name="Apr_51" localSheetId="51">#REF!</definedName>
    <definedName name="Apr_51" localSheetId="52">#REF!</definedName>
    <definedName name="Apr_51" localSheetId="53">#REF!</definedName>
    <definedName name="Apr_51" localSheetId="54">#REF!</definedName>
    <definedName name="Apr_51" localSheetId="56">#REF!</definedName>
    <definedName name="Apr_51" localSheetId="57">#REF!</definedName>
    <definedName name="Apr_51" localSheetId="58">#REF!</definedName>
    <definedName name="Apr_51" localSheetId="59">#REF!</definedName>
    <definedName name="Apr_51" localSheetId="60">#REF!</definedName>
    <definedName name="Apr_51" localSheetId="61">#REF!</definedName>
    <definedName name="Apr_51" localSheetId="62">#REF!</definedName>
    <definedName name="Apr_51" localSheetId="63">#REF!</definedName>
    <definedName name="Apr_51" localSheetId="6">#REF!</definedName>
    <definedName name="Apr_51" localSheetId="64">#REF!</definedName>
    <definedName name="Apr_51" localSheetId="65">#REF!</definedName>
    <definedName name="Apr_51" localSheetId="66">#REF!</definedName>
    <definedName name="Apr_51" localSheetId="67">#REF!</definedName>
    <definedName name="Apr_51" localSheetId="68">#REF!</definedName>
    <definedName name="Apr_51" localSheetId="69">#REF!</definedName>
    <definedName name="Apr_51" localSheetId="71">#REF!</definedName>
    <definedName name="Apr_51" localSheetId="72">#REF!</definedName>
    <definedName name="Apr_51" localSheetId="73">#REF!</definedName>
    <definedName name="Apr_51" localSheetId="7">#REF!</definedName>
    <definedName name="Apr_51" localSheetId="74">#REF!</definedName>
    <definedName name="Apr_51" localSheetId="75">#REF!</definedName>
    <definedName name="Apr_51" localSheetId="76">#REF!</definedName>
    <definedName name="Apr_51" localSheetId="77">#REF!</definedName>
    <definedName name="Apr_51" localSheetId="78">#REF!</definedName>
    <definedName name="Apr_51" localSheetId="79">#REF!</definedName>
    <definedName name="Apr_51" localSheetId="8">#REF!</definedName>
    <definedName name="Apr_51" localSheetId="9">#REF!</definedName>
    <definedName name="Apr_51">#REF!</definedName>
    <definedName name="Apr_52" localSheetId="1">#REF!</definedName>
    <definedName name="Apr_52" localSheetId="10">#REF!</definedName>
    <definedName name="Apr_52" localSheetId="11">#REF!</definedName>
    <definedName name="Apr_52" localSheetId="12">#REF!</definedName>
    <definedName name="Apr_52" localSheetId="13">#REF!</definedName>
    <definedName name="Apr_52" localSheetId="15">#REF!</definedName>
    <definedName name="Apr_52" localSheetId="16">#REF!</definedName>
    <definedName name="Apr_52" localSheetId="2">#REF!</definedName>
    <definedName name="Apr_52" localSheetId="23">#REF!</definedName>
    <definedName name="Apr_52" localSheetId="24">#REF!</definedName>
    <definedName name="Apr_52" localSheetId="25">#REF!</definedName>
    <definedName name="Apr_52" localSheetId="26">#REF!</definedName>
    <definedName name="Apr_52" localSheetId="27">#REF!</definedName>
    <definedName name="Apr_52" localSheetId="28">#REF!</definedName>
    <definedName name="Apr_52" localSheetId="29">#REF!</definedName>
    <definedName name="Apr_52" localSheetId="3">#REF!</definedName>
    <definedName name="Apr_52" localSheetId="31">#REF!</definedName>
    <definedName name="Apr_52" localSheetId="32">#REF!</definedName>
    <definedName name="Apr_52" localSheetId="33">#REF!</definedName>
    <definedName name="Apr_52" localSheetId="34">#REF!</definedName>
    <definedName name="Apr_52" localSheetId="37">#REF!</definedName>
    <definedName name="Apr_52" localSheetId="41">#REF!</definedName>
    <definedName name="Apr_52" localSheetId="4">#REF!</definedName>
    <definedName name="Apr_52" localSheetId="45">#REF!</definedName>
    <definedName name="Apr_52" localSheetId="46">#REF!</definedName>
    <definedName name="Apr_52" localSheetId="47">#REF!</definedName>
    <definedName name="Apr_52" localSheetId="48">#REF!</definedName>
    <definedName name="Apr_52" localSheetId="49">#REF!</definedName>
    <definedName name="Apr_52" localSheetId="50">#REF!</definedName>
    <definedName name="Apr_52" localSheetId="5">#REF!</definedName>
    <definedName name="Apr_52" localSheetId="51">#REF!</definedName>
    <definedName name="Apr_52" localSheetId="52">#REF!</definedName>
    <definedName name="Apr_52" localSheetId="53">#REF!</definedName>
    <definedName name="Apr_52" localSheetId="54">#REF!</definedName>
    <definedName name="Apr_52" localSheetId="56">#REF!</definedName>
    <definedName name="Apr_52" localSheetId="57">#REF!</definedName>
    <definedName name="Apr_52" localSheetId="58">#REF!</definedName>
    <definedName name="Apr_52" localSheetId="59">#REF!</definedName>
    <definedName name="Apr_52" localSheetId="60">#REF!</definedName>
    <definedName name="Apr_52" localSheetId="61">#REF!</definedName>
    <definedName name="Apr_52" localSheetId="62">#REF!</definedName>
    <definedName name="Apr_52" localSheetId="63">#REF!</definedName>
    <definedName name="Apr_52" localSheetId="6">#REF!</definedName>
    <definedName name="Apr_52" localSheetId="64">#REF!</definedName>
    <definedName name="Apr_52" localSheetId="65">#REF!</definedName>
    <definedName name="Apr_52" localSheetId="66">#REF!</definedName>
    <definedName name="Apr_52" localSheetId="67">#REF!</definedName>
    <definedName name="Apr_52" localSheetId="68">#REF!</definedName>
    <definedName name="Apr_52" localSheetId="69">#REF!</definedName>
    <definedName name="Apr_52" localSheetId="71">#REF!</definedName>
    <definedName name="Apr_52" localSheetId="72">#REF!</definedName>
    <definedName name="Apr_52" localSheetId="73">#REF!</definedName>
    <definedName name="Apr_52" localSheetId="7">#REF!</definedName>
    <definedName name="Apr_52" localSheetId="74">#REF!</definedName>
    <definedName name="Apr_52" localSheetId="75">#REF!</definedName>
    <definedName name="Apr_52" localSheetId="76">#REF!</definedName>
    <definedName name="Apr_52" localSheetId="77">#REF!</definedName>
    <definedName name="Apr_52" localSheetId="78">#REF!</definedName>
    <definedName name="Apr_52" localSheetId="79">#REF!</definedName>
    <definedName name="Apr_52" localSheetId="8">#REF!</definedName>
    <definedName name="Apr_52" localSheetId="9">#REF!</definedName>
    <definedName name="Apr_52">#REF!</definedName>
    <definedName name="Apr_53" localSheetId="1">#REF!</definedName>
    <definedName name="Apr_53" localSheetId="11">#REF!</definedName>
    <definedName name="Apr_53" localSheetId="12">#REF!</definedName>
    <definedName name="Apr_53" localSheetId="13">#REF!</definedName>
    <definedName name="Apr_53" localSheetId="23">#REF!</definedName>
    <definedName name="Apr_53" localSheetId="24">#REF!</definedName>
    <definedName name="Apr_53" localSheetId="26">#REF!</definedName>
    <definedName name="Apr_53" localSheetId="28">#REF!</definedName>
    <definedName name="Apr_53" localSheetId="29">#REF!</definedName>
    <definedName name="Apr_53" localSheetId="31">#REF!</definedName>
    <definedName name="Apr_53" localSheetId="41">#REF!</definedName>
    <definedName name="Apr_53" localSheetId="4">#REF!</definedName>
    <definedName name="Apr_53" localSheetId="46">#REF!</definedName>
    <definedName name="Apr_53" localSheetId="47">#REF!</definedName>
    <definedName name="Apr_53" localSheetId="48">#REF!</definedName>
    <definedName name="Apr_53" localSheetId="49">#REF!</definedName>
    <definedName name="Apr_53" localSheetId="50">#REF!</definedName>
    <definedName name="Apr_53" localSheetId="51">#REF!</definedName>
    <definedName name="Apr_53" localSheetId="53">#REF!</definedName>
    <definedName name="Apr_53" localSheetId="54">#REF!</definedName>
    <definedName name="Apr_53" localSheetId="56">#REF!</definedName>
    <definedName name="Apr_53" localSheetId="57">#REF!</definedName>
    <definedName name="Apr_53" localSheetId="58">#REF!</definedName>
    <definedName name="Apr_53" localSheetId="60">#REF!</definedName>
    <definedName name="Apr_53" localSheetId="61">#REF!</definedName>
    <definedName name="Apr_53" localSheetId="62">#REF!</definedName>
    <definedName name="Apr_53" localSheetId="63">#REF!</definedName>
    <definedName name="Apr_53" localSheetId="64">#REF!</definedName>
    <definedName name="Apr_53" localSheetId="66">#REF!</definedName>
    <definedName name="Apr_53" localSheetId="67">#REF!</definedName>
    <definedName name="Apr_53" localSheetId="68">#REF!</definedName>
    <definedName name="Apr_53" localSheetId="69">#REF!</definedName>
    <definedName name="Apr_53" localSheetId="71">#REF!</definedName>
    <definedName name="Apr_53" localSheetId="72">#REF!</definedName>
    <definedName name="Apr_53" localSheetId="73">#REF!</definedName>
    <definedName name="Apr_53">#REF!</definedName>
    <definedName name="Apr_54" localSheetId="1">#REF!</definedName>
    <definedName name="Apr_54" localSheetId="11">#REF!</definedName>
    <definedName name="Apr_54" localSheetId="12">#REF!</definedName>
    <definedName name="Apr_54" localSheetId="13">#REF!</definedName>
    <definedName name="Apr_54" localSheetId="23">#REF!</definedName>
    <definedName name="Apr_54" localSheetId="24">#REF!</definedName>
    <definedName name="Apr_54" localSheetId="26">#REF!</definedName>
    <definedName name="Apr_54" localSheetId="28">#REF!</definedName>
    <definedName name="Apr_54" localSheetId="29">#REF!</definedName>
    <definedName name="Apr_54" localSheetId="31">#REF!</definedName>
    <definedName name="Apr_54" localSheetId="41">#REF!</definedName>
    <definedName name="Apr_54" localSheetId="4">#REF!</definedName>
    <definedName name="Apr_54" localSheetId="46">#REF!</definedName>
    <definedName name="Apr_54" localSheetId="47">#REF!</definedName>
    <definedName name="Apr_54" localSheetId="48">#REF!</definedName>
    <definedName name="Apr_54" localSheetId="49">#REF!</definedName>
    <definedName name="Apr_54" localSheetId="50">#REF!</definedName>
    <definedName name="Apr_54" localSheetId="51">#REF!</definedName>
    <definedName name="Apr_54" localSheetId="53">#REF!</definedName>
    <definedName name="Apr_54" localSheetId="54">#REF!</definedName>
    <definedName name="Apr_54" localSheetId="56">#REF!</definedName>
    <definedName name="Apr_54" localSheetId="57">#REF!</definedName>
    <definedName name="Apr_54" localSheetId="58">#REF!</definedName>
    <definedName name="Apr_54" localSheetId="60">#REF!</definedName>
    <definedName name="Apr_54" localSheetId="61">#REF!</definedName>
    <definedName name="Apr_54" localSheetId="62">#REF!</definedName>
    <definedName name="Apr_54" localSheetId="63">#REF!</definedName>
    <definedName name="Apr_54" localSheetId="64">#REF!</definedName>
    <definedName name="Apr_54" localSheetId="66">#REF!</definedName>
    <definedName name="Apr_54" localSheetId="67">#REF!</definedName>
    <definedName name="Apr_54" localSheetId="68">#REF!</definedName>
    <definedName name="Apr_54" localSheetId="69">#REF!</definedName>
    <definedName name="Apr_54" localSheetId="71">#REF!</definedName>
    <definedName name="Apr_54" localSheetId="72">#REF!</definedName>
    <definedName name="Apr_54" localSheetId="73">#REF!</definedName>
    <definedName name="Apr_54">#REF!</definedName>
    <definedName name="Apr_55" localSheetId="1">#REF!</definedName>
    <definedName name="Apr_55" localSheetId="11">#REF!</definedName>
    <definedName name="Apr_55" localSheetId="12">#REF!</definedName>
    <definedName name="Apr_55" localSheetId="13">#REF!</definedName>
    <definedName name="Apr_55" localSheetId="23">#REF!</definedName>
    <definedName name="Apr_55" localSheetId="24">#REF!</definedName>
    <definedName name="Apr_55" localSheetId="26">#REF!</definedName>
    <definedName name="Apr_55" localSheetId="28">#REF!</definedName>
    <definedName name="Apr_55" localSheetId="29">#REF!</definedName>
    <definedName name="Apr_55" localSheetId="31">#REF!</definedName>
    <definedName name="Apr_55" localSheetId="41">#REF!</definedName>
    <definedName name="Apr_55" localSheetId="4">#REF!</definedName>
    <definedName name="Apr_55" localSheetId="46">#REF!</definedName>
    <definedName name="Apr_55" localSheetId="47">#REF!</definedName>
    <definedName name="Apr_55" localSheetId="48">#REF!</definedName>
    <definedName name="Apr_55" localSheetId="49">#REF!</definedName>
    <definedName name="Apr_55" localSheetId="50">#REF!</definedName>
    <definedName name="Apr_55" localSheetId="51">#REF!</definedName>
    <definedName name="Apr_55" localSheetId="53">#REF!</definedName>
    <definedName name="Apr_55" localSheetId="54">#REF!</definedName>
    <definedName name="Apr_55" localSheetId="56">#REF!</definedName>
    <definedName name="Apr_55" localSheetId="57">#REF!</definedName>
    <definedName name="Apr_55" localSheetId="58">#REF!</definedName>
    <definedName name="Apr_55" localSheetId="60">#REF!</definedName>
    <definedName name="Apr_55" localSheetId="61">#REF!</definedName>
    <definedName name="Apr_55" localSheetId="62">#REF!</definedName>
    <definedName name="Apr_55" localSheetId="63">#REF!</definedName>
    <definedName name="Apr_55" localSheetId="64">#REF!</definedName>
    <definedName name="Apr_55" localSheetId="66">#REF!</definedName>
    <definedName name="Apr_55" localSheetId="67">#REF!</definedName>
    <definedName name="Apr_55" localSheetId="68">#REF!</definedName>
    <definedName name="Apr_55" localSheetId="69">#REF!</definedName>
    <definedName name="Apr_55" localSheetId="71">#REF!</definedName>
    <definedName name="Apr_55" localSheetId="72">#REF!</definedName>
    <definedName name="Apr_55" localSheetId="73">#REF!</definedName>
    <definedName name="Apr_55">#REF!</definedName>
    <definedName name="Apr_56" localSheetId="1">#REF!</definedName>
    <definedName name="Apr_56" localSheetId="11">#REF!</definedName>
    <definedName name="Apr_56" localSheetId="12">#REF!</definedName>
    <definedName name="Apr_56" localSheetId="13">#REF!</definedName>
    <definedName name="Apr_56" localSheetId="23">#REF!</definedName>
    <definedName name="Apr_56" localSheetId="24">#REF!</definedName>
    <definedName name="Apr_56" localSheetId="26">#REF!</definedName>
    <definedName name="Apr_56" localSheetId="28">#REF!</definedName>
    <definedName name="Apr_56" localSheetId="29">#REF!</definedName>
    <definedName name="Apr_56" localSheetId="31">#REF!</definedName>
    <definedName name="Apr_56" localSheetId="41">#REF!</definedName>
    <definedName name="Apr_56" localSheetId="4">#REF!</definedName>
    <definedName name="Apr_56" localSheetId="46">#REF!</definedName>
    <definedName name="Apr_56" localSheetId="47">#REF!</definedName>
    <definedName name="Apr_56" localSheetId="48">#REF!</definedName>
    <definedName name="Apr_56" localSheetId="49">#REF!</definedName>
    <definedName name="Apr_56" localSheetId="50">#REF!</definedName>
    <definedName name="Apr_56" localSheetId="51">#REF!</definedName>
    <definedName name="Apr_56" localSheetId="53">#REF!</definedName>
    <definedName name="Apr_56" localSheetId="54">#REF!</definedName>
    <definedName name="Apr_56" localSheetId="56">#REF!</definedName>
    <definedName name="Apr_56" localSheetId="57">#REF!</definedName>
    <definedName name="Apr_56" localSheetId="58">#REF!</definedName>
    <definedName name="Apr_56" localSheetId="60">#REF!</definedName>
    <definedName name="Apr_56" localSheetId="61">#REF!</definedName>
    <definedName name="Apr_56" localSheetId="62">#REF!</definedName>
    <definedName name="Apr_56" localSheetId="63">#REF!</definedName>
    <definedName name="Apr_56" localSheetId="64">#REF!</definedName>
    <definedName name="Apr_56" localSheetId="66">#REF!</definedName>
    <definedName name="Apr_56" localSheetId="67">#REF!</definedName>
    <definedName name="Apr_56" localSheetId="68">#REF!</definedName>
    <definedName name="Apr_56" localSheetId="69">#REF!</definedName>
    <definedName name="Apr_56" localSheetId="71">#REF!</definedName>
    <definedName name="Apr_56" localSheetId="72">#REF!</definedName>
    <definedName name="Apr_56" localSheetId="73">#REF!</definedName>
    <definedName name="Apr_56">#REF!</definedName>
    <definedName name="Apr_57" localSheetId="1">#REF!</definedName>
    <definedName name="Apr_57" localSheetId="11">#REF!</definedName>
    <definedName name="Apr_57" localSheetId="12">#REF!</definedName>
    <definedName name="Apr_57" localSheetId="13">#REF!</definedName>
    <definedName name="Apr_57" localSheetId="23">#REF!</definedName>
    <definedName name="Apr_57" localSheetId="24">#REF!</definedName>
    <definedName name="Apr_57" localSheetId="26">#REF!</definedName>
    <definedName name="Apr_57" localSheetId="28">#REF!</definedName>
    <definedName name="Apr_57" localSheetId="29">#REF!</definedName>
    <definedName name="Apr_57" localSheetId="31">#REF!</definedName>
    <definedName name="Apr_57" localSheetId="41">#REF!</definedName>
    <definedName name="Apr_57" localSheetId="4">#REF!</definedName>
    <definedName name="Apr_57" localSheetId="46">#REF!</definedName>
    <definedName name="Apr_57" localSheetId="47">#REF!</definedName>
    <definedName name="Apr_57" localSheetId="48">#REF!</definedName>
    <definedName name="Apr_57" localSheetId="49">#REF!</definedName>
    <definedName name="Apr_57" localSheetId="50">#REF!</definedName>
    <definedName name="Apr_57" localSheetId="51">#REF!</definedName>
    <definedName name="Apr_57" localSheetId="53">#REF!</definedName>
    <definedName name="Apr_57" localSheetId="54">#REF!</definedName>
    <definedName name="Apr_57" localSheetId="56">#REF!</definedName>
    <definedName name="Apr_57" localSheetId="57">#REF!</definedName>
    <definedName name="Apr_57" localSheetId="58">#REF!</definedName>
    <definedName name="Apr_57" localSheetId="60">#REF!</definedName>
    <definedName name="Apr_57" localSheetId="61">#REF!</definedName>
    <definedName name="Apr_57" localSheetId="62">#REF!</definedName>
    <definedName name="Apr_57" localSheetId="63">#REF!</definedName>
    <definedName name="Apr_57" localSheetId="64">#REF!</definedName>
    <definedName name="Apr_57" localSheetId="66">#REF!</definedName>
    <definedName name="Apr_57" localSheetId="67">#REF!</definedName>
    <definedName name="Apr_57" localSheetId="68">#REF!</definedName>
    <definedName name="Apr_57" localSheetId="69">#REF!</definedName>
    <definedName name="Apr_57" localSheetId="71">#REF!</definedName>
    <definedName name="Apr_57" localSheetId="72">#REF!</definedName>
    <definedName name="Apr_57" localSheetId="73">#REF!</definedName>
    <definedName name="Apr_57">#REF!</definedName>
    <definedName name="Apr_58" localSheetId="1">#REF!</definedName>
    <definedName name="Apr_58" localSheetId="11">#REF!</definedName>
    <definedName name="Apr_58" localSheetId="12">#REF!</definedName>
    <definedName name="Apr_58" localSheetId="13">#REF!</definedName>
    <definedName name="Apr_58" localSheetId="23">#REF!</definedName>
    <definedName name="Apr_58" localSheetId="24">#REF!</definedName>
    <definedName name="Apr_58" localSheetId="26">#REF!</definedName>
    <definedName name="Apr_58" localSheetId="28">#REF!</definedName>
    <definedName name="Apr_58" localSheetId="29">#REF!</definedName>
    <definedName name="Apr_58" localSheetId="31">#REF!</definedName>
    <definedName name="Apr_58" localSheetId="41">#REF!</definedName>
    <definedName name="Apr_58" localSheetId="4">#REF!</definedName>
    <definedName name="Apr_58" localSheetId="46">#REF!</definedName>
    <definedName name="Apr_58" localSheetId="47">#REF!</definedName>
    <definedName name="Apr_58" localSheetId="48">#REF!</definedName>
    <definedName name="Apr_58" localSheetId="49">#REF!</definedName>
    <definedName name="Apr_58" localSheetId="50">#REF!</definedName>
    <definedName name="Apr_58" localSheetId="51">#REF!</definedName>
    <definedName name="Apr_58" localSheetId="53">#REF!</definedName>
    <definedName name="Apr_58" localSheetId="54">#REF!</definedName>
    <definedName name="Apr_58" localSheetId="56">#REF!</definedName>
    <definedName name="Apr_58" localSheetId="57">#REF!</definedName>
    <definedName name="Apr_58" localSheetId="58">#REF!</definedName>
    <definedName name="Apr_58" localSheetId="60">#REF!</definedName>
    <definedName name="Apr_58" localSheetId="61">#REF!</definedName>
    <definedName name="Apr_58" localSheetId="62">#REF!</definedName>
    <definedName name="Apr_58" localSheetId="63">#REF!</definedName>
    <definedName name="Apr_58" localSheetId="64">#REF!</definedName>
    <definedName name="Apr_58" localSheetId="66">#REF!</definedName>
    <definedName name="Apr_58" localSheetId="67">#REF!</definedName>
    <definedName name="Apr_58" localSheetId="68">#REF!</definedName>
    <definedName name="Apr_58" localSheetId="69">#REF!</definedName>
    <definedName name="Apr_58" localSheetId="71">#REF!</definedName>
    <definedName name="Apr_58" localSheetId="72">#REF!</definedName>
    <definedName name="Apr_58" localSheetId="73">#REF!</definedName>
    <definedName name="Apr_58">#REF!</definedName>
    <definedName name="Apr_59" localSheetId="1">#REF!</definedName>
    <definedName name="Apr_59" localSheetId="11">#REF!</definedName>
    <definedName name="Apr_59" localSheetId="12">#REF!</definedName>
    <definedName name="Apr_59" localSheetId="13">#REF!</definedName>
    <definedName name="Apr_59" localSheetId="23">#REF!</definedName>
    <definedName name="Apr_59" localSheetId="24">#REF!</definedName>
    <definedName name="Apr_59" localSheetId="26">#REF!</definedName>
    <definedName name="Apr_59" localSheetId="28">#REF!</definedName>
    <definedName name="Apr_59" localSheetId="29">#REF!</definedName>
    <definedName name="Apr_59" localSheetId="31">#REF!</definedName>
    <definedName name="Apr_59" localSheetId="41">#REF!</definedName>
    <definedName name="Apr_59" localSheetId="4">#REF!</definedName>
    <definedName name="Apr_59" localSheetId="46">#REF!</definedName>
    <definedName name="Apr_59" localSheetId="47">#REF!</definedName>
    <definedName name="Apr_59" localSheetId="48">#REF!</definedName>
    <definedName name="Apr_59" localSheetId="49">#REF!</definedName>
    <definedName name="Apr_59" localSheetId="50">#REF!</definedName>
    <definedName name="Apr_59" localSheetId="51">#REF!</definedName>
    <definedName name="Apr_59" localSheetId="53">#REF!</definedName>
    <definedName name="Apr_59" localSheetId="54">#REF!</definedName>
    <definedName name="Apr_59" localSheetId="56">#REF!</definedName>
    <definedName name="Apr_59" localSheetId="57">#REF!</definedName>
    <definedName name="Apr_59" localSheetId="58">#REF!</definedName>
    <definedName name="Apr_59" localSheetId="60">#REF!</definedName>
    <definedName name="Apr_59" localSheetId="61">#REF!</definedName>
    <definedName name="Apr_59" localSheetId="62">#REF!</definedName>
    <definedName name="Apr_59" localSheetId="63">#REF!</definedName>
    <definedName name="Apr_59" localSheetId="64">#REF!</definedName>
    <definedName name="Apr_59" localSheetId="66">#REF!</definedName>
    <definedName name="Apr_59" localSheetId="67">#REF!</definedName>
    <definedName name="Apr_59" localSheetId="68">#REF!</definedName>
    <definedName name="Apr_59" localSheetId="69">#REF!</definedName>
    <definedName name="Apr_59" localSheetId="71">#REF!</definedName>
    <definedName name="Apr_59" localSheetId="72">#REF!</definedName>
    <definedName name="Apr_59" localSheetId="73">#REF!</definedName>
    <definedName name="Apr_59">#REF!</definedName>
    <definedName name="Apr_60" localSheetId="1">#REF!</definedName>
    <definedName name="Apr_60" localSheetId="11">#REF!</definedName>
    <definedName name="Apr_60" localSheetId="12">#REF!</definedName>
    <definedName name="Apr_60" localSheetId="13">#REF!</definedName>
    <definedName name="Apr_60" localSheetId="23">#REF!</definedName>
    <definedName name="Apr_60" localSheetId="24">#REF!</definedName>
    <definedName name="Apr_60" localSheetId="26">#REF!</definedName>
    <definedName name="Apr_60" localSheetId="28">#REF!</definedName>
    <definedName name="Apr_60" localSheetId="29">#REF!</definedName>
    <definedName name="Apr_60" localSheetId="31">#REF!</definedName>
    <definedName name="Apr_60" localSheetId="41">#REF!</definedName>
    <definedName name="Apr_60" localSheetId="4">#REF!</definedName>
    <definedName name="Apr_60" localSheetId="46">#REF!</definedName>
    <definedName name="Apr_60" localSheetId="47">#REF!</definedName>
    <definedName name="Apr_60" localSheetId="48">#REF!</definedName>
    <definedName name="Apr_60" localSheetId="49">#REF!</definedName>
    <definedName name="Apr_60" localSheetId="50">#REF!</definedName>
    <definedName name="Apr_60" localSheetId="51">#REF!</definedName>
    <definedName name="Apr_60" localSheetId="53">#REF!</definedName>
    <definedName name="Apr_60" localSheetId="54">#REF!</definedName>
    <definedName name="Apr_60" localSheetId="56">#REF!</definedName>
    <definedName name="Apr_60" localSheetId="57">#REF!</definedName>
    <definedName name="Apr_60" localSheetId="58">#REF!</definedName>
    <definedName name="Apr_60" localSheetId="60">#REF!</definedName>
    <definedName name="Apr_60" localSheetId="61">#REF!</definedName>
    <definedName name="Apr_60" localSheetId="62">#REF!</definedName>
    <definedName name="Apr_60" localSheetId="63">#REF!</definedName>
    <definedName name="Apr_60" localSheetId="64">#REF!</definedName>
    <definedName name="Apr_60" localSheetId="66">#REF!</definedName>
    <definedName name="Apr_60" localSheetId="67">#REF!</definedName>
    <definedName name="Apr_60" localSheetId="68">#REF!</definedName>
    <definedName name="Apr_60" localSheetId="69">#REF!</definedName>
    <definedName name="Apr_60" localSheetId="71">#REF!</definedName>
    <definedName name="Apr_60" localSheetId="72">#REF!</definedName>
    <definedName name="Apr_60" localSheetId="73">#REF!</definedName>
    <definedName name="Apr_60">#REF!</definedName>
    <definedName name="Apr_61" localSheetId="1">#REF!</definedName>
    <definedName name="Apr_61" localSheetId="11">#REF!</definedName>
    <definedName name="Apr_61" localSheetId="12">#REF!</definedName>
    <definedName name="Apr_61" localSheetId="13">#REF!</definedName>
    <definedName name="Apr_61" localSheetId="23">#REF!</definedName>
    <definedName name="Apr_61" localSheetId="24">#REF!</definedName>
    <definedName name="Apr_61" localSheetId="26">#REF!</definedName>
    <definedName name="Apr_61" localSheetId="28">#REF!</definedName>
    <definedName name="Apr_61" localSheetId="29">#REF!</definedName>
    <definedName name="Apr_61" localSheetId="31">#REF!</definedName>
    <definedName name="Apr_61" localSheetId="41">#REF!</definedName>
    <definedName name="Apr_61" localSheetId="4">#REF!</definedName>
    <definedName name="Apr_61" localSheetId="46">#REF!</definedName>
    <definedName name="Apr_61" localSheetId="47">#REF!</definedName>
    <definedName name="Apr_61" localSheetId="48">#REF!</definedName>
    <definedName name="Apr_61" localSheetId="49">#REF!</definedName>
    <definedName name="Apr_61" localSheetId="50">#REF!</definedName>
    <definedName name="Apr_61" localSheetId="51">#REF!</definedName>
    <definedName name="Apr_61" localSheetId="53">#REF!</definedName>
    <definedName name="Apr_61" localSheetId="54">#REF!</definedName>
    <definedName name="Apr_61" localSheetId="56">#REF!</definedName>
    <definedName name="Apr_61" localSheetId="57">#REF!</definedName>
    <definedName name="Apr_61" localSheetId="58">#REF!</definedName>
    <definedName name="Apr_61" localSheetId="60">#REF!</definedName>
    <definedName name="Apr_61" localSheetId="61">#REF!</definedName>
    <definedName name="Apr_61" localSheetId="62">#REF!</definedName>
    <definedName name="Apr_61" localSheetId="63">#REF!</definedName>
    <definedName name="Apr_61" localSheetId="64">#REF!</definedName>
    <definedName name="Apr_61" localSheetId="66">#REF!</definedName>
    <definedName name="Apr_61" localSheetId="67">#REF!</definedName>
    <definedName name="Apr_61" localSheetId="68">#REF!</definedName>
    <definedName name="Apr_61" localSheetId="69">#REF!</definedName>
    <definedName name="Apr_61" localSheetId="71">#REF!</definedName>
    <definedName name="Apr_61" localSheetId="72">#REF!</definedName>
    <definedName name="Apr_61" localSheetId="73">#REF!</definedName>
    <definedName name="Apr_61">#REF!</definedName>
    <definedName name="Apr_62" localSheetId="1">#REF!</definedName>
    <definedName name="Apr_62" localSheetId="11">#REF!</definedName>
    <definedName name="Apr_62" localSheetId="12">#REF!</definedName>
    <definedName name="Apr_62" localSheetId="13">#REF!</definedName>
    <definedName name="Apr_62" localSheetId="23">#REF!</definedName>
    <definedName name="Apr_62" localSheetId="24">#REF!</definedName>
    <definedName name="Apr_62" localSheetId="26">#REF!</definedName>
    <definedName name="Apr_62" localSheetId="28">#REF!</definedName>
    <definedName name="Apr_62" localSheetId="29">#REF!</definedName>
    <definedName name="Apr_62" localSheetId="31">#REF!</definedName>
    <definedName name="Apr_62" localSheetId="41">#REF!</definedName>
    <definedName name="Apr_62" localSheetId="4">#REF!</definedName>
    <definedName name="Apr_62" localSheetId="46">#REF!</definedName>
    <definedName name="Apr_62" localSheetId="47">#REF!</definedName>
    <definedName name="Apr_62" localSheetId="48">#REF!</definedName>
    <definedName name="Apr_62" localSheetId="49">#REF!</definedName>
    <definedName name="Apr_62" localSheetId="50">#REF!</definedName>
    <definedName name="Apr_62" localSheetId="51">#REF!</definedName>
    <definedName name="Apr_62" localSheetId="53">#REF!</definedName>
    <definedName name="Apr_62" localSheetId="54">#REF!</definedName>
    <definedName name="Apr_62" localSheetId="56">#REF!</definedName>
    <definedName name="Apr_62" localSheetId="57">#REF!</definedName>
    <definedName name="Apr_62" localSheetId="58">#REF!</definedName>
    <definedName name="Apr_62" localSheetId="60">#REF!</definedName>
    <definedName name="Apr_62" localSheetId="61">#REF!</definedName>
    <definedName name="Apr_62" localSheetId="62">#REF!</definedName>
    <definedName name="Apr_62" localSheetId="63">#REF!</definedName>
    <definedName name="Apr_62" localSheetId="64">#REF!</definedName>
    <definedName name="Apr_62" localSheetId="66">#REF!</definedName>
    <definedName name="Apr_62" localSheetId="67">#REF!</definedName>
    <definedName name="Apr_62" localSheetId="68">#REF!</definedName>
    <definedName name="Apr_62" localSheetId="69">#REF!</definedName>
    <definedName name="Apr_62" localSheetId="71">#REF!</definedName>
    <definedName name="Apr_62" localSheetId="72">#REF!</definedName>
    <definedName name="Apr_62" localSheetId="73">#REF!</definedName>
    <definedName name="Apr_62">#REF!</definedName>
    <definedName name="Apr_63" localSheetId="1">#REF!</definedName>
    <definedName name="Apr_63" localSheetId="11">#REF!</definedName>
    <definedName name="Apr_63" localSheetId="12">#REF!</definedName>
    <definedName name="Apr_63" localSheetId="13">#REF!</definedName>
    <definedName name="Apr_63" localSheetId="23">#REF!</definedName>
    <definedName name="Apr_63" localSheetId="24">#REF!</definedName>
    <definedName name="Apr_63" localSheetId="26">#REF!</definedName>
    <definedName name="Apr_63" localSheetId="28">#REF!</definedName>
    <definedName name="Apr_63" localSheetId="29">#REF!</definedName>
    <definedName name="Apr_63" localSheetId="31">#REF!</definedName>
    <definedName name="Apr_63" localSheetId="41">#REF!</definedName>
    <definedName name="Apr_63" localSheetId="4">#REF!</definedName>
    <definedName name="Apr_63" localSheetId="46">#REF!</definedName>
    <definedName name="Apr_63" localSheetId="47">#REF!</definedName>
    <definedName name="Apr_63" localSheetId="48">#REF!</definedName>
    <definedName name="Apr_63" localSheetId="49">#REF!</definedName>
    <definedName name="Apr_63" localSheetId="50">#REF!</definedName>
    <definedName name="Apr_63" localSheetId="51">#REF!</definedName>
    <definedName name="Apr_63" localSheetId="53">#REF!</definedName>
    <definedName name="Apr_63" localSheetId="54">#REF!</definedName>
    <definedName name="Apr_63" localSheetId="56">#REF!</definedName>
    <definedName name="Apr_63" localSheetId="57">#REF!</definedName>
    <definedName name="Apr_63" localSheetId="58">#REF!</definedName>
    <definedName name="Apr_63" localSheetId="60">#REF!</definedName>
    <definedName name="Apr_63" localSheetId="61">#REF!</definedName>
    <definedName name="Apr_63" localSheetId="62">#REF!</definedName>
    <definedName name="Apr_63" localSheetId="63">#REF!</definedName>
    <definedName name="Apr_63" localSheetId="64">#REF!</definedName>
    <definedName name="Apr_63" localSheetId="66">#REF!</definedName>
    <definedName name="Apr_63" localSheetId="67">#REF!</definedName>
    <definedName name="Apr_63" localSheetId="68">#REF!</definedName>
    <definedName name="Apr_63" localSheetId="69">#REF!</definedName>
    <definedName name="Apr_63" localSheetId="71">#REF!</definedName>
    <definedName name="Apr_63" localSheetId="72">#REF!</definedName>
    <definedName name="Apr_63" localSheetId="73">#REF!</definedName>
    <definedName name="Apr_63">#REF!</definedName>
    <definedName name="Apr_64" localSheetId="1">#REF!</definedName>
    <definedName name="Apr_64" localSheetId="11">#REF!</definedName>
    <definedName name="Apr_64" localSheetId="12">#REF!</definedName>
    <definedName name="Apr_64" localSheetId="13">#REF!</definedName>
    <definedName name="Apr_64" localSheetId="23">#REF!</definedName>
    <definedName name="Apr_64" localSheetId="24">#REF!</definedName>
    <definedName name="Apr_64" localSheetId="26">#REF!</definedName>
    <definedName name="Apr_64" localSheetId="28">#REF!</definedName>
    <definedName name="Apr_64" localSheetId="29">#REF!</definedName>
    <definedName name="Apr_64" localSheetId="31">#REF!</definedName>
    <definedName name="Apr_64" localSheetId="41">#REF!</definedName>
    <definedName name="Apr_64" localSheetId="4">#REF!</definedName>
    <definedName name="Apr_64" localSheetId="46">#REF!</definedName>
    <definedName name="Apr_64" localSheetId="47">#REF!</definedName>
    <definedName name="Apr_64" localSheetId="48">#REF!</definedName>
    <definedName name="Apr_64" localSheetId="49">#REF!</definedName>
    <definedName name="Apr_64" localSheetId="50">#REF!</definedName>
    <definedName name="Apr_64" localSheetId="51">#REF!</definedName>
    <definedName name="Apr_64" localSheetId="53">#REF!</definedName>
    <definedName name="Apr_64" localSheetId="54">#REF!</definedName>
    <definedName name="Apr_64" localSheetId="56">#REF!</definedName>
    <definedName name="Apr_64" localSheetId="57">#REF!</definedName>
    <definedName name="Apr_64" localSheetId="58">#REF!</definedName>
    <definedName name="Apr_64" localSheetId="60">#REF!</definedName>
    <definedName name="Apr_64" localSheetId="61">#REF!</definedName>
    <definedName name="Apr_64" localSheetId="62">#REF!</definedName>
    <definedName name="Apr_64" localSheetId="63">#REF!</definedName>
    <definedName name="Apr_64" localSheetId="64">#REF!</definedName>
    <definedName name="Apr_64" localSheetId="66">#REF!</definedName>
    <definedName name="Apr_64" localSheetId="67">#REF!</definedName>
    <definedName name="Apr_64" localSheetId="68">#REF!</definedName>
    <definedName name="Apr_64" localSheetId="69">#REF!</definedName>
    <definedName name="Apr_64" localSheetId="71">#REF!</definedName>
    <definedName name="Apr_64" localSheetId="72">#REF!</definedName>
    <definedName name="Apr_64" localSheetId="73">#REF!</definedName>
    <definedName name="Apr_64">#REF!</definedName>
    <definedName name="Apr_65" localSheetId="1">#REF!</definedName>
    <definedName name="Apr_65" localSheetId="11">#REF!</definedName>
    <definedName name="Apr_65" localSheetId="12">#REF!</definedName>
    <definedName name="Apr_65" localSheetId="13">#REF!</definedName>
    <definedName name="Apr_65" localSheetId="23">#REF!</definedName>
    <definedName name="Apr_65" localSheetId="24">#REF!</definedName>
    <definedName name="Apr_65" localSheetId="26">#REF!</definedName>
    <definedName name="Apr_65" localSheetId="28">#REF!</definedName>
    <definedName name="Apr_65" localSheetId="29">#REF!</definedName>
    <definedName name="Apr_65" localSheetId="31">#REF!</definedName>
    <definedName name="Apr_65" localSheetId="41">#REF!</definedName>
    <definedName name="Apr_65" localSheetId="4">#REF!</definedName>
    <definedName name="Apr_65" localSheetId="46">#REF!</definedName>
    <definedName name="Apr_65" localSheetId="47">#REF!</definedName>
    <definedName name="Apr_65" localSheetId="48">#REF!</definedName>
    <definedName name="Apr_65" localSheetId="49">#REF!</definedName>
    <definedName name="Apr_65" localSheetId="50">#REF!</definedName>
    <definedName name="Apr_65" localSheetId="51">#REF!</definedName>
    <definedName name="Apr_65" localSheetId="53">#REF!</definedName>
    <definedName name="Apr_65" localSheetId="54">#REF!</definedName>
    <definedName name="Apr_65" localSheetId="56">#REF!</definedName>
    <definedName name="Apr_65" localSheetId="57">#REF!</definedName>
    <definedName name="Apr_65" localSheetId="58">#REF!</definedName>
    <definedName name="Apr_65" localSheetId="60">#REF!</definedName>
    <definedName name="Apr_65" localSheetId="61">#REF!</definedName>
    <definedName name="Apr_65" localSheetId="62">#REF!</definedName>
    <definedName name="Apr_65" localSheetId="63">#REF!</definedName>
    <definedName name="Apr_65" localSheetId="64">#REF!</definedName>
    <definedName name="Apr_65" localSheetId="66">#REF!</definedName>
    <definedName name="Apr_65" localSheetId="67">#REF!</definedName>
    <definedName name="Apr_65" localSheetId="68">#REF!</definedName>
    <definedName name="Apr_65" localSheetId="69">#REF!</definedName>
    <definedName name="Apr_65" localSheetId="71">#REF!</definedName>
    <definedName name="Apr_65" localSheetId="72">#REF!</definedName>
    <definedName name="Apr_65" localSheetId="73">#REF!</definedName>
    <definedName name="Apr_65">#REF!</definedName>
    <definedName name="Apr_66" localSheetId="1">#REF!</definedName>
    <definedName name="Apr_66" localSheetId="11">#REF!</definedName>
    <definedName name="Apr_66" localSheetId="12">#REF!</definedName>
    <definedName name="Apr_66" localSheetId="13">#REF!</definedName>
    <definedName name="Apr_66" localSheetId="23">#REF!</definedName>
    <definedName name="Apr_66" localSheetId="24">#REF!</definedName>
    <definedName name="Apr_66" localSheetId="26">#REF!</definedName>
    <definedName name="Apr_66" localSheetId="28">#REF!</definedName>
    <definedName name="Apr_66" localSheetId="29">#REF!</definedName>
    <definedName name="Apr_66" localSheetId="31">#REF!</definedName>
    <definedName name="Apr_66" localSheetId="41">#REF!</definedName>
    <definedName name="Apr_66" localSheetId="4">#REF!</definedName>
    <definedName name="Apr_66" localSheetId="46">#REF!</definedName>
    <definedName name="Apr_66" localSheetId="47">#REF!</definedName>
    <definedName name="Apr_66" localSheetId="48">#REF!</definedName>
    <definedName name="Apr_66" localSheetId="49">#REF!</definedName>
    <definedName name="Apr_66" localSheetId="50">#REF!</definedName>
    <definedName name="Apr_66" localSheetId="51">#REF!</definedName>
    <definedName name="Apr_66" localSheetId="53">#REF!</definedName>
    <definedName name="Apr_66" localSheetId="54">#REF!</definedName>
    <definedName name="Apr_66" localSheetId="56">#REF!</definedName>
    <definedName name="Apr_66" localSheetId="57">#REF!</definedName>
    <definedName name="Apr_66" localSheetId="58">#REF!</definedName>
    <definedName name="Apr_66" localSheetId="60">#REF!</definedName>
    <definedName name="Apr_66" localSheetId="61">#REF!</definedName>
    <definedName name="Apr_66" localSheetId="62">#REF!</definedName>
    <definedName name="Apr_66" localSheetId="63">#REF!</definedName>
    <definedName name="Apr_66" localSheetId="64">#REF!</definedName>
    <definedName name="Apr_66" localSheetId="66">#REF!</definedName>
    <definedName name="Apr_66" localSheetId="67">#REF!</definedName>
    <definedName name="Apr_66" localSheetId="68">#REF!</definedName>
    <definedName name="Apr_66" localSheetId="69">#REF!</definedName>
    <definedName name="Apr_66" localSheetId="71">#REF!</definedName>
    <definedName name="Apr_66" localSheetId="72">#REF!</definedName>
    <definedName name="Apr_66" localSheetId="73">#REF!</definedName>
    <definedName name="Apr_66">#REF!</definedName>
    <definedName name="Apr_67" localSheetId="1">#REF!</definedName>
    <definedName name="Apr_67" localSheetId="11">#REF!</definedName>
    <definedName name="Apr_67" localSheetId="12">#REF!</definedName>
    <definedName name="Apr_67" localSheetId="13">#REF!</definedName>
    <definedName name="Apr_67" localSheetId="23">#REF!</definedName>
    <definedName name="Apr_67" localSheetId="24">#REF!</definedName>
    <definedName name="Apr_67" localSheetId="26">#REF!</definedName>
    <definedName name="Apr_67" localSheetId="28">#REF!</definedName>
    <definedName name="Apr_67" localSheetId="29">#REF!</definedName>
    <definedName name="Apr_67" localSheetId="31">#REF!</definedName>
    <definedName name="Apr_67" localSheetId="41">#REF!</definedName>
    <definedName name="Apr_67" localSheetId="4">#REF!</definedName>
    <definedName name="Apr_67" localSheetId="46">#REF!</definedName>
    <definedName name="Apr_67" localSheetId="47">#REF!</definedName>
    <definedName name="Apr_67" localSheetId="48">#REF!</definedName>
    <definedName name="Apr_67" localSheetId="49">#REF!</definedName>
    <definedName name="Apr_67" localSheetId="50">#REF!</definedName>
    <definedName name="Apr_67" localSheetId="51">#REF!</definedName>
    <definedName name="Apr_67" localSheetId="53">#REF!</definedName>
    <definedName name="Apr_67" localSheetId="54">#REF!</definedName>
    <definedName name="Apr_67" localSheetId="56">#REF!</definedName>
    <definedName name="Apr_67" localSheetId="57">#REF!</definedName>
    <definedName name="Apr_67" localSheetId="58">#REF!</definedName>
    <definedName name="Apr_67" localSheetId="60">#REF!</definedName>
    <definedName name="Apr_67" localSheetId="61">#REF!</definedName>
    <definedName name="Apr_67" localSheetId="62">#REF!</definedName>
    <definedName name="Apr_67" localSheetId="63">#REF!</definedName>
    <definedName name="Apr_67" localSheetId="64">#REF!</definedName>
    <definedName name="Apr_67" localSheetId="66">#REF!</definedName>
    <definedName name="Apr_67" localSheetId="67">#REF!</definedName>
    <definedName name="Apr_67" localSheetId="68">#REF!</definedName>
    <definedName name="Apr_67" localSheetId="69">#REF!</definedName>
    <definedName name="Apr_67" localSheetId="71">#REF!</definedName>
    <definedName name="Apr_67" localSheetId="72">#REF!</definedName>
    <definedName name="Apr_67" localSheetId="73">#REF!</definedName>
    <definedName name="Apr_67">#REF!</definedName>
    <definedName name="Apr_68" localSheetId="1">#REF!</definedName>
    <definedName name="Apr_68" localSheetId="11">#REF!</definedName>
    <definedName name="Apr_68" localSheetId="12">#REF!</definedName>
    <definedName name="Apr_68" localSheetId="13">#REF!</definedName>
    <definedName name="Apr_68" localSheetId="23">#REF!</definedName>
    <definedName name="Apr_68" localSheetId="24">#REF!</definedName>
    <definedName name="Apr_68" localSheetId="26">#REF!</definedName>
    <definedName name="Apr_68" localSheetId="28">#REF!</definedName>
    <definedName name="Apr_68" localSheetId="29">#REF!</definedName>
    <definedName name="Apr_68" localSheetId="31">#REF!</definedName>
    <definedName name="Apr_68" localSheetId="41">#REF!</definedName>
    <definedName name="Apr_68" localSheetId="4">#REF!</definedName>
    <definedName name="Apr_68" localSheetId="46">#REF!</definedName>
    <definedName name="Apr_68" localSheetId="47">#REF!</definedName>
    <definedName name="Apr_68" localSheetId="48">#REF!</definedName>
    <definedName name="Apr_68" localSheetId="49">#REF!</definedName>
    <definedName name="Apr_68" localSheetId="50">#REF!</definedName>
    <definedName name="Apr_68" localSheetId="51">#REF!</definedName>
    <definedName name="Apr_68" localSheetId="53">#REF!</definedName>
    <definedName name="Apr_68" localSheetId="54">#REF!</definedName>
    <definedName name="Apr_68" localSheetId="56">#REF!</definedName>
    <definedName name="Apr_68" localSheetId="57">#REF!</definedName>
    <definedName name="Apr_68" localSheetId="58">#REF!</definedName>
    <definedName name="Apr_68" localSheetId="60">#REF!</definedName>
    <definedName name="Apr_68" localSheetId="61">#REF!</definedName>
    <definedName name="Apr_68" localSheetId="62">#REF!</definedName>
    <definedName name="Apr_68" localSheetId="63">#REF!</definedName>
    <definedName name="Apr_68" localSheetId="64">#REF!</definedName>
    <definedName name="Apr_68" localSheetId="66">#REF!</definedName>
    <definedName name="Apr_68" localSheetId="67">#REF!</definedName>
    <definedName name="Apr_68" localSheetId="68">#REF!</definedName>
    <definedName name="Apr_68" localSheetId="69">#REF!</definedName>
    <definedName name="Apr_68" localSheetId="71">#REF!</definedName>
    <definedName name="Apr_68" localSheetId="72">#REF!</definedName>
    <definedName name="Apr_68" localSheetId="73">#REF!</definedName>
    <definedName name="Apr_68">#REF!</definedName>
    <definedName name="Apr_69" localSheetId="1">#REF!</definedName>
    <definedName name="Apr_69" localSheetId="11">#REF!</definedName>
    <definedName name="Apr_69" localSheetId="12">#REF!</definedName>
    <definedName name="Apr_69" localSheetId="13">#REF!</definedName>
    <definedName name="Apr_69" localSheetId="23">#REF!</definedName>
    <definedName name="Apr_69" localSheetId="24">#REF!</definedName>
    <definedName name="Apr_69" localSheetId="26">#REF!</definedName>
    <definedName name="Apr_69" localSheetId="28">#REF!</definedName>
    <definedName name="Apr_69" localSheetId="29">#REF!</definedName>
    <definedName name="Apr_69" localSheetId="31">#REF!</definedName>
    <definedName name="Apr_69" localSheetId="41">#REF!</definedName>
    <definedName name="Apr_69" localSheetId="4">#REF!</definedName>
    <definedName name="Apr_69" localSheetId="46">#REF!</definedName>
    <definedName name="Apr_69" localSheetId="47">#REF!</definedName>
    <definedName name="Apr_69" localSheetId="48">#REF!</definedName>
    <definedName name="Apr_69" localSheetId="49">#REF!</definedName>
    <definedName name="Apr_69" localSheetId="50">#REF!</definedName>
    <definedName name="Apr_69" localSheetId="51">#REF!</definedName>
    <definedName name="Apr_69" localSheetId="53">#REF!</definedName>
    <definedName name="Apr_69" localSheetId="54">#REF!</definedName>
    <definedName name="Apr_69" localSheetId="56">#REF!</definedName>
    <definedName name="Apr_69" localSheetId="57">#REF!</definedName>
    <definedName name="Apr_69" localSheetId="58">#REF!</definedName>
    <definedName name="Apr_69" localSheetId="60">#REF!</definedName>
    <definedName name="Apr_69" localSheetId="61">#REF!</definedName>
    <definedName name="Apr_69" localSheetId="62">#REF!</definedName>
    <definedName name="Apr_69" localSheetId="63">#REF!</definedName>
    <definedName name="Apr_69" localSheetId="64">#REF!</definedName>
    <definedName name="Apr_69" localSheetId="66">#REF!</definedName>
    <definedName name="Apr_69" localSheetId="67">#REF!</definedName>
    <definedName name="Apr_69" localSheetId="68">#REF!</definedName>
    <definedName name="Apr_69" localSheetId="69">#REF!</definedName>
    <definedName name="Apr_69" localSheetId="71">#REF!</definedName>
    <definedName name="Apr_69" localSheetId="72">#REF!</definedName>
    <definedName name="Apr_69" localSheetId="73">#REF!</definedName>
    <definedName name="Apr_69">#REF!</definedName>
    <definedName name="Apr_70" localSheetId="1">#REF!</definedName>
    <definedName name="Apr_70" localSheetId="11">#REF!</definedName>
    <definedName name="Apr_70" localSheetId="12">#REF!</definedName>
    <definedName name="Apr_70" localSheetId="13">#REF!</definedName>
    <definedName name="Apr_70" localSheetId="23">#REF!</definedName>
    <definedName name="Apr_70" localSheetId="24">#REF!</definedName>
    <definedName name="Apr_70" localSheetId="26">#REF!</definedName>
    <definedName name="Apr_70" localSheetId="28">#REF!</definedName>
    <definedName name="Apr_70" localSheetId="29">#REF!</definedName>
    <definedName name="Apr_70" localSheetId="31">#REF!</definedName>
    <definedName name="Apr_70" localSheetId="41">#REF!</definedName>
    <definedName name="Apr_70" localSheetId="4">#REF!</definedName>
    <definedName name="Apr_70" localSheetId="46">#REF!</definedName>
    <definedName name="Apr_70" localSheetId="47">#REF!</definedName>
    <definedName name="Apr_70" localSheetId="48">#REF!</definedName>
    <definedName name="Apr_70" localSheetId="49">#REF!</definedName>
    <definedName name="Apr_70" localSheetId="50">#REF!</definedName>
    <definedName name="Apr_70" localSheetId="51">#REF!</definedName>
    <definedName name="Apr_70" localSheetId="53">#REF!</definedName>
    <definedName name="Apr_70" localSheetId="54">#REF!</definedName>
    <definedName name="Apr_70" localSheetId="56">#REF!</definedName>
    <definedName name="Apr_70" localSheetId="57">#REF!</definedName>
    <definedName name="Apr_70" localSheetId="58">#REF!</definedName>
    <definedName name="Apr_70" localSheetId="60">#REF!</definedName>
    <definedName name="Apr_70" localSheetId="61">#REF!</definedName>
    <definedName name="Apr_70" localSheetId="62">#REF!</definedName>
    <definedName name="Apr_70" localSheetId="63">#REF!</definedName>
    <definedName name="Apr_70" localSheetId="64">#REF!</definedName>
    <definedName name="Apr_70" localSheetId="66">#REF!</definedName>
    <definedName name="Apr_70" localSheetId="67">#REF!</definedName>
    <definedName name="Apr_70" localSheetId="68">#REF!</definedName>
    <definedName name="Apr_70" localSheetId="69">#REF!</definedName>
    <definedName name="Apr_70" localSheetId="71">#REF!</definedName>
    <definedName name="Apr_70" localSheetId="72">#REF!</definedName>
    <definedName name="Apr_70" localSheetId="73">#REF!</definedName>
    <definedName name="Apr_70">#REF!</definedName>
    <definedName name="Apr_71" localSheetId="1">#REF!</definedName>
    <definedName name="Apr_71" localSheetId="11">#REF!</definedName>
    <definedName name="Apr_71" localSheetId="12">#REF!</definedName>
    <definedName name="Apr_71" localSheetId="13">#REF!</definedName>
    <definedName name="Apr_71" localSheetId="23">#REF!</definedName>
    <definedName name="Apr_71" localSheetId="24">#REF!</definedName>
    <definedName name="Apr_71" localSheetId="26">#REF!</definedName>
    <definedName name="Apr_71" localSheetId="28">#REF!</definedName>
    <definedName name="Apr_71" localSheetId="29">#REF!</definedName>
    <definedName name="Apr_71" localSheetId="31">#REF!</definedName>
    <definedName name="Apr_71" localSheetId="41">#REF!</definedName>
    <definedName name="Apr_71" localSheetId="4">#REF!</definedName>
    <definedName name="Apr_71" localSheetId="46">#REF!</definedName>
    <definedName name="Apr_71" localSheetId="47">#REF!</definedName>
    <definedName name="Apr_71" localSheetId="48">#REF!</definedName>
    <definedName name="Apr_71" localSheetId="49">#REF!</definedName>
    <definedName name="Apr_71" localSheetId="50">#REF!</definedName>
    <definedName name="Apr_71" localSheetId="51">#REF!</definedName>
    <definedName name="Apr_71" localSheetId="53">#REF!</definedName>
    <definedName name="Apr_71" localSheetId="54">#REF!</definedName>
    <definedName name="Apr_71" localSheetId="56">#REF!</definedName>
    <definedName name="Apr_71" localSheetId="57">#REF!</definedName>
    <definedName name="Apr_71" localSheetId="58">#REF!</definedName>
    <definedName name="Apr_71" localSheetId="60">#REF!</definedName>
    <definedName name="Apr_71" localSheetId="61">#REF!</definedName>
    <definedName name="Apr_71" localSheetId="62">#REF!</definedName>
    <definedName name="Apr_71" localSheetId="63">#REF!</definedName>
    <definedName name="Apr_71" localSheetId="64">#REF!</definedName>
    <definedName name="Apr_71" localSheetId="66">#REF!</definedName>
    <definedName name="Apr_71" localSheetId="67">#REF!</definedName>
    <definedName name="Apr_71" localSheetId="68">#REF!</definedName>
    <definedName name="Apr_71" localSheetId="69">#REF!</definedName>
    <definedName name="Apr_71" localSheetId="71">#REF!</definedName>
    <definedName name="Apr_71" localSheetId="72">#REF!</definedName>
    <definedName name="Apr_71" localSheetId="73">#REF!</definedName>
    <definedName name="Apr_71">#REF!</definedName>
    <definedName name="Apr_72" localSheetId="1">#REF!</definedName>
    <definedName name="Apr_72" localSheetId="11">#REF!</definedName>
    <definedName name="Apr_72" localSheetId="12">#REF!</definedName>
    <definedName name="Apr_72" localSheetId="13">#REF!</definedName>
    <definedName name="Apr_72" localSheetId="23">#REF!</definedName>
    <definedName name="Apr_72" localSheetId="24">#REF!</definedName>
    <definedName name="Apr_72" localSheetId="26">#REF!</definedName>
    <definedName name="Apr_72" localSheetId="28">#REF!</definedName>
    <definedName name="Apr_72" localSheetId="29">#REF!</definedName>
    <definedName name="Apr_72" localSheetId="31">#REF!</definedName>
    <definedName name="Apr_72" localSheetId="41">#REF!</definedName>
    <definedName name="Apr_72" localSheetId="4">#REF!</definedName>
    <definedName name="Apr_72" localSheetId="46">#REF!</definedName>
    <definedName name="Apr_72" localSheetId="47">#REF!</definedName>
    <definedName name="Apr_72" localSheetId="48">#REF!</definedName>
    <definedName name="Apr_72" localSheetId="49">#REF!</definedName>
    <definedName name="Apr_72" localSheetId="50">#REF!</definedName>
    <definedName name="Apr_72" localSheetId="51">#REF!</definedName>
    <definedName name="Apr_72" localSheetId="53">#REF!</definedName>
    <definedName name="Apr_72" localSheetId="54">#REF!</definedName>
    <definedName name="Apr_72" localSheetId="56">#REF!</definedName>
    <definedName name="Apr_72" localSheetId="57">#REF!</definedName>
    <definedName name="Apr_72" localSheetId="58">#REF!</definedName>
    <definedName name="Apr_72" localSheetId="60">#REF!</definedName>
    <definedName name="Apr_72" localSheetId="61">#REF!</definedName>
    <definedName name="Apr_72" localSheetId="62">#REF!</definedName>
    <definedName name="Apr_72" localSheetId="63">#REF!</definedName>
    <definedName name="Apr_72" localSheetId="64">#REF!</definedName>
    <definedName name="Apr_72" localSheetId="66">#REF!</definedName>
    <definedName name="Apr_72" localSheetId="67">#REF!</definedName>
    <definedName name="Apr_72" localSheetId="68">#REF!</definedName>
    <definedName name="Apr_72" localSheetId="69">#REF!</definedName>
    <definedName name="Apr_72" localSheetId="71">#REF!</definedName>
    <definedName name="Apr_72" localSheetId="72">#REF!</definedName>
    <definedName name="Apr_72" localSheetId="73">#REF!</definedName>
    <definedName name="Apr_72">#REF!</definedName>
    <definedName name="Apr_73" localSheetId="1">#REF!</definedName>
    <definedName name="Apr_73" localSheetId="11">#REF!</definedName>
    <definedName name="Apr_73" localSheetId="12">#REF!</definedName>
    <definedName name="Apr_73" localSheetId="13">#REF!</definedName>
    <definedName name="Apr_73" localSheetId="23">#REF!</definedName>
    <definedName name="Apr_73" localSheetId="24">#REF!</definedName>
    <definedName name="Apr_73" localSheetId="26">#REF!</definedName>
    <definedName name="Apr_73" localSheetId="28">#REF!</definedName>
    <definedName name="Apr_73" localSheetId="29">#REF!</definedName>
    <definedName name="Apr_73" localSheetId="31">#REF!</definedName>
    <definedName name="Apr_73" localSheetId="41">#REF!</definedName>
    <definedName name="Apr_73" localSheetId="4">#REF!</definedName>
    <definedName name="Apr_73" localSheetId="46">#REF!</definedName>
    <definedName name="Apr_73" localSheetId="47">#REF!</definedName>
    <definedName name="Apr_73" localSheetId="48">#REF!</definedName>
    <definedName name="Apr_73" localSheetId="49">#REF!</definedName>
    <definedName name="Apr_73" localSheetId="50">#REF!</definedName>
    <definedName name="Apr_73" localSheetId="51">#REF!</definedName>
    <definedName name="Apr_73" localSheetId="53">#REF!</definedName>
    <definedName name="Apr_73" localSheetId="54">#REF!</definedName>
    <definedName name="Apr_73" localSheetId="56">#REF!</definedName>
    <definedName name="Apr_73" localSheetId="57">#REF!</definedName>
    <definedName name="Apr_73" localSheetId="58">#REF!</definedName>
    <definedName name="Apr_73" localSheetId="60">#REF!</definedName>
    <definedName name="Apr_73" localSheetId="61">#REF!</definedName>
    <definedName name="Apr_73" localSheetId="62">#REF!</definedName>
    <definedName name="Apr_73" localSheetId="63">#REF!</definedName>
    <definedName name="Apr_73" localSheetId="64">#REF!</definedName>
    <definedName name="Apr_73" localSheetId="66">#REF!</definedName>
    <definedName name="Apr_73" localSheetId="67">#REF!</definedName>
    <definedName name="Apr_73" localSheetId="68">#REF!</definedName>
    <definedName name="Apr_73" localSheetId="69">#REF!</definedName>
    <definedName name="Apr_73" localSheetId="71">#REF!</definedName>
    <definedName name="Apr_73" localSheetId="72">#REF!</definedName>
    <definedName name="Apr_73" localSheetId="73">#REF!</definedName>
    <definedName name="Apr_73">#REF!</definedName>
    <definedName name="Apr_74" localSheetId="1">#REF!</definedName>
    <definedName name="Apr_74" localSheetId="11">#REF!</definedName>
    <definedName name="Apr_74" localSheetId="12">#REF!</definedName>
    <definedName name="Apr_74" localSheetId="13">#REF!</definedName>
    <definedName name="Apr_74" localSheetId="23">#REF!</definedName>
    <definedName name="Apr_74" localSheetId="24">#REF!</definedName>
    <definedName name="Apr_74" localSheetId="26">#REF!</definedName>
    <definedName name="Apr_74" localSheetId="28">#REF!</definedName>
    <definedName name="Apr_74" localSheetId="29">#REF!</definedName>
    <definedName name="Apr_74" localSheetId="31">#REF!</definedName>
    <definedName name="Apr_74" localSheetId="41">#REF!</definedName>
    <definedName name="Apr_74" localSheetId="4">#REF!</definedName>
    <definedName name="Apr_74" localSheetId="46">#REF!</definedName>
    <definedName name="Apr_74" localSheetId="47">#REF!</definedName>
    <definedName name="Apr_74" localSheetId="48">#REF!</definedName>
    <definedName name="Apr_74" localSheetId="49">#REF!</definedName>
    <definedName name="Apr_74" localSheetId="50">#REF!</definedName>
    <definedName name="Apr_74" localSheetId="51">#REF!</definedName>
    <definedName name="Apr_74" localSheetId="53">#REF!</definedName>
    <definedName name="Apr_74" localSheetId="54">#REF!</definedName>
    <definedName name="Apr_74" localSheetId="56">#REF!</definedName>
    <definedName name="Apr_74" localSheetId="57">#REF!</definedName>
    <definedName name="Apr_74" localSheetId="58">#REF!</definedName>
    <definedName name="Apr_74" localSheetId="60">#REF!</definedName>
    <definedName name="Apr_74" localSheetId="61">#REF!</definedName>
    <definedName name="Apr_74" localSheetId="62">#REF!</definedName>
    <definedName name="Apr_74" localSheetId="63">#REF!</definedName>
    <definedName name="Apr_74" localSheetId="64">#REF!</definedName>
    <definedName name="Apr_74" localSheetId="66">#REF!</definedName>
    <definedName name="Apr_74" localSheetId="67">#REF!</definedName>
    <definedName name="Apr_74" localSheetId="68">#REF!</definedName>
    <definedName name="Apr_74" localSheetId="69">#REF!</definedName>
    <definedName name="Apr_74" localSheetId="71">#REF!</definedName>
    <definedName name="Apr_74" localSheetId="72">#REF!</definedName>
    <definedName name="Apr_74" localSheetId="73">#REF!</definedName>
    <definedName name="Apr_74">#REF!</definedName>
    <definedName name="Apr_75" localSheetId="1">#REF!</definedName>
    <definedName name="Apr_75" localSheetId="11">#REF!</definedName>
    <definedName name="Apr_75" localSheetId="12">#REF!</definedName>
    <definedName name="Apr_75" localSheetId="13">#REF!</definedName>
    <definedName name="Apr_75" localSheetId="23">#REF!</definedName>
    <definedName name="Apr_75" localSheetId="24">#REF!</definedName>
    <definedName name="Apr_75" localSheetId="26">#REF!</definedName>
    <definedName name="Apr_75" localSheetId="28">#REF!</definedName>
    <definedName name="Apr_75" localSheetId="29">#REF!</definedName>
    <definedName name="Apr_75" localSheetId="31">#REF!</definedName>
    <definedName name="Apr_75" localSheetId="41">#REF!</definedName>
    <definedName name="Apr_75" localSheetId="4">#REF!</definedName>
    <definedName name="Apr_75" localSheetId="46">#REF!</definedName>
    <definedName name="Apr_75" localSheetId="47">#REF!</definedName>
    <definedName name="Apr_75" localSheetId="48">#REF!</definedName>
    <definedName name="Apr_75" localSheetId="49">#REF!</definedName>
    <definedName name="Apr_75" localSheetId="50">#REF!</definedName>
    <definedName name="Apr_75" localSheetId="51">#REF!</definedName>
    <definedName name="Apr_75" localSheetId="53">#REF!</definedName>
    <definedName name="Apr_75" localSheetId="54">#REF!</definedName>
    <definedName name="Apr_75" localSheetId="56">#REF!</definedName>
    <definedName name="Apr_75" localSheetId="57">#REF!</definedName>
    <definedName name="Apr_75" localSheetId="58">#REF!</definedName>
    <definedName name="Apr_75" localSheetId="60">#REF!</definedName>
    <definedName name="Apr_75" localSheetId="61">#REF!</definedName>
    <definedName name="Apr_75" localSheetId="62">#REF!</definedName>
    <definedName name="Apr_75" localSheetId="63">#REF!</definedName>
    <definedName name="Apr_75" localSheetId="64">#REF!</definedName>
    <definedName name="Apr_75" localSheetId="66">#REF!</definedName>
    <definedName name="Apr_75" localSheetId="67">#REF!</definedName>
    <definedName name="Apr_75" localSheetId="68">#REF!</definedName>
    <definedName name="Apr_75" localSheetId="69">#REF!</definedName>
    <definedName name="Apr_75" localSheetId="71">#REF!</definedName>
    <definedName name="Apr_75" localSheetId="72">#REF!</definedName>
    <definedName name="Apr_75" localSheetId="73">#REF!</definedName>
    <definedName name="Apr_75">#REF!</definedName>
    <definedName name="Apr_76" localSheetId="1">#REF!</definedName>
    <definedName name="Apr_76" localSheetId="11">#REF!</definedName>
    <definedName name="Apr_76" localSheetId="12">#REF!</definedName>
    <definedName name="Apr_76" localSheetId="13">#REF!</definedName>
    <definedName name="Apr_76" localSheetId="23">#REF!</definedName>
    <definedName name="Apr_76" localSheetId="24">#REF!</definedName>
    <definedName name="Apr_76" localSheetId="26">#REF!</definedName>
    <definedName name="Apr_76" localSheetId="28">#REF!</definedName>
    <definedName name="Apr_76" localSheetId="29">#REF!</definedName>
    <definedName name="Apr_76" localSheetId="31">#REF!</definedName>
    <definedName name="Apr_76" localSheetId="41">#REF!</definedName>
    <definedName name="Apr_76" localSheetId="4">#REF!</definedName>
    <definedName name="Apr_76" localSheetId="46">#REF!</definedName>
    <definedName name="Apr_76" localSheetId="47">#REF!</definedName>
    <definedName name="Apr_76" localSheetId="48">#REF!</definedName>
    <definedName name="Apr_76" localSheetId="49">#REF!</definedName>
    <definedName name="Apr_76" localSheetId="50">#REF!</definedName>
    <definedName name="Apr_76" localSheetId="51">#REF!</definedName>
    <definedName name="Apr_76" localSheetId="53">#REF!</definedName>
    <definedName name="Apr_76" localSheetId="54">#REF!</definedName>
    <definedName name="Apr_76" localSheetId="56">#REF!</definedName>
    <definedName name="Apr_76" localSheetId="57">#REF!</definedName>
    <definedName name="Apr_76" localSheetId="58">#REF!</definedName>
    <definedName name="Apr_76" localSheetId="60">#REF!</definedName>
    <definedName name="Apr_76" localSheetId="61">#REF!</definedName>
    <definedName name="Apr_76" localSheetId="62">#REF!</definedName>
    <definedName name="Apr_76" localSheetId="63">#REF!</definedName>
    <definedName name="Apr_76" localSheetId="64">#REF!</definedName>
    <definedName name="Apr_76" localSheetId="66">#REF!</definedName>
    <definedName name="Apr_76" localSheetId="67">#REF!</definedName>
    <definedName name="Apr_76" localSheetId="68">#REF!</definedName>
    <definedName name="Apr_76" localSheetId="69">#REF!</definedName>
    <definedName name="Apr_76" localSheetId="71">#REF!</definedName>
    <definedName name="Apr_76" localSheetId="72">#REF!</definedName>
    <definedName name="Apr_76" localSheetId="73">#REF!</definedName>
    <definedName name="Apr_76">#REF!</definedName>
    <definedName name="Apr_77" localSheetId="1">#REF!</definedName>
    <definedName name="Apr_77" localSheetId="11">#REF!</definedName>
    <definedName name="Apr_77" localSheetId="12">#REF!</definedName>
    <definedName name="Apr_77" localSheetId="13">#REF!</definedName>
    <definedName name="Apr_77" localSheetId="23">#REF!</definedName>
    <definedName name="Apr_77" localSheetId="24">#REF!</definedName>
    <definedName name="Apr_77" localSheetId="26">#REF!</definedName>
    <definedName name="Apr_77" localSheetId="28">#REF!</definedName>
    <definedName name="Apr_77" localSheetId="29">#REF!</definedName>
    <definedName name="Apr_77" localSheetId="31">#REF!</definedName>
    <definedName name="Apr_77" localSheetId="41">#REF!</definedName>
    <definedName name="Apr_77" localSheetId="4">#REF!</definedName>
    <definedName name="Apr_77" localSheetId="46">#REF!</definedName>
    <definedName name="Apr_77" localSheetId="47">#REF!</definedName>
    <definedName name="Apr_77" localSheetId="48">#REF!</definedName>
    <definedName name="Apr_77" localSheetId="49">#REF!</definedName>
    <definedName name="Apr_77" localSheetId="50">#REF!</definedName>
    <definedName name="Apr_77" localSheetId="51">#REF!</definedName>
    <definedName name="Apr_77" localSheetId="53">#REF!</definedName>
    <definedName name="Apr_77" localSheetId="54">#REF!</definedName>
    <definedName name="Apr_77" localSheetId="56">#REF!</definedName>
    <definedName name="Apr_77" localSheetId="57">#REF!</definedName>
    <definedName name="Apr_77" localSheetId="58">#REF!</definedName>
    <definedName name="Apr_77" localSheetId="60">#REF!</definedName>
    <definedName name="Apr_77" localSheetId="61">#REF!</definedName>
    <definedName name="Apr_77" localSheetId="62">#REF!</definedName>
    <definedName name="Apr_77" localSheetId="63">#REF!</definedName>
    <definedName name="Apr_77" localSheetId="64">#REF!</definedName>
    <definedName name="Apr_77" localSheetId="66">#REF!</definedName>
    <definedName name="Apr_77" localSheetId="67">#REF!</definedName>
    <definedName name="Apr_77" localSheetId="68">#REF!</definedName>
    <definedName name="Apr_77" localSheetId="69">#REF!</definedName>
    <definedName name="Apr_77" localSheetId="71">#REF!</definedName>
    <definedName name="Apr_77" localSheetId="72">#REF!</definedName>
    <definedName name="Apr_77" localSheetId="73">#REF!</definedName>
    <definedName name="Apr_77">#REF!</definedName>
    <definedName name="Apr_78" localSheetId="1">#REF!</definedName>
    <definedName name="Apr_78" localSheetId="11">#REF!</definedName>
    <definedName name="Apr_78" localSheetId="12">#REF!</definedName>
    <definedName name="Apr_78" localSheetId="13">#REF!</definedName>
    <definedName name="Apr_78" localSheetId="23">#REF!</definedName>
    <definedName name="Apr_78" localSheetId="24">#REF!</definedName>
    <definedName name="Apr_78" localSheetId="26">#REF!</definedName>
    <definedName name="Apr_78" localSheetId="28">#REF!</definedName>
    <definedName name="Apr_78" localSheetId="29">#REF!</definedName>
    <definedName name="Apr_78" localSheetId="31">#REF!</definedName>
    <definedName name="Apr_78" localSheetId="41">#REF!</definedName>
    <definedName name="Apr_78" localSheetId="4">#REF!</definedName>
    <definedName name="Apr_78" localSheetId="46">#REF!</definedName>
    <definedName name="Apr_78" localSheetId="47">#REF!</definedName>
    <definedName name="Apr_78" localSheetId="48">#REF!</definedName>
    <definedName name="Apr_78" localSheetId="49">#REF!</definedName>
    <definedName name="Apr_78" localSheetId="50">#REF!</definedName>
    <definedName name="Apr_78" localSheetId="51">#REF!</definedName>
    <definedName name="Apr_78" localSheetId="53">#REF!</definedName>
    <definedName name="Apr_78" localSheetId="54">#REF!</definedName>
    <definedName name="Apr_78" localSheetId="56">#REF!</definedName>
    <definedName name="Apr_78" localSheetId="57">#REF!</definedName>
    <definedName name="Apr_78" localSheetId="58">#REF!</definedName>
    <definedName name="Apr_78" localSheetId="60">#REF!</definedName>
    <definedName name="Apr_78" localSheetId="61">#REF!</definedName>
    <definedName name="Apr_78" localSheetId="62">#REF!</definedName>
    <definedName name="Apr_78" localSheetId="63">#REF!</definedName>
    <definedName name="Apr_78" localSheetId="64">#REF!</definedName>
    <definedName name="Apr_78" localSheetId="66">#REF!</definedName>
    <definedName name="Apr_78" localSheetId="67">#REF!</definedName>
    <definedName name="Apr_78" localSheetId="68">#REF!</definedName>
    <definedName name="Apr_78" localSheetId="69">#REF!</definedName>
    <definedName name="Apr_78" localSheetId="71">#REF!</definedName>
    <definedName name="Apr_78" localSheetId="72">#REF!</definedName>
    <definedName name="Apr_78" localSheetId="73">#REF!</definedName>
    <definedName name="Apr_78">#REF!</definedName>
    <definedName name="Apr_79" localSheetId="1">#REF!</definedName>
    <definedName name="Apr_79" localSheetId="11">#REF!</definedName>
    <definedName name="Apr_79" localSheetId="12">#REF!</definedName>
    <definedName name="Apr_79" localSheetId="13">#REF!</definedName>
    <definedName name="Apr_79" localSheetId="23">#REF!</definedName>
    <definedName name="Apr_79" localSheetId="24">#REF!</definedName>
    <definedName name="Apr_79" localSheetId="26">#REF!</definedName>
    <definedName name="Apr_79" localSheetId="28">#REF!</definedName>
    <definedName name="Apr_79" localSheetId="29">#REF!</definedName>
    <definedName name="Apr_79" localSheetId="31">#REF!</definedName>
    <definedName name="Apr_79" localSheetId="41">#REF!</definedName>
    <definedName name="Apr_79" localSheetId="4">#REF!</definedName>
    <definedName name="Apr_79" localSheetId="46">#REF!</definedName>
    <definedName name="Apr_79" localSheetId="47">#REF!</definedName>
    <definedName name="Apr_79" localSheetId="48">#REF!</definedName>
    <definedName name="Apr_79" localSheetId="49">#REF!</definedName>
    <definedName name="Apr_79" localSheetId="50">#REF!</definedName>
    <definedName name="Apr_79" localSheetId="51">#REF!</definedName>
    <definedName name="Apr_79" localSheetId="53">#REF!</definedName>
    <definedName name="Apr_79" localSheetId="54">#REF!</definedName>
    <definedName name="Apr_79" localSheetId="56">#REF!</definedName>
    <definedName name="Apr_79" localSheetId="57">#REF!</definedName>
    <definedName name="Apr_79" localSheetId="58">#REF!</definedName>
    <definedName name="Apr_79" localSheetId="60">#REF!</definedName>
    <definedName name="Apr_79" localSheetId="61">#REF!</definedName>
    <definedName name="Apr_79" localSheetId="62">#REF!</definedName>
    <definedName name="Apr_79" localSheetId="63">#REF!</definedName>
    <definedName name="Apr_79" localSheetId="64">#REF!</definedName>
    <definedName name="Apr_79" localSheetId="66">#REF!</definedName>
    <definedName name="Apr_79" localSheetId="67">#REF!</definedName>
    <definedName name="Apr_79" localSheetId="68">#REF!</definedName>
    <definedName name="Apr_79" localSheetId="69">#REF!</definedName>
    <definedName name="Apr_79" localSheetId="71">#REF!</definedName>
    <definedName name="Apr_79" localSheetId="72">#REF!</definedName>
    <definedName name="Apr_79" localSheetId="73">#REF!</definedName>
    <definedName name="Apr_79">#REF!</definedName>
    <definedName name="Apr_80" localSheetId="1">#REF!</definedName>
    <definedName name="Apr_80" localSheetId="11">#REF!</definedName>
    <definedName name="Apr_80" localSheetId="12">#REF!</definedName>
    <definedName name="Apr_80" localSheetId="13">#REF!</definedName>
    <definedName name="Apr_80" localSheetId="23">#REF!</definedName>
    <definedName name="Apr_80" localSheetId="24">#REF!</definedName>
    <definedName name="Apr_80" localSheetId="26">#REF!</definedName>
    <definedName name="Apr_80" localSheetId="28">#REF!</definedName>
    <definedName name="Apr_80" localSheetId="29">#REF!</definedName>
    <definedName name="Apr_80" localSheetId="31">#REF!</definedName>
    <definedName name="Apr_80" localSheetId="41">#REF!</definedName>
    <definedName name="Apr_80" localSheetId="4">#REF!</definedName>
    <definedName name="Apr_80" localSheetId="46">#REF!</definedName>
    <definedName name="Apr_80" localSheetId="47">#REF!</definedName>
    <definedName name="Apr_80" localSheetId="48">#REF!</definedName>
    <definedName name="Apr_80" localSheetId="49">#REF!</definedName>
    <definedName name="Apr_80" localSheetId="50">#REF!</definedName>
    <definedName name="Apr_80" localSheetId="51">#REF!</definedName>
    <definedName name="Apr_80" localSheetId="53">#REF!</definedName>
    <definedName name="Apr_80" localSheetId="54">#REF!</definedName>
    <definedName name="Apr_80" localSheetId="56">#REF!</definedName>
    <definedName name="Apr_80" localSheetId="57">#REF!</definedName>
    <definedName name="Apr_80" localSheetId="58">#REF!</definedName>
    <definedName name="Apr_80" localSheetId="60">#REF!</definedName>
    <definedName name="Apr_80" localSheetId="61">#REF!</definedName>
    <definedName name="Apr_80" localSheetId="62">#REF!</definedName>
    <definedName name="Apr_80" localSheetId="63">#REF!</definedName>
    <definedName name="Apr_80" localSheetId="64">#REF!</definedName>
    <definedName name="Apr_80" localSheetId="66">#REF!</definedName>
    <definedName name="Apr_80" localSheetId="67">#REF!</definedName>
    <definedName name="Apr_80" localSheetId="68">#REF!</definedName>
    <definedName name="Apr_80" localSheetId="69">#REF!</definedName>
    <definedName name="Apr_80" localSheetId="71">#REF!</definedName>
    <definedName name="Apr_80" localSheetId="72">#REF!</definedName>
    <definedName name="Apr_80" localSheetId="73">#REF!</definedName>
    <definedName name="Apr_80">#REF!</definedName>
    <definedName name="Apr_81" localSheetId="1">#REF!</definedName>
    <definedName name="Apr_81" localSheetId="11">#REF!</definedName>
    <definedName name="Apr_81" localSheetId="12">#REF!</definedName>
    <definedName name="Apr_81" localSheetId="13">#REF!</definedName>
    <definedName name="Apr_81" localSheetId="23">#REF!</definedName>
    <definedName name="Apr_81" localSheetId="24">#REF!</definedName>
    <definedName name="Apr_81" localSheetId="26">#REF!</definedName>
    <definedName name="Apr_81" localSheetId="28">#REF!</definedName>
    <definedName name="Apr_81" localSheetId="29">#REF!</definedName>
    <definedName name="Apr_81" localSheetId="31">#REF!</definedName>
    <definedName name="Apr_81" localSheetId="41">#REF!</definedName>
    <definedName name="Apr_81" localSheetId="4">#REF!</definedName>
    <definedName name="Apr_81" localSheetId="46">#REF!</definedName>
    <definedName name="Apr_81" localSheetId="47">#REF!</definedName>
    <definedName name="Apr_81" localSheetId="48">#REF!</definedName>
    <definedName name="Apr_81" localSheetId="49">#REF!</definedName>
    <definedName name="Apr_81" localSheetId="50">#REF!</definedName>
    <definedName name="Apr_81" localSheetId="51">#REF!</definedName>
    <definedName name="Apr_81" localSheetId="53">#REF!</definedName>
    <definedName name="Apr_81" localSheetId="54">#REF!</definedName>
    <definedName name="Apr_81" localSheetId="56">#REF!</definedName>
    <definedName name="Apr_81" localSheetId="57">#REF!</definedName>
    <definedName name="Apr_81" localSheetId="58">#REF!</definedName>
    <definedName name="Apr_81" localSheetId="60">#REF!</definedName>
    <definedName name="Apr_81" localSheetId="61">#REF!</definedName>
    <definedName name="Apr_81" localSheetId="62">#REF!</definedName>
    <definedName name="Apr_81" localSheetId="63">#REF!</definedName>
    <definedName name="Apr_81" localSheetId="64">#REF!</definedName>
    <definedName name="Apr_81" localSheetId="66">#REF!</definedName>
    <definedName name="Apr_81" localSheetId="67">#REF!</definedName>
    <definedName name="Apr_81" localSheetId="68">#REF!</definedName>
    <definedName name="Apr_81" localSheetId="69">#REF!</definedName>
    <definedName name="Apr_81" localSheetId="71">#REF!</definedName>
    <definedName name="Apr_81" localSheetId="72">#REF!</definedName>
    <definedName name="Apr_81" localSheetId="73">#REF!</definedName>
    <definedName name="Apr_81">#REF!</definedName>
    <definedName name="Apr_82" localSheetId="1">#REF!</definedName>
    <definedName name="Apr_82" localSheetId="11">#REF!</definedName>
    <definedName name="Apr_82" localSheetId="12">#REF!</definedName>
    <definedName name="Apr_82" localSheetId="13">#REF!</definedName>
    <definedName name="Apr_82" localSheetId="23">#REF!</definedName>
    <definedName name="Apr_82" localSheetId="24">#REF!</definedName>
    <definedName name="Apr_82" localSheetId="26">#REF!</definedName>
    <definedName name="Apr_82" localSheetId="28">#REF!</definedName>
    <definedName name="Apr_82" localSheetId="29">#REF!</definedName>
    <definedName name="Apr_82" localSheetId="31">#REF!</definedName>
    <definedName name="Apr_82" localSheetId="41">#REF!</definedName>
    <definedName name="Apr_82" localSheetId="4">#REF!</definedName>
    <definedName name="Apr_82" localSheetId="46">#REF!</definedName>
    <definedName name="Apr_82" localSheetId="47">#REF!</definedName>
    <definedName name="Apr_82" localSheetId="48">#REF!</definedName>
    <definedName name="Apr_82" localSheetId="49">#REF!</definedName>
    <definedName name="Apr_82" localSheetId="50">#REF!</definedName>
    <definedName name="Apr_82" localSheetId="51">#REF!</definedName>
    <definedName name="Apr_82" localSheetId="53">#REF!</definedName>
    <definedName name="Apr_82" localSheetId="54">#REF!</definedName>
    <definedName name="Apr_82" localSheetId="56">#REF!</definedName>
    <definedName name="Apr_82" localSheetId="57">#REF!</definedName>
    <definedName name="Apr_82" localSheetId="58">#REF!</definedName>
    <definedName name="Apr_82" localSheetId="60">#REF!</definedName>
    <definedName name="Apr_82" localSheetId="61">#REF!</definedName>
    <definedName name="Apr_82" localSheetId="62">#REF!</definedName>
    <definedName name="Apr_82" localSheetId="63">#REF!</definedName>
    <definedName name="Apr_82" localSheetId="64">#REF!</definedName>
    <definedName name="Apr_82" localSheetId="66">#REF!</definedName>
    <definedName name="Apr_82" localSheetId="67">#REF!</definedName>
    <definedName name="Apr_82" localSheetId="68">#REF!</definedName>
    <definedName name="Apr_82" localSheetId="69">#REF!</definedName>
    <definedName name="Apr_82" localSheetId="71">#REF!</definedName>
    <definedName name="Apr_82" localSheetId="72">#REF!</definedName>
    <definedName name="Apr_82" localSheetId="73">#REF!</definedName>
    <definedName name="Apr_82">#REF!</definedName>
    <definedName name="Apr_83" localSheetId="1">#REF!</definedName>
    <definedName name="Apr_83" localSheetId="11">#REF!</definedName>
    <definedName name="Apr_83" localSheetId="12">#REF!</definedName>
    <definedName name="Apr_83" localSheetId="13">#REF!</definedName>
    <definedName name="Apr_83" localSheetId="23">#REF!</definedName>
    <definedName name="Apr_83" localSheetId="24">#REF!</definedName>
    <definedName name="Apr_83" localSheetId="26">#REF!</definedName>
    <definedName name="Apr_83" localSheetId="28">#REF!</definedName>
    <definedName name="Apr_83" localSheetId="29">#REF!</definedName>
    <definedName name="Apr_83" localSheetId="31">#REF!</definedName>
    <definedName name="Apr_83" localSheetId="41">#REF!</definedName>
    <definedName name="Apr_83" localSheetId="4">#REF!</definedName>
    <definedName name="Apr_83" localSheetId="46">#REF!</definedName>
    <definedName name="Apr_83" localSheetId="47">#REF!</definedName>
    <definedName name="Apr_83" localSheetId="48">#REF!</definedName>
    <definedName name="Apr_83" localSheetId="49">#REF!</definedName>
    <definedName name="Apr_83" localSheetId="50">#REF!</definedName>
    <definedName name="Apr_83" localSheetId="51">#REF!</definedName>
    <definedName name="Apr_83" localSheetId="53">#REF!</definedName>
    <definedName name="Apr_83" localSheetId="54">#REF!</definedName>
    <definedName name="Apr_83" localSheetId="56">#REF!</definedName>
    <definedName name="Apr_83" localSheetId="57">#REF!</definedName>
    <definedName name="Apr_83" localSheetId="58">#REF!</definedName>
    <definedName name="Apr_83" localSheetId="60">#REF!</definedName>
    <definedName name="Apr_83" localSheetId="61">#REF!</definedName>
    <definedName name="Apr_83" localSheetId="62">#REF!</definedName>
    <definedName name="Apr_83" localSheetId="63">#REF!</definedName>
    <definedName name="Apr_83" localSheetId="64">#REF!</definedName>
    <definedName name="Apr_83" localSheetId="66">#REF!</definedName>
    <definedName name="Apr_83" localSheetId="67">#REF!</definedName>
    <definedName name="Apr_83" localSheetId="68">#REF!</definedName>
    <definedName name="Apr_83" localSheetId="69">#REF!</definedName>
    <definedName name="Apr_83" localSheetId="71">#REF!</definedName>
    <definedName name="Apr_83" localSheetId="72">#REF!</definedName>
    <definedName name="Apr_83" localSheetId="73">#REF!</definedName>
    <definedName name="Apr_83">#REF!</definedName>
    <definedName name="Apr_84" localSheetId="1">#REF!</definedName>
    <definedName name="Apr_84" localSheetId="11">#REF!</definedName>
    <definedName name="Apr_84" localSheetId="12">#REF!</definedName>
    <definedName name="Apr_84" localSheetId="13">#REF!</definedName>
    <definedName name="Apr_84" localSheetId="23">#REF!</definedName>
    <definedName name="Apr_84" localSheetId="24">#REF!</definedName>
    <definedName name="Apr_84" localSheetId="26">#REF!</definedName>
    <definedName name="Apr_84" localSheetId="28">#REF!</definedName>
    <definedName name="Apr_84" localSheetId="29">#REF!</definedName>
    <definedName name="Apr_84" localSheetId="31">#REF!</definedName>
    <definedName name="Apr_84" localSheetId="41">#REF!</definedName>
    <definedName name="Apr_84" localSheetId="4">#REF!</definedName>
    <definedName name="Apr_84" localSheetId="46">#REF!</definedName>
    <definedName name="Apr_84" localSheetId="47">#REF!</definedName>
    <definedName name="Apr_84" localSheetId="48">#REF!</definedName>
    <definedName name="Apr_84" localSheetId="49">#REF!</definedName>
    <definedName name="Apr_84" localSheetId="50">#REF!</definedName>
    <definedName name="Apr_84" localSheetId="51">#REF!</definedName>
    <definedName name="Apr_84" localSheetId="53">#REF!</definedName>
    <definedName name="Apr_84" localSheetId="54">#REF!</definedName>
    <definedName name="Apr_84" localSheetId="56">#REF!</definedName>
    <definedName name="Apr_84" localSheetId="57">#REF!</definedName>
    <definedName name="Apr_84" localSheetId="58">#REF!</definedName>
    <definedName name="Apr_84" localSheetId="60">#REF!</definedName>
    <definedName name="Apr_84" localSheetId="61">#REF!</definedName>
    <definedName name="Apr_84" localSheetId="62">#REF!</definedName>
    <definedName name="Apr_84" localSheetId="63">#REF!</definedName>
    <definedName name="Apr_84" localSheetId="64">#REF!</definedName>
    <definedName name="Apr_84" localSheetId="66">#REF!</definedName>
    <definedName name="Apr_84" localSheetId="67">#REF!</definedName>
    <definedName name="Apr_84" localSheetId="68">#REF!</definedName>
    <definedName name="Apr_84" localSheetId="69">#REF!</definedName>
    <definedName name="Apr_84" localSheetId="71">#REF!</definedName>
    <definedName name="Apr_84" localSheetId="72">#REF!</definedName>
    <definedName name="Apr_84" localSheetId="73">#REF!</definedName>
    <definedName name="Apr_84">#REF!</definedName>
    <definedName name="Apr_85" localSheetId="1">#REF!</definedName>
    <definedName name="Apr_85" localSheetId="11">#REF!</definedName>
    <definedName name="Apr_85" localSheetId="12">#REF!</definedName>
    <definedName name="Apr_85" localSheetId="13">#REF!</definedName>
    <definedName name="Apr_85" localSheetId="23">#REF!</definedName>
    <definedName name="Apr_85" localSheetId="24">#REF!</definedName>
    <definedName name="Apr_85" localSheetId="26">#REF!</definedName>
    <definedName name="Apr_85" localSheetId="28">#REF!</definedName>
    <definedName name="Apr_85" localSheetId="29">#REF!</definedName>
    <definedName name="Apr_85" localSheetId="31">#REF!</definedName>
    <definedName name="Apr_85" localSheetId="41">#REF!</definedName>
    <definedName name="Apr_85" localSheetId="4">#REF!</definedName>
    <definedName name="Apr_85" localSheetId="46">#REF!</definedName>
    <definedName name="Apr_85" localSheetId="47">#REF!</definedName>
    <definedName name="Apr_85" localSheetId="48">#REF!</definedName>
    <definedName name="Apr_85" localSheetId="49">#REF!</definedName>
    <definedName name="Apr_85" localSheetId="50">#REF!</definedName>
    <definedName name="Apr_85" localSheetId="51">#REF!</definedName>
    <definedName name="Apr_85" localSheetId="53">#REF!</definedName>
    <definedName name="Apr_85" localSheetId="54">#REF!</definedName>
    <definedName name="Apr_85" localSheetId="56">#REF!</definedName>
    <definedName name="Apr_85" localSheetId="57">#REF!</definedName>
    <definedName name="Apr_85" localSheetId="58">#REF!</definedName>
    <definedName name="Apr_85" localSheetId="60">#REF!</definedName>
    <definedName name="Apr_85" localSheetId="61">#REF!</definedName>
    <definedName name="Apr_85" localSheetId="62">#REF!</definedName>
    <definedName name="Apr_85" localSheetId="63">#REF!</definedName>
    <definedName name="Apr_85" localSheetId="64">#REF!</definedName>
    <definedName name="Apr_85" localSheetId="66">#REF!</definedName>
    <definedName name="Apr_85" localSheetId="67">#REF!</definedName>
    <definedName name="Apr_85" localSheetId="68">#REF!</definedName>
    <definedName name="Apr_85" localSheetId="69">#REF!</definedName>
    <definedName name="Apr_85" localSheetId="71">#REF!</definedName>
    <definedName name="Apr_85" localSheetId="72">#REF!</definedName>
    <definedName name="Apr_85" localSheetId="73">#REF!</definedName>
    <definedName name="Apr_85">#REF!</definedName>
    <definedName name="Apr_86" localSheetId="1">#REF!</definedName>
    <definedName name="Apr_86" localSheetId="11">#REF!</definedName>
    <definedName name="Apr_86" localSheetId="12">#REF!</definedName>
    <definedName name="Apr_86" localSheetId="13">#REF!</definedName>
    <definedName name="Apr_86" localSheetId="23">#REF!</definedName>
    <definedName name="Apr_86" localSheetId="24">#REF!</definedName>
    <definedName name="Apr_86" localSheetId="26">#REF!</definedName>
    <definedName name="Apr_86" localSheetId="28">#REF!</definedName>
    <definedName name="Apr_86" localSheetId="29">#REF!</definedName>
    <definedName name="Apr_86" localSheetId="31">#REF!</definedName>
    <definedName name="Apr_86" localSheetId="41">#REF!</definedName>
    <definedName name="Apr_86" localSheetId="4">#REF!</definedName>
    <definedName name="Apr_86" localSheetId="46">#REF!</definedName>
    <definedName name="Apr_86" localSheetId="47">#REF!</definedName>
    <definedName name="Apr_86" localSheetId="48">#REF!</definedName>
    <definedName name="Apr_86" localSheetId="49">#REF!</definedName>
    <definedName name="Apr_86" localSheetId="50">#REF!</definedName>
    <definedName name="Apr_86" localSheetId="51">#REF!</definedName>
    <definedName name="Apr_86" localSheetId="53">#REF!</definedName>
    <definedName name="Apr_86" localSheetId="54">#REF!</definedName>
    <definedName name="Apr_86" localSheetId="56">#REF!</definedName>
    <definedName name="Apr_86" localSheetId="57">#REF!</definedName>
    <definedName name="Apr_86" localSheetId="58">#REF!</definedName>
    <definedName name="Apr_86" localSheetId="60">#REF!</definedName>
    <definedName name="Apr_86" localSheetId="61">#REF!</definedName>
    <definedName name="Apr_86" localSheetId="62">#REF!</definedName>
    <definedName name="Apr_86" localSheetId="63">#REF!</definedName>
    <definedName name="Apr_86" localSheetId="64">#REF!</definedName>
    <definedName name="Apr_86" localSheetId="66">#REF!</definedName>
    <definedName name="Apr_86" localSheetId="67">#REF!</definedName>
    <definedName name="Apr_86" localSheetId="68">#REF!</definedName>
    <definedName name="Apr_86" localSheetId="69">#REF!</definedName>
    <definedName name="Apr_86" localSheetId="71">#REF!</definedName>
    <definedName name="Apr_86" localSheetId="72">#REF!</definedName>
    <definedName name="Apr_86" localSheetId="73">#REF!</definedName>
    <definedName name="Apr_86">#REF!</definedName>
    <definedName name="Apr_87" localSheetId="1">#REF!</definedName>
    <definedName name="Apr_87" localSheetId="11">#REF!</definedName>
    <definedName name="Apr_87" localSheetId="12">#REF!</definedName>
    <definedName name="Apr_87" localSheetId="13">#REF!</definedName>
    <definedName name="Apr_87" localSheetId="23">#REF!</definedName>
    <definedName name="Apr_87" localSheetId="24">#REF!</definedName>
    <definedName name="Apr_87" localSheetId="26">#REF!</definedName>
    <definedName name="Apr_87" localSheetId="28">#REF!</definedName>
    <definedName name="Apr_87" localSheetId="29">#REF!</definedName>
    <definedName name="Apr_87" localSheetId="31">#REF!</definedName>
    <definedName name="Apr_87" localSheetId="41">#REF!</definedName>
    <definedName name="Apr_87" localSheetId="4">#REF!</definedName>
    <definedName name="Apr_87" localSheetId="46">#REF!</definedName>
    <definedName name="Apr_87" localSheetId="47">#REF!</definedName>
    <definedName name="Apr_87" localSheetId="48">#REF!</definedName>
    <definedName name="Apr_87" localSheetId="49">#REF!</definedName>
    <definedName name="Apr_87" localSheetId="50">#REF!</definedName>
    <definedName name="Apr_87" localSheetId="51">#REF!</definedName>
    <definedName name="Apr_87" localSheetId="53">#REF!</definedName>
    <definedName name="Apr_87" localSheetId="54">#REF!</definedName>
    <definedName name="Apr_87" localSheetId="56">#REF!</definedName>
    <definedName name="Apr_87" localSheetId="57">#REF!</definedName>
    <definedName name="Apr_87" localSheetId="58">#REF!</definedName>
    <definedName name="Apr_87" localSheetId="60">#REF!</definedName>
    <definedName name="Apr_87" localSheetId="61">#REF!</definedName>
    <definedName name="Apr_87" localSheetId="62">#REF!</definedName>
    <definedName name="Apr_87" localSheetId="63">#REF!</definedName>
    <definedName name="Apr_87" localSheetId="64">#REF!</definedName>
    <definedName name="Apr_87" localSheetId="66">#REF!</definedName>
    <definedName name="Apr_87" localSheetId="67">#REF!</definedName>
    <definedName name="Apr_87" localSheetId="68">#REF!</definedName>
    <definedName name="Apr_87" localSheetId="69">#REF!</definedName>
    <definedName name="Apr_87" localSheetId="71">#REF!</definedName>
    <definedName name="Apr_87" localSheetId="72">#REF!</definedName>
    <definedName name="Apr_87" localSheetId="73">#REF!</definedName>
    <definedName name="Apr_87">#REF!</definedName>
    <definedName name="Apr_88" localSheetId="1">#REF!</definedName>
    <definedName name="Apr_88" localSheetId="11">#REF!</definedName>
    <definedName name="Apr_88" localSheetId="12">#REF!</definedName>
    <definedName name="Apr_88" localSheetId="13">#REF!</definedName>
    <definedName name="Apr_88" localSheetId="23">#REF!</definedName>
    <definedName name="Apr_88" localSheetId="24">#REF!</definedName>
    <definedName name="Apr_88" localSheetId="26">#REF!</definedName>
    <definedName name="Apr_88" localSheetId="28">#REF!</definedName>
    <definedName name="Apr_88" localSheetId="29">#REF!</definedName>
    <definedName name="Apr_88" localSheetId="31">#REF!</definedName>
    <definedName name="Apr_88" localSheetId="41">#REF!</definedName>
    <definedName name="Apr_88" localSheetId="4">#REF!</definedName>
    <definedName name="Apr_88" localSheetId="46">#REF!</definedName>
    <definedName name="Apr_88" localSheetId="47">#REF!</definedName>
    <definedName name="Apr_88" localSheetId="48">#REF!</definedName>
    <definedName name="Apr_88" localSheetId="49">#REF!</definedName>
    <definedName name="Apr_88" localSheetId="50">#REF!</definedName>
    <definedName name="Apr_88" localSheetId="51">#REF!</definedName>
    <definedName name="Apr_88" localSheetId="53">#REF!</definedName>
    <definedName name="Apr_88" localSheetId="54">#REF!</definedName>
    <definedName name="Apr_88" localSheetId="56">#REF!</definedName>
    <definedName name="Apr_88" localSheetId="57">#REF!</definedName>
    <definedName name="Apr_88" localSheetId="58">#REF!</definedName>
    <definedName name="Apr_88" localSheetId="60">#REF!</definedName>
    <definedName name="Apr_88" localSheetId="61">#REF!</definedName>
    <definedName name="Apr_88" localSheetId="62">#REF!</definedName>
    <definedName name="Apr_88" localSheetId="63">#REF!</definedName>
    <definedName name="Apr_88" localSheetId="64">#REF!</definedName>
    <definedName name="Apr_88" localSheetId="66">#REF!</definedName>
    <definedName name="Apr_88" localSheetId="67">#REF!</definedName>
    <definedName name="Apr_88" localSheetId="68">#REF!</definedName>
    <definedName name="Apr_88" localSheetId="69">#REF!</definedName>
    <definedName name="Apr_88" localSheetId="71">#REF!</definedName>
    <definedName name="Apr_88" localSheetId="72">#REF!</definedName>
    <definedName name="Apr_88" localSheetId="73">#REF!</definedName>
    <definedName name="Apr_88">#REF!</definedName>
    <definedName name="Apr_89" localSheetId="1">#REF!</definedName>
    <definedName name="Apr_89" localSheetId="11">#REF!</definedName>
    <definedName name="Apr_89" localSheetId="12">#REF!</definedName>
    <definedName name="Apr_89" localSheetId="13">#REF!</definedName>
    <definedName name="Apr_89" localSheetId="23">#REF!</definedName>
    <definedName name="Apr_89" localSheetId="24">#REF!</definedName>
    <definedName name="Apr_89" localSheetId="26">#REF!</definedName>
    <definedName name="Apr_89" localSheetId="28">#REF!</definedName>
    <definedName name="Apr_89" localSheetId="29">#REF!</definedName>
    <definedName name="Apr_89" localSheetId="31">#REF!</definedName>
    <definedName name="Apr_89" localSheetId="41">#REF!</definedName>
    <definedName name="Apr_89" localSheetId="4">#REF!</definedName>
    <definedName name="Apr_89" localSheetId="46">#REF!</definedName>
    <definedName name="Apr_89" localSheetId="47">#REF!</definedName>
    <definedName name="Apr_89" localSheetId="48">#REF!</definedName>
    <definedName name="Apr_89" localSheetId="49">#REF!</definedName>
    <definedName name="Apr_89" localSheetId="50">#REF!</definedName>
    <definedName name="Apr_89" localSheetId="51">#REF!</definedName>
    <definedName name="Apr_89" localSheetId="53">#REF!</definedName>
    <definedName name="Apr_89" localSheetId="54">#REF!</definedName>
    <definedName name="Apr_89" localSheetId="56">#REF!</definedName>
    <definedName name="Apr_89" localSheetId="57">#REF!</definedName>
    <definedName name="Apr_89" localSheetId="58">#REF!</definedName>
    <definedName name="Apr_89" localSheetId="60">#REF!</definedName>
    <definedName name="Apr_89" localSheetId="61">#REF!</definedName>
    <definedName name="Apr_89" localSheetId="62">#REF!</definedName>
    <definedName name="Apr_89" localSheetId="63">#REF!</definedName>
    <definedName name="Apr_89" localSheetId="64">#REF!</definedName>
    <definedName name="Apr_89" localSheetId="66">#REF!</definedName>
    <definedName name="Apr_89" localSheetId="67">#REF!</definedName>
    <definedName name="Apr_89" localSheetId="68">#REF!</definedName>
    <definedName name="Apr_89" localSheetId="69">#REF!</definedName>
    <definedName name="Apr_89" localSheetId="71">#REF!</definedName>
    <definedName name="Apr_89" localSheetId="72">#REF!</definedName>
    <definedName name="Apr_89" localSheetId="73">#REF!</definedName>
    <definedName name="Apr_89">#REF!</definedName>
    <definedName name="Apr_90" localSheetId="1">#REF!</definedName>
    <definedName name="Apr_90" localSheetId="11">#REF!</definedName>
    <definedName name="Apr_90" localSheetId="12">#REF!</definedName>
    <definedName name="Apr_90" localSheetId="13">#REF!</definedName>
    <definedName name="Apr_90" localSheetId="23">#REF!</definedName>
    <definedName name="Apr_90" localSheetId="24">#REF!</definedName>
    <definedName name="Apr_90" localSheetId="26">#REF!</definedName>
    <definedName name="Apr_90" localSheetId="28">#REF!</definedName>
    <definedName name="Apr_90" localSheetId="29">#REF!</definedName>
    <definedName name="Apr_90" localSheetId="31">#REF!</definedName>
    <definedName name="Apr_90" localSheetId="41">#REF!</definedName>
    <definedName name="Apr_90" localSheetId="4">#REF!</definedName>
    <definedName name="Apr_90" localSheetId="46">#REF!</definedName>
    <definedName name="Apr_90" localSheetId="47">#REF!</definedName>
    <definedName name="Apr_90" localSheetId="48">#REF!</definedName>
    <definedName name="Apr_90" localSheetId="49">#REF!</definedName>
    <definedName name="Apr_90" localSheetId="50">#REF!</definedName>
    <definedName name="Apr_90" localSheetId="51">#REF!</definedName>
    <definedName name="Apr_90" localSheetId="53">#REF!</definedName>
    <definedName name="Apr_90" localSheetId="54">#REF!</definedName>
    <definedName name="Apr_90" localSheetId="56">#REF!</definedName>
    <definedName name="Apr_90" localSheetId="57">#REF!</definedName>
    <definedName name="Apr_90" localSheetId="58">#REF!</definedName>
    <definedName name="Apr_90" localSheetId="60">#REF!</definedName>
    <definedName name="Apr_90" localSheetId="61">#REF!</definedName>
    <definedName name="Apr_90" localSheetId="62">#REF!</definedName>
    <definedName name="Apr_90" localSheetId="63">#REF!</definedName>
    <definedName name="Apr_90" localSheetId="64">#REF!</definedName>
    <definedName name="Apr_90" localSheetId="66">#REF!</definedName>
    <definedName name="Apr_90" localSheetId="67">#REF!</definedName>
    <definedName name="Apr_90" localSheetId="68">#REF!</definedName>
    <definedName name="Apr_90" localSheetId="69">#REF!</definedName>
    <definedName name="Apr_90" localSheetId="71">#REF!</definedName>
    <definedName name="Apr_90" localSheetId="72">#REF!</definedName>
    <definedName name="Apr_90" localSheetId="73">#REF!</definedName>
    <definedName name="Apr_90">#REF!</definedName>
    <definedName name="Apr_91" localSheetId="1">#REF!</definedName>
    <definedName name="Apr_91" localSheetId="11">#REF!</definedName>
    <definedName name="Apr_91" localSheetId="12">#REF!</definedName>
    <definedName name="Apr_91" localSheetId="13">#REF!</definedName>
    <definedName name="Apr_91" localSheetId="23">#REF!</definedName>
    <definedName name="Apr_91" localSheetId="24">#REF!</definedName>
    <definedName name="Apr_91" localSheetId="26">#REF!</definedName>
    <definedName name="Apr_91" localSheetId="28">#REF!</definedName>
    <definedName name="Apr_91" localSheetId="29">#REF!</definedName>
    <definedName name="Apr_91" localSheetId="31">#REF!</definedName>
    <definedName name="Apr_91" localSheetId="41">#REF!</definedName>
    <definedName name="Apr_91" localSheetId="4">#REF!</definedName>
    <definedName name="Apr_91" localSheetId="46">#REF!</definedName>
    <definedName name="Apr_91" localSheetId="47">#REF!</definedName>
    <definedName name="Apr_91" localSheetId="48">#REF!</definedName>
    <definedName name="Apr_91" localSheetId="49">#REF!</definedName>
    <definedName name="Apr_91" localSheetId="50">#REF!</definedName>
    <definedName name="Apr_91" localSheetId="51">#REF!</definedName>
    <definedName name="Apr_91" localSheetId="53">#REF!</definedName>
    <definedName name="Apr_91" localSheetId="54">#REF!</definedName>
    <definedName name="Apr_91" localSheetId="56">#REF!</definedName>
    <definedName name="Apr_91" localSheetId="57">#REF!</definedName>
    <definedName name="Apr_91" localSheetId="58">#REF!</definedName>
    <definedName name="Apr_91" localSheetId="60">#REF!</definedName>
    <definedName name="Apr_91" localSheetId="61">#REF!</definedName>
    <definedName name="Apr_91" localSheetId="62">#REF!</definedName>
    <definedName name="Apr_91" localSheetId="63">#REF!</definedName>
    <definedName name="Apr_91" localSheetId="64">#REF!</definedName>
    <definedName name="Apr_91" localSheetId="66">#REF!</definedName>
    <definedName name="Apr_91" localSheetId="67">#REF!</definedName>
    <definedName name="Apr_91" localSheetId="68">#REF!</definedName>
    <definedName name="Apr_91" localSheetId="69">#REF!</definedName>
    <definedName name="Apr_91" localSheetId="71">#REF!</definedName>
    <definedName name="Apr_91" localSheetId="72">#REF!</definedName>
    <definedName name="Apr_91" localSheetId="73">#REF!</definedName>
    <definedName name="Apr_91">#REF!</definedName>
    <definedName name="Apr_92" localSheetId="1">#REF!</definedName>
    <definedName name="Apr_92" localSheetId="11">#REF!</definedName>
    <definedName name="Apr_92" localSheetId="12">#REF!</definedName>
    <definedName name="Apr_92" localSheetId="13">#REF!</definedName>
    <definedName name="Apr_92" localSheetId="23">#REF!</definedName>
    <definedName name="Apr_92" localSheetId="24">#REF!</definedName>
    <definedName name="Apr_92" localSheetId="26">#REF!</definedName>
    <definedName name="Apr_92" localSheetId="28">#REF!</definedName>
    <definedName name="Apr_92" localSheetId="29">#REF!</definedName>
    <definedName name="Apr_92" localSheetId="31">#REF!</definedName>
    <definedName name="Apr_92" localSheetId="41">#REF!</definedName>
    <definedName name="Apr_92" localSheetId="4">#REF!</definedName>
    <definedName name="Apr_92" localSheetId="46">#REF!</definedName>
    <definedName name="Apr_92" localSheetId="47">#REF!</definedName>
    <definedName name="Apr_92" localSheetId="48">#REF!</definedName>
    <definedName name="Apr_92" localSheetId="49">#REF!</definedName>
    <definedName name="Apr_92" localSheetId="50">#REF!</definedName>
    <definedName name="Apr_92" localSheetId="51">#REF!</definedName>
    <definedName name="Apr_92" localSheetId="53">#REF!</definedName>
    <definedName name="Apr_92" localSheetId="54">#REF!</definedName>
    <definedName name="Apr_92" localSheetId="56">#REF!</definedName>
    <definedName name="Apr_92" localSheetId="57">#REF!</definedName>
    <definedName name="Apr_92" localSheetId="58">#REF!</definedName>
    <definedName name="Apr_92" localSheetId="60">#REF!</definedName>
    <definedName name="Apr_92" localSheetId="61">#REF!</definedName>
    <definedName name="Apr_92" localSheetId="62">#REF!</definedName>
    <definedName name="Apr_92" localSheetId="63">#REF!</definedName>
    <definedName name="Apr_92" localSheetId="64">#REF!</definedName>
    <definedName name="Apr_92" localSheetId="66">#REF!</definedName>
    <definedName name="Apr_92" localSheetId="67">#REF!</definedName>
    <definedName name="Apr_92" localSheetId="68">#REF!</definedName>
    <definedName name="Apr_92" localSheetId="69">#REF!</definedName>
    <definedName name="Apr_92" localSheetId="71">#REF!</definedName>
    <definedName name="Apr_92" localSheetId="72">#REF!</definedName>
    <definedName name="Apr_92" localSheetId="73">#REF!</definedName>
    <definedName name="Apr_92">#REF!</definedName>
    <definedName name="Apr_93" localSheetId="1">#REF!</definedName>
    <definedName name="Apr_93" localSheetId="11">#REF!</definedName>
    <definedName name="Apr_93" localSheetId="12">#REF!</definedName>
    <definedName name="Apr_93" localSheetId="13">#REF!</definedName>
    <definedName name="Apr_93" localSheetId="23">#REF!</definedName>
    <definedName name="Apr_93" localSheetId="24">#REF!</definedName>
    <definedName name="Apr_93" localSheetId="26">#REF!</definedName>
    <definedName name="Apr_93" localSheetId="28">#REF!</definedName>
    <definedName name="Apr_93" localSheetId="29">#REF!</definedName>
    <definedName name="Apr_93" localSheetId="31">#REF!</definedName>
    <definedName name="Apr_93" localSheetId="41">#REF!</definedName>
    <definedName name="Apr_93" localSheetId="4">#REF!</definedName>
    <definedName name="Apr_93" localSheetId="46">#REF!</definedName>
    <definedName name="Apr_93" localSheetId="47">#REF!</definedName>
    <definedName name="Apr_93" localSheetId="48">#REF!</definedName>
    <definedName name="Apr_93" localSheetId="49">#REF!</definedName>
    <definedName name="Apr_93" localSheetId="50">#REF!</definedName>
    <definedName name="Apr_93" localSheetId="51">#REF!</definedName>
    <definedName name="Apr_93" localSheetId="53">#REF!</definedName>
    <definedName name="Apr_93" localSheetId="54">#REF!</definedName>
    <definedName name="Apr_93" localSheetId="56">#REF!</definedName>
    <definedName name="Apr_93" localSheetId="57">#REF!</definedName>
    <definedName name="Apr_93" localSheetId="58">#REF!</definedName>
    <definedName name="Apr_93" localSheetId="60">#REF!</definedName>
    <definedName name="Apr_93" localSheetId="61">#REF!</definedName>
    <definedName name="Apr_93" localSheetId="62">#REF!</definedName>
    <definedName name="Apr_93" localSheetId="63">#REF!</definedName>
    <definedName name="Apr_93" localSheetId="64">#REF!</definedName>
    <definedName name="Apr_93" localSheetId="66">#REF!</definedName>
    <definedName name="Apr_93" localSheetId="67">#REF!</definedName>
    <definedName name="Apr_93" localSheetId="68">#REF!</definedName>
    <definedName name="Apr_93" localSheetId="69">#REF!</definedName>
    <definedName name="Apr_93" localSheetId="71">#REF!</definedName>
    <definedName name="Apr_93" localSheetId="72">#REF!</definedName>
    <definedName name="Apr_93" localSheetId="73">#REF!</definedName>
    <definedName name="Apr_93">#REF!</definedName>
    <definedName name="Apr_94" localSheetId="1">#REF!</definedName>
    <definedName name="Apr_94" localSheetId="11">#REF!</definedName>
    <definedName name="Apr_94" localSheetId="12">#REF!</definedName>
    <definedName name="Apr_94" localSheetId="13">#REF!</definedName>
    <definedName name="Apr_94" localSheetId="23">#REF!</definedName>
    <definedName name="Apr_94" localSheetId="24">#REF!</definedName>
    <definedName name="Apr_94" localSheetId="26">#REF!</definedName>
    <definedName name="Apr_94" localSheetId="28">#REF!</definedName>
    <definedName name="Apr_94" localSheetId="29">#REF!</definedName>
    <definedName name="Apr_94" localSheetId="31">#REF!</definedName>
    <definedName name="Apr_94" localSheetId="41">#REF!</definedName>
    <definedName name="Apr_94" localSheetId="4">#REF!</definedName>
    <definedName name="Apr_94" localSheetId="46">#REF!</definedName>
    <definedName name="Apr_94" localSheetId="47">#REF!</definedName>
    <definedName name="Apr_94" localSheetId="48">#REF!</definedName>
    <definedName name="Apr_94" localSheetId="49">#REF!</definedName>
    <definedName name="Apr_94" localSheetId="50">#REF!</definedName>
    <definedName name="Apr_94" localSheetId="51">#REF!</definedName>
    <definedName name="Apr_94" localSheetId="53">#REF!</definedName>
    <definedName name="Apr_94" localSheetId="54">#REF!</definedName>
    <definedName name="Apr_94" localSheetId="56">#REF!</definedName>
    <definedName name="Apr_94" localSheetId="57">#REF!</definedName>
    <definedName name="Apr_94" localSheetId="58">#REF!</definedName>
    <definedName name="Apr_94" localSheetId="60">#REF!</definedName>
    <definedName name="Apr_94" localSheetId="61">#REF!</definedName>
    <definedName name="Apr_94" localSheetId="62">#REF!</definedName>
    <definedName name="Apr_94" localSheetId="63">#REF!</definedName>
    <definedName name="Apr_94" localSheetId="64">#REF!</definedName>
    <definedName name="Apr_94" localSheetId="66">#REF!</definedName>
    <definedName name="Apr_94" localSheetId="67">#REF!</definedName>
    <definedName name="Apr_94" localSheetId="68">#REF!</definedName>
    <definedName name="Apr_94" localSheetId="69">#REF!</definedName>
    <definedName name="Apr_94" localSheetId="71">#REF!</definedName>
    <definedName name="Apr_94" localSheetId="72">#REF!</definedName>
    <definedName name="Apr_94" localSheetId="73">#REF!</definedName>
    <definedName name="Apr_94">#REF!</definedName>
    <definedName name="Apr_95" localSheetId="1">#REF!</definedName>
    <definedName name="Apr_95" localSheetId="11">#REF!</definedName>
    <definedName name="Apr_95" localSheetId="12">#REF!</definedName>
    <definedName name="Apr_95" localSheetId="13">#REF!</definedName>
    <definedName name="Apr_95" localSheetId="23">#REF!</definedName>
    <definedName name="Apr_95" localSheetId="24">#REF!</definedName>
    <definedName name="Apr_95" localSheetId="26">#REF!</definedName>
    <definedName name="Apr_95" localSheetId="28">#REF!</definedName>
    <definedName name="Apr_95" localSheetId="29">#REF!</definedName>
    <definedName name="Apr_95" localSheetId="31">#REF!</definedName>
    <definedName name="Apr_95" localSheetId="41">#REF!</definedName>
    <definedName name="Apr_95" localSheetId="4">#REF!</definedName>
    <definedName name="Apr_95" localSheetId="46">#REF!</definedName>
    <definedName name="Apr_95" localSheetId="47">#REF!</definedName>
    <definedName name="Apr_95" localSheetId="48">#REF!</definedName>
    <definedName name="Apr_95" localSheetId="49">#REF!</definedName>
    <definedName name="Apr_95" localSheetId="50">#REF!</definedName>
    <definedName name="Apr_95" localSheetId="51">#REF!</definedName>
    <definedName name="Apr_95" localSheetId="53">#REF!</definedName>
    <definedName name="Apr_95" localSheetId="54">#REF!</definedName>
    <definedName name="Apr_95" localSheetId="56">#REF!</definedName>
    <definedName name="Apr_95" localSheetId="57">#REF!</definedName>
    <definedName name="Apr_95" localSheetId="58">#REF!</definedName>
    <definedName name="Apr_95" localSheetId="60">#REF!</definedName>
    <definedName name="Apr_95" localSheetId="61">#REF!</definedName>
    <definedName name="Apr_95" localSheetId="62">#REF!</definedName>
    <definedName name="Apr_95" localSheetId="63">#REF!</definedName>
    <definedName name="Apr_95" localSheetId="64">#REF!</definedName>
    <definedName name="Apr_95" localSheetId="66">#REF!</definedName>
    <definedName name="Apr_95" localSheetId="67">#REF!</definedName>
    <definedName name="Apr_95" localSheetId="68">#REF!</definedName>
    <definedName name="Apr_95" localSheetId="69">#REF!</definedName>
    <definedName name="Apr_95" localSheetId="71">#REF!</definedName>
    <definedName name="Apr_95" localSheetId="72">#REF!</definedName>
    <definedName name="Apr_95" localSheetId="73">#REF!</definedName>
    <definedName name="Apr_95">#REF!</definedName>
    <definedName name="Apr_96" localSheetId="1">#REF!</definedName>
    <definedName name="Apr_96" localSheetId="11">#REF!</definedName>
    <definedName name="Apr_96" localSheetId="12">#REF!</definedName>
    <definedName name="Apr_96" localSheetId="13">#REF!</definedName>
    <definedName name="Apr_96" localSheetId="23">#REF!</definedName>
    <definedName name="Apr_96" localSheetId="24">#REF!</definedName>
    <definedName name="Apr_96" localSheetId="26">#REF!</definedName>
    <definedName name="Apr_96" localSheetId="28">#REF!</definedName>
    <definedName name="Apr_96" localSheetId="29">#REF!</definedName>
    <definedName name="Apr_96" localSheetId="31">#REF!</definedName>
    <definedName name="Apr_96" localSheetId="41">#REF!</definedName>
    <definedName name="Apr_96" localSheetId="4">#REF!</definedName>
    <definedName name="Apr_96" localSheetId="46">#REF!</definedName>
    <definedName name="Apr_96" localSheetId="47">#REF!</definedName>
    <definedName name="Apr_96" localSheetId="48">#REF!</definedName>
    <definedName name="Apr_96" localSheetId="49">#REF!</definedName>
    <definedName name="Apr_96" localSheetId="50">#REF!</definedName>
    <definedName name="Apr_96" localSheetId="51">#REF!</definedName>
    <definedName name="Apr_96" localSheetId="53">#REF!</definedName>
    <definedName name="Apr_96" localSheetId="54">#REF!</definedName>
    <definedName name="Apr_96" localSheetId="56">#REF!</definedName>
    <definedName name="Apr_96" localSheetId="57">#REF!</definedName>
    <definedName name="Apr_96" localSheetId="58">#REF!</definedName>
    <definedName name="Apr_96" localSheetId="60">#REF!</definedName>
    <definedName name="Apr_96" localSheetId="61">#REF!</definedName>
    <definedName name="Apr_96" localSheetId="62">#REF!</definedName>
    <definedName name="Apr_96" localSheetId="63">#REF!</definedName>
    <definedName name="Apr_96" localSheetId="64">#REF!</definedName>
    <definedName name="Apr_96" localSheetId="66">#REF!</definedName>
    <definedName name="Apr_96" localSheetId="67">#REF!</definedName>
    <definedName name="Apr_96" localSheetId="68">#REF!</definedName>
    <definedName name="Apr_96" localSheetId="69">#REF!</definedName>
    <definedName name="Apr_96" localSheetId="71">#REF!</definedName>
    <definedName name="Apr_96" localSheetId="72">#REF!</definedName>
    <definedName name="Apr_96" localSheetId="73">#REF!</definedName>
    <definedName name="Apr_96">#REF!</definedName>
    <definedName name="Apr_97" localSheetId="1">#REF!</definedName>
    <definedName name="Apr_97" localSheetId="11">#REF!</definedName>
    <definedName name="Apr_97" localSheetId="12">#REF!</definedName>
    <definedName name="Apr_97" localSheetId="13">#REF!</definedName>
    <definedName name="Apr_97" localSheetId="23">#REF!</definedName>
    <definedName name="Apr_97" localSheetId="24">#REF!</definedName>
    <definedName name="Apr_97" localSheetId="26">#REF!</definedName>
    <definedName name="Apr_97" localSheetId="28">#REF!</definedName>
    <definedName name="Apr_97" localSheetId="29">#REF!</definedName>
    <definedName name="Apr_97" localSheetId="31">#REF!</definedName>
    <definedName name="Apr_97" localSheetId="41">#REF!</definedName>
    <definedName name="Apr_97" localSheetId="4">#REF!</definedName>
    <definedName name="Apr_97" localSheetId="46">#REF!</definedName>
    <definedName name="Apr_97" localSheetId="47">#REF!</definedName>
    <definedName name="Apr_97" localSheetId="48">#REF!</definedName>
    <definedName name="Apr_97" localSheetId="49">#REF!</definedName>
    <definedName name="Apr_97" localSheetId="50">#REF!</definedName>
    <definedName name="Apr_97" localSheetId="51">#REF!</definedName>
    <definedName name="Apr_97" localSheetId="53">#REF!</definedName>
    <definedName name="Apr_97" localSheetId="54">#REF!</definedName>
    <definedName name="Apr_97" localSheetId="56">#REF!</definedName>
    <definedName name="Apr_97" localSheetId="57">#REF!</definedName>
    <definedName name="Apr_97" localSheetId="58">#REF!</definedName>
    <definedName name="Apr_97" localSheetId="60">#REF!</definedName>
    <definedName name="Apr_97" localSheetId="61">#REF!</definedName>
    <definedName name="Apr_97" localSheetId="62">#REF!</definedName>
    <definedName name="Apr_97" localSheetId="63">#REF!</definedName>
    <definedName name="Apr_97" localSheetId="64">#REF!</definedName>
    <definedName name="Apr_97" localSheetId="66">#REF!</definedName>
    <definedName name="Apr_97" localSheetId="67">#REF!</definedName>
    <definedName name="Apr_97" localSheetId="68">#REF!</definedName>
    <definedName name="Apr_97" localSheetId="69">#REF!</definedName>
    <definedName name="Apr_97" localSheetId="71">#REF!</definedName>
    <definedName name="Apr_97" localSheetId="72">#REF!</definedName>
    <definedName name="Apr_97" localSheetId="73">#REF!</definedName>
    <definedName name="Apr_97">#REF!</definedName>
    <definedName name="Apr_98" localSheetId="1">#REF!</definedName>
    <definedName name="Apr_98" localSheetId="11">#REF!</definedName>
    <definedName name="Apr_98" localSheetId="12">#REF!</definedName>
    <definedName name="Apr_98" localSheetId="13">#REF!</definedName>
    <definedName name="Apr_98" localSheetId="23">#REF!</definedName>
    <definedName name="Apr_98" localSheetId="24">#REF!</definedName>
    <definedName name="Apr_98" localSheetId="26">#REF!</definedName>
    <definedName name="Apr_98" localSheetId="28">#REF!</definedName>
    <definedName name="Apr_98" localSheetId="29">#REF!</definedName>
    <definedName name="Apr_98" localSheetId="31">#REF!</definedName>
    <definedName name="Apr_98" localSheetId="41">#REF!</definedName>
    <definedName name="Apr_98" localSheetId="4">#REF!</definedName>
    <definedName name="Apr_98" localSheetId="46">#REF!</definedName>
    <definedName name="Apr_98" localSheetId="47">#REF!</definedName>
    <definedName name="Apr_98" localSheetId="48">#REF!</definedName>
    <definedName name="Apr_98" localSheetId="49">#REF!</definedName>
    <definedName name="Apr_98" localSheetId="50">#REF!</definedName>
    <definedName name="Apr_98" localSheetId="51">#REF!</definedName>
    <definedName name="Apr_98" localSheetId="53">#REF!</definedName>
    <definedName name="Apr_98" localSheetId="54">#REF!</definedName>
    <definedName name="Apr_98" localSheetId="56">#REF!</definedName>
    <definedName name="Apr_98" localSheetId="57">#REF!</definedName>
    <definedName name="Apr_98" localSheetId="58">#REF!</definedName>
    <definedName name="Apr_98" localSheetId="60">#REF!</definedName>
    <definedName name="Apr_98" localSheetId="61">#REF!</definedName>
    <definedName name="Apr_98" localSheetId="62">#REF!</definedName>
    <definedName name="Apr_98" localSheetId="63">#REF!</definedName>
    <definedName name="Apr_98" localSheetId="64">#REF!</definedName>
    <definedName name="Apr_98" localSheetId="66">#REF!</definedName>
    <definedName name="Apr_98" localSheetId="67">#REF!</definedName>
    <definedName name="Apr_98" localSheetId="68">#REF!</definedName>
    <definedName name="Apr_98" localSheetId="69">#REF!</definedName>
    <definedName name="Apr_98" localSheetId="71">#REF!</definedName>
    <definedName name="Apr_98" localSheetId="72">#REF!</definedName>
    <definedName name="Apr_98" localSheetId="73">#REF!</definedName>
    <definedName name="Apr_98">#REF!</definedName>
    <definedName name="Apr_99" localSheetId="1">#REF!</definedName>
    <definedName name="Apr_99" localSheetId="11">#REF!</definedName>
    <definedName name="Apr_99" localSheetId="12">#REF!</definedName>
    <definedName name="Apr_99" localSheetId="13">#REF!</definedName>
    <definedName name="Apr_99" localSheetId="23">#REF!</definedName>
    <definedName name="Apr_99" localSheetId="24">#REF!</definedName>
    <definedName name="Apr_99" localSheetId="26">#REF!</definedName>
    <definedName name="Apr_99" localSheetId="28">#REF!</definedName>
    <definedName name="Apr_99" localSheetId="29">#REF!</definedName>
    <definedName name="Apr_99" localSheetId="31">#REF!</definedName>
    <definedName name="Apr_99" localSheetId="41">#REF!</definedName>
    <definedName name="Apr_99" localSheetId="4">#REF!</definedName>
    <definedName name="Apr_99" localSheetId="46">#REF!</definedName>
    <definedName name="Apr_99" localSheetId="47">#REF!</definedName>
    <definedName name="Apr_99" localSheetId="48">#REF!</definedName>
    <definedName name="Apr_99" localSheetId="49">#REF!</definedName>
    <definedName name="Apr_99" localSheetId="50">#REF!</definedName>
    <definedName name="Apr_99" localSheetId="51">#REF!</definedName>
    <definedName name="Apr_99" localSheetId="53">#REF!</definedName>
    <definedName name="Apr_99" localSheetId="54">#REF!</definedName>
    <definedName name="Apr_99" localSheetId="56">#REF!</definedName>
    <definedName name="Apr_99" localSheetId="57">#REF!</definedName>
    <definedName name="Apr_99" localSheetId="58">#REF!</definedName>
    <definedName name="Apr_99" localSheetId="60">#REF!</definedName>
    <definedName name="Apr_99" localSheetId="61">#REF!</definedName>
    <definedName name="Apr_99" localSheetId="62">#REF!</definedName>
    <definedName name="Apr_99" localSheetId="63">#REF!</definedName>
    <definedName name="Apr_99" localSheetId="64">#REF!</definedName>
    <definedName name="Apr_99" localSheetId="66">#REF!</definedName>
    <definedName name="Apr_99" localSheetId="67">#REF!</definedName>
    <definedName name="Apr_99" localSheetId="68">#REF!</definedName>
    <definedName name="Apr_99" localSheetId="69">#REF!</definedName>
    <definedName name="Apr_99" localSheetId="71">#REF!</definedName>
    <definedName name="Apr_99" localSheetId="72">#REF!</definedName>
    <definedName name="Apr_99" localSheetId="73">#REF!</definedName>
    <definedName name="Apr_99">#REF!</definedName>
    <definedName name="arat" localSheetId="13">[88]Zambia!#REF!</definedName>
    <definedName name="arat" localSheetId="23">[88]Zambia!#REF!</definedName>
    <definedName name="arat" localSheetId="24">[88]Zambia!#REF!</definedName>
    <definedName name="arat" localSheetId="28">[88]Zambia!#REF!</definedName>
    <definedName name="arat" localSheetId="29">[88]Zambia!#REF!</definedName>
    <definedName name="arat" localSheetId="31">[88]Zambia!#REF!</definedName>
    <definedName name="arat" localSheetId="49">[88]Zambia!#REF!</definedName>
    <definedName name="arat" localSheetId="5">[89]Zambia!#REF!</definedName>
    <definedName name="arat" localSheetId="53">[88]Zambia!#REF!</definedName>
    <definedName name="arat" localSheetId="54">[88]Zambia!#REF!</definedName>
    <definedName name="arat" localSheetId="57">[88]Zambia!#REF!</definedName>
    <definedName name="arat" localSheetId="60">[88]Zambia!#REF!</definedName>
    <definedName name="arat" localSheetId="61">[88]Zambia!#REF!</definedName>
    <definedName name="arat" localSheetId="62">[88]Zambia!#REF!</definedName>
    <definedName name="arat" localSheetId="63">[88]Zambia!#REF!</definedName>
    <definedName name="arat" localSheetId="6">[90]Zambia!#REF!</definedName>
    <definedName name="arat" localSheetId="66">[88]Zambia!#REF!</definedName>
    <definedName name="arat" localSheetId="69">[88]Zambia!#REF!</definedName>
    <definedName name="arat" localSheetId="72">[88]Zambia!#REF!</definedName>
    <definedName name="arat" localSheetId="73">[88]Zambia!#REF!</definedName>
    <definedName name="arat">[88]Zambia!#REF!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#REF!</definedName>
    <definedName name="ARR" localSheetId="10">#REF!</definedName>
    <definedName name="ARR" localSheetId="11">#REF!</definedName>
    <definedName name="ARR" localSheetId="12">#REF!</definedName>
    <definedName name="ARR" localSheetId="13">#REF!</definedName>
    <definedName name="ARR" localSheetId="15">#REF!</definedName>
    <definedName name="ARR" localSheetId="16">#REF!</definedName>
    <definedName name="ARR" localSheetId="2">#REF!</definedName>
    <definedName name="ARR" localSheetId="23">#REF!</definedName>
    <definedName name="ARR" localSheetId="24">#REF!</definedName>
    <definedName name="ARR" localSheetId="25">#REF!</definedName>
    <definedName name="ARR" localSheetId="26">#REF!</definedName>
    <definedName name="ARR" localSheetId="27">#REF!</definedName>
    <definedName name="ARR" localSheetId="28">#REF!</definedName>
    <definedName name="ARR" localSheetId="29">#REF!</definedName>
    <definedName name="ARR" localSheetId="3">#REF!</definedName>
    <definedName name="ARR" localSheetId="31">#REF!</definedName>
    <definedName name="ARR" localSheetId="32">#REF!</definedName>
    <definedName name="ARR" localSheetId="33">#REF!</definedName>
    <definedName name="ARR" localSheetId="34">#REF!</definedName>
    <definedName name="ARR" localSheetId="37">#REF!</definedName>
    <definedName name="ARR" localSheetId="41">#REF!</definedName>
    <definedName name="ARR" localSheetId="4">#REF!</definedName>
    <definedName name="ARR" localSheetId="45">#REF!</definedName>
    <definedName name="ARR" localSheetId="46">#REF!</definedName>
    <definedName name="ARR" localSheetId="47">#REF!</definedName>
    <definedName name="ARR" localSheetId="48">#REF!</definedName>
    <definedName name="ARR" localSheetId="49">#REF!</definedName>
    <definedName name="ARR" localSheetId="50">#REF!</definedName>
    <definedName name="ARR" localSheetId="5">#REF!</definedName>
    <definedName name="ARR" localSheetId="51">#REF!</definedName>
    <definedName name="ARR" localSheetId="52">#REF!</definedName>
    <definedName name="ARR" localSheetId="53">#REF!</definedName>
    <definedName name="ARR" localSheetId="54">#REF!</definedName>
    <definedName name="ARR" localSheetId="56">#REF!</definedName>
    <definedName name="ARR" localSheetId="57">#REF!</definedName>
    <definedName name="ARR" localSheetId="58">#REF!</definedName>
    <definedName name="ARR" localSheetId="59">#REF!</definedName>
    <definedName name="ARR" localSheetId="60">#REF!</definedName>
    <definedName name="ARR" localSheetId="61">#REF!</definedName>
    <definedName name="ARR" localSheetId="62">#REF!</definedName>
    <definedName name="ARR" localSheetId="63">#REF!</definedName>
    <definedName name="ARR" localSheetId="6">#REF!</definedName>
    <definedName name="ARR" localSheetId="64">#REF!</definedName>
    <definedName name="ARR" localSheetId="65">#REF!</definedName>
    <definedName name="ARR" localSheetId="66">#REF!</definedName>
    <definedName name="ARR" localSheetId="67">#REF!</definedName>
    <definedName name="ARR" localSheetId="68">#REF!</definedName>
    <definedName name="ARR" localSheetId="69">#REF!</definedName>
    <definedName name="ARR" localSheetId="71">#REF!</definedName>
    <definedName name="ARR" localSheetId="72">#REF!</definedName>
    <definedName name="ARR" localSheetId="73">#REF!</definedName>
    <definedName name="ARR" localSheetId="7">#REF!</definedName>
    <definedName name="ARR" localSheetId="74">#REF!</definedName>
    <definedName name="ARR" localSheetId="75">#REF!</definedName>
    <definedName name="ARR" localSheetId="76">#REF!</definedName>
    <definedName name="ARR" localSheetId="77">#REF!</definedName>
    <definedName name="ARR" localSheetId="78">#REF!</definedName>
    <definedName name="ARR" localSheetId="79">#REF!</definedName>
    <definedName name="ARR" localSheetId="8">#REF!</definedName>
    <definedName name="ARR" localSheetId="9">#REF!</definedName>
    <definedName name="ARR">#REF!</definedName>
    <definedName name="ARR.SR" localSheetId="1">#REF!</definedName>
    <definedName name="ARR.SR" localSheetId="10">#REF!</definedName>
    <definedName name="ARR.SR" localSheetId="11">#REF!</definedName>
    <definedName name="ARR.SR" localSheetId="12">#REF!</definedName>
    <definedName name="ARR.SR" localSheetId="13">#REF!</definedName>
    <definedName name="ARR.SR" localSheetId="15">#REF!</definedName>
    <definedName name="ARR.SR" localSheetId="16">#REF!</definedName>
    <definedName name="ARR.SR" localSheetId="2">#REF!</definedName>
    <definedName name="ARR.SR" localSheetId="23">#REF!</definedName>
    <definedName name="ARR.SR" localSheetId="24">#REF!</definedName>
    <definedName name="ARR.SR" localSheetId="25">#REF!</definedName>
    <definedName name="ARR.SR" localSheetId="26">#REF!</definedName>
    <definedName name="ARR.SR" localSheetId="27">#REF!</definedName>
    <definedName name="ARR.SR" localSheetId="28">#REF!</definedName>
    <definedName name="ARR.SR" localSheetId="29">#REF!</definedName>
    <definedName name="ARR.SR" localSheetId="3">#REF!</definedName>
    <definedName name="ARR.SR" localSheetId="31">#REF!</definedName>
    <definedName name="ARR.SR" localSheetId="32">#REF!</definedName>
    <definedName name="ARR.SR" localSheetId="33">#REF!</definedName>
    <definedName name="ARR.SR" localSheetId="34">#REF!</definedName>
    <definedName name="ARR.SR" localSheetId="37">#REF!</definedName>
    <definedName name="ARR.SR" localSheetId="41">#REF!</definedName>
    <definedName name="ARR.SR" localSheetId="4">#REF!</definedName>
    <definedName name="ARR.SR" localSheetId="45">#REF!</definedName>
    <definedName name="ARR.SR" localSheetId="46">#REF!</definedName>
    <definedName name="ARR.SR" localSheetId="47">#REF!</definedName>
    <definedName name="ARR.SR" localSheetId="48">#REF!</definedName>
    <definedName name="ARR.SR" localSheetId="49">#REF!</definedName>
    <definedName name="ARR.SR" localSheetId="50">#REF!</definedName>
    <definedName name="ARR.SR" localSheetId="5">#REF!</definedName>
    <definedName name="ARR.SR" localSheetId="51">#REF!</definedName>
    <definedName name="ARR.SR" localSheetId="52">#REF!</definedName>
    <definedName name="ARR.SR" localSheetId="53">#REF!</definedName>
    <definedName name="ARR.SR" localSheetId="54">#REF!</definedName>
    <definedName name="ARR.SR" localSheetId="56">#REF!</definedName>
    <definedName name="ARR.SR" localSheetId="57">#REF!</definedName>
    <definedName name="ARR.SR" localSheetId="58">#REF!</definedName>
    <definedName name="ARR.SR" localSheetId="59">#REF!</definedName>
    <definedName name="ARR.SR" localSheetId="60">#REF!</definedName>
    <definedName name="ARR.SR" localSheetId="61">#REF!</definedName>
    <definedName name="ARR.SR" localSheetId="62">#REF!</definedName>
    <definedName name="ARR.SR" localSheetId="63">#REF!</definedName>
    <definedName name="ARR.SR" localSheetId="6">#REF!</definedName>
    <definedName name="ARR.SR" localSheetId="64">#REF!</definedName>
    <definedName name="ARR.SR" localSheetId="65">#REF!</definedName>
    <definedName name="ARR.SR" localSheetId="66">#REF!</definedName>
    <definedName name="ARR.SR" localSheetId="67">#REF!</definedName>
    <definedName name="ARR.SR" localSheetId="68">#REF!</definedName>
    <definedName name="ARR.SR" localSheetId="69">#REF!</definedName>
    <definedName name="ARR.SR" localSheetId="71">#REF!</definedName>
    <definedName name="ARR.SR" localSheetId="72">#REF!</definedName>
    <definedName name="ARR.SR" localSheetId="73">#REF!</definedName>
    <definedName name="ARR.SR" localSheetId="7">#REF!</definedName>
    <definedName name="ARR.SR" localSheetId="74">#REF!</definedName>
    <definedName name="ARR.SR" localSheetId="75">#REF!</definedName>
    <definedName name="ARR.SR" localSheetId="76">#REF!</definedName>
    <definedName name="ARR.SR" localSheetId="77">#REF!</definedName>
    <definedName name="ARR.SR" localSheetId="78">#REF!</definedName>
    <definedName name="ARR.SR" localSheetId="79">#REF!</definedName>
    <definedName name="ARR.SR" localSheetId="8">#REF!</definedName>
    <definedName name="ARR.SR" localSheetId="9">#REF!</definedName>
    <definedName name="ARR.SR">#REF!</definedName>
    <definedName name="as" localSheetId="1" hidden="1">{#N/A,#N/A,TRUE,"Table1USD";#N/A,#N/A,TRUE,"Table1GBP"}</definedName>
    <definedName name="as" localSheetId="10" hidden="1">{#N/A,#N/A,TRUE,"Table1USD";#N/A,#N/A,TRUE,"Table1GBP"}</definedName>
    <definedName name="as" localSheetId="11" hidden="1">{#N/A,#N/A,TRUE,"Table1USD";#N/A,#N/A,TRUE,"Table1GBP"}</definedName>
    <definedName name="as" localSheetId="12" hidden="1">{#N/A,#N/A,TRUE,"Table1USD";#N/A,#N/A,TRUE,"Table1GBP"}</definedName>
    <definedName name="as" localSheetId="13" hidden="1">{#N/A,#N/A,TRUE,"Table1USD";#N/A,#N/A,TRUE,"Table1GBP"}</definedName>
    <definedName name="as" localSheetId="15" hidden="1">{#N/A,#N/A,TRUE,"Table1USD";#N/A,#N/A,TRUE,"Table1GBP"}</definedName>
    <definedName name="as" localSheetId="16" hidden="1">{#N/A,#N/A,TRUE,"Table1USD";#N/A,#N/A,TRUE,"Table1GBP"}</definedName>
    <definedName name="as" localSheetId="17" hidden="1">{#N/A,#N/A,TRUE,"Table1USD";#N/A,#N/A,TRUE,"Table1GBP"}</definedName>
    <definedName name="as" localSheetId="18" hidden="1">{#N/A,#N/A,TRUE,"Table1USD";#N/A,#N/A,TRUE,"Table1GBP"}</definedName>
    <definedName name="as" localSheetId="19" hidden="1">{#N/A,#N/A,TRUE,"Table1USD";#N/A,#N/A,TRUE,"Table1GBP"}</definedName>
    <definedName name="as" localSheetId="2" hidden="1">{#N/A,#N/A,TRUE,"Table1USD";#N/A,#N/A,TRUE,"Table1GBP"}</definedName>
    <definedName name="as" localSheetId="20" hidden="1">{#N/A,#N/A,TRUE,"Table1USD";#N/A,#N/A,TRUE,"Table1GBP"}</definedName>
    <definedName name="as" localSheetId="21" hidden="1">{#N/A,#N/A,TRUE,"Table1USD";#N/A,#N/A,TRUE,"Table1GBP"}</definedName>
    <definedName name="as" localSheetId="22" hidden="1">{#N/A,#N/A,TRUE,"Table1USD";#N/A,#N/A,TRUE,"Table1GBP"}</definedName>
    <definedName name="as" localSheetId="23" hidden="1">{#N/A,#N/A,TRUE,"Table1USD";#N/A,#N/A,TRUE,"Table1GBP"}</definedName>
    <definedName name="as" localSheetId="24" hidden="1">{#N/A,#N/A,TRUE,"Table1USD";#N/A,#N/A,TRUE,"Table1GBP"}</definedName>
    <definedName name="as" localSheetId="25" hidden="1">{#N/A,#N/A,TRUE,"Table1USD";#N/A,#N/A,TRUE,"Table1GBP"}</definedName>
    <definedName name="as" localSheetId="26" hidden="1">{#N/A,#N/A,TRUE,"Table1USD";#N/A,#N/A,TRUE,"Table1GBP"}</definedName>
    <definedName name="as" localSheetId="27" hidden="1">{#N/A,#N/A,TRUE,"Table1USD";#N/A,#N/A,TRUE,"Table1GBP"}</definedName>
    <definedName name="as" localSheetId="28" hidden="1">{#N/A,#N/A,TRUE,"Table1USD";#N/A,#N/A,TRUE,"Table1GBP"}</definedName>
    <definedName name="as" localSheetId="29" hidden="1">{#N/A,#N/A,TRUE,"Table1USD";#N/A,#N/A,TRUE,"Table1GBP"}</definedName>
    <definedName name="as" localSheetId="3" hidden="1">{#N/A,#N/A,TRUE,"Table1USD";#N/A,#N/A,TRUE,"Table1GBP"}</definedName>
    <definedName name="as" localSheetId="31" hidden="1">{#N/A,#N/A,TRUE,"Table1USD";#N/A,#N/A,TRUE,"Table1GBP"}</definedName>
    <definedName name="as" localSheetId="32" hidden="1">{#N/A,#N/A,TRUE,"Table1USD";#N/A,#N/A,TRUE,"Table1GBP"}</definedName>
    <definedName name="as" localSheetId="33" hidden="1">{#N/A,#N/A,TRUE,"Table1USD";#N/A,#N/A,TRUE,"Table1GBP"}</definedName>
    <definedName name="as" localSheetId="34" hidden="1">{#N/A,#N/A,TRUE,"Table1USD";#N/A,#N/A,TRUE,"Table1GBP"}</definedName>
    <definedName name="as" localSheetId="37" hidden="1">{#N/A,#N/A,TRUE,"Table1USD";#N/A,#N/A,TRUE,"Table1GBP"}</definedName>
    <definedName name="as" localSheetId="41" hidden="1">{#N/A,#N/A,TRUE,"Table1USD";#N/A,#N/A,TRUE,"Table1GBP"}</definedName>
    <definedName name="as" localSheetId="4" hidden="1">{#N/A,#N/A,TRUE,"Table1USD";#N/A,#N/A,TRUE,"Table1GBP"}</definedName>
    <definedName name="as" localSheetId="45"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0" hidden="1">{#N/A,#N/A,TRUE,"Table1USD";#N/A,#N/A,TRUE,"Table1GBP"}</definedName>
    <definedName name="as" localSheetId="5" hidden="1">{#N/A,#N/A,TRUE,"Table1USD";#N/A,#N/A,TRUE,"Table1GBP"}</definedName>
    <definedName name="as" localSheetId="51" hidden="1">{#N/A,#N/A,TRUE,"Table1USD";#N/A,#N/A,TRUE,"Table1GBP"}</definedName>
    <definedName name="as" localSheetId="52" hidden="1">{#N/A,#N/A,TRUE,"Table1USD";#N/A,#N/A,TRUE,"Table1GBP"}</definedName>
    <definedName name="as" localSheetId="53" hidden="1">{#N/A,#N/A,TRUE,"Table1USD";#N/A,#N/A,TRUE,"Table1GBP"}</definedName>
    <definedName name="as" localSheetId="54" hidden="1">{#N/A,#N/A,TRUE,"Table1USD";#N/A,#N/A,TRUE,"Table1GBP"}</definedName>
    <definedName name="as" localSheetId="55"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0" hidden="1">{#N/A,#N/A,TRUE,"Table1USD";#N/A,#N/A,TRUE,"Table1GBP"}</definedName>
    <definedName name="as" localSheetId="61" hidden="1">{#N/A,#N/A,TRUE,"Table1USD";#N/A,#N/A,TRUE,"Table1GBP"}</definedName>
    <definedName name="as" localSheetId="62" hidden="1">{#N/A,#N/A,TRUE,"Table1USD";#N/A,#N/A,TRUE,"Table1GBP"}</definedName>
    <definedName name="as" localSheetId="63" hidden="1">{#N/A,#N/A,TRUE,"Table1USD";#N/A,#N/A,TRUE,"Table1GBP"}</definedName>
    <definedName name="as" localSheetId="6" hidden="1">{#N/A,#N/A,TRUE,"Table1USD";#N/A,#N/A,TRUE,"Table1GBP"}</definedName>
    <definedName name="as" localSheetId="64" hidden="1">{#N/A,#N/A,TRUE,"Table1USD";#N/A,#N/A,TRUE,"Table1GBP"}</definedName>
    <definedName name="as" localSheetId="65" hidden="1">{#N/A,#N/A,TRUE,"Table1USD";#N/A,#N/A,TRUE,"Table1GBP"}</definedName>
    <definedName name="as" localSheetId="66" hidden="1">{#N/A,#N/A,TRUE,"Table1USD";#N/A,#N/A,TRUE,"Table1GBP"}</definedName>
    <definedName name="as" localSheetId="67" hidden="1">{#N/A,#N/A,TRUE,"Table1USD";#N/A,#N/A,TRUE,"Table1GBP"}</definedName>
    <definedName name="as" localSheetId="68" hidden="1">{#N/A,#N/A,TRUE,"Table1USD";#N/A,#N/A,TRUE,"Table1GBP"}</definedName>
    <definedName name="as" localSheetId="69" hidden="1">{#N/A,#N/A,TRUE,"Table1USD";#N/A,#N/A,TRUE,"Table1GBP"}</definedName>
    <definedName name="as" localSheetId="70" hidden="1">{#N/A,#N/A,TRUE,"Table1USD";#N/A,#N/A,TRUE,"Table1GBP"}</definedName>
    <definedName name="as" localSheetId="71" hidden="1">{#N/A,#N/A,TRUE,"Table1USD";#N/A,#N/A,TRUE,"Table1GBP"}</definedName>
    <definedName name="as" localSheetId="72" hidden="1">{#N/A,#N/A,TRUE,"Table1USD";#N/A,#N/A,TRUE,"Table1GBP"}</definedName>
    <definedName name="as" localSheetId="73" hidden="1">{#N/A,#N/A,TRUE,"Table1USD";#N/A,#N/A,TRUE,"Table1GBP"}</definedName>
    <definedName name="as" localSheetId="7" hidden="1">{#N/A,#N/A,TRUE,"Table1USD";#N/A,#N/A,TRUE,"Table1GBP"}</definedName>
    <definedName name="as" localSheetId="74" hidden="1">{#N/A,#N/A,TRUE,"Table1USD";#N/A,#N/A,TRUE,"Table1GBP"}</definedName>
    <definedName name="as" localSheetId="75" hidden="1">{#N/A,#N/A,TRUE,"Table1USD";#N/A,#N/A,TRUE,"Table1GBP"}</definedName>
    <definedName name="as" localSheetId="76" hidden="1">{#N/A,#N/A,TRUE,"Table1USD";#N/A,#N/A,TRUE,"Table1GBP"}</definedName>
    <definedName name="as" localSheetId="77" hidden="1">{#N/A,#N/A,TRUE,"Table1USD";#N/A,#N/A,TRUE,"Table1GBP"}</definedName>
    <definedName name="as" localSheetId="78" hidden="1">{#N/A,#N/A,TRUE,"Table1USD";#N/A,#N/A,TRUE,"Table1GBP"}</definedName>
    <definedName name="as" localSheetId="79" hidden="1">{#N/A,#N/A,TRUE,"Table1USD";#N/A,#N/A,TRUE,"Table1GBP"}</definedName>
    <definedName name="as" localSheetId="8" hidden="1">{#N/A,#N/A,TRUE,"Table1USD";#N/A,#N/A,TRUE,"Table1GBP"}</definedName>
    <definedName name="as" localSheetId="9" hidden="1">{#N/A,#N/A,TRUE,"Table1USD";#N/A,#N/A,TRUE,"Table1GBP"}</definedName>
    <definedName name="as" hidden="1">{#N/A,#N/A,TRUE,"Table1USD";#N/A,#N/A,TRUE,"Table1GBP"}</definedName>
    <definedName name="asaaaaaaaaaaaaaaaaaaaaaaaaaaa" localSheetId="1">#REF!</definedName>
    <definedName name="asaaaaaaaaaaaaaaaaaaaaaaaaaaa" localSheetId="10">#REF!</definedName>
    <definedName name="asaaaaaaaaaaaaaaaaaaaaaaaaaaa" localSheetId="11">#REF!</definedName>
    <definedName name="asaaaaaaaaaaaaaaaaaaaaaaaaaaa" localSheetId="12">#REF!</definedName>
    <definedName name="asaaaaaaaaaaaaaaaaaaaaaaaaaaa" localSheetId="13">#REF!</definedName>
    <definedName name="asaaaaaaaaaaaaaaaaaaaaaaaaaaa" localSheetId="15">#REF!</definedName>
    <definedName name="asaaaaaaaaaaaaaaaaaaaaaaaaaaa" localSheetId="16">#REF!</definedName>
    <definedName name="asaaaaaaaaaaaaaaaaaaaaaaaaaaa" localSheetId="2">#REF!</definedName>
    <definedName name="asaaaaaaaaaaaaaaaaaaaaaaaaaaa" localSheetId="23">#REF!</definedName>
    <definedName name="asaaaaaaaaaaaaaaaaaaaaaaaaaaa" localSheetId="24">#REF!</definedName>
    <definedName name="asaaaaaaaaaaaaaaaaaaaaaaaaaaa" localSheetId="25">#REF!</definedName>
    <definedName name="asaaaaaaaaaaaaaaaaaaaaaaaaaaa" localSheetId="26">#REF!</definedName>
    <definedName name="asaaaaaaaaaaaaaaaaaaaaaaaaaaa" localSheetId="27">#REF!</definedName>
    <definedName name="asaaaaaaaaaaaaaaaaaaaaaaaaaaa" localSheetId="28">#REF!</definedName>
    <definedName name="asaaaaaaaaaaaaaaaaaaaaaaaaaaa" localSheetId="29">#REF!</definedName>
    <definedName name="asaaaaaaaaaaaaaaaaaaaaaaaaaaa" localSheetId="3">#REF!</definedName>
    <definedName name="asaaaaaaaaaaaaaaaaaaaaaaaaaaa" localSheetId="31">#REF!</definedName>
    <definedName name="asaaaaaaaaaaaaaaaaaaaaaaaaaaa" localSheetId="32">#REF!</definedName>
    <definedName name="asaaaaaaaaaaaaaaaaaaaaaaaaaaa" localSheetId="33">#REF!</definedName>
    <definedName name="asaaaaaaaaaaaaaaaaaaaaaaaaaaa" localSheetId="34">#REF!</definedName>
    <definedName name="asaaaaaaaaaaaaaaaaaaaaaaaaaaa" localSheetId="37">#REF!</definedName>
    <definedName name="asaaaaaaaaaaaaaaaaaaaaaaaaaaa" localSheetId="41">#REF!</definedName>
    <definedName name="asaaaaaaaaaaaaaaaaaaaaaaaaaaa" localSheetId="4">#REF!</definedName>
    <definedName name="asaaaaaaaaaaaaaaaaaaaaaaaaaaa" localSheetId="45">#REF!</definedName>
    <definedName name="asaaaaaaaaaaaaaaaaaaaaaaaaaaa" localSheetId="46">#REF!</definedName>
    <definedName name="asaaaaaaaaaaaaaaaaaaaaaaaaaaa" localSheetId="47">#REF!</definedName>
    <definedName name="asaaaaaaaaaaaaaaaaaaaaaaaaaaa" localSheetId="48">#REF!</definedName>
    <definedName name="asaaaaaaaaaaaaaaaaaaaaaaaaaaa" localSheetId="49">#REF!</definedName>
    <definedName name="asaaaaaaaaaaaaaaaaaaaaaaaaaaa" localSheetId="50">#REF!</definedName>
    <definedName name="asaaaaaaaaaaaaaaaaaaaaaaaaaaa" localSheetId="5">#REF!</definedName>
    <definedName name="asaaaaaaaaaaaaaaaaaaaaaaaaaaa" localSheetId="51">#REF!</definedName>
    <definedName name="asaaaaaaaaaaaaaaaaaaaaaaaaaaa" localSheetId="52">#REF!</definedName>
    <definedName name="asaaaaaaaaaaaaaaaaaaaaaaaaaaa" localSheetId="53">#REF!</definedName>
    <definedName name="asaaaaaaaaaaaaaaaaaaaaaaaaaaa" localSheetId="54">#REF!</definedName>
    <definedName name="asaaaaaaaaaaaaaaaaaaaaaaaaaaa" localSheetId="56">#REF!</definedName>
    <definedName name="asaaaaaaaaaaaaaaaaaaaaaaaaaaa" localSheetId="57">#REF!</definedName>
    <definedName name="asaaaaaaaaaaaaaaaaaaaaaaaaaaa" localSheetId="58">#REF!</definedName>
    <definedName name="asaaaaaaaaaaaaaaaaaaaaaaaaaaa" localSheetId="59">#REF!</definedName>
    <definedName name="asaaaaaaaaaaaaaaaaaaaaaaaaaaa" localSheetId="60">#REF!</definedName>
    <definedName name="asaaaaaaaaaaaaaaaaaaaaaaaaaaa" localSheetId="61">#REF!</definedName>
    <definedName name="asaaaaaaaaaaaaaaaaaaaaaaaaaaa" localSheetId="62">#REF!</definedName>
    <definedName name="asaaaaaaaaaaaaaaaaaaaaaaaaaaa" localSheetId="63">#REF!</definedName>
    <definedName name="asaaaaaaaaaaaaaaaaaaaaaaaaaaa" localSheetId="6">#REF!</definedName>
    <definedName name="asaaaaaaaaaaaaaaaaaaaaaaaaaaa" localSheetId="64">#REF!</definedName>
    <definedName name="asaaaaaaaaaaaaaaaaaaaaaaaaaaa" localSheetId="65">#REF!</definedName>
    <definedName name="asaaaaaaaaaaaaaaaaaaaaaaaaaaa" localSheetId="66">#REF!</definedName>
    <definedName name="asaaaaaaaaaaaaaaaaaaaaaaaaaaa" localSheetId="67">#REF!</definedName>
    <definedName name="asaaaaaaaaaaaaaaaaaaaaaaaaaaa" localSheetId="68">#REF!</definedName>
    <definedName name="asaaaaaaaaaaaaaaaaaaaaaaaaaaa" localSheetId="69">#REF!</definedName>
    <definedName name="asaaaaaaaaaaaaaaaaaaaaaaaaaaa" localSheetId="71">#REF!</definedName>
    <definedName name="asaaaaaaaaaaaaaaaaaaaaaaaaaaa" localSheetId="72">#REF!</definedName>
    <definedName name="asaaaaaaaaaaaaaaaaaaaaaaaaaaa" localSheetId="73">#REF!</definedName>
    <definedName name="asaaaaaaaaaaaaaaaaaaaaaaaaaaa" localSheetId="7">#REF!</definedName>
    <definedName name="asaaaaaaaaaaaaaaaaaaaaaaaaaaa" localSheetId="74">#REF!</definedName>
    <definedName name="asaaaaaaaaaaaaaaaaaaaaaaaaaaa" localSheetId="75">#REF!</definedName>
    <definedName name="asaaaaaaaaaaaaaaaaaaaaaaaaaaa" localSheetId="76">#REF!</definedName>
    <definedName name="asaaaaaaaaaaaaaaaaaaaaaaaaaaa" localSheetId="77">#REF!</definedName>
    <definedName name="asaaaaaaaaaaaaaaaaaaaaaaaaaaa" localSheetId="78">#REF!</definedName>
    <definedName name="asaaaaaaaaaaaaaaaaaaaaaaaaaaa" localSheetId="79">#REF!</definedName>
    <definedName name="asaaaaaaaaaaaaaaaaaaaaaaaaaaa" localSheetId="8">#REF!</definedName>
    <definedName name="asaaaaaaaaaaaaaaaaaaaaaaaaaaa" localSheetId="9">#REF!</definedName>
    <definedName name="asaaaaaaaaaaaaaaaaaaaaaaaaaaa">#REF!</definedName>
    <definedName name="asdf" localSheetId="1">#REF!</definedName>
    <definedName name="asdf" localSheetId="10">#REF!</definedName>
    <definedName name="asdf" localSheetId="11">#REF!</definedName>
    <definedName name="asdf" localSheetId="12">#REF!</definedName>
    <definedName name="asdf" localSheetId="13">#REF!</definedName>
    <definedName name="asdf" localSheetId="15">#REF!</definedName>
    <definedName name="asdf" localSheetId="16">#REF!</definedName>
    <definedName name="asdf" localSheetId="2">#REF!</definedName>
    <definedName name="asdf" localSheetId="23">#REF!</definedName>
    <definedName name="asdf" localSheetId="24">#REF!</definedName>
    <definedName name="asdf" localSheetId="25">#REF!</definedName>
    <definedName name="asdf" localSheetId="26">#REF!</definedName>
    <definedName name="asdf" localSheetId="27">#REF!</definedName>
    <definedName name="asdf" localSheetId="28">#REF!</definedName>
    <definedName name="asdf" localSheetId="29">#REF!</definedName>
    <definedName name="asdf" localSheetId="3">#REF!</definedName>
    <definedName name="asdf" localSheetId="31">#REF!</definedName>
    <definedName name="asdf" localSheetId="32">#REF!</definedName>
    <definedName name="asdf" localSheetId="33">#REF!</definedName>
    <definedName name="asdf" localSheetId="34">#REF!</definedName>
    <definedName name="asdf" localSheetId="37">#REF!</definedName>
    <definedName name="asdf" localSheetId="41">#REF!</definedName>
    <definedName name="asdf" localSheetId="4">#REF!</definedName>
    <definedName name="asdf" localSheetId="45">#REF!</definedName>
    <definedName name="asdf" localSheetId="46">#REF!</definedName>
    <definedName name="asdf" localSheetId="47">#REF!</definedName>
    <definedName name="asdf" localSheetId="48">#REF!</definedName>
    <definedName name="asdf" localSheetId="49">#REF!</definedName>
    <definedName name="asdf" localSheetId="50">#REF!</definedName>
    <definedName name="asdf" localSheetId="5">#REF!</definedName>
    <definedName name="asdf" localSheetId="51">#REF!</definedName>
    <definedName name="asdf" localSheetId="52">#REF!</definedName>
    <definedName name="asdf" localSheetId="53">#REF!</definedName>
    <definedName name="asdf" localSheetId="54">#REF!</definedName>
    <definedName name="asdf" localSheetId="56">#REF!</definedName>
    <definedName name="asdf" localSheetId="57">#REF!</definedName>
    <definedName name="asdf" localSheetId="58">#REF!</definedName>
    <definedName name="asdf" localSheetId="59">#REF!</definedName>
    <definedName name="asdf" localSheetId="60">#REF!</definedName>
    <definedName name="asdf" localSheetId="61">#REF!</definedName>
    <definedName name="asdf" localSheetId="62">#REF!</definedName>
    <definedName name="asdf" localSheetId="63">#REF!</definedName>
    <definedName name="asdf" localSheetId="6">#REF!</definedName>
    <definedName name="asdf" localSheetId="64">#REF!</definedName>
    <definedName name="asdf" localSheetId="65">#REF!</definedName>
    <definedName name="asdf" localSheetId="66">#REF!</definedName>
    <definedName name="asdf" localSheetId="67">#REF!</definedName>
    <definedName name="asdf" localSheetId="68">#REF!</definedName>
    <definedName name="asdf" localSheetId="69">#REF!</definedName>
    <definedName name="asdf" localSheetId="71">#REF!</definedName>
    <definedName name="asdf" localSheetId="72">#REF!</definedName>
    <definedName name="asdf" localSheetId="73">#REF!</definedName>
    <definedName name="asdf" localSheetId="7">#REF!</definedName>
    <definedName name="asdf" localSheetId="74">#REF!</definedName>
    <definedName name="asdf" localSheetId="75">#REF!</definedName>
    <definedName name="asdf" localSheetId="76">#REF!</definedName>
    <definedName name="asdf" localSheetId="77">#REF!</definedName>
    <definedName name="asdf" localSheetId="78">#REF!</definedName>
    <definedName name="asdf" localSheetId="79">#REF!</definedName>
    <definedName name="asdf" localSheetId="8">#REF!</definedName>
    <definedName name="asdf" localSheetId="9">#REF!</definedName>
    <definedName name="asdf">#REF!</definedName>
    <definedName name="asdfasf" localSheetId="1" hidden="1">{#N/A,#N/A,FALSE,"INTERST"}</definedName>
    <definedName name="asdfasf" localSheetId="10" hidden="1">{#N/A,#N/A,FALSE,"INTERST"}</definedName>
    <definedName name="asdfasf" localSheetId="11" hidden="1">{#N/A,#N/A,FALSE,"INTERST"}</definedName>
    <definedName name="asdfasf" localSheetId="12" hidden="1">{#N/A,#N/A,FALSE,"INTERST"}</definedName>
    <definedName name="asdfasf" localSheetId="13" hidden="1">{#N/A,#N/A,FALSE,"INTERST"}</definedName>
    <definedName name="asdfasf" localSheetId="15" hidden="1">{#N/A,#N/A,FALSE,"INTERST"}</definedName>
    <definedName name="asdfasf" localSheetId="16" hidden="1">{#N/A,#N/A,FALSE,"INTERST"}</definedName>
    <definedName name="asdfasf" localSheetId="17" hidden="1">{#N/A,#N/A,FALSE,"INTERST"}</definedName>
    <definedName name="asdfasf" localSheetId="18" hidden="1">{#N/A,#N/A,FALSE,"INTERST"}</definedName>
    <definedName name="asdfasf" localSheetId="19" hidden="1">{#N/A,#N/A,FALSE,"INTERST"}</definedName>
    <definedName name="asdfasf" localSheetId="2" hidden="1">{#N/A,#N/A,FALSE,"INTERST"}</definedName>
    <definedName name="asdfasf" localSheetId="20" hidden="1">{#N/A,#N/A,FALSE,"INTERST"}</definedName>
    <definedName name="asdfasf" localSheetId="21" hidden="1">{#N/A,#N/A,FALSE,"INTERST"}</definedName>
    <definedName name="asdfasf" localSheetId="22" hidden="1">{#N/A,#N/A,FALSE,"INTERST"}</definedName>
    <definedName name="asdfasf" localSheetId="23" hidden="1">{#N/A,#N/A,FALSE,"INTERST"}</definedName>
    <definedName name="asdfasf" localSheetId="24" hidden="1">{#N/A,#N/A,FALSE,"INTERST"}</definedName>
    <definedName name="asdfasf" localSheetId="25" hidden="1">{#N/A,#N/A,FALSE,"INTERST"}</definedName>
    <definedName name="asdfasf" localSheetId="26" hidden="1">{#N/A,#N/A,FALSE,"INTERST"}</definedName>
    <definedName name="asdfasf" localSheetId="27" hidden="1">{#N/A,#N/A,FALSE,"INTERST"}</definedName>
    <definedName name="asdfasf" localSheetId="28" hidden="1">{#N/A,#N/A,FALSE,"INTERST"}</definedName>
    <definedName name="asdfasf" localSheetId="29" hidden="1">{#N/A,#N/A,FALSE,"INTERST"}</definedName>
    <definedName name="asdfasf" localSheetId="3" hidden="1">{#N/A,#N/A,FALSE,"INTERST"}</definedName>
    <definedName name="asdfasf" localSheetId="31" hidden="1">{#N/A,#N/A,FALSE,"INTERST"}</definedName>
    <definedName name="asdfasf" localSheetId="32" hidden="1">{#N/A,#N/A,FALSE,"INTERST"}</definedName>
    <definedName name="asdfasf" localSheetId="33" hidden="1">{#N/A,#N/A,FALSE,"INTERST"}</definedName>
    <definedName name="asdfasf" localSheetId="34" hidden="1">{#N/A,#N/A,FALSE,"INTERST"}</definedName>
    <definedName name="asdfasf" localSheetId="37" hidden="1">{#N/A,#N/A,FALSE,"INTERST"}</definedName>
    <definedName name="asdfasf" localSheetId="41" hidden="1">{#N/A,#N/A,FALSE,"INTERST"}</definedName>
    <definedName name="asdfasf" localSheetId="4" hidden="1">{#N/A,#N/A,FALSE,"INTERST"}</definedName>
    <definedName name="asdfasf" localSheetId="45"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0" hidden="1">{#N/A,#N/A,FALSE,"INTERST"}</definedName>
    <definedName name="asdfasf" localSheetId="5" hidden="1">{#N/A,#N/A,FALSE,"INTERST"}</definedName>
    <definedName name="asdfasf" localSheetId="51" hidden="1">{#N/A,#N/A,FALSE,"INTERST"}</definedName>
    <definedName name="asdfasf" localSheetId="52" hidden="1">{#N/A,#N/A,FALSE,"INTERST"}</definedName>
    <definedName name="asdfasf" localSheetId="53" hidden="1">{#N/A,#N/A,FALSE,"INTERST"}</definedName>
    <definedName name="asdfasf" localSheetId="54" hidden="1">{#N/A,#N/A,FALSE,"INTERST"}</definedName>
    <definedName name="asdfasf" localSheetId="55"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0" hidden="1">{#N/A,#N/A,FALSE,"INTERST"}</definedName>
    <definedName name="asdfasf" localSheetId="61" hidden="1">{#N/A,#N/A,FALSE,"INTERST"}</definedName>
    <definedName name="asdfasf" localSheetId="62" hidden="1">{#N/A,#N/A,FALSE,"INTERST"}</definedName>
    <definedName name="asdfasf" localSheetId="63" hidden="1">{#N/A,#N/A,FALSE,"INTERST"}</definedName>
    <definedName name="asdfasf" localSheetId="6" hidden="1">{#N/A,#N/A,FALSE,"INTERST"}</definedName>
    <definedName name="asdfasf" localSheetId="64" hidden="1">{#N/A,#N/A,FALSE,"INTERST"}</definedName>
    <definedName name="asdfasf" localSheetId="65" hidden="1">{#N/A,#N/A,FALSE,"INTERST"}</definedName>
    <definedName name="asdfasf" localSheetId="66" hidden="1">{#N/A,#N/A,FALSE,"INTERST"}</definedName>
    <definedName name="asdfasf" localSheetId="67" hidden="1">{#N/A,#N/A,FALSE,"INTERST"}</definedName>
    <definedName name="asdfasf" localSheetId="68" hidden="1">{#N/A,#N/A,FALSE,"INTERST"}</definedName>
    <definedName name="asdfasf" localSheetId="69" hidden="1">{#N/A,#N/A,FALSE,"INTERST"}</definedName>
    <definedName name="asdfasf" localSheetId="70" hidden="1">{#N/A,#N/A,FALSE,"INTERST"}</definedName>
    <definedName name="asdfasf" localSheetId="71" hidden="1">{#N/A,#N/A,FALSE,"INTERST"}</definedName>
    <definedName name="asdfasf" localSheetId="72" hidden="1">{#N/A,#N/A,FALSE,"INTERST"}</definedName>
    <definedName name="asdfasf" localSheetId="73" hidden="1">{#N/A,#N/A,FALSE,"INTERST"}</definedName>
    <definedName name="asdfasf" localSheetId="7" hidden="1">{#N/A,#N/A,FALSE,"INTERST"}</definedName>
    <definedName name="asdfasf" localSheetId="74" hidden="1">{#N/A,#N/A,FALSE,"INTERST"}</definedName>
    <definedName name="asdfasf" localSheetId="75" hidden="1">{#N/A,#N/A,FALSE,"INTERST"}</definedName>
    <definedName name="asdfasf" localSheetId="76" hidden="1">{#N/A,#N/A,FALSE,"INTERST"}</definedName>
    <definedName name="asdfasf" localSheetId="77" hidden="1">{#N/A,#N/A,FALSE,"INTERST"}</definedName>
    <definedName name="asdfasf" localSheetId="78" hidden="1">{#N/A,#N/A,FALSE,"INTERST"}</definedName>
    <definedName name="asdfasf" localSheetId="79" hidden="1">{#N/A,#N/A,FALSE,"INTERST"}</definedName>
    <definedName name="asdfasf" localSheetId="8" hidden="1">{#N/A,#N/A,FALSE,"INTERST"}</definedName>
    <definedName name="asdfasf" localSheetId="9" hidden="1">{#N/A,#N/A,FALSE,"INTERST"}</definedName>
    <definedName name="asdfasf" hidden="1">{#N/A,#N/A,FALSE,"INTERST"}</definedName>
    <definedName name="asdgb" localSheetId="1" hidden="1">{#N/A,#N/A,TRUE,"Table1USD";#N/A,#N/A,TRUE,"Table1GBP"}</definedName>
    <definedName name="asdgb" localSheetId="10" hidden="1">{#N/A,#N/A,TRUE,"Table1USD";#N/A,#N/A,TRUE,"Table1GBP"}</definedName>
    <definedName name="asdgb" localSheetId="11" hidden="1">{#N/A,#N/A,TRUE,"Table1USD";#N/A,#N/A,TRUE,"Table1GBP"}</definedName>
    <definedName name="asdgb" localSheetId="12" hidden="1">{#N/A,#N/A,TRUE,"Table1USD";#N/A,#N/A,TRUE,"Table1GBP"}</definedName>
    <definedName name="asdgb" localSheetId="13" hidden="1">{#N/A,#N/A,TRUE,"Table1USD";#N/A,#N/A,TRUE,"Table1GBP"}</definedName>
    <definedName name="asdgb" localSheetId="15" hidden="1">{#N/A,#N/A,TRUE,"Table1USD";#N/A,#N/A,TRUE,"Table1GBP"}</definedName>
    <definedName name="asdgb" localSheetId="16" hidden="1">{#N/A,#N/A,TRUE,"Table1USD";#N/A,#N/A,TRUE,"Table1GBP"}</definedName>
    <definedName name="asdgb" localSheetId="17" hidden="1">{#N/A,#N/A,TRUE,"Table1USD";#N/A,#N/A,TRUE,"Table1GBP"}</definedName>
    <definedName name="asdgb" localSheetId="18" hidden="1">{#N/A,#N/A,TRUE,"Table1USD";#N/A,#N/A,TRUE,"Table1GBP"}</definedName>
    <definedName name="asdgb" localSheetId="19" hidden="1">{#N/A,#N/A,TRUE,"Table1USD";#N/A,#N/A,TRUE,"Table1GBP"}</definedName>
    <definedName name="asdgb" localSheetId="2" hidden="1">{#N/A,#N/A,TRUE,"Table1USD";#N/A,#N/A,TRUE,"Table1GBP"}</definedName>
    <definedName name="asdgb" localSheetId="20" hidden="1">{#N/A,#N/A,TRUE,"Table1USD";#N/A,#N/A,TRUE,"Table1GBP"}</definedName>
    <definedName name="asdgb" localSheetId="21" hidden="1">{#N/A,#N/A,TRUE,"Table1USD";#N/A,#N/A,TRUE,"Table1GBP"}</definedName>
    <definedName name="asdgb" localSheetId="22" hidden="1">{#N/A,#N/A,TRUE,"Table1USD";#N/A,#N/A,TRUE,"Table1GBP"}</definedName>
    <definedName name="asdgb" localSheetId="23" hidden="1">{#N/A,#N/A,TRUE,"Table1USD";#N/A,#N/A,TRUE,"Table1GBP"}</definedName>
    <definedName name="asdgb" localSheetId="24" hidden="1">{#N/A,#N/A,TRUE,"Table1USD";#N/A,#N/A,TRUE,"Table1GBP"}</definedName>
    <definedName name="asdgb" localSheetId="25" hidden="1">{#N/A,#N/A,TRUE,"Table1USD";#N/A,#N/A,TRUE,"Table1GBP"}</definedName>
    <definedName name="asdgb" localSheetId="26" hidden="1">{#N/A,#N/A,TRUE,"Table1USD";#N/A,#N/A,TRUE,"Table1GBP"}</definedName>
    <definedName name="asdgb" localSheetId="27" hidden="1">{#N/A,#N/A,TRUE,"Table1USD";#N/A,#N/A,TRUE,"Table1GBP"}</definedName>
    <definedName name="asdgb" localSheetId="28" hidden="1">{#N/A,#N/A,TRUE,"Table1USD";#N/A,#N/A,TRUE,"Table1GBP"}</definedName>
    <definedName name="asdgb" localSheetId="29" hidden="1">{#N/A,#N/A,TRUE,"Table1USD";#N/A,#N/A,TRUE,"Table1GBP"}</definedName>
    <definedName name="asdgb" localSheetId="3" hidden="1">{#N/A,#N/A,TRUE,"Table1USD";#N/A,#N/A,TRUE,"Table1GBP"}</definedName>
    <definedName name="asdgb" localSheetId="31" hidden="1">{#N/A,#N/A,TRUE,"Table1USD";#N/A,#N/A,TRUE,"Table1GBP"}</definedName>
    <definedName name="asdgb" localSheetId="32" hidden="1">{#N/A,#N/A,TRUE,"Table1USD";#N/A,#N/A,TRUE,"Table1GBP"}</definedName>
    <definedName name="asdgb" localSheetId="33" hidden="1">{#N/A,#N/A,TRUE,"Table1USD";#N/A,#N/A,TRUE,"Table1GBP"}</definedName>
    <definedName name="asdgb" localSheetId="34" hidden="1">{#N/A,#N/A,TRUE,"Table1USD";#N/A,#N/A,TRUE,"Table1GBP"}</definedName>
    <definedName name="asdgb" localSheetId="37" hidden="1">{#N/A,#N/A,TRUE,"Table1USD";#N/A,#N/A,TRUE,"Table1GBP"}</definedName>
    <definedName name="asdgb" localSheetId="41" hidden="1">{#N/A,#N/A,TRUE,"Table1USD";#N/A,#N/A,TRUE,"Table1GBP"}</definedName>
    <definedName name="asdgb" localSheetId="4" hidden="1">{#N/A,#N/A,TRUE,"Table1USD";#N/A,#N/A,TRUE,"Table1GBP"}</definedName>
    <definedName name="asdgb" localSheetId="45"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0" hidden="1">{#N/A,#N/A,TRUE,"Table1USD";#N/A,#N/A,TRUE,"Table1GBP"}</definedName>
    <definedName name="asdgb" localSheetId="5" hidden="1">{#N/A,#N/A,TRUE,"Table1USD";#N/A,#N/A,TRUE,"Table1GBP"}</definedName>
    <definedName name="asdgb" localSheetId="51" hidden="1">{#N/A,#N/A,TRUE,"Table1USD";#N/A,#N/A,TRUE,"Table1GBP"}</definedName>
    <definedName name="asdgb" localSheetId="52" hidden="1">{#N/A,#N/A,TRUE,"Table1USD";#N/A,#N/A,TRUE,"Table1GBP"}</definedName>
    <definedName name="asdgb" localSheetId="53" hidden="1">{#N/A,#N/A,TRUE,"Table1USD";#N/A,#N/A,TRUE,"Table1GBP"}</definedName>
    <definedName name="asdgb" localSheetId="54" hidden="1">{#N/A,#N/A,TRUE,"Table1USD";#N/A,#N/A,TRUE,"Table1GBP"}</definedName>
    <definedName name="asdgb" localSheetId="55"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0" hidden="1">{#N/A,#N/A,TRUE,"Table1USD";#N/A,#N/A,TRUE,"Table1GBP"}</definedName>
    <definedName name="asdgb" localSheetId="61" hidden="1">{#N/A,#N/A,TRUE,"Table1USD";#N/A,#N/A,TRUE,"Table1GBP"}</definedName>
    <definedName name="asdgb" localSheetId="62" hidden="1">{#N/A,#N/A,TRUE,"Table1USD";#N/A,#N/A,TRUE,"Table1GBP"}</definedName>
    <definedName name="asdgb" localSheetId="63" hidden="1">{#N/A,#N/A,TRUE,"Table1USD";#N/A,#N/A,TRUE,"Table1GBP"}</definedName>
    <definedName name="asdgb" localSheetId="6" hidden="1">{#N/A,#N/A,TRUE,"Table1USD";#N/A,#N/A,TRUE,"Table1GBP"}</definedName>
    <definedName name="asdgb" localSheetId="64" hidden="1">{#N/A,#N/A,TRUE,"Table1USD";#N/A,#N/A,TRUE,"Table1GBP"}</definedName>
    <definedName name="asdgb" localSheetId="65" hidden="1">{#N/A,#N/A,TRUE,"Table1USD";#N/A,#N/A,TRUE,"Table1GBP"}</definedName>
    <definedName name="asdgb" localSheetId="66" hidden="1">{#N/A,#N/A,TRUE,"Table1USD";#N/A,#N/A,TRUE,"Table1GBP"}</definedName>
    <definedName name="asdgb" localSheetId="67" hidden="1">{#N/A,#N/A,TRUE,"Table1USD";#N/A,#N/A,TRUE,"Table1GBP"}</definedName>
    <definedName name="asdgb" localSheetId="68" hidden="1">{#N/A,#N/A,TRUE,"Table1USD";#N/A,#N/A,TRUE,"Table1GBP"}</definedName>
    <definedName name="asdgb" localSheetId="69" hidden="1">{#N/A,#N/A,TRUE,"Table1USD";#N/A,#N/A,TRUE,"Table1GBP"}</definedName>
    <definedName name="asdgb" localSheetId="70" hidden="1">{#N/A,#N/A,TRUE,"Table1USD";#N/A,#N/A,TRUE,"Table1GBP"}</definedName>
    <definedName name="asdgb" localSheetId="71" hidden="1">{#N/A,#N/A,TRUE,"Table1USD";#N/A,#N/A,TRUE,"Table1GBP"}</definedName>
    <definedName name="asdgb" localSheetId="72" hidden="1">{#N/A,#N/A,TRUE,"Table1USD";#N/A,#N/A,TRUE,"Table1GBP"}</definedName>
    <definedName name="asdgb" localSheetId="73" hidden="1">{#N/A,#N/A,TRUE,"Table1USD";#N/A,#N/A,TRUE,"Table1GBP"}</definedName>
    <definedName name="asdgb" localSheetId="7" hidden="1">{#N/A,#N/A,TRUE,"Table1USD";#N/A,#N/A,TRUE,"Table1GBP"}</definedName>
    <definedName name="asdgb" localSheetId="74" hidden="1">{#N/A,#N/A,TRUE,"Table1USD";#N/A,#N/A,TRUE,"Table1GBP"}</definedName>
    <definedName name="asdgb" localSheetId="75" hidden="1">{#N/A,#N/A,TRUE,"Table1USD";#N/A,#N/A,TRUE,"Table1GBP"}</definedName>
    <definedName name="asdgb" localSheetId="76" hidden="1">{#N/A,#N/A,TRUE,"Table1USD";#N/A,#N/A,TRUE,"Table1GBP"}</definedName>
    <definedName name="asdgb" localSheetId="77" hidden="1">{#N/A,#N/A,TRUE,"Table1USD";#N/A,#N/A,TRUE,"Table1GBP"}</definedName>
    <definedName name="asdgb" localSheetId="78" hidden="1">{#N/A,#N/A,TRUE,"Table1USD";#N/A,#N/A,TRUE,"Table1GBP"}</definedName>
    <definedName name="asdgb" localSheetId="79" hidden="1">{#N/A,#N/A,TRUE,"Table1USD";#N/A,#N/A,TRUE,"Table1GBP"}</definedName>
    <definedName name="asdgb" localSheetId="8" hidden="1">{#N/A,#N/A,TRUE,"Table1USD";#N/A,#N/A,TRUE,"Table1GBP"}</definedName>
    <definedName name="asdgb" localSheetId="9" hidden="1">{#N/A,#N/A,TRUE,"Table1USD";#N/A,#N/A,TRUE,"Table1GBP"}</definedName>
    <definedName name="asdgb" hidden="1">{#N/A,#N/A,TRUE,"Table1USD";#N/A,#N/A,TRUE,"Table1GBP"}</definedName>
    <definedName name="Asector" localSheetId="1">#REF!</definedName>
    <definedName name="Asector" localSheetId="10">#REF!</definedName>
    <definedName name="Asector" localSheetId="11">#REF!</definedName>
    <definedName name="Asector" localSheetId="12">#REF!</definedName>
    <definedName name="Asector" localSheetId="13">#REF!</definedName>
    <definedName name="Asector" localSheetId="15">#REF!</definedName>
    <definedName name="Asector" localSheetId="16">#REF!</definedName>
    <definedName name="Asector" localSheetId="2">#REF!</definedName>
    <definedName name="Asector" localSheetId="23">#REF!</definedName>
    <definedName name="Asector" localSheetId="24">#REF!</definedName>
    <definedName name="Asector" localSheetId="25">#REF!</definedName>
    <definedName name="Asector" localSheetId="26">#REF!</definedName>
    <definedName name="Asector" localSheetId="27">#REF!</definedName>
    <definedName name="Asector" localSheetId="28">#REF!</definedName>
    <definedName name="Asector" localSheetId="29">#REF!</definedName>
    <definedName name="Asector" localSheetId="3">#REF!</definedName>
    <definedName name="Asector" localSheetId="31">#REF!</definedName>
    <definedName name="Asector" localSheetId="32">#REF!</definedName>
    <definedName name="Asector" localSheetId="33">#REF!</definedName>
    <definedName name="Asector" localSheetId="34">#REF!</definedName>
    <definedName name="Asector" localSheetId="37">#REF!</definedName>
    <definedName name="Asector" localSheetId="41">#REF!</definedName>
    <definedName name="Asector" localSheetId="4">#REF!</definedName>
    <definedName name="Asector" localSheetId="45">#REF!</definedName>
    <definedName name="Asector" localSheetId="46">#REF!</definedName>
    <definedName name="Asector" localSheetId="47">#REF!</definedName>
    <definedName name="Asector" localSheetId="48">#REF!</definedName>
    <definedName name="Asector" localSheetId="49">#REF!</definedName>
    <definedName name="Asector" localSheetId="50">#REF!</definedName>
    <definedName name="Asector" localSheetId="5">#REF!</definedName>
    <definedName name="Asector" localSheetId="51">#REF!</definedName>
    <definedName name="Asector" localSheetId="52">#REF!</definedName>
    <definedName name="Asector" localSheetId="53">#REF!</definedName>
    <definedName name="Asector" localSheetId="54">#REF!</definedName>
    <definedName name="Asector" localSheetId="56">#REF!</definedName>
    <definedName name="Asector" localSheetId="57">#REF!</definedName>
    <definedName name="Asector" localSheetId="58">#REF!</definedName>
    <definedName name="Asector" localSheetId="59">#REF!</definedName>
    <definedName name="Asector" localSheetId="60">#REF!</definedName>
    <definedName name="Asector" localSheetId="61">#REF!</definedName>
    <definedName name="Asector" localSheetId="62">#REF!</definedName>
    <definedName name="Asector" localSheetId="63">#REF!</definedName>
    <definedName name="Asector" localSheetId="6">#REF!</definedName>
    <definedName name="Asector" localSheetId="64">#REF!</definedName>
    <definedName name="Asector" localSheetId="65">#REF!</definedName>
    <definedName name="Asector" localSheetId="66">#REF!</definedName>
    <definedName name="Asector" localSheetId="67">#REF!</definedName>
    <definedName name="Asector" localSheetId="68">#REF!</definedName>
    <definedName name="Asector" localSheetId="69">#REF!</definedName>
    <definedName name="Asector" localSheetId="71">#REF!</definedName>
    <definedName name="Asector" localSheetId="72">#REF!</definedName>
    <definedName name="Asector" localSheetId="73">#REF!</definedName>
    <definedName name="Asector" localSheetId="7">#REF!</definedName>
    <definedName name="Asector" localSheetId="74">#REF!</definedName>
    <definedName name="Asector" localSheetId="75">#REF!</definedName>
    <definedName name="Asector" localSheetId="76">#REF!</definedName>
    <definedName name="Asector" localSheetId="77">#REF!</definedName>
    <definedName name="Asector" localSheetId="78">#REF!</definedName>
    <definedName name="Asector" localSheetId="79">#REF!</definedName>
    <definedName name="Asector" localSheetId="8">#REF!</definedName>
    <definedName name="Asector" localSheetId="9">#REF!</definedName>
    <definedName name="Asector">#REF!</definedName>
    <definedName name="ASSBOP" localSheetId="1">[14]Work_sect!#REF!</definedName>
    <definedName name="ASSBOP" localSheetId="10">[14]Work_sect!#REF!</definedName>
    <definedName name="ASSBOP" localSheetId="11">[14]Work_sect!#REF!</definedName>
    <definedName name="ASSBOP" localSheetId="12">[14]Work_sect!#REF!</definedName>
    <definedName name="ASSBOP" localSheetId="13">[14]Work_sect!#REF!</definedName>
    <definedName name="ASSBOP" localSheetId="15">[14]Work_sect!#REF!</definedName>
    <definedName name="ASSBOP" localSheetId="16">[14]Work_sect!#REF!</definedName>
    <definedName name="ASSBOP" localSheetId="2">[14]Work_sect!#REF!</definedName>
    <definedName name="ASSBOP" localSheetId="24">[14]Work_sect!#REF!</definedName>
    <definedName name="ASSBOP" localSheetId="25">[14]Work_sect!#REF!</definedName>
    <definedName name="ASSBOP" localSheetId="26">[14]Work_sect!#REF!</definedName>
    <definedName name="ASSBOP" localSheetId="27">[14]Work_sect!#REF!</definedName>
    <definedName name="ASSBOP" localSheetId="28">[14]Work_sect!#REF!</definedName>
    <definedName name="ASSBOP" localSheetId="29">[14]Work_sect!#REF!</definedName>
    <definedName name="ASSBOP" localSheetId="3">[14]Work_sect!#REF!</definedName>
    <definedName name="ASSBOP" localSheetId="31">[14]Work_sect!#REF!</definedName>
    <definedName name="ASSBOP" localSheetId="32">[14]Work_sect!#REF!</definedName>
    <definedName name="ASSBOP" localSheetId="33">[14]Work_sect!#REF!</definedName>
    <definedName name="ASSBOP" localSheetId="34">[14]Work_sect!#REF!</definedName>
    <definedName name="ASSBOP" localSheetId="37">[14]Work_sect!#REF!</definedName>
    <definedName name="ASSBOP" localSheetId="41">[14]Work_sect!#REF!</definedName>
    <definedName name="ASSBOP" localSheetId="4">[14]Work_sect!#REF!</definedName>
    <definedName name="ASSBOP" localSheetId="45">[14]Work_sect!#REF!</definedName>
    <definedName name="ASSBOP" localSheetId="46">[14]Work_sect!#REF!</definedName>
    <definedName name="ASSBOP" localSheetId="47">[14]Work_sect!#REF!</definedName>
    <definedName name="ASSBOP" localSheetId="48">[14]Work_sect!#REF!</definedName>
    <definedName name="ASSBOP" localSheetId="49">[14]Work_sect!#REF!</definedName>
    <definedName name="ASSBOP" localSheetId="50">[14]Work_sect!#REF!</definedName>
    <definedName name="ASSBOP" localSheetId="5">[15]Work_sect!#REF!</definedName>
    <definedName name="ASSBOP" localSheetId="51">[14]Work_sect!#REF!</definedName>
    <definedName name="ASSBOP" localSheetId="52">[14]Work_sect!#REF!</definedName>
    <definedName name="ASSBOP" localSheetId="53">[14]Work_sect!#REF!</definedName>
    <definedName name="ASSBOP" localSheetId="54">[14]Work_sect!#REF!</definedName>
    <definedName name="ASSBOP" localSheetId="56">[14]Work_sect!#REF!</definedName>
    <definedName name="ASSBOP" localSheetId="57">[14]Work_sect!#REF!</definedName>
    <definedName name="ASSBOP" localSheetId="58">[14]Work_sect!#REF!</definedName>
    <definedName name="ASSBOP" localSheetId="59">[14]Work_sect!#REF!</definedName>
    <definedName name="ASSBOP" localSheetId="60">[14]Work_sect!#REF!</definedName>
    <definedName name="ASSBOP" localSheetId="61">[14]Work_sect!#REF!</definedName>
    <definedName name="ASSBOP" localSheetId="62">[14]Work_sect!#REF!</definedName>
    <definedName name="ASSBOP" localSheetId="63">[14]Work_sect!#REF!</definedName>
    <definedName name="ASSBOP" localSheetId="6">[16]Work_sect!#REF!</definedName>
    <definedName name="ASSBOP" localSheetId="64">[14]Work_sect!#REF!</definedName>
    <definedName name="ASSBOP" localSheetId="65">[14]Work_sect!#REF!</definedName>
    <definedName name="ASSBOP" localSheetId="66">[14]Work_sect!#REF!</definedName>
    <definedName name="ASSBOP" localSheetId="67">[14]Work_sect!#REF!</definedName>
    <definedName name="ASSBOP" localSheetId="68">[14]Work_sect!#REF!</definedName>
    <definedName name="ASSBOP" localSheetId="69">[14]Work_sect!#REF!</definedName>
    <definedName name="ASSBOP" localSheetId="71">[14]Work_sect!#REF!</definedName>
    <definedName name="ASSBOP" localSheetId="72">[14]Work_sect!#REF!</definedName>
    <definedName name="ASSBOP" localSheetId="73">[14]Work_sect!#REF!</definedName>
    <definedName name="ASSBOP" localSheetId="7">[14]Work_sect!#REF!</definedName>
    <definedName name="ASSBOP" localSheetId="74">[14]Work_sect!#REF!</definedName>
    <definedName name="ASSBOP" localSheetId="75">[14]Work_sect!#REF!</definedName>
    <definedName name="ASSBOP" localSheetId="76">[14]Work_sect!#REF!</definedName>
    <definedName name="ASSBOP" localSheetId="77">[14]Work_sect!#REF!</definedName>
    <definedName name="ASSBOP" localSheetId="78">[14]Work_sect!#REF!</definedName>
    <definedName name="ASSBOP" localSheetId="79">[14]Work_sect!#REF!</definedName>
    <definedName name="ASSBOP" localSheetId="8">[14]Work_sect!#REF!</definedName>
    <definedName name="ASSBOP" localSheetId="9">[14]Work_sect!#REF!</definedName>
    <definedName name="ASSBOP">[14]Work_sect!#REF!</definedName>
    <definedName name="ASSFISC" localSheetId="1">[14]Work_sect!#REF!</definedName>
    <definedName name="ASSFISC" localSheetId="10">[14]Work_sect!#REF!</definedName>
    <definedName name="ASSFISC" localSheetId="11">[14]Work_sect!#REF!</definedName>
    <definedName name="ASSFISC" localSheetId="12">[14]Work_sect!#REF!</definedName>
    <definedName name="ASSFISC" localSheetId="13">[14]Work_sect!#REF!</definedName>
    <definedName name="ASSFISC" localSheetId="15">[14]Work_sect!#REF!</definedName>
    <definedName name="ASSFISC" localSheetId="16">[14]Work_sect!#REF!</definedName>
    <definedName name="ASSFISC" localSheetId="2">[14]Work_sect!#REF!</definedName>
    <definedName name="ASSFISC" localSheetId="25">[14]Work_sect!#REF!</definedName>
    <definedName name="ASSFISC" localSheetId="26">[14]Work_sect!#REF!</definedName>
    <definedName name="ASSFISC" localSheetId="27">[14]Work_sect!#REF!</definedName>
    <definedName name="ASSFISC" localSheetId="28">[14]Work_sect!#REF!</definedName>
    <definedName name="ASSFISC" localSheetId="29">[14]Work_sect!#REF!</definedName>
    <definedName name="ASSFISC" localSheetId="3">[14]Work_sect!#REF!</definedName>
    <definedName name="ASSFISC" localSheetId="31">[14]Work_sect!#REF!</definedName>
    <definedName name="ASSFISC" localSheetId="32">[14]Work_sect!#REF!</definedName>
    <definedName name="ASSFISC" localSheetId="33">[14]Work_sect!#REF!</definedName>
    <definedName name="ASSFISC" localSheetId="34">[14]Work_sect!#REF!</definedName>
    <definedName name="ASSFISC" localSheetId="37">[14]Work_sect!#REF!</definedName>
    <definedName name="ASSFISC" localSheetId="41">[14]Work_sect!#REF!</definedName>
    <definedName name="ASSFISC" localSheetId="4">[14]Work_sect!#REF!</definedName>
    <definedName name="ASSFISC" localSheetId="45">[14]Work_sect!#REF!</definedName>
    <definedName name="ASSFISC" localSheetId="46">[14]Work_sect!#REF!</definedName>
    <definedName name="ASSFISC" localSheetId="47">[14]Work_sect!#REF!</definedName>
    <definedName name="ASSFISC" localSheetId="48">[14]Work_sect!#REF!</definedName>
    <definedName name="ASSFISC" localSheetId="49">[14]Work_sect!#REF!</definedName>
    <definedName name="ASSFISC" localSheetId="50">[14]Work_sect!#REF!</definedName>
    <definedName name="ASSFISC" localSheetId="5">[15]Work_sect!#REF!</definedName>
    <definedName name="ASSFISC" localSheetId="51">[14]Work_sect!#REF!</definedName>
    <definedName name="ASSFISC" localSheetId="53">[14]Work_sect!#REF!</definedName>
    <definedName name="ASSFISC" localSheetId="54">[14]Work_sect!#REF!</definedName>
    <definedName name="ASSFISC" localSheetId="56">[14]Work_sect!#REF!</definedName>
    <definedName name="ASSFISC" localSheetId="57">[14]Work_sect!#REF!</definedName>
    <definedName name="ASSFISC" localSheetId="58">[14]Work_sect!#REF!</definedName>
    <definedName name="ASSFISC" localSheetId="59">[14]Work_sect!#REF!</definedName>
    <definedName name="ASSFISC" localSheetId="60">[14]Work_sect!#REF!</definedName>
    <definedName name="ASSFISC" localSheetId="61">[14]Work_sect!#REF!</definedName>
    <definedName name="ASSFISC" localSheetId="62">[14]Work_sect!#REF!</definedName>
    <definedName name="ASSFISC" localSheetId="63">[14]Work_sect!#REF!</definedName>
    <definedName name="ASSFISC" localSheetId="6">[16]Work_sect!#REF!</definedName>
    <definedName name="ASSFISC" localSheetId="64">[14]Work_sect!#REF!</definedName>
    <definedName name="ASSFISC" localSheetId="65">[14]Work_sect!#REF!</definedName>
    <definedName name="ASSFISC" localSheetId="66">[14]Work_sect!#REF!</definedName>
    <definedName name="ASSFISC" localSheetId="67">[14]Work_sect!#REF!</definedName>
    <definedName name="ASSFISC" localSheetId="68">[14]Work_sect!#REF!</definedName>
    <definedName name="ASSFISC" localSheetId="69">[14]Work_sect!#REF!</definedName>
    <definedName name="ASSFISC" localSheetId="71">[14]Work_sect!#REF!</definedName>
    <definedName name="ASSFISC" localSheetId="72">[14]Work_sect!#REF!</definedName>
    <definedName name="ASSFISC" localSheetId="73">[14]Work_sect!#REF!</definedName>
    <definedName name="ASSFISC" localSheetId="7">[14]Work_sect!#REF!</definedName>
    <definedName name="ASSFISC" localSheetId="74">[14]Work_sect!#REF!</definedName>
    <definedName name="ASSFISC" localSheetId="77">[14]Work_sect!#REF!</definedName>
    <definedName name="ASSFISC" localSheetId="8">[14]Work_sect!#REF!</definedName>
    <definedName name="ASSFISC" localSheetId="9">[14]Work_sect!#REF!</definedName>
    <definedName name="ASSFISC">[14]Work_sect!#REF!</definedName>
    <definedName name="ASSGLOBAL" localSheetId="13">[14]Work_sect!#REF!</definedName>
    <definedName name="ASSGLOBAL" localSheetId="28">[14]Work_sect!#REF!</definedName>
    <definedName name="ASSGLOBAL" localSheetId="29">[14]Work_sect!#REF!</definedName>
    <definedName name="ASSGLOBAL" localSheetId="31">[14]Work_sect!#REF!</definedName>
    <definedName name="ASSGLOBAL" localSheetId="49">[14]Work_sect!#REF!</definedName>
    <definedName name="ASSGLOBAL" localSheetId="5">[15]Work_sect!#REF!</definedName>
    <definedName name="ASSGLOBAL" localSheetId="53">[14]Work_sect!#REF!</definedName>
    <definedName name="ASSGLOBAL" localSheetId="54">[14]Work_sect!#REF!</definedName>
    <definedName name="ASSGLOBAL" localSheetId="57">[14]Work_sect!#REF!</definedName>
    <definedName name="ASSGLOBAL" localSheetId="60">[14]Work_sect!#REF!</definedName>
    <definedName name="ASSGLOBAL" localSheetId="61">[14]Work_sect!#REF!</definedName>
    <definedName name="ASSGLOBAL" localSheetId="62">[14]Work_sect!#REF!</definedName>
    <definedName name="ASSGLOBAL" localSheetId="63">[14]Work_sect!#REF!</definedName>
    <definedName name="ASSGLOBAL" localSheetId="6">[16]Work_sect!#REF!</definedName>
    <definedName name="ASSGLOBAL" localSheetId="69">[14]Work_sect!#REF!</definedName>
    <definedName name="ASSGLOBAL">[14]Work_sect!#REF!</definedName>
    <definedName name="Assistance" localSheetId="1">#REF!</definedName>
    <definedName name="Assistance" localSheetId="10">#REF!</definedName>
    <definedName name="Assistance" localSheetId="11">#REF!</definedName>
    <definedName name="Assistance" localSheetId="12">#REF!</definedName>
    <definedName name="Assistance" localSheetId="13">#REF!</definedName>
    <definedName name="Assistance" localSheetId="15">#REF!</definedName>
    <definedName name="Assistance" localSheetId="16">#REF!</definedName>
    <definedName name="Assistance" localSheetId="2">#REF!</definedName>
    <definedName name="Assistance" localSheetId="23">#REF!</definedName>
    <definedName name="Assistance" localSheetId="24">#REF!</definedName>
    <definedName name="Assistance" localSheetId="25">#REF!</definedName>
    <definedName name="Assistance" localSheetId="26">#REF!</definedName>
    <definedName name="Assistance" localSheetId="27">#REF!</definedName>
    <definedName name="Assistance" localSheetId="28">#REF!</definedName>
    <definedName name="Assistance" localSheetId="29">#REF!</definedName>
    <definedName name="Assistance" localSheetId="3">#REF!</definedName>
    <definedName name="Assistance" localSheetId="31">#REF!</definedName>
    <definedName name="Assistance" localSheetId="32">#REF!</definedName>
    <definedName name="Assistance" localSheetId="33">#REF!</definedName>
    <definedName name="Assistance" localSheetId="34">#REF!</definedName>
    <definedName name="Assistance" localSheetId="37">#REF!</definedName>
    <definedName name="Assistance" localSheetId="41">#REF!</definedName>
    <definedName name="Assistance" localSheetId="4">#REF!</definedName>
    <definedName name="Assistance" localSheetId="45">#REF!</definedName>
    <definedName name="Assistance" localSheetId="46">#REF!</definedName>
    <definedName name="Assistance" localSheetId="47">#REF!</definedName>
    <definedName name="Assistance" localSheetId="48">#REF!</definedName>
    <definedName name="Assistance" localSheetId="49">#REF!</definedName>
    <definedName name="Assistance" localSheetId="50">#REF!</definedName>
    <definedName name="Assistance" localSheetId="5">#REF!</definedName>
    <definedName name="Assistance" localSheetId="51">#REF!</definedName>
    <definedName name="Assistance" localSheetId="52">#REF!</definedName>
    <definedName name="Assistance" localSheetId="53">#REF!</definedName>
    <definedName name="Assistance" localSheetId="54">#REF!</definedName>
    <definedName name="Assistance" localSheetId="56">#REF!</definedName>
    <definedName name="Assistance" localSheetId="57">#REF!</definedName>
    <definedName name="Assistance" localSheetId="58">#REF!</definedName>
    <definedName name="Assistance" localSheetId="59">#REF!</definedName>
    <definedName name="Assistance" localSheetId="60">#REF!</definedName>
    <definedName name="Assistance" localSheetId="61">#REF!</definedName>
    <definedName name="Assistance" localSheetId="62">#REF!</definedName>
    <definedName name="Assistance" localSheetId="63">#REF!</definedName>
    <definedName name="Assistance" localSheetId="6">#REF!</definedName>
    <definedName name="Assistance" localSheetId="64">#REF!</definedName>
    <definedName name="Assistance" localSheetId="65">#REF!</definedName>
    <definedName name="Assistance" localSheetId="66">#REF!</definedName>
    <definedName name="Assistance" localSheetId="67">#REF!</definedName>
    <definedName name="Assistance" localSheetId="68">#REF!</definedName>
    <definedName name="Assistance" localSheetId="69">#REF!</definedName>
    <definedName name="Assistance" localSheetId="71">#REF!</definedName>
    <definedName name="Assistance" localSheetId="72">#REF!</definedName>
    <definedName name="Assistance" localSheetId="73">#REF!</definedName>
    <definedName name="Assistance" localSheetId="7">#REF!</definedName>
    <definedName name="Assistance" localSheetId="74">#REF!</definedName>
    <definedName name="Assistance" localSheetId="75">#REF!</definedName>
    <definedName name="Assistance" localSheetId="76">#REF!</definedName>
    <definedName name="Assistance" localSheetId="77">#REF!</definedName>
    <definedName name="Assistance" localSheetId="78">#REF!</definedName>
    <definedName name="Assistance" localSheetId="79">#REF!</definedName>
    <definedName name="Assistance" localSheetId="8">#REF!</definedName>
    <definedName name="Assistance" localSheetId="9">#REF!</definedName>
    <definedName name="Assistance">#REF!</definedName>
    <definedName name="ASSMON" localSheetId="1">[14]Work_sect!#REF!</definedName>
    <definedName name="ASSMON" localSheetId="10">[14]Work_sect!#REF!</definedName>
    <definedName name="ASSMON" localSheetId="11">[14]Work_sect!#REF!</definedName>
    <definedName name="ASSMON" localSheetId="12">[14]Work_sect!#REF!</definedName>
    <definedName name="ASSMON" localSheetId="13">[14]Work_sect!#REF!</definedName>
    <definedName name="ASSMON" localSheetId="24">[14]Work_sect!#REF!</definedName>
    <definedName name="ASSMON" localSheetId="28">[14]Work_sect!#REF!</definedName>
    <definedName name="ASSMON" localSheetId="29">[14]Work_sect!#REF!</definedName>
    <definedName name="ASSMON" localSheetId="31">[14]Work_sect!#REF!</definedName>
    <definedName name="ASSMON" localSheetId="4">[14]Work_sect!#REF!</definedName>
    <definedName name="ASSMON" localSheetId="45">[14]Work_sect!#REF!</definedName>
    <definedName name="ASSMON" localSheetId="46">[14]Work_sect!#REF!</definedName>
    <definedName name="ASSMON" localSheetId="47">[14]Work_sect!#REF!</definedName>
    <definedName name="ASSMON" localSheetId="48">[14]Work_sect!#REF!</definedName>
    <definedName name="ASSMON" localSheetId="49">[14]Work_sect!#REF!</definedName>
    <definedName name="ASSMON" localSheetId="50">[14]Work_sect!#REF!</definedName>
    <definedName name="ASSMON" localSheetId="5">[15]Work_sect!#REF!</definedName>
    <definedName name="ASSMON" localSheetId="51">[14]Work_sect!#REF!</definedName>
    <definedName name="ASSMON" localSheetId="52">[14]Work_sect!#REF!</definedName>
    <definedName name="ASSMON" localSheetId="53">[14]Work_sect!#REF!</definedName>
    <definedName name="ASSMON" localSheetId="54">[14]Work_sect!#REF!</definedName>
    <definedName name="ASSMON" localSheetId="56">[14]Work_sect!#REF!</definedName>
    <definedName name="ASSMON" localSheetId="57">[14]Work_sect!#REF!</definedName>
    <definedName name="ASSMON" localSheetId="58">[14]Work_sect!#REF!</definedName>
    <definedName name="ASSMON" localSheetId="59">[14]Work_sect!#REF!</definedName>
    <definedName name="ASSMON" localSheetId="60">[14]Work_sect!#REF!</definedName>
    <definedName name="ASSMON" localSheetId="61">[14]Work_sect!#REF!</definedName>
    <definedName name="ASSMON" localSheetId="62">[14]Work_sect!#REF!</definedName>
    <definedName name="ASSMON" localSheetId="63">[14]Work_sect!#REF!</definedName>
    <definedName name="ASSMON" localSheetId="6">[16]Work_sect!#REF!</definedName>
    <definedName name="ASSMON" localSheetId="64">[14]Work_sect!#REF!</definedName>
    <definedName name="ASSMON" localSheetId="65">[14]Work_sect!#REF!</definedName>
    <definedName name="ASSMON" localSheetId="66">[14]Work_sect!#REF!</definedName>
    <definedName name="ASSMON" localSheetId="67">[14]Work_sect!#REF!</definedName>
    <definedName name="ASSMON" localSheetId="68">[14]Work_sect!#REF!</definedName>
    <definedName name="ASSMON" localSheetId="69">[14]Work_sect!#REF!</definedName>
    <definedName name="ASSMON" localSheetId="71">[14]Work_sect!#REF!</definedName>
    <definedName name="ASSMON" localSheetId="72">[14]Work_sect!#REF!</definedName>
    <definedName name="ASSMON" localSheetId="73">[14]Work_sect!#REF!</definedName>
    <definedName name="ASSMON" localSheetId="7">[14]Work_sect!#REF!</definedName>
    <definedName name="ASSMON" localSheetId="74">[14]Work_sect!#REF!</definedName>
    <definedName name="ASSMON" localSheetId="75">[14]Work_sect!#REF!</definedName>
    <definedName name="ASSMON" localSheetId="76">[14]Work_sect!#REF!</definedName>
    <definedName name="ASSMON" localSheetId="77">[14]Work_sect!#REF!</definedName>
    <definedName name="ASSMON" localSheetId="78">[14]Work_sect!#REF!</definedName>
    <definedName name="ASSMON" localSheetId="79">[14]Work_sect!#REF!</definedName>
    <definedName name="ASSMON" localSheetId="8">[14]Work_sect!#REF!</definedName>
    <definedName name="ASSMON">[14]Work_sect!#REF!</definedName>
    <definedName name="ASSSECTOR" localSheetId="1">[14]Work_sect!#REF!</definedName>
    <definedName name="ASSSECTOR" localSheetId="10">[14]Work_sect!#REF!</definedName>
    <definedName name="ASSSECTOR" localSheetId="13">[14]Work_sect!#REF!</definedName>
    <definedName name="ASSSECTOR" localSheetId="28">[14]Work_sect!#REF!</definedName>
    <definedName name="ASSSECTOR" localSheetId="29">[14]Work_sect!#REF!</definedName>
    <definedName name="ASSSECTOR" localSheetId="31">[14]Work_sect!#REF!</definedName>
    <definedName name="ASSSECTOR" localSheetId="45">[14]Work_sect!#REF!</definedName>
    <definedName name="ASSSECTOR" localSheetId="46">[14]Work_sect!#REF!</definedName>
    <definedName name="ASSSECTOR" localSheetId="47">[14]Work_sect!#REF!</definedName>
    <definedName name="ASSSECTOR" localSheetId="48">[14]Work_sect!#REF!</definedName>
    <definedName name="ASSSECTOR" localSheetId="49">[14]Work_sect!#REF!</definedName>
    <definedName name="ASSSECTOR" localSheetId="50">[14]Work_sect!#REF!</definedName>
    <definedName name="ASSSECTOR" localSheetId="5">[15]Work_sect!#REF!</definedName>
    <definedName name="ASSSECTOR" localSheetId="51">[14]Work_sect!#REF!</definedName>
    <definedName name="ASSSECTOR" localSheetId="53">[14]Work_sect!#REF!</definedName>
    <definedName name="ASSSECTOR" localSheetId="54">[14]Work_sect!#REF!</definedName>
    <definedName name="ASSSECTOR" localSheetId="56">[14]Work_sect!#REF!</definedName>
    <definedName name="ASSSECTOR" localSheetId="57">[14]Work_sect!#REF!</definedName>
    <definedName name="ASSSECTOR" localSheetId="58">[14]Work_sect!#REF!</definedName>
    <definedName name="ASSSECTOR" localSheetId="59">[14]Work_sect!#REF!</definedName>
    <definedName name="ASSSECTOR" localSheetId="60">[14]Work_sect!#REF!</definedName>
    <definedName name="ASSSECTOR" localSheetId="61">[14]Work_sect!#REF!</definedName>
    <definedName name="ASSSECTOR" localSheetId="62">[14]Work_sect!#REF!</definedName>
    <definedName name="ASSSECTOR" localSheetId="63">[14]Work_sect!#REF!</definedName>
    <definedName name="ASSSECTOR" localSheetId="6">[16]Work_sect!#REF!</definedName>
    <definedName name="ASSSECTOR" localSheetId="64">[14]Work_sect!#REF!</definedName>
    <definedName name="ASSSECTOR" localSheetId="65">[14]Work_sect!#REF!</definedName>
    <definedName name="ASSSECTOR" localSheetId="66">[14]Work_sect!#REF!</definedName>
    <definedName name="ASSSECTOR" localSheetId="67">[14]Work_sect!#REF!</definedName>
    <definedName name="ASSSECTOR" localSheetId="68">[14]Work_sect!#REF!</definedName>
    <definedName name="ASSSECTOR" localSheetId="69">[14]Work_sect!#REF!</definedName>
    <definedName name="ASSSECTOR" localSheetId="71">[14]Work_sect!#REF!</definedName>
    <definedName name="ASSSECTOR" localSheetId="7">[14]Work_sect!#REF!</definedName>
    <definedName name="ASSSECTOR" localSheetId="74">[14]Work_sect!#REF!</definedName>
    <definedName name="ASSSECTOR" localSheetId="77">[14]Work_sect!#REF!</definedName>
    <definedName name="ASSSECTOR" localSheetId="8">[14]Work_sect!#REF!</definedName>
    <definedName name="ASSSECTOR">[14]Work_sect!#REF!</definedName>
    <definedName name="ASSUMPB" localSheetId="13">[91]E!#REF!</definedName>
    <definedName name="ASSUMPB" localSheetId="28">[91]E!#REF!</definedName>
    <definedName name="ASSUMPB" localSheetId="29">[91]E!#REF!</definedName>
    <definedName name="ASSUMPB" localSheetId="31">[91]E!#REF!</definedName>
    <definedName name="ASSUMPB" localSheetId="49">[91]E!#REF!</definedName>
    <definedName name="ASSUMPB" localSheetId="5">[92]E!#REF!</definedName>
    <definedName name="ASSUMPB" localSheetId="53">[91]E!#REF!</definedName>
    <definedName name="ASSUMPB" localSheetId="54">[91]E!#REF!</definedName>
    <definedName name="ASSUMPB" localSheetId="57">[91]E!#REF!</definedName>
    <definedName name="ASSUMPB" localSheetId="60">[91]E!#REF!</definedName>
    <definedName name="ASSUMPB" localSheetId="61">[91]E!#REF!</definedName>
    <definedName name="ASSUMPB" localSheetId="62">[91]E!#REF!</definedName>
    <definedName name="ASSUMPB" localSheetId="63">[91]E!#REF!</definedName>
    <definedName name="ASSUMPB" localSheetId="6">[92]E!#REF!</definedName>
    <definedName name="ASSUMPB" localSheetId="65">[91]E!#REF!</definedName>
    <definedName name="ASSUMPB" localSheetId="66">[91]E!#REF!</definedName>
    <definedName name="ASSUMPB" localSheetId="69">[91]E!#REF!</definedName>
    <definedName name="ASSUMPB">[91]E!#REF!</definedName>
    <definedName name="Assumptions_for_Rescheduling" localSheetId="1">#REF!</definedName>
    <definedName name="Assumptions_for_Rescheduling" localSheetId="10">#REF!</definedName>
    <definedName name="Assumptions_for_Rescheduling" localSheetId="11">#REF!</definedName>
    <definedName name="Assumptions_for_Rescheduling" localSheetId="12">#REF!</definedName>
    <definedName name="Assumptions_for_Rescheduling" localSheetId="13">#REF!</definedName>
    <definedName name="Assumptions_for_Rescheduling" localSheetId="15">#REF!</definedName>
    <definedName name="Assumptions_for_Rescheduling" localSheetId="16">#REF!</definedName>
    <definedName name="Assumptions_for_Rescheduling" localSheetId="2">#REF!</definedName>
    <definedName name="Assumptions_for_Rescheduling" localSheetId="23">#REF!</definedName>
    <definedName name="Assumptions_for_Rescheduling" localSheetId="24">#REF!</definedName>
    <definedName name="Assumptions_for_Rescheduling" localSheetId="25">#REF!</definedName>
    <definedName name="Assumptions_for_Rescheduling" localSheetId="26">#REF!</definedName>
    <definedName name="Assumptions_for_Rescheduling" localSheetId="27">#REF!</definedName>
    <definedName name="Assumptions_for_Rescheduling" localSheetId="28">#REF!</definedName>
    <definedName name="Assumptions_for_Rescheduling" localSheetId="29">#REF!</definedName>
    <definedName name="Assumptions_for_Rescheduling" localSheetId="3">#REF!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7">#REF!</definedName>
    <definedName name="Assumptions_for_Rescheduling" localSheetId="41">#REF!</definedName>
    <definedName name="Assumptions_for_Rescheduling" localSheetId="4">#REF!</definedName>
    <definedName name="Assumptions_for_Rescheduling" localSheetId="45">#REF!</definedName>
    <definedName name="Assumptions_for_Rescheduling" localSheetId="46">#REF!</definedName>
    <definedName name="Assumptions_for_Rescheduling" localSheetId="47">#REF!</definedName>
    <definedName name="Assumptions_for_Rescheduling" localSheetId="48">#REF!</definedName>
    <definedName name="Assumptions_for_Rescheduling" localSheetId="49">#REF!</definedName>
    <definedName name="Assumptions_for_Rescheduling" localSheetId="50">#REF!</definedName>
    <definedName name="Assumptions_for_Rescheduling" localSheetId="5">#REF!</definedName>
    <definedName name="Assumptions_for_Rescheduling" localSheetId="51">#REF!</definedName>
    <definedName name="Assumptions_for_Rescheduling" localSheetId="52">#REF!</definedName>
    <definedName name="Assumptions_for_Rescheduling" localSheetId="53">#REF!</definedName>
    <definedName name="Assumptions_for_Rescheduling" localSheetId="54">#REF!</definedName>
    <definedName name="Assumptions_for_Rescheduling" localSheetId="56">#REF!</definedName>
    <definedName name="Assumptions_for_Rescheduling" localSheetId="57">#REF!</definedName>
    <definedName name="Assumptions_for_Rescheduling" localSheetId="58">#REF!</definedName>
    <definedName name="Assumptions_for_Rescheduling" localSheetId="59">#REF!</definedName>
    <definedName name="Assumptions_for_Rescheduling" localSheetId="60">#REF!</definedName>
    <definedName name="Assumptions_for_Rescheduling" localSheetId="61">#REF!</definedName>
    <definedName name="Assumptions_for_Rescheduling" localSheetId="62">#REF!</definedName>
    <definedName name="Assumptions_for_Rescheduling" localSheetId="63">#REF!</definedName>
    <definedName name="Assumptions_for_Rescheduling" localSheetId="6">#REF!</definedName>
    <definedName name="Assumptions_for_Rescheduling" localSheetId="64">#REF!</definedName>
    <definedName name="Assumptions_for_Rescheduling" localSheetId="65">#REF!</definedName>
    <definedName name="Assumptions_for_Rescheduling" localSheetId="66">#REF!</definedName>
    <definedName name="Assumptions_for_Rescheduling" localSheetId="67">#REF!</definedName>
    <definedName name="Assumptions_for_Rescheduling" localSheetId="68">#REF!</definedName>
    <definedName name="Assumptions_for_Rescheduling" localSheetId="69">#REF!</definedName>
    <definedName name="Assumptions_for_Rescheduling" localSheetId="71">#REF!</definedName>
    <definedName name="Assumptions_for_Rescheduling" localSheetId="72">#REF!</definedName>
    <definedName name="Assumptions_for_Rescheduling" localSheetId="73">#REF!</definedName>
    <definedName name="Assumptions_for_Rescheduling" localSheetId="7">#REF!</definedName>
    <definedName name="Assumptions_for_Rescheduling" localSheetId="74">#REF!</definedName>
    <definedName name="Assumptions_for_Rescheduling" localSheetId="75">#REF!</definedName>
    <definedName name="Assumptions_for_Rescheduling" localSheetId="76">#REF!</definedName>
    <definedName name="Assumptions_for_Rescheduling" localSheetId="77">#REF!</definedName>
    <definedName name="Assumptions_for_Rescheduling" localSheetId="78">#REF!</definedName>
    <definedName name="Assumptions_for_Rescheduling" localSheetId="79">#REF!</definedName>
    <definedName name="Assumptions_for_Rescheduling" localSheetId="8">#REF!</definedName>
    <definedName name="Assumptions_for_Rescheduling" localSheetId="9">#REF!</definedName>
    <definedName name="Assumptions_for_Rescheduling">#REF!</definedName>
    <definedName name="atab1" localSheetId="1">#REF!</definedName>
    <definedName name="atab1" localSheetId="10">#REF!</definedName>
    <definedName name="atab1" localSheetId="11">#REF!</definedName>
    <definedName name="atab1" localSheetId="12">#REF!</definedName>
    <definedName name="atab1" localSheetId="13">#REF!</definedName>
    <definedName name="atab1" localSheetId="15">#REF!</definedName>
    <definedName name="atab1" localSheetId="16">#REF!</definedName>
    <definedName name="atab1" localSheetId="2">#REF!</definedName>
    <definedName name="atab1" localSheetId="23">#REF!</definedName>
    <definedName name="atab1" localSheetId="24">#REF!</definedName>
    <definedName name="atab1" localSheetId="25">#REF!</definedName>
    <definedName name="atab1" localSheetId="26">#REF!</definedName>
    <definedName name="atab1" localSheetId="27">#REF!</definedName>
    <definedName name="atab1" localSheetId="28">#REF!</definedName>
    <definedName name="atab1" localSheetId="29">#REF!</definedName>
    <definedName name="atab1" localSheetId="3">#REF!</definedName>
    <definedName name="atab1" localSheetId="31">#REF!</definedName>
    <definedName name="atab1" localSheetId="32">#REF!</definedName>
    <definedName name="atab1" localSheetId="33">#REF!</definedName>
    <definedName name="atab1" localSheetId="34">#REF!</definedName>
    <definedName name="atab1" localSheetId="37">#REF!</definedName>
    <definedName name="atab1" localSheetId="41">#REF!</definedName>
    <definedName name="atab1" localSheetId="4">#REF!</definedName>
    <definedName name="atab1" localSheetId="45">#REF!</definedName>
    <definedName name="atab1" localSheetId="46">#REF!</definedName>
    <definedName name="atab1" localSheetId="47">#REF!</definedName>
    <definedName name="atab1" localSheetId="48">#REF!</definedName>
    <definedName name="atab1" localSheetId="49">#REF!</definedName>
    <definedName name="atab1" localSheetId="50">#REF!</definedName>
    <definedName name="atab1" localSheetId="5">#REF!</definedName>
    <definedName name="atab1" localSheetId="51">#REF!</definedName>
    <definedName name="atab1" localSheetId="52">#REF!</definedName>
    <definedName name="atab1" localSheetId="53">#REF!</definedName>
    <definedName name="atab1" localSheetId="54">#REF!</definedName>
    <definedName name="atab1" localSheetId="56">#REF!</definedName>
    <definedName name="atab1" localSheetId="57">#REF!</definedName>
    <definedName name="atab1" localSheetId="58">#REF!</definedName>
    <definedName name="atab1" localSheetId="59">#REF!</definedName>
    <definedName name="atab1" localSheetId="60">#REF!</definedName>
    <definedName name="atab1" localSheetId="61">#REF!</definedName>
    <definedName name="atab1" localSheetId="62">#REF!</definedName>
    <definedName name="atab1" localSheetId="63">#REF!</definedName>
    <definedName name="atab1" localSheetId="6">#REF!</definedName>
    <definedName name="atab1" localSheetId="64">#REF!</definedName>
    <definedName name="atab1" localSheetId="65">#REF!</definedName>
    <definedName name="atab1" localSheetId="66">#REF!</definedName>
    <definedName name="atab1" localSheetId="67">#REF!</definedName>
    <definedName name="atab1" localSheetId="68">#REF!</definedName>
    <definedName name="atab1" localSheetId="69">#REF!</definedName>
    <definedName name="atab1" localSheetId="71">#REF!</definedName>
    <definedName name="atab1" localSheetId="72">#REF!</definedName>
    <definedName name="atab1" localSheetId="73">#REF!</definedName>
    <definedName name="atab1" localSheetId="7">#REF!</definedName>
    <definedName name="atab1" localSheetId="74">#REF!</definedName>
    <definedName name="atab1" localSheetId="75">#REF!</definedName>
    <definedName name="atab1" localSheetId="76">#REF!</definedName>
    <definedName name="atab1" localSheetId="77">#REF!</definedName>
    <definedName name="atab1" localSheetId="78">#REF!</definedName>
    <definedName name="atab1" localSheetId="79">#REF!</definedName>
    <definedName name="atab1" localSheetId="8">#REF!</definedName>
    <definedName name="atab1" localSheetId="9">#REF!</definedName>
    <definedName name="atab1">#REF!</definedName>
    <definedName name="atab10" localSheetId="1">#REF!</definedName>
    <definedName name="atab10" localSheetId="10">#REF!</definedName>
    <definedName name="atab10" localSheetId="11">#REF!</definedName>
    <definedName name="atab10" localSheetId="12">#REF!</definedName>
    <definedName name="atab10" localSheetId="13">#REF!</definedName>
    <definedName name="atab10" localSheetId="15">#REF!</definedName>
    <definedName name="atab10" localSheetId="16">#REF!</definedName>
    <definedName name="atab10" localSheetId="2">#REF!</definedName>
    <definedName name="atab10" localSheetId="23">#REF!</definedName>
    <definedName name="atab10" localSheetId="24">#REF!</definedName>
    <definedName name="atab10" localSheetId="25">#REF!</definedName>
    <definedName name="atab10" localSheetId="26">#REF!</definedName>
    <definedName name="atab10" localSheetId="27">#REF!</definedName>
    <definedName name="atab10" localSheetId="28">#REF!</definedName>
    <definedName name="atab10" localSheetId="29">#REF!</definedName>
    <definedName name="atab10" localSheetId="3">#REF!</definedName>
    <definedName name="atab10" localSheetId="31">#REF!</definedName>
    <definedName name="atab10" localSheetId="32">#REF!</definedName>
    <definedName name="atab10" localSheetId="33">#REF!</definedName>
    <definedName name="atab10" localSheetId="34">#REF!</definedName>
    <definedName name="atab10" localSheetId="37">#REF!</definedName>
    <definedName name="atab10" localSheetId="41">#REF!</definedName>
    <definedName name="atab10" localSheetId="4">#REF!</definedName>
    <definedName name="atab10" localSheetId="45">#REF!</definedName>
    <definedName name="atab10" localSheetId="46">#REF!</definedName>
    <definedName name="atab10" localSheetId="47">#REF!</definedName>
    <definedName name="atab10" localSheetId="48">#REF!</definedName>
    <definedName name="atab10" localSheetId="49">#REF!</definedName>
    <definedName name="atab10" localSheetId="50">#REF!</definedName>
    <definedName name="atab10" localSheetId="5">#REF!</definedName>
    <definedName name="atab10" localSheetId="51">#REF!</definedName>
    <definedName name="atab10" localSheetId="52">#REF!</definedName>
    <definedName name="atab10" localSheetId="53">#REF!</definedName>
    <definedName name="atab10" localSheetId="54">#REF!</definedName>
    <definedName name="atab10" localSheetId="56">#REF!</definedName>
    <definedName name="atab10" localSheetId="57">#REF!</definedName>
    <definedName name="atab10" localSheetId="58">#REF!</definedName>
    <definedName name="atab10" localSheetId="59">#REF!</definedName>
    <definedName name="atab10" localSheetId="60">#REF!</definedName>
    <definedName name="atab10" localSheetId="61">#REF!</definedName>
    <definedName name="atab10" localSheetId="62">#REF!</definedName>
    <definedName name="atab10" localSheetId="63">#REF!</definedName>
    <definedName name="atab10" localSheetId="6">#REF!</definedName>
    <definedName name="atab10" localSheetId="64">#REF!</definedName>
    <definedName name="atab10" localSheetId="65">#REF!</definedName>
    <definedName name="atab10" localSheetId="66">#REF!</definedName>
    <definedName name="atab10" localSheetId="67">#REF!</definedName>
    <definedName name="atab10" localSheetId="68">#REF!</definedName>
    <definedName name="atab10" localSheetId="69">#REF!</definedName>
    <definedName name="atab10" localSheetId="71">#REF!</definedName>
    <definedName name="atab10" localSheetId="72">#REF!</definedName>
    <definedName name="atab10" localSheetId="73">#REF!</definedName>
    <definedName name="atab10" localSheetId="7">#REF!</definedName>
    <definedName name="atab10" localSheetId="74">#REF!</definedName>
    <definedName name="atab10" localSheetId="75">#REF!</definedName>
    <definedName name="atab10" localSheetId="76">#REF!</definedName>
    <definedName name="atab10" localSheetId="77">#REF!</definedName>
    <definedName name="atab10" localSheetId="78">#REF!</definedName>
    <definedName name="atab10" localSheetId="79">#REF!</definedName>
    <definedName name="atab10" localSheetId="8">#REF!</definedName>
    <definedName name="atab10" localSheetId="9">#REF!</definedName>
    <definedName name="atab10">#REF!</definedName>
    <definedName name="atab2" localSheetId="5">'[81]Table 2'!$A$1:$R$88</definedName>
    <definedName name="atab2" localSheetId="6">'[82]Table 2'!$A$1:$R$88</definedName>
    <definedName name="atab2">'[83]Table 2'!$A$1:$R$88</definedName>
    <definedName name="atab3" localSheetId="5">'[81]Table 3'!$A$1:$R$88</definedName>
    <definedName name="atab3" localSheetId="6">'[82]Table 3'!$A$1:$R$88</definedName>
    <definedName name="atab3">'[83]Table 3'!$A$1:$R$88</definedName>
    <definedName name="atab4" localSheetId="5">'[31]Table 5 Mon Survey'!$A$1:$G$58</definedName>
    <definedName name="atab4" localSheetId="6">'[32]Table 5 Mon Survey'!$A$1:$G$58</definedName>
    <definedName name="atab4">'[33]Table 5 Mon Survey'!$A$1:$G$58</definedName>
    <definedName name="atab5" localSheetId="5">'[31]Table 6 BoZ'!$A$1:$G$42</definedName>
    <definedName name="atab5" localSheetId="6">'[32]Table 6 BoZ'!$A$1:$G$42</definedName>
    <definedName name="atab5">'[33]Table 6 BoZ'!$A$1:$G$42</definedName>
    <definedName name="atab6" localSheetId="5">'[81]Table 6'!$B$2:$P$104</definedName>
    <definedName name="atab6" localSheetId="6">'[82]Table 6'!$B$2:$P$104</definedName>
    <definedName name="atab6">'[83]Table 6'!$B$2:$P$104</definedName>
    <definedName name="atab7" localSheetId="5">'[81]Table 7'!$B$2:$L$78</definedName>
    <definedName name="atab7" localSheetId="6">'[82]Table 7'!$B$2:$L$78</definedName>
    <definedName name="atab7">'[83]Table 7'!$B$2:$L$78</definedName>
    <definedName name="atab8" localSheetId="5">'[81]Table 11'!$A$1:$C$66</definedName>
    <definedName name="atab8" localSheetId="6">'[82]Table 11'!$A$1:$C$66</definedName>
    <definedName name="atab8">'[83]Table 11'!$A$1:$C$66</definedName>
    <definedName name="atab9" localSheetId="1">#REF!</definedName>
    <definedName name="atab9" localSheetId="10">#REF!</definedName>
    <definedName name="atab9" localSheetId="11">#REF!</definedName>
    <definedName name="atab9" localSheetId="12">#REF!</definedName>
    <definedName name="atab9" localSheetId="13">#REF!</definedName>
    <definedName name="atab9" localSheetId="15">#REF!</definedName>
    <definedName name="atab9" localSheetId="16">#REF!</definedName>
    <definedName name="atab9" localSheetId="2">#REF!</definedName>
    <definedName name="atab9" localSheetId="23">#REF!</definedName>
    <definedName name="atab9" localSheetId="24">#REF!</definedName>
    <definedName name="atab9" localSheetId="25">#REF!</definedName>
    <definedName name="atab9" localSheetId="26">#REF!</definedName>
    <definedName name="atab9" localSheetId="27">#REF!</definedName>
    <definedName name="atab9" localSheetId="28">#REF!</definedName>
    <definedName name="atab9" localSheetId="29">#REF!</definedName>
    <definedName name="atab9" localSheetId="3">#REF!</definedName>
    <definedName name="atab9" localSheetId="31">#REF!</definedName>
    <definedName name="atab9" localSheetId="32">#REF!</definedName>
    <definedName name="atab9" localSheetId="33">#REF!</definedName>
    <definedName name="atab9" localSheetId="34">#REF!</definedName>
    <definedName name="atab9" localSheetId="37">#REF!</definedName>
    <definedName name="atab9" localSheetId="41">#REF!</definedName>
    <definedName name="atab9" localSheetId="4">#REF!</definedName>
    <definedName name="atab9" localSheetId="45">#REF!</definedName>
    <definedName name="atab9" localSheetId="46">#REF!</definedName>
    <definedName name="atab9" localSheetId="47">#REF!</definedName>
    <definedName name="atab9" localSheetId="48">#REF!</definedName>
    <definedName name="atab9" localSheetId="49">#REF!</definedName>
    <definedName name="atab9" localSheetId="50">#REF!</definedName>
    <definedName name="atab9" localSheetId="5">#REF!</definedName>
    <definedName name="atab9" localSheetId="51">#REF!</definedName>
    <definedName name="atab9" localSheetId="52">#REF!</definedName>
    <definedName name="atab9" localSheetId="53">#REF!</definedName>
    <definedName name="atab9" localSheetId="54">#REF!</definedName>
    <definedName name="atab9" localSheetId="56">#REF!</definedName>
    <definedName name="atab9" localSheetId="57">#REF!</definedName>
    <definedName name="atab9" localSheetId="58">#REF!</definedName>
    <definedName name="atab9" localSheetId="59">#REF!</definedName>
    <definedName name="atab9" localSheetId="60">#REF!</definedName>
    <definedName name="atab9" localSheetId="61">#REF!</definedName>
    <definedName name="atab9" localSheetId="62">#REF!</definedName>
    <definedName name="atab9" localSheetId="63">#REF!</definedName>
    <definedName name="atab9" localSheetId="6">#REF!</definedName>
    <definedName name="atab9" localSheetId="64">#REF!</definedName>
    <definedName name="atab9" localSheetId="65">#REF!</definedName>
    <definedName name="atab9" localSheetId="66">#REF!</definedName>
    <definedName name="atab9" localSheetId="67">#REF!</definedName>
    <definedName name="atab9" localSheetId="68">#REF!</definedName>
    <definedName name="atab9" localSheetId="69">#REF!</definedName>
    <definedName name="atab9" localSheetId="71">#REF!</definedName>
    <definedName name="atab9" localSheetId="72">#REF!</definedName>
    <definedName name="atab9" localSheetId="73">#REF!</definedName>
    <definedName name="atab9" localSheetId="7">#REF!</definedName>
    <definedName name="atab9" localSheetId="74">#REF!</definedName>
    <definedName name="atab9" localSheetId="75">#REF!</definedName>
    <definedName name="atab9" localSheetId="76">#REF!</definedName>
    <definedName name="atab9" localSheetId="77">#REF!</definedName>
    <definedName name="atab9" localSheetId="78">#REF!</definedName>
    <definedName name="atab9" localSheetId="79">#REF!</definedName>
    <definedName name="atab9" localSheetId="8">#REF!</definedName>
    <definedName name="atab9" localSheetId="9">#REF!</definedName>
    <definedName name="atab9">#REF!</definedName>
    <definedName name="atab9b" localSheetId="1">#REF!</definedName>
    <definedName name="atab9b" localSheetId="10">#REF!</definedName>
    <definedName name="atab9b" localSheetId="11">#REF!</definedName>
    <definedName name="atab9b" localSheetId="12">#REF!</definedName>
    <definedName name="atab9b" localSheetId="13">#REF!</definedName>
    <definedName name="atab9b" localSheetId="15">#REF!</definedName>
    <definedName name="atab9b" localSheetId="16">#REF!</definedName>
    <definedName name="atab9b" localSheetId="2">#REF!</definedName>
    <definedName name="atab9b" localSheetId="23">#REF!</definedName>
    <definedName name="atab9b" localSheetId="24">#REF!</definedName>
    <definedName name="atab9b" localSheetId="25">#REF!</definedName>
    <definedName name="atab9b" localSheetId="26">#REF!</definedName>
    <definedName name="atab9b" localSheetId="27">#REF!</definedName>
    <definedName name="atab9b" localSheetId="28">#REF!</definedName>
    <definedName name="atab9b" localSheetId="29">#REF!</definedName>
    <definedName name="atab9b" localSheetId="3">#REF!</definedName>
    <definedName name="atab9b" localSheetId="31">#REF!</definedName>
    <definedName name="atab9b" localSheetId="32">#REF!</definedName>
    <definedName name="atab9b" localSheetId="33">#REF!</definedName>
    <definedName name="atab9b" localSheetId="34">#REF!</definedName>
    <definedName name="atab9b" localSheetId="37">#REF!</definedName>
    <definedName name="atab9b" localSheetId="41">#REF!</definedName>
    <definedName name="atab9b" localSheetId="4">#REF!</definedName>
    <definedName name="atab9b" localSheetId="45">#REF!</definedName>
    <definedName name="atab9b" localSheetId="46">#REF!</definedName>
    <definedName name="atab9b" localSheetId="47">#REF!</definedName>
    <definedName name="atab9b" localSheetId="48">#REF!</definedName>
    <definedName name="atab9b" localSheetId="49">#REF!</definedName>
    <definedName name="atab9b" localSheetId="50">#REF!</definedName>
    <definedName name="atab9b" localSheetId="5">#REF!</definedName>
    <definedName name="atab9b" localSheetId="51">#REF!</definedName>
    <definedName name="atab9b" localSheetId="52">#REF!</definedName>
    <definedName name="atab9b" localSheetId="53">#REF!</definedName>
    <definedName name="atab9b" localSheetId="54">#REF!</definedName>
    <definedName name="atab9b" localSheetId="56">#REF!</definedName>
    <definedName name="atab9b" localSheetId="57">#REF!</definedName>
    <definedName name="atab9b" localSheetId="58">#REF!</definedName>
    <definedName name="atab9b" localSheetId="59">#REF!</definedName>
    <definedName name="atab9b" localSheetId="60">#REF!</definedName>
    <definedName name="atab9b" localSheetId="61">#REF!</definedName>
    <definedName name="atab9b" localSheetId="62">#REF!</definedName>
    <definedName name="atab9b" localSheetId="63">#REF!</definedName>
    <definedName name="atab9b" localSheetId="6">#REF!</definedName>
    <definedName name="atab9b" localSheetId="64">#REF!</definedName>
    <definedName name="atab9b" localSheetId="65">#REF!</definedName>
    <definedName name="atab9b" localSheetId="66">#REF!</definedName>
    <definedName name="atab9b" localSheetId="67">#REF!</definedName>
    <definedName name="atab9b" localSheetId="68">#REF!</definedName>
    <definedName name="atab9b" localSheetId="69">#REF!</definedName>
    <definedName name="atab9b" localSheetId="71">#REF!</definedName>
    <definedName name="atab9b" localSheetId="72">#REF!</definedName>
    <definedName name="atab9b" localSheetId="73">#REF!</definedName>
    <definedName name="atab9b" localSheetId="7">#REF!</definedName>
    <definedName name="atab9b" localSheetId="74">#REF!</definedName>
    <definedName name="atab9b" localSheetId="75">#REF!</definedName>
    <definedName name="atab9b" localSheetId="76">#REF!</definedName>
    <definedName name="atab9b" localSheetId="77">#REF!</definedName>
    <definedName name="atab9b" localSheetId="78">#REF!</definedName>
    <definedName name="atab9b" localSheetId="79">#REF!</definedName>
    <definedName name="atab9b" localSheetId="8">#REF!</definedName>
    <definedName name="atab9b" localSheetId="9">#REF!</definedName>
    <definedName name="atab9b">#REF!</definedName>
    <definedName name="atrade" localSheetId="5">[28]!atrade</definedName>
    <definedName name="atrade" localSheetId="6">[29]!atrade</definedName>
    <definedName name="atrade">[30]!atrade</definedName>
    <definedName name="ATS" localSheetId="5">[79]CIRRs!$C$77</definedName>
    <definedName name="ATS" localSheetId="6">[79]CIRRs!$C$77</definedName>
    <definedName name="ATS">[80]CIRRs!$C$77</definedName>
    <definedName name="Aug_50" localSheetId="1">#REF!</definedName>
    <definedName name="Aug_50" localSheetId="10">#REF!</definedName>
    <definedName name="Aug_50" localSheetId="11">#REF!</definedName>
    <definedName name="Aug_50" localSheetId="12">#REF!</definedName>
    <definedName name="Aug_50" localSheetId="13">#REF!</definedName>
    <definedName name="Aug_50" localSheetId="15">#REF!</definedName>
    <definedName name="Aug_50" localSheetId="16">#REF!</definedName>
    <definedName name="Aug_50" localSheetId="2">#REF!</definedName>
    <definedName name="Aug_50" localSheetId="23">#REF!</definedName>
    <definedName name="Aug_50" localSheetId="24">#REF!</definedName>
    <definedName name="Aug_50" localSheetId="25">#REF!</definedName>
    <definedName name="Aug_50" localSheetId="26">#REF!</definedName>
    <definedName name="Aug_50" localSheetId="27">#REF!</definedName>
    <definedName name="Aug_50" localSheetId="28">#REF!</definedName>
    <definedName name="Aug_50" localSheetId="29">#REF!</definedName>
    <definedName name="Aug_50" localSheetId="3">#REF!</definedName>
    <definedName name="Aug_50" localSheetId="31">#REF!</definedName>
    <definedName name="Aug_50" localSheetId="32">#REF!</definedName>
    <definedName name="Aug_50" localSheetId="33">#REF!</definedName>
    <definedName name="Aug_50" localSheetId="34">#REF!</definedName>
    <definedName name="Aug_50" localSheetId="37">#REF!</definedName>
    <definedName name="Aug_50" localSheetId="41">#REF!</definedName>
    <definedName name="Aug_50" localSheetId="4">#REF!</definedName>
    <definedName name="Aug_50" localSheetId="45">#REF!</definedName>
    <definedName name="Aug_50" localSheetId="46">#REF!</definedName>
    <definedName name="Aug_50" localSheetId="47">#REF!</definedName>
    <definedName name="Aug_50" localSheetId="48">#REF!</definedName>
    <definedName name="Aug_50" localSheetId="49">#REF!</definedName>
    <definedName name="Aug_50" localSheetId="50">#REF!</definedName>
    <definedName name="Aug_50" localSheetId="5">#REF!</definedName>
    <definedName name="Aug_50" localSheetId="51">#REF!</definedName>
    <definedName name="Aug_50" localSheetId="52">#REF!</definedName>
    <definedName name="Aug_50" localSheetId="53">#REF!</definedName>
    <definedName name="Aug_50" localSheetId="54">#REF!</definedName>
    <definedName name="Aug_50" localSheetId="56">#REF!</definedName>
    <definedName name="Aug_50" localSheetId="57">#REF!</definedName>
    <definedName name="Aug_50" localSheetId="58">#REF!</definedName>
    <definedName name="Aug_50" localSheetId="59">#REF!</definedName>
    <definedName name="Aug_50" localSheetId="60">#REF!</definedName>
    <definedName name="Aug_50" localSheetId="61">#REF!</definedName>
    <definedName name="Aug_50" localSheetId="62">#REF!</definedName>
    <definedName name="Aug_50" localSheetId="63">#REF!</definedName>
    <definedName name="Aug_50" localSheetId="6">#REF!</definedName>
    <definedName name="Aug_50" localSheetId="64">#REF!</definedName>
    <definedName name="Aug_50" localSheetId="65">#REF!</definedName>
    <definedName name="Aug_50" localSheetId="66">#REF!</definedName>
    <definedName name="Aug_50" localSheetId="67">#REF!</definedName>
    <definedName name="Aug_50" localSheetId="68">#REF!</definedName>
    <definedName name="Aug_50" localSheetId="69">#REF!</definedName>
    <definedName name="Aug_50" localSheetId="71">#REF!</definedName>
    <definedName name="Aug_50" localSheetId="72">#REF!</definedName>
    <definedName name="Aug_50" localSheetId="73">#REF!</definedName>
    <definedName name="Aug_50" localSheetId="7">#REF!</definedName>
    <definedName name="Aug_50" localSheetId="74">#REF!</definedName>
    <definedName name="Aug_50" localSheetId="75">#REF!</definedName>
    <definedName name="Aug_50" localSheetId="76">#REF!</definedName>
    <definedName name="Aug_50" localSheetId="77">#REF!</definedName>
    <definedName name="Aug_50" localSheetId="78">#REF!</definedName>
    <definedName name="Aug_50" localSheetId="79">#REF!</definedName>
    <definedName name="Aug_50" localSheetId="8">#REF!</definedName>
    <definedName name="Aug_50" localSheetId="9">#REF!</definedName>
    <definedName name="Aug_50">#REF!</definedName>
    <definedName name="Aug_51" localSheetId="1">#REF!</definedName>
    <definedName name="Aug_51" localSheetId="10">#REF!</definedName>
    <definedName name="Aug_51" localSheetId="11">#REF!</definedName>
    <definedName name="Aug_51" localSheetId="12">#REF!</definedName>
    <definedName name="Aug_51" localSheetId="13">#REF!</definedName>
    <definedName name="Aug_51" localSheetId="15">#REF!</definedName>
    <definedName name="Aug_51" localSheetId="16">#REF!</definedName>
    <definedName name="Aug_51" localSheetId="2">#REF!</definedName>
    <definedName name="Aug_51" localSheetId="23">#REF!</definedName>
    <definedName name="Aug_51" localSheetId="24">#REF!</definedName>
    <definedName name="Aug_51" localSheetId="25">#REF!</definedName>
    <definedName name="Aug_51" localSheetId="26">#REF!</definedName>
    <definedName name="Aug_51" localSheetId="27">#REF!</definedName>
    <definedName name="Aug_51" localSheetId="28">#REF!</definedName>
    <definedName name="Aug_51" localSheetId="29">#REF!</definedName>
    <definedName name="Aug_51" localSheetId="3">#REF!</definedName>
    <definedName name="Aug_51" localSheetId="31">#REF!</definedName>
    <definedName name="Aug_51" localSheetId="32">#REF!</definedName>
    <definedName name="Aug_51" localSheetId="33">#REF!</definedName>
    <definedName name="Aug_51" localSheetId="34">#REF!</definedName>
    <definedName name="Aug_51" localSheetId="37">#REF!</definedName>
    <definedName name="Aug_51" localSheetId="41">#REF!</definedName>
    <definedName name="Aug_51" localSheetId="4">#REF!</definedName>
    <definedName name="Aug_51" localSheetId="45">#REF!</definedName>
    <definedName name="Aug_51" localSheetId="46">#REF!</definedName>
    <definedName name="Aug_51" localSheetId="47">#REF!</definedName>
    <definedName name="Aug_51" localSheetId="48">#REF!</definedName>
    <definedName name="Aug_51" localSheetId="49">#REF!</definedName>
    <definedName name="Aug_51" localSheetId="50">#REF!</definedName>
    <definedName name="Aug_51" localSheetId="5">#REF!</definedName>
    <definedName name="Aug_51" localSheetId="51">#REF!</definedName>
    <definedName name="Aug_51" localSheetId="52">#REF!</definedName>
    <definedName name="Aug_51" localSheetId="53">#REF!</definedName>
    <definedName name="Aug_51" localSheetId="54">#REF!</definedName>
    <definedName name="Aug_51" localSheetId="56">#REF!</definedName>
    <definedName name="Aug_51" localSheetId="57">#REF!</definedName>
    <definedName name="Aug_51" localSheetId="58">#REF!</definedName>
    <definedName name="Aug_51" localSheetId="59">#REF!</definedName>
    <definedName name="Aug_51" localSheetId="60">#REF!</definedName>
    <definedName name="Aug_51" localSheetId="61">#REF!</definedName>
    <definedName name="Aug_51" localSheetId="62">#REF!</definedName>
    <definedName name="Aug_51" localSheetId="63">#REF!</definedName>
    <definedName name="Aug_51" localSheetId="6">#REF!</definedName>
    <definedName name="Aug_51" localSheetId="64">#REF!</definedName>
    <definedName name="Aug_51" localSheetId="65">#REF!</definedName>
    <definedName name="Aug_51" localSheetId="66">#REF!</definedName>
    <definedName name="Aug_51" localSheetId="67">#REF!</definedName>
    <definedName name="Aug_51" localSheetId="68">#REF!</definedName>
    <definedName name="Aug_51" localSheetId="69">#REF!</definedName>
    <definedName name="Aug_51" localSheetId="71">#REF!</definedName>
    <definedName name="Aug_51" localSheetId="72">#REF!</definedName>
    <definedName name="Aug_51" localSheetId="73">#REF!</definedName>
    <definedName name="Aug_51" localSheetId="7">#REF!</definedName>
    <definedName name="Aug_51" localSheetId="74">#REF!</definedName>
    <definedName name="Aug_51" localSheetId="75">#REF!</definedName>
    <definedName name="Aug_51" localSheetId="76">#REF!</definedName>
    <definedName name="Aug_51" localSheetId="77">#REF!</definedName>
    <definedName name="Aug_51" localSheetId="78">#REF!</definedName>
    <definedName name="Aug_51" localSheetId="79">#REF!</definedName>
    <definedName name="Aug_51" localSheetId="8">#REF!</definedName>
    <definedName name="Aug_51" localSheetId="9">#REF!</definedName>
    <definedName name="Aug_51">#REF!</definedName>
    <definedName name="Aug_52" localSheetId="1">#REF!</definedName>
    <definedName name="Aug_52" localSheetId="10">#REF!</definedName>
    <definedName name="Aug_52" localSheetId="11">#REF!</definedName>
    <definedName name="Aug_52" localSheetId="12">#REF!</definedName>
    <definedName name="Aug_52" localSheetId="13">#REF!</definedName>
    <definedName name="Aug_52" localSheetId="15">#REF!</definedName>
    <definedName name="Aug_52" localSheetId="16">#REF!</definedName>
    <definedName name="Aug_52" localSheetId="2">#REF!</definedName>
    <definedName name="Aug_52" localSheetId="23">#REF!</definedName>
    <definedName name="Aug_52" localSheetId="24">#REF!</definedName>
    <definedName name="Aug_52" localSheetId="25">#REF!</definedName>
    <definedName name="Aug_52" localSheetId="26">#REF!</definedName>
    <definedName name="Aug_52" localSheetId="27">#REF!</definedName>
    <definedName name="Aug_52" localSheetId="28">#REF!</definedName>
    <definedName name="Aug_52" localSheetId="29">#REF!</definedName>
    <definedName name="Aug_52" localSheetId="3">#REF!</definedName>
    <definedName name="Aug_52" localSheetId="31">#REF!</definedName>
    <definedName name="Aug_52" localSheetId="32">#REF!</definedName>
    <definedName name="Aug_52" localSheetId="33">#REF!</definedName>
    <definedName name="Aug_52" localSheetId="34">#REF!</definedName>
    <definedName name="Aug_52" localSheetId="37">#REF!</definedName>
    <definedName name="Aug_52" localSheetId="41">#REF!</definedName>
    <definedName name="Aug_52" localSheetId="4">#REF!</definedName>
    <definedName name="Aug_52" localSheetId="45">#REF!</definedName>
    <definedName name="Aug_52" localSheetId="46">#REF!</definedName>
    <definedName name="Aug_52" localSheetId="47">#REF!</definedName>
    <definedName name="Aug_52" localSheetId="48">#REF!</definedName>
    <definedName name="Aug_52" localSheetId="49">#REF!</definedName>
    <definedName name="Aug_52" localSheetId="50">#REF!</definedName>
    <definedName name="Aug_52" localSheetId="5">#REF!</definedName>
    <definedName name="Aug_52" localSheetId="51">#REF!</definedName>
    <definedName name="Aug_52" localSheetId="52">#REF!</definedName>
    <definedName name="Aug_52" localSheetId="53">#REF!</definedName>
    <definedName name="Aug_52" localSheetId="54">#REF!</definedName>
    <definedName name="Aug_52" localSheetId="56">#REF!</definedName>
    <definedName name="Aug_52" localSheetId="57">#REF!</definedName>
    <definedName name="Aug_52" localSheetId="58">#REF!</definedName>
    <definedName name="Aug_52" localSheetId="59">#REF!</definedName>
    <definedName name="Aug_52" localSheetId="60">#REF!</definedName>
    <definedName name="Aug_52" localSheetId="61">#REF!</definedName>
    <definedName name="Aug_52" localSheetId="62">#REF!</definedName>
    <definedName name="Aug_52" localSheetId="63">#REF!</definedName>
    <definedName name="Aug_52" localSheetId="6">#REF!</definedName>
    <definedName name="Aug_52" localSheetId="64">#REF!</definedName>
    <definedName name="Aug_52" localSheetId="65">#REF!</definedName>
    <definedName name="Aug_52" localSheetId="66">#REF!</definedName>
    <definedName name="Aug_52" localSheetId="67">#REF!</definedName>
    <definedName name="Aug_52" localSheetId="68">#REF!</definedName>
    <definedName name="Aug_52" localSheetId="69">#REF!</definedName>
    <definedName name="Aug_52" localSheetId="71">#REF!</definedName>
    <definedName name="Aug_52" localSheetId="72">#REF!</definedName>
    <definedName name="Aug_52" localSheetId="73">#REF!</definedName>
    <definedName name="Aug_52" localSheetId="7">#REF!</definedName>
    <definedName name="Aug_52" localSheetId="74">#REF!</definedName>
    <definedName name="Aug_52" localSheetId="75">#REF!</definedName>
    <definedName name="Aug_52" localSheetId="76">#REF!</definedName>
    <definedName name="Aug_52" localSheetId="77">#REF!</definedName>
    <definedName name="Aug_52" localSheetId="78">#REF!</definedName>
    <definedName name="Aug_52" localSheetId="79">#REF!</definedName>
    <definedName name="Aug_52" localSheetId="8">#REF!</definedName>
    <definedName name="Aug_52" localSheetId="9">#REF!</definedName>
    <definedName name="Aug_52">#REF!</definedName>
    <definedName name="Aug_53" localSheetId="1">#REF!</definedName>
    <definedName name="Aug_53" localSheetId="11">#REF!</definedName>
    <definedName name="Aug_53" localSheetId="12">#REF!</definedName>
    <definedName name="Aug_53" localSheetId="13">#REF!</definedName>
    <definedName name="Aug_53" localSheetId="23">#REF!</definedName>
    <definedName name="Aug_53" localSheetId="24">#REF!</definedName>
    <definedName name="Aug_53" localSheetId="26">#REF!</definedName>
    <definedName name="Aug_53" localSheetId="28">#REF!</definedName>
    <definedName name="Aug_53" localSheetId="29">#REF!</definedName>
    <definedName name="Aug_53" localSheetId="31">#REF!</definedName>
    <definedName name="Aug_53" localSheetId="41">#REF!</definedName>
    <definedName name="Aug_53" localSheetId="4">#REF!</definedName>
    <definedName name="Aug_53" localSheetId="46">#REF!</definedName>
    <definedName name="Aug_53" localSheetId="47">#REF!</definedName>
    <definedName name="Aug_53" localSheetId="48">#REF!</definedName>
    <definedName name="Aug_53" localSheetId="49">#REF!</definedName>
    <definedName name="Aug_53" localSheetId="50">#REF!</definedName>
    <definedName name="Aug_53" localSheetId="51">#REF!</definedName>
    <definedName name="Aug_53" localSheetId="53">#REF!</definedName>
    <definedName name="Aug_53" localSheetId="54">#REF!</definedName>
    <definedName name="Aug_53" localSheetId="56">#REF!</definedName>
    <definedName name="Aug_53" localSheetId="57">#REF!</definedName>
    <definedName name="Aug_53" localSheetId="58">#REF!</definedName>
    <definedName name="Aug_53" localSheetId="60">#REF!</definedName>
    <definedName name="Aug_53" localSheetId="61">#REF!</definedName>
    <definedName name="Aug_53" localSheetId="62">#REF!</definedName>
    <definedName name="Aug_53" localSheetId="63">#REF!</definedName>
    <definedName name="Aug_53" localSheetId="64">#REF!</definedName>
    <definedName name="Aug_53" localSheetId="66">#REF!</definedName>
    <definedName name="Aug_53" localSheetId="67">#REF!</definedName>
    <definedName name="Aug_53" localSheetId="68">#REF!</definedName>
    <definedName name="Aug_53" localSheetId="69">#REF!</definedName>
    <definedName name="Aug_53" localSheetId="71">#REF!</definedName>
    <definedName name="Aug_53" localSheetId="72">#REF!</definedName>
    <definedName name="Aug_53" localSheetId="73">#REF!</definedName>
    <definedName name="Aug_53">#REF!</definedName>
    <definedName name="Aug_54" localSheetId="1">#REF!</definedName>
    <definedName name="Aug_54" localSheetId="11">#REF!</definedName>
    <definedName name="Aug_54" localSheetId="12">#REF!</definedName>
    <definedName name="Aug_54" localSheetId="13">#REF!</definedName>
    <definedName name="Aug_54" localSheetId="23">#REF!</definedName>
    <definedName name="Aug_54" localSheetId="24">#REF!</definedName>
    <definedName name="Aug_54" localSheetId="26">#REF!</definedName>
    <definedName name="Aug_54" localSheetId="28">#REF!</definedName>
    <definedName name="Aug_54" localSheetId="29">#REF!</definedName>
    <definedName name="Aug_54" localSheetId="31">#REF!</definedName>
    <definedName name="Aug_54" localSheetId="41">#REF!</definedName>
    <definedName name="Aug_54" localSheetId="4">#REF!</definedName>
    <definedName name="Aug_54" localSheetId="46">#REF!</definedName>
    <definedName name="Aug_54" localSheetId="47">#REF!</definedName>
    <definedName name="Aug_54" localSheetId="48">#REF!</definedName>
    <definedName name="Aug_54" localSheetId="49">#REF!</definedName>
    <definedName name="Aug_54" localSheetId="50">#REF!</definedName>
    <definedName name="Aug_54" localSheetId="51">#REF!</definedName>
    <definedName name="Aug_54" localSheetId="53">#REF!</definedName>
    <definedName name="Aug_54" localSheetId="54">#REF!</definedName>
    <definedName name="Aug_54" localSheetId="56">#REF!</definedName>
    <definedName name="Aug_54" localSheetId="57">#REF!</definedName>
    <definedName name="Aug_54" localSheetId="58">#REF!</definedName>
    <definedName name="Aug_54" localSheetId="60">#REF!</definedName>
    <definedName name="Aug_54" localSheetId="61">#REF!</definedName>
    <definedName name="Aug_54" localSheetId="62">#REF!</definedName>
    <definedName name="Aug_54" localSheetId="63">#REF!</definedName>
    <definedName name="Aug_54" localSheetId="64">#REF!</definedName>
    <definedName name="Aug_54" localSheetId="66">#REF!</definedName>
    <definedName name="Aug_54" localSheetId="67">#REF!</definedName>
    <definedName name="Aug_54" localSheetId="68">#REF!</definedName>
    <definedName name="Aug_54" localSheetId="69">#REF!</definedName>
    <definedName name="Aug_54" localSheetId="71">#REF!</definedName>
    <definedName name="Aug_54" localSheetId="72">#REF!</definedName>
    <definedName name="Aug_54" localSheetId="73">#REF!</definedName>
    <definedName name="Aug_54">#REF!</definedName>
    <definedName name="Aug_55" localSheetId="1">#REF!</definedName>
    <definedName name="Aug_55" localSheetId="11">#REF!</definedName>
    <definedName name="Aug_55" localSheetId="12">#REF!</definedName>
    <definedName name="Aug_55" localSheetId="13">#REF!</definedName>
    <definedName name="Aug_55" localSheetId="23">#REF!</definedName>
    <definedName name="Aug_55" localSheetId="24">#REF!</definedName>
    <definedName name="Aug_55" localSheetId="26">#REF!</definedName>
    <definedName name="Aug_55" localSheetId="28">#REF!</definedName>
    <definedName name="Aug_55" localSheetId="29">#REF!</definedName>
    <definedName name="Aug_55" localSheetId="31">#REF!</definedName>
    <definedName name="Aug_55" localSheetId="41">#REF!</definedName>
    <definedName name="Aug_55" localSheetId="4">#REF!</definedName>
    <definedName name="Aug_55" localSheetId="46">#REF!</definedName>
    <definedName name="Aug_55" localSheetId="47">#REF!</definedName>
    <definedName name="Aug_55" localSheetId="48">#REF!</definedName>
    <definedName name="Aug_55" localSheetId="49">#REF!</definedName>
    <definedName name="Aug_55" localSheetId="50">#REF!</definedName>
    <definedName name="Aug_55" localSheetId="51">#REF!</definedName>
    <definedName name="Aug_55" localSheetId="53">#REF!</definedName>
    <definedName name="Aug_55" localSheetId="54">#REF!</definedName>
    <definedName name="Aug_55" localSheetId="56">#REF!</definedName>
    <definedName name="Aug_55" localSheetId="57">#REF!</definedName>
    <definedName name="Aug_55" localSheetId="58">#REF!</definedName>
    <definedName name="Aug_55" localSheetId="60">#REF!</definedName>
    <definedName name="Aug_55" localSheetId="61">#REF!</definedName>
    <definedName name="Aug_55" localSheetId="62">#REF!</definedName>
    <definedName name="Aug_55" localSheetId="63">#REF!</definedName>
    <definedName name="Aug_55" localSheetId="64">#REF!</definedName>
    <definedName name="Aug_55" localSheetId="66">#REF!</definedName>
    <definedName name="Aug_55" localSheetId="67">#REF!</definedName>
    <definedName name="Aug_55" localSheetId="68">#REF!</definedName>
    <definedName name="Aug_55" localSheetId="69">#REF!</definedName>
    <definedName name="Aug_55" localSheetId="71">#REF!</definedName>
    <definedName name="Aug_55" localSheetId="72">#REF!</definedName>
    <definedName name="Aug_55" localSheetId="73">#REF!</definedName>
    <definedName name="Aug_55">#REF!</definedName>
    <definedName name="Aug_56" localSheetId="1">#REF!</definedName>
    <definedName name="Aug_56" localSheetId="11">#REF!</definedName>
    <definedName name="Aug_56" localSheetId="12">#REF!</definedName>
    <definedName name="Aug_56" localSheetId="13">#REF!</definedName>
    <definedName name="Aug_56" localSheetId="23">#REF!</definedName>
    <definedName name="Aug_56" localSheetId="24">#REF!</definedName>
    <definedName name="Aug_56" localSheetId="26">#REF!</definedName>
    <definedName name="Aug_56" localSheetId="28">#REF!</definedName>
    <definedName name="Aug_56" localSheetId="29">#REF!</definedName>
    <definedName name="Aug_56" localSheetId="31">#REF!</definedName>
    <definedName name="Aug_56" localSheetId="41">#REF!</definedName>
    <definedName name="Aug_56" localSheetId="4">#REF!</definedName>
    <definedName name="Aug_56" localSheetId="46">#REF!</definedName>
    <definedName name="Aug_56" localSheetId="47">#REF!</definedName>
    <definedName name="Aug_56" localSheetId="48">#REF!</definedName>
    <definedName name="Aug_56" localSheetId="49">#REF!</definedName>
    <definedName name="Aug_56" localSheetId="50">#REF!</definedName>
    <definedName name="Aug_56" localSheetId="51">#REF!</definedName>
    <definedName name="Aug_56" localSheetId="53">#REF!</definedName>
    <definedName name="Aug_56" localSheetId="54">#REF!</definedName>
    <definedName name="Aug_56" localSheetId="56">#REF!</definedName>
    <definedName name="Aug_56" localSheetId="57">#REF!</definedName>
    <definedName name="Aug_56" localSheetId="58">#REF!</definedName>
    <definedName name="Aug_56" localSheetId="60">#REF!</definedName>
    <definedName name="Aug_56" localSheetId="61">#REF!</definedName>
    <definedName name="Aug_56" localSheetId="62">#REF!</definedName>
    <definedName name="Aug_56" localSheetId="63">#REF!</definedName>
    <definedName name="Aug_56" localSheetId="64">#REF!</definedName>
    <definedName name="Aug_56" localSheetId="66">#REF!</definedName>
    <definedName name="Aug_56" localSheetId="67">#REF!</definedName>
    <definedName name="Aug_56" localSheetId="68">#REF!</definedName>
    <definedName name="Aug_56" localSheetId="69">#REF!</definedName>
    <definedName name="Aug_56" localSheetId="71">#REF!</definedName>
    <definedName name="Aug_56" localSheetId="72">#REF!</definedName>
    <definedName name="Aug_56" localSheetId="73">#REF!</definedName>
    <definedName name="Aug_56">#REF!</definedName>
    <definedName name="Aug_57" localSheetId="1">#REF!</definedName>
    <definedName name="Aug_57" localSheetId="11">#REF!</definedName>
    <definedName name="Aug_57" localSheetId="12">#REF!</definedName>
    <definedName name="Aug_57" localSheetId="13">#REF!</definedName>
    <definedName name="Aug_57" localSheetId="23">#REF!</definedName>
    <definedName name="Aug_57" localSheetId="24">#REF!</definedName>
    <definedName name="Aug_57" localSheetId="26">#REF!</definedName>
    <definedName name="Aug_57" localSheetId="28">#REF!</definedName>
    <definedName name="Aug_57" localSheetId="29">#REF!</definedName>
    <definedName name="Aug_57" localSheetId="31">#REF!</definedName>
    <definedName name="Aug_57" localSheetId="41">#REF!</definedName>
    <definedName name="Aug_57" localSheetId="4">#REF!</definedName>
    <definedName name="Aug_57" localSheetId="46">#REF!</definedName>
    <definedName name="Aug_57" localSheetId="47">#REF!</definedName>
    <definedName name="Aug_57" localSheetId="48">#REF!</definedName>
    <definedName name="Aug_57" localSheetId="49">#REF!</definedName>
    <definedName name="Aug_57" localSheetId="50">#REF!</definedName>
    <definedName name="Aug_57" localSheetId="51">#REF!</definedName>
    <definedName name="Aug_57" localSheetId="53">#REF!</definedName>
    <definedName name="Aug_57" localSheetId="54">#REF!</definedName>
    <definedName name="Aug_57" localSheetId="56">#REF!</definedName>
    <definedName name="Aug_57" localSheetId="57">#REF!</definedName>
    <definedName name="Aug_57" localSheetId="58">#REF!</definedName>
    <definedName name="Aug_57" localSheetId="60">#REF!</definedName>
    <definedName name="Aug_57" localSheetId="61">#REF!</definedName>
    <definedName name="Aug_57" localSheetId="62">#REF!</definedName>
    <definedName name="Aug_57" localSheetId="63">#REF!</definedName>
    <definedName name="Aug_57" localSheetId="64">#REF!</definedName>
    <definedName name="Aug_57" localSheetId="66">#REF!</definedName>
    <definedName name="Aug_57" localSheetId="67">#REF!</definedName>
    <definedName name="Aug_57" localSheetId="68">#REF!</definedName>
    <definedName name="Aug_57" localSheetId="69">#REF!</definedName>
    <definedName name="Aug_57" localSheetId="71">#REF!</definedName>
    <definedName name="Aug_57" localSheetId="72">#REF!</definedName>
    <definedName name="Aug_57" localSheetId="73">#REF!</definedName>
    <definedName name="Aug_57">#REF!</definedName>
    <definedName name="Aug_58" localSheetId="1">#REF!</definedName>
    <definedName name="Aug_58" localSheetId="11">#REF!</definedName>
    <definedName name="Aug_58" localSheetId="12">#REF!</definedName>
    <definedName name="Aug_58" localSheetId="13">#REF!</definedName>
    <definedName name="Aug_58" localSheetId="23">#REF!</definedName>
    <definedName name="Aug_58" localSheetId="24">#REF!</definedName>
    <definedName name="Aug_58" localSheetId="26">#REF!</definedName>
    <definedName name="Aug_58" localSheetId="28">#REF!</definedName>
    <definedName name="Aug_58" localSheetId="29">#REF!</definedName>
    <definedName name="Aug_58" localSheetId="31">#REF!</definedName>
    <definedName name="Aug_58" localSheetId="41">#REF!</definedName>
    <definedName name="Aug_58" localSheetId="4">#REF!</definedName>
    <definedName name="Aug_58" localSheetId="46">#REF!</definedName>
    <definedName name="Aug_58" localSheetId="47">#REF!</definedName>
    <definedName name="Aug_58" localSheetId="48">#REF!</definedName>
    <definedName name="Aug_58" localSheetId="49">#REF!</definedName>
    <definedName name="Aug_58" localSheetId="50">#REF!</definedName>
    <definedName name="Aug_58" localSheetId="51">#REF!</definedName>
    <definedName name="Aug_58" localSheetId="53">#REF!</definedName>
    <definedName name="Aug_58" localSheetId="54">#REF!</definedName>
    <definedName name="Aug_58" localSheetId="56">#REF!</definedName>
    <definedName name="Aug_58" localSheetId="57">#REF!</definedName>
    <definedName name="Aug_58" localSheetId="58">#REF!</definedName>
    <definedName name="Aug_58" localSheetId="60">#REF!</definedName>
    <definedName name="Aug_58" localSheetId="61">#REF!</definedName>
    <definedName name="Aug_58" localSheetId="62">#REF!</definedName>
    <definedName name="Aug_58" localSheetId="63">#REF!</definedName>
    <definedName name="Aug_58" localSheetId="64">#REF!</definedName>
    <definedName name="Aug_58" localSheetId="66">#REF!</definedName>
    <definedName name="Aug_58" localSheetId="67">#REF!</definedName>
    <definedName name="Aug_58" localSheetId="68">#REF!</definedName>
    <definedName name="Aug_58" localSheetId="69">#REF!</definedName>
    <definedName name="Aug_58" localSheetId="71">#REF!</definedName>
    <definedName name="Aug_58" localSheetId="72">#REF!</definedName>
    <definedName name="Aug_58" localSheetId="73">#REF!</definedName>
    <definedName name="Aug_58">#REF!</definedName>
    <definedName name="Aug_59" localSheetId="1">#REF!</definedName>
    <definedName name="Aug_59" localSheetId="11">#REF!</definedName>
    <definedName name="Aug_59" localSheetId="12">#REF!</definedName>
    <definedName name="Aug_59" localSheetId="13">#REF!</definedName>
    <definedName name="Aug_59" localSheetId="23">#REF!</definedName>
    <definedName name="Aug_59" localSheetId="24">#REF!</definedName>
    <definedName name="Aug_59" localSheetId="26">#REF!</definedName>
    <definedName name="Aug_59" localSheetId="28">#REF!</definedName>
    <definedName name="Aug_59" localSheetId="29">#REF!</definedName>
    <definedName name="Aug_59" localSheetId="31">#REF!</definedName>
    <definedName name="Aug_59" localSheetId="41">#REF!</definedName>
    <definedName name="Aug_59" localSheetId="4">#REF!</definedName>
    <definedName name="Aug_59" localSheetId="46">#REF!</definedName>
    <definedName name="Aug_59" localSheetId="47">#REF!</definedName>
    <definedName name="Aug_59" localSheetId="48">#REF!</definedName>
    <definedName name="Aug_59" localSheetId="49">#REF!</definedName>
    <definedName name="Aug_59" localSheetId="50">#REF!</definedName>
    <definedName name="Aug_59" localSheetId="51">#REF!</definedName>
    <definedName name="Aug_59" localSheetId="53">#REF!</definedName>
    <definedName name="Aug_59" localSheetId="54">#REF!</definedName>
    <definedName name="Aug_59" localSheetId="56">#REF!</definedName>
    <definedName name="Aug_59" localSheetId="57">#REF!</definedName>
    <definedName name="Aug_59" localSheetId="58">#REF!</definedName>
    <definedName name="Aug_59" localSheetId="60">#REF!</definedName>
    <definedName name="Aug_59" localSheetId="61">#REF!</definedName>
    <definedName name="Aug_59" localSheetId="62">#REF!</definedName>
    <definedName name="Aug_59" localSheetId="63">#REF!</definedName>
    <definedName name="Aug_59" localSheetId="64">#REF!</definedName>
    <definedName name="Aug_59" localSheetId="66">#REF!</definedName>
    <definedName name="Aug_59" localSheetId="67">#REF!</definedName>
    <definedName name="Aug_59" localSheetId="68">#REF!</definedName>
    <definedName name="Aug_59" localSheetId="69">#REF!</definedName>
    <definedName name="Aug_59" localSheetId="71">#REF!</definedName>
    <definedName name="Aug_59" localSheetId="72">#REF!</definedName>
    <definedName name="Aug_59" localSheetId="73">#REF!</definedName>
    <definedName name="Aug_59">#REF!</definedName>
    <definedName name="Aug_60" localSheetId="1">#REF!</definedName>
    <definedName name="Aug_60" localSheetId="11">#REF!</definedName>
    <definedName name="Aug_60" localSheetId="12">#REF!</definedName>
    <definedName name="Aug_60" localSheetId="13">#REF!</definedName>
    <definedName name="Aug_60" localSheetId="23">#REF!</definedName>
    <definedName name="Aug_60" localSheetId="24">#REF!</definedName>
    <definedName name="Aug_60" localSheetId="26">#REF!</definedName>
    <definedName name="Aug_60" localSheetId="28">#REF!</definedName>
    <definedName name="Aug_60" localSheetId="29">#REF!</definedName>
    <definedName name="Aug_60" localSheetId="31">#REF!</definedName>
    <definedName name="Aug_60" localSheetId="41">#REF!</definedName>
    <definedName name="Aug_60" localSheetId="4">#REF!</definedName>
    <definedName name="Aug_60" localSheetId="46">#REF!</definedName>
    <definedName name="Aug_60" localSheetId="47">#REF!</definedName>
    <definedName name="Aug_60" localSheetId="48">#REF!</definedName>
    <definedName name="Aug_60" localSheetId="49">#REF!</definedName>
    <definedName name="Aug_60" localSheetId="50">#REF!</definedName>
    <definedName name="Aug_60" localSheetId="51">#REF!</definedName>
    <definedName name="Aug_60" localSheetId="53">#REF!</definedName>
    <definedName name="Aug_60" localSheetId="54">#REF!</definedName>
    <definedName name="Aug_60" localSheetId="56">#REF!</definedName>
    <definedName name="Aug_60" localSheetId="57">#REF!</definedName>
    <definedName name="Aug_60" localSheetId="58">#REF!</definedName>
    <definedName name="Aug_60" localSheetId="60">#REF!</definedName>
    <definedName name="Aug_60" localSheetId="61">#REF!</definedName>
    <definedName name="Aug_60" localSheetId="62">#REF!</definedName>
    <definedName name="Aug_60" localSheetId="63">#REF!</definedName>
    <definedName name="Aug_60" localSheetId="64">#REF!</definedName>
    <definedName name="Aug_60" localSheetId="66">#REF!</definedName>
    <definedName name="Aug_60" localSheetId="67">#REF!</definedName>
    <definedName name="Aug_60" localSheetId="68">#REF!</definedName>
    <definedName name="Aug_60" localSheetId="69">#REF!</definedName>
    <definedName name="Aug_60" localSheetId="71">#REF!</definedName>
    <definedName name="Aug_60" localSheetId="72">#REF!</definedName>
    <definedName name="Aug_60" localSheetId="73">#REF!</definedName>
    <definedName name="Aug_60">#REF!</definedName>
    <definedName name="Aug_61" localSheetId="1">#REF!</definedName>
    <definedName name="Aug_61" localSheetId="11">#REF!</definedName>
    <definedName name="Aug_61" localSheetId="12">#REF!</definedName>
    <definedName name="Aug_61" localSheetId="13">#REF!</definedName>
    <definedName name="Aug_61" localSheetId="23">#REF!</definedName>
    <definedName name="Aug_61" localSheetId="24">#REF!</definedName>
    <definedName name="Aug_61" localSheetId="26">#REF!</definedName>
    <definedName name="Aug_61" localSheetId="28">#REF!</definedName>
    <definedName name="Aug_61" localSheetId="29">#REF!</definedName>
    <definedName name="Aug_61" localSheetId="31">#REF!</definedName>
    <definedName name="Aug_61" localSheetId="41">#REF!</definedName>
    <definedName name="Aug_61" localSheetId="4">#REF!</definedName>
    <definedName name="Aug_61" localSheetId="46">#REF!</definedName>
    <definedName name="Aug_61" localSheetId="47">#REF!</definedName>
    <definedName name="Aug_61" localSheetId="48">#REF!</definedName>
    <definedName name="Aug_61" localSheetId="49">#REF!</definedName>
    <definedName name="Aug_61" localSheetId="50">#REF!</definedName>
    <definedName name="Aug_61" localSheetId="51">#REF!</definedName>
    <definedName name="Aug_61" localSheetId="53">#REF!</definedName>
    <definedName name="Aug_61" localSheetId="54">#REF!</definedName>
    <definedName name="Aug_61" localSheetId="56">#REF!</definedName>
    <definedName name="Aug_61" localSheetId="57">#REF!</definedName>
    <definedName name="Aug_61" localSheetId="58">#REF!</definedName>
    <definedName name="Aug_61" localSheetId="60">#REF!</definedName>
    <definedName name="Aug_61" localSheetId="61">#REF!</definedName>
    <definedName name="Aug_61" localSheetId="62">#REF!</definedName>
    <definedName name="Aug_61" localSheetId="63">#REF!</definedName>
    <definedName name="Aug_61" localSheetId="64">#REF!</definedName>
    <definedName name="Aug_61" localSheetId="66">#REF!</definedName>
    <definedName name="Aug_61" localSheetId="67">#REF!</definedName>
    <definedName name="Aug_61" localSheetId="68">#REF!</definedName>
    <definedName name="Aug_61" localSheetId="69">#REF!</definedName>
    <definedName name="Aug_61" localSheetId="71">#REF!</definedName>
    <definedName name="Aug_61" localSheetId="72">#REF!</definedName>
    <definedName name="Aug_61" localSheetId="73">#REF!</definedName>
    <definedName name="Aug_61">#REF!</definedName>
    <definedName name="Aug_62" localSheetId="1">#REF!</definedName>
    <definedName name="Aug_62" localSheetId="11">#REF!</definedName>
    <definedName name="Aug_62" localSheetId="12">#REF!</definedName>
    <definedName name="Aug_62" localSheetId="13">#REF!</definedName>
    <definedName name="Aug_62" localSheetId="23">#REF!</definedName>
    <definedName name="Aug_62" localSheetId="24">#REF!</definedName>
    <definedName name="Aug_62" localSheetId="26">#REF!</definedName>
    <definedName name="Aug_62" localSheetId="28">#REF!</definedName>
    <definedName name="Aug_62" localSheetId="29">#REF!</definedName>
    <definedName name="Aug_62" localSheetId="31">#REF!</definedName>
    <definedName name="Aug_62" localSheetId="41">#REF!</definedName>
    <definedName name="Aug_62" localSheetId="4">#REF!</definedName>
    <definedName name="Aug_62" localSheetId="46">#REF!</definedName>
    <definedName name="Aug_62" localSheetId="47">#REF!</definedName>
    <definedName name="Aug_62" localSheetId="48">#REF!</definedName>
    <definedName name="Aug_62" localSheetId="49">#REF!</definedName>
    <definedName name="Aug_62" localSheetId="50">#REF!</definedName>
    <definedName name="Aug_62" localSheetId="51">#REF!</definedName>
    <definedName name="Aug_62" localSheetId="53">#REF!</definedName>
    <definedName name="Aug_62" localSheetId="54">#REF!</definedName>
    <definedName name="Aug_62" localSheetId="56">#REF!</definedName>
    <definedName name="Aug_62" localSheetId="57">#REF!</definedName>
    <definedName name="Aug_62" localSheetId="58">#REF!</definedName>
    <definedName name="Aug_62" localSheetId="60">#REF!</definedName>
    <definedName name="Aug_62" localSheetId="61">#REF!</definedName>
    <definedName name="Aug_62" localSheetId="62">#REF!</definedName>
    <definedName name="Aug_62" localSheetId="63">#REF!</definedName>
    <definedName name="Aug_62" localSheetId="64">#REF!</definedName>
    <definedName name="Aug_62" localSheetId="66">#REF!</definedName>
    <definedName name="Aug_62" localSheetId="67">#REF!</definedName>
    <definedName name="Aug_62" localSheetId="68">#REF!</definedName>
    <definedName name="Aug_62" localSheetId="69">#REF!</definedName>
    <definedName name="Aug_62" localSheetId="71">#REF!</definedName>
    <definedName name="Aug_62" localSheetId="72">#REF!</definedName>
    <definedName name="Aug_62" localSheetId="73">#REF!</definedName>
    <definedName name="Aug_62">#REF!</definedName>
    <definedName name="Aug_63" localSheetId="1">#REF!</definedName>
    <definedName name="Aug_63" localSheetId="11">#REF!</definedName>
    <definedName name="Aug_63" localSheetId="12">#REF!</definedName>
    <definedName name="Aug_63" localSheetId="13">#REF!</definedName>
    <definedName name="Aug_63" localSheetId="23">#REF!</definedName>
    <definedName name="Aug_63" localSheetId="24">#REF!</definedName>
    <definedName name="Aug_63" localSheetId="26">#REF!</definedName>
    <definedName name="Aug_63" localSheetId="28">#REF!</definedName>
    <definedName name="Aug_63" localSheetId="29">#REF!</definedName>
    <definedName name="Aug_63" localSheetId="31">#REF!</definedName>
    <definedName name="Aug_63" localSheetId="41">#REF!</definedName>
    <definedName name="Aug_63" localSheetId="4">#REF!</definedName>
    <definedName name="Aug_63" localSheetId="46">#REF!</definedName>
    <definedName name="Aug_63" localSheetId="47">#REF!</definedName>
    <definedName name="Aug_63" localSheetId="48">#REF!</definedName>
    <definedName name="Aug_63" localSheetId="49">#REF!</definedName>
    <definedName name="Aug_63" localSheetId="50">#REF!</definedName>
    <definedName name="Aug_63" localSheetId="51">#REF!</definedName>
    <definedName name="Aug_63" localSheetId="53">#REF!</definedName>
    <definedName name="Aug_63" localSheetId="54">#REF!</definedName>
    <definedName name="Aug_63" localSheetId="56">#REF!</definedName>
    <definedName name="Aug_63" localSheetId="57">#REF!</definedName>
    <definedName name="Aug_63" localSheetId="58">#REF!</definedName>
    <definedName name="Aug_63" localSheetId="60">#REF!</definedName>
    <definedName name="Aug_63" localSheetId="61">#REF!</definedName>
    <definedName name="Aug_63" localSheetId="62">#REF!</definedName>
    <definedName name="Aug_63" localSheetId="63">#REF!</definedName>
    <definedName name="Aug_63" localSheetId="64">#REF!</definedName>
    <definedName name="Aug_63" localSheetId="66">#REF!</definedName>
    <definedName name="Aug_63" localSheetId="67">#REF!</definedName>
    <definedName name="Aug_63" localSheetId="68">#REF!</definedName>
    <definedName name="Aug_63" localSheetId="69">#REF!</definedName>
    <definedName name="Aug_63" localSheetId="71">#REF!</definedName>
    <definedName name="Aug_63" localSheetId="72">#REF!</definedName>
    <definedName name="Aug_63" localSheetId="73">#REF!</definedName>
    <definedName name="Aug_63">#REF!</definedName>
    <definedName name="Aug_64" localSheetId="1">#REF!</definedName>
    <definedName name="Aug_64" localSheetId="11">#REF!</definedName>
    <definedName name="Aug_64" localSheetId="12">#REF!</definedName>
    <definedName name="Aug_64" localSheetId="13">#REF!</definedName>
    <definedName name="Aug_64" localSheetId="23">#REF!</definedName>
    <definedName name="Aug_64" localSheetId="24">#REF!</definedName>
    <definedName name="Aug_64" localSheetId="26">#REF!</definedName>
    <definedName name="Aug_64" localSheetId="28">#REF!</definedName>
    <definedName name="Aug_64" localSheetId="29">#REF!</definedName>
    <definedName name="Aug_64" localSheetId="31">#REF!</definedName>
    <definedName name="Aug_64" localSheetId="41">#REF!</definedName>
    <definedName name="Aug_64" localSheetId="4">#REF!</definedName>
    <definedName name="Aug_64" localSheetId="46">#REF!</definedName>
    <definedName name="Aug_64" localSheetId="47">#REF!</definedName>
    <definedName name="Aug_64" localSheetId="48">#REF!</definedName>
    <definedName name="Aug_64" localSheetId="49">#REF!</definedName>
    <definedName name="Aug_64" localSheetId="50">#REF!</definedName>
    <definedName name="Aug_64" localSheetId="51">#REF!</definedName>
    <definedName name="Aug_64" localSheetId="53">#REF!</definedName>
    <definedName name="Aug_64" localSheetId="54">#REF!</definedName>
    <definedName name="Aug_64" localSheetId="56">#REF!</definedName>
    <definedName name="Aug_64" localSheetId="57">#REF!</definedName>
    <definedName name="Aug_64" localSheetId="58">#REF!</definedName>
    <definedName name="Aug_64" localSheetId="60">#REF!</definedName>
    <definedName name="Aug_64" localSheetId="61">#REF!</definedName>
    <definedName name="Aug_64" localSheetId="62">#REF!</definedName>
    <definedName name="Aug_64" localSheetId="63">#REF!</definedName>
    <definedName name="Aug_64" localSheetId="64">#REF!</definedName>
    <definedName name="Aug_64" localSheetId="66">#REF!</definedName>
    <definedName name="Aug_64" localSheetId="67">#REF!</definedName>
    <definedName name="Aug_64" localSheetId="68">#REF!</definedName>
    <definedName name="Aug_64" localSheetId="69">#REF!</definedName>
    <definedName name="Aug_64" localSheetId="71">#REF!</definedName>
    <definedName name="Aug_64" localSheetId="72">#REF!</definedName>
    <definedName name="Aug_64" localSheetId="73">#REF!</definedName>
    <definedName name="Aug_64">#REF!</definedName>
    <definedName name="Aug_65" localSheetId="1">#REF!</definedName>
    <definedName name="Aug_65" localSheetId="11">#REF!</definedName>
    <definedName name="Aug_65" localSheetId="12">#REF!</definedName>
    <definedName name="Aug_65" localSheetId="13">#REF!</definedName>
    <definedName name="Aug_65" localSheetId="23">#REF!</definedName>
    <definedName name="Aug_65" localSheetId="24">#REF!</definedName>
    <definedName name="Aug_65" localSheetId="26">#REF!</definedName>
    <definedName name="Aug_65" localSheetId="28">#REF!</definedName>
    <definedName name="Aug_65" localSheetId="29">#REF!</definedName>
    <definedName name="Aug_65" localSheetId="31">#REF!</definedName>
    <definedName name="Aug_65" localSheetId="41">#REF!</definedName>
    <definedName name="Aug_65" localSheetId="4">#REF!</definedName>
    <definedName name="Aug_65" localSheetId="46">#REF!</definedName>
    <definedName name="Aug_65" localSheetId="47">#REF!</definedName>
    <definedName name="Aug_65" localSheetId="48">#REF!</definedName>
    <definedName name="Aug_65" localSheetId="49">#REF!</definedName>
    <definedName name="Aug_65" localSheetId="50">#REF!</definedName>
    <definedName name="Aug_65" localSheetId="51">#REF!</definedName>
    <definedName name="Aug_65" localSheetId="53">#REF!</definedName>
    <definedName name="Aug_65" localSheetId="54">#REF!</definedName>
    <definedName name="Aug_65" localSheetId="56">#REF!</definedName>
    <definedName name="Aug_65" localSheetId="57">#REF!</definedName>
    <definedName name="Aug_65" localSheetId="58">#REF!</definedName>
    <definedName name="Aug_65" localSheetId="60">#REF!</definedName>
    <definedName name="Aug_65" localSheetId="61">#REF!</definedName>
    <definedName name="Aug_65" localSheetId="62">#REF!</definedName>
    <definedName name="Aug_65" localSheetId="63">#REF!</definedName>
    <definedName name="Aug_65" localSheetId="64">#REF!</definedName>
    <definedName name="Aug_65" localSheetId="66">#REF!</definedName>
    <definedName name="Aug_65" localSheetId="67">#REF!</definedName>
    <definedName name="Aug_65" localSheetId="68">#REF!</definedName>
    <definedName name="Aug_65" localSheetId="69">#REF!</definedName>
    <definedName name="Aug_65" localSheetId="71">#REF!</definedName>
    <definedName name="Aug_65" localSheetId="72">#REF!</definedName>
    <definedName name="Aug_65" localSheetId="73">#REF!</definedName>
    <definedName name="Aug_65">#REF!</definedName>
    <definedName name="Aug_66" localSheetId="1">#REF!</definedName>
    <definedName name="Aug_66" localSheetId="11">#REF!</definedName>
    <definedName name="Aug_66" localSheetId="12">#REF!</definedName>
    <definedName name="Aug_66" localSheetId="13">#REF!</definedName>
    <definedName name="Aug_66" localSheetId="23">#REF!</definedName>
    <definedName name="Aug_66" localSheetId="24">#REF!</definedName>
    <definedName name="Aug_66" localSheetId="26">#REF!</definedName>
    <definedName name="Aug_66" localSheetId="28">#REF!</definedName>
    <definedName name="Aug_66" localSheetId="29">#REF!</definedName>
    <definedName name="Aug_66" localSheetId="31">#REF!</definedName>
    <definedName name="Aug_66" localSheetId="41">#REF!</definedName>
    <definedName name="Aug_66" localSheetId="4">#REF!</definedName>
    <definedName name="Aug_66" localSheetId="46">#REF!</definedName>
    <definedName name="Aug_66" localSheetId="47">#REF!</definedName>
    <definedName name="Aug_66" localSheetId="48">#REF!</definedName>
    <definedName name="Aug_66" localSheetId="49">#REF!</definedName>
    <definedName name="Aug_66" localSheetId="50">#REF!</definedName>
    <definedName name="Aug_66" localSheetId="51">#REF!</definedName>
    <definedName name="Aug_66" localSheetId="53">#REF!</definedName>
    <definedName name="Aug_66" localSheetId="54">#REF!</definedName>
    <definedName name="Aug_66" localSheetId="56">#REF!</definedName>
    <definedName name="Aug_66" localSheetId="57">#REF!</definedName>
    <definedName name="Aug_66" localSheetId="58">#REF!</definedName>
    <definedName name="Aug_66" localSheetId="60">#REF!</definedName>
    <definedName name="Aug_66" localSheetId="61">#REF!</definedName>
    <definedName name="Aug_66" localSheetId="62">#REF!</definedName>
    <definedName name="Aug_66" localSheetId="63">#REF!</definedName>
    <definedName name="Aug_66" localSheetId="64">#REF!</definedName>
    <definedName name="Aug_66" localSheetId="66">#REF!</definedName>
    <definedName name="Aug_66" localSheetId="67">#REF!</definedName>
    <definedName name="Aug_66" localSheetId="68">#REF!</definedName>
    <definedName name="Aug_66" localSheetId="69">#REF!</definedName>
    <definedName name="Aug_66" localSheetId="71">#REF!</definedName>
    <definedName name="Aug_66" localSheetId="72">#REF!</definedName>
    <definedName name="Aug_66" localSheetId="73">#REF!</definedName>
    <definedName name="Aug_66">#REF!</definedName>
    <definedName name="Aug_67" localSheetId="1">#REF!</definedName>
    <definedName name="Aug_67" localSheetId="11">#REF!</definedName>
    <definedName name="Aug_67" localSheetId="12">#REF!</definedName>
    <definedName name="Aug_67" localSheetId="13">#REF!</definedName>
    <definedName name="Aug_67" localSheetId="23">#REF!</definedName>
    <definedName name="Aug_67" localSheetId="24">#REF!</definedName>
    <definedName name="Aug_67" localSheetId="26">#REF!</definedName>
    <definedName name="Aug_67" localSheetId="28">#REF!</definedName>
    <definedName name="Aug_67" localSheetId="29">#REF!</definedName>
    <definedName name="Aug_67" localSheetId="31">#REF!</definedName>
    <definedName name="Aug_67" localSheetId="41">#REF!</definedName>
    <definedName name="Aug_67" localSheetId="4">#REF!</definedName>
    <definedName name="Aug_67" localSheetId="46">#REF!</definedName>
    <definedName name="Aug_67" localSheetId="47">#REF!</definedName>
    <definedName name="Aug_67" localSheetId="48">#REF!</definedName>
    <definedName name="Aug_67" localSheetId="49">#REF!</definedName>
    <definedName name="Aug_67" localSheetId="50">#REF!</definedName>
    <definedName name="Aug_67" localSheetId="51">#REF!</definedName>
    <definedName name="Aug_67" localSheetId="53">#REF!</definedName>
    <definedName name="Aug_67" localSheetId="54">#REF!</definedName>
    <definedName name="Aug_67" localSheetId="56">#REF!</definedName>
    <definedName name="Aug_67" localSheetId="57">#REF!</definedName>
    <definedName name="Aug_67" localSheetId="58">#REF!</definedName>
    <definedName name="Aug_67" localSheetId="60">#REF!</definedName>
    <definedName name="Aug_67" localSheetId="61">#REF!</definedName>
    <definedName name="Aug_67" localSheetId="62">#REF!</definedName>
    <definedName name="Aug_67" localSheetId="63">#REF!</definedName>
    <definedName name="Aug_67" localSheetId="64">#REF!</definedName>
    <definedName name="Aug_67" localSheetId="66">#REF!</definedName>
    <definedName name="Aug_67" localSheetId="67">#REF!</definedName>
    <definedName name="Aug_67" localSheetId="68">#REF!</definedName>
    <definedName name="Aug_67" localSheetId="69">#REF!</definedName>
    <definedName name="Aug_67" localSheetId="71">#REF!</definedName>
    <definedName name="Aug_67" localSheetId="72">#REF!</definedName>
    <definedName name="Aug_67" localSheetId="73">#REF!</definedName>
    <definedName name="Aug_67">#REF!</definedName>
    <definedName name="Aug_68" localSheetId="1">#REF!</definedName>
    <definedName name="Aug_68" localSheetId="11">#REF!</definedName>
    <definedName name="Aug_68" localSheetId="12">#REF!</definedName>
    <definedName name="Aug_68" localSheetId="13">#REF!</definedName>
    <definedName name="Aug_68" localSheetId="23">#REF!</definedName>
    <definedName name="Aug_68" localSheetId="24">#REF!</definedName>
    <definedName name="Aug_68" localSheetId="26">#REF!</definedName>
    <definedName name="Aug_68" localSheetId="28">#REF!</definedName>
    <definedName name="Aug_68" localSheetId="29">#REF!</definedName>
    <definedName name="Aug_68" localSheetId="31">#REF!</definedName>
    <definedName name="Aug_68" localSheetId="41">#REF!</definedName>
    <definedName name="Aug_68" localSheetId="4">#REF!</definedName>
    <definedName name="Aug_68" localSheetId="46">#REF!</definedName>
    <definedName name="Aug_68" localSheetId="47">#REF!</definedName>
    <definedName name="Aug_68" localSheetId="48">#REF!</definedName>
    <definedName name="Aug_68" localSheetId="49">#REF!</definedName>
    <definedName name="Aug_68" localSheetId="50">#REF!</definedName>
    <definedName name="Aug_68" localSheetId="51">#REF!</definedName>
    <definedName name="Aug_68" localSheetId="53">#REF!</definedName>
    <definedName name="Aug_68" localSheetId="54">#REF!</definedName>
    <definedName name="Aug_68" localSheetId="56">#REF!</definedName>
    <definedName name="Aug_68" localSheetId="57">#REF!</definedName>
    <definedName name="Aug_68" localSheetId="58">#REF!</definedName>
    <definedName name="Aug_68" localSheetId="60">#REF!</definedName>
    <definedName name="Aug_68" localSheetId="61">#REF!</definedName>
    <definedName name="Aug_68" localSheetId="62">#REF!</definedName>
    <definedName name="Aug_68" localSheetId="63">#REF!</definedName>
    <definedName name="Aug_68" localSheetId="64">#REF!</definedName>
    <definedName name="Aug_68" localSheetId="66">#REF!</definedName>
    <definedName name="Aug_68" localSheetId="67">#REF!</definedName>
    <definedName name="Aug_68" localSheetId="68">#REF!</definedName>
    <definedName name="Aug_68" localSheetId="69">#REF!</definedName>
    <definedName name="Aug_68" localSheetId="71">#REF!</definedName>
    <definedName name="Aug_68" localSheetId="72">#REF!</definedName>
    <definedName name="Aug_68" localSheetId="73">#REF!</definedName>
    <definedName name="Aug_68">#REF!</definedName>
    <definedName name="Aug_69" localSheetId="1">#REF!</definedName>
    <definedName name="Aug_69" localSheetId="11">#REF!</definedName>
    <definedName name="Aug_69" localSheetId="12">#REF!</definedName>
    <definedName name="Aug_69" localSheetId="13">#REF!</definedName>
    <definedName name="Aug_69" localSheetId="23">#REF!</definedName>
    <definedName name="Aug_69" localSheetId="24">#REF!</definedName>
    <definedName name="Aug_69" localSheetId="26">#REF!</definedName>
    <definedName name="Aug_69" localSheetId="28">#REF!</definedName>
    <definedName name="Aug_69" localSheetId="29">#REF!</definedName>
    <definedName name="Aug_69" localSheetId="31">#REF!</definedName>
    <definedName name="Aug_69" localSheetId="41">#REF!</definedName>
    <definedName name="Aug_69" localSheetId="4">#REF!</definedName>
    <definedName name="Aug_69" localSheetId="46">#REF!</definedName>
    <definedName name="Aug_69" localSheetId="47">#REF!</definedName>
    <definedName name="Aug_69" localSheetId="48">#REF!</definedName>
    <definedName name="Aug_69" localSheetId="49">#REF!</definedName>
    <definedName name="Aug_69" localSheetId="50">#REF!</definedName>
    <definedName name="Aug_69" localSheetId="51">#REF!</definedName>
    <definedName name="Aug_69" localSheetId="53">#REF!</definedName>
    <definedName name="Aug_69" localSheetId="54">#REF!</definedName>
    <definedName name="Aug_69" localSheetId="56">#REF!</definedName>
    <definedName name="Aug_69" localSheetId="57">#REF!</definedName>
    <definedName name="Aug_69" localSheetId="58">#REF!</definedName>
    <definedName name="Aug_69" localSheetId="60">#REF!</definedName>
    <definedName name="Aug_69" localSheetId="61">#REF!</definedName>
    <definedName name="Aug_69" localSheetId="62">#REF!</definedName>
    <definedName name="Aug_69" localSheetId="63">#REF!</definedName>
    <definedName name="Aug_69" localSheetId="64">#REF!</definedName>
    <definedName name="Aug_69" localSheetId="66">#REF!</definedName>
    <definedName name="Aug_69" localSheetId="67">#REF!</definedName>
    <definedName name="Aug_69" localSheetId="68">#REF!</definedName>
    <definedName name="Aug_69" localSheetId="69">#REF!</definedName>
    <definedName name="Aug_69" localSheetId="71">#REF!</definedName>
    <definedName name="Aug_69" localSheetId="72">#REF!</definedName>
    <definedName name="Aug_69" localSheetId="73">#REF!</definedName>
    <definedName name="Aug_69">#REF!</definedName>
    <definedName name="Aug_70" localSheetId="1">#REF!</definedName>
    <definedName name="Aug_70" localSheetId="11">#REF!</definedName>
    <definedName name="Aug_70" localSheetId="12">#REF!</definedName>
    <definedName name="Aug_70" localSheetId="13">#REF!</definedName>
    <definedName name="Aug_70" localSheetId="23">#REF!</definedName>
    <definedName name="Aug_70" localSheetId="24">#REF!</definedName>
    <definedName name="Aug_70" localSheetId="26">#REF!</definedName>
    <definedName name="Aug_70" localSheetId="28">#REF!</definedName>
    <definedName name="Aug_70" localSheetId="29">#REF!</definedName>
    <definedName name="Aug_70" localSheetId="31">#REF!</definedName>
    <definedName name="Aug_70" localSheetId="41">#REF!</definedName>
    <definedName name="Aug_70" localSheetId="4">#REF!</definedName>
    <definedName name="Aug_70" localSheetId="46">#REF!</definedName>
    <definedName name="Aug_70" localSheetId="47">#REF!</definedName>
    <definedName name="Aug_70" localSheetId="48">#REF!</definedName>
    <definedName name="Aug_70" localSheetId="49">#REF!</definedName>
    <definedName name="Aug_70" localSheetId="50">#REF!</definedName>
    <definedName name="Aug_70" localSheetId="51">#REF!</definedName>
    <definedName name="Aug_70" localSheetId="53">#REF!</definedName>
    <definedName name="Aug_70" localSheetId="54">#REF!</definedName>
    <definedName name="Aug_70" localSheetId="56">#REF!</definedName>
    <definedName name="Aug_70" localSheetId="57">#REF!</definedName>
    <definedName name="Aug_70" localSheetId="58">#REF!</definedName>
    <definedName name="Aug_70" localSheetId="60">#REF!</definedName>
    <definedName name="Aug_70" localSheetId="61">#REF!</definedName>
    <definedName name="Aug_70" localSheetId="62">#REF!</definedName>
    <definedName name="Aug_70" localSheetId="63">#REF!</definedName>
    <definedName name="Aug_70" localSheetId="64">#REF!</definedName>
    <definedName name="Aug_70" localSheetId="66">#REF!</definedName>
    <definedName name="Aug_70" localSheetId="67">#REF!</definedName>
    <definedName name="Aug_70" localSheetId="68">#REF!</definedName>
    <definedName name="Aug_70" localSheetId="69">#REF!</definedName>
    <definedName name="Aug_70" localSheetId="71">#REF!</definedName>
    <definedName name="Aug_70" localSheetId="72">#REF!</definedName>
    <definedName name="Aug_70" localSheetId="73">#REF!</definedName>
    <definedName name="Aug_70">#REF!</definedName>
    <definedName name="Aug_71" localSheetId="1">#REF!</definedName>
    <definedName name="Aug_71" localSheetId="11">#REF!</definedName>
    <definedName name="Aug_71" localSheetId="12">#REF!</definedName>
    <definedName name="Aug_71" localSheetId="13">#REF!</definedName>
    <definedName name="Aug_71" localSheetId="23">#REF!</definedName>
    <definedName name="Aug_71" localSheetId="24">#REF!</definedName>
    <definedName name="Aug_71" localSheetId="26">#REF!</definedName>
    <definedName name="Aug_71" localSheetId="28">#REF!</definedName>
    <definedName name="Aug_71" localSheetId="29">#REF!</definedName>
    <definedName name="Aug_71" localSheetId="31">#REF!</definedName>
    <definedName name="Aug_71" localSheetId="41">#REF!</definedName>
    <definedName name="Aug_71" localSheetId="4">#REF!</definedName>
    <definedName name="Aug_71" localSheetId="46">#REF!</definedName>
    <definedName name="Aug_71" localSheetId="47">#REF!</definedName>
    <definedName name="Aug_71" localSheetId="48">#REF!</definedName>
    <definedName name="Aug_71" localSheetId="49">#REF!</definedName>
    <definedName name="Aug_71" localSheetId="50">#REF!</definedName>
    <definedName name="Aug_71" localSheetId="51">#REF!</definedName>
    <definedName name="Aug_71" localSheetId="53">#REF!</definedName>
    <definedName name="Aug_71" localSheetId="54">#REF!</definedName>
    <definedName name="Aug_71" localSheetId="56">#REF!</definedName>
    <definedName name="Aug_71" localSheetId="57">#REF!</definedName>
    <definedName name="Aug_71" localSheetId="58">#REF!</definedName>
    <definedName name="Aug_71" localSheetId="60">#REF!</definedName>
    <definedName name="Aug_71" localSheetId="61">#REF!</definedName>
    <definedName name="Aug_71" localSheetId="62">#REF!</definedName>
    <definedName name="Aug_71" localSheetId="63">#REF!</definedName>
    <definedName name="Aug_71" localSheetId="64">#REF!</definedName>
    <definedName name="Aug_71" localSheetId="66">#REF!</definedName>
    <definedName name="Aug_71" localSheetId="67">#REF!</definedName>
    <definedName name="Aug_71" localSheetId="68">#REF!</definedName>
    <definedName name="Aug_71" localSheetId="69">#REF!</definedName>
    <definedName name="Aug_71" localSheetId="71">#REF!</definedName>
    <definedName name="Aug_71" localSheetId="72">#REF!</definedName>
    <definedName name="Aug_71" localSheetId="73">#REF!</definedName>
    <definedName name="Aug_71">#REF!</definedName>
    <definedName name="Aug_72" localSheetId="1">#REF!</definedName>
    <definedName name="Aug_72" localSheetId="11">#REF!</definedName>
    <definedName name="Aug_72" localSheetId="12">#REF!</definedName>
    <definedName name="Aug_72" localSheetId="13">#REF!</definedName>
    <definedName name="Aug_72" localSheetId="23">#REF!</definedName>
    <definedName name="Aug_72" localSheetId="24">#REF!</definedName>
    <definedName name="Aug_72" localSheetId="26">#REF!</definedName>
    <definedName name="Aug_72" localSheetId="28">#REF!</definedName>
    <definedName name="Aug_72" localSheetId="29">#REF!</definedName>
    <definedName name="Aug_72" localSheetId="31">#REF!</definedName>
    <definedName name="Aug_72" localSheetId="41">#REF!</definedName>
    <definedName name="Aug_72" localSheetId="4">#REF!</definedName>
    <definedName name="Aug_72" localSheetId="46">#REF!</definedName>
    <definedName name="Aug_72" localSheetId="47">#REF!</definedName>
    <definedName name="Aug_72" localSheetId="48">#REF!</definedName>
    <definedName name="Aug_72" localSheetId="49">#REF!</definedName>
    <definedName name="Aug_72" localSheetId="50">#REF!</definedName>
    <definedName name="Aug_72" localSheetId="51">#REF!</definedName>
    <definedName name="Aug_72" localSheetId="53">#REF!</definedName>
    <definedName name="Aug_72" localSheetId="54">#REF!</definedName>
    <definedName name="Aug_72" localSheetId="56">#REF!</definedName>
    <definedName name="Aug_72" localSheetId="57">#REF!</definedName>
    <definedName name="Aug_72" localSheetId="58">#REF!</definedName>
    <definedName name="Aug_72" localSheetId="60">#REF!</definedName>
    <definedName name="Aug_72" localSheetId="61">#REF!</definedName>
    <definedName name="Aug_72" localSheetId="62">#REF!</definedName>
    <definedName name="Aug_72" localSheetId="63">#REF!</definedName>
    <definedName name="Aug_72" localSheetId="64">#REF!</definedName>
    <definedName name="Aug_72" localSheetId="66">#REF!</definedName>
    <definedName name="Aug_72" localSheetId="67">#REF!</definedName>
    <definedName name="Aug_72" localSheetId="68">#REF!</definedName>
    <definedName name="Aug_72" localSheetId="69">#REF!</definedName>
    <definedName name="Aug_72" localSheetId="71">#REF!</definedName>
    <definedName name="Aug_72" localSheetId="72">#REF!</definedName>
    <definedName name="Aug_72" localSheetId="73">#REF!</definedName>
    <definedName name="Aug_72">#REF!</definedName>
    <definedName name="Aug_73" localSheetId="1">#REF!</definedName>
    <definedName name="Aug_73" localSheetId="11">#REF!</definedName>
    <definedName name="Aug_73" localSheetId="12">#REF!</definedName>
    <definedName name="Aug_73" localSheetId="13">#REF!</definedName>
    <definedName name="Aug_73" localSheetId="23">#REF!</definedName>
    <definedName name="Aug_73" localSheetId="24">#REF!</definedName>
    <definedName name="Aug_73" localSheetId="26">#REF!</definedName>
    <definedName name="Aug_73" localSheetId="28">#REF!</definedName>
    <definedName name="Aug_73" localSheetId="29">#REF!</definedName>
    <definedName name="Aug_73" localSheetId="31">#REF!</definedName>
    <definedName name="Aug_73" localSheetId="41">#REF!</definedName>
    <definedName name="Aug_73" localSheetId="4">#REF!</definedName>
    <definedName name="Aug_73" localSheetId="46">#REF!</definedName>
    <definedName name="Aug_73" localSheetId="47">#REF!</definedName>
    <definedName name="Aug_73" localSheetId="48">#REF!</definedName>
    <definedName name="Aug_73" localSheetId="49">#REF!</definedName>
    <definedName name="Aug_73" localSheetId="50">#REF!</definedName>
    <definedName name="Aug_73" localSheetId="51">#REF!</definedName>
    <definedName name="Aug_73" localSheetId="53">#REF!</definedName>
    <definedName name="Aug_73" localSheetId="54">#REF!</definedName>
    <definedName name="Aug_73" localSheetId="56">#REF!</definedName>
    <definedName name="Aug_73" localSheetId="57">#REF!</definedName>
    <definedName name="Aug_73" localSheetId="58">#REF!</definedName>
    <definedName name="Aug_73" localSheetId="60">#REF!</definedName>
    <definedName name="Aug_73" localSheetId="61">#REF!</definedName>
    <definedName name="Aug_73" localSheetId="62">#REF!</definedName>
    <definedName name="Aug_73" localSheetId="63">#REF!</definedName>
    <definedName name="Aug_73" localSheetId="64">#REF!</definedName>
    <definedName name="Aug_73" localSheetId="66">#REF!</definedName>
    <definedName name="Aug_73" localSheetId="67">#REF!</definedName>
    <definedName name="Aug_73" localSheetId="68">#REF!</definedName>
    <definedName name="Aug_73" localSheetId="69">#REF!</definedName>
    <definedName name="Aug_73" localSheetId="71">#REF!</definedName>
    <definedName name="Aug_73" localSheetId="72">#REF!</definedName>
    <definedName name="Aug_73" localSheetId="73">#REF!</definedName>
    <definedName name="Aug_73">#REF!</definedName>
    <definedName name="Aug_74" localSheetId="1">#REF!</definedName>
    <definedName name="Aug_74" localSheetId="11">#REF!</definedName>
    <definedName name="Aug_74" localSheetId="12">#REF!</definedName>
    <definedName name="Aug_74" localSheetId="13">#REF!</definedName>
    <definedName name="Aug_74" localSheetId="23">#REF!</definedName>
    <definedName name="Aug_74" localSheetId="24">#REF!</definedName>
    <definedName name="Aug_74" localSheetId="26">#REF!</definedName>
    <definedName name="Aug_74" localSheetId="28">#REF!</definedName>
    <definedName name="Aug_74" localSheetId="29">#REF!</definedName>
    <definedName name="Aug_74" localSheetId="31">#REF!</definedName>
    <definedName name="Aug_74" localSheetId="41">#REF!</definedName>
    <definedName name="Aug_74" localSheetId="4">#REF!</definedName>
    <definedName name="Aug_74" localSheetId="46">#REF!</definedName>
    <definedName name="Aug_74" localSheetId="47">#REF!</definedName>
    <definedName name="Aug_74" localSheetId="48">#REF!</definedName>
    <definedName name="Aug_74" localSheetId="49">#REF!</definedName>
    <definedName name="Aug_74" localSheetId="50">#REF!</definedName>
    <definedName name="Aug_74" localSheetId="51">#REF!</definedName>
    <definedName name="Aug_74" localSheetId="53">#REF!</definedName>
    <definedName name="Aug_74" localSheetId="54">#REF!</definedName>
    <definedName name="Aug_74" localSheetId="56">#REF!</definedName>
    <definedName name="Aug_74" localSheetId="57">#REF!</definedName>
    <definedName name="Aug_74" localSheetId="58">#REF!</definedName>
    <definedName name="Aug_74" localSheetId="60">#REF!</definedName>
    <definedName name="Aug_74" localSheetId="61">#REF!</definedName>
    <definedName name="Aug_74" localSheetId="62">#REF!</definedName>
    <definedName name="Aug_74" localSheetId="63">#REF!</definedName>
    <definedName name="Aug_74" localSheetId="64">#REF!</definedName>
    <definedName name="Aug_74" localSheetId="66">#REF!</definedName>
    <definedName name="Aug_74" localSheetId="67">#REF!</definedName>
    <definedName name="Aug_74" localSheetId="68">#REF!</definedName>
    <definedName name="Aug_74" localSheetId="69">#REF!</definedName>
    <definedName name="Aug_74" localSheetId="71">#REF!</definedName>
    <definedName name="Aug_74" localSheetId="72">#REF!</definedName>
    <definedName name="Aug_74" localSheetId="73">#REF!</definedName>
    <definedName name="Aug_74">#REF!</definedName>
    <definedName name="Aug_75" localSheetId="1">#REF!</definedName>
    <definedName name="Aug_75" localSheetId="11">#REF!</definedName>
    <definedName name="Aug_75" localSheetId="12">#REF!</definedName>
    <definedName name="Aug_75" localSheetId="13">#REF!</definedName>
    <definedName name="Aug_75" localSheetId="23">#REF!</definedName>
    <definedName name="Aug_75" localSheetId="24">#REF!</definedName>
    <definedName name="Aug_75" localSheetId="26">#REF!</definedName>
    <definedName name="Aug_75" localSheetId="28">#REF!</definedName>
    <definedName name="Aug_75" localSheetId="29">#REF!</definedName>
    <definedName name="Aug_75" localSheetId="31">#REF!</definedName>
    <definedName name="Aug_75" localSheetId="41">#REF!</definedName>
    <definedName name="Aug_75" localSheetId="4">#REF!</definedName>
    <definedName name="Aug_75" localSheetId="46">#REF!</definedName>
    <definedName name="Aug_75" localSheetId="47">#REF!</definedName>
    <definedName name="Aug_75" localSheetId="48">#REF!</definedName>
    <definedName name="Aug_75" localSheetId="49">#REF!</definedName>
    <definedName name="Aug_75" localSheetId="50">#REF!</definedName>
    <definedName name="Aug_75" localSheetId="51">#REF!</definedName>
    <definedName name="Aug_75" localSheetId="53">#REF!</definedName>
    <definedName name="Aug_75" localSheetId="54">#REF!</definedName>
    <definedName name="Aug_75" localSheetId="56">#REF!</definedName>
    <definedName name="Aug_75" localSheetId="57">#REF!</definedName>
    <definedName name="Aug_75" localSheetId="58">#REF!</definedName>
    <definedName name="Aug_75" localSheetId="60">#REF!</definedName>
    <definedName name="Aug_75" localSheetId="61">#REF!</definedName>
    <definedName name="Aug_75" localSheetId="62">#REF!</definedName>
    <definedName name="Aug_75" localSheetId="63">#REF!</definedName>
    <definedName name="Aug_75" localSheetId="64">#REF!</definedName>
    <definedName name="Aug_75" localSheetId="66">#REF!</definedName>
    <definedName name="Aug_75" localSheetId="67">#REF!</definedName>
    <definedName name="Aug_75" localSheetId="68">#REF!</definedName>
    <definedName name="Aug_75" localSheetId="69">#REF!</definedName>
    <definedName name="Aug_75" localSheetId="71">#REF!</definedName>
    <definedName name="Aug_75" localSheetId="72">#REF!</definedName>
    <definedName name="Aug_75" localSheetId="73">#REF!</definedName>
    <definedName name="Aug_75">#REF!</definedName>
    <definedName name="Aug_76" localSheetId="1">#REF!</definedName>
    <definedName name="Aug_76" localSheetId="11">#REF!</definedName>
    <definedName name="Aug_76" localSheetId="12">#REF!</definedName>
    <definedName name="Aug_76" localSheetId="13">#REF!</definedName>
    <definedName name="Aug_76" localSheetId="23">#REF!</definedName>
    <definedName name="Aug_76" localSheetId="24">#REF!</definedName>
    <definedName name="Aug_76" localSheetId="26">#REF!</definedName>
    <definedName name="Aug_76" localSheetId="28">#REF!</definedName>
    <definedName name="Aug_76" localSheetId="29">#REF!</definedName>
    <definedName name="Aug_76" localSheetId="31">#REF!</definedName>
    <definedName name="Aug_76" localSheetId="41">#REF!</definedName>
    <definedName name="Aug_76" localSheetId="4">#REF!</definedName>
    <definedName name="Aug_76" localSheetId="46">#REF!</definedName>
    <definedName name="Aug_76" localSheetId="47">#REF!</definedName>
    <definedName name="Aug_76" localSheetId="48">#REF!</definedName>
    <definedName name="Aug_76" localSheetId="49">#REF!</definedName>
    <definedName name="Aug_76" localSheetId="50">#REF!</definedName>
    <definedName name="Aug_76" localSheetId="51">#REF!</definedName>
    <definedName name="Aug_76" localSheetId="53">#REF!</definedName>
    <definedName name="Aug_76" localSheetId="54">#REF!</definedName>
    <definedName name="Aug_76" localSheetId="56">#REF!</definedName>
    <definedName name="Aug_76" localSheetId="57">#REF!</definedName>
    <definedName name="Aug_76" localSheetId="58">#REF!</definedName>
    <definedName name="Aug_76" localSheetId="60">#REF!</definedName>
    <definedName name="Aug_76" localSheetId="61">#REF!</definedName>
    <definedName name="Aug_76" localSheetId="62">#REF!</definedName>
    <definedName name="Aug_76" localSheetId="63">#REF!</definedName>
    <definedName name="Aug_76" localSheetId="64">#REF!</definedName>
    <definedName name="Aug_76" localSheetId="66">#REF!</definedName>
    <definedName name="Aug_76" localSheetId="67">#REF!</definedName>
    <definedName name="Aug_76" localSheetId="68">#REF!</definedName>
    <definedName name="Aug_76" localSheetId="69">#REF!</definedName>
    <definedName name="Aug_76" localSheetId="71">#REF!</definedName>
    <definedName name="Aug_76" localSheetId="72">#REF!</definedName>
    <definedName name="Aug_76" localSheetId="73">#REF!</definedName>
    <definedName name="Aug_76">#REF!</definedName>
    <definedName name="Aug_77" localSheetId="1">#REF!</definedName>
    <definedName name="Aug_77" localSheetId="11">#REF!</definedName>
    <definedName name="Aug_77" localSheetId="12">#REF!</definedName>
    <definedName name="Aug_77" localSheetId="13">#REF!</definedName>
    <definedName name="Aug_77" localSheetId="23">#REF!</definedName>
    <definedName name="Aug_77" localSheetId="24">#REF!</definedName>
    <definedName name="Aug_77" localSheetId="26">#REF!</definedName>
    <definedName name="Aug_77" localSheetId="28">#REF!</definedName>
    <definedName name="Aug_77" localSheetId="29">#REF!</definedName>
    <definedName name="Aug_77" localSheetId="31">#REF!</definedName>
    <definedName name="Aug_77" localSheetId="41">#REF!</definedName>
    <definedName name="Aug_77" localSheetId="4">#REF!</definedName>
    <definedName name="Aug_77" localSheetId="46">#REF!</definedName>
    <definedName name="Aug_77" localSheetId="47">#REF!</definedName>
    <definedName name="Aug_77" localSheetId="48">#REF!</definedName>
    <definedName name="Aug_77" localSheetId="49">#REF!</definedName>
    <definedName name="Aug_77" localSheetId="50">#REF!</definedName>
    <definedName name="Aug_77" localSheetId="51">#REF!</definedName>
    <definedName name="Aug_77" localSheetId="53">#REF!</definedName>
    <definedName name="Aug_77" localSheetId="54">#REF!</definedName>
    <definedName name="Aug_77" localSheetId="56">#REF!</definedName>
    <definedName name="Aug_77" localSheetId="57">#REF!</definedName>
    <definedName name="Aug_77" localSheetId="58">#REF!</definedName>
    <definedName name="Aug_77" localSheetId="60">#REF!</definedName>
    <definedName name="Aug_77" localSheetId="61">#REF!</definedName>
    <definedName name="Aug_77" localSheetId="62">#REF!</definedName>
    <definedName name="Aug_77" localSheetId="63">#REF!</definedName>
    <definedName name="Aug_77" localSheetId="64">#REF!</definedName>
    <definedName name="Aug_77" localSheetId="66">#REF!</definedName>
    <definedName name="Aug_77" localSheetId="67">#REF!</definedName>
    <definedName name="Aug_77" localSheetId="68">#REF!</definedName>
    <definedName name="Aug_77" localSheetId="69">#REF!</definedName>
    <definedName name="Aug_77" localSheetId="71">#REF!</definedName>
    <definedName name="Aug_77" localSheetId="72">#REF!</definedName>
    <definedName name="Aug_77" localSheetId="73">#REF!</definedName>
    <definedName name="Aug_77">#REF!</definedName>
    <definedName name="Aug_78" localSheetId="1">#REF!</definedName>
    <definedName name="Aug_78" localSheetId="11">#REF!</definedName>
    <definedName name="Aug_78" localSheetId="12">#REF!</definedName>
    <definedName name="Aug_78" localSheetId="13">#REF!</definedName>
    <definedName name="Aug_78" localSheetId="23">#REF!</definedName>
    <definedName name="Aug_78" localSheetId="24">#REF!</definedName>
    <definedName name="Aug_78" localSheetId="26">#REF!</definedName>
    <definedName name="Aug_78" localSheetId="28">#REF!</definedName>
    <definedName name="Aug_78" localSheetId="29">#REF!</definedName>
    <definedName name="Aug_78" localSheetId="31">#REF!</definedName>
    <definedName name="Aug_78" localSheetId="41">#REF!</definedName>
    <definedName name="Aug_78" localSheetId="4">#REF!</definedName>
    <definedName name="Aug_78" localSheetId="46">#REF!</definedName>
    <definedName name="Aug_78" localSheetId="47">#REF!</definedName>
    <definedName name="Aug_78" localSheetId="48">#REF!</definedName>
    <definedName name="Aug_78" localSheetId="49">#REF!</definedName>
    <definedName name="Aug_78" localSheetId="50">#REF!</definedName>
    <definedName name="Aug_78" localSheetId="51">#REF!</definedName>
    <definedName name="Aug_78" localSheetId="53">#REF!</definedName>
    <definedName name="Aug_78" localSheetId="54">#REF!</definedName>
    <definedName name="Aug_78" localSheetId="56">#REF!</definedName>
    <definedName name="Aug_78" localSheetId="57">#REF!</definedName>
    <definedName name="Aug_78" localSheetId="58">#REF!</definedName>
    <definedName name="Aug_78" localSheetId="60">#REF!</definedName>
    <definedName name="Aug_78" localSheetId="61">#REF!</definedName>
    <definedName name="Aug_78" localSheetId="62">#REF!</definedName>
    <definedName name="Aug_78" localSheetId="63">#REF!</definedName>
    <definedName name="Aug_78" localSheetId="64">#REF!</definedName>
    <definedName name="Aug_78" localSheetId="66">#REF!</definedName>
    <definedName name="Aug_78" localSheetId="67">#REF!</definedName>
    <definedName name="Aug_78" localSheetId="68">#REF!</definedName>
    <definedName name="Aug_78" localSheetId="69">#REF!</definedName>
    <definedName name="Aug_78" localSheetId="71">#REF!</definedName>
    <definedName name="Aug_78" localSheetId="72">#REF!</definedName>
    <definedName name="Aug_78" localSheetId="73">#REF!</definedName>
    <definedName name="Aug_78">#REF!</definedName>
    <definedName name="Aug_79" localSheetId="1">#REF!</definedName>
    <definedName name="Aug_79" localSheetId="11">#REF!</definedName>
    <definedName name="Aug_79" localSheetId="12">#REF!</definedName>
    <definedName name="Aug_79" localSheetId="13">#REF!</definedName>
    <definedName name="Aug_79" localSheetId="23">#REF!</definedName>
    <definedName name="Aug_79" localSheetId="24">#REF!</definedName>
    <definedName name="Aug_79" localSheetId="26">#REF!</definedName>
    <definedName name="Aug_79" localSheetId="28">#REF!</definedName>
    <definedName name="Aug_79" localSheetId="29">#REF!</definedName>
    <definedName name="Aug_79" localSheetId="31">#REF!</definedName>
    <definedName name="Aug_79" localSheetId="41">#REF!</definedName>
    <definedName name="Aug_79" localSheetId="4">#REF!</definedName>
    <definedName name="Aug_79" localSheetId="46">#REF!</definedName>
    <definedName name="Aug_79" localSheetId="47">#REF!</definedName>
    <definedName name="Aug_79" localSheetId="48">#REF!</definedName>
    <definedName name="Aug_79" localSheetId="49">#REF!</definedName>
    <definedName name="Aug_79" localSheetId="50">#REF!</definedName>
    <definedName name="Aug_79" localSheetId="51">#REF!</definedName>
    <definedName name="Aug_79" localSheetId="53">#REF!</definedName>
    <definedName name="Aug_79" localSheetId="54">#REF!</definedName>
    <definedName name="Aug_79" localSheetId="56">#REF!</definedName>
    <definedName name="Aug_79" localSheetId="57">#REF!</definedName>
    <definedName name="Aug_79" localSheetId="58">#REF!</definedName>
    <definedName name="Aug_79" localSheetId="60">#REF!</definedName>
    <definedName name="Aug_79" localSheetId="61">#REF!</definedName>
    <definedName name="Aug_79" localSheetId="62">#REF!</definedName>
    <definedName name="Aug_79" localSheetId="63">#REF!</definedName>
    <definedName name="Aug_79" localSheetId="64">#REF!</definedName>
    <definedName name="Aug_79" localSheetId="66">#REF!</definedName>
    <definedName name="Aug_79" localSheetId="67">#REF!</definedName>
    <definedName name="Aug_79" localSheetId="68">#REF!</definedName>
    <definedName name="Aug_79" localSheetId="69">#REF!</definedName>
    <definedName name="Aug_79" localSheetId="71">#REF!</definedName>
    <definedName name="Aug_79" localSheetId="72">#REF!</definedName>
    <definedName name="Aug_79" localSheetId="73">#REF!</definedName>
    <definedName name="Aug_79">#REF!</definedName>
    <definedName name="Aug_80" localSheetId="1">#REF!</definedName>
    <definedName name="Aug_80" localSheetId="11">#REF!</definedName>
    <definedName name="Aug_80" localSheetId="12">#REF!</definedName>
    <definedName name="Aug_80" localSheetId="13">#REF!</definedName>
    <definedName name="Aug_80" localSheetId="23">#REF!</definedName>
    <definedName name="Aug_80" localSheetId="24">#REF!</definedName>
    <definedName name="Aug_80" localSheetId="26">#REF!</definedName>
    <definedName name="Aug_80" localSheetId="28">#REF!</definedName>
    <definedName name="Aug_80" localSheetId="29">#REF!</definedName>
    <definedName name="Aug_80" localSheetId="31">#REF!</definedName>
    <definedName name="Aug_80" localSheetId="41">#REF!</definedName>
    <definedName name="Aug_80" localSheetId="4">#REF!</definedName>
    <definedName name="Aug_80" localSheetId="46">#REF!</definedName>
    <definedName name="Aug_80" localSheetId="47">#REF!</definedName>
    <definedName name="Aug_80" localSheetId="48">#REF!</definedName>
    <definedName name="Aug_80" localSheetId="49">#REF!</definedName>
    <definedName name="Aug_80" localSheetId="50">#REF!</definedName>
    <definedName name="Aug_80" localSheetId="51">#REF!</definedName>
    <definedName name="Aug_80" localSheetId="53">#REF!</definedName>
    <definedName name="Aug_80" localSheetId="54">#REF!</definedName>
    <definedName name="Aug_80" localSheetId="56">#REF!</definedName>
    <definedName name="Aug_80" localSheetId="57">#REF!</definedName>
    <definedName name="Aug_80" localSheetId="58">#REF!</definedName>
    <definedName name="Aug_80" localSheetId="60">#REF!</definedName>
    <definedName name="Aug_80" localSheetId="61">#REF!</definedName>
    <definedName name="Aug_80" localSheetId="62">#REF!</definedName>
    <definedName name="Aug_80" localSheetId="63">#REF!</definedName>
    <definedName name="Aug_80" localSheetId="64">#REF!</definedName>
    <definedName name="Aug_80" localSheetId="66">#REF!</definedName>
    <definedName name="Aug_80" localSheetId="67">#REF!</definedName>
    <definedName name="Aug_80" localSheetId="68">#REF!</definedName>
    <definedName name="Aug_80" localSheetId="69">#REF!</definedName>
    <definedName name="Aug_80" localSheetId="71">#REF!</definedName>
    <definedName name="Aug_80" localSheetId="72">#REF!</definedName>
    <definedName name="Aug_80" localSheetId="73">#REF!</definedName>
    <definedName name="Aug_80">#REF!</definedName>
    <definedName name="Aug_81" localSheetId="1">#REF!</definedName>
    <definedName name="Aug_81" localSheetId="11">#REF!</definedName>
    <definedName name="Aug_81" localSheetId="12">#REF!</definedName>
    <definedName name="Aug_81" localSheetId="13">#REF!</definedName>
    <definedName name="Aug_81" localSheetId="23">#REF!</definedName>
    <definedName name="Aug_81" localSheetId="24">#REF!</definedName>
    <definedName name="Aug_81" localSheetId="26">#REF!</definedName>
    <definedName name="Aug_81" localSheetId="28">#REF!</definedName>
    <definedName name="Aug_81" localSheetId="29">#REF!</definedName>
    <definedName name="Aug_81" localSheetId="31">#REF!</definedName>
    <definedName name="Aug_81" localSheetId="41">#REF!</definedName>
    <definedName name="Aug_81" localSheetId="4">#REF!</definedName>
    <definedName name="Aug_81" localSheetId="46">#REF!</definedName>
    <definedName name="Aug_81" localSheetId="47">#REF!</definedName>
    <definedName name="Aug_81" localSheetId="48">#REF!</definedName>
    <definedName name="Aug_81" localSheetId="49">#REF!</definedName>
    <definedName name="Aug_81" localSheetId="50">#REF!</definedName>
    <definedName name="Aug_81" localSheetId="51">#REF!</definedName>
    <definedName name="Aug_81" localSheetId="53">#REF!</definedName>
    <definedName name="Aug_81" localSheetId="54">#REF!</definedName>
    <definedName name="Aug_81" localSheetId="56">#REF!</definedName>
    <definedName name="Aug_81" localSheetId="57">#REF!</definedName>
    <definedName name="Aug_81" localSheetId="58">#REF!</definedName>
    <definedName name="Aug_81" localSheetId="60">#REF!</definedName>
    <definedName name="Aug_81" localSheetId="61">#REF!</definedName>
    <definedName name="Aug_81" localSheetId="62">#REF!</definedName>
    <definedName name="Aug_81" localSheetId="63">#REF!</definedName>
    <definedName name="Aug_81" localSheetId="64">#REF!</definedName>
    <definedName name="Aug_81" localSheetId="66">#REF!</definedName>
    <definedName name="Aug_81" localSheetId="67">#REF!</definedName>
    <definedName name="Aug_81" localSheetId="68">#REF!</definedName>
    <definedName name="Aug_81" localSheetId="69">#REF!</definedName>
    <definedName name="Aug_81" localSheetId="71">#REF!</definedName>
    <definedName name="Aug_81" localSheetId="72">#REF!</definedName>
    <definedName name="Aug_81" localSheetId="73">#REF!</definedName>
    <definedName name="Aug_81">#REF!</definedName>
    <definedName name="Aug_82" localSheetId="1">#REF!</definedName>
    <definedName name="Aug_82" localSheetId="11">#REF!</definedName>
    <definedName name="Aug_82" localSheetId="12">#REF!</definedName>
    <definedName name="Aug_82" localSheetId="13">#REF!</definedName>
    <definedName name="Aug_82" localSheetId="23">#REF!</definedName>
    <definedName name="Aug_82" localSheetId="24">#REF!</definedName>
    <definedName name="Aug_82" localSheetId="26">#REF!</definedName>
    <definedName name="Aug_82" localSheetId="28">#REF!</definedName>
    <definedName name="Aug_82" localSheetId="29">#REF!</definedName>
    <definedName name="Aug_82" localSheetId="31">#REF!</definedName>
    <definedName name="Aug_82" localSheetId="41">#REF!</definedName>
    <definedName name="Aug_82" localSheetId="4">#REF!</definedName>
    <definedName name="Aug_82" localSheetId="46">#REF!</definedName>
    <definedName name="Aug_82" localSheetId="47">#REF!</definedName>
    <definedName name="Aug_82" localSheetId="48">#REF!</definedName>
    <definedName name="Aug_82" localSheetId="49">#REF!</definedName>
    <definedName name="Aug_82" localSheetId="50">#REF!</definedName>
    <definedName name="Aug_82" localSheetId="51">#REF!</definedName>
    <definedName name="Aug_82" localSheetId="53">#REF!</definedName>
    <definedName name="Aug_82" localSheetId="54">#REF!</definedName>
    <definedName name="Aug_82" localSheetId="56">#REF!</definedName>
    <definedName name="Aug_82" localSheetId="57">#REF!</definedName>
    <definedName name="Aug_82" localSheetId="58">#REF!</definedName>
    <definedName name="Aug_82" localSheetId="60">#REF!</definedName>
    <definedName name="Aug_82" localSheetId="61">#REF!</definedName>
    <definedName name="Aug_82" localSheetId="62">#REF!</definedName>
    <definedName name="Aug_82" localSheetId="63">#REF!</definedName>
    <definedName name="Aug_82" localSheetId="64">#REF!</definedName>
    <definedName name="Aug_82" localSheetId="66">#REF!</definedName>
    <definedName name="Aug_82" localSheetId="67">#REF!</definedName>
    <definedName name="Aug_82" localSheetId="68">#REF!</definedName>
    <definedName name="Aug_82" localSheetId="69">#REF!</definedName>
    <definedName name="Aug_82" localSheetId="71">#REF!</definedName>
    <definedName name="Aug_82" localSheetId="72">#REF!</definedName>
    <definedName name="Aug_82" localSheetId="73">#REF!</definedName>
    <definedName name="Aug_82">#REF!</definedName>
    <definedName name="Aug_83" localSheetId="1">#REF!</definedName>
    <definedName name="Aug_83" localSheetId="11">#REF!</definedName>
    <definedName name="Aug_83" localSheetId="12">#REF!</definedName>
    <definedName name="Aug_83" localSheetId="13">#REF!</definedName>
    <definedName name="Aug_83" localSheetId="23">#REF!</definedName>
    <definedName name="Aug_83" localSheetId="24">#REF!</definedName>
    <definedName name="Aug_83" localSheetId="26">#REF!</definedName>
    <definedName name="Aug_83" localSheetId="28">#REF!</definedName>
    <definedName name="Aug_83" localSheetId="29">#REF!</definedName>
    <definedName name="Aug_83" localSheetId="31">#REF!</definedName>
    <definedName name="Aug_83" localSheetId="41">#REF!</definedName>
    <definedName name="Aug_83" localSheetId="4">#REF!</definedName>
    <definedName name="Aug_83" localSheetId="46">#REF!</definedName>
    <definedName name="Aug_83" localSheetId="47">#REF!</definedName>
    <definedName name="Aug_83" localSheetId="48">#REF!</definedName>
    <definedName name="Aug_83" localSheetId="49">#REF!</definedName>
    <definedName name="Aug_83" localSheetId="50">#REF!</definedName>
    <definedName name="Aug_83" localSheetId="51">#REF!</definedName>
    <definedName name="Aug_83" localSheetId="53">#REF!</definedName>
    <definedName name="Aug_83" localSheetId="54">#REF!</definedName>
    <definedName name="Aug_83" localSheetId="56">#REF!</definedName>
    <definedName name="Aug_83" localSheetId="57">#REF!</definedName>
    <definedName name="Aug_83" localSheetId="58">#REF!</definedName>
    <definedName name="Aug_83" localSheetId="60">#REF!</definedName>
    <definedName name="Aug_83" localSheetId="61">#REF!</definedName>
    <definedName name="Aug_83" localSheetId="62">#REF!</definedName>
    <definedName name="Aug_83" localSheetId="63">#REF!</definedName>
    <definedName name="Aug_83" localSheetId="64">#REF!</definedName>
    <definedName name="Aug_83" localSheetId="66">#REF!</definedName>
    <definedName name="Aug_83" localSheetId="67">#REF!</definedName>
    <definedName name="Aug_83" localSheetId="68">#REF!</definedName>
    <definedName name="Aug_83" localSheetId="69">#REF!</definedName>
    <definedName name="Aug_83" localSheetId="71">#REF!</definedName>
    <definedName name="Aug_83" localSheetId="72">#REF!</definedName>
    <definedName name="Aug_83" localSheetId="73">#REF!</definedName>
    <definedName name="Aug_83">#REF!</definedName>
    <definedName name="Aug_84" localSheetId="1">#REF!</definedName>
    <definedName name="Aug_84" localSheetId="11">#REF!</definedName>
    <definedName name="Aug_84" localSheetId="12">#REF!</definedName>
    <definedName name="Aug_84" localSheetId="13">#REF!</definedName>
    <definedName name="Aug_84" localSheetId="23">#REF!</definedName>
    <definedName name="Aug_84" localSheetId="24">#REF!</definedName>
    <definedName name="Aug_84" localSheetId="26">#REF!</definedName>
    <definedName name="Aug_84" localSheetId="28">#REF!</definedName>
    <definedName name="Aug_84" localSheetId="29">#REF!</definedName>
    <definedName name="Aug_84" localSheetId="31">#REF!</definedName>
    <definedName name="Aug_84" localSheetId="41">#REF!</definedName>
    <definedName name="Aug_84" localSheetId="4">#REF!</definedName>
    <definedName name="Aug_84" localSheetId="46">#REF!</definedName>
    <definedName name="Aug_84" localSheetId="47">#REF!</definedName>
    <definedName name="Aug_84" localSheetId="48">#REF!</definedName>
    <definedName name="Aug_84" localSheetId="49">#REF!</definedName>
    <definedName name="Aug_84" localSheetId="50">#REF!</definedName>
    <definedName name="Aug_84" localSheetId="51">#REF!</definedName>
    <definedName name="Aug_84" localSheetId="53">#REF!</definedName>
    <definedName name="Aug_84" localSheetId="54">#REF!</definedName>
    <definedName name="Aug_84" localSheetId="56">#REF!</definedName>
    <definedName name="Aug_84" localSheetId="57">#REF!</definedName>
    <definedName name="Aug_84" localSheetId="58">#REF!</definedName>
    <definedName name="Aug_84" localSheetId="60">#REF!</definedName>
    <definedName name="Aug_84" localSheetId="61">#REF!</definedName>
    <definedName name="Aug_84" localSheetId="62">#REF!</definedName>
    <definedName name="Aug_84" localSheetId="63">#REF!</definedName>
    <definedName name="Aug_84" localSheetId="64">#REF!</definedName>
    <definedName name="Aug_84" localSheetId="66">#REF!</definedName>
    <definedName name="Aug_84" localSheetId="67">#REF!</definedName>
    <definedName name="Aug_84" localSheetId="68">#REF!</definedName>
    <definedName name="Aug_84" localSheetId="69">#REF!</definedName>
    <definedName name="Aug_84" localSheetId="71">#REF!</definedName>
    <definedName name="Aug_84" localSheetId="72">#REF!</definedName>
    <definedName name="Aug_84" localSheetId="73">#REF!</definedName>
    <definedName name="Aug_84">#REF!</definedName>
    <definedName name="Aug_85" localSheetId="1">#REF!</definedName>
    <definedName name="Aug_85" localSheetId="11">#REF!</definedName>
    <definedName name="Aug_85" localSheetId="12">#REF!</definedName>
    <definedName name="Aug_85" localSheetId="13">#REF!</definedName>
    <definedName name="Aug_85" localSheetId="23">#REF!</definedName>
    <definedName name="Aug_85" localSheetId="24">#REF!</definedName>
    <definedName name="Aug_85" localSheetId="26">#REF!</definedName>
    <definedName name="Aug_85" localSheetId="28">#REF!</definedName>
    <definedName name="Aug_85" localSheetId="29">#REF!</definedName>
    <definedName name="Aug_85" localSheetId="31">#REF!</definedName>
    <definedName name="Aug_85" localSheetId="41">#REF!</definedName>
    <definedName name="Aug_85" localSheetId="4">#REF!</definedName>
    <definedName name="Aug_85" localSheetId="46">#REF!</definedName>
    <definedName name="Aug_85" localSheetId="47">#REF!</definedName>
    <definedName name="Aug_85" localSheetId="48">#REF!</definedName>
    <definedName name="Aug_85" localSheetId="49">#REF!</definedName>
    <definedName name="Aug_85" localSheetId="50">#REF!</definedName>
    <definedName name="Aug_85" localSheetId="51">#REF!</definedName>
    <definedName name="Aug_85" localSheetId="53">#REF!</definedName>
    <definedName name="Aug_85" localSheetId="54">#REF!</definedName>
    <definedName name="Aug_85" localSheetId="56">#REF!</definedName>
    <definedName name="Aug_85" localSheetId="57">#REF!</definedName>
    <definedName name="Aug_85" localSheetId="58">#REF!</definedName>
    <definedName name="Aug_85" localSheetId="60">#REF!</definedName>
    <definedName name="Aug_85" localSheetId="61">#REF!</definedName>
    <definedName name="Aug_85" localSheetId="62">#REF!</definedName>
    <definedName name="Aug_85" localSheetId="63">#REF!</definedName>
    <definedName name="Aug_85" localSheetId="64">#REF!</definedName>
    <definedName name="Aug_85" localSheetId="66">#REF!</definedName>
    <definedName name="Aug_85" localSheetId="67">#REF!</definedName>
    <definedName name="Aug_85" localSheetId="68">#REF!</definedName>
    <definedName name="Aug_85" localSheetId="69">#REF!</definedName>
    <definedName name="Aug_85" localSheetId="71">#REF!</definedName>
    <definedName name="Aug_85" localSheetId="72">#REF!</definedName>
    <definedName name="Aug_85" localSheetId="73">#REF!</definedName>
    <definedName name="Aug_85">#REF!</definedName>
    <definedName name="Aug_86" localSheetId="1">#REF!</definedName>
    <definedName name="Aug_86" localSheetId="11">#REF!</definedName>
    <definedName name="Aug_86" localSheetId="12">#REF!</definedName>
    <definedName name="Aug_86" localSheetId="13">#REF!</definedName>
    <definedName name="Aug_86" localSheetId="23">#REF!</definedName>
    <definedName name="Aug_86" localSheetId="24">#REF!</definedName>
    <definedName name="Aug_86" localSheetId="26">#REF!</definedName>
    <definedName name="Aug_86" localSheetId="28">#REF!</definedName>
    <definedName name="Aug_86" localSheetId="29">#REF!</definedName>
    <definedName name="Aug_86" localSheetId="31">#REF!</definedName>
    <definedName name="Aug_86" localSheetId="41">#REF!</definedName>
    <definedName name="Aug_86" localSheetId="4">#REF!</definedName>
    <definedName name="Aug_86" localSheetId="46">#REF!</definedName>
    <definedName name="Aug_86" localSheetId="47">#REF!</definedName>
    <definedName name="Aug_86" localSheetId="48">#REF!</definedName>
    <definedName name="Aug_86" localSheetId="49">#REF!</definedName>
    <definedName name="Aug_86" localSheetId="50">#REF!</definedName>
    <definedName name="Aug_86" localSheetId="51">#REF!</definedName>
    <definedName name="Aug_86" localSheetId="53">#REF!</definedName>
    <definedName name="Aug_86" localSheetId="54">#REF!</definedName>
    <definedName name="Aug_86" localSheetId="56">#REF!</definedName>
    <definedName name="Aug_86" localSheetId="57">#REF!</definedName>
    <definedName name="Aug_86" localSheetId="58">#REF!</definedName>
    <definedName name="Aug_86" localSheetId="60">#REF!</definedName>
    <definedName name="Aug_86" localSheetId="61">#REF!</definedName>
    <definedName name="Aug_86" localSheetId="62">#REF!</definedName>
    <definedName name="Aug_86" localSheetId="63">#REF!</definedName>
    <definedName name="Aug_86" localSheetId="64">#REF!</definedName>
    <definedName name="Aug_86" localSheetId="66">#REF!</definedName>
    <definedName name="Aug_86" localSheetId="67">#REF!</definedName>
    <definedName name="Aug_86" localSheetId="68">#REF!</definedName>
    <definedName name="Aug_86" localSheetId="69">#REF!</definedName>
    <definedName name="Aug_86" localSheetId="71">#REF!</definedName>
    <definedName name="Aug_86" localSheetId="72">#REF!</definedName>
    <definedName name="Aug_86" localSheetId="73">#REF!</definedName>
    <definedName name="Aug_86">#REF!</definedName>
    <definedName name="Aug_87" localSheetId="1">#REF!</definedName>
    <definedName name="Aug_87" localSheetId="11">#REF!</definedName>
    <definedName name="Aug_87" localSheetId="12">#REF!</definedName>
    <definedName name="Aug_87" localSheetId="13">#REF!</definedName>
    <definedName name="Aug_87" localSheetId="23">#REF!</definedName>
    <definedName name="Aug_87" localSheetId="24">#REF!</definedName>
    <definedName name="Aug_87" localSheetId="26">#REF!</definedName>
    <definedName name="Aug_87" localSheetId="28">#REF!</definedName>
    <definedName name="Aug_87" localSheetId="29">#REF!</definedName>
    <definedName name="Aug_87" localSheetId="31">#REF!</definedName>
    <definedName name="Aug_87" localSheetId="41">#REF!</definedName>
    <definedName name="Aug_87" localSheetId="4">#REF!</definedName>
    <definedName name="Aug_87" localSheetId="46">#REF!</definedName>
    <definedName name="Aug_87" localSheetId="47">#REF!</definedName>
    <definedName name="Aug_87" localSheetId="48">#REF!</definedName>
    <definedName name="Aug_87" localSheetId="49">#REF!</definedName>
    <definedName name="Aug_87" localSheetId="50">#REF!</definedName>
    <definedName name="Aug_87" localSheetId="51">#REF!</definedName>
    <definedName name="Aug_87" localSheetId="53">#REF!</definedName>
    <definedName name="Aug_87" localSheetId="54">#REF!</definedName>
    <definedName name="Aug_87" localSheetId="56">#REF!</definedName>
    <definedName name="Aug_87" localSheetId="57">#REF!</definedName>
    <definedName name="Aug_87" localSheetId="58">#REF!</definedName>
    <definedName name="Aug_87" localSheetId="60">#REF!</definedName>
    <definedName name="Aug_87" localSheetId="61">#REF!</definedName>
    <definedName name="Aug_87" localSheetId="62">#REF!</definedName>
    <definedName name="Aug_87" localSheetId="63">#REF!</definedName>
    <definedName name="Aug_87" localSheetId="64">#REF!</definedName>
    <definedName name="Aug_87" localSheetId="66">#REF!</definedName>
    <definedName name="Aug_87" localSheetId="67">#REF!</definedName>
    <definedName name="Aug_87" localSheetId="68">#REF!</definedName>
    <definedName name="Aug_87" localSheetId="69">#REF!</definedName>
    <definedName name="Aug_87" localSheetId="71">#REF!</definedName>
    <definedName name="Aug_87" localSheetId="72">#REF!</definedName>
    <definedName name="Aug_87" localSheetId="73">#REF!</definedName>
    <definedName name="Aug_87">#REF!</definedName>
    <definedName name="Aug_88" localSheetId="1">#REF!</definedName>
    <definedName name="Aug_88" localSheetId="11">#REF!</definedName>
    <definedName name="Aug_88" localSheetId="12">#REF!</definedName>
    <definedName name="Aug_88" localSheetId="13">#REF!</definedName>
    <definedName name="Aug_88" localSheetId="23">#REF!</definedName>
    <definedName name="Aug_88" localSheetId="24">#REF!</definedName>
    <definedName name="Aug_88" localSheetId="26">#REF!</definedName>
    <definedName name="Aug_88" localSheetId="28">#REF!</definedName>
    <definedName name="Aug_88" localSheetId="29">#REF!</definedName>
    <definedName name="Aug_88" localSheetId="31">#REF!</definedName>
    <definedName name="Aug_88" localSheetId="41">#REF!</definedName>
    <definedName name="Aug_88" localSheetId="4">#REF!</definedName>
    <definedName name="Aug_88" localSheetId="46">#REF!</definedName>
    <definedName name="Aug_88" localSheetId="47">#REF!</definedName>
    <definedName name="Aug_88" localSheetId="48">#REF!</definedName>
    <definedName name="Aug_88" localSheetId="49">#REF!</definedName>
    <definedName name="Aug_88" localSheetId="50">#REF!</definedName>
    <definedName name="Aug_88" localSheetId="51">#REF!</definedName>
    <definedName name="Aug_88" localSheetId="53">#REF!</definedName>
    <definedName name="Aug_88" localSheetId="54">#REF!</definedName>
    <definedName name="Aug_88" localSheetId="56">#REF!</definedName>
    <definedName name="Aug_88" localSheetId="57">#REF!</definedName>
    <definedName name="Aug_88" localSheetId="58">#REF!</definedName>
    <definedName name="Aug_88" localSheetId="60">#REF!</definedName>
    <definedName name="Aug_88" localSheetId="61">#REF!</definedName>
    <definedName name="Aug_88" localSheetId="62">#REF!</definedName>
    <definedName name="Aug_88" localSheetId="63">#REF!</definedName>
    <definedName name="Aug_88" localSheetId="64">#REF!</definedName>
    <definedName name="Aug_88" localSheetId="66">#REF!</definedName>
    <definedName name="Aug_88" localSheetId="67">#REF!</definedName>
    <definedName name="Aug_88" localSheetId="68">#REF!</definedName>
    <definedName name="Aug_88" localSheetId="69">#REF!</definedName>
    <definedName name="Aug_88" localSheetId="71">#REF!</definedName>
    <definedName name="Aug_88" localSheetId="72">#REF!</definedName>
    <definedName name="Aug_88" localSheetId="73">#REF!</definedName>
    <definedName name="Aug_88">#REF!</definedName>
    <definedName name="Aug_89" localSheetId="1">#REF!</definedName>
    <definedName name="Aug_89" localSheetId="11">#REF!</definedName>
    <definedName name="Aug_89" localSheetId="12">#REF!</definedName>
    <definedName name="Aug_89" localSheetId="13">#REF!</definedName>
    <definedName name="Aug_89" localSheetId="23">#REF!</definedName>
    <definedName name="Aug_89" localSheetId="24">#REF!</definedName>
    <definedName name="Aug_89" localSheetId="26">#REF!</definedName>
    <definedName name="Aug_89" localSheetId="28">#REF!</definedName>
    <definedName name="Aug_89" localSheetId="29">#REF!</definedName>
    <definedName name="Aug_89" localSheetId="31">#REF!</definedName>
    <definedName name="Aug_89" localSheetId="41">#REF!</definedName>
    <definedName name="Aug_89" localSheetId="4">#REF!</definedName>
    <definedName name="Aug_89" localSheetId="46">#REF!</definedName>
    <definedName name="Aug_89" localSheetId="47">#REF!</definedName>
    <definedName name="Aug_89" localSheetId="48">#REF!</definedName>
    <definedName name="Aug_89" localSheetId="49">#REF!</definedName>
    <definedName name="Aug_89" localSheetId="50">#REF!</definedName>
    <definedName name="Aug_89" localSheetId="51">#REF!</definedName>
    <definedName name="Aug_89" localSheetId="53">#REF!</definedName>
    <definedName name="Aug_89" localSheetId="54">#REF!</definedName>
    <definedName name="Aug_89" localSheetId="56">#REF!</definedName>
    <definedName name="Aug_89" localSheetId="57">#REF!</definedName>
    <definedName name="Aug_89" localSheetId="58">#REF!</definedName>
    <definedName name="Aug_89" localSheetId="60">#REF!</definedName>
    <definedName name="Aug_89" localSheetId="61">#REF!</definedName>
    <definedName name="Aug_89" localSheetId="62">#REF!</definedName>
    <definedName name="Aug_89" localSheetId="63">#REF!</definedName>
    <definedName name="Aug_89" localSheetId="64">#REF!</definedName>
    <definedName name="Aug_89" localSheetId="66">#REF!</definedName>
    <definedName name="Aug_89" localSheetId="67">#REF!</definedName>
    <definedName name="Aug_89" localSheetId="68">#REF!</definedName>
    <definedName name="Aug_89" localSheetId="69">#REF!</definedName>
    <definedName name="Aug_89" localSheetId="71">#REF!</definedName>
    <definedName name="Aug_89" localSheetId="72">#REF!</definedName>
    <definedName name="Aug_89" localSheetId="73">#REF!</definedName>
    <definedName name="Aug_89">#REF!</definedName>
    <definedName name="Aug_90" localSheetId="1">#REF!</definedName>
    <definedName name="Aug_90" localSheetId="11">#REF!</definedName>
    <definedName name="Aug_90" localSheetId="12">#REF!</definedName>
    <definedName name="Aug_90" localSheetId="13">#REF!</definedName>
    <definedName name="Aug_90" localSheetId="23">#REF!</definedName>
    <definedName name="Aug_90" localSheetId="24">#REF!</definedName>
    <definedName name="Aug_90" localSheetId="26">#REF!</definedName>
    <definedName name="Aug_90" localSheetId="28">#REF!</definedName>
    <definedName name="Aug_90" localSheetId="29">#REF!</definedName>
    <definedName name="Aug_90" localSheetId="31">#REF!</definedName>
    <definedName name="Aug_90" localSheetId="41">#REF!</definedName>
    <definedName name="Aug_90" localSheetId="4">#REF!</definedName>
    <definedName name="Aug_90" localSheetId="46">#REF!</definedName>
    <definedName name="Aug_90" localSheetId="47">#REF!</definedName>
    <definedName name="Aug_90" localSheetId="48">#REF!</definedName>
    <definedName name="Aug_90" localSheetId="49">#REF!</definedName>
    <definedName name="Aug_90" localSheetId="50">#REF!</definedName>
    <definedName name="Aug_90" localSheetId="51">#REF!</definedName>
    <definedName name="Aug_90" localSheetId="53">#REF!</definedName>
    <definedName name="Aug_90" localSheetId="54">#REF!</definedName>
    <definedName name="Aug_90" localSheetId="56">#REF!</definedName>
    <definedName name="Aug_90" localSheetId="57">#REF!</definedName>
    <definedName name="Aug_90" localSheetId="58">#REF!</definedName>
    <definedName name="Aug_90" localSheetId="60">#REF!</definedName>
    <definedName name="Aug_90" localSheetId="61">#REF!</definedName>
    <definedName name="Aug_90" localSheetId="62">#REF!</definedName>
    <definedName name="Aug_90" localSheetId="63">#REF!</definedName>
    <definedName name="Aug_90" localSheetId="64">#REF!</definedName>
    <definedName name="Aug_90" localSheetId="66">#REF!</definedName>
    <definedName name="Aug_90" localSheetId="67">#REF!</definedName>
    <definedName name="Aug_90" localSheetId="68">#REF!</definedName>
    <definedName name="Aug_90" localSheetId="69">#REF!</definedName>
    <definedName name="Aug_90" localSheetId="71">#REF!</definedName>
    <definedName name="Aug_90" localSheetId="72">#REF!</definedName>
    <definedName name="Aug_90" localSheetId="73">#REF!</definedName>
    <definedName name="Aug_90">#REF!</definedName>
    <definedName name="Aug_91" localSheetId="1">#REF!</definedName>
    <definedName name="Aug_91" localSheetId="11">#REF!</definedName>
    <definedName name="Aug_91" localSheetId="12">#REF!</definedName>
    <definedName name="Aug_91" localSheetId="13">#REF!</definedName>
    <definedName name="Aug_91" localSheetId="23">#REF!</definedName>
    <definedName name="Aug_91" localSheetId="24">#REF!</definedName>
    <definedName name="Aug_91" localSheetId="26">#REF!</definedName>
    <definedName name="Aug_91" localSheetId="28">#REF!</definedName>
    <definedName name="Aug_91" localSheetId="29">#REF!</definedName>
    <definedName name="Aug_91" localSheetId="31">#REF!</definedName>
    <definedName name="Aug_91" localSheetId="41">#REF!</definedName>
    <definedName name="Aug_91" localSheetId="4">#REF!</definedName>
    <definedName name="Aug_91" localSheetId="46">#REF!</definedName>
    <definedName name="Aug_91" localSheetId="47">#REF!</definedName>
    <definedName name="Aug_91" localSheetId="48">#REF!</definedName>
    <definedName name="Aug_91" localSheetId="49">#REF!</definedName>
    <definedName name="Aug_91" localSheetId="50">#REF!</definedName>
    <definedName name="Aug_91" localSheetId="51">#REF!</definedName>
    <definedName name="Aug_91" localSheetId="53">#REF!</definedName>
    <definedName name="Aug_91" localSheetId="54">#REF!</definedName>
    <definedName name="Aug_91" localSheetId="56">#REF!</definedName>
    <definedName name="Aug_91" localSheetId="57">#REF!</definedName>
    <definedName name="Aug_91" localSheetId="58">#REF!</definedName>
    <definedName name="Aug_91" localSheetId="60">#REF!</definedName>
    <definedName name="Aug_91" localSheetId="61">#REF!</definedName>
    <definedName name="Aug_91" localSheetId="62">#REF!</definedName>
    <definedName name="Aug_91" localSheetId="63">#REF!</definedName>
    <definedName name="Aug_91" localSheetId="64">#REF!</definedName>
    <definedName name="Aug_91" localSheetId="66">#REF!</definedName>
    <definedName name="Aug_91" localSheetId="67">#REF!</definedName>
    <definedName name="Aug_91" localSheetId="68">#REF!</definedName>
    <definedName name="Aug_91" localSheetId="69">#REF!</definedName>
    <definedName name="Aug_91" localSheetId="71">#REF!</definedName>
    <definedName name="Aug_91" localSheetId="72">#REF!</definedName>
    <definedName name="Aug_91" localSheetId="73">#REF!</definedName>
    <definedName name="Aug_91">#REF!</definedName>
    <definedName name="Aug_92" localSheetId="1">#REF!</definedName>
    <definedName name="Aug_92" localSheetId="11">#REF!</definedName>
    <definedName name="Aug_92" localSheetId="12">#REF!</definedName>
    <definedName name="Aug_92" localSheetId="13">#REF!</definedName>
    <definedName name="Aug_92" localSheetId="23">#REF!</definedName>
    <definedName name="Aug_92" localSheetId="24">#REF!</definedName>
    <definedName name="Aug_92" localSheetId="26">#REF!</definedName>
    <definedName name="Aug_92" localSheetId="28">#REF!</definedName>
    <definedName name="Aug_92" localSheetId="29">#REF!</definedName>
    <definedName name="Aug_92" localSheetId="31">#REF!</definedName>
    <definedName name="Aug_92" localSheetId="41">#REF!</definedName>
    <definedName name="Aug_92" localSheetId="4">#REF!</definedName>
    <definedName name="Aug_92" localSheetId="46">#REF!</definedName>
    <definedName name="Aug_92" localSheetId="47">#REF!</definedName>
    <definedName name="Aug_92" localSheetId="48">#REF!</definedName>
    <definedName name="Aug_92" localSheetId="49">#REF!</definedName>
    <definedName name="Aug_92" localSheetId="50">#REF!</definedName>
    <definedName name="Aug_92" localSheetId="51">#REF!</definedName>
    <definedName name="Aug_92" localSheetId="53">#REF!</definedName>
    <definedName name="Aug_92" localSheetId="54">#REF!</definedName>
    <definedName name="Aug_92" localSheetId="56">#REF!</definedName>
    <definedName name="Aug_92" localSheetId="57">#REF!</definedName>
    <definedName name="Aug_92" localSheetId="58">#REF!</definedName>
    <definedName name="Aug_92" localSheetId="60">#REF!</definedName>
    <definedName name="Aug_92" localSheetId="61">#REF!</definedName>
    <definedName name="Aug_92" localSheetId="62">#REF!</definedName>
    <definedName name="Aug_92" localSheetId="63">#REF!</definedName>
    <definedName name="Aug_92" localSheetId="64">#REF!</definedName>
    <definedName name="Aug_92" localSheetId="66">#REF!</definedName>
    <definedName name="Aug_92" localSheetId="67">#REF!</definedName>
    <definedName name="Aug_92" localSheetId="68">#REF!</definedName>
    <definedName name="Aug_92" localSheetId="69">#REF!</definedName>
    <definedName name="Aug_92" localSheetId="71">#REF!</definedName>
    <definedName name="Aug_92" localSheetId="72">#REF!</definedName>
    <definedName name="Aug_92" localSheetId="73">#REF!</definedName>
    <definedName name="Aug_92">#REF!</definedName>
    <definedName name="Aug_93" localSheetId="1">#REF!</definedName>
    <definedName name="Aug_93" localSheetId="11">#REF!</definedName>
    <definedName name="Aug_93" localSheetId="12">#REF!</definedName>
    <definedName name="Aug_93" localSheetId="13">#REF!</definedName>
    <definedName name="Aug_93" localSheetId="23">#REF!</definedName>
    <definedName name="Aug_93" localSheetId="24">#REF!</definedName>
    <definedName name="Aug_93" localSheetId="26">#REF!</definedName>
    <definedName name="Aug_93" localSheetId="28">#REF!</definedName>
    <definedName name="Aug_93" localSheetId="29">#REF!</definedName>
    <definedName name="Aug_93" localSheetId="31">#REF!</definedName>
    <definedName name="Aug_93" localSheetId="41">#REF!</definedName>
    <definedName name="Aug_93" localSheetId="4">#REF!</definedName>
    <definedName name="Aug_93" localSheetId="46">#REF!</definedName>
    <definedName name="Aug_93" localSheetId="47">#REF!</definedName>
    <definedName name="Aug_93" localSheetId="48">#REF!</definedName>
    <definedName name="Aug_93" localSheetId="49">#REF!</definedName>
    <definedName name="Aug_93" localSheetId="50">#REF!</definedName>
    <definedName name="Aug_93" localSheetId="51">#REF!</definedName>
    <definedName name="Aug_93" localSheetId="53">#REF!</definedName>
    <definedName name="Aug_93" localSheetId="54">#REF!</definedName>
    <definedName name="Aug_93" localSheetId="56">#REF!</definedName>
    <definedName name="Aug_93" localSheetId="57">#REF!</definedName>
    <definedName name="Aug_93" localSheetId="58">#REF!</definedName>
    <definedName name="Aug_93" localSheetId="60">#REF!</definedName>
    <definedName name="Aug_93" localSheetId="61">#REF!</definedName>
    <definedName name="Aug_93" localSheetId="62">#REF!</definedName>
    <definedName name="Aug_93" localSheetId="63">#REF!</definedName>
    <definedName name="Aug_93" localSheetId="64">#REF!</definedName>
    <definedName name="Aug_93" localSheetId="66">#REF!</definedName>
    <definedName name="Aug_93" localSheetId="67">#REF!</definedName>
    <definedName name="Aug_93" localSheetId="68">#REF!</definedName>
    <definedName name="Aug_93" localSheetId="69">#REF!</definedName>
    <definedName name="Aug_93" localSheetId="71">#REF!</definedName>
    <definedName name="Aug_93" localSheetId="72">#REF!</definedName>
    <definedName name="Aug_93" localSheetId="73">#REF!</definedName>
    <definedName name="Aug_93">#REF!</definedName>
    <definedName name="Aug_94" localSheetId="1">#REF!</definedName>
    <definedName name="Aug_94" localSheetId="11">#REF!</definedName>
    <definedName name="Aug_94" localSheetId="12">#REF!</definedName>
    <definedName name="Aug_94" localSheetId="13">#REF!</definedName>
    <definedName name="Aug_94" localSheetId="23">#REF!</definedName>
    <definedName name="Aug_94" localSheetId="24">#REF!</definedName>
    <definedName name="Aug_94" localSheetId="26">#REF!</definedName>
    <definedName name="Aug_94" localSheetId="28">#REF!</definedName>
    <definedName name="Aug_94" localSheetId="29">#REF!</definedName>
    <definedName name="Aug_94" localSheetId="31">#REF!</definedName>
    <definedName name="Aug_94" localSheetId="41">#REF!</definedName>
    <definedName name="Aug_94" localSheetId="4">#REF!</definedName>
    <definedName name="Aug_94" localSheetId="46">#REF!</definedName>
    <definedName name="Aug_94" localSheetId="47">#REF!</definedName>
    <definedName name="Aug_94" localSheetId="48">#REF!</definedName>
    <definedName name="Aug_94" localSheetId="49">#REF!</definedName>
    <definedName name="Aug_94" localSheetId="50">#REF!</definedName>
    <definedName name="Aug_94" localSheetId="51">#REF!</definedName>
    <definedName name="Aug_94" localSheetId="53">#REF!</definedName>
    <definedName name="Aug_94" localSheetId="54">#REF!</definedName>
    <definedName name="Aug_94" localSheetId="56">#REF!</definedName>
    <definedName name="Aug_94" localSheetId="57">#REF!</definedName>
    <definedName name="Aug_94" localSheetId="58">#REF!</definedName>
    <definedName name="Aug_94" localSheetId="60">#REF!</definedName>
    <definedName name="Aug_94" localSheetId="61">#REF!</definedName>
    <definedName name="Aug_94" localSheetId="62">#REF!</definedName>
    <definedName name="Aug_94" localSheetId="63">#REF!</definedName>
    <definedName name="Aug_94" localSheetId="64">#REF!</definedName>
    <definedName name="Aug_94" localSheetId="66">#REF!</definedName>
    <definedName name="Aug_94" localSheetId="67">#REF!</definedName>
    <definedName name="Aug_94" localSheetId="68">#REF!</definedName>
    <definedName name="Aug_94" localSheetId="69">#REF!</definedName>
    <definedName name="Aug_94" localSheetId="71">#REF!</definedName>
    <definedName name="Aug_94" localSheetId="72">#REF!</definedName>
    <definedName name="Aug_94" localSheetId="73">#REF!</definedName>
    <definedName name="Aug_94">#REF!</definedName>
    <definedName name="Aug_95" localSheetId="1">#REF!</definedName>
    <definedName name="Aug_95" localSheetId="11">#REF!</definedName>
    <definedName name="Aug_95" localSheetId="12">#REF!</definedName>
    <definedName name="Aug_95" localSheetId="13">#REF!</definedName>
    <definedName name="Aug_95" localSheetId="23">#REF!</definedName>
    <definedName name="Aug_95" localSheetId="24">#REF!</definedName>
    <definedName name="Aug_95" localSheetId="26">#REF!</definedName>
    <definedName name="Aug_95" localSheetId="28">#REF!</definedName>
    <definedName name="Aug_95" localSheetId="29">#REF!</definedName>
    <definedName name="Aug_95" localSheetId="31">#REF!</definedName>
    <definedName name="Aug_95" localSheetId="41">#REF!</definedName>
    <definedName name="Aug_95" localSheetId="4">#REF!</definedName>
    <definedName name="Aug_95" localSheetId="46">#REF!</definedName>
    <definedName name="Aug_95" localSheetId="47">#REF!</definedName>
    <definedName name="Aug_95" localSheetId="48">#REF!</definedName>
    <definedName name="Aug_95" localSheetId="49">#REF!</definedName>
    <definedName name="Aug_95" localSheetId="50">#REF!</definedName>
    <definedName name="Aug_95" localSheetId="51">#REF!</definedName>
    <definedName name="Aug_95" localSheetId="53">#REF!</definedName>
    <definedName name="Aug_95" localSheetId="54">#REF!</definedName>
    <definedName name="Aug_95" localSheetId="56">#REF!</definedName>
    <definedName name="Aug_95" localSheetId="57">#REF!</definedName>
    <definedName name="Aug_95" localSheetId="58">#REF!</definedName>
    <definedName name="Aug_95" localSheetId="60">#REF!</definedName>
    <definedName name="Aug_95" localSheetId="61">#REF!</definedName>
    <definedName name="Aug_95" localSheetId="62">#REF!</definedName>
    <definedName name="Aug_95" localSheetId="63">#REF!</definedName>
    <definedName name="Aug_95" localSheetId="64">#REF!</definedName>
    <definedName name="Aug_95" localSheetId="66">#REF!</definedName>
    <definedName name="Aug_95" localSheetId="67">#REF!</definedName>
    <definedName name="Aug_95" localSheetId="68">#REF!</definedName>
    <definedName name="Aug_95" localSheetId="69">#REF!</definedName>
    <definedName name="Aug_95" localSheetId="71">#REF!</definedName>
    <definedName name="Aug_95" localSheetId="72">#REF!</definedName>
    <definedName name="Aug_95" localSheetId="73">#REF!</definedName>
    <definedName name="Aug_95">#REF!</definedName>
    <definedName name="Aug_96" localSheetId="1">#REF!</definedName>
    <definedName name="Aug_96" localSheetId="11">#REF!</definedName>
    <definedName name="Aug_96" localSheetId="12">#REF!</definedName>
    <definedName name="Aug_96" localSheetId="13">#REF!</definedName>
    <definedName name="Aug_96" localSheetId="23">#REF!</definedName>
    <definedName name="Aug_96" localSheetId="24">#REF!</definedName>
    <definedName name="Aug_96" localSheetId="26">#REF!</definedName>
    <definedName name="Aug_96" localSheetId="28">#REF!</definedName>
    <definedName name="Aug_96" localSheetId="29">#REF!</definedName>
    <definedName name="Aug_96" localSheetId="31">#REF!</definedName>
    <definedName name="Aug_96" localSheetId="41">#REF!</definedName>
    <definedName name="Aug_96" localSheetId="4">#REF!</definedName>
    <definedName name="Aug_96" localSheetId="46">#REF!</definedName>
    <definedName name="Aug_96" localSheetId="47">#REF!</definedName>
    <definedName name="Aug_96" localSheetId="48">#REF!</definedName>
    <definedName name="Aug_96" localSheetId="49">#REF!</definedName>
    <definedName name="Aug_96" localSheetId="50">#REF!</definedName>
    <definedName name="Aug_96" localSheetId="51">#REF!</definedName>
    <definedName name="Aug_96" localSheetId="53">#REF!</definedName>
    <definedName name="Aug_96" localSheetId="54">#REF!</definedName>
    <definedName name="Aug_96" localSheetId="56">#REF!</definedName>
    <definedName name="Aug_96" localSheetId="57">#REF!</definedName>
    <definedName name="Aug_96" localSheetId="58">#REF!</definedName>
    <definedName name="Aug_96" localSheetId="60">#REF!</definedName>
    <definedName name="Aug_96" localSheetId="61">#REF!</definedName>
    <definedName name="Aug_96" localSheetId="62">#REF!</definedName>
    <definedName name="Aug_96" localSheetId="63">#REF!</definedName>
    <definedName name="Aug_96" localSheetId="64">#REF!</definedName>
    <definedName name="Aug_96" localSheetId="66">#REF!</definedName>
    <definedName name="Aug_96" localSheetId="67">#REF!</definedName>
    <definedName name="Aug_96" localSheetId="68">#REF!</definedName>
    <definedName name="Aug_96" localSheetId="69">#REF!</definedName>
    <definedName name="Aug_96" localSheetId="71">#REF!</definedName>
    <definedName name="Aug_96" localSheetId="72">#REF!</definedName>
    <definedName name="Aug_96" localSheetId="73">#REF!</definedName>
    <definedName name="Aug_96">#REF!</definedName>
    <definedName name="Aug_97" localSheetId="1">#REF!</definedName>
    <definedName name="Aug_97" localSheetId="11">#REF!</definedName>
    <definedName name="Aug_97" localSheetId="12">#REF!</definedName>
    <definedName name="Aug_97" localSheetId="13">#REF!</definedName>
    <definedName name="Aug_97" localSheetId="23">#REF!</definedName>
    <definedName name="Aug_97" localSheetId="24">#REF!</definedName>
    <definedName name="Aug_97" localSheetId="26">#REF!</definedName>
    <definedName name="Aug_97" localSheetId="28">#REF!</definedName>
    <definedName name="Aug_97" localSheetId="29">#REF!</definedName>
    <definedName name="Aug_97" localSheetId="31">#REF!</definedName>
    <definedName name="Aug_97" localSheetId="41">#REF!</definedName>
    <definedName name="Aug_97" localSheetId="4">#REF!</definedName>
    <definedName name="Aug_97" localSheetId="46">#REF!</definedName>
    <definedName name="Aug_97" localSheetId="47">#REF!</definedName>
    <definedName name="Aug_97" localSheetId="48">#REF!</definedName>
    <definedName name="Aug_97" localSheetId="49">#REF!</definedName>
    <definedName name="Aug_97" localSheetId="50">#REF!</definedName>
    <definedName name="Aug_97" localSheetId="51">#REF!</definedName>
    <definedName name="Aug_97" localSheetId="53">#REF!</definedName>
    <definedName name="Aug_97" localSheetId="54">#REF!</definedName>
    <definedName name="Aug_97" localSheetId="56">#REF!</definedName>
    <definedName name="Aug_97" localSheetId="57">#REF!</definedName>
    <definedName name="Aug_97" localSheetId="58">#REF!</definedName>
    <definedName name="Aug_97" localSheetId="60">#REF!</definedName>
    <definedName name="Aug_97" localSheetId="61">#REF!</definedName>
    <definedName name="Aug_97" localSheetId="62">#REF!</definedName>
    <definedName name="Aug_97" localSheetId="63">#REF!</definedName>
    <definedName name="Aug_97" localSheetId="64">#REF!</definedName>
    <definedName name="Aug_97" localSheetId="66">#REF!</definedName>
    <definedName name="Aug_97" localSheetId="67">#REF!</definedName>
    <definedName name="Aug_97" localSheetId="68">#REF!</definedName>
    <definedName name="Aug_97" localSheetId="69">#REF!</definedName>
    <definedName name="Aug_97" localSheetId="71">#REF!</definedName>
    <definedName name="Aug_97" localSheetId="72">#REF!</definedName>
    <definedName name="Aug_97" localSheetId="73">#REF!</definedName>
    <definedName name="Aug_97">#REF!</definedName>
    <definedName name="Aug_98" localSheetId="1">#REF!</definedName>
    <definedName name="Aug_98" localSheetId="11">#REF!</definedName>
    <definedName name="Aug_98" localSheetId="12">#REF!</definedName>
    <definedName name="Aug_98" localSheetId="13">#REF!</definedName>
    <definedName name="Aug_98" localSheetId="23">#REF!</definedName>
    <definedName name="Aug_98" localSheetId="24">#REF!</definedName>
    <definedName name="Aug_98" localSheetId="26">#REF!</definedName>
    <definedName name="Aug_98" localSheetId="28">#REF!</definedName>
    <definedName name="Aug_98" localSheetId="29">#REF!</definedName>
    <definedName name="Aug_98" localSheetId="31">#REF!</definedName>
    <definedName name="Aug_98" localSheetId="41">#REF!</definedName>
    <definedName name="Aug_98" localSheetId="4">#REF!</definedName>
    <definedName name="Aug_98" localSheetId="46">#REF!</definedName>
    <definedName name="Aug_98" localSheetId="47">#REF!</definedName>
    <definedName name="Aug_98" localSheetId="48">#REF!</definedName>
    <definedName name="Aug_98" localSheetId="49">#REF!</definedName>
    <definedName name="Aug_98" localSheetId="50">#REF!</definedName>
    <definedName name="Aug_98" localSheetId="51">#REF!</definedName>
    <definedName name="Aug_98" localSheetId="53">#REF!</definedName>
    <definedName name="Aug_98" localSheetId="54">#REF!</definedName>
    <definedName name="Aug_98" localSheetId="56">#REF!</definedName>
    <definedName name="Aug_98" localSheetId="57">#REF!</definedName>
    <definedName name="Aug_98" localSheetId="58">#REF!</definedName>
    <definedName name="Aug_98" localSheetId="60">#REF!</definedName>
    <definedName name="Aug_98" localSheetId="61">#REF!</definedName>
    <definedName name="Aug_98" localSheetId="62">#REF!</definedName>
    <definedName name="Aug_98" localSheetId="63">#REF!</definedName>
    <definedName name="Aug_98" localSheetId="64">#REF!</definedName>
    <definedName name="Aug_98" localSheetId="66">#REF!</definedName>
    <definedName name="Aug_98" localSheetId="67">#REF!</definedName>
    <definedName name="Aug_98" localSheetId="68">#REF!</definedName>
    <definedName name="Aug_98" localSheetId="69">#REF!</definedName>
    <definedName name="Aug_98" localSheetId="71">#REF!</definedName>
    <definedName name="Aug_98" localSheetId="72">#REF!</definedName>
    <definedName name="Aug_98" localSheetId="73">#REF!</definedName>
    <definedName name="Aug_98">#REF!</definedName>
    <definedName name="Aug_99" localSheetId="1">#REF!</definedName>
    <definedName name="Aug_99" localSheetId="11">#REF!</definedName>
    <definedName name="Aug_99" localSheetId="12">#REF!</definedName>
    <definedName name="Aug_99" localSheetId="13">#REF!</definedName>
    <definedName name="Aug_99" localSheetId="23">#REF!</definedName>
    <definedName name="Aug_99" localSheetId="24">#REF!</definedName>
    <definedName name="Aug_99" localSheetId="26">#REF!</definedName>
    <definedName name="Aug_99" localSheetId="28">#REF!</definedName>
    <definedName name="Aug_99" localSheetId="29">#REF!</definedName>
    <definedName name="Aug_99" localSheetId="31">#REF!</definedName>
    <definedName name="Aug_99" localSheetId="41">#REF!</definedName>
    <definedName name="Aug_99" localSheetId="4">#REF!</definedName>
    <definedName name="Aug_99" localSheetId="46">#REF!</definedName>
    <definedName name="Aug_99" localSheetId="47">#REF!</definedName>
    <definedName name="Aug_99" localSheetId="48">#REF!</definedName>
    <definedName name="Aug_99" localSheetId="49">#REF!</definedName>
    <definedName name="Aug_99" localSheetId="50">#REF!</definedName>
    <definedName name="Aug_99" localSheetId="51">#REF!</definedName>
    <definedName name="Aug_99" localSheetId="53">#REF!</definedName>
    <definedName name="Aug_99" localSheetId="54">#REF!</definedName>
    <definedName name="Aug_99" localSheetId="56">#REF!</definedName>
    <definedName name="Aug_99" localSheetId="57">#REF!</definedName>
    <definedName name="Aug_99" localSheetId="58">#REF!</definedName>
    <definedName name="Aug_99" localSheetId="60">#REF!</definedName>
    <definedName name="Aug_99" localSheetId="61">#REF!</definedName>
    <definedName name="Aug_99" localSheetId="62">#REF!</definedName>
    <definedName name="Aug_99" localSheetId="63">#REF!</definedName>
    <definedName name="Aug_99" localSheetId="64">#REF!</definedName>
    <definedName name="Aug_99" localSheetId="66">#REF!</definedName>
    <definedName name="Aug_99" localSheetId="67">#REF!</definedName>
    <definedName name="Aug_99" localSheetId="68">#REF!</definedName>
    <definedName name="Aug_99" localSheetId="69">#REF!</definedName>
    <definedName name="Aug_99" localSheetId="71">#REF!</definedName>
    <definedName name="Aug_99" localSheetId="72">#REF!</definedName>
    <definedName name="Aug_99" localSheetId="73">#REF!</definedName>
    <definedName name="Aug_99">#REF!</definedName>
    <definedName name="axc" localSheetId="1">#REF!</definedName>
    <definedName name="axc" localSheetId="11">#REF!</definedName>
    <definedName name="axc" localSheetId="12">#REF!</definedName>
    <definedName name="axc" localSheetId="13">#REF!</definedName>
    <definedName name="axc" localSheetId="23">#REF!</definedName>
    <definedName name="axc" localSheetId="24">#REF!</definedName>
    <definedName name="axc" localSheetId="26">#REF!</definedName>
    <definedName name="axc" localSheetId="28">#REF!</definedName>
    <definedName name="axc" localSheetId="29">#REF!</definedName>
    <definedName name="axc" localSheetId="31">#REF!</definedName>
    <definedName name="axc" localSheetId="41">#REF!</definedName>
    <definedName name="axc" localSheetId="4">#REF!</definedName>
    <definedName name="axc" localSheetId="46">#REF!</definedName>
    <definedName name="axc" localSheetId="47">#REF!</definedName>
    <definedName name="axc" localSheetId="48">#REF!</definedName>
    <definedName name="axc" localSheetId="49">#REF!</definedName>
    <definedName name="axc" localSheetId="50">#REF!</definedName>
    <definedName name="axc" localSheetId="51">#REF!</definedName>
    <definedName name="axc" localSheetId="53">#REF!</definedName>
    <definedName name="axc" localSheetId="54">#REF!</definedName>
    <definedName name="axc" localSheetId="56">#REF!</definedName>
    <definedName name="axc" localSheetId="57">#REF!</definedName>
    <definedName name="axc" localSheetId="58">#REF!</definedName>
    <definedName name="axc" localSheetId="60">#REF!</definedName>
    <definedName name="axc" localSheetId="61">#REF!</definedName>
    <definedName name="axc" localSheetId="62">#REF!</definedName>
    <definedName name="axc" localSheetId="63">#REF!</definedName>
    <definedName name="axc" localSheetId="64">#REF!</definedName>
    <definedName name="axc" localSheetId="66">#REF!</definedName>
    <definedName name="axc" localSheetId="67">#REF!</definedName>
    <definedName name="axc" localSheetId="68">#REF!</definedName>
    <definedName name="axc" localSheetId="69">#REF!</definedName>
    <definedName name="axc" localSheetId="71">#REF!</definedName>
    <definedName name="axc" localSheetId="72">#REF!</definedName>
    <definedName name="axc" localSheetId="73">#REF!</definedName>
    <definedName name="axc">#REF!</definedName>
    <definedName name="az" localSheetId="1">#REF!</definedName>
    <definedName name="az" localSheetId="11">#REF!</definedName>
    <definedName name="az" localSheetId="12">#REF!</definedName>
    <definedName name="az" localSheetId="13">#REF!</definedName>
    <definedName name="az" localSheetId="23">#REF!</definedName>
    <definedName name="az" localSheetId="24">#REF!</definedName>
    <definedName name="az" localSheetId="26">#REF!</definedName>
    <definedName name="az" localSheetId="28">#REF!</definedName>
    <definedName name="az" localSheetId="29">#REF!</definedName>
    <definedName name="az" localSheetId="31">#REF!</definedName>
    <definedName name="az" localSheetId="41">#REF!</definedName>
    <definedName name="az" localSheetId="4">#REF!</definedName>
    <definedName name="az" localSheetId="46">#REF!</definedName>
    <definedName name="az" localSheetId="47">#REF!</definedName>
    <definedName name="az" localSheetId="48">#REF!</definedName>
    <definedName name="az" localSheetId="49">#REF!</definedName>
    <definedName name="az" localSheetId="50">#REF!</definedName>
    <definedName name="az" localSheetId="51">#REF!</definedName>
    <definedName name="az" localSheetId="53">#REF!</definedName>
    <definedName name="az" localSheetId="54">#REF!</definedName>
    <definedName name="az" localSheetId="56">#REF!</definedName>
    <definedName name="az" localSheetId="57">#REF!</definedName>
    <definedName name="az" localSheetId="58">#REF!</definedName>
    <definedName name="az" localSheetId="60">#REF!</definedName>
    <definedName name="az" localSheetId="61">#REF!</definedName>
    <definedName name="az" localSheetId="62">#REF!</definedName>
    <definedName name="az" localSheetId="63">#REF!</definedName>
    <definedName name="az" localSheetId="64">#REF!</definedName>
    <definedName name="az" localSheetId="66">#REF!</definedName>
    <definedName name="az" localSheetId="67">#REF!</definedName>
    <definedName name="az" localSheetId="68">#REF!</definedName>
    <definedName name="az" localSheetId="69">#REF!</definedName>
    <definedName name="az" localSheetId="71">#REF!</definedName>
    <definedName name="az" localSheetId="72">#REF!</definedName>
    <definedName name="az" localSheetId="73">#REF!</definedName>
    <definedName name="az">#REF!</definedName>
    <definedName name="B" localSheetId="13">'[93]10'!#REF!</definedName>
    <definedName name="B" localSheetId="23">'[93]10'!#REF!</definedName>
    <definedName name="B" localSheetId="24">'[93]10'!#REF!</definedName>
    <definedName name="B" localSheetId="28">'[93]10'!#REF!</definedName>
    <definedName name="B" localSheetId="29">'[93]10'!#REF!</definedName>
    <definedName name="B" localSheetId="31">'[93]10'!#REF!</definedName>
    <definedName name="B" localSheetId="49">'[93]10'!#REF!</definedName>
    <definedName name="B" localSheetId="53">'[93]10'!#REF!</definedName>
    <definedName name="B" localSheetId="54">'[93]10'!#REF!</definedName>
    <definedName name="B" localSheetId="57">'[93]10'!#REF!</definedName>
    <definedName name="B" localSheetId="60">'[93]10'!#REF!</definedName>
    <definedName name="B" localSheetId="61">'[93]10'!#REF!</definedName>
    <definedName name="B" localSheetId="62">'[93]10'!#REF!</definedName>
    <definedName name="B" localSheetId="63">'[93]10'!#REF!</definedName>
    <definedName name="B" localSheetId="66">'[93]10'!#REF!</definedName>
    <definedName name="B" localSheetId="69">'[93]10'!#REF!</definedName>
    <definedName name="B" localSheetId="72">'[93]10'!#REF!</definedName>
    <definedName name="B" localSheetId="73">'[93]10'!#REF!</definedName>
    <definedName name="B">'[93]10'!#REF!</definedName>
    <definedName name="B_to_C" localSheetId="13">[94]T1!#REF!</definedName>
    <definedName name="B_to_C" localSheetId="23">[94]T1!#REF!</definedName>
    <definedName name="B_to_C" localSheetId="24">[94]T1!#REF!</definedName>
    <definedName name="B_to_C" localSheetId="28">[94]T1!#REF!</definedName>
    <definedName name="B_to_C" localSheetId="29">[94]T1!#REF!</definedName>
    <definedName name="B_to_C" localSheetId="31">[94]T1!#REF!</definedName>
    <definedName name="B_to_C" localSheetId="49">[94]T1!#REF!</definedName>
    <definedName name="B_to_C" localSheetId="5">[95]T1!#REF!</definedName>
    <definedName name="B_to_C" localSheetId="53">[94]T1!#REF!</definedName>
    <definedName name="B_to_C" localSheetId="54">[94]T1!#REF!</definedName>
    <definedName name="B_to_C" localSheetId="57">[94]T1!#REF!</definedName>
    <definedName name="B_to_C" localSheetId="60">[94]T1!#REF!</definedName>
    <definedName name="B_to_C" localSheetId="61">[94]T1!#REF!</definedName>
    <definedName name="B_to_C" localSheetId="62">[94]T1!#REF!</definedName>
    <definedName name="B_to_C" localSheetId="63">[94]T1!#REF!</definedName>
    <definedName name="B_to_C" localSheetId="6">[96]T1!#REF!</definedName>
    <definedName name="B_to_C" localSheetId="66">[94]T1!#REF!</definedName>
    <definedName name="B_to_C" localSheetId="69">[94]T1!#REF!</definedName>
    <definedName name="B_to_C" localSheetId="72">[94]T1!#REF!</definedName>
    <definedName name="B_to_C" localSheetId="73">[94]T1!#REF!</definedName>
    <definedName name="B_to_C">[94]T1!#REF!</definedName>
    <definedName name="B2C" localSheetId="13">[94]T1!#REF!</definedName>
    <definedName name="B2C" localSheetId="28">[94]T1!#REF!</definedName>
    <definedName name="B2C" localSheetId="29">[94]T1!#REF!</definedName>
    <definedName name="B2C" localSheetId="31">[94]T1!#REF!</definedName>
    <definedName name="B2C" localSheetId="49">[94]T1!#REF!</definedName>
    <definedName name="B2C" localSheetId="5">[95]T1!#REF!</definedName>
    <definedName name="B2C" localSheetId="53">[94]T1!#REF!</definedName>
    <definedName name="B2C" localSheetId="54">[94]T1!#REF!</definedName>
    <definedName name="B2C" localSheetId="57">[94]T1!#REF!</definedName>
    <definedName name="B2C" localSheetId="60">[94]T1!#REF!</definedName>
    <definedName name="B2C" localSheetId="61">[94]T1!#REF!</definedName>
    <definedName name="B2C" localSheetId="62">[94]T1!#REF!</definedName>
    <definedName name="B2C" localSheetId="63">[94]T1!#REF!</definedName>
    <definedName name="B2C" localSheetId="6">[96]T1!#REF!</definedName>
    <definedName name="B2C" localSheetId="66">[94]T1!#REF!</definedName>
    <definedName name="B2C" localSheetId="69">[94]T1!#REF!</definedName>
    <definedName name="B2C" localSheetId="72">[94]T1!#REF!</definedName>
    <definedName name="B2C" localSheetId="73">[94]T1!#REF!</definedName>
    <definedName name="B2C">[94]T1!#REF!</definedName>
    <definedName name="Badea" localSheetId="5">[79]CIRRs!$C$67</definedName>
    <definedName name="Badea" localSheetId="6">[79]CIRRs!$C$67</definedName>
    <definedName name="Badea">[80]CIRRs!$C$67</definedName>
    <definedName name="BankingSurvey" localSheetId="1">#REF!</definedName>
    <definedName name="BankingSurvey" localSheetId="10">#REF!</definedName>
    <definedName name="BankingSurvey" localSheetId="11">#REF!</definedName>
    <definedName name="BankingSurvey" localSheetId="12">#REF!</definedName>
    <definedName name="BankingSurvey" localSheetId="13">#REF!</definedName>
    <definedName name="BankingSurvey" localSheetId="15">#REF!</definedName>
    <definedName name="BankingSurvey" localSheetId="16">#REF!</definedName>
    <definedName name="BankingSurvey" localSheetId="2">#REF!</definedName>
    <definedName name="BankingSurvey" localSheetId="23">#REF!</definedName>
    <definedName name="BankingSurvey" localSheetId="24">#REF!</definedName>
    <definedName name="BankingSurvey" localSheetId="25">#REF!</definedName>
    <definedName name="BankingSurvey" localSheetId="26">#REF!</definedName>
    <definedName name="BankingSurvey" localSheetId="27">#REF!</definedName>
    <definedName name="BankingSurvey" localSheetId="28">#REF!</definedName>
    <definedName name="BankingSurvey" localSheetId="29">#REF!</definedName>
    <definedName name="BankingSurvey" localSheetId="3">#REF!</definedName>
    <definedName name="BankingSurvey" localSheetId="31">#REF!</definedName>
    <definedName name="BankingSurvey" localSheetId="32">#REF!</definedName>
    <definedName name="BankingSurvey" localSheetId="33">#REF!</definedName>
    <definedName name="BankingSurvey" localSheetId="34">#REF!</definedName>
    <definedName name="BankingSurvey" localSheetId="37">#REF!</definedName>
    <definedName name="BankingSurvey" localSheetId="41">#REF!</definedName>
    <definedName name="BankingSurvey" localSheetId="4">#REF!</definedName>
    <definedName name="BankingSurvey" localSheetId="45">#REF!</definedName>
    <definedName name="BankingSurvey" localSheetId="46">#REF!</definedName>
    <definedName name="BankingSurvey" localSheetId="47">#REF!</definedName>
    <definedName name="BankingSurvey" localSheetId="48">#REF!</definedName>
    <definedName name="BankingSurvey" localSheetId="49">#REF!</definedName>
    <definedName name="BankingSurvey" localSheetId="50">#REF!</definedName>
    <definedName name="BankingSurvey" localSheetId="5">#REF!</definedName>
    <definedName name="BankingSurvey" localSheetId="51">#REF!</definedName>
    <definedName name="BankingSurvey" localSheetId="52">#REF!</definedName>
    <definedName name="BankingSurvey" localSheetId="53">#REF!</definedName>
    <definedName name="BankingSurvey" localSheetId="54">#REF!</definedName>
    <definedName name="BankingSurvey" localSheetId="56">#REF!</definedName>
    <definedName name="BankingSurvey" localSheetId="57">#REF!</definedName>
    <definedName name="BankingSurvey" localSheetId="58">#REF!</definedName>
    <definedName name="BankingSurvey" localSheetId="59">#REF!</definedName>
    <definedName name="BankingSurvey" localSheetId="60">#REF!</definedName>
    <definedName name="BankingSurvey" localSheetId="61">#REF!</definedName>
    <definedName name="BankingSurvey" localSheetId="62">#REF!</definedName>
    <definedName name="BankingSurvey" localSheetId="63">#REF!</definedName>
    <definedName name="BankingSurvey" localSheetId="6">#REF!</definedName>
    <definedName name="BankingSurvey" localSheetId="64">#REF!</definedName>
    <definedName name="BankingSurvey" localSheetId="65">#REF!</definedName>
    <definedName name="BankingSurvey" localSheetId="66">#REF!</definedName>
    <definedName name="BankingSurvey" localSheetId="67">#REF!</definedName>
    <definedName name="BankingSurvey" localSheetId="68">#REF!</definedName>
    <definedName name="BankingSurvey" localSheetId="69">#REF!</definedName>
    <definedName name="BankingSurvey" localSheetId="71">#REF!</definedName>
    <definedName name="BankingSurvey" localSheetId="72">#REF!</definedName>
    <definedName name="BankingSurvey" localSheetId="73">#REF!</definedName>
    <definedName name="BankingSurvey" localSheetId="7">#REF!</definedName>
    <definedName name="BankingSurvey" localSheetId="74">#REF!</definedName>
    <definedName name="BankingSurvey" localSheetId="75">#REF!</definedName>
    <definedName name="BankingSurvey" localSheetId="76">#REF!</definedName>
    <definedName name="BankingSurvey" localSheetId="77">#REF!</definedName>
    <definedName name="BankingSurvey" localSheetId="78">#REF!</definedName>
    <definedName name="BankingSurvey" localSheetId="79">#REF!</definedName>
    <definedName name="BankingSurvey" localSheetId="8">#REF!</definedName>
    <definedName name="BankingSurvey" localSheetId="9">#REF!</definedName>
    <definedName name="BankingSurvey">#REF!</definedName>
    <definedName name="banks" localSheetId="1">#REF!</definedName>
    <definedName name="banks" localSheetId="10">#REF!</definedName>
    <definedName name="banks" localSheetId="11">#REF!</definedName>
    <definedName name="banks" localSheetId="12">#REF!</definedName>
    <definedName name="banks" localSheetId="13">#REF!</definedName>
    <definedName name="banks" localSheetId="15">#REF!</definedName>
    <definedName name="banks" localSheetId="16">#REF!</definedName>
    <definedName name="banks" localSheetId="2">#REF!</definedName>
    <definedName name="banks" localSheetId="23">#REF!</definedName>
    <definedName name="banks" localSheetId="24">#REF!</definedName>
    <definedName name="banks" localSheetId="25">#REF!</definedName>
    <definedName name="banks" localSheetId="26">#REF!</definedName>
    <definedName name="banks" localSheetId="27">#REF!</definedName>
    <definedName name="banks" localSheetId="28">#REF!</definedName>
    <definedName name="banks" localSheetId="29">#REF!</definedName>
    <definedName name="banks" localSheetId="3">#REF!</definedName>
    <definedName name="banks" localSheetId="31">#REF!</definedName>
    <definedName name="banks" localSheetId="32">#REF!</definedName>
    <definedName name="banks" localSheetId="33">#REF!</definedName>
    <definedName name="banks" localSheetId="34">#REF!</definedName>
    <definedName name="banks" localSheetId="37">#REF!</definedName>
    <definedName name="banks" localSheetId="41">#REF!</definedName>
    <definedName name="banks" localSheetId="4">#REF!</definedName>
    <definedName name="banks" localSheetId="45">#REF!</definedName>
    <definedName name="banks" localSheetId="46">#REF!</definedName>
    <definedName name="banks" localSheetId="47">#REF!</definedName>
    <definedName name="banks" localSheetId="48">#REF!</definedName>
    <definedName name="banks" localSheetId="49">#REF!</definedName>
    <definedName name="banks" localSheetId="50">#REF!</definedName>
    <definedName name="banks" localSheetId="5">#REF!</definedName>
    <definedName name="banks" localSheetId="51">#REF!</definedName>
    <definedName name="banks" localSheetId="52">#REF!</definedName>
    <definedName name="banks" localSheetId="53">#REF!</definedName>
    <definedName name="banks" localSheetId="54">#REF!</definedName>
    <definedName name="banks" localSheetId="56">#REF!</definedName>
    <definedName name="banks" localSheetId="57">#REF!</definedName>
    <definedName name="banks" localSheetId="58">#REF!</definedName>
    <definedName name="banks" localSheetId="59">#REF!</definedName>
    <definedName name="banks" localSheetId="60">#REF!</definedName>
    <definedName name="banks" localSheetId="61">#REF!</definedName>
    <definedName name="banks" localSheetId="62">#REF!</definedName>
    <definedName name="banks" localSheetId="63">#REF!</definedName>
    <definedName name="banks" localSheetId="6">#REF!</definedName>
    <definedName name="banks" localSheetId="64">#REF!</definedName>
    <definedName name="banks" localSheetId="65">#REF!</definedName>
    <definedName name="banks" localSheetId="66">#REF!</definedName>
    <definedName name="banks" localSheetId="67">#REF!</definedName>
    <definedName name="banks" localSheetId="68">#REF!</definedName>
    <definedName name="banks" localSheetId="69">#REF!</definedName>
    <definedName name="banks" localSheetId="71">#REF!</definedName>
    <definedName name="banks" localSheetId="72">#REF!</definedName>
    <definedName name="banks" localSheetId="73">#REF!</definedName>
    <definedName name="banks" localSheetId="7">#REF!</definedName>
    <definedName name="banks" localSheetId="74">#REF!</definedName>
    <definedName name="banks" localSheetId="75">#REF!</definedName>
    <definedName name="banks" localSheetId="76">#REF!</definedName>
    <definedName name="banks" localSheetId="77">#REF!</definedName>
    <definedName name="banks" localSheetId="78">#REF!</definedName>
    <definedName name="banks" localSheetId="79">#REF!</definedName>
    <definedName name="banks" localSheetId="8">#REF!</definedName>
    <definedName name="banks" localSheetId="9">#REF!</definedName>
    <definedName name="banks">#REF!</definedName>
    <definedName name="BARODA" localSheetId="1">#REF!</definedName>
    <definedName name="BARODA" localSheetId="10">#REF!</definedName>
    <definedName name="BARODA" localSheetId="11">#REF!</definedName>
    <definedName name="BARODA" localSheetId="12">#REF!</definedName>
    <definedName name="BARODA" localSheetId="13">#REF!</definedName>
    <definedName name="BARODA" localSheetId="15">#REF!</definedName>
    <definedName name="BARODA" localSheetId="16">#REF!</definedName>
    <definedName name="BARODA" localSheetId="2">#REF!</definedName>
    <definedName name="BARODA" localSheetId="23">#REF!</definedName>
    <definedName name="BARODA" localSheetId="24">#REF!</definedName>
    <definedName name="BARODA" localSheetId="25">#REF!</definedName>
    <definedName name="BARODA" localSheetId="26">#REF!</definedName>
    <definedName name="BARODA" localSheetId="27">#REF!</definedName>
    <definedName name="BARODA" localSheetId="28">#REF!</definedName>
    <definedName name="BARODA" localSheetId="29">#REF!</definedName>
    <definedName name="BARODA" localSheetId="3">#REF!</definedName>
    <definedName name="BARODA" localSheetId="31">#REF!</definedName>
    <definedName name="BARODA" localSheetId="32">#REF!</definedName>
    <definedName name="BARODA" localSheetId="33">#REF!</definedName>
    <definedName name="BARODA" localSheetId="34">#REF!</definedName>
    <definedName name="BARODA" localSheetId="37">#REF!</definedName>
    <definedName name="BARODA" localSheetId="41">#REF!</definedName>
    <definedName name="BARODA" localSheetId="4">#REF!</definedName>
    <definedName name="BARODA" localSheetId="45">#REF!</definedName>
    <definedName name="BARODA" localSheetId="46">#REF!</definedName>
    <definedName name="BARODA" localSheetId="47">#REF!</definedName>
    <definedName name="BARODA" localSheetId="48">#REF!</definedName>
    <definedName name="BARODA" localSheetId="49">#REF!</definedName>
    <definedName name="BARODA" localSheetId="50">#REF!</definedName>
    <definedName name="BARODA" localSheetId="5">#REF!</definedName>
    <definedName name="BARODA" localSheetId="51">#REF!</definedName>
    <definedName name="BARODA" localSheetId="52">#REF!</definedName>
    <definedName name="BARODA" localSheetId="53">#REF!</definedName>
    <definedName name="BARODA" localSheetId="54">#REF!</definedName>
    <definedName name="BARODA" localSheetId="56">#REF!</definedName>
    <definedName name="BARODA" localSheetId="57">#REF!</definedName>
    <definedName name="BARODA" localSheetId="58">#REF!</definedName>
    <definedName name="BARODA" localSheetId="59">#REF!</definedName>
    <definedName name="BARODA" localSheetId="60">#REF!</definedName>
    <definedName name="BARODA" localSheetId="61">#REF!</definedName>
    <definedName name="BARODA" localSheetId="62">#REF!</definedName>
    <definedName name="BARODA" localSheetId="63">#REF!</definedName>
    <definedName name="BARODA" localSheetId="6">#REF!</definedName>
    <definedName name="BARODA" localSheetId="64">#REF!</definedName>
    <definedName name="BARODA" localSheetId="65">#REF!</definedName>
    <definedName name="BARODA" localSheetId="66">#REF!</definedName>
    <definedName name="BARODA" localSheetId="67">#REF!</definedName>
    <definedName name="BARODA" localSheetId="68">#REF!</definedName>
    <definedName name="BARODA" localSheetId="69">#REF!</definedName>
    <definedName name="BARODA" localSheetId="71">#REF!</definedName>
    <definedName name="BARODA" localSheetId="72">#REF!</definedName>
    <definedName name="BARODA" localSheetId="73">#REF!</definedName>
    <definedName name="BARODA" localSheetId="7">#REF!</definedName>
    <definedName name="BARODA" localSheetId="74">#REF!</definedName>
    <definedName name="BARODA" localSheetId="75">#REF!</definedName>
    <definedName name="BARODA" localSheetId="76">#REF!</definedName>
    <definedName name="BARODA" localSheetId="77">#REF!</definedName>
    <definedName name="BARODA" localSheetId="78">#REF!</definedName>
    <definedName name="BARODA" localSheetId="79">#REF!</definedName>
    <definedName name="BARODA" localSheetId="8">#REF!</definedName>
    <definedName name="BARODA" localSheetId="9">#REF!</definedName>
    <definedName name="BARODA">#REF!</definedName>
    <definedName name="BASDAT" localSheetId="1">'[52]Annual Tables'!#REF!</definedName>
    <definedName name="BASDAT" localSheetId="10">'[52]Annual Tables'!#REF!</definedName>
    <definedName name="BASDAT" localSheetId="13">'[52]Annual Tables'!#REF!</definedName>
    <definedName name="BASDAT" localSheetId="15">'[52]Annual Tables'!#REF!</definedName>
    <definedName name="BASDAT" localSheetId="16">'[52]Annual Tables'!#REF!</definedName>
    <definedName name="BASDAT" localSheetId="2">'[52]Annual Tables'!#REF!</definedName>
    <definedName name="BASDAT" localSheetId="24">'[52]Annual Tables'!#REF!</definedName>
    <definedName name="BASDAT" localSheetId="25">'[52]Annual Tables'!#REF!</definedName>
    <definedName name="BASDAT" localSheetId="26">'[52]Annual Tables'!#REF!</definedName>
    <definedName name="BASDAT" localSheetId="27">'[52]Annual Tables'!#REF!</definedName>
    <definedName name="BASDAT" localSheetId="28">'[52]Annual Tables'!#REF!</definedName>
    <definedName name="BASDAT" localSheetId="29">'[52]Annual Tables'!#REF!</definedName>
    <definedName name="BASDAT" localSheetId="3">'[52]Annual Tables'!#REF!</definedName>
    <definedName name="BASDAT" localSheetId="31">'[52]Annual Tables'!#REF!</definedName>
    <definedName name="BASDAT" localSheetId="32">'[52]Annual Tables'!#REF!</definedName>
    <definedName name="BASDAT" localSheetId="33">'[52]Annual Tables'!#REF!</definedName>
    <definedName name="BASDAT" localSheetId="34">'[52]Annual Tables'!#REF!</definedName>
    <definedName name="BASDAT" localSheetId="37">'[52]Annual Tables'!#REF!</definedName>
    <definedName name="BASDAT" localSheetId="41">'[52]Annual Tables'!#REF!</definedName>
    <definedName name="BASDAT" localSheetId="4">'[52]Annual Tables'!#REF!</definedName>
    <definedName name="BASDAT" localSheetId="45">'[52]Annual Tables'!#REF!</definedName>
    <definedName name="BASDAT" localSheetId="46">'[52]Annual Tables'!#REF!</definedName>
    <definedName name="BASDAT" localSheetId="47">'[52]Annual Tables'!#REF!</definedName>
    <definedName name="BASDAT" localSheetId="48">'[52]Annual Tables'!#REF!</definedName>
    <definedName name="BASDAT" localSheetId="49">'[52]Annual Tables'!#REF!</definedName>
    <definedName name="BASDAT" localSheetId="50">'[52]Annual Tables'!#REF!</definedName>
    <definedName name="BASDAT" localSheetId="5">'[53]Annual Tables'!#REF!</definedName>
    <definedName name="BASDAT" localSheetId="51">'[52]Annual Tables'!#REF!</definedName>
    <definedName name="BASDAT" localSheetId="52">'[52]Annual Tables'!#REF!</definedName>
    <definedName name="BASDAT" localSheetId="53">'[52]Annual Tables'!#REF!</definedName>
    <definedName name="BASDAT" localSheetId="54">'[52]Annual Tables'!#REF!</definedName>
    <definedName name="BASDAT" localSheetId="56">'[52]Annual Tables'!#REF!</definedName>
    <definedName name="BASDAT" localSheetId="57">'[52]Annual Tables'!#REF!</definedName>
    <definedName name="BASDAT" localSheetId="58">'[52]Annual Tables'!#REF!</definedName>
    <definedName name="BASDAT" localSheetId="59">'[52]Annual Tables'!#REF!</definedName>
    <definedName name="BASDAT" localSheetId="60">'[52]Annual Tables'!#REF!</definedName>
    <definedName name="BASDAT" localSheetId="61">'[52]Annual Tables'!#REF!</definedName>
    <definedName name="BASDAT" localSheetId="62">'[52]Annual Tables'!#REF!</definedName>
    <definedName name="BASDAT" localSheetId="63">'[52]Annual Tables'!#REF!</definedName>
    <definedName name="BASDAT" localSheetId="6">'[53]Annual Tables'!#REF!</definedName>
    <definedName name="BASDAT" localSheetId="64">'[52]Annual Tables'!#REF!</definedName>
    <definedName name="BASDAT" localSheetId="65">'[52]Annual Tables'!#REF!</definedName>
    <definedName name="BASDAT" localSheetId="66">'[52]Annual Tables'!#REF!</definedName>
    <definedName name="BASDAT" localSheetId="67">'[52]Annual Tables'!#REF!</definedName>
    <definedName name="BASDAT" localSheetId="68">'[52]Annual Tables'!#REF!</definedName>
    <definedName name="BASDAT" localSheetId="69">'[52]Annual Tables'!#REF!</definedName>
    <definedName name="BASDAT" localSheetId="71">'[52]Annual Tables'!#REF!</definedName>
    <definedName name="BASDAT" localSheetId="72">'[52]Annual Tables'!#REF!</definedName>
    <definedName name="BASDAT" localSheetId="73">'[52]Annual Tables'!#REF!</definedName>
    <definedName name="BASDAT" localSheetId="7">'[52]Annual Tables'!#REF!</definedName>
    <definedName name="BASDAT" localSheetId="74">'[52]Annual Tables'!#REF!</definedName>
    <definedName name="BASDAT" localSheetId="75">'[52]Annual Tables'!#REF!</definedName>
    <definedName name="BASDAT" localSheetId="76">'[52]Annual Tables'!#REF!</definedName>
    <definedName name="BASDAT" localSheetId="77">'[52]Annual Tables'!#REF!</definedName>
    <definedName name="BASDAT" localSheetId="78">'[52]Annual Tables'!#REF!</definedName>
    <definedName name="BASDAT" localSheetId="79">'[52]Annual Tables'!#REF!</definedName>
    <definedName name="BASDAT" localSheetId="8">'[52]Annual Tables'!#REF!</definedName>
    <definedName name="BASDAT" localSheetId="9">'[52]Annual Tables'!#REF!</definedName>
    <definedName name="BASDAT">'[52]Annual Tables'!#REF!</definedName>
    <definedName name="base" localSheetId="5">[97]Relief!$AF$4</definedName>
    <definedName name="base" localSheetId="6">[98]Relief!$AF$4</definedName>
    <definedName name="base">[99]Relief!$AF$4</definedName>
    <definedName name="baseflag" localSheetId="1">#REF!</definedName>
    <definedName name="baseflag" localSheetId="10">#REF!</definedName>
    <definedName name="baseflag" localSheetId="11">#REF!</definedName>
    <definedName name="baseflag" localSheetId="12">#REF!</definedName>
    <definedName name="baseflag" localSheetId="13">#REF!</definedName>
    <definedName name="baseflag" localSheetId="15">#REF!</definedName>
    <definedName name="baseflag" localSheetId="16">#REF!</definedName>
    <definedName name="baseflag" localSheetId="2">#REF!</definedName>
    <definedName name="baseflag" localSheetId="23">#REF!</definedName>
    <definedName name="baseflag" localSheetId="24">#REF!</definedName>
    <definedName name="baseflag" localSheetId="25">#REF!</definedName>
    <definedName name="baseflag" localSheetId="26">#REF!</definedName>
    <definedName name="baseflag" localSheetId="27">#REF!</definedName>
    <definedName name="baseflag" localSheetId="28">#REF!</definedName>
    <definedName name="baseflag" localSheetId="29">#REF!</definedName>
    <definedName name="baseflag" localSheetId="3">#REF!</definedName>
    <definedName name="baseflag" localSheetId="31">#REF!</definedName>
    <definedName name="baseflag" localSheetId="32">#REF!</definedName>
    <definedName name="baseflag" localSheetId="33">#REF!</definedName>
    <definedName name="baseflag" localSheetId="34">#REF!</definedName>
    <definedName name="baseflag" localSheetId="37">#REF!</definedName>
    <definedName name="baseflag" localSheetId="41">#REF!</definedName>
    <definedName name="baseflag" localSheetId="4">#REF!</definedName>
    <definedName name="baseflag" localSheetId="45">#REF!</definedName>
    <definedName name="baseflag" localSheetId="46">#REF!</definedName>
    <definedName name="baseflag" localSheetId="47">#REF!</definedName>
    <definedName name="baseflag" localSheetId="48">#REF!</definedName>
    <definedName name="baseflag" localSheetId="49">#REF!</definedName>
    <definedName name="baseflag" localSheetId="50">#REF!</definedName>
    <definedName name="baseflag" localSheetId="5">#REF!</definedName>
    <definedName name="baseflag" localSheetId="51">#REF!</definedName>
    <definedName name="baseflag" localSheetId="52">#REF!</definedName>
    <definedName name="baseflag" localSheetId="53">#REF!</definedName>
    <definedName name="baseflag" localSheetId="54">#REF!</definedName>
    <definedName name="baseflag" localSheetId="56">#REF!</definedName>
    <definedName name="baseflag" localSheetId="57">#REF!</definedName>
    <definedName name="baseflag" localSheetId="58">#REF!</definedName>
    <definedName name="baseflag" localSheetId="59">#REF!</definedName>
    <definedName name="baseflag" localSheetId="60">#REF!</definedName>
    <definedName name="baseflag" localSheetId="61">#REF!</definedName>
    <definedName name="baseflag" localSheetId="62">#REF!</definedName>
    <definedName name="baseflag" localSheetId="63">#REF!</definedName>
    <definedName name="baseflag" localSheetId="6">#REF!</definedName>
    <definedName name="baseflag" localSheetId="64">#REF!</definedName>
    <definedName name="baseflag" localSheetId="65">#REF!</definedName>
    <definedName name="baseflag" localSheetId="66">#REF!</definedName>
    <definedName name="baseflag" localSheetId="67">#REF!</definedName>
    <definedName name="baseflag" localSheetId="68">#REF!</definedName>
    <definedName name="baseflag" localSheetId="69">#REF!</definedName>
    <definedName name="baseflag" localSheetId="71">#REF!</definedName>
    <definedName name="baseflag" localSheetId="72">#REF!</definedName>
    <definedName name="baseflag" localSheetId="73">#REF!</definedName>
    <definedName name="baseflag" localSheetId="7">#REF!</definedName>
    <definedName name="baseflag" localSheetId="74">#REF!</definedName>
    <definedName name="baseflag" localSheetId="75">#REF!</definedName>
    <definedName name="baseflag" localSheetId="76">#REF!</definedName>
    <definedName name="baseflag" localSheetId="77">#REF!</definedName>
    <definedName name="baseflag" localSheetId="78">#REF!</definedName>
    <definedName name="baseflag" localSheetId="79">#REF!</definedName>
    <definedName name="baseflag" localSheetId="8">#REF!</definedName>
    <definedName name="baseflag" localSheetId="9">#REF!</definedName>
    <definedName name="baseflag">#REF!</definedName>
    <definedName name="BaseYear" localSheetId="5">[100]Nominal!$A$4</definedName>
    <definedName name="BaseYear" localSheetId="6">[101]Nominal!$A$4</definedName>
    <definedName name="BaseYear">[102]Nominal!$A$4</definedName>
    <definedName name="BASIC" localSheetId="1">#REF!</definedName>
    <definedName name="BASIC" localSheetId="10">#REF!</definedName>
    <definedName name="BASIC" localSheetId="11">#REF!</definedName>
    <definedName name="BASIC" localSheetId="12">#REF!</definedName>
    <definedName name="BASIC" localSheetId="13">#REF!</definedName>
    <definedName name="BASIC" localSheetId="15">#REF!</definedName>
    <definedName name="BASIC" localSheetId="16">#REF!</definedName>
    <definedName name="BASIC" localSheetId="2">#REF!</definedName>
    <definedName name="BASIC" localSheetId="23">#REF!</definedName>
    <definedName name="BASIC" localSheetId="24">#REF!</definedName>
    <definedName name="BASIC" localSheetId="25">#REF!</definedName>
    <definedName name="BASIC" localSheetId="26">#REF!</definedName>
    <definedName name="BASIC" localSheetId="27">#REF!</definedName>
    <definedName name="BASIC" localSheetId="28">#REF!</definedName>
    <definedName name="BASIC" localSheetId="29">#REF!</definedName>
    <definedName name="BASIC" localSheetId="3">#REF!</definedName>
    <definedName name="BASIC" localSheetId="31">#REF!</definedName>
    <definedName name="BASIC" localSheetId="32">#REF!</definedName>
    <definedName name="BASIC" localSheetId="33">#REF!</definedName>
    <definedName name="BASIC" localSheetId="34">#REF!</definedName>
    <definedName name="BASIC" localSheetId="37">#REF!</definedName>
    <definedName name="BASIC" localSheetId="41">#REF!</definedName>
    <definedName name="BASIC" localSheetId="4">#REF!</definedName>
    <definedName name="BASIC" localSheetId="45">#REF!</definedName>
    <definedName name="BASIC" localSheetId="46">#REF!</definedName>
    <definedName name="BASIC" localSheetId="47">#REF!</definedName>
    <definedName name="BASIC" localSheetId="48">#REF!</definedName>
    <definedName name="BASIC" localSheetId="49">#REF!</definedName>
    <definedName name="BASIC" localSheetId="50">#REF!</definedName>
    <definedName name="BASIC" localSheetId="5">#REF!</definedName>
    <definedName name="BASIC" localSheetId="51">#REF!</definedName>
    <definedName name="BASIC" localSheetId="52">#REF!</definedName>
    <definedName name="BASIC" localSheetId="53">#REF!</definedName>
    <definedName name="BASIC" localSheetId="54">#REF!</definedName>
    <definedName name="BASIC" localSheetId="56">#REF!</definedName>
    <definedName name="BASIC" localSheetId="57">#REF!</definedName>
    <definedName name="BASIC" localSheetId="58">#REF!</definedName>
    <definedName name="BASIC" localSheetId="59">#REF!</definedName>
    <definedName name="BASIC" localSheetId="60">#REF!</definedName>
    <definedName name="BASIC" localSheetId="61">#REF!</definedName>
    <definedName name="BASIC" localSheetId="62">#REF!</definedName>
    <definedName name="BASIC" localSheetId="63">#REF!</definedName>
    <definedName name="BASIC" localSheetId="6">#REF!</definedName>
    <definedName name="BASIC" localSheetId="64">#REF!</definedName>
    <definedName name="BASIC" localSheetId="65">#REF!</definedName>
    <definedName name="BASIC" localSheetId="66">#REF!</definedName>
    <definedName name="BASIC" localSheetId="67">#REF!</definedName>
    <definedName name="BASIC" localSheetId="68">#REF!</definedName>
    <definedName name="BASIC" localSheetId="69">#REF!</definedName>
    <definedName name="BASIC" localSheetId="71">#REF!</definedName>
    <definedName name="BASIC" localSheetId="72">#REF!</definedName>
    <definedName name="BASIC" localSheetId="73">#REF!</definedName>
    <definedName name="BASIC" localSheetId="7">#REF!</definedName>
    <definedName name="BASIC" localSheetId="74">#REF!</definedName>
    <definedName name="BASIC" localSheetId="75">#REF!</definedName>
    <definedName name="BASIC" localSheetId="76">#REF!</definedName>
    <definedName name="BASIC" localSheetId="77">#REF!</definedName>
    <definedName name="BASIC" localSheetId="78">#REF!</definedName>
    <definedName name="BASIC" localSheetId="79">#REF!</definedName>
    <definedName name="BASIC" localSheetId="8">#REF!</definedName>
    <definedName name="BASIC" localSheetId="9">#REF!</definedName>
    <definedName name="BASIC">#REF!</definedName>
    <definedName name="Batumi_debt" localSheetId="1">#REF!</definedName>
    <definedName name="Batumi_debt" localSheetId="10">#REF!</definedName>
    <definedName name="Batumi_debt" localSheetId="11">#REF!</definedName>
    <definedName name="Batumi_debt" localSheetId="12">#REF!</definedName>
    <definedName name="Batumi_debt" localSheetId="13">#REF!</definedName>
    <definedName name="Batumi_debt" localSheetId="15">#REF!</definedName>
    <definedName name="Batumi_debt" localSheetId="16">#REF!</definedName>
    <definedName name="Batumi_debt" localSheetId="2">#REF!</definedName>
    <definedName name="Batumi_debt" localSheetId="23">#REF!</definedName>
    <definedName name="Batumi_debt" localSheetId="24">#REF!</definedName>
    <definedName name="Batumi_debt" localSheetId="25">#REF!</definedName>
    <definedName name="Batumi_debt" localSheetId="26">#REF!</definedName>
    <definedName name="Batumi_debt" localSheetId="27">#REF!</definedName>
    <definedName name="Batumi_debt" localSheetId="28">#REF!</definedName>
    <definedName name="Batumi_debt" localSheetId="29">#REF!</definedName>
    <definedName name="Batumi_debt" localSheetId="3">#REF!</definedName>
    <definedName name="Batumi_debt" localSheetId="31">#REF!</definedName>
    <definedName name="Batumi_debt" localSheetId="32">#REF!</definedName>
    <definedName name="Batumi_debt" localSheetId="33">#REF!</definedName>
    <definedName name="Batumi_debt" localSheetId="34">#REF!</definedName>
    <definedName name="Batumi_debt" localSheetId="37">#REF!</definedName>
    <definedName name="Batumi_debt" localSheetId="41">#REF!</definedName>
    <definedName name="Batumi_debt" localSheetId="4">#REF!</definedName>
    <definedName name="Batumi_debt" localSheetId="45">#REF!</definedName>
    <definedName name="Batumi_debt" localSheetId="46">#REF!</definedName>
    <definedName name="Batumi_debt" localSheetId="47">#REF!</definedName>
    <definedName name="Batumi_debt" localSheetId="48">#REF!</definedName>
    <definedName name="Batumi_debt" localSheetId="49">#REF!</definedName>
    <definedName name="Batumi_debt" localSheetId="50">#REF!</definedName>
    <definedName name="Batumi_debt" localSheetId="5">#REF!</definedName>
    <definedName name="Batumi_debt" localSheetId="51">#REF!</definedName>
    <definedName name="Batumi_debt" localSheetId="52">#REF!</definedName>
    <definedName name="Batumi_debt" localSheetId="53">#REF!</definedName>
    <definedName name="Batumi_debt" localSheetId="54">#REF!</definedName>
    <definedName name="Batumi_debt" localSheetId="56">#REF!</definedName>
    <definedName name="Batumi_debt" localSheetId="57">#REF!</definedName>
    <definedName name="Batumi_debt" localSheetId="58">#REF!</definedName>
    <definedName name="Batumi_debt" localSheetId="59">#REF!</definedName>
    <definedName name="Batumi_debt" localSheetId="60">#REF!</definedName>
    <definedName name="Batumi_debt" localSheetId="61">#REF!</definedName>
    <definedName name="Batumi_debt" localSheetId="62">#REF!</definedName>
    <definedName name="Batumi_debt" localSheetId="63">#REF!</definedName>
    <definedName name="Batumi_debt" localSheetId="6">#REF!</definedName>
    <definedName name="Batumi_debt" localSheetId="64">#REF!</definedName>
    <definedName name="Batumi_debt" localSheetId="65">#REF!</definedName>
    <definedName name="Batumi_debt" localSheetId="66">#REF!</definedName>
    <definedName name="Batumi_debt" localSheetId="67">#REF!</definedName>
    <definedName name="Batumi_debt" localSheetId="68">#REF!</definedName>
    <definedName name="Batumi_debt" localSheetId="69">#REF!</definedName>
    <definedName name="Batumi_debt" localSheetId="71">#REF!</definedName>
    <definedName name="Batumi_debt" localSheetId="72">#REF!</definedName>
    <definedName name="Batumi_debt" localSheetId="73">#REF!</definedName>
    <definedName name="Batumi_debt" localSheetId="7">#REF!</definedName>
    <definedName name="Batumi_debt" localSheetId="74">#REF!</definedName>
    <definedName name="Batumi_debt" localSheetId="75">#REF!</definedName>
    <definedName name="Batumi_debt" localSheetId="76">#REF!</definedName>
    <definedName name="Batumi_debt" localSheetId="77">#REF!</definedName>
    <definedName name="Batumi_debt" localSheetId="78">#REF!</definedName>
    <definedName name="Batumi_debt" localSheetId="79">#REF!</definedName>
    <definedName name="Batumi_debt" localSheetId="8">#REF!</definedName>
    <definedName name="Batumi_debt" localSheetId="9">#REF!</definedName>
    <definedName name="Batumi_debt">#REF!</definedName>
    <definedName name="bb" localSheetId="1">'[103]10'!#REF!</definedName>
    <definedName name="bb" localSheetId="10">'[103]10'!#REF!</definedName>
    <definedName name="bb" localSheetId="13">'[103]10'!#REF!</definedName>
    <definedName name="bb" localSheetId="15">'[103]10'!#REF!</definedName>
    <definedName name="bb" localSheetId="16">'[103]10'!#REF!</definedName>
    <definedName name="bb" localSheetId="2">'[103]10'!#REF!</definedName>
    <definedName name="bb" localSheetId="24">'[103]10'!#REF!</definedName>
    <definedName name="bb" localSheetId="25">'[103]10'!#REF!</definedName>
    <definedName name="bb" localSheetId="26">'[103]10'!#REF!</definedName>
    <definedName name="bb" localSheetId="27">'[103]10'!#REF!</definedName>
    <definedName name="bb" localSheetId="28">'[103]10'!#REF!</definedName>
    <definedName name="bb" localSheetId="29">'[103]10'!#REF!</definedName>
    <definedName name="bb" localSheetId="3">'[103]10'!#REF!</definedName>
    <definedName name="bb" localSheetId="31">'[103]10'!#REF!</definedName>
    <definedName name="bb" localSheetId="32">'[103]10'!#REF!</definedName>
    <definedName name="bb" localSheetId="33">'[103]10'!#REF!</definedName>
    <definedName name="bb" localSheetId="34">'[103]10'!#REF!</definedName>
    <definedName name="bb" localSheetId="37">'[103]10'!#REF!</definedName>
    <definedName name="bb" localSheetId="41">'[103]10'!#REF!</definedName>
    <definedName name="bb" localSheetId="4">'[103]10'!#REF!</definedName>
    <definedName name="bb" localSheetId="45">'[103]10'!#REF!</definedName>
    <definedName name="bb" localSheetId="46">'[103]10'!#REF!</definedName>
    <definedName name="bb" localSheetId="47">'[103]10'!#REF!</definedName>
    <definedName name="bb" localSheetId="48">'[103]10'!#REF!</definedName>
    <definedName name="bb" localSheetId="49">'[103]10'!#REF!</definedName>
    <definedName name="bb" localSheetId="50">'[103]10'!#REF!</definedName>
    <definedName name="bb" localSheetId="5">'[104]10'!#REF!</definedName>
    <definedName name="bb" localSheetId="51">'[103]10'!#REF!</definedName>
    <definedName name="bb" localSheetId="52">'[103]10'!#REF!</definedName>
    <definedName name="bb" localSheetId="53">'[103]10'!#REF!</definedName>
    <definedName name="bb" localSheetId="54">'[103]10'!#REF!</definedName>
    <definedName name="bb" localSheetId="56">'[103]10'!#REF!</definedName>
    <definedName name="bb" localSheetId="57">'[103]10'!#REF!</definedName>
    <definedName name="bb" localSheetId="58">'[103]10'!#REF!</definedName>
    <definedName name="bb" localSheetId="59">'[103]10'!#REF!</definedName>
    <definedName name="bb" localSheetId="60">'[103]10'!#REF!</definedName>
    <definedName name="bb" localSheetId="61">'[103]10'!#REF!</definedName>
    <definedName name="bb" localSheetId="62">'[103]10'!#REF!</definedName>
    <definedName name="bb" localSheetId="63">'[103]10'!#REF!</definedName>
    <definedName name="bb" localSheetId="6">'[104]10'!#REF!</definedName>
    <definedName name="bb" localSheetId="64">'[103]10'!#REF!</definedName>
    <definedName name="bb" localSheetId="65">'[103]10'!#REF!</definedName>
    <definedName name="bb" localSheetId="66">'[103]10'!#REF!</definedName>
    <definedName name="bb" localSheetId="67">'[103]10'!#REF!</definedName>
    <definedName name="bb" localSheetId="68">'[103]10'!#REF!</definedName>
    <definedName name="bb" localSheetId="69">'[103]10'!#REF!</definedName>
    <definedName name="bb" localSheetId="71">'[103]10'!#REF!</definedName>
    <definedName name="bb" localSheetId="72">'[103]10'!#REF!</definedName>
    <definedName name="bb" localSheetId="73">'[103]10'!#REF!</definedName>
    <definedName name="bb" localSheetId="7">'[103]10'!#REF!</definedName>
    <definedName name="bb" localSheetId="74">'[103]10'!#REF!</definedName>
    <definedName name="bb" localSheetId="75">'[103]10'!#REF!</definedName>
    <definedName name="bb" localSheetId="76">'[103]10'!#REF!</definedName>
    <definedName name="bb" localSheetId="77">'[103]10'!#REF!</definedName>
    <definedName name="bb" localSheetId="78">'[103]10'!#REF!</definedName>
    <definedName name="bb" localSheetId="79">'[103]10'!#REF!</definedName>
    <definedName name="bb" localSheetId="8">'[103]10'!#REF!</definedName>
    <definedName name="bb" localSheetId="9">'[103]10'!#REF!</definedName>
    <definedName name="bb">'[103]10'!#REF!</definedName>
    <definedName name="BB_RawDataRLK" localSheetId="1">#REF!</definedName>
    <definedName name="BB_RawDataRLK" localSheetId="10">#REF!</definedName>
    <definedName name="BB_RawDataRLK" localSheetId="11">#REF!</definedName>
    <definedName name="BB_RawDataRLK" localSheetId="12">#REF!</definedName>
    <definedName name="BB_RawDataRLK" localSheetId="13">#REF!</definedName>
    <definedName name="BB_RawDataRLK" localSheetId="15">#REF!</definedName>
    <definedName name="BB_RawDataRLK" localSheetId="16">#REF!</definedName>
    <definedName name="BB_RawDataRLK" localSheetId="2">#REF!</definedName>
    <definedName name="BB_RawDataRLK" localSheetId="23">#REF!</definedName>
    <definedName name="BB_RawDataRLK" localSheetId="24">#REF!</definedName>
    <definedName name="BB_RawDataRLK" localSheetId="25">#REF!</definedName>
    <definedName name="BB_RawDataRLK" localSheetId="26">#REF!</definedName>
    <definedName name="BB_RawDataRLK" localSheetId="27">#REF!</definedName>
    <definedName name="BB_RawDataRLK" localSheetId="28">#REF!</definedName>
    <definedName name="BB_RawDataRLK" localSheetId="29">#REF!</definedName>
    <definedName name="BB_RawDataRLK" localSheetId="3">#REF!</definedName>
    <definedName name="BB_RawDataRLK" localSheetId="31">#REF!</definedName>
    <definedName name="BB_RawDataRLK" localSheetId="32">#REF!</definedName>
    <definedName name="BB_RawDataRLK" localSheetId="33">#REF!</definedName>
    <definedName name="BB_RawDataRLK" localSheetId="34">#REF!</definedName>
    <definedName name="BB_RawDataRLK" localSheetId="37">#REF!</definedName>
    <definedName name="BB_RawDataRLK" localSheetId="41">#REF!</definedName>
    <definedName name="BB_RawDataRLK" localSheetId="4">#REF!</definedName>
    <definedName name="BB_RawDataRLK" localSheetId="45">#REF!</definedName>
    <definedName name="BB_RawDataRLK" localSheetId="46">#REF!</definedName>
    <definedName name="BB_RawDataRLK" localSheetId="47">#REF!</definedName>
    <definedName name="BB_RawDataRLK" localSheetId="48">#REF!</definedName>
    <definedName name="BB_RawDataRLK" localSheetId="49">#REF!</definedName>
    <definedName name="BB_RawDataRLK" localSheetId="50">#REF!</definedName>
    <definedName name="BB_RawDataRLK" localSheetId="5">#REF!</definedName>
    <definedName name="BB_RawDataRLK" localSheetId="51">#REF!</definedName>
    <definedName name="BB_RawDataRLK" localSheetId="52">#REF!</definedName>
    <definedName name="BB_RawDataRLK" localSheetId="53">#REF!</definedName>
    <definedName name="BB_RawDataRLK" localSheetId="54">#REF!</definedName>
    <definedName name="BB_RawDataRLK" localSheetId="56">#REF!</definedName>
    <definedName name="BB_RawDataRLK" localSheetId="57">#REF!</definedName>
    <definedName name="BB_RawDataRLK" localSheetId="58">#REF!</definedName>
    <definedName name="BB_RawDataRLK" localSheetId="59">#REF!</definedName>
    <definedName name="BB_RawDataRLK" localSheetId="60">#REF!</definedName>
    <definedName name="BB_RawDataRLK" localSheetId="61">#REF!</definedName>
    <definedName name="BB_RawDataRLK" localSheetId="62">#REF!</definedName>
    <definedName name="BB_RawDataRLK" localSheetId="63">#REF!</definedName>
    <definedName name="BB_RawDataRLK" localSheetId="6">#REF!</definedName>
    <definedName name="BB_RawDataRLK" localSheetId="64">#REF!</definedName>
    <definedName name="BB_RawDataRLK" localSheetId="65">#REF!</definedName>
    <definedName name="BB_RawDataRLK" localSheetId="66">#REF!</definedName>
    <definedName name="BB_RawDataRLK" localSheetId="67">#REF!</definedName>
    <definedName name="BB_RawDataRLK" localSheetId="68">#REF!</definedName>
    <definedName name="BB_RawDataRLK" localSheetId="69">#REF!</definedName>
    <definedName name="BB_RawDataRLK" localSheetId="71">#REF!</definedName>
    <definedName name="BB_RawDataRLK" localSheetId="72">#REF!</definedName>
    <definedName name="BB_RawDataRLK" localSheetId="73">#REF!</definedName>
    <definedName name="BB_RawDataRLK" localSheetId="7">#REF!</definedName>
    <definedName name="BB_RawDataRLK" localSheetId="74">#REF!</definedName>
    <definedName name="BB_RawDataRLK" localSheetId="75">#REF!</definedName>
    <definedName name="BB_RawDataRLK" localSheetId="76">#REF!</definedName>
    <definedName name="BB_RawDataRLK" localSheetId="77">#REF!</definedName>
    <definedName name="BB_RawDataRLK" localSheetId="78">#REF!</definedName>
    <definedName name="BB_RawDataRLK" localSheetId="79">#REF!</definedName>
    <definedName name="BB_RawDataRLK" localSheetId="8">#REF!</definedName>
    <definedName name="BB_RawDataRLK" localSheetId="9">#REF!</definedName>
    <definedName name="BB_RawDataRLK">#REF!</definedName>
    <definedName name="BBB" localSheetId="1">#REF!</definedName>
    <definedName name="BBB" localSheetId="10">#REF!</definedName>
    <definedName name="BBB" localSheetId="11">#REF!</definedName>
    <definedName name="BBB" localSheetId="12">#REF!</definedName>
    <definedName name="BBB" localSheetId="13">#REF!</definedName>
    <definedName name="BBB" localSheetId="15">#REF!</definedName>
    <definedName name="BBB" localSheetId="16">#REF!</definedName>
    <definedName name="BBB" localSheetId="2">#REF!</definedName>
    <definedName name="BBB" localSheetId="23">#REF!</definedName>
    <definedName name="BBB" localSheetId="24">#REF!</definedName>
    <definedName name="BBB" localSheetId="25">#REF!</definedName>
    <definedName name="BBB" localSheetId="26">#REF!</definedName>
    <definedName name="BBB" localSheetId="27">#REF!</definedName>
    <definedName name="BBB" localSheetId="28">#REF!</definedName>
    <definedName name="BBB" localSheetId="29">#REF!</definedName>
    <definedName name="BBB" localSheetId="3">#REF!</definedName>
    <definedName name="BBB" localSheetId="31">#REF!</definedName>
    <definedName name="BBB" localSheetId="32">#REF!</definedName>
    <definedName name="BBB" localSheetId="33">#REF!</definedName>
    <definedName name="BBB" localSheetId="34">#REF!</definedName>
    <definedName name="BBB" localSheetId="37">#REF!</definedName>
    <definedName name="BBB" localSheetId="41">#REF!</definedName>
    <definedName name="BBB" localSheetId="4">#REF!</definedName>
    <definedName name="BBB" localSheetId="45">#REF!</definedName>
    <definedName name="BBB" localSheetId="46">#REF!</definedName>
    <definedName name="BBB" localSheetId="47">#REF!</definedName>
    <definedName name="BBB" localSheetId="48">#REF!</definedName>
    <definedName name="BBB" localSheetId="49">#REF!</definedName>
    <definedName name="BBB" localSheetId="50">#REF!</definedName>
    <definedName name="BBB" localSheetId="5">#REF!</definedName>
    <definedName name="BBB" localSheetId="51">#REF!</definedName>
    <definedName name="BBB" localSheetId="52">#REF!</definedName>
    <definedName name="BBB" localSheetId="53">#REF!</definedName>
    <definedName name="BBB" localSheetId="54">#REF!</definedName>
    <definedName name="BBB" localSheetId="56">#REF!</definedName>
    <definedName name="BBB" localSheetId="57">#REF!</definedName>
    <definedName name="BBB" localSheetId="58">#REF!</definedName>
    <definedName name="BBB" localSheetId="59">#REF!</definedName>
    <definedName name="BBB" localSheetId="60">#REF!</definedName>
    <definedName name="BBB" localSheetId="61">#REF!</definedName>
    <definedName name="BBB" localSheetId="62">#REF!</definedName>
    <definedName name="BBB" localSheetId="63">#REF!</definedName>
    <definedName name="BBB" localSheetId="6">#REF!</definedName>
    <definedName name="BBB" localSheetId="64">#REF!</definedName>
    <definedName name="BBB" localSheetId="65">#REF!</definedName>
    <definedName name="BBB" localSheetId="66">#REF!</definedName>
    <definedName name="BBB" localSheetId="67">#REF!</definedName>
    <definedName name="BBB" localSheetId="68">#REF!</definedName>
    <definedName name="BBB" localSheetId="69">#REF!</definedName>
    <definedName name="BBB" localSheetId="71">#REF!</definedName>
    <definedName name="BBB" localSheetId="72">#REF!</definedName>
    <definedName name="BBB" localSheetId="73">#REF!</definedName>
    <definedName name="BBB" localSheetId="7">#REF!</definedName>
    <definedName name="BBB" localSheetId="74">#REF!</definedName>
    <definedName name="BBB" localSheetId="75">#REF!</definedName>
    <definedName name="BBB" localSheetId="76">#REF!</definedName>
    <definedName name="BBB" localSheetId="77">#REF!</definedName>
    <definedName name="BBB" localSheetId="78">#REF!</definedName>
    <definedName name="BBB" localSheetId="79">#REF!</definedName>
    <definedName name="BBB" localSheetId="8">#REF!</definedName>
    <definedName name="BBB" localSheetId="9">#REF!</definedName>
    <definedName name="BBB">#REF!</definedName>
    <definedName name="BBBBBBBBBBBBBBBBBBBBBBBBBBBBBBBB" localSheetId="1">#REF!</definedName>
    <definedName name="BBBBBBBBBBBBBBBBBBBBBBBBBBBBBBBB" localSheetId="10">#REF!</definedName>
    <definedName name="BBBBBBBBBBBBBBBBBBBBBBBBBBBBBBBB" localSheetId="11">#REF!</definedName>
    <definedName name="BBBBBBBBBBBBBBBBBBBBBBBBBBBBBBBB" localSheetId="12">#REF!</definedName>
    <definedName name="BBBBBBBBBBBBBBBBBBBBBBBBBBBBBBBB" localSheetId="13">#REF!</definedName>
    <definedName name="BBBBBBBBBBBBBBBBBBBBBBBBBBBBBBBB" localSheetId="15">#REF!</definedName>
    <definedName name="BBBBBBBBBBBBBBBBBBBBBBBBBBBBBBBB" localSheetId="16">#REF!</definedName>
    <definedName name="BBBBBBBBBBBBBBBBBBBBBBBBBBBBBBBB" localSheetId="2">#REF!</definedName>
    <definedName name="BBBBBBBBBBBBBBBBBBBBBBBBBBBBBBBB" localSheetId="23">#REF!</definedName>
    <definedName name="BBBBBBBBBBBBBBBBBBBBBBBBBBBBBBBB" localSheetId="24">#REF!</definedName>
    <definedName name="BBBBBBBBBBBBBBBBBBBBBBBBBBBBBBBB" localSheetId="25">#REF!</definedName>
    <definedName name="BBBBBBBBBBBBBBBBBBBBBBBBBBBBBBBB" localSheetId="26">#REF!</definedName>
    <definedName name="BBBBBBBBBBBBBBBBBBBBBBBBBBBBBBBB" localSheetId="27">#REF!</definedName>
    <definedName name="BBBBBBBBBBBBBBBBBBBBBBBBBBBBBBBB" localSheetId="28">#REF!</definedName>
    <definedName name="BBBBBBBBBBBBBBBBBBBBBBBBBBBBBBBB" localSheetId="29">#REF!</definedName>
    <definedName name="BBBBBBBBBBBBBBBBBBBBBBBBBBBBBBBB" localSheetId="3">#REF!</definedName>
    <definedName name="BBBBBBBBBBBBBBBBBBBBBBBBBBBBBBBB" localSheetId="31">#REF!</definedName>
    <definedName name="BBBBBBBBBBBBBBBBBBBBBBBBBBBBBBBB" localSheetId="32">#REF!</definedName>
    <definedName name="BBBBBBBBBBBBBBBBBBBBBBBBBBBBBBBB" localSheetId="33">#REF!</definedName>
    <definedName name="BBBBBBBBBBBBBBBBBBBBBBBBBBBBBBBB" localSheetId="34">#REF!</definedName>
    <definedName name="BBBBBBBBBBBBBBBBBBBBBBBBBBBBBBBB" localSheetId="37">#REF!</definedName>
    <definedName name="BBBBBBBBBBBBBBBBBBBBBBBBBBBBBBBB" localSheetId="41">#REF!</definedName>
    <definedName name="BBBBBBBBBBBBBBBBBBBBBBBBBBBBBBBB" localSheetId="4">#REF!</definedName>
    <definedName name="BBBBBBBBBBBBBBBBBBBBBBBBBBBBBBBB" localSheetId="45">#REF!</definedName>
    <definedName name="BBBBBBBBBBBBBBBBBBBBBBBBBBBBBBBB" localSheetId="46">#REF!</definedName>
    <definedName name="BBBBBBBBBBBBBBBBBBBBBBBBBBBBBBBB" localSheetId="47">#REF!</definedName>
    <definedName name="BBBBBBBBBBBBBBBBBBBBBBBBBBBBBBBB" localSheetId="48">#REF!</definedName>
    <definedName name="BBBBBBBBBBBBBBBBBBBBBBBBBBBBBBBB" localSheetId="49">#REF!</definedName>
    <definedName name="BBBBBBBBBBBBBBBBBBBBBBBBBBBBBBBB" localSheetId="50">#REF!</definedName>
    <definedName name="BBBBBBBBBBBBBBBBBBBBBBBBBBBBBBBB" localSheetId="5">#REF!</definedName>
    <definedName name="BBBBBBBBBBBBBBBBBBBBBBBBBBBBBBBB" localSheetId="51">#REF!</definedName>
    <definedName name="BBBBBBBBBBBBBBBBBBBBBBBBBBBBBBBB" localSheetId="52">#REF!</definedName>
    <definedName name="BBBBBBBBBBBBBBBBBBBBBBBBBBBBBBBB" localSheetId="53">#REF!</definedName>
    <definedName name="BBBBBBBBBBBBBBBBBBBBBBBBBBBBBBBB" localSheetId="54">#REF!</definedName>
    <definedName name="BBBBBBBBBBBBBBBBBBBBBBBBBBBBBBBB" localSheetId="56">#REF!</definedName>
    <definedName name="BBBBBBBBBBBBBBBBBBBBBBBBBBBBBBBB" localSheetId="57">#REF!</definedName>
    <definedName name="BBBBBBBBBBBBBBBBBBBBBBBBBBBBBBBB" localSheetId="58">#REF!</definedName>
    <definedName name="BBBBBBBBBBBBBBBBBBBBBBBBBBBBBBBB" localSheetId="59">#REF!</definedName>
    <definedName name="BBBBBBBBBBBBBBBBBBBBBBBBBBBBBBBB" localSheetId="60">#REF!</definedName>
    <definedName name="BBBBBBBBBBBBBBBBBBBBBBBBBBBBBBBB" localSheetId="61">#REF!</definedName>
    <definedName name="BBBBBBBBBBBBBBBBBBBBBBBBBBBBBBBB" localSheetId="62">#REF!</definedName>
    <definedName name="BBBBBBBBBBBBBBBBBBBBBBBBBBBBBBBB" localSheetId="63">#REF!</definedName>
    <definedName name="BBBBBBBBBBBBBBBBBBBBBBBBBBBBBBBB" localSheetId="6">#REF!</definedName>
    <definedName name="BBBBBBBBBBBBBBBBBBBBBBBBBBBBBBBB" localSheetId="64">#REF!</definedName>
    <definedName name="BBBBBBBBBBBBBBBBBBBBBBBBBBBBBBBB" localSheetId="65">#REF!</definedName>
    <definedName name="BBBBBBBBBBBBBBBBBBBBBBBBBBBBBBBB" localSheetId="66">#REF!</definedName>
    <definedName name="BBBBBBBBBBBBBBBBBBBBBBBBBBBBBBBB" localSheetId="67">#REF!</definedName>
    <definedName name="BBBBBBBBBBBBBBBBBBBBBBBBBBBBBBBB" localSheetId="68">#REF!</definedName>
    <definedName name="BBBBBBBBBBBBBBBBBBBBBBBBBBBBBBBB" localSheetId="69">#REF!</definedName>
    <definedName name="BBBBBBBBBBBBBBBBBBBBBBBBBBBBBBBB" localSheetId="71">#REF!</definedName>
    <definedName name="BBBBBBBBBBBBBBBBBBBBBBBBBBBBBBBB" localSheetId="72">#REF!</definedName>
    <definedName name="BBBBBBBBBBBBBBBBBBBBBBBBBBBBBBBB" localSheetId="73">#REF!</definedName>
    <definedName name="BBBBBBBBBBBBBBBBBBBBBBBBBBBBBBBB" localSheetId="7">#REF!</definedName>
    <definedName name="BBBBBBBBBBBBBBBBBBBBBBBBBBBBBBBB" localSheetId="74">#REF!</definedName>
    <definedName name="BBBBBBBBBBBBBBBBBBBBBBBBBBBBBBBB" localSheetId="75">#REF!</definedName>
    <definedName name="BBBBBBBBBBBBBBBBBBBBBBBBBBBBBBBB" localSheetId="76">#REF!</definedName>
    <definedName name="BBBBBBBBBBBBBBBBBBBBBBBBBBBBBBBB" localSheetId="77">#REF!</definedName>
    <definedName name="BBBBBBBBBBBBBBBBBBBBBBBBBBBBBBBB" localSheetId="78">#REF!</definedName>
    <definedName name="BBBBBBBBBBBBBBBBBBBBBBBBBBBBBBBB" localSheetId="79">#REF!</definedName>
    <definedName name="BBBBBBBBBBBBBBBBBBBBBBBBBBBBBBBB" localSheetId="8">#REF!</definedName>
    <definedName name="BBBBBBBBBBBBBBBBBBBBBBBBBBBBBBBB" localSheetId="9">#REF!</definedName>
    <definedName name="BBBBBBBBBBBBBBBBBBBBBBBBBBBBBBBB">#REF!</definedName>
    <definedName name="bbbbbbbbbbbbbbbbbbbbbbbbbbbbbbbbbbbbbbbbbbbbbbb" localSheetId="1">#REF!</definedName>
    <definedName name="bbbbbbbbbbbbbbbbbbbbbbbbbbbbbbbbbbbbbbbbbbbbbbb" localSheetId="11">#REF!</definedName>
    <definedName name="bbbbbbbbbbbbbbbbbbbbbbbbbbbbbbbbbbbbbbbbbbbbbbb" localSheetId="12">#REF!</definedName>
    <definedName name="bbbbbbbbbbbbbbbbbbbbbbbbbbbbbbbbbbbbbbbbbbbbbbb" localSheetId="13">#REF!</definedName>
    <definedName name="bbbbbbbbbbbbbbbbbbbbbbbbbbbbbbbbbbbbbbbbbbbbbbb" localSheetId="23">#REF!</definedName>
    <definedName name="bbbbbbbbbbbbbbbbbbbbbbbbbbbbbbbbbbbbbbbbbbbbbbb" localSheetId="24">#REF!</definedName>
    <definedName name="bbbbbbbbbbbbbbbbbbbbbbbbbbbbbbbbbbbbbbbbbbbbbbb" localSheetId="26">#REF!</definedName>
    <definedName name="bbbbbbbbbbbbbbbbbbbbbbbbbbbbbbbbbbbbbbbbbbbbbbb" localSheetId="28">#REF!</definedName>
    <definedName name="bbbbbbbbbbbbbbbbbbbbbbbbbbbbbbbbbbbbbbbbbbbbbbb" localSheetId="29">#REF!</definedName>
    <definedName name="bbbbbbbbbbbbbbbbbbbbbbbbbbbbbbbbbbbbbbbbbbbbbbb" localSheetId="31">#REF!</definedName>
    <definedName name="bbbbbbbbbbbbbbbbbbbbbbbbbbbbbbbbbbbbbbbbbbbbbbb" localSheetId="41">#REF!</definedName>
    <definedName name="bbbbbbbbbbbbbbbbbbbbbbbbbbbbbbbbbbbbbbbbbbbbbbb" localSheetId="4">#REF!</definedName>
    <definedName name="bbbbbbbbbbbbbbbbbbbbbbbbbbbbbbbbbbbbbbbbbbbbbbb" localSheetId="46">#REF!</definedName>
    <definedName name="bbbbbbbbbbbbbbbbbbbbbbbbbbbbbbbbbbbbbbbbbbbbbbb" localSheetId="47">#REF!</definedName>
    <definedName name="bbbbbbbbbbbbbbbbbbbbbbbbbbbbbbbbbbbbbbbbbbbbbbb" localSheetId="48">#REF!</definedName>
    <definedName name="bbbbbbbbbbbbbbbbbbbbbbbbbbbbbbbbbbbbbbbbbbbbbbb" localSheetId="49">#REF!</definedName>
    <definedName name="bbbbbbbbbbbbbbbbbbbbbbbbbbbbbbbbbbbbbbbbbbbbbbb" localSheetId="50">#REF!</definedName>
    <definedName name="bbbbbbbbbbbbbbbbbbbbbbbbbbbbbbbbbbbbbbbbbbbbbbb" localSheetId="51">#REF!</definedName>
    <definedName name="bbbbbbbbbbbbbbbbbbbbbbbbbbbbbbbbbbbbbbbbbbbbbbb" localSheetId="53">#REF!</definedName>
    <definedName name="bbbbbbbbbbbbbbbbbbbbbbbbbbbbbbbbbbbbbbbbbbbbbbb" localSheetId="54">#REF!</definedName>
    <definedName name="bbbbbbbbbbbbbbbbbbbbbbbbbbbbbbbbbbbbbbbbbbbbbbb" localSheetId="56">#REF!</definedName>
    <definedName name="bbbbbbbbbbbbbbbbbbbbbbbbbbbbbbbbbbbbbbbbbbbbbbb" localSheetId="57">#REF!</definedName>
    <definedName name="bbbbbbbbbbbbbbbbbbbbbbbbbbbbbbbbbbbbbbbbbbbbbbb" localSheetId="58">#REF!</definedName>
    <definedName name="bbbbbbbbbbbbbbbbbbbbbbbbbbbbbbbbbbbbbbbbbbbbbbb" localSheetId="60">#REF!</definedName>
    <definedName name="bbbbbbbbbbbbbbbbbbbbbbbbbbbbbbbbbbbbbbbbbbbbbbb" localSheetId="61">#REF!</definedName>
    <definedName name="bbbbbbbbbbbbbbbbbbbbbbbbbbbbbbbbbbbbbbbbbbbbbbb" localSheetId="62">#REF!</definedName>
    <definedName name="bbbbbbbbbbbbbbbbbbbbbbbbbbbbbbbbbbbbbbbbbbbbbbb" localSheetId="63">#REF!</definedName>
    <definedName name="bbbbbbbbbbbbbbbbbbbbbbbbbbbbbbbbbbbbbbbbbbbbbbb" localSheetId="64">#REF!</definedName>
    <definedName name="bbbbbbbbbbbbbbbbbbbbbbbbbbbbbbbbbbbbbbbbbbbbbbb" localSheetId="66">#REF!</definedName>
    <definedName name="bbbbbbbbbbbbbbbbbbbbbbbbbbbbbbbbbbbbbbbbbbbbbbb" localSheetId="67">#REF!</definedName>
    <definedName name="bbbbbbbbbbbbbbbbbbbbbbbbbbbbbbbbbbbbbbbbbbbbbbb" localSheetId="68">#REF!</definedName>
    <definedName name="bbbbbbbbbbbbbbbbbbbbbbbbbbbbbbbbbbbbbbbbbbbbbbb" localSheetId="69">#REF!</definedName>
    <definedName name="bbbbbbbbbbbbbbbbbbbbbbbbbbbbbbbbbbbbbbbbbbbbbbb" localSheetId="71">#REF!</definedName>
    <definedName name="bbbbbbbbbbbbbbbbbbbbbbbbbbbbbbbbbbbbbbbbbbbbbbb" localSheetId="72">#REF!</definedName>
    <definedName name="bbbbbbbbbbbbbbbbbbbbbbbbbbbbbbbbbbbbbbbbbbbbbbb" localSheetId="73">#REF!</definedName>
    <definedName name="bbbbbbbbbbbbbbbbbbbbbbbbbbbbbbbbbbbbbbbbbbbbbbb">#REF!</definedName>
    <definedName name="BBPLC" localSheetId="1">#REF!</definedName>
    <definedName name="BBPLC" localSheetId="11">#REF!</definedName>
    <definedName name="BBPLC" localSheetId="12">#REF!</definedName>
    <definedName name="BBPLC" localSheetId="13">#REF!</definedName>
    <definedName name="BBPLC" localSheetId="23">#REF!</definedName>
    <definedName name="BBPLC" localSheetId="24">#REF!</definedName>
    <definedName name="BBPLC" localSheetId="26">#REF!</definedName>
    <definedName name="BBPLC" localSheetId="28">#REF!</definedName>
    <definedName name="BBPLC" localSheetId="29">#REF!</definedName>
    <definedName name="BBPLC" localSheetId="31">#REF!</definedName>
    <definedName name="BBPLC" localSheetId="41">#REF!</definedName>
    <definedName name="BBPLC" localSheetId="4">#REF!</definedName>
    <definedName name="BBPLC" localSheetId="46">#REF!</definedName>
    <definedName name="BBPLC" localSheetId="47">#REF!</definedName>
    <definedName name="BBPLC" localSheetId="48">#REF!</definedName>
    <definedName name="BBPLC" localSheetId="49">#REF!</definedName>
    <definedName name="BBPLC" localSheetId="50">#REF!</definedName>
    <definedName name="BBPLC" localSheetId="51">#REF!</definedName>
    <definedName name="BBPLC" localSheetId="53">#REF!</definedName>
    <definedName name="BBPLC" localSheetId="54">#REF!</definedName>
    <definedName name="BBPLC" localSheetId="56">#REF!</definedName>
    <definedName name="BBPLC" localSheetId="57">#REF!</definedName>
    <definedName name="BBPLC" localSheetId="58">#REF!</definedName>
    <definedName name="BBPLC" localSheetId="60">#REF!</definedName>
    <definedName name="BBPLC" localSheetId="61">#REF!</definedName>
    <definedName name="BBPLC" localSheetId="62">#REF!</definedName>
    <definedName name="BBPLC" localSheetId="63">#REF!</definedName>
    <definedName name="BBPLC" localSheetId="64">#REF!</definedName>
    <definedName name="BBPLC" localSheetId="66">#REF!</definedName>
    <definedName name="BBPLC" localSheetId="67">#REF!</definedName>
    <definedName name="BBPLC" localSheetId="68">#REF!</definedName>
    <definedName name="BBPLC" localSheetId="69">#REF!</definedName>
    <definedName name="BBPLC" localSheetId="71">#REF!</definedName>
    <definedName name="BBPLC" localSheetId="72">#REF!</definedName>
    <definedName name="BBPLC" localSheetId="73">#REF!</definedName>
    <definedName name="BBPLC">#REF!</definedName>
    <definedName name="BCA">#N/A</definedName>
    <definedName name="BCA_GDP">#N/A</definedName>
    <definedName name="BCA_NGDP" localSheetId="1">#REF!</definedName>
    <definedName name="BCA_NGDP" localSheetId="10">#REF!</definedName>
    <definedName name="BCA_NGDP" localSheetId="11">#REF!</definedName>
    <definedName name="BCA_NGDP" localSheetId="12">#REF!</definedName>
    <definedName name="BCA_NGDP" localSheetId="13">#REF!</definedName>
    <definedName name="BCA_NGDP" localSheetId="15">#REF!</definedName>
    <definedName name="BCA_NGDP" localSheetId="16">#REF!</definedName>
    <definedName name="BCA_NGDP" localSheetId="2">#REF!</definedName>
    <definedName name="BCA_NGDP" localSheetId="23">#REF!</definedName>
    <definedName name="BCA_NGDP" localSheetId="24">#REF!</definedName>
    <definedName name="BCA_NGDP" localSheetId="25">#REF!</definedName>
    <definedName name="BCA_NGDP" localSheetId="26">#REF!</definedName>
    <definedName name="BCA_NGDP" localSheetId="27">#REF!</definedName>
    <definedName name="BCA_NGDP" localSheetId="28">#REF!</definedName>
    <definedName name="BCA_NGDP" localSheetId="29">#REF!</definedName>
    <definedName name="BCA_NGDP" localSheetId="3">#REF!</definedName>
    <definedName name="BCA_NGDP" localSheetId="31">#REF!</definedName>
    <definedName name="BCA_NGDP" localSheetId="32">#REF!</definedName>
    <definedName name="BCA_NGDP" localSheetId="33">#REF!</definedName>
    <definedName name="BCA_NGDP" localSheetId="34">#REF!</definedName>
    <definedName name="BCA_NGDP" localSheetId="37">#REF!</definedName>
    <definedName name="BCA_NGDP" localSheetId="41">#REF!</definedName>
    <definedName name="BCA_NGDP" localSheetId="4">#REF!</definedName>
    <definedName name="BCA_NGDP" localSheetId="45">#REF!</definedName>
    <definedName name="BCA_NGDP" localSheetId="46">#REF!</definedName>
    <definedName name="BCA_NGDP" localSheetId="47">#REF!</definedName>
    <definedName name="BCA_NGDP" localSheetId="48">#REF!</definedName>
    <definedName name="BCA_NGDP" localSheetId="49">#REF!</definedName>
    <definedName name="BCA_NGDP" localSheetId="50">#REF!</definedName>
    <definedName name="BCA_NGDP" localSheetId="5">#REF!</definedName>
    <definedName name="BCA_NGDP" localSheetId="51">#REF!</definedName>
    <definedName name="BCA_NGDP" localSheetId="52">#REF!</definedName>
    <definedName name="BCA_NGDP" localSheetId="53">#REF!</definedName>
    <definedName name="BCA_NGDP" localSheetId="54">#REF!</definedName>
    <definedName name="BCA_NGDP" localSheetId="56">#REF!</definedName>
    <definedName name="BCA_NGDP" localSheetId="57">#REF!</definedName>
    <definedName name="BCA_NGDP" localSheetId="58">#REF!</definedName>
    <definedName name="BCA_NGDP" localSheetId="59">#REF!</definedName>
    <definedName name="BCA_NGDP" localSheetId="60">#REF!</definedName>
    <definedName name="BCA_NGDP" localSheetId="61">#REF!</definedName>
    <definedName name="BCA_NGDP" localSheetId="62">#REF!</definedName>
    <definedName name="BCA_NGDP" localSheetId="63">#REF!</definedName>
    <definedName name="BCA_NGDP" localSheetId="6">#REF!</definedName>
    <definedName name="BCA_NGDP" localSheetId="64">#REF!</definedName>
    <definedName name="BCA_NGDP" localSheetId="65">#REF!</definedName>
    <definedName name="BCA_NGDP" localSheetId="66">#REF!</definedName>
    <definedName name="BCA_NGDP" localSheetId="67">#REF!</definedName>
    <definedName name="BCA_NGDP" localSheetId="68">#REF!</definedName>
    <definedName name="BCA_NGDP" localSheetId="69">#REF!</definedName>
    <definedName name="BCA_NGDP" localSheetId="71">#REF!</definedName>
    <definedName name="BCA_NGDP" localSheetId="72">#REF!</definedName>
    <definedName name="BCA_NGDP" localSheetId="73">#REF!</definedName>
    <definedName name="BCA_NGDP" localSheetId="7">#REF!</definedName>
    <definedName name="BCA_NGDP" localSheetId="74">#REF!</definedName>
    <definedName name="BCA_NGDP" localSheetId="75">#REF!</definedName>
    <definedName name="BCA_NGDP" localSheetId="76">#REF!</definedName>
    <definedName name="BCA_NGDP" localSheetId="77">#REF!</definedName>
    <definedName name="BCA_NGDP" localSheetId="78">#REF!</definedName>
    <definedName name="BCA_NGDP" localSheetId="79">#REF!</definedName>
    <definedName name="BCA_NGDP" localSheetId="8">#REF!</definedName>
    <definedName name="BCA_NGDP" localSheetId="9">#REF!</definedName>
    <definedName name="BCA_NGDP">#REF!</definedName>
    <definedName name="BCEAO1" localSheetId="1">#REF!</definedName>
    <definedName name="BCEAO1" localSheetId="10">#REF!</definedName>
    <definedName name="BCEAO1" localSheetId="11">#REF!</definedName>
    <definedName name="BCEAO1" localSheetId="12">#REF!</definedName>
    <definedName name="BCEAO1" localSheetId="13">#REF!</definedName>
    <definedName name="BCEAO1" localSheetId="15">#REF!</definedName>
    <definedName name="BCEAO1" localSheetId="16">#REF!</definedName>
    <definedName name="BCEAO1" localSheetId="2">#REF!</definedName>
    <definedName name="BCEAO1" localSheetId="23">#REF!</definedName>
    <definedName name="BCEAO1" localSheetId="24">#REF!</definedName>
    <definedName name="BCEAO1" localSheetId="25">#REF!</definedName>
    <definedName name="BCEAO1" localSheetId="26">#REF!</definedName>
    <definedName name="BCEAO1" localSheetId="27">#REF!</definedName>
    <definedName name="BCEAO1" localSheetId="28">#REF!</definedName>
    <definedName name="BCEAO1" localSheetId="29">#REF!</definedName>
    <definedName name="BCEAO1" localSheetId="3">#REF!</definedName>
    <definedName name="BCEAO1" localSheetId="31">#REF!</definedName>
    <definedName name="BCEAO1" localSheetId="32">#REF!</definedName>
    <definedName name="BCEAO1" localSheetId="33">#REF!</definedName>
    <definedName name="BCEAO1" localSheetId="34">#REF!</definedName>
    <definedName name="BCEAO1" localSheetId="37">#REF!</definedName>
    <definedName name="BCEAO1" localSheetId="41">#REF!</definedName>
    <definedName name="BCEAO1" localSheetId="4">#REF!</definedName>
    <definedName name="BCEAO1" localSheetId="45">#REF!</definedName>
    <definedName name="BCEAO1" localSheetId="46">#REF!</definedName>
    <definedName name="BCEAO1" localSheetId="47">#REF!</definedName>
    <definedName name="BCEAO1" localSheetId="48">#REF!</definedName>
    <definedName name="BCEAO1" localSheetId="49">#REF!</definedName>
    <definedName name="BCEAO1" localSheetId="50">#REF!</definedName>
    <definedName name="BCEAO1" localSheetId="5">#REF!</definedName>
    <definedName name="BCEAO1" localSheetId="51">#REF!</definedName>
    <definedName name="BCEAO1" localSheetId="52">#REF!</definedName>
    <definedName name="BCEAO1" localSheetId="53">#REF!</definedName>
    <definedName name="BCEAO1" localSheetId="54">#REF!</definedName>
    <definedName name="BCEAO1" localSheetId="56">#REF!</definedName>
    <definedName name="BCEAO1" localSheetId="57">#REF!</definedName>
    <definedName name="BCEAO1" localSheetId="58">#REF!</definedName>
    <definedName name="BCEAO1" localSheetId="59">#REF!</definedName>
    <definedName name="BCEAO1" localSheetId="60">#REF!</definedName>
    <definedName name="BCEAO1" localSheetId="61">#REF!</definedName>
    <definedName name="BCEAO1" localSheetId="62">#REF!</definedName>
    <definedName name="BCEAO1" localSheetId="63">#REF!</definedName>
    <definedName name="BCEAO1" localSheetId="6">#REF!</definedName>
    <definedName name="BCEAO1" localSheetId="64">#REF!</definedName>
    <definedName name="BCEAO1" localSheetId="65">#REF!</definedName>
    <definedName name="BCEAO1" localSheetId="66">#REF!</definedName>
    <definedName name="BCEAO1" localSheetId="67">#REF!</definedName>
    <definedName name="BCEAO1" localSheetId="68">#REF!</definedName>
    <definedName name="BCEAO1" localSheetId="69">#REF!</definedName>
    <definedName name="BCEAO1" localSheetId="71">#REF!</definedName>
    <definedName name="BCEAO1" localSheetId="72">#REF!</definedName>
    <definedName name="BCEAO1" localSheetId="73">#REF!</definedName>
    <definedName name="BCEAO1" localSheetId="7">#REF!</definedName>
    <definedName name="BCEAO1" localSheetId="74">#REF!</definedName>
    <definedName name="BCEAO1" localSheetId="75">#REF!</definedName>
    <definedName name="BCEAO1" localSheetId="76">#REF!</definedName>
    <definedName name="BCEAO1" localSheetId="77">#REF!</definedName>
    <definedName name="BCEAO1" localSheetId="78">#REF!</definedName>
    <definedName name="BCEAO1" localSheetId="79">#REF!</definedName>
    <definedName name="BCEAO1" localSheetId="8">#REF!</definedName>
    <definedName name="BCEAO1" localSheetId="9">#REF!</definedName>
    <definedName name="BCEAO1">#REF!</definedName>
    <definedName name="BCEAO1F" localSheetId="1">#REF!</definedName>
    <definedName name="BCEAO1F" localSheetId="10">#REF!</definedName>
    <definedName name="BCEAO1F" localSheetId="11">#REF!</definedName>
    <definedName name="BCEAO1F" localSheetId="12">#REF!</definedName>
    <definedName name="BCEAO1F" localSheetId="13">#REF!</definedName>
    <definedName name="BCEAO1F" localSheetId="15">#REF!</definedName>
    <definedName name="BCEAO1F" localSheetId="16">#REF!</definedName>
    <definedName name="BCEAO1F" localSheetId="2">#REF!</definedName>
    <definedName name="BCEAO1F" localSheetId="23">#REF!</definedName>
    <definedName name="BCEAO1F" localSheetId="24">#REF!</definedName>
    <definedName name="BCEAO1F" localSheetId="25">#REF!</definedName>
    <definedName name="BCEAO1F" localSheetId="26">#REF!</definedName>
    <definedName name="BCEAO1F" localSheetId="27">#REF!</definedName>
    <definedName name="BCEAO1F" localSheetId="28">#REF!</definedName>
    <definedName name="BCEAO1F" localSheetId="29">#REF!</definedName>
    <definedName name="BCEAO1F" localSheetId="3">#REF!</definedName>
    <definedName name="BCEAO1F" localSheetId="31">#REF!</definedName>
    <definedName name="BCEAO1F" localSheetId="32">#REF!</definedName>
    <definedName name="BCEAO1F" localSheetId="33">#REF!</definedName>
    <definedName name="BCEAO1F" localSheetId="34">#REF!</definedName>
    <definedName name="BCEAO1F" localSheetId="37">#REF!</definedName>
    <definedName name="BCEAO1F" localSheetId="41">#REF!</definedName>
    <definedName name="BCEAO1F" localSheetId="4">#REF!</definedName>
    <definedName name="BCEAO1F" localSheetId="45">#REF!</definedName>
    <definedName name="BCEAO1F" localSheetId="46">#REF!</definedName>
    <definedName name="BCEAO1F" localSheetId="47">#REF!</definedName>
    <definedName name="BCEAO1F" localSheetId="48">#REF!</definedName>
    <definedName name="BCEAO1F" localSheetId="49">#REF!</definedName>
    <definedName name="BCEAO1F" localSheetId="50">#REF!</definedName>
    <definedName name="BCEAO1F" localSheetId="5">#REF!</definedName>
    <definedName name="BCEAO1F" localSheetId="51">#REF!</definedName>
    <definedName name="BCEAO1F" localSheetId="52">#REF!</definedName>
    <definedName name="BCEAO1F" localSheetId="53">#REF!</definedName>
    <definedName name="BCEAO1F" localSheetId="54">#REF!</definedName>
    <definedName name="BCEAO1F" localSheetId="56">#REF!</definedName>
    <definedName name="BCEAO1F" localSheetId="57">#REF!</definedName>
    <definedName name="BCEAO1F" localSheetId="58">#REF!</definedName>
    <definedName name="BCEAO1F" localSheetId="59">#REF!</definedName>
    <definedName name="BCEAO1F" localSheetId="60">#REF!</definedName>
    <definedName name="BCEAO1F" localSheetId="61">#REF!</definedName>
    <definedName name="BCEAO1F" localSheetId="62">#REF!</definedName>
    <definedName name="BCEAO1F" localSheetId="63">#REF!</definedName>
    <definedName name="BCEAO1F" localSheetId="6">#REF!</definedName>
    <definedName name="BCEAO1F" localSheetId="64">#REF!</definedName>
    <definedName name="BCEAO1F" localSheetId="65">#REF!</definedName>
    <definedName name="BCEAO1F" localSheetId="66">#REF!</definedName>
    <definedName name="BCEAO1F" localSheetId="67">#REF!</definedName>
    <definedName name="BCEAO1F" localSheetId="68">#REF!</definedName>
    <definedName name="BCEAO1F" localSheetId="69">#REF!</definedName>
    <definedName name="BCEAO1F" localSheetId="71">#REF!</definedName>
    <definedName name="BCEAO1F" localSheetId="72">#REF!</definedName>
    <definedName name="BCEAO1F" localSheetId="73">#REF!</definedName>
    <definedName name="BCEAO1F" localSheetId="7">#REF!</definedName>
    <definedName name="BCEAO1F" localSheetId="74">#REF!</definedName>
    <definedName name="BCEAO1F" localSheetId="75">#REF!</definedName>
    <definedName name="BCEAO1F" localSheetId="76">#REF!</definedName>
    <definedName name="BCEAO1F" localSheetId="77">#REF!</definedName>
    <definedName name="BCEAO1F" localSheetId="78">#REF!</definedName>
    <definedName name="BCEAO1F" localSheetId="79">#REF!</definedName>
    <definedName name="BCEAO1F" localSheetId="8">#REF!</definedName>
    <definedName name="BCEAO1F" localSheetId="9">#REF!</definedName>
    <definedName name="BCEAO1F">#REF!</definedName>
    <definedName name="BCOMM1" localSheetId="1">#REF!</definedName>
    <definedName name="BCOMM1" localSheetId="11">#REF!</definedName>
    <definedName name="BCOMM1" localSheetId="12">#REF!</definedName>
    <definedName name="BCOMM1" localSheetId="13">#REF!</definedName>
    <definedName name="BCOMM1" localSheetId="23">#REF!</definedName>
    <definedName name="BCOMM1" localSheetId="24">#REF!</definedName>
    <definedName name="BCOMM1" localSheetId="26">#REF!</definedName>
    <definedName name="BCOMM1" localSheetId="28">#REF!</definedName>
    <definedName name="BCOMM1" localSheetId="29">#REF!</definedName>
    <definedName name="BCOMM1" localSheetId="31">#REF!</definedName>
    <definedName name="BCOMM1" localSheetId="41">#REF!</definedName>
    <definedName name="BCOMM1" localSheetId="4">#REF!</definedName>
    <definedName name="BCOMM1" localSheetId="46">#REF!</definedName>
    <definedName name="BCOMM1" localSheetId="47">#REF!</definedName>
    <definedName name="BCOMM1" localSheetId="48">#REF!</definedName>
    <definedName name="BCOMM1" localSheetId="49">#REF!</definedName>
    <definedName name="BCOMM1" localSheetId="50">#REF!</definedName>
    <definedName name="BCOMM1" localSheetId="51">#REF!</definedName>
    <definedName name="BCOMM1" localSheetId="53">#REF!</definedName>
    <definedName name="BCOMM1" localSheetId="54">#REF!</definedName>
    <definedName name="BCOMM1" localSheetId="56">#REF!</definedName>
    <definedName name="BCOMM1" localSheetId="57">#REF!</definedName>
    <definedName name="BCOMM1" localSheetId="58">#REF!</definedName>
    <definedName name="BCOMM1" localSheetId="60">#REF!</definedName>
    <definedName name="BCOMM1" localSheetId="61">#REF!</definedName>
    <definedName name="BCOMM1" localSheetId="62">#REF!</definedName>
    <definedName name="BCOMM1" localSheetId="63">#REF!</definedName>
    <definedName name="BCOMM1" localSheetId="64">#REF!</definedName>
    <definedName name="BCOMM1" localSheetId="66">#REF!</definedName>
    <definedName name="BCOMM1" localSheetId="67">#REF!</definedName>
    <definedName name="BCOMM1" localSheetId="68">#REF!</definedName>
    <definedName name="BCOMM1" localSheetId="69">#REF!</definedName>
    <definedName name="BCOMM1" localSheetId="71">#REF!</definedName>
    <definedName name="BCOMM1" localSheetId="72">#REF!</definedName>
    <definedName name="BCOMM1" localSheetId="73">#REF!</definedName>
    <definedName name="BCOMM1">#REF!</definedName>
    <definedName name="BCOMM1F" localSheetId="1">#REF!</definedName>
    <definedName name="BCOMM1F" localSheetId="11">#REF!</definedName>
    <definedName name="BCOMM1F" localSheetId="12">#REF!</definedName>
    <definedName name="BCOMM1F" localSheetId="13">#REF!</definedName>
    <definedName name="BCOMM1F" localSheetId="23">#REF!</definedName>
    <definedName name="BCOMM1F" localSheetId="24">#REF!</definedName>
    <definedName name="BCOMM1F" localSheetId="26">#REF!</definedName>
    <definedName name="BCOMM1F" localSheetId="28">#REF!</definedName>
    <definedName name="BCOMM1F" localSheetId="29">#REF!</definedName>
    <definedName name="BCOMM1F" localSheetId="31">#REF!</definedName>
    <definedName name="BCOMM1F" localSheetId="41">#REF!</definedName>
    <definedName name="BCOMM1F" localSheetId="4">#REF!</definedName>
    <definedName name="BCOMM1F" localSheetId="46">#REF!</definedName>
    <definedName name="BCOMM1F" localSheetId="47">#REF!</definedName>
    <definedName name="BCOMM1F" localSheetId="48">#REF!</definedName>
    <definedName name="BCOMM1F" localSheetId="49">#REF!</definedName>
    <definedName name="BCOMM1F" localSheetId="50">#REF!</definedName>
    <definedName name="BCOMM1F" localSheetId="51">#REF!</definedName>
    <definedName name="BCOMM1F" localSheetId="53">#REF!</definedName>
    <definedName name="BCOMM1F" localSheetId="54">#REF!</definedName>
    <definedName name="BCOMM1F" localSheetId="56">#REF!</definedName>
    <definedName name="BCOMM1F" localSheetId="57">#REF!</definedName>
    <definedName name="BCOMM1F" localSheetId="58">#REF!</definedName>
    <definedName name="BCOMM1F" localSheetId="60">#REF!</definedName>
    <definedName name="BCOMM1F" localSheetId="61">#REF!</definedName>
    <definedName name="BCOMM1F" localSheetId="62">#REF!</definedName>
    <definedName name="BCOMM1F" localSheetId="63">#REF!</definedName>
    <definedName name="BCOMM1F" localSheetId="64">#REF!</definedName>
    <definedName name="BCOMM1F" localSheetId="66">#REF!</definedName>
    <definedName name="BCOMM1F" localSheetId="67">#REF!</definedName>
    <definedName name="BCOMM1F" localSheetId="68">#REF!</definedName>
    <definedName name="BCOMM1F" localSheetId="69">#REF!</definedName>
    <definedName name="BCOMM1F" localSheetId="71">#REF!</definedName>
    <definedName name="BCOMM1F" localSheetId="72">#REF!</definedName>
    <definedName name="BCOMM1F" localSheetId="73">#REF!</definedName>
    <definedName name="BCOMM1F">#REF!</definedName>
    <definedName name="BD" localSheetId="1">#REF!</definedName>
    <definedName name="BD" localSheetId="11">#REF!</definedName>
    <definedName name="BD" localSheetId="12">#REF!</definedName>
    <definedName name="BD" localSheetId="13">#REF!</definedName>
    <definedName name="BD" localSheetId="23">#REF!</definedName>
    <definedName name="BD" localSheetId="24">#REF!</definedName>
    <definedName name="BD" localSheetId="26">#REF!</definedName>
    <definedName name="BD" localSheetId="28">#REF!</definedName>
    <definedName name="BD" localSheetId="29">#REF!</definedName>
    <definedName name="BD" localSheetId="31">#REF!</definedName>
    <definedName name="BD" localSheetId="41">#REF!</definedName>
    <definedName name="BD" localSheetId="4">#REF!</definedName>
    <definedName name="BD" localSheetId="46">#REF!</definedName>
    <definedName name="BD" localSheetId="47">#REF!</definedName>
    <definedName name="BD" localSheetId="48">#REF!</definedName>
    <definedName name="BD" localSheetId="49">#REF!</definedName>
    <definedName name="BD" localSheetId="50">#REF!</definedName>
    <definedName name="BD" localSheetId="51">#REF!</definedName>
    <definedName name="BD" localSheetId="53">#REF!</definedName>
    <definedName name="BD" localSheetId="54">#REF!</definedName>
    <definedName name="BD" localSheetId="56">#REF!</definedName>
    <definedName name="BD" localSheetId="57">#REF!</definedName>
    <definedName name="BD" localSheetId="58">#REF!</definedName>
    <definedName name="BD" localSheetId="60">#REF!</definedName>
    <definedName name="BD" localSheetId="61">#REF!</definedName>
    <definedName name="BD" localSheetId="62">#REF!</definedName>
    <definedName name="BD" localSheetId="63">#REF!</definedName>
    <definedName name="BD" localSheetId="64">#REF!</definedName>
    <definedName name="BD" localSheetId="66">#REF!</definedName>
    <definedName name="BD" localSheetId="67">#REF!</definedName>
    <definedName name="BD" localSheetId="68">#REF!</definedName>
    <definedName name="BD" localSheetId="69">#REF!</definedName>
    <definedName name="BD" localSheetId="71">#REF!</definedName>
    <definedName name="BD" localSheetId="72">#REF!</definedName>
    <definedName name="BD" localSheetId="73">#REF!</definedName>
    <definedName name="BD">#REF!</definedName>
    <definedName name="BD3TAB" localSheetId="1">#REF!</definedName>
    <definedName name="BD3TAB" localSheetId="11">#REF!</definedName>
    <definedName name="BD3TAB" localSheetId="12">#REF!</definedName>
    <definedName name="BD3TAB" localSheetId="13">#REF!</definedName>
    <definedName name="BD3TAB" localSheetId="23">#REF!</definedName>
    <definedName name="BD3TAB" localSheetId="24">#REF!</definedName>
    <definedName name="BD3TAB" localSheetId="26">#REF!</definedName>
    <definedName name="BD3TAB" localSheetId="28">#REF!</definedName>
    <definedName name="BD3TAB" localSheetId="29">#REF!</definedName>
    <definedName name="BD3TAB" localSheetId="31">#REF!</definedName>
    <definedName name="BD3TAB" localSheetId="41">#REF!</definedName>
    <definedName name="BD3TAB" localSheetId="4">#REF!</definedName>
    <definedName name="BD3TAB" localSheetId="46">#REF!</definedName>
    <definedName name="BD3TAB" localSheetId="47">#REF!</definedName>
    <definedName name="BD3TAB" localSheetId="48">#REF!</definedName>
    <definedName name="BD3TAB" localSheetId="49">#REF!</definedName>
    <definedName name="BD3TAB" localSheetId="50">#REF!</definedName>
    <definedName name="BD3TAB" localSheetId="51">#REF!</definedName>
    <definedName name="BD3TAB" localSheetId="53">#REF!</definedName>
    <definedName name="BD3TAB" localSheetId="54">#REF!</definedName>
    <definedName name="BD3TAB" localSheetId="56">#REF!</definedName>
    <definedName name="BD3TAB" localSheetId="57">#REF!</definedName>
    <definedName name="BD3TAB" localSheetId="58">#REF!</definedName>
    <definedName name="BD3TAB" localSheetId="60">#REF!</definedName>
    <definedName name="BD3TAB" localSheetId="61">#REF!</definedName>
    <definedName name="BD3TAB" localSheetId="62">#REF!</definedName>
    <definedName name="BD3TAB" localSheetId="63">#REF!</definedName>
    <definedName name="BD3TAB" localSheetId="64">#REF!</definedName>
    <definedName name="BD3TAB" localSheetId="66">#REF!</definedName>
    <definedName name="BD3TAB" localSheetId="67">#REF!</definedName>
    <definedName name="BD3TAB" localSheetId="68">#REF!</definedName>
    <definedName name="BD3TAB" localSheetId="69">#REF!</definedName>
    <definedName name="BD3TAB" localSheetId="71">#REF!</definedName>
    <definedName name="BD3TAB" localSheetId="72">#REF!</definedName>
    <definedName name="BD3TAB" localSheetId="73">#REF!</definedName>
    <definedName name="BD3TAB">#REF!</definedName>
    <definedName name="BD4TAB" localSheetId="1">#REF!</definedName>
    <definedName name="BD4TAB" localSheetId="11">#REF!</definedName>
    <definedName name="BD4TAB" localSheetId="12">#REF!</definedName>
    <definedName name="BD4TAB" localSheetId="13">#REF!</definedName>
    <definedName name="BD4TAB" localSheetId="23">#REF!</definedName>
    <definedName name="BD4TAB" localSheetId="24">#REF!</definedName>
    <definedName name="BD4TAB" localSheetId="26">#REF!</definedName>
    <definedName name="BD4TAB" localSheetId="28">#REF!</definedName>
    <definedName name="BD4TAB" localSheetId="29">#REF!</definedName>
    <definedName name="BD4TAB" localSheetId="31">#REF!</definedName>
    <definedName name="BD4TAB" localSheetId="41">#REF!</definedName>
    <definedName name="BD4TAB" localSheetId="4">#REF!</definedName>
    <definedName name="BD4TAB" localSheetId="46">#REF!</definedName>
    <definedName name="BD4TAB" localSheetId="47">#REF!</definedName>
    <definedName name="BD4TAB" localSheetId="48">#REF!</definedName>
    <definedName name="BD4TAB" localSheetId="49">#REF!</definedName>
    <definedName name="BD4TAB" localSheetId="50">#REF!</definedName>
    <definedName name="BD4TAB" localSheetId="51">#REF!</definedName>
    <definedName name="BD4TAB" localSheetId="53">#REF!</definedName>
    <definedName name="BD4TAB" localSheetId="54">#REF!</definedName>
    <definedName name="BD4TAB" localSheetId="56">#REF!</definedName>
    <definedName name="BD4TAB" localSheetId="57">#REF!</definedName>
    <definedName name="BD4TAB" localSheetId="58">#REF!</definedName>
    <definedName name="BD4TAB" localSheetId="60">#REF!</definedName>
    <definedName name="BD4TAB" localSheetId="61">#REF!</definedName>
    <definedName name="BD4TAB" localSheetId="62">#REF!</definedName>
    <definedName name="BD4TAB" localSheetId="63">#REF!</definedName>
    <definedName name="BD4TAB" localSheetId="64">#REF!</definedName>
    <definedName name="BD4TAB" localSheetId="66">#REF!</definedName>
    <definedName name="BD4TAB" localSheetId="67">#REF!</definedName>
    <definedName name="BD4TAB" localSheetId="68">#REF!</definedName>
    <definedName name="BD4TAB" localSheetId="69">#REF!</definedName>
    <definedName name="BD4TAB" localSheetId="71">#REF!</definedName>
    <definedName name="BD4TAB" localSheetId="72">#REF!</definedName>
    <definedName name="BD4TAB" localSheetId="73">#REF!</definedName>
    <definedName name="BD4TAB">#REF!</definedName>
    <definedName name="BD5ATAB" localSheetId="1">#REF!</definedName>
    <definedName name="BD5ATAB" localSheetId="11">#REF!</definedName>
    <definedName name="BD5ATAB" localSheetId="12">#REF!</definedName>
    <definedName name="BD5ATAB" localSheetId="13">#REF!</definedName>
    <definedName name="BD5ATAB" localSheetId="23">#REF!</definedName>
    <definedName name="BD5ATAB" localSheetId="24">#REF!</definedName>
    <definedName name="BD5ATAB" localSheetId="26">#REF!</definedName>
    <definedName name="BD5ATAB" localSheetId="28">#REF!</definedName>
    <definedName name="BD5ATAB" localSheetId="29">#REF!</definedName>
    <definedName name="BD5ATAB" localSheetId="31">#REF!</definedName>
    <definedName name="BD5ATAB" localSheetId="41">#REF!</definedName>
    <definedName name="BD5ATAB" localSheetId="4">#REF!</definedName>
    <definedName name="BD5ATAB" localSheetId="46">#REF!</definedName>
    <definedName name="BD5ATAB" localSheetId="47">#REF!</definedName>
    <definedName name="BD5ATAB" localSheetId="48">#REF!</definedName>
    <definedName name="BD5ATAB" localSheetId="49">#REF!</definedName>
    <definedName name="BD5ATAB" localSheetId="50">#REF!</definedName>
    <definedName name="BD5ATAB" localSheetId="51">#REF!</definedName>
    <definedName name="BD5ATAB" localSheetId="53">#REF!</definedName>
    <definedName name="BD5ATAB" localSheetId="54">#REF!</definedName>
    <definedName name="BD5ATAB" localSheetId="56">#REF!</definedName>
    <definedName name="BD5ATAB" localSheetId="57">#REF!</definedName>
    <definedName name="BD5ATAB" localSheetId="58">#REF!</definedName>
    <definedName name="BD5ATAB" localSheetId="60">#REF!</definedName>
    <definedName name="BD5ATAB" localSheetId="61">#REF!</definedName>
    <definedName name="BD5ATAB" localSheetId="62">#REF!</definedName>
    <definedName name="BD5ATAB" localSheetId="63">#REF!</definedName>
    <definedName name="BD5ATAB" localSheetId="64">#REF!</definedName>
    <definedName name="BD5ATAB" localSheetId="66">#REF!</definedName>
    <definedName name="BD5ATAB" localSheetId="67">#REF!</definedName>
    <definedName name="BD5ATAB" localSheetId="68">#REF!</definedName>
    <definedName name="BD5ATAB" localSheetId="69">#REF!</definedName>
    <definedName name="BD5ATAB" localSheetId="71">#REF!</definedName>
    <definedName name="BD5ATAB" localSheetId="72">#REF!</definedName>
    <definedName name="BD5ATAB" localSheetId="73">#REF!</definedName>
    <definedName name="BD5ATAB">#REF!</definedName>
    <definedName name="BD5TAB" localSheetId="1">#REF!</definedName>
    <definedName name="BD5TAB" localSheetId="11">#REF!</definedName>
    <definedName name="BD5TAB" localSheetId="12">#REF!</definedName>
    <definedName name="BD5TAB" localSheetId="13">#REF!</definedName>
    <definedName name="BD5TAB" localSheetId="23">#REF!</definedName>
    <definedName name="BD5TAB" localSheetId="24">#REF!</definedName>
    <definedName name="BD5TAB" localSheetId="26">#REF!</definedName>
    <definedName name="BD5TAB" localSheetId="28">#REF!</definedName>
    <definedName name="BD5TAB" localSheetId="29">#REF!</definedName>
    <definedName name="BD5TAB" localSheetId="31">#REF!</definedName>
    <definedName name="BD5TAB" localSheetId="41">#REF!</definedName>
    <definedName name="BD5TAB" localSheetId="4">#REF!</definedName>
    <definedName name="BD5TAB" localSheetId="46">#REF!</definedName>
    <definedName name="BD5TAB" localSheetId="47">#REF!</definedName>
    <definedName name="BD5TAB" localSheetId="48">#REF!</definedName>
    <definedName name="BD5TAB" localSheetId="49">#REF!</definedName>
    <definedName name="BD5TAB" localSheetId="50">#REF!</definedName>
    <definedName name="BD5TAB" localSheetId="51">#REF!</definedName>
    <definedName name="BD5TAB" localSheetId="53">#REF!</definedName>
    <definedName name="BD5TAB" localSheetId="54">#REF!</definedName>
    <definedName name="BD5TAB" localSheetId="56">#REF!</definedName>
    <definedName name="BD5TAB" localSheetId="57">#REF!</definedName>
    <definedName name="BD5TAB" localSheetId="58">#REF!</definedName>
    <definedName name="BD5TAB" localSheetId="60">#REF!</definedName>
    <definedName name="BD5TAB" localSheetId="61">#REF!</definedName>
    <definedName name="BD5TAB" localSheetId="62">#REF!</definedName>
    <definedName name="BD5TAB" localSheetId="63">#REF!</definedName>
    <definedName name="BD5TAB" localSheetId="64">#REF!</definedName>
    <definedName name="BD5TAB" localSheetId="66">#REF!</definedName>
    <definedName name="BD5TAB" localSheetId="67">#REF!</definedName>
    <definedName name="BD5TAB" localSheetId="68">#REF!</definedName>
    <definedName name="BD5TAB" localSheetId="69">#REF!</definedName>
    <definedName name="BD5TAB" localSheetId="71">#REF!</definedName>
    <definedName name="BD5TAB" localSheetId="72">#REF!</definedName>
    <definedName name="BD5TAB" localSheetId="73">#REF!</definedName>
    <definedName name="BD5TAB">#REF!</definedName>
    <definedName name="BDATA1.MIS" localSheetId="1">#REF!</definedName>
    <definedName name="BDATA1.MIS" localSheetId="11">#REF!</definedName>
    <definedName name="BDATA1.MIS" localSheetId="12">#REF!</definedName>
    <definedName name="BDATA1.MIS" localSheetId="13">#REF!</definedName>
    <definedName name="BDATA1.MIS" localSheetId="23">#REF!</definedName>
    <definedName name="BDATA1.MIS" localSheetId="24">#REF!</definedName>
    <definedName name="BDATA1.MIS" localSheetId="26">#REF!</definedName>
    <definedName name="BDATA1.MIS" localSheetId="28">#REF!</definedName>
    <definedName name="BDATA1.MIS" localSheetId="29">#REF!</definedName>
    <definedName name="BDATA1.MIS" localSheetId="31">#REF!</definedName>
    <definedName name="BDATA1.MIS" localSheetId="41">#REF!</definedName>
    <definedName name="BDATA1.MIS" localSheetId="4">#REF!</definedName>
    <definedName name="BDATA1.MIS" localSheetId="46">#REF!</definedName>
    <definedName name="BDATA1.MIS" localSheetId="47">#REF!</definedName>
    <definedName name="BDATA1.MIS" localSheetId="48">#REF!</definedName>
    <definedName name="BDATA1.MIS" localSheetId="49">#REF!</definedName>
    <definedName name="BDATA1.MIS" localSheetId="50">#REF!</definedName>
    <definedName name="BDATA1.MIS" localSheetId="51">#REF!</definedName>
    <definedName name="BDATA1.MIS" localSheetId="53">#REF!</definedName>
    <definedName name="BDATA1.MIS" localSheetId="54">#REF!</definedName>
    <definedName name="BDATA1.MIS" localSheetId="56">#REF!</definedName>
    <definedName name="BDATA1.MIS" localSheetId="57">#REF!</definedName>
    <definedName name="BDATA1.MIS" localSheetId="58">#REF!</definedName>
    <definedName name="BDATA1.MIS" localSheetId="60">#REF!</definedName>
    <definedName name="BDATA1.MIS" localSheetId="61">#REF!</definedName>
    <definedName name="BDATA1.MIS" localSheetId="62">#REF!</definedName>
    <definedName name="BDATA1.MIS" localSheetId="63">#REF!</definedName>
    <definedName name="BDATA1.MIS" localSheetId="64">#REF!</definedName>
    <definedName name="BDATA1.MIS" localSheetId="66">#REF!</definedName>
    <definedName name="BDATA1.MIS" localSheetId="67">#REF!</definedName>
    <definedName name="BDATA1.MIS" localSheetId="68">#REF!</definedName>
    <definedName name="BDATA1.MIS" localSheetId="69">#REF!</definedName>
    <definedName name="BDATA1.MIS" localSheetId="71">#REF!</definedName>
    <definedName name="BDATA1.MIS" localSheetId="72">#REF!</definedName>
    <definedName name="BDATA1.MIS" localSheetId="73">#REF!</definedName>
    <definedName name="BDATA1.MIS">#REF!</definedName>
    <definedName name="BDATA1.MISB" localSheetId="1">#REF!</definedName>
    <definedName name="BDATA1.MISB" localSheetId="11">#REF!</definedName>
    <definedName name="BDATA1.MISB" localSheetId="12">#REF!</definedName>
    <definedName name="BDATA1.MISB" localSheetId="13">#REF!</definedName>
    <definedName name="BDATA1.MISB" localSheetId="23">#REF!</definedName>
    <definedName name="BDATA1.MISB" localSheetId="24">#REF!</definedName>
    <definedName name="BDATA1.MISB" localSheetId="26">#REF!</definedName>
    <definedName name="BDATA1.MISB" localSheetId="28">#REF!</definedName>
    <definedName name="BDATA1.MISB" localSheetId="29">#REF!</definedName>
    <definedName name="BDATA1.MISB" localSheetId="31">#REF!</definedName>
    <definedName name="BDATA1.MISB" localSheetId="41">#REF!</definedName>
    <definedName name="BDATA1.MISB" localSheetId="4">#REF!</definedName>
    <definedName name="BDATA1.MISB" localSheetId="46">#REF!</definedName>
    <definedName name="BDATA1.MISB" localSheetId="47">#REF!</definedName>
    <definedName name="BDATA1.MISB" localSheetId="48">#REF!</definedName>
    <definedName name="BDATA1.MISB" localSheetId="49">#REF!</definedName>
    <definedName name="BDATA1.MISB" localSheetId="50">#REF!</definedName>
    <definedName name="BDATA1.MISB" localSheetId="51">#REF!</definedName>
    <definedName name="BDATA1.MISB" localSheetId="53">#REF!</definedName>
    <definedName name="BDATA1.MISB" localSheetId="54">#REF!</definedName>
    <definedName name="BDATA1.MISB" localSheetId="56">#REF!</definedName>
    <definedName name="BDATA1.MISB" localSheetId="57">#REF!</definedName>
    <definedName name="BDATA1.MISB" localSheetId="58">#REF!</definedName>
    <definedName name="BDATA1.MISB" localSheetId="60">#REF!</definedName>
    <definedName name="BDATA1.MISB" localSheetId="61">#REF!</definedName>
    <definedName name="BDATA1.MISB" localSheetId="62">#REF!</definedName>
    <definedName name="BDATA1.MISB" localSheetId="63">#REF!</definedName>
    <definedName name="BDATA1.MISB" localSheetId="64">#REF!</definedName>
    <definedName name="BDATA1.MISB" localSheetId="66">#REF!</definedName>
    <definedName name="BDATA1.MISB" localSheetId="67">#REF!</definedName>
    <definedName name="BDATA1.MISB" localSheetId="68">#REF!</definedName>
    <definedName name="BDATA1.MISB" localSheetId="69">#REF!</definedName>
    <definedName name="BDATA1.MISB" localSheetId="71">#REF!</definedName>
    <definedName name="BDATA1.MISB" localSheetId="72">#REF!</definedName>
    <definedName name="BDATA1.MISB" localSheetId="73">#REF!</definedName>
    <definedName name="BDATA1.MISB">#REF!</definedName>
    <definedName name="BDATA2.MIS" localSheetId="1">#REF!</definedName>
    <definedName name="BDATA2.MIS" localSheetId="11">#REF!</definedName>
    <definedName name="BDATA2.MIS" localSheetId="12">#REF!</definedName>
    <definedName name="BDATA2.MIS" localSheetId="13">#REF!</definedName>
    <definedName name="BDATA2.MIS" localSheetId="23">#REF!</definedName>
    <definedName name="BDATA2.MIS" localSheetId="24">#REF!</definedName>
    <definedName name="BDATA2.MIS" localSheetId="26">#REF!</definedName>
    <definedName name="BDATA2.MIS" localSheetId="28">#REF!</definedName>
    <definedName name="BDATA2.MIS" localSheetId="29">#REF!</definedName>
    <definedName name="BDATA2.MIS" localSheetId="31">#REF!</definedName>
    <definedName name="BDATA2.MIS" localSheetId="41">#REF!</definedName>
    <definedName name="BDATA2.MIS" localSheetId="4">#REF!</definedName>
    <definedName name="BDATA2.MIS" localSheetId="46">#REF!</definedName>
    <definedName name="BDATA2.MIS" localSheetId="47">#REF!</definedName>
    <definedName name="BDATA2.MIS" localSheetId="48">#REF!</definedName>
    <definedName name="BDATA2.MIS" localSheetId="49">#REF!</definedName>
    <definedName name="BDATA2.MIS" localSheetId="50">#REF!</definedName>
    <definedName name="BDATA2.MIS" localSheetId="51">#REF!</definedName>
    <definedName name="BDATA2.MIS" localSheetId="53">#REF!</definedName>
    <definedName name="BDATA2.MIS" localSheetId="54">#REF!</definedName>
    <definedName name="BDATA2.MIS" localSheetId="56">#REF!</definedName>
    <definedName name="BDATA2.MIS" localSheetId="57">#REF!</definedName>
    <definedName name="BDATA2.MIS" localSheetId="58">#REF!</definedName>
    <definedName name="BDATA2.MIS" localSheetId="60">#REF!</definedName>
    <definedName name="BDATA2.MIS" localSheetId="61">#REF!</definedName>
    <definedName name="BDATA2.MIS" localSheetId="62">#REF!</definedName>
    <definedName name="BDATA2.MIS" localSheetId="63">#REF!</definedName>
    <definedName name="BDATA2.MIS" localSheetId="64">#REF!</definedName>
    <definedName name="BDATA2.MIS" localSheetId="66">#REF!</definedName>
    <definedName name="BDATA2.MIS" localSheetId="67">#REF!</definedName>
    <definedName name="BDATA2.MIS" localSheetId="68">#REF!</definedName>
    <definedName name="BDATA2.MIS" localSheetId="69">#REF!</definedName>
    <definedName name="BDATA2.MIS" localSheetId="71">#REF!</definedName>
    <definedName name="BDATA2.MIS" localSheetId="72">#REF!</definedName>
    <definedName name="BDATA2.MIS" localSheetId="73">#REF!</definedName>
    <definedName name="BDATA2.MIS">#REF!</definedName>
    <definedName name="BDATA2.MISB" localSheetId="1">#REF!</definedName>
    <definedName name="BDATA2.MISB" localSheetId="11">#REF!</definedName>
    <definedName name="BDATA2.MISB" localSheetId="12">#REF!</definedName>
    <definedName name="BDATA2.MISB" localSheetId="13">#REF!</definedName>
    <definedName name="BDATA2.MISB" localSheetId="23">#REF!</definedName>
    <definedName name="BDATA2.MISB" localSheetId="24">#REF!</definedName>
    <definedName name="BDATA2.MISB" localSheetId="26">#REF!</definedName>
    <definedName name="BDATA2.MISB" localSheetId="28">#REF!</definedName>
    <definedName name="BDATA2.MISB" localSheetId="29">#REF!</definedName>
    <definedName name="BDATA2.MISB" localSheetId="31">#REF!</definedName>
    <definedName name="BDATA2.MISB" localSheetId="41">#REF!</definedName>
    <definedName name="BDATA2.MISB" localSheetId="4">#REF!</definedName>
    <definedName name="BDATA2.MISB" localSheetId="46">#REF!</definedName>
    <definedName name="BDATA2.MISB" localSheetId="47">#REF!</definedName>
    <definedName name="BDATA2.MISB" localSheetId="48">#REF!</definedName>
    <definedName name="BDATA2.MISB" localSheetId="49">#REF!</definedName>
    <definedName name="BDATA2.MISB" localSheetId="50">#REF!</definedName>
    <definedName name="BDATA2.MISB" localSheetId="51">#REF!</definedName>
    <definedName name="BDATA2.MISB" localSheetId="53">#REF!</definedName>
    <definedName name="BDATA2.MISB" localSheetId="54">#REF!</definedName>
    <definedName name="BDATA2.MISB" localSheetId="56">#REF!</definedName>
    <definedName name="BDATA2.MISB" localSheetId="57">#REF!</definedName>
    <definedName name="BDATA2.MISB" localSheetId="58">#REF!</definedName>
    <definedName name="BDATA2.MISB" localSheetId="60">#REF!</definedName>
    <definedName name="BDATA2.MISB" localSheetId="61">#REF!</definedName>
    <definedName name="BDATA2.MISB" localSheetId="62">#REF!</definedName>
    <definedName name="BDATA2.MISB" localSheetId="63">#REF!</definedName>
    <definedName name="BDATA2.MISB" localSheetId="64">#REF!</definedName>
    <definedName name="BDATA2.MISB" localSheetId="66">#REF!</definedName>
    <definedName name="BDATA2.MISB" localSheetId="67">#REF!</definedName>
    <definedName name="BDATA2.MISB" localSheetId="68">#REF!</definedName>
    <definedName name="BDATA2.MISB" localSheetId="69">#REF!</definedName>
    <definedName name="BDATA2.MISB" localSheetId="71">#REF!</definedName>
    <definedName name="BDATA2.MISB" localSheetId="72">#REF!</definedName>
    <definedName name="BDATA2.MISB" localSheetId="73">#REF!</definedName>
    <definedName name="BDATA2.MISB">#REF!</definedName>
    <definedName name="BDATA3A.MIS" localSheetId="1">#REF!</definedName>
    <definedName name="BDATA3A.MIS" localSheetId="11">#REF!</definedName>
    <definedName name="BDATA3A.MIS" localSheetId="12">#REF!</definedName>
    <definedName name="BDATA3A.MIS" localSheetId="13">#REF!</definedName>
    <definedName name="BDATA3A.MIS" localSheetId="23">#REF!</definedName>
    <definedName name="BDATA3A.MIS" localSheetId="24">#REF!</definedName>
    <definedName name="BDATA3A.MIS" localSheetId="26">#REF!</definedName>
    <definedName name="BDATA3A.MIS" localSheetId="28">#REF!</definedName>
    <definedName name="BDATA3A.MIS" localSheetId="29">#REF!</definedName>
    <definedName name="BDATA3A.MIS" localSheetId="31">#REF!</definedName>
    <definedName name="BDATA3A.MIS" localSheetId="41">#REF!</definedName>
    <definedName name="BDATA3A.MIS" localSheetId="4">#REF!</definedName>
    <definedName name="BDATA3A.MIS" localSheetId="46">#REF!</definedName>
    <definedName name="BDATA3A.MIS" localSheetId="47">#REF!</definedName>
    <definedName name="BDATA3A.MIS" localSheetId="48">#REF!</definedName>
    <definedName name="BDATA3A.MIS" localSheetId="49">#REF!</definedName>
    <definedName name="BDATA3A.MIS" localSheetId="50">#REF!</definedName>
    <definedName name="BDATA3A.MIS" localSheetId="51">#REF!</definedName>
    <definedName name="BDATA3A.MIS" localSheetId="53">#REF!</definedName>
    <definedName name="BDATA3A.MIS" localSheetId="54">#REF!</definedName>
    <definedName name="BDATA3A.MIS" localSheetId="56">#REF!</definedName>
    <definedName name="BDATA3A.MIS" localSheetId="57">#REF!</definedName>
    <definedName name="BDATA3A.MIS" localSheetId="58">#REF!</definedName>
    <definedName name="BDATA3A.MIS" localSheetId="60">#REF!</definedName>
    <definedName name="BDATA3A.MIS" localSheetId="61">#REF!</definedName>
    <definedName name="BDATA3A.MIS" localSheetId="62">#REF!</definedName>
    <definedName name="BDATA3A.MIS" localSheetId="63">#REF!</definedName>
    <definedName name="BDATA3A.MIS" localSheetId="64">#REF!</definedName>
    <definedName name="BDATA3A.MIS" localSheetId="66">#REF!</definedName>
    <definedName name="BDATA3A.MIS" localSheetId="67">#REF!</definedName>
    <definedName name="BDATA3A.MIS" localSheetId="68">#REF!</definedName>
    <definedName name="BDATA3A.MIS" localSheetId="69">#REF!</definedName>
    <definedName name="BDATA3A.MIS" localSheetId="71">#REF!</definedName>
    <definedName name="BDATA3A.MIS" localSheetId="72">#REF!</definedName>
    <definedName name="BDATA3A.MIS" localSheetId="73">#REF!</definedName>
    <definedName name="BDATA3A.MIS">#REF!</definedName>
    <definedName name="BDATA4A.MIS" localSheetId="1">#REF!</definedName>
    <definedName name="BDATA4A.MIS" localSheetId="11">#REF!</definedName>
    <definedName name="BDATA4A.MIS" localSheetId="12">#REF!</definedName>
    <definedName name="BDATA4A.MIS" localSheetId="13">#REF!</definedName>
    <definedName name="BDATA4A.MIS" localSheetId="23">#REF!</definedName>
    <definedName name="BDATA4A.MIS" localSheetId="24">#REF!</definedName>
    <definedName name="BDATA4A.MIS" localSheetId="26">#REF!</definedName>
    <definedName name="BDATA4A.MIS" localSheetId="28">#REF!</definedName>
    <definedName name="BDATA4A.MIS" localSheetId="29">#REF!</definedName>
    <definedName name="BDATA4A.MIS" localSheetId="31">#REF!</definedName>
    <definedName name="BDATA4A.MIS" localSheetId="41">#REF!</definedName>
    <definedName name="BDATA4A.MIS" localSheetId="4">#REF!</definedName>
    <definedName name="BDATA4A.MIS" localSheetId="46">#REF!</definedName>
    <definedName name="BDATA4A.MIS" localSheetId="47">#REF!</definedName>
    <definedName name="BDATA4A.MIS" localSheetId="48">#REF!</definedName>
    <definedName name="BDATA4A.MIS" localSheetId="49">#REF!</definedName>
    <definedName name="BDATA4A.MIS" localSheetId="50">#REF!</definedName>
    <definedName name="BDATA4A.MIS" localSheetId="51">#REF!</definedName>
    <definedName name="BDATA4A.MIS" localSheetId="53">#REF!</definedName>
    <definedName name="BDATA4A.MIS" localSheetId="54">#REF!</definedName>
    <definedName name="BDATA4A.MIS" localSheetId="56">#REF!</definedName>
    <definedName name="BDATA4A.MIS" localSheetId="57">#REF!</definedName>
    <definedName name="BDATA4A.MIS" localSheetId="58">#REF!</definedName>
    <definedName name="BDATA4A.MIS" localSheetId="60">#REF!</definedName>
    <definedName name="BDATA4A.MIS" localSheetId="61">#REF!</definedName>
    <definedName name="BDATA4A.MIS" localSheetId="62">#REF!</definedName>
    <definedName name="BDATA4A.MIS" localSheetId="63">#REF!</definedName>
    <definedName name="BDATA4A.MIS" localSheetId="64">#REF!</definedName>
    <definedName name="BDATA4A.MIS" localSheetId="66">#REF!</definedName>
    <definedName name="BDATA4A.MIS" localSheetId="67">#REF!</definedName>
    <definedName name="BDATA4A.MIS" localSheetId="68">#REF!</definedName>
    <definedName name="BDATA4A.MIS" localSheetId="69">#REF!</definedName>
    <definedName name="BDATA4A.MIS" localSheetId="71">#REF!</definedName>
    <definedName name="BDATA4A.MIS" localSheetId="72">#REF!</definedName>
    <definedName name="BDATA4A.MIS" localSheetId="73">#REF!</definedName>
    <definedName name="BDATA4A.MIS">#REF!</definedName>
    <definedName name="BDATA4B.MIS" localSheetId="1">#REF!</definedName>
    <definedName name="BDATA4B.MIS" localSheetId="11">#REF!</definedName>
    <definedName name="BDATA4B.MIS" localSheetId="12">#REF!</definedName>
    <definedName name="BDATA4B.MIS" localSheetId="13">#REF!</definedName>
    <definedName name="BDATA4B.MIS" localSheetId="23">#REF!</definedName>
    <definedName name="BDATA4B.MIS" localSheetId="24">#REF!</definedName>
    <definedName name="BDATA4B.MIS" localSheetId="26">#REF!</definedName>
    <definedName name="BDATA4B.MIS" localSheetId="28">#REF!</definedName>
    <definedName name="BDATA4B.MIS" localSheetId="29">#REF!</definedName>
    <definedName name="BDATA4B.MIS" localSheetId="31">#REF!</definedName>
    <definedName name="BDATA4B.MIS" localSheetId="41">#REF!</definedName>
    <definedName name="BDATA4B.MIS" localSheetId="4">#REF!</definedName>
    <definedName name="BDATA4B.MIS" localSheetId="46">#REF!</definedName>
    <definedName name="BDATA4B.MIS" localSheetId="47">#REF!</definedName>
    <definedName name="BDATA4B.MIS" localSheetId="48">#REF!</definedName>
    <definedName name="BDATA4B.MIS" localSheetId="49">#REF!</definedName>
    <definedName name="BDATA4B.MIS" localSheetId="50">#REF!</definedName>
    <definedName name="BDATA4B.MIS" localSheetId="51">#REF!</definedName>
    <definedName name="BDATA4B.MIS" localSheetId="53">#REF!</definedName>
    <definedName name="BDATA4B.MIS" localSheetId="54">#REF!</definedName>
    <definedName name="BDATA4B.MIS" localSheetId="56">#REF!</definedName>
    <definedName name="BDATA4B.MIS" localSheetId="57">#REF!</definedName>
    <definedName name="BDATA4B.MIS" localSheetId="58">#REF!</definedName>
    <definedName name="BDATA4B.MIS" localSheetId="60">#REF!</definedName>
    <definedName name="BDATA4B.MIS" localSheetId="61">#REF!</definedName>
    <definedName name="BDATA4B.MIS" localSheetId="62">#REF!</definedName>
    <definedName name="BDATA4B.MIS" localSheetId="63">#REF!</definedName>
    <definedName name="BDATA4B.MIS" localSheetId="64">#REF!</definedName>
    <definedName name="BDATA4B.MIS" localSheetId="66">#REF!</definedName>
    <definedName name="BDATA4B.MIS" localSheetId="67">#REF!</definedName>
    <definedName name="BDATA4B.MIS" localSheetId="68">#REF!</definedName>
    <definedName name="BDATA4B.MIS" localSheetId="69">#REF!</definedName>
    <definedName name="BDATA4B.MIS" localSheetId="71">#REF!</definedName>
    <definedName name="BDATA4B.MIS" localSheetId="72">#REF!</definedName>
    <definedName name="BDATA4B.MIS" localSheetId="73">#REF!</definedName>
    <definedName name="BDATA4B.MIS">#REF!</definedName>
    <definedName name="BDEAC" localSheetId="5">[79]CIRRs!$C$70</definedName>
    <definedName name="BDEAC" localSheetId="6">[79]CIRRs!$C$70</definedName>
    <definedName name="BDEAC">[80]CIRRs!$C$70</definedName>
    <definedName name="BDM" localSheetId="1">#REF!</definedName>
    <definedName name="BDM" localSheetId="10">#REF!</definedName>
    <definedName name="BDM" localSheetId="11">#REF!</definedName>
    <definedName name="BDM" localSheetId="12">#REF!</definedName>
    <definedName name="BDM" localSheetId="13">#REF!</definedName>
    <definedName name="BDM" localSheetId="15">#REF!</definedName>
    <definedName name="BDM" localSheetId="16">#REF!</definedName>
    <definedName name="BDM" localSheetId="2">#REF!</definedName>
    <definedName name="BDM" localSheetId="23">#REF!</definedName>
    <definedName name="BDM" localSheetId="24">#REF!</definedName>
    <definedName name="BDM" localSheetId="25">#REF!</definedName>
    <definedName name="BDM" localSheetId="26">#REF!</definedName>
    <definedName name="BDM" localSheetId="27">#REF!</definedName>
    <definedName name="BDM" localSheetId="28">#REF!</definedName>
    <definedName name="BDM" localSheetId="29">#REF!</definedName>
    <definedName name="BDM" localSheetId="3">#REF!</definedName>
    <definedName name="BDM" localSheetId="31">#REF!</definedName>
    <definedName name="BDM" localSheetId="32">#REF!</definedName>
    <definedName name="BDM" localSheetId="33">#REF!</definedName>
    <definedName name="BDM" localSheetId="34">#REF!</definedName>
    <definedName name="BDM" localSheetId="37">#REF!</definedName>
    <definedName name="BDM" localSheetId="41">#REF!</definedName>
    <definedName name="BDM" localSheetId="4">#REF!</definedName>
    <definedName name="BDM" localSheetId="45">#REF!</definedName>
    <definedName name="BDM" localSheetId="46">#REF!</definedName>
    <definedName name="BDM" localSheetId="47">#REF!</definedName>
    <definedName name="BDM" localSheetId="48">#REF!</definedName>
    <definedName name="BDM" localSheetId="49">#REF!</definedName>
    <definedName name="BDM" localSheetId="50">#REF!</definedName>
    <definedName name="BDM" localSheetId="5">#REF!</definedName>
    <definedName name="BDM" localSheetId="51">#REF!</definedName>
    <definedName name="BDM" localSheetId="52">#REF!</definedName>
    <definedName name="BDM" localSheetId="53">#REF!</definedName>
    <definedName name="BDM" localSheetId="54">#REF!</definedName>
    <definedName name="BDM" localSheetId="56">#REF!</definedName>
    <definedName name="BDM" localSheetId="57">#REF!</definedName>
    <definedName name="BDM" localSheetId="58">#REF!</definedName>
    <definedName name="BDM" localSheetId="59">#REF!</definedName>
    <definedName name="BDM" localSheetId="60">#REF!</definedName>
    <definedName name="BDM" localSheetId="61">#REF!</definedName>
    <definedName name="BDM" localSheetId="62">#REF!</definedName>
    <definedName name="BDM" localSheetId="63">#REF!</definedName>
    <definedName name="BDM" localSheetId="6">#REF!</definedName>
    <definedName name="BDM" localSheetId="64">#REF!</definedName>
    <definedName name="BDM" localSheetId="65">#REF!</definedName>
    <definedName name="BDM" localSheetId="66">#REF!</definedName>
    <definedName name="BDM" localSheetId="67">#REF!</definedName>
    <definedName name="BDM" localSheetId="68">#REF!</definedName>
    <definedName name="BDM" localSheetId="69">#REF!</definedName>
    <definedName name="BDM" localSheetId="71">#REF!</definedName>
    <definedName name="BDM" localSheetId="72">#REF!</definedName>
    <definedName name="BDM" localSheetId="73">#REF!</definedName>
    <definedName name="BDM" localSheetId="7">#REF!</definedName>
    <definedName name="BDM" localSheetId="74">#REF!</definedName>
    <definedName name="BDM" localSheetId="75">#REF!</definedName>
    <definedName name="BDM" localSheetId="76">#REF!</definedName>
    <definedName name="BDM" localSheetId="77">#REF!</definedName>
    <definedName name="BDM" localSheetId="78">#REF!</definedName>
    <definedName name="BDM" localSheetId="79">#REF!</definedName>
    <definedName name="BDM" localSheetId="8">#REF!</definedName>
    <definedName name="BDM" localSheetId="9">#REF!</definedName>
    <definedName name="BDM">#REF!</definedName>
    <definedName name="BDMM" localSheetId="1">#REF!</definedName>
    <definedName name="BDMM" localSheetId="10">#REF!</definedName>
    <definedName name="BDMM" localSheetId="11">#REF!</definedName>
    <definedName name="BDMM" localSheetId="12">#REF!</definedName>
    <definedName name="BDMM" localSheetId="13">#REF!</definedName>
    <definedName name="BDMM" localSheetId="15">#REF!</definedName>
    <definedName name="BDMM" localSheetId="16">#REF!</definedName>
    <definedName name="BDMM" localSheetId="2">#REF!</definedName>
    <definedName name="BDMM" localSheetId="23">#REF!</definedName>
    <definedName name="BDMM" localSheetId="24">#REF!</definedName>
    <definedName name="BDMM" localSheetId="25">#REF!</definedName>
    <definedName name="BDMM" localSheetId="26">#REF!</definedName>
    <definedName name="BDMM" localSheetId="27">#REF!</definedName>
    <definedName name="BDMM" localSheetId="28">#REF!</definedName>
    <definedName name="BDMM" localSheetId="29">#REF!</definedName>
    <definedName name="BDMM" localSheetId="3">#REF!</definedName>
    <definedName name="BDMM" localSheetId="31">#REF!</definedName>
    <definedName name="BDMM" localSheetId="32">#REF!</definedName>
    <definedName name="BDMM" localSheetId="33">#REF!</definedName>
    <definedName name="BDMM" localSheetId="34">#REF!</definedName>
    <definedName name="BDMM" localSheetId="37">#REF!</definedName>
    <definedName name="BDMM" localSheetId="41">#REF!</definedName>
    <definedName name="BDMM" localSheetId="4">#REF!</definedName>
    <definedName name="BDMM" localSheetId="45">#REF!</definedName>
    <definedName name="BDMM" localSheetId="46">#REF!</definedName>
    <definedName name="BDMM" localSheetId="47">#REF!</definedName>
    <definedName name="BDMM" localSheetId="48">#REF!</definedName>
    <definedName name="BDMM" localSheetId="49">#REF!</definedName>
    <definedName name="BDMM" localSheetId="50">#REF!</definedName>
    <definedName name="BDMM" localSheetId="5">#REF!</definedName>
    <definedName name="BDMM" localSheetId="51">#REF!</definedName>
    <definedName name="BDMM" localSheetId="52">#REF!</definedName>
    <definedName name="BDMM" localSheetId="53">#REF!</definedName>
    <definedName name="BDMM" localSheetId="54">#REF!</definedName>
    <definedName name="BDMM" localSheetId="56">#REF!</definedName>
    <definedName name="BDMM" localSheetId="57">#REF!</definedName>
    <definedName name="BDMM" localSheetId="58">#REF!</definedName>
    <definedName name="BDMM" localSheetId="59">#REF!</definedName>
    <definedName name="BDMM" localSheetId="60">#REF!</definedName>
    <definedName name="BDMM" localSheetId="61">#REF!</definedName>
    <definedName name="BDMM" localSheetId="62">#REF!</definedName>
    <definedName name="BDMM" localSheetId="63">#REF!</definedName>
    <definedName name="BDMM" localSheetId="6">#REF!</definedName>
    <definedName name="BDMM" localSheetId="64">#REF!</definedName>
    <definedName name="BDMM" localSheetId="65">#REF!</definedName>
    <definedName name="BDMM" localSheetId="66">#REF!</definedName>
    <definedName name="BDMM" localSheetId="67">#REF!</definedName>
    <definedName name="BDMM" localSheetId="68">#REF!</definedName>
    <definedName name="BDMM" localSheetId="69">#REF!</definedName>
    <definedName name="BDMM" localSheetId="71">#REF!</definedName>
    <definedName name="BDMM" localSheetId="72">#REF!</definedName>
    <definedName name="BDMM" localSheetId="73">#REF!</definedName>
    <definedName name="BDMM" localSheetId="7">#REF!</definedName>
    <definedName name="BDMM" localSheetId="74">#REF!</definedName>
    <definedName name="BDMM" localSheetId="75">#REF!</definedName>
    <definedName name="BDMM" localSheetId="76">#REF!</definedName>
    <definedName name="BDMM" localSheetId="77">#REF!</definedName>
    <definedName name="BDMM" localSheetId="78">#REF!</definedName>
    <definedName name="BDMM" localSheetId="79">#REF!</definedName>
    <definedName name="BDMM" localSheetId="8">#REF!</definedName>
    <definedName name="BDMM" localSheetId="9">#REF!</definedName>
    <definedName name="BDMM">#REF!</definedName>
    <definedName name="BE">#N/A</definedName>
    <definedName name="BEA" localSheetId="1">#REF!</definedName>
    <definedName name="BEA" localSheetId="10">#REF!</definedName>
    <definedName name="BEA" localSheetId="11">#REF!</definedName>
    <definedName name="BEA" localSheetId="12">#REF!</definedName>
    <definedName name="BEA" localSheetId="13">#REF!</definedName>
    <definedName name="BEA" localSheetId="15">#REF!</definedName>
    <definedName name="BEA" localSheetId="16">#REF!</definedName>
    <definedName name="BEA" localSheetId="2">#REF!</definedName>
    <definedName name="BEA" localSheetId="23">#REF!</definedName>
    <definedName name="BEA" localSheetId="24">#REF!</definedName>
    <definedName name="BEA" localSheetId="25">#REF!</definedName>
    <definedName name="BEA" localSheetId="26">#REF!</definedName>
    <definedName name="BEA" localSheetId="27">#REF!</definedName>
    <definedName name="BEA" localSheetId="28">#REF!</definedName>
    <definedName name="BEA" localSheetId="29">#REF!</definedName>
    <definedName name="BEA" localSheetId="3">#REF!</definedName>
    <definedName name="BEA" localSheetId="31">#REF!</definedName>
    <definedName name="BEA" localSheetId="32">#REF!</definedName>
    <definedName name="BEA" localSheetId="33">#REF!</definedName>
    <definedName name="BEA" localSheetId="34">#REF!</definedName>
    <definedName name="BEA" localSheetId="37">#REF!</definedName>
    <definedName name="BEA" localSheetId="41">#REF!</definedName>
    <definedName name="BEA" localSheetId="4">#REF!</definedName>
    <definedName name="BEA" localSheetId="45">#REF!</definedName>
    <definedName name="BEA" localSheetId="46">#REF!</definedName>
    <definedName name="BEA" localSheetId="47">#REF!</definedName>
    <definedName name="BEA" localSheetId="48">#REF!</definedName>
    <definedName name="BEA" localSheetId="49">#REF!</definedName>
    <definedName name="BEA" localSheetId="50">#REF!</definedName>
    <definedName name="BEA" localSheetId="5">#REF!</definedName>
    <definedName name="BEA" localSheetId="51">#REF!</definedName>
    <definedName name="BEA" localSheetId="52">#REF!</definedName>
    <definedName name="BEA" localSheetId="53">#REF!</definedName>
    <definedName name="BEA" localSheetId="54">#REF!</definedName>
    <definedName name="BEA" localSheetId="56">#REF!</definedName>
    <definedName name="BEA" localSheetId="57">#REF!</definedName>
    <definedName name="BEA" localSheetId="58">#REF!</definedName>
    <definedName name="BEA" localSheetId="59">#REF!</definedName>
    <definedName name="BEA" localSheetId="60">#REF!</definedName>
    <definedName name="BEA" localSheetId="61">#REF!</definedName>
    <definedName name="BEA" localSheetId="62">#REF!</definedName>
    <definedName name="BEA" localSheetId="63">#REF!</definedName>
    <definedName name="BEA" localSheetId="6">#REF!</definedName>
    <definedName name="BEA" localSheetId="64">#REF!</definedName>
    <definedName name="BEA" localSheetId="65">#REF!</definedName>
    <definedName name="BEA" localSheetId="66">#REF!</definedName>
    <definedName name="BEA" localSheetId="67">#REF!</definedName>
    <definedName name="BEA" localSheetId="68">#REF!</definedName>
    <definedName name="BEA" localSheetId="69">#REF!</definedName>
    <definedName name="BEA" localSheetId="71">#REF!</definedName>
    <definedName name="BEA" localSheetId="72">#REF!</definedName>
    <definedName name="BEA" localSheetId="73">#REF!</definedName>
    <definedName name="BEA" localSheetId="7">#REF!</definedName>
    <definedName name="BEA" localSheetId="74">#REF!</definedName>
    <definedName name="BEA" localSheetId="75">#REF!</definedName>
    <definedName name="BEA" localSheetId="76">#REF!</definedName>
    <definedName name="BEA" localSheetId="77">#REF!</definedName>
    <definedName name="BEA" localSheetId="78">#REF!</definedName>
    <definedName name="BEA" localSheetId="79">#REF!</definedName>
    <definedName name="BEA" localSheetId="8">#REF!</definedName>
    <definedName name="BEA" localSheetId="9">#REF!</definedName>
    <definedName name="BEA">#REF!</definedName>
    <definedName name="BEABA" localSheetId="1">#REF!</definedName>
    <definedName name="BEABA" localSheetId="10">#REF!</definedName>
    <definedName name="BEABA" localSheetId="11">#REF!</definedName>
    <definedName name="BEABA" localSheetId="12">#REF!</definedName>
    <definedName name="BEABA" localSheetId="13">#REF!</definedName>
    <definedName name="BEABA" localSheetId="15">#REF!</definedName>
    <definedName name="BEABA" localSheetId="16">#REF!</definedName>
    <definedName name="BEABA" localSheetId="2">#REF!</definedName>
    <definedName name="BEABA" localSheetId="23">#REF!</definedName>
    <definedName name="BEABA" localSheetId="24">#REF!</definedName>
    <definedName name="BEABA" localSheetId="25">#REF!</definedName>
    <definedName name="BEABA" localSheetId="26">#REF!</definedName>
    <definedName name="BEABA" localSheetId="27">#REF!</definedName>
    <definedName name="BEABA" localSheetId="28">#REF!</definedName>
    <definedName name="BEABA" localSheetId="29">#REF!</definedName>
    <definedName name="BEABA" localSheetId="3">#REF!</definedName>
    <definedName name="BEABA" localSheetId="31">#REF!</definedName>
    <definedName name="BEABA" localSheetId="32">#REF!</definedName>
    <definedName name="BEABA" localSheetId="33">#REF!</definedName>
    <definedName name="BEABA" localSheetId="34">#REF!</definedName>
    <definedName name="BEABA" localSheetId="37">#REF!</definedName>
    <definedName name="BEABA" localSheetId="41">#REF!</definedName>
    <definedName name="BEABA" localSheetId="4">#REF!</definedName>
    <definedName name="BEABA" localSheetId="45">#REF!</definedName>
    <definedName name="BEABA" localSheetId="46">#REF!</definedName>
    <definedName name="BEABA" localSheetId="47">#REF!</definedName>
    <definedName name="BEABA" localSheetId="48">#REF!</definedName>
    <definedName name="BEABA" localSheetId="49">#REF!</definedName>
    <definedName name="BEABA" localSheetId="50">#REF!</definedName>
    <definedName name="BEABA" localSheetId="5">#REF!</definedName>
    <definedName name="BEABA" localSheetId="51">#REF!</definedName>
    <definedName name="BEABA" localSheetId="52">#REF!</definedName>
    <definedName name="BEABA" localSheetId="53">#REF!</definedName>
    <definedName name="BEABA" localSheetId="54">#REF!</definedName>
    <definedName name="BEABA" localSheetId="56">#REF!</definedName>
    <definedName name="BEABA" localSheetId="57">#REF!</definedName>
    <definedName name="BEABA" localSheetId="58">#REF!</definedName>
    <definedName name="BEABA" localSheetId="59">#REF!</definedName>
    <definedName name="BEABA" localSheetId="60">#REF!</definedName>
    <definedName name="BEABA" localSheetId="61">#REF!</definedName>
    <definedName name="BEABA" localSheetId="62">#REF!</definedName>
    <definedName name="BEABA" localSheetId="63">#REF!</definedName>
    <definedName name="BEABA" localSheetId="6">#REF!</definedName>
    <definedName name="BEABA" localSheetId="64">#REF!</definedName>
    <definedName name="BEABA" localSheetId="65">#REF!</definedName>
    <definedName name="BEABA" localSheetId="66">#REF!</definedName>
    <definedName name="BEABA" localSheetId="67">#REF!</definedName>
    <definedName name="BEABA" localSheetId="68">#REF!</definedName>
    <definedName name="BEABA" localSheetId="69">#REF!</definedName>
    <definedName name="BEABA" localSheetId="71">#REF!</definedName>
    <definedName name="BEABA" localSheetId="72">#REF!</definedName>
    <definedName name="BEABA" localSheetId="73">#REF!</definedName>
    <definedName name="BEABA" localSheetId="7">#REF!</definedName>
    <definedName name="BEABA" localSheetId="74">#REF!</definedName>
    <definedName name="BEABA" localSheetId="75">#REF!</definedName>
    <definedName name="BEABA" localSheetId="76">#REF!</definedName>
    <definedName name="BEABA" localSheetId="77">#REF!</definedName>
    <definedName name="BEABA" localSheetId="78">#REF!</definedName>
    <definedName name="BEABA" localSheetId="79">#REF!</definedName>
    <definedName name="BEABA" localSheetId="8">#REF!</definedName>
    <definedName name="BEABA" localSheetId="9">#REF!</definedName>
    <definedName name="BEABA">#REF!</definedName>
    <definedName name="BEABI" localSheetId="1">#REF!</definedName>
    <definedName name="BEABI" localSheetId="10">#REF!</definedName>
    <definedName name="BEABI" localSheetId="11">#REF!</definedName>
    <definedName name="BEABI" localSheetId="12">#REF!</definedName>
    <definedName name="BEABI" localSheetId="13">#REF!</definedName>
    <definedName name="BEABI" localSheetId="15">#REF!</definedName>
    <definedName name="BEABI" localSheetId="16">#REF!</definedName>
    <definedName name="BEABI" localSheetId="2">#REF!</definedName>
    <definedName name="BEABI" localSheetId="23">#REF!</definedName>
    <definedName name="BEABI" localSheetId="24">#REF!</definedName>
    <definedName name="BEABI" localSheetId="25">#REF!</definedName>
    <definedName name="BEABI" localSheetId="26">#REF!</definedName>
    <definedName name="BEABI" localSheetId="27">#REF!</definedName>
    <definedName name="BEABI" localSheetId="28">#REF!</definedName>
    <definedName name="BEABI" localSheetId="29">#REF!</definedName>
    <definedName name="BEABI" localSheetId="3">#REF!</definedName>
    <definedName name="BEABI" localSheetId="31">#REF!</definedName>
    <definedName name="BEABI" localSheetId="32">#REF!</definedName>
    <definedName name="BEABI" localSheetId="33">#REF!</definedName>
    <definedName name="BEABI" localSheetId="34">#REF!</definedName>
    <definedName name="BEABI" localSheetId="37">#REF!</definedName>
    <definedName name="BEABI" localSheetId="41">#REF!</definedName>
    <definedName name="BEABI" localSheetId="4">#REF!</definedName>
    <definedName name="BEABI" localSheetId="46">#REF!</definedName>
    <definedName name="BEABI" localSheetId="47">#REF!</definedName>
    <definedName name="BEABI" localSheetId="48">#REF!</definedName>
    <definedName name="BEABI" localSheetId="49">#REF!</definedName>
    <definedName name="BEABI" localSheetId="50">#REF!</definedName>
    <definedName name="BEABI" localSheetId="5">#REF!</definedName>
    <definedName name="BEABI" localSheetId="51">#REF!</definedName>
    <definedName name="BEABI" localSheetId="52">#REF!</definedName>
    <definedName name="BEABI" localSheetId="53">#REF!</definedName>
    <definedName name="BEABI" localSheetId="54">#REF!</definedName>
    <definedName name="BEABI" localSheetId="56">#REF!</definedName>
    <definedName name="BEABI" localSheetId="57">#REF!</definedName>
    <definedName name="BEABI" localSheetId="58">#REF!</definedName>
    <definedName name="BEABI" localSheetId="59">#REF!</definedName>
    <definedName name="BEABI" localSheetId="60">#REF!</definedName>
    <definedName name="BEABI" localSheetId="61">#REF!</definedName>
    <definedName name="BEABI" localSheetId="62">#REF!</definedName>
    <definedName name="BEABI" localSheetId="63">#REF!</definedName>
    <definedName name="BEABI" localSheetId="6">#REF!</definedName>
    <definedName name="BEABI" localSheetId="64">#REF!</definedName>
    <definedName name="BEABI" localSheetId="65">#REF!</definedName>
    <definedName name="BEABI" localSheetId="66">#REF!</definedName>
    <definedName name="BEABI" localSheetId="67">#REF!</definedName>
    <definedName name="BEABI" localSheetId="68">#REF!</definedName>
    <definedName name="BEABI" localSheetId="69">#REF!</definedName>
    <definedName name="BEABI" localSheetId="71">#REF!</definedName>
    <definedName name="BEABI" localSheetId="72">#REF!</definedName>
    <definedName name="BEABI" localSheetId="73">#REF!</definedName>
    <definedName name="BEABI" localSheetId="7">#REF!</definedName>
    <definedName name="BEABI" localSheetId="74">#REF!</definedName>
    <definedName name="BEABI" localSheetId="75">#REF!</definedName>
    <definedName name="BEABI" localSheetId="76">#REF!</definedName>
    <definedName name="BEABI" localSheetId="77">#REF!</definedName>
    <definedName name="BEABI" localSheetId="78">#REF!</definedName>
    <definedName name="BEABI" localSheetId="79">#REF!</definedName>
    <definedName name="BEABI" localSheetId="8">#REF!</definedName>
    <definedName name="BEABI" localSheetId="9">#REF!</definedName>
    <definedName name="BEABI">#REF!</definedName>
    <definedName name="BEAI">#N/A</definedName>
    <definedName name="BEAIB">#N/A</definedName>
    <definedName name="BEAIG">#N/A</definedName>
    <definedName name="BEAMU" localSheetId="1">#REF!</definedName>
    <definedName name="BEAMU" localSheetId="10">#REF!</definedName>
    <definedName name="BEAMU" localSheetId="11">#REF!</definedName>
    <definedName name="BEAMU" localSheetId="12">#REF!</definedName>
    <definedName name="BEAMU" localSheetId="13">#REF!</definedName>
    <definedName name="BEAMU" localSheetId="15">#REF!</definedName>
    <definedName name="BEAMU" localSheetId="16">#REF!</definedName>
    <definedName name="BEAMU" localSheetId="2">#REF!</definedName>
    <definedName name="BEAMU" localSheetId="23">#REF!</definedName>
    <definedName name="BEAMU" localSheetId="24">#REF!</definedName>
    <definedName name="BEAMU" localSheetId="25">#REF!</definedName>
    <definedName name="BEAMU" localSheetId="26">#REF!</definedName>
    <definedName name="BEAMU" localSheetId="27">#REF!</definedName>
    <definedName name="BEAMU" localSheetId="28">#REF!</definedName>
    <definedName name="BEAMU" localSheetId="29">#REF!</definedName>
    <definedName name="BEAMU" localSheetId="3">#REF!</definedName>
    <definedName name="BEAMU" localSheetId="31">#REF!</definedName>
    <definedName name="BEAMU" localSheetId="32">#REF!</definedName>
    <definedName name="BEAMU" localSheetId="33">#REF!</definedName>
    <definedName name="BEAMU" localSheetId="34">#REF!</definedName>
    <definedName name="BEAMU" localSheetId="37">#REF!</definedName>
    <definedName name="BEAMU" localSheetId="41">#REF!</definedName>
    <definedName name="BEAMU" localSheetId="4">#REF!</definedName>
    <definedName name="BEAMU" localSheetId="45">#REF!</definedName>
    <definedName name="BEAMU" localSheetId="46">#REF!</definedName>
    <definedName name="BEAMU" localSheetId="47">#REF!</definedName>
    <definedName name="BEAMU" localSheetId="48">#REF!</definedName>
    <definedName name="BEAMU" localSheetId="49">#REF!</definedName>
    <definedName name="BEAMU" localSheetId="50">#REF!</definedName>
    <definedName name="BEAMU" localSheetId="5">#REF!</definedName>
    <definedName name="BEAMU" localSheetId="51">#REF!</definedName>
    <definedName name="BEAMU" localSheetId="52">#REF!</definedName>
    <definedName name="BEAMU" localSheetId="53">#REF!</definedName>
    <definedName name="BEAMU" localSheetId="54">#REF!</definedName>
    <definedName name="BEAMU" localSheetId="56">#REF!</definedName>
    <definedName name="BEAMU" localSheetId="57">#REF!</definedName>
    <definedName name="BEAMU" localSheetId="58">#REF!</definedName>
    <definedName name="BEAMU" localSheetId="59">#REF!</definedName>
    <definedName name="BEAMU" localSheetId="60">#REF!</definedName>
    <definedName name="BEAMU" localSheetId="61">#REF!</definedName>
    <definedName name="BEAMU" localSheetId="62">#REF!</definedName>
    <definedName name="BEAMU" localSheetId="63">#REF!</definedName>
    <definedName name="BEAMU" localSheetId="6">#REF!</definedName>
    <definedName name="BEAMU" localSheetId="64">#REF!</definedName>
    <definedName name="BEAMU" localSheetId="65">#REF!</definedName>
    <definedName name="BEAMU" localSheetId="66">#REF!</definedName>
    <definedName name="BEAMU" localSheetId="67">#REF!</definedName>
    <definedName name="BEAMU" localSheetId="68">#REF!</definedName>
    <definedName name="BEAMU" localSheetId="69">#REF!</definedName>
    <definedName name="BEAMU" localSheetId="71">#REF!</definedName>
    <definedName name="BEAMU" localSheetId="72">#REF!</definedName>
    <definedName name="BEAMU" localSheetId="73">#REF!</definedName>
    <definedName name="BEAMU" localSheetId="7">#REF!</definedName>
    <definedName name="BEAMU" localSheetId="74">#REF!</definedName>
    <definedName name="BEAMU" localSheetId="75">#REF!</definedName>
    <definedName name="BEAMU" localSheetId="76">#REF!</definedName>
    <definedName name="BEAMU" localSheetId="77">#REF!</definedName>
    <definedName name="BEAMU" localSheetId="78">#REF!</definedName>
    <definedName name="BEAMU" localSheetId="79">#REF!</definedName>
    <definedName name="BEAMU" localSheetId="8">#REF!</definedName>
    <definedName name="BEAMU" localSheetId="9">#REF!</definedName>
    <definedName name="BEAMU">#REF!</definedName>
    <definedName name="BEAP">#N/A</definedName>
    <definedName name="BEAPB">#N/A</definedName>
    <definedName name="BEAPG">#N/A</definedName>
    <definedName name="BEC" localSheetId="1">#REF!</definedName>
    <definedName name="BEC" localSheetId="10">#REF!</definedName>
    <definedName name="BEC" localSheetId="11">#REF!</definedName>
    <definedName name="BEC" localSheetId="12">#REF!</definedName>
    <definedName name="BEC" localSheetId="13">#REF!</definedName>
    <definedName name="BEC" localSheetId="15">#REF!</definedName>
    <definedName name="BEC" localSheetId="16">#REF!</definedName>
    <definedName name="BEC" localSheetId="2">#REF!</definedName>
    <definedName name="BEC" localSheetId="23">#REF!</definedName>
    <definedName name="BEC" localSheetId="24">#REF!</definedName>
    <definedName name="BEC" localSheetId="25">#REF!</definedName>
    <definedName name="BEC" localSheetId="26">#REF!</definedName>
    <definedName name="BEC" localSheetId="27">#REF!</definedName>
    <definedName name="BEC" localSheetId="28">#REF!</definedName>
    <definedName name="BEC" localSheetId="29">#REF!</definedName>
    <definedName name="BEC" localSheetId="3">#REF!</definedName>
    <definedName name="BEC" localSheetId="31">#REF!</definedName>
    <definedName name="BEC" localSheetId="32">#REF!</definedName>
    <definedName name="BEC" localSheetId="33">#REF!</definedName>
    <definedName name="BEC" localSheetId="34">#REF!</definedName>
    <definedName name="BEC" localSheetId="37">#REF!</definedName>
    <definedName name="BEC" localSheetId="41">#REF!</definedName>
    <definedName name="BEC" localSheetId="4">#REF!</definedName>
    <definedName name="BEC" localSheetId="45">#REF!</definedName>
    <definedName name="BEC" localSheetId="46">#REF!</definedName>
    <definedName name="BEC" localSheetId="47">#REF!</definedName>
    <definedName name="BEC" localSheetId="48">#REF!</definedName>
    <definedName name="BEC" localSheetId="49">#REF!</definedName>
    <definedName name="BEC" localSheetId="50">#REF!</definedName>
    <definedName name="BEC" localSheetId="5">#REF!</definedName>
    <definedName name="BEC" localSheetId="51">#REF!</definedName>
    <definedName name="BEC" localSheetId="52">#REF!</definedName>
    <definedName name="BEC" localSheetId="53">#REF!</definedName>
    <definedName name="BEC" localSheetId="54">#REF!</definedName>
    <definedName name="BEC" localSheetId="56">#REF!</definedName>
    <definedName name="BEC" localSheetId="57">#REF!</definedName>
    <definedName name="BEC" localSheetId="58">#REF!</definedName>
    <definedName name="BEC" localSheetId="59">#REF!</definedName>
    <definedName name="BEC" localSheetId="60">#REF!</definedName>
    <definedName name="BEC" localSheetId="61">#REF!</definedName>
    <definedName name="BEC" localSheetId="62">#REF!</definedName>
    <definedName name="BEC" localSheetId="63">#REF!</definedName>
    <definedName name="BEC" localSheetId="6">#REF!</definedName>
    <definedName name="BEC" localSheetId="64">#REF!</definedName>
    <definedName name="BEC" localSheetId="65">#REF!</definedName>
    <definedName name="BEC" localSheetId="66">#REF!</definedName>
    <definedName name="BEC" localSheetId="67">#REF!</definedName>
    <definedName name="BEC" localSheetId="68">#REF!</definedName>
    <definedName name="BEC" localSheetId="69">#REF!</definedName>
    <definedName name="BEC" localSheetId="71">#REF!</definedName>
    <definedName name="BEC" localSheetId="72">#REF!</definedName>
    <definedName name="BEC" localSheetId="73">#REF!</definedName>
    <definedName name="BEC" localSheetId="7">#REF!</definedName>
    <definedName name="BEC" localSheetId="74">#REF!</definedName>
    <definedName name="BEC" localSheetId="75">#REF!</definedName>
    <definedName name="BEC" localSheetId="76">#REF!</definedName>
    <definedName name="BEC" localSheetId="77">#REF!</definedName>
    <definedName name="BEC" localSheetId="78">#REF!</definedName>
    <definedName name="BEC" localSheetId="79">#REF!</definedName>
    <definedName name="BEC" localSheetId="8">#REF!</definedName>
    <definedName name="BEC" localSheetId="9">#REF!</definedName>
    <definedName name="BEC">#REF!</definedName>
    <definedName name="BED" localSheetId="1">#REF!</definedName>
    <definedName name="BED" localSheetId="10">#REF!</definedName>
    <definedName name="BED" localSheetId="11">#REF!</definedName>
    <definedName name="BED" localSheetId="12">#REF!</definedName>
    <definedName name="BED" localSheetId="13">#REF!</definedName>
    <definedName name="BED" localSheetId="15">#REF!</definedName>
    <definedName name="BED" localSheetId="16">#REF!</definedName>
    <definedName name="BED" localSheetId="2">#REF!</definedName>
    <definedName name="BED" localSheetId="23">#REF!</definedName>
    <definedName name="BED" localSheetId="24">#REF!</definedName>
    <definedName name="BED" localSheetId="25">#REF!</definedName>
    <definedName name="BED" localSheetId="26">#REF!</definedName>
    <definedName name="BED" localSheetId="27">#REF!</definedName>
    <definedName name="BED" localSheetId="28">#REF!</definedName>
    <definedName name="BED" localSheetId="29">#REF!</definedName>
    <definedName name="BED" localSheetId="3">#REF!</definedName>
    <definedName name="BED" localSheetId="31">#REF!</definedName>
    <definedName name="BED" localSheetId="32">#REF!</definedName>
    <definedName name="BED" localSheetId="33">#REF!</definedName>
    <definedName name="BED" localSheetId="34">#REF!</definedName>
    <definedName name="BED" localSheetId="37">#REF!</definedName>
    <definedName name="BED" localSheetId="41">#REF!</definedName>
    <definedName name="BED" localSheetId="4">#REF!</definedName>
    <definedName name="BED" localSheetId="45">#REF!</definedName>
    <definedName name="BED" localSheetId="46">#REF!</definedName>
    <definedName name="BED" localSheetId="47">#REF!</definedName>
    <definedName name="BED" localSheetId="48">#REF!</definedName>
    <definedName name="BED" localSheetId="49">#REF!</definedName>
    <definedName name="BED" localSheetId="50">#REF!</definedName>
    <definedName name="BED" localSheetId="5">#REF!</definedName>
    <definedName name="BED" localSheetId="51">#REF!</definedName>
    <definedName name="BED" localSheetId="52">#REF!</definedName>
    <definedName name="BED" localSheetId="53">#REF!</definedName>
    <definedName name="BED" localSheetId="54">#REF!</definedName>
    <definedName name="BED" localSheetId="56">#REF!</definedName>
    <definedName name="BED" localSheetId="57">#REF!</definedName>
    <definedName name="BED" localSheetId="58">#REF!</definedName>
    <definedName name="BED" localSheetId="59">#REF!</definedName>
    <definedName name="BED" localSheetId="60">#REF!</definedName>
    <definedName name="BED" localSheetId="61">#REF!</definedName>
    <definedName name="BED" localSheetId="62">#REF!</definedName>
    <definedName name="BED" localSheetId="63">#REF!</definedName>
    <definedName name="BED" localSheetId="6">#REF!</definedName>
    <definedName name="BED" localSheetId="64">#REF!</definedName>
    <definedName name="BED" localSheetId="65">#REF!</definedName>
    <definedName name="BED" localSheetId="66">#REF!</definedName>
    <definedName name="BED" localSheetId="67">#REF!</definedName>
    <definedName name="BED" localSheetId="68">#REF!</definedName>
    <definedName name="BED" localSheetId="69">#REF!</definedName>
    <definedName name="BED" localSheetId="71">#REF!</definedName>
    <definedName name="BED" localSheetId="72">#REF!</definedName>
    <definedName name="BED" localSheetId="73">#REF!</definedName>
    <definedName name="BED" localSheetId="7">#REF!</definedName>
    <definedName name="BED" localSheetId="74">#REF!</definedName>
    <definedName name="BED" localSheetId="75">#REF!</definedName>
    <definedName name="BED" localSheetId="76">#REF!</definedName>
    <definedName name="BED" localSheetId="77">#REF!</definedName>
    <definedName name="BED" localSheetId="78">#REF!</definedName>
    <definedName name="BED" localSheetId="79">#REF!</definedName>
    <definedName name="BED" localSheetId="8">#REF!</definedName>
    <definedName name="BED" localSheetId="9">#REF!</definedName>
    <definedName name="BED">#REF!</definedName>
    <definedName name="BED_6" localSheetId="1">#REF!</definedName>
    <definedName name="BED_6" localSheetId="10">#REF!</definedName>
    <definedName name="BED_6" localSheetId="11">#REF!</definedName>
    <definedName name="BED_6" localSheetId="12">#REF!</definedName>
    <definedName name="BED_6" localSheetId="13">#REF!</definedName>
    <definedName name="BED_6" localSheetId="15">#REF!</definedName>
    <definedName name="BED_6" localSheetId="16">#REF!</definedName>
    <definedName name="BED_6" localSheetId="2">#REF!</definedName>
    <definedName name="BED_6" localSheetId="23">#REF!</definedName>
    <definedName name="BED_6" localSheetId="24">#REF!</definedName>
    <definedName name="BED_6" localSheetId="25">#REF!</definedName>
    <definedName name="BED_6" localSheetId="26">#REF!</definedName>
    <definedName name="BED_6" localSheetId="27">#REF!</definedName>
    <definedName name="BED_6" localSheetId="28">#REF!</definedName>
    <definedName name="BED_6" localSheetId="29">#REF!</definedName>
    <definedName name="BED_6" localSheetId="3">#REF!</definedName>
    <definedName name="BED_6" localSheetId="31">#REF!</definedName>
    <definedName name="BED_6" localSheetId="32">#REF!</definedName>
    <definedName name="BED_6" localSheetId="33">#REF!</definedName>
    <definedName name="BED_6" localSheetId="34">#REF!</definedName>
    <definedName name="BED_6" localSheetId="37">#REF!</definedName>
    <definedName name="BED_6" localSheetId="41">#REF!</definedName>
    <definedName name="BED_6" localSheetId="4">#REF!</definedName>
    <definedName name="BED_6" localSheetId="45">#REF!</definedName>
    <definedName name="BED_6" localSheetId="46">#REF!</definedName>
    <definedName name="BED_6" localSheetId="47">#REF!</definedName>
    <definedName name="BED_6" localSheetId="48">#REF!</definedName>
    <definedName name="BED_6" localSheetId="49">#REF!</definedName>
    <definedName name="BED_6" localSheetId="50">#REF!</definedName>
    <definedName name="BED_6" localSheetId="5">#REF!</definedName>
    <definedName name="BED_6" localSheetId="51">#REF!</definedName>
    <definedName name="BED_6" localSheetId="52">#REF!</definedName>
    <definedName name="BED_6" localSheetId="53">#REF!</definedName>
    <definedName name="BED_6" localSheetId="54">#REF!</definedName>
    <definedName name="BED_6" localSheetId="56">#REF!</definedName>
    <definedName name="BED_6" localSheetId="57">#REF!</definedName>
    <definedName name="BED_6" localSheetId="58">#REF!</definedName>
    <definedName name="BED_6" localSheetId="59">#REF!</definedName>
    <definedName name="BED_6" localSheetId="60">#REF!</definedName>
    <definedName name="BED_6" localSheetId="61">#REF!</definedName>
    <definedName name="BED_6" localSheetId="62">#REF!</definedName>
    <definedName name="BED_6" localSheetId="63">#REF!</definedName>
    <definedName name="BED_6" localSheetId="6">#REF!</definedName>
    <definedName name="BED_6" localSheetId="64">#REF!</definedName>
    <definedName name="BED_6" localSheetId="65">#REF!</definedName>
    <definedName name="BED_6" localSheetId="66">#REF!</definedName>
    <definedName name="BED_6" localSheetId="67">#REF!</definedName>
    <definedName name="BED_6" localSheetId="68">#REF!</definedName>
    <definedName name="BED_6" localSheetId="69">#REF!</definedName>
    <definedName name="BED_6" localSheetId="71">#REF!</definedName>
    <definedName name="BED_6" localSheetId="72">#REF!</definedName>
    <definedName name="BED_6" localSheetId="73">#REF!</definedName>
    <definedName name="BED_6" localSheetId="7">#REF!</definedName>
    <definedName name="BED_6" localSheetId="74">#REF!</definedName>
    <definedName name="BED_6" localSheetId="75">#REF!</definedName>
    <definedName name="BED_6" localSheetId="76">#REF!</definedName>
    <definedName name="BED_6" localSheetId="77">#REF!</definedName>
    <definedName name="BED_6" localSheetId="78">#REF!</definedName>
    <definedName name="BED_6" localSheetId="79">#REF!</definedName>
    <definedName name="BED_6" localSheetId="8">#REF!</definedName>
    <definedName name="BED_6" localSheetId="9">#REF!</definedName>
    <definedName name="BED_6">#REF!</definedName>
    <definedName name="BEDE" localSheetId="1">#REF!</definedName>
    <definedName name="BEDE" localSheetId="11">#REF!</definedName>
    <definedName name="BEDE" localSheetId="12">#REF!</definedName>
    <definedName name="BEDE" localSheetId="13">#REF!</definedName>
    <definedName name="BEDE" localSheetId="23">#REF!</definedName>
    <definedName name="BEDE" localSheetId="24">#REF!</definedName>
    <definedName name="BEDE" localSheetId="26">#REF!</definedName>
    <definedName name="BEDE" localSheetId="28">#REF!</definedName>
    <definedName name="BEDE" localSheetId="29">#REF!</definedName>
    <definedName name="BEDE" localSheetId="31">#REF!</definedName>
    <definedName name="BEDE" localSheetId="41">#REF!</definedName>
    <definedName name="BEDE" localSheetId="4">#REF!</definedName>
    <definedName name="BEDE" localSheetId="46">#REF!</definedName>
    <definedName name="BEDE" localSheetId="47">#REF!</definedName>
    <definedName name="BEDE" localSheetId="48">#REF!</definedName>
    <definedName name="BEDE" localSheetId="49">#REF!</definedName>
    <definedName name="BEDE" localSheetId="50">#REF!</definedName>
    <definedName name="BEDE" localSheetId="51">#REF!</definedName>
    <definedName name="BEDE" localSheetId="53">#REF!</definedName>
    <definedName name="BEDE" localSheetId="54">#REF!</definedName>
    <definedName name="BEDE" localSheetId="56">#REF!</definedName>
    <definedName name="BEDE" localSheetId="57">#REF!</definedName>
    <definedName name="BEDE" localSheetId="58">#REF!</definedName>
    <definedName name="BEDE" localSheetId="60">#REF!</definedName>
    <definedName name="BEDE" localSheetId="61">#REF!</definedName>
    <definedName name="BEDE" localSheetId="62">#REF!</definedName>
    <definedName name="BEDE" localSheetId="63">#REF!</definedName>
    <definedName name="BEDE" localSheetId="64">#REF!</definedName>
    <definedName name="BEDE" localSheetId="66">#REF!</definedName>
    <definedName name="BEDE" localSheetId="67">#REF!</definedName>
    <definedName name="BEDE" localSheetId="68">#REF!</definedName>
    <definedName name="BEDE" localSheetId="69">#REF!</definedName>
    <definedName name="BEDE" localSheetId="71">#REF!</definedName>
    <definedName name="BEDE" localSheetId="72">#REF!</definedName>
    <definedName name="BEDE" localSheetId="73">#REF!</definedName>
    <definedName name="BEDE">#REF!</definedName>
    <definedName name="BEF" localSheetId="5">[79]CIRRs!$C$79</definedName>
    <definedName name="BEF" localSheetId="6">[79]CIRRs!$C$79</definedName>
    <definedName name="BEF">[80]CIRRs!$C$79</definedName>
    <definedName name="Beg_Bal" localSheetId="1">#REF!</definedName>
    <definedName name="Beg_Bal" localSheetId="10">#REF!</definedName>
    <definedName name="Beg_Bal" localSheetId="11">#REF!</definedName>
    <definedName name="Beg_Bal" localSheetId="12">#REF!</definedName>
    <definedName name="Beg_Bal" localSheetId="13">#REF!</definedName>
    <definedName name="Beg_Bal" localSheetId="15">#REF!</definedName>
    <definedName name="Beg_Bal" localSheetId="16">#REF!</definedName>
    <definedName name="Beg_Bal" localSheetId="2">#REF!</definedName>
    <definedName name="Beg_Bal" localSheetId="23">#REF!</definedName>
    <definedName name="Beg_Bal" localSheetId="24">#REF!</definedName>
    <definedName name="Beg_Bal" localSheetId="25">#REF!</definedName>
    <definedName name="Beg_Bal" localSheetId="26">#REF!</definedName>
    <definedName name="Beg_Bal" localSheetId="27">#REF!</definedName>
    <definedName name="Beg_Bal" localSheetId="28">#REF!</definedName>
    <definedName name="Beg_Bal" localSheetId="29">#REF!</definedName>
    <definedName name="Beg_Bal" localSheetId="3">#REF!</definedName>
    <definedName name="Beg_Bal" localSheetId="31">#REF!</definedName>
    <definedName name="Beg_Bal" localSheetId="32">#REF!</definedName>
    <definedName name="Beg_Bal" localSheetId="33">#REF!</definedName>
    <definedName name="Beg_Bal" localSheetId="34">#REF!</definedName>
    <definedName name="Beg_Bal" localSheetId="37">#REF!</definedName>
    <definedName name="Beg_Bal" localSheetId="41">#REF!</definedName>
    <definedName name="Beg_Bal" localSheetId="4">#REF!</definedName>
    <definedName name="Beg_Bal" localSheetId="45">#REF!</definedName>
    <definedName name="Beg_Bal" localSheetId="46">#REF!</definedName>
    <definedName name="Beg_Bal" localSheetId="47">#REF!</definedName>
    <definedName name="Beg_Bal" localSheetId="48">#REF!</definedName>
    <definedName name="Beg_Bal" localSheetId="49">#REF!</definedName>
    <definedName name="Beg_Bal" localSheetId="50">#REF!</definedName>
    <definedName name="Beg_Bal" localSheetId="5">#REF!</definedName>
    <definedName name="Beg_Bal" localSheetId="51">#REF!</definedName>
    <definedName name="Beg_Bal" localSheetId="52">#REF!</definedName>
    <definedName name="Beg_Bal" localSheetId="53">#REF!</definedName>
    <definedName name="Beg_Bal" localSheetId="54">#REF!</definedName>
    <definedName name="Beg_Bal" localSheetId="56">#REF!</definedName>
    <definedName name="Beg_Bal" localSheetId="57">#REF!</definedName>
    <definedName name="Beg_Bal" localSheetId="58">#REF!</definedName>
    <definedName name="Beg_Bal" localSheetId="59">#REF!</definedName>
    <definedName name="Beg_Bal" localSheetId="60">#REF!</definedName>
    <definedName name="Beg_Bal" localSheetId="61">#REF!</definedName>
    <definedName name="Beg_Bal" localSheetId="62">#REF!</definedName>
    <definedName name="Beg_Bal" localSheetId="63">#REF!</definedName>
    <definedName name="Beg_Bal" localSheetId="6">#REF!</definedName>
    <definedName name="Beg_Bal" localSheetId="64">#REF!</definedName>
    <definedName name="Beg_Bal" localSheetId="65">#REF!</definedName>
    <definedName name="Beg_Bal" localSheetId="66">#REF!</definedName>
    <definedName name="Beg_Bal" localSheetId="67">#REF!</definedName>
    <definedName name="Beg_Bal" localSheetId="68">#REF!</definedName>
    <definedName name="Beg_Bal" localSheetId="69">#REF!</definedName>
    <definedName name="Beg_Bal" localSheetId="71">#REF!</definedName>
    <definedName name="Beg_Bal" localSheetId="72">#REF!</definedName>
    <definedName name="Beg_Bal" localSheetId="73">#REF!</definedName>
    <definedName name="Beg_Bal" localSheetId="7">#REF!</definedName>
    <definedName name="Beg_Bal" localSheetId="74">#REF!</definedName>
    <definedName name="Beg_Bal" localSheetId="75">#REF!</definedName>
    <definedName name="Beg_Bal" localSheetId="76">#REF!</definedName>
    <definedName name="Beg_Bal" localSheetId="77">#REF!</definedName>
    <definedName name="Beg_Bal" localSheetId="78">#REF!</definedName>
    <definedName name="Beg_Bal" localSheetId="79">#REF!</definedName>
    <definedName name="Beg_Bal" localSheetId="8">#REF!</definedName>
    <definedName name="Beg_Bal" localSheetId="9">#REF!</definedName>
    <definedName name="Beg_Bal">#REF!</definedName>
    <definedName name="Bei" localSheetId="1">[86]terms!#REF!</definedName>
    <definedName name="Bei" localSheetId="10">[86]terms!#REF!</definedName>
    <definedName name="Bei" localSheetId="11">[86]terms!#REF!</definedName>
    <definedName name="Bei" localSheetId="12">[86]terms!#REF!</definedName>
    <definedName name="Bei" localSheetId="13">[86]terms!#REF!</definedName>
    <definedName name="Bei" localSheetId="15">[86]terms!#REF!</definedName>
    <definedName name="Bei" localSheetId="16">[86]terms!#REF!</definedName>
    <definedName name="Bei" localSheetId="2">[86]terms!#REF!</definedName>
    <definedName name="Bei" localSheetId="24">[86]terms!#REF!</definedName>
    <definedName name="Bei" localSheetId="25">[86]terms!#REF!</definedName>
    <definedName name="Bei" localSheetId="26">[86]terms!#REF!</definedName>
    <definedName name="Bei" localSheetId="27">[86]terms!#REF!</definedName>
    <definedName name="Bei" localSheetId="28">[86]terms!#REF!</definedName>
    <definedName name="Bei" localSheetId="29">[86]terms!#REF!</definedName>
    <definedName name="Bei" localSheetId="3">[86]terms!#REF!</definedName>
    <definedName name="Bei" localSheetId="31">[86]terms!#REF!</definedName>
    <definedName name="Bei" localSheetId="32">[86]terms!#REF!</definedName>
    <definedName name="Bei" localSheetId="33">[86]terms!#REF!</definedName>
    <definedName name="Bei" localSheetId="34">[86]terms!#REF!</definedName>
    <definedName name="Bei" localSheetId="37">[86]terms!#REF!</definedName>
    <definedName name="Bei" localSheetId="41">[86]terms!#REF!</definedName>
    <definedName name="Bei" localSheetId="4">[86]terms!#REF!</definedName>
    <definedName name="Bei" localSheetId="45">[86]terms!#REF!</definedName>
    <definedName name="Bei" localSheetId="46">[86]terms!#REF!</definedName>
    <definedName name="Bei" localSheetId="47">[86]terms!#REF!</definedName>
    <definedName name="Bei" localSheetId="48">[86]terms!#REF!</definedName>
    <definedName name="Bei" localSheetId="49">[86]terms!#REF!</definedName>
    <definedName name="Bei" localSheetId="50">[86]terms!#REF!</definedName>
    <definedName name="Bei" localSheetId="5">[87]terms!#REF!</definedName>
    <definedName name="Bei" localSheetId="51">[86]terms!#REF!</definedName>
    <definedName name="Bei" localSheetId="52">[86]terms!#REF!</definedName>
    <definedName name="Bei" localSheetId="53">[86]terms!#REF!</definedName>
    <definedName name="Bei" localSheetId="54">[86]terms!#REF!</definedName>
    <definedName name="Bei" localSheetId="56">[86]terms!#REF!</definedName>
    <definedName name="Bei" localSheetId="57">[86]terms!#REF!</definedName>
    <definedName name="Bei" localSheetId="58">[86]terms!#REF!</definedName>
    <definedName name="Bei" localSheetId="59">[86]terms!#REF!</definedName>
    <definedName name="Bei" localSheetId="60">[86]terms!#REF!</definedName>
    <definedName name="Bei" localSheetId="61">[86]terms!#REF!</definedName>
    <definedName name="Bei" localSheetId="62">[86]terms!#REF!</definedName>
    <definedName name="Bei" localSheetId="63">[86]terms!#REF!</definedName>
    <definedName name="Bei" localSheetId="6">[87]terms!#REF!</definedName>
    <definedName name="Bei" localSheetId="64">[86]terms!#REF!</definedName>
    <definedName name="Bei" localSheetId="65">[86]terms!#REF!</definedName>
    <definedName name="Bei" localSheetId="66">[86]terms!#REF!</definedName>
    <definedName name="Bei" localSheetId="67">[86]terms!#REF!</definedName>
    <definedName name="Bei" localSheetId="68">[86]terms!#REF!</definedName>
    <definedName name="Bei" localSheetId="69">[86]terms!#REF!</definedName>
    <definedName name="Bei" localSheetId="71">[86]terms!#REF!</definedName>
    <definedName name="Bei" localSheetId="72">[86]terms!#REF!</definedName>
    <definedName name="Bei" localSheetId="73">[86]terms!#REF!</definedName>
    <definedName name="Bei" localSheetId="7">[86]terms!#REF!</definedName>
    <definedName name="Bei" localSheetId="74">[86]terms!#REF!</definedName>
    <definedName name="Bei" localSheetId="75">[86]terms!#REF!</definedName>
    <definedName name="Bei" localSheetId="76">[86]terms!#REF!</definedName>
    <definedName name="Bei" localSheetId="77">[86]terms!#REF!</definedName>
    <definedName name="Bei" localSheetId="78">[86]terms!#REF!</definedName>
    <definedName name="Bei" localSheetId="79">[86]terms!#REF!</definedName>
    <definedName name="Bei" localSheetId="8">[86]terms!#REF!</definedName>
    <definedName name="Bei" localSheetId="9">[86]terms!#REF!</definedName>
    <definedName name="Bei">[86]terms!#REF!</definedName>
    <definedName name="BENNTFDATE" localSheetId="1">#REF!</definedName>
    <definedName name="BENNTFDATE" localSheetId="10">#REF!</definedName>
    <definedName name="BENNTFDATE" localSheetId="11">#REF!</definedName>
    <definedName name="BENNTFDATE" localSheetId="12">#REF!</definedName>
    <definedName name="BENNTFDATE" localSheetId="13">#REF!</definedName>
    <definedName name="BENNTFDATE" localSheetId="15">#REF!</definedName>
    <definedName name="BENNTFDATE" localSheetId="16">#REF!</definedName>
    <definedName name="BENNTFDATE" localSheetId="2">#REF!</definedName>
    <definedName name="BENNTFDATE" localSheetId="23">#REF!</definedName>
    <definedName name="BENNTFDATE" localSheetId="24">#REF!</definedName>
    <definedName name="BENNTFDATE" localSheetId="25">#REF!</definedName>
    <definedName name="BENNTFDATE" localSheetId="26">#REF!</definedName>
    <definedName name="BENNTFDATE" localSheetId="27">#REF!</definedName>
    <definedName name="BENNTFDATE" localSheetId="28">#REF!</definedName>
    <definedName name="BENNTFDATE" localSheetId="29">#REF!</definedName>
    <definedName name="BENNTFDATE" localSheetId="3">#REF!</definedName>
    <definedName name="BENNTFDATE" localSheetId="31">#REF!</definedName>
    <definedName name="BENNTFDATE" localSheetId="32">#REF!</definedName>
    <definedName name="BENNTFDATE" localSheetId="33">#REF!</definedName>
    <definedName name="BENNTFDATE" localSheetId="34">#REF!</definedName>
    <definedName name="BENNTFDATE" localSheetId="37">#REF!</definedName>
    <definedName name="BENNTFDATE" localSheetId="41">#REF!</definedName>
    <definedName name="BENNTFDATE" localSheetId="4">#REF!</definedName>
    <definedName name="BENNTFDATE" localSheetId="45">#REF!</definedName>
    <definedName name="BENNTFDATE" localSheetId="46">#REF!</definedName>
    <definedName name="BENNTFDATE" localSheetId="47">#REF!</definedName>
    <definedName name="BENNTFDATE" localSheetId="48">#REF!</definedName>
    <definedName name="BENNTFDATE" localSheetId="49">#REF!</definedName>
    <definedName name="BENNTFDATE" localSheetId="50">#REF!</definedName>
    <definedName name="BENNTFDATE" localSheetId="5">#REF!</definedName>
    <definedName name="BENNTFDATE" localSheetId="51">#REF!</definedName>
    <definedName name="BENNTFDATE" localSheetId="52">#REF!</definedName>
    <definedName name="BENNTFDATE" localSheetId="53">#REF!</definedName>
    <definedName name="BENNTFDATE" localSheetId="54">#REF!</definedName>
    <definedName name="BENNTFDATE" localSheetId="56">#REF!</definedName>
    <definedName name="BENNTFDATE" localSheetId="57">#REF!</definedName>
    <definedName name="BENNTFDATE" localSheetId="58">#REF!</definedName>
    <definedName name="BENNTFDATE" localSheetId="59">#REF!</definedName>
    <definedName name="BENNTFDATE" localSheetId="60">#REF!</definedName>
    <definedName name="BENNTFDATE" localSheetId="61">#REF!</definedName>
    <definedName name="BENNTFDATE" localSheetId="62">#REF!</definedName>
    <definedName name="BENNTFDATE" localSheetId="63">#REF!</definedName>
    <definedName name="BENNTFDATE" localSheetId="6">#REF!</definedName>
    <definedName name="BENNTFDATE" localSheetId="64">#REF!</definedName>
    <definedName name="BENNTFDATE" localSheetId="65">#REF!</definedName>
    <definedName name="BENNTFDATE" localSheetId="66">#REF!</definedName>
    <definedName name="BENNTFDATE" localSheetId="67">#REF!</definedName>
    <definedName name="BENNTFDATE" localSheetId="68">#REF!</definedName>
    <definedName name="BENNTFDATE" localSheetId="69">#REF!</definedName>
    <definedName name="BENNTFDATE" localSheetId="71">#REF!</definedName>
    <definedName name="BENNTFDATE" localSheetId="72">#REF!</definedName>
    <definedName name="BENNTFDATE" localSheetId="73">#REF!</definedName>
    <definedName name="BENNTFDATE" localSheetId="7">#REF!</definedName>
    <definedName name="BENNTFDATE" localSheetId="74">#REF!</definedName>
    <definedName name="BENNTFDATE" localSheetId="75">#REF!</definedName>
    <definedName name="BENNTFDATE" localSheetId="76">#REF!</definedName>
    <definedName name="BENNTFDATE" localSheetId="77">#REF!</definedName>
    <definedName name="BENNTFDATE" localSheetId="78">#REF!</definedName>
    <definedName name="BENNTFDATE" localSheetId="79">#REF!</definedName>
    <definedName name="BENNTFDATE" localSheetId="8">#REF!</definedName>
    <definedName name="BENNTFDATE" localSheetId="9">#REF!</definedName>
    <definedName name="BENNTFDATE">#REF!</definedName>
    <definedName name="BEO" localSheetId="1">#REF!</definedName>
    <definedName name="BEO" localSheetId="10">#REF!</definedName>
    <definedName name="BEO" localSheetId="11">#REF!</definedName>
    <definedName name="BEO" localSheetId="12">#REF!</definedName>
    <definedName name="BEO" localSheetId="13">#REF!</definedName>
    <definedName name="BEO" localSheetId="15">#REF!</definedName>
    <definedName name="BEO" localSheetId="16">#REF!</definedName>
    <definedName name="BEO" localSheetId="2">#REF!</definedName>
    <definedName name="BEO" localSheetId="23">#REF!</definedName>
    <definedName name="BEO" localSheetId="24">#REF!</definedName>
    <definedName name="BEO" localSheetId="25">#REF!</definedName>
    <definedName name="BEO" localSheetId="26">#REF!</definedName>
    <definedName name="BEO" localSheetId="27">#REF!</definedName>
    <definedName name="BEO" localSheetId="28">#REF!</definedName>
    <definedName name="BEO" localSheetId="29">#REF!</definedName>
    <definedName name="BEO" localSheetId="3">#REF!</definedName>
    <definedName name="BEO" localSheetId="31">#REF!</definedName>
    <definedName name="BEO" localSheetId="32">#REF!</definedName>
    <definedName name="BEO" localSheetId="33">#REF!</definedName>
    <definedName name="BEO" localSheetId="34">#REF!</definedName>
    <definedName name="BEO" localSheetId="37">#REF!</definedName>
    <definedName name="BEO" localSheetId="41">#REF!</definedName>
    <definedName name="BEO" localSheetId="4">#REF!</definedName>
    <definedName name="BEO" localSheetId="45">#REF!</definedName>
    <definedName name="BEO" localSheetId="46">#REF!</definedName>
    <definedName name="BEO" localSheetId="47">#REF!</definedName>
    <definedName name="BEO" localSheetId="48">#REF!</definedName>
    <definedName name="BEO" localSheetId="49">#REF!</definedName>
    <definedName name="BEO" localSheetId="50">#REF!</definedName>
    <definedName name="BEO" localSheetId="5">#REF!</definedName>
    <definedName name="BEO" localSheetId="51">#REF!</definedName>
    <definedName name="BEO" localSheetId="52">#REF!</definedName>
    <definedName name="BEO" localSheetId="53">#REF!</definedName>
    <definedName name="BEO" localSheetId="54">#REF!</definedName>
    <definedName name="BEO" localSheetId="56">#REF!</definedName>
    <definedName name="BEO" localSheetId="57">#REF!</definedName>
    <definedName name="BEO" localSheetId="58">#REF!</definedName>
    <definedName name="BEO" localSheetId="59">#REF!</definedName>
    <definedName name="BEO" localSheetId="60">#REF!</definedName>
    <definedName name="BEO" localSheetId="61">#REF!</definedName>
    <definedName name="BEO" localSheetId="62">#REF!</definedName>
    <definedName name="BEO" localSheetId="63">#REF!</definedName>
    <definedName name="BEO" localSheetId="6">#REF!</definedName>
    <definedName name="BEO" localSheetId="64">#REF!</definedName>
    <definedName name="BEO" localSheetId="65">#REF!</definedName>
    <definedName name="BEO" localSheetId="66">#REF!</definedName>
    <definedName name="BEO" localSheetId="67">#REF!</definedName>
    <definedName name="BEO" localSheetId="68">#REF!</definedName>
    <definedName name="BEO" localSheetId="69">#REF!</definedName>
    <definedName name="BEO" localSheetId="71">#REF!</definedName>
    <definedName name="BEO" localSheetId="72">#REF!</definedName>
    <definedName name="BEO" localSheetId="73">#REF!</definedName>
    <definedName name="BEO" localSheetId="7">#REF!</definedName>
    <definedName name="BEO" localSheetId="74">#REF!</definedName>
    <definedName name="BEO" localSheetId="75">#REF!</definedName>
    <definedName name="BEO" localSheetId="76">#REF!</definedName>
    <definedName name="BEO" localSheetId="77">#REF!</definedName>
    <definedName name="BEO" localSheetId="78">#REF!</definedName>
    <definedName name="BEO" localSheetId="79">#REF!</definedName>
    <definedName name="BEO" localSheetId="8">#REF!</definedName>
    <definedName name="BEO" localSheetId="9">#REF!</definedName>
    <definedName name="BEO">#REF!</definedName>
    <definedName name="BER" localSheetId="1">#REF!</definedName>
    <definedName name="BER" localSheetId="10">#REF!</definedName>
    <definedName name="BER" localSheetId="11">#REF!</definedName>
    <definedName name="BER" localSheetId="12">#REF!</definedName>
    <definedName name="BER" localSheetId="13">#REF!</definedName>
    <definedName name="BER" localSheetId="15">#REF!</definedName>
    <definedName name="BER" localSheetId="16">#REF!</definedName>
    <definedName name="BER" localSheetId="2">#REF!</definedName>
    <definedName name="BER" localSheetId="23">#REF!</definedName>
    <definedName name="BER" localSheetId="24">#REF!</definedName>
    <definedName name="BER" localSheetId="25">#REF!</definedName>
    <definedName name="BER" localSheetId="26">#REF!</definedName>
    <definedName name="BER" localSheetId="27">#REF!</definedName>
    <definedName name="BER" localSheetId="28">#REF!</definedName>
    <definedName name="BER" localSheetId="29">#REF!</definedName>
    <definedName name="BER" localSheetId="3">#REF!</definedName>
    <definedName name="BER" localSheetId="31">#REF!</definedName>
    <definedName name="BER" localSheetId="32">#REF!</definedName>
    <definedName name="BER" localSheetId="33">#REF!</definedName>
    <definedName name="BER" localSheetId="34">#REF!</definedName>
    <definedName name="BER" localSheetId="37">#REF!</definedName>
    <definedName name="BER" localSheetId="41">#REF!</definedName>
    <definedName name="BER" localSheetId="4">#REF!</definedName>
    <definedName name="BER" localSheetId="45">#REF!</definedName>
    <definedName name="BER" localSheetId="46">#REF!</definedName>
    <definedName name="BER" localSheetId="47">#REF!</definedName>
    <definedName name="BER" localSheetId="48">#REF!</definedName>
    <definedName name="BER" localSheetId="49">#REF!</definedName>
    <definedName name="BER" localSheetId="50">#REF!</definedName>
    <definedName name="BER" localSheetId="5">#REF!</definedName>
    <definedName name="BER" localSheetId="51">#REF!</definedName>
    <definedName name="BER" localSheetId="52">#REF!</definedName>
    <definedName name="BER" localSheetId="53">#REF!</definedName>
    <definedName name="BER" localSheetId="54">#REF!</definedName>
    <definedName name="BER" localSheetId="56">#REF!</definedName>
    <definedName name="BER" localSheetId="57">#REF!</definedName>
    <definedName name="BER" localSheetId="58">#REF!</definedName>
    <definedName name="BER" localSheetId="59">#REF!</definedName>
    <definedName name="BER" localSheetId="60">#REF!</definedName>
    <definedName name="BER" localSheetId="61">#REF!</definedName>
    <definedName name="BER" localSheetId="62">#REF!</definedName>
    <definedName name="BER" localSheetId="63">#REF!</definedName>
    <definedName name="BER" localSheetId="6">#REF!</definedName>
    <definedName name="BER" localSheetId="64">#REF!</definedName>
    <definedName name="BER" localSheetId="65">#REF!</definedName>
    <definedName name="BER" localSheetId="66">#REF!</definedName>
    <definedName name="BER" localSheetId="67">#REF!</definedName>
    <definedName name="BER" localSheetId="68">#REF!</definedName>
    <definedName name="BER" localSheetId="69">#REF!</definedName>
    <definedName name="BER" localSheetId="71">#REF!</definedName>
    <definedName name="BER" localSheetId="72">#REF!</definedName>
    <definedName name="BER" localSheetId="73">#REF!</definedName>
    <definedName name="BER" localSheetId="7">#REF!</definedName>
    <definedName name="BER" localSheetId="74">#REF!</definedName>
    <definedName name="BER" localSheetId="75">#REF!</definedName>
    <definedName name="BER" localSheetId="76">#REF!</definedName>
    <definedName name="BER" localSheetId="77">#REF!</definedName>
    <definedName name="BER" localSheetId="78">#REF!</definedName>
    <definedName name="BER" localSheetId="79">#REF!</definedName>
    <definedName name="BER" localSheetId="8">#REF!</definedName>
    <definedName name="BER" localSheetId="9">#REF!</definedName>
    <definedName name="BER">#REF!</definedName>
    <definedName name="BERBA" localSheetId="1">#REF!</definedName>
    <definedName name="BERBA" localSheetId="11">#REF!</definedName>
    <definedName name="BERBA" localSheetId="12">#REF!</definedName>
    <definedName name="BERBA" localSheetId="13">#REF!</definedName>
    <definedName name="BERBA" localSheetId="23">#REF!</definedName>
    <definedName name="BERBA" localSheetId="24">#REF!</definedName>
    <definedName name="BERBA" localSheetId="26">#REF!</definedName>
    <definedName name="BERBA" localSheetId="28">#REF!</definedName>
    <definedName name="BERBA" localSheetId="29">#REF!</definedName>
    <definedName name="BERBA" localSheetId="31">#REF!</definedName>
    <definedName name="BERBA" localSheetId="41">#REF!</definedName>
    <definedName name="BERBA" localSheetId="4">#REF!</definedName>
    <definedName name="BERBA" localSheetId="46">#REF!</definedName>
    <definedName name="BERBA" localSheetId="47">#REF!</definedName>
    <definedName name="BERBA" localSheetId="48">#REF!</definedName>
    <definedName name="BERBA" localSheetId="49">#REF!</definedName>
    <definedName name="BERBA" localSheetId="50">#REF!</definedName>
    <definedName name="BERBA" localSheetId="51">#REF!</definedName>
    <definedName name="BERBA" localSheetId="53">#REF!</definedName>
    <definedName name="BERBA" localSheetId="54">#REF!</definedName>
    <definedName name="BERBA" localSheetId="56">#REF!</definedName>
    <definedName name="BERBA" localSheetId="57">#REF!</definedName>
    <definedName name="BERBA" localSheetId="58">#REF!</definedName>
    <definedName name="BERBA" localSheetId="60">#REF!</definedName>
    <definedName name="BERBA" localSheetId="61">#REF!</definedName>
    <definedName name="BERBA" localSheetId="62">#REF!</definedName>
    <definedName name="BERBA" localSheetId="63">#REF!</definedName>
    <definedName name="BERBA" localSheetId="64">#REF!</definedName>
    <definedName name="BERBA" localSheetId="66">#REF!</definedName>
    <definedName name="BERBA" localSheetId="67">#REF!</definedName>
    <definedName name="BERBA" localSheetId="68">#REF!</definedName>
    <definedName name="BERBA" localSheetId="69">#REF!</definedName>
    <definedName name="BERBA" localSheetId="71">#REF!</definedName>
    <definedName name="BERBA" localSheetId="72">#REF!</definedName>
    <definedName name="BERBA" localSheetId="73">#REF!</definedName>
    <definedName name="BERBA">#REF!</definedName>
    <definedName name="BERBI" localSheetId="1">#REF!</definedName>
    <definedName name="BERBI" localSheetId="11">#REF!</definedName>
    <definedName name="BERBI" localSheetId="12">#REF!</definedName>
    <definedName name="BERBI" localSheetId="13">#REF!</definedName>
    <definedName name="BERBI" localSheetId="23">#REF!</definedName>
    <definedName name="BERBI" localSheetId="24">#REF!</definedName>
    <definedName name="BERBI" localSheetId="26">#REF!</definedName>
    <definedName name="BERBI" localSheetId="28">#REF!</definedName>
    <definedName name="BERBI" localSheetId="29">#REF!</definedName>
    <definedName name="BERBI" localSheetId="31">#REF!</definedName>
    <definedName name="BERBI" localSheetId="41">#REF!</definedName>
    <definedName name="BERBI" localSheetId="4">#REF!</definedName>
    <definedName name="BERBI" localSheetId="46">#REF!</definedName>
    <definedName name="BERBI" localSheetId="47">#REF!</definedName>
    <definedName name="BERBI" localSheetId="48">#REF!</definedName>
    <definedName name="BERBI" localSheetId="49">#REF!</definedName>
    <definedName name="BERBI" localSheetId="50">#REF!</definedName>
    <definedName name="BERBI" localSheetId="51">#REF!</definedName>
    <definedName name="BERBI" localSheetId="53">#REF!</definedName>
    <definedName name="BERBI" localSheetId="54">#REF!</definedName>
    <definedName name="BERBI" localSheetId="56">#REF!</definedName>
    <definedName name="BERBI" localSheetId="57">#REF!</definedName>
    <definedName name="BERBI" localSheetId="58">#REF!</definedName>
    <definedName name="BERBI" localSheetId="60">#REF!</definedName>
    <definedName name="BERBI" localSheetId="61">#REF!</definedName>
    <definedName name="BERBI" localSheetId="62">#REF!</definedName>
    <definedName name="BERBI" localSheetId="63">#REF!</definedName>
    <definedName name="BERBI" localSheetId="64">#REF!</definedName>
    <definedName name="BERBI" localSheetId="66">#REF!</definedName>
    <definedName name="BERBI" localSheetId="67">#REF!</definedName>
    <definedName name="BERBI" localSheetId="68">#REF!</definedName>
    <definedName name="BERBI" localSheetId="69">#REF!</definedName>
    <definedName name="BERBI" localSheetId="71">#REF!</definedName>
    <definedName name="BERBI" localSheetId="72">#REF!</definedName>
    <definedName name="BERBI" localSheetId="73">#REF!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1">#REF!</definedName>
    <definedName name="bf" localSheetId="10">#REF!</definedName>
    <definedName name="bf" localSheetId="11">#REF!</definedName>
    <definedName name="bf" localSheetId="12">#REF!</definedName>
    <definedName name="bf" localSheetId="13">#REF!</definedName>
    <definedName name="bf" localSheetId="15">#REF!</definedName>
    <definedName name="bf" localSheetId="16">#REF!</definedName>
    <definedName name="bf" localSheetId="2">#REF!</definedName>
    <definedName name="bf" localSheetId="23">#REF!</definedName>
    <definedName name="bf" localSheetId="24">#REF!</definedName>
    <definedName name="bf" localSheetId="25">#REF!</definedName>
    <definedName name="bf" localSheetId="26">#REF!</definedName>
    <definedName name="bf" localSheetId="27">#REF!</definedName>
    <definedName name="bf" localSheetId="28">#REF!</definedName>
    <definedName name="bf" localSheetId="29">#REF!</definedName>
    <definedName name="bf" localSheetId="3">#REF!</definedName>
    <definedName name="bf" localSheetId="31">#REF!</definedName>
    <definedName name="bf" localSheetId="32">#REF!</definedName>
    <definedName name="bf" localSheetId="33">#REF!</definedName>
    <definedName name="bf" localSheetId="34">#REF!</definedName>
    <definedName name="bf" localSheetId="37">#REF!</definedName>
    <definedName name="bf" localSheetId="41">#REF!</definedName>
    <definedName name="bf" localSheetId="4">#REF!</definedName>
    <definedName name="bf" localSheetId="45">#REF!</definedName>
    <definedName name="bf" localSheetId="46">#REF!</definedName>
    <definedName name="bf" localSheetId="47">#REF!</definedName>
    <definedName name="bf" localSheetId="48">#REF!</definedName>
    <definedName name="bf" localSheetId="49">#REF!</definedName>
    <definedName name="bf" localSheetId="50">#REF!</definedName>
    <definedName name="bf" localSheetId="5">#REF!</definedName>
    <definedName name="bf" localSheetId="51">#REF!</definedName>
    <definedName name="bf" localSheetId="52">#REF!</definedName>
    <definedName name="bf" localSheetId="53">#REF!</definedName>
    <definedName name="bf" localSheetId="54">#REF!</definedName>
    <definedName name="bf" localSheetId="56">#REF!</definedName>
    <definedName name="bf" localSheetId="57">#REF!</definedName>
    <definedName name="bf" localSheetId="58">#REF!</definedName>
    <definedName name="bf" localSheetId="59">#REF!</definedName>
    <definedName name="bf" localSheetId="60">#REF!</definedName>
    <definedName name="bf" localSheetId="61">#REF!</definedName>
    <definedName name="bf" localSheetId="62">#REF!</definedName>
    <definedName name="bf" localSheetId="63">#REF!</definedName>
    <definedName name="bf" localSheetId="6">#REF!</definedName>
    <definedName name="bf" localSheetId="64">#REF!</definedName>
    <definedName name="bf" localSheetId="65">#REF!</definedName>
    <definedName name="bf" localSheetId="66">#REF!</definedName>
    <definedName name="bf" localSheetId="67">#REF!</definedName>
    <definedName name="bf" localSheetId="68">#REF!</definedName>
    <definedName name="bf" localSheetId="69">#REF!</definedName>
    <definedName name="bf" localSheetId="71">#REF!</definedName>
    <definedName name="bf" localSheetId="72">#REF!</definedName>
    <definedName name="bf" localSheetId="73">#REF!</definedName>
    <definedName name="bf" localSheetId="7">#REF!</definedName>
    <definedName name="bf" localSheetId="74">#REF!</definedName>
    <definedName name="bf" localSheetId="75">#REF!</definedName>
    <definedName name="bf" localSheetId="76">#REF!</definedName>
    <definedName name="bf" localSheetId="77">#REF!</definedName>
    <definedName name="bf" localSheetId="78">#REF!</definedName>
    <definedName name="bf" localSheetId="79">#REF!</definedName>
    <definedName name="bf" localSheetId="8">#REF!</definedName>
    <definedName name="bf" localSheetId="9">#REF!</definedName>
    <definedName name="bf">#REF!</definedName>
    <definedName name="BFD" localSheetId="1">#REF!</definedName>
    <definedName name="BFD" localSheetId="10">#REF!</definedName>
    <definedName name="BFD" localSheetId="11">#REF!</definedName>
    <definedName name="BFD" localSheetId="12">#REF!</definedName>
    <definedName name="BFD" localSheetId="13">#REF!</definedName>
    <definedName name="BFD" localSheetId="15">#REF!</definedName>
    <definedName name="BFD" localSheetId="16">#REF!</definedName>
    <definedName name="BFD" localSheetId="2">#REF!</definedName>
    <definedName name="BFD" localSheetId="23">#REF!</definedName>
    <definedName name="BFD" localSheetId="24">#REF!</definedName>
    <definedName name="BFD" localSheetId="25">#REF!</definedName>
    <definedName name="BFD" localSheetId="26">#REF!</definedName>
    <definedName name="BFD" localSheetId="27">#REF!</definedName>
    <definedName name="BFD" localSheetId="28">#REF!</definedName>
    <definedName name="BFD" localSheetId="29">#REF!</definedName>
    <definedName name="BFD" localSheetId="3">#REF!</definedName>
    <definedName name="BFD" localSheetId="31">#REF!</definedName>
    <definedName name="BFD" localSheetId="32">#REF!</definedName>
    <definedName name="BFD" localSheetId="33">#REF!</definedName>
    <definedName name="BFD" localSheetId="34">#REF!</definedName>
    <definedName name="BFD" localSheetId="37">#REF!</definedName>
    <definedName name="BFD" localSheetId="41">#REF!</definedName>
    <definedName name="BFD" localSheetId="4">#REF!</definedName>
    <definedName name="BFD" localSheetId="45">#REF!</definedName>
    <definedName name="BFD" localSheetId="46">#REF!</definedName>
    <definedName name="BFD" localSheetId="47">#REF!</definedName>
    <definedName name="BFD" localSheetId="48">#REF!</definedName>
    <definedName name="BFD" localSheetId="49">#REF!</definedName>
    <definedName name="BFD" localSheetId="50">#REF!</definedName>
    <definedName name="BFD" localSheetId="5">#REF!</definedName>
    <definedName name="BFD" localSheetId="51">#REF!</definedName>
    <definedName name="BFD" localSheetId="52">#REF!</definedName>
    <definedName name="BFD" localSheetId="53">#REF!</definedName>
    <definedName name="BFD" localSheetId="54">#REF!</definedName>
    <definedName name="BFD" localSheetId="56">#REF!</definedName>
    <definedName name="BFD" localSheetId="57">#REF!</definedName>
    <definedName name="BFD" localSheetId="58">#REF!</definedName>
    <definedName name="BFD" localSheetId="59">#REF!</definedName>
    <definedName name="BFD" localSheetId="60">#REF!</definedName>
    <definedName name="BFD" localSheetId="61">#REF!</definedName>
    <definedName name="BFD" localSheetId="62">#REF!</definedName>
    <definedName name="BFD" localSheetId="63">#REF!</definedName>
    <definedName name="BFD" localSheetId="6">#REF!</definedName>
    <definedName name="BFD" localSheetId="64">#REF!</definedName>
    <definedName name="BFD" localSheetId="65">#REF!</definedName>
    <definedName name="BFD" localSheetId="66">#REF!</definedName>
    <definedName name="BFD" localSheetId="67">#REF!</definedName>
    <definedName name="BFD" localSheetId="68">#REF!</definedName>
    <definedName name="BFD" localSheetId="69">#REF!</definedName>
    <definedName name="BFD" localSheetId="71">#REF!</definedName>
    <definedName name="BFD" localSheetId="72">#REF!</definedName>
    <definedName name="BFD" localSheetId="73">#REF!</definedName>
    <definedName name="BFD" localSheetId="7">#REF!</definedName>
    <definedName name="BFD" localSheetId="74">#REF!</definedName>
    <definedName name="BFD" localSheetId="75">#REF!</definedName>
    <definedName name="BFD" localSheetId="76">#REF!</definedName>
    <definedName name="BFD" localSheetId="77">#REF!</definedName>
    <definedName name="BFD" localSheetId="78">#REF!</definedName>
    <definedName name="BFD" localSheetId="79">#REF!</definedName>
    <definedName name="BFD" localSheetId="8">#REF!</definedName>
    <definedName name="BFD" localSheetId="9">#REF!</definedName>
    <definedName name="BFD">#REF!</definedName>
    <definedName name="BFDA" localSheetId="1">#REF!</definedName>
    <definedName name="BFDA" localSheetId="10">#REF!</definedName>
    <definedName name="BFDA" localSheetId="11">#REF!</definedName>
    <definedName name="BFDA" localSheetId="12">#REF!</definedName>
    <definedName name="BFDA" localSheetId="13">#REF!</definedName>
    <definedName name="BFDA" localSheetId="15">#REF!</definedName>
    <definedName name="BFDA" localSheetId="16">#REF!</definedName>
    <definedName name="BFDA" localSheetId="2">#REF!</definedName>
    <definedName name="BFDA" localSheetId="23">#REF!</definedName>
    <definedName name="BFDA" localSheetId="24">#REF!</definedName>
    <definedName name="BFDA" localSheetId="25">#REF!</definedName>
    <definedName name="BFDA" localSheetId="26">#REF!</definedName>
    <definedName name="BFDA" localSheetId="27">#REF!</definedName>
    <definedName name="BFDA" localSheetId="28">#REF!</definedName>
    <definedName name="BFDA" localSheetId="29">#REF!</definedName>
    <definedName name="BFDA" localSheetId="3">#REF!</definedName>
    <definedName name="BFDA" localSheetId="31">#REF!</definedName>
    <definedName name="BFDA" localSheetId="32">#REF!</definedName>
    <definedName name="BFDA" localSheetId="33">#REF!</definedName>
    <definedName name="BFDA" localSheetId="34">#REF!</definedName>
    <definedName name="BFDA" localSheetId="37">#REF!</definedName>
    <definedName name="BFDA" localSheetId="41">#REF!</definedName>
    <definedName name="BFDA" localSheetId="4">#REF!</definedName>
    <definedName name="BFDA" localSheetId="45">#REF!</definedName>
    <definedName name="BFDA" localSheetId="46">#REF!</definedName>
    <definedName name="BFDA" localSheetId="47">#REF!</definedName>
    <definedName name="BFDA" localSheetId="48">#REF!</definedName>
    <definedName name="BFDA" localSheetId="49">#REF!</definedName>
    <definedName name="BFDA" localSheetId="50">#REF!</definedName>
    <definedName name="BFDA" localSheetId="5">#REF!</definedName>
    <definedName name="BFDA" localSheetId="51">#REF!</definedName>
    <definedName name="BFDA" localSheetId="52">#REF!</definedName>
    <definedName name="BFDA" localSheetId="53">#REF!</definedName>
    <definedName name="BFDA" localSheetId="54">#REF!</definedName>
    <definedName name="BFDA" localSheetId="56">#REF!</definedName>
    <definedName name="BFDA" localSheetId="57">#REF!</definedName>
    <definedName name="BFDA" localSheetId="58">#REF!</definedName>
    <definedName name="BFDA" localSheetId="59">#REF!</definedName>
    <definedName name="BFDA" localSheetId="60">#REF!</definedName>
    <definedName name="BFDA" localSheetId="61">#REF!</definedName>
    <definedName name="BFDA" localSheetId="62">#REF!</definedName>
    <definedName name="BFDA" localSheetId="63">#REF!</definedName>
    <definedName name="BFDA" localSheetId="6">#REF!</definedName>
    <definedName name="BFDA" localSheetId="64">#REF!</definedName>
    <definedName name="BFDA" localSheetId="65">#REF!</definedName>
    <definedName name="BFDA" localSheetId="66">#REF!</definedName>
    <definedName name="BFDA" localSheetId="67">#REF!</definedName>
    <definedName name="BFDA" localSheetId="68">#REF!</definedName>
    <definedName name="BFDA" localSheetId="69">#REF!</definedName>
    <definedName name="BFDA" localSheetId="71">#REF!</definedName>
    <definedName name="BFDA" localSheetId="72">#REF!</definedName>
    <definedName name="BFDA" localSheetId="73">#REF!</definedName>
    <definedName name="BFDA" localSheetId="7">#REF!</definedName>
    <definedName name="BFDA" localSheetId="74">#REF!</definedName>
    <definedName name="BFDA" localSheetId="75">#REF!</definedName>
    <definedName name="BFDA" localSheetId="76">#REF!</definedName>
    <definedName name="BFDA" localSheetId="77">#REF!</definedName>
    <definedName name="BFDA" localSheetId="78">#REF!</definedName>
    <definedName name="BFDA" localSheetId="79">#REF!</definedName>
    <definedName name="BFDA" localSheetId="8">#REF!</definedName>
    <definedName name="BFDA" localSheetId="9">#REF!</definedName>
    <definedName name="BFDA">#REF!</definedName>
    <definedName name="BFDI" localSheetId="1">#REF!</definedName>
    <definedName name="BFDI" localSheetId="11">#REF!</definedName>
    <definedName name="BFDI" localSheetId="12">#REF!</definedName>
    <definedName name="BFDI" localSheetId="13">#REF!</definedName>
    <definedName name="BFDI" localSheetId="23">#REF!</definedName>
    <definedName name="BFDI" localSheetId="24">#REF!</definedName>
    <definedName name="BFDI" localSheetId="26">#REF!</definedName>
    <definedName name="BFDI" localSheetId="28">#REF!</definedName>
    <definedName name="BFDI" localSheetId="29">#REF!</definedName>
    <definedName name="BFDI" localSheetId="31">#REF!</definedName>
    <definedName name="BFDI" localSheetId="41">#REF!</definedName>
    <definedName name="BFDI" localSheetId="4">#REF!</definedName>
    <definedName name="BFDI" localSheetId="46">#REF!</definedName>
    <definedName name="BFDI" localSheetId="47">#REF!</definedName>
    <definedName name="BFDI" localSheetId="48">#REF!</definedName>
    <definedName name="BFDI" localSheetId="49">#REF!</definedName>
    <definedName name="BFDI" localSheetId="50">#REF!</definedName>
    <definedName name="BFDI" localSheetId="51">#REF!</definedName>
    <definedName name="BFDI" localSheetId="53">#REF!</definedName>
    <definedName name="BFDI" localSheetId="54">#REF!</definedName>
    <definedName name="BFDI" localSheetId="56">#REF!</definedName>
    <definedName name="BFDI" localSheetId="57">#REF!</definedName>
    <definedName name="BFDI" localSheetId="58">#REF!</definedName>
    <definedName name="BFDI" localSheetId="60">#REF!</definedName>
    <definedName name="BFDI" localSheetId="61">#REF!</definedName>
    <definedName name="BFDI" localSheetId="62">#REF!</definedName>
    <definedName name="BFDI" localSheetId="63">#REF!</definedName>
    <definedName name="BFDI" localSheetId="64">#REF!</definedName>
    <definedName name="BFDI" localSheetId="66">#REF!</definedName>
    <definedName name="BFDI" localSheetId="67">#REF!</definedName>
    <definedName name="BFDI" localSheetId="68">#REF!</definedName>
    <definedName name="BFDI" localSheetId="69">#REF!</definedName>
    <definedName name="BFDI" localSheetId="71">#REF!</definedName>
    <definedName name="BFDI" localSheetId="72">#REF!</definedName>
    <definedName name="BFDI" localSheetId="73">#REF!</definedName>
    <definedName name="BFDI">#REF!</definedName>
    <definedName name="BFDIL" localSheetId="1">#REF!</definedName>
    <definedName name="BFDIL" localSheetId="11">#REF!</definedName>
    <definedName name="BFDIL" localSheetId="12">#REF!</definedName>
    <definedName name="BFDIL" localSheetId="13">#REF!</definedName>
    <definedName name="BFDIL" localSheetId="23">#REF!</definedName>
    <definedName name="BFDIL" localSheetId="24">#REF!</definedName>
    <definedName name="BFDIL" localSheetId="26">#REF!</definedName>
    <definedName name="BFDIL" localSheetId="28">#REF!</definedName>
    <definedName name="BFDIL" localSheetId="29">#REF!</definedName>
    <definedName name="BFDIL" localSheetId="31">#REF!</definedName>
    <definedName name="BFDIL" localSheetId="41">#REF!</definedName>
    <definedName name="BFDIL" localSheetId="4">#REF!</definedName>
    <definedName name="BFDIL" localSheetId="46">#REF!</definedName>
    <definedName name="BFDIL" localSheetId="47">#REF!</definedName>
    <definedName name="BFDIL" localSheetId="48">#REF!</definedName>
    <definedName name="BFDIL" localSheetId="49">#REF!</definedName>
    <definedName name="BFDIL" localSheetId="50">#REF!</definedName>
    <definedName name="BFDIL" localSheetId="51">#REF!</definedName>
    <definedName name="BFDIL" localSheetId="53">#REF!</definedName>
    <definedName name="BFDIL" localSheetId="54">#REF!</definedName>
    <definedName name="BFDIL" localSheetId="56">#REF!</definedName>
    <definedName name="BFDIL" localSheetId="57">#REF!</definedName>
    <definedName name="BFDIL" localSheetId="58">#REF!</definedName>
    <definedName name="BFDIL" localSheetId="60">#REF!</definedName>
    <definedName name="BFDIL" localSheetId="61">#REF!</definedName>
    <definedName name="BFDIL" localSheetId="62">#REF!</definedName>
    <definedName name="BFDIL" localSheetId="63">#REF!</definedName>
    <definedName name="BFDIL" localSheetId="64">#REF!</definedName>
    <definedName name="BFDIL" localSheetId="66">#REF!</definedName>
    <definedName name="BFDIL" localSheetId="67">#REF!</definedName>
    <definedName name="BFDIL" localSheetId="68">#REF!</definedName>
    <definedName name="BFDIL" localSheetId="69">#REF!</definedName>
    <definedName name="BFDIL" localSheetId="71">#REF!</definedName>
    <definedName name="BFDIL" localSheetId="72">#REF!</definedName>
    <definedName name="BFDIL" localSheetId="73">#REF!</definedName>
    <definedName name="BFDIL">#REF!</definedName>
    <definedName name="BFL">#N/A</definedName>
    <definedName name="BFL_C_G" localSheetId="1">#REF!</definedName>
    <definedName name="BFL_C_G" localSheetId="10">#REF!</definedName>
    <definedName name="BFL_C_G" localSheetId="11">#REF!</definedName>
    <definedName name="BFL_C_G" localSheetId="12">#REF!</definedName>
    <definedName name="BFL_C_G" localSheetId="13">#REF!</definedName>
    <definedName name="BFL_C_G" localSheetId="15">#REF!</definedName>
    <definedName name="BFL_C_G" localSheetId="16">#REF!</definedName>
    <definedName name="BFL_C_G" localSheetId="2">#REF!</definedName>
    <definedName name="BFL_C_G" localSheetId="23">#REF!</definedName>
    <definedName name="BFL_C_G" localSheetId="24">#REF!</definedName>
    <definedName name="BFL_C_G" localSheetId="25">#REF!</definedName>
    <definedName name="BFL_C_G" localSheetId="26">#REF!</definedName>
    <definedName name="BFL_C_G" localSheetId="27">#REF!</definedName>
    <definedName name="BFL_C_G" localSheetId="28">#REF!</definedName>
    <definedName name="BFL_C_G" localSheetId="29">#REF!</definedName>
    <definedName name="BFL_C_G" localSheetId="3">#REF!</definedName>
    <definedName name="BFL_C_G" localSheetId="31">#REF!</definedName>
    <definedName name="BFL_C_G" localSheetId="32">#REF!</definedName>
    <definedName name="BFL_C_G" localSheetId="33">#REF!</definedName>
    <definedName name="BFL_C_G" localSheetId="34">#REF!</definedName>
    <definedName name="BFL_C_G" localSheetId="37">#REF!</definedName>
    <definedName name="BFL_C_G" localSheetId="41">#REF!</definedName>
    <definedName name="BFL_C_G" localSheetId="4">#REF!</definedName>
    <definedName name="BFL_C_G" localSheetId="45">#REF!</definedName>
    <definedName name="BFL_C_G" localSheetId="46">#REF!</definedName>
    <definedName name="BFL_C_G" localSheetId="47">#REF!</definedName>
    <definedName name="BFL_C_G" localSheetId="48">#REF!</definedName>
    <definedName name="BFL_C_G" localSheetId="49">#REF!</definedName>
    <definedName name="BFL_C_G" localSheetId="50">#REF!</definedName>
    <definedName name="BFL_C_G" localSheetId="5">#REF!</definedName>
    <definedName name="BFL_C_G" localSheetId="51">#REF!</definedName>
    <definedName name="BFL_C_G" localSheetId="52">#REF!</definedName>
    <definedName name="BFL_C_G" localSheetId="53">#REF!</definedName>
    <definedName name="BFL_C_G" localSheetId="54">#REF!</definedName>
    <definedName name="BFL_C_G" localSheetId="56">#REF!</definedName>
    <definedName name="BFL_C_G" localSheetId="57">#REF!</definedName>
    <definedName name="BFL_C_G" localSheetId="58">#REF!</definedName>
    <definedName name="BFL_C_G" localSheetId="59">#REF!</definedName>
    <definedName name="BFL_C_G" localSheetId="60">#REF!</definedName>
    <definedName name="BFL_C_G" localSheetId="61">#REF!</definedName>
    <definedName name="BFL_C_G" localSheetId="62">#REF!</definedName>
    <definedName name="BFL_C_G" localSheetId="63">#REF!</definedName>
    <definedName name="BFL_C_G" localSheetId="6">#REF!</definedName>
    <definedName name="BFL_C_G" localSheetId="64">#REF!</definedName>
    <definedName name="BFL_C_G" localSheetId="65">#REF!</definedName>
    <definedName name="BFL_C_G" localSheetId="66">#REF!</definedName>
    <definedName name="BFL_C_G" localSheetId="67">#REF!</definedName>
    <definedName name="BFL_C_G" localSheetId="68">#REF!</definedName>
    <definedName name="BFL_C_G" localSheetId="69">#REF!</definedName>
    <definedName name="BFL_C_G" localSheetId="71">#REF!</definedName>
    <definedName name="BFL_C_G" localSheetId="72">#REF!</definedName>
    <definedName name="BFL_C_G" localSheetId="73">#REF!</definedName>
    <definedName name="BFL_C_G" localSheetId="7">#REF!</definedName>
    <definedName name="BFL_C_G" localSheetId="74">#REF!</definedName>
    <definedName name="BFL_C_G" localSheetId="75">#REF!</definedName>
    <definedName name="BFL_C_G" localSheetId="76">#REF!</definedName>
    <definedName name="BFL_C_G" localSheetId="77">#REF!</definedName>
    <definedName name="BFL_C_G" localSheetId="78">#REF!</definedName>
    <definedName name="BFL_C_G" localSheetId="79">#REF!</definedName>
    <definedName name="BFL_C_G" localSheetId="8">#REF!</definedName>
    <definedName name="BFL_C_G" localSheetId="9">#REF!</definedName>
    <definedName name="BFL_C_G">#REF!</definedName>
    <definedName name="BFL_C_P" localSheetId="1">#REF!</definedName>
    <definedName name="BFL_C_P" localSheetId="10">#REF!</definedName>
    <definedName name="BFL_C_P" localSheetId="11">#REF!</definedName>
    <definedName name="BFL_C_P" localSheetId="12">#REF!</definedName>
    <definedName name="BFL_C_P" localSheetId="13">#REF!</definedName>
    <definedName name="BFL_C_P" localSheetId="15">#REF!</definedName>
    <definedName name="BFL_C_P" localSheetId="16">#REF!</definedName>
    <definedName name="BFL_C_P" localSheetId="2">#REF!</definedName>
    <definedName name="BFL_C_P" localSheetId="23">#REF!</definedName>
    <definedName name="BFL_C_P" localSheetId="24">#REF!</definedName>
    <definedName name="BFL_C_P" localSheetId="25">#REF!</definedName>
    <definedName name="BFL_C_P" localSheetId="26">#REF!</definedName>
    <definedName name="BFL_C_P" localSheetId="27">#REF!</definedName>
    <definedName name="BFL_C_P" localSheetId="28">#REF!</definedName>
    <definedName name="BFL_C_P" localSheetId="29">#REF!</definedName>
    <definedName name="BFL_C_P" localSheetId="3">#REF!</definedName>
    <definedName name="BFL_C_P" localSheetId="31">#REF!</definedName>
    <definedName name="BFL_C_P" localSheetId="32">#REF!</definedName>
    <definedName name="BFL_C_P" localSheetId="33">#REF!</definedName>
    <definedName name="BFL_C_P" localSheetId="34">#REF!</definedName>
    <definedName name="BFL_C_P" localSheetId="37">#REF!</definedName>
    <definedName name="BFL_C_P" localSheetId="41">#REF!</definedName>
    <definedName name="BFL_C_P" localSheetId="4">#REF!</definedName>
    <definedName name="BFL_C_P" localSheetId="45">#REF!</definedName>
    <definedName name="BFL_C_P" localSheetId="46">#REF!</definedName>
    <definedName name="BFL_C_P" localSheetId="47">#REF!</definedName>
    <definedName name="BFL_C_P" localSheetId="48">#REF!</definedName>
    <definedName name="BFL_C_P" localSheetId="49">#REF!</definedName>
    <definedName name="BFL_C_P" localSheetId="50">#REF!</definedName>
    <definedName name="BFL_C_P" localSheetId="5">#REF!</definedName>
    <definedName name="BFL_C_P" localSheetId="51">#REF!</definedName>
    <definedName name="BFL_C_P" localSheetId="52">#REF!</definedName>
    <definedName name="BFL_C_P" localSheetId="53">#REF!</definedName>
    <definedName name="BFL_C_P" localSheetId="54">#REF!</definedName>
    <definedName name="BFL_C_P" localSheetId="56">#REF!</definedName>
    <definedName name="BFL_C_P" localSheetId="57">#REF!</definedName>
    <definedName name="BFL_C_P" localSheetId="58">#REF!</definedName>
    <definedName name="BFL_C_P" localSheetId="59">#REF!</definedName>
    <definedName name="BFL_C_P" localSheetId="60">#REF!</definedName>
    <definedName name="BFL_C_P" localSheetId="61">#REF!</definedName>
    <definedName name="BFL_C_P" localSheetId="62">#REF!</definedName>
    <definedName name="BFL_C_P" localSheetId="63">#REF!</definedName>
    <definedName name="BFL_C_P" localSheetId="6">#REF!</definedName>
    <definedName name="BFL_C_P" localSheetId="64">#REF!</definedName>
    <definedName name="BFL_C_P" localSheetId="65">#REF!</definedName>
    <definedName name="BFL_C_P" localSheetId="66">#REF!</definedName>
    <definedName name="BFL_C_P" localSheetId="67">#REF!</definedName>
    <definedName name="BFL_C_P" localSheetId="68">#REF!</definedName>
    <definedName name="BFL_C_P" localSheetId="69">#REF!</definedName>
    <definedName name="BFL_C_P" localSheetId="71">#REF!</definedName>
    <definedName name="BFL_C_P" localSheetId="72">#REF!</definedName>
    <definedName name="BFL_C_P" localSheetId="73">#REF!</definedName>
    <definedName name="BFL_C_P" localSheetId="7">#REF!</definedName>
    <definedName name="BFL_C_P" localSheetId="74">#REF!</definedName>
    <definedName name="BFL_C_P" localSheetId="75">#REF!</definedName>
    <definedName name="BFL_C_P" localSheetId="76">#REF!</definedName>
    <definedName name="BFL_C_P" localSheetId="77">#REF!</definedName>
    <definedName name="BFL_C_P" localSheetId="78">#REF!</definedName>
    <definedName name="BFL_C_P" localSheetId="79">#REF!</definedName>
    <definedName name="BFL_C_P" localSheetId="8">#REF!</definedName>
    <definedName name="BFL_C_P" localSheetId="9">#REF!</definedName>
    <definedName name="BFL_C_P">#REF!</definedName>
    <definedName name="BFL_CBA" localSheetId="1">#REF!</definedName>
    <definedName name="BFL_CBA" localSheetId="10">#REF!</definedName>
    <definedName name="BFL_CBA" localSheetId="11">#REF!</definedName>
    <definedName name="BFL_CBA" localSheetId="12">#REF!</definedName>
    <definedName name="BFL_CBA" localSheetId="13">#REF!</definedName>
    <definedName name="BFL_CBA" localSheetId="15">#REF!</definedName>
    <definedName name="BFL_CBA" localSheetId="16">#REF!</definedName>
    <definedName name="BFL_CBA" localSheetId="2">#REF!</definedName>
    <definedName name="BFL_CBA" localSheetId="23">#REF!</definedName>
    <definedName name="BFL_CBA" localSheetId="24">#REF!</definedName>
    <definedName name="BFL_CBA" localSheetId="25">#REF!</definedName>
    <definedName name="BFL_CBA" localSheetId="26">#REF!</definedName>
    <definedName name="BFL_CBA" localSheetId="27">#REF!</definedName>
    <definedName name="BFL_CBA" localSheetId="28">#REF!</definedName>
    <definedName name="BFL_CBA" localSheetId="29">#REF!</definedName>
    <definedName name="BFL_CBA" localSheetId="3">#REF!</definedName>
    <definedName name="BFL_CBA" localSheetId="31">#REF!</definedName>
    <definedName name="BFL_CBA" localSheetId="32">#REF!</definedName>
    <definedName name="BFL_CBA" localSheetId="33">#REF!</definedName>
    <definedName name="BFL_CBA" localSheetId="34">#REF!</definedName>
    <definedName name="BFL_CBA" localSheetId="37">#REF!</definedName>
    <definedName name="BFL_CBA" localSheetId="41">#REF!</definedName>
    <definedName name="BFL_CBA" localSheetId="4">#REF!</definedName>
    <definedName name="BFL_CBA" localSheetId="45">#REF!</definedName>
    <definedName name="BFL_CBA" localSheetId="46">#REF!</definedName>
    <definedName name="BFL_CBA" localSheetId="47">#REF!</definedName>
    <definedName name="BFL_CBA" localSheetId="48">#REF!</definedName>
    <definedName name="BFL_CBA" localSheetId="49">#REF!</definedName>
    <definedName name="BFL_CBA" localSheetId="50">#REF!</definedName>
    <definedName name="BFL_CBA" localSheetId="5">#REF!</definedName>
    <definedName name="BFL_CBA" localSheetId="51">#REF!</definedName>
    <definedName name="BFL_CBA" localSheetId="52">#REF!</definedName>
    <definedName name="BFL_CBA" localSheetId="53">#REF!</definedName>
    <definedName name="BFL_CBA" localSheetId="54">#REF!</definedName>
    <definedName name="BFL_CBA" localSheetId="56">#REF!</definedName>
    <definedName name="BFL_CBA" localSheetId="57">#REF!</definedName>
    <definedName name="BFL_CBA" localSheetId="58">#REF!</definedName>
    <definedName name="BFL_CBA" localSheetId="59">#REF!</definedName>
    <definedName name="BFL_CBA" localSheetId="60">#REF!</definedName>
    <definedName name="BFL_CBA" localSheetId="61">#REF!</definedName>
    <definedName name="BFL_CBA" localSheetId="62">#REF!</definedName>
    <definedName name="BFL_CBA" localSheetId="63">#REF!</definedName>
    <definedName name="BFL_CBA" localSheetId="6">#REF!</definedName>
    <definedName name="BFL_CBA" localSheetId="64">#REF!</definedName>
    <definedName name="BFL_CBA" localSheetId="65">#REF!</definedName>
    <definedName name="BFL_CBA" localSheetId="66">#REF!</definedName>
    <definedName name="BFL_CBA" localSheetId="67">#REF!</definedName>
    <definedName name="BFL_CBA" localSheetId="68">#REF!</definedName>
    <definedName name="BFL_CBA" localSheetId="69">#REF!</definedName>
    <definedName name="BFL_CBA" localSheetId="71">#REF!</definedName>
    <definedName name="BFL_CBA" localSheetId="72">#REF!</definedName>
    <definedName name="BFL_CBA" localSheetId="73">#REF!</definedName>
    <definedName name="BFL_CBA" localSheetId="7">#REF!</definedName>
    <definedName name="BFL_CBA" localSheetId="74">#REF!</definedName>
    <definedName name="BFL_CBA" localSheetId="75">#REF!</definedName>
    <definedName name="BFL_CBA" localSheetId="76">#REF!</definedName>
    <definedName name="BFL_CBA" localSheetId="77">#REF!</definedName>
    <definedName name="BFL_CBA" localSheetId="78">#REF!</definedName>
    <definedName name="BFL_CBA" localSheetId="79">#REF!</definedName>
    <definedName name="BFL_CBA" localSheetId="8">#REF!</definedName>
    <definedName name="BFL_CBA" localSheetId="9">#REF!</definedName>
    <definedName name="BFL_CBA">#REF!</definedName>
    <definedName name="BFL_CBI" localSheetId="1">#REF!</definedName>
    <definedName name="BFL_CBI" localSheetId="11">#REF!</definedName>
    <definedName name="BFL_CBI" localSheetId="12">#REF!</definedName>
    <definedName name="BFL_CBI" localSheetId="13">#REF!</definedName>
    <definedName name="BFL_CBI" localSheetId="23">#REF!</definedName>
    <definedName name="BFL_CBI" localSheetId="24">#REF!</definedName>
    <definedName name="BFL_CBI" localSheetId="26">#REF!</definedName>
    <definedName name="BFL_CBI" localSheetId="28">#REF!</definedName>
    <definedName name="BFL_CBI" localSheetId="29">#REF!</definedName>
    <definedName name="BFL_CBI" localSheetId="31">#REF!</definedName>
    <definedName name="BFL_CBI" localSheetId="41">#REF!</definedName>
    <definedName name="BFL_CBI" localSheetId="4">#REF!</definedName>
    <definedName name="BFL_CBI" localSheetId="46">#REF!</definedName>
    <definedName name="BFL_CBI" localSheetId="47">#REF!</definedName>
    <definedName name="BFL_CBI" localSheetId="48">#REF!</definedName>
    <definedName name="BFL_CBI" localSheetId="49">#REF!</definedName>
    <definedName name="BFL_CBI" localSheetId="50">#REF!</definedName>
    <definedName name="BFL_CBI" localSheetId="51">#REF!</definedName>
    <definedName name="BFL_CBI" localSheetId="53">#REF!</definedName>
    <definedName name="BFL_CBI" localSheetId="54">#REF!</definedName>
    <definedName name="BFL_CBI" localSheetId="56">#REF!</definedName>
    <definedName name="BFL_CBI" localSheetId="57">#REF!</definedName>
    <definedName name="BFL_CBI" localSheetId="58">#REF!</definedName>
    <definedName name="BFL_CBI" localSheetId="60">#REF!</definedName>
    <definedName name="BFL_CBI" localSheetId="61">#REF!</definedName>
    <definedName name="BFL_CBI" localSheetId="62">#REF!</definedName>
    <definedName name="BFL_CBI" localSheetId="63">#REF!</definedName>
    <definedName name="BFL_CBI" localSheetId="64">#REF!</definedName>
    <definedName name="BFL_CBI" localSheetId="66">#REF!</definedName>
    <definedName name="BFL_CBI" localSheetId="67">#REF!</definedName>
    <definedName name="BFL_CBI" localSheetId="68">#REF!</definedName>
    <definedName name="BFL_CBI" localSheetId="69">#REF!</definedName>
    <definedName name="BFL_CBI" localSheetId="71">#REF!</definedName>
    <definedName name="BFL_CBI" localSheetId="72">#REF!</definedName>
    <definedName name="BFL_CBI" localSheetId="73">#REF!</definedName>
    <definedName name="BFL_CBI">#REF!</definedName>
    <definedName name="BFL_CMU" localSheetId="1">#REF!</definedName>
    <definedName name="BFL_CMU" localSheetId="11">#REF!</definedName>
    <definedName name="BFL_CMU" localSheetId="12">#REF!</definedName>
    <definedName name="BFL_CMU" localSheetId="13">#REF!</definedName>
    <definedName name="BFL_CMU" localSheetId="23">#REF!</definedName>
    <definedName name="BFL_CMU" localSheetId="24">#REF!</definedName>
    <definedName name="BFL_CMU" localSheetId="26">#REF!</definedName>
    <definedName name="BFL_CMU" localSheetId="28">#REF!</definedName>
    <definedName name="BFL_CMU" localSheetId="29">#REF!</definedName>
    <definedName name="BFL_CMU" localSheetId="31">#REF!</definedName>
    <definedName name="BFL_CMU" localSheetId="41">#REF!</definedName>
    <definedName name="BFL_CMU" localSheetId="4">#REF!</definedName>
    <definedName name="BFL_CMU" localSheetId="46">#REF!</definedName>
    <definedName name="BFL_CMU" localSheetId="47">#REF!</definedName>
    <definedName name="BFL_CMU" localSheetId="48">#REF!</definedName>
    <definedName name="BFL_CMU" localSheetId="49">#REF!</definedName>
    <definedName name="BFL_CMU" localSheetId="50">#REF!</definedName>
    <definedName name="BFL_CMU" localSheetId="51">#REF!</definedName>
    <definedName name="BFL_CMU" localSheetId="53">#REF!</definedName>
    <definedName name="BFL_CMU" localSheetId="54">#REF!</definedName>
    <definedName name="BFL_CMU" localSheetId="56">#REF!</definedName>
    <definedName name="BFL_CMU" localSheetId="57">#REF!</definedName>
    <definedName name="BFL_CMU" localSheetId="58">#REF!</definedName>
    <definedName name="BFL_CMU" localSheetId="60">#REF!</definedName>
    <definedName name="BFL_CMU" localSheetId="61">#REF!</definedName>
    <definedName name="BFL_CMU" localSheetId="62">#REF!</definedName>
    <definedName name="BFL_CMU" localSheetId="63">#REF!</definedName>
    <definedName name="BFL_CMU" localSheetId="64">#REF!</definedName>
    <definedName name="BFL_CMU" localSheetId="66">#REF!</definedName>
    <definedName name="BFL_CMU" localSheetId="67">#REF!</definedName>
    <definedName name="BFL_CMU" localSheetId="68">#REF!</definedName>
    <definedName name="BFL_CMU" localSheetId="69">#REF!</definedName>
    <definedName name="BFL_CMU" localSheetId="71">#REF!</definedName>
    <definedName name="BFL_CMU" localSheetId="72">#REF!</definedName>
    <definedName name="BFL_CMU" localSheetId="73">#REF!</definedName>
    <definedName name="BFL_CMU">#REF!</definedName>
    <definedName name="BFL_D">#N/A</definedName>
    <definedName name="BFL_D_G" localSheetId="1">#REF!</definedName>
    <definedName name="BFL_D_G" localSheetId="10">#REF!</definedName>
    <definedName name="BFL_D_G" localSheetId="11">#REF!</definedName>
    <definedName name="BFL_D_G" localSheetId="12">#REF!</definedName>
    <definedName name="BFL_D_G" localSheetId="13">#REF!</definedName>
    <definedName name="BFL_D_G" localSheetId="15">#REF!</definedName>
    <definedName name="BFL_D_G" localSheetId="16">#REF!</definedName>
    <definedName name="BFL_D_G" localSheetId="2">#REF!</definedName>
    <definedName name="BFL_D_G" localSheetId="23">#REF!</definedName>
    <definedName name="BFL_D_G" localSheetId="24">#REF!</definedName>
    <definedName name="BFL_D_G" localSheetId="25">#REF!</definedName>
    <definedName name="BFL_D_G" localSheetId="26">#REF!</definedName>
    <definedName name="BFL_D_G" localSheetId="27">#REF!</definedName>
    <definedName name="BFL_D_G" localSheetId="28">#REF!</definedName>
    <definedName name="BFL_D_G" localSheetId="29">#REF!</definedName>
    <definedName name="BFL_D_G" localSheetId="3">#REF!</definedName>
    <definedName name="BFL_D_G" localSheetId="31">#REF!</definedName>
    <definedName name="BFL_D_G" localSheetId="32">#REF!</definedName>
    <definedName name="BFL_D_G" localSheetId="33">#REF!</definedName>
    <definedName name="BFL_D_G" localSheetId="34">#REF!</definedName>
    <definedName name="BFL_D_G" localSheetId="37">#REF!</definedName>
    <definedName name="BFL_D_G" localSheetId="41">#REF!</definedName>
    <definedName name="BFL_D_G" localSheetId="4">#REF!</definedName>
    <definedName name="BFL_D_G" localSheetId="45">#REF!</definedName>
    <definedName name="BFL_D_G" localSheetId="46">#REF!</definedName>
    <definedName name="BFL_D_G" localSheetId="47">#REF!</definedName>
    <definedName name="BFL_D_G" localSheetId="48">#REF!</definedName>
    <definedName name="BFL_D_G" localSheetId="49">#REF!</definedName>
    <definedName name="BFL_D_G" localSheetId="50">#REF!</definedName>
    <definedName name="BFL_D_G" localSheetId="5">#REF!</definedName>
    <definedName name="BFL_D_G" localSheetId="51">#REF!</definedName>
    <definedName name="BFL_D_G" localSheetId="52">#REF!</definedName>
    <definedName name="BFL_D_G" localSheetId="53">#REF!</definedName>
    <definedName name="BFL_D_G" localSheetId="54">#REF!</definedName>
    <definedName name="BFL_D_G" localSheetId="56">#REF!</definedName>
    <definedName name="BFL_D_G" localSheetId="57">#REF!</definedName>
    <definedName name="BFL_D_G" localSheetId="58">#REF!</definedName>
    <definedName name="BFL_D_G" localSheetId="59">#REF!</definedName>
    <definedName name="BFL_D_G" localSheetId="60">#REF!</definedName>
    <definedName name="BFL_D_G" localSheetId="61">#REF!</definedName>
    <definedName name="BFL_D_G" localSheetId="62">#REF!</definedName>
    <definedName name="BFL_D_G" localSheetId="63">#REF!</definedName>
    <definedName name="BFL_D_G" localSheetId="6">#REF!</definedName>
    <definedName name="BFL_D_G" localSheetId="64">#REF!</definedName>
    <definedName name="BFL_D_G" localSheetId="65">#REF!</definedName>
    <definedName name="BFL_D_G" localSheetId="66">#REF!</definedName>
    <definedName name="BFL_D_G" localSheetId="67">#REF!</definedName>
    <definedName name="BFL_D_G" localSheetId="68">#REF!</definedName>
    <definedName name="BFL_D_G" localSheetId="69">#REF!</definedName>
    <definedName name="BFL_D_G" localSheetId="71">#REF!</definedName>
    <definedName name="BFL_D_G" localSheetId="72">#REF!</definedName>
    <definedName name="BFL_D_G" localSheetId="73">#REF!</definedName>
    <definedName name="BFL_D_G" localSheetId="7">#REF!</definedName>
    <definedName name="BFL_D_G" localSheetId="74">#REF!</definedName>
    <definedName name="BFL_D_G" localSheetId="75">#REF!</definedName>
    <definedName name="BFL_D_G" localSheetId="76">#REF!</definedName>
    <definedName name="BFL_D_G" localSheetId="77">#REF!</definedName>
    <definedName name="BFL_D_G" localSheetId="78">#REF!</definedName>
    <definedName name="BFL_D_G" localSheetId="79">#REF!</definedName>
    <definedName name="BFL_D_G" localSheetId="8">#REF!</definedName>
    <definedName name="BFL_D_G" localSheetId="9">#REF!</definedName>
    <definedName name="BFL_D_G">#REF!</definedName>
    <definedName name="BFL_D_P" localSheetId="1">#REF!</definedName>
    <definedName name="BFL_D_P" localSheetId="10">#REF!</definedName>
    <definedName name="BFL_D_P" localSheetId="11">#REF!</definedName>
    <definedName name="BFL_D_P" localSheetId="12">#REF!</definedName>
    <definedName name="BFL_D_P" localSheetId="13">#REF!</definedName>
    <definedName name="BFL_D_P" localSheetId="15">#REF!</definedName>
    <definedName name="BFL_D_P" localSheetId="16">#REF!</definedName>
    <definedName name="BFL_D_P" localSheetId="2">#REF!</definedName>
    <definedName name="BFL_D_P" localSheetId="23">#REF!</definedName>
    <definedName name="BFL_D_P" localSheetId="24">#REF!</definedName>
    <definedName name="BFL_D_P" localSheetId="25">#REF!</definedName>
    <definedName name="BFL_D_P" localSheetId="26">#REF!</definedName>
    <definedName name="BFL_D_P" localSheetId="27">#REF!</definedName>
    <definedName name="BFL_D_P" localSheetId="28">#REF!</definedName>
    <definedName name="BFL_D_P" localSheetId="29">#REF!</definedName>
    <definedName name="BFL_D_P" localSheetId="3">#REF!</definedName>
    <definedName name="BFL_D_P" localSheetId="31">#REF!</definedName>
    <definedName name="BFL_D_P" localSheetId="32">#REF!</definedName>
    <definedName name="BFL_D_P" localSheetId="33">#REF!</definedName>
    <definedName name="BFL_D_P" localSheetId="34">#REF!</definedName>
    <definedName name="BFL_D_P" localSheetId="37">#REF!</definedName>
    <definedName name="BFL_D_P" localSheetId="41">#REF!</definedName>
    <definedName name="BFL_D_P" localSheetId="4">#REF!</definedName>
    <definedName name="BFL_D_P" localSheetId="45">#REF!</definedName>
    <definedName name="BFL_D_P" localSheetId="46">#REF!</definedName>
    <definedName name="BFL_D_P" localSheetId="47">#REF!</definedName>
    <definedName name="BFL_D_P" localSheetId="48">#REF!</definedName>
    <definedName name="BFL_D_P" localSheetId="49">#REF!</definedName>
    <definedName name="BFL_D_P" localSheetId="50">#REF!</definedName>
    <definedName name="BFL_D_P" localSheetId="5">#REF!</definedName>
    <definedName name="BFL_D_P" localSheetId="51">#REF!</definedName>
    <definedName name="BFL_D_P" localSheetId="52">#REF!</definedName>
    <definedName name="BFL_D_P" localSheetId="53">#REF!</definedName>
    <definedName name="BFL_D_P" localSheetId="54">#REF!</definedName>
    <definedName name="BFL_D_P" localSheetId="56">#REF!</definedName>
    <definedName name="BFL_D_P" localSheetId="57">#REF!</definedName>
    <definedName name="BFL_D_P" localSheetId="58">#REF!</definedName>
    <definedName name="BFL_D_P" localSheetId="59">#REF!</definedName>
    <definedName name="BFL_D_P" localSheetId="60">#REF!</definedName>
    <definedName name="BFL_D_P" localSheetId="61">#REF!</definedName>
    <definedName name="BFL_D_P" localSheetId="62">#REF!</definedName>
    <definedName name="BFL_D_P" localSheetId="63">#REF!</definedName>
    <definedName name="BFL_D_P" localSheetId="6">#REF!</definedName>
    <definedName name="BFL_D_P" localSheetId="64">#REF!</definedName>
    <definedName name="BFL_D_P" localSheetId="65">#REF!</definedName>
    <definedName name="BFL_D_P" localSheetId="66">#REF!</definedName>
    <definedName name="BFL_D_P" localSheetId="67">#REF!</definedName>
    <definedName name="BFL_D_P" localSheetId="68">#REF!</definedName>
    <definedName name="BFL_D_P" localSheetId="69">#REF!</definedName>
    <definedName name="BFL_D_P" localSheetId="71">#REF!</definedName>
    <definedName name="BFL_D_P" localSheetId="72">#REF!</definedName>
    <definedName name="BFL_D_P" localSheetId="73">#REF!</definedName>
    <definedName name="BFL_D_P" localSheetId="7">#REF!</definedName>
    <definedName name="BFL_D_P" localSheetId="74">#REF!</definedName>
    <definedName name="BFL_D_P" localSheetId="75">#REF!</definedName>
    <definedName name="BFL_D_P" localSheetId="76">#REF!</definedName>
    <definedName name="BFL_D_P" localSheetId="77">#REF!</definedName>
    <definedName name="BFL_D_P" localSheetId="78">#REF!</definedName>
    <definedName name="BFL_D_P" localSheetId="79">#REF!</definedName>
    <definedName name="BFL_D_P" localSheetId="8">#REF!</definedName>
    <definedName name="BFL_D_P" localSheetId="9">#REF!</definedName>
    <definedName name="BFL_D_P">#REF!</definedName>
    <definedName name="BFL_DBA" localSheetId="1">#REF!</definedName>
    <definedName name="BFL_DBA" localSheetId="10">#REF!</definedName>
    <definedName name="BFL_DBA" localSheetId="11">#REF!</definedName>
    <definedName name="BFL_DBA" localSheetId="12">#REF!</definedName>
    <definedName name="BFL_DBA" localSheetId="13">#REF!</definedName>
    <definedName name="BFL_DBA" localSheetId="15">#REF!</definedName>
    <definedName name="BFL_DBA" localSheetId="16">#REF!</definedName>
    <definedName name="BFL_DBA" localSheetId="2">#REF!</definedName>
    <definedName name="BFL_DBA" localSheetId="23">#REF!</definedName>
    <definedName name="BFL_DBA" localSheetId="24">#REF!</definedName>
    <definedName name="BFL_DBA" localSheetId="25">#REF!</definedName>
    <definedName name="BFL_DBA" localSheetId="26">#REF!</definedName>
    <definedName name="BFL_DBA" localSheetId="27">#REF!</definedName>
    <definedName name="BFL_DBA" localSheetId="28">#REF!</definedName>
    <definedName name="BFL_DBA" localSheetId="29">#REF!</definedName>
    <definedName name="BFL_DBA" localSheetId="3">#REF!</definedName>
    <definedName name="BFL_DBA" localSheetId="31">#REF!</definedName>
    <definedName name="BFL_DBA" localSheetId="32">#REF!</definedName>
    <definedName name="BFL_DBA" localSheetId="33">#REF!</definedName>
    <definedName name="BFL_DBA" localSheetId="34">#REF!</definedName>
    <definedName name="BFL_DBA" localSheetId="37">#REF!</definedName>
    <definedName name="BFL_DBA" localSheetId="41">#REF!</definedName>
    <definedName name="BFL_DBA" localSheetId="4">#REF!</definedName>
    <definedName name="BFL_DBA" localSheetId="45">#REF!</definedName>
    <definedName name="BFL_DBA" localSheetId="46">#REF!</definedName>
    <definedName name="BFL_DBA" localSheetId="47">#REF!</definedName>
    <definedName name="BFL_DBA" localSheetId="48">#REF!</definedName>
    <definedName name="BFL_DBA" localSheetId="49">#REF!</definedName>
    <definedName name="BFL_DBA" localSheetId="50">#REF!</definedName>
    <definedName name="BFL_DBA" localSheetId="5">#REF!</definedName>
    <definedName name="BFL_DBA" localSheetId="51">#REF!</definedName>
    <definedName name="BFL_DBA" localSheetId="52">#REF!</definedName>
    <definedName name="BFL_DBA" localSheetId="53">#REF!</definedName>
    <definedName name="BFL_DBA" localSheetId="54">#REF!</definedName>
    <definedName name="BFL_DBA" localSheetId="56">#REF!</definedName>
    <definedName name="BFL_DBA" localSheetId="57">#REF!</definedName>
    <definedName name="BFL_DBA" localSheetId="58">#REF!</definedName>
    <definedName name="BFL_DBA" localSheetId="59">#REF!</definedName>
    <definedName name="BFL_DBA" localSheetId="60">#REF!</definedName>
    <definedName name="BFL_DBA" localSheetId="61">#REF!</definedName>
    <definedName name="BFL_DBA" localSheetId="62">#REF!</definedName>
    <definedName name="BFL_DBA" localSheetId="63">#REF!</definedName>
    <definedName name="BFL_DBA" localSheetId="6">#REF!</definedName>
    <definedName name="BFL_DBA" localSheetId="64">#REF!</definedName>
    <definedName name="BFL_DBA" localSheetId="65">#REF!</definedName>
    <definedName name="BFL_DBA" localSheetId="66">#REF!</definedName>
    <definedName name="BFL_DBA" localSheetId="67">#REF!</definedName>
    <definedName name="BFL_DBA" localSheetId="68">#REF!</definedName>
    <definedName name="BFL_DBA" localSheetId="69">#REF!</definedName>
    <definedName name="BFL_DBA" localSheetId="71">#REF!</definedName>
    <definedName name="BFL_DBA" localSheetId="72">#REF!</definedName>
    <definedName name="BFL_DBA" localSheetId="73">#REF!</definedName>
    <definedName name="BFL_DBA" localSheetId="7">#REF!</definedName>
    <definedName name="BFL_DBA" localSheetId="74">#REF!</definedName>
    <definedName name="BFL_DBA" localSheetId="75">#REF!</definedName>
    <definedName name="BFL_DBA" localSheetId="76">#REF!</definedName>
    <definedName name="BFL_DBA" localSheetId="77">#REF!</definedName>
    <definedName name="BFL_DBA" localSheetId="78">#REF!</definedName>
    <definedName name="BFL_DBA" localSheetId="79">#REF!</definedName>
    <definedName name="BFL_DBA" localSheetId="8">#REF!</definedName>
    <definedName name="BFL_DBA" localSheetId="9">#REF!</definedName>
    <definedName name="BFL_DBA">#REF!</definedName>
    <definedName name="BFL_DBI" localSheetId="1">#REF!</definedName>
    <definedName name="BFL_DBI" localSheetId="11">#REF!</definedName>
    <definedName name="BFL_DBI" localSheetId="12">#REF!</definedName>
    <definedName name="BFL_DBI" localSheetId="13">#REF!</definedName>
    <definedName name="BFL_DBI" localSheetId="23">#REF!</definedName>
    <definedName name="BFL_DBI" localSheetId="24">#REF!</definedName>
    <definedName name="BFL_DBI" localSheetId="26">#REF!</definedName>
    <definedName name="BFL_DBI" localSheetId="28">#REF!</definedName>
    <definedName name="BFL_DBI" localSheetId="29">#REF!</definedName>
    <definedName name="BFL_DBI" localSheetId="31">#REF!</definedName>
    <definedName name="BFL_DBI" localSheetId="41">#REF!</definedName>
    <definedName name="BFL_DBI" localSheetId="4">#REF!</definedName>
    <definedName name="BFL_DBI" localSheetId="46">#REF!</definedName>
    <definedName name="BFL_DBI" localSheetId="47">#REF!</definedName>
    <definedName name="BFL_DBI" localSheetId="48">#REF!</definedName>
    <definedName name="BFL_DBI" localSheetId="49">#REF!</definedName>
    <definedName name="BFL_DBI" localSheetId="50">#REF!</definedName>
    <definedName name="BFL_DBI" localSheetId="51">#REF!</definedName>
    <definedName name="BFL_DBI" localSheetId="53">#REF!</definedName>
    <definedName name="BFL_DBI" localSheetId="54">#REF!</definedName>
    <definedName name="BFL_DBI" localSheetId="56">#REF!</definedName>
    <definedName name="BFL_DBI" localSheetId="57">#REF!</definedName>
    <definedName name="BFL_DBI" localSheetId="58">#REF!</definedName>
    <definedName name="BFL_DBI" localSheetId="60">#REF!</definedName>
    <definedName name="BFL_DBI" localSheetId="61">#REF!</definedName>
    <definedName name="BFL_DBI" localSheetId="62">#REF!</definedName>
    <definedName name="BFL_DBI" localSheetId="63">#REF!</definedName>
    <definedName name="BFL_DBI" localSheetId="64">#REF!</definedName>
    <definedName name="BFL_DBI" localSheetId="66">#REF!</definedName>
    <definedName name="BFL_DBI" localSheetId="67">#REF!</definedName>
    <definedName name="BFL_DBI" localSheetId="68">#REF!</definedName>
    <definedName name="BFL_DBI" localSheetId="69">#REF!</definedName>
    <definedName name="BFL_DBI" localSheetId="71">#REF!</definedName>
    <definedName name="BFL_DBI" localSheetId="72">#REF!</definedName>
    <definedName name="BFL_DBI" localSheetId="73">#REF!</definedName>
    <definedName name="BFL_DBI">#REF!</definedName>
    <definedName name="BFL_DF">#N/A</definedName>
    <definedName name="BFL_DMU" localSheetId="1">#REF!</definedName>
    <definedName name="BFL_DMU" localSheetId="10">#REF!</definedName>
    <definedName name="BFL_DMU" localSheetId="11">#REF!</definedName>
    <definedName name="BFL_DMU" localSheetId="12">#REF!</definedName>
    <definedName name="BFL_DMU" localSheetId="13">#REF!</definedName>
    <definedName name="BFL_DMU" localSheetId="15">#REF!</definedName>
    <definedName name="BFL_DMU" localSheetId="16">#REF!</definedName>
    <definedName name="BFL_DMU" localSheetId="2">#REF!</definedName>
    <definedName name="BFL_DMU" localSheetId="23">#REF!</definedName>
    <definedName name="BFL_DMU" localSheetId="24">#REF!</definedName>
    <definedName name="BFL_DMU" localSheetId="25">#REF!</definedName>
    <definedName name="BFL_DMU" localSheetId="26">#REF!</definedName>
    <definedName name="BFL_DMU" localSheetId="27">#REF!</definedName>
    <definedName name="BFL_DMU" localSheetId="28">#REF!</definedName>
    <definedName name="BFL_DMU" localSheetId="29">#REF!</definedName>
    <definedName name="BFL_DMU" localSheetId="3">#REF!</definedName>
    <definedName name="BFL_DMU" localSheetId="31">#REF!</definedName>
    <definedName name="BFL_DMU" localSheetId="32">#REF!</definedName>
    <definedName name="BFL_DMU" localSheetId="33">#REF!</definedName>
    <definedName name="BFL_DMU" localSheetId="34">#REF!</definedName>
    <definedName name="BFL_DMU" localSheetId="37">#REF!</definedName>
    <definedName name="BFL_DMU" localSheetId="41">#REF!</definedName>
    <definedName name="BFL_DMU" localSheetId="4">#REF!</definedName>
    <definedName name="BFL_DMU" localSheetId="45">#REF!</definedName>
    <definedName name="BFL_DMU" localSheetId="46">#REF!</definedName>
    <definedName name="BFL_DMU" localSheetId="47">#REF!</definedName>
    <definedName name="BFL_DMU" localSheetId="48">#REF!</definedName>
    <definedName name="BFL_DMU" localSheetId="49">#REF!</definedName>
    <definedName name="BFL_DMU" localSheetId="50">#REF!</definedName>
    <definedName name="BFL_DMU" localSheetId="5">#REF!</definedName>
    <definedName name="BFL_DMU" localSheetId="51">#REF!</definedName>
    <definedName name="BFL_DMU" localSheetId="52">#REF!</definedName>
    <definedName name="BFL_DMU" localSheetId="53">#REF!</definedName>
    <definedName name="BFL_DMU" localSheetId="54">#REF!</definedName>
    <definedName name="BFL_DMU" localSheetId="56">#REF!</definedName>
    <definedName name="BFL_DMU" localSheetId="57">#REF!</definedName>
    <definedName name="BFL_DMU" localSheetId="58">#REF!</definedName>
    <definedName name="BFL_DMU" localSheetId="59">#REF!</definedName>
    <definedName name="BFL_DMU" localSheetId="60">#REF!</definedName>
    <definedName name="BFL_DMU" localSheetId="61">#REF!</definedName>
    <definedName name="BFL_DMU" localSheetId="62">#REF!</definedName>
    <definedName name="BFL_DMU" localSheetId="63">#REF!</definedName>
    <definedName name="BFL_DMU" localSheetId="6">#REF!</definedName>
    <definedName name="BFL_DMU" localSheetId="64">#REF!</definedName>
    <definedName name="BFL_DMU" localSheetId="65">#REF!</definedName>
    <definedName name="BFL_DMU" localSheetId="66">#REF!</definedName>
    <definedName name="BFL_DMU" localSheetId="67">#REF!</definedName>
    <definedName name="BFL_DMU" localSheetId="68">#REF!</definedName>
    <definedName name="BFL_DMU" localSheetId="69">#REF!</definedName>
    <definedName name="BFL_DMU" localSheetId="71">#REF!</definedName>
    <definedName name="BFL_DMU" localSheetId="72">#REF!</definedName>
    <definedName name="BFL_DMU" localSheetId="73">#REF!</definedName>
    <definedName name="BFL_DMU" localSheetId="7">#REF!</definedName>
    <definedName name="BFL_DMU" localSheetId="74">#REF!</definedName>
    <definedName name="BFL_DMU" localSheetId="75">#REF!</definedName>
    <definedName name="BFL_DMU" localSheetId="76">#REF!</definedName>
    <definedName name="BFL_DMU" localSheetId="77">#REF!</definedName>
    <definedName name="BFL_DMU" localSheetId="78">#REF!</definedName>
    <definedName name="BFL_DMU" localSheetId="79">#REF!</definedName>
    <definedName name="BFL_DMU" localSheetId="8">#REF!</definedName>
    <definedName name="BFL_DMU" localSheetId="9">#REF!</definedName>
    <definedName name="BFL_DMU">#REF!</definedName>
    <definedName name="BFLB">#N/A</definedName>
    <definedName name="BFLB_D">#N/A</definedName>
    <definedName name="BFLB_DF">#N/A</definedName>
    <definedName name="BFLD_DF" localSheetId="1">'1'!BFLD_DF</definedName>
    <definedName name="BFLD_DF" localSheetId="10">'10'!BFLD_DF</definedName>
    <definedName name="BFLD_DF" localSheetId="11">'11'!BFLD_DF</definedName>
    <definedName name="BFLD_DF" localSheetId="12">'12'!BFLD_DF</definedName>
    <definedName name="BFLD_DF" localSheetId="13">'13'!BFLD_DF</definedName>
    <definedName name="BFLD_DF" localSheetId="15">'15'!BFLD_DF</definedName>
    <definedName name="BFLD_DF" localSheetId="16">'16'!BFLD_DF</definedName>
    <definedName name="BFLD_DF" localSheetId="2">'2'!BFLD_DF</definedName>
    <definedName name="BFLD_DF" localSheetId="22">'22a-b'!BFLD_DF</definedName>
    <definedName name="BFLD_DF" localSheetId="23">'23'!BFLD_DF</definedName>
    <definedName name="BFLD_DF" localSheetId="24">'24'!BFLD_DF</definedName>
    <definedName name="BFLD_DF" localSheetId="25">'25a'!BFLD_DF</definedName>
    <definedName name="BFLD_DF" localSheetId="26">'25b'!BFLD_DF</definedName>
    <definedName name="BFLD_DF" localSheetId="27">'26'!BFLD_DF</definedName>
    <definedName name="BFLD_DF" localSheetId="28">#N/A</definedName>
    <definedName name="BFLD_DF" localSheetId="29">#N/A</definedName>
    <definedName name="BFLD_DF" localSheetId="3">'3'!BFLD_DF</definedName>
    <definedName name="BFLD_DF" localSheetId="31">'30'!BFLD_DF</definedName>
    <definedName name="BFLD_DF" localSheetId="32">'31'!BFLD_DF</definedName>
    <definedName name="BFLD_DF" localSheetId="33">'32'!BFLD_DF</definedName>
    <definedName name="BFLD_DF" localSheetId="34">[54]!BFLD_DF</definedName>
    <definedName name="BFLD_DF" localSheetId="37">'36'!BFLD_DF</definedName>
    <definedName name="BFLD_DF" localSheetId="41">'25b'!BFLD_DF</definedName>
    <definedName name="BFLD_DF" localSheetId="4">'4'!BFLD_DF</definedName>
    <definedName name="BFLD_DF" localSheetId="45">'45a-c'!BFLD_DF</definedName>
    <definedName name="BFLD_DF" localSheetId="46">[55]!BFLD_DF</definedName>
    <definedName name="BFLD_DF" localSheetId="47">[55]!BFLD_DF</definedName>
    <definedName name="BFLD_DF" localSheetId="48">[55]!BFLD_DF</definedName>
    <definedName name="BFLD_DF" localSheetId="49">[55]!BFLD_DF</definedName>
    <definedName name="BFLD_DF" localSheetId="50">[56]!BFLD_DF</definedName>
    <definedName name="BFLD_DF" localSheetId="5">'5'!BFLD_DF</definedName>
    <definedName name="BFLD_DF" localSheetId="51">[55]!BFLD_DF</definedName>
    <definedName name="BFLD_DF" localSheetId="52">'51-52'!BFLD_DF</definedName>
    <definedName name="BFLD_DF" localSheetId="53">'53a-b'!BFLD_DF</definedName>
    <definedName name="BFLD_DF" localSheetId="54">[57]!BFLD_DF</definedName>
    <definedName name="BFLD_DF" localSheetId="56">[56]!BFLD_DF</definedName>
    <definedName name="BFLD_DF" localSheetId="57">[56]!BFLD_DF</definedName>
    <definedName name="BFLD_DF" localSheetId="58">[56]!BFLD_DF</definedName>
    <definedName name="BFLD_DF" localSheetId="59">'57a-b'!BFLD_DF</definedName>
    <definedName name="BFLD_DF" localSheetId="60">'58a'!BFLD_DF</definedName>
    <definedName name="BFLD_DF" localSheetId="61">'58b-c'!BFLD_DF</definedName>
    <definedName name="BFLD_DF" localSheetId="62">'58d'!BFLD_DF</definedName>
    <definedName name="BFLD_DF" localSheetId="63">'59-60'!BFLD_DF</definedName>
    <definedName name="BFLD_DF" localSheetId="6">'6'!BFLD_DF</definedName>
    <definedName name="BFLD_DF" localSheetId="64">'61'!BFLD_DF</definedName>
    <definedName name="BFLD_DF" localSheetId="65">'62a'!BFLD_DF</definedName>
    <definedName name="BFLD_DF" localSheetId="66">'62b'!BFLD_DF</definedName>
    <definedName name="BFLD_DF" localSheetId="67">'63a-b'!BFLD_DF</definedName>
    <definedName name="BFLD_DF" localSheetId="68">'64'!BFLD_DF</definedName>
    <definedName name="BFLD_DF" localSheetId="69">#N/A</definedName>
    <definedName name="BFLD_DF" localSheetId="71">'67'!BFLD_DF</definedName>
    <definedName name="BFLD_DF" localSheetId="72">'68a-b '!BFLD_DF</definedName>
    <definedName name="BFLD_DF" localSheetId="73">'69a-b '!BFLD_DF</definedName>
    <definedName name="BFLD_DF" localSheetId="7">'7'!BFLD_DF</definedName>
    <definedName name="BFLD_DF" localSheetId="74">'70a-b- c'!BFLD_DF</definedName>
    <definedName name="BFLD_DF" localSheetId="75">#N/A</definedName>
    <definedName name="BFLD_DF" localSheetId="76">#N/A</definedName>
    <definedName name="BFLD_DF" localSheetId="77">'72'!BFLD_DF</definedName>
    <definedName name="BFLD_DF" localSheetId="78">'73'!BFLD_DF</definedName>
    <definedName name="BFLD_DF" localSheetId="79">'74'!BFLD_DF</definedName>
    <definedName name="BFLD_DF" localSheetId="8">'8  '!BFLD_DF</definedName>
    <definedName name="BFLD_DF" localSheetId="9">'9'!BFLD_DF</definedName>
    <definedName name="BFLD_DF">[0]!BFLD_DF</definedName>
    <definedName name="BFLD_DF2" localSheetId="1">'1'!BFLD_DF2</definedName>
    <definedName name="BFLD_DF2" localSheetId="10">'10'!BFLD_DF2</definedName>
    <definedName name="BFLD_DF2" localSheetId="11">'11'!BFLD_DF2</definedName>
    <definedName name="BFLD_DF2" localSheetId="12">'12'!BFLD_DF2</definedName>
    <definedName name="BFLD_DF2" localSheetId="13">'13'!BFLD_DF2</definedName>
    <definedName name="BFLD_DF2" localSheetId="15">'15'!BFLD_DF2</definedName>
    <definedName name="BFLD_DF2" localSheetId="16">'16'!BFLD_DF2</definedName>
    <definedName name="BFLD_DF2" localSheetId="2">'2'!BFLD_DF2</definedName>
    <definedName name="BFLD_DF2" localSheetId="22">'22a-b'!BFLD_DF2</definedName>
    <definedName name="BFLD_DF2" localSheetId="23">'23'!BFLD_DF2</definedName>
    <definedName name="BFLD_DF2" localSheetId="24">'24'!BFLD_DF2</definedName>
    <definedName name="BFLD_DF2" localSheetId="25">'25a'!BFLD_DF2</definedName>
    <definedName name="BFLD_DF2" localSheetId="26">'25b'!BFLD_DF2</definedName>
    <definedName name="BFLD_DF2" localSheetId="27">'26'!BFLD_DF2</definedName>
    <definedName name="BFLD_DF2" localSheetId="28">#N/A</definedName>
    <definedName name="BFLD_DF2" localSheetId="29">#N/A</definedName>
    <definedName name="BFLD_DF2" localSheetId="3">'3'!BFLD_DF2</definedName>
    <definedName name="BFLD_DF2" localSheetId="31">'30'!BFLD_DF2</definedName>
    <definedName name="BFLD_DF2" localSheetId="32">'31'!BFLD_DF2</definedName>
    <definedName name="BFLD_DF2" localSheetId="33">'32'!BFLD_DF2</definedName>
    <definedName name="BFLD_DF2" localSheetId="34">[54]!BFLD_DF2</definedName>
    <definedName name="BFLD_DF2" localSheetId="37">'36'!BFLD_DF2</definedName>
    <definedName name="BFLD_DF2" localSheetId="41">'25b'!BFLD_DF2</definedName>
    <definedName name="BFLD_DF2" localSheetId="4">'4'!BFLD_DF2</definedName>
    <definedName name="BFLD_DF2" localSheetId="45">'45a-c'!BFLD_DF2</definedName>
    <definedName name="BFLD_DF2" localSheetId="46">[55]!BFLD_DF2</definedName>
    <definedName name="BFLD_DF2" localSheetId="47">[55]!BFLD_DF2</definedName>
    <definedName name="BFLD_DF2" localSheetId="48">[55]!BFLD_DF2</definedName>
    <definedName name="BFLD_DF2" localSheetId="49">[55]!BFLD_DF2</definedName>
    <definedName name="BFLD_DF2" localSheetId="50">[56]!BFLD_DF2</definedName>
    <definedName name="BFLD_DF2" localSheetId="5">'5'!BFLD_DF2</definedName>
    <definedName name="BFLD_DF2" localSheetId="51">[55]!BFLD_DF2</definedName>
    <definedName name="BFLD_DF2" localSheetId="52">'51-52'!BFLD_DF2</definedName>
    <definedName name="BFLD_DF2" localSheetId="53">'53a-b'!BFLD_DF2</definedName>
    <definedName name="BFLD_DF2" localSheetId="54">[57]!BFLD_DF2</definedName>
    <definedName name="BFLD_DF2" localSheetId="56">[56]!BFLD_DF2</definedName>
    <definedName name="BFLD_DF2" localSheetId="57">[56]!BFLD_DF2</definedName>
    <definedName name="BFLD_DF2" localSheetId="58">[56]!BFLD_DF2</definedName>
    <definedName name="BFLD_DF2" localSheetId="59">'57a-b'!BFLD_DF2</definedName>
    <definedName name="BFLD_DF2" localSheetId="60">'58a'!BFLD_DF2</definedName>
    <definedName name="BFLD_DF2" localSheetId="61">'58b-c'!BFLD_DF2</definedName>
    <definedName name="BFLD_DF2" localSheetId="62">'58d'!BFLD_DF2</definedName>
    <definedName name="BFLD_DF2" localSheetId="63">'59-60'!BFLD_DF2</definedName>
    <definedName name="BFLD_DF2" localSheetId="6">'6'!BFLD_DF2</definedName>
    <definedName name="BFLD_DF2" localSheetId="64">'61'!BFLD_DF2</definedName>
    <definedName name="BFLD_DF2" localSheetId="65">'62a'!BFLD_DF2</definedName>
    <definedName name="BFLD_DF2" localSheetId="66">'62b'!BFLD_DF2</definedName>
    <definedName name="BFLD_DF2" localSheetId="67">'63a-b'!BFLD_DF2</definedName>
    <definedName name="BFLD_DF2" localSheetId="68">'64'!BFLD_DF2</definedName>
    <definedName name="BFLD_DF2" localSheetId="69">#N/A</definedName>
    <definedName name="BFLD_DF2" localSheetId="71">'67'!BFLD_DF2</definedName>
    <definedName name="BFLD_DF2" localSheetId="72">'68a-b '!BFLD_DF2</definedName>
    <definedName name="BFLD_DF2" localSheetId="73">'69a-b '!BFLD_DF2</definedName>
    <definedName name="BFLD_DF2" localSheetId="7">'7'!BFLD_DF2</definedName>
    <definedName name="BFLD_DF2" localSheetId="74">'70a-b- c'!BFLD_DF2</definedName>
    <definedName name="BFLD_DF2" localSheetId="75">#N/A</definedName>
    <definedName name="BFLD_DF2" localSheetId="76">#N/A</definedName>
    <definedName name="BFLD_DF2" localSheetId="77">'72'!BFLD_DF2</definedName>
    <definedName name="BFLD_DF2" localSheetId="78">'73'!BFLD_DF2</definedName>
    <definedName name="BFLD_DF2" localSheetId="79">'74'!BFLD_DF2</definedName>
    <definedName name="BFLD_DF2" localSheetId="8">'8  '!BFLD_DF2</definedName>
    <definedName name="BFLD_DF2" localSheetId="9">'9'!BFLD_DF2</definedName>
    <definedName name="BFLD_DF2">[0]!BFLD_DF2</definedName>
    <definedName name="BFLG">#N/A</definedName>
    <definedName name="BFLG_D">#N/A</definedName>
    <definedName name="BFLG_DF">#N/A</definedName>
    <definedName name="BFLRES" localSheetId="1">'[105]WETA BOP'!#REF!</definedName>
    <definedName name="BFLRES" localSheetId="10">'[105]WETA BOP'!#REF!</definedName>
    <definedName name="BFLRES" localSheetId="11">'[105]WETA BOP'!#REF!</definedName>
    <definedName name="BFLRES" localSheetId="12">'[105]WETA BOP'!#REF!</definedName>
    <definedName name="BFLRES" localSheetId="13">'[105]WETA BOP'!#REF!</definedName>
    <definedName name="BFLRES" localSheetId="15">'[105]WETA BOP'!#REF!</definedName>
    <definedName name="BFLRES" localSheetId="16">'[105]WETA BOP'!#REF!</definedName>
    <definedName name="BFLRES" localSheetId="2">'[105]WETA BOP'!#REF!</definedName>
    <definedName name="BFLRES" localSheetId="24">'[105]WETA BOP'!#REF!</definedName>
    <definedName name="BFLRES" localSheetId="25">'[105]WETA BOP'!#REF!</definedName>
    <definedName name="BFLRES" localSheetId="26">'[105]WETA BOP'!#REF!</definedName>
    <definedName name="BFLRES" localSheetId="27">'[105]WETA BOP'!#REF!</definedName>
    <definedName name="BFLRES" localSheetId="28">'[105]WETA BOP'!#REF!</definedName>
    <definedName name="BFLRES" localSheetId="29">'[105]WETA BOP'!#REF!</definedName>
    <definedName name="BFLRES" localSheetId="3">'[105]WETA BOP'!#REF!</definedName>
    <definedName name="BFLRES" localSheetId="31">'[105]WETA BOP'!#REF!</definedName>
    <definedName name="BFLRES" localSheetId="32">'[105]WETA BOP'!#REF!</definedName>
    <definedName name="BFLRES" localSheetId="33">'[105]WETA BOP'!#REF!</definedName>
    <definedName name="BFLRES" localSheetId="34">'[105]WETA BOP'!#REF!</definedName>
    <definedName name="BFLRES" localSheetId="37">'[105]WETA BOP'!#REF!</definedName>
    <definedName name="BFLRES" localSheetId="41">'[105]WETA BOP'!#REF!</definedName>
    <definedName name="BFLRES" localSheetId="4">'[105]WETA BOP'!#REF!</definedName>
    <definedName name="BFLRES" localSheetId="45">'[105]WETA BOP'!#REF!</definedName>
    <definedName name="BFLRES" localSheetId="46">'[105]WETA BOP'!#REF!</definedName>
    <definedName name="BFLRES" localSheetId="47">'[105]WETA BOP'!#REF!</definedName>
    <definedName name="BFLRES" localSheetId="48">'[105]WETA BOP'!#REF!</definedName>
    <definedName name="BFLRES" localSheetId="49">'[105]WETA BOP'!#REF!</definedName>
    <definedName name="BFLRES" localSheetId="50">'[105]WETA BOP'!#REF!</definedName>
    <definedName name="BFLRES" localSheetId="5">'[106]WETA BOP'!#REF!</definedName>
    <definedName name="BFLRES" localSheetId="51">'[105]WETA BOP'!#REF!</definedName>
    <definedName name="BFLRES" localSheetId="52">'[105]WETA BOP'!#REF!</definedName>
    <definedName name="BFLRES" localSheetId="53">'[105]WETA BOP'!#REF!</definedName>
    <definedName name="BFLRES" localSheetId="54">'[105]WETA BOP'!#REF!</definedName>
    <definedName name="BFLRES" localSheetId="56">'[105]WETA BOP'!#REF!</definedName>
    <definedName name="BFLRES" localSheetId="57">'[105]WETA BOP'!#REF!</definedName>
    <definedName name="BFLRES" localSheetId="58">'[105]WETA BOP'!#REF!</definedName>
    <definedName name="BFLRES" localSheetId="59">'[105]WETA BOP'!#REF!</definedName>
    <definedName name="BFLRES" localSheetId="60">'[105]WETA BOP'!#REF!</definedName>
    <definedName name="BFLRES" localSheetId="61">'[105]WETA BOP'!#REF!</definedName>
    <definedName name="BFLRES" localSheetId="62">'[105]WETA BOP'!#REF!</definedName>
    <definedName name="BFLRES" localSheetId="63">'[105]WETA BOP'!#REF!</definedName>
    <definedName name="BFLRES" localSheetId="6">'[107]WETA BOP'!#REF!</definedName>
    <definedName name="BFLRES" localSheetId="64">'[105]WETA BOP'!#REF!</definedName>
    <definedName name="BFLRES" localSheetId="65">'[105]WETA BOP'!#REF!</definedName>
    <definedName name="BFLRES" localSheetId="66">'[105]WETA BOP'!#REF!</definedName>
    <definedName name="BFLRES" localSheetId="67">'[105]WETA BOP'!#REF!</definedName>
    <definedName name="BFLRES" localSheetId="68">'[105]WETA BOP'!#REF!</definedName>
    <definedName name="BFLRES" localSheetId="69">'[105]WETA BOP'!#REF!</definedName>
    <definedName name="BFLRES" localSheetId="71">'[105]WETA BOP'!#REF!</definedName>
    <definedName name="BFLRES" localSheetId="72">'[105]WETA BOP'!#REF!</definedName>
    <definedName name="BFLRES" localSheetId="73">'[105]WETA BOP'!#REF!</definedName>
    <definedName name="BFLRES" localSheetId="7">'[105]WETA BOP'!#REF!</definedName>
    <definedName name="BFLRES" localSheetId="74">'[105]WETA BOP'!#REF!</definedName>
    <definedName name="BFLRES" localSheetId="75">'[105]WETA BOP'!#REF!</definedName>
    <definedName name="BFLRES" localSheetId="76">'[105]WETA BOP'!#REF!</definedName>
    <definedName name="BFLRES" localSheetId="77">'[105]WETA BOP'!#REF!</definedName>
    <definedName name="BFLRES" localSheetId="78">'[105]WETA BOP'!#REF!</definedName>
    <definedName name="BFLRES" localSheetId="79">'[105]WETA BOP'!#REF!</definedName>
    <definedName name="BFLRES" localSheetId="8">'[105]WETA BOP'!#REF!</definedName>
    <definedName name="BFLRES" localSheetId="9">'[105]WETA BOP'!#REF!</definedName>
    <definedName name="BFLRES">'[105]WETA BOP'!#REF!</definedName>
    <definedName name="BFO" localSheetId="1">#REF!</definedName>
    <definedName name="BFO" localSheetId="10">#REF!</definedName>
    <definedName name="BFO" localSheetId="11">#REF!</definedName>
    <definedName name="BFO" localSheetId="12">#REF!</definedName>
    <definedName name="BFO" localSheetId="13">#REF!</definedName>
    <definedName name="BFO" localSheetId="15">#REF!</definedName>
    <definedName name="BFO" localSheetId="16">#REF!</definedName>
    <definedName name="BFO" localSheetId="2">#REF!</definedName>
    <definedName name="BFO" localSheetId="23">#REF!</definedName>
    <definedName name="BFO" localSheetId="24">#REF!</definedName>
    <definedName name="BFO" localSheetId="25">#REF!</definedName>
    <definedName name="BFO" localSheetId="26">#REF!</definedName>
    <definedName name="BFO" localSheetId="27">#REF!</definedName>
    <definedName name="BFO" localSheetId="28">#REF!</definedName>
    <definedName name="BFO" localSheetId="29">#REF!</definedName>
    <definedName name="BFO" localSheetId="3">#REF!</definedName>
    <definedName name="BFO" localSheetId="31">#REF!</definedName>
    <definedName name="BFO" localSheetId="32">#REF!</definedName>
    <definedName name="BFO" localSheetId="33">#REF!</definedName>
    <definedName name="BFO" localSheetId="34">#REF!</definedName>
    <definedName name="BFO" localSheetId="37">#REF!</definedName>
    <definedName name="BFO" localSheetId="41">#REF!</definedName>
    <definedName name="BFO" localSheetId="4">#REF!</definedName>
    <definedName name="BFO" localSheetId="45">#REF!</definedName>
    <definedName name="BFO" localSheetId="46">#REF!</definedName>
    <definedName name="BFO" localSheetId="47">#REF!</definedName>
    <definedName name="BFO" localSheetId="48">#REF!</definedName>
    <definedName name="BFO" localSheetId="49">#REF!</definedName>
    <definedName name="BFO" localSheetId="50">#REF!</definedName>
    <definedName name="BFO" localSheetId="5">#REF!</definedName>
    <definedName name="BFO" localSheetId="51">#REF!</definedName>
    <definedName name="BFO" localSheetId="52">#REF!</definedName>
    <definedName name="BFO" localSheetId="53">#REF!</definedName>
    <definedName name="BFO" localSheetId="54">#REF!</definedName>
    <definedName name="BFO" localSheetId="56">#REF!</definedName>
    <definedName name="BFO" localSheetId="57">#REF!</definedName>
    <definedName name="BFO" localSheetId="58">#REF!</definedName>
    <definedName name="BFO" localSheetId="59">#REF!</definedName>
    <definedName name="BFO" localSheetId="60">#REF!</definedName>
    <definedName name="BFO" localSheetId="61">#REF!</definedName>
    <definedName name="BFO" localSheetId="62">#REF!</definedName>
    <definedName name="BFO" localSheetId="63">#REF!</definedName>
    <definedName name="BFO" localSheetId="6">#REF!</definedName>
    <definedName name="BFO" localSheetId="64">#REF!</definedName>
    <definedName name="BFO" localSheetId="65">#REF!</definedName>
    <definedName name="BFO" localSheetId="66">#REF!</definedName>
    <definedName name="BFO" localSheetId="67">#REF!</definedName>
    <definedName name="BFO" localSheetId="68">#REF!</definedName>
    <definedName name="BFO" localSheetId="69">#REF!</definedName>
    <definedName name="BFO" localSheetId="71">#REF!</definedName>
    <definedName name="BFO" localSheetId="72">#REF!</definedName>
    <definedName name="BFO" localSheetId="73">#REF!</definedName>
    <definedName name="BFO" localSheetId="7">#REF!</definedName>
    <definedName name="BFO" localSheetId="74">#REF!</definedName>
    <definedName name="BFO" localSheetId="75">#REF!</definedName>
    <definedName name="BFO" localSheetId="76">#REF!</definedName>
    <definedName name="BFO" localSheetId="77">#REF!</definedName>
    <definedName name="BFO" localSheetId="78">#REF!</definedName>
    <definedName name="BFO" localSheetId="79">#REF!</definedName>
    <definedName name="BFO" localSheetId="8">#REF!</definedName>
    <definedName name="BFO" localSheetId="9">#REF!</definedName>
    <definedName name="BFO">#REF!</definedName>
    <definedName name="BFO_S" localSheetId="1">'[105]WETA BOP'!#REF!</definedName>
    <definedName name="BFO_S" localSheetId="10">'[105]WETA BOP'!#REF!</definedName>
    <definedName name="BFO_S" localSheetId="11">'[105]WETA BOP'!#REF!</definedName>
    <definedName name="BFO_S" localSheetId="12">'[105]WETA BOP'!#REF!</definedName>
    <definedName name="BFO_S" localSheetId="13">'[105]WETA BOP'!#REF!</definedName>
    <definedName name="BFO_S" localSheetId="15">'[105]WETA BOP'!#REF!</definedName>
    <definedName name="BFO_S" localSheetId="16">'[105]WETA BOP'!#REF!</definedName>
    <definedName name="BFO_S" localSheetId="2">'[105]WETA BOP'!#REF!</definedName>
    <definedName name="BFO_S" localSheetId="24">'[105]WETA BOP'!#REF!</definedName>
    <definedName name="BFO_S" localSheetId="25">'[105]WETA BOP'!#REF!</definedName>
    <definedName name="BFO_S" localSheetId="26">'[105]WETA BOP'!#REF!</definedName>
    <definedName name="BFO_S" localSheetId="27">'[105]WETA BOP'!#REF!</definedName>
    <definedName name="BFO_S" localSheetId="28">'[105]WETA BOP'!#REF!</definedName>
    <definedName name="BFO_S" localSheetId="29">'[105]WETA BOP'!#REF!</definedName>
    <definedName name="BFO_S" localSheetId="3">'[105]WETA BOP'!#REF!</definedName>
    <definedName name="BFO_S" localSheetId="31">'[105]WETA BOP'!#REF!</definedName>
    <definedName name="BFO_S" localSheetId="32">'[105]WETA BOP'!#REF!</definedName>
    <definedName name="BFO_S" localSheetId="33">'[105]WETA BOP'!#REF!</definedName>
    <definedName name="BFO_S" localSheetId="34">'[105]WETA BOP'!#REF!</definedName>
    <definedName name="BFO_S" localSheetId="37">'[105]WETA BOP'!#REF!</definedName>
    <definedName name="BFO_S" localSheetId="41">'[105]WETA BOP'!#REF!</definedName>
    <definedName name="BFO_S" localSheetId="4">'[105]WETA BOP'!#REF!</definedName>
    <definedName name="BFO_S" localSheetId="45">'[105]WETA BOP'!#REF!</definedName>
    <definedName name="BFO_S" localSheetId="46">'[105]WETA BOP'!#REF!</definedName>
    <definedName name="BFO_S" localSheetId="47">'[105]WETA BOP'!#REF!</definedName>
    <definedName name="BFO_S" localSheetId="48">'[105]WETA BOP'!#REF!</definedName>
    <definedName name="BFO_S" localSheetId="49">'[105]WETA BOP'!#REF!</definedName>
    <definedName name="BFO_S" localSheetId="50">'[105]WETA BOP'!#REF!</definedName>
    <definedName name="BFO_S" localSheetId="5">'[106]WETA BOP'!#REF!</definedName>
    <definedName name="BFO_S" localSheetId="51">'[105]WETA BOP'!#REF!</definedName>
    <definedName name="BFO_S" localSheetId="52">'[105]WETA BOP'!#REF!</definedName>
    <definedName name="BFO_S" localSheetId="53">'[105]WETA BOP'!#REF!</definedName>
    <definedName name="BFO_S" localSheetId="54">'[105]WETA BOP'!#REF!</definedName>
    <definedName name="BFO_S" localSheetId="56">'[105]WETA BOP'!#REF!</definedName>
    <definedName name="BFO_S" localSheetId="57">'[105]WETA BOP'!#REF!</definedName>
    <definedName name="BFO_S" localSheetId="58">'[105]WETA BOP'!#REF!</definedName>
    <definedName name="BFO_S" localSheetId="59">'[105]WETA BOP'!#REF!</definedName>
    <definedName name="BFO_S" localSheetId="60">'[105]WETA BOP'!#REF!</definedName>
    <definedName name="BFO_S" localSheetId="61">'[105]WETA BOP'!#REF!</definedName>
    <definedName name="BFO_S" localSheetId="62">'[105]WETA BOP'!#REF!</definedName>
    <definedName name="BFO_S" localSheetId="63">'[105]WETA BOP'!#REF!</definedName>
    <definedName name="BFO_S" localSheetId="6">'[107]WETA BOP'!#REF!</definedName>
    <definedName name="BFO_S" localSheetId="64">'[105]WETA BOP'!#REF!</definedName>
    <definedName name="BFO_S" localSheetId="65">'[105]WETA BOP'!#REF!</definedName>
    <definedName name="BFO_S" localSheetId="66">'[105]WETA BOP'!#REF!</definedName>
    <definedName name="BFO_S" localSheetId="67">'[105]WETA BOP'!#REF!</definedName>
    <definedName name="BFO_S" localSheetId="68">'[105]WETA BOP'!#REF!</definedName>
    <definedName name="BFO_S" localSheetId="69">'[105]WETA BOP'!#REF!</definedName>
    <definedName name="BFO_S" localSheetId="71">'[105]WETA BOP'!#REF!</definedName>
    <definedName name="BFO_S" localSheetId="72">'[105]WETA BOP'!#REF!</definedName>
    <definedName name="BFO_S" localSheetId="73">'[105]WETA BOP'!#REF!</definedName>
    <definedName name="BFO_S" localSheetId="7">'[105]WETA BOP'!#REF!</definedName>
    <definedName name="BFO_S" localSheetId="74">'[105]WETA BOP'!#REF!</definedName>
    <definedName name="BFO_S" localSheetId="75">'[105]WETA BOP'!#REF!</definedName>
    <definedName name="BFO_S" localSheetId="76">'[105]WETA BOP'!#REF!</definedName>
    <definedName name="BFO_S" localSheetId="77">'[105]WETA BOP'!#REF!</definedName>
    <definedName name="BFO_S" localSheetId="78">'[105]WETA BOP'!#REF!</definedName>
    <definedName name="BFO_S" localSheetId="79">'[105]WETA BOP'!#REF!</definedName>
    <definedName name="BFO_S" localSheetId="8">'[105]WETA BOP'!#REF!</definedName>
    <definedName name="BFO_S" localSheetId="9">'[105]WETA BOP'!#REF!</definedName>
    <definedName name="BFO_S">'[105]WETA BOP'!#REF!</definedName>
    <definedName name="BFOA" localSheetId="1">#REF!</definedName>
    <definedName name="BFOA" localSheetId="10">#REF!</definedName>
    <definedName name="BFOA" localSheetId="11">#REF!</definedName>
    <definedName name="BFOA" localSheetId="12">#REF!</definedName>
    <definedName name="BFOA" localSheetId="13">#REF!</definedName>
    <definedName name="BFOA" localSheetId="15">#REF!</definedName>
    <definedName name="BFOA" localSheetId="16">#REF!</definedName>
    <definedName name="BFOA" localSheetId="2">#REF!</definedName>
    <definedName name="BFOA" localSheetId="23">#REF!</definedName>
    <definedName name="BFOA" localSheetId="24">#REF!</definedName>
    <definedName name="BFOA" localSheetId="25">#REF!</definedName>
    <definedName name="BFOA" localSheetId="26">#REF!</definedName>
    <definedName name="BFOA" localSheetId="27">#REF!</definedName>
    <definedName name="BFOA" localSheetId="28">#REF!</definedName>
    <definedName name="BFOA" localSheetId="29">#REF!</definedName>
    <definedName name="BFOA" localSheetId="3">#REF!</definedName>
    <definedName name="BFOA" localSheetId="31">#REF!</definedName>
    <definedName name="BFOA" localSheetId="32">#REF!</definedName>
    <definedName name="BFOA" localSheetId="33">#REF!</definedName>
    <definedName name="BFOA" localSheetId="34">#REF!</definedName>
    <definedName name="BFOA" localSheetId="37">#REF!</definedName>
    <definedName name="BFOA" localSheetId="41">#REF!</definedName>
    <definedName name="BFOA" localSheetId="4">#REF!</definedName>
    <definedName name="BFOA" localSheetId="45">#REF!</definedName>
    <definedName name="BFOA" localSheetId="46">#REF!</definedName>
    <definedName name="BFOA" localSheetId="47">#REF!</definedName>
    <definedName name="BFOA" localSheetId="48">#REF!</definedName>
    <definedName name="BFOA" localSheetId="49">#REF!</definedName>
    <definedName name="BFOA" localSheetId="50">#REF!</definedName>
    <definedName name="BFOA" localSheetId="5">#REF!</definedName>
    <definedName name="BFOA" localSheetId="51">#REF!</definedName>
    <definedName name="BFOA" localSheetId="52">#REF!</definedName>
    <definedName name="BFOA" localSheetId="53">#REF!</definedName>
    <definedName name="BFOA" localSheetId="54">#REF!</definedName>
    <definedName name="BFOA" localSheetId="56">#REF!</definedName>
    <definedName name="BFOA" localSheetId="57">#REF!</definedName>
    <definedName name="BFOA" localSheetId="58">#REF!</definedName>
    <definedName name="BFOA" localSheetId="59">#REF!</definedName>
    <definedName name="BFOA" localSheetId="60">#REF!</definedName>
    <definedName name="BFOA" localSheetId="61">#REF!</definedName>
    <definedName name="BFOA" localSheetId="62">#REF!</definedName>
    <definedName name="BFOA" localSheetId="63">#REF!</definedName>
    <definedName name="BFOA" localSheetId="6">#REF!</definedName>
    <definedName name="BFOA" localSheetId="64">#REF!</definedName>
    <definedName name="BFOA" localSheetId="65">#REF!</definedName>
    <definedName name="BFOA" localSheetId="66">#REF!</definedName>
    <definedName name="BFOA" localSheetId="67">#REF!</definedName>
    <definedName name="BFOA" localSheetId="68">#REF!</definedName>
    <definedName name="BFOA" localSheetId="69">#REF!</definedName>
    <definedName name="BFOA" localSheetId="71">#REF!</definedName>
    <definedName name="BFOA" localSheetId="72">#REF!</definedName>
    <definedName name="BFOA" localSheetId="73">#REF!</definedName>
    <definedName name="BFOA" localSheetId="7">#REF!</definedName>
    <definedName name="BFOA" localSheetId="74">#REF!</definedName>
    <definedName name="BFOA" localSheetId="75">#REF!</definedName>
    <definedName name="BFOA" localSheetId="76">#REF!</definedName>
    <definedName name="BFOA" localSheetId="77">#REF!</definedName>
    <definedName name="BFOA" localSheetId="78">#REF!</definedName>
    <definedName name="BFOA" localSheetId="79">#REF!</definedName>
    <definedName name="BFOA" localSheetId="8">#REF!</definedName>
    <definedName name="BFOA" localSheetId="9">#REF!</definedName>
    <definedName name="BFOA">#REF!</definedName>
    <definedName name="BFOAG" localSheetId="1">#REF!</definedName>
    <definedName name="BFOAG" localSheetId="10">#REF!</definedName>
    <definedName name="BFOAG" localSheetId="11">#REF!</definedName>
    <definedName name="BFOAG" localSheetId="12">#REF!</definedName>
    <definedName name="BFOAG" localSheetId="13">#REF!</definedName>
    <definedName name="BFOAG" localSheetId="15">#REF!</definedName>
    <definedName name="BFOAG" localSheetId="16">#REF!</definedName>
    <definedName name="BFOAG" localSheetId="2">#REF!</definedName>
    <definedName name="BFOAG" localSheetId="23">#REF!</definedName>
    <definedName name="BFOAG" localSheetId="24">#REF!</definedName>
    <definedName name="BFOAG" localSheetId="25">#REF!</definedName>
    <definedName name="BFOAG" localSheetId="26">#REF!</definedName>
    <definedName name="BFOAG" localSheetId="27">#REF!</definedName>
    <definedName name="BFOAG" localSheetId="28">#REF!</definedName>
    <definedName name="BFOAG" localSheetId="29">#REF!</definedName>
    <definedName name="BFOAG" localSheetId="3">#REF!</definedName>
    <definedName name="BFOAG" localSheetId="31">#REF!</definedName>
    <definedName name="BFOAG" localSheetId="32">#REF!</definedName>
    <definedName name="BFOAG" localSheetId="33">#REF!</definedName>
    <definedName name="BFOAG" localSheetId="34">#REF!</definedName>
    <definedName name="BFOAG" localSheetId="37">#REF!</definedName>
    <definedName name="BFOAG" localSheetId="41">#REF!</definedName>
    <definedName name="BFOAG" localSheetId="4">#REF!</definedName>
    <definedName name="BFOAG" localSheetId="45">#REF!</definedName>
    <definedName name="BFOAG" localSheetId="46">#REF!</definedName>
    <definedName name="BFOAG" localSheetId="47">#REF!</definedName>
    <definedName name="BFOAG" localSheetId="48">#REF!</definedName>
    <definedName name="BFOAG" localSheetId="49">#REF!</definedName>
    <definedName name="BFOAG" localSheetId="50">#REF!</definedName>
    <definedName name="BFOAG" localSheetId="5">#REF!</definedName>
    <definedName name="BFOAG" localSheetId="51">#REF!</definedName>
    <definedName name="BFOAG" localSheetId="52">#REF!</definedName>
    <definedName name="BFOAG" localSheetId="53">#REF!</definedName>
    <definedName name="BFOAG" localSheetId="54">#REF!</definedName>
    <definedName name="BFOAG" localSheetId="56">#REF!</definedName>
    <definedName name="BFOAG" localSheetId="57">#REF!</definedName>
    <definedName name="BFOAG" localSheetId="58">#REF!</definedName>
    <definedName name="BFOAG" localSheetId="59">#REF!</definedName>
    <definedName name="BFOAG" localSheetId="60">#REF!</definedName>
    <definedName name="BFOAG" localSheetId="61">#REF!</definedName>
    <definedName name="BFOAG" localSheetId="62">#REF!</definedName>
    <definedName name="BFOAG" localSheetId="63">#REF!</definedName>
    <definedName name="BFOAG" localSheetId="6">#REF!</definedName>
    <definedName name="BFOAG" localSheetId="64">#REF!</definedName>
    <definedName name="BFOAG" localSheetId="65">#REF!</definedName>
    <definedName name="BFOAG" localSheetId="66">#REF!</definedName>
    <definedName name="BFOAG" localSheetId="67">#REF!</definedName>
    <definedName name="BFOAG" localSheetId="68">#REF!</definedName>
    <definedName name="BFOAG" localSheetId="69">#REF!</definedName>
    <definedName name="BFOAG" localSheetId="71">#REF!</definedName>
    <definedName name="BFOAG" localSheetId="72">#REF!</definedName>
    <definedName name="BFOAG" localSheetId="73">#REF!</definedName>
    <definedName name="BFOAG" localSheetId="7">#REF!</definedName>
    <definedName name="BFOAG" localSheetId="74">#REF!</definedName>
    <definedName name="BFOAG" localSheetId="75">#REF!</definedName>
    <definedName name="BFOAG" localSheetId="76">#REF!</definedName>
    <definedName name="BFOAG" localSheetId="77">#REF!</definedName>
    <definedName name="BFOAG" localSheetId="78">#REF!</definedName>
    <definedName name="BFOAG" localSheetId="79">#REF!</definedName>
    <definedName name="BFOAG" localSheetId="8">#REF!</definedName>
    <definedName name="BFOAG" localSheetId="9">#REF!</definedName>
    <definedName name="BFOAG">#REF!</definedName>
    <definedName name="BFOL" localSheetId="1">#REF!</definedName>
    <definedName name="BFOL" localSheetId="10">#REF!</definedName>
    <definedName name="BFOL" localSheetId="11">#REF!</definedName>
    <definedName name="BFOL" localSheetId="12">#REF!</definedName>
    <definedName name="BFOL" localSheetId="13">#REF!</definedName>
    <definedName name="BFOL" localSheetId="15">#REF!</definedName>
    <definedName name="BFOL" localSheetId="16">#REF!</definedName>
    <definedName name="BFOL" localSheetId="2">#REF!</definedName>
    <definedName name="BFOL" localSheetId="23">#REF!</definedName>
    <definedName name="BFOL" localSheetId="24">#REF!</definedName>
    <definedName name="BFOL" localSheetId="25">#REF!</definedName>
    <definedName name="BFOL" localSheetId="26">#REF!</definedName>
    <definedName name="BFOL" localSheetId="27">#REF!</definedName>
    <definedName name="BFOL" localSheetId="28">#REF!</definedName>
    <definedName name="BFOL" localSheetId="29">#REF!</definedName>
    <definedName name="BFOL" localSheetId="3">#REF!</definedName>
    <definedName name="BFOL" localSheetId="31">#REF!</definedName>
    <definedName name="BFOL" localSheetId="32">#REF!</definedName>
    <definedName name="BFOL" localSheetId="33">#REF!</definedName>
    <definedName name="BFOL" localSheetId="34">#REF!</definedName>
    <definedName name="BFOL" localSheetId="37">#REF!</definedName>
    <definedName name="BFOL" localSheetId="41">#REF!</definedName>
    <definedName name="BFOL" localSheetId="4">#REF!</definedName>
    <definedName name="BFOL" localSheetId="45">#REF!</definedName>
    <definedName name="BFOL" localSheetId="46">#REF!</definedName>
    <definedName name="BFOL" localSheetId="47">#REF!</definedName>
    <definedName name="BFOL" localSheetId="48">#REF!</definedName>
    <definedName name="BFOL" localSheetId="49">#REF!</definedName>
    <definedName name="BFOL" localSheetId="50">#REF!</definedName>
    <definedName name="BFOL" localSheetId="5">#REF!</definedName>
    <definedName name="BFOL" localSheetId="51">#REF!</definedName>
    <definedName name="BFOL" localSheetId="52">#REF!</definedName>
    <definedName name="BFOL" localSheetId="53">#REF!</definedName>
    <definedName name="BFOL" localSheetId="54">#REF!</definedName>
    <definedName name="BFOL" localSheetId="56">#REF!</definedName>
    <definedName name="BFOL" localSheetId="57">#REF!</definedName>
    <definedName name="BFOL" localSheetId="58">#REF!</definedName>
    <definedName name="BFOL" localSheetId="59">#REF!</definedName>
    <definedName name="BFOL" localSheetId="60">#REF!</definedName>
    <definedName name="BFOL" localSheetId="61">#REF!</definedName>
    <definedName name="BFOL" localSheetId="62">#REF!</definedName>
    <definedName name="BFOL" localSheetId="63">#REF!</definedName>
    <definedName name="BFOL" localSheetId="6">#REF!</definedName>
    <definedName name="BFOL" localSheetId="64">#REF!</definedName>
    <definedName name="BFOL" localSheetId="65">#REF!</definedName>
    <definedName name="BFOL" localSheetId="66">#REF!</definedName>
    <definedName name="BFOL" localSheetId="67">#REF!</definedName>
    <definedName name="BFOL" localSheetId="68">#REF!</definedName>
    <definedName name="BFOL" localSheetId="69">#REF!</definedName>
    <definedName name="BFOL" localSheetId="71">#REF!</definedName>
    <definedName name="BFOL" localSheetId="72">#REF!</definedName>
    <definedName name="BFOL" localSheetId="73">#REF!</definedName>
    <definedName name="BFOL" localSheetId="7">#REF!</definedName>
    <definedName name="BFOL" localSheetId="74">#REF!</definedName>
    <definedName name="BFOL" localSheetId="75">#REF!</definedName>
    <definedName name="BFOL" localSheetId="76">#REF!</definedName>
    <definedName name="BFOL" localSheetId="77">#REF!</definedName>
    <definedName name="BFOL" localSheetId="78">#REF!</definedName>
    <definedName name="BFOL" localSheetId="79">#REF!</definedName>
    <definedName name="BFOL" localSheetId="8">#REF!</definedName>
    <definedName name="BFOL" localSheetId="9">#REF!</definedName>
    <definedName name="BFOL">#REF!</definedName>
    <definedName name="BFOL_B" localSheetId="1">#REF!</definedName>
    <definedName name="BFOL_B" localSheetId="11">#REF!</definedName>
    <definedName name="BFOL_B" localSheetId="12">#REF!</definedName>
    <definedName name="BFOL_B" localSheetId="13">#REF!</definedName>
    <definedName name="BFOL_B" localSheetId="23">#REF!</definedName>
    <definedName name="BFOL_B" localSheetId="24">#REF!</definedName>
    <definedName name="BFOL_B" localSheetId="26">#REF!</definedName>
    <definedName name="BFOL_B" localSheetId="28">#REF!</definedName>
    <definedName name="BFOL_B" localSheetId="29">#REF!</definedName>
    <definedName name="BFOL_B" localSheetId="31">#REF!</definedName>
    <definedName name="BFOL_B" localSheetId="41">#REF!</definedName>
    <definedName name="BFOL_B" localSheetId="4">#REF!</definedName>
    <definedName name="BFOL_B" localSheetId="46">#REF!</definedName>
    <definedName name="BFOL_B" localSheetId="47">#REF!</definedName>
    <definedName name="BFOL_B" localSheetId="48">#REF!</definedName>
    <definedName name="BFOL_B" localSheetId="49">#REF!</definedName>
    <definedName name="BFOL_B" localSheetId="50">#REF!</definedName>
    <definedName name="BFOL_B" localSheetId="51">#REF!</definedName>
    <definedName name="BFOL_B" localSheetId="53">#REF!</definedName>
    <definedName name="BFOL_B" localSheetId="54">#REF!</definedName>
    <definedName name="BFOL_B" localSheetId="56">#REF!</definedName>
    <definedName name="BFOL_B" localSheetId="57">#REF!</definedName>
    <definedName name="BFOL_B" localSheetId="58">#REF!</definedName>
    <definedName name="BFOL_B" localSheetId="60">#REF!</definedName>
    <definedName name="BFOL_B" localSheetId="61">#REF!</definedName>
    <definedName name="BFOL_B" localSheetId="62">#REF!</definedName>
    <definedName name="BFOL_B" localSheetId="63">#REF!</definedName>
    <definedName name="BFOL_B" localSheetId="64">#REF!</definedName>
    <definedName name="BFOL_B" localSheetId="66">#REF!</definedName>
    <definedName name="BFOL_B" localSheetId="67">#REF!</definedName>
    <definedName name="BFOL_B" localSheetId="68">#REF!</definedName>
    <definedName name="BFOL_B" localSheetId="69">#REF!</definedName>
    <definedName name="BFOL_B" localSheetId="71">#REF!</definedName>
    <definedName name="BFOL_B" localSheetId="72">#REF!</definedName>
    <definedName name="BFOL_B" localSheetId="73">#REF!</definedName>
    <definedName name="BFOL_B">#REF!</definedName>
    <definedName name="BFOL_G" localSheetId="1">#REF!</definedName>
    <definedName name="BFOL_G" localSheetId="11">#REF!</definedName>
    <definedName name="BFOL_G" localSheetId="12">#REF!</definedName>
    <definedName name="BFOL_G" localSheetId="13">#REF!</definedName>
    <definedName name="BFOL_G" localSheetId="23">#REF!</definedName>
    <definedName name="BFOL_G" localSheetId="24">#REF!</definedName>
    <definedName name="BFOL_G" localSheetId="26">#REF!</definedName>
    <definedName name="BFOL_G" localSheetId="28">#REF!</definedName>
    <definedName name="BFOL_G" localSheetId="29">#REF!</definedName>
    <definedName name="BFOL_G" localSheetId="31">#REF!</definedName>
    <definedName name="BFOL_G" localSheetId="41">#REF!</definedName>
    <definedName name="BFOL_G" localSheetId="4">#REF!</definedName>
    <definedName name="BFOL_G" localSheetId="46">#REF!</definedName>
    <definedName name="BFOL_G" localSheetId="47">#REF!</definedName>
    <definedName name="BFOL_G" localSheetId="48">#REF!</definedName>
    <definedName name="BFOL_G" localSheetId="49">#REF!</definedName>
    <definedName name="BFOL_G" localSheetId="50">#REF!</definedName>
    <definedName name="BFOL_G" localSheetId="51">#REF!</definedName>
    <definedName name="BFOL_G" localSheetId="53">#REF!</definedName>
    <definedName name="BFOL_G" localSheetId="54">#REF!</definedName>
    <definedName name="BFOL_G" localSheetId="56">#REF!</definedName>
    <definedName name="BFOL_G" localSheetId="57">#REF!</definedName>
    <definedName name="BFOL_G" localSheetId="58">#REF!</definedName>
    <definedName name="BFOL_G" localSheetId="60">#REF!</definedName>
    <definedName name="BFOL_G" localSheetId="61">#REF!</definedName>
    <definedName name="BFOL_G" localSheetId="62">#REF!</definedName>
    <definedName name="BFOL_G" localSheetId="63">#REF!</definedName>
    <definedName name="BFOL_G" localSheetId="64">#REF!</definedName>
    <definedName name="BFOL_G" localSheetId="66">#REF!</definedName>
    <definedName name="BFOL_G" localSheetId="67">#REF!</definedName>
    <definedName name="BFOL_G" localSheetId="68">#REF!</definedName>
    <definedName name="BFOL_G" localSheetId="69">#REF!</definedName>
    <definedName name="BFOL_G" localSheetId="71">#REF!</definedName>
    <definedName name="BFOL_G" localSheetId="72">#REF!</definedName>
    <definedName name="BFOL_G" localSheetId="73">#REF!</definedName>
    <definedName name="BFOL_G">#REF!</definedName>
    <definedName name="BFOL_L" localSheetId="1">#REF!</definedName>
    <definedName name="BFOL_L" localSheetId="11">#REF!</definedName>
    <definedName name="BFOL_L" localSheetId="12">#REF!</definedName>
    <definedName name="BFOL_L" localSheetId="13">#REF!</definedName>
    <definedName name="BFOL_L" localSheetId="23">#REF!</definedName>
    <definedName name="BFOL_L" localSheetId="24">#REF!</definedName>
    <definedName name="BFOL_L" localSheetId="26">#REF!</definedName>
    <definedName name="BFOL_L" localSheetId="28">#REF!</definedName>
    <definedName name="BFOL_L" localSheetId="29">#REF!</definedName>
    <definedName name="BFOL_L" localSheetId="31">#REF!</definedName>
    <definedName name="BFOL_L" localSheetId="41">#REF!</definedName>
    <definedName name="BFOL_L" localSheetId="4">#REF!</definedName>
    <definedName name="BFOL_L" localSheetId="46">#REF!</definedName>
    <definedName name="BFOL_L" localSheetId="47">#REF!</definedName>
    <definedName name="BFOL_L" localSheetId="48">#REF!</definedName>
    <definedName name="BFOL_L" localSheetId="49">#REF!</definedName>
    <definedName name="BFOL_L" localSheetId="50">#REF!</definedName>
    <definedName name="BFOL_L" localSheetId="51">#REF!</definedName>
    <definedName name="BFOL_L" localSheetId="53">#REF!</definedName>
    <definedName name="BFOL_L" localSheetId="54">#REF!</definedName>
    <definedName name="BFOL_L" localSheetId="56">#REF!</definedName>
    <definedName name="BFOL_L" localSheetId="57">#REF!</definedName>
    <definedName name="BFOL_L" localSheetId="58">#REF!</definedName>
    <definedName name="BFOL_L" localSheetId="60">#REF!</definedName>
    <definedName name="BFOL_L" localSheetId="61">#REF!</definedName>
    <definedName name="BFOL_L" localSheetId="62">#REF!</definedName>
    <definedName name="BFOL_L" localSheetId="63">#REF!</definedName>
    <definedName name="BFOL_L" localSheetId="64">#REF!</definedName>
    <definedName name="BFOL_L" localSheetId="66">#REF!</definedName>
    <definedName name="BFOL_L" localSheetId="67">#REF!</definedName>
    <definedName name="BFOL_L" localSheetId="68">#REF!</definedName>
    <definedName name="BFOL_L" localSheetId="69">#REF!</definedName>
    <definedName name="BFOL_L" localSheetId="71">#REF!</definedName>
    <definedName name="BFOL_L" localSheetId="72">#REF!</definedName>
    <definedName name="BFOL_L" localSheetId="73">#REF!</definedName>
    <definedName name="BFOL_L">#REF!</definedName>
    <definedName name="BFOL_O" localSheetId="1">#REF!</definedName>
    <definedName name="BFOL_O" localSheetId="11">#REF!</definedName>
    <definedName name="BFOL_O" localSheetId="12">#REF!</definedName>
    <definedName name="BFOL_O" localSheetId="13">#REF!</definedName>
    <definedName name="BFOL_O" localSheetId="23">#REF!</definedName>
    <definedName name="BFOL_O" localSheetId="24">#REF!</definedName>
    <definedName name="BFOL_O" localSheetId="26">#REF!</definedName>
    <definedName name="BFOL_O" localSheetId="28">#REF!</definedName>
    <definedName name="BFOL_O" localSheetId="29">#REF!</definedName>
    <definedName name="BFOL_O" localSheetId="31">#REF!</definedName>
    <definedName name="BFOL_O" localSheetId="41">#REF!</definedName>
    <definedName name="BFOL_O" localSheetId="4">#REF!</definedName>
    <definedName name="BFOL_O" localSheetId="46">#REF!</definedName>
    <definedName name="BFOL_O" localSheetId="47">#REF!</definedName>
    <definedName name="BFOL_O" localSheetId="48">#REF!</definedName>
    <definedName name="BFOL_O" localSheetId="49">#REF!</definedName>
    <definedName name="BFOL_O" localSheetId="50">#REF!</definedName>
    <definedName name="BFOL_O" localSheetId="51">#REF!</definedName>
    <definedName name="BFOL_O" localSheetId="53">#REF!</definedName>
    <definedName name="BFOL_O" localSheetId="54">#REF!</definedName>
    <definedName name="BFOL_O" localSheetId="56">#REF!</definedName>
    <definedName name="BFOL_O" localSheetId="57">#REF!</definedName>
    <definedName name="BFOL_O" localSheetId="58">#REF!</definedName>
    <definedName name="BFOL_O" localSheetId="60">#REF!</definedName>
    <definedName name="BFOL_O" localSheetId="61">#REF!</definedName>
    <definedName name="BFOL_O" localSheetId="62">#REF!</definedName>
    <definedName name="BFOL_O" localSheetId="63">#REF!</definedName>
    <definedName name="BFOL_O" localSheetId="64">#REF!</definedName>
    <definedName name="BFOL_O" localSheetId="66">#REF!</definedName>
    <definedName name="BFOL_O" localSheetId="67">#REF!</definedName>
    <definedName name="BFOL_O" localSheetId="68">#REF!</definedName>
    <definedName name="BFOL_O" localSheetId="69">#REF!</definedName>
    <definedName name="BFOL_O" localSheetId="71">#REF!</definedName>
    <definedName name="BFOL_O" localSheetId="72">#REF!</definedName>
    <definedName name="BFOL_O" localSheetId="73">#REF!</definedName>
    <definedName name="BFOL_O">#REF!</definedName>
    <definedName name="BFOL_S" localSheetId="1">#REF!</definedName>
    <definedName name="BFOL_S" localSheetId="11">#REF!</definedName>
    <definedName name="BFOL_S" localSheetId="12">#REF!</definedName>
    <definedName name="BFOL_S" localSheetId="13">#REF!</definedName>
    <definedName name="BFOL_S" localSheetId="23">#REF!</definedName>
    <definedName name="BFOL_S" localSheetId="24">#REF!</definedName>
    <definedName name="BFOL_S" localSheetId="26">#REF!</definedName>
    <definedName name="BFOL_S" localSheetId="28">#REF!</definedName>
    <definedName name="BFOL_S" localSheetId="29">#REF!</definedName>
    <definedName name="BFOL_S" localSheetId="31">#REF!</definedName>
    <definedName name="BFOL_S" localSheetId="41">#REF!</definedName>
    <definedName name="BFOL_S" localSheetId="4">#REF!</definedName>
    <definedName name="BFOL_S" localSheetId="46">#REF!</definedName>
    <definedName name="BFOL_S" localSheetId="47">#REF!</definedName>
    <definedName name="BFOL_S" localSheetId="48">#REF!</definedName>
    <definedName name="BFOL_S" localSheetId="49">#REF!</definedName>
    <definedName name="BFOL_S" localSheetId="50">#REF!</definedName>
    <definedName name="BFOL_S" localSheetId="51">#REF!</definedName>
    <definedName name="BFOL_S" localSheetId="53">#REF!</definedName>
    <definedName name="BFOL_S" localSheetId="54">#REF!</definedName>
    <definedName name="BFOL_S" localSheetId="56">#REF!</definedName>
    <definedName name="BFOL_S" localSheetId="57">#REF!</definedName>
    <definedName name="BFOL_S" localSheetId="58">#REF!</definedName>
    <definedName name="BFOL_S" localSheetId="60">#REF!</definedName>
    <definedName name="BFOL_S" localSheetId="61">#REF!</definedName>
    <definedName name="BFOL_S" localSheetId="62">#REF!</definedName>
    <definedName name="BFOL_S" localSheetId="63">#REF!</definedName>
    <definedName name="BFOL_S" localSheetId="64">#REF!</definedName>
    <definedName name="BFOL_S" localSheetId="66">#REF!</definedName>
    <definedName name="BFOL_S" localSheetId="67">#REF!</definedName>
    <definedName name="BFOL_S" localSheetId="68">#REF!</definedName>
    <definedName name="BFOL_S" localSheetId="69">#REF!</definedName>
    <definedName name="BFOL_S" localSheetId="71">#REF!</definedName>
    <definedName name="BFOL_S" localSheetId="72">#REF!</definedName>
    <definedName name="BFOL_S" localSheetId="73">#REF!</definedName>
    <definedName name="BFOL_S">#REF!</definedName>
    <definedName name="BFOLB" localSheetId="1">#REF!</definedName>
    <definedName name="BFOLB" localSheetId="11">#REF!</definedName>
    <definedName name="BFOLB" localSheetId="12">#REF!</definedName>
    <definedName name="BFOLB" localSheetId="13">#REF!</definedName>
    <definedName name="BFOLB" localSheetId="23">#REF!</definedName>
    <definedName name="BFOLB" localSheetId="24">#REF!</definedName>
    <definedName name="BFOLB" localSheetId="26">#REF!</definedName>
    <definedName name="BFOLB" localSheetId="28">#REF!</definedName>
    <definedName name="BFOLB" localSheetId="29">#REF!</definedName>
    <definedName name="BFOLB" localSheetId="31">#REF!</definedName>
    <definedName name="BFOLB" localSheetId="41">#REF!</definedName>
    <definedName name="BFOLB" localSheetId="4">#REF!</definedName>
    <definedName name="BFOLB" localSheetId="46">#REF!</definedName>
    <definedName name="BFOLB" localSheetId="47">#REF!</definedName>
    <definedName name="BFOLB" localSheetId="48">#REF!</definedName>
    <definedName name="BFOLB" localSheetId="49">#REF!</definedName>
    <definedName name="BFOLB" localSheetId="50">#REF!</definedName>
    <definedName name="BFOLB" localSheetId="51">#REF!</definedName>
    <definedName name="BFOLB" localSheetId="53">#REF!</definedName>
    <definedName name="BFOLB" localSheetId="54">#REF!</definedName>
    <definedName name="BFOLB" localSheetId="56">#REF!</definedName>
    <definedName name="BFOLB" localSheetId="57">#REF!</definedName>
    <definedName name="BFOLB" localSheetId="58">#REF!</definedName>
    <definedName name="BFOLB" localSheetId="60">#REF!</definedName>
    <definedName name="BFOLB" localSheetId="61">#REF!</definedName>
    <definedName name="BFOLB" localSheetId="62">#REF!</definedName>
    <definedName name="BFOLB" localSheetId="63">#REF!</definedName>
    <definedName name="BFOLB" localSheetId="64">#REF!</definedName>
    <definedName name="BFOLB" localSheetId="66">#REF!</definedName>
    <definedName name="BFOLB" localSheetId="67">#REF!</definedName>
    <definedName name="BFOLB" localSheetId="68">#REF!</definedName>
    <definedName name="BFOLB" localSheetId="69">#REF!</definedName>
    <definedName name="BFOLB" localSheetId="71">#REF!</definedName>
    <definedName name="BFOLB" localSheetId="72">#REF!</definedName>
    <definedName name="BFOLB" localSheetId="73">#REF!</definedName>
    <definedName name="BFOLB">#REF!</definedName>
    <definedName name="BFOLG_L" localSheetId="1">#REF!</definedName>
    <definedName name="BFOLG_L" localSheetId="11">#REF!</definedName>
    <definedName name="BFOLG_L" localSheetId="12">#REF!</definedName>
    <definedName name="BFOLG_L" localSheetId="13">#REF!</definedName>
    <definedName name="BFOLG_L" localSheetId="23">#REF!</definedName>
    <definedName name="BFOLG_L" localSheetId="24">#REF!</definedName>
    <definedName name="BFOLG_L" localSheetId="26">#REF!</definedName>
    <definedName name="BFOLG_L" localSheetId="28">#REF!</definedName>
    <definedName name="BFOLG_L" localSheetId="29">#REF!</definedName>
    <definedName name="BFOLG_L" localSheetId="31">#REF!</definedName>
    <definedName name="BFOLG_L" localSheetId="41">#REF!</definedName>
    <definedName name="BFOLG_L" localSheetId="4">#REF!</definedName>
    <definedName name="BFOLG_L" localSheetId="46">#REF!</definedName>
    <definedName name="BFOLG_L" localSheetId="47">#REF!</definedName>
    <definedName name="BFOLG_L" localSheetId="48">#REF!</definedName>
    <definedName name="BFOLG_L" localSheetId="49">#REF!</definedName>
    <definedName name="BFOLG_L" localSheetId="50">#REF!</definedName>
    <definedName name="BFOLG_L" localSheetId="51">#REF!</definedName>
    <definedName name="BFOLG_L" localSheetId="53">#REF!</definedName>
    <definedName name="BFOLG_L" localSheetId="54">#REF!</definedName>
    <definedName name="BFOLG_L" localSheetId="56">#REF!</definedName>
    <definedName name="BFOLG_L" localSheetId="57">#REF!</definedName>
    <definedName name="BFOLG_L" localSheetId="58">#REF!</definedName>
    <definedName name="BFOLG_L" localSheetId="60">#REF!</definedName>
    <definedName name="BFOLG_L" localSheetId="61">#REF!</definedName>
    <definedName name="BFOLG_L" localSheetId="62">#REF!</definedName>
    <definedName name="BFOLG_L" localSheetId="63">#REF!</definedName>
    <definedName name="BFOLG_L" localSheetId="64">#REF!</definedName>
    <definedName name="BFOLG_L" localSheetId="66">#REF!</definedName>
    <definedName name="BFOLG_L" localSheetId="67">#REF!</definedName>
    <definedName name="BFOLG_L" localSheetId="68">#REF!</definedName>
    <definedName name="BFOLG_L" localSheetId="69">#REF!</definedName>
    <definedName name="BFOLG_L" localSheetId="71">#REF!</definedName>
    <definedName name="BFOLG_L" localSheetId="72">#REF!</definedName>
    <definedName name="BFOLG_L" localSheetId="73">#REF!</definedName>
    <definedName name="BFOLG_L">#REF!</definedName>
    <definedName name="BFOTH" localSheetId="1">#REF!</definedName>
    <definedName name="BFOTH" localSheetId="11">#REF!</definedName>
    <definedName name="BFOTH" localSheetId="12">#REF!</definedName>
    <definedName name="BFOTH" localSheetId="13">#REF!</definedName>
    <definedName name="BFOTH" localSheetId="23">#REF!</definedName>
    <definedName name="BFOTH" localSheetId="24">#REF!</definedName>
    <definedName name="BFOTH" localSheetId="26">#REF!</definedName>
    <definedName name="BFOTH" localSheetId="28">#REF!</definedName>
    <definedName name="BFOTH" localSheetId="29">#REF!</definedName>
    <definedName name="BFOTH" localSheetId="31">#REF!</definedName>
    <definedName name="BFOTH" localSheetId="41">#REF!</definedName>
    <definedName name="BFOTH" localSheetId="4">#REF!</definedName>
    <definedName name="BFOTH" localSheetId="46">#REF!</definedName>
    <definedName name="BFOTH" localSheetId="47">#REF!</definedName>
    <definedName name="BFOTH" localSheetId="48">#REF!</definedName>
    <definedName name="BFOTH" localSheetId="49">#REF!</definedName>
    <definedName name="BFOTH" localSheetId="50">#REF!</definedName>
    <definedName name="BFOTH" localSheetId="51">#REF!</definedName>
    <definedName name="BFOTH" localSheetId="53">#REF!</definedName>
    <definedName name="BFOTH" localSheetId="54">#REF!</definedName>
    <definedName name="BFOTH" localSheetId="56">#REF!</definedName>
    <definedName name="BFOTH" localSheetId="57">#REF!</definedName>
    <definedName name="BFOTH" localSheetId="58">#REF!</definedName>
    <definedName name="BFOTH" localSheetId="60">#REF!</definedName>
    <definedName name="BFOTH" localSheetId="61">#REF!</definedName>
    <definedName name="BFOTH" localSheetId="62">#REF!</definedName>
    <definedName name="BFOTH" localSheetId="63">#REF!</definedName>
    <definedName name="BFOTH" localSheetId="64">#REF!</definedName>
    <definedName name="BFOTH" localSheetId="66">#REF!</definedName>
    <definedName name="BFOTH" localSheetId="67">#REF!</definedName>
    <definedName name="BFOTH" localSheetId="68">#REF!</definedName>
    <definedName name="BFOTH" localSheetId="69">#REF!</definedName>
    <definedName name="BFOTH" localSheetId="71">#REF!</definedName>
    <definedName name="BFOTH" localSheetId="72">#REF!</definedName>
    <definedName name="BFOTH" localSheetId="73">#REF!</definedName>
    <definedName name="BFOTH">#REF!</definedName>
    <definedName name="BFP" localSheetId="1">#REF!</definedName>
    <definedName name="BFP" localSheetId="11">#REF!</definedName>
    <definedName name="BFP" localSheetId="12">#REF!</definedName>
    <definedName name="BFP" localSheetId="13">#REF!</definedName>
    <definedName name="BFP" localSheetId="23">#REF!</definedName>
    <definedName name="BFP" localSheetId="24">#REF!</definedName>
    <definedName name="BFP" localSheetId="26">#REF!</definedName>
    <definedName name="BFP" localSheetId="28">#REF!</definedName>
    <definedName name="BFP" localSheetId="29">#REF!</definedName>
    <definedName name="BFP" localSheetId="31">#REF!</definedName>
    <definedName name="BFP" localSheetId="41">#REF!</definedName>
    <definedName name="BFP" localSheetId="4">#REF!</definedName>
    <definedName name="BFP" localSheetId="46">#REF!</definedName>
    <definedName name="BFP" localSheetId="47">#REF!</definedName>
    <definedName name="BFP" localSheetId="48">#REF!</definedName>
    <definedName name="BFP" localSheetId="49">#REF!</definedName>
    <definedName name="BFP" localSheetId="50">#REF!</definedName>
    <definedName name="BFP" localSheetId="51">#REF!</definedName>
    <definedName name="BFP" localSheetId="53">#REF!</definedName>
    <definedName name="BFP" localSheetId="54">#REF!</definedName>
    <definedName name="BFP" localSheetId="56">#REF!</definedName>
    <definedName name="BFP" localSheetId="57">#REF!</definedName>
    <definedName name="BFP" localSheetId="58">#REF!</definedName>
    <definedName name="BFP" localSheetId="60">#REF!</definedName>
    <definedName name="BFP" localSheetId="61">#REF!</definedName>
    <definedName name="BFP" localSheetId="62">#REF!</definedName>
    <definedName name="BFP" localSheetId="63">#REF!</definedName>
    <definedName name="BFP" localSheetId="64">#REF!</definedName>
    <definedName name="BFP" localSheetId="66">#REF!</definedName>
    <definedName name="BFP" localSheetId="67">#REF!</definedName>
    <definedName name="BFP" localSheetId="68">#REF!</definedName>
    <definedName name="BFP" localSheetId="69">#REF!</definedName>
    <definedName name="BFP" localSheetId="71">#REF!</definedName>
    <definedName name="BFP" localSheetId="72">#REF!</definedName>
    <definedName name="BFP" localSheetId="73">#REF!</definedName>
    <definedName name="BFP">#REF!</definedName>
    <definedName name="BFPA" localSheetId="1">#REF!</definedName>
    <definedName name="BFPA" localSheetId="11">#REF!</definedName>
    <definedName name="BFPA" localSheetId="12">#REF!</definedName>
    <definedName name="BFPA" localSheetId="13">#REF!</definedName>
    <definedName name="BFPA" localSheetId="23">#REF!</definedName>
    <definedName name="BFPA" localSheetId="24">#REF!</definedName>
    <definedName name="BFPA" localSheetId="26">#REF!</definedName>
    <definedName name="BFPA" localSheetId="28">#REF!</definedName>
    <definedName name="BFPA" localSheetId="29">#REF!</definedName>
    <definedName name="BFPA" localSheetId="31">#REF!</definedName>
    <definedName name="BFPA" localSheetId="41">#REF!</definedName>
    <definedName name="BFPA" localSheetId="4">#REF!</definedName>
    <definedName name="BFPA" localSheetId="46">#REF!</definedName>
    <definedName name="BFPA" localSheetId="47">#REF!</definedName>
    <definedName name="BFPA" localSheetId="48">#REF!</definedName>
    <definedName name="BFPA" localSheetId="49">#REF!</definedName>
    <definedName name="BFPA" localSheetId="50">#REF!</definedName>
    <definedName name="BFPA" localSheetId="51">#REF!</definedName>
    <definedName name="BFPA" localSheetId="53">#REF!</definedName>
    <definedName name="BFPA" localSheetId="54">#REF!</definedName>
    <definedName name="BFPA" localSheetId="56">#REF!</definedName>
    <definedName name="BFPA" localSheetId="57">#REF!</definedName>
    <definedName name="BFPA" localSheetId="58">#REF!</definedName>
    <definedName name="BFPA" localSheetId="60">#REF!</definedName>
    <definedName name="BFPA" localSheetId="61">#REF!</definedName>
    <definedName name="BFPA" localSheetId="62">#REF!</definedName>
    <definedName name="BFPA" localSheetId="63">#REF!</definedName>
    <definedName name="BFPA" localSheetId="64">#REF!</definedName>
    <definedName name="BFPA" localSheetId="66">#REF!</definedName>
    <definedName name="BFPA" localSheetId="67">#REF!</definedName>
    <definedName name="BFPA" localSheetId="68">#REF!</definedName>
    <definedName name="BFPA" localSheetId="69">#REF!</definedName>
    <definedName name="BFPA" localSheetId="71">#REF!</definedName>
    <definedName name="BFPA" localSheetId="72">#REF!</definedName>
    <definedName name="BFPA" localSheetId="73">#REF!</definedName>
    <definedName name="BFPA">#REF!</definedName>
    <definedName name="BFPAG" localSheetId="1">#REF!</definedName>
    <definedName name="BFPAG" localSheetId="11">#REF!</definedName>
    <definedName name="BFPAG" localSheetId="12">#REF!</definedName>
    <definedName name="BFPAG" localSheetId="13">#REF!</definedName>
    <definedName name="BFPAG" localSheetId="23">#REF!</definedName>
    <definedName name="BFPAG" localSheetId="24">#REF!</definedName>
    <definedName name="BFPAG" localSheetId="26">#REF!</definedName>
    <definedName name="BFPAG" localSheetId="28">#REF!</definedName>
    <definedName name="BFPAG" localSheetId="29">#REF!</definedName>
    <definedName name="BFPAG" localSheetId="31">#REF!</definedName>
    <definedName name="BFPAG" localSheetId="41">#REF!</definedName>
    <definedName name="BFPAG" localSheetId="4">#REF!</definedName>
    <definedName name="BFPAG" localSheetId="46">#REF!</definedName>
    <definedName name="BFPAG" localSheetId="47">#REF!</definedName>
    <definedName name="BFPAG" localSheetId="48">#REF!</definedName>
    <definedName name="BFPAG" localSheetId="49">#REF!</definedName>
    <definedName name="BFPAG" localSheetId="50">#REF!</definedName>
    <definedName name="BFPAG" localSheetId="51">#REF!</definedName>
    <definedName name="BFPAG" localSheetId="53">#REF!</definedName>
    <definedName name="BFPAG" localSheetId="54">#REF!</definedName>
    <definedName name="BFPAG" localSheetId="56">#REF!</definedName>
    <definedName name="BFPAG" localSheetId="57">#REF!</definedName>
    <definedName name="BFPAG" localSheetId="58">#REF!</definedName>
    <definedName name="BFPAG" localSheetId="60">#REF!</definedName>
    <definedName name="BFPAG" localSheetId="61">#REF!</definedName>
    <definedName name="BFPAG" localSheetId="62">#REF!</definedName>
    <definedName name="BFPAG" localSheetId="63">#REF!</definedName>
    <definedName name="BFPAG" localSheetId="64">#REF!</definedName>
    <definedName name="BFPAG" localSheetId="66">#REF!</definedName>
    <definedName name="BFPAG" localSheetId="67">#REF!</definedName>
    <definedName name="BFPAG" localSheetId="68">#REF!</definedName>
    <definedName name="BFPAG" localSheetId="69">#REF!</definedName>
    <definedName name="BFPAG" localSheetId="71">#REF!</definedName>
    <definedName name="BFPAG" localSheetId="72">#REF!</definedName>
    <definedName name="BFPAG" localSheetId="73">#REF!</definedName>
    <definedName name="BFPAG">#REF!</definedName>
    <definedName name="BFPL" localSheetId="1">#REF!</definedName>
    <definedName name="BFPL" localSheetId="11">#REF!</definedName>
    <definedName name="BFPL" localSheetId="12">#REF!</definedName>
    <definedName name="BFPL" localSheetId="13">#REF!</definedName>
    <definedName name="BFPL" localSheetId="23">#REF!</definedName>
    <definedName name="BFPL" localSheetId="24">#REF!</definedName>
    <definedName name="BFPL" localSheetId="26">#REF!</definedName>
    <definedName name="BFPL" localSheetId="28">#REF!</definedName>
    <definedName name="BFPL" localSheetId="29">#REF!</definedName>
    <definedName name="BFPL" localSheetId="31">#REF!</definedName>
    <definedName name="BFPL" localSheetId="41">#REF!</definedName>
    <definedName name="BFPL" localSheetId="4">#REF!</definedName>
    <definedName name="BFPL" localSheetId="46">#REF!</definedName>
    <definedName name="BFPL" localSheetId="47">#REF!</definedName>
    <definedName name="BFPL" localSheetId="48">#REF!</definedName>
    <definedName name="BFPL" localSheetId="49">#REF!</definedName>
    <definedName name="BFPL" localSheetId="50">#REF!</definedName>
    <definedName name="BFPL" localSheetId="51">#REF!</definedName>
    <definedName name="BFPL" localSheetId="53">#REF!</definedName>
    <definedName name="BFPL" localSheetId="54">#REF!</definedName>
    <definedName name="BFPL" localSheetId="56">#REF!</definedName>
    <definedName name="BFPL" localSheetId="57">#REF!</definedName>
    <definedName name="BFPL" localSheetId="58">#REF!</definedName>
    <definedName name="BFPL" localSheetId="60">#REF!</definedName>
    <definedName name="BFPL" localSheetId="61">#REF!</definedName>
    <definedName name="BFPL" localSheetId="62">#REF!</definedName>
    <definedName name="BFPL" localSheetId="63">#REF!</definedName>
    <definedName name="BFPL" localSheetId="64">#REF!</definedName>
    <definedName name="BFPL" localSheetId="66">#REF!</definedName>
    <definedName name="BFPL" localSheetId="67">#REF!</definedName>
    <definedName name="BFPL" localSheetId="68">#REF!</definedName>
    <definedName name="BFPL" localSheetId="69">#REF!</definedName>
    <definedName name="BFPL" localSheetId="71">#REF!</definedName>
    <definedName name="BFPL" localSheetId="72">#REF!</definedName>
    <definedName name="BFPL" localSheetId="73">#REF!</definedName>
    <definedName name="BFPL">#REF!</definedName>
    <definedName name="BFPLBN" localSheetId="1">#REF!</definedName>
    <definedName name="BFPLBN" localSheetId="11">#REF!</definedName>
    <definedName name="BFPLBN" localSheetId="12">#REF!</definedName>
    <definedName name="BFPLBN" localSheetId="13">#REF!</definedName>
    <definedName name="BFPLBN" localSheetId="23">#REF!</definedName>
    <definedName name="BFPLBN" localSheetId="24">#REF!</definedName>
    <definedName name="BFPLBN" localSheetId="26">#REF!</definedName>
    <definedName name="BFPLBN" localSheetId="28">#REF!</definedName>
    <definedName name="BFPLBN" localSheetId="29">#REF!</definedName>
    <definedName name="BFPLBN" localSheetId="31">#REF!</definedName>
    <definedName name="BFPLBN" localSheetId="41">#REF!</definedName>
    <definedName name="BFPLBN" localSheetId="4">#REF!</definedName>
    <definedName name="BFPLBN" localSheetId="46">#REF!</definedName>
    <definedName name="BFPLBN" localSheetId="47">#REF!</definedName>
    <definedName name="BFPLBN" localSheetId="48">#REF!</definedName>
    <definedName name="BFPLBN" localSheetId="49">#REF!</definedName>
    <definedName name="BFPLBN" localSheetId="50">#REF!</definedName>
    <definedName name="BFPLBN" localSheetId="51">#REF!</definedName>
    <definedName name="BFPLBN" localSheetId="53">#REF!</definedName>
    <definedName name="BFPLBN" localSheetId="54">#REF!</definedName>
    <definedName name="BFPLBN" localSheetId="56">#REF!</definedName>
    <definedName name="BFPLBN" localSheetId="57">#REF!</definedName>
    <definedName name="BFPLBN" localSheetId="58">#REF!</definedName>
    <definedName name="BFPLBN" localSheetId="60">#REF!</definedName>
    <definedName name="BFPLBN" localSheetId="61">#REF!</definedName>
    <definedName name="BFPLBN" localSheetId="62">#REF!</definedName>
    <definedName name="BFPLBN" localSheetId="63">#REF!</definedName>
    <definedName name="BFPLBN" localSheetId="64">#REF!</definedName>
    <definedName name="BFPLBN" localSheetId="66">#REF!</definedName>
    <definedName name="BFPLBN" localSheetId="67">#REF!</definedName>
    <definedName name="BFPLBN" localSheetId="68">#REF!</definedName>
    <definedName name="BFPLBN" localSheetId="69">#REF!</definedName>
    <definedName name="BFPLBN" localSheetId="71">#REF!</definedName>
    <definedName name="BFPLBN" localSheetId="72">#REF!</definedName>
    <definedName name="BFPLBN" localSheetId="73">#REF!</definedName>
    <definedName name="BFPLBN">#REF!</definedName>
    <definedName name="BFPLD" localSheetId="1">#REF!</definedName>
    <definedName name="BFPLD" localSheetId="11">#REF!</definedName>
    <definedName name="BFPLD" localSheetId="12">#REF!</definedName>
    <definedName name="BFPLD" localSheetId="13">#REF!</definedName>
    <definedName name="BFPLD" localSheetId="23">#REF!</definedName>
    <definedName name="BFPLD" localSheetId="24">#REF!</definedName>
    <definedName name="BFPLD" localSheetId="26">#REF!</definedName>
    <definedName name="BFPLD" localSheetId="28">#REF!</definedName>
    <definedName name="BFPLD" localSheetId="29">#REF!</definedName>
    <definedName name="BFPLD" localSheetId="31">#REF!</definedName>
    <definedName name="BFPLD" localSheetId="41">#REF!</definedName>
    <definedName name="BFPLD" localSheetId="4">#REF!</definedName>
    <definedName name="BFPLD" localSheetId="46">#REF!</definedName>
    <definedName name="BFPLD" localSheetId="47">#REF!</definedName>
    <definedName name="BFPLD" localSheetId="48">#REF!</definedName>
    <definedName name="BFPLD" localSheetId="49">#REF!</definedName>
    <definedName name="BFPLD" localSheetId="50">#REF!</definedName>
    <definedName name="BFPLD" localSheetId="51">#REF!</definedName>
    <definedName name="BFPLD" localSheetId="53">#REF!</definedName>
    <definedName name="BFPLD" localSheetId="54">#REF!</definedName>
    <definedName name="BFPLD" localSheetId="56">#REF!</definedName>
    <definedName name="BFPLD" localSheetId="57">#REF!</definedName>
    <definedName name="BFPLD" localSheetId="58">#REF!</definedName>
    <definedName name="BFPLD" localSheetId="60">#REF!</definedName>
    <definedName name="BFPLD" localSheetId="61">#REF!</definedName>
    <definedName name="BFPLD" localSheetId="62">#REF!</definedName>
    <definedName name="BFPLD" localSheetId="63">#REF!</definedName>
    <definedName name="BFPLD" localSheetId="64">#REF!</definedName>
    <definedName name="BFPLD" localSheetId="66">#REF!</definedName>
    <definedName name="BFPLD" localSheetId="67">#REF!</definedName>
    <definedName name="BFPLD" localSheetId="68">#REF!</definedName>
    <definedName name="BFPLD" localSheetId="69">#REF!</definedName>
    <definedName name="BFPLD" localSheetId="71">#REF!</definedName>
    <definedName name="BFPLD" localSheetId="72">#REF!</definedName>
    <definedName name="BFPLD" localSheetId="73">#REF!</definedName>
    <definedName name="BFPLD">#REF!</definedName>
    <definedName name="BFPLD_G" localSheetId="1">#REF!</definedName>
    <definedName name="BFPLD_G" localSheetId="11">#REF!</definedName>
    <definedName name="BFPLD_G" localSheetId="12">#REF!</definedName>
    <definedName name="BFPLD_G" localSheetId="13">#REF!</definedName>
    <definedName name="BFPLD_G" localSheetId="23">#REF!</definedName>
    <definedName name="BFPLD_G" localSheetId="24">#REF!</definedName>
    <definedName name="BFPLD_G" localSheetId="26">#REF!</definedName>
    <definedName name="BFPLD_G" localSheetId="28">#REF!</definedName>
    <definedName name="BFPLD_G" localSheetId="29">#REF!</definedName>
    <definedName name="BFPLD_G" localSheetId="31">#REF!</definedName>
    <definedName name="BFPLD_G" localSheetId="41">#REF!</definedName>
    <definedName name="BFPLD_G" localSheetId="4">#REF!</definedName>
    <definedName name="BFPLD_G" localSheetId="46">#REF!</definedName>
    <definedName name="BFPLD_G" localSheetId="47">#REF!</definedName>
    <definedName name="BFPLD_G" localSheetId="48">#REF!</definedName>
    <definedName name="BFPLD_G" localSheetId="49">#REF!</definedName>
    <definedName name="BFPLD_G" localSheetId="50">#REF!</definedName>
    <definedName name="BFPLD_G" localSheetId="51">#REF!</definedName>
    <definedName name="BFPLD_G" localSheetId="53">#REF!</definedName>
    <definedName name="BFPLD_G" localSheetId="54">#REF!</definedName>
    <definedName name="BFPLD_G" localSheetId="56">#REF!</definedName>
    <definedName name="BFPLD_G" localSheetId="57">#REF!</definedName>
    <definedName name="BFPLD_G" localSheetId="58">#REF!</definedName>
    <definedName name="BFPLD_G" localSheetId="60">#REF!</definedName>
    <definedName name="BFPLD_G" localSheetId="61">#REF!</definedName>
    <definedName name="BFPLD_G" localSheetId="62">#REF!</definedName>
    <definedName name="BFPLD_G" localSheetId="63">#REF!</definedName>
    <definedName name="BFPLD_G" localSheetId="64">#REF!</definedName>
    <definedName name="BFPLD_G" localSheetId="66">#REF!</definedName>
    <definedName name="BFPLD_G" localSheetId="67">#REF!</definedName>
    <definedName name="BFPLD_G" localSheetId="68">#REF!</definedName>
    <definedName name="BFPLD_G" localSheetId="69">#REF!</definedName>
    <definedName name="BFPLD_G" localSheetId="71">#REF!</definedName>
    <definedName name="BFPLD_G" localSheetId="72">#REF!</definedName>
    <definedName name="BFPLD_G" localSheetId="73">#REF!</definedName>
    <definedName name="BFPLD_G">#REF!</definedName>
    <definedName name="BFPLE" localSheetId="1">#REF!</definedName>
    <definedName name="BFPLE" localSheetId="11">#REF!</definedName>
    <definedName name="BFPLE" localSheetId="12">#REF!</definedName>
    <definedName name="BFPLE" localSheetId="13">#REF!</definedName>
    <definedName name="BFPLE" localSheetId="23">#REF!</definedName>
    <definedName name="BFPLE" localSheetId="24">#REF!</definedName>
    <definedName name="BFPLE" localSheetId="26">#REF!</definedName>
    <definedName name="BFPLE" localSheetId="28">#REF!</definedName>
    <definedName name="BFPLE" localSheetId="29">#REF!</definedName>
    <definedName name="BFPLE" localSheetId="31">#REF!</definedName>
    <definedName name="BFPLE" localSheetId="41">#REF!</definedName>
    <definedName name="BFPLE" localSheetId="4">#REF!</definedName>
    <definedName name="BFPLE" localSheetId="46">#REF!</definedName>
    <definedName name="BFPLE" localSheetId="47">#REF!</definedName>
    <definedName name="BFPLE" localSheetId="48">#REF!</definedName>
    <definedName name="BFPLE" localSheetId="49">#REF!</definedName>
    <definedName name="BFPLE" localSheetId="50">#REF!</definedName>
    <definedName name="BFPLE" localSheetId="51">#REF!</definedName>
    <definedName name="BFPLE" localSheetId="53">#REF!</definedName>
    <definedName name="BFPLE" localSheetId="54">#REF!</definedName>
    <definedName name="BFPLE" localSheetId="56">#REF!</definedName>
    <definedName name="BFPLE" localSheetId="57">#REF!</definedName>
    <definedName name="BFPLE" localSheetId="58">#REF!</definedName>
    <definedName name="BFPLE" localSheetId="60">#REF!</definedName>
    <definedName name="BFPLE" localSheetId="61">#REF!</definedName>
    <definedName name="BFPLE" localSheetId="62">#REF!</definedName>
    <definedName name="BFPLE" localSheetId="63">#REF!</definedName>
    <definedName name="BFPLE" localSheetId="64">#REF!</definedName>
    <definedName name="BFPLE" localSheetId="66">#REF!</definedName>
    <definedName name="BFPLE" localSheetId="67">#REF!</definedName>
    <definedName name="BFPLE" localSheetId="68">#REF!</definedName>
    <definedName name="BFPLE" localSheetId="69">#REF!</definedName>
    <definedName name="BFPLE" localSheetId="71">#REF!</definedName>
    <definedName name="BFPLE" localSheetId="72">#REF!</definedName>
    <definedName name="BFPLE" localSheetId="73">#REF!</definedName>
    <definedName name="BFPLE">#REF!</definedName>
    <definedName name="BFPLE_G" localSheetId="1">#REF!</definedName>
    <definedName name="BFPLE_G" localSheetId="11">#REF!</definedName>
    <definedName name="BFPLE_G" localSheetId="12">#REF!</definedName>
    <definedName name="BFPLE_G" localSheetId="13">#REF!</definedName>
    <definedName name="BFPLE_G" localSheetId="23">#REF!</definedName>
    <definedName name="BFPLE_G" localSheetId="24">#REF!</definedName>
    <definedName name="BFPLE_G" localSheetId="26">#REF!</definedName>
    <definedName name="BFPLE_G" localSheetId="28">#REF!</definedName>
    <definedName name="BFPLE_G" localSheetId="29">#REF!</definedName>
    <definedName name="BFPLE_G" localSheetId="31">#REF!</definedName>
    <definedName name="BFPLE_G" localSheetId="41">#REF!</definedName>
    <definedName name="BFPLE_G" localSheetId="4">#REF!</definedName>
    <definedName name="BFPLE_G" localSheetId="46">#REF!</definedName>
    <definedName name="BFPLE_G" localSheetId="47">#REF!</definedName>
    <definedName name="BFPLE_G" localSheetId="48">#REF!</definedName>
    <definedName name="BFPLE_G" localSheetId="49">#REF!</definedName>
    <definedName name="BFPLE_G" localSheetId="50">#REF!</definedName>
    <definedName name="BFPLE_G" localSheetId="51">#REF!</definedName>
    <definedName name="BFPLE_G" localSheetId="53">#REF!</definedName>
    <definedName name="BFPLE_G" localSheetId="54">#REF!</definedName>
    <definedName name="BFPLE_G" localSheetId="56">#REF!</definedName>
    <definedName name="BFPLE_G" localSheetId="57">#REF!</definedName>
    <definedName name="BFPLE_G" localSheetId="58">#REF!</definedName>
    <definedName name="BFPLE_G" localSheetId="60">#REF!</definedName>
    <definedName name="BFPLE_G" localSheetId="61">#REF!</definedName>
    <definedName name="BFPLE_G" localSheetId="62">#REF!</definedName>
    <definedName name="BFPLE_G" localSheetId="63">#REF!</definedName>
    <definedName name="BFPLE_G" localSheetId="64">#REF!</definedName>
    <definedName name="BFPLE_G" localSheetId="66">#REF!</definedName>
    <definedName name="BFPLE_G" localSheetId="67">#REF!</definedName>
    <definedName name="BFPLE_G" localSheetId="68">#REF!</definedName>
    <definedName name="BFPLE_G" localSheetId="69">#REF!</definedName>
    <definedName name="BFPLE_G" localSheetId="71">#REF!</definedName>
    <definedName name="BFPLE_G" localSheetId="72">#REF!</definedName>
    <definedName name="BFPLE_G" localSheetId="73">#REF!</definedName>
    <definedName name="BFPLE_G">#REF!</definedName>
    <definedName name="BFPLMM" localSheetId="1">#REF!</definedName>
    <definedName name="BFPLMM" localSheetId="11">#REF!</definedName>
    <definedName name="BFPLMM" localSheetId="12">#REF!</definedName>
    <definedName name="BFPLMM" localSheetId="13">#REF!</definedName>
    <definedName name="BFPLMM" localSheetId="23">#REF!</definedName>
    <definedName name="BFPLMM" localSheetId="24">#REF!</definedName>
    <definedName name="BFPLMM" localSheetId="26">#REF!</definedName>
    <definedName name="BFPLMM" localSheetId="28">#REF!</definedName>
    <definedName name="BFPLMM" localSheetId="29">#REF!</definedName>
    <definedName name="BFPLMM" localSheetId="31">#REF!</definedName>
    <definedName name="BFPLMM" localSheetId="41">#REF!</definedName>
    <definedName name="BFPLMM" localSheetId="4">#REF!</definedName>
    <definedName name="BFPLMM" localSheetId="46">#REF!</definedName>
    <definedName name="BFPLMM" localSheetId="47">#REF!</definedName>
    <definedName name="BFPLMM" localSheetId="48">#REF!</definedName>
    <definedName name="BFPLMM" localSheetId="49">#REF!</definedName>
    <definedName name="BFPLMM" localSheetId="50">#REF!</definedName>
    <definedName name="BFPLMM" localSheetId="51">#REF!</definedName>
    <definedName name="BFPLMM" localSheetId="53">#REF!</definedName>
    <definedName name="BFPLMM" localSheetId="54">#REF!</definedName>
    <definedName name="BFPLMM" localSheetId="56">#REF!</definedName>
    <definedName name="BFPLMM" localSheetId="57">#REF!</definedName>
    <definedName name="BFPLMM" localSheetId="58">#REF!</definedName>
    <definedName name="BFPLMM" localSheetId="60">#REF!</definedName>
    <definedName name="BFPLMM" localSheetId="61">#REF!</definedName>
    <definedName name="BFPLMM" localSheetId="62">#REF!</definedName>
    <definedName name="BFPLMM" localSheetId="63">#REF!</definedName>
    <definedName name="BFPLMM" localSheetId="64">#REF!</definedName>
    <definedName name="BFPLMM" localSheetId="66">#REF!</definedName>
    <definedName name="BFPLMM" localSheetId="67">#REF!</definedName>
    <definedName name="BFPLMM" localSheetId="68">#REF!</definedName>
    <definedName name="BFPLMM" localSheetId="69">#REF!</definedName>
    <definedName name="BFPLMM" localSheetId="71">#REF!</definedName>
    <definedName name="BFPLMM" localSheetId="72">#REF!</definedName>
    <definedName name="BFPLMM" localSheetId="73">#REF!</definedName>
    <definedName name="BFPLMM">#REF!</definedName>
    <definedName name="BFRA">#N/A</definedName>
    <definedName name="BFUND" localSheetId="1">#REF!</definedName>
    <definedName name="BFUND" localSheetId="10">#REF!</definedName>
    <definedName name="BFUND" localSheetId="11">#REF!</definedName>
    <definedName name="BFUND" localSheetId="12">#REF!</definedName>
    <definedName name="BFUND" localSheetId="13">#REF!</definedName>
    <definedName name="BFUND" localSheetId="15">#REF!</definedName>
    <definedName name="BFUND" localSheetId="16">#REF!</definedName>
    <definedName name="BFUND" localSheetId="2">#REF!</definedName>
    <definedName name="BFUND" localSheetId="23">#REF!</definedName>
    <definedName name="BFUND" localSheetId="24">#REF!</definedName>
    <definedName name="BFUND" localSheetId="25">#REF!</definedName>
    <definedName name="BFUND" localSheetId="26">#REF!</definedName>
    <definedName name="BFUND" localSheetId="27">#REF!</definedName>
    <definedName name="BFUND" localSheetId="28">#REF!</definedName>
    <definedName name="BFUND" localSheetId="29">#REF!</definedName>
    <definedName name="BFUND" localSheetId="3">#REF!</definedName>
    <definedName name="BFUND" localSheetId="31">#REF!</definedName>
    <definedName name="BFUND" localSheetId="32">#REF!</definedName>
    <definedName name="BFUND" localSheetId="33">#REF!</definedName>
    <definedName name="BFUND" localSheetId="34">#REF!</definedName>
    <definedName name="BFUND" localSheetId="37">#REF!</definedName>
    <definedName name="BFUND" localSheetId="41">#REF!</definedName>
    <definedName name="BFUND" localSheetId="4">#REF!</definedName>
    <definedName name="BFUND" localSheetId="45">#REF!</definedName>
    <definedName name="BFUND" localSheetId="46">#REF!</definedName>
    <definedName name="BFUND" localSheetId="47">#REF!</definedName>
    <definedName name="BFUND" localSheetId="48">#REF!</definedName>
    <definedName name="BFUND" localSheetId="49">#REF!</definedName>
    <definedName name="BFUND" localSheetId="50">#REF!</definedName>
    <definedName name="BFUND" localSheetId="5">#REF!</definedName>
    <definedName name="BFUND" localSheetId="51">#REF!</definedName>
    <definedName name="BFUND" localSheetId="52">#REF!</definedName>
    <definedName name="BFUND" localSheetId="53">#REF!</definedName>
    <definedName name="BFUND" localSheetId="54">#REF!</definedName>
    <definedName name="BFUND" localSheetId="56">#REF!</definedName>
    <definedName name="BFUND" localSheetId="57">#REF!</definedName>
    <definedName name="BFUND" localSheetId="58">#REF!</definedName>
    <definedName name="BFUND" localSheetId="59">#REF!</definedName>
    <definedName name="BFUND" localSheetId="60">#REF!</definedName>
    <definedName name="BFUND" localSheetId="61">#REF!</definedName>
    <definedName name="BFUND" localSheetId="62">#REF!</definedName>
    <definedName name="BFUND" localSheetId="63">#REF!</definedName>
    <definedName name="BFUND" localSheetId="6">#REF!</definedName>
    <definedName name="BFUND" localSheetId="64">#REF!</definedName>
    <definedName name="BFUND" localSheetId="65">#REF!</definedName>
    <definedName name="BFUND" localSheetId="66">#REF!</definedName>
    <definedName name="BFUND" localSheetId="67">#REF!</definedName>
    <definedName name="BFUND" localSheetId="68">#REF!</definedName>
    <definedName name="BFUND" localSheetId="69">#REF!</definedName>
    <definedName name="BFUND" localSheetId="71">#REF!</definedName>
    <definedName name="BFUND" localSheetId="72">#REF!</definedName>
    <definedName name="BFUND" localSheetId="73">#REF!</definedName>
    <definedName name="BFUND" localSheetId="7">#REF!</definedName>
    <definedName name="BFUND" localSheetId="74">#REF!</definedName>
    <definedName name="BFUND" localSheetId="75">#REF!</definedName>
    <definedName name="BFUND" localSheetId="76">#REF!</definedName>
    <definedName name="BFUND" localSheetId="77">#REF!</definedName>
    <definedName name="BFUND" localSheetId="78">#REF!</definedName>
    <definedName name="BFUND" localSheetId="79">#REF!</definedName>
    <definedName name="BFUND" localSheetId="8">#REF!</definedName>
    <definedName name="BFUND" localSheetId="9">#REF!</definedName>
    <definedName name="BFUND">#REF!</definedName>
    <definedName name="BGS" localSheetId="1">#REF!</definedName>
    <definedName name="BGS" localSheetId="10">#REF!</definedName>
    <definedName name="BGS" localSheetId="11">#REF!</definedName>
    <definedName name="BGS" localSheetId="12">#REF!</definedName>
    <definedName name="BGS" localSheetId="13">#REF!</definedName>
    <definedName name="BGS" localSheetId="15">#REF!</definedName>
    <definedName name="BGS" localSheetId="16">#REF!</definedName>
    <definedName name="BGS" localSheetId="2">#REF!</definedName>
    <definedName name="BGS" localSheetId="23">#REF!</definedName>
    <definedName name="BGS" localSheetId="24">#REF!</definedName>
    <definedName name="BGS" localSheetId="25">#REF!</definedName>
    <definedName name="BGS" localSheetId="26">#REF!</definedName>
    <definedName name="BGS" localSheetId="27">#REF!</definedName>
    <definedName name="BGS" localSheetId="28">#REF!</definedName>
    <definedName name="BGS" localSheetId="29">#REF!</definedName>
    <definedName name="BGS" localSheetId="3">#REF!</definedName>
    <definedName name="BGS" localSheetId="31">#REF!</definedName>
    <definedName name="BGS" localSheetId="32">#REF!</definedName>
    <definedName name="BGS" localSheetId="33">#REF!</definedName>
    <definedName name="BGS" localSheetId="34">#REF!</definedName>
    <definedName name="BGS" localSheetId="37">#REF!</definedName>
    <definedName name="BGS" localSheetId="41">#REF!</definedName>
    <definedName name="BGS" localSheetId="4">#REF!</definedName>
    <definedName name="BGS" localSheetId="45">#REF!</definedName>
    <definedName name="BGS" localSheetId="46">#REF!</definedName>
    <definedName name="BGS" localSheetId="47">#REF!</definedName>
    <definedName name="BGS" localSheetId="48">#REF!</definedName>
    <definedName name="BGS" localSheetId="49">#REF!</definedName>
    <definedName name="BGS" localSheetId="50">#REF!</definedName>
    <definedName name="BGS" localSheetId="5">#REF!</definedName>
    <definedName name="BGS" localSheetId="51">#REF!</definedName>
    <definedName name="BGS" localSheetId="52">#REF!</definedName>
    <definedName name="BGS" localSheetId="53">#REF!</definedName>
    <definedName name="BGS" localSheetId="54">#REF!</definedName>
    <definedName name="BGS" localSheetId="56">#REF!</definedName>
    <definedName name="BGS" localSheetId="57">#REF!</definedName>
    <definedName name="BGS" localSheetId="58">#REF!</definedName>
    <definedName name="BGS" localSheetId="59">#REF!</definedName>
    <definedName name="BGS" localSheetId="60">#REF!</definedName>
    <definedName name="BGS" localSheetId="61">#REF!</definedName>
    <definedName name="BGS" localSheetId="62">#REF!</definedName>
    <definedName name="BGS" localSheetId="63">#REF!</definedName>
    <definedName name="BGS" localSheetId="6">#REF!</definedName>
    <definedName name="BGS" localSheetId="64">#REF!</definedName>
    <definedName name="BGS" localSheetId="65">#REF!</definedName>
    <definedName name="BGS" localSheetId="66">#REF!</definedName>
    <definedName name="BGS" localSheetId="67">#REF!</definedName>
    <definedName name="BGS" localSheetId="68">#REF!</definedName>
    <definedName name="BGS" localSheetId="69">#REF!</definedName>
    <definedName name="BGS" localSheetId="71">#REF!</definedName>
    <definedName name="BGS" localSheetId="72">#REF!</definedName>
    <definedName name="BGS" localSheetId="73">#REF!</definedName>
    <definedName name="BGS" localSheetId="7">#REF!</definedName>
    <definedName name="BGS" localSheetId="74">#REF!</definedName>
    <definedName name="BGS" localSheetId="75">#REF!</definedName>
    <definedName name="BGS" localSheetId="76">#REF!</definedName>
    <definedName name="BGS" localSheetId="77">#REF!</definedName>
    <definedName name="BGS" localSheetId="78">#REF!</definedName>
    <definedName name="BGS" localSheetId="79">#REF!</definedName>
    <definedName name="BGS" localSheetId="8">#REF!</definedName>
    <definedName name="BGS" localSheetId="9">#REF!</definedName>
    <definedName name="BGS">#REF!</definedName>
    <definedName name="bhnmj" localSheetId="1">'[70]10'!#REF!</definedName>
    <definedName name="bhnmj" localSheetId="10">'[70]10'!#REF!</definedName>
    <definedName name="bhnmj" localSheetId="13">'[70]10'!#REF!</definedName>
    <definedName name="bhnmj" localSheetId="15">'[70]10'!#REF!</definedName>
    <definedName name="bhnmj" localSheetId="16">'[70]10'!#REF!</definedName>
    <definedName name="bhnmj" localSheetId="2">'[70]10'!#REF!</definedName>
    <definedName name="bhnmj" localSheetId="24">'[70]10'!#REF!</definedName>
    <definedName name="bhnmj" localSheetId="25">'[70]10'!#REF!</definedName>
    <definedName name="bhnmj" localSheetId="26">'[70]10'!#REF!</definedName>
    <definedName name="bhnmj" localSheetId="27">'[70]10'!#REF!</definedName>
    <definedName name="bhnmj" localSheetId="28">'[70]10'!#REF!</definedName>
    <definedName name="bhnmj" localSheetId="29">'[70]10'!#REF!</definedName>
    <definedName name="bhnmj" localSheetId="3">'[70]10'!#REF!</definedName>
    <definedName name="bhnmj" localSheetId="31">'[70]10'!#REF!</definedName>
    <definedName name="bhnmj" localSheetId="32">'[70]10'!#REF!</definedName>
    <definedName name="bhnmj" localSheetId="33">'[70]10'!#REF!</definedName>
    <definedName name="bhnmj" localSheetId="34">'[70]10'!#REF!</definedName>
    <definedName name="bhnmj" localSheetId="37">'[70]10'!#REF!</definedName>
    <definedName name="bhnmj" localSheetId="41">'[70]10'!#REF!</definedName>
    <definedName name="bhnmj" localSheetId="4">'[70]10'!#REF!</definedName>
    <definedName name="bhnmj" localSheetId="45">'[70]10'!#REF!</definedName>
    <definedName name="bhnmj" localSheetId="46">'[70]10'!#REF!</definedName>
    <definedName name="bhnmj" localSheetId="47">'[70]10'!#REF!</definedName>
    <definedName name="bhnmj" localSheetId="48">'[70]10'!#REF!</definedName>
    <definedName name="bhnmj" localSheetId="49">'[70]10'!#REF!</definedName>
    <definedName name="bhnmj" localSheetId="50">'[70]10'!#REF!</definedName>
    <definedName name="bhnmj" localSheetId="5">'[71]10'!#REF!</definedName>
    <definedName name="bhnmj" localSheetId="51">'[70]10'!#REF!</definedName>
    <definedName name="bhnmj" localSheetId="52">'[72]10'!#REF!</definedName>
    <definedName name="bhnmj" localSheetId="53">'[70]10'!#REF!</definedName>
    <definedName name="bhnmj" localSheetId="54">'[70]10'!#REF!</definedName>
    <definedName name="bhnmj" localSheetId="56">'[70]10'!#REF!</definedName>
    <definedName name="bhnmj" localSheetId="57">'[70]10'!#REF!</definedName>
    <definedName name="bhnmj" localSheetId="58">'[70]10'!#REF!</definedName>
    <definedName name="bhnmj" localSheetId="59">'[70]10'!#REF!</definedName>
    <definedName name="bhnmj" localSheetId="60">'[70]10'!#REF!</definedName>
    <definedName name="bhnmj" localSheetId="61">'[70]10'!#REF!</definedName>
    <definedName name="bhnmj" localSheetId="62">'[70]10'!#REF!</definedName>
    <definedName name="bhnmj" localSheetId="63">'[70]10'!#REF!</definedName>
    <definedName name="bhnmj" localSheetId="6">'[71]10'!#REF!</definedName>
    <definedName name="bhnmj" localSheetId="64">'[70]10'!#REF!</definedName>
    <definedName name="bhnmj" localSheetId="65">'[70]10'!#REF!</definedName>
    <definedName name="bhnmj" localSheetId="66">'[70]10'!#REF!</definedName>
    <definedName name="bhnmj" localSheetId="67">'[70]10'!#REF!</definedName>
    <definedName name="bhnmj" localSheetId="68">'[70]10'!#REF!</definedName>
    <definedName name="bhnmj" localSheetId="69">'[70]10'!#REF!</definedName>
    <definedName name="bhnmj" localSheetId="71">'[70]10'!#REF!</definedName>
    <definedName name="bhnmj" localSheetId="72">'[70]10'!#REF!</definedName>
    <definedName name="bhnmj" localSheetId="73">'[70]10'!#REF!</definedName>
    <definedName name="bhnmj" localSheetId="7">'[70]10'!#REF!</definedName>
    <definedName name="bhnmj" localSheetId="74">'[70]10'!#REF!</definedName>
    <definedName name="bhnmj" localSheetId="75">'[70]10'!#REF!</definedName>
    <definedName name="bhnmj" localSheetId="76">'[70]10'!#REF!</definedName>
    <definedName name="bhnmj" localSheetId="77">'[70]10'!#REF!</definedName>
    <definedName name="bhnmj" localSheetId="78">'[70]10'!#REF!</definedName>
    <definedName name="bhnmj" localSheetId="79">'[70]10'!#REF!</definedName>
    <definedName name="bhnmj" localSheetId="8">'[70]10'!#REF!</definedName>
    <definedName name="bhnmj" localSheetId="9">'[70]10'!#REF!</definedName>
    <definedName name="bhnmj">'[70]10'!#REF!</definedName>
    <definedName name="BI">#N/A</definedName>
    <definedName name="BII" localSheetId="1">#REF!</definedName>
    <definedName name="BII" localSheetId="10">#REF!</definedName>
    <definedName name="BII" localSheetId="11">#REF!</definedName>
    <definedName name="BII" localSheetId="12">#REF!</definedName>
    <definedName name="BII" localSheetId="13">#REF!</definedName>
    <definedName name="BII" localSheetId="15">#REF!</definedName>
    <definedName name="BII" localSheetId="16">#REF!</definedName>
    <definedName name="BII" localSheetId="2">#REF!</definedName>
    <definedName name="BII" localSheetId="23">#REF!</definedName>
    <definedName name="BII" localSheetId="24">#REF!</definedName>
    <definedName name="BII" localSheetId="25">#REF!</definedName>
    <definedName name="BII" localSheetId="26">#REF!</definedName>
    <definedName name="BII" localSheetId="27">#REF!</definedName>
    <definedName name="BII" localSheetId="28">#REF!</definedName>
    <definedName name="BII" localSheetId="29">#REF!</definedName>
    <definedName name="BII" localSheetId="3">#REF!</definedName>
    <definedName name="BII" localSheetId="31">#REF!</definedName>
    <definedName name="BII" localSheetId="32">#REF!</definedName>
    <definedName name="BII" localSheetId="33">#REF!</definedName>
    <definedName name="BII" localSheetId="34">#REF!</definedName>
    <definedName name="BII" localSheetId="37">#REF!</definedName>
    <definedName name="BII" localSheetId="41">#REF!</definedName>
    <definedName name="BII" localSheetId="4">#REF!</definedName>
    <definedName name="BII" localSheetId="45">#REF!</definedName>
    <definedName name="BII" localSheetId="46">#REF!</definedName>
    <definedName name="BII" localSheetId="47">#REF!</definedName>
    <definedName name="BII" localSheetId="48">#REF!</definedName>
    <definedName name="BII" localSheetId="49">#REF!</definedName>
    <definedName name="BII" localSheetId="50">#REF!</definedName>
    <definedName name="BII" localSheetId="5">#REF!</definedName>
    <definedName name="BII" localSheetId="51">#REF!</definedName>
    <definedName name="BII" localSheetId="52">#REF!</definedName>
    <definedName name="BII" localSheetId="53">#REF!</definedName>
    <definedName name="BII" localSheetId="54">#REF!</definedName>
    <definedName name="BII" localSheetId="56">#REF!</definedName>
    <definedName name="BII" localSheetId="57">#REF!</definedName>
    <definedName name="BII" localSheetId="58">#REF!</definedName>
    <definedName name="BII" localSheetId="59">#REF!</definedName>
    <definedName name="BII" localSheetId="60">#REF!</definedName>
    <definedName name="BII" localSheetId="61">#REF!</definedName>
    <definedName name="BII" localSheetId="62">#REF!</definedName>
    <definedName name="BII" localSheetId="63">#REF!</definedName>
    <definedName name="BII" localSheetId="6">#REF!</definedName>
    <definedName name="BII" localSheetId="64">#REF!</definedName>
    <definedName name="BII" localSheetId="65">#REF!</definedName>
    <definedName name="BII" localSheetId="66">#REF!</definedName>
    <definedName name="BII" localSheetId="67">#REF!</definedName>
    <definedName name="BII" localSheetId="68">#REF!</definedName>
    <definedName name="BII" localSheetId="69">#REF!</definedName>
    <definedName name="BII" localSheetId="71">#REF!</definedName>
    <definedName name="BII" localSheetId="72">#REF!</definedName>
    <definedName name="BII" localSheetId="73">#REF!</definedName>
    <definedName name="BII" localSheetId="7">#REF!</definedName>
    <definedName name="BII" localSheetId="74">#REF!</definedName>
    <definedName name="BII" localSheetId="75">#REF!</definedName>
    <definedName name="BII" localSheetId="76">#REF!</definedName>
    <definedName name="BII" localSheetId="77">#REF!</definedName>
    <definedName name="BII" localSheetId="78">#REF!</definedName>
    <definedName name="BII" localSheetId="79">#REF!</definedName>
    <definedName name="BII" localSheetId="8">#REF!</definedName>
    <definedName name="BII" localSheetId="9">#REF!</definedName>
    <definedName name="BII">#REF!</definedName>
    <definedName name="BIP" localSheetId="1">#REF!</definedName>
    <definedName name="BIP" localSheetId="10">#REF!</definedName>
    <definedName name="BIP" localSheetId="11">#REF!</definedName>
    <definedName name="BIP" localSheetId="12">#REF!</definedName>
    <definedName name="BIP" localSheetId="13">#REF!</definedName>
    <definedName name="BIP" localSheetId="15">#REF!</definedName>
    <definedName name="BIP" localSheetId="16">#REF!</definedName>
    <definedName name="BIP" localSheetId="2">#REF!</definedName>
    <definedName name="BIP" localSheetId="23">#REF!</definedName>
    <definedName name="BIP" localSheetId="24">#REF!</definedName>
    <definedName name="BIP" localSheetId="25">#REF!</definedName>
    <definedName name="BIP" localSheetId="26">#REF!</definedName>
    <definedName name="BIP" localSheetId="27">#REF!</definedName>
    <definedName name="BIP" localSheetId="28">#REF!</definedName>
    <definedName name="BIP" localSheetId="29">#REF!</definedName>
    <definedName name="BIP" localSheetId="3">#REF!</definedName>
    <definedName name="BIP" localSheetId="31">#REF!</definedName>
    <definedName name="BIP" localSheetId="32">#REF!</definedName>
    <definedName name="BIP" localSheetId="33">#REF!</definedName>
    <definedName name="BIP" localSheetId="34">#REF!</definedName>
    <definedName name="BIP" localSheetId="37">#REF!</definedName>
    <definedName name="BIP" localSheetId="41">#REF!</definedName>
    <definedName name="BIP" localSheetId="4">#REF!</definedName>
    <definedName name="BIP" localSheetId="45">#REF!</definedName>
    <definedName name="BIP" localSheetId="46">#REF!</definedName>
    <definedName name="BIP" localSheetId="47">#REF!</definedName>
    <definedName name="BIP" localSheetId="48">#REF!</definedName>
    <definedName name="BIP" localSheetId="49">#REF!</definedName>
    <definedName name="BIP" localSheetId="50">#REF!</definedName>
    <definedName name="BIP" localSheetId="5">#REF!</definedName>
    <definedName name="BIP" localSheetId="51">#REF!</definedName>
    <definedName name="BIP" localSheetId="52">#REF!</definedName>
    <definedName name="BIP" localSheetId="53">#REF!</definedName>
    <definedName name="BIP" localSheetId="54">#REF!</definedName>
    <definedName name="BIP" localSheetId="56">#REF!</definedName>
    <definedName name="BIP" localSheetId="57">#REF!</definedName>
    <definedName name="BIP" localSheetId="58">#REF!</definedName>
    <definedName name="BIP" localSheetId="59">#REF!</definedName>
    <definedName name="BIP" localSheetId="60">#REF!</definedName>
    <definedName name="BIP" localSheetId="61">#REF!</definedName>
    <definedName name="BIP" localSheetId="62">#REF!</definedName>
    <definedName name="BIP" localSheetId="63">#REF!</definedName>
    <definedName name="BIP" localSheetId="6">#REF!</definedName>
    <definedName name="BIP" localSheetId="64">#REF!</definedName>
    <definedName name="BIP" localSheetId="65">#REF!</definedName>
    <definedName name="BIP" localSheetId="66">#REF!</definedName>
    <definedName name="BIP" localSheetId="67">#REF!</definedName>
    <definedName name="BIP" localSheetId="68">#REF!</definedName>
    <definedName name="BIP" localSheetId="69">#REF!</definedName>
    <definedName name="BIP" localSheetId="71">#REF!</definedName>
    <definedName name="BIP" localSheetId="72">#REF!</definedName>
    <definedName name="BIP" localSheetId="73">#REF!</definedName>
    <definedName name="BIP" localSheetId="7">#REF!</definedName>
    <definedName name="BIP" localSheetId="74">#REF!</definedName>
    <definedName name="BIP" localSheetId="75">#REF!</definedName>
    <definedName name="BIP" localSheetId="76">#REF!</definedName>
    <definedName name="BIP" localSheetId="77">#REF!</definedName>
    <definedName name="BIP" localSheetId="78">#REF!</definedName>
    <definedName name="BIP" localSheetId="79">#REF!</definedName>
    <definedName name="BIP" localSheetId="8">#REF!</definedName>
    <definedName name="BIP" localSheetId="9">#REF!</definedName>
    <definedName name="BIP">#REF!</definedName>
    <definedName name="BK">#N/A</definedName>
    <definedName name="BKF">#N/A</definedName>
    <definedName name="BKFA" localSheetId="1">#REF!</definedName>
    <definedName name="BKFA" localSheetId="10">#REF!</definedName>
    <definedName name="BKFA" localSheetId="11">#REF!</definedName>
    <definedName name="BKFA" localSheetId="12">#REF!</definedName>
    <definedName name="BKFA" localSheetId="13">#REF!</definedName>
    <definedName name="BKFA" localSheetId="15">#REF!</definedName>
    <definedName name="BKFA" localSheetId="16">#REF!</definedName>
    <definedName name="BKFA" localSheetId="2">#REF!</definedName>
    <definedName name="BKFA" localSheetId="23">#REF!</definedName>
    <definedName name="BKFA" localSheetId="24">#REF!</definedName>
    <definedName name="BKFA" localSheetId="25">#REF!</definedName>
    <definedName name="BKFA" localSheetId="26">#REF!</definedName>
    <definedName name="BKFA" localSheetId="27">#REF!</definedName>
    <definedName name="BKFA" localSheetId="28">#REF!</definedName>
    <definedName name="BKFA" localSheetId="29">#REF!</definedName>
    <definedName name="BKFA" localSheetId="3">#REF!</definedName>
    <definedName name="BKFA" localSheetId="31">#REF!</definedName>
    <definedName name="BKFA" localSheetId="32">#REF!</definedName>
    <definedName name="BKFA" localSheetId="33">#REF!</definedName>
    <definedName name="BKFA" localSheetId="34">#REF!</definedName>
    <definedName name="BKFA" localSheetId="37">#REF!</definedName>
    <definedName name="BKFA" localSheetId="41">#REF!</definedName>
    <definedName name="BKFA" localSheetId="4">#REF!</definedName>
    <definedName name="BKFA" localSheetId="45">#REF!</definedName>
    <definedName name="BKFA" localSheetId="46">#REF!</definedName>
    <definedName name="BKFA" localSheetId="47">#REF!</definedName>
    <definedName name="BKFA" localSheetId="48">#REF!</definedName>
    <definedName name="BKFA" localSheetId="49">#REF!</definedName>
    <definedName name="BKFA" localSheetId="50">#REF!</definedName>
    <definedName name="BKFA" localSheetId="5">#REF!</definedName>
    <definedName name="BKFA" localSheetId="51">#REF!</definedName>
    <definedName name="BKFA" localSheetId="52">#REF!</definedName>
    <definedName name="BKFA" localSheetId="53">#REF!</definedName>
    <definedName name="BKFA" localSheetId="54">#REF!</definedName>
    <definedName name="BKFA" localSheetId="56">#REF!</definedName>
    <definedName name="BKFA" localSheetId="57">#REF!</definedName>
    <definedName name="BKFA" localSheetId="58">#REF!</definedName>
    <definedName name="BKFA" localSheetId="59">#REF!</definedName>
    <definedName name="BKFA" localSheetId="60">#REF!</definedName>
    <definedName name="BKFA" localSheetId="61">#REF!</definedName>
    <definedName name="BKFA" localSheetId="62">#REF!</definedName>
    <definedName name="BKFA" localSheetId="63">#REF!</definedName>
    <definedName name="BKFA" localSheetId="6">#REF!</definedName>
    <definedName name="BKFA" localSheetId="64">#REF!</definedName>
    <definedName name="BKFA" localSheetId="65">#REF!</definedName>
    <definedName name="BKFA" localSheetId="66">#REF!</definedName>
    <definedName name="BKFA" localSheetId="67">#REF!</definedName>
    <definedName name="BKFA" localSheetId="68">#REF!</definedName>
    <definedName name="BKFA" localSheetId="69">#REF!</definedName>
    <definedName name="BKFA" localSheetId="71">#REF!</definedName>
    <definedName name="BKFA" localSheetId="72">#REF!</definedName>
    <definedName name="BKFA" localSheetId="73">#REF!</definedName>
    <definedName name="BKFA" localSheetId="7">#REF!</definedName>
    <definedName name="BKFA" localSheetId="74">#REF!</definedName>
    <definedName name="BKFA" localSheetId="75">#REF!</definedName>
    <definedName name="BKFA" localSheetId="76">#REF!</definedName>
    <definedName name="BKFA" localSheetId="77">#REF!</definedName>
    <definedName name="BKFA" localSheetId="78">#REF!</definedName>
    <definedName name="BKFA" localSheetId="79">#REF!</definedName>
    <definedName name="BKFA" localSheetId="8">#REF!</definedName>
    <definedName name="BKFA" localSheetId="9">#REF!</definedName>
    <definedName name="BKFA">#REF!</definedName>
    <definedName name="BKFBA" localSheetId="1">#REF!</definedName>
    <definedName name="BKFBA" localSheetId="10">#REF!</definedName>
    <definedName name="BKFBA" localSheetId="11">#REF!</definedName>
    <definedName name="BKFBA" localSheetId="12">#REF!</definedName>
    <definedName name="BKFBA" localSheetId="13">#REF!</definedName>
    <definedName name="BKFBA" localSheetId="15">#REF!</definedName>
    <definedName name="BKFBA" localSheetId="16">#REF!</definedName>
    <definedName name="BKFBA" localSheetId="2">#REF!</definedName>
    <definedName name="BKFBA" localSheetId="23">#REF!</definedName>
    <definedName name="BKFBA" localSheetId="24">#REF!</definedName>
    <definedName name="BKFBA" localSheetId="25">#REF!</definedName>
    <definedName name="BKFBA" localSheetId="26">#REF!</definedName>
    <definedName name="BKFBA" localSheetId="27">#REF!</definedName>
    <definedName name="BKFBA" localSheetId="28">#REF!</definedName>
    <definedName name="BKFBA" localSheetId="29">#REF!</definedName>
    <definedName name="BKFBA" localSheetId="3">#REF!</definedName>
    <definedName name="BKFBA" localSheetId="31">#REF!</definedName>
    <definedName name="BKFBA" localSheetId="32">#REF!</definedName>
    <definedName name="BKFBA" localSheetId="33">#REF!</definedName>
    <definedName name="BKFBA" localSheetId="34">#REF!</definedName>
    <definedName name="BKFBA" localSheetId="37">#REF!</definedName>
    <definedName name="BKFBA" localSheetId="41">#REF!</definedName>
    <definedName name="BKFBA" localSheetId="4">#REF!</definedName>
    <definedName name="BKFBA" localSheetId="45">#REF!</definedName>
    <definedName name="BKFBA" localSheetId="46">#REF!</definedName>
    <definedName name="BKFBA" localSheetId="47">#REF!</definedName>
    <definedName name="BKFBA" localSheetId="48">#REF!</definedName>
    <definedName name="BKFBA" localSheetId="49">#REF!</definedName>
    <definedName name="BKFBA" localSheetId="50">#REF!</definedName>
    <definedName name="BKFBA" localSheetId="5">#REF!</definedName>
    <definedName name="BKFBA" localSheetId="51">#REF!</definedName>
    <definedName name="BKFBA" localSheetId="52">#REF!</definedName>
    <definedName name="BKFBA" localSheetId="53">#REF!</definedName>
    <definedName name="BKFBA" localSheetId="54">#REF!</definedName>
    <definedName name="BKFBA" localSheetId="56">#REF!</definedName>
    <definedName name="BKFBA" localSheetId="57">#REF!</definedName>
    <definedName name="BKFBA" localSheetId="58">#REF!</definedName>
    <definedName name="BKFBA" localSheetId="59">#REF!</definedName>
    <definedName name="BKFBA" localSheetId="60">#REF!</definedName>
    <definedName name="BKFBA" localSheetId="61">#REF!</definedName>
    <definedName name="BKFBA" localSheetId="62">#REF!</definedName>
    <definedName name="BKFBA" localSheetId="63">#REF!</definedName>
    <definedName name="BKFBA" localSheetId="6">#REF!</definedName>
    <definedName name="BKFBA" localSheetId="64">#REF!</definedName>
    <definedName name="BKFBA" localSheetId="65">#REF!</definedName>
    <definedName name="BKFBA" localSheetId="66">#REF!</definedName>
    <definedName name="BKFBA" localSheetId="67">#REF!</definedName>
    <definedName name="BKFBA" localSheetId="68">#REF!</definedName>
    <definedName name="BKFBA" localSheetId="69">#REF!</definedName>
    <definedName name="BKFBA" localSheetId="71">#REF!</definedName>
    <definedName name="BKFBA" localSheetId="72">#REF!</definedName>
    <definedName name="BKFBA" localSheetId="73">#REF!</definedName>
    <definedName name="BKFBA" localSheetId="7">#REF!</definedName>
    <definedName name="BKFBA" localSheetId="74">#REF!</definedName>
    <definedName name="BKFBA" localSheetId="75">#REF!</definedName>
    <definedName name="BKFBA" localSheetId="76">#REF!</definedName>
    <definedName name="BKFBA" localSheetId="77">#REF!</definedName>
    <definedName name="BKFBA" localSheetId="78">#REF!</definedName>
    <definedName name="BKFBA" localSheetId="79">#REF!</definedName>
    <definedName name="BKFBA" localSheetId="8">#REF!</definedName>
    <definedName name="BKFBA" localSheetId="9">#REF!</definedName>
    <definedName name="BKFBA">#REF!</definedName>
    <definedName name="BKFBI" localSheetId="1">#REF!</definedName>
    <definedName name="BKFBI" localSheetId="10">#REF!</definedName>
    <definedName name="BKFBI" localSheetId="11">#REF!</definedName>
    <definedName name="BKFBI" localSheetId="12">#REF!</definedName>
    <definedName name="BKFBI" localSheetId="13">#REF!</definedName>
    <definedName name="BKFBI" localSheetId="15">#REF!</definedName>
    <definedName name="BKFBI" localSheetId="16">#REF!</definedName>
    <definedName name="BKFBI" localSheetId="2">#REF!</definedName>
    <definedName name="BKFBI" localSheetId="23">#REF!</definedName>
    <definedName name="BKFBI" localSheetId="24">#REF!</definedName>
    <definedName name="BKFBI" localSheetId="25">#REF!</definedName>
    <definedName name="BKFBI" localSheetId="26">#REF!</definedName>
    <definedName name="BKFBI" localSheetId="27">#REF!</definedName>
    <definedName name="BKFBI" localSheetId="28">#REF!</definedName>
    <definedName name="BKFBI" localSheetId="29">#REF!</definedName>
    <definedName name="BKFBI" localSheetId="3">#REF!</definedName>
    <definedName name="BKFBI" localSheetId="31">#REF!</definedName>
    <definedName name="BKFBI" localSheetId="32">#REF!</definedName>
    <definedName name="BKFBI" localSheetId="33">#REF!</definedName>
    <definedName name="BKFBI" localSheetId="34">#REF!</definedName>
    <definedName name="BKFBI" localSheetId="37">#REF!</definedName>
    <definedName name="BKFBI" localSheetId="41">#REF!</definedName>
    <definedName name="BKFBI" localSheetId="4">#REF!</definedName>
    <definedName name="BKFBI" localSheetId="45">#REF!</definedName>
    <definedName name="BKFBI" localSheetId="46">#REF!</definedName>
    <definedName name="BKFBI" localSheetId="47">#REF!</definedName>
    <definedName name="BKFBI" localSheetId="48">#REF!</definedName>
    <definedName name="BKFBI" localSheetId="49">#REF!</definedName>
    <definedName name="BKFBI" localSheetId="50">#REF!</definedName>
    <definedName name="BKFBI" localSheetId="5">#REF!</definedName>
    <definedName name="BKFBI" localSheetId="51">#REF!</definedName>
    <definedName name="BKFBI" localSheetId="52">#REF!</definedName>
    <definedName name="BKFBI" localSheetId="53">#REF!</definedName>
    <definedName name="BKFBI" localSheetId="54">#REF!</definedName>
    <definedName name="BKFBI" localSheetId="56">#REF!</definedName>
    <definedName name="BKFBI" localSheetId="57">#REF!</definedName>
    <definedName name="BKFBI" localSheetId="58">#REF!</definedName>
    <definedName name="BKFBI" localSheetId="60">#REF!</definedName>
    <definedName name="BKFBI" localSheetId="61">#REF!</definedName>
    <definedName name="BKFBI" localSheetId="62">#REF!</definedName>
    <definedName name="BKFBI" localSheetId="63">#REF!</definedName>
    <definedName name="BKFBI" localSheetId="6">#REF!</definedName>
    <definedName name="BKFBI" localSheetId="64">#REF!</definedName>
    <definedName name="BKFBI" localSheetId="65">#REF!</definedName>
    <definedName name="BKFBI" localSheetId="66">#REF!</definedName>
    <definedName name="BKFBI" localSheetId="67">#REF!</definedName>
    <definedName name="BKFBI" localSheetId="68">#REF!</definedName>
    <definedName name="BKFBI" localSheetId="69">#REF!</definedName>
    <definedName name="BKFBI" localSheetId="71">#REF!</definedName>
    <definedName name="BKFBI" localSheetId="72">#REF!</definedName>
    <definedName name="BKFBI" localSheetId="73">#REF!</definedName>
    <definedName name="BKFBI" localSheetId="7">#REF!</definedName>
    <definedName name="BKFBI" localSheetId="74">#REF!</definedName>
    <definedName name="BKFBI" localSheetId="75">#REF!</definedName>
    <definedName name="BKFBI" localSheetId="76">#REF!</definedName>
    <definedName name="BKFBI" localSheetId="77">#REF!</definedName>
    <definedName name="BKFBI" localSheetId="78">#REF!</definedName>
    <definedName name="BKFBI" localSheetId="79">#REF!</definedName>
    <definedName name="BKFBI" localSheetId="8">#REF!</definedName>
    <definedName name="BKFBI" localSheetId="9">#REF!</definedName>
    <definedName name="BKFBI">#REF!</definedName>
    <definedName name="BKFMU" localSheetId="1">#REF!</definedName>
    <definedName name="BKFMU" localSheetId="11">#REF!</definedName>
    <definedName name="BKFMU" localSheetId="12">#REF!</definedName>
    <definedName name="BKFMU" localSheetId="13">#REF!</definedName>
    <definedName name="BKFMU" localSheetId="23">#REF!</definedName>
    <definedName name="BKFMU" localSheetId="24">#REF!</definedName>
    <definedName name="BKFMU" localSheetId="26">#REF!</definedName>
    <definedName name="BKFMU" localSheetId="28">#REF!</definedName>
    <definedName name="BKFMU" localSheetId="29">#REF!</definedName>
    <definedName name="BKFMU" localSheetId="31">#REF!</definedName>
    <definedName name="BKFMU" localSheetId="41">#REF!</definedName>
    <definedName name="BKFMU" localSheetId="4">#REF!</definedName>
    <definedName name="BKFMU" localSheetId="46">#REF!</definedName>
    <definedName name="BKFMU" localSheetId="47">#REF!</definedName>
    <definedName name="BKFMU" localSheetId="48">#REF!</definedName>
    <definedName name="BKFMU" localSheetId="49">#REF!</definedName>
    <definedName name="BKFMU" localSheetId="50">#REF!</definedName>
    <definedName name="BKFMU" localSheetId="51">#REF!</definedName>
    <definedName name="BKFMU" localSheetId="53">#REF!</definedName>
    <definedName name="BKFMU" localSheetId="54">#REF!</definedName>
    <definedName name="BKFMU" localSheetId="56">#REF!</definedName>
    <definedName name="BKFMU" localSheetId="57">#REF!</definedName>
    <definedName name="BKFMU" localSheetId="58">#REF!</definedName>
    <definedName name="BKFMU" localSheetId="60">#REF!</definedName>
    <definedName name="BKFMU" localSheetId="61">#REF!</definedName>
    <definedName name="BKFMU" localSheetId="62">#REF!</definedName>
    <definedName name="BKFMU" localSheetId="63">#REF!</definedName>
    <definedName name="BKFMU" localSheetId="64">#REF!</definedName>
    <definedName name="BKFMU" localSheetId="66">#REF!</definedName>
    <definedName name="BKFMU" localSheetId="67">#REF!</definedName>
    <definedName name="BKFMU" localSheetId="68">#REF!</definedName>
    <definedName name="BKFMU" localSheetId="69">#REF!</definedName>
    <definedName name="BKFMU" localSheetId="71">#REF!</definedName>
    <definedName name="BKFMU" localSheetId="72">#REF!</definedName>
    <definedName name="BKFMU" localSheetId="73">#REF!</definedName>
    <definedName name="BKFMU">#REF!</definedName>
    <definedName name="BKO" localSheetId="1">#REF!</definedName>
    <definedName name="BKO" localSheetId="11">#REF!</definedName>
    <definedName name="BKO" localSheetId="12">#REF!</definedName>
    <definedName name="BKO" localSheetId="13">#REF!</definedName>
    <definedName name="BKO" localSheetId="23">#REF!</definedName>
    <definedName name="BKO" localSheetId="24">#REF!</definedName>
    <definedName name="BKO" localSheetId="26">#REF!</definedName>
    <definedName name="BKO" localSheetId="28">#REF!</definedName>
    <definedName name="BKO" localSheetId="29">#REF!</definedName>
    <definedName name="BKO" localSheetId="31">#REF!</definedName>
    <definedName name="BKO" localSheetId="41">#REF!</definedName>
    <definedName name="BKO" localSheetId="4">#REF!</definedName>
    <definedName name="BKO" localSheetId="46">#REF!</definedName>
    <definedName name="BKO" localSheetId="47">#REF!</definedName>
    <definedName name="BKO" localSheetId="48">#REF!</definedName>
    <definedName name="BKO" localSheetId="49">#REF!</definedName>
    <definedName name="BKO" localSheetId="50">#REF!</definedName>
    <definedName name="BKO" localSheetId="51">#REF!</definedName>
    <definedName name="BKO" localSheetId="53">#REF!</definedName>
    <definedName name="BKO" localSheetId="54">#REF!</definedName>
    <definedName name="BKO" localSheetId="56">#REF!</definedName>
    <definedName name="BKO" localSheetId="57">#REF!</definedName>
    <definedName name="BKO" localSheetId="58">#REF!</definedName>
    <definedName name="BKO" localSheetId="60">#REF!</definedName>
    <definedName name="BKO" localSheetId="61">#REF!</definedName>
    <definedName name="BKO" localSheetId="62">#REF!</definedName>
    <definedName name="BKO" localSheetId="63">#REF!</definedName>
    <definedName name="BKO" localSheetId="64">#REF!</definedName>
    <definedName name="BKO" localSheetId="66">#REF!</definedName>
    <definedName name="BKO" localSheetId="67">#REF!</definedName>
    <definedName name="BKO" localSheetId="68">#REF!</definedName>
    <definedName name="BKO" localSheetId="69">#REF!</definedName>
    <definedName name="BKO" localSheetId="71">#REF!</definedName>
    <definedName name="BKO" localSheetId="72">#REF!</definedName>
    <definedName name="BKO" localSheetId="73">#REF!</definedName>
    <definedName name="BKO">#REF!</definedName>
    <definedName name="BLPH1" localSheetId="5" hidden="1">'[108]Ex rate bloom'!$A$4</definedName>
    <definedName name="BLPH1" localSheetId="6" hidden="1">'[109]Ex rate bloom'!$A$4</definedName>
    <definedName name="BLPH1" localSheetId="79" hidden="1">'[108]Ex rate bloom'!$A$4</definedName>
    <definedName name="BLPH1" localSheetId="9" hidden="1">'[108]Ex rate bloom'!$A$4</definedName>
    <definedName name="BLPH1" hidden="1">'[110]Ex rate bloom'!$A$4</definedName>
    <definedName name="BLPH14" localSheetId="13" hidden="1">[111]Raw_1!#REF!</definedName>
    <definedName name="BLPH14" localSheetId="28" hidden="1">[111]Raw_1!#REF!</definedName>
    <definedName name="BLPH14" localSheetId="29" hidden="1">[111]Raw_1!#REF!</definedName>
    <definedName name="BLPH14" localSheetId="31" hidden="1">[111]Raw_1!#REF!</definedName>
    <definedName name="BLPH14" localSheetId="49" hidden="1">[111]Raw_1!#REF!</definedName>
    <definedName name="BLPH14" localSheetId="5" hidden="1">[112]Raw_1!#REF!</definedName>
    <definedName name="BLPH14" localSheetId="53" hidden="1">[111]Raw_1!#REF!</definedName>
    <definedName name="BLPH14" localSheetId="54" hidden="1">[111]Raw_1!#REF!</definedName>
    <definedName name="BLPH14" localSheetId="57" hidden="1">[111]Raw_1!#REF!</definedName>
    <definedName name="BLPH14" localSheetId="60" hidden="1">[111]Raw_1!#REF!</definedName>
    <definedName name="BLPH14" localSheetId="61" hidden="1">[111]Raw_1!#REF!</definedName>
    <definedName name="BLPH14" localSheetId="62" hidden="1">[111]Raw_1!#REF!</definedName>
    <definedName name="BLPH14" localSheetId="63" hidden="1">[111]Raw_1!#REF!</definedName>
    <definedName name="BLPH14" localSheetId="6" hidden="1">[113]Raw_1!#REF!</definedName>
    <definedName name="BLPH14" localSheetId="79" hidden="1">[112]Raw_1!#REF!</definedName>
    <definedName name="BLPH14" localSheetId="8" hidden="1">[111]Raw_1!#REF!</definedName>
    <definedName name="BLPH14" localSheetId="9" hidden="1">[112]Raw_1!#REF!</definedName>
    <definedName name="BLPH14" hidden="1">[111]Raw_1!#REF!</definedName>
    <definedName name="BLPH2" localSheetId="5" hidden="1">'[108]Ex rate bloom'!$D$4</definedName>
    <definedName name="BLPH2" localSheetId="6" hidden="1">'[109]Ex rate bloom'!$D$4</definedName>
    <definedName name="BLPH2" localSheetId="79" hidden="1">'[108]Ex rate bloom'!$D$4</definedName>
    <definedName name="BLPH2" localSheetId="9" hidden="1">'[108]Ex rate bloom'!$D$4</definedName>
    <definedName name="BLPH2" hidden="1">'[110]Ex rate bloom'!$D$4</definedName>
    <definedName name="BLPH3" localSheetId="5" hidden="1">'[108]Ex rate bloom'!$G$4</definedName>
    <definedName name="BLPH3" localSheetId="6" hidden="1">'[109]Ex rate bloom'!$G$4</definedName>
    <definedName name="BLPH3" localSheetId="79" hidden="1">'[108]Ex rate bloom'!$G$4</definedName>
    <definedName name="BLPH3" localSheetId="9" hidden="1">'[108]Ex rate bloom'!$G$4</definedName>
    <definedName name="BLPH3" hidden="1">'[110]Ex rate bloom'!$G$4</definedName>
    <definedName name="BLPH4" localSheetId="5" hidden="1">'[108]Ex rate bloom'!$J$4</definedName>
    <definedName name="BLPH4" localSheetId="6" hidden="1">'[109]Ex rate bloom'!$J$4</definedName>
    <definedName name="BLPH4" localSheetId="79" hidden="1">'[108]Ex rate bloom'!$J$4</definedName>
    <definedName name="BLPH4" localSheetId="9" hidden="1">'[108]Ex rate bloom'!$J$4</definedName>
    <definedName name="BLPH4" hidden="1">'[110]Ex rate bloom'!$J$4</definedName>
    <definedName name="BLPH5" localSheetId="5" hidden="1">'[108]Ex rate bloom'!$M$4</definedName>
    <definedName name="BLPH5" localSheetId="6" hidden="1">'[109]Ex rate bloom'!$M$4</definedName>
    <definedName name="BLPH5" localSheetId="79" hidden="1">'[108]Ex rate bloom'!$M$4</definedName>
    <definedName name="BLPH5" localSheetId="9" hidden="1">'[108]Ex rate bloom'!$M$4</definedName>
    <definedName name="BLPH5" hidden="1">'[110]Ex rate bloom'!$M$4</definedName>
    <definedName name="BLPH6" localSheetId="5" hidden="1">'[108]Ex rate bloom'!$P$4</definedName>
    <definedName name="BLPH6" localSheetId="6" hidden="1">'[109]Ex rate bloom'!$P$4</definedName>
    <definedName name="BLPH6" localSheetId="79" hidden="1">'[108]Ex rate bloom'!$P$4</definedName>
    <definedName name="BLPH6" localSheetId="9" hidden="1">'[108]Ex rate bloom'!$P$4</definedName>
    <definedName name="BLPH6" hidden="1">'[110]Ex rate bloom'!$P$4</definedName>
    <definedName name="BLPH7" localSheetId="5" hidden="1">'[108]Ex rate bloom'!$S$4</definedName>
    <definedName name="BLPH7" localSheetId="6" hidden="1">'[109]Ex rate bloom'!$S$4</definedName>
    <definedName name="BLPH7" localSheetId="79" hidden="1">'[108]Ex rate bloom'!$S$4</definedName>
    <definedName name="BLPH7" localSheetId="9" hidden="1">'[108]Ex rate bloom'!$S$4</definedName>
    <definedName name="BLPH7" hidden="1">'[110]Ex rate bloom'!$S$4</definedName>
    <definedName name="BLPH8" localSheetId="5" hidden="1">'[108]Ex rate bloom'!$V$4</definedName>
    <definedName name="BLPH8" localSheetId="6" hidden="1">'[109]Ex rate bloom'!$V$4</definedName>
    <definedName name="BLPH8" localSheetId="79" hidden="1">'[108]Ex rate bloom'!$V$4</definedName>
    <definedName name="BLPH8" localSheetId="9" hidden="1">'[108]Ex rate bloom'!$V$4</definedName>
    <definedName name="BLPH8" hidden="1">'[110]Ex rate bloom'!$V$4</definedName>
    <definedName name="BLPH80" localSheetId="5" hidden="1">'[114]Technology indices '!$A$4</definedName>
    <definedName name="BLPH80" localSheetId="6" hidden="1">'[115]Technology indices '!$A$4</definedName>
    <definedName name="BLPH80" localSheetId="79" hidden="1">'[114]Technology indices '!$A$4</definedName>
    <definedName name="BLPH80" localSheetId="8" hidden="1">'[116]Technology indices '!$A$4</definedName>
    <definedName name="BLPH80" localSheetId="9" hidden="1">'[114]Technology indices '!$A$4</definedName>
    <definedName name="BLPH80" hidden="1">'[117]Technology indices '!$A$4</definedName>
    <definedName name="BLPH81" localSheetId="5" hidden="1">'[114]Technology indices '!$E$4</definedName>
    <definedName name="BLPH81" localSheetId="6" hidden="1">'[115]Technology indices '!$E$4</definedName>
    <definedName name="BLPH81" localSheetId="79" hidden="1">'[114]Technology indices '!$E$4</definedName>
    <definedName name="BLPH81" localSheetId="8" hidden="1">'[116]Technology indices '!$E$4</definedName>
    <definedName name="BLPH81" localSheetId="9" hidden="1">'[114]Technology indices '!$E$4</definedName>
    <definedName name="BLPH81" hidden="1">'[117]Technology indices '!$E$4</definedName>
    <definedName name="BLPH82" localSheetId="5" hidden="1">'[114]Technology indices '!$I$4</definedName>
    <definedName name="BLPH82" localSheetId="6" hidden="1">'[115]Technology indices '!$I$4</definedName>
    <definedName name="BLPH82" localSheetId="79" hidden="1">'[114]Technology indices '!$I$4</definedName>
    <definedName name="BLPH82" localSheetId="8" hidden="1">'[116]Technology indices '!$I$4</definedName>
    <definedName name="BLPH82" localSheetId="9" hidden="1">'[114]Technology indices '!$I$4</definedName>
    <definedName name="BLPH82" hidden="1">'[117]Technology indices '!$I$4</definedName>
    <definedName name="BM" localSheetId="1">#REF!</definedName>
    <definedName name="BM" localSheetId="10">#REF!</definedName>
    <definedName name="BM" localSheetId="11">#REF!</definedName>
    <definedName name="BM" localSheetId="12">#REF!</definedName>
    <definedName name="BM" localSheetId="13">#REF!</definedName>
    <definedName name="BM" localSheetId="15">#REF!</definedName>
    <definedName name="BM" localSheetId="16">#REF!</definedName>
    <definedName name="BM" localSheetId="2">#REF!</definedName>
    <definedName name="BM" localSheetId="23">#REF!</definedName>
    <definedName name="BM" localSheetId="24">#REF!</definedName>
    <definedName name="BM" localSheetId="25">#REF!</definedName>
    <definedName name="BM" localSheetId="26">#REF!</definedName>
    <definedName name="BM" localSheetId="27">#REF!</definedName>
    <definedName name="BM" localSheetId="28">#REF!</definedName>
    <definedName name="BM" localSheetId="29">#REF!</definedName>
    <definedName name="BM" localSheetId="3">#REF!</definedName>
    <definedName name="BM" localSheetId="31">#REF!</definedName>
    <definedName name="BM" localSheetId="32">#REF!</definedName>
    <definedName name="BM" localSheetId="33">#REF!</definedName>
    <definedName name="BM" localSheetId="34">#REF!</definedName>
    <definedName name="BM" localSheetId="37">#REF!</definedName>
    <definedName name="BM" localSheetId="41">#REF!</definedName>
    <definedName name="BM" localSheetId="4">#REF!</definedName>
    <definedName name="BM" localSheetId="45">#REF!</definedName>
    <definedName name="BM" localSheetId="46">#REF!</definedName>
    <definedName name="BM" localSheetId="47">#REF!</definedName>
    <definedName name="BM" localSheetId="48">#REF!</definedName>
    <definedName name="BM" localSheetId="49">#REF!</definedName>
    <definedName name="BM" localSheetId="50">#REF!</definedName>
    <definedName name="BM" localSheetId="5">#REF!</definedName>
    <definedName name="BM" localSheetId="51">#REF!</definedName>
    <definedName name="BM" localSheetId="52">#REF!</definedName>
    <definedName name="BM" localSheetId="53">#REF!</definedName>
    <definedName name="BM" localSheetId="54">#REF!</definedName>
    <definedName name="BM" localSheetId="56">#REF!</definedName>
    <definedName name="BM" localSheetId="57">#REF!</definedName>
    <definedName name="BM" localSheetId="58">#REF!</definedName>
    <definedName name="BM" localSheetId="59">#REF!</definedName>
    <definedName name="BM" localSheetId="60">#REF!</definedName>
    <definedName name="BM" localSheetId="61">#REF!</definedName>
    <definedName name="BM" localSheetId="62">#REF!</definedName>
    <definedName name="BM" localSheetId="63">#REF!</definedName>
    <definedName name="BM" localSheetId="6">#REF!</definedName>
    <definedName name="BM" localSheetId="64">#REF!</definedName>
    <definedName name="BM" localSheetId="65">#REF!</definedName>
    <definedName name="BM" localSheetId="66">#REF!</definedName>
    <definedName name="BM" localSheetId="67">#REF!</definedName>
    <definedName name="BM" localSheetId="68">#REF!</definedName>
    <definedName name="BM" localSheetId="69">#REF!</definedName>
    <definedName name="BM" localSheetId="71">#REF!</definedName>
    <definedName name="BM" localSheetId="72">#REF!</definedName>
    <definedName name="BM" localSheetId="73">#REF!</definedName>
    <definedName name="BM" localSheetId="7">#REF!</definedName>
    <definedName name="BM" localSheetId="74">#REF!</definedName>
    <definedName name="BM" localSheetId="75">#REF!</definedName>
    <definedName name="BM" localSheetId="76">#REF!</definedName>
    <definedName name="BM" localSheetId="77">#REF!</definedName>
    <definedName name="BM" localSheetId="78">#REF!</definedName>
    <definedName name="BM" localSheetId="79">#REF!</definedName>
    <definedName name="BM" localSheetId="8">#REF!</definedName>
    <definedName name="BM" localSheetId="9">#REF!</definedName>
    <definedName name="BM">#REF!</definedName>
    <definedName name="BM.GSR.FCTY.CD" localSheetId="1">#REF!</definedName>
    <definedName name="BM.GSR.FCTY.CD" localSheetId="10">#REF!</definedName>
    <definedName name="BM.GSR.FCTY.CD" localSheetId="11">#REF!</definedName>
    <definedName name="BM.GSR.FCTY.CD" localSheetId="12">#REF!</definedName>
    <definedName name="BM.GSR.FCTY.CD" localSheetId="13">#REF!</definedName>
    <definedName name="BM.GSR.FCTY.CD" localSheetId="15">#REF!</definedName>
    <definedName name="BM.GSR.FCTY.CD" localSheetId="16">#REF!</definedName>
    <definedName name="BM.GSR.FCTY.CD" localSheetId="2">#REF!</definedName>
    <definedName name="BM.GSR.FCTY.CD" localSheetId="23">#REF!</definedName>
    <definedName name="BM.GSR.FCTY.CD" localSheetId="24">#REF!</definedName>
    <definedName name="BM.GSR.FCTY.CD" localSheetId="25">#REF!</definedName>
    <definedName name="BM.GSR.FCTY.CD" localSheetId="26">#REF!</definedName>
    <definedName name="BM.GSR.FCTY.CD" localSheetId="27">#REF!</definedName>
    <definedName name="BM.GSR.FCTY.CD" localSheetId="28">#REF!</definedName>
    <definedName name="BM.GSR.FCTY.CD" localSheetId="29">#REF!</definedName>
    <definedName name="BM.GSR.FCTY.CD" localSheetId="3">#REF!</definedName>
    <definedName name="BM.GSR.FCTY.CD" localSheetId="31">#REF!</definedName>
    <definedName name="BM.GSR.FCTY.CD" localSheetId="32">#REF!</definedName>
    <definedName name="BM.GSR.FCTY.CD" localSheetId="33">#REF!</definedName>
    <definedName name="BM.GSR.FCTY.CD" localSheetId="34">#REF!</definedName>
    <definedName name="BM.GSR.FCTY.CD" localSheetId="37">#REF!</definedName>
    <definedName name="BM.GSR.FCTY.CD" localSheetId="41">#REF!</definedName>
    <definedName name="BM.GSR.FCTY.CD" localSheetId="4">#REF!</definedName>
    <definedName name="BM.GSR.FCTY.CD" localSheetId="45">#REF!</definedName>
    <definedName name="BM.GSR.FCTY.CD" localSheetId="46">#REF!</definedName>
    <definedName name="BM.GSR.FCTY.CD" localSheetId="47">#REF!</definedName>
    <definedName name="BM.GSR.FCTY.CD" localSheetId="48">#REF!</definedName>
    <definedName name="BM.GSR.FCTY.CD" localSheetId="49">#REF!</definedName>
    <definedName name="BM.GSR.FCTY.CD" localSheetId="50">#REF!</definedName>
    <definedName name="BM.GSR.FCTY.CD" localSheetId="5">#REF!</definedName>
    <definedName name="BM.GSR.FCTY.CD" localSheetId="51">#REF!</definedName>
    <definedName name="BM.GSR.FCTY.CD" localSheetId="52">#REF!</definedName>
    <definedName name="BM.GSR.FCTY.CD" localSheetId="53">#REF!</definedName>
    <definedName name="BM.GSR.FCTY.CD" localSheetId="54">#REF!</definedName>
    <definedName name="BM.GSR.FCTY.CD" localSheetId="56">#REF!</definedName>
    <definedName name="BM.GSR.FCTY.CD" localSheetId="57">#REF!</definedName>
    <definedName name="BM.GSR.FCTY.CD" localSheetId="58">#REF!</definedName>
    <definedName name="BM.GSR.FCTY.CD" localSheetId="59">#REF!</definedName>
    <definedName name="BM.GSR.FCTY.CD" localSheetId="60">#REF!</definedName>
    <definedName name="BM.GSR.FCTY.CD" localSheetId="61">#REF!</definedName>
    <definedName name="BM.GSR.FCTY.CD" localSheetId="62">#REF!</definedName>
    <definedName name="BM.GSR.FCTY.CD" localSheetId="63">#REF!</definedName>
    <definedName name="BM.GSR.FCTY.CD" localSheetId="6">#REF!</definedName>
    <definedName name="BM.GSR.FCTY.CD" localSheetId="64">#REF!</definedName>
    <definedName name="BM.GSR.FCTY.CD" localSheetId="65">#REF!</definedName>
    <definedName name="BM.GSR.FCTY.CD" localSheetId="66">#REF!</definedName>
    <definedName name="BM.GSR.FCTY.CD" localSheetId="67">#REF!</definedName>
    <definedName name="BM.GSR.FCTY.CD" localSheetId="68">#REF!</definedName>
    <definedName name="BM.GSR.FCTY.CD" localSheetId="69">#REF!</definedName>
    <definedName name="BM.GSR.FCTY.CD" localSheetId="71">#REF!</definedName>
    <definedName name="BM.GSR.FCTY.CD" localSheetId="72">#REF!</definedName>
    <definedName name="BM.GSR.FCTY.CD" localSheetId="73">#REF!</definedName>
    <definedName name="BM.GSR.FCTY.CD" localSheetId="7">#REF!</definedName>
    <definedName name="BM.GSR.FCTY.CD" localSheetId="74">#REF!</definedName>
    <definedName name="BM.GSR.FCTY.CD" localSheetId="75">#REF!</definedName>
    <definedName name="BM.GSR.FCTY.CD" localSheetId="76">#REF!</definedName>
    <definedName name="BM.GSR.FCTY.CD" localSheetId="77">#REF!</definedName>
    <definedName name="BM.GSR.FCTY.CD" localSheetId="78">#REF!</definedName>
    <definedName name="BM.GSR.FCTY.CD" localSheetId="79">#REF!</definedName>
    <definedName name="BM.GSR.FCTY.CD" localSheetId="8">#REF!</definedName>
    <definedName name="BM.GSR.FCTY.CD" localSheetId="9">#REF!</definedName>
    <definedName name="BM.GSR.FCTY.CD">#REF!</definedName>
    <definedName name="BM.GSR.FXAI.CD" localSheetId="1">#REF!</definedName>
    <definedName name="BM.GSR.FXAI.CD" localSheetId="10">#REF!</definedName>
    <definedName name="BM.GSR.FXAI.CD" localSheetId="11">#REF!</definedName>
    <definedName name="BM.GSR.FXAI.CD" localSheetId="12">#REF!</definedName>
    <definedName name="BM.GSR.FXAI.CD" localSheetId="13">#REF!</definedName>
    <definedName name="BM.GSR.FXAI.CD" localSheetId="15">#REF!</definedName>
    <definedName name="BM.GSR.FXAI.CD" localSheetId="16">#REF!</definedName>
    <definedName name="BM.GSR.FXAI.CD" localSheetId="2">#REF!</definedName>
    <definedName name="BM.GSR.FXAI.CD" localSheetId="23">#REF!</definedName>
    <definedName name="BM.GSR.FXAI.CD" localSheetId="24">#REF!</definedName>
    <definedName name="BM.GSR.FXAI.CD" localSheetId="25">#REF!</definedName>
    <definedName name="BM.GSR.FXAI.CD" localSheetId="26">#REF!</definedName>
    <definedName name="BM.GSR.FXAI.CD" localSheetId="27">#REF!</definedName>
    <definedName name="BM.GSR.FXAI.CD" localSheetId="28">#REF!</definedName>
    <definedName name="BM.GSR.FXAI.CD" localSheetId="29">#REF!</definedName>
    <definedName name="BM.GSR.FXAI.CD" localSheetId="3">#REF!</definedName>
    <definedName name="BM.GSR.FXAI.CD" localSheetId="31">#REF!</definedName>
    <definedName name="BM.GSR.FXAI.CD" localSheetId="32">#REF!</definedName>
    <definedName name="BM.GSR.FXAI.CD" localSheetId="33">#REF!</definedName>
    <definedName name="BM.GSR.FXAI.CD" localSheetId="34">#REF!</definedName>
    <definedName name="BM.GSR.FXAI.CD" localSheetId="37">#REF!</definedName>
    <definedName name="BM.GSR.FXAI.CD" localSheetId="41">#REF!</definedName>
    <definedName name="BM.GSR.FXAI.CD" localSheetId="4">#REF!</definedName>
    <definedName name="BM.GSR.FXAI.CD" localSheetId="45">#REF!</definedName>
    <definedName name="BM.GSR.FXAI.CD" localSheetId="46">#REF!</definedName>
    <definedName name="BM.GSR.FXAI.CD" localSheetId="47">#REF!</definedName>
    <definedName name="BM.GSR.FXAI.CD" localSheetId="48">#REF!</definedName>
    <definedName name="BM.GSR.FXAI.CD" localSheetId="49">#REF!</definedName>
    <definedName name="BM.GSR.FXAI.CD" localSheetId="50">#REF!</definedName>
    <definedName name="BM.GSR.FXAI.CD" localSheetId="5">#REF!</definedName>
    <definedName name="BM.GSR.FXAI.CD" localSheetId="51">#REF!</definedName>
    <definedName name="BM.GSR.FXAI.CD" localSheetId="52">#REF!</definedName>
    <definedName name="BM.GSR.FXAI.CD" localSheetId="53">#REF!</definedName>
    <definedName name="BM.GSR.FXAI.CD" localSheetId="54">#REF!</definedName>
    <definedName name="BM.GSR.FXAI.CD" localSheetId="56">#REF!</definedName>
    <definedName name="BM.GSR.FXAI.CD" localSheetId="57">#REF!</definedName>
    <definedName name="BM.GSR.FXAI.CD" localSheetId="58">#REF!</definedName>
    <definedName name="BM.GSR.FXAI.CD" localSheetId="59">#REF!</definedName>
    <definedName name="BM.GSR.FXAI.CD" localSheetId="60">#REF!</definedName>
    <definedName name="BM.GSR.FXAI.CD" localSheetId="61">#REF!</definedName>
    <definedName name="BM.GSR.FXAI.CD" localSheetId="62">#REF!</definedName>
    <definedName name="BM.GSR.FXAI.CD" localSheetId="63">#REF!</definedName>
    <definedName name="BM.GSR.FXAI.CD" localSheetId="6">#REF!</definedName>
    <definedName name="BM.GSR.FXAI.CD" localSheetId="64">#REF!</definedName>
    <definedName name="BM.GSR.FXAI.CD" localSheetId="65">#REF!</definedName>
    <definedName name="BM.GSR.FXAI.CD" localSheetId="66">#REF!</definedName>
    <definedName name="BM.GSR.FXAI.CD" localSheetId="67">#REF!</definedName>
    <definedName name="BM.GSR.FXAI.CD" localSheetId="68">#REF!</definedName>
    <definedName name="BM.GSR.FXAI.CD" localSheetId="69">#REF!</definedName>
    <definedName name="BM.GSR.FXAI.CD" localSheetId="71">#REF!</definedName>
    <definedName name="BM.GSR.FXAI.CD" localSheetId="72">#REF!</definedName>
    <definedName name="BM.GSR.FXAI.CD" localSheetId="73">#REF!</definedName>
    <definedName name="BM.GSR.FXAI.CD" localSheetId="7">#REF!</definedName>
    <definedName name="BM.GSR.FXAI.CD" localSheetId="74">#REF!</definedName>
    <definedName name="BM.GSR.FXAI.CD" localSheetId="75">#REF!</definedName>
    <definedName name="BM.GSR.FXAI.CD" localSheetId="76">#REF!</definedName>
    <definedName name="BM.GSR.FXAI.CD" localSheetId="77">#REF!</definedName>
    <definedName name="BM.GSR.FXAI.CD" localSheetId="78">#REF!</definedName>
    <definedName name="BM.GSR.FXAI.CD" localSheetId="79">#REF!</definedName>
    <definedName name="BM.GSR.FXAI.CD" localSheetId="8">#REF!</definedName>
    <definedName name="BM.GSR.FXAI.CD" localSheetId="9">#REF!</definedName>
    <definedName name="BM.GSR.FXAI.CD">#REF!</definedName>
    <definedName name="BM.GSR.GNFS.CD" localSheetId="1">#REF!</definedName>
    <definedName name="BM.GSR.GNFS.CD" localSheetId="11">#REF!</definedName>
    <definedName name="BM.GSR.GNFS.CD" localSheetId="12">#REF!</definedName>
    <definedName name="BM.GSR.GNFS.CD" localSheetId="13">#REF!</definedName>
    <definedName name="BM.GSR.GNFS.CD" localSheetId="23">#REF!</definedName>
    <definedName name="BM.GSR.GNFS.CD" localSheetId="24">#REF!</definedName>
    <definedName name="BM.GSR.GNFS.CD" localSheetId="26">#REF!</definedName>
    <definedName name="BM.GSR.GNFS.CD" localSheetId="28">#REF!</definedName>
    <definedName name="BM.GSR.GNFS.CD" localSheetId="29">#REF!</definedName>
    <definedName name="BM.GSR.GNFS.CD" localSheetId="31">#REF!</definedName>
    <definedName name="BM.GSR.GNFS.CD" localSheetId="41">#REF!</definedName>
    <definedName name="BM.GSR.GNFS.CD" localSheetId="4">#REF!</definedName>
    <definedName name="BM.GSR.GNFS.CD" localSheetId="46">#REF!</definedName>
    <definedName name="BM.GSR.GNFS.CD" localSheetId="47">#REF!</definedName>
    <definedName name="BM.GSR.GNFS.CD" localSheetId="48">#REF!</definedName>
    <definedName name="BM.GSR.GNFS.CD" localSheetId="49">#REF!</definedName>
    <definedName name="BM.GSR.GNFS.CD" localSheetId="50">#REF!</definedName>
    <definedName name="BM.GSR.GNFS.CD" localSheetId="51">#REF!</definedName>
    <definedName name="BM.GSR.GNFS.CD" localSheetId="53">#REF!</definedName>
    <definedName name="BM.GSR.GNFS.CD" localSheetId="54">#REF!</definedName>
    <definedName name="BM.GSR.GNFS.CD" localSheetId="56">#REF!</definedName>
    <definedName name="BM.GSR.GNFS.CD" localSheetId="57">#REF!</definedName>
    <definedName name="BM.GSR.GNFS.CD" localSheetId="58">#REF!</definedName>
    <definedName name="BM.GSR.GNFS.CD" localSheetId="60">#REF!</definedName>
    <definedName name="BM.GSR.GNFS.CD" localSheetId="61">#REF!</definedName>
    <definedName name="BM.GSR.GNFS.CD" localSheetId="62">#REF!</definedName>
    <definedName name="BM.GSR.GNFS.CD" localSheetId="63">#REF!</definedName>
    <definedName name="BM.GSR.GNFS.CD" localSheetId="64">#REF!</definedName>
    <definedName name="BM.GSR.GNFS.CD" localSheetId="66">#REF!</definedName>
    <definedName name="BM.GSR.GNFS.CD" localSheetId="67">#REF!</definedName>
    <definedName name="BM.GSR.GNFS.CD" localSheetId="68">#REF!</definedName>
    <definedName name="BM.GSR.GNFS.CD" localSheetId="69">#REF!</definedName>
    <definedName name="BM.GSR.GNFS.CD" localSheetId="71">#REF!</definedName>
    <definedName name="BM.GSR.GNFS.CD" localSheetId="72">#REF!</definedName>
    <definedName name="BM.GSR.GNFS.CD" localSheetId="73">#REF!</definedName>
    <definedName name="BM.GSR.GNFS.CD">#REF!</definedName>
    <definedName name="BM.GSR.MRCH.CD" localSheetId="1">#REF!</definedName>
    <definedName name="BM.GSR.MRCH.CD" localSheetId="11">#REF!</definedName>
    <definedName name="BM.GSR.MRCH.CD" localSheetId="12">#REF!</definedName>
    <definedName name="BM.GSR.MRCH.CD" localSheetId="13">#REF!</definedName>
    <definedName name="BM.GSR.MRCH.CD" localSheetId="23">#REF!</definedName>
    <definedName name="BM.GSR.MRCH.CD" localSheetId="24">#REF!</definedName>
    <definedName name="BM.GSR.MRCH.CD" localSheetId="26">#REF!</definedName>
    <definedName name="BM.GSR.MRCH.CD" localSheetId="28">#REF!</definedName>
    <definedName name="BM.GSR.MRCH.CD" localSheetId="29">#REF!</definedName>
    <definedName name="BM.GSR.MRCH.CD" localSheetId="31">#REF!</definedName>
    <definedName name="BM.GSR.MRCH.CD" localSheetId="41">#REF!</definedName>
    <definedName name="BM.GSR.MRCH.CD" localSheetId="4">#REF!</definedName>
    <definedName name="BM.GSR.MRCH.CD" localSheetId="46">#REF!</definedName>
    <definedName name="BM.GSR.MRCH.CD" localSheetId="47">#REF!</definedName>
    <definedName name="BM.GSR.MRCH.CD" localSheetId="48">#REF!</definedName>
    <definedName name="BM.GSR.MRCH.CD" localSheetId="49">#REF!</definedName>
    <definedName name="BM.GSR.MRCH.CD" localSheetId="50">#REF!</definedName>
    <definedName name="BM.GSR.MRCH.CD" localSheetId="51">#REF!</definedName>
    <definedName name="BM.GSR.MRCH.CD" localSheetId="53">#REF!</definedName>
    <definedName name="BM.GSR.MRCH.CD" localSheetId="54">#REF!</definedName>
    <definedName name="BM.GSR.MRCH.CD" localSheetId="56">#REF!</definedName>
    <definedName name="BM.GSR.MRCH.CD" localSheetId="57">#REF!</definedName>
    <definedName name="BM.GSR.MRCH.CD" localSheetId="58">#REF!</definedName>
    <definedName name="BM.GSR.MRCH.CD" localSheetId="60">#REF!</definedName>
    <definedName name="BM.GSR.MRCH.CD" localSheetId="61">#REF!</definedName>
    <definedName name="BM.GSR.MRCH.CD" localSheetId="62">#REF!</definedName>
    <definedName name="BM.GSR.MRCH.CD" localSheetId="63">#REF!</definedName>
    <definedName name="BM.GSR.MRCH.CD" localSheetId="64">#REF!</definedName>
    <definedName name="BM.GSR.MRCH.CD" localSheetId="66">#REF!</definedName>
    <definedName name="BM.GSR.MRCH.CD" localSheetId="67">#REF!</definedName>
    <definedName name="BM.GSR.MRCH.CD" localSheetId="68">#REF!</definedName>
    <definedName name="BM.GSR.MRCH.CD" localSheetId="69">#REF!</definedName>
    <definedName name="BM.GSR.MRCH.CD" localSheetId="71">#REF!</definedName>
    <definedName name="BM.GSR.MRCH.CD" localSheetId="72">#REF!</definedName>
    <definedName name="BM.GSR.MRCH.CD" localSheetId="73">#REF!</definedName>
    <definedName name="BM.GSR.MRCH.CD">#REF!</definedName>
    <definedName name="BM.GSR.NFSV.CD" localSheetId="1">#REF!</definedName>
    <definedName name="BM.GSR.NFSV.CD" localSheetId="11">#REF!</definedName>
    <definedName name="BM.GSR.NFSV.CD" localSheetId="12">#REF!</definedName>
    <definedName name="BM.GSR.NFSV.CD" localSheetId="13">#REF!</definedName>
    <definedName name="BM.GSR.NFSV.CD" localSheetId="23">#REF!</definedName>
    <definedName name="BM.GSR.NFSV.CD" localSheetId="24">#REF!</definedName>
    <definedName name="BM.GSR.NFSV.CD" localSheetId="26">#REF!</definedName>
    <definedName name="BM.GSR.NFSV.CD" localSheetId="28">#REF!</definedName>
    <definedName name="BM.GSR.NFSV.CD" localSheetId="29">#REF!</definedName>
    <definedName name="BM.GSR.NFSV.CD" localSheetId="31">#REF!</definedName>
    <definedName name="BM.GSR.NFSV.CD" localSheetId="41">#REF!</definedName>
    <definedName name="BM.GSR.NFSV.CD" localSheetId="4">#REF!</definedName>
    <definedName name="BM.GSR.NFSV.CD" localSheetId="46">#REF!</definedName>
    <definedName name="BM.GSR.NFSV.CD" localSheetId="47">#REF!</definedName>
    <definedName name="BM.GSR.NFSV.CD" localSheetId="48">#REF!</definedName>
    <definedName name="BM.GSR.NFSV.CD" localSheetId="49">#REF!</definedName>
    <definedName name="BM.GSR.NFSV.CD" localSheetId="50">#REF!</definedName>
    <definedName name="BM.GSR.NFSV.CD" localSheetId="51">#REF!</definedName>
    <definedName name="BM.GSR.NFSV.CD" localSheetId="53">#REF!</definedName>
    <definedName name="BM.GSR.NFSV.CD" localSheetId="54">#REF!</definedName>
    <definedName name="BM.GSR.NFSV.CD" localSheetId="56">#REF!</definedName>
    <definedName name="BM.GSR.NFSV.CD" localSheetId="57">#REF!</definedName>
    <definedName name="BM.GSR.NFSV.CD" localSheetId="58">#REF!</definedName>
    <definedName name="BM.GSR.NFSV.CD" localSheetId="60">#REF!</definedName>
    <definedName name="BM.GSR.NFSV.CD" localSheetId="61">#REF!</definedName>
    <definedName name="BM.GSR.NFSV.CD" localSheetId="62">#REF!</definedName>
    <definedName name="BM.GSR.NFSV.CD" localSheetId="63">#REF!</definedName>
    <definedName name="BM.GSR.NFSV.CD" localSheetId="64">#REF!</definedName>
    <definedName name="BM.GSR.NFSV.CD" localSheetId="66">#REF!</definedName>
    <definedName name="BM.GSR.NFSV.CD" localSheetId="67">#REF!</definedName>
    <definedName name="BM.GSR.NFSV.CD" localSheetId="68">#REF!</definedName>
    <definedName name="BM.GSR.NFSV.CD" localSheetId="69">#REF!</definedName>
    <definedName name="BM.GSR.NFSV.CD" localSheetId="71">#REF!</definedName>
    <definedName name="BM.GSR.NFSV.CD" localSheetId="72">#REF!</definedName>
    <definedName name="BM.GSR.NFSV.CD" localSheetId="73">#REF!</definedName>
    <definedName name="BM.GSR.NFSV.CD">#REF!</definedName>
    <definedName name="BM.GSR.TOTL.CD" localSheetId="1">#REF!</definedName>
    <definedName name="BM.GSR.TOTL.CD" localSheetId="11">#REF!</definedName>
    <definedName name="BM.GSR.TOTL.CD" localSheetId="12">#REF!</definedName>
    <definedName name="BM.GSR.TOTL.CD" localSheetId="13">#REF!</definedName>
    <definedName name="BM.GSR.TOTL.CD" localSheetId="23">#REF!</definedName>
    <definedName name="BM.GSR.TOTL.CD" localSheetId="24">#REF!</definedName>
    <definedName name="BM.GSR.TOTL.CD" localSheetId="26">#REF!</definedName>
    <definedName name="BM.GSR.TOTL.CD" localSheetId="28">#REF!</definedName>
    <definedName name="BM.GSR.TOTL.CD" localSheetId="29">#REF!</definedName>
    <definedName name="BM.GSR.TOTL.CD" localSheetId="31">#REF!</definedName>
    <definedName name="BM.GSR.TOTL.CD" localSheetId="41">#REF!</definedName>
    <definedName name="BM.GSR.TOTL.CD" localSheetId="4">#REF!</definedName>
    <definedName name="BM.GSR.TOTL.CD" localSheetId="46">#REF!</definedName>
    <definedName name="BM.GSR.TOTL.CD" localSheetId="47">#REF!</definedName>
    <definedName name="BM.GSR.TOTL.CD" localSheetId="48">#REF!</definedName>
    <definedName name="BM.GSR.TOTL.CD" localSheetId="49">#REF!</definedName>
    <definedName name="BM.GSR.TOTL.CD" localSheetId="50">#REF!</definedName>
    <definedName name="BM.GSR.TOTL.CD" localSheetId="51">#REF!</definedName>
    <definedName name="BM.GSR.TOTL.CD" localSheetId="53">#REF!</definedName>
    <definedName name="BM.GSR.TOTL.CD" localSheetId="54">#REF!</definedName>
    <definedName name="BM.GSR.TOTL.CD" localSheetId="56">#REF!</definedName>
    <definedName name="BM.GSR.TOTL.CD" localSheetId="57">#REF!</definedName>
    <definedName name="BM.GSR.TOTL.CD" localSheetId="58">#REF!</definedName>
    <definedName name="BM.GSR.TOTL.CD" localSheetId="60">#REF!</definedName>
    <definedName name="BM.GSR.TOTL.CD" localSheetId="61">#REF!</definedName>
    <definedName name="BM.GSR.TOTL.CD" localSheetId="62">#REF!</definedName>
    <definedName name="BM.GSR.TOTL.CD" localSheetId="63">#REF!</definedName>
    <definedName name="BM.GSR.TOTL.CD" localSheetId="64">#REF!</definedName>
    <definedName name="BM.GSR.TOTL.CD" localSheetId="66">#REF!</definedName>
    <definedName name="BM.GSR.TOTL.CD" localSheetId="67">#REF!</definedName>
    <definedName name="BM.GSR.TOTL.CD" localSheetId="68">#REF!</definedName>
    <definedName name="BM.GSR.TOTL.CD" localSheetId="69">#REF!</definedName>
    <definedName name="BM.GSR.TOTL.CD" localSheetId="71">#REF!</definedName>
    <definedName name="BM.GSR.TOTL.CD" localSheetId="72">#REF!</definedName>
    <definedName name="BM.GSR.TOTL.CD" localSheetId="73">#REF!</definedName>
    <definedName name="BM.GSR.TOTL.CD">#REF!</definedName>
    <definedName name="BM.TRF.CURR.CD" localSheetId="1">#REF!</definedName>
    <definedName name="BM.TRF.CURR.CD" localSheetId="11">#REF!</definedName>
    <definedName name="BM.TRF.CURR.CD" localSheetId="12">#REF!</definedName>
    <definedName name="BM.TRF.CURR.CD" localSheetId="13">#REF!</definedName>
    <definedName name="BM.TRF.CURR.CD" localSheetId="23">#REF!</definedName>
    <definedName name="BM.TRF.CURR.CD" localSheetId="24">#REF!</definedName>
    <definedName name="BM.TRF.CURR.CD" localSheetId="26">#REF!</definedName>
    <definedName name="BM.TRF.CURR.CD" localSheetId="28">#REF!</definedName>
    <definedName name="BM.TRF.CURR.CD" localSheetId="29">#REF!</definedName>
    <definedName name="BM.TRF.CURR.CD" localSheetId="31">#REF!</definedName>
    <definedName name="BM.TRF.CURR.CD" localSheetId="41">#REF!</definedName>
    <definedName name="BM.TRF.CURR.CD" localSheetId="4">#REF!</definedName>
    <definedName name="BM.TRF.CURR.CD" localSheetId="46">#REF!</definedName>
    <definedName name="BM.TRF.CURR.CD" localSheetId="47">#REF!</definedName>
    <definedName name="BM.TRF.CURR.CD" localSheetId="48">#REF!</definedName>
    <definedName name="BM.TRF.CURR.CD" localSheetId="49">#REF!</definedName>
    <definedName name="BM.TRF.CURR.CD" localSheetId="50">#REF!</definedName>
    <definedName name="BM.TRF.CURR.CD" localSheetId="51">#REF!</definedName>
    <definedName name="BM.TRF.CURR.CD" localSheetId="53">#REF!</definedName>
    <definedName name="BM.TRF.CURR.CD" localSheetId="54">#REF!</definedName>
    <definedName name="BM.TRF.CURR.CD" localSheetId="56">#REF!</definedName>
    <definedName name="BM.TRF.CURR.CD" localSheetId="57">#REF!</definedName>
    <definedName name="BM.TRF.CURR.CD" localSheetId="58">#REF!</definedName>
    <definedName name="BM.TRF.CURR.CD" localSheetId="60">#REF!</definedName>
    <definedName name="BM.TRF.CURR.CD" localSheetId="61">#REF!</definedName>
    <definedName name="BM.TRF.CURR.CD" localSheetId="62">#REF!</definedName>
    <definedName name="BM.TRF.CURR.CD" localSheetId="63">#REF!</definedName>
    <definedName name="BM.TRF.CURR.CD" localSheetId="64">#REF!</definedName>
    <definedName name="BM.TRF.CURR.CD" localSheetId="66">#REF!</definedName>
    <definedName name="BM.TRF.CURR.CD" localSheetId="67">#REF!</definedName>
    <definedName name="BM.TRF.CURR.CD" localSheetId="68">#REF!</definedName>
    <definedName name="BM.TRF.CURR.CD" localSheetId="69">#REF!</definedName>
    <definedName name="BM.TRF.CURR.CD" localSheetId="71">#REF!</definedName>
    <definedName name="BM.TRF.CURR.CD" localSheetId="72">#REF!</definedName>
    <definedName name="BM.TRF.CURR.CD" localSheetId="73">#REF!</definedName>
    <definedName name="BM.TRF.CURR.CD">#REF!</definedName>
    <definedName name="BM.TRF.PRVT.CD" localSheetId="1">#REF!</definedName>
    <definedName name="BM.TRF.PRVT.CD" localSheetId="11">#REF!</definedName>
    <definedName name="BM.TRF.PRVT.CD" localSheetId="12">#REF!</definedName>
    <definedName name="BM.TRF.PRVT.CD" localSheetId="13">#REF!</definedName>
    <definedName name="BM.TRF.PRVT.CD" localSheetId="23">#REF!</definedName>
    <definedName name="BM.TRF.PRVT.CD" localSheetId="24">#REF!</definedName>
    <definedName name="BM.TRF.PRVT.CD" localSheetId="26">#REF!</definedName>
    <definedName name="BM.TRF.PRVT.CD" localSheetId="28">#REF!</definedName>
    <definedName name="BM.TRF.PRVT.CD" localSheetId="29">#REF!</definedName>
    <definedName name="BM.TRF.PRVT.CD" localSheetId="31">#REF!</definedName>
    <definedName name="BM.TRF.PRVT.CD" localSheetId="41">#REF!</definedName>
    <definedName name="BM.TRF.PRVT.CD" localSheetId="4">#REF!</definedName>
    <definedName name="BM.TRF.PRVT.CD" localSheetId="46">#REF!</definedName>
    <definedName name="BM.TRF.PRVT.CD" localSheetId="47">#REF!</definedName>
    <definedName name="BM.TRF.PRVT.CD" localSheetId="48">#REF!</definedName>
    <definedName name="BM.TRF.PRVT.CD" localSheetId="49">#REF!</definedName>
    <definedName name="BM.TRF.PRVT.CD" localSheetId="50">#REF!</definedName>
    <definedName name="BM.TRF.PRVT.CD" localSheetId="51">#REF!</definedName>
    <definedName name="BM.TRF.PRVT.CD" localSheetId="53">#REF!</definedName>
    <definedName name="BM.TRF.PRVT.CD" localSheetId="54">#REF!</definedName>
    <definedName name="BM.TRF.PRVT.CD" localSheetId="56">#REF!</definedName>
    <definedName name="BM.TRF.PRVT.CD" localSheetId="57">#REF!</definedName>
    <definedName name="BM.TRF.PRVT.CD" localSheetId="58">#REF!</definedName>
    <definedName name="BM.TRF.PRVT.CD" localSheetId="60">#REF!</definedName>
    <definedName name="BM.TRF.PRVT.CD" localSheetId="61">#REF!</definedName>
    <definedName name="BM.TRF.PRVT.CD" localSheetId="62">#REF!</definedName>
    <definedName name="BM.TRF.PRVT.CD" localSheetId="63">#REF!</definedName>
    <definedName name="BM.TRF.PRVT.CD" localSheetId="64">#REF!</definedName>
    <definedName name="BM.TRF.PRVT.CD" localSheetId="66">#REF!</definedName>
    <definedName name="BM.TRF.PRVT.CD" localSheetId="67">#REF!</definedName>
    <definedName name="BM.TRF.PRVT.CD" localSheetId="68">#REF!</definedName>
    <definedName name="BM.TRF.PRVT.CD" localSheetId="69">#REF!</definedName>
    <definedName name="BM.TRF.PRVT.CD" localSheetId="71">#REF!</definedName>
    <definedName name="BM.TRF.PRVT.CD" localSheetId="72">#REF!</definedName>
    <definedName name="BM.TRF.PRVT.CD" localSheetId="73">#REF!</definedName>
    <definedName name="BM.TRF.PRVT.CD">#REF!</definedName>
    <definedName name="BMG" localSheetId="5">[118]Q6!$E$28:$AH$28</definedName>
    <definedName name="BMG" localSheetId="6">[119]Q6!$E$28:$AH$28</definedName>
    <definedName name="BMG">[120]Q6!$E$28:$AH$28</definedName>
    <definedName name="BMI" localSheetId="1">#REF!</definedName>
    <definedName name="BMI" localSheetId="10">#REF!</definedName>
    <definedName name="BMI" localSheetId="11">#REF!</definedName>
    <definedName name="BMI" localSheetId="12">#REF!</definedName>
    <definedName name="BMI" localSheetId="13">#REF!</definedName>
    <definedName name="BMI" localSheetId="15">#REF!</definedName>
    <definedName name="BMI" localSheetId="16">#REF!</definedName>
    <definedName name="BMI" localSheetId="2">#REF!</definedName>
    <definedName name="BMI" localSheetId="23">#REF!</definedName>
    <definedName name="BMI" localSheetId="24">#REF!</definedName>
    <definedName name="BMI" localSheetId="25">#REF!</definedName>
    <definedName name="BMI" localSheetId="26">#REF!</definedName>
    <definedName name="BMI" localSheetId="27">#REF!</definedName>
    <definedName name="BMI" localSheetId="28">#REF!</definedName>
    <definedName name="BMI" localSheetId="29">#REF!</definedName>
    <definedName name="BMI" localSheetId="3">#REF!</definedName>
    <definedName name="BMI" localSheetId="31">#REF!</definedName>
    <definedName name="BMI" localSheetId="32">#REF!</definedName>
    <definedName name="BMI" localSheetId="33">#REF!</definedName>
    <definedName name="BMI" localSheetId="34">#REF!</definedName>
    <definedName name="BMI" localSheetId="37">#REF!</definedName>
    <definedName name="BMI" localSheetId="41">#REF!</definedName>
    <definedName name="BMI" localSheetId="4">#REF!</definedName>
    <definedName name="BMI" localSheetId="45">#REF!</definedName>
    <definedName name="BMI" localSheetId="46">#REF!</definedName>
    <definedName name="BMI" localSheetId="47">#REF!</definedName>
    <definedName name="BMI" localSheetId="48">#REF!</definedName>
    <definedName name="BMI" localSheetId="49">#REF!</definedName>
    <definedName name="BMI" localSheetId="50">#REF!</definedName>
    <definedName name="BMI" localSheetId="5">#REF!</definedName>
    <definedName name="BMI" localSheetId="51">#REF!</definedName>
    <definedName name="BMI" localSheetId="52">#REF!</definedName>
    <definedName name="BMI" localSheetId="53">#REF!</definedName>
    <definedName name="BMI" localSheetId="54">#REF!</definedName>
    <definedName name="BMI" localSheetId="56">#REF!</definedName>
    <definedName name="BMI" localSheetId="57">#REF!</definedName>
    <definedName name="BMI" localSheetId="58">#REF!</definedName>
    <definedName name="BMI" localSheetId="59">#REF!</definedName>
    <definedName name="BMI" localSheetId="60">#REF!</definedName>
    <definedName name="BMI" localSheetId="61">#REF!</definedName>
    <definedName name="BMI" localSheetId="62">#REF!</definedName>
    <definedName name="BMI" localSheetId="63">#REF!</definedName>
    <definedName name="BMI" localSheetId="6">#REF!</definedName>
    <definedName name="BMI" localSheetId="64">#REF!</definedName>
    <definedName name="BMI" localSheetId="65">#REF!</definedName>
    <definedName name="BMI" localSheetId="66">#REF!</definedName>
    <definedName name="BMI" localSheetId="67">#REF!</definedName>
    <definedName name="BMI" localSheetId="68">#REF!</definedName>
    <definedName name="BMI" localSheetId="69">#REF!</definedName>
    <definedName name="BMI" localSheetId="71">#REF!</definedName>
    <definedName name="BMI" localSheetId="72">#REF!</definedName>
    <definedName name="BMI" localSheetId="73">#REF!</definedName>
    <definedName name="BMI" localSheetId="7">#REF!</definedName>
    <definedName name="BMI" localSheetId="74">#REF!</definedName>
    <definedName name="BMI" localSheetId="75">#REF!</definedName>
    <definedName name="BMI" localSheetId="76">#REF!</definedName>
    <definedName name="BMI" localSheetId="77">#REF!</definedName>
    <definedName name="BMI" localSheetId="78">#REF!</definedName>
    <definedName name="BMI" localSheetId="79">#REF!</definedName>
    <definedName name="BMI" localSheetId="8">#REF!</definedName>
    <definedName name="BMI" localSheetId="9">#REF!</definedName>
    <definedName name="BMI">#REF!</definedName>
    <definedName name="BMII">#N/A</definedName>
    <definedName name="BMII_7" localSheetId="1">#REF!</definedName>
    <definedName name="BMII_7" localSheetId="10">#REF!</definedName>
    <definedName name="BMII_7" localSheetId="11">#REF!</definedName>
    <definedName name="BMII_7" localSheetId="12">#REF!</definedName>
    <definedName name="BMII_7" localSheetId="13">#REF!</definedName>
    <definedName name="BMII_7" localSheetId="15">#REF!</definedName>
    <definedName name="BMII_7" localSheetId="16">#REF!</definedName>
    <definedName name="BMII_7" localSheetId="2">#REF!</definedName>
    <definedName name="BMII_7" localSheetId="23">#REF!</definedName>
    <definedName name="BMII_7" localSheetId="24">#REF!</definedName>
    <definedName name="BMII_7" localSheetId="25">#REF!</definedName>
    <definedName name="BMII_7" localSheetId="26">#REF!</definedName>
    <definedName name="BMII_7" localSheetId="27">#REF!</definedName>
    <definedName name="BMII_7" localSheetId="28">#REF!</definedName>
    <definedName name="BMII_7" localSheetId="29">#REF!</definedName>
    <definedName name="BMII_7" localSheetId="3">#REF!</definedName>
    <definedName name="BMII_7" localSheetId="31">#REF!</definedName>
    <definedName name="BMII_7" localSheetId="32">#REF!</definedName>
    <definedName name="BMII_7" localSheetId="33">#REF!</definedName>
    <definedName name="BMII_7" localSheetId="34">#REF!</definedName>
    <definedName name="BMII_7" localSheetId="37">#REF!</definedName>
    <definedName name="BMII_7" localSheetId="41">#REF!</definedName>
    <definedName name="BMII_7" localSheetId="4">#REF!</definedName>
    <definedName name="BMII_7" localSheetId="45">#REF!</definedName>
    <definedName name="BMII_7" localSheetId="46">#REF!</definedName>
    <definedName name="BMII_7" localSheetId="47">#REF!</definedName>
    <definedName name="BMII_7" localSheetId="48">#REF!</definedName>
    <definedName name="BMII_7" localSheetId="49">#REF!</definedName>
    <definedName name="BMII_7" localSheetId="50">#REF!</definedName>
    <definedName name="BMII_7" localSheetId="5">#REF!</definedName>
    <definedName name="BMII_7" localSheetId="51">#REF!</definedName>
    <definedName name="BMII_7" localSheetId="52">#REF!</definedName>
    <definedName name="BMII_7" localSheetId="53">#REF!</definedName>
    <definedName name="BMII_7" localSheetId="54">#REF!</definedName>
    <definedName name="BMII_7" localSheetId="56">#REF!</definedName>
    <definedName name="BMII_7" localSheetId="57">#REF!</definedName>
    <definedName name="BMII_7" localSheetId="58">#REF!</definedName>
    <definedName name="BMII_7" localSheetId="59">#REF!</definedName>
    <definedName name="BMII_7" localSheetId="60">#REF!</definedName>
    <definedName name="BMII_7" localSheetId="61">#REF!</definedName>
    <definedName name="BMII_7" localSheetId="62">#REF!</definedName>
    <definedName name="BMII_7" localSheetId="63">#REF!</definedName>
    <definedName name="BMII_7" localSheetId="6">#REF!</definedName>
    <definedName name="BMII_7" localSheetId="64">#REF!</definedName>
    <definedName name="BMII_7" localSheetId="65">#REF!</definedName>
    <definedName name="BMII_7" localSheetId="66">#REF!</definedName>
    <definedName name="BMII_7" localSheetId="67">#REF!</definedName>
    <definedName name="BMII_7" localSheetId="68">#REF!</definedName>
    <definedName name="BMII_7" localSheetId="69">#REF!</definedName>
    <definedName name="BMII_7" localSheetId="71">#REF!</definedName>
    <definedName name="BMII_7" localSheetId="72">#REF!</definedName>
    <definedName name="BMII_7" localSheetId="73">#REF!</definedName>
    <definedName name="BMII_7" localSheetId="7">#REF!</definedName>
    <definedName name="BMII_7" localSheetId="74">#REF!</definedName>
    <definedName name="BMII_7" localSheetId="75">#REF!</definedName>
    <definedName name="BMII_7" localSheetId="76">#REF!</definedName>
    <definedName name="BMII_7" localSheetId="77">#REF!</definedName>
    <definedName name="BMII_7" localSheetId="78">#REF!</definedName>
    <definedName name="BMII_7" localSheetId="79">#REF!</definedName>
    <definedName name="BMII_7" localSheetId="8">#REF!</definedName>
    <definedName name="BMII_7" localSheetId="9">#REF!</definedName>
    <definedName name="BMII_7">#REF!</definedName>
    <definedName name="BMII_G" localSheetId="1">#REF!</definedName>
    <definedName name="BMII_G" localSheetId="10">#REF!</definedName>
    <definedName name="BMII_G" localSheetId="11">#REF!</definedName>
    <definedName name="BMII_G" localSheetId="12">#REF!</definedName>
    <definedName name="BMII_G" localSheetId="13">#REF!</definedName>
    <definedName name="BMII_G" localSheetId="15">#REF!</definedName>
    <definedName name="BMII_G" localSheetId="16">#REF!</definedName>
    <definedName name="BMII_G" localSheetId="2">#REF!</definedName>
    <definedName name="BMII_G" localSheetId="23">#REF!</definedName>
    <definedName name="BMII_G" localSheetId="24">#REF!</definedName>
    <definedName name="BMII_G" localSheetId="25">#REF!</definedName>
    <definedName name="BMII_G" localSheetId="26">#REF!</definedName>
    <definedName name="BMII_G" localSheetId="27">#REF!</definedName>
    <definedName name="BMII_G" localSheetId="28">#REF!</definedName>
    <definedName name="BMII_G" localSheetId="29">#REF!</definedName>
    <definedName name="BMII_G" localSheetId="3">#REF!</definedName>
    <definedName name="BMII_G" localSheetId="31">#REF!</definedName>
    <definedName name="BMII_G" localSheetId="32">#REF!</definedName>
    <definedName name="BMII_G" localSheetId="33">#REF!</definedName>
    <definedName name="BMII_G" localSheetId="34">#REF!</definedName>
    <definedName name="BMII_G" localSheetId="37">#REF!</definedName>
    <definedName name="BMII_G" localSheetId="41">#REF!</definedName>
    <definedName name="BMII_G" localSheetId="4">#REF!</definedName>
    <definedName name="BMII_G" localSheetId="45">#REF!</definedName>
    <definedName name="BMII_G" localSheetId="46">#REF!</definedName>
    <definedName name="BMII_G" localSheetId="47">#REF!</definedName>
    <definedName name="BMII_G" localSheetId="48">#REF!</definedName>
    <definedName name="BMII_G" localSheetId="49">#REF!</definedName>
    <definedName name="BMII_G" localSheetId="50">#REF!</definedName>
    <definedName name="BMII_G" localSheetId="5">#REF!</definedName>
    <definedName name="BMII_G" localSheetId="51">#REF!</definedName>
    <definedName name="BMII_G" localSheetId="52">#REF!</definedName>
    <definedName name="BMII_G" localSheetId="53">#REF!</definedName>
    <definedName name="BMII_G" localSheetId="54">#REF!</definedName>
    <definedName name="BMII_G" localSheetId="56">#REF!</definedName>
    <definedName name="BMII_G" localSheetId="57">#REF!</definedName>
    <definedName name="BMII_G" localSheetId="58">#REF!</definedName>
    <definedName name="BMII_G" localSheetId="59">#REF!</definedName>
    <definedName name="BMII_G" localSheetId="60">#REF!</definedName>
    <definedName name="BMII_G" localSheetId="61">#REF!</definedName>
    <definedName name="BMII_G" localSheetId="62">#REF!</definedName>
    <definedName name="BMII_G" localSheetId="63">#REF!</definedName>
    <definedName name="BMII_G" localSheetId="6">#REF!</definedName>
    <definedName name="BMII_G" localSheetId="64">#REF!</definedName>
    <definedName name="BMII_G" localSheetId="65">#REF!</definedName>
    <definedName name="BMII_G" localSheetId="66">#REF!</definedName>
    <definedName name="BMII_G" localSheetId="67">#REF!</definedName>
    <definedName name="BMII_G" localSheetId="68">#REF!</definedName>
    <definedName name="BMII_G" localSheetId="69">#REF!</definedName>
    <definedName name="BMII_G" localSheetId="71">#REF!</definedName>
    <definedName name="BMII_G" localSheetId="72">#REF!</definedName>
    <definedName name="BMII_G" localSheetId="73">#REF!</definedName>
    <definedName name="BMII_G" localSheetId="7">#REF!</definedName>
    <definedName name="BMII_G" localSheetId="74">#REF!</definedName>
    <definedName name="BMII_G" localSheetId="75">#REF!</definedName>
    <definedName name="BMII_G" localSheetId="76">#REF!</definedName>
    <definedName name="BMII_G" localSheetId="77">#REF!</definedName>
    <definedName name="BMII_G" localSheetId="78">#REF!</definedName>
    <definedName name="BMII_G" localSheetId="79">#REF!</definedName>
    <definedName name="BMII_G" localSheetId="8">#REF!</definedName>
    <definedName name="BMII_G" localSheetId="9">#REF!</definedName>
    <definedName name="BMII_G">#REF!</definedName>
    <definedName name="BMII_P" localSheetId="1">#REF!</definedName>
    <definedName name="BMII_P" localSheetId="10">#REF!</definedName>
    <definedName name="BMII_P" localSheetId="11">#REF!</definedName>
    <definedName name="BMII_P" localSheetId="12">#REF!</definedName>
    <definedName name="BMII_P" localSheetId="13">#REF!</definedName>
    <definedName name="BMII_P" localSheetId="15">#REF!</definedName>
    <definedName name="BMII_P" localSheetId="16">#REF!</definedName>
    <definedName name="BMII_P" localSheetId="2">#REF!</definedName>
    <definedName name="BMII_P" localSheetId="23">#REF!</definedName>
    <definedName name="BMII_P" localSheetId="24">#REF!</definedName>
    <definedName name="BMII_P" localSheetId="25">#REF!</definedName>
    <definedName name="BMII_P" localSheetId="26">#REF!</definedName>
    <definedName name="BMII_P" localSheetId="27">#REF!</definedName>
    <definedName name="BMII_P" localSheetId="28">#REF!</definedName>
    <definedName name="BMII_P" localSheetId="29">#REF!</definedName>
    <definedName name="BMII_P" localSheetId="3">#REF!</definedName>
    <definedName name="BMII_P" localSheetId="31">#REF!</definedName>
    <definedName name="BMII_P" localSheetId="32">#REF!</definedName>
    <definedName name="BMII_P" localSheetId="33">#REF!</definedName>
    <definedName name="BMII_P" localSheetId="34">#REF!</definedName>
    <definedName name="BMII_P" localSheetId="37">#REF!</definedName>
    <definedName name="BMII_P" localSheetId="41">#REF!</definedName>
    <definedName name="BMII_P" localSheetId="4">#REF!</definedName>
    <definedName name="BMII_P" localSheetId="46">#REF!</definedName>
    <definedName name="BMII_P" localSheetId="47">#REF!</definedName>
    <definedName name="BMII_P" localSheetId="48">#REF!</definedName>
    <definedName name="BMII_P" localSheetId="49">#REF!</definedName>
    <definedName name="BMII_P" localSheetId="50">#REF!</definedName>
    <definedName name="BMII_P" localSheetId="5">#REF!</definedName>
    <definedName name="BMII_P" localSheetId="51">#REF!</definedName>
    <definedName name="BMII_P" localSheetId="52">#REF!</definedName>
    <definedName name="BMII_P" localSheetId="53">#REF!</definedName>
    <definedName name="BMII_P" localSheetId="54">#REF!</definedName>
    <definedName name="BMII_P" localSheetId="56">#REF!</definedName>
    <definedName name="BMII_P" localSheetId="57">#REF!</definedName>
    <definedName name="BMII_P" localSheetId="58">#REF!</definedName>
    <definedName name="BMII_P" localSheetId="59">#REF!</definedName>
    <definedName name="BMII_P" localSheetId="60">#REF!</definedName>
    <definedName name="BMII_P" localSheetId="61">#REF!</definedName>
    <definedName name="BMII_P" localSheetId="62">#REF!</definedName>
    <definedName name="BMII_P" localSheetId="63">#REF!</definedName>
    <definedName name="BMII_P" localSheetId="6">#REF!</definedName>
    <definedName name="BMII_P" localSheetId="64">#REF!</definedName>
    <definedName name="BMII_P" localSheetId="65">#REF!</definedName>
    <definedName name="BMII_P" localSheetId="66">#REF!</definedName>
    <definedName name="BMII_P" localSheetId="67">#REF!</definedName>
    <definedName name="BMII_P" localSheetId="68">#REF!</definedName>
    <definedName name="BMII_P" localSheetId="69">#REF!</definedName>
    <definedName name="BMII_P" localSheetId="71">#REF!</definedName>
    <definedName name="BMII_P" localSheetId="72">#REF!</definedName>
    <definedName name="BMII_P" localSheetId="73">#REF!</definedName>
    <definedName name="BMII_P" localSheetId="7">#REF!</definedName>
    <definedName name="BMII_P" localSheetId="74">#REF!</definedName>
    <definedName name="BMII_P" localSheetId="75">#REF!</definedName>
    <definedName name="BMII_P" localSheetId="76">#REF!</definedName>
    <definedName name="BMII_P" localSheetId="77">#REF!</definedName>
    <definedName name="BMII_P" localSheetId="78">#REF!</definedName>
    <definedName name="BMII_P" localSheetId="79">#REF!</definedName>
    <definedName name="BMII_P" localSheetId="8">#REF!</definedName>
    <definedName name="BMII_P" localSheetId="9">#REF!</definedName>
    <definedName name="BMII_P">#REF!</definedName>
    <definedName name="BMIIB">#N/A</definedName>
    <definedName name="BMIIBA" localSheetId="1">#REF!</definedName>
    <definedName name="BMIIBA" localSheetId="10">#REF!</definedName>
    <definedName name="BMIIBA" localSheetId="11">#REF!</definedName>
    <definedName name="BMIIBA" localSheetId="12">#REF!</definedName>
    <definedName name="BMIIBA" localSheetId="13">#REF!</definedName>
    <definedName name="BMIIBA" localSheetId="15">#REF!</definedName>
    <definedName name="BMIIBA" localSheetId="16">#REF!</definedName>
    <definedName name="BMIIBA" localSheetId="2">#REF!</definedName>
    <definedName name="BMIIBA" localSheetId="23">#REF!</definedName>
    <definedName name="BMIIBA" localSheetId="24">#REF!</definedName>
    <definedName name="BMIIBA" localSheetId="25">#REF!</definedName>
    <definedName name="BMIIBA" localSheetId="26">#REF!</definedName>
    <definedName name="BMIIBA" localSheetId="27">#REF!</definedName>
    <definedName name="BMIIBA" localSheetId="28">#REF!</definedName>
    <definedName name="BMIIBA" localSheetId="29">#REF!</definedName>
    <definedName name="BMIIBA" localSheetId="3">#REF!</definedName>
    <definedName name="BMIIBA" localSheetId="31">#REF!</definedName>
    <definedName name="BMIIBA" localSheetId="32">#REF!</definedName>
    <definedName name="BMIIBA" localSheetId="33">#REF!</definedName>
    <definedName name="BMIIBA" localSheetId="34">#REF!</definedName>
    <definedName name="BMIIBA" localSheetId="37">#REF!</definedName>
    <definedName name="BMIIBA" localSheetId="41">#REF!</definedName>
    <definedName name="BMIIBA" localSheetId="4">#REF!</definedName>
    <definedName name="BMIIBA" localSheetId="45">#REF!</definedName>
    <definedName name="BMIIBA" localSheetId="46">#REF!</definedName>
    <definedName name="BMIIBA" localSheetId="47">#REF!</definedName>
    <definedName name="BMIIBA" localSheetId="48">#REF!</definedName>
    <definedName name="BMIIBA" localSheetId="49">#REF!</definedName>
    <definedName name="BMIIBA" localSheetId="50">#REF!</definedName>
    <definedName name="BMIIBA" localSheetId="5">#REF!</definedName>
    <definedName name="BMIIBA" localSheetId="51">#REF!</definedName>
    <definedName name="BMIIBA" localSheetId="52">#REF!</definedName>
    <definedName name="BMIIBA" localSheetId="53">#REF!</definedName>
    <definedName name="BMIIBA" localSheetId="54">#REF!</definedName>
    <definedName name="BMIIBA" localSheetId="56">#REF!</definedName>
    <definedName name="BMIIBA" localSheetId="57">#REF!</definedName>
    <definedName name="BMIIBA" localSheetId="58">#REF!</definedName>
    <definedName name="BMIIBA" localSheetId="59">#REF!</definedName>
    <definedName name="BMIIBA" localSheetId="60">#REF!</definedName>
    <definedName name="BMIIBA" localSheetId="61">#REF!</definedName>
    <definedName name="BMIIBA" localSheetId="62">#REF!</definedName>
    <definedName name="BMIIBA" localSheetId="63">#REF!</definedName>
    <definedName name="BMIIBA" localSheetId="6">#REF!</definedName>
    <definedName name="BMIIBA" localSheetId="64">#REF!</definedName>
    <definedName name="BMIIBA" localSheetId="65">#REF!</definedName>
    <definedName name="BMIIBA" localSheetId="66">#REF!</definedName>
    <definedName name="BMIIBA" localSheetId="67">#REF!</definedName>
    <definedName name="BMIIBA" localSheetId="68">#REF!</definedName>
    <definedName name="BMIIBA" localSheetId="69">#REF!</definedName>
    <definedName name="BMIIBA" localSheetId="71">#REF!</definedName>
    <definedName name="BMIIBA" localSheetId="72">#REF!</definedName>
    <definedName name="BMIIBA" localSheetId="73">#REF!</definedName>
    <definedName name="BMIIBA" localSheetId="7">#REF!</definedName>
    <definedName name="BMIIBA" localSheetId="74">#REF!</definedName>
    <definedName name="BMIIBA" localSheetId="75">#REF!</definedName>
    <definedName name="BMIIBA" localSheetId="76">#REF!</definedName>
    <definedName name="BMIIBA" localSheetId="77">#REF!</definedName>
    <definedName name="BMIIBA" localSheetId="78">#REF!</definedName>
    <definedName name="BMIIBA" localSheetId="79">#REF!</definedName>
    <definedName name="BMIIBA" localSheetId="8">#REF!</definedName>
    <definedName name="BMIIBA" localSheetId="9">#REF!</definedName>
    <definedName name="BMIIBA">#REF!</definedName>
    <definedName name="BMIIBI" localSheetId="1">#REF!</definedName>
    <definedName name="BMIIBI" localSheetId="10">#REF!</definedName>
    <definedName name="BMIIBI" localSheetId="11">#REF!</definedName>
    <definedName name="BMIIBI" localSheetId="12">#REF!</definedName>
    <definedName name="BMIIBI" localSheetId="13">#REF!</definedName>
    <definedName name="BMIIBI" localSheetId="15">#REF!</definedName>
    <definedName name="BMIIBI" localSheetId="16">#REF!</definedName>
    <definedName name="BMIIBI" localSheetId="2">#REF!</definedName>
    <definedName name="BMIIBI" localSheetId="23">#REF!</definedName>
    <definedName name="BMIIBI" localSheetId="24">#REF!</definedName>
    <definedName name="BMIIBI" localSheetId="25">#REF!</definedName>
    <definedName name="BMIIBI" localSheetId="26">#REF!</definedName>
    <definedName name="BMIIBI" localSheetId="27">#REF!</definedName>
    <definedName name="BMIIBI" localSheetId="28">#REF!</definedName>
    <definedName name="BMIIBI" localSheetId="29">#REF!</definedName>
    <definedName name="BMIIBI" localSheetId="3">#REF!</definedName>
    <definedName name="BMIIBI" localSheetId="31">#REF!</definedName>
    <definedName name="BMIIBI" localSheetId="32">#REF!</definedName>
    <definedName name="BMIIBI" localSheetId="33">#REF!</definedName>
    <definedName name="BMIIBI" localSheetId="34">#REF!</definedName>
    <definedName name="BMIIBI" localSheetId="37">#REF!</definedName>
    <definedName name="BMIIBI" localSheetId="41">#REF!</definedName>
    <definedName name="BMIIBI" localSheetId="4">#REF!</definedName>
    <definedName name="BMIIBI" localSheetId="45">#REF!</definedName>
    <definedName name="BMIIBI" localSheetId="46">#REF!</definedName>
    <definedName name="BMIIBI" localSheetId="47">#REF!</definedName>
    <definedName name="BMIIBI" localSheetId="48">#REF!</definedName>
    <definedName name="BMIIBI" localSheetId="49">#REF!</definedName>
    <definedName name="BMIIBI" localSheetId="50">#REF!</definedName>
    <definedName name="BMIIBI" localSheetId="5">#REF!</definedName>
    <definedName name="BMIIBI" localSheetId="51">#REF!</definedName>
    <definedName name="BMIIBI" localSheetId="52">#REF!</definedName>
    <definedName name="BMIIBI" localSheetId="53">#REF!</definedName>
    <definedName name="BMIIBI" localSheetId="54">#REF!</definedName>
    <definedName name="BMIIBI" localSheetId="56">#REF!</definedName>
    <definedName name="BMIIBI" localSheetId="57">#REF!</definedName>
    <definedName name="BMIIBI" localSheetId="58">#REF!</definedName>
    <definedName name="BMIIBI" localSheetId="59">#REF!</definedName>
    <definedName name="BMIIBI" localSheetId="60">#REF!</definedName>
    <definedName name="BMIIBI" localSheetId="61">#REF!</definedName>
    <definedName name="BMIIBI" localSheetId="62">#REF!</definedName>
    <definedName name="BMIIBI" localSheetId="63">#REF!</definedName>
    <definedName name="BMIIBI" localSheetId="6">#REF!</definedName>
    <definedName name="BMIIBI" localSheetId="64">#REF!</definedName>
    <definedName name="BMIIBI" localSheetId="65">#REF!</definedName>
    <definedName name="BMIIBI" localSheetId="66">#REF!</definedName>
    <definedName name="BMIIBI" localSheetId="67">#REF!</definedName>
    <definedName name="BMIIBI" localSheetId="68">#REF!</definedName>
    <definedName name="BMIIBI" localSheetId="69">#REF!</definedName>
    <definedName name="BMIIBI" localSheetId="71">#REF!</definedName>
    <definedName name="BMIIBI" localSheetId="72">#REF!</definedName>
    <definedName name="BMIIBI" localSheetId="73">#REF!</definedName>
    <definedName name="BMIIBI" localSheetId="7">#REF!</definedName>
    <definedName name="BMIIBI" localSheetId="74">#REF!</definedName>
    <definedName name="BMIIBI" localSheetId="75">#REF!</definedName>
    <definedName name="BMIIBI" localSheetId="76">#REF!</definedName>
    <definedName name="BMIIBI" localSheetId="77">#REF!</definedName>
    <definedName name="BMIIBI" localSheetId="78">#REF!</definedName>
    <definedName name="BMIIBI" localSheetId="79">#REF!</definedName>
    <definedName name="BMIIBI" localSheetId="8">#REF!</definedName>
    <definedName name="BMIIBI" localSheetId="9">#REF!</definedName>
    <definedName name="BMIIBI">#REF!</definedName>
    <definedName name="BMIIG">#N/A</definedName>
    <definedName name="BMIIMU" localSheetId="1">#REF!</definedName>
    <definedName name="BMIIMU" localSheetId="10">#REF!</definedName>
    <definedName name="BMIIMU" localSheetId="11">#REF!</definedName>
    <definedName name="BMIIMU" localSheetId="12">#REF!</definedName>
    <definedName name="BMIIMU" localSheetId="13">#REF!</definedName>
    <definedName name="BMIIMU" localSheetId="15">#REF!</definedName>
    <definedName name="BMIIMU" localSheetId="16">#REF!</definedName>
    <definedName name="BMIIMU" localSheetId="2">#REF!</definedName>
    <definedName name="BMIIMU" localSheetId="23">#REF!</definedName>
    <definedName name="BMIIMU" localSheetId="24">#REF!</definedName>
    <definedName name="BMIIMU" localSheetId="25">#REF!</definedName>
    <definedName name="BMIIMU" localSheetId="26">#REF!</definedName>
    <definedName name="BMIIMU" localSheetId="27">#REF!</definedName>
    <definedName name="BMIIMU" localSheetId="28">#REF!</definedName>
    <definedName name="BMIIMU" localSheetId="29">#REF!</definedName>
    <definedName name="BMIIMU" localSheetId="3">#REF!</definedName>
    <definedName name="BMIIMU" localSheetId="31">#REF!</definedName>
    <definedName name="BMIIMU" localSheetId="32">#REF!</definedName>
    <definedName name="BMIIMU" localSheetId="33">#REF!</definedName>
    <definedName name="BMIIMU" localSheetId="34">#REF!</definedName>
    <definedName name="BMIIMU" localSheetId="37">#REF!</definedName>
    <definedName name="BMIIMU" localSheetId="41">#REF!</definedName>
    <definedName name="BMIIMU" localSheetId="4">#REF!</definedName>
    <definedName name="BMIIMU" localSheetId="45">#REF!</definedName>
    <definedName name="BMIIMU" localSheetId="46">#REF!</definedName>
    <definedName name="BMIIMU" localSheetId="47">#REF!</definedName>
    <definedName name="BMIIMU" localSheetId="48">#REF!</definedName>
    <definedName name="BMIIMU" localSheetId="49">#REF!</definedName>
    <definedName name="BMIIMU" localSheetId="50">#REF!</definedName>
    <definedName name="BMIIMU" localSheetId="5">#REF!</definedName>
    <definedName name="BMIIMU" localSheetId="51">#REF!</definedName>
    <definedName name="BMIIMU" localSheetId="52">#REF!</definedName>
    <definedName name="BMIIMU" localSheetId="53">#REF!</definedName>
    <definedName name="BMIIMU" localSheetId="54">#REF!</definedName>
    <definedName name="BMIIMU" localSheetId="56">#REF!</definedName>
    <definedName name="BMIIMU" localSheetId="57">#REF!</definedName>
    <definedName name="BMIIMU" localSheetId="58">#REF!</definedName>
    <definedName name="BMIIMU" localSheetId="59">#REF!</definedName>
    <definedName name="BMIIMU" localSheetId="60">#REF!</definedName>
    <definedName name="BMIIMU" localSheetId="61">#REF!</definedName>
    <definedName name="BMIIMU" localSheetId="62">#REF!</definedName>
    <definedName name="BMIIMU" localSheetId="63">#REF!</definedName>
    <definedName name="BMIIMU" localSheetId="6">#REF!</definedName>
    <definedName name="BMIIMU" localSheetId="64">#REF!</definedName>
    <definedName name="BMIIMU" localSheetId="65">#REF!</definedName>
    <definedName name="BMIIMU" localSheetId="66">#REF!</definedName>
    <definedName name="BMIIMU" localSheetId="67">#REF!</definedName>
    <definedName name="BMIIMU" localSheetId="68">#REF!</definedName>
    <definedName name="BMIIMU" localSheetId="69">#REF!</definedName>
    <definedName name="BMIIMU" localSheetId="71">#REF!</definedName>
    <definedName name="BMIIMU" localSheetId="72">#REF!</definedName>
    <definedName name="BMIIMU" localSheetId="73">#REF!</definedName>
    <definedName name="BMIIMU" localSheetId="7">#REF!</definedName>
    <definedName name="BMIIMU" localSheetId="74">#REF!</definedName>
    <definedName name="BMIIMU" localSheetId="75">#REF!</definedName>
    <definedName name="BMIIMU" localSheetId="76">#REF!</definedName>
    <definedName name="BMIIMU" localSheetId="77">#REF!</definedName>
    <definedName name="BMIIMU" localSheetId="78">#REF!</definedName>
    <definedName name="BMIIMU" localSheetId="79">#REF!</definedName>
    <definedName name="BMIIMU" localSheetId="8">#REF!</definedName>
    <definedName name="BMIIMU" localSheetId="9">#REF!</definedName>
    <definedName name="BMIIMU">#REF!</definedName>
    <definedName name="BMS" localSheetId="1">#REF!</definedName>
    <definedName name="BMS" localSheetId="10">#REF!</definedName>
    <definedName name="BMS" localSheetId="11">#REF!</definedName>
    <definedName name="BMS" localSheetId="12">#REF!</definedName>
    <definedName name="BMS" localSheetId="13">#REF!</definedName>
    <definedName name="BMS" localSheetId="15">#REF!</definedName>
    <definedName name="BMS" localSheetId="16">#REF!</definedName>
    <definedName name="BMS" localSheetId="2">#REF!</definedName>
    <definedName name="BMS" localSheetId="23">#REF!</definedName>
    <definedName name="BMS" localSheetId="24">#REF!</definedName>
    <definedName name="BMS" localSheetId="25">#REF!</definedName>
    <definedName name="BMS" localSheetId="26">#REF!</definedName>
    <definedName name="BMS" localSheetId="27">#REF!</definedName>
    <definedName name="BMS" localSheetId="28">#REF!</definedName>
    <definedName name="BMS" localSheetId="29">#REF!</definedName>
    <definedName name="BMS" localSheetId="3">#REF!</definedName>
    <definedName name="BMS" localSheetId="31">#REF!</definedName>
    <definedName name="BMS" localSheetId="32">#REF!</definedName>
    <definedName name="BMS" localSheetId="33">#REF!</definedName>
    <definedName name="BMS" localSheetId="34">#REF!</definedName>
    <definedName name="BMS" localSheetId="37">#REF!</definedName>
    <definedName name="BMS" localSheetId="41">#REF!</definedName>
    <definedName name="BMS" localSheetId="4">#REF!</definedName>
    <definedName name="BMS" localSheetId="45">#REF!</definedName>
    <definedName name="BMS" localSheetId="46">#REF!</definedName>
    <definedName name="BMS" localSheetId="47">#REF!</definedName>
    <definedName name="BMS" localSheetId="48">#REF!</definedName>
    <definedName name="BMS" localSheetId="49">#REF!</definedName>
    <definedName name="BMS" localSheetId="50">#REF!</definedName>
    <definedName name="BMS" localSheetId="5">#REF!</definedName>
    <definedName name="BMS" localSheetId="51">#REF!</definedName>
    <definedName name="BMS" localSheetId="52">#REF!</definedName>
    <definedName name="BMS" localSheetId="53">#REF!</definedName>
    <definedName name="BMS" localSheetId="54">#REF!</definedName>
    <definedName name="BMS" localSheetId="56">#REF!</definedName>
    <definedName name="BMS" localSheetId="57">#REF!</definedName>
    <definedName name="BMS" localSheetId="58">#REF!</definedName>
    <definedName name="BMS" localSheetId="59">#REF!</definedName>
    <definedName name="BMS" localSheetId="60">#REF!</definedName>
    <definedName name="BMS" localSheetId="61">#REF!</definedName>
    <definedName name="BMS" localSheetId="62">#REF!</definedName>
    <definedName name="BMS" localSheetId="63">#REF!</definedName>
    <definedName name="BMS" localSheetId="6">#REF!</definedName>
    <definedName name="BMS" localSheetId="64">#REF!</definedName>
    <definedName name="BMS" localSheetId="65">#REF!</definedName>
    <definedName name="BMS" localSheetId="66">#REF!</definedName>
    <definedName name="BMS" localSheetId="67">#REF!</definedName>
    <definedName name="BMS" localSheetId="68">#REF!</definedName>
    <definedName name="BMS" localSheetId="69">#REF!</definedName>
    <definedName name="BMS" localSheetId="71">#REF!</definedName>
    <definedName name="BMS" localSheetId="72">#REF!</definedName>
    <definedName name="BMS" localSheetId="73">#REF!</definedName>
    <definedName name="BMS" localSheetId="7">#REF!</definedName>
    <definedName name="BMS" localSheetId="74">#REF!</definedName>
    <definedName name="BMS" localSheetId="75">#REF!</definedName>
    <definedName name="BMS" localSheetId="76">#REF!</definedName>
    <definedName name="BMS" localSheetId="77">#REF!</definedName>
    <definedName name="BMS" localSheetId="78">#REF!</definedName>
    <definedName name="BMS" localSheetId="79">#REF!</definedName>
    <definedName name="BMS" localSheetId="8">#REF!</definedName>
    <definedName name="BMS" localSheetId="9">#REF!</definedName>
    <definedName name="BMS">#REF!</definedName>
    <definedName name="BN.CAB.XOKA.CD" localSheetId="1">#REF!</definedName>
    <definedName name="BN.CAB.XOKA.CD" localSheetId="10">#REF!</definedName>
    <definedName name="BN.CAB.XOKA.CD" localSheetId="11">#REF!</definedName>
    <definedName name="BN.CAB.XOKA.CD" localSheetId="12">#REF!</definedName>
    <definedName name="BN.CAB.XOKA.CD" localSheetId="13">#REF!</definedName>
    <definedName name="BN.CAB.XOKA.CD" localSheetId="15">#REF!</definedName>
    <definedName name="BN.CAB.XOKA.CD" localSheetId="16">#REF!</definedName>
    <definedName name="BN.CAB.XOKA.CD" localSheetId="2">#REF!</definedName>
    <definedName name="BN.CAB.XOKA.CD" localSheetId="23">#REF!</definedName>
    <definedName name="BN.CAB.XOKA.CD" localSheetId="24">#REF!</definedName>
    <definedName name="BN.CAB.XOKA.CD" localSheetId="25">#REF!</definedName>
    <definedName name="BN.CAB.XOKA.CD" localSheetId="26">#REF!</definedName>
    <definedName name="BN.CAB.XOKA.CD" localSheetId="27">#REF!</definedName>
    <definedName name="BN.CAB.XOKA.CD" localSheetId="28">#REF!</definedName>
    <definedName name="BN.CAB.XOKA.CD" localSheetId="29">#REF!</definedName>
    <definedName name="BN.CAB.XOKA.CD" localSheetId="3">#REF!</definedName>
    <definedName name="BN.CAB.XOKA.CD" localSheetId="31">#REF!</definedName>
    <definedName name="BN.CAB.XOKA.CD" localSheetId="32">#REF!</definedName>
    <definedName name="BN.CAB.XOKA.CD" localSheetId="33">#REF!</definedName>
    <definedName name="BN.CAB.XOKA.CD" localSheetId="34">#REF!</definedName>
    <definedName name="BN.CAB.XOKA.CD" localSheetId="37">#REF!</definedName>
    <definedName name="BN.CAB.XOKA.CD" localSheetId="41">#REF!</definedName>
    <definedName name="BN.CAB.XOKA.CD" localSheetId="4">#REF!</definedName>
    <definedName name="BN.CAB.XOKA.CD" localSheetId="45">#REF!</definedName>
    <definedName name="BN.CAB.XOKA.CD" localSheetId="46">#REF!</definedName>
    <definedName name="BN.CAB.XOKA.CD" localSheetId="47">#REF!</definedName>
    <definedName name="BN.CAB.XOKA.CD" localSheetId="48">#REF!</definedName>
    <definedName name="BN.CAB.XOKA.CD" localSheetId="49">#REF!</definedName>
    <definedName name="BN.CAB.XOKA.CD" localSheetId="50">#REF!</definedName>
    <definedName name="BN.CAB.XOKA.CD" localSheetId="5">#REF!</definedName>
    <definedName name="BN.CAB.XOKA.CD" localSheetId="51">#REF!</definedName>
    <definedName name="BN.CAB.XOKA.CD" localSheetId="52">#REF!</definedName>
    <definedName name="BN.CAB.XOKA.CD" localSheetId="53">#REF!</definedName>
    <definedName name="BN.CAB.XOKA.CD" localSheetId="54">#REF!</definedName>
    <definedName name="BN.CAB.XOKA.CD" localSheetId="56">#REF!</definedName>
    <definedName name="BN.CAB.XOKA.CD" localSheetId="57">#REF!</definedName>
    <definedName name="BN.CAB.XOKA.CD" localSheetId="58">#REF!</definedName>
    <definedName name="BN.CAB.XOKA.CD" localSheetId="59">#REF!</definedName>
    <definedName name="BN.CAB.XOKA.CD" localSheetId="60">#REF!</definedName>
    <definedName name="BN.CAB.XOKA.CD" localSheetId="61">#REF!</definedName>
    <definedName name="BN.CAB.XOKA.CD" localSheetId="62">#REF!</definedName>
    <definedName name="BN.CAB.XOKA.CD" localSheetId="63">#REF!</definedName>
    <definedName name="BN.CAB.XOKA.CD" localSheetId="6">#REF!</definedName>
    <definedName name="BN.CAB.XOKA.CD" localSheetId="64">#REF!</definedName>
    <definedName name="BN.CAB.XOKA.CD" localSheetId="65">#REF!</definedName>
    <definedName name="BN.CAB.XOKA.CD" localSheetId="66">#REF!</definedName>
    <definedName name="BN.CAB.XOKA.CD" localSheetId="67">#REF!</definedName>
    <definedName name="BN.CAB.XOKA.CD" localSheetId="68">#REF!</definedName>
    <definedName name="BN.CAB.XOKA.CD" localSheetId="69">#REF!</definedName>
    <definedName name="BN.CAB.XOKA.CD" localSheetId="71">#REF!</definedName>
    <definedName name="BN.CAB.XOKA.CD" localSheetId="72">#REF!</definedName>
    <definedName name="BN.CAB.XOKA.CD" localSheetId="73">#REF!</definedName>
    <definedName name="BN.CAB.XOKA.CD" localSheetId="7">#REF!</definedName>
    <definedName name="BN.CAB.XOKA.CD" localSheetId="74">#REF!</definedName>
    <definedName name="BN.CAB.XOKA.CD" localSheetId="75">#REF!</definedName>
    <definedName name="BN.CAB.XOKA.CD" localSheetId="76">#REF!</definedName>
    <definedName name="BN.CAB.XOKA.CD" localSheetId="77">#REF!</definedName>
    <definedName name="BN.CAB.XOKA.CD" localSheetId="78">#REF!</definedName>
    <definedName name="BN.CAB.XOKA.CD" localSheetId="79">#REF!</definedName>
    <definedName name="BN.CAB.XOKA.CD" localSheetId="8">#REF!</definedName>
    <definedName name="BN.CAB.XOKA.CD" localSheetId="9">#REF!</definedName>
    <definedName name="BN.CAB.XOKA.CD">#REF!</definedName>
    <definedName name="BN.DSR.UNPD.CD" localSheetId="1">#REF!</definedName>
    <definedName name="BN.DSR.UNPD.CD" localSheetId="11">#REF!</definedName>
    <definedName name="BN.DSR.UNPD.CD" localSheetId="12">#REF!</definedName>
    <definedName name="BN.DSR.UNPD.CD" localSheetId="13">#REF!</definedName>
    <definedName name="BN.DSR.UNPD.CD" localSheetId="23">#REF!</definedName>
    <definedName name="BN.DSR.UNPD.CD" localSheetId="24">#REF!</definedName>
    <definedName name="BN.DSR.UNPD.CD" localSheetId="26">#REF!</definedName>
    <definedName name="BN.DSR.UNPD.CD" localSheetId="28">#REF!</definedName>
    <definedName name="BN.DSR.UNPD.CD" localSheetId="29">#REF!</definedName>
    <definedName name="BN.DSR.UNPD.CD" localSheetId="31">#REF!</definedName>
    <definedName name="BN.DSR.UNPD.CD" localSheetId="41">#REF!</definedName>
    <definedName name="BN.DSR.UNPD.CD" localSheetId="4">#REF!</definedName>
    <definedName name="BN.DSR.UNPD.CD" localSheetId="46">#REF!</definedName>
    <definedName name="BN.DSR.UNPD.CD" localSheetId="47">#REF!</definedName>
    <definedName name="BN.DSR.UNPD.CD" localSheetId="48">#REF!</definedName>
    <definedName name="BN.DSR.UNPD.CD" localSheetId="49">#REF!</definedName>
    <definedName name="BN.DSR.UNPD.CD" localSheetId="50">#REF!</definedName>
    <definedName name="BN.DSR.UNPD.CD" localSheetId="51">#REF!</definedName>
    <definedName name="BN.DSR.UNPD.CD" localSheetId="53">#REF!</definedName>
    <definedName name="BN.DSR.UNPD.CD" localSheetId="54">#REF!</definedName>
    <definedName name="BN.DSR.UNPD.CD" localSheetId="56">#REF!</definedName>
    <definedName name="BN.DSR.UNPD.CD" localSheetId="57">#REF!</definedName>
    <definedName name="BN.DSR.UNPD.CD" localSheetId="58">#REF!</definedName>
    <definedName name="BN.DSR.UNPD.CD" localSheetId="60">#REF!</definedName>
    <definedName name="BN.DSR.UNPD.CD" localSheetId="61">#REF!</definedName>
    <definedName name="BN.DSR.UNPD.CD" localSheetId="62">#REF!</definedName>
    <definedName name="BN.DSR.UNPD.CD" localSheetId="63">#REF!</definedName>
    <definedName name="BN.DSR.UNPD.CD" localSheetId="64">#REF!</definedName>
    <definedName name="BN.DSR.UNPD.CD" localSheetId="66">#REF!</definedName>
    <definedName name="BN.DSR.UNPD.CD" localSheetId="67">#REF!</definedName>
    <definedName name="BN.DSR.UNPD.CD" localSheetId="68">#REF!</definedName>
    <definedName name="BN.DSR.UNPD.CD" localSheetId="69">#REF!</definedName>
    <definedName name="BN.DSR.UNPD.CD" localSheetId="71">#REF!</definedName>
    <definedName name="BN.DSR.UNPD.CD" localSheetId="72">#REF!</definedName>
    <definedName name="BN.DSR.UNPD.CD" localSheetId="73">#REF!</definedName>
    <definedName name="BN.DSR.UNPD.CD">#REF!</definedName>
    <definedName name="BN.GSR.FCTY.CD" localSheetId="1">#REF!</definedName>
    <definedName name="BN.GSR.FCTY.CD" localSheetId="11">#REF!</definedName>
    <definedName name="BN.GSR.FCTY.CD" localSheetId="12">#REF!</definedName>
    <definedName name="BN.GSR.FCTY.CD" localSheetId="13">#REF!</definedName>
    <definedName name="BN.GSR.FCTY.CD" localSheetId="23">#REF!</definedName>
    <definedName name="BN.GSR.FCTY.CD" localSheetId="24">#REF!</definedName>
    <definedName name="BN.GSR.FCTY.CD" localSheetId="26">#REF!</definedName>
    <definedName name="BN.GSR.FCTY.CD" localSheetId="28">#REF!</definedName>
    <definedName name="BN.GSR.FCTY.CD" localSheetId="29">#REF!</definedName>
    <definedName name="BN.GSR.FCTY.CD" localSheetId="31">#REF!</definedName>
    <definedName name="BN.GSR.FCTY.CD" localSheetId="41">#REF!</definedName>
    <definedName name="BN.GSR.FCTY.CD" localSheetId="4">#REF!</definedName>
    <definedName name="BN.GSR.FCTY.CD" localSheetId="46">#REF!</definedName>
    <definedName name="BN.GSR.FCTY.CD" localSheetId="47">#REF!</definedName>
    <definedName name="BN.GSR.FCTY.CD" localSheetId="48">#REF!</definedName>
    <definedName name="BN.GSR.FCTY.CD" localSheetId="49">#REF!</definedName>
    <definedName name="BN.GSR.FCTY.CD" localSheetId="50">#REF!</definedName>
    <definedName name="BN.GSR.FCTY.CD" localSheetId="51">#REF!</definedName>
    <definedName name="BN.GSR.FCTY.CD" localSheetId="53">#REF!</definedName>
    <definedName name="BN.GSR.FCTY.CD" localSheetId="54">#REF!</definedName>
    <definedName name="BN.GSR.FCTY.CD" localSheetId="56">#REF!</definedName>
    <definedName name="BN.GSR.FCTY.CD" localSheetId="57">#REF!</definedName>
    <definedName name="BN.GSR.FCTY.CD" localSheetId="58">#REF!</definedName>
    <definedName name="BN.GSR.FCTY.CD" localSheetId="60">#REF!</definedName>
    <definedName name="BN.GSR.FCTY.CD" localSheetId="61">#REF!</definedName>
    <definedName name="BN.GSR.FCTY.CD" localSheetId="62">#REF!</definedName>
    <definedName name="BN.GSR.FCTY.CD" localSheetId="63">#REF!</definedName>
    <definedName name="BN.GSR.FCTY.CD" localSheetId="64">#REF!</definedName>
    <definedName name="BN.GSR.FCTY.CD" localSheetId="66">#REF!</definedName>
    <definedName name="BN.GSR.FCTY.CD" localSheetId="67">#REF!</definedName>
    <definedName name="BN.GSR.FCTY.CD" localSheetId="68">#REF!</definedName>
    <definedName name="BN.GSR.FCTY.CD" localSheetId="69">#REF!</definedName>
    <definedName name="BN.GSR.FCTY.CD" localSheetId="71">#REF!</definedName>
    <definedName name="BN.GSR.FCTY.CD" localSheetId="72">#REF!</definedName>
    <definedName name="BN.GSR.FCTY.CD" localSheetId="73">#REF!</definedName>
    <definedName name="BN.GSR.FCTY.CD">#REF!</definedName>
    <definedName name="BN.GSR.GNFS.CD" localSheetId="1">#REF!</definedName>
    <definedName name="BN.GSR.GNFS.CD" localSheetId="11">#REF!</definedName>
    <definedName name="BN.GSR.GNFS.CD" localSheetId="12">#REF!</definedName>
    <definedName name="BN.GSR.GNFS.CD" localSheetId="13">#REF!</definedName>
    <definedName name="BN.GSR.GNFS.CD" localSheetId="23">#REF!</definedName>
    <definedName name="BN.GSR.GNFS.CD" localSheetId="24">#REF!</definedName>
    <definedName name="BN.GSR.GNFS.CD" localSheetId="26">#REF!</definedName>
    <definedName name="BN.GSR.GNFS.CD" localSheetId="28">#REF!</definedName>
    <definedName name="BN.GSR.GNFS.CD" localSheetId="29">#REF!</definedName>
    <definedName name="BN.GSR.GNFS.CD" localSheetId="31">#REF!</definedName>
    <definedName name="BN.GSR.GNFS.CD" localSheetId="41">#REF!</definedName>
    <definedName name="BN.GSR.GNFS.CD" localSheetId="4">#REF!</definedName>
    <definedName name="BN.GSR.GNFS.CD" localSheetId="46">#REF!</definedName>
    <definedName name="BN.GSR.GNFS.CD" localSheetId="47">#REF!</definedName>
    <definedName name="BN.GSR.GNFS.CD" localSheetId="48">#REF!</definedName>
    <definedName name="BN.GSR.GNFS.CD" localSheetId="49">#REF!</definedName>
    <definedName name="BN.GSR.GNFS.CD" localSheetId="50">#REF!</definedName>
    <definedName name="BN.GSR.GNFS.CD" localSheetId="51">#REF!</definedName>
    <definedName name="BN.GSR.GNFS.CD" localSheetId="53">#REF!</definedName>
    <definedName name="BN.GSR.GNFS.CD" localSheetId="54">#REF!</definedName>
    <definedName name="BN.GSR.GNFS.CD" localSheetId="56">#REF!</definedName>
    <definedName name="BN.GSR.GNFS.CD" localSheetId="57">#REF!</definedName>
    <definedName name="BN.GSR.GNFS.CD" localSheetId="58">#REF!</definedName>
    <definedName name="BN.GSR.GNFS.CD" localSheetId="60">#REF!</definedName>
    <definedName name="BN.GSR.GNFS.CD" localSheetId="61">#REF!</definedName>
    <definedName name="BN.GSR.GNFS.CD" localSheetId="62">#REF!</definedName>
    <definedName name="BN.GSR.GNFS.CD" localSheetId="63">#REF!</definedName>
    <definedName name="BN.GSR.GNFS.CD" localSheetId="64">#REF!</definedName>
    <definedName name="BN.GSR.GNFS.CD" localSheetId="66">#REF!</definedName>
    <definedName name="BN.GSR.GNFS.CD" localSheetId="67">#REF!</definedName>
    <definedName name="BN.GSR.GNFS.CD" localSheetId="68">#REF!</definedName>
    <definedName name="BN.GSR.GNFS.CD" localSheetId="69">#REF!</definedName>
    <definedName name="BN.GSR.GNFS.CD" localSheetId="71">#REF!</definedName>
    <definedName name="BN.GSR.GNFS.CD" localSheetId="72">#REF!</definedName>
    <definedName name="BN.GSR.GNFS.CD" localSheetId="73">#REF!</definedName>
    <definedName name="BN.GSR.GNFS.CD">#REF!</definedName>
    <definedName name="BN.GSR.MRCH.CD" localSheetId="1">#REF!</definedName>
    <definedName name="BN.GSR.MRCH.CD" localSheetId="11">#REF!</definedName>
    <definedName name="BN.GSR.MRCH.CD" localSheetId="12">#REF!</definedName>
    <definedName name="BN.GSR.MRCH.CD" localSheetId="13">#REF!</definedName>
    <definedName name="BN.GSR.MRCH.CD" localSheetId="23">#REF!</definedName>
    <definedName name="BN.GSR.MRCH.CD" localSheetId="24">#REF!</definedName>
    <definedName name="BN.GSR.MRCH.CD" localSheetId="26">#REF!</definedName>
    <definedName name="BN.GSR.MRCH.CD" localSheetId="28">#REF!</definedName>
    <definedName name="BN.GSR.MRCH.CD" localSheetId="29">#REF!</definedName>
    <definedName name="BN.GSR.MRCH.CD" localSheetId="31">#REF!</definedName>
    <definedName name="BN.GSR.MRCH.CD" localSheetId="41">#REF!</definedName>
    <definedName name="BN.GSR.MRCH.CD" localSheetId="4">#REF!</definedName>
    <definedName name="BN.GSR.MRCH.CD" localSheetId="46">#REF!</definedName>
    <definedName name="BN.GSR.MRCH.CD" localSheetId="47">#REF!</definedName>
    <definedName name="BN.GSR.MRCH.CD" localSheetId="48">#REF!</definedName>
    <definedName name="BN.GSR.MRCH.CD" localSheetId="49">#REF!</definedName>
    <definedName name="BN.GSR.MRCH.CD" localSheetId="50">#REF!</definedName>
    <definedName name="BN.GSR.MRCH.CD" localSheetId="51">#REF!</definedName>
    <definedName name="BN.GSR.MRCH.CD" localSheetId="53">#REF!</definedName>
    <definedName name="BN.GSR.MRCH.CD" localSheetId="54">#REF!</definedName>
    <definedName name="BN.GSR.MRCH.CD" localSheetId="56">#REF!</definedName>
    <definedName name="BN.GSR.MRCH.CD" localSheetId="57">#REF!</definedName>
    <definedName name="BN.GSR.MRCH.CD" localSheetId="58">#REF!</definedName>
    <definedName name="BN.GSR.MRCH.CD" localSheetId="60">#REF!</definedName>
    <definedName name="BN.GSR.MRCH.CD" localSheetId="61">#REF!</definedName>
    <definedName name="BN.GSR.MRCH.CD" localSheetId="62">#REF!</definedName>
    <definedName name="BN.GSR.MRCH.CD" localSheetId="63">#REF!</definedName>
    <definedName name="BN.GSR.MRCH.CD" localSheetId="64">#REF!</definedName>
    <definedName name="BN.GSR.MRCH.CD" localSheetId="66">#REF!</definedName>
    <definedName name="BN.GSR.MRCH.CD" localSheetId="67">#REF!</definedName>
    <definedName name="BN.GSR.MRCH.CD" localSheetId="68">#REF!</definedName>
    <definedName name="BN.GSR.MRCH.CD" localSheetId="69">#REF!</definedName>
    <definedName name="BN.GSR.MRCH.CD" localSheetId="71">#REF!</definedName>
    <definedName name="BN.GSR.MRCH.CD" localSheetId="72">#REF!</definedName>
    <definedName name="BN.GSR.MRCH.CD" localSheetId="73">#REF!</definedName>
    <definedName name="BN.GSR.MRCH.CD">#REF!</definedName>
    <definedName name="BN.KAC.FNEI.CD" localSheetId="1">#REF!</definedName>
    <definedName name="BN.KAC.FNEI.CD" localSheetId="11">#REF!</definedName>
    <definedName name="BN.KAC.FNEI.CD" localSheetId="12">#REF!</definedName>
    <definedName name="BN.KAC.FNEI.CD" localSheetId="13">#REF!</definedName>
    <definedName name="BN.KAC.FNEI.CD" localSheetId="23">#REF!</definedName>
    <definedName name="BN.KAC.FNEI.CD" localSheetId="24">#REF!</definedName>
    <definedName name="BN.KAC.FNEI.CD" localSheetId="26">#REF!</definedName>
    <definedName name="BN.KAC.FNEI.CD" localSheetId="28">#REF!</definedName>
    <definedName name="BN.KAC.FNEI.CD" localSheetId="29">#REF!</definedName>
    <definedName name="BN.KAC.FNEI.CD" localSheetId="31">#REF!</definedName>
    <definedName name="BN.KAC.FNEI.CD" localSheetId="41">#REF!</definedName>
    <definedName name="BN.KAC.FNEI.CD" localSheetId="4">#REF!</definedName>
    <definedName name="BN.KAC.FNEI.CD" localSheetId="46">#REF!</definedName>
    <definedName name="BN.KAC.FNEI.CD" localSheetId="47">#REF!</definedName>
    <definedName name="BN.KAC.FNEI.CD" localSheetId="48">#REF!</definedName>
    <definedName name="BN.KAC.FNEI.CD" localSheetId="49">#REF!</definedName>
    <definedName name="BN.KAC.FNEI.CD" localSheetId="50">#REF!</definedName>
    <definedName name="BN.KAC.FNEI.CD" localSheetId="51">#REF!</definedName>
    <definedName name="BN.KAC.FNEI.CD" localSheetId="53">#REF!</definedName>
    <definedName name="BN.KAC.FNEI.CD" localSheetId="54">#REF!</definedName>
    <definedName name="BN.KAC.FNEI.CD" localSheetId="56">#REF!</definedName>
    <definedName name="BN.KAC.FNEI.CD" localSheetId="57">#REF!</definedName>
    <definedName name="BN.KAC.FNEI.CD" localSheetId="58">#REF!</definedName>
    <definedName name="BN.KAC.FNEI.CD" localSheetId="60">#REF!</definedName>
    <definedName name="BN.KAC.FNEI.CD" localSheetId="61">#REF!</definedName>
    <definedName name="BN.KAC.FNEI.CD" localSheetId="62">#REF!</definedName>
    <definedName name="BN.KAC.FNEI.CD" localSheetId="63">#REF!</definedName>
    <definedName name="BN.KAC.FNEI.CD" localSheetId="64">#REF!</definedName>
    <definedName name="BN.KAC.FNEI.CD" localSheetId="66">#REF!</definedName>
    <definedName name="BN.KAC.FNEI.CD" localSheetId="67">#REF!</definedName>
    <definedName name="BN.KAC.FNEI.CD" localSheetId="68">#REF!</definedName>
    <definedName name="BN.KAC.FNEI.CD" localSheetId="69">#REF!</definedName>
    <definedName name="BN.KAC.FNEI.CD" localSheetId="71">#REF!</definedName>
    <definedName name="BN.KAC.FNEI.CD" localSheetId="72">#REF!</definedName>
    <definedName name="BN.KAC.FNEI.CD" localSheetId="73">#REF!</definedName>
    <definedName name="BN.KAC.FNEI.CD">#REF!</definedName>
    <definedName name="BN.KAC.OTHR.CD" localSheetId="1">#REF!</definedName>
    <definedName name="BN.KAC.OTHR.CD" localSheetId="11">#REF!</definedName>
    <definedName name="BN.KAC.OTHR.CD" localSheetId="12">#REF!</definedName>
    <definedName name="BN.KAC.OTHR.CD" localSheetId="13">#REF!</definedName>
    <definedName name="BN.KAC.OTHR.CD" localSheetId="23">#REF!</definedName>
    <definedName name="BN.KAC.OTHR.CD" localSheetId="24">#REF!</definedName>
    <definedName name="BN.KAC.OTHR.CD" localSheetId="26">#REF!</definedName>
    <definedName name="BN.KAC.OTHR.CD" localSheetId="28">#REF!</definedName>
    <definedName name="BN.KAC.OTHR.CD" localSheetId="29">#REF!</definedName>
    <definedName name="BN.KAC.OTHR.CD" localSheetId="31">#REF!</definedName>
    <definedName name="BN.KAC.OTHR.CD" localSheetId="41">#REF!</definedName>
    <definedName name="BN.KAC.OTHR.CD" localSheetId="4">#REF!</definedName>
    <definedName name="BN.KAC.OTHR.CD" localSheetId="46">#REF!</definedName>
    <definedName name="BN.KAC.OTHR.CD" localSheetId="47">#REF!</definedName>
    <definedName name="BN.KAC.OTHR.CD" localSheetId="48">#REF!</definedName>
    <definedName name="BN.KAC.OTHR.CD" localSheetId="49">#REF!</definedName>
    <definedName name="BN.KAC.OTHR.CD" localSheetId="50">#REF!</definedName>
    <definedName name="BN.KAC.OTHR.CD" localSheetId="51">#REF!</definedName>
    <definedName name="BN.KAC.OTHR.CD" localSheetId="53">#REF!</definedName>
    <definedName name="BN.KAC.OTHR.CD" localSheetId="54">#REF!</definedName>
    <definedName name="BN.KAC.OTHR.CD" localSheetId="56">#REF!</definedName>
    <definedName name="BN.KAC.OTHR.CD" localSheetId="57">#REF!</definedName>
    <definedName name="BN.KAC.OTHR.CD" localSheetId="58">#REF!</definedName>
    <definedName name="BN.KAC.OTHR.CD" localSheetId="60">#REF!</definedName>
    <definedName name="BN.KAC.OTHR.CD" localSheetId="61">#REF!</definedName>
    <definedName name="BN.KAC.OTHR.CD" localSheetId="62">#REF!</definedName>
    <definedName name="BN.KAC.OTHR.CD" localSheetId="63">#REF!</definedName>
    <definedName name="BN.KAC.OTHR.CD" localSheetId="64">#REF!</definedName>
    <definedName name="BN.KAC.OTHR.CD" localSheetId="66">#REF!</definedName>
    <definedName name="BN.KAC.OTHR.CD" localSheetId="67">#REF!</definedName>
    <definedName name="BN.KAC.OTHR.CD" localSheetId="68">#REF!</definedName>
    <definedName name="BN.KAC.OTHR.CD" localSheetId="69">#REF!</definedName>
    <definedName name="BN.KAC.OTHR.CD" localSheetId="71">#REF!</definedName>
    <definedName name="BN.KAC.OTHR.CD" localSheetId="72">#REF!</definedName>
    <definedName name="BN.KAC.OTHR.CD" localSheetId="73">#REF!</definedName>
    <definedName name="BN.KAC.OTHR.CD">#REF!</definedName>
    <definedName name="BN.KLT.DINV.CD" localSheetId="1">#REF!</definedName>
    <definedName name="BN.KLT.DINV.CD" localSheetId="11">#REF!</definedName>
    <definedName name="BN.KLT.DINV.CD" localSheetId="12">#REF!</definedName>
    <definedName name="BN.KLT.DINV.CD" localSheetId="13">#REF!</definedName>
    <definedName name="BN.KLT.DINV.CD" localSheetId="23">#REF!</definedName>
    <definedName name="BN.KLT.DINV.CD" localSheetId="24">#REF!</definedName>
    <definedName name="BN.KLT.DINV.CD" localSheetId="26">#REF!</definedName>
    <definedName name="BN.KLT.DINV.CD" localSheetId="28">#REF!</definedName>
    <definedName name="BN.KLT.DINV.CD" localSheetId="29">#REF!</definedName>
    <definedName name="BN.KLT.DINV.CD" localSheetId="31">#REF!</definedName>
    <definedName name="BN.KLT.DINV.CD" localSheetId="41">#REF!</definedName>
    <definedName name="BN.KLT.DINV.CD" localSheetId="4">#REF!</definedName>
    <definedName name="BN.KLT.DINV.CD" localSheetId="46">#REF!</definedName>
    <definedName name="BN.KLT.DINV.CD" localSheetId="47">#REF!</definedName>
    <definedName name="BN.KLT.DINV.CD" localSheetId="48">#REF!</definedName>
    <definedName name="BN.KLT.DINV.CD" localSheetId="49">#REF!</definedName>
    <definedName name="BN.KLT.DINV.CD" localSheetId="50">#REF!</definedName>
    <definedName name="BN.KLT.DINV.CD" localSheetId="51">#REF!</definedName>
    <definedName name="BN.KLT.DINV.CD" localSheetId="53">#REF!</definedName>
    <definedName name="BN.KLT.DINV.CD" localSheetId="54">#REF!</definedName>
    <definedName name="BN.KLT.DINV.CD" localSheetId="56">#REF!</definedName>
    <definedName name="BN.KLT.DINV.CD" localSheetId="57">#REF!</definedName>
    <definedName name="BN.KLT.DINV.CD" localSheetId="58">#REF!</definedName>
    <definedName name="BN.KLT.DINV.CD" localSheetId="60">#REF!</definedName>
    <definedName name="BN.KLT.DINV.CD" localSheetId="61">#REF!</definedName>
    <definedName name="BN.KLT.DINV.CD" localSheetId="62">#REF!</definedName>
    <definedName name="BN.KLT.DINV.CD" localSheetId="63">#REF!</definedName>
    <definedName name="BN.KLT.DINV.CD" localSheetId="64">#REF!</definedName>
    <definedName name="BN.KLT.DINV.CD" localSheetId="66">#REF!</definedName>
    <definedName name="BN.KLT.DINV.CD" localSheetId="67">#REF!</definedName>
    <definedName name="BN.KLT.DINV.CD" localSheetId="68">#REF!</definedName>
    <definedName name="BN.KLT.DINV.CD" localSheetId="69">#REF!</definedName>
    <definedName name="BN.KLT.DINV.CD" localSheetId="71">#REF!</definedName>
    <definedName name="BN.KLT.DINV.CD" localSheetId="72">#REF!</definedName>
    <definedName name="BN.KLT.DINV.CD" localSheetId="73">#REF!</definedName>
    <definedName name="BN.KLT.DINV.CD">#REF!</definedName>
    <definedName name="BN.KLT.NFLW.CD" localSheetId="1">#REF!</definedName>
    <definedName name="BN.KLT.NFLW.CD" localSheetId="11">#REF!</definedName>
    <definedName name="BN.KLT.NFLW.CD" localSheetId="12">#REF!</definedName>
    <definedName name="BN.KLT.NFLW.CD" localSheetId="13">#REF!</definedName>
    <definedName name="BN.KLT.NFLW.CD" localSheetId="23">#REF!</definedName>
    <definedName name="BN.KLT.NFLW.CD" localSheetId="24">#REF!</definedName>
    <definedName name="BN.KLT.NFLW.CD" localSheetId="26">#REF!</definedName>
    <definedName name="BN.KLT.NFLW.CD" localSheetId="28">#REF!</definedName>
    <definedName name="BN.KLT.NFLW.CD" localSheetId="29">#REF!</definedName>
    <definedName name="BN.KLT.NFLW.CD" localSheetId="31">#REF!</definedName>
    <definedName name="BN.KLT.NFLW.CD" localSheetId="41">#REF!</definedName>
    <definedName name="BN.KLT.NFLW.CD" localSheetId="4">#REF!</definedName>
    <definedName name="BN.KLT.NFLW.CD" localSheetId="46">#REF!</definedName>
    <definedName name="BN.KLT.NFLW.CD" localSheetId="47">#REF!</definedName>
    <definedName name="BN.KLT.NFLW.CD" localSheetId="48">#REF!</definedName>
    <definedName name="BN.KLT.NFLW.CD" localSheetId="49">#REF!</definedName>
    <definedName name="BN.KLT.NFLW.CD" localSheetId="50">#REF!</definedName>
    <definedName name="BN.KLT.NFLW.CD" localSheetId="51">#REF!</definedName>
    <definedName name="BN.KLT.NFLW.CD" localSheetId="53">#REF!</definedName>
    <definedName name="BN.KLT.NFLW.CD" localSheetId="54">#REF!</definedName>
    <definedName name="BN.KLT.NFLW.CD" localSheetId="56">#REF!</definedName>
    <definedName name="BN.KLT.NFLW.CD" localSheetId="57">#REF!</definedName>
    <definedName name="BN.KLT.NFLW.CD" localSheetId="58">#REF!</definedName>
    <definedName name="BN.KLT.NFLW.CD" localSheetId="60">#REF!</definedName>
    <definedName name="BN.KLT.NFLW.CD" localSheetId="61">#REF!</definedName>
    <definedName name="BN.KLT.NFLW.CD" localSheetId="62">#REF!</definedName>
    <definedName name="BN.KLT.NFLW.CD" localSheetId="63">#REF!</definedName>
    <definedName name="BN.KLT.NFLW.CD" localSheetId="64">#REF!</definedName>
    <definedName name="BN.KLT.NFLW.CD" localSheetId="66">#REF!</definedName>
    <definedName name="BN.KLT.NFLW.CD" localSheetId="67">#REF!</definedName>
    <definedName name="BN.KLT.NFLW.CD" localSheetId="68">#REF!</definedName>
    <definedName name="BN.KLT.NFLW.CD" localSheetId="69">#REF!</definedName>
    <definedName name="BN.KLT.NFLW.CD" localSheetId="71">#REF!</definedName>
    <definedName name="BN.KLT.NFLW.CD" localSheetId="72">#REF!</definedName>
    <definedName name="BN.KLT.NFLW.CD" localSheetId="73">#REF!</definedName>
    <definedName name="BN.KLT.NFLW.CD">#REF!</definedName>
    <definedName name="BN.KLT.PTXL.CD" localSheetId="1">#REF!</definedName>
    <definedName name="BN.KLT.PTXL.CD" localSheetId="11">#REF!</definedName>
    <definedName name="BN.KLT.PTXL.CD" localSheetId="12">#REF!</definedName>
    <definedName name="BN.KLT.PTXL.CD" localSheetId="13">#REF!</definedName>
    <definedName name="BN.KLT.PTXL.CD" localSheetId="23">#REF!</definedName>
    <definedName name="BN.KLT.PTXL.CD" localSheetId="24">#REF!</definedName>
    <definedName name="BN.KLT.PTXL.CD" localSheetId="26">#REF!</definedName>
    <definedName name="BN.KLT.PTXL.CD" localSheetId="28">#REF!</definedName>
    <definedName name="BN.KLT.PTXL.CD" localSheetId="29">#REF!</definedName>
    <definedName name="BN.KLT.PTXL.CD" localSheetId="31">#REF!</definedName>
    <definedName name="BN.KLT.PTXL.CD" localSheetId="41">#REF!</definedName>
    <definedName name="BN.KLT.PTXL.CD" localSheetId="4">#REF!</definedName>
    <definedName name="BN.KLT.PTXL.CD" localSheetId="46">#REF!</definedName>
    <definedName name="BN.KLT.PTXL.CD" localSheetId="47">#REF!</definedName>
    <definedName name="BN.KLT.PTXL.CD" localSheetId="48">#REF!</definedName>
    <definedName name="BN.KLT.PTXL.CD" localSheetId="49">#REF!</definedName>
    <definedName name="BN.KLT.PTXL.CD" localSheetId="50">#REF!</definedName>
    <definedName name="BN.KLT.PTXL.CD" localSheetId="51">#REF!</definedName>
    <definedName name="BN.KLT.PTXL.CD" localSheetId="53">#REF!</definedName>
    <definedName name="BN.KLT.PTXL.CD" localSheetId="54">#REF!</definedName>
    <definedName name="BN.KLT.PTXL.CD" localSheetId="56">#REF!</definedName>
    <definedName name="BN.KLT.PTXL.CD" localSheetId="57">#REF!</definedName>
    <definedName name="BN.KLT.PTXL.CD" localSheetId="58">#REF!</definedName>
    <definedName name="BN.KLT.PTXL.CD" localSheetId="60">#REF!</definedName>
    <definedName name="BN.KLT.PTXL.CD" localSheetId="61">#REF!</definedName>
    <definedName name="BN.KLT.PTXL.CD" localSheetId="62">#REF!</definedName>
    <definedName name="BN.KLT.PTXL.CD" localSheetId="63">#REF!</definedName>
    <definedName name="BN.KLT.PTXL.CD" localSheetId="64">#REF!</definedName>
    <definedName name="BN.KLT.PTXL.CD" localSheetId="66">#REF!</definedName>
    <definedName name="BN.KLT.PTXL.CD" localSheetId="67">#REF!</definedName>
    <definedName name="BN.KLT.PTXL.CD" localSheetId="68">#REF!</definedName>
    <definedName name="BN.KLT.PTXL.CD" localSheetId="69">#REF!</definedName>
    <definedName name="BN.KLT.PTXL.CD" localSheetId="71">#REF!</definedName>
    <definedName name="BN.KLT.PTXL.CD" localSheetId="72">#REF!</definedName>
    <definedName name="BN.KLT.PTXL.CD" localSheetId="73">#REF!</definedName>
    <definedName name="BN.KLT.PTXL.CD">#REF!</definedName>
    <definedName name="BN.RES.INCL.CD" localSheetId="1">#REF!</definedName>
    <definedName name="BN.RES.INCL.CD" localSheetId="11">#REF!</definedName>
    <definedName name="BN.RES.INCL.CD" localSheetId="12">#REF!</definedName>
    <definedName name="BN.RES.INCL.CD" localSheetId="13">#REF!</definedName>
    <definedName name="BN.RES.INCL.CD" localSheetId="23">#REF!</definedName>
    <definedName name="BN.RES.INCL.CD" localSheetId="24">#REF!</definedName>
    <definedName name="BN.RES.INCL.CD" localSheetId="26">#REF!</definedName>
    <definedName name="BN.RES.INCL.CD" localSheetId="28">#REF!</definedName>
    <definedName name="BN.RES.INCL.CD" localSheetId="29">#REF!</definedName>
    <definedName name="BN.RES.INCL.CD" localSheetId="31">#REF!</definedName>
    <definedName name="BN.RES.INCL.CD" localSheetId="41">#REF!</definedName>
    <definedName name="BN.RES.INCL.CD" localSheetId="4">#REF!</definedName>
    <definedName name="BN.RES.INCL.CD" localSheetId="46">#REF!</definedName>
    <definedName name="BN.RES.INCL.CD" localSheetId="47">#REF!</definedName>
    <definedName name="BN.RES.INCL.CD" localSheetId="48">#REF!</definedName>
    <definedName name="BN.RES.INCL.CD" localSheetId="49">#REF!</definedName>
    <definedName name="BN.RES.INCL.CD" localSheetId="50">#REF!</definedName>
    <definedName name="BN.RES.INCL.CD" localSheetId="51">#REF!</definedName>
    <definedName name="BN.RES.INCL.CD" localSheetId="53">#REF!</definedName>
    <definedName name="BN.RES.INCL.CD" localSheetId="54">#REF!</definedName>
    <definedName name="BN.RES.INCL.CD" localSheetId="56">#REF!</definedName>
    <definedName name="BN.RES.INCL.CD" localSheetId="57">#REF!</definedName>
    <definedName name="BN.RES.INCL.CD" localSheetId="58">#REF!</definedName>
    <definedName name="BN.RES.INCL.CD" localSheetId="60">#REF!</definedName>
    <definedName name="BN.RES.INCL.CD" localSheetId="61">#REF!</definedName>
    <definedName name="BN.RES.INCL.CD" localSheetId="62">#REF!</definedName>
    <definedName name="BN.RES.INCL.CD" localSheetId="63">#REF!</definedName>
    <definedName name="BN.RES.INCL.CD" localSheetId="64">#REF!</definedName>
    <definedName name="BN.RES.INCL.CD" localSheetId="66">#REF!</definedName>
    <definedName name="BN.RES.INCL.CD" localSheetId="67">#REF!</definedName>
    <definedName name="BN.RES.INCL.CD" localSheetId="68">#REF!</definedName>
    <definedName name="BN.RES.INCL.CD" localSheetId="69">#REF!</definedName>
    <definedName name="BN.RES.INCL.CD" localSheetId="71">#REF!</definedName>
    <definedName name="BN.RES.INCL.CD" localSheetId="72">#REF!</definedName>
    <definedName name="BN.RES.INCL.CD" localSheetId="73">#REF!</definedName>
    <definedName name="BN.RES.INCL.CD">#REF!</definedName>
    <definedName name="BN.TRF.CURR.CD" localSheetId="1">#REF!</definedName>
    <definedName name="BN.TRF.CURR.CD" localSheetId="11">#REF!</definedName>
    <definedName name="BN.TRF.CURR.CD" localSheetId="12">#REF!</definedName>
    <definedName name="BN.TRF.CURR.CD" localSheetId="13">#REF!</definedName>
    <definedName name="BN.TRF.CURR.CD" localSheetId="23">#REF!</definedName>
    <definedName name="BN.TRF.CURR.CD" localSheetId="24">#REF!</definedName>
    <definedName name="BN.TRF.CURR.CD" localSheetId="26">#REF!</definedName>
    <definedName name="BN.TRF.CURR.CD" localSheetId="28">#REF!</definedName>
    <definedName name="BN.TRF.CURR.CD" localSheetId="29">#REF!</definedName>
    <definedName name="BN.TRF.CURR.CD" localSheetId="31">#REF!</definedName>
    <definedName name="BN.TRF.CURR.CD" localSheetId="41">#REF!</definedName>
    <definedName name="BN.TRF.CURR.CD" localSheetId="4">#REF!</definedName>
    <definedName name="BN.TRF.CURR.CD" localSheetId="46">#REF!</definedName>
    <definedName name="BN.TRF.CURR.CD" localSheetId="47">#REF!</definedName>
    <definedName name="BN.TRF.CURR.CD" localSheetId="48">#REF!</definedName>
    <definedName name="BN.TRF.CURR.CD" localSheetId="49">#REF!</definedName>
    <definedName name="BN.TRF.CURR.CD" localSheetId="50">#REF!</definedName>
    <definedName name="BN.TRF.CURR.CD" localSheetId="51">#REF!</definedName>
    <definedName name="BN.TRF.CURR.CD" localSheetId="53">#REF!</definedName>
    <definedName name="BN.TRF.CURR.CD" localSheetId="54">#REF!</definedName>
    <definedName name="BN.TRF.CURR.CD" localSheetId="56">#REF!</definedName>
    <definedName name="BN.TRF.CURR.CD" localSheetId="57">#REF!</definedName>
    <definedName name="BN.TRF.CURR.CD" localSheetId="58">#REF!</definedName>
    <definedName name="BN.TRF.CURR.CD" localSheetId="60">#REF!</definedName>
    <definedName name="BN.TRF.CURR.CD" localSheetId="61">#REF!</definedName>
    <definedName name="BN.TRF.CURR.CD" localSheetId="62">#REF!</definedName>
    <definedName name="BN.TRF.CURR.CD" localSheetId="63">#REF!</definedName>
    <definedName name="BN.TRF.CURR.CD" localSheetId="64">#REF!</definedName>
    <definedName name="BN.TRF.CURR.CD" localSheetId="66">#REF!</definedName>
    <definedName name="BN.TRF.CURR.CD" localSheetId="67">#REF!</definedName>
    <definedName name="BN.TRF.CURR.CD" localSheetId="68">#REF!</definedName>
    <definedName name="BN.TRF.CURR.CD" localSheetId="69">#REF!</definedName>
    <definedName name="BN.TRF.CURR.CD" localSheetId="71">#REF!</definedName>
    <definedName name="BN.TRF.CURR.CD" localSheetId="72">#REF!</definedName>
    <definedName name="BN.TRF.CURR.CD" localSheetId="73">#REF!</definedName>
    <definedName name="BN.TRF.CURR.CD">#REF!</definedName>
    <definedName name="BN.TRF.KOGT.CD" localSheetId="1">#REF!</definedName>
    <definedName name="BN.TRF.KOGT.CD" localSheetId="11">#REF!</definedName>
    <definedName name="BN.TRF.KOGT.CD" localSheetId="12">#REF!</definedName>
    <definedName name="BN.TRF.KOGT.CD" localSheetId="13">#REF!</definedName>
    <definedName name="BN.TRF.KOGT.CD" localSheetId="23">#REF!</definedName>
    <definedName name="BN.TRF.KOGT.CD" localSheetId="24">#REF!</definedName>
    <definedName name="BN.TRF.KOGT.CD" localSheetId="26">#REF!</definedName>
    <definedName name="BN.TRF.KOGT.CD" localSheetId="28">#REF!</definedName>
    <definedName name="BN.TRF.KOGT.CD" localSheetId="29">#REF!</definedName>
    <definedName name="BN.TRF.KOGT.CD" localSheetId="31">#REF!</definedName>
    <definedName name="BN.TRF.KOGT.CD" localSheetId="41">#REF!</definedName>
    <definedName name="BN.TRF.KOGT.CD" localSheetId="4">#REF!</definedName>
    <definedName name="BN.TRF.KOGT.CD" localSheetId="46">#REF!</definedName>
    <definedName name="BN.TRF.KOGT.CD" localSheetId="47">#REF!</definedName>
    <definedName name="BN.TRF.KOGT.CD" localSheetId="48">#REF!</definedName>
    <definedName name="BN.TRF.KOGT.CD" localSheetId="49">#REF!</definedName>
    <definedName name="BN.TRF.KOGT.CD" localSheetId="50">#REF!</definedName>
    <definedName name="BN.TRF.KOGT.CD" localSheetId="51">#REF!</definedName>
    <definedName name="BN.TRF.KOGT.CD" localSheetId="53">#REF!</definedName>
    <definedName name="BN.TRF.KOGT.CD" localSheetId="54">#REF!</definedName>
    <definedName name="BN.TRF.KOGT.CD" localSheetId="56">#REF!</definedName>
    <definedName name="BN.TRF.KOGT.CD" localSheetId="57">#REF!</definedName>
    <definedName name="BN.TRF.KOGT.CD" localSheetId="58">#REF!</definedName>
    <definedName name="BN.TRF.KOGT.CD" localSheetId="60">#REF!</definedName>
    <definedName name="BN.TRF.KOGT.CD" localSheetId="61">#REF!</definedName>
    <definedName name="BN.TRF.KOGT.CD" localSheetId="62">#REF!</definedName>
    <definedName name="BN.TRF.KOGT.CD" localSheetId="63">#REF!</definedName>
    <definedName name="BN.TRF.KOGT.CD" localSheetId="64">#REF!</definedName>
    <definedName name="BN.TRF.KOGT.CD" localSheetId="66">#REF!</definedName>
    <definedName name="BN.TRF.KOGT.CD" localSheetId="67">#REF!</definedName>
    <definedName name="BN.TRF.KOGT.CD" localSheetId="68">#REF!</definedName>
    <definedName name="BN.TRF.KOGT.CD" localSheetId="69">#REF!</definedName>
    <definedName name="BN.TRF.KOGT.CD" localSheetId="71">#REF!</definedName>
    <definedName name="BN.TRF.KOGT.CD" localSheetId="72">#REF!</definedName>
    <definedName name="BN.TRF.KOGT.CD" localSheetId="73">#REF!</definedName>
    <definedName name="BN.TRF.KOGT.CD">#REF!</definedName>
    <definedName name="BN.TRF.OFDC.CD" localSheetId="1">#REF!</definedName>
    <definedName name="BN.TRF.OFDC.CD" localSheetId="11">#REF!</definedName>
    <definedName name="BN.TRF.OFDC.CD" localSheetId="12">#REF!</definedName>
    <definedName name="BN.TRF.OFDC.CD" localSheetId="13">#REF!</definedName>
    <definedName name="BN.TRF.OFDC.CD" localSheetId="23">#REF!</definedName>
    <definedName name="BN.TRF.OFDC.CD" localSheetId="24">#REF!</definedName>
    <definedName name="BN.TRF.OFDC.CD" localSheetId="26">#REF!</definedName>
    <definedName name="BN.TRF.OFDC.CD" localSheetId="28">#REF!</definedName>
    <definedName name="BN.TRF.OFDC.CD" localSheetId="29">#REF!</definedName>
    <definedName name="BN.TRF.OFDC.CD" localSheetId="31">#REF!</definedName>
    <definedName name="BN.TRF.OFDC.CD" localSheetId="41">#REF!</definedName>
    <definedName name="BN.TRF.OFDC.CD" localSheetId="4">#REF!</definedName>
    <definedName name="BN.TRF.OFDC.CD" localSheetId="46">#REF!</definedName>
    <definedName name="BN.TRF.OFDC.CD" localSheetId="47">#REF!</definedName>
    <definedName name="BN.TRF.OFDC.CD" localSheetId="48">#REF!</definedName>
    <definedName name="BN.TRF.OFDC.CD" localSheetId="49">#REF!</definedName>
    <definedName name="BN.TRF.OFDC.CD" localSheetId="50">#REF!</definedName>
    <definedName name="BN.TRF.OFDC.CD" localSheetId="51">#REF!</definedName>
    <definedName name="BN.TRF.OFDC.CD" localSheetId="53">#REF!</definedName>
    <definedName name="BN.TRF.OFDC.CD" localSheetId="54">#REF!</definedName>
    <definedName name="BN.TRF.OFDC.CD" localSheetId="56">#REF!</definedName>
    <definedName name="BN.TRF.OFDC.CD" localSheetId="57">#REF!</definedName>
    <definedName name="BN.TRF.OFDC.CD" localSheetId="58">#REF!</definedName>
    <definedName name="BN.TRF.OFDC.CD" localSheetId="60">#REF!</definedName>
    <definedName name="BN.TRF.OFDC.CD" localSheetId="61">#REF!</definedName>
    <definedName name="BN.TRF.OFDC.CD" localSheetId="62">#REF!</definedName>
    <definedName name="BN.TRF.OFDC.CD" localSheetId="63">#REF!</definedName>
    <definedName name="BN.TRF.OFDC.CD" localSheetId="64">#REF!</definedName>
    <definedName name="BN.TRF.OFDC.CD" localSheetId="66">#REF!</definedName>
    <definedName name="BN.TRF.OFDC.CD" localSheetId="67">#REF!</definedName>
    <definedName name="BN.TRF.OFDC.CD" localSheetId="68">#REF!</definedName>
    <definedName name="BN.TRF.OFDC.CD" localSheetId="69">#REF!</definedName>
    <definedName name="BN.TRF.OFDC.CD" localSheetId="71">#REF!</definedName>
    <definedName name="BN.TRF.OFDC.CD" localSheetId="72">#REF!</definedName>
    <definedName name="BN.TRF.OFDC.CD" localSheetId="73">#REF!</definedName>
    <definedName name="BN.TRF.OFDC.CD">#REF!</definedName>
    <definedName name="BN.TRF.PRVT.CD" localSheetId="1">#REF!</definedName>
    <definedName name="BN.TRF.PRVT.CD" localSheetId="11">#REF!</definedName>
    <definedName name="BN.TRF.PRVT.CD" localSheetId="12">#REF!</definedName>
    <definedName name="BN.TRF.PRVT.CD" localSheetId="13">#REF!</definedName>
    <definedName name="BN.TRF.PRVT.CD" localSheetId="23">#REF!</definedName>
    <definedName name="BN.TRF.PRVT.CD" localSheetId="24">#REF!</definedName>
    <definedName name="BN.TRF.PRVT.CD" localSheetId="26">#REF!</definedName>
    <definedName name="BN.TRF.PRVT.CD" localSheetId="28">#REF!</definedName>
    <definedName name="BN.TRF.PRVT.CD" localSheetId="29">#REF!</definedName>
    <definedName name="BN.TRF.PRVT.CD" localSheetId="31">#REF!</definedName>
    <definedName name="BN.TRF.PRVT.CD" localSheetId="41">#REF!</definedName>
    <definedName name="BN.TRF.PRVT.CD" localSheetId="4">#REF!</definedName>
    <definedName name="BN.TRF.PRVT.CD" localSheetId="46">#REF!</definedName>
    <definedName name="BN.TRF.PRVT.CD" localSheetId="47">#REF!</definedName>
    <definedName name="BN.TRF.PRVT.CD" localSheetId="48">#REF!</definedName>
    <definedName name="BN.TRF.PRVT.CD" localSheetId="49">#REF!</definedName>
    <definedName name="BN.TRF.PRVT.CD" localSheetId="50">#REF!</definedName>
    <definedName name="BN.TRF.PRVT.CD" localSheetId="51">#REF!</definedName>
    <definedName name="BN.TRF.PRVT.CD" localSheetId="53">#REF!</definedName>
    <definedName name="BN.TRF.PRVT.CD" localSheetId="54">#REF!</definedName>
    <definedName name="BN.TRF.PRVT.CD" localSheetId="56">#REF!</definedName>
    <definedName name="BN.TRF.PRVT.CD" localSheetId="57">#REF!</definedName>
    <definedName name="BN.TRF.PRVT.CD" localSheetId="58">#REF!</definedName>
    <definedName name="BN.TRF.PRVT.CD" localSheetId="60">#REF!</definedName>
    <definedName name="BN.TRF.PRVT.CD" localSheetId="61">#REF!</definedName>
    <definedName name="BN.TRF.PRVT.CD" localSheetId="62">#REF!</definedName>
    <definedName name="BN.TRF.PRVT.CD" localSheetId="63">#REF!</definedName>
    <definedName name="BN.TRF.PRVT.CD" localSheetId="64">#REF!</definedName>
    <definedName name="BN.TRF.PRVT.CD" localSheetId="66">#REF!</definedName>
    <definedName name="BN.TRF.PRVT.CD" localSheetId="67">#REF!</definedName>
    <definedName name="BN.TRF.PRVT.CD" localSheetId="68">#REF!</definedName>
    <definedName name="BN.TRF.PRVT.CD" localSheetId="69">#REF!</definedName>
    <definedName name="BN.TRF.PRVT.CD" localSheetId="71">#REF!</definedName>
    <definedName name="BN.TRF.PRVT.CD" localSheetId="72">#REF!</definedName>
    <definedName name="BN.TRF.PRVT.CD" localSheetId="73">#REF!</definedName>
    <definedName name="BN.TRF.PRVT.CD">#REF!</definedName>
    <definedName name="BNEO" localSheetId="1">#REF!</definedName>
    <definedName name="BNEO" localSheetId="11">#REF!</definedName>
    <definedName name="BNEO" localSheetId="12">#REF!</definedName>
    <definedName name="BNEO" localSheetId="13">#REF!</definedName>
    <definedName name="BNEO" localSheetId="23">#REF!</definedName>
    <definedName name="BNEO" localSheetId="24">#REF!</definedName>
    <definedName name="BNEO" localSheetId="26">#REF!</definedName>
    <definedName name="BNEO" localSheetId="28">#REF!</definedName>
    <definedName name="BNEO" localSheetId="29">#REF!</definedName>
    <definedName name="BNEO" localSheetId="31">#REF!</definedName>
    <definedName name="BNEO" localSheetId="41">#REF!</definedName>
    <definedName name="BNEO" localSheetId="4">#REF!</definedName>
    <definedName name="BNEO" localSheetId="46">#REF!</definedName>
    <definedName name="BNEO" localSheetId="47">#REF!</definedName>
    <definedName name="BNEO" localSheetId="48">#REF!</definedName>
    <definedName name="BNEO" localSheetId="49">#REF!</definedName>
    <definedName name="BNEO" localSheetId="50">#REF!</definedName>
    <definedName name="BNEO" localSheetId="51">#REF!</definedName>
    <definedName name="BNEO" localSheetId="53">#REF!</definedName>
    <definedName name="BNEO" localSheetId="54">#REF!</definedName>
    <definedName name="BNEO" localSheetId="56">#REF!</definedName>
    <definedName name="BNEO" localSheetId="57">#REF!</definedName>
    <definedName name="BNEO" localSheetId="58">#REF!</definedName>
    <definedName name="BNEO" localSheetId="60">#REF!</definedName>
    <definedName name="BNEO" localSheetId="61">#REF!</definedName>
    <definedName name="BNEO" localSheetId="62">#REF!</definedName>
    <definedName name="BNEO" localSheetId="63">#REF!</definedName>
    <definedName name="BNEO" localSheetId="64">#REF!</definedName>
    <definedName name="BNEO" localSheetId="66">#REF!</definedName>
    <definedName name="BNEO" localSheetId="67">#REF!</definedName>
    <definedName name="BNEO" localSheetId="68">#REF!</definedName>
    <definedName name="BNEO" localSheetId="69">#REF!</definedName>
    <definedName name="BNEO" localSheetId="71">#REF!</definedName>
    <definedName name="BNEO" localSheetId="72">#REF!</definedName>
    <definedName name="BNEO" localSheetId="73">#REF!</definedName>
    <definedName name="BNEO">#REF!</definedName>
    <definedName name="BO" localSheetId="1">#REF!</definedName>
    <definedName name="BO" localSheetId="11">#REF!</definedName>
    <definedName name="BO" localSheetId="12">#REF!</definedName>
    <definedName name="BO" localSheetId="13">#REF!</definedName>
    <definedName name="BO" localSheetId="23">#REF!</definedName>
    <definedName name="BO" localSheetId="24">#REF!</definedName>
    <definedName name="BO" localSheetId="26">#REF!</definedName>
    <definedName name="BO" localSheetId="28">#REF!</definedName>
    <definedName name="BO" localSheetId="29">#REF!</definedName>
    <definedName name="BO" localSheetId="31">#REF!</definedName>
    <definedName name="BO" localSheetId="41">#REF!</definedName>
    <definedName name="BO" localSheetId="4">#REF!</definedName>
    <definedName name="BO" localSheetId="46">#REF!</definedName>
    <definedName name="BO" localSheetId="47">#REF!</definedName>
    <definedName name="BO" localSheetId="48">#REF!</definedName>
    <definedName name="BO" localSheetId="49">#REF!</definedName>
    <definedName name="BO" localSheetId="50">#REF!</definedName>
    <definedName name="BO" localSheetId="51">#REF!</definedName>
    <definedName name="BO" localSheetId="53">#REF!</definedName>
    <definedName name="BO" localSheetId="54">#REF!</definedName>
    <definedName name="BO" localSheetId="56">#REF!</definedName>
    <definedName name="BO" localSheetId="57">#REF!</definedName>
    <definedName name="BO" localSheetId="58">#REF!</definedName>
    <definedName name="BO" localSheetId="60">#REF!</definedName>
    <definedName name="BO" localSheetId="61">#REF!</definedName>
    <definedName name="BO" localSheetId="62">#REF!</definedName>
    <definedName name="BO" localSheetId="63">#REF!</definedName>
    <definedName name="BO" localSheetId="64">#REF!</definedName>
    <definedName name="BO" localSheetId="66">#REF!</definedName>
    <definedName name="BO" localSheetId="67">#REF!</definedName>
    <definedName name="BO" localSheetId="68">#REF!</definedName>
    <definedName name="BO" localSheetId="69">#REF!</definedName>
    <definedName name="BO" localSheetId="71">#REF!</definedName>
    <definedName name="BO" localSheetId="72">#REF!</definedName>
    <definedName name="BO" localSheetId="73">#REF!</definedName>
    <definedName name="BO">#REF!</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localSheetId="32"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34"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55"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64" hidden="1">{FALSE,FALSE,-1.25,-15.5,484.5,276.75,FALSE,FALSE,TRUE,TRUE,0,12,#N/A,46,#N/A,2.93460490463215,15.35,1,FALSE,FALSE,3,TRUE,1,FALSE,100,"Swvu.PLA1.","ACwvu.PLA1.",#N/A,FALSE,FALSE,0,0,0,0,2,"","",TRUE,TRUE,FALSE,FALSE,1,60,#N/A,#N/A,FALSE,FALSE,FALSE,FALSE,FALSE,FALSE,FALSE,9,65532,65532,FALSE,FALSE,TRUE,TRUE,TRUE}</definedName>
    <definedName name="board" localSheetId="65" hidden="1">{FALSE,FALSE,-1.25,-15.5,484.5,276.75,FALSE,FALSE,TRUE,TRUE,0,12,#N/A,46,#N/A,2.93460490463215,15.35,1,FALSE,FALSE,3,TRUE,1,FALSE,100,"Swvu.PLA1.","ACwvu.PLA1.",#N/A,FALSE,FALSE,0,0,0,0,2,"","",TRUE,TRUE,FALSE,FALSE,1,60,#N/A,#N/A,FALSE,FALSE,FALSE,FALSE,FALSE,FALSE,FALSE,9,65532,65532,FALSE,FALSE,TRUE,TRUE,TRUE}</definedName>
    <definedName name="board" localSheetId="66" hidden="1">{FALSE,FALSE,-1.25,-15.5,484.5,276.75,FALSE,FALSE,TRUE,TRUE,0,12,#N/A,46,#N/A,2.93460490463215,15.35,1,FALSE,FALSE,3,TRUE,1,FALSE,100,"Swvu.PLA1.","ACwvu.PLA1.",#N/A,FALSE,FALSE,0,0,0,0,2,"","",TRUE,TRUE,FALSE,FALSE,1,60,#N/A,#N/A,FALSE,FALSE,FALSE,FALSE,FALSE,FALSE,FALSE,9,65532,65532,FALSE,FALSE,TRUE,TRUE,TRUE}</definedName>
    <definedName name="board" localSheetId="67" hidden="1">{FALSE,FALSE,-1.25,-15.5,484.5,276.75,FALSE,FALSE,TRUE,TRUE,0,12,#N/A,46,#N/A,2.93460490463215,15.35,1,FALSE,FALSE,3,TRUE,1,FALSE,100,"Swvu.PLA1.","ACwvu.PLA1.",#N/A,FALSE,FALSE,0,0,0,0,2,"","",TRUE,TRUE,FALSE,FALSE,1,60,#N/A,#N/A,FALSE,FALSE,FALSE,FALSE,FALSE,FALSE,FALSE,9,65532,65532,FALSE,FALSE,TRUE,TRUE,TRUE}</definedName>
    <definedName name="board" localSheetId="68"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localSheetId="71" hidden="1">{FALSE,FALSE,-1.25,-15.5,484.5,276.75,FALSE,FALSE,TRUE,TRUE,0,12,#N/A,46,#N/A,2.93460490463215,15.35,1,FALSE,FALSE,3,TRUE,1,FALSE,100,"Swvu.PLA1.","ACwvu.PLA1.",#N/A,FALSE,FALSE,0,0,0,0,2,"","",TRUE,TRUE,FALSE,FALSE,1,60,#N/A,#N/A,FALSE,FALSE,FALSE,FALSE,FALSE,FALSE,FALSE,9,65532,65532,FALSE,FALSE,TRUE,TRUE,TRUE}</definedName>
    <definedName name="board" localSheetId="72" hidden="1">{FALSE,FALSE,-1.25,-15.5,484.5,276.75,FALSE,FALSE,TRUE,TRUE,0,12,#N/A,46,#N/A,2.93460490463215,15.35,1,FALSE,FALSE,3,TRUE,1,FALSE,100,"Swvu.PLA1.","ACwvu.PLA1.",#N/A,FALSE,FALSE,0,0,0,0,2,"","",TRUE,TRUE,FALSE,FALSE,1,60,#N/A,#N/A,FALSE,FALSE,FALSE,FALSE,FALSE,FALSE,FALSE,9,65532,65532,FALSE,FALSE,TRUE,TRUE,TRUE}</definedName>
    <definedName name="board" localSheetId="73"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74" hidden="1">{FALSE,FALSE,-1.25,-15.5,484.5,276.75,FALSE,FALSE,TRUE,TRUE,0,12,#N/A,46,#N/A,2.93460490463215,15.35,1,FALSE,FALSE,3,TRUE,1,FALSE,100,"Swvu.PLA1.","ACwvu.PLA1.",#N/A,FALSE,FALSE,0,0,0,0,2,"","",TRUE,TRUE,FALSE,FALSE,1,60,#N/A,#N/A,FALSE,FALSE,FALSE,FALSE,FALSE,FALSE,FALSE,9,65532,65532,FALSE,FALSE,TRUE,TRUE,TRUE}</definedName>
    <definedName name="board" localSheetId="75" hidden="1">{FALSE,FALSE,-1.25,-15.5,484.5,276.75,FALSE,FALSE,TRUE,TRUE,0,12,#N/A,46,#N/A,2.93460490463215,15.35,1,FALSE,FALSE,3,TRUE,1,FALSE,100,"Swvu.PLA1.","ACwvu.PLA1.",#N/A,FALSE,FALSE,0,0,0,0,2,"","",TRUE,TRUE,FALSE,FALSE,1,60,#N/A,#N/A,FALSE,FALSE,FALSE,FALSE,FALSE,FALSE,FALSE,9,65532,65532,FALSE,FALSE,TRUE,TRUE,TRUE}</definedName>
    <definedName name="board" localSheetId="76" hidden="1">{FALSE,FALSE,-1.25,-15.5,484.5,276.75,FALSE,FALSE,TRUE,TRUE,0,12,#N/A,46,#N/A,2.93460490463215,15.35,1,FALSE,FALSE,3,TRUE,1,FALSE,100,"Swvu.PLA1.","ACwvu.PLA1.",#N/A,FALSE,FALSE,0,0,0,0,2,"","",TRUE,TRUE,FALSE,FALSE,1,60,#N/A,#N/A,FALSE,FALSE,FALSE,FALSE,FALSE,FALSE,FALSE,9,65532,65532,FALSE,FALSE,TRUE,TRUE,TRUE}</definedName>
    <definedName name="board" localSheetId="77" hidden="1">{FALSE,FALSE,-1.25,-15.5,484.5,276.75,FALSE,FALSE,TRUE,TRUE,0,12,#N/A,46,#N/A,2.93460490463215,15.35,1,FALSE,FALSE,3,TRUE,1,FALSE,100,"Swvu.PLA1.","ACwvu.PLA1.",#N/A,FALSE,FALSE,0,0,0,0,2,"","",TRUE,TRUE,FALSE,FALSE,1,60,#N/A,#N/A,FALSE,FALSE,FALSE,FALSE,FALSE,FALSE,FALSE,9,65532,65532,FALSE,FALSE,TRUE,TRUE,TRUE}</definedName>
    <definedName name="board" localSheetId="78" hidden="1">{FALSE,FALSE,-1.25,-15.5,484.5,276.75,FALSE,FALSE,TRUE,TRUE,0,12,#N/A,46,#N/A,2.93460490463215,15.35,1,FALSE,FALSE,3,TRUE,1,FALSE,100,"Swvu.PLA1.","ACwvu.PLA1.",#N/A,FALSE,FALSE,0,0,0,0,2,"","",TRUE,TRUE,FALSE,FALSE,1,60,#N/A,#N/A,FALSE,FALSE,FALSE,FALSE,FALSE,FALSE,FALSE,9,65532,65532,FALSE,FALSE,TRUE,TRUE,TRUE}</definedName>
    <definedName name="board" localSheetId="79"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 localSheetId="1">'1'!board2</definedName>
    <definedName name="board2" localSheetId="10">'10'!board2</definedName>
    <definedName name="board2" localSheetId="11">'11'!board2</definedName>
    <definedName name="board2" localSheetId="12">'12'!board2</definedName>
    <definedName name="board2" localSheetId="13">'13'!board2</definedName>
    <definedName name="board2" localSheetId="15">'15'!board2</definedName>
    <definedName name="board2" localSheetId="16">'16'!board2</definedName>
    <definedName name="board2" localSheetId="2">'2'!board2</definedName>
    <definedName name="board2" localSheetId="22">'22a-b'!board2</definedName>
    <definedName name="board2" localSheetId="23">'23'!board2</definedName>
    <definedName name="board2" localSheetId="24">'24'!board2</definedName>
    <definedName name="board2" localSheetId="25">'25a'!board2</definedName>
    <definedName name="board2" localSheetId="26">'25b'!board2</definedName>
    <definedName name="board2" localSheetId="27">'26'!board2</definedName>
    <definedName name="board2" localSheetId="28">#N/A</definedName>
    <definedName name="board2" localSheetId="29">#N/A</definedName>
    <definedName name="board2" localSheetId="3">'3'!board2</definedName>
    <definedName name="board2" localSheetId="31">'30'!board2</definedName>
    <definedName name="board2" localSheetId="32">'31'!board2</definedName>
    <definedName name="board2" localSheetId="33">'32'!board2</definedName>
    <definedName name="board2" localSheetId="34">[54]!board2</definedName>
    <definedName name="board2" localSheetId="37">'36'!board2</definedName>
    <definedName name="board2" localSheetId="41">'25b'!board2</definedName>
    <definedName name="board2" localSheetId="4">'4'!board2</definedName>
    <definedName name="board2" localSheetId="45">'45a-c'!board2</definedName>
    <definedName name="board2" localSheetId="46">[55]!board2</definedName>
    <definedName name="board2" localSheetId="47">[55]!board2</definedName>
    <definedName name="board2" localSheetId="48">[55]!board2</definedName>
    <definedName name="board2" localSheetId="49">[55]!board2</definedName>
    <definedName name="board2" localSheetId="50">[56]!board2</definedName>
    <definedName name="board2" localSheetId="5">'5'!board2</definedName>
    <definedName name="board2" localSheetId="51">[55]!board2</definedName>
    <definedName name="board2" localSheetId="52">'51-52'!board2</definedName>
    <definedName name="board2" localSheetId="53">'53a-b'!board2</definedName>
    <definedName name="board2" localSheetId="54">[57]!board2</definedName>
    <definedName name="board2" localSheetId="56">[56]!board2</definedName>
    <definedName name="board2" localSheetId="57">[56]!board2</definedName>
    <definedName name="board2" localSheetId="58">[56]!board2</definedName>
    <definedName name="board2" localSheetId="59">'57a-b'!board2</definedName>
    <definedName name="board2" localSheetId="60">'58a'!board2</definedName>
    <definedName name="board2" localSheetId="61">'58b-c'!board2</definedName>
    <definedName name="board2" localSheetId="62">'58d'!board2</definedName>
    <definedName name="board2" localSheetId="63">'59-60'!board2</definedName>
    <definedName name="board2" localSheetId="6">'6'!board2</definedName>
    <definedName name="board2" localSheetId="64">'61'!board2</definedName>
    <definedName name="board2" localSheetId="65">'62a'!board2</definedName>
    <definedName name="board2" localSheetId="66">'62b'!board2</definedName>
    <definedName name="board2" localSheetId="67">'63a-b'!board2</definedName>
    <definedName name="board2" localSheetId="68">'64'!board2</definedName>
    <definedName name="board2" localSheetId="69">#N/A</definedName>
    <definedName name="board2" localSheetId="71">'67'!board2</definedName>
    <definedName name="board2" localSheetId="72">'68a-b '!board2</definedName>
    <definedName name="board2" localSheetId="73">'69a-b '!board2</definedName>
    <definedName name="board2" localSheetId="7">'7'!board2</definedName>
    <definedName name="board2" localSheetId="74">'70a-b- c'!board2</definedName>
    <definedName name="board2" localSheetId="75">#N/A</definedName>
    <definedName name="board2" localSheetId="76">#N/A</definedName>
    <definedName name="board2" localSheetId="77">'72'!board2</definedName>
    <definedName name="board2" localSheetId="78">'73'!board2</definedName>
    <definedName name="board2" localSheetId="79">'74'!board2</definedName>
    <definedName name="board2" localSheetId="8">'8  '!board2</definedName>
    <definedName name="board2" localSheetId="9">'9'!board2</definedName>
    <definedName name="board2">[0]!board2</definedName>
    <definedName name="BOF" localSheetId="1">#REF!</definedName>
    <definedName name="BOF" localSheetId="10">#REF!</definedName>
    <definedName name="BOF" localSheetId="11">#REF!</definedName>
    <definedName name="BOF" localSheetId="12">#REF!</definedName>
    <definedName name="BOF" localSheetId="13">#REF!</definedName>
    <definedName name="BOF" localSheetId="15">#REF!</definedName>
    <definedName name="BOF" localSheetId="16">#REF!</definedName>
    <definedName name="BOF" localSheetId="2">#REF!</definedName>
    <definedName name="BOF" localSheetId="23">#REF!</definedName>
    <definedName name="BOF" localSheetId="24">#REF!</definedName>
    <definedName name="BOF" localSheetId="25">#REF!</definedName>
    <definedName name="BOF" localSheetId="26">#REF!</definedName>
    <definedName name="BOF" localSheetId="27">#REF!</definedName>
    <definedName name="BOF" localSheetId="28">#REF!</definedName>
    <definedName name="BOF" localSheetId="29">#REF!</definedName>
    <definedName name="BOF" localSheetId="3">#REF!</definedName>
    <definedName name="BOF" localSheetId="31">#REF!</definedName>
    <definedName name="BOF" localSheetId="32">#REF!</definedName>
    <definedName name="BOF" localSheetId="33">#REF!</definedName>
    <definedName name="BOF" localSheetId="34">#REF!</definedName>
    <definedName name="BOF" localSheetId="37">#REF!</definedName>
    <definedName name="BOF" localSheetId="41">#REF!</definedName>
    <definedName name="BOF" localSheetId="4">#REF!</definedName>
    <definedName name="BOF" localSheetId="45">#REF!</definedName>
    <definedName name="BOF" localSheetId="46">#REF!</definedName>
    <definedName name="BOF" localSheetId="47">#REF!</definedName>
    <definedName name="BOF" localSheetId="48">#REF!</definedName>
    <definedName name="BOF" localSheetId="49">#REF!</definedName>
    <definedName name="BOF" localSheetId="50">#REF!</definedName>
    <definedName name="BOF" localSheetId="5">#REF!</definedName>
    <definedName name="BOF" localSheetId="51">#REF!</definedName>
    <definedName name="BOF" localSheetId="52">#REF!</definedName>
    <definedName name="BOF" localSheetId="53">#REF!</definedName>
    <definedName name="BOF" localSheetId="54">#REF!</definedName>
    <definedName name="BOF" localSheetId="56">#REF!</definedName>
    <definedName name="BOF" localSheetId="57">#REF!</definedName>
    <definedName name="BOF" localSheetId="58">#REF!</definedName>
    <definedName name="BOF" localSheetId="59">#REF!</definedName>
    <definedName name="BOF" localSheetId="60">#REF!</definedName>
    <definedName name="BOF" localSheetId="61">#REF!</definedName>
    <definedName name="BOF" localSheetId="62">#REF!</definedName>
    <definedName name="BOF" localSheetId="63">#REF!</definedName>
    <definedName name="BOF" localSheetId="6">#REF!</definedName>
    <definedName name="BOF" localSheetId="64">#REF!</definedName>
    <definedName name="BOF" localSheetId="65">#REF!</definedName>
    <definedName name="BOF" localSheetId="66">#REF!</definedName>
    <definedName name="BOF" localSheetId="67">#REF!</definedName>
    <definedName name="BOF" localSheetId="68">#REF!</definedName>
    <definedName name="BOF" localSheetId="69">#REF!</definedName>
    <definedName name="BOF" localSheetId="71">#REF!</definedName>
    <definedName name="BOF" localSheetId="72">#REF!</definedName>
    <definedName name="BOF" localSheetId="73">#REF!</definedName>
    <definedName name="BOF" localSheetId="7">#REF!</definedName>
    <definedName name="BOF" localSheetId="74">#REF!</definedName>
    <definedName name="BOF" localSheetId="75">#REF!</definedName>
    <definedName name="BOF" localSheetId="76">#REF!</definedName>
    <definedName name="BOF" localSheetId="77">#REF!</definedName>
    <definedName name="BOF" localSheetId="78">#REF!</definedName>
    <definedName name="BOF" localSheetId="79">#REF!</definedName>
    <definedName name="BOF" localSheetId="8">#REF!</definedName>
    <definedName name="BOF" localSheetId="9">#REF!</definedName>
    <definedName name="BOF">#REF!</definedName>
    <definedName name="Bolivia" localSheetId="1">#REF!</definedName>
    <definedName name="Bolivia" localSheetId="10">#REF!</definedName>
    <definedName name="Bolivia" localSheetId="11">#REF!</definedName>
    <definedName name="Bolivia" localSheetId="12">#REF!</definedName>
    <definedName name="Bolivia" localSheetId="13">#REF!</definedName>
    <definedName name="Bolivia" localSheetId="15">#REF!</definedName>
    <definedName name="Bolivia" localSheetId="16">#REF!</definedName>
    <definedName name="Bolivia" localSheetId="2">#REF!</definedName>
    <definedName name="Bolivia" localSheetId="23">#REF!</definedName>
    <definedName name="Bolivia" localSheetId="24">#REF!</definedName>
    <definedName name="Bolivia" localSheetId="25">#REF!</definedName>
    <definedName name="Bolivia" localSheetId="26">#REF!</definedName>
    <definedName name="Bolivia" localSheetId="27">#REF!</definedName>
    <definedName name="Bolivia" localSheetId="28">#REF!</definedName>
    <definedName name="Bolivia" localSheetId="29">#REF!</definedName>
    <definedName name="Bolivia" localSheetId="3">#REF!</definedName>
    <definedName name="Bolivia" localSheetId="31">#REF!</definedName>
    <definedName name="Bolivia" localSheetId="32">#REF!</definedName>
    <definedName name="Bolivia" localSheetId="33">#REF!</definedName>
    <definedName name="Bolivia" localSheetId="34">#REF!</definedName>
    <definedName name="Bolivia" localSheetId="37">#REF!</definedName>
    <definedName name="Bolivia" localSheetId="41">#REF!</definedName>
    <definedName name="Bolivia" localSheetId="4">#REF!</definedName>
    <definedName name="Bolivia" localSheetId="45">#REF!</definedName>
    <definedName name="Bolivia" localSheetId="46">#REF!</definedName>
    <definedName name="Bolivia" localSheetId="47">#REF!</definedName>
    <definedName name="Bolivia" localSheetId="48">#REF!</definedName>
    <definedName name="Bolivia" localSheetId="49">#REF!</definedName>
    <definedName name="Bolivia" localSheetId="50">#REF!</definedName>
    <definedName name="Bolivia" localSheetId="5">#REF!</definedName>
    <definedName name="Bolivia" localSheetId="51">#REF!</definedName>
    <definedName name="Bolivia" localSheetId="52">#REF!</definedName>
    <definedName name="Bolivia" localSheetId="53">#REF!</definedName>
    <definedName name="Bolivia" localSheetId="54">#REF!</definedName>
    <definedName name="Bolivia" localSheetId="56">#REF!</definedName>
    <definedName name="Bolivia" localSheetId="57">#REF!</definedName>
    <definedName name="Bolivia" localSheetId="58">#REF!</definedName>
    <definedName name="Bolivia" localSheetId="59">#REF!</definedName>
    <definedName name="Bolivia" localSheetId="60">#REF!</definedName>
    <definedName name="Bolivia" localSheetId="61">#REF!</definedName>
    <definedName name="Bolivia" localSheetId="62">#REF!</definedName>
    <definedName name="Bolivia" localSheetId="63">#REF!</definedName>
    <definedName name="Bolivia" localSheetId="6">#REF!</definedName>
    <definedName name="Bolivia" localSheetId="64">#REF!</definedName>
    <definedName name="Bolivia" localSheetId="65">#REF!</definedName>
    <definedName name="Bolivia" localSheetId="66">#REF!</definedName>
    <definedName name="Bolivia" localSheetId="67">#REF!</definedName>
    <definedName name="Bolivia" localSheetId="68">#REF!</definedName>
    <definedName name="Bolivia" localSheetId="69">#REF!</definedName>
    <definedName name="Bolivia" localSheetId="71">#REF!</definedName>
    <definedName name="Bolivia" localSheetId="72">#REF!</definedName>
    <definedName name="Bolivia" localSheetId="73">#REF!</definedName>
    <definedName name="Bolivia" localSheetId="7">#REF!</definedName>
    <definedName name="Bolivia" localSheetId="74">#REF!</definedName>
    <definedName name="Bolivia" localSheetId="75">#REF!</definedName>
    <definedName name="Bolivia" localSheetId="76">#REF!</definedName>
    <definedName name="Bolivia" localSheetId="77">#REF!</definedName>
    <definedName name="Bolivia" localSheetId="78">#REF!</definedName>
    <definedName name="Bolivia" localSheetId="79">#REF!</definedName>
    <definedName name="Bolivia" localSheetId="8">#REF!</definedName>
    <definedName name="Bolivia" localSheetId="9">#REF!</definedName>
    <definedName name="Bolivia">#REF!</definedName>
    <definedName name="bom" localSheetId="1">'[70]10'!#REF!</definedName>
    <definedName name="bom" localSheetId="10">'[70]10'!#REF!</definedName>
    <definedName name="bom" localSheetId="13">'[70]10'!#REF!</definedName>
    <definedName name="bom" localSheetId="15">'[70]10'!#REF!</definedName>
    <definedName name="bom" localSheetId="16">'[70]10'!#REF!</definedName>
    <definedName name="bom" localSheetId="2">'[70]10'!#REF!</definedName>
    <definedName name="bom" localSheetId="24">'[70]10'!#REF!</definedName>
    <definedName name="bom" localSheetId="25">'[70]10'!#REF!</definedName>
    <definedName name="bom" localSheetId="26">'[70]10'!#REF!</definedName>
    <definedName name="bom" localSheetId="27">'[70]10'!#REF!</definedName>
    <definedName name="bom" localSheetId="28">'[70]10'!#REF!</definedName>
    <definedName name="bom" localSheetId="29">'[70]10'!#REF!</definedName>
    <definedName name="bom" localSheetId="3">'[70]10'!#REF!</definedName>
    <definedName name="bom" localSheetId="31">'[70]10'!#REF!</definedName>
    <definedName name="bom" localSheetId="32">'[70]10'!#REF!</definedName>
    <definedName name="bom" localSheetId="33">'[70]10'!#REF!</definedName>
    <definedName name="bom" localSheetId="34">'[70]10'!#REF!</definedName>
    <definedName name="bom" localSheetId="37">'[70]10'!#REF!</definedName>
    <definedName name="bom" localSheetId="41">'[70]10'!#REF!</definedName>
    <definedName name="bom" localSheetId="4">'[70]10'!#REF!</definedName>
    <definedName name="bom" localSheetId="45">'[70]10'!#REF!</definedName>
    <definedName name="bom" localSheetId="46">'[70]10'!#REF!</definedName>
    <definedName name="bom" localSheetId="47">'[70]10'!#REF!</definedName>
    <definedName name="bom" localSheetId="48">'[70]10'!#REF!</definedName>
    <definedName name="bom" localSheetId="49">'[70]10'!#REF!</definedName>
    <definedName name="bom" localSheetId="50">'[70]10'!#REF!</definedName>
    <definedName name="bom" localSheetId="5">'[71]10'!#REF!</definedName>
    <definedName name="bom" localSheetId="51">'[70]10'!#REF!</definedName>
    <definedName name="bom" localSheetId="52">'[72]10'!#REF!</definedName>
    <definedName name="bom" localSheetId="53">'[70]10'!#REF!</definedName>
    <definedName name="bom" localSheetId="54">'[70]10'!#REF!</definedName>
    <definedName name="bom" localSheetId="56">'[70]10'!#REF!</definedName>
    <definedName name="bom" localSheetId="57">'[70]10'!#REF!</definedName>
    <definedName name="bom" localSheetId="58">'[70]10'!#REF!</definedName>
    <definedName name="bom" localSheetId="59">'[70]10'!#REF!</definedName>
    <definedName name="bom" localSheetId="60">'[70]10'!#REF!</definedName>
    <definedName name="bom" localSheetId="61">'[70]10'!#REF!</definedName>
    <definedName name="bom" localSheetId="62">'[70]10'!#REF!</definedName>
    <definedName name="bom" localSheetId="63">'[70]10'!#REF!</definedName>
    <definedName name="bom" localSheetId="6">'[71]10'!#REF!</definedName>
    <definedName name="bom" localSheetId="64">'[70]10'!#REF!</definedName>
    <definedName name="bom" localSheetId="65">'[70]10'!#REF!</definedName>
    <definedName name="bom" localSheetId="66">'[70]10'!#REF!</definedName>
    <definedName name="bom" localSheetId="67">'[70]10'!#REF!</definedName>
    <definedName name="bom" localSheetId="68">'[70]10'!#REF!</definedName>
    <definedName name="bom" localSheetId="69">'[70]10'!#REF!</definedName>
    <definedName name="bom" localSheetId="71">'[70]10'!#REF!</definedName>
    <definedName name="bom" localSheetId="72">'[70]10'!#REF!</definedName>
    <definedName name="bom" localSheetId="73">'[70]10'!#REF!</definedName>
    <definedName name="bom" localSheetId="7">'[70]10'!#REF!</definedName>
    <definedName name="bom" localSheetId="74">'[70]10'!#REF!</definedName>
    <definedName name="bom" localSheetId="75">'[70]10'!#REF!</definedName>
    <definedName name="bom" localSheetId="76">'[70]10'!#REF!</definedName>
    <definedName name="bom" localSheetId="77">'[70]10'!#REF!</definedName>
    <definedName name="bom" localSheetId="78">'[70]10'!#REF!</definedName>
    <definedName name="bom" localSheetId="79">'[70]10'!#REF!</definedName>
    <definedName name="bom" localSheetId="8">'[70]10'!#REF!</definedName>
    <definedName name="bom" localSheetId="9">'[70]10'!#REF!</definedName>
    <definedName name="bom">'[70]10'!#REF!</definedName>
    <definedName name="BOMB2" localSheetId="1">#REF!</definedName>
    <definedName name="BOMB2" localSheetId="10">#REF!</definedName>
    <definedName name="BOMB2" localSheetId="11">#REF!</definedName>
    <definedName name="BOMB2" localSheetId="12">#REF!</definedName>
    <definedName name="BOMB2" localSheetId="13">#REF!</definedName>
    <definedName name="BOMB2" localSheetId="15">#REF!</definedName>
    <definedName name="BOMB2" localSheetId="16">#REF!</definedName>
    <definedName name="BOMB2" localSheetId="2">#REF!</definedName>
    <definedName name="BOMB2" localSheetId="23">#REF!</definedName>
    <definedName name="BOMB2" localSheetId="24">#REF!</definedName>
    <definedName name="BOMB2" localSheetId="25">#REF!</definedName>
    <definedName name="BOMB2" localSheetId="26">#REF!</definedName>
    <definedName name="BOMB2" localSheetId="27">#REF!</definedName>
    <definedName name="BOMB2" localSheetId="28">#REF!</definedName>
    <definedName name="BOMB2" localSheetId="29">#REF!</definedName>
    <definedName name="BOMB2" localSheetId="3">#REF!</definedName>
    <definedName name="BOMB2" localSheetId="31">#REF!</definedName>
    <definedName name="BOMB2" localSheetId="32">#REF!</definedName>
    <definedName name="BOMB2" localSheetId="33">#REF!</definedName>
    <definedName name="BOMB2" localSheetId="34">#REF!</definedName>
    <definedName name="BOMB2" localSheetId="37">#REF!</definedName>
    <definedName name="BOMB2" localSheetId="41">#REF!</definedName>
    <definedName name="BOMB2" localSheetId="4">#REF!</definedName>
    <definedName name="BOMB2" localSheetId="45">#REF!</definedName>
    <definedName name="BOMB2" localSheetId="46">#REF!</definedName>
    <definedName name="BOMB2" localSheetId="47">#REF!</definedName>
    <definedName name="BOMB2" localSheetId="48">#REF!</definedName>
    <definedName name="BOMB2" localSheetId="49">#REF!</definedName>
    <definedName name="BOMB2" localSheetId="50">#REF!</definedName>
    <definedName name="BOMB2" localSheetId="5">#REF!</definedName>
    <definedName name="BOMB2" localSheetId="51">#REF!</definedName>
    <definedName name="BOMB2" localSheetId="52">#REF!</definedName>
    <definedName name="BOMB2" localSheetId="53">#REF!</definedName>
    <definedName name="BOMB2" localSheetId="54">#REF!</definedName>
    <definedName name="BOMB2" localSheetId="56">#REF!</definedName>
    <definedName name="BOMB2" localSheetId="57">#REF!</definedName>
    <definedName name="BOMB2" localSheetId="58">#REF!</definedName>
    <definedName name="BOMB2" localSheetId="59">#REF!</definedName>
    <definedName name="BOMB2" localSheetId="60">#REF!</definedName>
    <definedName name="BOMB2" localSheetId="61">#REF!</definedName>
    <definedName name="BOMB2" localSheetId="62">#REF!</definedName>
    <definedName name="BOMB2" localSheetId="63">#REF!</definedName>
    <definedName name="BOMB2" localSheetId="6">#REF!</definedName>
    <definedName name="BOMB2" localSheetId="64">#REF!</definedName>
    <definedName name="BOMB2" localSheetId="65">#REF!</definedName>
    <definedName name="BOMB2" localSheetId="66">#REF!</definedName>
    <definedName name="BOMB2" localSheetId="67">#REF!</definedName>
    <definedName name="BOMB2" localSheetId="68">#REF!</definedName>
    <definedName name="BOMB2" localSheetId="69">#REF!</definedName>
    <definedName name="BOMB2" localSheetId="71">#REF!</definedName>
    <definedName name="BOMB2" localSheetId="72">#REF!</definedName>
    <definedName name="BOMB2" localSheetId="73">#REF!</definedName>
    <definedName name="BOMB2" localSheetId="7">#REF!</definedName>
    <definedName name="BOMB2" localSheetId="74">#REF!</definedName>
    <definedName name="BOMB2" localSheetId="75">#REF!</definedName>
    <definedName name="BOMB2" localSheetId="76">#REF!</definedName>
    <definedName name="BOMB2" localSheetId="77">#REF!</definedName>
    <definedName name="BOMB2" localSheetId="78">#REF!</definedName>
    <definedName name="BOMB2" localSheetId="79">#REF!</definedName>
    <definedName name="BOMB2" localSheetId="8">#REF!</definedName>
    <definedName name="BOMB2" localSheetId="9">#REF!</definedName>
    <definedName name="BOMB2">#REF!</definedName>
    <definedName name="BOMBILLS" localSheetId="1">#REF!</definedName>
    <definedName name="BOMBILLS" localSheetId="10">#REF!</definedName>
    <definedName name="BOMBILLS" localSheetId="11">#REF!</definedName>
    <definedName name="BOMBILLS" localSheetId="12">#REF!</definedName>
    <definedName name="BOMBILLS" localSheetId="13">#REF!</definedName>
    <definedName name="BOMBILLS" localSheetId="15">#REF!</definedName>
    <definedName name="BOMBILLS" localSheetId="16">#REF!</definedName>
    <definedName name="BOMBILLS" localSheetId="2">#REF!</definedName>
    <definedName name="BOMBILLS" localSheetId="23">#REF!</definedName>
    <definedName name="BOMBILLS" localSheetId="24">#REF!</definedName>
    <definedName name="BOMBILLS" localSheetId="25">#REF!</definedName>
    <definedName name="BOMBILLS" localSheetId="26">#REF!</definedName>
    <definedName name="BOMBILLS" localSheetId="27">#REF!</definedName>
    <definedName name="BOMBILLS" localSheetId="28">#REF!</definedName>
    <definedName name="BOMBILLS" localSheetId="29">#REF!</definedName>
    <definedName name="BOMBILLS" localSheetId="3">#REF!</definedName>
    <definedName name="BOMBILLS" localSheetId="31">#REF!</definedName>
    <definedName name="BOMBILLS" localSheetId="32">#REF!</definedName>
    <definedName name="BOMBILLS" localSheetId="33">#REF!</definedName>
    <definedName name="BOMBILLS" localSheetId="34">#REF!</definedName>
    <definedName name="BOMBILLS" localSheetId="37">#REF!</definedName>
    <definedName name="BOMBILLS" localSheetId="41">#REF!</definedName>
    <definedName name="BOMBILLS" localSheetId="4">#REF!</definedName>
    <definedName name="BOMBILLS" localSheetId="45">#REF!</definedName>
    <definedName name="BOMBILLS" localSheetId="46">#REF!</definedName>
    <definedName name="BOMBILLS" localSheetId="47">#REF!</definedName>
    <definedName name="BOMBILLS" localSheetId="48">#REF!</definedName>
    <definedName name="BOMBILLS" localSheetId="49">#REF!</definedName>
    <definedName name="BOMBILLS" localSheetId="50">#REF!</definedName>
    <definedName name="BOMBILLS" localSheetId="5">#REF!</definedName>
    <definedName name="BOMBILLS" localSheetId="51">#REF!</definedName>
    <definedName name="BOMBILLS" localSheetId="52">#REF!</definedName>
    <definedName name="BOMBILLS" localSheetId="53">#REF!</definedName>
    <definedName name="BOMBILLS" localSheetId="54">#REF!</definedName>
    <definedName name="BOMBILLS" localSheetId="56">#REF!</definedName>
    <definedName name="BOMBILLS" localSheetId="57">#REF!</definedName>
    <definedName name="BOMBILLS" localSheetId="58">#REF!</definedName>
    <definedName name="BOMBILLS" localSheetId="59">#REF!</definedName>
    <definedName name="BOMBILLS" localSheetId="60">#REF!</definedName>
    <definedName name="BOMBILLS" localSheetId="61">#REF!</definedName>
    <definedName name="BOMBILLS" localSheetId="62">#REF!</definedName>
    <definedName name="BOMBILLS" localSheetId="63">#REF!</definedName>
    <definedName name="BOMBILLS" localSheetId="6">#REF!</definedName>
    <definedName name="BOMBILLS" localSheetId="64">#REF!</definedName>
    <definedName name="BOMBILLS" localSheetId="65">#REF!</definedName>
    <definedName name="BOMBILLS" localSheetId="66">#REF!</definedName>
    <definedName name="BOMBILLS" localSheetId="67">#REF!</definedName>
    <definedName name="BOMBILLS" localSheetId="68">#REF!</definedName>
    <definedName name="BOMBILLS" localSheetId="69">#REF!</definedName>
    <definedName name="BOMBILLS" localSheetId="71">#REF!</definedName>
    <definedName name="BOMBILLS" localSheetId="72">#REF!</definedName>
    <definedName name="BOMBILLS" localSheetId="73">#REF!</definedName>
    <definedName name="BOMBILLS" localSheetId="7">#REF!</definedName>
    <definedName name="BOMBILLS" localSheetId="74">#REF!</definedName>
    <definedName name="BOMBILLS" localSheetId="75">#REF!</definedName>
    <definedName name="BOMBILLS" localSheetId="76">#REF!</definedName>
    <definedName name="BOMBILLS" localSheetId="77">#REF!</definedName>
    <definedName name="BOMBILLS" localSheetId="78">#REF!</definedName>
    <definedName name="BOMBILLS" localSheetId="79">#REF!</definedName>
    <definedName name="BOMBILLS" localSheetId="8">#REF!</definedName>
    <definedName name="BOMBILLS" localSheetId="9">#REF!</definedName>
    <definedName name="BOMBILLS">#REF!</definedName>
    <definedName name="BON" localSheetId="1">'[27]Monetary Dev_Monthly'!#REF!</definedName>
    <definedName name="BON" localSheetId="10">'[27]Monetary Dev_Monthly'!#REF!</definedName>
    <definedName name="BON" localSheetId="13">'[27]Monetary Dev_Monthly'!#REF!</definedName>
    <definedName name="BON" localSheetId="15">'[27]Monetary Dev_Monthly'!#REF!</definedName>
    <definedName name="BON" localSheetId="16">'[27]Monetary Dev_Monthly'!#REF!</definedName>
    <definedName name="BON" localSheetId="2">'[27]Monetary Dev_Monthly'!#REF!</definedName>
    <definedName name="BON" localSheetId="24">'[27]Monetary Dev_Monthly'!#REF!</definedName>
    <definedName name="BON" localSheetId="25">'[27]Monetary Dev_Monthly'!#REF!</definedName>
    <definedName name="BON" localSheetId="26">'[27]Monetary Dev_Monthly'!#REF!</definedName>
    <definedName name="BON" localSheetId="27">'[27]Monetary Dev_Monthly'!#REF!</definedName>
    <definedName name="BON" localSheetId="28">'[27]Monetary Dev_Monthly'!#REF!</definedName>
    <definedName name="BON" localSheetId="29">'[27]Monetary Dev_Monthly'!#REF!</definedName>
    <definedName name="BON" localSheetId="3">'[27]Monetary Dev_Monthly'!#REF!</definedName>
    <definedName name="BON" localSheetId="31">'[27]Monetary Dev_Monthly'!#REF!</definedName>
    <definedName name="BON" localSheetId="32">'[27]Monetary Dev_Monthly'!#REF!</definedName>
    <definedName name="BON" localSheetId="33">'[27]Monetary Dev_Monthly'!#REF!</definedName>
    <definedName name="BON" localSheetId="34">'[27]Monetary Dev_Monthly'!#REF!</definedName>
    <definedName name="BON" localSheetId="37">'[27]Monetary Dev_Monthly'!#REF!</definedName>
    <definedName name="BON" localSheetId="41">'[27]Monetary Dev_Monthly'!#REF!</definedName>
    <definedName name="BON" localSheetId="4">'[27]Monetary Dev_Monthly'!#REF!</definedName>
    <definedName name="BON" localSheetId="45">'[27]Monetary Dev_Monthly'!#REF!</definedName>
    <definedName name="BON" localSheetId="46">'[27]Monetary Dev_Monthly'!#REF!</definedName>
    <definedName name="BON" localSheetId="47">'[27]Monetary Dev_Monthly'!#REF!</definedName>
    <definedName name="BON" localSheetId="48">'[27]Monetary Dev_Monthly'!#REF!</definedName>
    <definedName name="BON" localSheetId="49">'[27]Monetary Dev_Monthly'!#REF!</definedName>
    <definedName name="BON" localSheetId="50">'[27]Monetary Dev_Monthly'!#REF!</definedName>
    <definedName name="BON" localSheetId="5">'[25]Monetary Dev_Monthly'!#REF!</definedName>
    <definedName name="BON" localSheetId="51">'[27]Monetary Dev_Monthly'!#REF!</definedName>
    <definedName name="BON" localSheetId="52">'[27]Monetary Dev_Monthly'!#REF!</definedName>
    <definedName name="BON" localSheetId="53">'[27]Monetary Dev_Monthly'!#REF!</definedName>
    <definedName name="BON" localSheetId="54">'[27]Monetary Dev_Monthly'!#REF!</definedName>
    <definedName name="BON" localSheetId="56">'[27]Monetary Dev_Monthly'!#REF!</definedName>
    <definedName name="BON" localSheetId="57">'[27]Monetary Dev_Monthly'!#REF!</definedName>
    <definedName name="BON" localSheetId="58">'[27]Monetary Dev_Monthly'!#REF!</definedName>
    <definedName name="BON" localSheetId="59">'[27]Monetary Dev_Monthly'!#REF!</definedName>
    <definedName name="BON" localSheetId="60">'[27]Monetary Dev_Monthly'!#REF!</definedName>
    <definedName name="BON" localSheetId="61">'[27]Monetary Dev_Monthly'!#REF!</definedName>
    <definedName name="BON" localSheetId="62">'[27]Monetary Dev_Monthly'!#REF!</definedName>
    <definedName name="BON" localSheetId="63">'[27]Monetary Dev_Monthly'!#REF!</definedName>
    <definedName name="BON" localSheetId="6">'[26]Monetary Dev_Monthly'!#REF!</definedName>
    <definedName name="BON" localSheetId="64">'[27]Monetary Dev_Monthly'!#REF!</definedName>
    <definedName name="BON" localSheetId="65">'[27]Monetary Dev_Monthly'!#REF!</definedName>
    <definedName name="BON" localSheetId="66">'[27]Monetary Dev_Monthly'!#REF!</definedName>
    <definedName name="BON" localSheetId="67">'[27]Monetary Dev_Monthly'!#REF!</definedName>
    <definedName name="BON" localSheetId="68">'[27]Monetary Dev_Monthly'!#REF!</definedName>
    <definedName name="BON" localSheetId="69">'[27]Monetary Dev_Monthly'!#REF!</definedName>
    <definedName name="BON" localSheetId="71">'[27]Monetary Dev_Monthly'!#REF!</definedName>
    <definedName name="BON" localSheetId="72">'[27]Monetary Dev_Monthly'!#REF!</definedName>
    <definedName name="BON" localSheetId="73">'[27]Monetary Dev_Monthly'!#REF!</definedName>
    <definedName name="BON" localSheetId="7">'[27]Monetary Dev_Monthly'!#REF!</definedName>
    <definedName name="BON" localSheetId="74">'[27]Monetary Dev_Monthly'!#REF!</definedName>
    <definedName name="BON" localSheetId="75">'[27]Monetary Dev_Monthly'!#REF!</definedName>
    <definedName name="BON" localSheetId="76">'[27]Monetary Dev_Monthly'!#REF!</definedName>
    <definedName name="BON" localSheetId="77">'[27]Monetary Dev_Monthly'!#REF!</definedName>
    <definedName name="BON" localSheetId="78">'[27]Monetary Dev_Monthly'!#REF!</definedName>
    <definedName name="BON" localSheetId="79">'[27]Monetary Dev_Monthly'!#REF!</definedName>
    <definedName name="BON" localSheetId="8">'[27]Monetary Dev_Monthly'!#REF!</definedName>
    <definedName name="BON" localSheetId="9">'[27]Monetary Dev_Monthly'!#REF!</definedName>
    <definedName name="BON">'[27]Monetary Dev_Monthly'!#REF!</definedName>
    <definedName name="BOP">#N/A</definedName>
    <definedName name="BOP.RED" localSheetId="1">#REF!</definedName>
    <definedName name="BOP.RED" localSheetId="10">#REF!</definedName>
    <definedName name="BOP.RED" localSheetId="11">#REF!</definedName>
    <definedName name="BOP.RED" localSheetId="12">#REF!</definedName>
    <definedName name="BOP.RED" localSheetId="13">#REF!</definedName>
    <definedName name="BOP.RED" localSheetId="15">#REF!</definedName>
    <definedName name="BOP.RED" localSheetId="16">#REF!</definedName>
    <definedName name="BOP.RED" localSheetId="2">#REF!</definedName>
    <definedName name="BOP.RED" localSheetId="23">#REF!</definedName>
    <definedName name="BOP.RED" localSheetId="24">#REF!</definedName>
    <definedName name="BOP.RED" localSheetId="25">#REF!</definedName>
    <definedName name="BOP.RED" localSheetId="26">#REF!</definedName>
    <definedName name="BOP.RED" localSheetId="27">#REF!</definedName>
    <definedName name="BOP.RED" localSheetId="28">#REF!</definedName>
    <definedName name="BOP.RED" localSheetId="29">#REF!</definedName>
    <definedName name="BOP.RED" localSheetId="3">#REF!</definedName>
    <definedName name="BOP.RED" localSheetId="31">#REF!</definedName>
    <definedName name="BOP.RED" localSheetId="32">#REF!</definedName>
    <definedName name="BOP.RED" localSheetId="33">#REF!</definedName>
    <definedName name="BOP.RED" localSheetId="34">#REF!</definedName>
    <definedName name="BOP.RED" localSheetId="37">#REF!</definedName>
    <definedName name="BOP.RED" localSheetId="41">#REF!</definedName>
    <definedName name="BOP.RED" localSheetId="4">#REF!</definedName>
    <definedName name="BOP.RED" localSheetId="45">#REF!</definedName>
    <definedName name="BOP.RED" localSheetId="46">#REF!</definedName>
    <definedName name="BOP.RED" localSheetId="47">#REF!</definedName>
    <definedName name="BOP.RED" localSheetId="48">#REF!</definedName>
    <definedName name="BOP.RED" localSheetId="49">#REF!</definedName>
    <definedName name="BOP.RED" localSheetId="50">#REF!</definedName>
    <definedName name="BOP.RED" localSheetId="5">#REF!</definedName>
    <definedName name="BOP.RED" localSheetId="51">#REF!</definedName>
    <definedName name="BOP.RED" localSheetId="52">#REF!</definedName>
    <definedName name="BOP.RED" localSheetId="53">#REF!</definedName>
    <definedName name="BOP.RED" localSheetId="54">#REF!</definedName>
    <definedName name="BOP.RED" localSheetId="56">#REF!</definedName>
    <definedName name="BOP.RED" localSheetId="57">#REF!</definedName>
    <definedName name="BOP.RED" localSheetId="58">#REF!</definedName>
    <definedName name="BOP.RED" localSheetId="59">#REF!</definedName>
    <definedName name="BOP.RED" localSheetId="60">#REF!</definedName>
    <definedName name="BOP.RED" localSheetId="61">#REF!</definedName>
    <definedName name="BOP.RED" localSheetId="62">#REF!</definedName>
    <definedName name="BOP.RED" localSheetId="63">#REF!</definedName>
    <definedName name="BOP.RED" localSheetId="6">#REF!</definedName>
    <definedName name="BOP.RED" localSheetId="64">#REF!</definedName>
    <definedName name="BOP.RED" localSheetId="65">#REF!</definedName>
    <definedName name="BOP.RED" localSheetId="66">#REF!</definedName>
    <definedName name="BOP.RED" localSheetId="67">#REF!</definedName>
    <definedName name="BOP.RED" localSheetId="68">#REF!</definedName>
    <definedName name="BOP.RED" localSheetId="69">#REF!</definedName>
    <definedName name="BOP.RED" localSheetId="71">#REF!</definedName>
    <definedName name="BOP.RED" localSheetId="72">#REF!</definedName>
    <definedName name="BOP.RED" localSheetId="73">#REF!</definedName>
    <definedName name="BOP.RED" localSheetId="7">#REF!</definedName>
    <definedName name="BOP.RED" localSheetId="74">#REF!</definedName>
    <definedName name="BOP.RED" localSheetId="75">#REF!</definedName>
    <definedName name="BOP.RED" localSheetId="76">#REF!</definedName>
    <definedName name="BOP.RED" localSheetId="77">#REF!</definedName>
    <definedName name="BOP.RED" localSheetId="78">#REF!</definedName>
    <definedName name="BOP.RED" localSheetId="79">#REF!</definedName>
    <definedName name="BOP.RED" localSheetId="8">#REF!</definedName>
    <definedName name="BOP.RED" localSheetId="9">#REF!</definedName>
    <definedName name="BOP.RED">#REF!</definedName>
    <definedName name="BOP.SR" localSheetId="1">#REF!</definedName>
    <definedName name="BOP.SR" localSheetId="10">#REF!</definedName>
    <definedName name="BOP.SR" localSheetId="11">#REF!</definedName>
    <definedName name="BOP.SR" localSheetId="12">#REF!</definedName>
    <definedName name="BOP.SR" localSheetId="13">#REF!</definedName>
    <definedName name="BOP.SR" localSheetId="15">#REF!</definedName>
    <definedName name="BOP.SR" localSheetId="16">#REF!</definedName>
    <definedName name="BOP.SR" localSheetId="2">#REF!</definedName>
    <definedName name="BOP.SR" localSheetId="23">#REF!</definedName>
    <definedName name="BOP.SR" localSheetId="24">#REF!</definedName>
    <definedName name="BOP.SR" localSheetId="25">#REF!</definedName>
    <definedName name="BOP.SR" localSheetId="26">#REF!</definedName>
    <definedName name="BOP.SR" localSheetId="27">#REF!</definedName>
    <definedName name="BOP.SR" localSheetId="28">#REF!</definedName>
    <definedName name="BOP.SR" localSheetId="29">#REF!</definedName>
    <definedName name="BOP.SR" localSheetId="3">#REF!</definedName>
    <definedName name="BOP.SR" localSheetId="31">#REF!</definedName>
    <definedName name="BOP.SR" localSheetId="32">#REF!</definedName>
    <definedName name="BOP.SR" localSheetId="33">#REF!</definedName>
    <definedName name="BOP.SR" localSheetId="34">#REF!</definedName>
    <definedName name="BOP.SR" localSheetId="37">#REF!</definedName>
    <definedName name="BOP.SR" localSheetId="41">#REF!</definedName>
    <definedName name="BOP.SR" localSheetId="4">#REF!</definedName>
    <definedName name="BOP.SR" localSheetId="45">#REF!</definedName>
    <definedName name="BOP.SR" localSheetId="46">#REF!</definedName>
    <definedName name="BOP.SR" localSheetId="47">#REF!</definedName>
    <definedName name="BOP.SR" localSheetId="48">#REF!</definedName>
    <definedName name="BOP.SR" localSheetId="49">#REF!</definedName>
    <definedName name="BOP.SR" localSheetId="50">#REF!</definedName>
    <definedName name="BOP.SR" localSheetId="5">#REF!</definedName>
    <definedName name="BOP.SR" localSheetId="51">#REF!</definedName>
    <definedName name="BOP.SR" localSheetId="52">#REF!</definedName>
    <definedName name="BOP.SR" localSheetId="53">#REF!</definedName>
    <definedName name="BOP.SR" localSheetId="54">#REF!</definedName>
    <definedName name="BOP.SR" localSheetId="56">#REF!</definedName>
    <definedName name="BOP.SR" localSheetId="57">#REF!</definedName>
    <definedName name="BOP.SR" localSheetId="58">#REF!</definedName>
    <definedName name="BOP.SR" localSheetId="59">#REF!</definedName>
    <definedName name="BOP.SR" localSheetId="60">#REF!</definedName>
    <definedName name="BOP.SR" localSheetId="61">#REF!</definedName>
    <definedName name="BOP.SR" localSheetId="62">#REF!</definedName>
    <definedName name="BOP.SR" localSheetId="63">#REF!</definedName>
    <definedName name="BOP.SR" localSheetId="6">#REF!</definedName>
    <definedName name="BOP.SR" localSheetId="64">#REF!</definedName>
    <definedName name="BOP.SR" localSheetId="65">#REF!</definedName>
    <definedName name="BOP.SR" localSheetId="66">#REF!</definedName>
    <definedName name="BOP.SR" localSheetId="67">#REF!</definedName>
    <definedName name="BOP.SR" localSheetId="68">#REF!</definedName>
    <definedName name="BOP.SR" localSheetId="69">#REF!</definedName>
    <definedName name="BOP.SR" localSheetId="71">#REF!</definedName>
    <definedName name="BOP.SR" localSheetId="72">#REF!</definedName>
    <definedName name="BOP.SR" localSheetId="73">#REF!</definedName>
    <definedName name="BOP.SR" localSheetId="7">#REF!</definedName>
    <definedName name="BOP.SR" localSheetId="74">#REF!</definedName>
    <definedName name="BOP.SR" localSheetId="75">#REF!</definedName>
    <definedName name="BOP.SR" localSheetId="76">#REF!</definedName>
    <definedName name="BOP.SR" localSheetId="77">#REF!</definedName>
    <definedName name="BOP.SR" localSheetId="78">#REF!</definedName>
    <definedName name="BOP.SR" localSheetId="79">#REF!</definedName>
    <definedName name="BOP.SR" localSheetId="8">#REF!</definedName>
    <definedName name="BOP.SR" localSheetId="9">#REF!</definedName>
    <definedName name="BOP.SR">#REF!</definedName>
    <definedName name="BOP.SR_" localSheetId="1">#REF!</definedName>
    <definedName name="BOP.SR_" localSheetId="10">#REF!</definedName>
    <definedName name="BOP.SR_" localSheetId="11">#REF!</definedName>
    <definedName name="BOP.SR_" localSheetId="12">#REF!</definedName>
    <definedName name="BOP.SR_" localSheetId="13">#REF!</definedName>
    <definedName name="BOP.SR_" localSheetId="15">#REF!</definedName>
    <definedName name="BOP.SR_" localSheetId="16">#REF!</definedName>
    <definedName name="BOP.SR_" localSheetId="2">#REF!</definedName>
    <definedName name="BOP.SR_" localSheetId="23">#REF!</definedName>
    <definedName name="BOP.SR_" localSheetId="24">#REF!</definedName>
    <definedName name="BOP.SR_" localSheetId="25">#REF!</definedName>
    <definedName name="BOP.SR_" localSheetId="26">#REF!</definedName>
    <definedName name="BOP.SR_" localSheetId="27">#REF!</definedName>
    <definedName name="BOP.SR_" localSheetId="28">#REF!</definedName>
    <definedName name="BOP.SR_" localSheetId="29">#REF!</definedName>
    <definedName name="BOP.SR_" localSheetId="3">#REF!</definedName>
    <definedName name="BOP.SR_" localSheetId="31">#REF!</definedName>
    <definedName name="BOP.SR_" localSheetId="32">#REF!</definedName>
    <definedName name="BOP.SR_" localSheetId="33">#REF!</definedName>
    <definedName name="BOP.SR_" localSheetId="34">#REF!</definedName>
    <definedName name="BOP.SR_" localSheetId="37">#REF!</definedName>
    <definedName name="BOP.SR_" localSheetId="41">#REF!</definedName>
    <definedName name="BOP.SR_" localSheetId="4">#REF!</definedName>
    <definedName name="BOP.SR_" localSheetId="46">#REF!</definedName>
    <definedName name="BOP.SR_" localSheetId="47">#REF!</definedName>
    <definedName name="BOP.SR_" localSheetId="48">#REF!</definedName>
    <definedName name="BOP.SR_" localSheetId="49">#REF!</definedName>
    <definedName name="BOP.SR_" localSheetId="50">#REF!</definedName>
    <definedName name="BOP.SR_" localSheetId="5">#REF!</definedName>
    <definedName name="BOP.SR_" localSheetId="51">#REF!</definedName>
    <definedName name="BOP.SR_" localSheetId="52">#REF!</definedName>
    <definedName name="BOP.SR_" localSheetId="53">#REF!</definedName>
    <definedName name="BOP.SR_" localSheetId="54">#REF!</definedName>
    <definedName name="BOP.SR_" localSheetId="56">#REF!</definedName>
    <definedName name="BOP.SR_" localSheetId="57">#REF!</definedName>
    <definedName name="BOP.SR_" localSheetId="58">#REF!</definedName>
    <definedName name="BOP.SR_" localSheetId="59">#REF!</definedName>
    <definedName name="BOP.SR_" localSheetId="60">#REF!</definedName>
    <definedName name="BOP.SR_" localSheetId="61">#REF!</definedName>
    <definedName name="BOP.SR_" localSheetId="62">#REF!</definedName>
    <definedName name="BOP.SR_" localSheetId="63">#REF!</definedName>
    <definedName name="BOP.SR_" localSheetId="6">#REF!</definedName>
    <definedName name="BOP.SR_" localSheetId="64">#REF!</definedName>
    <definedName name="BOP.SR_" localSheetId="65">#REF!</definedName>
    <definedName name="BOP.SR_" localSheetId="66">#REF!</definedName>
    <definedName name="BOP.SR_" localSheetId="67">#REF!</definedName>
    <definedName name="BOP.SR_" localSheetId="68">#REF!</definedName>
    <definedName name="BOP.SR_" localSheetId="69">#REF!</definedName>
    <definedName name="BOP.SR_" localSheetId="71">#REF!</definedName>
    <definedName name="BOP.SR_" localSheetId="72">#REF!</definedName>
    <definedName name="BOP.SR_" localSheetId="73">#REF!</definedName>
    <definedName name="BOP.SR_" localSheetId="7">#REF!</definedName>
    <definedName name="BOP.SR_" localSheetId="74">#REF!</definedName>
    <definedName name="BOP.SR_" localSheetId="75">#REF!</definedName>
    <definedName name="BOP.SR_" localSheetId="76">#REF!</definedName>
    <definedName name="BOP.SR_" localSheetId="77">#REF!</definedName>
    <definedName name="BOP.SR_" localSheetId="78">#REF!</definedName>
    <definedName name="BOP.SR_" localSheetId="79">#REF!</definedName>
    <definedName name="BOP.SR_" localSheetId="8">#REF!</definedName>
    <definedName name="BOP.SR_" localSheetId="9">#REF!</definedName>
    <definedName name="BOP.SR_">#REF!</definedName>
    <definedName name="bop_indices" localSheetId="1">#REF!</definedName>
    <definedName name="bop_indices" localSheetId="11">#REF!</definedName>
    <definedName name="bop_indices" localSheetId="12">#REF!</definedName>
    <definedName name="bop_indices" localSheetId="13">#REF!</definedName>
    <definedName name="bop_indices" localSheetId="23">#REF!</definedName>
    <definedName name="bop_indices" localSheetId="24">#REF!</definedName>
    <definedName name="bop_indices" localSheetId="26">#REF!</definedName>
    <definedName name="bop_indices" localSheetId="28">#REF!</definedName>
    <definedName name="bop_indices" localSheetId="29">#REF!</definedName>
    <definedName name="bop_indices" localSheetId="31">#REF!</definedName>
    <definedName name="bop_indices" localSheetId="41">#REF!</definedName>
    <definedName name="bop_indices" localSheetId="4">#REF!</definedName>
    <definedName name="bop_indices" localSheetId="46">#REF!</definedName>
    <definedName name="bop_indices" localSheetId="47">#REF!</definedName>
    <definedName name="bop_indices" localSheetId="48">#REF!</definedName>
    <definedName name="bop_indices" localSheetId="49">#REF!</definedName>
    <definedName name="bop_indices" localSheetId="50">#REF!</definedName>
    <definedName name="bop_indices" localSheetId="51">#REF!</definedName>
    <definedName name="bop_indices" localSheetId="53">#REF!</definedName>
    <definedName name="bop_indices" localSheetId="54">#REF!</definedName>
    <definedName name="bop_indices" localSheetId="56">#REF!</definedName>
    <definedName name="bop_indices" localSheetId="57">#REF!</definedName>
    <definedName name="bop_indices" localSheetId="58">#REF!</definedName>
    <definedName name="bop_indices" localSheetId="60">#REF!</definedName>
    <definedName name="bop_indices" localSheetId="61">#REF!</definedName>
    <definedName name="bop_indices" localSheetId="62">#REF!</definedName>
    <definedName name="bop_indices" localSheetId="63">#REF!</definedName>
    <definedName name="bop_indices" localSheetId="64">#REF!</definedName>
    <definedName name="bop_indices" localSheetId="66">#REF!</definedName>
    <definedName name="bop_indices" localSheetId="67">#REF!</definedName>
    <definedName name="bop_indices" localSheetId="68">#REF!</definedName>
    <definedName name="bop_indices" localSheetId="69">#REF!</definedName>
    <definedName name="bop_indices" localSheetId="71">#REF!</definedName>
    <definedName name="bop_indices" localSheetId="72">#REF!</definedName>
    <definedName name="bop_indices" localSheetId="73">#REF!</definedName>
    <definedName name="bop_indices">#REF!</definedName>
    <definedName name="bop_monthly_NIR_output" localSheetId="1">#REF!</definedName>
    <definedName name="bop_monthly_NIR_output" localSheetId="11">#REF!</definedName>
    <definedName name="bop_monthly_NIR_output" localSheetId="12">#REF!</definedName>
    <definedName name="bop_monthly_NIR_output" localSheetId="13">#REF!</definedName>
    <definedName name="bop_monthly_NIR_output" localSheetId="23">#REF!</definedName>
    <definedName name="bop_monthly_NIR_output" localSheetId="24">#REF!</definedName>
    <definedName name="bop_monthly_NIR_output" localSheetId="26">#REF!</definedName>
    <definedName name="bop_monthly_NIR_output" localSheetId="28">#REF!</definedName>
    <definedName name="bop_monthly_NIR_output" localSheetId="29">#REF!</definedName>
    <definedName name="bop_monthly_NIR_output" localSheetId="31">#REF!</definedName>
    <definedName name="bop_monthly_NIR_output" localSheetId="41">#REF!</definedName>
    <definedName name="bop_monthly_NIR_output" localSheetId="4">#REF!</definedName>
    <definedName name="bop_monthly_NIR_output" localSheetId="46">#REF!</definedName>
    <definedName name="bop_monthly_NIR_output" localSheetId="47">#REF!</definedName>
    <definedName name="bop_monthly_NIR_output" localSheetId="48">#REF!</definedName>
    <definedName name="bop_monthly_NIR_output" localSheetId="49">#REF!</definedName>
    <definedName name="bop_monthly_NIR_output" localSheetId="50">#REF!</definedName>
    <definedName name="bop_monthly_NIR_output" localSheetId="51">#REF!</definedName>
    <definedName name="bop_monthly_NIR_output" localSheetId="53">#REF!</definedName>
    <definedName name="bop_monthly_NIR_output" localSheetId="54">#REF!</definedName>
    <definedName name="bop_monthly_NIR_output" localSheetId="56">#REF!</definedName>
    <definedName name="bop_monthly_NIR_output" localSheetId="57">#REF!</definedName>
    <definedName name="bop_monthly_NIR_output" localSheetId="58">#REF!</definedName>
    <definedName name="bop_monthly_NIR_output" localSheetId="60">#REF!</definedName>
    <definedName name="bop_monthly_NIR_output" localSheetId="61">#REF!</definedName>
    <definedName name="bop_monthly_NIR_output" localSheetId="62">#REF!</definedName>
    <definedName name="bop_monthly_NIR_output" localSheetId="63">#REF!</definedName>
    <definedName name="bop_monthly_NIR_output" localSheetId="64">#REF!</definedName>
    <definedName name="bop_monthly_NIR_output" localSheetId="66">#REF!</definedName>
    <definedName name="bop_monthly_NIR_output" localSheetId="67">#REF!</definedName>
    <definedName name="bop_monthly_NIR_output" localSheetId="68">#REF!</definedName>
    <definedName name="bop_monthly_NIR_output" localSheetId="69">#REF!</definedName>
    <definedName name="bop_monthly_NIR_output" localSheetId="71">#REF!</definedName>
    <definedName name="bop_monthly_NIR_output" localSheetId="72">#REF!</definedName>
    <definedName name="bop_monthly_NIR_output" localSheetId="73">#REF!</definedName>
    <definedName name="bop_monthly_NIR_output">#REF!</definedName>
    <definedName name="bop_monthly_nir_output_to_money" localSheetId="13">'[121]Monthly data'!#REF!</definedName>
    <definedName name="bop_monthly_nir_output_to_money" localSheetId="23">'[121]Monthly data'!#REF!</definedName>
    <definedName name="bop_monthly_nir_output_to_money" localSheetId="24">'[121]Monthly data'!#REF!</definedName>
    <definedName name="bop_monthly_nir_output_to_money" localSheetId="28">'[121]Monthly data'!#REF!</definedName>
    <definedName name="bop_monthly_nir_output_to_money" localSheetId="29">'[121]Monthly data'!#REF!</definedName>
    <definedName name="bop_monthly_nir_output_to_money" localSheetId="31">'[121]Monthly data'!#REF!</definedName>
    <definedName name="bop_monthly_nir_output_to_money" localSheetId="49">'[121]Monthly data'!#REF!</definedName>
    <definedName name="bop_monthly_nir_output_to_money" localSheetId="5">'[122]Monthly data'!#REF!</definedName>
    <definedName name="bop_monthly_nir_output_to_money" localSheetId="53">'[121]Monthly data'!#REF!</definedName>
    <definedName name="bop_monthly_nir_output_to_money" localSheetId="54">'[121]Monthly data'!#REF!</definedName>
    <definedName name="bop_monthly_nir_output_to_money" localSheetId="57">'[121]Monthly data'!#REF!</definedName>
    <definedName name="bop_monthly_nir_output_to_money" localSheetId="60">'[121]Monthly data'!#REF!</definedName>
    <definedName name="bop_monthly_nir_output_to_money" localSheetId="61">'[121]Monthly data'!#REF!</definedName>
    <definedName name="bop_monthly_nir_output_to_money" localSheetId="62">'[121]Monthly data'!#REF!</definedName>
    <definedName name="bop_monthly_nir_output_to_money" localSheetId="63">'[121]Monthly data'!#REF!</definedName>
    <definedName name="bop_monthly_nir_output_to_money" localSheetId="6">'[122]Monthly data'!#REF!</definedName>
    <definedName name="bop_monthly_nir_output_to_money" localSheetId="66">'[121]Monthly data'!#REF!</definedName>
    <definedName name="bop_monthly_nir_output_to_money" localSheetId="69">'[121]Monthly data'!#REF!</definedName>
    <definedName name="bop_monthly_nir_output_to_money" localSheetId="72">'[121]Monthly data'!#REF!</definedName>
    <definedName name="bop_monthly_nir_output_to_money" localSheetId="73">'[121]Monthly data'!#REF!</definedName>
    <definedName name="bop_monthly_nir_output_to_money">'[121]Monthly data'!#REF!</definedName>
    <definedName name="bop_output" localSheetId="1">#REF!</definedName>
    <definedName name="bop_output" localSheetId="10">#REF!</definedName>
    <definedName name="bop_output" localSheetId="11">#REF!</definedName>
    <definedName name="bop_output" localSheetId="12">#REF!</definedName>
    <definedName name="bop_output" localSheetId="13">#REF!</definedName>
    <definedName name="bop_output" localSheetId="15">#REF!</definedName>
    <definedName name="bop_output" localSheetId="16">#REF!</definedName>
    <definedName name="bop_output" localSheetId="2">#REF!</definedName>
    <definedName name="bop_output" localSheetId="23">#REF!</definedName>
    <definedName name="bop_output" localSheetId="24">#REF!</definedName>
    <definedName name="bop_output" localSheetId="25">#REF!</definedName>
    <definedName name="bop_output" localSheetId="26">#REF!</definedName>
    <definedName name="bop_output" localSheetId="27">#REF!</definedName>
    <definedName name="bop_output" localSheetId="28">#REF!</definedName>
    <definedName name="bop_output" localSheetId="29">#REF!</definedName>
    <definedName name="bop_output" localSheetId="3">#REF!</definedName>
    <definedName name="bop_output" localSheetId="31">#REF!</definedName>
    <definedName name="bop_output" localSheetId="32">#REF!</definedName>
    <definedName name="bop_output" localSheetId="33">#REF!</definedName>
    <definedName name="bop_output" localSheetId="34">#REF!</definedName>
    <definedName name="bop_output" localSheetId="37">#REF!</definedName>
    <definedName name="bop_output" localSheetId="41">#REF!</definedName>
    <definedName name="bop_output" localSheetId="4">#REF!</definedName>
    <definedName name="bop_output" localSheetId="45">#REF!</definedName>
    <definedName name="bop_output" localSheetId="46">#REF!</definedName>
    <definedName name="bop_output" localSheetId="47">#REF!</definedName>
    <definedName name="bop_output" localSheetId="48">#REF!</definedName>
    <definedName name="bop_output" localSheetId="49">#REF!</definedName>
    <definedName name="bop_output" localSheetId="50">#REF!</definedName>
    <definedName name="bop_output" localSheetId="5">#REF!</definedName>
    <definedName name="bop_output" localSheetId="51">#REF!</definedName>
    <definedName name="bop_output" localSheetId="52">#REF!</definedName>
    <definedName name="bop_output" localSheetId="53">#REF!</definedName>
    <definedName name="bop_output" localSheetId="54">#REF!</definedName>
    <definedName name="bop_output" localSheetId="56">#REF!</definedName>
    <definedName name="bop_output" localSheetId="57">#REF!</definedName>
    <definedName name="bop_output" localSheetId="58">#REF!</definedName>
    <definedName name="bop_output" localSheetId="59">#REF!</definedName>
    <definedName name="bop_output" localSheetId="60">#REF!</definedName>
    <definedName name="bop_output" localSheetId="61">#REF!</definedName>
    <definedName name="bop_output" localSheetId="62">#REF!</definedName>
    <definedName name="bop_output" localSheetId="63">#REF!</definedName>
    <definedName name="bop_output" localSheetId="6">#REF!</definedName>
    <definedName name="bop_output" localSheetId="64">#REF!</definedName>
    <definedName name="bop_output" localSheetId="65">#REF!</definedName>
    <definedName name="bop_output" localSheetId="66">#REF!</definedName>
    <definedName name="bop_output" localSheetId="67">#REF!</definedName>
    <definedName name="bop_output" localSheetId="68">#REF!</definedName>
    <definedName name="bop_output" localSheetId="69">#REF!</definedName>
    <definedName name="bop_output" localSheetId="71">#REF!</definedName>
    <definedName name="bop_output" localSheetId="72">#REF!</definedName>
    <definedName name="bop_output" localSheetId="73">#REF!</definedName>
    <definedName name="bop_output" localSheetId="7">#REF!</definedName>
    <definedName name="bop_output" localSheetId="74">#REF!</definedName>
    <definedName name="bop_output" localSheetId="75">#REF!</definedName>
    <definedName name="bop_output" localSheetId="76">#REF!</definedName>
    <definedName name="bop_output" localSheetId="77">#REF!</definedName>
    <definedName name="bop_output" localSheetId="78">#REF!</definedName>
    <definedName name="bop_output" localSheetId="79">#REF!</definedName>
    <definedName name="bop_output" localSheetId="8">#REF!</definedName>
    <definedName name="bop_output" localSheetId="9">#REF!</definedName>
    <definedName name="bop_output">#REF!</definedName>
    <definedName name="bop_output_to_debt" localSheetId="1">#REF!</definedName>
    <definedName name="bop_output_to_debt" localSheetId="10">#REF!</definedName>
    <definedName name="bop_output_to_debt" localSheetId="11">#REF!</definedName>
    <definedName name="bop_output_to_debt" localSheetId="12">#REF!</definedName>
    <definedName name="bop_output_to_debt" localSheetId="13">#REF!</definedName>
    <definedName name="bop_output_to_debt" localSheetId="15">#REF!</definedName>
    <definedName name="bop_output_to_debt" localSheetId="16">#REF!</definedName>
    <definedName name="bop_output_to_debt" localSheetId="2">#REF!</definedName>
    <definedName name="bop_output_to_debt" localSheetId="23">#REF!</definedName>
    <definedName name="bop_output_to_debt" localSheetId="24">#REF!</definedName>
    <definedName name="bop_output_to_debt" localSheetId="25">#REF!</definedName>
    <definedName name="bop_output_to_debt" localSheetId="26">#REF!</definedName>
    <definedName name="bop_output_to_debt" localSheetId="27">#REF!</definedName>
    <definedName name="bop_output_to_debt" localSheetId="28">#REF!</definedName>
    <definedName name="bop_output_to_debt" localSheetId="29">#REF!</definedName>
    <definedName name="bop_output_to_debt" localSheetId="3">#REF!</definedName>
    <definedName name="bop_output_to_debt" localSheetId="31">#REF!</definedName>
    <definedName name="bop_output_to_debt" localSheetId="32">#REF!</definedName>
    <definedName name="bop_output_to_debt" localSheetId="33">#REF!</definedName>
    <definedName name="bop_output_to_debt" localSheetId="34">#REF!</definedName>
    <definedName name="bop_output_to_debt" localSheetId="37">#REF!</definedName>
    <definedName name="bop_output_to_debt" localSheetId="41">#REF!</definedName>
    <definedName name="bop_output_to_debt" localSheetId="4">#REF!</definedName>
    <definedName name="bop_output_to_debt" localSheetId="45">#REF!</definedName>
    <definedName name="bop_output_to_debt" localSheetId="46">#REF!</definedName>
    <definedName name="bop_output_to_debt" localSheetId="47">#REF!</definedName>
    <definedName name="bop_output_to_debt" localSheetId="48">#REF!</definedName>
    <definedName name="bop_output_to_debt" localSheetId="49">#REF!</definedName>
    <definedName name="bop_output_to_debt" localSheetId="50">#REF!</definedName>
    <definedName name="bop_output_to_debt" localSheetId="5">#REF!</definedName>
    <definedName name="bop_output_to_debt" localSheetId="51">#REF!</definedName>
    <definedName name="bop_output_to_debt" localSheetId="52">#REF!</definedName>
    <definedName name="bop_output_to_debt" localSheetId="53">#REF!</definedName>
    <definedName name="bop_output_to_debt" localSheetId="54">#REF!</definedName>
    <definedName name="bop_output_to_debt" localSheetId="56">#REF!</definedName>
    <definedName name="bop_output_to_debt" localSheetId="57">#REF!</definedName>
    <definedName name="bop_output_to_debt" localSheetId="58">#REF!</definedName>
    <definedName name="bop_output_to_debt" localSheetId="59">#REF!</definedName>
    <definedName name="bop_output_to_debt" localSheetId="60">#REF!</definedName>
    <definedName name="bop_output_to_debt" localSheetId="61">#REF!</definedName>
    <definedName name="bop_output_to_debt" localSheetId="62">#REF!</definedName>
    <definedName name="bop_output_to_debt" localSheetId="63">#REF!</definedName>
    <definedName name="bop_output_to_debt" localSheetId="6">#REF!</definedName>
    <definedName name="bop_output_to_debt" localSheetId="64">#REF!</definedName>
    <definedName name="bop_output_to_debt" localSheetId="65">#REF!</definedName>
    <definedName name="bop_output_to_debt" localSheetId="66">#REF!</definedName>
    <definedName name="bop_output_to_debt" localSheetId="67">#REF!</definedName>
    <definedName name="bop_output_to_debt" localSheetId="68">#REF!</definedName>
    <definedName name="bop_output_to_debt" localSheetId="69">#REF!</definedName>
    <definedName name="bop_output_to_debt" localSheetId="71">#REF!</definedName>
    <definedName name="bop_output_to_debt" localSheetId="72">#REF!</definedName>
    <definedName name="bop_output_to_debt" localSheetId="73">#REF!</definedName>
    <definedName name="bop_output_to_debt" localSheetId="7">#REF!</definedName>
    <definedName name="bop_output_to_debt" localSheetId="74">#REF!</definedName>
    <definedName name="bop_output_to_debt" localSheetId="75">#REF!</definedName>
    <definedName name="bop_output_to_debt" localSheetId="76">#REF!</definedName>
    <definedName name="bop_output_to_debt" localSheetId="77">#REF!</definedName>
    <definedName name="bop_output_to_debt" localSheetId="78">#REF!</definedName>
    <definedName name="bop_output_to_debt" localSheetId="79">#REF!</definedName>
    <definedName name="bop_output_to_debt" localSheetId="8">#REF!</definedName>
    <definedName name="bop_output_to_debt" localSheetId="9">#REF!</definedName>
    <definedName name="bop_output_to_debt">#REF!</definedName>
    <definedName name="BOP2CAD" localSheetId="1">[94]T1!#REF!</definedName>
    <definedName name="BOP2CAD" localSheetId="10">[94]T1!#REF!</definedName>
    <definedName name="BOP2CAD" localSheetId="13">[94]T1!#REF!</definedName>
    <definedName name="BOP2CAD" localSheetId="15">[94]T1!#REF!</definedName>
    <definedName name="BOP2CAD" localSheetId="16">[94]T1!#REF!</definedName>
    <definedName name="BOP2CAD" localSheetId="2">[94]T1!#REF!</definedName>
    <definedName name="BOP2CAD" localSheetId="24">[94]T1!#REF!</definedName>
    <definedName name="BOP2CAD" localSheetId="25">[94]T1!#REF!</definedName>
    <definedName name="BOP2CAD" localSheetId="26">[94]T1!#REF!</definedName>
    <definedName name="BOP2CAD" localSheetId="27">[94]T1!#REF!</definedName>
    <definedName name="BOP2CAD" localSheetId="28">[94]T1!#REF!</definedName>
    <definedName name="BOP2CAD" localSheetId="29">[94]T1!#REF!</definedName>
    <definedName name="BOP2CAD" localSheetId="3">[94]T1!#REF!</definedName>
    <definedName name="BOP2CAD" localSheetId="31">[94]T1!#REF!</definedName>
    <definedName name="BOP2CAD" localSheetId="32">[94]T1!#REF!</definedName>
    <definedName name="BOP2CAD" localSheetId="33">[94]T1!#REF!</definedName>
    <definedName name="BOP2CAD" localSheetId="34">[94]T1!#REF!</definedName>
    <definedName name="BOP2CAD" localSheetId="37">[94]T1!#REF!</definedName>
    <definedName name="BOP2CAD" localSheetId="41">[94]T1!#REF!</definedName>
    <definedName name="BOP2CAD" localSheetId="4">[94]T1!#REF!</definedName>
    <definedName name="BOP2CAD" localSheetId="45">[94]T1!#REF!</definedName>
    <definedName name="BOP2CAD" localSheetId="46">[94]T1!#REF!</definedName>
    <definedName name="BOP2CAD" localSheetId="47">[94]T1!#REF!</definedName>
    <definedName name="BOP2CAD" localSheetId="48">[94]T1!#REF!</definedName>
    <definedName name="BOP2CAD" localSheetId="49">[94]T1!#REF!</definedName>
    <definedName name="BOP2CAD" localSheetId="50">[94]T1!#REF!</definedName>
    <definedName name="BOP2CAD" localSheetId="5">[95]T1!#REF!</definedName>
    <definedName name="BOP2CAD" localSheetId="51">[94]T1!#REF!</definedName>
    <definedName name="BOP2CAD" localSheetId="52">[94]T1!#REF!</definedName>
    <definedName name="BOP2CAD" localSheetId="53">[94]T1!#REF!</definedName>
    <definedName name="BOP2CAD" localSheetId="54">[94]T1!#REF!</definedName>
    <definedName name="BOP2CAD" localSheetId="56">[94]T1!#REF!</definedName>
    <definedName name="BOP2CAD" localSheetId="57">[94]T1!#REF!</definedName>
    <definedName name="BOP2CAD" localSheetId="58">[94]T1!#REF!</definedName>
    <definedName name="BOP2CAD" localSheetId="59">[94]T1!#REF!</definedName>
    <definedName name="BOP2CAD" localSheetId="60">[94]T1!#REF!</definedName>
    <definedName name="BOP2CAD" localSheetId="61">[94]T1!#REF!</definedName>
    <definedName name="BOP2CAD" localSheetId="62">[94]T1!#REF!</definedName>
    <definedName name="BOP2CAD" localSheetId="63">[94]T1!#REF!</definedName>
    <definedName name="BOP2CAD" localSheetId="6">[96]T1!#REF!</definedName>
    <definedName name="BOP2CAD" localSheetId="64">[94]T1!#REF!</definedName>
    <definedName name="BOP2CAD" localSheetId="65">[94]T1!#REF!</definedName>
    <definedName name="BOP2CAD" localSheetId="66">[94]T1!#REF!</definedName>
    <definedName name="BOP2CAD" localSheetId="67">[94]T1!#REF!</definedName>
    <definedName name="BOP2CAD" localSheetId="68">[94]T1!#REF!</definedName>
    <definedName name="BOP2CAD" localSheetId="69">[94]T1!#REF!</definedName>
    <definedName name="BOP2CAD" localSheetId="71">[94]T1!#REF!</definedName>
    <definedName name="BOP2CAD" localSheetId="72">[94]T1!#REF!</definedName>
    <definedName name="BOP2CAD" localSheetId="73">[94]T1!#REF!</definedName>
    <definedName name="BOP2CAD" localSheetId="7">[94]T1!#REF!</definedName>
    <definedName name="BOP2CAD" localSheetId="74">[94]T1!#REF!</definedName>
    <definedName name="BOP2CAD" localSheetId="75">[94]T1!#REF!</definedName>
    <definedName name="BOP2CAD" localSheetId="76">[94]T1!#REF!</definedName>
    <definedName name="BOP2CAD" localSheetId="77">[94]T1!#REF!</definedName>
    <definedName name="BOP2CAD" localSheetId="78">[94]T1!#REF!</definedName>
    <definedName name="BOP2CAD" localSheetId="79">[94]T1!#REF!</definedName>
    <definedName name="BOP2CAD" localSheetId="8">[94]T1!#REF!</definedName>
    <definedName name="BOP2CAD" localSheetId="9">[94]T1!#REF!</definedName>
    <definedName name="BOP2CAD">[94]T1!#REF!</definedName>
    <definedName name="BOPE" localSheetId="1">#REF!</definedName>
    <definedName name="BOPE" localSheetId="10">#REF!</definedName>
    <definedName name="BOPE" localSheetId="11">#REF!</definedName>
    <definedName name="BOPE" localSheetId="12">#REF!</definedName>
    <definedName name="BOPE" localSheetId="13">#REF!</definedName>
    <definedName name="BOPE" localSheetId="15">#REF!</definedName>
    <definedName name="BOPE" localSheetId="16">#REF!</definedName>
    <definedName name="BOPE" localSheetId="2">#REF!</definedName>
    <definedName name="BOPE" localSheetId="23">#REF!</definedName>
    <definedName name="BOPE" localSheetId="24">#REF!</definedName>
    <definedName name="BOPE" localSheetId="25">#REF!</definedName>
    <definedName name="BOPE" localSheetId="26">#REF!</definedName>
    <definedName name="BOPE" localSheetId="27">#REF!</definedName>
    <definedName name="BOPE" localSheetId="28">#REF!</definedName>
    <definedName name="BOPE" localSheetId="29">#REF!</definedName>
    <definedName name="BOPE" localSheetId="3">#REF!</definedName>
    <definedName name="BOPE" localSheetId="31">#REF!</definedName>
    <definedName name="BOPE" localSheetId="32">#REF!</definedName>
    <definedName name="BOPE" localSheetId="33">#REF!</definedName>
    <definedName name="BOPE" localSheetId="34">#REF!</definedName>
    <definedName name="BOPE" localSheetId="37">#REF!</definedName>
    <definedName name="BOPE" localSheetId="41">#REF!</definedName>
    <definedName name="BOPE" localSheetId="4">#REF!</definedName>
    <definedName name="BOPE" localSheetId="45">#REF!</definedName>
    <definedName name="BOPE" localSheetId="46">#REF!</definedName>
    <definedName name="BOPE" localSheetId="47">#REF!</definedName>
    <definedName name="BOPE" localSheetId="48">#REF!</definedName>
    <definedName name="BOPE" localSheetId="49">#REF!</definedName>
    <definedName name="BOPE" localSheetId="50">#REF!</definedName>
    <definedName name="BOPE" localSheetId="5">#REF!</definedName>
    <definedName name="BOPE" localSheetId="51">#REF!</definedName>
    <definedName name="BOPE" localSheetId="52">#REF!</definedName>
    <definedName name="BOPE" localSheetId="53">#REF!</definedName>
    <definedName name="BOPE" localSheetId="54">#REF!</definedName>
    <definedName name="BOPE" localSheetId="56">#REF!</definedName>
    <definedName name="BOPE" localSheetId="57">#REF!</definedName>
    <definedName name="BOPE" localSheetId="58">#REF!</definedName>
    <definedName name="BOPE" localSheetId="59">#REF!</definedName>
    <definedName name="BOPE" localSheetId="60">#REF!</definedName>
    <definedName name="BOPE" localSheetId="61">#REF!</definedName>
    <definedName name="BOPE" localSheetId="62">#REF!</definedName>
    <definedName name="BOPE" localSheetId="63">#REF!</definedName>
    <definedName name="BOPE" localSheetId="6">#REF!</definedName>
    <definedName name="BOPE" localSheetId="64">#REF!</definedName>
    <definedName name="BOPE" localSheetId="65">#REF!</definedName>
    <definedName name="BOPE" localSheetId="66">#REF!</definedName>
    <definedName name="BOPE" localSheetId="67">#REF!</definedName>
    <definedName name="BOPE" localSheetId="68">#REF!</definedName>
    <definedName name="BOPE" localSheetId="69">#REF!</definedName>
    <definedName name="BOPE" localSheetId="71">#REF!</definedName>
    <definedName name="BOPE" localSheetId="72">#REF!</definedName>
    <definedName name="BOPE" localSheetId="73">#REF!</definedName>
    <definedName name="BOPE" localSheetId="7">#REF!</definedName>
    <definedName name="BOPE" localSheetId="74">#REF!</definedName>
    <definedName name="BOPE" localSheetId="75">#REF!</definedName>
    <definedName name="BOPE" localSheetId="76">#REF!</definedName>
    <definedName name="BOPE" localSheetId="77">#REF!</definedName>
    <definedName name="BOPE" localSheetId="78">#REF!</definedName>
    <definedName name="BOPE" localSheetId="79">#REF!</definedName>
    <definedName name="BOPE" localSheetId="8">#REF!</definedName>
    <definedName name="BOPE" localSheetId="9">#REF!</definedName>
    <definedName name="BOPE">#REF!</definedName>
    <definedName name="bopeng" localSheetId="1">#REF!</definedName>
    <definedName name="bopeng" localSheetId="10">#REF!</definedName>
    <definedName name="bopeng" localSheetId="11">#REF!</definedName>
    <definedName name="bopeng" localSheetId="12">#REF!</definedName>
    <definedName name="bopeng" localSheetId="13">#REF!</definedName>
    <definedName name="bopeng" localSheetId="15">#REF!</definedName>
    <definedName name="bopeng" localSheetId="16">#REF!</definedName>
    <definedName name="bopeng" localSheetId="2">#REF!</definedName>
    <definedName name="bopeng" localSheetId="23">#REF!</definedName>
    <definedName name="bopeng" localSheetId="24">#REF!</definedName>
    <definedName name="bopeng" localSheetId="25">#REF!</definedName>
    <definedName name="bopeng" localSheetId="26">#REF!</definedName>
    <definedName name="bopeng" localSheetId="27">#REF!</definedName>
    <definedName name="bopeng" localSheetId="28">#REF!</definedName>
    <definedName name="bopeng" localSheetId="29">#REF!</definedName>
    <definedName name="bopeng" localSheetId="3">#REF!</definedName>
    <definedName name="bopeng" localSheetId="31">#REF!</definedName>
    <definedName name="bopeng" localSheetId="32">#REF!</definedName>
    <definedName name="bopeng" localSheetId="33">#REF!</definedName>
    <definedName name="bopeng" localSheetId="34">#REF!</definedName>
    <definedName name="bopeng" localSheetId="37">#REF!</definedName>
    <definedName name="bopeng" localSheetId="41">#REF!</definedName>
    <definedName name="bopeng" localSheetId="4">#REF!</definedName>
    <definedName name="bopeng" localSheetId="45">#REF!</definedName>
    <definedName name="bopeng" localSheetId="46">#REF!</definedName>
    <definedName name="bopeng" localSheetId="47">#REF!</definedName>
    <definedName name="bopeng" localSheetId="48">#REF!</definedName>
    <definedName name="bopeng" localSheetId="49">#REF!</definedName>
    <definedName name="bopeng" localSheetId="50">#REF!</definedName>
    <definedName name="bopeng" localSheetId="5">#REF!</definedName>
    <definedName name="bopeng" localSheetId="51">#REF!</definedName>
    <definedName name="bopeng" localSheetId="52">#REF!</definedName>
    <definedName name="bopeng" localSheetId="53">#REF!</definedName>
    <definedName name="bopeng" localSheetId="54">#REF!</definedName>
    <definedName name="bopeng" localSheetId="56">#REF!</definedName>
    <definedName name="bopeng" localSheetId="57">#REF!</definedName>
    <definedName name="bopeng" localSheetId="58">#REF!</definedName>
    <definedName name="bopeng" localSheetId="59">#REF!</definedName>
    <definedName name="bopeng" localSheetId="60">#REF!</definedName>
    <definedName name="bopeng" localSheetId="61">#REF!</definedName>
    <definedName name="bopeng" localSheetId="62">#REF!</definedName>
    <definedName name="bopeng" localSheetId="63">#REF!</definedName>
    <definedName name="bopeng" localSheetId="6">#REF!</definedName>
    <definedName name="bopeng" localSheetId="64">#REF!</definedName>
    <definedName name="bopeng" localSheetId="65">#REF!</definedName>
    <definedName name="bopeng" localSheetId="66">#REF!</definedName>
    <definedName name="bopeng" localSheetId="67">#REF!</definedName>
    <definedName name="bopeng" localSheetId="68">#REF!</definedName>
    <definedName name="bopeng" localSheetId="69">#REF!</definedName>
    <definedName name="bopeng" localSheetId="71">#REF!</definedName>
    <definedName name="bopeng" localSheetId="72">#REF!</definedName>
    <definedName name="bopeng" localSheetId="73">#REF!</definedName>
    <definedName name="bopeng" localSheetId="7">#REF!</definedName>
    <definedName name="bopeng" localSheetId="74">#REF!</definedName>
    <definedName name="bopeng" localSheetId="75">#REF!</definedName>
    <definedName name="bopeng" localSheetId="76">#REF!</definedName>
    <definedName name="bopeng" localSheetId="77">#REF!</definedName>
    <definedName name="bopeng" localSheetId="78">#REF!</definedName>
    <definedName name="bopeng" localSheetId="79">#REF!</definedName>
    <definedName name="bopeng" localSheetId="8">#REF!</definedName>
    <definedName name="bopeng" localSheetId="9">#REF!</definedName>
    <definedName name="bopeng">#REF!</definedName>
    <definedName name="bopengd" localSheetId="1">#REF!</definedName>
    <definedName name="bopengd" localSheetId="10">#REF!</definedName>
    <definedName name="bopengd" localSheetId="11">#REF!</definedName>
    <definedName name="bopengd" localSheetId="12">#REF!</definedName>
    <definedName name="bopengd" localSheetId="13">#REF!</definedName>
    <definedName name="bopengd" localSheetId="15">#REF!</definedName>
    <definedName name="bopengd" localSheetId="16">#REF!</definedName>
    <definedName name="bopengd" localSheetId="2">#REF!</definedName>
    <definedName name="bopengd" localSheetId="23">#REF!</definedName>
    <definedName name="bopengd" localSheetId="24">#REF!</definedName>
    <definedName name="bopengd" localSheetId="25">#REF!</definedName>
    <definedName name="bopengd" localSheetId="26">#REF!</definedName>
    <definedName name="bopengd" localSheetId="27">#REF!</definedName>
    <definedName name="bopengd" localSheetId="28">#REF!</definedName>
    <definedName name="bopengd" localSheetId="29">#REF!</definedName>
    <definedName name="bopengd" localSheetId="3">#REF!</definedName>
    <definedName name="bopengd" localSheetId="31">#REF!</definedName>
    <definedName name="bopengd" localSheetId="32">#REF!</definedName>
    <definedName name="bopengd" localSheetId="33">#REF!</definedName>
    <definedName name="bopengd" localSheetId="34">#REF!</definedName>
    <definedName name="bopengd" localSheetId="37">#REF!</definedName>
    <definedName name="bopengd" localSheetId="41">#REF!</definedName>
    <definedName name="bopengd" localSheetId="4">#REF!</definedName>
    <definedName name="bopengd" localSheetId="45">#REF!</definedName>
    <definedName name="bopengd" localSheetId="46">#REF!</definedName>
    <definedName name="bopengd" localSheetId="47">#REF!</definedName>
    <definedName name="bopengd" localSheetId="48">#REF!</definedName>
    <definedName name="bopengd" localSheetId="49">#REF!</definedName>
    <definedName name="bopengd" localSheetId="50">#REF!</definedName>
    <definedName name="bopengd" localSheetId="5">#REF!</definedName>
    <definedName name="bopengd" localSheetId="51">#REF!</definedName>
    <definedName name="bopengd" localSheetId="52">#REF!</definedName>
    <definedName name="bopengd" localSheetId="53">#REF!</definedName>
    <definedName name="bopengd" localSheetId="54">#REF!</definedName>
    <definedName name="bopengd" localSheetId="56">#REF!</definedName>
    <definedName name="bopengd" localSheetId="57">#REF!</definedName>
    <definedName name="bopengd" localSheetId="58">#REF!</definedName>
    <definedName name="bopengd" localSheetId="59">#REF!</definedName>
    <definedName name="bopengd" localSheetId="60">#REF!</definedName>
    <definedName name="bopengd" localSheetId="61">#REF!</definedName>
    <definedName name="bopengd" localSheetId="62">#REF!</definedName>
    <definedName name="bopengd" localSheetId="63">#REF!</definedName>
    <definedName name="bopengd" localSheetId="6">#REF!</definedName>
    <definedName name="bopengd" localSheetId="64">#REF!</definedName>
    <definedName name="bopengd" localSheetId="65">#REF!</definedName>
    <definedName name="bopengd" localSheetId="66">#REF!</definedName>
    <definedName name="bopengd" localSheetId="67">#REF!</definedName>
    <definedName name="bopengd" localSheetId="68">#REF!</definedName>
    <definedName name="bopengd" localSheetId="69">#REF!</definedName>
    <definedName name="bopengd" localSheetId="71">#REF!</definedName>
    <definedName name="bopengd" localSheetId="72">#REF!</definedName>
    <definedName name="bopengd" localSheetId="73">#REF!</definedName>
    <definedName name="bopengd" localSheetId="7">#REF!</definedName>
    <definedName name="bopengd" localSheetId="74">#REF!</definedName>
    <definedName name="bopengd" localSheetId="75">#REF!</definedName>
    <definedName name="bopengd" localSheetId="76">#REF!</definedName>
    <definedName name="bopengd" localSheetId="77">#REF!</definedName>
    <definedName name="bopengd" localSheetId="78">#REF!</definedName>
    <definedName name="bopengd" localSheetId="79">#REF!</definedName>
    <definedName name="bopengd" localSheetId="8">#REF!</definedName>
    <definedName name="bopengd" localSheetId="9">#REF!</definedName>
    <definedName name="bopengd">#REF!</definedName>
    <definedName name="BOPF" localSheetId="1">#REF!</definedName>
    <definedName name="BOPF" localSheetId="11">#REF!</definedName>
    <definedName name="BOPF" localSheetId="12">#REF!</definedName>
    <definedName name="BOPF" localSheetId="13">#REF!</definedName>
    <definedName name="BOPF" localSheetId="23">#REF!</definedName>
    <definedName name="BOPF" localSheetId="24">#REF!</definedName>
    <definedName name="BOPF" localSheetId="26">#REF!</definedName>
    <definedName name="BOPF" localSheetId="28">#REF!</definedName>
    <definedName name="BOPF" localSheetId="29">#REF!</definedName>
    <definedName name="BOPF" localSheetId="31">#REF!</definedName>
    <definedName name="BOPF" localSheetId="41">#REF!</definedName>
    <definedName name="BOPF" localSheetId="4">#REF!</definedName>
    <definedName name="BOPF" localSheetId="46">#REF!</definedName>
    <definedName name="BOPF" localSheetId="47">#REF!</definedName>
    <definedName name="BOPF" localSheetId="48">#REF!</definedName>
    <definedName name="BOPF" localSheetId="49">#REF!</definedName>
    <definedName name="BOPF" localSheetId="50">#REF!</definedName>
    <definedName name="BOPF" localSheetId="51">#REF!</definedName>
    <definedName name="BOPF" localSheetId="53">#REF!</definedName>
    <definedName name="BOPF" localSheetId="54">#REF!</definedName>
    <definedName name="BOPF" localSheetId="56">#REF!</definedName>
    <definedName name="BOPF" localSheetId="57">#REF!</definedName>
    <definedName name="BOPF" localSheetId="58">#REF!</definedName>
    <definedName name="BOPF" localSheetId="60">#REF!</definedName>
    <definedName name="BOPF" localSheetId="61">#REF!</definedName>
    <definedName name="BOPF" localSheetId="62">#REF!</definedName>
    <definedName name="BOPF" localSheetId="63">#REF!</definedName>
    <definedName name="BOPF" localSheetId="64">#REF!</definedName>
    <definedName name="BOPF" localSheetId="66">#REF!</definedName>
    <definedName name="BOPF" localSheetId="67">#REF!</definedName>
    <definedName name="BOPF" localSheetId="68">#REF!</definedName>
    <definedName name="BOPF" localSheetId="69">#REF!</definedName>
    <definedName name="BOPF" localSheetId="71">#REF!</definedName>
    <definedName name="BOPF" localSheetId="72">#REF!</definedName>
    <definedName name="BOPF" localSheetId="73">#REF!</definedName>
    <definedName name="BOPF">#REF!</definedName>
    <definedName name="BOPnmd" localSheetId="1">#REF!</definedName>
    <definedName name="BOPnmd" localSheetId="11">#REF!</definedName>
    <definedName name="BOPnmd" localSheetId="12">#REF!</definedName>
    <definedName name="BOPnmd" localSheetId="13">#REF!</definedName>
    <definedName name="BOPnmd" localSheetId="23">#REF!</definedName>
    <definedName name="BOPnmd" localSheetId="24">#REF!</definedName>
    <definedName name="BOPnmd" localSheetId="26">#REF!</definedName>
    <definedName name="BOPnmd" localSheetId="28">#REF!</definedName>
    <definedName name="BOPnmd" localSheetId="29">#REF!</definedName>
    <definedName name="BOPnmd" localSheetId="31">#REF!</definedName>
    <definedName name="BOPnmd" localSheetId="41">#REF!</definedName>
    <definedName name="BOPnmd" localSheetId="4">#REF!</definedName>
    <definedName name="BOPnmd" localSheetId="46">#REF!</definedName>
    <definedName name="BOPnmd" localSheetId="47">#REF!</definedName>
    <definedName name="BOPnmd" localSheetId="48">#REF!</definedName>
    <definedName name="BOPnmd" localSheetId="49">#REF!</definedName>
    <definedName name="BOPnmd" localSheetId="50">#REF!</definedName>
    <definedName name="BOPnmd" localSheetId="51">#REF!</definedName>
    <definedName name="BOPnmd" localSheetId="53">#REF!</definedName>
    <definedName name="BOPnmd" localSheetId="54">#REF!</definedName>
    <definedName name="BOPnmd" localSheetId="56">#REF!</definedName>
    <definedName name="BOPnmd" localSheetId="57">#REF!</definedName>
    <definedName name="BOPnmd" localSheetId="58">#REF!</definedName>
    <definedName name="BOPnmd" localSheetId="60">#REF!</definedName>
    <definedName name="BOPnmd" localSheetId="61">#REF!</definedName>
    <definedName name="BOPnmd" localSheetId="62">#REF!</definedName>
    <definedName name="BOPnmd" localSheetId="63">#REF!</definedName>
    <definedName name="BOPnmd" localSheetId="64">#REF!</definedName>
    <definedName name="BOPnmd" localSheetId="66">#REF!</definedName>
    <definedName name="BOPnmd" localSheetId="67">#REF!</definedName>
    <definedName name="BOPnmd" localSheetId="68">#REF!</definedName>
    <definedName name="BOPnmd" localSheetId="69">#REF!</definedName>
    <definedName name="BOPnmd" localSheetId="71">#REF!</definedName>
    <definedName name="BOPnmd" localSheetId="72">#REF!</definedName>
    <definedName name="BOPnmd" localSheetId="73">#REF!</definedName>
    <definedName name="BOPnmd">#REF!</definedName>
    <definedName name="BOPSDR" localSheetId="1">#REF!</definedName>
    <definedName name="BOPSDR" localSheetId="11">#REF!</definedName>
    <definedName name="BOPSDR" localSheetId="12">#REF!</definedName>
    <definedName name="BOPSDR" localSheetId="13">#REF!</definedName>
    <definedName name="BOPSDR" localSheetId="23">#REF!</definedName>
    <definedName name="BOPSDR" localSheetId="24">#REF!</definedName>
    <definedName name="BOPSDR" localSheetId="26">#REF!</definedName>
    <definedName name="BOPSDR" localSheetId="28">#REF!</definedName>
    <definedName name="BOPSDR" localSheetId="29">#REF!</definedName>
    <definedName name="BOPSDR" localSheetId="31">#REF!</definedName>
    <definedName name="BOPSDR" localSheetId="41">#REF!</definedName>
    <definedName name="BOPSDR" localSheetId="4">#REF!</definedName>
    <definedName name="BOPSDR" localSheetId="46">#REF!</definedName>
    <definedName name="BOPSDR" localSheetId="47">#REF!</definedName>
    <definedName name="BOPSDR" localSheetId="48">#REF!</definedName>
    <definedName name="BOPSDR" localSheetId="49">#REF!</definedName>
    <definedName name="BOPSDR" localSheetId="50">#REF!</definedName>
    <definedName name="BOPSDR" localSheetId="51">#REF!</definedName>
    <definedName name="BOPSDR" localSheetId="53">#REF!</definedName>
    <definedName name="BOPSDR" localSheetId="54">#REF!</definedName>
    <definedName name="BOPSDR" localSheetId="56">#REF!</definedName>
    <definedName name="BOPSDR" localSheetId="57">#REF!</definedName>
    <definedName name="BOPSDR" localSheetId="58">#REF!</definedName>
    <definedName name="BOPSDR" localSheetId="60">#REF!</definedName>
    <definedName name="BOPSDR" localSheetId="61">#REF!</definedName>
    <definedName name="BOPSDR" localSheetId="62">#REF!</definedName>
    <definedName name="BOPSDR" localSheetId="63">#REF!</definedName>
    <definedName name="BOPSDR" localSheetId="64">#REF!</definedName>
    <definedName name="BOPSDR" localSheetId="66">#REF!</definedName>
    <definedName name="BOPSDR" localSheetId="67">#REF!</definedName>
    <definedName name="BOPSDR" localSheetId="68">#REF!</definedName>
    <definedName name="BOPSDR" localSheetId="69">#REF!</definedName>
    <definedName name="BOPSDR" localSheetId="71">#REF!</definedName>
    <definedName name="BOPSDR" localSheetId="72">#REF!</definedName>
    <definedName name="BOPSDR" localSheetId="73">#REF!</definedName>
    <definedName name="BOPSDR">#REF!</definedName>
    <definedName name="BOPSUM" localSheetId="1">#REF!</definedName>
    <definedName name="BOPSUM" localSheetId="11">#REF!</definedName>
    <definedName name="BOPSUM" localSheetId="12">#REF!</definedName>
    <definedName name="BOPSUM" localSheetId="13">#REF!</definedName>
    <definedName name="BOPSUM" localSheetId="23">#REF!</definedName>
    <definedName name="BOPSUM" localSheetId="24">#REF!</definedName>
    <definedName name="BOPSUM" localSheetId="26">#REF!</definedName>
    <definedName name="BOPSUM" localSheetId="28">#REF!</definedName>
    <definedName name="BOPSUM" localSheetId="29">#REF!</definedName>
    <definedName name="BOPSUM" localSheetId="31">#REF!</definedName>
    <definedName name="BOPSUM" localSheetId="41">#REF!</definedName>
    <definedName name="BOPSUM" localSheetId="4">#REF!</definedName>
    <definedName name="BOPSUM" localSheetId="46">#REF!</definedName>
    <definedName name="BOPSUM" localSheetId="47">#REF!</definedName>
    <definedName name="BOPSUM" localSheetId="48">#REF!</definedName>
    <definedName name="BOPSUM" localSheetId="49">#REF!</definedName>
    <definedName name="BOPSUM" localSheetId="50">#REF!</definedName>
    <definedName name="BOPSUM" localSheetId="51">#REF!</definedName>
    <definedName name="BOPSUM" localSheetId="53">#REF!</definedName>
    <definedName name="BOPSUM" localSheetId="54">#REF!</definedName>
    <definedName name="BOPSUM" localSheetId="56">#REF!</definedName>
    <definedName name="BOPSUM" localSheetId="57">#REF!</definedName>
    <definedName name="BOPSUM" localSheetId="58">#REF!</definedName>
    <definedName name="BOPSUM" localSheetId="60">#REF!</definedName>
    <definedName name="BOPSUM" localSheetId="61">#REF!</definedName>
    <definedName name="BOPSUM" localSheetId="62">#REF!</definedName>
    <definedName name="BOPSUM" localSheetId="63">#REF!</definedName>
    <definedName name="BOPSUM" localSheetId="64">#REF!</definedName>
    <definedName name="BOPSUM" localSheetId="66">#REF!</definedName>
    <definedName name="BOPSUM" localSheetId="67">#REF!</definedName>
    <definedName name="BOPSUM" localSheetId="68">#REF!</definedName>
    <definedName name="BOPSUM" localSheetId="69">#REF!</definedName>
    <definedName name="BOPSUM" localSheetId="71">#REF!</definedName>
    <definedName name="BOPSUM" localSheetId="72">#REF!</definedName>
    <definedName name="BOPSUM" localSheetId="73">#REF!</definedName>
    <definedName name="BOPSUM">#REF!</definedName>
    <definedName name="BOPSUM1A.MIS" localSheetId="1">#REF!</definedName>
    <definedName name="BOPSUM1A.MIS" localSheetId="11">#REF!</definedName>
    <definedName name="BOPSUM1A.MIS" localSheetId="12">#REF!</definedName>
    <definedName name="BOPSUM1A.MIS" localSheetId="13">#REF!</definedName>
    <definedName name="BOPSUM1A.MIS" localSheetId="23">#REF!</definedName>
    <definedName name="BOPSUM1A.MIS" localSheetId="24">#REF!</definedName>
    <definedName name="BOPSUM1A.MIS" localSheetId="26">#REF!</definedName>
    <definedName name="BOPSUM1A.MIS" localSheetId="28">#REF!</definedName>
    <definedName name="BOPSUM1A.MIS" localSheetId="29">#REF!</definedName>
    <definedName name="BOPSUM1A.MIS" localSheetId="31">#REF!</definedName>
    <definedName name="BOPSUM1A.MIS" localSheetId="41">#REF!</definedName>
    <definedName name="BOPSUM1A.MIS" localSheetId="4">#REF!</definedName>
    <definedName name="BOPSUM1A.MIS" localSheetId="46">#REF!</definedName>
    <definedName name="BOPSUM1A.MIS" localSheetId="47">#REF!</definedName>
    <definedName name="BOPSUM1A.MIS" localSheetId="48">#REF!</definedName>
    <definedName name="BOPSUM1A.MIS" localSheetId="49">#REF!</definedName>
    <definedName name="BOPSUM1A.MIS" localSheetId="50">#REF!</definedName>
    <definedName name="BOPSUM1A.MIS" localSheetId="51">#REF!</definedName>
    <definedName name="BOPSUM1A.MIS" localSheetId="53">#REF!</definedName>
    <definedName name="BOPSUM1A.MIS" localSheetId="54">#REF!</definedName>
    <definedName name="BOPSUM1A.MIS" localSheetId="56">#REF!</definedName>
    <definedName name="BOPSUM1A.MIS" localSheetId="57">#REF!</definedName>
    <definedName name="BOPSUM1A.MIS" localSheetId="58">#REF!</definedName>
    <definedName name="BOPSUM1A.MIS" localSheetId="60">#REF!</definedName>
    <definedName name="BOPSUM1A.MIS" localSheetId="61">#REF!</definedName>
    <definedName name="BOPSUM1A.MIS" localSheetId="62">#REF!</definedName>
    <definedName name="BOPSUM1A.MIS" localSheetId="63">#REF!</definedName>
    <definedName name="BOPSUM1A.MIS" localSheetId="64">#REF!</definedName>
    <definedName name="BOPSUM1A.MIS" localSheetId="66">#REF!</definedName>
    <definedName name="BOPSUM1A.MIS" localSheetId="67">#REF!</definedName>
    <definedName name="BOPSUM1A.MIS" localSheetId="68">#REF!</definedName>
    <definedName name="BOPSUM1A.MIS" localSheetId="69">#REF!</definedName>
    <definedName name="BOPSUM1A.MIS" localSheetId="71">#REF!</definedName>
    <definedName name="BOPSUM1A.MIS" localSheetId="72">#REF!</definedName>
    <definedName name="BOPSUM1A.MIS" localSheetId="73">#REF!</definedName>
    <definedName name="BOPSUM1A.MIS">#REF!</definedName>
    <definedName name="BOPSUM1B.MIS" localSheetId="1">#REF!</definedName>
    <definedName name="BOPSUM1B.MIS" localSheetId="11">#REF!</definedName>
    <definedName name="BOPSUM1B.MIS" localSheetId="12">#REF!</definedName>
    <definedName name="BOPSUM1B.MIS" localSheetId="13">#REF!</definedName>
    <definedName name="BOPSUM1B.MIS" localSheetId="23">#REF!</definedName>
    <definedName name="BOPSUM1B.MIS" localSheetId="24">#REF!</definedName>
    <definedName name="BOPSUM1B.MIS" localSheetId="26">#REF!</definedName>
    <definedName name="BOPSUM1B.MIS" localSheetId="28">#REF!</definedName>
    <definedName name="BOPSUM1B.MIS" localSheetId="29">#REF!</definedName>
    <definedName name="BOPSUM1B.MIS" localSheetId="31">#REF!</definedName>
    <definedName name="BOPSUM1B.MIS" localSheetId="41">#REF!</definedName>
    <definedName name="BOPSUM1B.MIS" localSheetId="4">#REF!</definedName>
    <definedName name="BOPSUM1B.MIS" localSheetId="46">#REF!</definedName>
    <definedName name="BOPSUM1B.MIS" localSheetId="47">#REF!</definedName>
    <definedName name="BOPSUM1B.MIS" localSheetId="48">#REF!</definedName>
    <definedName name="BOPSUM1B.MIS" localSheetId="49">#REF!</definedName>
    <definedName name="BOPSUM1B.MIS" localSheetId="50">#REF!</definedName>
    <definedName name="BOPSUM1B.MIS" localSheetId="51">#REF!</definedName>
    <definedName name="BOPSUM1B.MIS" localSheetId="53">#REF!</definedName>
    <definedName name="BOPSUM1B.MIS" localSheetId="54">#REF!</definedName>
    <definedName name="BOPSUM1B.MIS" localSheetId="56">#REF!</definedName>
    <definedName name="BOPSUM1B.MIS" localSheetId="57">#REF!</definedName>
    <definedName name="BOPSUM1B.MIS" localSheetId="58">#REF!</definedName>
    <definedName name="BOPSUM1B.MIS" localSheetId="60">#REF!</definedName>
    <definedName name="BOPSUM1B.MIS" localSheetId="61">#REF!</definedName>
    <definedName name="BOPSUM1B.MIS" localSheetId="62">#REF!</definedName>
    <definedName name="BOPSUM1B.MIS" localSheetId="63">#REF!</definedName>
    <definedName name="BOPSUM1B.MIS" localSheetId="64">#REF!</definedName>
    <definedName name="BOPSUM1B.MIS" localSheetId="66">#REF!</definedName>
    <definedName name="BOPSUM1B.MIS" localSheetId="67">#REF!</definedName>
    <definedName name="BOPSUM1B.MIS" localSheetId="68">#REF!</definedName>
    <definedName name="BOPSUM1B.MIS" localSheetId="69">#REF!</definedName>
    <definedName name="BOPSUM1B.MIS" localSheetId="71">#REF!</definedName>
    <definedName name="BOPSUM1B.MIS" localSheetId="72">#REF!</definedName>
    <definedName name="BOPSUM1B.MIS" localSheetId="73">#REF!</definedName>
    <definedName name="BOPSUM1B.MIS">#REF!</definedName>
    <definedName name="BOPSUM2A.MIS" localSheetId="1">#REF!</definedName>
    <definedName name="BOPSUM2A.MIS" localSheetId="11">#REF!</definedName>
    <definedName name="BOPSUM2A.MIS" localSheetId="12">#REF!</definedName>
    <definedName name="BOPSUM2A.MIS" localSheetId="13">#REF!</definedName>
    <definedName name="BOPSUM2A.MIS" localSheetId="23">#REF!</definedName>
    <definedName name="BOPSUM2A.MIS" localSheetId="24">#REF!</definedName>
    <definedName name="BOPSUM2A.MIS" localSheetId="26">#REF!</definedName>
    <definedName name="BOPSUM2A.MIS" localSheetId="28">#REF!</definedName>
    <definedName name="BOPSUM2A.MIS" localSheetId="29">#REF!</definedName>
    <definedName name="BOPSUM2A.MIS" localSheetId="31">#REF!</definedName>
    <definedName name="BOPSUM2A.MIS" localSheetId="41">#REF!</definedName>
    <definedName name="BOPSUM2A.MIS" localSheetId="4">#REF!</definedName>
    <definedName name="BOPSUM2A.MIS" localSheetId="46">#REF!</definedName>
    <definedName name="BOPSUM2A.MIS" localSheetId="47">#REF!</definedName>
    <definedName name="BOPSUM2A.MIS" localSheetId="48">#REF!</definedName>
    <definedName name="BOPSUM2A.MIS" localSheetId="49">#REF!</definedName>
    <definedName name="BOPSUM2A.MIS" localSheetId="50">#REF!</definedName>
    <definedName name="BOPSUM2A.MIS" localSheetId="51">#REF!</definedName>
    <definedName name="BOPSUM2A.MIS" localSheetId="53">#REF!</definedName>
    <definedName name="BOPSUM2A.MIS" localSheetId="54">#REF!</definedName>
    <definedName name="BOPSUM2A.MIS" localSheetId="56">#REF!</definedName>
    <definedName name="BOPSUM2A.MIS" localSheetId="57">#REF!</definedName>
    <definedName name="BOPSUM2A.MIS" localSheetId="58">#REF!</definedName>
    <definedName name="BOPSUM2A.MIS" localSheetId="60">#REF!</definedName>
    <definedName name="BOPSUM2A.MIS" localSheetId="61">#REF!</definedName>
    <definedName name="BOPSUM2A.MIS" localSheetId="62">#REF!</definedName>
    <definedName name="BOPSUM2A.MIS" localSheetId="63">#REF!</definedName>
    <definedName name="BOPSUM2A.MIS" localSheetId="64">#REF!</definedName>
    <definedName name="BOPSUM2A.MIS" localSheetId="66">#REF!</definedName>
    <definedName name="BOPSUM2A.MIS" localSheetId="67">#REF!</definedName>
    <definedName name="BOPSUM2A.MIS" localSheetId="68">#REF!</definedName>
    <definedName name="BOPSUM2A.MIS" localSheetId="69">#REF!</definedName>
    <definedName name="BOPSUM2A.MIS" localSheetId="71">#REF!</definedName>
    <definedName name="BOPSUM2A.MIS" localSheetId="72">#REF!</definedName>
    <definedName name="BOPSUM2A.MIS" localSheetId="73">#REF!</definedName>
    <definedName name="BOPSUM2A.MIS">#REF!</definedName>
    <definedName name="BOPSUM2B.MIS" localSheetId="1">#REF!</definedName>
    <definedName name="BOPSUM2B.MIS" localSheetId="11">#REF!</definedName>
    <definedName name="BOPSUM2B.MIS" localSheetId="12">#REF!</definedName>
    <definedName name="BOPSUM2B.MIS" localSheetId="13">#REF!</definedName>
    <definedName name="BOPSUM2B.MIS" localSheetId="23">#REF!</definedName>
    <definedName name="BOPSUM2B.MIS" localSheetId="24">#REF!</definedName>
    <definedName name="BOPSUM2B.MIS" localSheetId="26">#REF!</definedName>
    <definedName name="BOPSUM2B.MIS" localSheetId="28">#REF!</definedName>
    <definedName name="BOPSUM2B.MIS" localSheetId="29">#REF!</definedName>
    <definedName name="BOPSUM2B.MIS" localSheetId="31">#REF!</definedName>
    <definedName name="BOPSUM2B.MIS" localSheetId="41">#REF!</definedName>
    <definedName name="BOPSUM2B.MIS" localSheetId="4">#REF!</definedName>
    <definedName name="BOPSUM2B.MIS" localSheetId="46">#REF!</definedName>
    <definedName name="BOPSUM2B.MIS" localSheetId="47">#REF!</definedName>
    <definedName name="BOPSUM2B.MIS" localSheetId="48">#REF!</definedName>
    <definedName name="BOPSUM2B.MIS" localSheetId="49">#REF!</definedName>
    <definedName name="BOPSUM2B.MIS" localSheetId="50">#REF!</definedName>
    <definedName name="BOPSUM2B.MIS" localSheetId="51">#REF!</definedName>
    <definedName name="BOPSUM2B.MIS" localSheetId="53">#REF!</definedName>
    <definedName name="BOPSUM2B.MIS" localSheetId="54">#REF!</definedName>
    <definedName name="BOPSUM2B.MIS" localSheetId="56">#REF!</definedName>
    <definedName name="BOPSUM2B.MIS" localSheetId="57">#REF!</definedName>
    <definedName name="BOPSUM2B.MIS" localSheetId="58">#REF!</definedName>
    <definedName name="BOPSUM2B.MIS" localSheetId="60">#REF!</definedName>
    <definedName name="BOPSUM2B.MIS" localSheetId="61">#REF!</definedName>
    <definedName name="BOPSUM2B.MIS" localSheetId="62">#REF!</definedName>
    <definedName name="BOPSUM2B.MIS" localSheetId="63">#REF!</definedName>
    <definedName name="BOPSUM2B.MIS" localSheetId="64">#REF!</definedName>
    <definedName name="BOPSUM2B.MIS" localSheetId="66">#REF!</definedName>
    <definedName name="BOPSUM2B.MIS" localSheetId="67">#REF!</definedName>
    <definedName name="BOPSUM2B.MIS" localSheetId="68">#REF!</definedName>
    <definedName name="BOPSUM2B.MIS" localSheetId="69">#REF!</definedName>
    <definedName name="BOPSUM2B.MIS" localSheetId="71">#REF!</definedName>
    <definedName name="BOPSUM2B.MIS" localSheetId="72">#REF!</definedName>
    <definedName name="BOPSUM2B.MIS" localSheetId="73">#REF!</definedName>
    <definedName name="BOPSUM2B.MIS">#REF!</definedName>
    <definedName name="BOPTAB1" localSheetId="1">#REF!</definedName>
    <definedName name="BOPTAB1" localSheetId="11">#REF!</definedName>
    <definedName name="BOPTAB1" localSheetId="12">#REF!</definedName>
    <definedName name="BOPTAB1" localSheetId="13">#REF!</definedName>
    <definedName name="BOPTAB1" localSheetId="23">#REF!</definedName>
    <definedName name="BOPTAB1" localSheetId="24">#REF!</definedName>
    <definedName name="BOPTAB1" localSheetId="26">#REF!</definedName>
    <definedName name="BOPTAB1" localSheetId="28">#REF!</definedName>
    <definedName name="BOPTAB1" localSheetId="29">#REF!</definedName>
    <definedName name="BOPTAB1" localSheetId="31">#REF!</definedName>
    <definedName name="BOPTAB1" localSheetId="41">#REF!</definedName>
    <definedName name="BOPTAB1" localSheetId="4">#REF!</definedName>
    <definedName name="BOPTAB1" localSheetId="46">#REF!</definedName>
    <definedName name="BOPTAB1" localSheetId="47">#REF!</definedName>
    <definedName name="BOPTAB1" localSheetId="48">#REF!</definedName>
    <definedName name="BOPTAB1" localSheetId="49">#REF!</definedName>
    <definedName name="BOPTAB1" localSheetId="50">#REF!</definedName>
    <definedName name="BOPTAB1" localSheetId="51">#REF!</definedName>
    <definedName name="BOPTAB1" localSheetId="53">#REF!</definedName>
    <definedName name="BOPTAB1" localSheetId="54">#REF!</definedName>
    <definedName name="BOPTAB1" localSheetId="56">#REF!</definedName>
    <definedName name="BOPTAB1" localSheetId="57">#REF!</definedName>
    <definedName name="BOPTAB1" localSheetId="58">#REF!</definedName>
    <definedName name="BOPTAB1" localSheetId="60">#REF!</definedName>
    <definedName name="BOPTAB1" localSheetId="61">#REF!</definedName>
    <definedName name="BOPTAB1" localSheetId="62">#REF!</definedName>
    <definedName name="BOPTAB1" localSheetId="63">#REF!</definedName>
    <definedName name="BOPTAB1" localSheetId="64">#REF!</definedName>
    <definedName name="BOPTAB1" localSheetId="66">#REF!</definedName>
    <definedName name="BOPTAB1" localSheetId="67">#REF!</definedName>
    <definedName name="BOPTAB1" localSheetId="68">#REF!</definedName>
    <definedName name="BOPTAB1" localSheetId="69">#REF!</definedName>
    <definedName name="BOPTAB1" localSheetId="71">#REF!</definedName>
    <definedName name="BOPTAB1" localSheetId="72">#REF!</definedName>
    <definedName name="BOPTAB1" localSheetId="73">#REF!</definedName>
    <definedName name="BOPTAB1">#REF!</definedName>
    <definedName name="BOPTAB1.US" localSheetId="1">#REF!</definedName>
    <definedName name="BOPTAB1.US" localSheetId="11">#REF!</definedName>
    <definedName name="BOPTAB1.US" localSheetId="12">#REF!</definedName>
    <definedName name="BOPTAB1.US" localSheetId="13">#REF!</definedName>
    <definedName name="BOPTAB1.US" localSheetId="23">#REF!</definedName>
    <definedName name="BOPTAB1.US" localSheetId="24">#REF!</definedName>
    <definedName name="BOPTAB1.US" localSheetId="26">#REF!</definedName>
    <definedName name="BOPTAB1.US" localSheetId="28">#REF!</definedName>
    <definedName name="BOPTAB1.US" localSheetId="29">#REF!</definedName>
    <definedName name="BOPTAB1.US" localSheetId="31">#REF!</definedName>
    <definedName name="BOPTAB1.US" localSheetId="41">#REF!</definedName>
    <definedName name="BOPTAB1.US" localSheetId="4">#REF!</definedName>
    <definedName name="BOPTAB1.US" localSheetId="46">#REF!</definedName>
    <definedName name="BOPTAB1.US" localSheetId="47">#REF!</definedName>
    <definedName name="BOPTAB1.US" localSheetId="48">#REF!</definedName>
    <definedName name="BOPTAB1.US" localSheetId="49">#REF!</definedName>
    <definedName name="BOPTAB1.US" localSheetId="50">#REF!</definedName>
    <definedName name="BOPTAB1.US" localSheetId="51">#REF!</definedName>
    <definedName name="BOPTAB1.US" localSheetId="53">#REF!</definedName>
    <definedName name="BOPTAB1.US" localSheetId="54">#REF!</definedName>
    <definedName name="BOPTAB1.US" localSheetId="56">#REF!</definedName>
    <definedName name="BOPTAB1.US" localSheetId="57">#REF!</definedName>
    <definedName name="BOPTAB1.US" localSheetId="58">#REF!</definedName>
    <definedName name="BOPTAB1.US" localSheetId="60">#REF!</definedName>
    <definedName name="BOPTAB1.US" localSheetId="61">#REF!</definedName>
    <definedName name="BOPTAB1.US" localSheetId="62">#REF!</definedName>
    <definedName name="BOPTAB1.US" localSheetId="63">#REF!</definedName>
    <definedName name="BOPTAB1.US" localSheetId="64">#REF!</definedName>
    <definedName name="BOPTAB1.US" localSheetId="66">#REF!</definedName>
    <definedName name="BOPTAB1.US" localSheetId="67">#REF!</definedName>
    <definedName name="BOPTAB1.US" localSheetId="68">#REF!</definedName>
    <definedName name="BOPTAB1.US" localSheetId="69">#REF!</definedName>
    <definedName name="BOPTAB1.US" localSheetId="71">#REF!</definedName>
    <definedName name="BOPTAB1.US" localSheetId="72">#REF!</definedName>
    <definedName name="BOPTAB1.US" localSheetId="73">#REF!</definedName>
    <definedName name="BOPTAB1.US">#REF!</definedName>
    <definedName name="BOPUSD" localSheetId="1">#REF!</definedName>
    <definedName name="BOPUSD" localSheetId="11">#REF!</definedName>
    <definedName name="BOPUSD" localSheetId="12">#REF!</definedName>
    <definedName name="BOPUSD" localSheetId="13">#REF!</definedName>
    <definedName name="BOPUSD" localSheetId="23">#REF!</definedName>
    <definedName name="BOPUSD" localSheetId="24">#REF!</definedName>
    <definedName name="BOPUSD" localSheetId="26">#REF!</definedName>
    <definedName name="BOPUSD" localSheetId="28">#REF!</definedName>
    <definedName name="BOPUSD" localSheetId="29">#REF!</definedName>
    <definedName name="BOPUSD" localSheetId="31">#REF!</definedName>
    <definedName name="BOPUSD" localSheetId="41">#REF!</definedName>
    <definedName name="BOPUSD" localSheetId="4">#REF!</definedName>
    <definedName name="BOPUSD" localSheetId="46">#REF!</definedName>
    <definedName name="BOPUSD" localSheetId="47">#REF!</definedName>
    <definedName name="BOPUSD" localSheetId="48">#REF!</definedName>
    <definedName name="BOPUSD" localSheetId="49">#REF!</definedName>
    <definedName name="BOPUSD" localSheetId="50">#REF!</definedName>
    <definedName name="BOPUSD" localSheetId="51">#REF!</definedName>
    <definedName name="BOPUSD" localSheetId="53">#REF!</definedName>
    <definedName name="BOPUSD" localSheetId="54">#REF!</definedName>
    <definedName name="BOPUSD" localSheetId="56">#REF!</definedName>
    <definedName name="BOPUSD" localSheetId="57">#REF!</definedName>
    <definedName name="BOPUSD" localSheetId="58">#REF!</definedName>
    <definedName name="BOPUSD" localSheetId="60">#REF!</definedName>
    <definedName name="BOPUSD" localSheetId="61">#REF!</definedName>
    <definedName name="BOPUSD" localSheetId="62">#REF!</definedName>
    <definedName name="BOPUSD" localSheetId="63">#REF!</definedName>
    <definedName name="BOPUSD" localSheetId="64">#REF!</definedName>
    <definedName name="BOPUSD" localSheetId="66">#REF!</definedName>
    <definedName name="BOPUSD" localSheetId="67">#REF!</definedName>
    <definedName name="BOPUSD" localSheetId="68">#REF!</definedName>
    <definedName name="BOPUSD" localSheetId="69">#REF!</definedName>
    <definedName name="BOPUSD" localSheetId="71">#REF!</definedName>
    <definedName name="BOPUSD" localSheetId="72">#REF!</definedName>
    <definedName name="BOPUSD" localSheetId="73">#REF!</definedName>
    <definedName name="BOPUSD">#REF!</definedName>
    <definedName name="BOZ" localSheetId="1">#REF!</definedName>
    <definedName name="BOZ" localSheetId="11">#REF!</definedName>
    <definedName name="BOZ" localSheetId="12">#REF!</definedName>
    <definedName name="BOZ" localSheetId="13">#REF!</definedName>
    <definedName name="BOZ" localSheetId="23">#REF!</definedName>
    <definedName name="BOZ" localSheetId="24">#REF!</definedName>
    <definedName name="BOZ" localSheetId="26">#REF!</definedName>
    <definedName name="BOZ" localSheetId="28">#REF!</definedName>
    <definedName name="BOZ" localSheetId="29">#REF!</definedName>
    <definedName name="BOZ" localSheetId="31">#REF!</definedName>
    <definedName name="BOZ" localSheetId="41">#REF!</definedName>
    <definedName name="BOZ" localSheetId="4">#REF!</definedName>
    <definedName name="BOZ" localSheetId="46">#REF!</definedName>
    <definedName name="BOZ" localSheetId="47">#REF!</definedName>
    <definedName name="BOZ" localSheetId="48">#REF!</definedName>
    <definedName name="BOZ" localSheetId="49">#REF!</definedName>
    <definedName name="BOZ" localSheetId="50">#REF!</definedName>
    <definedName name="BOZ" localSheetId="51">#REF!</definedName>
    <definedName name="BOZ" localSheetId="53">#REF!</definedName>
    <definedName name="BOZ" localSheetId="54">#REF!</definedName>
    <definedName name="BOZ" localSheetId="56">#REF!</definedName>
    <definedName name="BOZ" localSheetId="57">#REF!</definedName>
    <definedName name="BOZ" localSheetId="58">#REF!</definedName>
    <definedName name="BOZ" localSheetId="60">#REF!</definedName>
    <definedName name="BOZ" localSheetId="61">#REF!</definedName>
    <definedName name="BOZ" localSheetId="62">#REF!</definedName>
    <definedName name="BOZ" localSheetId="63">#REF!</definedName>
    <definedName name="BOZ" localSheetId="64">#REF!</definedName>
    <definedName name="BOZ" localSheetId="66">#REF!</definedName>
    <definedName name="BOZ" localSheetId="67">#REF!</definedName>
    <definedName name="BOZ" localSheetId="68">#REF!</definedName>
    <definedName name="BOZ" localSheetId="69">#REF!</definedName>
    <definedName name="BOZ" localSheetId="71">#REF!</definedName>
    <definedName name="BOZ" localSheetId="72">#REF!</definedName>
    <definedName name="BOZ" localSheetId="73">#REF!</definedName>
    <definedName name="BOZ">#REF!</definedName>
    <definedName name="BoZAL" localSheetId="1">#REF!</definedName>
    <definedName name="BoZAL" localSheetId="11">#REF!</definedName>
    <definedName name="BoZAL" localSheetId="12">#REF!</definedName>
    <definedName name="BoZAL" localSheetId="13">#REF!</definedName>
    <definedName name="BoZAL" localSheetId="23">#REF!</definedName>
    <definedName name="BoZAL" localSheetId="24">#REF!</definedName>
    <definedName name="BoZAL" localSheetId="26">#REF!</definedName>
    <definedName name="BoZAL" localSheetId="28">#REF!</definedName>
    <definedName name="BoZAL" localSheetId="29">#REF!</definedName>
    <definedName name="BoZAL" localSheetId="31">#REF!</definedName>
    <definedName name="BoZAL" localSheetId="41">#REF!</definedName>
    <definedName name="BoZAL" localSheetId="4">#REF!</definedName>
    <definedName name="BoZAL" localSheetId="46">#REF!</definedName>
    <definedName name="BoZAL" localSheetId="47">#REF!</definedName>
    <definedName name="BoZAL" localSheetId="48">#REF!</definedName>
    <definedName name="BoZAL" localSheetId="49">#REF!</definedName>
    <definedName name="BoZAL" localSheetId="50">#REF!</definedName>
    <definedName name="BoZAL" localSheetId="51">#REF!</definedName>
    <definedName name="BoZAL" localSheetId="53">#REF!</definedName>
    <definedName name="BoZAL" localSheetId="54">#REF!</definedName>
    <definedName name="BoZAL" localSheetId="56">#REF!</definedName>
    <definedName name="BoZAL" localSheetId="57">#REF!</definedName>
    <definedName name="BoZAL" localSheetId="58">#REF!</definedName>
    <definedName name="BoZAL" localSheetId="60">#REF!</definedName>
    <definedName name="BoZAL" localSheetId="61">#REF!</definedName>
    <definedName name="BoZAL" localSheetId="62">#REF!</definedName>
    <definedName name="BoZAL" localSheetId="63">#REF!</definedName>
    <definedName name="BoZAL" localSheetId="64">#REF!</definedName>
    <definedName name="BoZAL" localSheetId="66">#REF!</definedName>
    <definedName name="BoZAL" localSheetId="67">#REF!</definedName>
    <definedName name="BoZAL" localSheetId="68">#REF!</definedName>
    <definedName name="BoZAL" localSheetId="69">#REF!</definedName>
    <definedName name="BoZAL" localSheetId="71">#REF!</definedName>
    <definedName name="BoZAL" localSheetId="72">#REF!</definedName>
    <definedName name="BoZAL" localSheetId="73">#REF!</definedName>
    <definedName name="BoZAL">#REF!</definedName>
    <definedName name="BRASS" localSheetId="1">#REF!</definedName>
    <definedName name="BRASS" localSheetId="11">#REF!</definedName>
    <definedName name="BRASS" localSheetId="12">#REF!</definedName>
    <definedName name="BRASS" localSheetId="13">#REF!</definedName>
    <definedName name="BRASS" localSheetId="23">#REF!</definedName>
    <definedName name="BRASS" localSheetId="24">#REF!</definedName>
    <definedName name="BRASS" localSheetId="26">#REF!</definedName>
    <definedName name="BRASS" localSheetId="28">#REF!</definedName>
    <definedName name="BRASS" localSheetId="29">#REF!</definedName>
    <definedName name="BRASS" localSheetId="31">#REF!</definedName>
    <definedName name="BRASS" localSheetId="41">#REF!</definedName>
    <definedName name="BRASS" localSheetId="4">#REF!</definedName>
    <definedName name="BRASS" localSheetId="46">#REF!</definedName>
    <definedName name="BRASS" localSheetId="47">#REF!</definedName>
    <definedName name="BRASS" localSheetId="48">#REF!</definedName>
    <definedName name="BRASS" localSheetId="49">#REF!</definedName>
    <definedName name="BRASS" localSheetId="50">#REF!</definedName>
    <definedName name="BRASS" localSheetId="51">#REF!</definedName>
    <definedName name="BRASS" localSheetId="53">#REF!</definedName>
    <definedName name="BRASS" localSheetId="54">#REF!</definedName>
    <definedName name="BRASS" localSheetId="56">#REF!</definedName>
    <definedName name="BRASS" localSheetId="57">#REF!</definedName>
    <definedName name="BRASS" localSheetId="58">#REF!</definedName>
    <definedName name="BRASS" localSheetId="60">#REF!</definedName>
    <definedName name="BRASS" localSheetId="61">#REF!</definedName>
    <definedName name="BRASS" localSheetId="62">#REF!</definedName>
    <definedName name="BRASS" localSheetId="63">#REF!</definedName>
    <definedName name="BRASS" localSheetId="64">#REF!</definedName>
    <definedName name="BRASS" localSheetId="66">#REF!</definedName>
    <definedName name="BRASS" localSheetId="67">#REF!</definedName>
    <definedName name="BRASS" localSheetId="68">#REF!</definedName>
    <definedName name="BRASS" localSheetId="69">#REF!</definedName>
    <definedName name="BRASS" localSheetId="71">#REF!</definedName>
    <definedName name="BRASS" localSheetId="72">#REF!</definedName>
    <definedName name="BRASS" localSheetId="73">#REF!</definedName>
    <definedName name="BRASS">#REF!</definedName>
    <definedName name="BRASS_1" localSheetId="1">#REF!</definedName>
    <definedName name="BRASS_1" localSheetId="11">#REF!</definedName>
    <definedName name="BRASS_1" localSheetId="12">#REF!</definedName>
    <definedName name="BRASS_1" localSheetId="13">#REF!</definedName>
    <definedName name="BRASS_1" localSheetId="23">#REF!</definedName>
    <definedName name="BRASS_1" localSheetId="24">#REF!</definedName>
    <definedName name="BRASS_1" localSheetId="26">#REF!</definedName>
    <definedName name="BRASS_1" localSheetId="28">#REF!</definedName>
    <definedName name="BRASS_1" localSheetId="29">#REF!</definedName>
    <definedName name="BRASS_1" localSheetId="31">#REF!</definedName>
    <definedName name="BRASS_1" localSheetId="41">#REF!</definedName>
    <definedName name="BRASS_1" localSheetId="4">#REF!</definedName>
    <definedName name="BRASS_1" localSheetId="46">#REF!</definedName>
    <definedName name="BRASS_1" localSheetId="47">#REF!</definedName>
    <definedName name="BRASS_1" localSheetId="48">#REF!</definedName>
    <definedName name="BRASS_1" localSheetId="49">#REF!</definedName>
    <definedName name="BRASS_1" localSheetId="50">#REF!</definedName>
    <definedName name="BRASS_1" localSheetId="51">#REF!</definedName>
    <definedName name="BRASS_1" localSheetId="53">#REF!</definedName>
    <definedName name="BRASS_1" localSheetId="54">#REF!</definedName>
    <definedName name="BRASS_1" localSheetId="56">#REF!</definedName>
    <definedName name="BRASS_1" localSheetId="57">#REF!</definedName>
    <definedName name="BRASS_1" localSheetId="58">#REF!</definedName>
    <definedName name="BRASS_1" localSheetId="60">#REF!</definedName>
    <definedName name="BRASS_1" localSheetId="61">#REF!</definedName>
    <definedName name="BRASS_1" localSheetId="62">#REF!</definedName>
    <definedName name="BRASS_1" localSheetId="63">#REF!</definedName>
    <definedName name="BRASS_1" localSheetId="64">#REF!</definedName>
    <definedName name="BRASS_1" localSheetId="66">#REF!</definedName>
    <definedName name="BRASS_1" localSheetId="67">#REF!</definedName>
    <definedName name="BRASS_1" localSheetId="68">#REF!</definedName>
    <definedName name="BRASS_1" localSheetId="69">#REF!</definedName>
    <definedName name="BRASS_1" localSheetId="71">#REF!</definedName>
    <definedName name="BRASS_1" localSheetId="72">#REF!</definedName>
    <definedName name="BRASS_1" localSheetId="73">#REF!</definedName>
    <definedName name="BRASS_1">#REF!</definedName>
    <definedName name="BRASS_6" localSheetId="1">#REF!</definedName>
    <definedName name="BRASS_6" localSheetId="11">#REF!</definedName>
    <definedName name="BRASS_6" localSheetId="12">#REF!</definedName>
    <definedName name="BRASS_6" localSheetId="13">#REF!</definedName>
    <definedName name="BRASS_6" localSheetId="23">#REF!</definedName>
    <definedName name="BRASS_6" localSheetId="24">#REF!</definedName>
    <definedName name="BRASS_6" localSheetId="26">#REF!</definedName>
    <definedName name="BRASS_6" localSheetId="28">#REF!</definedName>
    <definedName name="BRASS_6" localSheetId="29">#REF!</definedName>
    <definedName name="BRASS_6" localSheetId="31">#REF!</definedName>
    <definedName name="BRASS_6" localSheetId="41">#REF!</definedName>
    <definedName name="BRASS_6" localSheetId="4">#REF!</definedName>
    <definedName name="BRASS_6" localSheetId="46">#REF!</definedName>
    <definedName name="BRASS_6" localSheetId="47">#REF!</definedName>
    <definedName name="BRASS_6" localSheetId="48">#REF!</definedName>
    <definedName name="BRASS_6" localSheetId="49">#REF!</definedName>
    <definedName name="BRASS_6" localSheetId="50">#REF!</definedName>
    <definedName name="BRASS_6" localSheetId="51">#REF!</definedName>
    <definedName name="BRASS_6" localSheetId="53">#REF!</definedName>
    <definedName name="BRASS_6" localSheetId="54">#REF!</definedName>
    <definedName name="BRASS_6" localSheetId="56">#REF!</definedName>
    <definedName name="BRASS_6" localSheetId="57">#REF!</definedName>
    <definedName name="BRASS_6" localSheetId="58">#REF!</definedName>
    <definedName name="BRASS_6" localSheetId="60">#REF!</definedName>
    <definedName name="BRASS_6" localSheetId="61">#REF!</definedName>
    <definedName name="BRASS_6" localSheetId="62">#REF!</definedName>
    <definedName name="BRASS_6" localSheetId="63">#REF!</definedName>
    <definedName name="BRASS_6" localSheetId="64">#REF!</definedName>
    <definedName name="BRASS_6" localSheetId="66">#REF!</definedName>
    <definedName name="BRASS_6" localSheetId="67">#REF!</definedName>
    <definedName name="BRASS_6" localSheetId="68">#REF!</definedName>
    <definedName name="BRASS_6" localSheetId="69">#REF!</definedName>
    <definedName name="BRASS_6" localSheetId="71">#REF!</definedName>
    <definedName name="BRASS_6" localSheetId="72">#REF!</definedName>
    <definedName name="BRASS_6" localSheetId="73">#REF!</definedName>
    <definedName name="BRASS_6">#REF!</definedName>
    <definedName name="Brazil" localSheetId="1">#REF!</definedName>
    <definedName name="Brazil" localSheetId="11">#REF!</definedName>
    <definedName name="Brazil" localSheetId="12">#REF!</definedName>
    <definedName name="Brazil" localSheetId="13">#REF!</definedName>
    <definedName name="Brazil" localSheetId="23">#REF!</definedName>
    <definedName name="Brazil" localSheetId="24">#REF!</definedName>
    <definedName name="Brazil" localSheetId="26">#REF!</definedName>
    <definedName name="Brazil" localSheetId="28">#REF!</definedName>
    <definedName name="Brazil" localSheetId="29">#REF!</definedName>
    <definedName name="Brazil" localSheetId="31">#REF!</definedName>
    <definedName name="Brazil" localSheetId="41">#REF!</definedName>
    <definedName name="Brazil" localSheetId="4">#REF!</definedName>
    <definedName name="Brazil" localSheetId="46">#REF!</definedName>
    <definedName name="Brazil" localSheetId="47">#REF!</definedName>
    <definedName name="Brazil" localSheetId="48">#REF!</definedName>
    <definedName name="Brazil" localSheetId="49">#REF!</definedName>
    <definedName name="Brazil" localSheetId="50">#REF!</definedName>
    <definedName name="Brazil" localSheetId="51">#REF!</definedName>
    <definedName name="Brazil" localSheetId="53">#REF!</definedName>
    <definedName name="Brazil" localSheetId="54">#REF!</definedName>
    <definedName name="Brazil" localSheetId="56">#REF!</definedName>
    <definedName name="Brazil" localSheetId="57">#REF!</definedName>
    <definedName name="Brazil" localSheetId="58">#REF!</definedName>
    <definedName name="Brazil" localSheetId="60">#REF!</definedName>
    <definedName name="Brazil" localSheetId="61">#REF!</definedName>
    <definedName name="Brazil" localSheetId="62">#REF!</definedName>
    <definedName name="Brazil" localSheetId="63">#REF!</definedName>
    <definedName name="Brazil" localSheetId="64">#REF!</definedName>
    <definedName name="Brazil" localSheetId="66">#REF!</definedName>
    <definedName name="Brazil" localSheetId="67">#REF!</definedName>
    <definedName name="Brazil" localSheetId="68">#REF!</definedName>
    <definedName name="Brazil" localSheetId="69">#REF!</definedName>
    <definedName name="Brazil" localSheetId="71">#REF!</definedName>
    <definedName name="Brazil" localSheetId="72">#REF!</definedName>
    <definedName name="Brazil" localSheetId="73">#REF!</definedName>
    <definedName name="Brazil">#REF!</definedName>
    <definedName name="BRF.BOPS" localSheetId="1">#REF!</definedName>
    <definedName name="BRF.BOPS" localSheetId="11">#REF!</definedName>
    <definedName name="BRF.BOPS" localSheetId="12">#REF!</definedName>
    <definedName name="BRF.BOPS" localSheetId="13">#REF!</definedName>
    <definedName name="BRF.BOPS" localSheetId="23">#REF!</definedName>
    <definedName name="BRF.BOPS" localSheetId="24">#REF!</definedName>
    <definedName name="BRF.BOPS" localSheetId="26">#REF!</definedName>
    <definedName name="BRF.BOPS" localSheetId="28">#REF!</definedName>
    <definedName name="BRF.BOPS" localSheetId="29">#REF!</definedName>
    <definedName name="BRF.BOPS" localSheetId="31">#REF!</definedName>
    <definedName name="BRF.BOPS" localSheetId="41">#REF!</definedName>
    <definedName name="BRF.BOPS" localSheetId="4">#REF!</definedName>
    <definedName name="BRF.BOPS" localSheetId="46">#REF!</definedName>
    <definedName name="BRF.BOPS" localSheetId="47">#REF!</definedName>
    <definedName name="BRF.BOPS" localSheetId="48">#REF!</definedName>
    <definedName name="BRF.BOPS" localSheetId="49">#REF!</definedName>
    <definedName name="BRF.BOPS" localSheetId="50">#REF!</definedName>
    <definedName name="BRF.BOPS" localSheetId="51">#REF!</definedName>
    <definedName name="BRF.BOPS" localSheetId="53">#REF!</definedName>
    <definedName name="BRF.BOPS" localSheetId="54">#REF!</definedName>
    <definedName name="BRF.BOPS" localSheetId="56">#REF!</definedName>
    <definedName name="BRF.BOPS" localSheetId="57">#REF!</definedName>
    <definedName name="BRF.BOPS" localSheetId="58">#REF!</definedName>
    <definedName name="BRF.BOPS" localSheetId="60">#REF!</definedName>
    <definedName name="BRF.BOPS" localSheetId="61">#REF!</definedName>
    <definedName name="BRF.BOPS" localSheetId="62">#REF!</definedName>
    <definedName name="BRF.BOPS" localSheetId="63">#REF!</definedName>
    <definedName name="BRF.BOPS" localSheetId="64">#REF!</definedName>
    <definedName name="BRF.BOPS" localSheetId="66">#REF!</definedName>
    <definedName name="BRF.BOPS" localSheetId="67">#REF!</definedName>
    <definedName name="BRF.BOPS" localSheetId="68">#REF!</definedName>
    <definedName name="BRF.BOPS" localSheetId="69">#REF!</definedName>
    <definedName name="BRF.BOPS" localSheetId="71">#REF!</definedName>
    <definedName name="BRF.BOPS" localSheetId="72">#REF!</definedName>
    <definedName name="BRF.BOPS" localSheetId="73">#REF!</definedName>
    <definedName name="BRF.BOPS">#REF!</definedName>
    <definedName name="brf_tbl" localSheetId="1">#REF!</definedName>
    <definedName name="brf_tbl" localSheetId="11">#REF!</definedName>
    <definedName name="brf_tbl" localSheetId="12">#REF!</definedName>
    <definedName name="brf_tbl" localSheetId="13">#REF!</definedName>
    <definedName name="brf_tbl" localSheetId="23">#REF!</definedName>
    <definedName name="brf_tbl" localSheetId="24">#REF!</definedName>
    <definedName name="brf_tbl" localSheetId="26">#REF!</definedName>
    <definedName name="brf_tbl" localSheetId="28">#REF!</definedName>
    <definedName name="brf_tbl" localSheetId="29">#REF!</definedName>
    <definedName name="brf_tbl" localSheetId="31">#REF!</definedName>
    <definedName name="brf_tbl" localSheetId="41">#REF!</definedName>
    <definedName name="brf_tbl" localSheetId="4">#REF!</definedName>
    <definedName name="brf_tbl" localSheetId="46">#REF!</definedName>
    <definedName name="brf_tbl" localSheetId="47">#REF!</definedName>
    <definedName name="brf_tbl" localSheetId="48">#REF!</definedName>
    <definedName name="brf_tbl" localSheetId="49">#REF!</definedName>
    <definedName name="brf_tbl" localSheetId="50">#REF!</definedName>
    <definedName name="brf_tbl" localSheetId="51">#REF!</definedName>
    <definedName name="brf_tbl" localSheetId="53">#REF!</definedName>
    <definedName name="brf_tbl" localSheetId="54">#REF!</definedName>
    <definedName name="brf_tbl" localSheetId="56">#REF!</definedName>
    <definedName name="brf_tbl" localSheetId="57">#REF!</definedName>
    <definedName name="brf_tbl" localSheetId="58">#REF!</definedName>
    <definedName name="brf_tbl" localSheetId="60">#REF!</definedName>
    <definedName name="brf_tbl" localSheetId="61">#REF!</definedName>
    <definedName name="brf_tbl" localSheetId="62">#REF!</definedName>
    <definedName name="brf_tbl" localSheetId="63">#REF!</definedName>
    <definedName name="brf_tbl" localSheetId="64">#REF!</definedName>
    <definedName name="brf_tbl" localSheetId="66">#REF!</definedName>
    <definedName name="brf_tbl" localSheetId="67">#REF!</definedName>
    <definedName name="brf_tbl" localSheetId="68">#REF!</definedName>
    <definedName name="brf_tbl" localSheetId="69">#REF!</definedName>
    <definedName name="brf_tbl" localSheetId="71">#REF!</definedName>
    <definedName name="brf_tbl" localSheetId="72">#REF!</definedName>
    <definedName name="brf_tbl" localSheetId="73">#REF!</definedName>
    <definedName name="brf_tbl">#REF!</definedName>
    <definedName name="BTAB1" localSheetId="1">#REF!</definedName>
    <definedName name="BTAB1" localSheetId="11">#REF!</definedName>
    <definedName name="BTAB1" localSheetId="12">#REF!</definedName>
    <definedName name="BTAB1" localSheetId="13">#REF!</definedName>
    <definedName name="BTAB1" localSheetId="23">#REF!</definedName>
    <definedName name="BTAB1" localSheetId="24">#REF!</definedName>
    <definedName name="BTAB1" localSheetId="26">#REF!</definedName>
    <definedName name="BTAB1" localSheetId="28">#REF!</definedName>
    <definedName name="BTAB1" localSheetId="29">#REF!</definedName>
    <definedName name="BTAB1" localSheetId="31">#REF!</definedName>
    <definedName name="BTAB1" localSheetId="41">#REF!</definedName>
    <definedName name="BTAB1" localSheetId="4">#REF!</definedName>
    <definedName name="BTAB1" localSheetId="46">#REF!</definedName>
    <definedName name="BTAB1" localSheetId="47">#REF!</definedName>
    <definedName name="BTAB1" localSheetId="48">#REF!</definedName>
    <definedName name="BTAB1" localSheetId="49">#REF!</definedName>
    <definedName name="BTAB1" localSheetId="50">#REF!</definedName>
    <definedName name="BTAB1" localSheetId="51">#REF!</definedName>
    <definedName name="BTAB1" localSheetId="53">#REF!</definedName>
    <definedName name="BTAB1" localSheetId="54">#REF!</definedName>
    <definedName name="BTAB1" localSheetId="56">#REF!</definedName>
    <definedName name="BTAB1" localSheetId="57">#REF!</definedName>
    <definedName name="BTAB1" localSheetId="58">#REF!</definedName>
    <definedName name="BTAB1" localSheetId="60">#REF!</definedName>
    <definedName name="BTAB1" localSheetId="61">#REF!</definedName>
    <definedName name="BTAB1" localSheetId="62">#REF!</definedName>
    <definedName name="BTAB1" localSheetId="63">#REF!</definedName>
    <definedName name="BTAB1" localSheetId="64">#REF!</definedName>
    <definedName name="BTAB1" localSheetId="66">#REF!</definedName>
    <definedName name="BTAB1" localSheetId="67">#REF!</definedName>
    <definedName name="BTAB1" localSheetId="68">#REF!</definedName>
    <definedName name="BTAB1" localSheetId="69">#REF!</definedName>
    <definedName name="BTAB1" localSheetId="71">#REF!</definedName>
    <definedName name="BTAB1" localSheetId="72">#REF!</definedName>
    <definedName name="BTAB1" localSheetId="73">#REF!</definedName>
    <definedName name="BTAB1">#REF!</definedName>
    <definedName name="BTO" localSheetId="1">#REF!</definedName>
    <definedName name="BTO" localSheetId="11">#REF!</definedName>
    <definedName name="BTO" localSheetId="12">#REF!</definedName>
    <definedName name="BTO" localSheetId="13">#REF!</definedName>
    <definedName name="BTO" localSheetId="23">#REF!</definedName>
    <definedName name="BTO" localSheetId="24">#REF!</definedName>
    <definedName name="BTO" localSheetId="26">#REF!</definedName>
    <definedName name="BTO" localSheetId="28">#REF!</definedName>
    <definedName name="BTO" localSheetId="29">#REF!</definedName>
    <definedName name="BTO" localSheetId="31">#REF!</definedName>
    <definedName name="BTO" localSheetId="41">#REF!</definedName>
    <definedName name="BTO" localSheetId="4">#REF!</definedName>
    <definedName name="BTO" localSheetId="46">#REF!</definedName>
    <definedName name="BTO" localSheetId="47">#REF!</definedName>
    <definedName name="BTO" localSheetId="48">#REF!</definedName>
    <definedName name="BTO" localSheetId="49">#REF!</definedName>
    <definedName name="BTO" localSheetId="50">#REF!</definedName>
    <definedName name="BTO" localSheetId="51">#REF!</definedName>
    <definedName name="BTO" localSheetId="53">#REF!</definedName>
    <definedName name="BTO" localSheetId="54">#REF!</definedName>
    <definedName name="BTO" localSheetId="56">#REF!</definedName>
    <definedName name="BTO" localSheetId="57">#REF!</definedName>
    <definedName name="BTO" localSheetId="58">#REF!</definedName>
    <definedName name="BTO" localSheetId="60">#REF!</definedName>
    <definedName name="BTO" localSheetId="61">#REF!</definedName>
    <definedName name="BTO" localSheetId="62">#REF!</definedName>
    <definedName name="BTO" localSheetId="63">#REF!</definedName>
    <definedName name="BTO" localSheetId="64">#REF!</definedName>
    <definedName name="BTO" localSheetId="66">#REF!</definedName>
    <definedName name="BTO" localSheetId="67">#REF!</definedName>
    <definedName name="BTO" localSheetId="68">#REF!</definedName>
    <definedName name="BTO" localSheetId="69">#REF!</definedName>
    <definedName name="BTO" localSheetId="71">#REF!</definedName>
    <definedName name="BTO" localSheetId="72">#REF!</definedName>
    <definedName name="BTO" localSheetId="73">#REF!</definedName>
    <definedName name="BTO">#REF!</definedName>
    <definedName name="BTR" localSheetId="1">#REF!</definedName>
    <definedName name="BTR" localSheetId="11">#REF!</definedName>
    <definedName name="BTR" localSheetId="12">#REF!</definedName>
    <definedName name="BTR" localSheetId="13">#REF!</definedName>
    <definedName name="BTR" localSheetId="23">#REF!</definedName>
    <definedName name="BTR" localSheetId="24">#REF!</definedName>
    <definedName name="BTR" localSheetId="26">#REF!</definedName>
    <definedName name="BTR" localSheetId="28">#REF!</definedName>
    <definedName name="BTR" localSheetId="29">#REF!</definedName>
    <definedName name="BTR" localSheetId="31">#REF!</definedName>
    <definedName name="BTR" localSheetId="41">#REF!</definedName>
    <definedName name="BTR" localSheetId="4">#REF!</definedName>
    <definedName name="BTR" localSheetId="46">#REF!</definedName>
    <definedName name="BTR" localSheetId="47">#REF!</definedName>
    <definedName name="BTR" localSheetId="48">#REF!</definedName>
    <definedName name="BTR" localSheetId="49">#REF!</definedName>
    <definedName name="BTR" localSheetId="50">#REF!</definedName>
    <definedName name="BTR" localSheetId="51">#REF!</definedName>
    <definedName name="BTR" localSheetId="53">#REF!</definedName>
    <definedName name="BTR" localSheetId="54">#REF!</definedName>
    <definedName name="BTR" localSheetId="56">#REF!</definedName>
    <definedName name="BTR" localSheetId="57">#REF!</definedName>
    <definedName name="BTR" localSheetId="58">#REF!</definedName>
    <definedName name="BTR" localSheetId="60">#REF!</definedName>
    <definedName name="BTR" localSheetId="61">#REF!</definedName>
    <definedName name="BTR" localSheetId="62">#REF!</definedName>
    <definedName name="BTR" localSheetId="63">#REF!</definedName>
    <definedName name="BTR" localSheetId="64">#REF!</definedName>
    <definedName name="BTR" localSheetId="66">#REF!</definedName>
    <definedName name="BTR" localSheetId="67">#REF!</definedName>
    <definedName name="BTR" localSheetId="68">#REF!</definedName>
    <definedName name="BTR" localSheetId="69">#REF!</definedName>
    <definedName name="BTR" localSheetId="71">#REF!</definedName>
    <definedName name="BTR" localSheetId="72">#REF!</definedName>
    <definedName name="BTR" localSheetId="73">#REF!</definedName>
    <definedName name="BTR">#REF!</definedName>
    <definedName name="BTRG" localSheetId="1">#REF!</definedName>
    <definedName name="BTRG" localSheetId="11">#REF!</definedName>
    <definedName name="BTRG" localSheetId="12">#REF!</definedName>
    <definedName name="BTRG" localSheetId="13">#REF!</definedName>
    <definedName name="BTRG" localSheetId="23">#REF!</definedName>
    <definedName name="BTRG" localSheetId="24">#REF!</definedName>
    <definedName name="BTRG" localSheetId="26">#REF!</definedName>
    <definedName name="BTRG" localSheetId="28">#REF!</definedName>
    <definedName name="BTRG" localSheetId="29">#REF!</definedName>
    <definedName name="BTRG" localSheetId="31">#REF!</definedName>
    <definedName name="BTRG" localSheetId="41">#REF!</definedName>
    <definedName name="BTRG" localSheetId="4">#REF!</definedName>
    <definedName name="BTRG" localSheetId="46">#REF!</definedName>
    <definedName name="BTRG" localSheetId="47">#REF!</definedName>
    <definedName name="BTRG" localSheetId="48">#REF!</definedName>
    <definedName name="BTRG" localSheetId="49">#REF!</definedName>
    <definedName name="BTRG" localSheetId="50">#REF!</definedName>
    <definedName name="BTRG" localSheetId="51">#REF!</definedName>
    <definedName name="BTRG" localSheetId="53">#REF!</definedName>
    <definedName name="BTRG" localSheetId="54">#REF!</definedName>
    <definedName name="BTRG" localSheetId="56">#REF!</definedName>
    <definedName name="BTRG" localSheetId="57">#REF!</definedName>
    <definedName name="BTRG" localSheetId="58">#REF!</definedName>
    <definedName name="BTRG" localSheetId="60">#REF!</definedName>
    <definedName name="BTRG" localSheetId="61">#REF!</definedName>
    <definedName name="BTRG" localSheetId="62">#REF!</definedName>
    <definedName name="BTRG" localSheetId="63">#REF!</definedName>
    <definedName name="BTRG" localSheetId="64">#REF!</definedName>
    <definedName name="BTRG" localSheetId="66">#REF!</definedName>
    <definedName name="BTRG" localSheetId="67">#REF!</definedName>
    <definedName name="BTRG" localSheetId="68">#REF!</definedName>
    <definedName name="BTRG" localSheetId="69">#REF!</definedName>
    <definedName name="BTRG" localSheetId="71">#REF!</definedName>
    <definedName name="BTRG" localSheetId="72">#REF!</definedName>
    <definedName name="BTRG" localSheetId="73">#REF!</definedName>
    <definedName name="BTRG">#REF!</definedName>
    <definedName name="BTRP" localSheetId="1">#REF!</definedName>
    <definedName name="BTRP" localSheetId="11">#REF!</definedName>
    <definedName name="BTRP" localSheetId="12">#REF!</definedName>
    <definedName name="BTRP" localSheetId="13">#REF!</definedName>
    <definedName name="BTRP" localSheetId="23">#REF!</definedName>
    <definedName name="BTRP" localSheetId="24">#REF!</definedName>
    <definedName name="BTRP" localSheetId="26">#REF!</definedName>
    <definedName name="BTRP" localSheetId="28">#REF!</definedName>
    <definedName name="BTRP" localSheetId="29">#REF!</definedName>
    <definedName name="BTRP" localSheetId="31">#REF!</definedName>
    <definedName name="BTRP" localSheetId="41">#REF!</definedName>
    <definedName name="BTRP" localSheetId="4">#REF!</definedName>
    <definedName name="BTRP" localSheetId="46">#REF!</definedName>
    <definedName name="BTRP" localSheetId="47">#REF!</definedName>
    <definedName name="BTRP" localSheetId="48">#REF!</definedName>
    <definedName name="BTRP" localSheetId="49">#REF!</definedName>
    <definedName name="BTRP" localSheetId="50">#REF!</definedName>
    <definedName name="BTRP" localSheetId="51">#REF!</definedName>
    <definedName name="BTRP" localSheetId="53">#REF!</definedName>
    <definedName name="BTRP" localSheetId="54">#REF!</definedName>
    <definedName name="BTRP" localSheetId="56">#REF!</definedName>
    <definedName name="BTRP" localSheetId="57">#REF!</definedName>
    <definedName name="BTRP" localSheetId="58">#REF!</definedName>
    <definedName name="BTRP" localSheetId="60">#REF!</definedName>
    <definedName name="BTRP" localSheetId="61">#REF!</definedName>
    <definedName name="BTRP" localSheetId="62">#REF!</definedName>
    <definedName name="BTRP" localSheetId="63">#REF!</definedName>
    <definedName name="BTRP" localSheetId="64">#REF!</definedName>
    <definedName name="BTRP" localSheetId="66">#REF!</definedName>
    <definedName name="BTRP" localSheetId="67">#REF!</definedName>
    <definedName name="BTRP" localSheetId="68">#REF!</definedName>
    <definedName name="BTRP" localSheetId="69">#REF!</definedName>
    <definedName name="BTRP" localSheetId="71">#REF!</definedName>
    <definedName name="BTRP" localSheetId="72">#REF!</definedName>
    <definedName name="BTRP" localSheetId="73">#REF!</definedName>
    <definedName name="BTRP">#REF!</definedName>
    <definedName name="BUDGET.QS" localSheetId="1">#REF!</definedName>
    <definedName name="BUDGET.QS" localSheetId="11">#REF!</definedName>
    <definedName name="BUDGET.QS" localSheetId="12">#REF!</definedName>
    <definedName name="BUDGET.QS" localSheetId="13">#REF!</definedName>
    <definedName name="BUDGET.QS" localSheetId="23">#REF!</definedName>
    <definedName name="BUDGET.QS" localSheetId="24">#REF!</definedName>
    <definedName name="BUDGET.QS" localSheetId="26">#REF!</definedName>
    <definedName name="BUDGET.QS" localSheetId="28">#REF!</definedName>
    <definedName name="BUDGET.QS" localSheetId="29">#REF!</definedName>
    <definedName name="BUDGET.QS" localSheetId="31">#REF!</definedName>
    <definedName name="BUDGET.QS" localSheetId="41">#REF!</definedName>
    <definedName name="BUDGET.QS" localSheetId="4">#REF!</definedName>
    <definedName name="BUDGET.QS" localSheetId="46">#REF!</definedName>
    <definedName name="BUDGET.QS" localSheetId="47">#REF!</definedName>
    <definedName name="BUDGET.QS" localSheetId="48">#REF!</definedName>
    <definedName name="BUDGET.QS" localSheetId="49">#REF!</definedName>
    <definedName name="BUDGET.QS" localSheetId="50">#REF!</definedName>
    <definedName name="BUDGET.QS" localSheetId="51">#REF!</definedName>
    <definedName name="BUDGET.QS" localSheetId="53">#REF!</definedName>
    <definedName name="BUDGET.QS" localSheetId="54">#REF!</definedName>
    <definedName name="BUDGET.QS" localSheetId="56">#REF!</definedName>
    <definedName name="BUDGET.QS" localSheetId="57">#REF!</definedName>
    <definedName name="BUDGET.QS" localSheetId="58">#REF!</definedName>
    <definedName name="BUDGET.QS" localSheetId="60">#REF!</definedName>
    <definedName name="BUDGET.QS" localSheetId="61">#REF!</definedName>
    <definedName name="BUDGET.QS" localSheetId="62">#REF!</definedName>
    <definedName name="BUDGET.QS" localSheetId="63">#REF!</definedName>
    <definedName name="BUDGET.QS" localSheetId="64">#REF!</definedName>
    <definedName name="BUDGET.QS" localSheetId="66">#REF!</definedName>
    <definedName name="BUDGET.QS" localSheetId="67">#REF!</definedName>
    <definedName name="BUDGET.QS" localSheetId="68">#REF!</definedName>
    <definedName name="BUDGET.QS" localSheetId="69">#REF!</definedName>
    <definedName name="BUDGET.QS" localSheetId="71">#REF!</definedName>
    <definedName name="BUDGET.QS" localSheetId="72">#REF!</definedName>
    <definedName name="BUDGET.QS" localSheetId="73">#REF!</definedName>
    <definedName name="BUDGET.QS">#REF!</definedName>
    <definedName name="Budget_expenditure" localSheetId="1">#REF!</definedName>
    <definedName name="Budget_expenditure" localSheetId="11">#REF!</definedName>
    <definedName name="Budget_expenditure" localSheetId="12">#REF!</definedName>
    <definedName name="Budget_expenditure" localSheetId="13">#REF!</definedName>
    <definedName name="Budget_expenditure" localSheetId="23">#REF!</definedName>
    <definedName name="Budget_expenditure" localSheetId="24">#REF!</definedName>
    <definedName name="Budget_expenditure" localSheetId="26">#REF!</definedName>
    <definedName name="Budget_expenditure" localSheetId="28">#REF!</definedName>
    <definedName name="Budget_expenditure" localSheetId="29">#REF!</definedName>
    <definedName name="Budget_expenditure" localSheetId="31">#REF!</definedName>
    <definedName name="Budget_expenditure" localSheetId="41">#REF!</definedName>
    <definedName name="Budget_expenditure" localSheetId="4">#REF!</definedName>
    <definedName name="Budget_expenditure" localSheetId="46">#REF!</definedName>
    <definedName name="Budget_expenditure" localSheetId="47">#REF!</definedName>
    <definedName name="Budget_expenditure" localSheetId="48">#REF!</definedName>
    <definedName name="Budget_expenditure" localSheetId="49">#REF!</definedName>
    <definedName name="Budget_expenditure" localSheetId="50">#REF!</definedName>
    <definedName name="Budget_expenditure" localSheetId="51">#REF!</definedName>
    <definedName name="Budget_expenditure" localSheetId="53">#REF!</definedName>
    <definedName name="Budget_expenditure" localSheetId="54">#REF!</definedName>
    <definedName name="Budget_expenditure" localSheetId="56">#REF!</definedName>
    <definedName name="Budget_expenditure" localSheetId="57">#REF!</definedName>
    <definedName name="Budget_expenditure" localSheetId="58">#REF!</definedName>
    <definedName name="Budget_expenditure" localSheetId="60">#REF!</definedName>
    <definedName name="Budget_expenditure" localSheetId="61">#REF!</definedName>
    <definedName name="Budget_expenditure" localSheetId="62">#REF!</definedName>
    <definedName name="Budget_expenditure" localSheetId="63">#REF!</definedName>
    <definedName name="Budget_expenditure" localSheetId="64">#REF!</definedName>
    <definedName name="Budget_expenditure" localSheetId="66">#REF!</definedName>
    <definedName name="Budget_expenditure" localSheetId="67">#REF!</definedName>
    <definedName name="Budget_expenditure" localSheetId="68">#REF!</definedName>
    <definedName name="Budget_expenditure" localSheetId="69">#REF!</definedName>
    <definedName name="Budget_expenditure" localSheetId="71">#REF!</definedName>
    <definedName name="Budget_expenditure" localSheetId="72">#REF!</definedName>
    <definedName name="Budget_expenditure" localSheetId="73">#REF!</definedName>
    <definedName name="Budget_expenditure">#REF!</definedName>
    <definedName name="Budget_revenue" localSheetId="1">#REF!</definedName>
    <definedName name="Budget_revenue" localSheetId="11">#REF!</definedName>
    <definedName name="Budget_revenue" localSheetId="12">#REF!</definedName>
    <definedName name="Budget_revenue" localSheetId="13">#REF!</definedName>
    <definedName name="Budget_revenue" localSheetId="23">#REF!</definedName>
    <definedName name="Budget_revenue" localSheetId="24">#REF!</definedName>
    <definedName name="Budget_revenue" localSheetId="26">#REF!</definedName>
    <definedName name="Budget_revenue" localSheetId="28">#REF!</definedName>
    <definedName name="Budget_revenue" localSheetId="29">#REF!</definedName>
    <definedName name="Budget_revenue" localSheetId="31">#REF!</definedName>
    <definedName name="Budget_revenue" localSheetId="41">#REF!</definedName>
    <definedName name="Budget_revenue" localSheetId="4">#REF!</definedName>
    <definedName name="Budget_revenue" localSheetId="46">#REF!</definedName>
    <definedName name="Budget_revenue" localSheetId="47">#REF!</definedName>
    <definedName name="Budget_revenue" localSheetId="48">#REF!</definedName>
    <definedName name="Budget_revenue" localSheetId="49">#REF!</definedName>
    <definedName name="Budget_revenue" localSheetId="50">#REF!</definedName>
    <definedName name="Budget_revenue" localSheetId="51">#REF!</definedName>
    <definedName name="Budget_revenue" localSheetId="53">#REF!</definedName>
    <definedName name="Budget_revenue" localSheetId="54">#REF!</definedName>
    <definedName name="Budget_revenue" localSheetId="56">#REF!</definedName>
    <definedName name="Budget_revenue" localSheetId="57">#REF!</definedName>
    <definedName name="Budget_revenue" localSheetId="58">#REF!</definedName>
    <definedName name="Budget_revenue" localSheetId="60">#REF!</definedName>
    <definedName name="Budget_revenue" localSheetId="61">#REF!</definedName>
    <definedName name="Budget_revenue" localSheetId="62">#REF!</definedName>
    <definedName name="Budget_revenue" localSheetId="63">#REF!</definedName>
    <definedName name="Budget_revenue" localSheetId="64">#REF!</definedName>
    <definedName name="Budget_revenue" localSheetId="66">#REF!</definedName>
    <definedName name="Budget_revenue" localSheetId="67">#REF!</definedName>
    <definedName name="Budget_revenue" localSheetId="68">#REF!</definedName>
    <definedName name="Budget_revenue" localSheetId="69">#REF!</definedName>
    <definedName name="Budget_revenue" localSheetId="71">#REF!</definedName>
    <definedName name="Budget_revenue" localSheetId="72">#REF!</definedName>
    <definedName name="Budget_revenue" localSheetId="73">#REF!</definedName>
    <definedName name="Budget_revenue">#REF!</definedName>
    <definedName name="budget1" localSheetId="5">'[123]GRZ cashflow'!$A$1:$K$76</definedName>
    <definedName name="budget1" localSheetId="6">'[124]GRZ cashflow'!$A$1:$K$76</definedName>
    <definedName name="budget1">'[125]GRZ cashflow'!$A$1:$K$76</definedName>
    <definedName name="bv" localSheetId="1">#REF!</definedName>
    <definedName name="bv" localSheetId="10">#REF!</definedName>
    <definedName name="bv" localSheetId="11">#REF!</definedName>
    <definedName name="bv" localSheetId="12">#REF!</definedName>
    <definedName name="bv" localSheetId="13">#REF!</definedName>
    <definedName name="bv" localSheetId="15">#REF!</definedName>
    <definedName name="bv" localSheetId="16">#REF!</definedName>
    <definedName name="bv" localSheetId="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28">#REF!</definedName>
    <definedName name="bv" localSheetId="29">#REF!</definedName>
    <definedName name="bv" localSheetId="3">#REF!</definedName>
    <definedName name="bv" localSheetId="31">#REF!</definedName>
    <definedName name="bv" localSheetId="32">#REF!</definedName>
    <definedName name="bv" localSheetId="33">#REF!</definedName>
    <definedName name="bv" localSheetId="34">#REF!</definedName>
    <definedName name="bv" localSheetId="37">#REF!</definedName>
    <definedName name="bv" localSheetId="41">#REF!</definedName>
    <definedName name="bv" localSheetId="4">#REF!</definedName>
    <definedName name="bv" localSheetId="45">#REF!</definedName>
    <definedName name="bv" localSheetId="46">#REF!</definedName>
    <definedName name="bv" localSheetId="47">#REF!</definedName>
    <definedName name="bv" localSheetId="48">#REF!</definedName>
    <definedName name="bv" localSheetId="49">#REF!</definedName>
    <definedName name="bv" localSheetId="50">#REF!</definedName>
    <definedName name="bv" localSheetId="5">#REF!</definedName>
    <definedName name="bv" localSheetId="51">#REF!</definedName>
    <definedName name="bv" localSheetId="52">#REF!</definedName>
    <definedName name="bv" localSheetId="53">#REF!</definedName>
    <definedName name="bv" localSheetId="54">#REF!</definedName>
    <definedName name="bv" localSheetId="56">#REF!</definedName>
    <definedName name="bv" localSheetId="57">#REF!</definedName>
    <definedName name="bv" localSheetId="58">#REF!</definedName>
    <definedName name="bv" localSheetId="59">#REF!</definedName>
    <definedName name="bv" localSheetId="60">#REF!</definedName>
    <definedName name="bv" localSheetId="61">#REF!</definedName>
    <definedName name="bv" localSheetId="62">#REF!</definedName>
    <definedName name="bv" localSheetId="63">#REF!</definedName>
    <definedName name="bv" localSheetId="6">#REF!</definedName>
    <definedName name="bv" localSheetId="64">#REF!</definedName>
    <definedName name="bv" localSheetId="65">#REF!</definedName>
    <definedName name="bv" localSheetId="66">#REF!</definedName>
    <definedName name="bv" localSheetId="67">#REF!</definedName>
    <definedName name="bv" localSheetId="68">#REF!</definedName>
    <definedName name="bv" localSheetId="69">#REF!</definedName>
    <definedName name="bv" localSheetId="71">#REF!</definedName>
    <definedName name="bv" localSheetId="72">#REF!</definedName>
    <definedName name="bv" localSheetId="73">#REF!</definedName>
    <definedName name="bv" localSheetId="7">#REF!</definedName>
    <definedName name="bv" localSheetId="74">#REF!</definedName>
    <definedName name="bv" localSheetId="75">#REF!</definedName>
    <definedName name="bv" localSheetId="76">#REF!</definedName>
    <definedName name="bv" localSheetId="77">#REF!</definedName>
    <definedName name="bv" localSheetId="78">#REF!</definedName>
    <definedName name="bv" localSheetId="79">#REF!</definedName>
    <definedName name="bv" localSheetId="8">#REF!</definedName>
    <definedName name="bv" localSheetId="9">#REF!</definedName>
    <definedName name="bv">#REF!</definedName>
    <definedName name="BX" localSheetId="1">#REF!</definedName>
    <definedName name="BX" localSheetId="10">#REF!</definedName>
    <definedName name="BX" localSheetId="11">#REF!</definedName>
    <definedName name="BX" localSheetId="12">#REF!</definedName>
    <definedName name="BX" localSheetId="13">#REF!</definedName>
    <definedName name="BX" localSheetId="15">#REF!</definedName>
    <definedName name="BX" localSheetId="16">#REF!</definedName>
    <definedName name="BX" localSheetId="2">#REF!</definedName>
    <definedName name="BX" localSheetId="23">#REF!</definedName>
    <definedName name="BX" localSheetId="24">#REF!</definedName>
    <definedName name="BX" localSheetId="25">#REF!</definedName>
    <definedName name="BX" localSheetId="26">#REF!</definedName>
    <definedName name="BX" localSheetId="27">#REF!</definedName>
    <definedName name="BX" localSheetId="28">#REF!</definedName>
    <definedName name="BX" localSheetId="29">#REF!</definedName>
    <definedName name="BX" localSheetId="3">#REF!</definedName>
    <definedName name="BX" localSheetId="31">#REF!</definedName>
    <definedName name="BX" localSheetId="32">#REF!</definedName>
    <definedName name="BX" localSheetId="33">#REF!</definedName>
    <definedName name="BX" localSheetId="34">#REF!</definedName>
    <definedName name="BX" localSheetId="37">#REF!</definedName>
    <definedName name="BX" localSheetId="41">#REF!</definedName>
    <definedName name="BX" localSheetId="4">#REF!</definedName>
    <definedName name="BX" localSheetId="45">#REF!</definedName>
    <definedName name="BX" localSheetId="46">#REF!</definedName>
    <definedName name="BX" localSheetId="47">#REF!</definedName>
    <definedName name="BX" localSheetId="48">#REF!</definedName>
    <definedName name="BX" localSheetId="49">#REF!</definedName>
    <definedName name="BX" localSheetId="50">#REF!</definedName>
    <definedName name="BX" localSheetId="5">#REF!</definedName>
    <definedName name="BX" localSheetId="51">#REF!</definedName>
    <definedName name="BX" localSheetId="52">#REF!</definedName>
    <definedName name="BX" localSheetId="53">#REF!</definedName>
    <definedName name="BX" localSheetId="54">#REF!</definedName>
    <definedName name="BX" localSheetId="56">#REF!</definedName>
    <definedName name="BX" localSheetId="57">#REF!</definedName>
    <definedName name="BX" localSheetId="58">#REF!</definedName>
    <definedName name="BX" localSheetId="59">#REF!</definedName>
    <definedName name="BX" localSheetId="60">#REF!</definedName>
    <definedName name="BX" localSheetId="61">#REF!</definedName>
    <definedName name="BX" localSheetId="62">#REF!</definedName>
    <definedName name="BX" localSheetId="63">#REF!</definedName>
    <definedName name="BX" localSheetId="6">#REF!</definedName>
    <definedName name="BX" localSheetId="64">#REF!</definedName>
    <definedName name="BX" localSheetId="65">#REF!</definedName>
    <definedName name="BX" localSheetId="66">#REF!</definedName>
    <definedName name="BX" localSheetId="67">#REF!</definedName>
    <definedName name="BX" localSheetId="68">#REF!</definedName>
    <definedName name="BX" localSheetId="69">#REF!</definedName>
    <definedName name="BX" localSheetId="71">#REF!</definedName>
    <definedName name="BX" localSheetId="72">#REF!</definedName>
    <definedName name="BX" localSheetId="73">#REF!</definedName>
    <definedName name="BX" localSheetId="7">#REF!</definedName>
    <definedName name="BX" localSheetId="74">#REF!</definedName>
    <definedName name="BX" localSheetId="75">#REF!</definedName>
    <definedName name="BX" localSheetId="76">#REF!</definedName>
    <definedName name="BX" localSheetId="77">#REF!</definedName>
    <definedName name="BX" localSheetId="78">#REF!</definedName>
    <definedName name="BX" localSheetId="79">#REF!</definedName>
    <definedName name="BX" localSheetId="8">#REF!</definedName>
    <definedName name="BX" localSheetId="9">#REF!</definedName>
    <definedName name="BX">#REF!</definedName>
    <definedName name="BX.GSR.FCTY.CD" localSheetId="1">#REF!</definedName>
    <definedName name="BX.GSR.FCTY.CD" localSheetId="10">#REF!</definedName>
    <definedName name="BX.GSR.FCTY.CD" localSheetId="11">#REF!</definedName>
    <definedName name="BX.GSR.FCTY.CD" localSheetId="12">#REF!</definedName>
    <definedName name="BX.GSR.FCTY.CD" localSheetId="13">#REF!</definedName>
    <definedName name="BX.GSR.FCTY.CD" localSheetId="15">#REF!</definedName>
    <definedName name="BX.GSR.FCTY.CD" localSheetId="16">#REF!</definedName>
    <definedName name="BX.GSR.FCTY.CD" localSheetId="2">#REF!</definedName>
    <definedName name="BX.GSR.FCTY.CD" localSheetId="23">#REF!</definedName>
    <definedName name="BX.GSR.FCTY.CD" localSheetId="24">#REF!</definedName>
    <definedName name="BX.GSR.FCTY.CD" localSheetId="25">#REF!</definedName>
    <definedName name="BX.GSR.FCTY.CD" localSheetId="26">#REF!</definedName>
    <definedName name="BX.GSR.FCTY.CD" localSheetId="27">#REF!</definedName>
    <definedName name="BX.GSR.FCTY.CD" localSheetId="28">#REF!</definedName>
    <definedName name="BX.GSR.FCTY.CD" localSheetId="29">#REF!</definedName>
    <definedName name="BX.GSR.FCTY.CD" localSheetId="3">#REF!</definedName>
    <definedName name="BX.GSR.FCTY.CD" localSheetId="31">#REF!</definedName>
    <definedName name="BX.GSR.FCTY.CD" localSheetId="32">#REF!</definedName>
    <definedName name="BX.GSR.FCTY.CD" localSheetId="33">#REF!</definedName>
    <definedName name="BX.GSR.FCTY.CD" localSheetId="34">#REF!</definedName>
    <definedName name="BX.GSR.FCTY.CD" localSheetId="37">#REF!</definedName>
    <definedName name="BX.GSR.FCTY.CD" localSheetId="41">#REF!</definedName>
    <definedName name="BX.GSR.FCTY.CD" localSheetId="4">#REF!</definedName>
    <definedName name="BX.GSR.FCTY.CD" localSheetId="45">#REF!</definedName>
    <definedName name="BX.GSR.FCTY.CD" localSheetId="46">#REF!</definedName>
    <definedName name="BX.GSR.FCTY.CD" localSheetId="47">#REF!</definedName>
    <definedName name="BX.GSR.FCTY.CD" localSheetId="48">#REF!</definedName>
    <definedName name="BX.GSR.FCTY.CD" localSheetId="49">#REF!</definedName>
    <definedName name="BX.GSR.FCTY.CD" localSheetId="50">#REF!</definedName>
    <definedName name="BX.GSR.FCTY.CD" localSheetId="5">#REF!</definedName>
    <definedName name="BX.GSR.FCTY.CD" localSheetId="51">#REF!</definedName>
    <definedName name="BX.GSR.FCTY.CD" localSheetId="52">#REF!</definedName>
    <definedName name="BX.GSR.FCTY.CD" localSheetId="53">#REF!</definedName>
    <definedName name="BX.GSR.FCTY.CD" localSheetId="54">#REF!</definedName>
    <definedName name="BX.GSR.FCTY.CD" localSheetId="56">#REF!</definedName>
    <definedName name="BX.GSR.FCTY.CD" localSheetId="57">#REF!</definedName>
    <definedName name="BX.GSR.FCTY.CD" localSheetId="58">#REF!</definedName>
    <definedName name="BX.GSR.FCTY.CD" localSheetId="59">#REF!</definedName>
    <definedName name="BX.GSR.FCTY.CD" localSheetId="60">#REF!</definedName>
    <definedName name="BX.GSR.FCTY.CD" localSheetId="61">#REF!</definedName>
    <definedName name="BX.GSR.FCTY.CD" localSheetId="62">#REF!</definedName>
    <definedName name="BX.GSR.FCTY.CD" localSheetId="63">#REF!</definedName>
    <definedName name="BX.GSR.FCTY.CD" localSheetId="6">#REF!</definedName>
    <definedName name="BX.GSR.FCTY.CD" localSheetId="64">#REF!</definedName>
    <definedName name="BX.GSR.FCTY.CD" localSheetId="65">#REF!</definedName>
    <definedName name="BX.GSR.FCTY.CD" localSheetId="66">#REF!</definedName>
    <definedName name="BX.GSR.FCTY.CD" localSheetId="67">#REF!</definedName>
    <definedName name="BX.GSR.FCTY.CD" localSheetId="68">#REF!</definedName>
    <definedName name="BX.GSR.FCTY.CD" localSheetId="69">#REF!</definedName>
    <definedName name="BX.GSR.FCTY.CD" localSheetId="71">#REF!</definedName>
    <definedName name="BX.GSR.FCTY.CD" localSheetId="72">#REF!</definedName>
    <definedName name="BX.GSR.FCTY.CD" localSheetId="73">#REF!</definedName>
    <definedName name="BX.GSR.FCTY.CD" localSheetId="7">#REF!</definedName>
    <definedName name="BX.GSR.FCTY.CD" localSheetId="74">#REF!</definedName>
    <definedName name="BX.GSR.FCTY.CD" localSheetId="75">#REF!</definedName>
    <definedName name="BX.GSR.FCTY.CD" localSheetId="76">#REF!</definedName>
    <definedName name="BX.GSR.FCTY.CD" localSheetId="77">#REF!</definedName>
    <definedName name="BX.GSR.FCTY.CD" localSheetId="78">#REF!</definedName>
    <definedName name="BX.GSR.FCTY.CD" localSheetId="79">#REF!</definedName>
    <definedName name="BX.GSR.FCTY.CD" localSheetId="8">#REF!</definedName>
    <definedName name="BX.GSR.FCTY.CD" localSheetId="9">#REF!</definedName>
    <definedName name="BX.GSR.FCTY.CD">#REF!</definedName>
    <definedName name="BX.GSR.GNFS.CD" localSheetId="1">#REF!</definedName>
    <definedName name="BX.GSR.GNFS.CD" localSheetId="11">#REF!</definedName>
    <definedName name="BX.GSR.GNFS.CD" localSheetId="12">#REF!</definedName>
    <definedName name="BX.GSR.GNFS.CD" localSheetId="13">#REF!</definedName>
    <definedName name="BX.GSR.GNFS.CD" localSheetId="23">#REF!</definedName>
    <definedName name="BX.GSR.GNFS.CD" localSheetId="24">#REF!</definedName>
    <definedName name="BX.GSR.GNFS.CD" localSheetId="26">#REF!</definedName>
    <definedName name="BX.GSR.GNFS.CD" localSheetId="28">#REF!</definedName>
    <definedName name="BX.GSR.GNFS.CD" localSheetId="29">#REF!</definedName>
    <definedName name="BX.GSR.GNFS.CD" localSheetId="31">#REF!</definedName>
    <definedName name="BX.GSR.GNFS.CD" localSheetId="41">#REF!</definedName>
    <definedName name="BX.GSR.GNFS.CD" localSheetId="4">#REF!</definedName>
    <definedName name="BX.GSR.GNFS.CD" localSheetId="46">#REF!</definedName>
    <definedName name="BX.GSR.GNFS.CD" localSheetId="47">#REF!</definedName>
    <definedName name="BX.GSR.GNFS.CD" localSheetId="48">#REF!</definedName>
    <definedName name="BX.GSR.GNFS.CD" localSheetId="49">#REF!</definedName>
    <definedName name="BX.GSR.GNFS.CD" localSheetId="50">#REF!</definedName>
    <definedName name="BX.GSR.GNFS.CD" localSheetId="51">#REF!</definedName>
    <definedName name="BX.GSR.GNFS.CD" localSheetId="53">#REF!</definedName>
    <definedName name="BX.GSR.GNFS.CD" localSheetId="54">#REF!</definedName>
    <definedName name="BX.GSR.GNFS.CD" localSheetId="56">#REF!</definedName>
    <definedName name="BX.GSR.GNFS.CD" localSheetId="57">#REF!</definedName>
    <definedName name="BX.GSR.GNFS.CD" localSheetId="58">#REF!</definedName>
    <definedName name="BX.GSR.GNFS.CD" localSheetId="60">#REF!</definedName>
    <definedName name="BX.GSR.GNFS.CD" localSheetId="61">#REF!</definedName>
    <definedName name="BX.GSR.GNFS.CD" localSheetId="62">#REF!</definedName>
    <definedName name="BX.GSR.GNFS.CD" localSheetId="63">#REF!</definedName>
    <definedName name="BX.GSR.GNFS.CD" localSheetId="64">#REF!</definedName>
    <definedName name="BX.GSR.GNFS.CD" localSheetId="66">#REF!</definedName>
    <definedName name="BX.GSR.GNFS.CD" localSheetId="67">#REF!</definedName>
    <definedName name="BX.GSR.GNFS.CD" localSheetId="68">#REF!</definedName>
    <definedName name="BX.GSR.GNFS.CD" localSheetId="69">#REF!</definedName>
    <definedName name="BX.GSR.GNFS.CD" localSheetId="71">#REF!</definedName>
    <definedName name="BX.GSR.GNFS.CD" localSheetId="72">#REF!</definedName>
    <definedName name="BX.GSR.GNFS.CD" localSheetId="73">#REF!</definedName>
    <definedName name="BX.GSR.GNFS.CD">#REF!</definedName>
    <definedName name="BX.GSR.MRCH.CD" localSheetId="1">#REF!</definedName>
    <definedName name="BX.GSR.MRCH.CD" localSheetId="11">#REF!</definedName>
    <definedName name="BX.GSR.MRCH.CD" localSheetId="12">#REF!</definedName>
    <definedName name="BX.GSR.MRCH.CD" localSheetId="13">#REF!</definedName>
    <definedName name="BX.GSR.MRCH.CD" localSheetId="23">#REF!</definedName>
    <definedName name="BX.GSR.MRCH.CD" localSheetId="24">#REF!</definedName>
    <definedName name="BX.GSR.MRCH.CD" localSheetId="26">#REF!</definedName>
    <definedName name="BX.GSR.MRCH.CD" localSheetId="28">#REF!</definedName>
    <definedName name="BX.GSR.MRCH.CD" localSheetId="29">#REF!</definedName>
    <definedName name="BX.GSR.MRCH.CD" localSheetId="31">#REF!</definedName>
    <definedName name="BX.GSR.MRCH.CD" localSheetId="41">#REF!</definedName>
    <definedName name="BX.GSR.MRCH.CD" localSheetId="4">#REF!</definedName>
    <definedName name="BX.GSR.MRCH.CD" localSheetId="46">#REF!</definedName>
    <definedName name="BX.GSR.MRCH.CD" localSheetId="47">#REF!</definedName>
    <definedName name="BX.GSR.MRCH.CD" localSheetId="48">#REF!</definedName>
    <definedName name="BX.GSR.MRCH.CD" localSheetId="49">#REF!</definedName>
    <definedName name="BX.GSR.MRCH.CD" localSheetId="50">#REF!</definedName>
    <definedName name="BX.GSR.MRCH.CD" localSheetId="51">#REF!</definedName>
    <definedName name="BX.GSR.MRCH.CD" localSheetId="53">#REF!</definedName>
    <definedName name="BX.GSR.MRCH.CD" localSheetId="54">#REF!</definedName>
    <definedName name="BX.GSR.MRCH.CD" localSheetId="56">#REF!</definedName>
    <definedName name="BX.GSR.MRCH.CD" localSheetId="57">#REF!</definedName>
    <definedName name="BX.GSR.MRCH.CD" localSheetId="58">#REF!</definedName>
    <definedName name="BX.GSR.MRCH.CD" localSheetId="60">#REF!</definedName>
    <definedName name="BX.GSR.MRCH.CD" localSheetId="61">#REF!</definedName>
    <definedName name="BX.GSR.MRCH.CD" localSheetId="62">#REF!</definedName>
    <definedName name="BX.GSR.MRCH.CD" localSheetId="63">#REF!</definedName>
    <definedName name="BX.GSR.MRCH.CD" localSheetId="64">#REF!</definedName>
    <definedName name="BX.GSR.MRCH.CD" localSheetId="66">#REF!</definedName>
    <definedName name="BX.GSR.MRCH.CD" localSheetId="67">#REF!</definedName>
    <definedName name="BX.GSR.MRCH.CD" localSheetId="68">#REF!</definedName>
    <definedName name="BX.GSR.MRCH.CD" localSheetId="69">#REF!</definedName>
    <definedName name="BX.GSR.MRCH.CD" localSheetId="71">#REF!</definedName>
    <definedName name="BX.GSR.MRCH.CD" localSheetId="72">#REF!</definedName>
    <definedName name="BX.GSR.MRCH.CD" localSheetId="73">#REF!</definedName>
    <definedName name="BX.GSR.MRCH.CD">#REF!</definedName>
    <definedName name="BX.GSR.NFSV.CD" localSheetId="1">#REF!</definedName>
    <definedName name="BX.GSR.NFSV.CD" localSheetId="11">#REF!</definedName>
    <definedName name="BX.GSR.NFSV.CD" localSheetId="12">#REF!</definedName>
    <definedName name="BX.GSR.NFSV.CD" localSheetId="13">#REF!</definedName>
    <definedName name="BX.GSR.NFSV.CD" localSheetId="23">#REF!</definedName>
    <definedName name="BX.GSR.NFSV.CD" localSheetId="24">#REF!</definedName>
    <definedName name="BX.GSR.NFSV.CD" localSheetId="26">#REF!</definedName>
    <definedName name="BX.GSR.NFSV.CD" localSheetId="28">#REF!</definedName>
    <definedName name="BX.GSR.NFSV.CD" localSheetId="29">#REF!</definedName>
    <definedName name="BX.GSR.NFSV.CD" localSheetId="31">#REF!</definedName>
    <definedName name="BX.GSR.NFSV.CD" localSheetId="41">#REF!</definedName>
    <definedName name="BX.GSR.NFSV.CD" localSheetId="4">#REF!</definedName>
    <definedName name="BX.GSR.NFSV.CD" localSheetId="46">#REF!</definedName>
    <definedName name="BX.GSR.NFSV.CD" localSheetId="47">#REF!</definedName>
    <definedName name="BX.GSR.NFSV.CD" localSheetId="48">#REF!</definedName>
    <definedName name="BX.GSR.NFSV.CD" localSheetId="49">#REF!</definedName>
    <definedName name="BX.GSR.NFSV.CD" localSheetId="50">#REF!</definedName>
    <definedName name="BX.GSR.NFSV.CD" localSheetId="51">#REF!</definedName>
    <definedName name="BX.GSR.NFSV.CD" localSheetId="53">#REF!</definedName>
    <definedName name="BX.GSR.NFSV.CD" localSheetId="54">#REF!</definedName>
    <definedName name="BX.GSR.NFSV.CD" localSheetId="56">#REF!</definedName>
    <definedName name="BX.GSR.NFSV.CD" localSheetId="57">#REF!</definedName>
    <definedName name="BX.GSR.NFSV.CD" localSheetId="58">#REF!</definedName>
    <definedName name="BX.GSR.NFSV.CD" localSheetId="60">#REF!</definedName>
    <definedName name="BX.GSR.NFSV.CD" localSheetId="61">#REF!</definedName>
    <definedName name="BX.GSR.NFSV.CD" localSheetId="62">#REF!</definedName>
    <definedName name="BX.GSR.NFSV.CD" localSheetId="63">#REF!</definedName>
    <definedName name="BX.GSR.NFSV.CD" localSheetId="64">#REF!</definedName>
    <definedName name="BX.GSR.NFSV.CD" localSheetId="66">#REF!</definedName>
    <definedName name="BX.GSR.NFSV.CD" localSheetId="67">#REF!</definedName>
    <definedName name="BX.GSR.NFSV.CD" localSheetId="68">#REF!</definedName>
    <definedName name="BX.GSR.NFSV.CD" localSheetId="69">#REF!</definedName>
    <definedName name="BX.GSR.NFSV.CD" localSheetId="71">#REF!</definedName>
    <definedName name="BX.GSR.NFSV.CD" localSheetId="72">#REF!</definedName>
    <definedName name="BX.GSR.NFSV.CD" localSheetId="73">#REF!</definedName>
    <definedName name="BX.GSR.NFSV.CD">#REF!</definedName>
    <definedName name="BX.GSR.TOTL.CD" localSheetId="1">#REF!</definedName>
    <definedName name="BX.GSR.TOTL.CD" localSheetId="11">#REF!</definedName>
    <definedName name="BX.GSR.TOTL.CD" localSheetId="12">#REF!</definedName>
    <definedName name="BX.GSR.TOTL.CD" localSheetId="13">#REF!</definedName>
    <definedName name="BX.GSR.TOTL.CD" localSheetId="23">#REF!</definedName>
    <definedName name="BX.GSR.TOTL.CD" localSheetId="24">#REF!</definedName>
    <definedName name="BX.GSR.TOTL.CD" localSheetId="26">#REF!</definedName>
    <definedName name="BX.GSR.TOTL.CD" localSheetId="28">#REF!</definedName>
    <definedName name="BX.GSR.TOTL.CD" localSheetId="29">#REF!</definedName>
    <definedName name="BX.GSR.TOTL.CD" localSheetId="31">#REF!</definedName>
    <definedName name="BX.GSR.TOTL.CD" localSheetId="41">#REF!</definedName>
    <definedName name="BX.GSR.TOTL.CD" localSheetId="4">#REF!</definedName>
    <definedName name="BX.GSR.TOTL.CD" localSheetId="46">#REF!</definedName>
    <definedName name="BX.GSR.TOTL.CD" localSheetId="47">#REF!</definedName>
    <definedName name="BX.GSR.TOTL.CD" localSheetId="48">#REF!</definedName>
    <definedName name="BX.GSR.TOTL.CD" localSheetId="49">#REF!</definedName>
    <definedName name="BX.GSR.TOTL.CD" localSheetId="50">#REF!</definedName>
    <definedName name="BX.GSR.TOTL.CD" localSheetId="51">#REF!</definedName>
    <definedName name="BX.GSR.TOTL.CD" localSheetId="53">#REF!</definedName>
    <definedName name="BX.GSR.TOTL.CD" localSheetId="54">#REF!</definedName>
    <definedName name="BX.GSR.TOTL.CD" localSheetId="56">#REF!</definedName>
    <definedName name="BX.GSR.TOTL.CD" localSheetId="57">#REF!</definedName>
    <definedName name="BX.GSR.TOTL.CD" localSheetId="58">#REF!</definedName>
    <definedName name="BX.GSR.TOTL.CD" localSheetId="60">#REF!</definedName>
    <definedName name="BX.GSR.TOTL.CD" localSheetId="61">#REF!</definedName>
    <definedName name="BX.GSR.TOTL.CD" localSheetId="62">#REF!</definedName>
    <definedName name="BX.GSR.TOTL.CD" localSheetId="63">#REF!</definedName>
    <definedName name="BX.GSR.TOTL.CD" localSheetId="64">#REF!</definedName>
    <definedName name="BX.GSR.TOTL.CD" localSheetId="66">#REF!</definedName>
    <definedName name="BX.GSR.TOTL.CD" localSheetId="67">#REF!</definedName>
    <definedName name="BX.GSR.TOTL.CD" localSheetId="68">#REF!</definedName>
    <definedName name="BX.GSR.TOTL.CD" localSheetId="69">#REF!</definedName>
    <definedName name="BX.GSR.TOTL.CD" localSheetId="71">#REF!</definedName>
    <definedName name="BX.GSR.TOTL.CD" localSheetId="72">#REF!</definedName>
    <definedName name="BX.GSR.TOTL.CD" localSheetId="73">#REF!</definedName>
    <definedName name="BX.GSR.TOTL.CD">#REF!</definedName>
    <definedName name="BX.TRF.CURR.CD" localSheetId="1">#REF!</definedName>
    <definedName name="BX.TRF.CURR.CD" localSheetId="11">#REF!</definedName>
    <definedName name="BX.TRF.CURR.CD" localSheetId="12">#REF!</definedName>
    <definedName name="BX.TRF.CURR.CD" localSheetId="13">#REF!</definedName>
    <definedName name="BX.TRF.CURR.CD" localSheetId="23">#REF!</definedName>
    <definedName name="BX.TRF.CURR.CD" localSheetId="24">#REF!</definedName>
    <definedName name="BX.TRF.CURR.CD" localSheetId="26">#REF!</definedName>
    <definedName name="BX.TRF.CURR.CD" localSheetId="28">#REF!</definedName>
    <definedName name="BX.TRF.CURR.CD" localSheetId="29">#REF!</definedName>
    <definedName name="BX.TRF.CURR.CD" localSheetId="31">#REF!</definedName>
    <definedName name="BX.TRF.CURR.CD" localSheetId="41">#REF!</definedName>
    <definedName name="BX.TRF.CURR.CD" localSheetId="4">#REF!</definedName>
    <definedName name="BX.TRF.CURR.CD" localSheetId="46">#REF!</definedName>
    <definedName name="BX.TRF.CURR.CD" localSheetId="47">#REF!</definedName>
    <definedName name="BX.TRF.CURR.CD" localSheetId="48">#REF!</definedName>
    <definedName name="BX.TRF.CURR.CD" localSheetId="49">#REF!</definedName>
    <definedName name="BX.TRF.CURR.CD" localSheetId="50">#REF!</definedName>
    <definedName name="BX.TRF.CURR.CD" localSheetId="51">#REF!</definedName>
    <definedName name="BX.TRF.CURR.CD" localSheetId="53">#REF!</definedName>
    <definedName name="BX.TRF.CURR.CD" localSheetId="54">#REF!</definedName>
    <definedName name="BX.TRF.CURR.CD" localSheetId="56">#REF!</definedName>
    <definedName name="BX.TRF.CURR.CD" localSheetId="57">#REF!</definedName>
    <definedName name="BX.TRF.CURR.CD" localSheetId="58">#REF!</definedName>
    <definedName name="BX.TRF.CURR.CD" localSheetId="60">#REF!</definedName>
    <definedName name="BX.TRF.CURR.CD" localSheetId="61">#REF!</definedName>
    <definedName name="BX.TRF.CURR.CD" localSheetId="62">#REF!</definedName>
    <definedName name="BX.TRF.CURR.CD" localSheetId="63">#REF!</definedName>
    <definedName name="BX.TRF.CURR.CD" localSheetId="64">#REF!</definedName>
    <definedName name="BX.TRF.CURR.CD" localSheetId="66">#REF!</definedName>
    <definedName name="BX.TRF.CURR.CD" localSheetId="67">#REF!</definedName>
    <definedName name="BX.TRF.CURR.CD" localSheetId="68">#REF!</definedName>
    <definedName name="BX.TRF.CURR.CD" localSheetId="69">#REF!</definedName>
    <definedName name="BX.TRF.CURR.CD" localSheetId="71">#REF!</definedName>
    <definedName name="BX.TRF.CURR.CD" localSheetId="72">#REF!</definedName>
    <definedName name="BX.TRF.CURR.CD" localSheetId="73">#REF!</definedName>
    <definedName name="BX.TRF.CURR.CD">#REF!</definedName>
    <definedName name="BX.TRF.PRVT.CD" localSheetId="1">#REF!</definedName>
    <definedName name="BX.TRF.PRVT.CD" localSheetId="11">#REF!</definedName>
    <definedName name="BX.TRF.PRVT.CD" localSheetId="12">#REF!</definedName>
    <definedName name="BX.TRF.PRVT.CD" localSheetId="13">#REF!</definedName>
    <definedName name="BX.TRF.PRVT.CD" localSheetId="23">#REF!</definedName>
    <definedName name="BX.TRF.PRVT.CD" localSheetId="24">#REF!</definedName>
    <definedName name="BX.TRF.PRVT.CD" localSheetId="26">#REF!</definedName>
    <definedName name="BX.TRF.PRVT.CD" localSheetId="28">#REF!</definedName>
    <definedName name="BX.TRF.PRVT.CD" localSheetId="29">#REF!</definedName>
    <definedName name="BX.TRF.PRVT.CD" localSheetId="31">#REF!</definedName>
    <definedName name="BX.TRF.PRVT.CD" localSheetId="41">#REF!</definedName>
    <definedName name="BX.TRF.PRVT.CD" localSheetId="4">#REF!</definedName>
    <definedName name="BX.TRF.PRVT.CD" localSheetId="46">#REF!</definedName>
    <definedName name="BX.TRF.PRVT.CD" localSheetId="47">#REF!</definedName>
    <definedName name="BX.TRF.PRVT.CD" localSheetId="48">#REF!</definedName>
    <definedName name="BX.TRF.PRVT.CD" localSheetId="49">#REF!</definedName>
    <definedName name="BX.TRF.PRVT.CD" localSheetId="50">#REF!</definedName>
    <definedName name="BX.TRF.PRVT.CD" localSheetId="51">#REF!</definedName>
    <definedName name="BX.TRF.PRVT.CD" localSheetId="53">#REF!</definedName>
    <definedName name="BX.TRF.PRVT.CD" localSheetId="54">#REF!</definedName>
    <definedName name="BX.TRF.PRVT.CD" localSheetId="56">#REF!</definedName>
    <definedName name="BX.TRF.PRVT.CD" localSheetId="57">#REF!</definedName>
    <definedName name="BX.TRF.PRVT.CD" localSheetId="58">#REF!</definedName>
    <definedName name="BX.TRF.PRVT.CD" localSheetId="60">#REF!</definedName>
    <definedName name="BX.TRF.PRVT.CD" localSheetId="61">#REF!</definedName>
    <definedName name="BX.TRF.PRVT.CD" localSheetId="62">#REF!</definedName>
    <definedName name="BX.TRF.PRVT.CD" localSheetId="63">#REF!</definedName>
    <definedName name="BX.TRF.PRVT.CD" localSheetId="64">#REF!</definedName>
    <definedName name="BX.TRF.PRVT.CD" localSheetId="66">#REF!</definedName>
    <definedName name="BX.TRF.PRVT.CD" localSheetId="67">#REF!</definedName>
    <definedName name="BX.TRF.PRVT.CD" localSheetId="68">#REF!</definedName>
    <definedName name="BX.TRF.PRVT.CD" localSheetId="69">#REF!</definedName>
    <definedName name="BX.TRF.PRVT.CD" localSheetId="71">#REF!</definedName>
    <definedName name="BX.TRF.PRVT.CD" localSheetId="72">#REF!</definedName>
    <definedName name="BX.TRF.PRVT.CD" localSheetId="73">#REF!</definedName>
    <definedName name="BX.TRF.PRVT.CD">#REF!</definedName>
    <definedName name="BX.TRF.PWKR.CD" localSheetId="1">#REF!</definedName>
    <definedName name="BX.TRF.PWKR.CD" localSheetId="11">#REF!</definedName>
    <definedName name="BX.TRF.PWKR.CD" localSheetId="12">#REF!</definedName>
    <definedName name="BX.TRF.PWKR.CD" localSheetId="13">#REF!</definedName>
    <definedName name="BX.TRF.PWKR.CD" localSheetId="23">#REF!</definedName>
    <definedName name="BX.TRF.PWKR.CD" localSheetId="24">#REF!</definedName>
    <definedName name="BX.TRF.PWKR.CD" localSheetId="26">#REF!</definedName>
    <definedName name="BX.TRF.PWKR.CD" localSheetId="28">#REF!</definedName>
    <definedName name="BX.TRF.PWKR.CD" localSheetId="29">#REF!</definedName>
    <definedName name="BX.TRF.PWKR.CD" localSheetId="31">#REF!</definedName>
    <definedName name="BX.TRF.PWKR.CD" localSheetId="41">#REF!</definedName>
    <definedName name="BX.TRF.PWKR.CD" localSheetId="4">#REF!</definedName>
    <definedName name="BX.TRF.PWKR.CD" localSheetId="46">#REF!</definedName>
    <definedName name="BX.TRF.PWKR.CD" localSheetId="47">#REF!</definedName>
    <definedName name="BX.TRF.PWKR.CD" localSheetId="48">#REF!</definedName>
    <definedName name="BX.TRF.PWKR.CD" localSheetId="49">#REF!</definedName>
    <definedName name="BX.TRF.PWKR.CD" localSheetId="50">#REF!</definedName>
    <definedName name="BX.TRF.PWKR.CD" localSheetId="51">#REF!</definedName>
    <definedName name="BX.TRF.PWKR.CD" localSheetId="53">#REF!</definedName>
    <definedName name="BX.TRF.PWKR.CD" localSheetId="54">#REF!</definedName>
    <definedName name="BX.TRF.PWKR.CD" localSheetId="56">#REF!</definedName>
    <definedName name="BX.TRF.PWKR.CD" localSheetId="57">#REF!</definedName>
    <definedName name="BX.TRF.PWKR.CD" localSheetId="58">#REF!</definedName>
    <definedName name="BX.TRF.PWKR.CD" localSheetId="60">#REF!</definedName>
    <definedName name="BX.TRF.PWKR.CD" localSheetId="61">#REF!</definedName>
    <definedName name="BX.TRF.PWKR.CD" localSheetId="62">#REF!</definedName>
    <definedName name="BX.TRF.PWKR.CD" localSheetId="63">#REF!</definedName>
    <definedName name="BX.TRF.PWKR.CD" localSheetId="64">#REF!</definedName>
    <definedName name="BX.TRF.PWKR.CD" localSheetId="66">#REF!</definedName>
    <definedName name="BX.TRF.PWKR.CD" localSheetId="67">#REF!</definedName>
    <definedName name="BX.TRF.PWKR.CD" localSheetId="68">#REF!</definedName>
    <definedName name="BX.TRF.PWKR.CD" localSheetId="69">#REF!</definedName>
    <definedName name="BX.TRF.PWKR.CD" localSheetId="71">#REF!</definedName>
    <definedName name="BX.TRF.PWKR.CD" localSheetId="72">#REF!</definedName>
    <definedName name="BX.TRF.PWKR.CD" localSheetId="73">#REF!</definedName>
    <definedName name="BX.TRF.PWKR.CD">#REF!</definedName>
    <definedName name="BXG" localSheetId="5">[118]Q6!$E$26:$AH$26</definedName>
    <definedName name="BXG" localSheetId="6">[119]Q6!$E$26:$AH$26</definedName>
    <definedName name="BXG">[120]Q6!$E$26:$AH$26</definedName>
    <definedName name="BXI" localSheetId="1">#REF!</definedName>
    <definedName name="BXI" localSheetId="10">#REF!</definedName>
    <definedName name="BXI" localSheetId="11">#REF!</definedName>
    <definedName name="BXI" localSheetId="12">#REF!</definedName>
    <definedName name="BXI" localSheetId="13">#REF!</definedName>
    <definedName name="BXI" localSheetId="15">#REF!</definedName>
    <definedName name="BXI" localSheetId="16">#REF!</definedName>
    <definedName name="BXI" localSheetId="2">#REF!</definedName>
    <definedName name="BXI" localSheetId="23">#REF!</definedName>
    <definedName name="BXI" localSheetId="24">#REF!</definedName>
    <definedName name="BXI" localSheetId="25">#REF!</definedName>
    <definedName name="BXI" localSheetId="26">#REF!</definedName>
    <definedName name="BXI" localSheetId="27">#REF!</definedName>
    <definedName name="BXI" localSheetId="28">#REF!</definedName>
    <definedName name="BXI" localSheetId="29">#REF!</definedName>
    <definedName name="BXI" localSheetId="3">#REF!</definedName>
    <definedName name="BXI" localSheetId="31">#REF!</definedName>
    <definedName name="BXI" localSheetId="32">#REF!</definedName>
    <definedName name="BXI" localSheetId="33">#REF!</definedName>
    <definedName name="BXI" localSheetId="34">#REF!</definedName>
    <definedName name="BXI" localSheetId="37">#REF!</definedName>
    <definedName name="BXI" localSheetId="41">#REF!</definedName>
    <definedName name="BXI" localSheetId="4">#REF!</definedName>
    <definedName name="BXI" localSheetId="45">#REF!</definedName>
    <definedName name="BXI" localSheetId="46">#REF!</definedName>
    <definedName name="BXI" localSheetId="47">#REF!</definedName>
    <definedName name="BXI" localSheetId="48">#REF!</definedName>
    <definedName name="BXI" localSheetId="49">#REF!</definedName>
    <definedName name="BXI" localSheetId="50">#REF!</definedName>
    <definedName name="BXI" localSheetId="5">#REF!</definedName>
    <definedName name="BXI" localSheetId="51">#REF!</definedName>
    <definedName name="BXI" localSheetId="52">#REF!</definedName>
    <definedName name="BXI" localSheetId="53">#REF!</definedName>
    <definedName name="BXI" localSheetId="54">#REF!</definedName>
    <definedName name="BXI" localSheetId="56">#REF!</definedName>
    <definedName name="BXI" localSheetId="57">#REF!</definedName>
    <definedName name="BXI" localSheetId="58">#REF!</definedName>
    <definedName name="BXI" localSheetId="59">#REF!</definedName>
    <definedName name="BXI" localSheetId="60">#REF!</definedName>
    <definedName name="BXI" localSheetId="61">#REF!</definedName>
    <definedName name="BXI" localSheetId="62">#REF!</definedName>
    <definedName name="BXI" localSheetId="63">#REF!</definedName>
    <definedName name="BXI" localSheetId="6">#REF!</definedName>
    <definedName name="BXI" localSheetId="64">#REF!</definedName>
    <definedName name="BXI" localSheetId="65">#REF!</definedName>
    <definedName name="BXI" localSheetId="66">#REF!</definedName>
    <definedName name="BXI" localSheetId="67">#REF!</definedName>
    <definedName name="BXI" localSheetId="68">#REF!</definedName>
    <definedName name="BXI" localSheetId="69">#REF!</definedName>
    <definedName name="BXI" localSheetId="71">#REF!</definedName>
    <definedName name="BXI" localSheetId="72">#REF!</definedName>
    <definedName name="BXI" localSheetId="73">#REF!</definedName>
    <definedName name="BXI" localSheetId="7">#REF!</definedName>
    <definedName name="BXI" localSheetId="74">#REF!</definedName>
    <definedName name="BXI" localSheetId="75">#REF!</definedName>
    <definedName name="BXI" localSheetId="76">#REF!</definedName>
    <definedName name="BXI" localSheetId="77">#REF!</definedName>
    <definedName name="BXI" localSheetId="78">#REF!</definedName>
    <definedName name="BXI" localSheetId="79">#REF!</definedName>
    <definedName name="BXI" localSheetId="8">#REF!</definedName>
    <definedName name="BXI" localSheetId="9">#REF!</definedName>
    <definedName name="BXI">#REF!</definedName>
    <definedName name="BXS" localSheetId="1">#REF!</definedName>
    <definedName name="BXS" localSheetId="10">#REF!</definedName>
    <definedName name="BXS" localSheetId="11">#REF!</definedName>
    <definedName name="BXS" localSheetId="12">#REF!</definedName>
    <definedName name="BXS" localSheetId="13">#REF!</definedName>
    <definedName name="BXS" localSheetId="15">#REF!</definedName>
    <definedName name="BXS" localSheetId="16">#REF!</definedName>
    <definedName name="BXS" localSheetId="2">#REF!</definedName>
    <definedName name="BXS" localSheetId="23">#REF!</definedName>
    <definedName name="BXS" localSheetId="24">#REF!</definedName>
    <definedName name="BXS" localSheetId="25">#REF!</definedName>
    <definedName name="BXS" localSheetId="26">#REF!</definedName>
    <definedName name="BXS" localSheetId="27">#REF!</definedName>
    <definedName name="BXS" localSheetId="28">#REF!</definedName>
    <definedName name="BXS" localSheetId="29">#REF!</definedName>
    <definedName name="BXS" localSheetId="3">#REF!</definedName>
    <definedName name="BXS" localSheetId="31">#REF!</definedName>
    <definedName name="BXS" localSheetId="32">#REF!</definedName>
    <definedName name="BXS" localSheetId="33">#REF!</definedName>
    <definedName name="BXS" localSheetId="34">#REF!</definedName>
    <definedName name="BXS" localSheetId="37">#REF!</definedName>
    <definedName name="BXS" localSheetId="41">#REF!</definedName>
    <definedName name="BXS" localSheetId="4">#REF!</definedName>
    <definedName name="BXS" localSheetId="45">#REF!</definedName>
    <definedName name="BXS" localSheetId="46">#REF!</definedName>
    <definedName name="BXS" localSheetId="47">#REF!</definedName>
    <definedName name="BXS" localSheetId="48">#REF!</definedName>
    <definedName name="BXS" localSheetId="49">#REF!</definedName>
    <definedName name="BXS" localSheetId="50">#REF!</definedName>
    <definedName name="BXS" localSheetId="5">#REF!</definedName>
    <definedName name="BXS" localSheetId="51">#REF!</definedName>
    <definedName name="BXS" localSheetId="52">#REF!</definedName>
    <definedName name="BXS" localSheetId="53">#REF!</definedName>
    <definedName name="BXS" localSheetId="54">#REF!</definedName>
    <definedName name="BXS" localSheetId="56">#REF!</definedName>
    <definedName name="BXS" localSheetId="57">#REF!</definedName>
    <definedName name="BXS" localSheetId="58">#REF!</definedName>
    <definedName name="BXS" localSheetId="59">#REF!</definedName>
    <definedName name="BXS" localSheetId="60">#REF!</definedName>
    <definedName name="BXS" localSheetId="61">#REF!</definedName>
    <definedName name="BXS" localSheetId="62">#REF!</definedName>
    <definedName name="BXS" localSheetId="63">#REF!</definedName>
    <definedName name="BXS" localSheetId="6">#REF!</definedName>
    <definedName name="BXS" localSheetId="64">#REF!</definedName>
    <definedName name="BXS" localSheetId="65">#REF!</definedName>
    <definedName name="BXS" localSheetId="66">#REF!</definedName>
    <definedName name="BXS" localSheetId="67">#REF!</definedName>
    <definedName name="BXS" localSheetId="68">#REF!</definedName>
    <definedName name="BXS" localSheetId="69">#REF!</definedName>
    <definedName name="BXS" localSheetId="71">#REF!</definedName>
    <definedName name="BXS" localSheetId="72">#REF!</definedName>
    <definedName name="BXS" localSheetId="73">#REF!</definedName>
    <definedName name="BXS" localSheetId="7">#REF!</definedName>
    <definedName name="BXS" localSheetId="74">#REF!</definedName>
    <definedName name="BXS" localSheetId="75">#REF!</definedName>
    <definedName name="BXS" localSheetId="76">#REF!</definedName>
    <definedName name="BXS" localSheetId="77">#REF!</definedName>
    <definedName name="BXS" localSheetId="78">#REF!</definedName>
    <definedName name="BXS" localSheetId="79">#REF!</definedName>
    <definedName name="BXS" localSheetId="8">#REF!</definedName>
    <definedName name="BXS" localSheetId="9">#REF!</definedName>
    <definedName name="BXS">#REF!</definedName>
    <definedName name="c_heading" localSheetId="5">'[25]Table of Contents'!$D$110:$O$111</definedName>
    <definedName name="c_heading" localSheetId="6">'[26]Table of Contents'!$D$110:$O$111</definedName>
    <definedName name="c_heading">'[27]Table of Contents'!$D$110:$O$111</definedName>
    <definedName name="CAD" localSheetId="5">[79]CIRRs!$C$80</definedName>
    <definedName name="CAD" localSheetId="6">[79]CIRRs!$C$80</definedName>
    <definedName name="CAD">[80]CIRRs!$C$80</definedName>
    <definedName name="CAD2BOP" localSheetId="1">[94]T1!#REF!</definedName>
    <definedName name="CAD2BOP" localSheetId="10">[94]T1!#REF!</definedName>
    <definedName name="CAD2BOP" localSheetId="11">[94]T1!#REF!</definedName>
    <definedName name="CAD2BOP" localSheetId="12">[94]T1!#REF!</definedName>
    <definedName name="CAD2BOP" localSheetId="13">[94]T1!#REF!</definedName>
    <definedName name="CAD2BOP" localSheetId="2">[94]T1!#REF!</definedName>
    <definedName name="CAD2BOP" localSheetId="25">[94]T1!#REF!</definedName>
    <definedName name="CAD2BOP" localSheetId="26">[94]T1!#REF!</definedName>
    <definedName name="CAD2BOP" localSheetId="27">[94]T1!#REF!</definedName>
    <definedName name="CAD2BOP" localSheetId="28">[94]T1!#REF!</definedName>
    <definedName name="CAD2BOP" localSheetId="29">[94]T1!#REF!</definedName>
    <definedName name="CAD2BOP" localSheetId="3">[94]T1!#REF!</definedName>
    <definedName name="CAD2BOP" localSheetId="31">[94]T1!#REF!</definedName>
    <definedName name="CAD2BOP" localSheetId="32">[94]T1!#REF!</definedName>
    <definedName name="CAD2BOP" localSheetId="33">[94]T1!#REF!</definedName>
    <definedName name="CAD2BOP" localSheetId="34">[94]T1!#REF!</definedName>
    <definedName name="CAD2BOP" localSheetId="37">[94]T1!#REF!</definedName>
    <definedName name="CAD2BOP" localSheetId="41">[94]T1!#REF!</definedName>
    <definedName name="CAD2BOP" localSheetId="4">[94]T1!#REF!</definedName>
    <definedName name="CAD2BOP" localSheetId="45">[94]T1!#REF!</definedName>
    <definedName name="CAD2BOP" localSheetId="46">[94]T1!#REF!</definedName>
    <definedName name="CAD2BOP" localSheetId="47">[94]T1!#REF!</definedName>
    <definedName name="CAD2BOP" localSheetId="48">[94]T1!#REF!</definedName>
    <definedName name="CAD2BOP" localSheetId="49">[94]T1!#REF!</definedName>
    <definedName name="CAD2BOP" localSheetId="50">[94]T1!#REF!</definedName>
    <definedName name="CAD2BOP" localSheetId="5">[95]T1!#REF!</definedName>
    <definedName name="CAD2BOP" localSheetId="51">[94]T1!#REF!</definedName>
    <definedName name="CAD2BOP" localSheetId="52">[94]T1!#REF!</definedName>
    <definedName name="CAD2BOP" localSheetId="53">[94]T1!#REF!</definedName>
    <definedName name="CAD2BOP" localSheetId="54">[94]T1!#REF!</definedName>
    <definedName name="CAD2BOP" localSheetId="56">[94]T1!#REF!</definedName>
    <definedName name="CAD2BOP" localSheetId="57">[94]T1!#REF!</definedName>
    <definedName name="CAD2BOP" localSheetId="58">[94]T1!#REF!</definedName>
    <definedName name="CAD2BOP" localSheetId="59">[94]T1!#REF!</definedName>
    <definedName name="CAD2BOP" localSheetId="60">[94]T1!#REF!</definedName>
    <definedName name="CAD2BOP" localSheetId="61">[94]T1!#REF!</definedName>
    <definedName name="CAD2BOP" localSheetId="62">[94]T1!#REF!</definedName>
    <definedName name="CAD2BOP" localSheetId="63">[94]T1!#REF!</definedName>
    <definedName name="CAD2BOP" localSheetId="6">[96]T1!#REF!</definedName>
    <definedName name="CAD2BOP" localSheetId="64">[94]T1!#REF!</definedName>
    <definedName name="CAD2BOP" localSheetId="65">[94]T1!#REF!</definedName>
    <definedName name="CAD2BOP" localSheetId="66">[94]T1!#REF!</definedName>
    <definedName name="CAD2BOP" localSheetId="67">[94]T1!#REF!</definedName>
    <definedName name="CAD2BOP" localSheetId="68">[94]T1!#REF!</definedName>
    <definedName name="CAD2BOP" localSheetId="69">[94]T1!#REF!</definedName>
    <definedName name="CAD2BOP" localSheetId="71">[94]T1!#REF!</definedName>
    <definedName name="CAD2BOP" localSheetId="72">[94]T1!#REF!</definedName>
    <definedName name="CAD2BOP" localSheetId="73">[94]T1!#REF!</definedName>
    <definedName name="CAD2BOP" localSheetId="7">[94]T1!#REF!</definedName>
    <definedName name="CAD2BOP" localSheetId="74">[94]T1!#REF!</definedName>
    <definedName name="CAD2BOP" localSheetId="75">[94]T1!#REF!</definedName>
    <definedName name="CAD2BOP" localSheetId="76">[94]T1!#REF!</definedName>
    <definedName name="CAD2BOP" localSheetId="77">[94]T1!#REF!</definedName>
    <definedName name="CAD2BOP" localSheetId="78">[94]T1!#REF!</definedName>
    <definedName name="CAD2BOP" localSheetId="79">[94]T1!#REF!</definedName>
    <definedName name="CAD2BOP" localSheetId="8">[94]T1!#REF!</definedName>
    <definedName name="CAD2BOP" localSheetId="9">[94]T1!#REF!</definedName>
    <definedName name="CAD2BOP">[94]T1!#REF!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2" hidden="1">{FALSE,FALSE,-1.25,-15.5,484.5,276.75,FALSE,FALSE,TRUE,TRUE,0,12,#N/A,46,#N/A,2.93460490463215,15.35,1,FALSE,FALSE,3,TRUE,1,FALSE,100,"Swvu.PLA1.","ACwvu.PLA1.",#N/A,FALSE,FALSE,0,0,0,0,2,"","",TRUE,TRUE,FALSE,FALSE,1,60,#N/A,#N/A,FALSE,FALSE,FALSE,FALSE,FALSE,FALSE,FALSE,9,65532,65532,FALSE,FALSE,TRUE,TRUE,TRUE}</definedName>
    <definedName name="caja" localSheetId="73"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75" hidden="1">{FALSE,FALSE,-1.25,-15.5,484.5,276.75,FALSE,FALSE,TRUE,TRUE,0,12,#N/A,46,#N/A,2.93460490463215,15.35,1,FALSE,FALSE,3,TRUE,1,FALSE,100,"Swvu.PLA1.","ACwvu.PLA1.",#N/A,FALSE,FALSE,0,0,0,0,2,"","",TRUE,TRUE,FALSE,FALSE,1,60,#N/A,#N/A,FALSE,FALSE,FALSE,FALSE,FALSE,FALSE,FALSE,9,65532,65532,FALSE,FALSE,TRUE,TRUE,TRUE}</definedName>
    <definedName name="caja" localSheetId="76" hidden="1">{FALSE,FALSE,-1.25,-15.5,484.5,276.75,FALSE,FALSE,TRUE,TRUE,0,12,#N/A,46,#N/A,2.93460490463215,15.35,1,FALSE,FALSE,3,TRUE,1,FALSE,100,"Swvu.PLA1.","ACwvu.PLA1.",#N/A,FALSE,FALSE,0,0,0,0,2,"","",TRUE,TRUE,FALSE,FALSE,1,60,#N/A,#N/A,FALSE,FALSE,FALSE,FALSE,FALSE,FALSE,FALSE,9,65532,65532,FALSE,FALSE,TRUE,TRUE,TRUE}</definedName>
    <definedName name="caja" localSheetId="77" hidden="1">{FALSE,FALSE,-1.25,-15.5,484.5,276.75,FALSE,FALSE,TRUE,TRUE,0,12,#N/A,46,#N/A,2.93460490463215,15.35,1,FALSE,FALSE,3,TRUE,1,FALSE,100,"Swvu.PLA1.","ACwvu.PLA1.",#N/A,FALSE,FALSE,0,0,0,0,2,"","",TRUE,TRUE,FALSE,FALSE,1,60,#N/A,#N/A,FALSE,FALSE,FALSE,FALSE,FALSE,FALSE,FALSE,9,65532,65532,FALSE,FALSE,TRUE,TRUE,TRUE}</definedName>
    <definedName name="caja" localSheetId="78" hidden="1">{FALSE,FALSE,-1.25,-15.5,484.5,276.75,FALSE,FALSE,TRUE,TRUE,0,12,#N/A,46,#N/A,2.93460490463215,15.35,1,FALSE,FALSE,3,TRUE,1,FALSE,100,"Swvu.PLA1.","ACwvu.PLA1.",#N/A,FALSE,FALSE,0,0,0,0,2,"","",TRUE,TRUE,FALSE,FALSE,1,60,#N/A,#N/A,FALSE,FALSE,FALSE,FALSE,FALSE,FALSE,FALSE,9,65532,65532,FALSE,FALSE,TRUE,TRUE,TRUE}</definedName>
    <definedName name="caja" localSheetId="79"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2" hidden="1">{FALSE,FALSE,-1.25,-15.5,484.5,276.75,FALSE,FALSE,TRUE,TRUE,0,12,#N/A,46,#N/A,2.93460490463215,15.35,1,FALSE,FALSE,3,TRUE,1,FALSE,100,"Swvu.PLA1.","ACwvu.PLA1.",#N/A,FALSE,FALSE,0,0,0,0,2,"","",TRUE,TRUE,FALSE,FALSE,1,60,#N/A,#N/A,FALSE,FALSE,FALSE,FALSE,FALSE,FALSE,FALSE,9,65532,65532,FALSE,FALSE,TRUE,TRUE,TRUE}</definedName>
    <definedName name="caja1" localSheetId="73"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75" hidden="1">{FALSE,FALSE,-1.25,-15.5,484.5,276.75,FALSE,FALSE,TRUE,TRUE,0,12,#N/A,46,#N/A,2.93460490463215,15.35,1,FALSE,FALSE,3,TRUE,1,FALSE,100,"Swvu.PLA1.","ACwvu.PLA1.",#N/A,FALSE,FALSE,0,0,0,0,2,"","",TRUE,TRUE,FALSE,FALSE,1,60,#N/A,#N/A,FALSE,FALSE,FALSE,FALSE,FALSE,FALSE,FALSE,9,65532,65532,FALSE,FALSE,TRUE,TRUE,TRUE}</definedName>
    <definedName name="caja1" localSheetId="76" hidden="1">{FALSE,FALSE,-1.25,-15.5,484.5,276.75,FALSE,FALSE,TRUE,TRUE,0,12,#N/A,46,#N/A,2.93460490463215,15.35,1,FALSE,FALSE,3,TRUE,1,FALSE,100,"Swvu.PLA1.","ACwvu.PLA1.",#N/A,FALSE,FALSE,0,0,0,0,2,"","",TRUE,TRUE,FALSE,FALSE,1,60,#N/A,#N/A,FALSE,FALSE,FALSE,FALSE,FALSE,FALSE,FALSE,9,65532,65532,FALSE,FALSE,TRUE,TRUE,TRUE}</definedName>
    <definedName name="caja1" localSheetId="77" hidden="1">{FALSE,FALSE,-1.25,-15.5,484.5,276.75,FALSE,FALSE,TRUE,TRUE,0,12,#N/A,46,#N/A,2.93460490463215,15.35,1,FALSE,FALSE,3,TRUE,1,FALSE,100,"Swvu.PLA1.","ACwvu.PLA1.",#N/A,FALSE,FALSE,0,0,0,0,2,"","",TRUE,TRUE,FALSE,FALSE,1,60,#N/A,#N/A,FALSE,FALSE,FALSE,FALSE,FALSE,FALSE,FALSE,9,65532,65532,FALSE,FALSE,TRUE,TRUE,TRUE}</definedName>
    <definedName name="caja1" localSheetId="78" hidden="1">{FALSE,FALSE,-1.25,-15.5,484.5,276.75,FALSE,FALSE,TRUE,TRUE,0,12,#N/A,46,#N/A,2.93460490463215,15.35,1,FALSE,FALSE,3,TRUE,1,FALSE,100,"Swvu.PLA1.","ACwvu.PLA1.",#N/A,FALSE,FALSE,0,0,0,0,2,"","",TRUE,TRUE,FALSE,FALSE,1,60,#N/A,#N/A,FALSE,FALSE,FALSE,FALSE,FALSE,FALSE,FALSE,9,65532,65532,FALSE,FALSE,TRUE,TRUE,TRUE}</definedName>
    <definedName name="caja1" localSheetId="79"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2" hidden="1">{FALSE,FALSE,-1.25,-15.5,484.5,276.75,FALSE,FALSE,TRUE,TRUE,0,12,#N/A,46,#N/A,2.93460490463215,15.35,1,FALSE,FALSE,3,TRUE,1,FALSE,100,"Swvu.PLA1.","ACwvu.PLA1.",#N/A,FALSE,FALSE,0,0,0,0,2,"","",TRUE,TRUE,FALSE,FALSE,1,60,#N/A,#N/A,FALSE,FALSE,FALSE,FALSE,FALSE,FALSE,FALSE,9,65532,65532,FALSE,FALSE,TRUE,TRUE,TRUE}</definedName>
    <definedName name="caja2" localSheetId="73"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75" hidden="1">{FALSE,FALSE,-1.25,-15.5,484.5,276.75,FALSE,FALSE,TRUE,TRUE,0,12,#N/A,46,#N/A,2.93460490463215,15.35,1,FALSE,FALSE,3,TRUE,1,FALSE,100,"Swvu.PLA1.","ACwvu.PLA1.",#N/A,FALSE,FALSE,0,0,0,0,2,"","",TRUE,TRUE,FALSE,FALSE,1,60,#N/A,#N/A,FALSE,FALSE,FALSE,FALSE,FALSE,FALSE,FALSE,9,65532,65532,FALSE,FALSE,TRUE,TRUE,TRUE}</definedName>
    <definedName name="caja2" localSheetId="76" hidden="1">{FALSE,FALSE,-1.25,-15.5,484.5,276.75,FALSE,FALSE,TRUE,TRUE,0,12,#N/A,46,#N/A,2.93460490463215,15.35,1,FALSE,FALSE,3,TRUE,1,FALSE,100,"Swvu.PLA1.","ACwvu.PLA1.",#N/A,FALSE,FALSE,0,0,0,0,2,"","",TRUE,TRUE,FALSE,FALSE,1,60,#N/A,#N/A,FALSE,FALSE,FALSE,FALSE,FALSE,FALSE,FALSE,9,65532,65532,FALSE,FALSE,TRUE,TRUE,TRUE}</definedName>
    <definedName name="caja2" localSheetId="77" hidden="1">{FALSE,FALSE,-1.25,-15.5,484.5,276.75,FALSE,FALSE,TRUE,TRUE,0,12,#N/A,46,#N/A,2.93460490463215,15.35,1,FALSE,FALSE,3,TRUE,1,FALSE,100,"Swvu.PLA1.","ACwvu.PLA1.",#N/A,FALSE,FALSE,0,0,0,0,2,"","",TRUE,TRUE,FALSE,FALSE,1,60,#N/A,#N/A,FALSE,FALSE,FALSE,FALSE,FALSE,FALSE,FALSE,9,65532,65532,FALSE,FALSE,TRUE,TRUE,TRUE}</definedName>
    <definedName name="caja2" localSheetId="78" hidden="1">{FALSE,FALSE,-1.25,-15.5,484.5,276.75,FALSE,FALSE,TRUE,TRUE,0,12,#N/A,46,#N/A,2.93460490463215,15.35,1,FALSE,FALSE,3,TRUE,1,FALSE,100,"Swvu.PLA1.","ACwvu.PLA1.",#N/A,FALSE,FALSE,0,0,0,0,2,"","",TRUE,TRUE,FALSE,FALSE,1,60,#N/A,#N/A,FALSE,FALSE,FALSE,FALSE,FALSE,FALSE,FALSE,9,65532,65532,FALSE,FALSE,TRUE,TRUE,TRUE}</definedName>
    <definedName name="caja2" localSheetId="79"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2" hidden="1">{FALSE,FALSE,-1.25,-15.5,484.5,276.75,FALSE,FALSE,TRUE,TRUE,0,12,#N/A,46,#N/A,2.93460490463215,15.35,1,FALSE,FALSE,3,TRUE,1,FALSE,100,"Swvu.PLA1.","ACwvu.PLA1.",#N/A,FALSE,FALSE,0,0,0,0,2,"","",TRUE,TRUE,FALSE,FALSE,1,60,#N/A,#N/A,FALSE,FALSE,FALSE,FALSE,FALSE,FALSE,FALSE,9,65532,65532,FALSE,FALSE,TRUE,TRUE,TRUE}</definedName>
    <definedName name="caja3" localSheetId="73"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75" hidden="1">{FALSE,FALSE,-1.25,-15.5,484.5,276.75,FALSE,FALSE,TRUE,TRUE,0,12,#N/A,46,#N/A,2.93460490463215,15.35,1,FALSE,FALSE,3,TRUE,1,FALSE,100,"Swvu.PLA1.","ACwvu.PLA1.",#N/A,FALSE,FALSE,0,0,0,0,2,"","",TRUE,TRUE,FALSE,FALSE,1,60,#N/A,#N/A,FALSE,FALSE,FALSE,FALSE,FALSE,FALSE,FALSE,9,65532,65532,FALSE,FALSE,TRUE,TRUE,TRUE}</definedName>
    <definedName name="caja3" localSheetId="76" hidden="1">{FALSE,FALSE,-1.25,-15.5,484.5,276.75,FALSE,FALSE,TRUE,TRUE,0,12,#N/A,46,#N/A,2.93460490463215,15.35,1,FALSE,FALSE,3,TRUE,1,FALSE,100,"Swvu.PLA1.","ACwvu.PLA1.",#N/A,FALSE,FALSE,0,0,0,0,2,"","",TRUE,TRUE,FALSE,FALSE,1,60,#N/A,#N/A,FALSE,FALSE,FALSE,FALSE,FALSE,FALSE,FALSE,9,65532,65532,FALSE,FALSE,TRUE,TRUE,TRUE}</definedName>
    <definedName name="caja3" localSheetId="77" hidden="1">{FALSE,FALSE,-1.25,-15.5,484.5,276.75,FALSE,FALSE,TRUE,TRUE,0,12,#N/A,46,#N/A,2.93460490463215,15.35,1,FALSE,FALSE,3,TRUE,1,FALSE,100,"Swvu.PLA1.","ACwvu.PLA1.",#N/A,FALSE,FALSE,0,0,0,0,2,"","",TRUE,TRUE,FALSE,FALSE,1,60,#N/A,#N/A,FALSE,FALSE,FALSE,FALSE,FALSE,FALSE,FALSE,9,65532,65532,FALSE,FALSE,TRUE,TRUE,TRUE}</definedName>
    <definedName name="caja3" localSheetId="78" hidden="1">{FALSE,FALSE,-1.25,-15.5,484.5,276.75,FALSE,FALSE,TRUE,TRUE,0,12,#N/A,46,#N/A,2.93460490463215,15.35,1,FALSE,FALSE,3,TRUE,1,FALSE,100,"Swvu.PLA1.","ACwvu.PLA1.",#N/A,FALSE,FALSE,0,0,0,0,2,"","",TRUE,TRUE,FALSE,FALSE,1,60,#N/A,#N/A,FALSE,FALSE,FALSE,FALSE,FALSE,FALSE,FALSE,9,65532,65532,FALSE,FALSE,TRUE,TRUE,TRUE}</definedName>
    <definedName name="caja3" localSheetId="79"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 localSheetId="1">'1'!calcCAS</definedName>
    <definedName name="calcCAS" localSheetId="10">'10'!calcCAS</definedName>
    <definedName name="calcCAS" localSheetId="11">'11'!calcCAS</definedName>
    <definedName name="calcCAS" localSheetId="12">'12'!calcCAS</definedName>
    <definedName name="calcCAS" localSheetId="13">'13'!calcCAS</definedName>
    <definedName name="calcCAS" localSheetId="15">'15'!calcCAS</definedName>
    <definedName name="calcCAS" localSheetId="16">'16'!calcCAS</definedName>
    <definedName name="calcCAS" localSheetId="2">'2'!calcCAS</definedName>
    <definedName name="calcCAS" localSheetId="22">'22a-b'!calcCAS</definedName>
    <definedName name="calcCAS" localSheetId="23">'23'!calcCAS</definedName>
    <definedName name="calcCAS" localSheetId="24">'24'!calcCAS</definedName>
    <definedName name="calcCAS" localSheetId="25">'25a'!calcCAS</definedName>
    <definedName name="calcCAS" localSheetId="26">'25b'!calcCAS</definedName>
    <definedName name="calcCAS" localSheetId="27">'26'!calcCAS</definedName>
    <definedName name="calcCAS" localSheetId="28">#N/A</definedName>
    <definedName name="calcCAS" localSheetId="29">#N/A</definedName>
    <definedName name="calcCAS" localSheetId="3">'3'!calcCAS</definedName>
    <definedName name="calcCAS" localSheetId="31">'30'!calcCAS</definedName>
    <definedName name="calcCAS" localSheetId="32">'31'!calcCAS</definedName>
    <definedName name="calcCAS" localSheetId="33">'32'!calcCAS</definedName>
    <definedName name="calcCAS" localSheetId="34">[54]!calcCAS</definedName>
    <definedName name="calcCAS" localSheetId="37">'36'!calcCAS</definedName>
    <definedName name="calcCAS" localSheetId="41">'25b'!calcCAS</definedName>
    <definedName name="calcCAS" localSheetId="4">'4'!calcCAS</definedName>
    <definedName name="calcCAS" localSheetId="45">'45a-c'!calcCAS</definedName>
    <definedName name="calcCAS" localSheetId="46">[55]!calcCAS</definedName>
    <definedName name="calcCAS" localSheetId="47">[55]!calcCAS</definedName>
    <definedName name="calcCAS" localSheetId="48">[55]!calcCAS</definedName>
    <definedName name="calcCAS" localSheetId="49">[55]!calcCAS</definedName>
    <definedName name="calcCAS" localSheetId="50">[56]!calcCAS</definedName>
    <definedName name="calcCAS" localSheetId="5">'5'!calcCAS</definedName>
    <definedName name="calcCAS" localSheetId="51">[55]!calcCAS</definedName>
    <definedName name="calcCAS" localSheetId="52">'51-52'!calcCAS</definedName>
    <definedName name="calcCAS" localSheetId="53">'53a-b'!calcCAS</definedName>
    <definedName name="calcCAS" localSheetId="54">[57]!calcCAS</definedName>
    <definedName name="calcCAS" localSheetId="56">[56]!calcCAS</definedName>
    <definedName name="calcCAS" localSheetId="57">[56]!calcCAS</definedName>
    <definedName name="calcCAS" localSheetId="58">[56]!calcCAS</definedName>
    <definedName name="calcCAS" localSheetId="59">'57a-b'!calcCAS</definedName>
    <definedName name="calcCAS" localSheetId="60">'58a'!calcCAS</definedName>
    <definedName name="calcCAS" localSheetId="61">'58b-c'!calcCAS</definedName>
    <definedName name="calcCAS" localSheetId="62">'58d'!calcCAS</definedName>
    <definedName name="calcCAS" localSheetId="63">'59-60'!calcCAS</definedName>
    <definedName name="calcCAS" localSheetId="6">'6'!calcCAS</definedName>
    <definedName name="calcCAS" localSheetId="64">'61'!calcCAS</definedName>
    <definedName name="calcCAS" localSheetId="65">'62a'!calcCAS</definedName>
    <definedName name="calcCAS" localSheetId="66">'62b'!calcCAS</definedName>
    <definedName name="calcCAS" localSheetId="67">'63a-b'!calcCAS</definedName>
    <definedName name="calcCAS" localSheetId="68">'64'!calcCAS</definedName>
    <definedName name="calcCAS" localSheetId="69">#N/A</definedName>
    <definedName name="calcCAS" localSheetId="71">'67'!calcCAS</definedName>
    <definedName name="calcCAS" localSheetId="72">'68a-b '!calcCAS</definedName>
    <definedName name="calcCAS" localSheetId="73">'69a-b '!calcCAS</definedName>
    <definedName name="calcCAS" localSheetId="7">'7'!calcCAS</definedName>
    <definedName name="calcCAS" localSheetId="74">'70a-b- c'!calcCAS</definedName>
    <definedName name="calcCAS" localSheetId="75">#N/A</definedName>
    <definedName name="calcCAS" localSheetId="76">#N/A</definedName>
    <definedName name="calcCAS" localSheetId="77">'72'!calcCAS</definedName>
    <definedName name="calcCAS" localSheetId="78">'73'!calcCAS</definedName>
    <definedName name="calcCAS" localSheetId="79">'74'!calcCAS</definedName>
    <definedName name="calcCAS" localSheetId="8">'8  '!calcCAS</definedName>
    <definedName name="calcCAS" localSheetId="9">'9'!calcCAS</definedName>
    <definedName name="calcCAS">[0]!calcCAS</definedName>
    <definedName name="calcNGS_NGDP">#N/A</definedName>
    <definedName name="capital" localSheetId="5">[126]Static!$B$3</definedName>
    <definedName name="capital" localSheetId="6">[126]Static!$B$3</definedName>
    <definedName name="capital">[127]Static!$B$3</definedName>
    <definedName name="CAS_PROC" localSheetId="1">'1'!CAS_PROC</definedName>
    <definedName name="CAS_PROC" localSheetId="10">'10'!CAS_PROC</definedName>
    <definedName name="CAS_PROC" localSheetId="11">'11'!CAS_PROC</definedName>
    <definedName name="CAS_PROC" localSheetId="12">'12'!CAS_PROC</definedName>
    <definedName name="CAS_PROC" localSheetId="13">'13'!CAS_PROC</definedName>
    <definedName name="CAS_PROC" localSheetId="15">'15'!CAS_PROC</definedName>
    <definedName name="CAS_PROC" localSheetId="16">'16'!CAS_PROC</definedName>
    <definedName name="CAS_PROC" localSheetId="2">'2'!CAS_PROC</definedName>
    <definedName name="CAS_PROC" localSheetId="22">'22a-b'!CAS_PROC</definedName>
    <definedName name="CAS_PROC" localSheetId="23">'23'!CAS_PROC</definedName>
    <definedName name="CAS_PROC" localSheetId="24">'24'!CAS_PROC</definedName>
    <definedName name="CAS_PROC" localSheetId="25">'25a'!CAS_PROC</definedName>
    <definedName name="CAS_PROC" localSheetId="26">'25b'!CAS_PROC</definedName>
    <definedName name="CAS_PROC" localSheetId="27">'26'!CAS_PROC</definedName>
    <definedName name="CAS_PROC" localSheetId="28">#N/A</definedName>
    <definedName name="CAS_PROC" localSheetId="29">#N/A</definedName>
    <definedName name="CAS_PROC" localSheetId="3">'3'!CAS_PROC</definedName>
    <definedName name="CAS_PROC" localSheetId="31">'30'!CAS_PROC</definedName>
    <definedName name="CAS_PROC" localSheetId="32">'31'!CAS_PROC</definedName>
    <definedName name="CAS_PROC" localSheetId="33">'32'!CAS_PROC</definedName>
    <definedName name="CAS_PROC" localSheetId="34">[54]!CAS_PROC</definedName>
    <definedName name="CAS_PROC" localSheetId="37">'36'!CAS_PROC</definedName>
    <definedName name="CAS_PROC" localSheetId="41">'25b'!CAS_PROC</definedName>
    <definedName name="CAS_PROC" localSheetId="4">'4'!CAS_PROC</definedName>
    <definedName name="CAS_PROC" localSheetId="45">'45a-c'!CAS_PROC</definedName>
    <definedName name="CAS_PROC" localSheetId="46">[55]!CAS_PROC</definedName>
    <definedName name="CAS_PROC" localSheetId="47">[55]!CAS_PROC</definedName>
    <definedName name="CAS_PROC" localSheetId="48">[55]!CAS_PROC</definedName>
    <definedName name="CAS_PROC" localSheetId="49">[55]!CAS_PROC</definedName>
    <definedName name="CAS_PROC" localSheetId="50">[56]!CAS_PROC</definedName>
    <definedName name="CAS_PROC" localSheetId="5">'5'!CAS_PROC</definedName>
    <definedName name="CAS_PROC" localSheetId="51">[55]!CAS_PROC</definedName>
    <definedName name="CAS_PROC" localSheetId="52">'51-52'!CAS_PROC</definedName>
    <definedName name="CAS_PROC" localSheetId="53">'53a-b'!CAS_PROC</definedName>
    <definedName name="CAS_PROC" localSheetId="54">[57]!CAS_PROC</definedName>
    <definedName name="CAS_PROC" localSheetId="56">[56]!CAS_PROC</definedName>
    <definedName name="CAS_PROC" localSheetId="57">[56]!CAS_PROC</definedName>
    <definedName name="CAS_PROC" localSheetId="58">[56]!CAS_PROC</definedName>
    <definedName name="CAS_PROC" localSheetId="59">'57a-b'!CAS_PROC</definedName>
    <definedName name="CAS_PROC" localSheetId="60">'58a'!CAS_PROC</definedName>
    <definedName name="CAS_PROC" localSheetId="61">'58b-c'!CAS_PROC</definedName>
    <definedName name="CAS_PROC" localSheetId="62">'58d'!CAS_PROC</definedName>
    <definedName name="CAS_PROC" localSheetId="63">'59-60'!CAS_PROC</definedName>
    <definedName name="CAS_PROC" localSheetId="6">'6'!CAS_PROC</definedName>
    <definedName name="CAS_PROC" localSheetId="64">'61'!CAS_PROC</definedName>
    <definedName name="CAS_PROC" localSheetId="65">'62a'!CAS_PROC</definedName>
    <definedName name="CAS_PROC" localSheetId="66">'62b'!CAS_PROC</definedName>
    <definedName name="CAS_PROC" localSheetId="67">'63a-b'!CAS_PROC</definedName>
    <definedName name="CAS_PROC" localSheetId="68">'64'!CAS_PROC</definedName>
    <definedName name="CAS_PROC" localSheetId="69">#N/A</definedName>
    <definedName name="CAS_PROC" localSheetId="71">'67'!CAS_PROC</definedName>
    <definedName name="CAS_PROC" localSheetId="72">'68a-b '!CAS_PROC</definedName>
    <definedName name="CAS_PROC" localSheetId="73">'69a-b '!CAS_PROC</definedName>
    <definedName name="CAS_PROC" localSheetId="7">'7'!CAS_PROC</definedName>
    <definedName name="CAS_PROC" localSheetId="74">'70a-b- c'!CAS_PROC</definedName>
    <definedName name="CAS_PROC" localSheetId="75">#N/A</definedName>
    <definedName name="CAS_PROC" localSheetId="76">#N/A</definedName>
    <definedName name="CAS_PROC" localSheetId="77">'72'!CAS_PROC</definedName>
    <definedName name="CAS_PROC" localSheetId="78">'73'!CAS_PROC</definedName>
    <definedName name="CAS_PROC" localSheetId="79">'74'!CAS_PROC</definedName>
    <definedName name="CAS_PROC" localSheetId="8">'8  '!CAS_PROC</definedName>
    <definedName name="CAS_PROC" localSheetId="9">'9'!CAS_PROC</definedName>
    <definedName name="CAS_PROC">[0]!CAS_PROC</definedName>
    <definedName name="CASH" localSheetId="1">#REF!</definedName>
    <definedName name="CASH" localSheetId="10">#REF!</definedName>
    <definedName name="CASH" localSheetId="11">#REF!</definedName>
    <definedName name="CASH" localSheetId="12">#REF!</definedName>
    <definedName name="CASH" localSheetId="13">#REF!</definedName>
    <definedName name="CASH" localSheetId="15">#REF!</definedName>
    <definedName name="CASH" localSheetId="16">#REF!</definedName>
    <definedName name="CASH" localSheetId="2">#REF!</definedName>
    <definedName name="CASH" localSheetId="23">#REF!</definedName>
    <definedName name="CASH" localSheetId="24">#REF!</definedName>
    <definedName name="CASH" localSheetId="25">#REF!</definedName>
    <definedName name="CASH" localSheetId="26">#REF!</definedName>
    <definedName name="CASH" localSheetId="27">#REF!</definedName>
    <definedName name="CASH" localSheetId="28">#REF!</definedName>
    <definedName name="CASH" localSheetId="29">#REF!</definedName>
    <definedName name="CASH" localSheetId="3">#REF!</definedName>
    <definedName name="CASH" localSheetId="31">#REF!</definedName>
    <definedName name="CASH" localSheetId="32">#REF!</definedName>
    <definedName name="CASH" localSheetId="33">#REF!</definedName>
    <definedName name="CASH" localSheetId="34">#REF!</definedName>
    <definedName name="CASH" localSheetId="37">#REF!</definedName>
    <definedName name="CASH" localSheetId="41">#REF!</definedName>
    <definedName name="CASH" localSheetId="4">#REF!</definedName>
    <definedName name="CASH" localSheetId="45">#REF!</definedName>
    <definedName name="CASH" localSheetId="46">#REF!</definedName>
    <definedName name="CASH" localSheetId="47">#REF!</definedName>
    <definedName name="CASH" localSheetId="48">#REF!</definedName>
    <definedName name="CASH" localSheetId="49">#REF!</definedName>
    <definedName name="CASH" localSheetId="50">#REF!</definedName>
    <definedName name="CASH" localSheetId="5">#REF!</definedName>
    <definedName name="CASH" localSheetId="51">#REF!</definedName>
    <definedName name="CASH" localSheetId="52">#REF!</definedName>
    <definedName name="CASH" localSheetId="53">#REF!</definedName>
    <definedName name="CASH" localSheetId="54">#REF!</definedName>
    <definedName name="CASH" localSheetId="56">#REF!</definedName>
    <definedName name="CASH" localSheetId="57">#REF!</definedName>
    <definedName name="CASH" localSheetId="58">#REF!</definedName>
    <definedName name="CASH" localSheetId="59">#REF!</definedName>
    <definedName name="CASH" localSheetId="60">#REF!</definedName>
    <definedName name="CASH" localSheetId="61">#REF!</definedName>
    <definedName name="CASH" localSheetId="62">#REF!</definedName>
    <definedName name="CASH" localSheetId="63">#REF!</definedName>
    <definedName name="CASH" localSheetId="6">#REF!</definedName>
    <definedName name="CASH" localSheetId="64">#REF!</definedName>
    <definedName name="CASH" localSheetId="65">#REF!</definedName>
    <definedName name="CASH" localSheetId="66">#REF!</definedName>
    <definedName name="CASH" localSheetId="67">#REF!</definedName>
    <definedName name="CASH" localSheetId="68">#REF!</definedName>
    <definedName name="CASH" localSheetId="69">#REF!</definedName>
    <definedName name="CASH" localSheetId="71">#REF!</definedName>
    <definedName name="CASH" localSheetId="72">#REF!</definedName>
    <definedName name="CASH" localSheetId="73">#REF!</definedName>
    <definedName name="CASH" localSheetId="7">#REF!</definedName>
    <definedName name="CASH" localSheetId="74">#REF!</definedName>
    <definedName name="CASH" localSheetId="75">#REF!</definedName>
    <definedName name="CASH" localSheetId="76">#REF!</definedName>
    <definedName name="CASH" localSheetId="77">#REF!</definedName>
    <definedName name="CASH" localSheetId="78">#REF!</definedName>
    <definedName name="CASH" localSheetId="79">#REF!</definedName>
    <definedName name="CASH" localSheetId="8">#REF!</definedName>
    <definedName name="CASH" localSheetId="9">#REF!</definedName>
    <definedName name="CASH">#REF!</definedName>
    <definedName name="cashflow" localSheetId="1">#REF!</definedName>
    <definedName name="cashflow" localSheetId="10">#REF!</definedName>
    <definedName name="cashflow" localSheetId="11">#REF!</definedName>
    <definedName name="cashflow" localSheetId="12">#REF!</definedName>
    <definedName name="cashflow" localSheetId="13">#REF!</definedName>
    <definedName name="cashflow" localSheetId="15">#REF!</definedName>
    <definedName name="cashflow" localSheetId="16">#REF!</definedName>
    <definedName name="cashflow" localSheetId="2">#REF!</definedName>
    <definedName name="cashflow" localSheetId="23">#REF!</definedName>
    <definedName name="cashflow" localSheetId="24">#REF!</definedName>
    <definedName name="cashflow" localSheetId="25">#REF!</definedName>
    <definedName name="cashflow" localSheetId="26">#REF!</definedName>
    <definedName name="cashflow" localSheetId="27">#REF!</definedName>
    <definedName name="cashflow" localSheetId="28">#REF!</definedName>
    <definedName name="cashflow" localSheetId="29">#REF!</definedName>
    <definedName name="cashflow" localSheetId="3">#REF!</definedName>
    <definedName name="cashflow" localSheetId="31">#REF!</definedName>
    <definedName name="cashflow" localSheetId="32">#REF!</definedName>
    <definedName name="cashflow" localSheetId="33">#REF!</definedName>
    <definedName name="cashflow" localSheetId="34">#REF!</definedName>
    <definedName name="cashflow" localSheetId="37">#REF!</definedName>
    <definedName name="cashflow" localSheetId="41">#REF!</definedName>
    <definedName name="cashflow" localSheetId="4">#REF!</definedName>
    <definedName name="cashflow" localSheetId="45">#REF!</definedName>
    <definedName name="cashflow" localSheetId="46">#REF!</definedName>
    <definedName name="cashflow" localSheetId="47">#REF!</definedName>
    <definedName name="cashflow" localSheetId="48">#REF!</definedName>
    <definedName name="cashflow" localSheetId="49">#REF!</definedName>
    <definedName name="cashflow" localSheetId="50">#REF!</definedName>
    <definedName name="cashflow" localSheetId="5">#REF!</definedName>
    <definedName name="cashflow" localSheetId="51">#REF!</definedName>
    <definedName name="cashflow" localSheetId="52">#REF!</definedName>
    <definedName name="cashflow" localSheetId="53">#REF!</definedName>
    <definedName name="cashflow" localSheetId="54">#REF!</definedName>
    <definedName name="cashflow" localSheetId="56">#REF!</definedName>
    <definedName name="cashflow" localSheetId="57">#REF!</definedName>
    <definedName name="cashflow" localSheetId="58">#REF!</definedName>
    <definedName name="cashflow" localSheetId="59">#REF!</definedName>
    <definedName name="cashflow" localSheetId="60">#REF!</definedName>
    <definedName name="cashflow" localSheetId="61">#REF!</definedName>
    <definedName name="cashflow" localSheetId="62">#REF!</definedName>
    <definedName name="cashflow" localSheetId="63">#REF!</definedName>
    <definedName name="cashflow" localSheetId="6">#REF!</definedName>
    <definedName name="cashflow" localSheetId="64">#REF!</definedName>
    <definedName name="cashflow" localSheetId="65">#REF!</definedName>
    <definedName name="cashflow" localSheetId="66">#REF!</definedName>
    <definedName name="cashflow" localSheetId="67">#REF!</definedName>
    <definedName name="cashflow" localSheetId="68">#REF!</definedName>
    <definedName name="cashflow" localSheetId="69">#REF!</definedName>
    <definedName name="cashflow" localSheetId="71">#REF!</definedName>
    <definedName name="cashflow" localSheetId="72">#REF!</definedName>
    <definedName name="cashflow" localSheetId="73">#REF!</definedName>
    <definedName name="cashflow" localSheetId="7">#REF!</definedName>
    <definedName name="cashflow" localSheetId="74">#REF!</definedName>
    <definedName name="cashflow" localSheetId="75">#REF!</definedName>
    <definedName name="cashflow" localSheetId="76">#REF!</definedName>
    <definedName name="cashflow" localSheetId="77">#REF!</definedName>
    <definedName name="cashflow" localSheetId="78">#REF!</definedName>
    <definedName name="cashflow" localSheetId="79">#REF!</definedName>
    <definedName name="cashflow" localSheetId="8">#REF!</definedName>
    <definedName name="cashflow" localSheetId="9">#REF!</definedName>
    <definedName name="cashflow">#REF!</definedName>
    <definedName name="cashflow98" localSheetId="1">#REF!</definedName>
    <definedName name="cashflow98" localSheetId="10">#REF!</definedName>
    <definedName name="cashflow98" localSheetId="11">#REF!</definedName>
    <definedName name="cashflow98" localSheetId="12">#REF!</definedName>
    <definedName name="cashflow98" localSheetId="13">#REF!</definedName>
    <definedName name="cashflow98" localSheetId="15">#REF!</definedName>
    <definedName name="cashflow98" localSheetId="16">#REF!</definedName>
    <definedName name="cashflow98" localSheetId="2">#REF!</definedName>
    <definedName name="cashflow98" localSheetId="23">#REF!</definedName>
    <definedName name="cashflow98" localSheetId="24">#REF!</definedName>
    <definedName name="cashflow98" localSheetId="25">#REF!</definedName>
    <definedName name="cashflow98" localSheetId="26">#REF!</definedName>
    <definedName name="cashflow98" localSheetId="27">#REF!</definedName>
    <definedName name="cashflow98" localSheetId="28">#REF!</definedName>
    <definedName name="cashflow98" localSheetId="29">#REF!</definedName>
    <definedName name="cashflow98" localSheetId="3">#REF!</definedName>
    <definedName name="cashflow98" localSheetId="31">#REF!</definedName>
    <definedName name="cashflow98" localSheetId="32">#REF!</definedName>
    <definedName name="cashflow98" localSheetId="33">#REF!</definedName>
    <definedName name="cashflow98" localSheetId="34">#REF!</definedName>
    <definedName name="cashflow98" localSheetId="37">#REF!</definedName>
    <definedName name="cashflow98" localSheetId="41">#REF!</definedName>
    <definedName name="cashflow98" localSheetId="4">#REF!</definedName>
    <definedName name="cashflow98" localSheetId="45">#REF!</definedName>
    <definedName name="cashflow98" localSheetId="46">#REF!</definedName>
    <definedName name="cashflow98" localSheetId="47">#REF!</definedName>
    <definedName name="cashflow98" localSheetId="48">#REF!</definedName>
    <definedName name="cashflow98" localSheetId="49">#REF!</definedName>
    <definedName name="cashflow98" localSheetId="50">#REF!</definedName>
    <definedName name="cashflow98" localSheetId="5">#REF!</definedName>
    <definedName name="cashflow98" localSheetId="51">#REF!</definedName>
    <definedName name="cashflow98" localSheetId="52">#REF!</definedName>
    <definedName name="cashflow98" localSheetId="53">#REF!</definedName>
    <definedName name="cashflow98" localSheetId="54">#REF!</definedName>
    <definedName name="cashflow98" localSheetId="56">#REF!</definedName>
    <definedName name="cashflow98" localSheetId="57">#REF!</definedName>
    <definedName name="cashflow98" localSheetId="58">#REF!</definedName>
    <definedName name="cashflow98" localSheetId="59">#REF!</definedName>
    <definedName name="cashflow98" localSheetId="60">#REF!</definedName>
    <definedName name="cashflow98" localSheetId="61">#REF!</definedName>
    <definedName name="cashflow98" localSheetId="62">#REF!</definedName>
    <definedName name="cashflow98" localSheetId="63">#REF!</definedName>
    <definedName name="cashflow98" localSheetId="6">#REF!</definedName>
    <definedName name="cashflow98" localSheetId="64">#REF!</definedName>
    <definedName name="cashflow98" localSheetId="65">#REF!</definedName>
    <definedName name="cashflow98" localSheetId="66">#REF!</definedName>
    <definedName name="cashflow98" localSheetId="67">#REF!</definedName>
    <definedName name="cashflow98" localSheetId="68">#REF!</definedName>
    <definedName name="cashflow98" localSheetId="69">#REF!</definedName>
    <definedName name="cashflow98" localSheetId="71">#REF!</definedName>
    <definedName name="cashflow98" localSheetId="72">#REF!</definedName>
    <definedName name="cashflow98" localSheetId="73">#REF!</definedName>
    <definedName name="cashflow98" localSheetId="7">#REF!</definedName>
    <definedName name="cashflow98" localSheetId="74">#REF!</definedName>
    <definedName name="cashflow98" localSheetId="75">#REF!</definedName>
    <definedName name="cashflow98" localSheetId="76">#REF!</definedName>
    <definedName name="cashflow98" localSheetId="77">#REF!</definedName>
    <definedName name="cashflow98" localSheetId="78">#REF!</definedName>
    <definedName name="cashflow98" localSheetId="79">#REF!</definedName>
    <definedName name="cashflow98" localSheetId="8">#REF!</definedName>
    <definedName name="cashflow98" localSheetId="9">#REF!</definedName>
    <definedName name="cashflow98">#REF!</definedName>
    <definedName name="cashflow99" localSheetId="1">#REF!</definedName>
    <definedName name="cashflow99" localSheetId="11">#REF!</definedName>
    <definedName name="cashflow99" localSheetId="12">#REF!</definedName>
    <definedName name="cashflow99" localSheetId="13">#REF!</definedName>
    <definedName name="cashflow99" localSheetId="23">#REF!</definedName>
    <definedName name="cashflow99" localSheetId="24">#REF!</definedName>
    <definedName name="cashflow99" localSheetId="26">#REF!</definedName>
    <definedName name="cashflow99" localSheetId="28">#REF!</definedName>
    <definedName name="cashflow99" localSheetId="29">#REF!</definedName>
    <definedName name="cashflow99" localSheetId="31">#REF!</definedName>
    <definedName name="cashflow99" localSheetId="41">#REF!</definedName>
    <definedName name="cashflow99" localSheetId="4">#REF!</definedName>
    <definedName name="cashflow99" localSheetId="46">#REF!</definedName>
    <definedName name="cashflow99" localSheetId="47">#REF!</definedName>
    <definedName name="cashflow99" localSheetId="48">#REF!</definedName>
    <definedName name="cashflow99" localSheetId="49">#REF!</definedName>
    <definedName name="cashflow99" localSheetId="50">#REF!</definedName>
    <definedName name="cashflow99" localSheetId="51">#REF!</definedName>
    <definedName name="cashflow99" localSheetId="53">#REF!</definedName>
    <definedName name="cashflow99" localSheetId="54">#REF!</definedName>
    <definedName name="cashflow99" localSheetId="56">#REF!</definedName>
    <definedName name="cashflow99" localSheetId="57">#REF!</definedName>
    <definedName name="cashflow99" localSheetId="58">#REF!</definedName>
    <definedName name="cashflow99" localSheetId="60">#REF!</definedName>
    <definedName name="cashflow99" localSheetId="61">#REF!</definedName>
    <definedName name="cashflow99" localSheetId="62">#REF!</definedName>
    <definedName name="cashflow99" localSheetId="63">#REF!</definedName>
    <definedName name="cashflow99" localSheetId="64">#REF!</definedName>
    <definedName name="cashflow99" localSheetId="66">#REF!</definedName>
    <definedName name="cashflow99" localSheetId="67">#REF!</definedName>
    <definedName name="cashflow99" localSheetId="68">#REF!</definedName>
    <definedName name="cashflow99" localSheetId="69">#REF!</definedName>
    <definedName name="cashflow99" localSheetId="71">#REF!</definedName>
    <definedName name="cashflow99" localSheetId="72">#REF!</definedName>
    <definedName name="cashflow99" localSheetId="73">#REF!</definedName>
    <definedName name="cashflow99">#REF!</definedName>
    <definedName name="cc" localSheetId="1"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15"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 hidden="1">{"Riqfin97",#N/A,FALSE,"Tran";"Riqfinpro",#N/A,FALSE,"Tran"}</definedName>
    <definedName name="cc" localSheetId="20" hidden="1">{"Riqfin97",#N/A,FALSE,"Tran";"Riqfinpro",#N/A,FALSE,"Tran"}</definedName>
    <definedName name="cc" localSheetId="21" hidden="1">{"Riqfin97",#N/A,FALSE,"Tran";"Riqfinpro",#N/A,FALSE,"Tran"}</definedName>
    <definedName name="cc" localSheetId="22" hidden="1">{"Riqfin97",#N/A,FALSE,"Tran";"Riqfinpro",#N/A,FALSE,"Tran"}</definedName>
    <definedName name="cc" localSheetId="23" hidden="1">{"Riqfin97",#N/A,FALSE,"Tran";"Riqfinpro",#N/A,FALSE,"Tran"}</definedName>
    <definedName name="cc" localSheetId="24" hidden="1">{"Riqfin97",#N/A,FALSE,"Tran";"Riqfinpro",#N/A,FALSE,"Tran"}</definedName>
    <definedName name="cc" localSheetId="25"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4" hidden="1">{"Riqfin97",#N/A,FALSE,"Tran";"Riqfinpro",#N/A,FALSE,"Tran"}</definedName>
    <definedName name="cc" localSheetId="37" hidden="1">{"Riqfin97",#N/A,FALSE,"Tran";"Riqfinpro",#N/A,FALSE,"Tran"}</definedName>
    <definedName name="cc" localSheetId="41" hidden="1">{"Riqfin97",#N/A,FALSE,"Tran";"Riqfinpro",#N/A,FALSE,"Tran"}</definedName>
    <definedName name="cc" localSheetId="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 hidden="1">{"Riqfin97",#N/A,FALSE,"Tran";"Riqfinpro",#N/A,FALSE,"Tran"}</definedName>
    <definedName name="cc" localSheetId="51"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1" hidden="1">{"Riqfin97",#N/A,FALSE,"Tran";"Riqfinpro",#N/A,FALSE,"Tran"}</definedName>
    <definedName name="cc" localSheetId="62" hidden="1">{"Riqfin97",#N/A,FALSE,"Tran";"Riqfinpro",#N/A,FALSE,"Tran"}</definedName>
    <definedName name="cc" localSheetId="63" hidden="1">{"Riqfin97",#N/A,FALSE,"Tran";"Riqfinpro",#N/A,FALSE,"Tran"}</definedName>
    <definedName name="cc" localSheetId="6" hidden="1">{"Riqfin97",#N/A,FALSE,"Tran";"Riqfinpro",#N/A,FALSE,"Tran"}</definedName>
    <definedName name="cc" localSheetId="64" hidden="1">{"Riqfin97",#N/A,FALSE,"Tran";"Riqfinpro",#N/A,FALSE,"Tran"}</definedName>
    <definedName name="cc" localSheetId="65" hidden="1">{"Riqfin97",#N/A,FALSE,"Tran";"Riqfinpro",#N/A,FALSE,"Tran"}</definedName>
    <definedName name="cc" localSheetId="66" hidden="1">{"Riqfin97",#N/A,FALSE,"Tran";"Riqfinpro",#N/A,FALSE,"Tran"}</definedName>
    <definedName name="cc" localSheetId="67" hidden="1">{"Riqfin97",#N/A,FALSE,"Tran";"Riqfinpro",#N/A,FALSE,"Tran"}</definedName>
    <definedName name="cc" localSheetId="68" hidden="1">{"Riqfin97",#N/A,FALSE,"Tran";"Riqfinpro",#N/A,FALSE,"Tran"}</definedName>
    <definedName name="cc" localSheetId="69" hidden="1">{"Riqfin97",#N/A,FALSE,"Tran";"Riqfinpro",#N/A,FALSE,"Tran"}</definedName>
    <definedName name="cc" localSheetId="70" hidden="1">{"Riqfin97",#N/A,FALSE,"Tran";"Riqfinpro",#N/A,FALSE,"Tran"}</definedName>
    <definedName name="cc" localSheetId="71" hidden="1">{"Riqfin97",#N/A,FALSE,"Tran";"Riqfinpro",#N/A,FALSE,"Tran"}</definedName>
    <definedName name="cc" localSheetId="72" hidden="1">{"Riqfin97",#N/A,FALSE,"Tran";"Riqfinpro",#N/A,FALSE,"Tran"}</definedName>
    <definedName name="cc" localSheetId="73" hidden="1">{"Riqfin97",#N/A,FALSE,"Tran";"Riqfinpro",#N/A,FALSE,"Tran"}</definedName>
    <definedName name="cc" localSheetId="7" hidden="1">{"Riqfin97",#N/A,FALSE,"Tran";"Riqfinpro",#N/A,FALSE,"Tran"}</definedName>
    <definedName name="cc" localSheetId="74" hidden="1">{"Riqfin97",#N/A,FALSE,"Tran";"Riqfinpro",#N/A,FALSE,"Tran"}</definedName>
    <definedName name="cc" localSheetId="75" hidden="1">{"Riqfin97",#N/A,FALSE,"Tran";"Riqfinpro",#N/A,FALSE,"Tran"}</definedName>
    <definedName name="cc" localSheetId="76" hidden="1">{"Riqfin97",#N/A,FALSE,"Tran";"Riqfinpro",#N/A,FALSE,"Tran"}</definedName>
    <definedName name="cc" localSheetId="77" hidden="1">{"Riqfin97",#N/A,FALSE,"Tran";"Riqfinpro",#N/A,FALSE,"Tran"}</definedName>
    <definedName name="cc" localSheetId="78" hidden="1">{"Riqfin97",#N/A,FALSE,"Tran";"Riqfinpro",#N/A,FALSE,"Tran"}</definedName>
    <definedName name="cc" localSheetId="79" hidden="1">{"Riqfin97",#N/A,FALSE,"Tran";"Riqfinpro",#N/A,FALSE,"Tran"}</definedName>
    <definedName name="cc" localSheetId="8" hidden="1">{"Riqfin97",#N/A,FALSE,"Tran";"Riqfinpro",#N/A,FALSE,"Tran"}</definedName>
    <definedName name="cc" localSheetId="9" hidden="1">{"Riqfin97",#N/A,FALSE,"Tran";"Riqfinpro",#N/A,FALSE,"Tran"}</definedName>
    <definedName name="cc" hidden="1">{"Riqfin97",#N/A,FALSE,"Tran";"Riqfinpro",#N/A,FALSE,"Tran"}</definedName>
    <definedName name="ccc" localSheetId="13">'[128]Table 1'!#REF!</definedName>
    <definedName name="ccc" localSheetId="28">'[128]Table 1'!#REF!</definedName>
    <definedName name="ccc" localSheetId="29">'[128]Table 1'!#REF!</definedName>
    <definedName name="ccc" localSheetId="31">'[128]Table 1'!#REF!</definedName>
    <definedName name="ccc" localSheetId="49">'[128]Table 1'!#REF!</definedName>
    <definedName name="ccc" localSheetId="5">'[129]Table 1'!#REF!</definedName>
    <definedName name="ccc" localSheetId="53">'[128]Table 1'!#REF!</definedName>
    <definedName name="ccc" localSheetId="54">'[128]Table 1'!#REF!</definedName>
    <definedName name="ccc" localSheetId="57">'[128]Table 1'!#REF!</definedName>
    <definedName name="ccc" localSheetId="60">'[128]Table 1'!#REF!</definedName>
    <definedName name="ccc" localSheetId="61">'[128]Table 1'!#REF!</definedName>
    <definedName name="ccc" localSheetId="62">'[128]Table 1'!#REF!</definedName>
    <definedName name="ccc" localSheetId="63">'[128]Table 1'!#REF!</definedName>
    <definedName name="ccc" localSheetId="6">'[129]Table 1'!#REF!</definedName>
    <definedName name="ccc" localSheetId="75">'[128]Table 1'!#REF!</definedName>
    <definedName name="ccc" localSheetId="76">'[128]Table 1'!#REF!</definedName>
    <definedName name="ccc">'[128]Table 1'!#REF!</definedName>
    <definedName name="cccc">#N/A</definedName>
    <definedName name="CFA" localSheetId="5">[79]CIRRs!$C$81</definedName>
    <definedName name="CFA" localSheetId="6">[79]CIRRs!$C$81</definedName>
    <definedName name="CFA">[80]CIRRs!$C$81</definedName>
    <definedName name="ch" localSheetId="1">#REF!</definedName>
    <definedName name="ch" localSheetId="10">#REF!</definedName>
    <definedName name="ch" localSheetId="11">#REF!</definedName>
    <definedName name="ch" localSheetId="12">#REF!</definedName>
    <definedName name="ch" localSheetId="13">#REF!</definedName>
    <definedName name="ch" localSheetId="15">#REF!</definedName>
    <definedName name="ch" localSheetId="16">#REF!</definedName>
    <definedName name="ch" localSheetId="2">#REF!</definedName>
    <definedName name="ch" localSheetId="23">#REF!</definedName>
    <definedName name="ch" localSheetId="24">#REF!</definedName>
    <definedName name="ch" localSheetId="25">#REF!</definedName>
    <definedName name="ch" localSheetId="26">#REF!</definedName>
    <definedName name="ch" localSheetId="27">#REF!</definedName>
    <definedName name="ch" localSheetId="28">#REF!</definedName>
    <definedName name="ch" localSheetId="29">#REF!</definedName>
    <definedName name="ch" localSheetId="3">#REF!</definedName>
    <definedName name="ch" localSheetId="31">#REF!</definedName>
    <definedName name="ch" localSheetId="32">#REF!</definedName>
    <definedName name="ch" localSheetId="33">#REF!</definedName>
    <definedName name="ch" localSheetId="34">#REF!</definedName>
    <definedName name="ch" localSheetId="37">#REF!</definedName>
    <definedName name="ch" localSheetId="41">#REF!</definedName>
    <definedName name="ch" localSheetId="4">#REF!</definedName>
    <definedName name="ch" localSheetId="45">#REF!</definedName>
    <definedName name="ch" localSheetId="46">#REF!</definedName>
    <definedName name="ch" localSheetId="47">#REF!</definedName>
    <definedName name="ch" localSheetId="48">#REF!</definedName>
    <definedName name="ch" localSheetId="49">#REF!</definedName>
    <definedName name="ch" localSheetId="50">#REF!</definedName>
    <definedName name="ch" localSheetId="5">#REF!</definedName>
    <definedName name="ch" localSheetId="51">#REF!</definedName>
    <definedName name="ch" localSheetId="52">#REF!</definedName>
    <definedName name="ch" localSheetId="53">#REF!</definedName>
    <definedName name="ch" localSheetId="54">#REF!</definedName>
    <definedName name="ch" localSheetId="56">#REF!</definedName>
    <definedName name="ch" localSheetId="57">#REF!</definedName>
    <definedName name="ch" localSheetId="58">#REF!</definedName>
    <definedName name="ch" localSheetId="59">#REF!</definedName>
    <definedName name="ch" localSheetId="60">#REF!</definedName>
    <definedName name="ch" localSheetId="61">#REF!</definedName>
    <definedName name="ch" localSheetId="62">#REF!</definedName>
    <definedName name="ch" localSheetId="63">#REF!</definedName>
    <definedName name="ch" localSheetId="6">#REF!</definedName>
    <definedName name="ch" localSheetId="64">#REF!</definedName>
    <definedName name="ch" localSheetId="65">#REF!</definedName>
    <definedName name="ch" localSheetId="66">#REF!</definedName>
    <definedName name="ch" localSheetId="67">#REF!</definedName>
    <definedName name="ch" localSheetId="68">#REF!</definedName>
    <definedName name="ch" localSheetId="69">#REF!</definedName>
    <definedName name="ch" localSheetId="71">#REF!</definedName>
    <definedName name="ch" localSheetId="72">#REF!</definedName>
    <definedName name="ch" localSheetId="73">#REF!</definedName>
    <definedName name="ch" localSheetId="7">#REF!</definedName>
    <definedName name="ch" localSheetId="74">#REF!</definedName>
    <definedName name="ch" localSheetId="75">#REF!</definedName>
    <definedName name="ch" localSheetId="76">#REF!</definedName>
    <definedName name="ch" localSheetId="77">#REF!</definedName>
    <definedName name="ch" localSheetId="78">#REF!</definedName>
    <definedName name="ch" localSheetId="79">#REF!</definedName>
    <definedName name="ch" localSheetId="8">#REF!</definedName>
    <definedName name="ch" localSheetId="9">#REF!</definedName>
    <definedName name="ch">#REF!</definedName>
    <definedName name="CHANGESWRITE" localSheetId="1">#REF!</definedName>
    <definedName name="CHANGESWRITE" localSheetId="10">#REF!</definedName>
    <definedName name="CHANGESWRITE" localSheetId="11">#REF!</definedName>
    <definedName name="CHANGESWRITE" localSheetId="12">#REF!</definedName>
    <definedName name="CHANGESWRITE" localSheetId="13">#REF!</definedName>
    <definedName name="CHANGESWRITE" localSheetId="15">#REF!</definedName>
    <definedName name="CHANGESWRITE" localSheetId="16">#REF!</definedName>
    <definedName name="CHANGESWRITE" localSheetId="2">#REF!</definedName>
    <definedName name="CHANGESWRITE" localSheetId="23">#REF!</definedName>
    <definedName name="CHANGESWRITE" localSheetId="24">#REF!</definedName>
    <definedName name="CHANGESWRITE" localSheetId="25">#REF!</definedName>
    <definedName name="CHANGESWRITE" localSheetId="26">#REF!</definedName>
    <definedName name="CHANGESWRITE" localSheetId="27">#REF!</definedName>
    <definedName name="CHANGESWRITE" localSheetId="28">#REF!</definedName>
    <definedName name="CHANGESWRITE" localSheetId="29">#REF!</definedName>
    <definedName name="CHANGESWRITE" localSheetId="3">#REF!</definedName>
    <definedName name="CHANGESWRITE" localSheetId="31">#REF!</definedName>
    <definedName name="CHANGESWRITE" localSheetId="32">#REF!</definedName>
    <definedName name="CHANGESWRITE" localSheetId="33">#REF!</definedName>
    <definedName name="CHANGESWRITE" localSheetId="34">#REF!</definedName>
    <definedName name="CHANGESWRITE" localSheetId="37">#REF!</definedName>
    <definedName name="CHANGESWRITE" localSheetId="41">#REF!</definedName>
    <definedName name="CHANGESWRITE" localSheetId="4">#REF!</definedName>
    <definedName name="CHANGESWRITE" localSheetId="45">#REF!</definedName>
    <definedName name="CHANGESWRITE" localSheetId="46">#REF!</definedName>
    <definedName name="CHANGESWRITE" localSheetId="47">#REF!</definedName>
    <definedName name="CHANGESWRITE" localSheetId="48">#REF!</definedName>
    <definedName name="CHANGESWRITE" localSheetId="49">#REF!</definedName>
    <definedName name="CHANGESWRITE" localSheetId="50">#REF!</definedName>
    <definedName name="CHANGESWRITE" localSheetId="5">#REF!</definedName>
    <definedName name="CHANGESWRITE" localSheetId="51">#REF!</definedName>
    <definedName name="CHANGESWRITE" localSheetId="52">#REF!</definedName>
    <definedName name="CHANGESWRITE" localSheetId="53">#REF!</definedName>
    <definedName name="CHANGESWRITE" localSheetId="54">#REF!</definedName>
    <definedName name="CHANGESWRITE" localSheetId="56">#REF!</definedName>
    <definedName name="CHANGESWRITE" localSheetId="57">#REF!</definedName>
    <definedName name="CHANGESWRITE" localSheetId="58">#REF!</definedName>
    <definedName name="CHANGESWRITE" localSheetId="59">#REF!</definedName>
    <definedName name="CHANGESWRITE" localSheetId="60">#REF!</definedName>
    <definedName name="CHANGESWRITE" localSheetId="61">#REF!</definedName>
    <definedName name="CHANGESWRITE" localSheetId="62">#REF!</definedName>
    <definedName name="CHANGESWRITE" localSheetId="63">#REF!</definedName>
    <definedName name="CHANGESWRITE" localSheetId="6">#REF!</definedName>
    <definedName name="CHANGESWRITE" localSheetId="64">#REF!</definedName>
    <definedName name="CHANGESWRITE" localSheetId="65">#REF!</definedName>
    <definedName name="CHANGESWRITE" localSheetId="66">#REF!</definedName>
    <definedName name="CHANGESWRITE" localSheetId="67">#REF!</definedName>
    <definedName name="CHANGESWRITE" localSheetId="68">#REF!</definedName>
    <definedName name="CHANGESWRITE" localSheetId="69">#REF!</definedName>
    <definedName name="CHANGESWRITE" localSheetId="71">#REF!</definedName>
    <definedName name="CHANGESWRITE" localSheetId="72">#REF!</definedName>
    <definedName name="CHANGESWRITE" localSheetId="73">#REF!</definedName>
    <definedName name="CHANGESWRITE" localSheetId="7">#REF!</definedName>
    <definedName name="CHANGESWRITE" localSheetId="74">#REF!</definedName>
    <definedName name="CHANGESWRITE" localSheetId="75">#REF!</definedName>
    <definedName name="CHANGESWRITE" localSheetId="76">#REF!</definedName>
    <definedName name="CHANGESWRITE" localSheetId="77">#REF!</definedName>
    <definedName name="CHANGESWRITE" localSheetId="78">#REF!</definedName>
    <definedName name="CHANGESWRITE" localSheetId="79">#REF!</definedName>
    <definedName name="CHANGESWRITE" localSheetId="8">#REF!</definedName>
    <definedName name="CHANGESWRITE" localSheetId="9">#REF!</definedName>
    <definedName name="CHANGESWRITE">#REF!</definedName>
    <definedName name="chart" localSheetId="1">#REF!</definedName>
    <definedName name="chart" localSheetId="10">#REF!</definedName>
    <definedName name="chart" localSheetId="11">#REF!</definedName>
    <definedName name="chart" localSheetId="12">#REF!</definedName>
    <definedName name="chart" localSheetId="13">#REF!</definedName>
    <definedName name="chart" localSheetId="15">#REF!</definedName>
    <definedName name="chart" localSheetId="16">#REF!</definedName>
    <definedName name="chart" localSheetId="2">#REF!</definedName>
    <definedName name="chart" localSheetId="23">#REF!</definedName>
    <definedName name="chart" localSheetId="24">#REF!</definedName>
    <definedName name="chart" localSheetId="25">#REF!</definedName>
    <definedName name="chart" localSheetId="26">#REF!</definedName>
    <definedName name="chart" localSheetId="27">#REF!</definedName>
    <definedName name="chart" localSheetId="28">#REF!</definedName>
    <definedName name="chart" localSheetId="29">#REF!</definedName>
    <definedName name="chart" localSheetId="3">#REF!</definedName>
    <definedName name="chart" localSheetId="31">#REF!</definedName>
    <definedName name="chart" localSheetId="32">#REF!</definedName>
    <definedName name="chart" localSheetId="33">#REF!</definedName>
    <definedName name="chart" localSheetId="34">#REF!</definedName>
    <definedName name="chart" localSheetId="37">#REF!</definedName>
    <definedName name="chart" localSheetId="41">#REF!</definedName>
    <definedName name="chart" localSheetId="4">#REF!</definedName>
    <definedName name="chart" localSheetId="45">#REF!</definedName>
    <definedName name="chart" localSheetId="46">#REF!</definedName>
    <definedName name="chart" localSheetId="47">#REF!</definedName>
    <definedName name="chart" localSheetId="48">#REF!</definedName>
    <definedName name="chart" localSheetId="49">#REF!</definedName>
    <definedName name="chart" localSheetId="50">#REF!</definedName>
    <definedName name="chart" localSheetId="5">#REF!</definedName>
    <definedName name="chart" localSheetId="51">#REF!</definedName>
    <definedName name="chart" localSheetId="52">#REF!</definedName>
    <definedName name="chart" localSheetId="53">#REF!</definedName>
    <definedName name="chart" localSheetId="54">#REF!</definedName>
    <definedName name="chart" localSheetId="56">#REF!</definedName>
    <definedName name="chart" localSheetId="57">#REF!</definedName>
    <definedName name="chart" localSheetId="58">#REF!</definedName>
    <definedName name="chart" localSheetId="59">#REF!</definedName>
    <definedName name="chart" localSheetId="60">#REF!</definedName>
    <definedName name="chart" localSheetId="61">#REF!</definedName>
    <definedName name="chart" localSheetId="62">#REF!</definedName>
    <definedName name="chart" localSheetId="63">#REF!</definedName>
    <definedName name="chart" localSheetId="6">#REF!</definedName>
    <definedName name="chart" localSheetId="64">#REF!</definedName>
    <definedName name="chart" localSheetId="65">#REF!</definedName>
    <definedName name="chart" localSheetId="66">#REF!</definedName>
    <definedName name="chart" localSheetId="67">#REF!</definedName>
    <definedName name="chart" localSheetId="68">#REF!</definedName>
    <definedName name="chart" localSheetId="69">#REF!</definedName>
    <definedName name="chart" localSheetId="71">#REF!</definedName>
    <definedName name="chart" localSheetId="72">#REF!</definedName>
    <definedName name="chart" localSheetId="73">#REF!</definedName>
    <definedName name="chart" localSheetId="7">#REF!</definedName>
    <definedName name="chart" localSheetId="74">#REF!</definedName>
    <definedName name="chart" localSheetId="75">#REF!</definedName>
    <definedName name="chart" localSheetId="76">#REF!</definedName>
    <definedName name="chart" localSheetId="77">#REF!</definedName>
    <definedName name="chart" localSheetId="78">#REF!</definedName>
    <definedName name="chart" localSheetId="79">#REF!</definedName>
    <definedName name="chart" localSheetId="8">#REF!</definedName>
    <definedName name="chart" localSheetId="9">#REF!</definedName>
    <definedName name="chart">#REF!</definedName>
    <definedName name="chart1.2" localSheetId="1">#REF!</definedName>
    <definedName name="chart1.2" localSheetId="11">#REF!</definedName>
    <definedName name="chart1.2" localSheetId="12">#REF!</definedName>
    <definedName name="chart1.2" localSheetId="13">#REF!</definedName>
    <definedName name="chart1.2" localSheetId="23">#REF!</definedName>
    <definedName name="chart1.2" localSheetId="24">#REF!</definedName>
    <definedName name="chart1.2" localSheetId="26">#REF!</definedName>
    <definedName name="chart1.2" localSheetId="28">#REF!</definedName>
    <definedName name="chart1.2" localSheetId="29">#REF!</definedName>
    <definedName name="chart1.2" localSheetId="31">#REF!</definedName>
    <definedName name="chart1.2" localSheetId="41">#REF!</definedName>
    <definedName name="chart1.2" localSheetId="4">#REF!</definedName>
    <definedName name="chart1.2" localSheetId="46">#REF!</definedName>
    <definedName name="chart1.2" localSheetId="47">#REF!</definedName>
    <definedName name="chart1.2" localSheetId="48">#REF!</definedName>
    <definedName name="chart1.2" localSheetId="49">#REF!</definedName>
    <definedName name="chart1.2" localSheetId="50">#REF!</definedName>
    <definedName name="chart1.2" localSheetId="51">#REF!</definedName>
    <definedName name="chart1.2" localSheetId="53">#REF!</definedName>
    <definedName name="chart1.2" localSheetId="54">#REF!</definedName>
    <definedName name="chart1.2" localSheetId="56">#REF!</definedName>
    <definedName name="chart1.2" localSheetId="57">#REF!</definedName>
    <definedName name="chart1.2" localSheetId="58">#REF!</definedName>
    <definedName name="chart1.2" localSheetId="60">#REF!</definedName>
    <definedName name="chart1.2" localSheetId="61">#REF!</definedName>
    <definedName name="chart1.2" localSheetId="62">#REF!</definedName>
    <definedName name="chart1.2" localSheetId="63">#REF!</definedName>
    <definedName name="chart1.2" localSheetId="64">#REF!</definedName>
    <definedName name="chart1.2" localSheetId="66">#REF!</definedName>
    <definedName name="chart1.2" localSheetId="67">#REF!</definedName>
    <definedName name="chart1.2" localSheetId="68">#REF!</definedName>
    <definedName name="chart1.2" localSheetId="69">#REF!</definedName>
    <definedName name="chart1.2" localSheetId="71">#REF!</definedName>
    <definedName name="chart1.2" localSheetId="72">#REF!</definedName>
    <definedName name="chart1.2" localSheetId="73">#REF!</definedName>
    <definedName name="chart1.2">#REF!</definedName>
    <definedName name="Chart2.700" localSheetId="1">#REF!</definedName>
    <definedName name="Chart2.700" localSheetId="11">#REF!</definedName>
    <definedName name="Chart2.700" localSheetId="12">#REF!</definedName>
    <definedName name="Chart2.700" localSheetId="13">#REF!</definedName>
    <definedName name="Chart2.700" localSheetId="23">#REF!</definedName>
    <definedName name="Chart2.700" localSheetId="24">#REF!</definedName>
    <definedName name="Chart2.700" localSheetId="26">#REF!</definedName>
    <definedName name="Chart2.700" localSheetId="28">#REF!</definedName>
    <definedName name="Chart2.700" localSheetId="29">#REF!</definedName>
    <definedName name="Chart2.700" localSheetId="31">#REF!</definedName>
    <definedName name="Chart2.700" localSheetId="41">#REF!</definedName>
    <definedName name="Chart2.700" localSheetId="4">#REF!</definedName>
    <definedName name="Chart2.700" localSheetId="46">#REF!</definedName>
    <definedName name="Chart2.700" localSheetId="47">#REF!</definedName>
    <definedName name="Chart2.700" localSheetId="48">#REF!</definedName>
    <definedName name="Chart2.700" localSheetId="49">#REF!</definedName>
    <definedName name="Chart2.700" localSheetId="50">#REF!</definedName>
    <definedName name="Chart2.700" localSheetId="51">#REF!</definedName>
    <definedName name="Chart2.700" localSheetId="53">#REF!</definedName>
    <definedName name="Chart2.700" localSheetId="54">#REF!</definedName>
    <definedName name="Chart2.700" localSheetId="56">#REF!</definedName>
    <definedName name="Chart2.700" localSheetId="57">#REF!</definedName>
    <definedName name="Chart2.700" localSheetId="58">#REF!</definedName>
    <definedName name="Chart2.700" localSheetId="60">#REF!</definedName>
    <definedName name="Chart2.700" localSheetId="61">#REF!</definedName>
    <definedName name="Chart2.700" localSheetId="62">#REF!</definedName>
    <definedName name="Chart2.700" localSheetId="63">#REF!</definedName>
    <definedName name="Chart2.700" localSheetId="64">#REF!</definedName>
    <definedName name="Chart2.700" localSheetId="66">#REF!</definedName>
    <definedName name="Chart2.700" localSheetId="67">#REF!</definedName>
    <definedName name="Chart2.700" localSheetId="68">#REF!</definedName>
    <definedName name="Chart2.700" localSheetId="69">#REF!</definedName>
    <definedName name="Chart2.700" localSheetId="71">#REF!</definedName>
    <definedName name="Chart2.700" localSheetId="72">#REF!</definedName>
    <definedName name="Chart2.700" localSheetId="73">#REF!</definedName>
    <definedName name="Chart2.700">#REF!</definedName>
    <definedName name="ChartEndDate" localSheetId="1">#REF!</definedName>
    <definedName name="ChartEndDate" localSheetId="11">#REF!</definedName>
    <definedName name="ChartEndDate" localSheetId="12">#REF!</definedName>
    <definedName name="ChartEndDate" localSheetId="13">#REF!</definedName>
    <definedName name="ChartEndDate" localSheetId="23">#REF!</definedName>
    <definedName name="ChartEndDate" localSheetId="24">#REF!</definedName>
    <definedName name="ChartEndDate" localSheetId="26">#REF!</definedName>
    <definedName name="ChartEndDate" localSheetId="28">#REF!</definedName>
    <definedName name="ChartEndDate" localSheetId="29">#REF!</definedName>
    <definedName name="ChartEndDate" localSheetId="31">#REF!</definedName>
    <definedName name="ChartEndDate" localSheetId="41">#REF!</definedName>
    <definedName name="ChartEndDate" localSheetId="4">#REF!</definedName>
    <definedName name="ChartEndDate" localSheetId="46">#REF!</definedName>
    <definedName name="ChartEndDate" localSheetId="47">#REF!</definedName>
    <definedName name="ChartEndDate" localSheetId="48">#REF!</definedName>
    <definedName name="ChartEndDate" localSheetId="49">#REF!</definedName>
    <definedName name="ChartEndDate" localSheetId="50">#REF!</definedName>
    <definedName name="ChartEndDate" localSheetId="51">#REF!</definedName>
    <definedName name="ChartEndDate" localSheetId="53">#REF!</definedName>
    <definedName name="ChartEndDate" localSheetId="54">#REF!</definedName>
    <definedName name="ChartEndDate" localSheetId="56">#REF!</definedName>
    <definedName name="ChartEndDate" localSheetId="57">#REF!</definedName>
    <definedName name="ChartEndDate" localSheetId="58">#REF!</definedName>
    <definedName name="ChartEndDate" localSheetId="60">#REF!</definedName>
    <definedName name="ChartEndDate" localSheetId="61">#REF!</definedName>
    <definedName name="ChartEndDate" localSheetId="62">#REF!</definedName>
    <definedName name="ChartEndDate" localSheetId="63">#REF!</definedName>
    <definedName name="ChartEndDate" localSheetId="64">#REF!</definedName>
    <definedName name="ChartEndDate" localSheetId="66">#REF!</definedName>
    <definedName name="ChartEndDate" localSheetId="67">#REF!</definedName>
    <definedName name="ChartEndDate" localSheetId="68">#REF!</definedName>
    <definedName name="ChartEndDate" localSheetId="69">#REF!</definedName>
    <definedName name="ChartEndDate" localSheetId="71">#REF!</definedName>
    <definedName name="ChartEndDate" localSheetId="72">#REF!</definedName>
    <definedName name="ChartEndDate" localSheetId="73">#REF!</definedName>
    <definedName name="ChartEndDate">#REF!</definedName>
    <definedName name="charts" localSheetId="1">#REF!</definedName>
    <definedName name="charts" localSheetId="11">#REF!</definedName>
    <definedName name="charts" localSheetId="12">#REF!</definedName>
    <definedName name="charts" localSheetId="13">#REF!</definedName>
    <definedName name="charts" localSheetId="23">#REF!</definedName>
    <definedName name="charts" localSheetId="24">#REF!</definedName>
    <definedName name="charts" localSheetId="26">#REF!</definedName>
    <definedName name="charts" localSheetId="28">#REF!</definedName>
    <definedName name="charts" localSheetId="29">#REF!</definedName>
    <definedName name="charts" localSheetId="31">#REF!</definedName>
    <definedName name="charts" localSheetId="41">#REF!</definedName>
    <definedName name="charts" localSheetId="4">#REF!</definedName>
    <definedName name="charts" localSheetId="46">#REF!</definedName>
    <definedName name="charts" localSheetId="47">#REF!</definedName>
    <definedName name="charts" localSheetId="48">#REF!</definedName>
    <definedName name="charts" localSheetId="49">#REF!</definedName>
    <definedName name="charts" localSheetId="50">#REF!</definedName>
    <definedName name="charts" localSheetId="51">#REF!</definedName>
    <definedName name="charts" localSheetId="53">#REF!</definedName>
    <definedName name="charts" localSheetId="54">#REF!</definedName>
    <definedName name="charts" localSheetId="56">#REF!</definedName>
    <definedName name="charts" localSheetId="57">#REF!</definedName>
    <definedName name="charts" localSheetId="58">#REF!</definedName>
    <definedName name="charts" localSheetId="60">#REF!</definedName>
    <definedName name="charts" localSheetId="61">#REF!</definedName>
    <definedName name="charts" localSheetId="62">#REF!</definedName>
    <definedName name="charts" localSheetId="63">#REF!</definedName>
    <definedName name="charts" localSheetId="64">#REF!</definedName>
    <definedName name="charts" localSheetId="66">#REF!</definedName>
    <definedName name="charts" localSheetId="67">#REF!</definedName>
    <definedName name="charts" localSheetId="68">#REF!</definedName>
    <definedName name="charts" localSheetId="69">#REF!</definedName>
    <definedName name="charts" localSheetId="71">#REF!</definedName>
    <definedName name="charts" localSheetId="72">#REF!</definedName>
    <definedName name="charts" localSheetId="73">#REF!</definedName>
    <definedName name="charts">#REF!</definedName>
    <definedName name="ChartStartDate" localSheetId="1">#REF!</definedName>
    <definedName name="ChartStartDate" localSheetId="11">#REF!</definedName>
    <definedName name="ChartStartDate" localSheetId="12">#REF!</definedName>
    <definedName name="ChartStartDate" localSheetId="13">#REF!</definedName>
    <definedName name="ChartStartDate" localSheetId="23">#REF!</definedName>
    <definedName name="ChartStartDate" localSheetId="24">#REF!</definedName>
    <definedName name="ChartStartDate" localSheetId="26">#REF!</definedName>
    <definedName name="ChartStartDate" localSheetId="28">#REF!</definedName>
    <definedName name="ChartStartDate" localSheetId="29">#REF!</definedName>
    <definedName name="ChartStartDate" localSheetId="31">#REF!</definedName>
    <definedName name="ChartStartDate" localSheetId="41">#REF!</definedName>
    <definedName name="ChartStartDate" localSheetId="4">#REF!</definedName>
    <definedName name="ChartStartDate" localSheetId="46">#REF!</definedName>
    <definedName name="ChartStartDate" localSheetId="47">#REF!</definedName>
    <definedName name="ChartStartDate" localSheetId="48">#REF!</definedName>
    <definedName name="ChartStartDate" localSheetId="49">#REF!</definedName>
    <definedName name="ChartStartDate" localSheetId="50">#REF!</definedName>
    <definedName name="ChartStartDate" localSheetId="51">#REF!</definedName>
    <definedName name="ChartStartDate" localSheetId="53">#REF!</definedName>
    <definedName name="ChartStartDate" localSheetId="54">#REF!</definedName>
    <definedName name="ChartStartDate" localSheetId="56">#REF!</definedName>
    <definedName name="ChartStartDate" localSheetId="57">#REF!</definedName>
    <definedName name="ChartStartDate" localSheetId="58">#REF!</definedName>
    <definedName name="ChartStartDate" localSheetId="60">#REF!</definedName>
    <definedName name="ChartStartDate" localSheetId="61">#REF!</definedName>
    <definedName name="ChartStartDate" localSheetId="62">#REF!</definedName>
    <definedName name="ChartStartDate" localSheetId="63">#REF!</definedName>
    <definedName name="ChartStartDate" localSheetId="64">#REF!</definedName>
    <definedName name="ChartStartDate" localSheetId="66">#REF!</definedName>
    <definedName name="ChartStartDate" localSheetId="67">#REF!</definedName>
    <definedName name="ChartStartDate" localSheetId="68">#REF!</definedName>
    <definedName name="ChartStartDate" localSheetId="69">#REF!</definedName>
    <definedName name="ChartStartDate" localSheetId="71">#REF!</definedName>
    <definedName name="ChartStartDate" localSheetId="72">#REF!</definedName>
    <definedName name="ChartStartDate" localSheetId="73">#REF!</definedName>
    <definedName name="ChartStartDate">#REF!</definedName>
    <definedName name="chartxx" localSheetId="1">#REF!</definedName>
    <definedName name="chartxx" localSheetId="11">#REF!</definedName>
    <definedName name="chartxx" localSheetId="12">#REF!</definedName>
    <definedName name="chartxx" localSheetId="13">#REF!</definedName>
    <definedName name="chartxx" localSheetId="23">#REF!</definedName>
    <definedName name="chartxx" localSheetId="24">#REF!</definedName>
    <definedName name="chartxx" localSheetId="26">#REF!</definedName>
    <definedName name="chartxx" localSheetId="28">#REF!</definedName>
    <definedName name="chartxx" localSheetId="29">#REF!</definedName>
    <definedName name="chartxx" localSheetId="31">#REF!</definedName>
    <definedName name="chartxx" localSheetId="41">#REF!</definedName>
    <definedName name="chartxx" localSheetId="4">#REF!</definedName>
    <definedName name="chartxx" localSheetId="46">#REF!</definedName>
    <definedName name="chartxx" localSheetId="47">#REF!</definedName>
    <definedName name="chartxx" localSheetId="48">#REF!</definedName>
    <definedName name="chartxx" localSheetId="49">#REF!</definedName>
    <definedName name="chartxx" localSheetId="50">#REF!</definedName>
    <definedName name="chartxx" localSheetId="51">#REF!</definedName>
    <definedName name="chartxx" localSheetId="53">#REF!</definedName>
    <definedName name="chartxx" localSheetId="54">#REF!</definedName>
    <definedName name="chartxx" localSheetId="56">#REF!</definedName>
    <definedName name="chartxx" localSheetId="57">#REF!</definedName>
    <definedName name="chartxx" localSheetId="58">#REF!</definedName>
    <definedName name="chartxx" localSheetId="60">#REF!</definedName>
    <definedName name="chartxx" localSheetId="61">#REF!</definedName>
    <definedName name="chartxx" localSheetId="62">#REF!</definedName>
    <definedName name="chartxx" localSheetId="63">#REF!</definedName>
    <definedName name="chartxx" localSheetId="64">#REF!</definedName>
    <definedName name="chartxx" localSheetId="66">#REF!</definedName>
    <definedName name="chartxx" localSheetId="67">#REF!</definedName>
    <definedName name="chartxx" localSheetId="68">#REF!</definedName>
    <definedName name="chartxx" localSheetId="69">#REF!</definedName>
    <definedName name="chartxx" localSheetId="71">#REF!</definedName>
    <definedName name="chartxx" localSheetId="72">#REF!</definedName>
    <definedName name="chartxx" localSheetId="73">#REF!</definedName>
    <definedName name="chartxx">#REF!</definedName>
    <definedName name="ChEnd" localSheetId="1">#REF!</definedName>
    <definedName name="ChEnd" localSheetId="11">#REF!</definedName>
    <definedName name="ChEnd" localSheetId="12">#REF!</definedName>
    <definedName name="ChEnd" localSheetId="13">#REF!</definedName>
    <definedName name="ChEnd" localSheetId="23">#REF!</definedName>
    <definedName name="ChEnd" localSheetId="24">#REF!</definedName>
    <definedName name="ChEnd" localSheetId="26">#REF!</definedName>
    <definedName name="ChEnd" localSheetId="28">#REF!</definedName>
    <definedName name="ChEnd" localSheetId="29">#REF!</definedName>
    <definedName name="ChEnd" localSheetId="31">#REF!</definedName>
    <definedName name="ChEnd" localSheetId="41">#REF!</definedName>
    <definedName name="ChEnd" localSheetId="4">#REF!</definedName>
    <definedName name="ChEnd" localSheetId="46">#REF!</definedName>
    <definedName name="ChEnd" localSheetId="47">#REF!</definedName>
    <definedName name="ChEnd" localSheetId="48">#REF!</definedName>
    <definedName name="ChEnd" localSheetId="49">#REF!</definedName>
    <definedName name="ChEnd" localSheetId="50">#REF!</definedName>
    <definedName name="ChEnd" localSheetId="51">#REF!</definedName>
    <definedName name="ChEnd" localSheetId="53">#REF!</definedName>
    <definedName name="ChEnd" localSheetId="54">#REF!</definedName>
    <definedName name="ChEnd" localSheetId="56">#REF!</definedName>
    <definedName name="ChEnd" localSheetId="57">#REF!</definedName>
    <definedName name="ChEnd" localSheetId="58">#REF!</definedName>
    <definedName name="ChEnd" localSheetId="60">#REF!</definedName>
    <definedName name="ChEnd" localSheetId="61">#REF!</definedName>
    <definedName name="ChEnd" localSheetId="62">#REF!</definedName>
    <definedName name="ChEnd" localSheetId="63">#REF!</definedName>
    <definedName name="ChEnd" localSheetId="64">#REF!</definedName>
    <definedName name="ChEnd" localSheetId="66">#REF!</definedName>
    <definedName name="ChEnd" localSheetId="67">#REF!</definedName>
    <definedName name="ChEnd" localSheetId="68">#REF!</definedName>
    <definedName name="ChEnd" localSheetId="69">#REF!</definedName>
    <definedName name="ChEnd" localSheetId="71">#REF!</definedName>
    <definedName name="ChEnd" localSheetId="72">#REF!</definedName>
    <definedName name="ChEnd" localSheetId="73">#REF!</definedName>
    <definedName name="ChEnd">#REF!</definedName>
    <definedName name="CHF" localSheetId="5">[79]CIRRs!$C$82</definedName>
    <definedName name="CHF" localSheetId="6">[79]CIRRs!$C$82</definedName>
    <definedName name="CHF">[80]CIRRs!$C$82</definedName>
    <definedName name="chii10" localSheetId="1">#REF!</definedName>
    <definedName name="chii10" localSheetId="10">#REF!</definedName>
    <definedName name="chii10" localSheetId="11">#REF!</definedName>
    <definedName name="chii10" localSheetId="12">#REF!</definedName>
    <definedName name="chii10" localSheetId="13">#REF!</definedName>
    <definedName name="chii10" localSheetId="15">#REF!</definedName>
    <definedName name="chii10" localSheetId="16">#REF!</definedName>
    <definedName name="chii10" localSheetId="2">#REF!</definedName>
    <definedName name="chii10" localSheetId="23">#REF!</definedName>
    <definedName name="chii10" localSheetId="24">#REF!</definedName>
    <definedName name="chii10" localSheetId="25">#REF!</definedName>
    <definedName name="chii10" localSheetId="26">#REF!</definedName>
    <definedName name="chii10" localSheetId="27">#REF!</definedName>
    <definedName name="chii10" localSheetId="28">#REF!</definedName>
    <definedName name="chii10" localSheetId="29">#REF!</definedName>
    <definedName name="chii10" localSheetId="3">#REF!</definedName>
    <definedName name="chii10" localSheetId="31">#REF!</definedName>
    <definedName name="chii10" localSheetId="32">#REF!</definedName>
    <definedName name="chii10" localSheetId="33">#REF!</definedName>
    <definedName name="chii10" localSheetId="34">#REF!</definedName>
    <definedName name="chii10" localSheetId="37">#REF!</definedName>
    <definedName name="chii10" localSheetId="41">#REF!</definedName>
    <definedName name="chii10" localSheetId="4">#REF!</definedName>
    <definedName name="chii10" localSheetId="45">#REF!</definedName>
    <definedName name="chii10" localSheetId="46">#REF!</definedName>
    <definedName name="chii10" localSheetId="47">#REF!</definedName>
    <definedName name="chii10" localSheetId="48">#REF!</definedName>
    <definedName name="chii10" localSheetId="49">#REF!</definedName>
    <definedName name="chii10" localSheetId="50">#REF!</definedName>
    <definedName name="chii10" localSheetId="5">#REF!</definedName>
    <definedName name="chii10" localSheetId="51">#REF!</definedName>
    <definedName name="chii10" localSheetId="52">#REF!</definedName>
    <definedName name="chii10" localSheetId="53">#REF!</definedName>
    <definedName name="chii10" localSheetId="54">#REF!</definedName>
    <definedName name="chii10" localSheetId="56">#REF!</definedName>
    <definedName name="chii10" localSheetId="57">#REF!</definedName>
    <definedName name="chii10" localSheetId="58">#REF!</definedName>
    <definedName name="chii10" localSheetId="59">#REF!</definedName>
    <definedName name="chii10" localSheetId="60">#REF!</definedName>
    <definedName name="chii10" localSheetId="61">#REF!</definedName>
    <definedName name="chii10" localSheetId="62">#REF!</definedName>
    <definedName name="chii10" localSheetId="63">#REF!</definedName>
    <definedName name="chii10" localSheetId="6">#REF!</definedName>
    <definedName name="chii10" localSheetId="64">#REF!</definedName>
    <definedName name="chii10" localSheetId="65">#REF!</definedName>
    <definedName name="chii10" localSheetId="66">#REF!</definedName>
    <definedName name="chii10" localSheetId="67">#REF!</definedName>
    <definedName name="chii10" localSheetId="68">#REF!</definedName>
    <definedName name="chii10" localSheetId="69">#REF!</definedName>
    <definedName name="chii10" localSheetId="71">#REF!</definedName>
    <definedName name="chii10" localSheetId="72">#REF!</definedName>
    <definedName name="chii10" localSheetId="73">#REF!</definedName>
    <definedName name="chii10" localSheetId="7">#REF!</definedName>
    <definedName name="chii10" localSheetId="74">#REF!</definedName>
    <definedName name="chii10" localSheetId="75">#REF!</definedName>
    <definedName name="chii10" localSheetId="76">#REF!</definedName>
    <definedName name="chii10" localSheetId="77">#REF!</definedName>
    <definedName name="chii10" localSheetId="78">#REF!</definedName>
    <definedName name="chii10" localSheetId="79">#REF!</definedName>
    <definedName name="chii10" localSheetId="8">#REF!</definedName>
    <definedName name="chii10" localSheetId="9">#REF!</definedName>
    <definedName name="chii10">#REF!</definedName>
    <definedName name="chii11" localSheetId="1">#REF!</definedName>
    <definedName name="chii11" localSheetId="10">#REF!</definedName>
    <definedName name="chii11" localSheetId="11">#REF!</definedName>
    <definedName name="chii11" localSheetId="12">#REF!</definedName>
    <definedName name="chii11" localSheetId="13">#REF!</definedName>
    <definedName name="chii11" localSheetId="15">#REF!</definedName>
    <definedName name="chii11" localSheetId="16">#REF!</definedName>
    <definedName name="chii11" localSheetId="2">#REF!</definedName>
    <definedName name="chii11" localSheetId="23">#REF!</definedName>
    <definedName name="chii11" localSheetId="24">#REF!</definedName>
    <definedName name="chii11" localSheetId="25">#REF!</definedName>
    <definedName name="chii11" localSheetId="26">#REF!</definedName>
    <definedName name="chii11" localSheetId="27">#REF!</definedName>
    <definedName name="chii11" localSheetId="28">#REF!</definedName>
    <definedName name="chii11" localSheetId="29">#REF!</definedName>
    <definedName name="chii11" localSheetId="3">#REF!</definedName>
    <definedName name="chii11" localSheetId="31">#REF!</definedName>
    <definedName name="chii11" localSheetId="32">#REF!</definedName>
    <definedName name="chii11" localSheetId="33">#REF!</definedName>
    <definedName name="chii11" localSheetId="34">#REF!</definedName>
    <definedName name="chii11" localSheetId="37">#REF!</definedName>
    <definedName name="chii11" localSheetId="41">#REF!</definedName>
    <definedName name="chii11" localSheetId="4">#REF!</definedName>
    <definedName name="chii11" localSheetId="45">#REF!</definedName>
    <definedName name="chii11" localSheetId="46">#REF!</definedName>
    <definedName name="chii11" localSheetId="47">#REF!</definedName>
    <definedName name="chii11" localSheetId="48">#REF!</definedName>
    <definedName name="chii11" localSheetId="49">#REF!</definedName>
    <definedName name="chii11" localSheetId="50">#REF!</definedName>
    <definedName name="chii11" localSheetId="5">#REF!</definedName>
    <definedName name="chii11" localSheetId="51">#REF!</definedName>
    <definedName name="chii11" localSheetId="52">#REF!</definedName>
    <definedName name="chii11" localSheetId="53">#REF!</definedName>
    <definedName name="chii11" localSheetId="54">#REF!</definedName>
    <definedName name="chii11" localSheetId="56">#REF!</definedName>
    <definedName name="chii11" localSheetId="57">#REF!</definedName>
    <definedName name="chii11" localSheetId="58">#REF!</definedName>
    <definedName name="chii11" localSheetId="59">#REF!</definedName>
    <definedName name="chii11" localSheetId="60">#REF!</definedName>
    <definedName name="chii11" localSheetId="61">#REF!</definedName>
    <definedName name="chii11" localSheetId="62">#REF!</definedName>
    <definedName name="chii11" localSheetId="63">#REF!</definedName>
    <definedName name="chii11" localSheetId="6">#REF!</definedName>
    <definedName name="chii11" localSheetId="64">#REF!</definedName>
    <definedName name="chii11" localSheetId="65">#REF!</definedName>
    <definedName name="chii11" localSheetId="66">#REF!</definedName>
    <definedName name="chii11" localSheetId="67">#REF!</definedName>
    <definedName name="chii11" localSheetId="68">#REF!</definedName>
    <definedName name="chii11" localSheetId="69">#REF!</definedName>
    <definedName name="chii11" localSheetId="71">#REF!</definedName>
    <definedName name="chii11" localSheetId="72">#REF!</definedName>
    <definedName name="chii11" localSheetId="73">#REF!</definedName>
    <definedName name="chii11" localSheetId="7">#REF!</definedName>
    <definedName name="chii11" localSheetId="74">#REF!</definedName>
    <definedName name="chii11" localSheetId="75">#REF!</definedName>
    <definedName name="chii11" localSheetId="76">#REF!</definedName>
    <definedName name="chii11" localSheetId="77">#REF!</definedName>
    <definedName name="chii11" localSheetId="78">#REF!</definedName>
    <definedName name="chii11" localSheetId="79">#REF!</definedName>
    <definedName name="chii11" localSheetId="8">#REF!</definedName>
    <definedName name="chii11" localSheetId="9">#REF!</definedName>
    <definedName name="chii11">#REF!</definedName>
    <definedName name="CHILE" localSheetId="1">#REF!</definedName>
    <definedName name="CHILE" localSheetId="10">#REF!</definedName>
    <definedName name="CHILE" localSheetId="11">#REF!</definedName>
    <definedName name="CHILE" localSheetId="12">#REF!</definedName>
    <definedName name="CHILE" localSheetId="13">#REF!</definedName>
    <definedName name="CHILE" localSheetId="15">#REF!</definedName>
    <definedName name="CHILE" localSheetId="16">#REF!</definedName>
    <definedName name="CHILE" localSheetId="2">#REF!</definedName>
    <definedName name="CHILE" localSheetId="23">#REF!</definedName>
    <definedName name="CHILE" localSheetId="24">#REF!</definedName>
    <definedName name="CHILE" localSheetId="25">#REF!</definedName>
    <definedName name="CHILE" localSheetId="26">#REF!</definedName>
    <definedName name="CHILE" localSheetId="27">#REF!</definedName>
    <definedName name="CHILE" localSheetId="28">#REF!</definedName>
    <definedName name="CHILE" localSheetId="29">#REF!</definedName>
    <definedName name="CHILE" localSheetId="3">#REF!</definedName>
    <definedName name="CHILE" localSheetId="31">#REF!</definedName>
    <definedName name="CHILE" localSheetId="32">#REF!</definedName>
    <definedName name="CHILE" localSheetId="33">#REF!</definedName>
    <definedName name="CHILE" localSheetId="34">#REF!</definedName>
    <definedName name="CHILE" localSheetId="37">#REF!</definedName>
    <definedName name="CHILE" localSheetId="41">#REF!</definedName>
    <definedName name="CHILE" localSheetId="4">#REF!</definedName>
    <definedName name="CHILE" localSheetId="45">#REF!</definedName>
    <definedName name="CHILE" localSheetId="46">#REF!</definedName>
    <definedName name="CHILE" localSheetId="47">#REF!</definedName>
    <definedName name="CHILE" localSheetId="48">#REF!</definedName>
    <definedName name="CHILE" localSheetId="49">#REF!</definedName>
    <definedName name="CHILE" localSheetId="50">#REF!</definedName>
    <definedName name="CHILE" localSheetId="5">#REF!</definedName>
    <definedName name="CHILE" localSheetId="51">#REF!</definedName>
    <definedName name="CHILE" localSheetId="52">#REF!</definedName>
    <definedName name="CHILE" localSheetId="53">#REF!</definedName>
    <definedName name="CHILE" localSheetId="54">#REF!</definedName>
    <definedName name="CHILE" localSheetId="56">#REF!</definedName>
    <definedName name="CHILE" localSheetId="57">#REF!</definedName>
    <definedName name="CHILE" localSheetId="58">#REF!</definedName>
    <definedName name="CHILE" localSheetId="59">#REF!</definedName>
    <definedName name="CHILE" localSheetId="60">#REF!</definedName>
    <definedName name="CHILE" localSheetId="61">#REF!</definedName>
    <definedName name="CHILE" localSheetId="62">#REF!</definedName>
    <definedName name="CHILE" localSheetId="63">#REF!</definedName>
    <definedName name="CHILE" localSheetId="6">#REF!</definedName>
    <definedName name="CHILE" localSheetId="64">#REF!</definedName>
    <definedName name="CHILE" localSheetId="65">#REF!</definedName>
    <definedName name="CHILE" localSheetId="66">#REF!</definedName>
    <definedName name="CHILE" localSheetId="67">#REF!</definedName>
    <definedName name="CHILE" localSheetId="68">#REF!</definedName>
    <definedName name="CHILE" localSheetId="69">#REF!</definedName>
    <definedName name="CHILE" localSheetId="71">#REF!</definedName>
    <definedName name="CHILE" localSheetId="72">#REF!</definedName>
    <definedName name="CHILE" localSheetId="73">#REF!</definedName>
    <definedName name="CHILE" localSheetId="7">#REF!</definedName>
    <definedName name="CHILE" localSheetId="74">#REF!</definedName>
    <definedName name="CHILE" localSheetId="75">#REF!</definedName>
    <definedName name="CHILE" localSheetId="76">#REF!</definedName>
    <definedName name="CHILE" localSheetId="77">#REF!</definedName>
    <definedName name="CHILE" localSheetId="78">#REF!</definedName>
    <definedName name="CHILE" localSheetId="79">#REF!</definedName>
    <definedName name="CHILE" localSheetId="8">#REF!</definedName>
    <definedName name="CHILE" localSheetId="9">#REF!</definedName>
    <definedName name="CHILE">#REF!</definedName>
    <definedName name="CHK" localSheetId="1">#REF!</definedName>
    <definedName name="CHK" localSheetId="11">#REF!</definedName>
    <definedName name="CHK" localSheetId="12">#REF!</definedName>
    <definedName name="CHK" localSheetId="13">#REF!</definedName>
    <definedName name="CHK" localSheetId="23">#REF!</definedName>
    <definedName name="CHK" localSheetId="24">#REF!</definedName>
    <definedName name="CHK" localSheetId="26">#REF!</definedName>
    <definedName name="CHK" localSheetId="28">#REF!</definedName>
    <definedName name="CHK" localSheetId="29">#REF!</definedName>
    <definedName name="CHK" localSheetId="31">#REF!</definedName>
    <definedName name="CHK" localSheetId="41">#REF!</definedName>
    <definedName name="CHK" localSheetId="4">#REF!</definedName>
    <definedName name="CHK" localSheetId="46">#REF!</definedName>
    <definedName name="CHK" localSheetId="47">#REF!</definedName>
    <definedName name="CHK" localSheetId="48">#REF!</definedName>
    <definedName name="CHK" localSheetId="49">#REF!</definedName>
    <definedName name="CHK" localSheetId="50">#REF!</definedName>
    <definedName name="CHK" localSheetId="51">#REF!</definedName>
    <definedName name="CHK" localSheetId="53">#REF!</definedName>
    <definedName name="CHK" localSheetId="54">#REF!</definedName>
    <definedName name="CHK" localSheetId="56">#REF!</definedName>
    <definedName name="CHK" localSheetId="57">#REF!</definedName>
    <definedName name="CHK" localSheetId="58">#REF!</definedName>
    <definedName name="CHK" localSheetId="60">#REF!</definedName>
    <definedName name="CHK" localSheetId="61">#REF!</definedName>
    <definedName name="CHK" localSheetId="62">#REF!</definedName>
    <definedName name="CHK" localSheetId="63">#REF!</definedName>
    <definedName name="CHK" localSheetId="64">#REF!</definedName>
    <definedName name="CHK" localSheetId="66">#REF!</definedName>
    <definedName name="CHK" localSheetId="67">#REF!</definedName>
    <definedName name="CHK" localSheetId="68">#REF!</definedName>
    <definedName name="CHK" localSheetId="69">#REF!</definedName>
    <definedName name="CHK" localSheetId="71">#REF!</definedName>
    <definedName name="CHK" localSheetId="72">#REF!</definedName>
    <definedName name="CHK" localSheetId="73">#REF!</definedName>
    <definedName name="CHK">#REF!</definedName>
    <definedName name="CHK5.1" localSheetId="1">#REF!</definedName>
    <definedName name="CHK5.1" localSheetId="11">#REF!</definedName>
    <definedName name="CHK5.1" localSheetId="12">#REF!</definedName>
    <definedName name="CHK5.1" localSheetId="13">#REF!</definedName>
    <definedName name="CHK5.1" localSheetId="23">#REF!</definedName>
    <definedName name="CHK5.1" localSheetId="24">#REF!</definedName>
    <definedName name="CHK5.1" localSheetId="26">#REF!</definedName>
    <definedName name="CHK5.1" localSheetId="28">#REF!</definedName>
    <definedName name="CHK5.1" localSheetId="29">#REF!</definedName>
    <definedName name="CHK5.1" localSheetId="31">#REF!</definedName>
    <definedName name="CHK5.1" localSheetId="41">#REF!</definedName>
    <definedName name="CHK5.1" localSheetId="4">#REF!</definedName>
    <definedName name="CHK5.1" localSheetId="46">#REF!</definedName>
    <definedName name="CHK5.1" localSheetId="47">#REF!</definedName>
    <definedName name="CHK5.1" localSheetId="48">#REF!</definedName>
    <definedName name="CHK5.1" localSheetId="49">#REF!</definedName>
    <definedName name="CHK5.1" localSheetId="50">#REF!</definedName>
    <definedName name="CHK5.1" localSheetId="51">#REF!</definedName>
    <definedName name="CHK5.1" localSheetId="53">#REF!</definedName>
    <definedName name="CHK5.1" localSheetId="54">#REF!</definedName>
    <definedName name="CHK5.1" localSheetId="56">#REF!</definedName>
    <definedName name="CHK5.1" localSheetId="57">#REF!</definedName>
    <definedName name="CHK5.1" localSheetId="58">#REF!</definedName>
    <definedName name="CHK5.1" localSheetId="60">#REF!</definedName>
    <definedName name="CHK5.1" localSheetId="61">#REF!</definedName>
    <definedName name="CHK5.1" localSheetId="62">#REF!</definedName>
    <definedName name="CHK5.1" localSheetId="63">#REF!</definedName>
    <definedName name="CHK5.1" localSheetId="64">#REF!</definedName>
    <definedName name="CHK5.1" localSheetId="66">#REF!</definedName>
    <definedName name="CHK5.1" localSheetId="67">#REF!</definedName>
    <definedName name="CHK5.1" localSheetId="68">#REF!</definedName>
    <definedName name="CHK5.1" localSheetId="69">#REF!</definedName>
    <definedName name="CHK5.1" localSheetId="71">#REF!</definedName>
    <definedName name="CHK5.1" localSheetId="72">#REF!</definedName>
    <definedName name="CHK5.1" localSheetId="73">#REF!</definedName>
    <definedName name="CHK5.1">#REF!</definedName>
    <definedName name="ChStart" localSheetId="1">#REF!</definedName>
    <definedName name="ChStart" localSheetId="11">#REF!</definedName>
    <definedName name="ChStart" localSheetId="12">#REF!</definedName>
    <definedName name="ChStart" localSheetId="13">#REF!</definedName>
    <definedName name="ChStart" localSheetId="23">#REF!</definedName>
    <definedName name="ChStart" localSheetId="24">#REF!</definedName>
    <definedName name="ChStart" localSheetId="26">#REF!</definedName>
    <definedName name="ChStart" localSheetId="28">#REF!</definedName>
    <definedName name="ChStart" localSheetId="29">#REF!</definedName>
    <definedName name="ChStart" localSheetId="31">#REF!</definedName>
    <definedName name="ChStart" localSheetId="41">#REF!</definedName>
    <definedName name="ChStart" localSheetId="4">#REF!</definedName>
    <definedName name="ChStart" localSheetId="46">#REF!</definedName>
    <definedName name="ChStart" localSheetId="47">#REF!</definedName>
    <definedName name="ChStart" localSheetId="48">#REF!</definedName>
    <definedName name="ChStart" localSheetId="49">#REF!</definedName>
    <definedName name="ChStart" localSheetId="50">#REF!</definedName>
    <definedName name="ChStart" localSheetId="51">#REF!</definedName>
    <definedName name="ChStart" localSheetId="53">#REF!</definedName>
    <definedName name="ChStart" localSheetId="54">#REF!</definedName>
    <definedName name="ChStart" localSheetId="56">#REF!</definedName>
    <definedName name="ChStart" localSheetId="57">#REF!</definedName>
    <definedName name="ChStart" localSheetId="58">#REF!</definedName>
    <definedName name="ChStart" localSheetId="60">#REF!</definedName>
    <definedName name="ChStart" localSheetId="61">#REF!</definedName>
    <definedName name="ChStart" localSheetId="62">#REF!</definedName>
    <definedName name="ChStart" localSheetId="63">#REF!</definedName>
    <definedName name="ChStart" localSheetId="64">#REF!</definedName>
    <definedName name="ChStart" localSheetId="66">#REF!</definedName>
    <definedName name="ChStart" localSheetId="67">#REF!</definedName>
    <definedName name="ChStart" localSheetId="68">#REF!</definedName>
    <definedName name="ChStart" localSheetId="69">#REF!</definedName>
    <definedName name="ChStart" localSheetId="71">#REF!</definedName>
    <definedName name="ChStart" localSheetId="72">#REF!</definedName>
    <definedName name="ChStart" localSheetId="73">#REF!</definedName>
    <definedName name="ChStart">#REF!</definedName>
    <definedName name="CIQWBGuid" hidden="1">"69c6c1f5-b121-486a-aca7-1483f0c3521f"</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15">#REF!</definedName>
    <definedName name="cirr" localSheetId="16">#REF!</definedName>
    <definedName name="cirr" localSheetId="2">#REF!</definedName>
    <definedName name="cirr" localSheetId="23">#REF!</definedName>
    <definedName name="cirr" localSheetId="24">#REF!</definedName>
    <definedName name="cirr" localSheetId="25">#REF!</definedName>
    <definedName name="cirr" localSheetId="26">#REF!</definedName>
    <definedName name="cirr" localSheetId="27">#REF!</definedName>
    <definedName name="cirr" localSheetId="28">#REF!</definedName>
    <definedName name="cirr" localSheetId="29">#REF!</definedName>
    <definedName name="cirr" localSheetId="3">#REF!</definedName>
    <definedName name="cirr" localSheetId="31">#REF!</definedName>
    <definedName name="cirr" localSheetId="32">#REF!</definedName>
    <definedName name="cirr" localSheetId="33">#REF!</definedName>
    <definedName name="cirr" localSheetId="34">#REF!</definedName>
    <definedName name="cirr" localSheetId="37">#REF!</definedName>
    <definedName name="cirr" localSheetId="41">#REF!</definedName>
    <definedName name="cirr" localSheetId="4">#REF!</definedName>
    <definedName name="cirr" localSheetId="45">#REF!</definedName>
    <definedName name="cirr" localSheetId="46">#REF!</definedName>
    <definedName name="cirr" localSheetId="47">#REF!</definedName>
    <definedName name="cirr" localSheetId="48">#REF!</definedName>
    <definedName name="cirr" localSheetId="49">#REF!</definedName>
    <definedName name="cirr" localSheetId="50">#REF!</definedName>
    <definedName name="cirr" localSheetId="5">#REF!</definedName>
    <definedName name="cirr" localSheetId="51">#REF!</definedName>
    <definedName name="cirr" localSheetId="52">#REF!</definedName>
    <definedName name="cirr" localSheetId="53">#REF!</definedName>
    <definedName name="cirr" localSheetId="54">#REF!</definedName>
    <definedName name="cirr" localSheetId="56">#REF!</definedName>
    <definedName name="cirr" localSheetId="57">#REF!</definedName>
    <definedName name="cirr" localSheetId="58">#REF!</definedName>
    <definedName name="cirr" localSheetId="59">#REF!</definedName>
    <definedName name="cirr" localSheetId="60">#REF!</definedName>
    <definedName name="cirr" localSheetId="61">#REF!</definedName>
    <definedName name="cirr" localSheetId="62">#REF!</definedName>
    <definedName name="cirr" localSheetId="63">#REF!</definedName>
    <definedName name="cirr" localSheetId="6">#REF!</definedName>
    <definedName name="cirr" localSheetId="64">#REF!</definedName>
    <definedName name="cirr" localSheetId="65">#REF!</definedName>
    <definedName name="cirr" localSheetId="66">#REF!</definedName>
    <definedName name="cirr" localSheetId="67">#REF!</definedName>
    <definedName name="cirr" localSheetId="68">#REF!</definedName>
    <definedName name="cirr" localSheetId="69">#REF!</definedName>
    <definedName name="cirr" localSheetId="71">#REF!</definedName>
    <definedName name="cirr" localSheetId="72">#REF!</definedName>
    <definedName name="cirr" localSheetId="73">#REF!</definedName>
    <definedName name="cirr" localSheetId="7">#REF!</definedName>
    <definedName name="cirr" localSheetId="74">#REF!</definedName>
    <definedName name="cirr" localSheetId="75">#REF!</definedName>
    <definedName name="cirr" localSheetId="76">#REF!</definedName>
    <definedName name="cirr" localSheetId="77">#REF!</definedName>
    <definedName name="cirr" localSheetId="78">#REF!</definedName>
    <definedName name="cirr" localSheetId="79">#REF!</definedName>
    <definedName name="cirr" localSheetId="8">#REF!</definedName>
    <definedName name="cirr" localSheetId="9">#REF!</definedName>
    <definedName name="cirr">#REF!</definedName>
    <definedName name="cjqjwhcduk" localSheetId="1">'[70]10'!#REF!</definedName>
    <definedName name="cjqjwhcduk" localSheetId="10">'[70]10'!#REF!</definedName>
    <definedName name="cjqjwhcduk" localSheetId="11">'[70]10'!#REF!</definedName>
    <definedName name="cjqjwhcduk" localSheetId="12">'[70]10'!#REF!</definedName>
    <definedName name="cjqjwhcduk" localSheetId="13">'[70]10'!#REF!</definedName>
    <definedName name="cjqjwhcduk" localSheetId="15">'[70]10'!#REF!</definedName>
    <definedName name="cjqjwhcduk" localSheetId="16">'[70]10'!#REF!</definedName>
    <definedName name="cjqjwhcduk" localSheetId="2">'[70]10'!#REF!</definedName>
    <definedName name="cjqjwhcduk" localSheetId="24">'[70]10'!#REF!</definedName>
    <definedName name="cjqjwhcduk" localSheetId="25">'[70]10'!#REF!</definedName>
    <definedName name="cjqjwhcduk" localSheetId="26">'[70]10'!#REF!</definedName>
    <definedName name="cjqjwhcduk" localSheetId="27">'[70]10'!#REF!</definedName>
    <definedName name="cjqjwhcduk" localSheetId="28">'[70]10'!#REF!</definedName>
    <definedName name="cjqjwhcduk" localSheetId="29">'[70]10'!#REF!</definedName>
    <definedName name="cjqjwhcduk" localSheetId="3">'[70]10'!#REF!</definedName>
    <definedName name="cjqjwhcduk" localSheetId="31">'[70]10'!#REF!</definedName>
    <definedName name="cjqjwhcduk" localSheetId="32">'[70]10'!#REF!</definedName>
    <definedName name="cjqjwhcduk" localSheetId="33">'[70]10'!#REF!</definedName>
    <definedName name="cjqjwhcduk" localSheetId="34">'[70]10'!#REF!</definedName>
    <definedName name="cjqjwhcduk" localSheetId="37">'[70]10'!#REF!</definedName>
    <definedName name="cjqjwhcduk" localSheetId="41">'[70]10'!#REF!</definedName>
    <definedName name="cjqjwhcduk" localSheetId="4">'[70]10'!#REF!</definedName>
    <definedName name="cjqjwhcduk" localSheetId="45">'[70]10'!#REF!</definedName>
    <definedName name="cjqjwhcduk" localSheetId="46">'[70]10'!#REF!</definedName>
    <definedName name="cjqjwhcduk" localSheetId="47">'[70]10'!#REF!</definedName>
    <definedName name="cjqjwhcduk" localSheetId="48">'[70]10'!#REF!</definedName>
    <definedName name="cjqjwhcduk" localSheetId="49">'[70]10'!#REF!</definedName>
    <definedName name="cjqjwhcduk" localSheetId="50">'[70]10'!#REF!</definedName>
    <definedName name="cjqjwhcduk" localSheetId="5">'[71]10'!#REF!</definedName>
    <definedName name="cjqjwhcduk" localSheetId="51">'[70]10'!#REF!</definedName>
    <definedName name="cjqjwhcduk" localSheetId="52">'[72]10'!#REF!</definedName>
    <definedName name="cjqjwhcduk" localSheetId="53">'[70]10'!#REF!</definedName>
    <definedName name="cjqjwhcduk" localSheetId="54">'[70]10'!#REF!</definedName>
    <definedName name="cjqjwhcduk" localSheetId="56">'[70]10'!#REF!</definedName>
    <definedName name="cjqjwhcduk" localSheetId="57">'[70]10'!#REF!</definedName>
    <definedName name="cjqjwhcduk" localSheetId="58">'[70]10'!#REF!</definedName>
    <definedName name="cjqjwhcduk" localSheetId="59">'[70]10'!#REF!</definedName>
    <definedName name="cjqjwhcduk" localSheetId="60">'[70]10'!#REF!</definedName>
    <definedName name="cjqjwhcduk" localSheetId="61">'[70]10'!#REF!</definedName>
    <definedName name="cjqjwhcduk" localSheetId="62">'[70]10'!#REF!</definedName>
    <definedName name="cjqjwhcduk" localSheetId="63">'[70]10'!#REF!</definedName>
    <definedName name="cjqjwhcduk" localSheetId="6">'[71]10'!#REF!</definedName>
    <definedName name="cjqjwhcduk" localSheetId="64">'[70]10'!#REF!</definedName>
    <definedName name="cjqjwhcduk" localSheetId="65">'[70]10'!#REF!</definedName>
    <definedName name="cjqjwhcduk" localSheetId="66">'[70]10'!#REF!</definedName>
    <definedName name="cjqjwhcduk" localSheetId="67">'[70]10'!#REF!</definedName>
    <definedName name="cjqjwhcduk" localSheetId="68">'[70]10'!#REF!</definedName>
    <definedName name="cjqjwhcduk" localSheetId="69">'[70]10'!#REF!</definedName>
    <definedName name="cjqjwhcduk" localSheetId="71">'[70]10'!#REF!</definedName>
    <definedName name="cjqjwhcduk" localSheetId="72">'[70]10'!#REF!</definedName>
    <definedName name="cjqjwhcduk" localSheetId="73">'[70]10'!#REF!</definedName>
    <definedName name="cjqjwhcduk" localSheetId="7">'[70]10'!#REF!</definedName>
    <definedName name="cjqjwhcduk" localSheetId="74">'[70]10'!#REF!</definedName>
    <definedName name="cjqjwhcduk" localSheetId="75">'[70]10'!#REF!</definedName>
    <definedName name="cjqjwhcduk" localSheetId="76">'[70]10'!#REF!</definedName>
    <definedName name="cjqjwhcduk" localSheetId="77">'[70]10'!#REF!</definedName>
    <definedName name="cjqjwhcduk" localSheetId="78">'[70]10'!#REF!</definedName>
    <definedName name="cjqjwhcduk" localSheetId="79">'[70]10'!#REF!</definedName>
    <definedName name="cjqjwhcduk" localSheetId="8">'[70]10'!#REF!</definedName>
    <definedName name="cjqjwhcduk" localSheetId="9">'[70]10'!#REF!</definedName>
    <definedName name="cjqjwhcduk">'[70]10'!#REF!</definedName>
    <definedName name="client" localSheetId="1">#REF!</definedName>
    <definedName name="client" localSheetId="10">#REF!</definedName>
    <definedName name="client" localSheetId="11">#REF!</definedName>
    <definedName name="client" localSheetId="12">#REF!</definedName>
    <definedName name="client" localSheetId="13">#REF!</definedName>
    <definedName name="client" localSheetId="15">#REF!</definedName>
    <definedName name="client" localSheetId="16">#REF!</definedName>
    <definedName name="client" localSheetId="2">#REF!</definedName>
    <definedName name="client" localSheetId="23">#REF!</definedName>
    <definedName name="client" localSheetId="24">#REF!</definedName>
    <definedName name="client" localSheetId="25">#REF!</definedName>
    <definedName name="client" localSheetId="26">#REF!</definedName>
    <definedName name="client" localSheetId="27">#REF!</definedName>
    <definedName name="client" localSheetId="28">#REF!</definedName>
    <definedName name="client" localSheetId="29">#REF!</definedName>
    <definedName name="client" localSheetId="3">#REF!</definedName>
    <definedName name="client" localSheetId="31">#REF!</definedName>
    <definedName name="client" localSheetId="32">#REF!</definedName>
    <definedName name="client" localSheetId="33">#REF!</definedName>
    <definedName name="client" localSheetId="34">#REF!</definedName>
    <definedName name="client" localSheetId="37">#REF!</definedName>
    <definedName name="client" localSheetId="41">#REF!</definedName>
    <definedName name="client" localSheetId="4">#REF!</definedName>
    <definedName name="client" localSheetId="45">#REF!</definedName>
    <definedName name="client" localSheetId="46">#REF!</definedName>
    <definedName name="client" localSheetId="47">#REF!</definedName>
    <definedName name="client" localSheetId="48">#REF!</definedName>
    <definedName name="client" localSheetId="49">#REF!</definedName>
    <definedName name="client" localSheetId="50">#REF!</definedName>
    <definedName name="client" localSheetId="5">#REF!</definedName>
    <definedName name="client" localSheetId="51">#REF!</definedName>
    <definedName name="client" localSheetId="52">#REF!</definedName>
    <definedName name="client" localSheetId="53">#REF!</definedName>
    <definedName name="client" localSheetId="54">#REF!</definedName>
    <definedName name="client" localSheetId="56">#REF!</definedName>
    <definedName name="client" localSheetId="57">#REF!</definedName>
    <definedName name="client" localSheetId="58">#REF!</definedName>
    <definedName name="client" localSheetId="59">#REF!</definedName>
    <definedName name="client" localSheetId="60">#REF!</definedName>
    <definedName name="client" localSheetId="61">#REF!</definedName>
    <definedName name="client" localSheetId="62">#REF!</definedName>
    <definedName name="client" localSheetId="63">#REF!</definedName>
    <definedName name="client" localSheetId="6">#REF!</definedName>
    <definedName name="client" localSheetId="64">#REF!</definedName>
    <definedName name="client" localSheetId="65">#REF!</definedName>
    <definedName name="client" localSheetId="66">#REF!</definedName>
    <definedName name="client" localSheetId="67">#REF!</definedName>
    <definedName name="client" localSheetId="68">#REF!</definedName>
    <definedName name="client" localSheetId="69">#REF!</definedName>
    <definedName name="client" localSheetId="71">#REF!</definedName>
    <definedName name="client" localSheetId="72">#REF!</definedName>
    <definedName name="client" localSheetId="73">#REF!</definedName>
    <definedName name="client" localSheetId="7">#REF!</definedName>
    <definedName name="client" localSheetId="74">#REF!</definedName>
    <definedName name="client" localSheetId="75">#REF!</definedName>
    <definedName name="client" localSheetId="76">#REF!</definedName>
    <definedName name="client" localSheetId="77">#REF!</definedName>
    <definedName name="client" localSheetId="78">#REF!</definedName>
    <definedName name="client" localSheetId="79">#REF!</definedName>
    <definedName name="client" localSheetId="8">#REF!</definedName>
    <definedName name="client" localSheetId="9">#REF!</definedName>
    <definedName name="client">#REF!</definedName>
    <definedName name="CNY" localSheetId="1">#REF!</definedName>
    <definedName name="CNY" localSheetId="10">#REF!</definedName>
    <definedName name="CNY" localSheetId="11">#REF!</definedName>
    <definedName name="CNY" localSheetId="12">#REF!</definedName>
    <definedName name="CNY" localSheetId="13">#REF!</definedName>
    <definedName name="CNY" localSheetId="15">#REF!</definedName>
    <definedName name="CNY" localSheetId="16">#REF!</definedName>
    <definedName name="CNY" localSheetId="2">#REF!</definedName>
    <definedName name="CNY" localSheetId="23">#REF!</definedName>
    <definedName name="CNY" localSheetId="24">#REF!</definedName>
    <definedName name="CNY" localSheetId="25">#REF!</definedName>
    <definedName name="CNY" localSheetId="26">#REF!</definedName>
    <definedName name="CNY" localSheetId="27">#REF!</definedName>
    <definedName name="CNY" localSheetId="28">#REF!</definedName>
    <definedName name="CNY" localSheetId="29">#REF!</definedName>
    <definedName name="CNY" localSheetId="3">#REF!</definedName>
    <definedName name="CNY" localSheetId="31">#REF!</definedName>
    <definedName name="CNY" localSheetId="32">#REF!</definedName>
    <definedName name="CNY" localSheetId="33">#REF!</definedName>
    <definedName name="CNY" localSheetId="34">#REF!</definedName>
    <definedName name="CNY" localSheetId="37">#REF!</definedName>
    <definedName name="CNY" localSheetId="41">#REF!</definedName>
    <definedName name="CNY" localSheetId="4">#REF!</definedName>
    <definedName name="CNY" localSheetId="45">#REF!</definedName>
    <definedName name="CNY" localSheetId="46">#REF!</definedName>
    <definedName name="CNY" localSheetId="47">#REF!</definedName>
    <definedName name="CNY" localSheetId="48">#REF!</definedName>
    <definedName name="CNY" localSheetId="49">#REF!</definedName>
    <definedName name="CNY" localSheetId="50">#REF!</definedName>
    <definedName name="CNY" localSheetId="5">#REF!</definedName>
    <definedName name="CNY" localSheetId="51">#REF!</definedName>
    <definedName name="CNY" localSheetId="52">#REF!</definedName>
    <definedName name="CNY" localSheetId="53">#REF!</definedName>
    <definedName name="CNY" localSheetId="54">#REF!</definedName>
    <definedName name="CNY" localSheetId="56">#REF!</definedName>
    <definedName name="CNY" localSheetId="57">#REF!</definedName>
    <definedName name="CNY" localSheetId="58">#REF!</definedName>
    <definedName name="CNY" localSheetId="59">#REF!</definedName>
    <definedName name="CNY" localSheetId="60">#REF!</definedName>
    <definedName name="CNY" localSheetId="61">#REF!</definedName>
    <definedName name="CNY" localSheetId="62">#REF!</definedName>
    <definedName name="CNY" localSheetId="63">#REF!</definedName>
    <definedName name="CNY" localSheetId="6">#REF!</definedName>
    <definedName name="CNY" localSheetId="64">#REF!</definedName>
    <definedName name="CNY" localSheetId="65">#REF!</definedName>
    <definedName name="CNY" localSheetId="66">#REF!</definedName>
    <definedName name="CNY" localSheetId="67">#REF!</definedName>
    <definedName name="CNY" localSheetId="68">#REF!</definedName>
    <definedName name="CNY" localSheetId="69">#REF!</definedName>
    <definedName name="CNY" localSheetId="71">#REF!</definedName>
    <definedName name="CNY" localSheetId="72">#REF!</definedName>
    <definedName name="CNY" localSheetId="73">#REF!</definedName>
    <definedName name="CNY" localSheetId="7">#REF!</definedName>
    <definedName name="CNY" localSheetId="74">#REF!</definedName>
    <definedName name="CNY" localSheetId="75">#REF!</definedName>
    <definedName name="CNY" localSheetId="76">#REF!</definedName>
    <definedName name="CNY" localSheetId="77">#REF!</definedName>
    <definedName name="CNY" localSheetId="78">#REF!</definedName>
    <definedName name="CNY" localSheetId="79">#REF!</definedName>
    <definedName name="CNY" localSheetId="8">#REF!</definedName>
    <definedName name="CNY" localSheetId="9">#REF!</definedName>
    <definedName name="CNY">#REF!</definedName>
    <definedName name="cod" localSheetId="1">#REF!</definedName>
    <definedName name="cod" localSheetId="10">#REF!</definedName>
    <definedName name="cod" localSheetId="11">#REF!</definedName>
    <definedName name="cod" localSheetId="12">#REF!</definedName>
    <definedName name="cod" localSheetId="13">#REF!</definedName>
    <definedName name="cod" localSheetId="15">#REF!</definedName>
    <definedName name="cod" localSheetId="16">#REF!</definedName>
    <definedName name="cod" localSheetId="2">#REF!</definedName>
    <definedName name="cod" localSheetId="23">#REF!</definedName>
    <definedName name="cod" localSheetId="24">#REF!</definedName>
    <definedName name="cod" localSheetId="25">#REF!</definedName>
    <definedName name="cod" localSheetId="26">#REF!</definedName>
    <definedName name="cod" localSheetId="27">#REF!</definedName>
    <definedName name="cod" localSheetId="28">#REF!</definedName>
    <definedName name="cod" localSheetId="29">#REF!</definedName>
    <definedName name="cod" localSheetId="3">#REF!</definedName>
    <definedName name="cod" localSheetId="31">#REF!</definedName>
    <definedName name="cod" localSheetId="32">#REF!</definedName>
    <definedName name="cod" localSheetId="33">#REF!</definedName>
    <definedName name="cod" localSheetId="34">#REF!</definedName>
    <definedName name="cod" localSheetId="37">#REF!</definedName>
    <definedName name="cod" localSheetId="41">#REF!</definedName>
    <definedName name="cod" localSheetId="4">#REF!</definedName>
    <definedName name="cod" localSheetId="45">#REF!</definedName>
    <definedName name="cod" localSheetId="46">#REF!</definedName>
    <definedName name="cod" localSheetId="47">#REF!</definedName>
    <definedName name="cod" localSheetId="48">#REF!</definedName>
    <definedName name="cod" localSheetId="49">#REF!</definedName>
    <definedName name="cod" localSheetId="50">#REF!</definedName>
    <definedName name="cod" localSheetId="5">#REF!</definedName>
    <definedName name="cod" localSheetId="51">#REF!</definedName>
    <definedName name="cod" localSheetId="52">#REF!</definedName>
    <definedName name="cod" localSheetId="53">#REF!</definedName>
    <definedName name="cod" localSheetId="54">#REF!</definedName>
    <definedName name="cod" localSheetId="56">#REF!</definedName>
    <definedName name="cod" localSheetId="57">#REF!</definedName>
    <definedName name="cod" localSheetId="58">#REF!</definedName>
    <definedName name="cod" localSheetId="59">#REF!</definedName>
    <definedName name="cod" localSheetId="60">#REF!</definedName>
    <definedName name="cod" localSheetId="61">#REF!</definedName>
    <definedName name="cod" localSheetId="62">#REF!</definedName>
    <definedName name="cod" localSheetId="63">#REF!</definedName>
    <definedName name="cod" localSheetId="6">#REF!</definedName>
    <definedName name="cod" localSheetId="64">#REF!</definedName>
    <definedName name="cod" localSheetId="65">#REF!</definedName>
    <definedName name="cod" localSheetId="66">#REF!</definedName>
    <definedName name="cod" localSheetId="67">#REF!</definedName>
    <definedName name="cod" localSheetId="68">#REF!</definedName>
    <definedName name="cod" localSheetId="69">#REF!</definedName>
    <definedName name="cod" localSheetId="71">#REF!</definedName>
    <definedName name="cod" localSheetId="72">#REF!</definedName>
    <definedName name="cod" localSheetId="73">#REF!</definedName>
    <definedName name="cod" localSheetId="7">#REF!</definedName>
    <definedName name="cod" localSheetId="74">#REF!</definedName>
    <definedName name="cod" localSheetId="75">#REF!</definedName>
    <definedName name="cod" localSheetId="76">#REF!</definedName>
    <definedName name="cod" localSheetId="77">#REF!</definedName>
    <definedName name="cod" localSheetId="78">#REF!</definedName>
    <definedName name="cod" localSheetId="79">#REF!</definedName>
    <definedName name="cod" localSheetId="8">#REF!</definedName>
    <definedName name="cod" localSheetId="9">#REF!</definedName>
    <definedName name="cod">#REF!</definedName>
    <definedName name="column_headings" localSheetId="5">'[130]99TC17FY'!$A$5:$H$9</definedName>
    <definedName name="column_headings" localSheetId="6">'[131]99TC17FY'!$A$5:$H$9</definedName>
    <definedName name="column_headings">'[132]99TC17FY'!$A$5:$H$9</definedName>
    <definedName name="column_numbers" localSheetId="5">'[130]99TC17FY'!$B$11:$H$11</definedName>
    <definedName name="column_numbers" localSheetId="6">'[131]99TC17FY'!$B$11:$H$11</definedName>
    <definedName name="column_numbers">'[132]99TC17FY'!$B$11:$H$11</definedName>
    <definedName name="CONCK" localSheetId="1">#REF!</definedName>
    <definedName name="CONCK" localSheetId="10">#REF!</definedName>
    <definedName name="CONCK" localSheetId="11">#REF!</definedName>
    <definedName name="CONCK" localSheetId="12">#REF!</definedName>
    <definedName name="CONCK" localSheetId="13">#REF!</definedName>
    <definedName name="CONCK" localSheetId="15">#REF!</definedName>
    <definedName name="CONCK" localSheetId="16">#REF!</definedName>
    <definedName name="CONCK" localSheetId="2">#REF!</definedName>
    <definedName name="CONCK" localSheetId="23">#REF!</definedName>
    <definedName name="CONCK" localSheetId="24">#REF!</definedName>
    <definedName name="CONCK" localSheetId="25">#REF!</definedName>
    <definedName name="CONCK" localSheetId="26">#REF!</definedName>
    <definedName name="CONCK" localSheetId="27">#REF!</definedName>
    <definedName name="CONCK" localSheetId="28">#REF!</definedName>
    <definedName name="CONCK" localSheetId="29">#REF!</definedName>
    <definedName name="CONCK" localSheetId="3">#REF!</definedName>
    <definedName name="CONCK" localSheetId="31">#REF!</definedName>
    <definedName name="CONCK" localSheetId="32">#REF!</definedName>
    <definedName name="CONCK" localSheetId="33">#REF!</definedName>
    <definedName name="CONCK" localSheetId="34">#REF!</definedName>
    <definedName name="CONCK" localSheetId="37">#REF!</definedName>
    <definedName name="CONCK" localSheetId="41">#REF!</definedName>
    <definedName name="CONCK" localSheetId="4">#REF!</definedName>
    <definedName name="CONCK" localSheetId="45">#REF!</definedName>
    <definedName name="CONCK" localSheetId="46">#REF!</definedName>
    <definedName name="CONCK" localSheetId="47">#REF!</definedName>
    <definedName name="CONCK" localSheetId="48">#REF!</definedName>
    <definedName name="CONCK" localSheetId="49">#REF!</definedName>
    <definedName name="CONCK" localSheetId="50">#REF!</definedName>
    <definedName name="CONCK" localSheetId="5">#REF!</definedName>
    <definedName name="CONCK" localSheetId="51">#REF!</definedName>
    <definedName name="CONCK" localSheetId="52">#REF!</definedName>
    <definedName name="CONCK" localSheetId="53">#REF!</definedName>
    <definedName name="CONCK" localSheetId="54">#REF!</definedName>
    <definedName name="CONCK" localSheetId="56">#REF!</definedName>
    <definedName name="CONCK" localSheetId="57">#REF!</definedName>
    <definedName name="CONCK" localSheetId="58">#REF!</definedName>
    <definedName name="CONCK" localSheetId="59">#REF!</definedName>
    <definedName name="CONCK" localSheetId="60">#REF!</definedName>
    <definedName name="CONCK" localSheetId="61">#REF!</definedName>
    <definedName name="CONCK" localSheetId="62">#REF!</definedName>
    <definedName name="CONCK" localSheetId="63">#REF!</definedName>
    <definedName name="CONCK" localSheetId="6">#REF!</definedName>
    <definedName name="CONCK" localSheetId="64">#REF!</definedName>
    <definedName name="CONCK" localSheetId="65">#REF!</definedName>
    <definedName name="CONCK" localSheetId="66">#REF!</definedName>
    <definedName name="CONCK" localSheetId="67">#REF!</definedName>
    <definedName name="CONCK" localSheetId="68">#REF!</definedName>
    <definedName name="CONCK" localSheetId="69">#REF!</definedName>
    <definedName name="CONCK" localSheetId="71">#REF!</definedName>
    <definedName name="CONCK" localSheetId="72">#REF!</definedName>
    <definedName name="CONCK" localSheetId="73">#REF!</definedName>
    <definedName name="CONCK" localSheetId="7">#REF!</definedName>
    <definedName name="CONCK" localSheetId="74">#REF!</definedName>
    <definedName name="CONCK" localSheetId="75">#REF!</definedName>
    <definedName name="CONCK" localSheetId="76">#REF!</definedName>
    <definedName name="CONCK" localSheetId="77">#REF!</definedName>
    <definedName name="CONCK" localSheetId="78">#REF!</definedName>
    <definedName name="CONCK" localSheetId="79">#REF!</definedName>
    <definedName name="CONCK" localSheetId="8">#REF!</definedName>
    <definedName name="CONCK" localSheetId="9">#REF!</definedName>
    <definedName name="CONCK">#REF!</definedName>
    <definedName name="Cons" localSheetId="1">#REF!</definedName>
    <definedName name="Cons" localSheetId="10">#REF!</definedName>
    <definedName name="Cons" localSheetId="11">#REF!</definedName>
    <definedName name="Cons" localSheetId="12">#REF!</definedName>
    <definedName name="Cons" localSheetId="13">#REF!</definedName>
    <definedName name="Cons" localSheetId="15">#REF!</definedName>
    <definedName name="Cons" localSheetId="16">#REF!</definedName>
    <definedName name="Cons" localSheetId="2">#REF!</definedName>
    <definedName name="Cons" localSheetId="23">#REF!</definedName>
    <definedName name="Cons" localSheetId="24">#REF!</definedName>
    <definedName name="Cons" localSheetId="25">#REF!</definedName>
    <definedName name="Cons" localSheetId="26">#REF!</definedName>
    <definedName name="Cons" localSheetId="27">#REF!</definedName>
    <definedName name="Cons" localSheetId="28">#REF!</definedName>
    <definedName name="Cons" localSheetId="29">#REF!</definedName>
    <definedName name="Cons" localSheetId="3">#REF!</definedName>
    <definedName name="Cons" localSheetId="31">#REF!</definedName>
    <definedName name="Cons" localSheetId="32">#REF!</definedName>
    <definedName name="Cons" localSheetId="33">#REF!</definedName>
    <definedName name="Cons" localSheetId="34">#REF!</definedName>
    <definedName name="Cons" localSheetId="37">#REF!</definedName>
    <definedName name="Cons" localSheetId="41">#REF!</definedName>
    <definedName name="Cons" localSheetId="4">#REF!</definedName>
    <definedName name="Cons" localSheetId="45">#REF!</definedName>
    <definedName name="Cons" localSheetId="46">#REF!</definedName>
    <definedName name="Cons" localSheetId="47">#REF!</definedName>
    <definedName name="Cons" localSheetId="48">#REF!</definedName>
    <definedName name="Cons" localSheetId="49">#REF!</definedName>
    <definedName name="Cons" localSheetId="50">#REF!</definedName>
    <definedName name="Cons" localSheetId="5">#REF!</definedName>
    <definedName name="Cons" localSheetId="51">#REF!</definedName>
    <definedName name="Cons" localSheetId="52">#REF!</definedName>
    <definedName name="Cons" localSheetId="53">#REF!</definedName>
    <definedName name="Cons" localSheetId="54">#REF!</definedName>
    <definedName name="Cons" localSheetId="56">#REF!</definedName>
    <definedName name="Cons" localSheetId="57">#REF!</definedName>
    <definedName name="Cons" localSheetId="58">#REF!</definedName>
    <definedName name="Cons" localSheetId="59">#REF!</definedName>
    <definedName name="Cons" localSheetId="60">#REF!</definedName>
    <definedName name="Cons" localSheetId="61">#REF!</definedName>
    <definedName name="Cons" localSheetId="62">#REF!</definedName>
    <definedName name="Cons" localSheetId="63">#REF!</definedName>
    <definedName name="Cons" localSheetId="6">#REF!</definedName>
    <definedName name="Cons" localSheetId="64">#REF!</definedName>
    <definedName name="Cons" localSheetId="65">#REF!</definedName>
    <definedName name="Cons" localSheetId="66">#REF!</definedName>
    <definedName name="Cons" localSheetId="67">#REF!</definedName>
    <definedName name="Cons" localSheetId="68">#REF!</definedName>
    <definedName name="Cons" localSheetId="69">#REF!</definedName>
    <definedName name="Cons" localSheetId="71">#REF!</definedName>
    <definedName name="Cons" localSheetId="72">#REF!</definedName>
    <definedName name="Cons" localSheetId="73">#REF!</definedName>
    <definedName name="Cons" localSheetId="7">#REF!</definedName>
    <definedName name="Cons" localSheetId="74">#REF!</definedName>
    <definedName name="Cons" localSheetId="75">#REF!</definedName>
    <definedName name="Cons" localSheetId="76">#REF!</definedName>
    <definedName name="Cons" localSheetId="77">#REF!</definedName>
    <definedName name="Cons" localSheetId="78">#REF!</definedName>
    <definedName name="Cons" localSheetId="79">#REF!</definedName>
    <definedName name="Cons" localSheetId="8">#REF!</definedName>
    <definedName name="Cons" localSheetId="9">#REF!</definedName>
    <definedName name="Cons">#REF!</definedName>
    <definedName name="contents" localSheetId="1">#REF!</definedName>
    <definedName name="contents" localSheetId="10">#REF!</definedName>
    <definedName name="contents" localSheetId="11">#REF!</definedName>
    <definedName name="contents" localSheetId="12">#REF!</definedName>
    <definedName name="contents" localSheetId="13">#REF!</definedName>
    <definedName name="contents" localSheetId="15">#REF!</definedName>
    <definedName name="contents" localSheetId="16">#REF!</definedName>
    <definedName name="contents" localSheetId="2">#REF!</definedName>
    <definedName name="contents" localSheetId="23">#REF!</definedName>
    <definedName name="contents" localSheetId="24">#REF!</definedName>
    <definedName name="contents" localSheetId="25">#REF!</definedName>
    <definedName name="contents" localSheetId="26">#REF!</definedName>
    <definedName name="contents" localSheetId="27">#REF!</definedName>
    <definedName name="contents" localSheetId="28">#REF!</definedName>
    <definedName name="contents" localSheetId="29">#REF!</definedName>
    <definedName name="contents" localSheetId="3">#REF!</definedName>
    <definedName name="contents" localSheetId="31">#REF!</definedName>
    <definedName name="contents" localSheetId="32">#REF!</definedName>
    <definedName name="contents" localSheetId="33">#REF!</definedName>
    <definedName name="contents" localSheetId="34">#REF!</definedName>
    <definedName name="contents" localSheetId="37">#REF!</definedName>
    <definedName name="contents" localSheetId="41">#REF!</definedName>
    <definedName name="contents" localSheetId="4">#REF!</definedName>
    <definedName name="contents" localSheetId="45">#REF!</definedName>
    <definedName name="contents" localSheetId="46">#REF!</definedName>
    <definedName name="contents" localSheetId="47">#REF!</definedName>
    <definedName name="contents" localSheetId="48">#REF!</definedName>
    <definedName name="contents" localSheetId="49">#REF!</definedName>
    <definedName name="contents" localSheetId="50">#REF!</definedName>
    <definedName name="contents" localSheetId="5">#REF!</definedName>
    <definedName name="contents" localSheetId="51">#REF!</definedName>
    <definedName name="contents" localSheetId="52">#REF!</definedName>
    <definedName name="contents" localSheetId="53">#REF!</definedName>
    <definedName name="contents" localSheetId="54">#REF!</definedName>
    <definedName name="contents" localSheetId="56">#REF!</definedName>
    <definedName name="contents" localSheetId="57">#REF!</definedName>
    <definedName name="contents" localSheetId="58">#REF!</definedName>
    <definedName name="contents" localSheetId="59">#REF!</definedName>
    <definedName name="contents" localSheetId="60">#REF!</definedName>
    <definedName name="contents" localSheetId="61">#REF!</definedName>
    <definedName name="contents" localSheetId="62">#REF!</definedName>
    <definedName name="contents" localSheetId="63">#REF!</definedName>
    <definedName name="contents" localSheetId="6">#REF!</definedName>
    <definedName name="contents" localSheetId="64">#REF!</definedName>
    <definedName name="contents" localSheetId="65">#REF!</definedName>
    <definedName name="contents" localSheetId="66">#REF!</definedName>
    <definedName name="contents" localSheetId="67">#REF!</definedName>
    <definedName name="contents" localSheetId="68">#REF!</definedName>
    <definedName name="contents" localSheetId="69">#REF!</definedName>
    <definedName name="contents" localSheetId="71">#REF!</definedName>
    <definedName name="contents" localSheetId="72">#REF!</definedName>
    <definedName name="contents" localSheetId="73">#REF!</definedName>
    <definedName name="contents" localSheetId="7">#REF!</definedName>
    <definedName name="contents" localSheetId="74">#REF!</definedName>
    <definedName name="contents" localSheetId="75">#REF!</definedName>
    <definedName name="contents" localSheetId="76">#REF!</definedName>
    <definedName name="contents" localSheetId="77">#REF!</definedName>
    <definedName name="contents" localSheetId="78">#REF!</definedName>
    <definedName name="contents" localSheetId="79">#REF!</definedName>
    <definedName name="contents" localSheetId="8">#REF!</definedName>
    <definedName name="contents" localSheetId="9">#REF!</definedName>
    <definedName name="contents">#REF!</definedName>
    <definedName name="contents2" localSheetId="1" hidden="1">[133]MSRV!#REF!</definedName>
    <definedName name="contents2" localSheetId="10" hidden="1">[133]MSRV!#REF!</definedName>
    <definedName name="contents2" localSheetId="13" hidden="1">[133]MSRV!#REF!</definedName>
    <definedName name="contents2" localSheetId="15" hidden="1">[133]MSRV!#REF!</definedName>
    <definedName name="contents2" localSheetId="16" hidden="1">[133]MSRV!#REF!</definedName>
    <definedName name="contents2" localSheetId="2" hidden="1">[133]MSRV!#REF!</definedName>
    <definedName name="contents2" localSheetId="24" hidden="1">[133]MSRV!#REF!</definedName>
    <definedName name="contents2" localSheetId="25" hidden="1">[133]MSRV!#REF!</definedName>
    <definedName name="contents2" localSheetId="26" hidden="1">[133]MSRV!#REF!</definedName>
    <definedName name="contents2" localSheetId="27" hidden="1">[133]MSRV!#REF!</definedName>
    <definedName name="contents2" localSheetId="28" hidden="1">[133]MSRV!#REF!</definedName>
    <definedName name="contents2" localSheetId="29" hidden="1">[133]MSRV!#REF!</definedName>
    <definedName name="contents2" localSheetId="3" hidden="1">[133]MSRV!#REF!</definedName>
    <definedName name="contents2" localSheetId="31" hidden="1">[133]MSRV!#REF!</definedName>
    <definedName name="contents2" localSheetId="32" hidden="1">[133]MSRV!#REF!</definedName>
    <definedName name="contents2" localSheetId="33" hidden="1">[133]MSRV!#REF!</definedName>
    <definedName name="contents2" localSheetId="34" hidden="1">[133]MSRV!#REF!</definedName>
    <definedName name="contents2" localSheetId="37" hidden="1">[133]MSRV!#REF!</definedName>
    <definedName name="contents2" localSheetId="41" hidden="1">[133]MSRV!#REF!</definedName>
    <definedName name="contents2" localSheetId="4" hidden="1">[133]MSRV!#REF!</definedName>
    <definedName name="contents2" localSheetId="45" hidden="1">[133]MSRV!#REF!</definedName>
    <definedName name="contents2" localSheetId="46" hidden="1">[133]MSRV!#REF!</definedName>
    <definedName name="contents2" localSheetId="47" hidden="1">[133]MSRV!#REF!</definedName>
    <definedName name="contents2" localSheetId="48" hidden="1">[133]MSRV!#REF!</definedName>
    <definedName name="contents2" localSheetId="49" hidden="1">[133]MSRV!#REF!</definedName>
    <definedName name="contents2" localSheetId="50" hidden="1">[133]MSRV!#REF!</definedName>
    <definedName name="contents2" localSheetId="5" hidden="1">[134]MSRV!#REF!</definedName>
    <definedName name="contents2" localSheetId="51" hidden="1">[133]MSRV!#REF!</definedName>
    <definedName name="contents2" localSheetId="52" hidden="1">[133]MSRV!#REF!</definedName>
    <definedName name="contents2" localSheetId="53" hidden="1">[133]MSRV!#REF!</definedName>
    <definedName name="contents2" localSheetId="54" hidden="1">[133]MSRV!#REF!</definedName>
    <definedName name="contents2" localSheetId="55" hidden="1">[133]MSRV!#REF!</definedName>
    <definedName name="contents2" localSheetId="56" hidden="1">[133]MSRV!#REF!</definedName>
    <definedName name="contents2" localSheetId="57" hidden="1">[133]MSRV!#REF!</definedName>
    <definedName name="contents2" localSheetId="58" hidden="1">[133]MSRV!#REF!</definedName>
    <definedName name="contents2" localSheetId="59" hidden="1">[133]MSRV!#REF!</definedName>
    <definedName name="contents2" localSheetId="60" hidden="1">[133]MSRV!#REF!</definedName>
    <definedName name="contents2" localSheetId="61" hidden="1">[133]MSRV!#REF!</definedName>
    <definedName name="contents2" localSheetId="62" hidden="1">[133]MSRV!#REF!</definedName>
    <definedName name="contents2" localSheetId="63" hidden="1">[133]MSRV!#REF!</definedName>
    <definedName name="contents2" localSheetId="6" hidden="1">[135]MSRV!#REF!</definedName>
    <definedName name="contents2" localSheetId="64" hidden="1">[133]MSRV!#REF!</definedName>
    <definedName name="contents2" localSheetId="65" hidden="1">[133]MSRV!#REF!</definedName>
    <definedName name="contents2" localSheetId="66" hidden="1">[133]MSRV!#REF!</definedName>
    <definedName name="contents2" localSheetId="67" hidden="1">[133]MSRV!#REF!</definedName>
    <definedName name="contents2" localSheetId="68" hidden="1">[133]MSRV!#REF!</definedName>
    <definedName name="contents2" localSheetId="69" hidden="1">[133]MSRV!#REF!</definedName>
    <definedName name="contents2" localSheetId="70" hidden="1">[133]MSRV!#REF!</definedName>
    <definedName name="contents2" localSheetId="71" hidden="1">[133]MSRV!#REF!</definedName>
    <definedName name="contents2" localSheetId="72" hidden="1">[133]MSRV!#REF!</definedName>
    <definedName name="contents2" localSheetId="73" hidden="1">[133]MSRV!#REF!</definedName>
    <definedName name="contents2" localSheetId="7" hidden="1">[133]MSRV!#REF!</definedName>
    <definedName name="contents2" localSheetId="74" hidden="1">[133]MSRV!#REF!</definedName>
    <definedName name="contents2" localSheetId="75" hidden="1">[133]MSRV!#REF!</definedName>
    <definedName name="contents2" localSheetId="76" hidden="1">[133]MSRV!#REF!</definedName>
    <definedName name="contents2" localSheetId="77" hidden="1">[133]MSRV!#REF!</definedName>
    <definedName name="contents2" localSheetId="78" hidden="1">[133]MSRV!#REF!</definedName>
    <definedName name="contents2" localSheetId="79" hidden="1">[134]MSRV!#REF!</definedName>
    <definedName name="contents2" localSheetId="8" hidden="1">[133]MSRV!#REF!</definedName>
    <definedName name="contents2" localSheetId="9" hidden="1">[134]MSRV!#REF!</definedName>
    <definedName name="contents2" hidden="1">[133]MSRV!#REF!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15">#REF!</definedName>
    <definedName name="copystart" localSheetId="16">#REF!</definedName>
    <definedName name="copystart" localSheetId="2">#REF!</definedName>
    <definedName name="copystart" localSheetId="23">#REF!</definedName>
    <definedName name="copystart" localSheetId="24">#REF!</definedName>
    <definedName name="copystart" localSheetId="25">#REF!</definedName>
    <definedName name="copystart" localSheetId="26">#REF!</definedName>
    <definedName name="copystart" localSheetId="27">#REF!</definedName>
    <definedName name="copystart" localSheetId="28">#REF!</definedName>
    <definedName name="copystart" localSheetId="29">#REF!</definedName>
    <definedName name="copystart" localSheetId="3">#REF!</definedName>
    <definedName name="copystart" localSheetId="31">#REF!</definedName>
    <definedName name="copystart" localSheetId="32">#REF!</definedName>
    <definedName name="copystart" localSheetId="33">#REF!</definedName>
    <definedName name="copystart" localSheetId="34">#REF!</definedName>
    <definedName name="copystart" localSheetId="37">#REF!</definedName>
    <definedName name="copystart" localSheetId="41">#REF!</definedName>
    <definedName name="copystart" localSheetId="4">#REF!</definedName>
    <definedName name="copystart" localSheetId="45">#REF!</definedName>
    <definedName name="copystart" localSheetId="46">#REF!</definedName>
    <definedName name="copystart" localSheetId="47">#REF!</definedName>
    <definedName name="copystart" localSheetId="48">#REF!</definedName>
    <definedName name="copystart" localSheetId="49">#REF!</definedName>
    <definedName name="copystart" localSheetId="50">#REF!</definedName>
    <definedName name="copystart" localSheetId="5">#REF!</definedName>
    <definedName name="copystart" localSheetId="51">#REF!</definedName>
    <definedName name="copystart" localSheetId="52">#REF!</definedName>
    <definedName name="copystart" localSheetId="53">#REF!</definedName>
    <definedName name="copystart" localSheetId="54">#REF!</definedName>
    <definedName name="copystart" localSheetId="56">#REF!</definedName>
    <definedName name="copystart" localSheetId="57">#REF!</definedName>
    <definedName name="copystart" localSheetId="58">#REF!</definedName>
    <definedName name="copystart" localSheetId="59">#REF!</definedName>
    <definedName name="copystart" localSheetId="60">#REF!</definedName>
    <definedName name="copystart" localSheetId="61">#REF!</definedName>
    <definedName name="copystart" localSheetId="62">#REF!</definedName>
    <definedName name="copystart" localSheetId="63">#REF!</definedName>
    <definedName name="copystart" localSheetId="6">#REF!</definedName>
    <definedName name="copystart" localSheetId="64">#REF!</definedName>
    <definedName name="copystart" localSheetId="65">#REF!</definedName>
    <definedName name="copystart" localSheetId="66">#REF!</definedName>
    <definedName name="copystart" localSheetId="67">#REF!</definedName>
    <definedName name="copystart" localSheetId="68">#REF!</definedName>
    <definedName name="copystart" localSheetId="69">#REF!</definedName>
    <definedName name="copystart" localSheetId="71">#REF!</definedName>
    <definedName name="copystart" localSheetId="72">#REF!</definedName>
    <definedName name="copystart" localSheetId="73">#REF!</definedName>
    <definedName name="copystart" localSheetId="7">#REF!</definedName>
    <definedName name="copystart" localSheetId="74">#REF!</definedName>
    <definedName name="copystart" localSheetId="75">#REF!</definedName>
    <definedName name="copystart" localSheetId="76">#REF!</definedName>
    <definedName name="copystart" localSheetId="77">#REF!</definedName>
    <definedName name="copystart" localSheetId="78">#REF!</definedName>
    <definedName name="copystart" localSheetId="79">#REF!</definedName>
    <definedName name="copystart" localSheetId="8">#REF!</definedName>
    <definedName name="copystart" localSheetId="9">#REF!</definedName>
    <definedName name="copystart">#REF!</definedName>
    <definedName name="COPYSTART_1" localSheetId="1">#REF!</definedName>
    <definedName name="COPYSTART_1" localSheetId="10">#REF!</definedName>
    <definedName name="COPYSTART_1" localSheetId="11">#REF!</definedName>
    <definedName name="COPYSTART_1" localSheetId="12">#REF!</definedName>
    <definedName name="COPYSTART_1" localSheetId="13">#REF!</definedName>
    <definedName name="COPYSTART_1" localSheetId="15">#REF!</definedName>
    <definedName name="COPYSTART_1" localSheetId="16">#REF!</definedName>
    <definedName name="COPYSTART_1" localSheetId="2">#REF!</definedName>
    <definedName name="COPYSTART_1" localSheetId="23">#REF!</definedName>
    <definedName name="COPYSTART_1" localSheetId="24">#REF!</definedName>
    <definedName name="COPYSTART_1" localSheetId="25">#REF!</definedName>
    <definedName name="COPYSTART_1" localSheetId="26">#REF!</definedName>
    <definedName name="COPYSTART_1" localSheetId="27">#REF!</definedName>
    <definedName name="COPYSTART_1" localSheetId="28">#REF!</definedName>
    <definedName name="COPYSTART_1" localSheetId="29">#REF!</definedName>
    <definedName name="COPYSTART_1" localSheetId="3">#REF!</definedName>
    <definedName name="COPYSTART_1" localSheetId="31">#REF!</definedName>
    <definedName name="COPYSTART_1" localSheetId="32">#REF!</definedName>
    <definedName name="COPYSTART_1" localSheetId="33">#REF!</definedName>
    <definedName name="COPYSTART_1" localSheetId="34">#REF!</definedName>
    <definedName name="COPYSTART_1" localSheetId="37">#REF!</definedName>
    <definedName name="COPYSTART_1" localSheetId="41">#REF!</definedName>
    <definedName name="COPYSTART_1" localSheetId="4">#REF!</definedName>
    <definedName name="COPYSTART_1" localSheetId="45">#REF!</definedName>
    <definedName name="COPYSTART_1" localSheetId="46">#REF!</definedName>
    <definedName name="COPYSTART_1" localSheetId="47">#REF!</definedName>
    <definedName name="COPYSTART_1" localSheetId="48">#REF!</definedName>
    <definedName name="COPYSTART_1" localSheetId="49">#REF!</definedName>
    <definedName name="COPYSTART_1" localSheetId="50">#REF!</definedName>
    <definedName name="COPYSTART_1" localSheetId="5">#REF!</definedName>
    <definedName name="COPYSTART_1" localSheetId="51">#REF!</definedName>
    <definedName name="COPYSTART_1" localSheetId="52">#REF!</definedName>
    <definedName name="COPYSTART_1" localSheetId="53">#REF!</definedName>
    <definedName name="COPYSTART_1" localSheetId="54">#REF!</definedName>
    <definedName name="COPYSTART_1" localSheetId="56">#REF!</definedName>
    <definedName name="COPYSTART_1" localSheetId="57">#REF!</definedName>
    <definedName name="COPYSTART_1" localSheetId="58">#REF!</definedName>
    <definedName name="COPYSTART_1" localSheetId="59">#REF!</definedName>
    <definedName name="COPYSTART_1" localSheetId="60">#REF!</definedName>
    <definedName name="COPYSTART_1" localSheetId="61">#REF!</definedName>
    <definedName name="COPYSTART_1" localSheetId="62">#REF!</definedName>
    <definedName name="COPYSTART_1" localSheetId="63">#REF!</definedName>
    <definedName name="COPYSTART_1" localSheetId="6">#REF!</definedName>
    <definedName name="COPYSTART_1" localSheetId="64">#REF!</definedName>
    <definedName name="COPYSTART_1" localSheetId="65">#REF!</definedName>
    <definedName name="COPYSTART_1" localSheetId="66">#REF!</definedName>
    <definedName name="COPYSTART_1" localSheetId="67">#REF!</definedName>
    <definedName name="COPYSTART_1" localSheetId="68">#REF!</definedName>
    <definedName name="COPYSTART_1" localSheetId="69">#REF!</definedName>
    <definedName name="COPYSTART_1" localSheetId="71">#REF!</definedName>
    <definedName name="COPYSTART_1" localSheetId="72">#REF!</definedName>
    <definedName name="COPYSTART_1" localSheetId="73">#REF!</definedName>
    <definedName name="COPYSTART_1" localSheetId="7">#REF!</definedName>
    <definedName name="COPYSTART_1" localSheetId="74">#REF!</definedName>
    <definedName name="COPYSTART_1" localSheetId="75">#REF!</definedName>
    <definedName name="COPYSTART_1" localSheetId="76">#REF!</definedName>
    <definedName name="COPYSTART_1" localSheetId="77">#REF!</definedName>
    <definedName name="COPYSTART_1" localSheetId="78">#REF!</definedName>
    <definedName name="COPYSTART_1" localSheetId="79">#REF!</definedName>
    <definedName name="COPYSTART_1" localSheetId="8">#REF!</definedName>
    <definedName name="COPYSTART_1" localSheetId="9">#REF!</definedName>
    <definedName name="COPYSTART_1">#REF!</definedName>
    <definedName name="COPYSTART_2" localSheetId="1">#REF!</definedName>
    <definedName name="COPYSTART_2" localSheetId="10">#REF!</definedName>
    <definedName name="COPYSTART_2" localSheetId="11">#REF!</definedName>
    <definedName name="COPYSTART_2" localSheetId="12">#REF!</definedName>
    <definedName name="COPYSTART_2" localSheetId="13">#REF!</definedName>
    <definedName name="COPYSTART_2" localSheetId="15">#REF!</definedName>
    <definedName name="COPYSTART_2" localSheetId="16">#REF!</definedName>
    <definedName name="COPYSTART_2" localSheetId="2">#REF!</definedName>
    <definedName name="COPYSTART_2" localSheetId="23">#REF!</definedName>
    <definedName name="COPYSTART_2" localSheetId="24">#REF!</definedName>
    <definedName name="COPYSTART_2" localSheetId="25">#REF!</definedName>
    <definedName name="COPYSTART_2" localSheetId="26">#REF!</definedName>
    <definedName name="COPYSTART_2" localSheetId="27">#REF!</definedName>
    <definedName name="COPYSTART_2" localSheetId="28">#REF!</definedName>
    <definedName name="COPYSTART_2" localSheetId="29">#REF!</definedName>
    <definedName name="COPYSTART_2" localSheetId="3">#REF!</definedName>
    <definedName name="COPYSTART_2" localSheetId="31">#REF!</definedName>
    <definedName name="COPYSTART_2" localSheetId="32">#REF!</definedName>
    <definedName name="COPYSTART_2" localSheetId="33">#REF!</definedName>
    <definedName name="COPYSTART_2" localSheetId="34">#REF!</definedName>
    <definedName name="COPYSTART_2" localSheetId="37">#REF!</definedName>
    <definedName name="COPYSTART_2" localSheetId="41">#REF!</definedName>
    <definedName name="COPYSTART_2" localSheetId="4">#REF!</definedName>
    <definedName name="COPYSTART_2" localSheetId="45">#REF!</definedName>
    <definedName name="COPYSTART_2" localSheetId="46">#REF!</definedName>
    <definedName name="COPYSTART_2" localSheetId="47">#REF!</definedName>
    <definedName name="COPYSTART_2" localSheetId="48">#REF!</definedName>
    <definedName name="COPYSTART_2" localSheetId="49">#REF!</definedName>
    <definedName name="COPYSTART_2" localSheetId="50">#REF!</definedName>
    <definedName name="COPYSTART_2" localSheetId="5">#REF!</definedName>
    <definedName name="COPYSTART_2" localSheetId="51">#REF!</definedName>
    <definedName name="COPYSTART_2" localSheetId="52">#REF!</definedName>
    <definedName name="COPYSTART_2" localSheetId="53">#REF!</definedName>
    <definedName name="COPYSTART_2" localSheetId="54">#REF!</definedName>
    <definedName name="COPYSTART_2" localSheetId="56">#REF!</definedName>
    <definedName name="COPYSTART_2" localSheetId="57">#REF!</definedName>
    <definedName name="COPYSTART_2" localSheetId="58">#REF!</definedName>
    <definedName name="COPYSTART_2" localSheetId="59">#REF!</definedName>
    <definedName name="COPYSTART_2" localSheetId="60">#REF!</definedName>
    <definedName name="COPYSTART_2" localSheetId="61">#REF!</definedName>
    <definedName name="COPYSTART_2" localSheetId="62">#REF!</definedName>
    <definedName name="COPYSTART_2" localSheetId="63">#REF!</definedName>
    <definedName name="COPYSTART_2" localSheetId="6">#REF!</definedName>
    <definedName name="COPYSTART_2" localSheetId="64">#REF!</definedName>
    <definedName name="COPYSTART_2" localSheetId="65">#REF!</definedName>
    <definedName name="COPYSTART_2" localSheetId="66">#REF!</definedName>
    <definedName name="COPYSTART_2" localSheetId="67">#REF!</definedName>
    <definedName name="COPYSTART_2" localSheetId="68">#REF!</definedName>
    <definedName name="COPYSTART_2" localSheetId="69">#REF!</definedName>
    <definedName name="COPYSTART_2" localSheetId="71">#REF!</definedName>
    <definedName name="COPYSTART_2" localSheetId="72">#REF!</definedName>
    <definedName name="COPYSTART_2" localSheetId="73">#REF!</definedName>
    <definedName name="COPYSTART_2" localSheetId="7">#REF!</definedName>
    <definedName name="COPYSTART_2" localSheetId="74">#REF!</definedName>
    <definedName name="COPYSTART_2" localSheetId="75">#REF!</definedName>
    <definedName name="COPYSTART_2" localSheetId="76">#REF!</definedName>
    <definedName name="COPYSTART_2" localSheetId="77">#REF!</definedName>
    <definedName name="COPYSTART_2" localSheetId="78">#REF!</definedName>
    <definedName name="COPYSTART_2" localSheetId="79">#REF!</definedName>
    <definedName name="COPYSTART_2" localSheetId="8">#REF!</definedName>
    <definedName name="COPYSTART_2" localSheetId="9">#REF!</definedName>
    <definedName name="COPYSTART_2">#REF!</definedName>
    <definedName name="COPYSTART_3" localSheetId="1">#REF!</definedName>
    <definedName name="COPYSTART_3" localSheetId="11">#REF!</definedName>
    <definedName name="COPYSTART_3" localSheetId="12">#REF!</definedName>
    <definedName name="COPYSTART_3" localSheetId="13">#REF!</definedName>
    <definedName name="COPYSTART_3" localSheetId="23">#REF!</definedName>
    <definedName name="COPYSTART_3" localSheetId="24">#REF!</definedName>
    <definedName name="COPYSTART_3" localSheetId="26">#REF!</definedName>
    <definedName name="COPYSTART_3" localSheetId="28">#REF!</definedName>
    <definedName name="COPYSTART_3" localSheetId="29">#REF!</definedName>
    <definedName name="COPYSTART_3" localSheetId="31">#REF!</definedName>
    <definedName name="COPYSTART_3" localSheetId="41">#REF!</definedName>
    <definedName name="COPYSTART_3" localSheetId="4">#REF!</definedName>
    <definedName name="COPYSTART_3" localSheetId="46">#REF!</definedName>
    <definedName name="COPYSTART_3" localSheetId="47">#REF!</definedName>
    <definedName name="COPYSTART_3" localSheetId="48">#REF!</definedName>
    <definedName name="COPYSTART_3" localSheetId="49">#REF!</definedName>
    <definedName name="COPYSTART_3" localSheetId="50">#REF!</definedName>
    <definedName name="COPYSTART_3" localSheetId="51">#REF!</definedName>
    <definedName name="COPYSTART_3" localSheetId="53">#REF!</definedName>
    <definedName name="COPYSTART_3" localSheetId="54">#REF!</definedName>
    <definedName name="COPYSTART_3" localSheetId="56">#REF!</definedName>
    <definedName name="COPYSTART_3" localSheetId="57">#REF!</definedName>
    <definedName name="COPYSTART_3" localSheetId="58">#REF!</definedName>
    <definedName name="COPYSTART_3" localSheetId="60">#REF!</definedName>
    <definedName name="COPYSTART_3" localSheetId="61">#REF!</definedName>
    <definedName name="COPYSTART_3" localSheetId="62">#REF!</definedName>
    <definedName name="COPYSTART_3" localSheetId="63">#REF!</definedName>
    <definedName name="COPYSTART_3" localSheetId="64">#REF!</definedName>
    <definedName name="COPYSTART_3" localSheetId="66">#REF!</definedName>
    <definedName name="COPYSTART_3" localSheetId="67">#REF!</definedName>
    <definedName name="COPYSTART_3" localSheetId="68">#REF!</definedName>
    <definedName name="COPYSTART_3" localSheetId="69">#REF!</definedName>
    <definedName name="COPYSTART_3" localSheetId="71">#REF!</definedName>
    <definedName name="COPYSTART_3" localSheetId="72">#REF!</definedName>
    <definedName name="COPYSTART_3" localSheetId="73">#REF!</definedName>
    <definedName name="COPYSTART_3">#REF!</definedName>
    <definedName name="Copytodebt" localSheetId="13">'[10]in-out'!#REF!</definedName>
    <definedName name="Copytodebt" localSheetId="23">'[10]in-out'!#REF!</definedName>
    <definedName name="Copytodebt" localSheetId="24">'[10]in-out'!#REF!</definedName>
    <definedName name="Copytodebt" localSheetId="28">'[10]in-out'!#REF!</definedName>
    <definedName name="Copytodebt" localSheetId="29">'[10]in-out'!#REF!</definedName>
    <definedName name="Copytodebt" localSheetId="31">'[10]in-out'!#REF!</definedName>
    <definedName name="Copytodebt" localSheetId="49">'[10]in-out'!#REF!</definedName>
    <definedName name="Copytodebt" localSheetId="5">'[11]in-out'!#REF!</definedName>
    <definedName name="Copytodebt" localSheetId="53">'[10]in-out'!#REF!</definedName>
    <definedName name="Copytodebt" localSheetId="54">'[10]in-out'!#REF!</definedName>
    <definedName name="Copytodebt" localSheetId="57">'[10]in-out'!#REF!</definedName>
    <definedName name="Copytodebt" localSheetId="60">'[10]in-out'!#REF!</definedName>
    <definedName name="Copytodebt" localSheetId="61">'[10]in-out'!#REF!</definedName>
    <definedName name="Copytodebt" localSheetId="62">'[10]in-out'!#REF!</definedName>
    <definedName name="Copytodebt" localSheetId="63">'[10]in-out'!#REF!</definedName>
    <definedName name="Copytodebt" localSheetId="6">'[12]in-out'!#REF!</definedName>
    <definedName name="Copytodebt" localSheetId="66">'[10]in-out'!#REF!</definedName>
    <definedName name="Copytodebt" localSheetId="69">'[10]in-out'!#REF!</definedName>
    <definedName name="Copytodebt" localSheetId="72">'[10]in-out'!#REF!</definedName>
    <definedName name="Copytodebt" localSheetId="73">'[10]in-out'!#REF!</definedName>
    <definedName name="Copytodebt">'[10]in-out'!#REF!</definedName>
    <definedName name="core08" localSheetId="1">#REF!</definedName>
    <definedName name="core08" localSheetId="10">#REF!</definedName>
    <definedName name="core08" localSheetId="11">#REF!</definedName>
    <definedName name="core08" localSheetId="12">#REF!</definedName>
    <definedName name="core08" localSheetId="13">#REF!</definedName>
    <definedName name="core08" localSheetId="15">#REF!</definedName>
    <definedName name="core08" localSheetId="16">#REF!</definedName>
    <definedName name="core08" localSheetId="2">#REF!</definedName>
    <definedName name="core08" localSheetId="23">#REF!</definedName>
    <definedName name="core08" localSheetId="24">#REF!</definedName>
    <definedName name="core08" localSheetId="25">#REF!</definedName>
    <definedName name="core08" localSheetId="26">#REF!</definedName>
    <definedName name="core08" localSheetId="27">#REF!</definedName>
    <definedName name="core08" localSheetId="28">#REF!</definedName>
    <definedName name="core08" localSheetId="29">#REF!</definedName>
    <definedName name="core08" localSheetId="3">#REF!</definedName>
    <definedName name="core08" localSheetId="31">#REF!</definedName>
    <definedName name="core08" localSheetId="32">#REF!</definedName>
    <definedName name="core08" localSheetId="33">#REF!</definedName>
    <definedName name="core08" localSheetId="34">#REF!</definedName>
    <definedName name="core08" localSheetId="37">#REF!</definedName>
    <definedName name="core08" localSheetId="41">#REF!</definedName>
    <definedName name="core08" localSheetId="4">#REF!</definedName>
    <definedName name="core08" localSheetId="45">#REF!</definedName>
    <definedName name="core08" localSheetId="46">#REF!</definedName>
    <definedName name="core08" localSheetId="47">#REF!</definedName>
    <definedName name="core08" localSheetId="48">#REF!</definedName>
    <definedName name="core08" localSheetId="49">#REF!</definedName>
    <definedName name="core08" localSheetId="50">#REF!</definedName>
    <definedName name="core08" localSheetId="5">#REF!</definedName>
    <definedName name="core08" localSheetId="51">#REF!</definedName>
    <definedName name="core08" localSheetId="52">#REF!</definedName>
    <definedName name="core08" localSheetId="53">#REF!</definedName>
    <definedName name="core08" localSheetId="54">#REF!</definedName>
    <definedName name="core08" localSheetId="56">#REF!</definedName>
    <definedName name="core08" localSheetId="57">#REF!</definedName>
    <definedName name="core08" localSheetId="58">#REF!</definedName>
    <definedName name="core08" localSheetId="59">#REF!</definedName>
    <definedName name="core08" localSheetId="60">#REF!</definedName>
    <definedName name="core08" localSheetId="61">#REF!</definedName>
    <definedName name="core08" localSheetId="62">#REF!</definedName>
    <definedName name="core08" localSheetId="63">#REF!</definedName>
    <definedName name="core08" localSheetId="6">#REF!</definedName>
    <definedName name="core08" localSheetId="64">#REF!</definedName>
    <definedName name="core08" localSheetId="65">#REF!</definedName>
    <definedName name="core08" localSheetId="66">#REF!</definedName>
    <definedName name="core08" localSheetId="67">#REF!</definedName>
    <definedName name="core08" localSheetId="68">#REF!</definedName>
    <definedName name="core08" localSheetId="69">#REF!</definedName>
    <definedName name="core08" localSheetId="71">#REF!</definedName>
    <definedName name="core08" localSheetId="72">#REF!</definedName>
    <definedName name="core08" localSheetId="73">#REF!</definedName>
    <definedName name="core08" localSheetId="7">#REF!</definedName>
    <definedName name="core08" localSheetId="74">#REF!</definedName>
    <definedName name="core08" localSheetId="75">#REF!</definedName>
    <definedName name="core08" localSheetId="76">#REF!</definedName>
    <definedName name="core08" localSheetId="77">#REF!</definedName>
    <definedName name="core08" localSheetId="78">#REF!</definedName>
    <definedName name="core08" localSheetId="79">#REF!</definedName>
    <definedName name="core08" localSheetId="8">#REF!</definedName>
    <definedName name="core08" localSheetId="9">#REF!</definedName>
    <definedName name="core08">#REF!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15">#REF!</definedName>
    <definedName name="COUNT" localSheetId="16">#REF!</definedName>
    <definedName name="COUNT" localSheetId="2">#REF!</definedName>
    <definedName name="COUNT" localSheetId="23">#REF!</definedName>
    <definedName name="COUNT" localSheetId="24">#REF!</definedName>
    <definedName name="COUNT" localSheetId="25">#REF!</definedName>
    <definedName name="COUNT" localSheetId="26">#REF!</definedName>
    <definedName name="COUNT" localSheetId="27">#REF!</definedName>
    <definedName name="COUNT" localSheetId="28">#REF!</definedName>
    <definedName name="COUNT" localSheetId="29">#REF!</definedName>
    <definedName name="COUNT" localSheetId="3">#REF!</definedName>
    <definedName name="COUNT" localSheetId="31">#REF!</definedName>
    <definedName name="COUNT" localSheetId="32">#REF!</definedName>
    <definedName name="COUNT" localSheetId="33">#REF!</definedName>
    <definedName name="COUNT" localSheetId="34">#REF!</definedName>
    <definedName name="COUNT" localSheetId="37">#REF!</definedName>
    <definedName name="COUNT" localSheetId="41">#REF!</definedName>
    <definedName name="COUNT" localSheetId="4">#REF!</definedName>
    <definedName name="COUNT" localSheetId="45">#REF!</definedName>
    <definedName name="COUNT" localSheetId="46">#REF!</definedName>
    <definedName name="COUNT" localSheetId="47">#REF!</definedName>
    <definedName name="COUNT" localSheetId="48">#REF!</definedName>
    <definedName name="COUNT" localSheetId="49">#REF!</definedName>
    <definedName name="COUNT" localSheetId="50">#REF!</definedName>
    <definedName name="COUNT" localSheetId="5">#REF!</definedName>
    <definedName name="COUNT" localSheetId="51">#REF!</definedName>
    <definedName name="COUNT" localSheetId="52">#REF!</definedName>
    <definedName name="COUNT" localSheetId="53">#REF!</definedName>
    <definedName name="COUNT" localSheetId="54">#REF!</definedName>
    <definedName name="COUNT" localSheetId="56">#REF!</definedName>
    <definedName name="COUNT" localSheetId="57">#REF!</definedName>
    <definedName name="COUNT" localSheetId="58">#REF!</definedName>
    <definedName name="COUNT" localSheetId="59">#REF!</definedName>
    <definedName name="COUNT" localSheetId="60">#REF!</definedName>
    <definedName name="COUNT" localSheetId="61">#REF!</definedName>
    <definedName name="COUNT" localSheetId="62">#REF!</definedName>
    <definedName name="COUNT" localSheetId="63">#REF!</definedName>
    <definedName name="COUNT" localSheetId="6">#REF!</definedName>
    <definedName name="COUNT" localSheetId="64">#REF!</definedName>
    <definedName name="COUNT" localSheetId="65">#REF!</definedName>
    <definedName name="COUNT" localSheetId="66">#REF!</definedName>
    <definedName name="COUNT" localSheetId="67">#REF!</definedName>
    <definedName name="COUNT" localSheetId="68">#REF!</definedName>
    <definedName name="COUNT" localSheetId="69">#REF!</definedName>
    <definedName name="COUNT" localSheetId="71">#REF!</definedName>
    <definedName name="COUNT" localSheetId="72">#REF!</definedName>
    <definedName name="COUNT" localSheetId="73">#REF!</definedName>
    <definedName name="COUNT" localSheetId="7">#REF!</definedName>
    <definedName name="COUNT" localSheetId="74">#REF!</definedName>
    <definedName name="COUNT" localSheetId="75">#REF!</definedName>
    <definedName name="COUNT" localSheetId="76">#REF!</definedName>
    <definedName name="COUNT" localSheetId="77">#REF!</definedName>
    <definedName name="COUNT" localSheetId="78">#REF!</definedName>
    <definedName name="COUNT" localSheetId="79">#REF!</definedName>
    <definedName name="COUNT" localSheetId="8">#REF!</definedName>
    <definedName name="COUNT" localSheetId="9">#REF!</definedName>
    <definedName name="COUNT">#REF!</definedName>
    <definedName name="COUNTER" localSheetId="1">#REF!</definedName>
    <definedName name="COUNTER" localSheetId="10">#REF!</definedName>
    <definedName name="COUNTER" localSheetId="11">#REF!</definedName>
    <definedName name="COUNTER" localSheetId="12">#REF!</definedName>
    <definedName name="COUNTER" localSheetId="13">#REF!</definedName>
    <definedName name="COUNTER" localSheetId="15">#REF!</definedName>
    <definedName name="COUNTER" localSheetId="16">#REF!</definedName>
    <definedName name="COUNTER" localSheetId="2">#REF!</definedName>
    <definedName name="COUNTER" localSheetId="23">#REF!</definedName>
    <definedName name="COUNTER" localSheetId="24">#REF!</definedName>
    <definedName name="COUNTER" localSheetId="25">#REF!</definedName>
    <definedName name="COUNTER" localSheetId="26">#REF!</definedName>
    <definedName name="COUNTER" localSheetId="27">#REF!</definedName>
    <definedName name="COUNTER" localSheetId="28">#REF!</definedName>
    <definedName name="COUNTER" localSheetId="29">#REF!</definedName>
    <definedName name="COUNTER" localSheetId="3">#REF!</definedName>
    <definedName name="COUNTER" localSheetId="31">#REF!</definedName>
    <definedName name="COUNTER" localSheetId="32">#REF!</definedName>
    <definedName name="COUNTER" localSheetId="33">#REF!</definedName>
    <definedName name="COUNTER" localSheetId="34">#REF!</definedName>
    <definedName name="COUNTER" localSheetId="37">#REF!</definedName>
    <definedName name="COUNTER" localSheetId="41">#REF!</definedName>
    <definedName name="COUNTER" localSheetId="4">#REF!</definedName>
    <definedName name="COUNTER" localSheetId="45">#REF!</definedName>
    <definedName name="COUNTER" localSheetId="46">#REF!</definedName>
    <definedName name="COUNTER" localSheetId="47">#REF!</definedName>
    <definedName name="COUNTER" localSheetId="48">#REF!</definedName>
    <definedName name="COUNTER" localSheetId="49">#REF!</definedName>
    <definedName name="COUNTER" localSheetId="50">#REF!</definedName>
    <definedName name="COUNTER" localSheetId="5">#REF!</definedName>
    <definedName name="COUNTER" localSheetId="51">#REF!</definedName>
    <definedName name="COUNTER" localSheetId="52">#REF!</definedName>
    <definedName name="COUNTER" localSheetId="53">#REF!</definedName>
    <definedName name="COUNTER" localSheetId="54">#REF!</definedName>
    <definedName name="COUNTER" localSheetId="56">#REF!</definedName>
    <definedName name="COUNTER" localSheetId="57">#REF!</definedName>
    <definedName name="COUNTER" localSheetId="58">#REF!</definedName>
    <definedName name="COUNTER" localSheetId="59">#REF!</definedName>
    <definedName name="COUNTER" localSheetId="60">#REF!</definedName>
    <definedName name="COUNTER" localSheetId="61">#REF!</definedName>
    <definedName name="COUNTER" localSheetId="62">#REF!</definedName>
    <definedName name="COUNTER" localSheetId="63">#REF!</definedName>
    <definedName name="COUNTER" localSheetId="6">#REF!</definedName>
    <definedName name="COUNTER" localSheetId="64">#REF!</definedName>
    <definedName name="COUNTER" localSheetId="65">#REF!</definedName>
    <definedName name="COUNTER" localSheetId="66">#REF!</definedName>
    <definedName name="COUNTER" localSheetId="67">#REF!</definedName>
    <definedName name="COUNTER" localSheetId="68">#REF!</definedName>
    <definedName name="COUNTER" localSheetId="69">#REF!</definedName>
    <definedName name="COUNTER" localSheetId="71">#REF!</definedName>
    <definedName name="COUNTER" localSheetId="72">#REF!</definedName>
    <definedName name="COUNTER" localSheetId="73">#REF!</definedName>
    <definedName name="COUNTER" localSheetId="7">#REF!</definedName>
    <definedName name="COUNTER" localSheetId="74">#REF!</definedName>
    <definedName name="COUNTER" localSheetId="75">#REF!</definedName>
    <definedName name="COUNTER" localSheetId="76">#REF!</definedName>
    <definedName name="COUNTER" localSheetId="77">#REF!</definedName>
    <definedName name="COUNTER" localSheetId="78">#REF!</definedName>
    <definedName name="COUNTER" localSheetId="79">#REF!</definedName>
    <definedName name="COUNTER" localSheetId="8">#REF!</definedName>
    <definedName name="COUNTER" localSheetId="9">#REF!</definedName>
    <definedName name="COUNTER">#REF!</definedName>
    <definedName name="Country" localSheetId="5">[136]Cover!$D$5</definedName>
    <definedName name="Country" localSheetId="6">[137]Cover!$D$5</definedName>
    <definedName name="Country">[138]Cover!$D$5</definedName>
    <definedName name="Country_adjective" localSheetId="5">[136]Cover!$D$6</definedName>
    <definedName name="Country_adjective" localSheetId="6">[137]Cover!$D$6</definedName>
    <definedName name="Country_adjective">[138]Cover!$D$6</definedName>
    <definedName name="CountryName" localSheetId="5">[100]Nominal!$A$6</definedName>
    <definedName name="CountryName" localSheetId="6">[101]Nominal!$A$6</definedName>
    <definedName name="CountryName">[102]Nominal!$A$6</definedName>
    <definedName name="cp" localSheetId="13" hidden="1">'[139]C Summary'!#REF!</definedName>
    <definedName name="cp" localSheetId="2" hidden="1">'[139]C Summary'!#REF!</definedName>
    <definedName name="cp" localSheetId="28" hidden="1">'[139]C Summary'!#REF!</definedName>
    <definedName name="cp" localSheetId="29" hidden="1">'[139]C Summary'!#REF!</definedName>
    <definedName name="cp" localSheetId="31" hidden="1">'[139]C Summary'!#REF!</definedName>
    <definedName name="cp" localSheetId="32" hidden="1">'[139]C Summary'!#REF!</definedName>
    <definedName name="cp" localSheetId="33" hidden="1">'[139]C Summary'!#REF!</definedName>
    <definedName name="cp" localSheetId="34" hidden="1">'[139]C Summary'!#REF!</definedName>
    <definedName name="cp" localSheetId="49" hidden="1">'[139]C Summary'!#REF!</definedName>
    <definedName name="cp" localSheetId="5" hidden="1">'[140]C Summary'!#REF!</definedName>
    <definedName name="cp" localSheetId="53" hidden="1">'[139]C Summary'!#REF!</definedName>
    <definedName name="cp" localSheetId="54" hidden="1">'[139]C Summary'!#REF!</definedName>
    <definedName name="cp" localSheetId="55" hidden="1">'[139]C Summary'!#REF!</definedName>
    <definedName name="cp" localSheetId="57" hidden="1">'[139]C Summary'!#REF!</definedName>
    <definedName name="cp" localSheetId="60" hidden="1">'[139]C Summary'!#REF!</definedName>
    <definedName name="cp" localSheetId="61" hidden="1">'[139]C Summary'!#REF!</definedName>
    <definedName name="cp" localSheetId="62" hidden="1">'[139]C Summary'!#REF!</definedName>
    <definedName name="cp" localSheetId="63" hidden="1">'[139]C Summary'!#REF!</definedName>
    <definedName name="cp" localSheetId="6" hidden="1">'[141]C Summary'!#REF!</definedName>
    <definedName name="cp" localSheetId="69" hidden="1">'[139]C Summary'!#REF!</definedName>
    <definedName name="cp" localSheetId="70" hidden="1">'[139]C Summary'!#REF!</definedName>
    <definedName name="cp" localSheetId="7" hidden="1">'[139]C Summary'!#REF!</definedName>
    <definedName name="cp" localSheetId="78" hidden="1">'[139]C Summary'!#REF!</definedName>
    <definedName name="cp" localSheetId="79" hidden="1">'[140]C Summary'!#REF!</definedName>
    <definedName name="cp" localSheetId="8" hidden="1">'[139]C Summary'!#REF!</definedName>
    <definedName name="cp" localSheetId="9" hidden="1">'[140]C Summary'!#REF!</definedName>
    <definedName name="cp" hidden="1">'[139]C Summary'!#REF!</definedName>
    <definedName name="CPF" localSheetId="1">#REF!</definedName>
    <definedName name="CPF" localSheetId="10">#REF!</definedName>
    <definedName name="CPF" localSheetId="11">#REF!</definedName>
    <definedName name="CPF" localSheetId="12">#REF!</definedName>
    <definedName name="CPF" localSheetId="13">#REF!</definedName>
    <definedName name="CPF" localSheetId="15">#REF!</definedName>
    <definedName name="CPF" localSheetId="16">#REF!</definedName>
    <definedName name="CPF" localSheetId="2">#REF!</definedName>
    <definedName name="CPF" localSheetId="23">#REF!</definedName>
    <definedName name="CPF" localSheetId="24">#REF!</definedName>
    <definedName name="CPF" localSheetId="25">#REF!</definedName>
    <definedName name="CPF" localSheetId="26">#REF!</definedName>
    <definedName name="CPF" localSheetId="27">#REF!</definedName>
    <definedName name="CPF" localSheetId="28">#REF!</definedName>
    <definedName name="CPF" localSheetId="29">#REF!</definedName>
    <definedName name="CPF" localSheetId="3">#REF!</definedName>
    <definedName name="CPF" localSheetId="31">#REF!</definedName>
    <definedName name="CPF" localSheetId="32">#REF!</definedName>
    <definedName name="CPF" localSheetId="33">#REF!</definedName>
    <definedName name="CPF" localSheetId="34">#REF!</definedName>
    <definedName name="CPF" localSheetId="37">#REF!</definedName>
    <definedName name="CPF" localSheetId="41">#REF!</definedName>
    <definedName name="CPF" localSheetId="4">#REF!</definedName>
    <definedName name="CPF" localSheetId="45">#REF!</definedName>
    <definedName name="CPF" localSheetId="46">#REF!</definedName>
    <definedName name="CPF" localSheetId="47">#REF!</definedName>
    <definedName name="CPF" localSheetId="48">#REF!</definedName>
    <definedName name="CPF" localSheetId="49">#REF!</definedName>
    <definedName name="CPF" localSheetId="50">#REF!</definedName>
    <definedName name="CPF" localSheetId="5">#REF!</definedName>
    <definedName name="CPF" localSheetId="51">#REF!</definedName>
    <definedName name="CPF" localSheetId="52">#REF!</definedName>
    <definedName name="CPF" localSheetId="53">#REF!</definedName>
    <definedName name="CPF" localSheetId="54">#REF!</definedName>
    <definedName name="CPF" localSheetId="56">#REF!</definedName>
    <definedName name="CPF" localSheetId="57">#REF!</definedName>
    <definedName name="CPF" localSheetId="58">#REF!</definedName>
    <definedName name="CPF" localSheetId="59">#REF!</definedName>
    <definedName name="CPF" localSheetId="60">#REF!</definedName>
    <definedName name="CPF" localSheetId="61">#REF!</definedName>
    <definedName name="CPF" localSheetId="62">#REF!</definedName>
    <definedName name="CPF" localSheetId="63">#REF!</definedName>
    <definedName name="CPF" localSheetId="6">#REF!</definedName>
    <definedName name="CPF" localSheetId="64">#REF!</definedName>
    <definedName name="CPF" localSheetId="65">#REF!</definedName>
    <definedName name="CPF" localSheetId="66">#REF!</definedName>
    <definedName name="CPF" localSheetId="67">#REF!</definedName>
    <definedName name="CPF" localSheetId="68">#REF!</definedName>
    <definedName name="CPF" localSheetId="69">#REF!</definedName>
    <definedName name="CPF" localSheetId="71">#REF!</definedName>
    <definedName name="CPF" localSheetId="72">#REF!</definedName>
    <definedName name="CPF" localSheetId="73">#REF!</definedName>
    <definedName name="CPF" localSheetId="7">#REF!</definedName>
    <definedName name="CPF" localSheetId="74">#REF!</definedName>
    <definedName name="CPF" localSheetId="75">#REF!</definedName>
    <definedName name="CPF" localSheetId="76">#REF!</definedName>
    <definedName name="CPF" localSheetId="77">#REF!</definedName>
    <definedName name="CPF" localSheetId="78">#REF!</definedName>
    <definedName name="CPF" localSheetId="79">#REF!</definedName>
    <definedName name="CPF" localSheetId="8">#REF!</definedName>
    <definedName name="CPF" localSheetId="9">#REF!</definedName>
    <definedName name="CPF">#REF!</definedName>
    <definedName name="CPI_1" localSheetId="1">#REF!</definedName>
    <definedName name="CPI_1" localSheetId="10">#REF!</definedName>
    <definedName name="CPI_1" localSheetId="11">#REF!</definedName>
    <definedName name="CPI_1" localSheetId="12">#REF!</definedName>
    <definedName name="CPI_1" localSheetId="13">#REF!</definedName>
    <definedName name="CPI_1" localSheetId="15">#REF!</definedName>
    <definedName name="CPI_1" localSheetId="16">#REF!</definedName>
    <definedName name="CPI_1" localSheetId="2">#REF!</definedName>
    <definedName name="CPI_1" localSheetId="23">#REF!</definedName>
    <definedName name="CPI_1" localSheetId="24">#REF!</definedName>
    <definedName name="CPI_1" localSheetId="25">#REF!</definedName>
    <definedName name="CPI_1" localSheetId="26">#REF!</definedName>
    <definedName name="CPI_1" localSheetId="27">#REF!</definedName>
    <definedName name="CPI_1" localSheetId="28">#REF!</definedName>
    <definedName name="CPI_1" localSheetId="29">#REF!</definedName>
    <definedName name="CPI_1" localSheetId="3">#REF!</definedName>
    <definedName name="CPI_1" localSheetId="31">#REF!</definedName>
    <definedName name="CPI_1" localSheetId="32">#REF!</definedName>
    <definedName name="CPI_1" localSheetId="33">#REF!</definedName>
    <definedName name="CPI_1" localSheetId="34">#REF!</definedName>
    <definedName name="CPI_1" localSheetId="37">#REF!</definedName>
    <definedName name="CPI_1" localSheetId="41">#REF!</definedName>
    <definedName name="CPI_1" localSheetId="4">#REF!</definedName>
    <definedName name="CPI_1" localSheetId="45">#REF!</definedName>
    <definedName name="CPI_1" localSheetId="46">#REF!</definedName>
    <definedName name="CPI_1" localSheetId="47">#REF!</definedName>
    <definedName name="CPI_1" localSheetId="48">#REF!</definedName>
    <definedName name="CPI_1" localSheetId="49">#REF!</definedName>
    <definedName name="CPI_1" localSheetId="50">#REF!</definedName>
    <definedName name="CPI_1" localSheetId="5">#REF!</definedName>
    <definedName name="CPI_1" localSheetId="51">#REF!</definedName>
    <definedName name="CPI_1" localSheetId="52">#REF!</definedName>
    <definedName name="CPI_1" localSheetId="53">#REF!</definedName>
    <definedName name="CPI_1" localSheetId="54">#REF!</definedName>
    <definedName name="CPI_1" localSheetId="56">#REF!</definedName>
    <definedName name="CPI_1" localSheetId="57">#REF!</definedName>
    <definedName name="CPI_1" localSheetId="58">#REF!</definedName>
    <definedName name="CPI_1" localSheetId="59">#REF!</definedName>
    <definedName name="CPI_1" localSheetId="60">#REF!</definedName>
    <definedName name="CPI_1" localSheetId="61">#REF!</definedName>
    <definedName name="CPI_1" localSheetId="62">#REF!</definedName>
    <definedName name="CPI_1" localSheetId="63">#REF!</definedName>
    <definedName name="CPI_1" localSheetId="6">#REF!</definedName>
    <definedName name="CPI_1" localSheetId="64">#REF!</definedName>
    <definedName name="CPI_1" localSheetId="65">#REF!</definedName>
    <definedName name="CPI_1" localSheetId="66">#REF!</definedName>
    <definedName name="CPI_1" localSheetId="67">#REF!</definedName>
    <definedName name="CPI_1" localSheetId="68">#REF!</definedName>
    <definedName name="CPI_1" localSheetId="69">#REF!</definedName>
    <definedName name="CPI_1" localSheetId="71">#REF!</definedName>
    <definedName name="CPI_1" localSheetId="72">#REF!</definedName>
    <definedName name="CPI_1" localSheetId="73">#REF!</definedName>
    <definedName name="CPI_1" localSheetId="7">#REF!</definedName>
    <definedName name="CPI_1" localSheetId="74">#REF!</definedName>
    <definedName name="CPI_1" localSheetId="75">#REF!</definedName>
    <definedName name="CPI_1" localSheetId="76">#REF!</definedName>
    <definedName name="CPI_1" localSheetId="77">#REF!</definedName>
    <definedName name="CPI_1" localSheetId="78">#REF!</definedName>
    <definedName name="CPI_1" localSheetId="79">#REF!</definedName>
    <definedName name="CPI_1" localSheetId="8">#REF!</definedName>
    <definedName name="CPI_1" localSheetId="9">#REF!</definedName>
    <definedName name="CPI_1">#REF!</definedName>
    <definedName name="CPI_1c" localSheetId="1">#REF!</definedName>
    <definedName name="CPI_1c" localSheetId="10">#REF!</definedName>
    <definedName name="CPI_1c" localSheetId="11">#REF!</definedName>
    <definedName name="CPI_1c" localSheetId="12">#REF!</definedName>
    <definedName name="CPI_1c" localSheetId="13">#REF!</definedName>
    <definedName name="CPI_1c" localSheetId="15">#REF!</definedName>
    <definedName name="CPI_1c" localSheetId="16">#REF!</definedName>
    <definedName name="CPI_1c" localSheetId="2">#REF!</definedName>
    <definedName name="CPI_1c" localSheetId="23">#REF!</definedName>
    <definedName name="CPI_1c" localSheetId="24">#REF!</definedName>
    <definedName name="CPI_1c" localSheetId="25">#REF!</definedName>
    <definedName name="CPI_1c" localSheetId="26">#REF!</definedName>
    <definedName name="CPI_1c" localSheetId="27">#REF!</definedName>
    <definedName name="CPI_1c" localSheetId="28">#REF!</definedName>
    <definedName name="CPI_1c" localSheetId="29">#REF!</definedName>
    <definedName name="CPI_1c" localSheetId="3">#REF!</definedName>
    <definedName name="CPI_1c" localSheetId="31">#REF!</definedName>
    <definedName name="CPI_1c" localSheetId="32">#REF!</definedName>
    <definedName name="CPI_1c" localSheetId="33">#REF!</definedName>
    <definedName name="CPI_1c" localSheetId="34">#REF!</definedName>
    <definedName name="CPI_1c" localSheetId="37">#REF!</definedName>
    <definedName name="CPI_1c" localSheetId="41">#REF!</definedName>
    <definedName name="CPI_1c" localSheetId="4">#REF!</definedName>
    <definedName name="CPI_1c" localSheetId="45">#REF!</definedName>
    <definedName name="CPI_1c" localSheetId="46">#REF!</definedName>
    <definedName name="CPI_1c" localSheetId="47">#REF!</definedName>
    <definedName name="CPI_1c" localSheetId="48">#REF!</definedName>
    <definedName name="CPI_1c" localSheetId="49">#REF!</definedName>
    <definedName name="CPI_1c" localSheetId="50">#REF!</definedName>
    <definedName name="CPI_1c" localSheetId="5">#REF!</definedName>
    <definedName name="CPI_1c" localSheetId="51">#REF!</definedName>
    <definedName name="CPI_1c" localSheetId="52">#REF!</definedName>
    <definedName name="CPI_1c" localSheetId="53">#REF!</definedName>
    <definedName name="CPI_1c" localSheetId="54">#REF!</definedName>
    <definedName name="CPI_1c" localSheetId="56">#REF!</definedName>
    <definedName name="CPI_1c" localSheetId="57">#REF!</definedName>
    <definedName name="CPI_1c" localSheetId="58">#REF!</definedName>
    <definedName name="CPI_1c" localSheetId="59">#REF!</definedName>
    <definedName name="CPI_1c" localSheetId="60">#REF!</definedName>
    <definedName name="CPI_1c" localSheetId="61">#REF!</definedName>
    <definedName name="CPI_1c" localSheetId="62">#REF!</definedName>
    <definedName name="CPI_1c" localSheetId="63">#REF!</definedName>
    <definedName name="CPI_1c" localSheetId="6">#REF!</definedName>
    <definedName name="CPI_1c" localSheetId="64">#REF!</definedName>
    <definedName name="CPI_1c" localSheetId="65">#REF!</definedName>
    <definedName name="CPI_1c" localSheetId="66">#REF!</definedName>
    <definedName name="CPI_1c" localSheetId="67">#REF!</definedName>
    <definedName name="CPI_1c" localSheetId="68">#REF!</definedName>
    <definedName name="CPI_1c" localSheetId="69">#REF!</definedName>
    <definedName name="CPI_1c" localSheetId="71">#REF!</definedName>
    <definedName name="CPI_1c" localSheetId="72">#REF!</definedName>
    <definedName name="CPI_1c" localSheetId="73">#REF!</definedName>
    <definedName name="CPI_1c" localSheetId="7">#REF!</definedName>
    <definedName name="CPI_1c" localSheetId="74">#REF!</definedName>
    <definedName name="CPI_1c" localSheetId="75">#REF!</definedName>
    <definedName name="CPI_1c" localSheetId="76">#REF!</definedName>
    <definedName name="CPI_1c" localSheetId="77">#REF!</definedName>
    <definedName name="CPI_1c" localSheetId="78">#REF!</definedName>
    <definedName name="CPI_1c" localSheetId="79">#REF!</definedName>
    <definedName name="CPI_1c" localSheetId="8">#REF!</definedName>
    <definedName name="CPI_1c" localSheetId="9">#REF!</definedName>
    <definedName name="CPI_1c">#REF!</definedName>
    <definedName name="CPI_Core" localSheetId="1">#REF!</definedName>
    <definedName name="CPI_Core" localSheetId="11">#REF!</definedName>
    <definedName name="CPI_Core" localSheetId="12">#REF!</definedName>
    <definedName name="CPI_Core" localSheetId="13">#REF!</definedName>
    <definedName name="CPI_Core" localSheetId="23">#REF!</definedName>
    <definedName name="CPI_Core" localSheetId="24">#REF!</definedName>
    <definedName name="CPI_Core" localSheetId="26">#REF!</definedName>
    <definedName name="CPI_Core" localSheetId="28">#REF!</definedName>
    <definedName name="CPI_Core" localSheetId="29">#REF!</definedName>
    <definedName name="CPI_Core" localSheetId="31">#REF!</definedName>
    <definedName name="CPI_Core" localSheetId="41">#REF!</definedName>
    <definedName name="CPI_Core" localSheetId="4">#REF!</definedName>
    <definedName name="CPI_Core" localSheetId="46">#REF!</definedName>
    <definedName name="CPI_Core" localSheetId="47">#REF!</definedName>
    <definedName name="CPI_Core" localSheetId="48">#REF!</definedName>
    <definedName name="CPI_Core" localSheetId="49">#REF!</definedName>
    <definedName name="CPI_Core" localSheetId="50">#REF!</definedName>
    <definedName name="CPI_Core" localSheetId="51">#REF!</definedName>
    <definedName name="CPI_Core" localSheetId="53">#REF!</definedName>
    <definedName name="CPI_Core" localSheetId="54">#REF!</definedName>
    <definedName name="CPI_Core" localSheetId="56">#REF!</definedName>
    <definedName name="CPI_Core" localSheetId="57">#REF!</definedName>
    <definedName name="CPI_Core" localSheetId="58">#REF!</definedName>
    <definedName name="CPI_Core" localSheetId="60">#REF!</definedName>
    <definedName name="CPI_Core" localSheetId="61">#REF!</definedName>
    <definedName name="CPI_Core" localSheetId="62">#REF!</definedName>
    <definedName name="CPI_Core" localSheetId="63">#REF!</definedName>
    <definedName name="CPI_Core" localSheetId="64">#REF!</definedName>
    <definedName name="CPI_Core" localSheetId="66">#REF!</definedName>
    <definedName name="CPI_Core" localSheetId="67">#REF!</definedName>
    <definedName name="CPI_Core" localSheetId="68">#REF!</definedName>
    <definedName name="CPI_Core" localSheetId="69">#REF!</definedName>
    <definedName name="CPI_Core" localSheetId="71">#REF!</definedName>
    <definedName name="CPI_Core" localSheetId="72">#REF!</definedName>
    <definedName name="CPI_Core" localSheetId="73">#REF!</definedName>
    <definedName name="CPI_Core">#REF!</definedName>
    <definedName name="CPI_gth" localSheetId="1">#REF!</definedName>
    <definedName name="CPI_gth" localSheetId="11">#REF!</definedName>
    <definedName name="CPI_gth" localSheetId="12">#REF!</definedName>
    <definedName name="CPI_gth" localSheetId="13">#REF!</definedName>
    <definedName name="CPI_gth" localSheetId="23">#REF!</definedName>
    <definedName name="CPI_gth" localSheetId="24">#REF!</definedName>
    <definedName name="CPI_gth" localSheetId="26">#REF!</definedName>
    <definedName name="CPI_gth" localSheetId="28">#REF!</definedName>
    <definedName name="CPI_gth" localSheetId="29">#REF!</definedName>
    <definedName name="CPI_gth" localSheetId="31">#REF!</definedName>
    <definedName name="CPI_gth" localSheetId="41">#REF!</definedName>
    <definedName name="CPI_gth" localSheetId="4">#REF!</definedName>
    <definedName name="CPI_gth" localSheetId="46">#REF!</definedName>
    <definedName name="CPI_gth" localSheetId="47">#REF!</definedName>
    <definedName name="CPI_gth" localSheetId="48">#REF!</definedName>
    <definedName name="CPI_gth" localSheetId="49">#REF!</definedName>
    <definedName name="CPI_gth" localSheetId="50">#REF!</definedName>
    <definedName name="CPI_gth" localSheetId="51">#REF!</definedName>
    <definedName name="CPI_gth" localSheetId="53">#REF!</definedName>
    <definedName name="CPI_gth" localSheetId="54">#REF!</definedName>
    <definedName name="CPI_gth" localSheetId="56">#REF!</definedName>
    <definedName name="CPI_gth" localSheetId="57">#REF!</definedName>
    <definedName name="CPI_gth" localSheetId="58">#REF!</definedName>
    <definedName name="CPI_gth" localSheetId="60">#REF!</definedName>
    <definedName name="CPI_gth" localSheetId="61">#REF!</definedName>
    <definedName name="CPI_gth" localSheetId="62">#REF!</definedName>
    <definedName name="CPI_gth" localSheetId="63">#REF!</definedName>
    <definedName name="CPI_gth" localSheetId="64">#REF!</definedName>
    <definedName name="CPI_gth" localSheetId="66">#REF!</definedName>
    <definedName name="CPI_gth" localSheetId="67">#REF!</definedName>
    <definedName name="CPI_gth" localSheetId="68">#REF!</definedName>
    <definedName name="CPI_gth" localSheetId="69">#REF!</definedName>
    <definedName name="CPI_gth" localSheetId="71">#REF!</definedName>
    <definedName name="CPI_gth" localSheetId="72">#REF!</definedName>
    <definedName name="CPI_gth" localSheetId="73">#REF!</definedName>
    <definedName name="CPI_gth">#REF!</definedName>
    <definedName name="CPI_NAT_monthly" localSheetId="1">#REF!</definedName>
    <definedName name="CPI_NAT_monthly" localSheetId="11">#REF!</definedName>
    <definedName name="CPI_NAT_monthly" localSheetId="12">#REF!</definedName>
    <definedName name="CPI_NAT_monthly" localSheetId="13">#REF!</definedName>
    <definedName name="CPI_NAT_monthly" localSheetId="23">#REF!</definedName>
    <definedName name="CPI_NAT_monthly" localSheetId="24">#REF!</definedName>
    <definedName name="CPI_NAT_monthly" localSheetId="26">#REF!</definedName>
    <definedName name="CPI_NAT_monthly" localSheetId="28">#REF!</definedName>
    <definedName name="CPI_NAT_monthly" localSheetId="29">#REF!</definedName>
    <definedName name="CPI_NAT_monthly" localSheetId="31">#REF!</definedName>
    <definedName name="CPI_NAT_monthly" localSheetId="41">#REF!</definedName>
    <definedName name="CPI_NAT_monthly" localSheetId="4">#REF!</definedName>
    <definedName name="CPI_NAT_monthly" localSheetId="46">#REF!</definedName>
    <definedName name="CPI_NAT_monthly" localSheetId="47">#REF!</definedName>
    <definedName name="CPI_NAT_monthly" localSheetId="48">#REF!</definedName>
    <definedName name="CPI_NAT_monthly" localSheetId="49">#REF!</definedName>
    <definedName name="CPI_NAT_monthly" localSheetId="50">#REF!</definedName>
    <definedName name="CPI_NAT_monthly" localSheetId="51">#REF!</definedName>
    <definedName name="CPI_NAT_monthly" localSheetId="53">#REF!</definedName>
    <definedName name="CPI_NAT_monthly" localSheetId="54">#REF!</definedName>
    <definedName name="CPI_NAT_monthly" localSheetId="56">#REF!</definedName>
    <definedName name="CPI_NAT_monthly" localSheetId="57">#REF!</definedName>
    <definedName name="CPI_NAT_monthly" localSheetId="58">#REF!</definedName>
    <definedName name="CPI_NAT_monthly" localSheetId="60">#REF!</definedName>
    <definedName name="CPI_NAT_monthly" localSheetId="61">#REF!</definedName>
    <definedName name="CPI_NAT_monthly" localSheetId="62">#REF!</definedName>
    <definedName name="CPI_NAT_monthly" localSheetId="63">#REF!</definedName>
    <definedName name="CPI_NAT_monthly" localSheetId="64">#REF!</definedName>
    <definedName name="CPI_NAT_monthly" localSheetId="66">#REF!</definedName>
    <definedName name="CPI_NAT_monthly" localSheetId="67">#REF!</definedName>
    <definedName name="CPI_NAT_monthly" localSheetId="68">#REF!</definedName>
    <definedName name="CPI_NAT_monthly" localSheetId="69">#REF!</definedName>
    <definedName name="CPI_NAT_monthly" localSheetId="71">#REF!</definedName>
    <definedName name="CPI_NAT_monthly" localSheetId="72">#REF!</definedName>
    <definedName name="CPI_NAT_monthly" localSheetId="73">#REF!</definedName>
    <definedName name="CPI_NAT_monthly">#REF!</definedName>
    <definedName name="CPT" localSheetId="5">[2]Input:Work2!$A$1:$O$26</definedName>
    <definedName name="CPT" localSheetId="6">[3]Input:Work2!$A$1:$O$26</definedName>
    <definedName name="CPT">[1]Input:Work2!$A$1:$O$26</definedName>
    <definedName name="Created_by" localSheetId="1">#REF!</definedName>
    <definedName name="Created_by" localSheetId="10">#REF!</definedName>
    <definedName name="Created_by" localSheetId="11">#REF!</definedName>
    <definedName name="Created_by" localSheetId="12">#REF!</definedName>
    <definedName name="Created_by" localSheetId="13">#REF!</definedName>
    <definedName name="Created_by" localSheetId="15">#REF!</definedName>
    <definedName name="Created_by" localSheetId="16">#REF!</definedName>
    <definedName name="Created_by" localSheetId="2">#REF!</definedName>
    <definedName name="Created_by" localSheetId="23">#REF!</definedName>
    <definedName name="Created_by" localSheetId="24">#REF!</definedName>
    <definedName name="Created_by" localSheetId="25">#REF!</definedName>
    <definedName name="Created_by" localSheetId="26">#REF!</definedName>
    <definedName name="Created_by" localSheetId="27">#REF!</definedName>
    <definedName name="Created_by" localSheetId="28">#REF!</definedName>
    <definedName name="Created_by" localSheetId="29">#REF!</definedName>
    <definedName name="Created_by" localSheetId="3">#REF!</definedName>
    <definedName name="Created_by" localSheetId="31">#REF!</definedName>
    <definedName name="Created_by" localSheetId="32">#REF!</definedName>
    <definedName name="Created_by" localSheetId="33">#REF!</definedName>
    <definedName name="Created_by" localSheetId="34">#REF!</definedName>
    <definedName name="Created_by" localSheetId="37">#REF!</definedName>
    <definedName name="Created_by" localSheetId="41">#REF!</definedName>
    <definedName name="Created_by" localSheetId="4">#REF!</definedName>
    <definedName name="Created_by" localSheetId="45">#REF!</definedName>
    <definedName name="Created_by" localSheetId="46">#REF!</definedName>
    <definedName name="Created_by" localSheetId="47">#REF!</definedName>
    <definedName name="Created_by" localSheetId="48">#REF!</definedName>
    <definedName name="Created_by" localSheetId="49">#REF!</definedName>
    <definedName name="Created_by" localSheetId="50">#REF!</definedName>
    <definedName name="Created_by" localSheetId="5">#REF!</definedName>
    <definedName name="Created_by" localSheetId="51">#REF!</definedName>
    <definedName name="Created_by" localSheetId="52">#REF!</definedName>
    <definedName name="Created_by" localSheetId="53">#REF!</definedName>
    <definedName name="Created_by" localSheetId="54">#REF!</definedName>
    <definedName name="Created_by" localSheetId="56">#REF!</definedName>
    <definedName name="Created_by" localSheetId="57">#REF!</definedName>
    <definedName name="Created_by" localSheetId="58">#REF!</definedName>
    <definedName name="Created_by" localSheetId="59">#REF!</definedName>
    <definedName name="Created_by" localSheetId="60">#REF!</definedName>
    <definedName name="Created_by" localSheetId="61">#REF!</definedName>
    <definedName name="Created_by" localSheetId="62">#REF!</definedName>
    <definedName name="Created_by" localSheetId="63">#REF!</definedName>
    <definedName name="Created_by" localSheetId="6">#REF!</definedName>
    <definedName name="Created_by" localSheetId="64">#REF!</definedName>
    <definedName name="Created_by" localSheetId="65">#REF!</definedName>
    <definedName name="Created_by" localSheetId="66">#REF!</definedName>
    <definedName name="Created_by" localSheetId="67">#REF!</definedName>
    <definedName name="Created_by" localSheetId="68">#REF!</definedName>
    <definedName name="Created_by" localSheetId="69">#REF!</definedName>
    <definedName name="Created_by" localSheetId="71">#REF!</definedName>
    <definedName name="Created_by" localSheetId="72">#REF!</definedName>
    <definedName name="Created_by" localSheetId="73">#REF!</definedName>
    <definedName name="Created_by" localSheetId="7">#REF!</definedName>
    <definedName name="Created_by" localSheetId="74">#REF!</definedName>
    <definedName name="Created_by" localSheetId="75">#REF!</definedName>
    <definedName name="Created_by" localSheetId="76">#REF!</definedName>
    <definedName name="Created_by" localSheetId="77">#REF!</definedName>
    <definedName name="Created_by" localSheetId="78">#REF!</definedName>
    <definedName name="Created_by" localSheetId="79">#REF!</definedName>
    <definedName name="Created_by" localSheetId="8">#REF!</definedName>
    <definedName name="Created_by" localSheetId="9">#REF!</definedName>
    <definedName name="Created_by">#REF!</definedName>
    <definedName name="CRF" localSheetId="1">#REF!</definedName>
    <definedName name="CRF" localSheetId="10">#REF!</definedName>
    <definedName name="CRF" localSheetId="11">#REF!</definedName>
    <definedName name="CRF" localSheetId="12">#REF!</definedName>
    <definedName name="CRF" localSheetId="13">#REF!</definedName>
    <definedName name="CRF" localSheetId="15">#REF!</definedName>
    <definedName name="CRF" localSheetId="16">#REF!</definedName>
    <definedName name="CRF" localSheetId="2">#REF!</definedName>
    <definedName name="CRF" localSheetId="23">#REF!</definedName>
    <definedName name="CRF" localSheetId="24">#REF!</definedName>
    <definedName name="CRF" localSheetId="25">#REF!</definedName>
    <definedName name="CRF" localSheetId="26">#REF!</definedName>
    <definedName name="CRF" localSheetId="27">#REF!</definedName>
    <definedName name="CRF" localSheetId="28">#REF!</definedName>
    <definedName name="CRF" localSheetId="29">#REF!</definedName>
    <definedName name="CRF" localSheetId="3">#REF!</definedName>
    <definedName name="CRF" localSheetId="31">#REF!</definedName>
    <definedName name="CRF" localSheetId="32">#REF!</definedName>
    <definedName name="CRF" localSheetId="33">#REF!</definedName>
    <definedName name="CRF" localSheetId="34">#REF!</definedName>
    <definedName name="CRF" localSheetId="37">#REF!</definedName>
    <definedName name="CRF" localSheetId="41">#REF!</definedName>
    <definedName name="CRF" localSheetId="4">#REF!</definedName>
    <definedName name="CRF" localSheetId="45">#REF!</definedName>
    <definedName name="CRF" localSheetId="46">#REF!</definedName>
    <definedName name="CRF" localSheetId="47">#REF!</definedName>
    <definedName name="CRF" localSheetId="48">#REF!</definedName>
    <definedName name="CRF" localSheetId="49">#REF!</definedName>
    <definedName name="CRF" localSheetId="50">#REF!</definedName>
    <definedName name="CRF" localSheetId="5">#REF!</definedName>
    <definedName name="CRF" localSheetId="51">#REF!</definedName>
    <definedName name="CRF" localSheetId="52">#REF!</definedName>
    <definedName name="CRF" localSheetId="53">#REF!</definedName>
    <definedName name="CRF" localSheetId="54">#REF!</definedName>
    <definedName name="CRF" localSheetId="56">#REF!</definedName>
    <definedName name="CRF" localSheetId="57">#REF!</definedName>
    <definedName name="CRF" localSheetId="58">#REF!</definedName>
    <definedName name="CRF" localSheetId="59">#REF!</definedName>
    <definedName name="CRF" localSheetId="60">#REF!</definedName>
    <definedName name="CRF" localSheetId="61">#REF!</definedName>
    <definedName name="CRF" localSheetId="62">#REF!</definedName>
    <definedName name="CRF" localSheetId="63">#REF!</definedName>
    <definedName name="CRF" localSheetId="6">#REF!</definedName>
    <definedName name="CRF" localSheetId="64">#REF!</definedName>
    <definedName name="CRF" localSheetId="65">#REF!</definedName>
    <definedName name="CRF" localSheetId="66">#REF!</definedName>
    <definedName name="CRF" localSheetId="67">#REF!</definedName>
    <definedName name="CRF" localSheetId="68">#REF!</definedName>
    <definedName name="CRF" localSheetId="69">#REF!</definedName>
    <definedName name="CRF" localSheetId="71">#REF!</definedName>
    <definedName name="CRF" localSheetId="72">#REF!</definedName>
    <definedName name="CRF" localSheetId="73">#REF!</definedName>
    <definedName name="CRF" localSheetId="7">#REF!</definedName>
    <definedName name="CRF" localSheetId="74">#REF!</definedName>
    <definedName name="CRF" localSheetId="75">#REF!</definedName>
    <definedName name="CRF" localSheetId="76">#REF!</definedName>
    <definedName name="CRF" localSheetId="77">#REF!</definedName>
    <definedName name="CRF" localSheetId="78">#REF!</definedName>
    <definedName name="CRF" localSheetId="79">#REF!</definedName>
    <definedName name="CRF" localSheetId="8">#REF!</definedName>
    <definedName name="CRF" localSheetId="9">#REF!</definedName>
    <definedName name="CRF">#REF!</definedName>
    <definedName name="CRIT1E" localSheetId="1">#REF!</definedName>
    <definedName name="CRIT1E" localSheetId="10">#REF!</definedName>
    <definedName name="CRIT1E" localSheetId="11">#REF!</definedName>
    <definedName name="CRIT1E" localSheetId="12">#REF!</definedName>
    <definedName name="CRIT1E" localSheetId="13">#REF!</definedName>
    <definedName name="CRIT1E" localSheetId="15">#REF!</definedName>
    <definedName name="CRIT1E" localSheetId="16">#REF!</definedName>
    <definedName name="CRIT1E" localSheetId="2">#REF!</definedName>
    <definedName name="CRIT1E" localSheetId="23">#REF!</definedName>
    <definedName name="CRIT1E" localSheetId="24">#REF!</definedName>
    <definedName name="CRIT1E" localSheetId="25">#REF!</definedName>
    <definedName name="CRIT1E" localSheetId="26">#REF!</definedName>
    <definedName name="CRIT1E" localSheetId="27">#REF!</definedName>
    <definedName name="CRIT1E" localSheetId="28">#REF!</definedName>
    <definedName name="CRIT1E" localSheetId="29">#REF!</definedName>
    <definedName name="CRIT1E" localSheetId="3">#REF!</definedName>
    <definedName name="CRIT1E" localSheetId="31">#REF!</definedName>
    <definedName name="CRIT1E" localSheetId="32">#REF!</definedName>
    <definedName name="CRIT1E" localSheetId="33">#REF!</definedName>
    <definedName name="CRIT1E" localSheetId="34">#REF!</definedName>
    <definedName name="CRIT1E" localSheetId="37">#REF!</definedName>
    <definedName name="CRIT1E" localSheetId="41">#REF!</definedName>
    <definedName name="CRIT1E" localSheetId="4">#REF!</definedName>
    <definedName name="CRIT1E" localSheetId="45">#REF!</definedName>
    <definedName name="CRIT1E" localSheetId="46">#REF!</definedName>
    <definedName name="CRIT1E" localSheetId="47">#REF!</definedName>
    <definedName name="CRIT1E" localSheetId="48">#REF!</definedName>
    <definedName name="CRIT1E" localSheetId="49">#REF!</definedName>
    <definedName name="CRIT1E" localSheetId="50">#REF!</definedName>
    <definedName name="CRIT1E" localSheetId="5">#REF!</definedName>
    <definedName name="CRIT1E" localSheetId="51">#REF!</definedName>
    <definedName name="CRIT1E" localSheetId="52">#REF!</definedName>
    <definedName name="CRIT1E" localSheetId="53">#REF!</definedName>
    <definedName name="CRIT1E" localSheetId="54">#REF!</definedName>
    <definedName name="CRIT1E" localSheetId="56">#REF!</definedName>
    <definedName name="CRIT1E" localSheetId="57">#REF!</definedName>
    <definedName name="CRIT1E" localSheetId="58">#REF!</definedName>
    <definedName name="CRIT1E" localSheetId="59">#REF!</definedName>
    <definedName name="CRIT1E" localSheetId="60">#REF!</definedName>
    <definedName name="CRIT1E" localSheetId="61">#REF!</definedName>
    <definedName name="CRIT1E" localSheetId="62">#REF!</definedName>
    <definedName name="CRIT1E" localSheetId="63">#REF!</definedName>
    <definedName name="CRIT1E" localSheetId="6">#REF!</definedName>
    <definedName name="CRIT1E" localSheetId="64">#REF!</definedName>
    <definedName name="CRIT1E" localSheetId="65">#REF!</definedName>
    <definedName name="CRIT1E" localSheetId="66">#REF!</definedName>
    <definedName name="CRIT1E" localSheetId="67">#REF!</definedName>
    <definedName name="CRIT1E" localSheetId="68">#REF!</definedName>
    <definedName name="CRIT1E" localSheetId="69">#REF!</definedName>
    <definedName name="CRIT1E" localSheetId="71">#REF!</definedName>
    <definedName name="CRIT1E" localSheetId="72">#REF!</definedName>
    <definedName name="CRIT1E" localSheetId="73">#REF!</definedName>
    <definedName name="CRIT1E" localSheetId="7">#REF!</definedName>
    <definedName name="CRIT1E" localSheetId="74">#REF!</definedName>
    <definedName name="CRIT1E" localSheetId="75">#REF!</definedName>
    <definedName name="CRIT1E" localSheetId="76">#REF!</definedName>
    <definedName name="CRIT1E" localSheetId="77">#REF!</definedName>
    <definedName name="CRIT1E" localSheetId="78">#REF!</definedName>
    <definedName name="CRIT1E" localSheetId="79">#REF!</definedName>
    <definedName name="CRIT1E" localSheetId="8">#REF!</definedName>
    <definedName name="CRIT1E" localSheetId="9">#REF!</definedName>
    <definedName name="CRIT1E">#REF!</definedName>
    <definedName name="CRIT1F" localSheetId="1">#REF!</definedName>
    <definedName name="CRIT1F" localSheetId="11">#REF!</definedName>
    <definedName name="CRIT1F" localSheetId="12">#REF!</definedName>
    <definedName name="CRIT1F" localSheetId="13">#REF!</definedName>
    <definedName name="CRIT1F" localSheetId="23">#REF!</definedName>
    <definedName name="CRIT1F" localSheetId="24">#REF!</definedName>
    <definedName name="CRIT1F" localSheetId="26">#REF!</definedName>
    <definedName name="CRIT1F" localSheetId="28">#REF!</definedName>
    <definedName name="CRIT1F" localSheetId="29">#REF!</definedName>
    <definedName name="CRIT1F" localSheetId="31">#REF!</definedName>
    <definedName name="CRIT1F" localSheetId="41">#REF!</definedName>
    <definedName name="CRIT1F" localSheetId="4">#REF!</definedName>
    <definedName name="CRIT1F" localSheetId="46">#REF!</definedName>
    <definedName name="CRIT1F" localSheetId="47">#REF!</definedName>
    <definedName name="CRIT1F" localSheetId="48">#REF!</definedName>
    <definedName name="CRIT1F" localSheetId="49">#REF!</definedName>
    <definedName name="CRIT1F" localSheetId="50">#REF!</definedName>
    <definedName name="CRIT1F" localSheetId="51">#REF!</definedName>
    <definedName name="CRIT1F" localSheetId="53">#REF!</definedName>
    <definedName name="CRIT1F" localSheetId="54">#REF!</definedName>
    <definedName name="CRIT1F" localSheetId="56">#REF!</definedName>
    <definedName name="CRIT1F" localSheetId="57">#REF!</definedName>
    <definedName name="CRIT1F" localSheetId="58">#REF!</definedName>
    <definedName name="CRIT1F" localSheetId="60">#REF!</definedName>
    <definedName name="CRIT1F" localSheetId="61">#REF!</definedName>
    <definedName name="CRIT1F" localSheetId="62">#REF!</definedName>
    <definedName name="CRIT1F" localSheetId="63">#REF!</definedName>
    <definedName name="CRIT1F" localSheetId="64">#REF!</definedName>
    <definedName name="CRIT1F" localSheetId="66">#REF!</definedName>
    <definedName name="CRIT1F" localSheetId="67">#REF!</definedName>
    <definedName name="CRIT1F" localSheetId="68">#REF!</definedName>
    <definedName name="CRIT1F" localSheetId="69">#REF!</definedName>
    <definedName name="CRIT1F" localSheetId="71">#REF!</definedName>
    <definedName name="CRIT1F" localSheetId="72">#REF!</definedName>
    <definedName name="CRIT1F" localSheetId="73">#REF!</definedName>
    <definedName name="CRIT1F">#REF!</definedName>
    <definedName name="critf" localSheetId="13">'[142]Bench - 99'!#REF!</definedName>
    <definedName name="critf" localSheetId="23">'[142]Bench - 99'!#REF!</definedName>
    <definedName name="critf" localSheetId="24">'[142]Bench - 99'!#REF!</definedName>
    <definedName name="critf" localSheetId="28">'[142]Bench - 99'!#REF!</definedName>
    <definedName name="critf" localSheetId="29">'[142]Bench - 99'!#REF!</definedName>
    <definedName name="critf" localSheetId="31">'[142]Bench - 99'!#REF!</definedName>
    <definedName name="critf" localSheetId="49">'[142]Bench - 99'!#REF!</definedName>
    <definedName name="critf" localSheetId="5">'[143]Bench - 99'!#REF!</definedName>
    <definedName name="critf" localSheetId="53">'[142]Bench - 99'!#REF!</definedName>
    <definedName name="critf" localSheetId="54">'[142]Bench - 99'!#REF!</definedName>
    <definedName name="critf" localSheetId="57">'[142]Bench - 99'!#REF!</definedName>
    <definedName name="critf" localSheetId="60">'[142]Bench - 99'!#REF!</definedName>
    <definedName name="critf" localSheetId="61">'[142]Bench - 99'!#REF!</definedName>
    <definedName name="critf" localSheetId="62">'[142]Bench - 99'!#REF!</definedName>
    <definedName name="critf" localSheetId="63">'[142]Bench - 99'!#REF!</definedName>
    <definedName name="critf" localSheetId="6">'[143]Bench - 99'!#REF!</definedName>
    <definedName name="critf" localSheetId="66">'[142]Bench - 99'!#REF!</definedName>
    <definedName name="critf" localSheetId="69">'[142]Bench - 99'!#REF!</definedName>
    <definedName name="critf" localSheetId="72">'[142]Bench - 99'!#REF!</definedName>
    <definedName name="critf" localSheetId="73">'[142]Bench - 99'!#REF!</definedName>
    <definedName name="critf">'[142]Bench - 99'!#REF!</definedName>
    <definedName name="CSB.BOP" localSheetId="1">#REF!</definedName>
    <definedName name="CSB.BOP" localSheetId="10">#REF!</definedName>
    <definedName name="CSB.BOP" localSheetId="11">#REF!</definedName>
    <definedName name="CSB.BOP" localSheetId="12">#REF!</definedName>
    <definedName name="CSB.BOP" localSheetId="13">#REF!</definedName>
    <definedName name="CSB.BOP" localSheetId="15">#REF!</definedName>
    <definedName name="CSB.BOP" localSheetId="16">#REF!</definedName>
    <definedName name="CSB.BOP" localSheetId="2">#REF!</definedName>
    <definedName name="CSB.BOP" localSheetId="23">#REF!</definedName>
    <definedName name="CSB.BOP" localSheetId="24">#REF!</definedName>
    <definedName name="CSB.BOP" localSheetId="25">#REF!</definedName>
    <definedName name="CSB.BOP" localSheetId="26">#REF!</definedName>
    <definedName name="CSB.BOP" localSheetId="27">#REF!</definedName>
    <definedName name="CSB.BOP" localSheetId="28">#REF!</definedName>
    <definedName name="CSB.BOP" localSheetId="29">#REF!</definedName>
    <definedName name="CSB.BOP" localSheetId="3">#REF!</definedName>
    <definedName name="CSB.BOP" localSheetId="31">#REF!</definedName>
    <definedName name="CSB.BOP" localSheetId="32">#REF!</definedName>
    <definedName name="CSB.BOP" localSheetId="33">#REF!</definedName>
    <definedName name="CSB.BOP" localSheetId="34">#REF!</definedName>
    <definedName name="CSB.BOP" localSheetId="37">#REF!</definedName>
    <definedName name="CSB.BOP" localSheetId="41">#REF!</definedName>
    <definedName name="CSB.BOP" localSheetId="4">#REF!</definedName>
    <definedName name="CSB.BOP" localSheetId="45">#REF!</definedName>
    <definedName name="CSB.BOP" localSheetId="46">#REF!</definedName>
    <definedName name="CSB.BOP" localSheetId="47">#REF!</definedName>
    <definedName name="CSB.BOP" localSheetId="48">#REF!</definedName>
    <definedName name="CSB.BOP" localSheetId="49">#REF!</definedName>
    <definedName name="CSB.BOP" localSheetId="50">#REF!</definedName>
    <definedName name="CSB.BOP" localSheetId="5">#REF!</definedName>
    <definedName name="CSB.BOP" localSheetId="51">#REF!</definedName>
    <definedName name="CSB.BOP" localSheetId="52">#REF!</definedName>
    <definedName name="CSB.BOP" localSheetId="53">#REF!</definedName>
    <definedName name="CSB.BOP" localSheetId="54">#REF!</definedName>
    <definedName name="CSB.BOP" localSheetId="56">#REF!</definedName>
    <definedName name="CSB.BOP" localSheetId="57">#REF!</definedName>
    <definedName name="CSB.BOP" localSheetId="58">#REF!</definedName>
    <definedName name="CSB.BOP" localSheetId="59">#REF!</definedName>
    <definedName name="CSB.BOP" localSheetId="60">#REF!</definedName>
    <definedName name="CSB.BOP" localSheetId="61">#REF!</definedName>
    <definedName name="CSB.BOP" localSheetId="62">#REF!</definedName>
    <definedName name="CSB.BOP" localSheetId="63">#REF!</definedName>
    <definedName name="CSB.BOP" localSheetId="6">#REF!</definedName>
    <definedName name="CSB.BOP" localSheetId="64">#REF!</definedName>
    <definedName name="CSB.BOP" localSheetId="65">#REF!</definedName>
    <definedName name="CSB.BOP" localSheetId="66">#REF!</definedName>
    <definedName name="CSB.BOP" localSheetId="67">#REF!</definedName>
    <definedName name="CSB.BOP" localSheetId="68">#REF!</definedName>
    <definedName name="CSB.BOP" localSheetId="69">#REF!</definedName>
    <definedName name="CSB.BOP" localSheetId="71">#REF!</definedName>
    <definedName name="CSB.BOP" localSheetId="72">#REF!</definedName>
    <definedName name="CSB.BOP" localSheetId="73">#REF!</definedName>
    <definedName name="CSB.BOP" localSheetId="7">#REF!</definedName>
    <definedName name="CSB.BOP" localSheetId="74">#REF!</definedName>
    <definedName name="CSB.BOP" localSheetId="75">#REF!</definedName>
    <definedName name="CSB.BOP" localSheetId="76">#REF!</definedName>
    <definedName name="CSB.BOP" localSheetId="77">#REF!</definedName>
    <definedName name="CSB.BOP" localSheetId="78">#REF!</definedName>
    <definedName name="CSB.BOP" localSheetId="79">#REF!</definedName>
    <definedName name="CSB.BOP" localSheetId="8">#REF!</definedName>
    <definedName name="CSB.BOP" localSheetId="9">#REF!</definedName>
    <definedName name="CSB.BOP">#REF!</definedName>
    <definedName name="CSB.BOP2" localSheetId="1">#REF!</definedName>
    <definedName name="CSB.BOP2" localSheetId="10">#REF!</definedName>
    <definedName name="CSB.BOP2" localSheetId="11">#REF!</definedName>
    <definedName name="CSB.BOP2" localSheetId="12">#REF!</definedName>
    <definedName name="CSB.BOP2" localSheetId="13">#REF!</definedName>
    <definedName name="CSB.BOP2" localSheetId="15">#REF!</definedName>
    <definedName name="CSB.BOP2" localSheetId="16">#REF!</definedName>
    <definedName name="CSB.BOP2" localSheetId="2">#REF!</definedName>
    <definedName name="CSB.BOP2" localSheetId="23">#REF!</definedName>
    <definedName name="CSB.BOP2" localSheetId="24">#REF!</definedName>
    <definedName name="CSB.BOP2" localSheetId="25">#REF!</definedName>
    <definedName name="CSB.BOP2" localSheetId="26">#REF!</definedName>
    <definedName name="CSB.BOP2" localSheetId="27">#REF!</definedName>
    <definedName name="CSB.BOP2" localSheetId="28">#REF!</definedName>
    <definedName name="CSB.BOP2" localSheetId="29">#REF!</definedName>
    <definedName name="CSB.BOP2" localSheetId="3">#REF!</definedName>
    <definedName name="CSB.BOP2" localSheetId="31">#REF!</definedName>
    <definedName name="CSB.BOP2" localSheetId="32">#REF!</definedName>
    <definedName name="CSB.BOP2" localSheetId="33">#REF!</definedName>
    <definedName name="CSB.BOP2" localSheetId="34">#REF!</definedName>
    <definedName name="CSB.BOP2" localSheetId="37">#REF!</definedName>
    <definedName name="CSB.BOP2" localSheetId="41">#REF!</definedName>
    <definedName name="CSB.BOP2" localSheetId="4">#REF!</definedName>
    <definedName name="CSB.BOP2" localSheetId="45">#REF!</definedName>
    <definedName name="CSB.BOP2" localSheetId="46">#REF!</definedName>
    <definedName name="CSB.BOP2" localSheetId="47">#REF!</definedName>
    <definedName name="CSB.BOP2" localSheetId="48">#REF!</definedName>
    <definedName name="CSB.BOP2" localSheetId="49">#REF!</definedName>
    <definedName name="CSB.BOP2" localSheetId="50">#REF!</definedName>
    <definedName name="CSB.BOP2" localSheetId="5">#REF!</definedName>
    <definedName name="CSB.BOP2" localSheetId="51">#REF!</definedName>
    <definedName name="CSB.BOP2" localSheetId="52">#REF!</definedName>
    <definedName name="CSB.BOP2" localSheetId="53">#REF!</definedName>
    <definedName name="CSB.BOP2" localSheetId="54">#REF!</definedName>
    <definedName name="CSB.BOP2" localSheetId="56">#REF!</definedName>
    <definedName name="CSB.BOP2" localSheetId="57">#REF!</definedName>
    <definedName name="CSB.BOP2" localSheetId="58">#REF!</definedName>
    <definedName name="CSB.BOP2" localSheetId="59">#REF!</definedName>
    <definedName name="CSB.BOP2" localSheetId="60">#REF!</definedName>
    <definedName name="CSB.BOP2" localSheetId="61">#REF!</definedName>
    <definedName name="CSB.BOP2" localSheetId="62">#REF!</definedName>
    <definedName name="CSB.BOP2" localSheetId="63">#REF!</definedName>
    <definedName name="CSB.BOP2" localSheetId="6">#REF!</definedName>
    <definedName name="CSB.BOP2" localSheetId="64">#REF!</definedName>
    <definedName name="CSB.BOP2" localSheetId="65">#REF!</definedName>
    <definedName name="CSB.BOP2" localSheetId="66">#REF!</definedName>
    <definedName name="CSB.BOP2" localSheetId="67">#REF!</definedName>
    <definedName name="CSB.BOP2" localSheetId="68">#REF!</definedName>
    <definedName name="CSB.BOP2" localSheetId="69">#REF!</definedName>
    <definedName name="CSB.BOP2" localSheetId="71">#REF!</definedName>
    <definedName name="CSB.BOP2" localSheetId="72">#REF!</definedName>
    <definedName name="CSB.BOP2" localSheetId="73">#REF!</definedName>
    <definedName name="CSB.BOP2" localSheetId="7">#REF!</definedName>
    <definedName name="CSB.BOP2" localSheetId="74">#REF!</definedName>
    <definedName name="CSB.BOP2" localSheetId="75">#REF!</definedName>
    <definedName name="CSB.BOP2" localSheetId="76">#REF!</definedName>
    <definedName name="CSB.BOP2" localSheetId="77">#REF!</definedName>
    <definedName name="CSB.BOP2" localSheetId="78">#REF!</definedName>
    <definedName name="CSB.BOP2" localSheetId="79">#REF!</definedName>
    <definedName name="CSB.BOP2" localSheetId="8">#REF!</definedName>
    <definedName name="CSB.BOP2" localSheetId="9">#REF!</definedName>
    <definedName name="CSB.BOP2">#REF!</definedName>
    <definedName name="CSB.SIM" localSheetId="1">#REF!</definedName>
    <definedName name="CSB.SIM" localSheetId="10">#REF!</definedName>
    <definedName name="CSB.SIM" localSheetId="11">#REF!</definedName>
    <definedName name="CSB.SIM" localSheetId="12">#REF!</definedName>
    <definedName name="CSB.SIM" localSheetId="13">#REF!</definedName>
    <definedName name="CSB.SIM" localSheetId="15">#REF!</definedName>
    <definedName name="CSB.SIM" localSheetId="16">#REF!</definedName>
    <definedName name="CSB.SIM" localSheetId="2">#REF!</definedName>
    <definedName name="CSB.SIM" localSheetId="23">#REF!</definedName>
    <definedName name="CSB.SIM" localSheetId="24">#REF!</definedName>
    <definedName name="CSB.SIM" localSheetId="25">#REF!</definedName>
    <definedName name="CSB.SIM" localSheetId="26">#REF!</definedName>
    <definedName name="CSB.SIM" localSheetId="27">#REF!</definedName>
    <definedName name="CSB.SIM" localSheetId="28">#REF!</definedName>
    <definedName name="CSB.SIM" localSheetId="29">#REF!</definedName>
    <definedName name="CSB.SIM" localSheetId="3">#REF!</definedName>
    <definedName name="CSB.SIM" localSheetId="31">#REF!</definedName>
    <definedName name="CSB.SIM" localSheetId="32">#REF!</definedName>
    <definedName name="CSB.SIM" localSheetId="33">#REF!</definedName>
    <definedName name="CSB.SIM" localSheetId="34">#REF!</definedName>
    <definedName name="CSB.SIM" localSheetId="37">#REF!</definedName>
    <definedName name="CSB.SIM" localSheetId="41">#REF!</definedName>
    <definedName name="CSB.SIM" localSheetId="4">#REF!</definedName>
    <definedName name="CSB.SIM" localSheetId="45">#REF!</definedName>
    <definedName name="CSB.SIM" localSheetId="46">#REF!</definedName>
    <definedName name="CSB.SIM" localSheetId="47">#REF!</definedName>
    <definedName name="CSB.SIM" localSheetId="48">#REF!</definedName>
    <definedName name="CSB.SIM" localSheetId="49">#REF!</definedName>
    <definedName name="CSB.SIM" localSheetId="50">#REF!</definedName>
    <definedName name="CSB.SIM" localSheetId="5">#REF!</definedName>
    <definedName name="CSB.SIM" localSheetId="51">#REF!</definedName>
    <definedName name="CSB.SIM" localSheetId="52">#REF!</definedName>
    <definedName name="CSB.SIM" localSheetId="53">#REF!</definedName>
    <definedName name="CSB.SIM" localSheetId="54">#REF!</definedName>
    <definedName name="CSB.SIM" localSheetId="56">#REF!</definedName>
    <definedName name="CSB.SIM" localSheetId="57">#REF!</definedName>
    <definedName name="CSB.SIM" localSheetId="58">#REF!</definedName>
    <definedName name="CSB.SIM" localSheetId="59">#REF!</definedName>
    <definedName name="CSB.SIM" localSheetId="60">#REF!</definedName>
    <definedName name="CSB.SIM" localSheetId="61">#REF!</definedName>
    <definedName name="CSB.SIM" localSheetId="62">#REF!</definedName>
    <definedName name="CSB.SIM" localSheetId="63">#REF!</definedName>
    <definedName name="CSB.SIM" localSheetId="6">#REF!</definedName>
    <definedName name="CSB.SIM" localSheetId="64">#REF!</definedName>
    <definedName name="CSB.SIM" localSheetId="65">#REF!</definedName>
    <definedName name="CSB.SIM" localSheetId="66">#REF!</definedName>
    <definedName name="CSB.SIM" localSheetId="67">#REF!</definedName>
    <definedName name="CSB.SIM" localSheetId="68">#REF!</definedName>
    <definedName name="CSB.SIM" localSheetId="69">#REF!</definedName>
    <definedName name="CSB.SIM" localSheetId="71">#REF!</definedName>
    <definedName name="CSB.SIM" localSheetId="72">#REF!</definedName>
    <definedName name="CSB.SIM" localSheetId="73">#REF!</definedName>
    <definedName name="CSB.SIM" localSheetId="7">#REF!</definedName>
    <definedName name="CSB.SIM" localSheetId="74">#REF!</definedName>
    <definedName name="CSB.SIM" localSheetId="75">#REF!</definedName>
    <definedName name="CSB.SIM" localSheetId="76">#REF!</definedName>
    <definedName name="CSB.SIM" localSheetId="77">#REF!</definedName>
    <definedName name="CSB.SIM" localSheetId="78">#REF!</definedName>
    <definedName name="CSB.SIM" localSheetId="79">#REF!</definedName>
    <definedName name="CSB.SIM" localSheetId="8">#REF!</definedName>
    <definedName name="CSB.SIM" localSheetId="9">#REF!</definedName>
    <definedName name="CSB.SIM">#REF!</definedName>
    <definedName name="CSB.TOT" localSheetId="1">#REF!</definedName>
    <definedName name="CSB.TOT" localSheetId="11">#REF!</definedName>
    <definedName name="CSB.TOT" localSheetId="12">#REF!</definedName>
    <definedName name="CSB.TOT" localSheetId="13">#REF!</definedName>
    <definedName name="CSB.TOT" localSheetId="23">#REF!</definedName>
    <definedName name="CSB.TOT" localSheetId="24">#REF!</definedName>
    <definedName name="CSB.TOT" localSheetId="26">#REF!</definedName>
    <definedName name="CSB.TOT" localSheetId="28">#REF!</definedName>
    <definedName name="CSB.TOT" localSheetId="29">#REF!</definedName>
    <definedName name="CSB.TOT" localSheetId="31">#REF!</definedName>
    <definedName name="CSB.TOT" localSheetId="41">#REF!</definedName>
    <definedName name="CSB.TOT" localSheetId="4">#REF!</definedName>
    <definedName name="CSB.TOT" localSheetId="46">#REF!</definedName>
    <definedName name="CSB.TOT" localSheetId="47">#REF!</definedName>
    <definedName name="CSB.TOT" localSheetId="48">#REF!</definedName>
    <definedName name="CSB.TOT" localSheetId="49">#REF!</definedName>
    <definedName name="CSB.TOT" localSheetId="50">#REF!</definedName>
    <definedName name="CSB.TOT" localSheetId="51">#REF!</definedName>
    <definedName name="CSB.TOT" localSheetId="53">#REF!</definedName>
    <definedName name="CSB.TOT" localSheetId="54">#REF!</definedName>
    <definedName name="CSB.TOT" localSheetId="56">#REF!</definedName>
    <definedName name="CSB.TOT" localSheetId="57">#REF!</definedName>
    <definedName name="CSB.TOT" localSheetId="58">#REF!</definedName>
    <definedName name="CSB.TOT" localSheetId="60">#REF!</definedName>
    <definedName name="CSB.TOT" localSheetId="61">#REF!</definedName>
    <definedName name="CSB.TOT" localSheetId="62">#REF!</definedName>
    <definedName name="CSB.TOT" localSheetId="63">#REF!</definedName>
    <definedName name="CSB.TOT" localSheetId="64">#REF!</definedName>
    <definedName name="CSB.TOT" localSheetId="66">#REF!</definedName>
    <definedName name="CSB.TOT" localSheetId="67">#REF!</definedName>
    <definedName name="CSB.TOT" localSheetId="68">#REF!</definedName>
    <definedName name="CSB.TOT" localSheetId="69">#REF!</definedName>
    <definedName name="CSB.TOT" localSheetId="71">#REF!</definedName>
    <definedName name="CSB.TOT" localSheetId="72">#REF!</definedName>
    <definedName name="CSB.TOT" localSheetId="73">#REF!</definedName>
    <definedName name="CSB.TOT">#REF!</definedName>
    <definedName name="CSB.TOT2" localSheetId="1">#REF!</definedName>
    <definedName name="CSB.TOT2" localSheetId="11">#REF!</definedName>
    <definedName name="CSB.TOT2" localSheetId="12">#REF!</definedName>
    <definedName name="CSB.TOT2" localSheetId="13">#REF!</definedName>
    <definedName name="CSB.TOT2" localSheetId="23">#REF!</definedName>
    <definedName name="CSB.TOT2" localSheetId="24">#REF!</definedName>
    <definedName name="CSB.TOT2" localSheetId="26">#REF!</definedName>
    <definedName name="CSB.TOT2" localSheetId="28">#REF!</definedName>
    <definedName name="CSB.TOT2" localSheetId="29">#REF!</definedName>
    <definedName name="CSB.TOT2" localSheetId="31">#REF!</definedName>
    <definedName name="CSB.TOT2" localSheetId="41">#REF!</definedName>
    <definedName name="CSB.TOT2" localSheetId="4">#REF!</definedName>
    <definedName name="CSB.TOT2" localSheetId="46">#REF!</definedName>
    <definedName name="CSB.TOT2" localSheetId="47">#REF!</definedName>
    <definedName name="CSB.TOT2" localSheetId="48">#REF!</definedName>
    <definedName name="CSB.TOT2" localSheetId="49">#REF!</definedName>
    <definedName name="CSB.TOT2" localSheetId="50">#REF!</definedName>
    <definedName name="CSB.TOT2" localSheetId="51">#REF!</definedName>
    <definedName name="CSB.TOT2" localSheetId="53">#REF!</definedName>
    <definedName name="CSB.TOT2" localSheetId="54">#REF!</definedName>
    <definedName name="CSB.TOT2" localSheetId="56">#REF!</definedName>
    <definedName name="CSB.TOT2" localSheetId="57">#REF!</definedName>
    <definedName name="CSB.TOT2" localSheetId="58">#REF!</definedName>
    <definedName name="CSB.TOT2" localSheetId="60">#REF!</definedName>
    <definedName name="CSB.TOT2" localSheetId="61">#REF!</definedName>
    <definedName name="CSB.TOT2" localSheetId="62">#REF!</definedName>
    <definedName name="CSB.TOT2" localSheetId="63">#REF!</definedName>
    <definedName name="CSB.TOT2" localSheetId="64">#REF!</definedName>
    <definedName name="CSB.TOT2" localSheetId="66">#REF!</definedName>
    <definedName name="CSB.TOT2" localSheetId="67">#REF!</definedName>
    <definedName name="CSB.TOT2" localSheetId="68">#REF!</definedName>
    <definedName name="CSB.TOT2" localSheetId="69">#REF!</definedName>
    <definedName name="CSB.TOT2" localSheetId="71">#REF!</definedName>
    <definedName name="CSB.TOT2" localSheetId="72">#REF!</definedName>
    <definedName name="CSB.TOT2" localSheetId="73">#REF!</definedName>
    <definedName name="CSB.TOT2">#REF!</definedName>
    <definedName name="CSBBOP.TAB" localSheetId="1">#REF!</definedName>
    <definedName name="CSBBOP.TAB" localSheetId="11">#REF!</definedName>
    <definedName name="CSBBOP.TAB" localSheetId="12">#REF!</definedName>
    <definedName name="CSBBOP.TAB" localSheetId="13">#REF!</definedName>
    <definedName name="CSBBOP.TAB" localSheetId="23">#REF!</definedName>
    <definedName name="CSBBOP.TAB" localSheetId="24">#REF!</definedName>
    <definedName name="CSBBOP.TAB" localSheetId="26">#REF!</definedName>
    <definedName name="CSBBOP.TAB" localSheetId="28">#REF!</definedName>
    <definedName name="CSBBOP.TAB" localSheetId="29">#REF!</definedName>
    <definedName name="CSBBOP.TAB" localSheetId="31">#REF!</definedName>
    <definedName name="CSBBOP.TAB" localSheetId="41">#REF!</definedName>
    <definedName name="CSBBOP.TAB" localSheetId="4">#REF!</definedName>
    <definedName name="CSBBOP.TAB" localSheetId="46">#REF!</definedName>
    <definedName name="CSBBOP.TAB" localSheetId="47">#REF!</definedName>
    <definedName name="CSBBOP.TAB" localSheetId="48">#REF!</definedName>
    <definedName name="CSBBOP.TAB" localSheetId="49">#REF!</definedName>
    <definedName name="CSBBOP.TAB" localSheetId="50">#REF!</definedName>
    <definedName name="CSBBOP.TAB" localSheetId="51">#REF!</definedName>
    <definedName name="CSBBOP.TAB" localSheetId="53">#REF!</definedName>
    <definedName name="CSBBOP.TAB" localSheetId="54">#REF!</definedName>
    <definedName name="CSBBOP.TAB" localSheetId="56">#REF!</definedName>
    <definedName name="CSBBOP.TAB" localSheetId="57">#REF!</definedName>
    <definedName name="CSBBOP.TAB" localSheetId="58">#REF!</definedName>
    <definedName name="CSBBOP.TAB" localSheetId="60">#REF!</definedName>
    <definedName name="CSBBOP.TAB" localSheetId="61">#REF!</definedName>
    <definedName name="CSBBOP.TAB" localSheetId="62">#REF!</definedName>
    <definedName name="CSBBOP.TAB" localSheetId="63">#REF!</definedName>
    <definedName name="CSBBOP.TAB" localSheetId="64">#REF!</definedName>
    <definedName name="CSBBOP.TAB" localSheetId="66">#REF!</definedName>
    <definedName name="CSBBOP.TAB" localSheetId="67">#REF!</definedName>
    <definedName name="CSBBOP.TAB" localSheetId="68">#REF!</definedName>
    <definedName name="CSBBOP.TAB" localSheetId="69">#REF!</definedName>
    <definedName name="CSBBOP.TAB" localSheetId="71">#REF!</definedName>
    <definedName name="CSBBOP.TAB" localSheetId="72">#REF!</definedName>
    <definedName name="CSBBOP.TAB" localSheetId="73">#REF!</definedName>
    <definedName name="CSBBOP.TAB">#REF!</definedName>
    <definedName name="Currencies" localSheetId="1">#REF!</definedName>
    <definedName name="Currencies" localSheetId="11">#REF!</definedName>
    <definedName name="Currencies" localSheetId="12">#REF!</definedName>
    <definedName name="Currencies" localSheetId="13">#REF!</definedName>
    <definedName name="Currencies" localSheetId="23">#REF!</definedName>
    <definedName name="Currencies" localSheetId="24">#REF!</definedName>
    <definedName name="Currencies" localSheetId="26">#REF!</definedName>
    <definedName name="Currencies" localSheetId="28">#REF!</definedName>
    <definedName name="Currencies" localSheetId="29">#REF!</definedName>
    <definedName name="Currencies" localSheetId="31">#REF!</definedName>
    <definedName name="Currencies" localSheetId="41">#REF!</definedName>
    <definedName name="Currencies" localSheetId="4">#REF!</definedName>
    <definedName name="Currencies" localSheetId="46">#REF!</definedName>
    <definedName name="Currencies" localSheetId="47">#REF!</definedName>
    <definedName name="Currencies" localSheetId="48">#REF!</definedName>
    <definedName name="Currencies" localSheetId="49">#REF!</definedName>
    <definedName name="Currencies" localSheetId="50">#REF!</definedName>
    <definedName name="Currencies" localSheetId="51">#REF!</definedName>
    <definedName name="Currencies" localSheetId="53">#REF!</definedName>
    <definedName name="Currencies" localSheetId="54">#REF!</definedName>
    <definedName name="Currencies" localSheetId="56">#REF!</definedName>
    <definedName name="Currencies" localSheetId="57">#REF!</definedName>
    <definedName name="Currencies" localSheetId="58">#REF!</definedName>
    <definedName name="Currencies" localSheetId="60">#REF!</definedName>
    <definedName name="Currencies" localSheetId="61">#REF!</definedName>
    <definedName name="Currencies" localSheetId="62">#REF!</definedName>
    <definedName name="Currencies" localSheetId="63">#REF!</definedName>
    <definedName name="Currencies" localSheetId="64">#REF!</definedName>
    <definedName name="Currencies" localSheetId="66">#REF!</definedName>
    <definedName name="Currencies" localSheetId="67">#REF!</definedName>
    <definedName name="Currencies" localSheetId="68">#REF!</definedName>
    <definedName name="Currencies" localSheetId="69">#REF!</definedName>
    <definedName name="Currencies" localSheetId="71">#REF!</definedName>
    <definedName name="Currencies" localSheetId="72">#REF!</definedName>
    <definedName name="Currencies" localSheetId="73">#REF!</definedName>
    <definedName name="Currencies">#REF!</definedName>
    <definedName name="currency" localSheetId="5">[144]Reference!$B$39:$F$69</definedName>
    <definedName name="currency" localSheetId="6">[145]Reference!$B$39:$F$69</definedName>
    <definedName name="currency">[146]Reference!$B$39:$F$69</definedName>
    <definedName name="CurrencyList" localSheetId="5">'[147]Report Form'!$B$5:$B$7</definedName>
    <definedName name="CurrencyList" localSheetId="52">'[148]Report Form'!$B$5:$B$7</definedName>
    <definedName name="CurrencyList" localSheetId="6">'[147]Report Form'!$B$5:$B$7</definedName>
    <definedName name="CurrencyList">'[149]Report Form'!$B$5:$B$7</definedName>
    <definedName name="CurrVintage" localSheetId="5">[150]Current!$D$66</definedName>
    <definedName name="CurrVintage" localSheetId="6">[151]Current!$D$66</definedName>
    <definedName name="CurrVintage">[152]Current!$D$66</definedName>
    <definedName name="Cwvu.a." localSheetId="1" hidden="1">[153]BOP!$A$36:$IV$36,[153]BOP!$A$44:$IV$44,[153]BOP!$A$59:$IV$59,[153]BOP!#REF!,[153]BOP!#REF!,[153]BOP!$A$81:$IV$88</definedName>
    <definedName name="Cwvu.a." localSheetId="10" hidden="1">[153]BOP!$A$36:$IV$36,[153]BOP!$A$44:$IV$44,[153]BOP!$A$59:$IV$59,[153]BOP!#REF!,[153]BOP!#REF!,[153]BOP!$A$81:$IV$88</definedName>
    <definedName name="Cwvu.a." localSheetId="11" hidden="1">[153]BOP!$A$36:$IV$36,[153]BOP!$A$44:$IV$44,[153]BOP!$A$59:$IV$59,[153]BOP!#REF!,[153]BOP!#REF!,[153]BOP!$A$81:$IV$88</definedName>
    <definedName name="Cwvu.a." localSheetId="12" hidden="1">[153]BOP!$A$36:$IV$36,[153]BOP!$A$44:$IV$44,[153]BOP!$A$59:$IV$59,[153]BOP!#REF!,[153]BOP!#REF!,[153]BOP!$A$81:$IV$88</definedName>
    <definedName name="Cwvu.a." localSheetId="13" hidden="1">[153]BOP!$A$36:$IV$36,[153]BOP!$A$44:$IV$44,[153]BOP!$A$59:$IV$59,[153]BOP!#REF!,[153]BOP!#REF!,[153]BOP!$A$81:$IV$88</definedName>
    <definedName name="Cwvu.a." localSheetId="15" hidden="1">[153]BOP!$A$36:$IV$36,[153]BOP!$A$44:$IV$44,[153]BOP!$A$59:$IV$59,[153]BOP!#REF!,[153]BOP!#REF!,[153]BOP!$A$81:$IV$88</definedName>
    <definedName name="Cwvu.a." localSheetId="16" hidden="1">[153]BOP!$A$36:$IV$36,[153]BOP!$A$44:$IV$44,[153]BOP!$A$59:$IV$59,[153]BOP!#REF!,[153]BOP!#REF!,[153]BOP!$A$81:$IV$88</definedName>
    <definedName name="Cwvu.a." localSheetId="2" hidden="1">[153]BOP!$A$36:$IV$36,[153]BOP!$A$44:$IV$44,[153]BOP!$A$59:$IV$59,[153]BOP!#REF!,[153]BOP!#REF!,[153]BOP!$A$81:$IV$88</definedName>
    <definedName name="Cwvu.a." localSheetId="24" hidden="1">[153]BOP!$A$36:$IV$36,[153]BOP!$A$44:$IV$44,[153]BOP!$A$59:$IV$59,[153]BOP!#REF!,[153]BOP!#REF!,[153]BOP!$A$81:$IV$88</definedName>
    <definedName name="Cwvu.a." localSheetId="25" hidden="1">[153]BOP!$A$36:$IV$36,[153]BOP!$A$44:$IV$44,[153]BOP!$A$59:$IV$59,[153]BOP!#REF!,[153]BOP!#REF!,[153]BOP!$A$81:$IV$88</definedName>
    <definedName name="Cwvu.a." localSheetId="26" hidden="1">[153]BOP!$A$36:$IV$36,[153]BOP!$A$44:$IV$44,[153]BOP!$A$59:$IV$59,[153]BOP!#REF!,[153]BOP!#REF!,[153]BOP!$A$81:$IV$88</definedName>
    <definedName name="Cwvu.a." localSheetId="27" hidden="1">[153]BOP!$A$36:$IV$36,[153]BOP!$A$44:$IV$44,[153]BOP!$A$59:$IV$59,[153]BOP!#REF!,[153]BOP!#REF!,[153]BOP!$A$81:$IV$88</definedName>
    <definedName name="Cwvu.a." localSheetId="28" hidden="1">[153]BOP!$A$36:$IV$36,[153]BOP!$A$44:$IV$44,[153]BOP!$A$59:$IV$59,[153]BOP!#REF!,[153]BOP!#REF!,[153]BOP!$A$81:$IV$88</definedName>
    <definedName name="Cwvu.a." localSheetId="29" hidden="1">[153]BOP!$A$36:$IV$36,[153]BOP!$A$44:$IV$44,[153]BOP!$A$59:$IV$59,[153]BOP!#REF!,[153]BOP!#REF!,[153]BOP!$A$81:$IV$88</definedName>
    <definedName name="Cwvu.a." localSheetId="3" hidden="1">[153]BOP!$A$36:$IV$36,[153]BOP!$A$44:$IV$44,[153]BOP!$A$59:$IV$59,[153]BOP!#REF!,[153]BOP!#REF!,[153]BOP!$A$81:$IV$88</definedName>
    <definedName name="Cwvu.a." localSheetId="31" hidden="1">[153]BOP!$A$36:$IV$36,[153]BOP!$A$44:$IV$44,[153]BOP!$A$59:$IV$59,[153]BOP!#REF!,[153]BOP!#REF!,[153]BOP!$A$81:$IV$88</definedName>
    <definedName name="Cwvu.a." localSheetId="32" hidden="1">[153]BOP!$A$36:$IV$36,[153]BOP!$A$44:$IV$44,[153]BOP!$A$59:$IV$59,[153]BOP!#REF!,[153]BOP!#REF!,[153]BOP!$A$81:$IV$88</definedName>
    <definedName name="Cwvu.a." localSheetId="33" hidden="1">[153]BOP!$A$36:$IV$36,[153]BOP!$A$44:$IV$44,[153]BOP!$A$59:$IV$59,[153]BOP!#REF!,[153]BOP!#REF!,[153]BOP!$A$81:$IV$88</definedName>
    <definedName name="Cwvu.a." localSheetId="34" hidden="1">[153]BOP!$A$36:$IV$36,[153]BOP!$A$44:$IV$44,[153]BOP!$A$59:$IV$59,[153]BOP!#REF!,[153]BOP!#REF!,[153]BOP!$A$81:$IV$88</definedName>
    <definedName name="Cwvu.a." localSheetId="37" hidden="1">[153]BOP!$A$36:$IV$36,[153]BOP!$A$44:$IV$44,[153]BOP!$A$59:$IV$59,[153]BOP!#REF!,[153]BOP!#REF!,[153]BOP!$A$81:$IV$88</definedName>
    <definedName name="Cwvu.a." localSheetId="41" hidden="1">[153]BOP!$A$36:$IV$36,[153]BOP!$A$44:$IV$44,[153]BOP!$A$59:$IV$59,[153]BOP!#REF!,[153]BOP!#REF!,[153]BOP!$A$81:$IV$88</definedName>
    <definedName name="Cwvu.a." localSheetId="4" hidden="1">[153]BOP!$A$36:$IV$36,[153]BOP!$A$44:$IV$44,[153]BOP!$A$59:$IV$59,[153]BOP!#REF!,[153]BOP!#REF!,[153]BOP!$A$81:$IV$88</definedName>
    <definedName name="Cwvu.a." localSheetId="45" hidden="1">[153]BOP!$A$36:$IV$36,[153]BOP!$A$44:$IV$44,[153]BOP!$A$59:$IV$59,[153]BOP!#REF!,[153]BOP!#REF!,[153]BOP!$A$81:$IV$88</definedName>
    <definedName name="Cwvu.a." localSheetId="46" hidden="1">[153]BOP!$A$36:$IV$36,[153]BOP!$A$44:$IV$44,[153]BOP!$A$59:$IV$59,[153]BOP!#REF!,[153]BOP!#REF!,[153]BOP!$A$81:$IV$88</definedName>
    <definedName name="Cwvu.a." localSheetId="47" hidden="1">[153]BOP!$A$36:$IV$36,[153]BOP!$A$44:$IV$44,[153]BOP!$A$59:$IV$59,[153]BOP!#REF!,[153]BOP!#REF!,[153]BOP!$A$81:$IV$88</definedName>
    <definedName name="Cwvu.a." localSheetId="48" hidden="1">[153]BOP!$A$36:$IV$36,[153]BOP!$A$44:$IV$44,[153]BOP!$A$59:$IV$59,[153]BOP!#REF!,[153]BOP!#REF!,[153]BOP!$A$81:$IV$88</definedName>
    <definedName name="Cwvu.a." localSheetId="49" hidden="1">[153]BOP!$A$36:$IV$36,[153]BOP!$A$44:$IV$44,[153]BOP!$A$59:$IV$59,[153]BOP!#REF!,[153]BOP!#REF!,[153]BOP!$A$81:$IV$88</definedName>
    <definedName name="Cwvu.a." localSheetId="50" hidden="1">[153]BOP!$A$36:$IV$36,[153]BOP!$A$44:$IV$44,[153]BOP!$A$59:$IV$59,[153]BOP!#REF!,[153]BOP!#REF!,[153]BOP!$A$81:$IV$88</definedName>
    <definedName name="Cwvu.a." localSheetId="5" hidden="1">[154]BOP!$A$36:$IV$36,[154]BOP!$A$44:$IV$44,[154]BOP!$A$59:$IV$59,[154]BOP!#REF!,[154]BOP!#REF!,[154]BOP!$A$81:$IV$88</definedName>
    <definedName name="Cwvu.a." localSheetId="51" hidden="1">[153]BOP!$A$36:$IV$36,[153]BOP!$A$44:$IV$44,[153]BOP!$A$59:$IV$59,[153]BOP!#REF!,[153]BOP!#REF!,[153]BOP!$A$81:$IV$88</definedName>
    <definedName name="Cwvu.a." localSheetId="52" hidden="1">[153]BOP!$A$36:$IV$36,[153]BOP!$A$44:$IV$44,[153]BOP!$A$59:$IV$59,[153]BOP!#REF!,[153]BOP!#REF!,[153]BOP!$A$81:$IV$88</definedName>
    <definedName name="Cwvu.a." localSheetId="53" hidden="1">[153]BOP!$A$36:$IV$36,[153]BOP!$A$44:$IV$44,[153]BOP!$A$59:$IV$59,[153]BOP!#REF!,[153]BOP!#REF!,[153]BOP!$A$81:$IV$88</definedName>
    <definedName name="Cwvu.a." localSheetId="54" hidden="1">[153]BOP!$A$36:$IV$36,[153]BOP!$A$44:$IV$44,[153]BOP!$A$59:$IV$59,[153]BOP!#REF!,[153]BOP!#REF!,[153]BOP!$A$81:$IV$88</definedName>
    <definedName name="Cwvu.a." localSheetId="55" hidden="1">[153]BOP!$A$36:$IV$36,[153]BOP!$A$44:$IV$44,[153]BOP!$A$59:$IV$59,[153]BOP!#REF!,[153]BOP!#REF!,[153]BOP!$A$81:$IV$88</definedName>
    <definedName name="Cwvu.a." localSheetId="56" hidden="1">[153]BOP!$A$36:$IV$36,[153]BOP!$A$44:$IV$44,[153]BOP!$A$59:$IV$59,[153]BOP!#REF!,[153]BOP!#REF!,[153]BOP!$A$81:$IV$88</definedName>
    <definedName name="Cwvu.a." localSheetId="57" hidden="1">[153]BOP!$A$36:$IV$36,[153]BOP!$A$44:$IV$44,[153]BOP!$A$59:$IV$59,[153]BOP!#REF!,[153]BOP!#REF!,[153]BOP!$A$81:$IV$88</definedName>
    <definedName name="Cwvu.a." localSheetId="58" hidden="1">[153]BOP!$A$36:$IV$36,[153]BOP!$A$44:$IV$44,[153]BOP!$A$59:$IV$59,[153]BOP!#REF!,[153]BOP!#REF!,[153]BOP!$A$81:$IV$88</definedName>
    <definedName name="Cwvu.a." localSheetId="59" hidden="1">[153]BOP!$A$36:$IV$36,[153]BOP!$A$44:$IV$44,[153]BOP!$A$59:$IV$59,[153]BOP!#REF!,[153]BOP!#REF!,[153]BOP!$A$81:$IV$88</definedName>
    <definedName name="Cwvu.a." localSheetId="60" hidden="1">[153]BOP!$36:$36,[153]BOP!$44:$44,[153]BOP!$59:$59,[153]BOP!#REF!,[153]BOP!#REF!,[153]BOP!$81:$88</definedName>
    <definedName name="Cwvu.a." localSheetId="61" hidden="1">[153]BOP!$36:$36,[153]BOP!$44:$44,[153]BOP!$59:$59,[153]BOP!#REF!,[153]BOP!#REF!,[153]BOP!$81:$88</definedName>
    <definedName name="Cwvu.a." localSheetId="62" hidden="1">[153]BOP!$36:$36,[153]BOP!$44:$44,[153]BOP!$59:$59,[153]BOP!#REF!,[153]BOP!#REF!,[153]BOP!$81:$88</definedName>
    <definedName name="Cwvu.a." localSheetId="63" hidden="1">[153]BOP!$36:$36,[153]BOP!$44:$44,[153]BOP!$59:$59,[153]BOP!#REF!,[153]BOP!#REF!,[153]BOP!$81:$88</definedName>
    <definedName name="Cwvu.a." localSheetId="6" hidden="1">[155]BOP!$A$36:$IV$36,[155]BOP!$A$44:$IV$44,[155]BOP!$A$59:$IV$59,[155]BOP!#REF!,[155]BOP!#REF!,[155]BOP!$A$81:$IV$88</definedName>
    <definedName name="Cwvu.a." localSheetId="64" hidden="1">[153]BOP!$A$36:$IV$36,[153]BOP!$A$44:$IV$44,[153]BOP!$A$59:$IV$59,[153]BOP!#REF!,[153]BOP!#REF!,[153]BOP!$A$81:$IV$88</definedName>
    <definedName name="Cwvu.a." localSheetId="65" hidden="1">[153]BOP!$A$36:$IV$36,[153]BOP!$A$44:$IV$44,[153]BOP!$A$59:$IV$59,[153]BOP!#REF!,[153]BOP!#REF!,[153]BOP!$A$81:$IV$88</definedName>
    <definedName name="Cwvu.a." localSheetId="66" hidden="1">[153]BOP!$A$36:$IV$36,[153]BOP!$A$44:$IV$44,[153]BOP!$A$59:$IV$59,[153]BOP!#REF!,[153]BOP!#REF!,[153]BOP!$A$81:$IV$88</definedName>
    <definedName name="Cwvu.a." localSheetId="67" hidden="1">[153]BOP!$A$36:$IV$36,[153]BOP!$A$44:$IV$44,[153]BOP!$A$59:$IV$59,[153]BOP!#REF!,[153]BOP!#REF!,[153]BOP!$A$81:$IV$88</definedName>
    <definedName name="Cwvu.a." localSheetId="68" hidden="1">[153]BOP!$A$36:$IV$36,[153]BOP!$A$44:$IV$44,[153]BOP!$A$59:$IV$59,[153]BOP!#REF!,[153]BOP!#REF!,[153]BOP!$A$81:$IV$88</definedName>
    <definedName name="Cwvu.a." localSheetId="69" hidden="1">[153]BOP!$A$36:$IV$36,[153]BOP!$A$44:$IV$44,[153]BOP!$A$59:$IV$59,[153]BOP!#REF!,[153]BOP!#REF!,[153]BOP!$A$81:$IV$88</definedName>
    <definedName name="Cwvu.a." localSheetId="70" hidden="1">[153]BOP!$A$36:$IV$36,[153]BOP!$A$44:$IV$44,[153]BOP!$A$59:$IV$59,[153]BOP!#REF!,[153]BOP!#REF!,[153]BOP!$A$81:$IV$88</definedName>
    <definedName name="Cwvu.a." localSheetId="71" hidden="1">[153]BOP!$A$36:$IV$36,[153]BOP!$A$44:$IV$44,[153]BOP!$A$59:$IV$59,[153]BOP!#REF!,[153]BOP!#REF!,[153]BOP!$A$81:$IV$88</definedName>
    <definedName name="Cwvu.a." localSheetId="72" hidden="1">[153]BOP!$A$36:$IV$36,[153]BOP!$A$44:$IV$44,[153]BOP!$A$59:$IV$59,[153]BOP!#REF!,[153]BOP!#REF!,[153]BOP!$A$81:$IV$88</definedName>
    <definedName name="Cwvu.a." localSheetId="73" hidden="1">[153]BOP!$A$36:$IV$36,[153]BOP!$A$44:$IV$44,[153]BOP!$A$59:$IV$59,[153]BOP!#REF!,[153]BOP!#REF!,[153]BOP!$A$81:$IV$88</definedName>
    <definedName name="Cwvu.a." localSheetId="7" hidden="1">[153]BOP!$A$36:$IV$36,[153]BOP!$A$44:$IV$44,[153]BOP!$A$59:$IV$59,[153]BOP!#REF!,[153]BOP!#REF!,[153]BOP!$A$81:$IV$88</definedName>
    <definedName name="Cwvu.a." localSheetId="74" hidden="1">[153]BOP!$A$36:$IV$36,[153]BOP!$A$44:$IV$44,[153]BOP!$A$59:$IV$59,[153]BOP!#REF!,[153]BOP!#REF!,[153]BOP!$A$81:$IV$88</definedName>
    <definedName name="Cwvu.a." localSheetId="75" hidden="1">[153]BOP!$A$36:$IV$36,[153]BOP!$A$44:$IV$44,[153]BOP!$A$59:$IV$59,[153]BOP!#REF!,[153]BOP!#REF!,[153]BOP!$A$81:$IV$88</definedName>
    <definedName name="Cwvu.a." localSheetId="76" hidden="1">[153]BOP!$A$36:$IV$36,[153]BOP!$A$44:$IV$44,[153]BOP!$A$59:$IV$59,[153]BOP!#REF!,[153]BOP!#REF!,[153]BOP!$A$81:$IV$88</definedName>
    <definedName name="Cwvu.a." localSheetId="77" hidden="1">[153]BOP!$A$36:$IV$36,[153]BOP!$A$44:$IV$44,[153]BOP!$A$59:$IV$59,[153]BOP!#REF!,[153]BOP!#REF!,[153]BOP!$A$81:$IV$88</definedName>
    <definedName name="Cwvu.a." localSheetId="78" hidden="1">[153]BOP!$A$36:$IV$36,[153]BOP!$A$44:$IV$44,[153]BOP!$A$59:$IV$59,[153]BOP!#REF!,[153]BOP!#REF!,[153]BOP!$A$81:$IV$88</definedName>
    <definedName name="Cwvu.a." localSheetId="79" hidden="1">[154]BOP!$A$36:$IV$36,[154]BOP!$A$44:$IV$44,[154]BOP!$A$59:$IV$59,[154]BOP!#REF!,[154]BOP!#REF!,[154]BOP!$A$81:$IV$88</definedName>
    <definedName name="Cwvu.a." localSheetId="8" hidden="1">[153]BOP!$A$36:$IV$36,[153]BOP!$A$44:$IV$44,[153]BOP!$A$59:$IV$59,[153]BOP!#REF!,[153]BOP!#REF!,[153]BOP!$A$81:$IV$88</definedName>
    <definedName name="Cwvu.a." localSheetId="9" hidden="1">[154]BOP!$A$36:$IV$36,[154]BOP!$A$44:$IV$44,[154]BOP!$A$59:$IV$59,[154]BOP!#REF!,[154]BOP!#REF!,[154]BOP!$A$81:$IV$88</definedName>
    <definedName name="Cwvu.a." hidden="1">[153]BOP!$A$36:$IV$36,[153]BOP!$A$44:$IV$44,[153]BOP!$A$59:$IV$59,[153]BOP!#REF!,[153]BOP!#REF!,[153]BOP!$A$81:$IV$88</definedName>
    <definedName name="Cwvu.bop." localSheetId="1" hidden="1">[153]BOP!$A$36:$IV$36,[153]BOP!$A$44:$IV$44,[153]BOP!$A$59:$IV$59,[153]BOP!#REF!,[153]BOP!#REF!,[153]BOP!$A$81:$IV$88</definedName>
    <definedName name="Cwvu.bop." localSheetId="10" hidden="1">[153]BOP!$A$36:$IV$36,[153]BOP!$A$44:$IV$44,[153]BOP!$A$59:$IV$59,[153]BOP!#REF!,[153]BOP!#REF!,[153]BOP!$A$81:$IV$88</definedName>
    <definedName name="Cwvu.bop." localSheetId="11" hidden="1">[153]BOP!$A$36:$IV$36,[153]BOP!$A$44:$IV$44,[153]BOP!$A$59:$IV$59,[153]BOP!#REF!,[153]BOP!#REF!,[153]BOP!$A$81:$IV$88</definedName>
    <definedName name="Cwvu.bop." localSheetId="12" hidden="1">[153]BOP!$A$36:$IV$36,[153]BOP!$A$44:$IV$44,[153]BOP!$A$59:$IV$59,[153]BOP!#REF!,[153]BOP!#REF!,[153]BOP!$A$81:$IV$88</definedName>
    <definedName name="Cwvu.bop." localSheetId="13" hidden="1">[153]BOP!$A$36:$IV$36,[153]BOP!$A$44:$IV$44,[153]BOP!$A$59:$IV$59,[153]BOP!#REF!,[153]BOP!#REF!,[153]BOP!$A$81:$IV$88</definedName>
    <definedName name="Cwvu.bop." localSheetId="15" hidden="1">[153]BOP!$A$36:$IV$36,[153]BOP!$A$44:$IV$44,[153]BOP!$A$59:$IV$59,[153]BOP!#REF!,[153]BOP!#REF!,[153]BOP!$A$81:$IV$88</definedName>
    <definedName name="Cwvu.bop." localSheetId="16" hidden="1">[153]BOP!$A$36:$IV$36,[153]BOP!$A$44:$IV$44,[153]BOP!$A$59:$IV$59,[153]BOP!#REF!,[153]BOP!#REF!,[153]BOP!$A$81:$IV$88</definedName>
    <definedName name="Cwvu.bop." localSheetId="2" hidden="1">[153]BOP!$A$36:$IV$36,[153]BOP!$A$44:$IV$44,[153]BOP!$A$59:$IV$59,[153]BOP!#REF!,[153]BOP!#REF!,[153]BOP!$A$81:$IV$88</definedName>
    <definedName name="Cwvu.bop." localSheetId="24" hidden="1">[153]BOP!$A$36:$IV$36,[153]BOP!$A$44:$IV$44,[153]BOP!$A$59:$IV$59,[153]BOP!#REF!,[153]BOP!#REF!,[153]BOP!$A$81:$IV$88</definedName>
    <definedName name="Cwvu.bop." localSheetId="25" hidden="1">[153]BOP!$A$36:$IV$36,[153]BOP!$A$44:$IV$44,[153]BOP!$A$59:$IV$59,[153]BOP!#REF!,[153]BOP!#REF!,[153]BOP!$A$81:$IV$88</definedName>
    <definedName name="Cwvu.bop." localSheetId="26" hidden="1">[153]BOP!$A$36:$IV$36,[153]BOP!$A$44:$IV$44,[153]BOP!$A$59:$IV$59,[153]BOP!#REF!,[153]BOP!#REF!,[153]BOP!$A$81:$IV$88</definedName>
    <definedName name="Cwvu.bop." localSheetId="27" hidden="1">[153]BOP!$A$36:$IV$36,[153]BOP!$A$44:$IV$44,[153]BOP!$A$59:$IV$59,[153]BOP!#REF!,[153]BOP!#REF!,[153]BOP!$A$81:$IV$88</definedName>
    <definedName name="Cwvu.bop." localSheetId="28" hidden="1">[153]BOP!$A$36:$IV$36,[153]BOP!$A$44:$IV$44,[153]BOP!$A$59:$IV$59,[153]BOP!#REF!,[153]BOP!#REF!,[153]BOP!$A$81:$IV$88</definedName>
    <definedName name="Cwvu.bop." localSheetId="29" hidden="1">[153]BOP!$A$36:$IV$36,[153]BOP!$A$44:$IV$44,[153]BOP!$A$59:$IV$59,[153]BOP!#REF!,[153]BOP!#REF!,[153]BOP!$A$81:$IV$88</definedName>
    <definedName name="Cwvu.bop." localSheetId="3" hidden="1">[153]BOP!$A$36:$IV$36,[153]BOP!$A$44:$IV$44,[153]BOP!$A$59:$IV$59,[153]BOP!#REF!,[153]BOP!#REF!,[153]BOP!$A$81:$IV$88</definedName>
    <definedName name="Cwvu.bop." localSheetId="31" hidden="1">[153]BOP!$A$36:$IV$36,[153]BOP!$A$44:$IV$44,[153]BOP!$A$59:$IV$59,[153]BOP!#REF!,[153]BOP!#REF!,[153]BOP!$A$81:$IV$88</definedName>
    <definedName name="Cwvu.bop." localSheetId="32" hidden="1">[153]BOP!$A$36:$IV$36,[153]BOP!$A$44:$IV$44,[153]BOP!$A$59:$IV$59,[153]BOP!#REF!,[153]BOP!#REF!,[153]BOP!$A$81:$IV$88</definedName>
    <definedName name="Cwvu.bop." localSheetId="33" hidden="1">[153]BOP!$A$36:$IV$36,[153]BOP!$A$44:$IV$44,[153]BOP!$A$59:$IV$59,[153]BOP!#REF!,[153]BOP!#REF!,[153]BOP!$A$81:$IV$88</definedName>
    <definedName name="Cwvu.bop." localSheetId="34" hidden="1">[153]BOP!$A$36:$IV$36,[153]BOP!$A$44:$IV$44,[153]BOP!$A$59:$IV$59,[153]BOP!#REF!,[153]BOP!#REF!,[153]BOP!$A$81:$IV$88</definedName>
    <definedName name="Cwvu.bop." localSheetId="37" hidden="1">[153]BOP!$A$36:$IV$36,[153]BOP!$A$44:$IV$44,[153]BOP!$A$59:$IV$59,[153]BOP!#REF!,[153]BOP!#REF!,[153]BOP!$A$81:$IV$88</definedName>
    <definedName name="Cwvu.bop." localSheetId="41" hidden="1">[153]BOP!$A$36:$IV$36,[153]BOP!$A$44:$IV$44,[153]BOP!$A$59:$IV$59,[153]BOP!#REF!,[153]BOP!#REF!,[153]BOP!$A$81:$IV$88</definedName>
    <definedName name="Cwvu.bop." localSheetId="4" hidden="1">[153]BOP!$A$36:$IV$36,[153]BOP!$A$44:$IV$44,[153]BOP!$A$59:$IV$59,[153]BOP!#REF!,[153]BOP!#REF!,[153]BOP!$A$81:$IV$88</definedName>
    <definedName name="Cwvu.bop." localSheetId="45" hidden="1">[153]BOP!$A$36:$IV$36,[153]BOP!$A$44:$IV$44,[153]BOP!$A$59:$IV$59,[153]BOP!#REF!,[153]BOP!#REF!,[153]BOP!$A$81:$IV$88</definedName>
    <definedName name="Cwvu.bop." localSheetId="46" hidden="1">[153]BOP!$A$36:$IV$36,[153]BOP!$A$44:$IV$44,[153]BOP!$A$59:$IV$59,[153]BOP!#REF!,[153]BOP!#REF!,[153]BOP!$A$81:$IV$88</definedName>
    <definedName name="Cwvu.bop." localSheetId="47" hidden="1">[153]BOP!$A$36:$IV$36,[153]BOP!$A$44:$IV$44,[153]BOP!$A$59:$IV$59,[153]BOP!#REF!,[153]BOP!#REF!,[153]BOP!$A$81:$IV$88</definedName>
    <definedName name="Cwvu.bop." localSheetId="48" hidden="1">[153]BOP!$A$36:$IV$36,[153]BOP!$A$44:$IV$44,[153]BOP!$A$59:$IV$59,[153]BOP!#REF!,[153]BOP!#REF!,[153]BOP!$A$81:$IV$88</definedName>
    <definedName name="Cwvu.bop." localSheetId="49" hidden="1">[153]BOP!$A$36:$IV$36,[153]BOP!$A$44:$IV$44,[153]BOP!$A$59:$IV$59,[153]BOP!#REF!,[153]BOP!#REF!,[153]BOP!$A$81:$IV$88</definedName>
    <definedName name="Cwvu.bop." localSheetId="50" hidden="1">[153]BOP!$A$36:$IV$36,[153]BOP!$A$44:$IV$44,[153]BOP!$A$59:$IV$59,[153]BOP!#REF!,[153]BOP!#REF!,[153]BOP!$A$81:$IV$88</definedName>
    <definedName name="Cwvu.bop." localSheetId="5" hidden="1">[154]BOP!$A$36:$IV$36,[154]BOP!$A$44:$IV$44,[154]BOP!$A$59:$IV$59,[154]BOP!#REF!,[154]BOP!#REF!,[154]BOP!$A$81:$IV$88</definedName>
    <definedName name="Cwvu.bop." localSheetId="51" hidden="1">[153]BOP!$A$36:$IV$36,[153]BOP!$A$44:$IV$44,[153]BOP!$A$59:$IV$59,[153]BOP!#REF!,[153]BOP!#REF!,[153]BOP!$A$81:$IV$88</definedName>
    <definedName name="Cwvu.bop." localSheetId="52" hidden="1">[153]BOP!$A$36:$IV$36,[153]BOP!$A$44:$IV$44,[153]BOP!$A$59:$IV$59,[153]BOP!#REF!,[153]BOP!#REF!,[153]BOP!$A$81:$IV$88</definedName>
    <definedName name="Cwvu.bop." localSheetId="53" hidden="1">[153]BOP!$A$36:$IV$36,[153]BOP!$A$44:$IV$44,[153]BOP!$A$59:$IV$59,[153]BOP!#REF!,[153]BOP!#REF!,[153]BOP!$A$81:$IV$88</definedName>
    <definedName name="Cwvu.bop." localSheetId="54" hidden="1">[153]BOP!$A$36:$IV$36,[153]BOP!$A$44:$IV$44,[153]BOP!$A$59:$IV$59,[153]BOP!#REF!,[153]BOP!#REF!,[153]BOP!$A$81:$IV$88</definedName>
    <definedName name="Cwvu.bop." localSheetId="55" hidden="1">[153]BOP!$A$36:$IV$36,[153]BOP!$A$44:$IV$44,[153]BOP!$A$59:$IV$59,[153]BOP!#REF!,[153]BOP!#REF!,[153]BOP!$A$81:$IV$88</definedName>
    <definedName name="Cwvu.bop." localSheetId="56" hidden="1">[153]BOP!$A$36:$IV$36,[153]BOP!$A$44:$IV$44,[153]BOP!$A$59:$IV$59,[153]BOP!#REF!,[153]BOP!#REF!,[153]BOP!$A$81:$IV$88</definedName>
    <definedName name="Cwvu.bop." localSheetId="57" hidden="1">[153]BOP!$A$36:$IV$36,[153]BOP!$A$44:$IV$44,[153]BOP!$A$59:$IV$59,[153]BOP!#REF!,[153]BOP!#REF!,[153]BOP!$A$81:$IV$88</definedName>
    <definedName name="Cwvu.bop." localSheetId="58" hidden="1">[153]BOP!$A$36:$IV$36,[153]BOP!$A$44:$IV$44,[153]BOP!$A$59:$IV$59,[153]BOP!#REF!,[153]BOP!#REF!,[153]BOP!$A$81:$IV$88</definedName>
    <definedName name="Cwvu.bop." localSheetId="59" hidden="1">[153]BOP!$A$36:$IV$36,[153]BOP!$A$44:$IV$44,[153]BOP!$A$59:$IV$59,[153]BOP!#REF!,[153]BOP!#REF!,[153]BOP!$A$81:$IV$88</definedName>
    <definedName name="Cwvu.bop." localSheetId="60" hidden="1">[153]BOP!$36:$36,[153]BOP!$44:$44,[153]BOP!$59:$59,[153]BOP!#REF!,[153]BOP!#REF!,[153]BOP!$81:$88</definedName>
    <definedName name="Cwvu.bop." localSheetId="61" hidden="1">[153]BOP!$36:$36,[153]BOP!$44:$44,[153]BOP!$59:$59,[153]BOP!#REF!,[153]BOP!#REF!,[153]BOP!$81:$88</definedName>
    <definedName name="Cwvu.bop." localSheetId="62" hidden="1">[153]BOP!$36:$36,[153]BOP!$44:$44,[153]BOP!$59:$59,[153]BOP!#REF!,[153]BOP!#REF!,[153]BOP!$81:$88</definedName>
    <definedName name="Cwvu.bop." localSheetId="63" hidden="1">[153]BOP!$36:$36,[153]BOP!$44:$44,[153]BOP!$59:$59,[153]BOP!#REF!,[153]BOP!#REF!,[153]BOP!$81:$88</definedName>
    <definedName name="Cwvu.bop." localSheetId="6" hidden="1">[155]BOP!$A$36:$IV$36,[155]BOP!$A$44:$IV$44,[155]BOP!$A$59:$IV$59,[155]BOP!#REF!,[155]BOP!#REF!,[155]BOP!$A$81:$IV$88</definedName>
    <definedName name="Cwvu.bop." localSheetId="64" hidden="1">[153]BOP!$A$36:$IV$36,[153]BOP!$A$44:$IV$44,[153]BOP!$A$59:$IV$59,[153]BOP!#REF!,[153]BOP!#REF!,[153]BOP!$A$81:$IV$88</definedName>
    <definedName name="Cwvu.bop." localSheetId="65" hidden="1">[153]BOP!$A$36:$IV$36,[153]BOP!$A$44:$IV$44,[153]BOP!$A$59:$IV$59,[153]BOP!#REF!,[153]BOP!#REF!,[153]BOP!$A$81:$IV$88</definedName>
    <definedName name="Cwvu.bop." localSheetId="66" hidden="1">[153]BOP!$A$36:$IV$36,[153]BOP!$A$44:$IV$44,[153]BOP!$A$59:$IV$59,[153]BOP!#REF!,[153]BOP!#REF!,[153]BOP!$A$81:$IV$88</definedName>
    <definedName name="Cwvu.bop." localSheetId="67" hidden="1">[153]BOP!$A$36:$IV$36,[153]BOP!$A$44:$IV$44,[153]BOP!$A$59:$IV$59,[153]BOP!#REF!,[153]BOP!#REF!,[153]BOP!$A$81:$IV$88</definedName>
    <definedName name="Cwvu.bop." localSheetId="68" hidden="1">[153]BOP!$A$36:$IV$36,[153]BOP!$A$44:$IV$44,[153]BOP!$A$59:$IV$59,[153]BOP!#REF!,[153]BOP!#REF!,[153]BOP!$A$81:$IV$88</definedName>
    <definedName name="Cwvu.bop." localSheetId="69" hidden="1">[153]BOP!$A$36:$IV$36,[153]BOP!$A$44:$IV$44,[153]BOP!$A$59:$IV$59,[153]BOP!#REF!,[153]BOP!#REF!,[153]BOP!$A$81:$IV$88</definedName>
    <definedName name="Cwvu.bop." localSheetId="70" hidden="1">[153]BOP!$A$36:$IV$36,[153]BOP!$A$44:$IV$44,[153]BOP!$A$59:$IV$59,[153]BOP!#REF!,[153]BOP!#REF!,[153]BOP!$A$81:$IV$88</definedName>
    <definedName name="Cwvu.bop." localSheetId="71" hidden="1">[153]BOP!$A$36:$IV$36,[153]BOP!$A$44:$IV$44,[153]BOP!$A$59:$IV$59,[153]BOP!#REF!,[153]BOP!#REF!,[153]BOP!$A$81:$IV$88</definedName>
    <definedName name="Cwvu.bop." localSheetId="72" hidden="1">[153]BOP!$A$36:$IV$36,[153]BOP!$A$44:$IV$44,[153]BOP!$A$59:$IV$59,[153]BOP!#REF!,[153]BOP!#REF!,[153]BOP!$A$81:$IV$88</definedName>
    <definedName name="Cwvu.bop." localSheetId="73" hidden="1">[153]BOP!$A$36:$IV$36,[153]BOP!$A$44:$IV$44,[153]BOP!$A$59:$IV$59,[153]BOP!#REF!,[153]BOP!#REF!,[153]BOP!$A$81:$IV$88</definedName>
    <definedName name="Cwvu.bop." localSheetId="7" hidden="1">[153]BOP!$A$36:$IV$36,[153]BOP!$A$44:$IV$44,[153]BOP!$A$59:$IV$59,[153]BOP!#REF!,[153]BOP!#REF!,[153]BOP!$A$81:$IV$88</definedName>
    <definedName name="Cwvu.bop." localSheetId="74" hidden="1">[153]BOP!$A$36:$IV$36,[153]BOP!$A$44:$IV$44,[153]BOP!$A$59:$IV$59,[153]BOP!#REF!,[153]BOP!#REF!,[153]BOP!$A$81:$IV$88</definedName>
    <definedName name="Cwvu.bop." localSheetId="75" hidden="1">[153]BOP!$A$36:$IV$36,[153]BOP!$A$44:$IV$44,[153]BOP!$A$59:$IV$59,[153]BOP!#REF!,[153]BOP!#REF!,[153]BOP!$A$81:$IV$88</definedName>
    <definedName name="Cwvu.bop." localSheetId="76" hidden="1">[153]BOP!$A$36:$IV$36,[153]BOP!$A$44:$IV$44,[153]BOP!$A$59:$IV$59,[153]BOP!#REF!,[153]BOP!#REF!,[153]BOP!$A$81:$IV$88</definedName>
    <definedName name="Cwvu.bop." localSheetId="77" hidden="1">[153]BOP!$A$36:$IV$36,[153]BOP!$A$44:$IV$44,[153]BOP!$A$59:$IV$59,[153]BOP!#REF!,[153]BOP!#REF!,[153]BOP!$A$81:$IV$88</definedName>
    <definedName name="Cwvu.bop." localSheetId="78" hidden="1">[153]BOP!$A$36:$IV$36,[153]BOP!$A$44:$IV$44,[153]BOP!$A$59:$IV$59,[153]BOP!#REF!,[153]BOP!#REF!,[153]BOP!$A$81:$IV$88</definedName>
    <definedName name="Cwvu.bop." localSheetId="79" hidden="1">[154]BOP!$A$36:$IV$36,[154]BOP!$A$44:$IV$44,[154]BOP!$A$59:$IV$59,[154]BOP!#REF!,[154]BOP!#REF!,[154]BOP!$A$81:$IV$88</definedName>
    <definedName name="Cwvu.bop." localSheetId="8" hidden="1">[153]BOP!$A$36:$IV$36,[153]BOP!$A$44:$IV$44,[153]BOP!$A$59:$IV$59,[153]BOP!#REF!,[153]BOP!#REF!,[153]BOP!$A$81:$IV$88</definedName>
    <definedName name="Cwvu.bop." localSheetId="9" hidden="1">[154]BOP!$A$36:$IV$36,[154]BOP!$A$44:$IV$44,[154]BOP!$A$59:$IV$59,[154]BOP!#REF!,[154]BOP!#REF!,[154]BOP!$A$81:$IV$88</definedName>
    <definedName name="Cwvu.bop." hidden="1">[153]BOP!$A$36:$IV$36,[153]BOP!$A$44:$IV$44,[153]BOP!$A$59:$IV$59,[153]BOP!#REF!,[153]BOP!#REF!,[153]BOP!$A$81:$IV$88</definedName>
    <definedName name="Cwvu.bop.sr." localSheetId="1" hidden="1">[153]BOP!$A$36:$IV$36,[153]BOP!$A$44:$IV$44,[153]BOP!$A$59:$IV$59,[153]BOP!#REF!,[153]BOP!#REF!,[153]BOP!$A$81:$IV$88</definedName>
    <definedName name="Cwvu.bop.sr." localSheetId="10" hidden="1">[153]BOP!$A$36:$IV$36,[153]BOP!$A$44:$IV$44,[153]BOP!$A$59:$IV$59,[153]BOP!#REF!,[153]BOP!#REF!,[153]BOP!$A$81:$IV$88</definedName>
    <definedName name="Cwvu.bop.sr." localSheetId="11" hidden="1">[153]BOP!$A$36:$IV$36,[153]BOP!$A$44:$IV$44,[153]BOP!$A$59:$IV$59,[153]BOP!#REF!,[153]BOP!#REF!,[153]BOP!$A$81:$IV$88</definedName>
    <definedName name="Cwvu.bop.sr." localSheetId="12" hidden="1">[153]BOP!$A$36:$IV$36,[153]BOP!$A$44:$IV$44,[153]BOP!$A$59:$IV$59,[153]BOP!#REF!,[153]BOP!#REF!,[153]BOP!$A$81:$IV$88</definedName>
    <definedName name="Cwvu.bop.sr." localSheetId="13" hidden="1">[153]BOP!$A$36:$IV$36,[153]BOP!$A$44:$IV$44,[153]BOP!$A$59:$IV$59,[153]BOP!#REF!,[153]BOP!#REF!,[153]BOP!$A$81:$IV$88</definedName>
    <definedName name="Cwvu.bop.sr." localSheetId="15" hidden="1">[153]BOP!$A$36:$IV$36,[153]BOP!$A$44:$IV$44,[153]BOP!$A$59:$IV$59,[153]BOP!#REF!,[153]BOP!#REF!,[153]BOP!$A$81:$IV$88</definedName>
    <definedName name="Cwvu.bop.sr." localSheetId="16" hidden="1">[153]BOP!$A$36:$IV$36,[153]BOP!$A$44:$IV$44,[153]BOP!$A$59:$IV$59,[153]BOP!#REF!,[153]BOP!#REF!,[153]BOP!$A$81:$IV$88</definedName>
    <definedName name="Cwvu.bop.sr." localSheetId="2" hidden="1">[153]BOP!$A$36:$IV$36,[153]BOP!$A$44:$IV$44,[153]BOP!$A$59:$IV$59,[153]BOP!#REF!,[153]BOP!#REF!,[153]BOP!$A$81:$IV$88</definedName>
    <definedName name="Cwvu.bop.sr." localSheetId="24" hidden="1">[153]BOP!$A$36:$IV$36,[153]BOP!$A$44:$IV$44,[153]BOP!$A$59:$IV$59,[153]BOP!#REF!,[153]BOP!#REF!,[153]BOP!$A$81:$IV$88</definedName>
    <definedName name="Cwvu.bop.sr." localSheetId="25" hidden="1">[153]BOP!$A$36:$IV$36,[153]BOP!$A$44:$IV$44,[153]BOP!$A$59:$IV$59,[153]BOP!#REF!,[153]BOP!#REF!,[153]BOP!$A$81:$IV$88</definedName>
    <definedName name="Cwvu.bop.sr." localSheetId="26" hidden="1">[153]BOP!$A$36:$IV$36,[153]BOP!$A$44:$IV$44,[153]BOP!$A$59:$IV$59,[153]BOP!#REF!,[153]BOP!#REF!,[153]BOP!$A$81:$IV$88</definedName>
    <definedName name="Cwvu.bop.sr." localSheetId="27" hidden="1">[153]BOP!$A$36:$IV$36,[153]BOP!$A$44:$IV$44,[153]BOP!$A$59:$IV$59,[153]BOP!#REF!,[153]BOP!#REF!,[153]BOP!$A$81:$IV$88</definedName>
    <definedName name="Cwvu.bop.sr." localSheetId="28" hidden="1">[153]BOP!$A$36:$IV$36,[153]BOP!$A$44:$IV$44,[153]BOP!$A$59:$IV$59,[153]BOP!#REF!,[153]BOP!#REF!,[153]BOP!$A$81:$IV$88</definedName>
    <definedName name="Cwvu.bop.sr." localSheetId="29" hidden="1">[153]BOP!$A$36:$IV$36,[153]BOP!$A$44:$IV$44,[153]BOP!$A$59:$IV$59,[153]BOP!#REF!,[153]BOP!#REF!,[153]BOP!$A$81:$IV$88</definedName>
    <definedName name="Cwvu.bop.sr." localSheetId="3" hidden="1">[153]BOP!$A$36:$IV$36,[153]BOP!$A$44:$IV$44,[153]BOP!$A$59:$IV$59,[153]BOP!#REF!,[153]BOP!#REF!,[153]BOP!$A$81:$IV$88</definedName>
    <definedName name="Cwvu.bop.sr." localSheetId="31" hidden="1">[153]BOP!$A$36:$IV$36,[153]BOP!$A$44:$IV$44,[153]BOP!$A$59:$IV$59,[153]BOP!#REF!,[153]BOP!#REF!,[153]BOP!$A$81:$IV$88</definedName>
    <definedName name="Cwvu.bop.sr." localSheetId="32" hidden="1">[153]BOP!$A$36:$IV$36,[153]BOP!$A$44:$IV$44,[153]BOP!$A$59:$IV$59,[153]BOP!#REF!,[153]BOP!#REF!,[153]BOP!$A$81:$IV$88</definedName>
    <definedName name="Cwvu.bop.sr." localSheetId="33" hidden="1">[153]BOP!$A$36:$IV$36,[153]BOP!$A$44:$IV$44,[153]BOP!$A$59:$IV$59,[153]BOP!#REF!,[153]BOP!#REF!,[153]BOP!$A$81:$IV$88</definedName>
    <definedName name="Cwvu.bop.sr." localSheetId="34" hidden="1">[153]BOP!$A$36:$IV$36,[153]BOP!$A$44:$IV$44,[153]BOP!$A$59:$IV$59,[153]BOP!#REF!,[153]BOP!#REF!,[153]BOP!$A$81:$IV$88</definedName>
    <definedName name="Cwvu.bop.sr." localSheetId="37" hidden="1">[153]BOP!$A$36:$IV$36,[153]BOP!$A$44:$IV$44,[153]BOP!$A$59:$IV$59,[153]BOP!#REF!,[153]BOP!#REF!,[153]BOP!$A$81:$IV$88</definedName>
    <definedName name="Cwvu.bop.sr." localSheetId="41" hidden="1">[153]BOP!$A$36:$IV$36,[153]BOP!$A$44:$IV$44,[153]BOP!$A$59:$IV$59,[153]BOP!#REF!,[153]BOP!#REF!,[153]BOP!$A$81:$IV$88</definedName>
    <definedName name="Cwvu.bop.sr." localSheetId="4" hidden="1">[153]BOP!$A$36:$IV$36,[153]BOP!$A$44:$IV$44,[153]BOP!$A$59:$IV$59,[153]BOP!#REF!,[153]BOP!#REF!,[153]BOP!$A$81:$IV$88</definedName>
    <definedName name="Cwvu.bop.sr." localSheetId="45" hidden="1">[153]BOP!$A$36:$IV$36,[153]BOP!$A$44:$IV$44,[153]BOP!$A$59:$IV$59,[153]BOP!#REF!,[153]BOP!#REF!,[153]BOP!$A$81:$IV$88</definedName>
    <definedName name="Cwvu.bop.sr." localSheetId="46" hidden="1">[153]BOP!$A$36:$IV$36,[153]BOP!$A$44:$IV$44,[153]BOP!$A$59:$IV$59,[153]BOP!#REF!,[153]BOP!#REF!,[153]BOP!$A$81:$IV$88</definedName>
    <definedName name="Cwvu.bop.sr." localSheetId="47" hidden="1">[153]BOP!$A$36:$IV$36,[153]BOP!$A$44:$IV$44,[153]BOP!$A$59:$IV$59,[153]BOP!#REF!,[153]BOP!#REF!,[153]BOP!$A$81:$IV$88</definedName>
    <definedName name="Cwvu.bop.sr." localSheetId="48" hidden="1">[153]BOP!$A$36:$IV$36,[153]BOP!$A$44:$IV$44,[153]BOP!$A$59:$IV$59,[153]BOP!#REF!,[153]BOP!#REF!,[153]BOP!$A$81:$IV$88</definedName>
    <definedName name="Cwvu.bop.sr." localSheetId="49" hidden="1">[153]BOP!$A$36:$IV$36,[153]BOP!$A$44:$IV$44,[153]BOP!$A$59:$IV$59,[153]BOP!#REF!,[153]BOP!#REF!,[153]BOP!$A$81:$IV$88</definedName>
    <definedName name="Cwvu.bop.sr." localSheetId="50" hidden="1">[153]BOP!$A$36:$IV$36,[153]BOP!$A$44:$IV$44,[153]BOP!$A$59:$IV$59,[153]BOP!#REF!,[153]BOP!#REF!,[153]BOP!$A$81:$IV$88</definedName>
    <definedName name="Cwvu.bop.sr." localSheetId="5" hidden="1">[154]BOP!$A$36:$IV$36,[154]BOP!$A$44:$IV$44,[154]BOP!$A$59:$IV$59,[154]BOP!#REF!,[154]BOP!#REF!,[154]BOP!$A$81:$IV$88</definedName>
    <definedName name="Cwvu.bop.sr." localSheetId="51" hidden="1">[153]BOP!$A$36:$IV$36,[153]BOP!$A$44:$IV$44,[153]BOP!$A$59:$IV$59,[153]BOP!#REF!,[153]BOP!#REF!,[153]BOP!$A$81:$IV$88</definedName>
    <definedName name="Cwvu.bop.sr." localSheetId="52" hidden="1">[153]BOP!$A$36:$IV$36,[153]BOP!$A$44:$IV$44,[153]BOP!$A$59:$IV$59,[153]BOP!#REF!,[153]BOP!#REF!,[153]BOP!$A$81:$IV$88</definedName>
    <definedName name="Cwvu.bop.sr." localSheetId="53" hidden="1">[153]BOP!$A$36:$IV$36,[153]BOP!$A$44:$IV$44,[153]BOP!$A$59:$IV$59,[153]BOP!#REF!,[153]BOP!#REF!,[153]BOP!$A$81:$IV$88</definedName>
    <definedName name="Cwvu.bop.sr." localSheetId="54" hidden="1">[153]BOP!$A$36:$IV$36,[153]BOP!$A$44:$IV$44,[153]BOP!$A$59:$IV$59,[153]BOP!#REF!,[153]BOP!#REF!,[153]BOP!$A$81:$IV$88</definedName>
    <definedName name="Cwvu.bop.sr." localSheetId="55" hidden="1">[153]BOP!$A$36:$IV$36,[153]BOP!$A$44:$IV$44,[153]BOP!$A$59:$IV$59,[153]BOP!#REF!,[153]BOP!#REF!,[153]BOP!$A$81:$IV$88</definedName>
    <definedName name="Cwvu.bop.sr." localSheetId="56" hidden="1">[153]BOP!$A$36:$IV$36,[153]BOP!$A$44:$IV$44,[153]BOP!$A$59:$IV$59,[153]BOP!#REF!,[153]BOP!#REF!,[153]BOP!$A$81:$IV$88</definedName>
    <definedName name="Cwvu.bop.sr." localSheetId="57" hidden="1">[153]BOP!$A$36:$IV$36,[153]BOP!$A$44:$IV$44,[153]BOP!$A$59:$IV$59,[153]BOP!#REF!,[153]BOP!#REF!,[153]BOP!$A$81:$IV$88</definedName>
    <definedName name="Cwvu.bop.sr." localSheetId="58" hidden="1">[153]BOP!$A$36:$IV$36,[153]BOP!$A$44:$IV$44,[153]BOP!$A$59:$IV$59,[153]BOP!#REF!,[153]BOP!#REF!,[153]BOP!$A$81:$IV$88</definedName>
    <definedName name="Cwvu.bop.sr." localSheetId="59" hidden="1">[153]BOP!$A$36:$IV$36,[153]BOP!$A$44:$IV$44,[153]BOP!$A$59:$IV$59,[153]BOP!#REF!,[153]BOP!#REF!,[153]BOP!$A$81:$IV$88</definedName>
    <definedName name="Cwvu.bop.sr." localSheetId="60" hidden="1">[153]BOP!$36:$36,[153]BOP!$44:$44,[153]BOP!$59:$59,[153]BOP!#REF!,[153]BOP!#REF!,[153]BOP!$81:$88</definedName>
    <definedName name="Cwvu.bop.sr." localSheetId="61" hidden="1">[153]BOP!$36:$36,[153]BOP!$44:$44,[153]BOP!$59:$59,[153]BOP!#REF!,[153]BOP!#REF!,[153]BOP!$81:$88</definedName>
    <definedName name="Cwvu.bop.sr." localSheetId="62" hidden="1">[153]BOP!$36:$36,[153]BOP!$44:$44,[153]BOP!$59:$59,[153]BOP!#REF!,[153]BOP!#REF!,[153]BOP!$81:$88</definedName>
    <definedName name="Cwvu.bop.sr." localSheetId="63" hidden="1">[153]BOP!$36:$36,[153]BOP!$44:$44,[153]BOP!$59:$59,[153]BOP!#REF!,[153]BOP!#REF!,[153]BOP!$81:$88</definedName>
    <definedName name="Cwvu.bop.sr." localSheetId="6" hidden="1">[155]BOP!$A$36:$IV$36,[155]BOP!$A$44:$IV$44,[155]BOP!$A$59:$IV$59,[155]BOP!#REF!,[155]BOP!#REF!,[155]BOP!$A$81:$IV$88</definedName>
    <definedName name="Cwvu.bop.sr." localSheetId="64" hidden="1">[153]BOP!$A$36:$IV$36,[153]BOP!$A$44:$IV$44,[153]BOP!$A$59:$IV$59,[153]BOP!#REF!,[153]BOP!#REF!,[153]BOP!$A$81:$IV$88</definedName>
    <definedName name="Cwvu.bop.sr." localSheetId="65" hidden="1">[153]BOP!$A$36:$IV$36,[153]BOP!$A$44:$IV$44,[153]BOP!$A$59:$IV$59,[153]BOP!#REF!,[153]BOP!#REF!,[153]BOP!$A$81:$IV$88</definedName>
    <definedName name="Cwvu.bop.sr." localSheetId="66" hidden="1">[153]BOP!$A$36:$IV$36,[153]BOP!$A$44:$IV$44,[153]BOP!$A$59:$IV$59,[153]BOP!#REF!,[153]BOP!#REF!,[153]BOP!$A$81:$IV$88</definedName>
    <definedName name="Cwvu.bop.sr." localSheetId="67" hidden="1">[153]BOP!$A$36:$IV$36,[153]BOP!$A$44:$IV$44,[153]BOP!$A$59:$IV$59,[153]BOP!#REF!,[153]BOP!#REF!,[153]BOP!$A$81:$IV$88</definedName>
    <definedName name="Cwvu.bop.sr." localSheetId="68" hidden="1">[153]BOP!$A$36:$IV$36,[153]BOP!$A$44:$IV$44,[153]BOP!$A$59:$IV$59,[153]BOP!#REF!,[153]BOP!#REF!,[153]BOP!$A$81:$IV$88</definedName>
    <definedName name="Cwvu.bop.sr." localSheetId="69" hidden="1">[153]BOP!$A$36:$IV$36,[153]BOP!$A$44:$IV$44,[153]BOP!$A$59:$IV$59,[153]BOP!#REF!,[153]BOP!#REF!,[153]BOP!$A$81:$IV$88</definedName>
    <definedName name="Cwvu.bop.sr." localSheetId="70" hidden="1">[153]BOP!$A$36:$IV$36,[153]BOP!$A$44:$IV$44,[153]BOP!$A$59:$IV$59,[153]BOP!#REF!,[153]BOP!#REF!,[153]BOP!$A$81:$IV$88</definedName>
    <definedName name="Cwvu.bop.sr." localSheetId="71" hidden="1">[153]BOP!$A$36:$IV$36,[153]BOP!$A$44:$IV$44,[153]BOP!$A$59:$IV$59,[153]BOP!#REF!,[153]BOP!#REF!,[153]BOP!$A$81:$IV$88</definedName>
    <definedName name="Cwvu.bop.sr." localSheetId="72" hidden="1">[153]BOP!$A$36:$IV$36,[153]BOP!$A$44:$IV$44,[153]BOP!$A$59:$IV$59,[153]BOP!#REF!,[153]BOP!#REF!,[153]BOP!$A$81:$IV$88</definedName>
    <definedName name="Cwvu.bop.sr." localSheetId="73" hidden="1">[153]BOP!$A$36:$IV$36,[153]BOP!$A$44:$IV$44,[153]BOP!$A$59:$IV$59,[153]BOP!#REF!,[153]BOP!#REF!,[153]BOP!$A$81:$IV$88</definedName>
    <definedName name="Cwvu.bop.sr." localSheetId="7" hidden="1">[153]BOP!$A$36:$IV$36,[153]BOP!$A$44:$IV$44,[153]BOP!$A$59:$IV$59,[153]BOP!#REF!,[153]BOP!#REF!,[153]BOP!$A$81:$IV$88</definedName>
    <definedName name="Cwvu.bop.sr." localSheetId="74" hidden="1">[153]BOP!$A$36:$IV$36,[153]BOP!$A$44:$IV$44,[153]BOP!$A$59:$IV$59,[153]BOP!#REF!,[153]BOP!#REF!,[153]BOP!$A$81:$IV$88</definedName>
    <definedName name="Cwvu.bop.sr." localSheetId="75" hidden="1">[153]BOP!$A$36:$IV$36,[153]BOP!$A$44:$IV$44,[153]BOP!$A$59:$IV$59,[153]BOP!#REF!,[153]BOP!#REF!,[153]BOP!$A$81:$IV$88</definedName>
    <definedName name="Cwvu.bop.sr." localSheetId="76" hidden="1">[153]BOP!$A$36:$IV$36,[153]BOP!$A$44:$IV$44,[153]BOP!$A$59:$IV$59,[153]BOP!#REF!,[153]BOP!#REF!,[153]BOP!$A$81:$IV$88</definedName>
    <definedName name="Cwvu.bop.sr." localSheetId="77" hidden="1">[153]BOP!$A$36:$IV$36,[153]BOP!$A$44:$IV$44,[153]BOP!$A$59:$IV$59,[153]BOP!#REF!,[153]BOP!#REF!,[153]BOP!$A$81:$IV$88</definedName>
    <definedName name="Cwvu.bop.sr." localSheetId="78" hidden="1">[153]BOP!$A$36:$IV$36,[153]BOP!$A$44:$IV$44,[153]BOP!$A$59:$IV$59,[153]BOP!#REF!,[153]BOP!#REF!,[153]BOP!$A$81:$IV$88</definedName>
    <definedName name="Cwvu.bop.sr." localSheetId="79" hidden="1">[154]BOP!$A$36:$IV$36,[154]BOP!$A$44:$IV$44,[154]BOP!$A$59:$IV$59,[154]BOP!#REF!,[154]BOP!#REF!,[154]BOP!$A$81:$IV$88</definedName>
    <definedName name="Cwvu.bop.sr." localSheetId="8" hidden="1">[153]BOP!$A$36:$IV$36,[153]BOP!$A$44:$IV$44,[153]BOP!$A$59:$IV$59,[153]BOP!#REF!,[153]BOP!#REF!,[153]BOP!$A$81:$IV$88</definedName>
    <definedName name="Cwvu.bop.sr." localSheetId="9" hidden="1">[154]BOP!$A$36:$IV$36,[154]BOP!$A$44:$IV$44,[154]BOP!$A$59:$IV$59,[154]BOP!#REF!,[154]BOP!#REF!,[154]BOP!$A$81:$IV$88</definedName>
    <definedName name="Cwvu.bop.sr." hidden="1">[153]BOP!$A$36:$IV$36,[153]BOP!$A$44:$IV$44,[153]BOP!$A$59:$IV$59,[153]BOP!#REF!,[153]BOP!#REF!,[153]BOP!$A$81:$IV$88</definedName>
    <definedName name="Cwvu.bopsdr.sr." localSheetId="1" hidden="1">[153]BOP!$A$36:$IV$36,[153]BOP!$A$44:$IV$44,[153]BOP!$A$59:$IV$59,[153]BOP!#REF!,[153]BOP!#REF!,[153]BOP!$A$81:$IV$88</definedName>
    <definedName name="Cwvu.bopsdr.sr." localSheetId="10" hidden="1">[153]BOP!$A$36:$IV$36,[153]BOP!$A$44:$IV$44,[153]BOP!$A$59:$IV$59,[153]BOP!#REF!,[153]BOP!#REF!,[153]BOP!$A$81:$IV$88</definedName>
    <definedName name="Cwvu.bopsdr.sr." localSheetId="13" hidden="1">[153]BOP!$A$36:$IV$36,[153]BOP!$A$44:$IV$44,[153]BOP!$A$59:$IV$59,[153]BOP!#REF!,[153]BOP!#REF!,[153]BOP!$A$81:$IV$88</definedName>
    <definedName name="Cwvu.bopsdr.sr." localSheetId="2" hidden="1">[153]BOP!$A$36:$IV$36,[153]BOP!$A$44:$IV$44,[153]BOP!$A$59:$IV$59,[153]BOP!#REF!,[153]BOP!#REF!,[153]BOP!$A$81:$IV$88</definedName>
    <definedName name="Cwvu.bopsdr.sr." localSheetId="24" hidden="1">[153]BOP!$A$36:$IV$36,[153]BOP!$A$44:$IV$44,[153]BOP!$A$59:$IV$59,[153]BOP!#REF!,[153]BOP!#REF!,[153]BOP!$A$81:$IV$88</definedName>
    <definedName name="Cwvu.bopsdr.sr." localSheetId="25" hidden="1">[153]BOP!$A$36:$IV$36,[153]BOP!$A$44:$IV$44,[153]BOP!$A$59:$IV$59,[153]BOP!#REF!,[153]BOP!#REF!,[153]BOP!$A$81:$IV$88</definedName>
    <definedName name="Cwvu.bopsdr.sr." localSheetId="26" hidden="1">[153]BOP!$A$36:$IV$36,[153]BOP!$A$44:$IV$44,[153]BOP!$A$59:$IV$59,[153]BOP!#REF!,[153]BOP!#REF!,[153]BOP!$A$81:$IV$88</definedName>
    <definedName name="Cwvu.bopsdr.sr." localSheetId="27" hidden="1">[153]BOP!$A$36:$IV$36,[153]BOP!$A$44:$IV$44,[153]BOP!$A$59:$IV$59,[153]BOP!#REF!,[153]BOP!#REF!,[153]BOP!$A$81:$IV$88</definedName>
    <definedName name="Cwvu.bopsdr.sr." localSheetId="28" hidden="1">[153]BOP!$A$36:$IV$36,[153]BOP!$A$44:$IV$44,[153]BOP!$A$59:$IV$59,[153]BOP!#REF!,[153]BOP!#REF!,[153]BOP!$A$81:$IV$88</definedName>
    <definedName name="Cwvu.bopsdr.sr." localSheetId="29" hidden="1">[153]BOP!$A$36:$IV$36,[153]BOP!$A$44:$IV$44,[153]BOP!$A$59:$IV$59,[153]BOP!#REF!,[153]BOP!#REF!,[153]BOP!$A$81:$IV$88</definedName>
    <definedName name="Cwvu.bopsdr.sr." localSheetId="3" hidden="1">[153]BOP!$A$36:$IV$36,[153]BOP!$A$44:$IV$44,[153]BOP!$A$59:$IV$59,[153]BOP!#REF!,[153]BOP!#REF!,[153]BOP!$A$81:$IV$88</definedName>
    <definedName name="Cwvu.bopsdr.sr." localSheetId="31" hidden="1">[153]BOP!$A$36:$IV$36,[153]BOP!$A$44:$IV$44,[153]BOP!$A$59:$IV$59,[153]BOP!#REF!,[153]BOP!#REF!,[153]BOP!$A$81:$IV$88</definedName>
    <definedName name="Cwvu.bopsdr.sr." localSheetId="32" hidden="1">[153]BOP!$A$36:$IV$36,[153]BOP!$A$44:$IV$44,[153]BOP!$A$59:$IV$59,[153]BOP!#REF!,[153]BOP!#REF!,[153]BOP!$A$81:$IV$88</definedName>
    <definedName name="Cwvu.bopsdr.sr." localSheetId="33" hidden="1">[153]BOP!$A$36:$IV$36,[153]BOP!$A$44:$IV$44,[153]BOP!$A$59:$IV$59,[153]BOP!#REF!,[153]BOP!#REF!,[153]BOP!$A$81:$IV$88</definedName>
    <definedName name="Cwvu.bopsdr.sr." localSheetId="34" hidden="1">[153]BOP!$A$36:$IV$36,[153]BOP!$A$44:$IV$44,[153]BOP!$A$59:$IV$59,[153]BOP!#REF!,[153]BOP!#REF!,[153]BOP!$A$81:$IV$88</definedName>
    <definedName name="Cwvu.bopsdr.sr." localSheetId="37" hidden="1">[153]BOP!$A$36:$IV$36,[153]BOP!$A$44:$IV$44,[153]BOP!$A$59:$IV$59,[153]BOP!#REF!,[153]BOP!#REF!,[153]BOP!$A$81:$IV$88</definedName>
    <definedName name="Cwvu.bopsdr.sr." localSheetId="41" hidden="1">[153]BOP!$A$36:$IV$36,[153]BOP!$A$44:$IV$44,[153]BOP!$A$59:$IV$59,[153]BOP!#REF!,[153]BOP!#REF!,[153]BOP!$A$81:$IV$88</definedName>
    <definedName name="Cwvu.bopsdr.sr." localSheetId="45" hidden="1">[153]BOP!$A$36:$IV$36,[153]BOP!$A$44:$IV$44,[153]BOP!$A$59:$IV$59,[153]BOP!#REF!,[153]BOP!#REF!,[153]BOP!$A$81:$IV$88</definedName>
    <definedName name="Cwvu.bopsdr.sr." localSheetId="46" hidden="1">[153]BOP!$A$36:$IV$36,[153]BOP!$A$44:$IV$44,[153]BOP!$A$59:$IV$59,[153]BOP!#REF!,[153]BOP!#REF!,[153]BOP!$A$81:$IV$88</definedName>
    <definedName name="Cwvu.bopsdr.sr." localSheetId="47" hidden="1">[153]BOP!$A$36:$IV$36,[153]BOP!$A$44:$IV$44,[153]BOP!$A$59:$IV$59,[153]BOP!#REF!,[153]BOP!#REF!,[153]BOP!$A$81:$IV$88</definedName>
    <definedName name="Cwvu.bopsdr.sr." localSheetId="48" hidden="1">[153]BOP!$A$36:$IV$36,[153]BOP!$A$44:$IV$44,[153]BOP!$A$59:$IV$59,[153]BOP!#REF!,[153]BOP!#REF!,[153]BOP!$A$81:$IV$88</definedName>
    <definedName name="Cwvu.bopsdr.sr." localSheetId="49" hidden="1">[153]BOP!$A$36:$IV$36,[153]BOP!$A$44:$IV$44,[153]BOP!$A$59:$IV$59,[153]BOP!#REF!,[153]BOP!#REF!,[153]BOP!$A$81:$IV$88</definedName>
    <definedName name="Cwvu.bopsdr.sr." localSheetId="50" hidden="1">[153]BOP!$A$36:$IV$36,[153]BOP!$A$44:$IV$44,[153]BOP!$A$59:$IV$59,[153]BOP!#REF!,[153]BOP!#REF!,[153]BOP!$A$81:$IV$88</definedName>
    <definedName name="Cwvu.bopsdr.sr." localSheetId="5" hidden="1">[154]BOP!$A$36:$IV$36,[154]BOP!$A$44:$IV$44,[154]BOP!$A$59:$IV$59,[154]BOP!#REF!,[154]BOP!#REF!,[154]BOP!$A$81:$IV$88</definedName>
    <definedName name="Cwvu.bopsdr.sr." localSheetId="51" hidden="1">[153]BOP!$A$36:$IV$36,[153]BOP!$A$44:$IV$44,[153]BOP!$A$59:$IV$59,[153]BOP!#REF!,[153]BOP!#REF!,[153]BOP!$A$81:$IV$88</definedName>
    <definedName name="Cwvu.bopsdr.sr." localSheetId="52" hidden="1">[153]BOP!$A$36:$IV$36,[153]BOP!$A$44:$IV$44,[153]BOP!$A$59:$IV$59,[153]BOP!#REF!,[153]BOP!#REF!,[153]BOP!$A$81:$IV$88</definedName>
    <definedName name="Cwvu.bopsdr.sr." localSheetId="53" hidden="1">[153]BOP!$A$36:$IV$36,[153]BOP!$A$44:$IV$44,[153]BOP!$A$59:$IV$59,[153]BOP!#REF!,[153]BOP!#REF!,[153]BOP!$A$81:$IV$88</definedName>
    <definedName name="Cwvu.bopsdr.sr." localSheetId="54" hidden="1">[153]BOP!$A$36:$IV$36,[153]BOP!$A$44:$IV$44,[153]BOP!$A$59:$IV$59,[153]BOP!#REF!,[153]BOP!#REF!,[153]BOP!$A$81:$IV$88</definedName>
    <definedName name="Cwvu.bopsdr.sr." localSheetId="55" hidden="1">[153]BOP!$A$36:$IV$36,[153]BOP!$A$44:$IV$44,[153]BOP!$A$59:$IV$59,[153]BOP!#REF!,[153]BOP!#REF!,[153]BOP!$A$81:$IV$88</definedName>
    <definedName name="Cwvu.bopsdr.sr." localSheetId="56" hidden="1">[153]BOP!$A$36:$IV$36,[153]BOP!$A$44:$IV$44,[153]BOP!$A$59:$IV$59,[153]BOP!#REF!,[153]BOP!#REF!,[153]BOP!$A$81:$IV$88</definedName>
    <definedName name="Cwvu.bopsdr.sr." localSheetId="57" hidden="1">[153]BOP!$A$36:$IV$36,[153]BOP!$A$44:$IV$44,[153]BOP!$A$59:$IV$59,[153]BOP!#REF!,[153]BOP!#REF!,[153]BOP!$A$81:$IV$88</definedName>
    <definedName name="Cwvu.bopsdr.sr." localSheetId="58" hidden="1">[153]BOP!$A$36:$IV$36,[153]BOP!$A$44:$IV$44,[153]BOP!$A$59:$IV$59,[153]BOP!#REF!,[153]BOP!#REF!,[153]BOP!$A$81:$IV$88</definedName>
    <definedName name="Cwvu.bopsdr.sr." localSheetId="59" hidden="1">[153]BOP!$A$36:$IV$36,[153]BOP!$A$44:$IV$44,[153]BOP!$A$59:$IV$59,[153]BOP!#REF!,[153]BOP!#REF!,[153]BOP!$A$81:$IV$88</definedName>
    <definedName name="Cwvu.bopsdr.sr." localSheetId="60" hidden="1">[153]BOP!$36:$36,[153]BOP!$44:$44,[153]BOP!$59:$59,[153]BOP!#REF!,[153]BOP!#REF!,[153]BOP!$81:$88</definedName>
    <definedName name="Cwvu.bopsdr.sr." localSheetId="61" hidden="1">[153]BOP!$36:$36,[153]BOP!$44:$44,[153]BOP!$59:$59,[153]BOP!#REF!,[153]BOP!#REF!,[153]BOP!$81:$88</definedName>
    <definedName name="Cwvu.bopsdr.sr." localSheetId="62" hidden="1">[153]BOP!$36:$36,[153]BOP!$44:$44,[153]BOP!$59:$59,[153]BOP!#REF!,[153]BOP!#REF!,[153]BOP!$81:$88</definedName>
    <definedName name="Cwvu.bopsdr.sr." localSheetId="63" hidden="1">[153]BOP!$36:$36,[153]BOP!$44:$44,[153]BOP!$59:$59,[153]BOP!#REF!,[153]BOP!#REF!,[153]BOP!$81:$88</definedName>
    <definedName name="Cwvu.bopsdr.sr." localSheetId="6" hidden="1">[155]BOP!$A$36:$IV$36,[155]BOP!$A$44:$IV$44,[155]BOP!$A$59:$IV$59,[155]BOP!#REF!,[155]BOP!#REF!,[155]BOP!$A$81:$IV$88</definedName>
    <definedName name="Cwvu.bopsdr.sr." localSheetId="64" hidden="1">[153]BOP!$A$36:$IV$36,[153]BOP!$A$44:$IV$44,[153]BOP!$A$59:$IV$59,[153]BOP!#REF!,[153]BOP!#REF!,[153]BOP!$A$81:$IV$88</definedName>
    <definedName name="Cwvu.bopsdr.sr." localSheetId="65" hidden="1">[153]BOP!$A$36:$IV$36,[153]BOP!$A$44:$IV$44,[153]BOP!$A$59:$IV$59,[153]BOP!#REF!,[153]BOP!#REF!,[153]BOP!$A$81:$IV$88</definedName>
    <definedName name="Cwvu.bopsdr.sr." localSheetId="66" hidden="1">[153]BOP!$A$36:$IV$36,[153]BOP!$A$44:$IV$44,[153]BOP!$A$59:$IV$59,[153]BOP!#REF!,[153]BOP!#REF!,[153]BOP!$A$81:$IV$88</definedName>
    <definedName name="Cwvu.bopsdr.sr." localSheetId="67" hidden="1">[153]BOP!$A$36:$IV$36,[153]BOP!$A$44:$IV$44,[153]BOP!$A$59:$IV$59,[153]BOP!#REF!,[153]BOP!#REF!,[153]BOP!$A$81:$IV$88</definedName>
    <definedName name="Cwvu.bopsdr.sr." localSheetId="68" hidden="1">[153]BOP!$A$36:$IV$36,[153]BOP!$A$44:$IV$44,[153]BOP!$A$59:$IV$59,[153]BOP!#REF!,[153]BOP!#REF!,[153]BOP!$A$81:$IV$88</definedName>
    <definedName name="Cwvu.bopsdr.sr." localSheetId="69" hidden="1">[153]BOP!$A$36:$IV$36,[153]BOP!$A$44:$IV$44,[153]BOP!$A$59:$IV$59,[153]BOP!#REF!,[153]BOP!#REF!,[153]BOP!$A$81:$IV$88</definedName>
    <definedName name="Cwvu.bopsdr.sr." localSheetId="70" hidden="1">[153]BOP!$A$36:$IV$36,[153]BOP!$A$44:$IV$44,[153]BOP!$A$59:$IV$59,[153]BOP!#REF!,[153]BOP!#REF!,[153]BOP!$A$81:$IV$88</definedName>
    <definedName name="Cwvu.bopsdr.sr." localSheetId="71" hidden="1">[153]BOP!$A$36:$IV$36,[153]BOP!$A$44:$IV$44,[153]BOP!$A$59:$IV$59,[153]BOP!#REF!,[153]BOP!#REF!,[153]BOP!$A$81:$IV$88</definedName>
    <definedName name="Cwvu.bopsdr.sr." localSheetId="72" hidden="1">[153]BOP!$A$36:$IV$36,[153]BOP!$A$44:$IV$44,[153]BOP!$A$59:$IV$59,[153]BOP!#REF!,[153]BOP!#REF!,[153]BOP!$A$81:$IV$88</definedName>
    <definedName name="Cwvu.bopsdr.sr." localSheetId="73" hidden="1">[153]BOP!$A$36:$IV$36,[153]BOP!$A$44:$IV$44,[153]BOP!$A$59:$IV$59,[153]BOP!#REF!,[153]BOP!#REF!,[153]BOP!$A$81:$IV$88</definedName>
    <definedName name="Cwvu.bopsdr.sr." localSheetId="7" hidden="1">[153]BOP!$A$36:$IV$36,[153]BOP!$A$44:$IV$44,[153]BOP!$A$59:$IV$59,[153]BOP!#REF!,[153]BOP!#REF!,[153]BOP!$A$81:$IV$88</definedName>
    <definedName name="Cwvu.bopsdr.sr." localSheetId="74" hidden="1">[153]BOP!$A$36:$IV$36,[153]BOP!$A$44:$IV$44,[153]BOP!$A$59:$IV$59,[153]BOP!#REF!,[153]BOP!#REF!,[153]BOP!$A$81:$IV$88</definedName>
    <definedName name="Cwvu.bopsdr.sr." localSheetId="75" hidden="1">[153]BOP!$A$36:$IV$36,[153]BOP!$A$44:$IV$44,[153]BOP!$A$59:$IV$59,[153]BOP!#REF!,[153]BOP!#REF!,[153]BOP!$A$81:$IV$88</definedName>
    <definedName name="Cwvu.bopsdr.sr." localSheetId="76" hidden="1">[153]BOP!$A$36:$IV$36,[153]BOP!$A$44:$IV$44,[153]BOP!$A$59:$IV$59,[153]BOP!#REF!,[153]BOP!#REF!,[153]BOP!$A$81:$IV$88</definedName>
    <definedName name="Cwvu.bopsdr.sr." localSheetId="77" hidden="1">[153]BOP!$A$36:$IV$36,[153]BOP!$A$44:$IV$44,[153]BOP!$A$59:$IV$59,[153]BOP!#REF!,[153]BOP!#REF!,[153]BOP!$A$81:$IV$88</definedName>
    <definedName name="Cwvu.bopsdr.sr." localSheetId="78" hidden="1">[153]BOP!$A$36:$IV$36,[153]BOP!$A$44:$IV$44,[153]BOP!$A$59:$IV$59,[153]BOP!#REF!,[153]BOP!#REF!,[153]BOP!$A$81:$IV$88</definedName>
    <definedName name="Cwvu.bopsdr.sr." localSheetId="79" hidden="1">[154]BOP!$A$36:$IV$36,[154]BOP!$A$44:$IV$44,[154]BOP!$A$59:$IV$59,[154]BOP!#REF!,[154]BOP!#REF!,[154]BOP!$A$81:$IV$88</definedName>
    <definedName name="Cwvu.bopsdr.sr." localSheetId="8" hidden="1">[153]BOP!$A$36:$IV$36,[153]BOP!$A$44:$IV$44,[153]BOP!$A$59:$IV$59,[153]BOP!#REF!,[153]BOP!#REF!,[153]BOP!$A$81:$IV$88</definedName>
    <definedName name="Cwvu.bopsdr.sr." localSheetId="9" hidden="1">[154]BOP!$A$36:$IV$36,[154]BOP!$A$44:$IV$44,[154]BOP!$A$59:$IV$59,[154]BOP!#REF!,[154]BOP!#REF!,[154]BOP!$A$81:$IV$88</definedName>
    <definedName name="Cwvu.bopsdr.sr." hidden="1">[153]BOP!$A$36:$IV$36,[153]BOP!$A$44:$IV$44,[153]BOP!$A$59:$IV$59,[153]BOP!#REF!,[153]BOP!#REF!,[153]BOP!$A$81:$IV$88</definedName>
    <definedName name="Cwvu.cotton." localSheetId="1" hidden="1">[153]BOP!$A$36:$IV$36,[153]BOP!$A$44:$IV$44,[153]BOP!$A$59:$IV$59,[153]BOP!#REF!,[153]BOP!#REF!,[153]BOP!$A$79:$IV$79,[153]BOP!$A$81:$IV$88,[153]BOP!#REF!</definedName>
    <definedName name="Cwvu.cotton." localSheetId="10" hidden="1">[153]BOP!$A$36:$IV$36,[153]BOP!$A$44:$IV$44,[153]BOP!$A$59:$IV$59,[153]BOP!#REF!,[153]BOP!#REF!,[153]BOP!$A$79:$IV$79,[153]BOP!$A$81:$IV$88,[153]BOP!#REF!</definedName>
    <definedName name="Cwvu.cotton." localSheetId="13" hidden="1">[153]BOP!$A$36:$IV$36,[153]BOP!$A$44:$IV$44,[153]BOP!$A$59:$IV$59,[153]BOP!#REF!,[153]BOP!#REF!,[153]BOP!$A$79:$IV$79,[153]BOP!$A$81:$IV$88,[153]BOP!#REF!</definedName>
    <definedName name="Cwvu.cotton." localSheetId="16" hidden="1">[153]BOP!$A$36:$IV$36,[153]BOP!$A$44:$IV$44,[153]BOP!$A$59:$IV$59,[153]BOP!#REF!,[153]BOP!#REF!,[153]BOP!$A$79:$IV$79,[153]BOP!$A$81:$IV$88,[153]BOP!#REF!</definedName>
    <definedName name="Cwvu.cotton." localSheetId="17" hidden="1">[153]BOP!$A$36:$IV$36,[153]BOP!$A$44:$IV$44,[153]BOP!$A$59:$IV$59,[153]BOP!#REF!,[153]BOP!#REF!,[153]BOP!$A$79:$IV$79,[153]BOP!$A$81:$IV$88,[153]BOP!#REF!</definedName>
    <definedName name="Cwvu.cotton." localSheetId="18" hidden="1">[153]BOP!$A$36:$IV$36,[153]BOP!$A$44:$IV$44,[153]BOP!$A$59:$IV$59,[153]BOP!#REF!,[153]BOP!#REF!,[153]BOP!$A$79:$IV$79,[153]BOP!$A$81:$IV$88,[153]BOP!#REF!</definedName>
    <definedName name="Cwvu.cotton." localSheetId="19" hidden="1">[153]BOP!$A$36:$IV$36,[153]BOP!$A$44:$IV$44,[153]BOP!$A$59:$IV$59,[153]BOP!#REF!,[153]BOP!#REF!,[153]BOP!$A$79:$IV$79,[153]BOP!$A$81:$IV$88,[153]BOP!#REF!</definedName>
    <definedName name="Cwvu.cotton." localSheetId="2" hidden="1">[153]BOP!$A$36:$IV$36,[153]BOP!$A$44:$IV$44,[153]BOP!$A$59:$IV$59,[153]BOP!#REF!,[153]BOP!#REF!,[153]BOP!$A$79:$IV$79,[153]BOP!$A$81:$IV$88,[153]BOP!#REF!</definedName>
    <definedName name="Cwvu.cotton." localSheetId="20" hidden="1">[153]BOP!$A$36:$IV$36,[153]BOP!$A$44:$IV$44,[153]BOP!$A$59:$IV$59,[153]BOP!#REF!,[153]BOP!#REF!,[153]BOP!$A$79:$IV$79,[153]BOP!$A$81:$IV$88,[153]BOP!#REF!</definedName>
    <definedName name="Cwvu.cotton." localSheetId="21" hidden="1">[153]BOP!$A$36:$IV$36,[153]BOP!$A$44:$IV$44,[153]BOP!$A$59:$IV$59,[153]BOP!#REF!,[153]BOP!#REF!,[153]BOP!$A$79:$IV$79,[153]BOP!$A$81:$IV$88,[153]BOP!#REF!</definedName>
    <definedName name="Cwvu.cotton." localSheetId="22" hidden="1">[153]BOP!$A$36:$IV$36,[153]BOP!$A$44:$IV$44,[153]BOP!$A$59:$IV$59,[153]BOP!#REF!,[153]BOP!#REF!,[153]BOP!$A$79:$IV$79,[153]BOP!$A$81:$IV$88,[153]BOP!#REF!</definedName>
    <definedName name="Cwvu.cotton." localSheetId="24" hidden="1">[153]BOP!$A$36:$IV$36,[153]BOP!$A$44:$IV$44,[153]BOP!$A$59:$IV$59,[153]BOP!#REF!,[153]BOP!#REF!,[153]BOP!$A$79:$IV$79,[153]BOP!$A$81:$IV$88,[153]BOP!#REF!</definedName>
    <definedName name="Cwvu.cotton." localSheetId="25" hidden="1">[153]BOP!$A$36:$IV$36,[153]BOP!$A$44:$IV$44,[153]BOP!$A$59:$IV$59,[153]BOP!#REF!,[153]BOP!#REF!,[153]BOP!$A$79:$IV$79,[153]BOP!$A$81:$IV$88,[153]BOP!#REF!</definedName>
    <definedName name="Cwvu.cotton." localSheetId="26" hidden="1">[153]BOP!$A$36:$IV$36,[153]BOP!$A$44:$IV$44,[153]BOP!$A$59:$IV$59,[153]BOP!#REF!,[153]BOP!#REF!,[153]BOP!$A$79:$IV$79,[153]BOP!$A$81:$IV$88,[153]BOP!#REF!</definedName>
    <definedName name="Cwvu.cotton." localSheetId="27" hidden="1">[153]BOP!$A$36:$IV$36,[153]BOP!$A$44:$IV$44,[153]BOP!$A$59:$IV$59,[153]BOP!#REF!,[153]BOP!#REF!,[153]BOP!$A$79:$IV$79,[153]BOP!$A$81:$IV$88,[153]BOP!#REF!</definedName>
    <definedName name="Cwvu.cotton." localSheetId="28" hidden="1">[153]BOP!$A$36:$IV$36,[153]BOP!$A$44:$IV$44,[153]BOP!$A$59:$IV$59,[153]BOP!#REF!,[153]BOP!#REF!,[153]BOP!$A$79:$IV$79,[153]BOP!$A$81:$IV$88,[153]BOP!#REF!</definedName>
    <definedName name="Cwvu.cotton." localSheetId="29" hidden="1">[153]BOP!$A$36:$IV$36,[153]BOP!$A$44:$IV$44,[153]BOP!$A$59:$IV$59,[153]BOP!#REF!,[153]BOP!#REF!,[153]BOP!$A$79:$IV$79,[153]BOP!$A$81:$IV$88,[153]BOP!#REF!</definedName>
    <definedName name="Cwvu.cotton." localSheetId="3" hidden="1">[153]BOP!$A$36:$IV$36,[153]BOP!$A$44:$IV$44,[153]BOP!$A$59:$IV$59,[153]BOP!#REF!,[153]BOP!#REF!,[153]BOP!$A$79:$IV$79,[153]BOP!$A$81:$IV$88,[153]BOP!#REF!</definedName>
    <definedName name="Cwvu.cotton." localSheetId="31" hidden="1">[153]BOP!$A$36:$IV$36,[153]BOP!$A$44:$IV$44,[153]BOP!$A$59:$IV$59,[153]BOP!#REF!,[153]BOP!#REF!,[153]BOP!$A$79:$IV$79,[153]BOP!$A$81:$IV$88,[153]BOP!#REF!</definedName>
    <definedName name="Cwvu.cotton." localSheetId="32" hidden="1">[153]BOP!$A$36:$IV$36,[153]BOP!$A$44:$IV$44,[153]BOP!$A$59:$IV$59,[153]BOP!#REF!,[153]BOP!#REF!,[153]BOP!$A$79:$IV$79,[153]BOP!$A$81:$IV$88,[153]BOP!#REF!</definedName>
    <definedName name="Cwvu.cotton." localSheetId="33" hidden="1">[153]BOP!$A$36:$IV$36,[153]BOP!$A$44:$IV$44,[153]BOP!$A$59:$IV$59,[153]BOP!#REF!,[153]BOP!#REF!,[153]BOP!$A$79:$IV$79,[153]BOP!$A$81:$IV$88,[153]BOP!#REF!</definedName>
    <definedName name="Cwvu.cotton." localSheetId="34" hidden="1">[153]BOP!$A$36:$IV$36,[153]BOP!$A$44:$IV$44,[153]BOP!$A$59:$IV$59,[153]BOP!#REF!,[153]BOP!#REF!,[153]BOP!$A$79:$IV$79,[153]BOP!$A$81:$IV$88,[153]BOP!#REF!</definedName>
    <definedName name="Cwvu.cotton." localSheetId="37" hidden="1">[153]BOP!$A$36:$IV$36,[153]BOP!$A$44:$IV$44,[153]BOP!$A$59:$IV$59,[153]BOP!#REF!,[153]BOP!#REF!,[153]BOP!$A$79:$IV$79,[153]BOP!$A$81:$IV$88,[153]BOP!#REF!</definedName>
    <definedName name="Cwvu.cotton." localSheetId="41" hidden="1">[153]BOP!$A$36:$IV$36,[153]BOP!$A$44:$IV$44,[153]BOP!$A$59:$IV$59,[153]BOP!#REF!,[153]BOP!#REF!,[153]BOP!$A$79:$IV$79,[153]BOP!$A$81:$IV$88,[153]BOP!#REF!</definedName>
    <definedName name="Cwvu.cotton." localSheetId="45" hidden="1">[153]BOP!$A$36:$IV$36,[153]BOP!$A$44:$IV$44,[153]BOP!$A$59:$IV$59,[153]BOP!#REF!,[153]BOP!#REF!,[153]BOP!$A$79:$IV$79,[153]BOP!$A$81:$IV$88,[153]BOP!#REF!</definedName>
    <definedName name="Cwvu.cotton." localSheetId="46" hidden="1">[153]BOP!$A$36:$IV$36,[153]BOP!$A$44:$IV$44,[153]BOP!$A$59:$IV$59,[153]BOP!#REF!,[153]BOP!#REF!,[153]BOP!$A$79:$IV$79,[153]BOP!$A$81:$IV$88,[153]BOP!#REF!</definedName>
    <definedName name="Cwvu.cotton." localSheetId="47" hidden="1">[153]BOP!$A$36:$IV$36,[153]BOP!$A$44:$IV$44,[153]BOP!$A$59:$IV$59,[153]BOP!#REF!,[153]BOP!#REF!,[153]BOP!$A$79:$IV$79,[153]BOP!$A$81:$IV$88,[153]BOP!#REF!</definedName>
    <definedName name="Cwvu.cotton." localSheetId="48" hidden="1">[153]BOP!$A$36:$IV$36,[153]BOP!$A$44:$IV$44,[153]BOP!$A$59:$IV$59,[153]BOP!#REF!,[153]BOP!#REF!,[153]BOP!$A$79:$IV$79,[153]BOP!$A$81:$IV$88,[153]BOP!#REF!</definedName>
    <definedName name="Cwvu.cotton." localSheetId="49" hidden="1">[153]BOP!$A$36:$IV$36,[153]BOP!$A$44:$IV$44,[153]BOP!$A$59:$IV$59,[153]BOP!#REF!,[153]BOP!#REF!,[153]BOP!$A$79:$IV$79,[153]BOP!$A$81:$IV$88,[153]BOP!#REF!</definedName>
    <definedName name="Cwvu.cotton." localSheetId="50" hidden="1">[153]BOP!$A$36:$IV$36,[153]BOP!$A$44:$IV$44,[153]BOP!$A$59:$IV$59,[153]BOP!#REF!,[153]BOP!#REF!,[153]BOP!$A$79:$IV$79,[153]BOP!$A$81:$IV$88,[153]BOP!#REF!</definedName>
    <definedName name="Cwvu.cotton." localSheetId="5" hidden="1">[154]BOP!$A$36:$IV$36,[154]BOP!$A$44:$IV$44,[154]BOP!$A$59:$IV$59,[154]BOP!#REF!,[154]BOP!#REF!,[154]BOP!$A$79:$IV$79,[154]BOP!$A$81:$IV$88,[154]BOP!#REF!</definedName>
    <definedName name="Cwvu.cotton." localSheetId="51" hidden="1">[153]BOP!$A$36:$IV$36,[153]BOP!$A$44:$IV$44,[153]BOP!$A$59:$IV$59,[153]BOP!#REF!,[153]BOP!#REF!,[153]BOP!$A$79:$IV$79,[153]BOP!$A$81:$IV$88,[153]BOP!#REF!</definedName>
    <definedName name="Cwvu.cotton." localSheetId="52" hidden="1">[153]BOP!$A$36:$IV$36,[153]BOP!$A$44:$IV$44,[153]BOP!$A$59:$IV$59,[153]BOP!#REF!,[153]BOP!#REF!,[153]BOP!$A$79:$IV$79,[153]BOP!$A$81:$IV$88,[153]BOP!#REF!</definedName>
    <definedName name="Cwvu.cotton." localSheetId="53" hidden="1">[153]BOP!$A$36:$IV$36,[153]BOP!$A$44:$IV$44,[153]BOP!$A$59:$IV$59,[153]BOP!#REF!,[153]BOP!#REF!,[153]BOP!$A$79:$IV$79,[153]BOP!$A$81:$IV$88,[153]BOP!#REF!</definedName>
    <definedName name="Cwvu.cotton." localSheetId="54" hidden="1">[153]BOP!$A$36:$IV$36,[153]BOP!$A$44:$IV$44,[153]BOP!$A$59:$IV$59,[153]BOP!#REF!,[153]BOP!#REF!,[153]BOP!$A$79:$IV$79,[153]BOP!$A$81:$IV$88,[153]BOP!#REF!</definedName>
    <definedName name="Cwvu.cotton." localSheetId="55" hidden="1">[153]BOP!$A$36:$IV$36,[153]BOP!$A$44:$IV$44,[153]BOP!$A$59:$IV$59,[153]BOP!#REF!,[153]BOP!#REF!,[153]BOP!$A$79:$IV$79,[153]BOP!$A$81:$IV$88,[153]BOP!#REF!</definedName>
    <definedName name="Cwvu.cotton." localSheetId="56" hidden="1">[153]BOP!$A$36:$IV$36,[153]BOP!$A$44:$IV$44,[153]BOP!$A$59:$IV$59,[153]BOP!#REF!,[153]BOP!#REF!,[153]BOP!$A$79:$IV$79,[153]BOP!$A$81:$IV$88,[153]BOP!#REF!</definedName>
    <definedName name="Cwvu.cotton." localSheetId="57" hidden="1">[153]BOP!$A$36:$IV$36,[153]BOP!$A$44:$IV$44,[153]BOP!$A$59:$IV$59,[153]BOP!#REF!,[153]BOP!#REF!,[153]BOP!$A$79:$IV$79,[153]BOP!$A$81:$IV$88,[153]BOP!#REF!</definedName>
    <definedName name="Cwvu.cotton." localSheetId="58" hidden="1">[153]BOP!$A$36:$IV$36,[153]BOP!$A$44:$IV$44,[153]BOP!$A$59:$IV$59,[153]BOP!#REF!,[153]BOP!#REF!,[153]BOP!$A$79:$IV$79,[153]BOP!$A$81:$IV$88,[153]BOP!#REF!</definedName>
    <definedName name="Cwvu.cotton." localSheetId="59" hidden="1">[153]BOP!$A$36:$IV$36,[153]BOP!$A$44:$IV$44,[153]BOP!$A$59:$IV$59,[153]BOP!#REF!,[153]BOP!#REF!,[153]BOP!$A$79:$IV$79,[153]BOP!$A$81:$IV$88,[153]BOP!#REF!</definedName>
    <definedName name="Cwvu.cotton." localSheetId="60" hidden="1">[153]BOP!$36:$36,[153]BOP!$44:$44,[153]BOP!$59:$59,[153]BOP!#REF!,[153]BOP!#REF!,[153]BOP!$79:$79,[153]BOP!$81:$88,[153]BOP!#REF!</definedName>
    <definedName name="Cwvu.cotton." localSheetId="61" hidden="1">[153]BOP!$36:$36,[153]BOP!$44:$44,[153]BOP!$59:$59,[153]BOP!#REF!,[153]BOP!#REF!,[153]BOP!$79:$79,[153]BOP!$81:$88,[153]BOP!#REF!</definedName>
    <definedName name="Cwvu.cotton." localSheetId="62" hidden="1">[153]BOP!$36:$36,[153]BOP!$44:$44,[153]BOP!$59:$59,[153]BOP!#REF!,[153]BOP!#REF!,[153]BOP!$79:$79,[153]BOP!$81:$88,[153]BOP!#REF!</definedName>
    <definedName name="Cwvu.cotton." localSheetId="63" hidden="1">[153]BOP!$36:$36,[153]BOP!$44:$44,[153]BOP!$59:$59,[153]BOP!#REF!,[153]BOP!#REF!,[153]BOP!$79:$79,[153]BOP!$81:$88,[153]BOP!#REF!</definedName>
    <definedName name="Cwvu.cotton." localSheetId="6" hidden="1">[155]BOP!$A$36:$IV$36,[155]BOP!$A$44:$IV$44,[155]BOP!$A$59:$IV$59,[155]BOP!#REF!,[155]BOP!#REF!,[155]BOP!$A$79:$IV$79,[155]BOP!$A$81:$IV$88,[155]BOP!#REF!</definedName>
    <definedName name="Cwvu.cotton." localSheetId="64" hidden="1">[153]BOP!$A$36:$IV$36,[153]BOP!$A$44:$IV$44,[153]BOP!$A$59:$IV$59,[153]BOP!#REF!,[153]BOP!#REF!,[153]BOP!$A$79:$IV$79,[153]BOP!$A$81:$IV$88,[153]BOP!#REF!</definedName>
    <definedName name="Cwvu.cotton." localSheetId="65" hidden="1">[153]BOP!$A$36:$IV$36,[153]BOP!$A$44:$IV$44,[153]BOP!$A$59:$IV$59,[153]BOP!#REF!,[153]BOP!#REF!,[153]BOP!$A$79:$IV$79,[153]BOP!$A$81:$IV$88,[153]BOP!#REF!</definedName>
    <definedName name="Cwvu.cotton." localSheetId="66" hidden="1">[153]BOP!$A$36:$IV$36,[153]BOP!$A$44:$IV$44,[153]BOP!$A$59:$IV$59,[153]BOP!#REF!,[153]BOP!#REF!,[153]BOP!$A$79:$IV$79,[153]BOP!$A$81:$IV$88,[153]BOP!#REF!</definedName>
    <definedName name="Cwvu.cotton." localSheetId="67" hidden="1">[153]BOP!$A$36:$IV$36,[153]BOP!$A$44:$IV$44,[153]BOP!$A$59:$IV$59,[153]BOP!#REF!,[153]BOP!#REF!,[153]BOP!$A$79:$IV$79,[153]BOP!$A$81:$IV$88,[153]BOP!#REF!</definedName>
    <definedName name="Cwvu.cotton." localSheetId="68" hidden="1">[153]BOP!$A$36:$IV$36,[153]BOP!$A$44:$IV$44,[153]BOP!$A$59:$IV$59,[153]BOP!#REF!,[153]BOP!#REF!,[153]BOP!$A$79:$IV$79,[153]BOP!$A$81:$IV$88,[153]BOP!#REF!</definedName>
    <definedName name="Cwvu.cotton." localSheetId="69" hidden="1">[153]BOP!$A$36:$IV$36,[153]BOP!$A$44:$IV$44,[153]BOP!$A$59:$IV$59,[153]BOP!#REF!,[153]BOP!#REF!,[153]BOP!$A$79:$IV$79,[153]BOP!$A$81:$IV$88,[153]BOP!#REF!</definedName>
    <definedName name="Cwvu.cotton." localSheetId="70" hidden="1">[153]BOP!$A$36:$IV$36,[153]BOP!$A$44:$IV$44,[153]BOP!$A$59:$IV$59,[153]BOP!#REF!,[153]BOP!#REF!,[153]BOP!$A$79:$IV$79,[153]BOP!$A$81:$IV$88,[153]BOP!#REF!</definedName>
    <definedName name="Cwvu.cotton." localSheetId="71" hidden="1">[153]BOP!$A$36:$IV$36,[153]BOP!$A$44:$IV$44,[153]BOP!$A$59:$IV$59,[153]BOP!#REF!,[153]BOP!#REF!,[153]BOP!$A$79:$IV$79,[153]BOP!$A$81:$IV$88,[153]BOP!#REF!</definedName>
    <definedName name="Cwvu.cotton." localSheetId="72" hidden="1">[153]BOP!$A$36:$IV$36,[153]BOP!$A$44:$IV$44,[153]BOP!$A$59:$IV$59,[153]BOP!#REF!,[153]BOP!#REF!,[153]BOP!$A$79:$IV$79,[153]BOP!$A$81:$IV$88,[153]BOP!#REF!</definedName>
    <definedName name="Cwvu.cotton." localSheetId="73" hidden="1">[153]BOP!$A$36:$IV$36,[153]BOP!$A$44:$IV$44,[153]BOP!$A$59:$IV$59,[153]BOP!#REF!,[153]BOP!#REF!,[153]BOP!$A$79:$IV$79,[153]BOP!$A$81:$IV$88,[153]BOP!#REF!</definedName>
    <definedName name="Cwvu.cotton." localSheetId="7" hidden="1">[153]BOP!$A$36:$IV$36,[153]BOP!$A$44:$IV$44,[153]BOP!$A$59:$IV$59,[153]BOP!#REF!,[153]BOP!#REF!,[153]BOP!$A$79:$IV$79,[153]BOP!$A$81:$IV$88,[153]BOP!#REF!</definedName>
    <definedName name="Cwvu.cotton." localSheetId="74" hidden="1">[153]BOP!$A$36:$IV$36,[153]BOP!$A$44:$IV$44,[153]BOP!$A$59:$IV$59,[153]BOP!#REF!,[153]BOP!#REF!,[153]BOP!$A$79:$IV$79,[153]BOP!$A$81:$IV$88,[153]BOP!#REF!</definedName>
    <definedName name="Cwvu.cotton." localSheetId="75" hidden="1">[153]BOP!$A$36:$IV$36,[153]BOP!$A$44:$IV$44,[153]BOP!$A$59:$IV$59,[153]BOP!#REF!,[153]BOP!#REF!,[153]BOP!$A$79:$IV$79,[153]BOP!$A$81:$IV$88,[153]BOP!#REF!</definedName>
    <definedName name="Cwvu.cotton." localSheetId="76" hidden="1">[153]BOP!$A$36:$IV$36,[153]BOP!$A$44:$IV$44,[153]BOP!$A$59:$IV$59,[153]BOP!#REF!,[153]BOP!#REF!,[153]BOP!$A$79:$IV$79,[153]BOP!$A$81:$IV$88,[153]BOP!#REF!</definedName>
    <definedName name="Cwvu.cotton." localSheetId="77" hidden="1">[153]BOP!$A$36:$IV$36,[153]BOP!$A$44:$IV$44,[153]BOP!$A$59:$IV$59,[153]BOP!#REF!,[153]BOP!#REF!,[153]BOP!$A$79:$IV$79,[153]BOP!$A$81:$IV$88,[153]BOP!#REF!</definedName>
    <definedName name="Cwvu.cotton." localSheetId="78" hidden="1">[153]BOP!$A$36:$IV$36,[153]BOP!$A$44:$IV$44,[153]BOP!$A$59:$IV$59,[153]BOP!#REF!,[153]BOP!#REF!,[153]BOP!$A$79:$IV$79,[153]BOP!$A$81:$IV$88,[153]BOP!#REF!</definedName>
    <definedName name="Cwvu.cotton." localSheetId="79" hidden="1">[154]BOP!$A$36:$IV$36,[154]BOP!$A$44:$IV$44,[154]BOP!$A$59:$IV$59,[154]BOP!#REF!,[154]BOP!#REF!,[154]BOP!$A$79:$IV$79,[154]BOP!$A$81:$IV$88,[154]BOP!#REF!</definedName>
    <definedName name="Cwvu.cotton." localSheetId="8" hidden="1">[153]BOP!$A$36:$IV$36,[153]BOP!$A$44:$IV$44,[153]BOP!$A$59:$IV$59,[153]BOP!#REF!,[153]BOP!#REF!,[153]BOP!$A$79:$IV$79,[153]BOP!$A$81:$IV$88,[153]BOP!#REF!</definedName>
    <definedName name="Cwvu.cotton." localSheetId="9" hidden="1">[154]BOP!$A$36:$IV$36,[154]BOP!$A$44:$IV$44,[154]BOP!$A$59:$IV$59,[154]BOP!#REF!,[154]BOP!#REF!,[154]BOP!$A$79:$IV$79,[154]BOP!$A$81:$IV$88,[154]BOP!#REF!</definedName>
    <definedName name="Cwvu.cotton." hidden="1">[153]BOP!$A$36:$IV$36,[153]BOP!$A$44:$IV$44,[153]BOP!$A$59:$IV$59,[153]BOP!#REF!,[153]BOP!#REF!,[153]BOP!$A$79:$IV$79,[153]BOP!$A$81:$IV$88,[153]BOP!#REF!</definedName>
    <definedName name="Cwvu.cottonall." localSheetId="1" hidden="1">[153]BOP!$A$36:$IV$36,[153]BOP!$A$44:$IV$44,[153]BOP!$A$59:$IV$59,[153]BOP!#REF!,[153]BOP!#REF!,[153]BOP!$A$79:$IV$79,[153]BOP!$A$81:$IV$88</definedName>
    <definedName name="Cwvu.cottonall." localSheetId="10" hidden="1">[153]BOP!$A$36:$IV$36,[153]BOP!$A$44:$IV$44,[153]BOP!$A$59:$IV$59,[153]BOP!#REF!,[153]BOP!#REF!,[153]BOP!$A$79:$IV$79,[153]BOP!$A$81:$IV$88</definedName>
    <definedName name="Cwvu.cottonall." localSheetId="2" hidden="1">[153]BOP!$A$36:$IV$36,[153]BOP!$A$44:$IV$44,[153]BOP!$A$59:$IV$59,[153]BOP!#REF!,[153]BOP!#REF!,[153]BOP!$A$79:$IV$79,[153]BOP!$A$81:$IV$88</definedName>
    <definedName name="Cwvu.cottonall." localSheetId="24" hidden="1">[153]BOP!$A$36:$IV$36,[153]BOP!$A$44:$IV$44,[153]BOP!$A$59:$IV$59,[153]BOP!#REF!,[153]BOP!#REF!,[153]BOP!$A$79:$IV$79,[153]BOP!$A$81:$IV$88</definedName>
    <definedName name="Cwvu.cottonall." localSheetId="25" hidden="1">[153]BOP!$A$36:$IV$36,[153]BOP!$A$44:$IV$44,[153]BOP!$A$59:$IV$59,[153]BOP!#REF!,[153]BOP!#REF!,[153]BOP!$A$79:$IV$79,[153]BOP!$A$81:$IV$88</definedName>
    <definedName name="Cwvu.cottonall." localSheetId="26" hidden="1">[153]BOP!$A$36:$IV$36,[153]BOP!$A$44:$IV$44,[153]BOP!$A$59:$IV$59,[153]BOP!#REF!,[153]BOP!#REF!,[153]BOP!$A$79:$IV$79,[153]BOP!$A$81:$IV$88</definedName>
    <definedName name="Cwvu.cottonall." localSheetId="27" hidden="1">[153]BOP!$A$36:$IV$36,[153]BOP!$A$44:$IV$44,[153]BOP!$A$59:$IV$59,[153]BOP!#REF!,[153]BOP!#REF!,[153]BOP!$A$79:$IV$79,[153]BOP!$A$81:$IV$88</definedName>
    <definedName name="Cwvu.cottonall." localSheetId="28" hidden="1">[153]BOP!$A$36:$IV$36,[153]BOP!$A$44:$IV$44,[153]BOP!$A$59:$IV$59,[153]BOP!#REF!,[153]BOP!#REF!,[153]BOP!$A$79:$IV$79,[153]BOP!$A$81:$IV$88</definedName>
    <definedName name="Cwvu.cottonall." localSheetId="29" hidden="1">[153]BOP!$A$36:$IV$36,[153]BOP!$A$44:$IV$44,[153]BOP!$A$59:$IV$59,[153]BOP!#REF!,[153]BOP!#REF!,[153]BOP!$A$79:$IV$79,[153]BOP!$A$81:$IV$88</definedName>
    <definedName name="Cwvu.cottonall." localSheetId="3" hidden="1">[153]BOP!$A$36:$IV$36,[153]BOP!$A$44:$IV$44,[153]BOP!$A$59:$IV$59,[153]BOP!#REF!,[153]BOP!#REF!,[153]BOP!$A$79:$IV$79,[153]BOP!$A$81:$IV$88</definedName>
    <definedName name="Cwvu.cottonall." localSheetId="31" hidden="1">[153]BOP!$A$36:$IV$36,[153]BOP!$A$44:$IV$44,[153]BOP!$A$59:$IV$59,[153]BOP!#REF!,[153]BOP!#REF!,[153]BOP!$A$79:$IV$79,[153]BOP!$A$81:$IV$88</definedName>
    <definedName name="Cwvu.cottonall." localSheetId="32" hidden="1">[153]BOP!$A$36:$IV$36,[153]BOP!$A$44:$IV$44,[153]BOP!$A$59:$IV$59,[153]BOP!#REF!,[153]BOP!#REF!,[153]BOP!$A$79:$IV$79,[153]BOP!$A$81:$IV$88</definedName>
    <definedName name="Cwvu.cottonall." localSheetId="33" hidden="1">[153]BOP!$A$36:$IV$36,[153]BOP!$A$44:$IV$44,[153]BOP!$A$59:$IV$59,[153]BOP!#REF!,[153]BOP!#REF!,[153]BOP!$A$79:$IV$79,[153]BOP!$A$81:$IV$88</definedName>
    <definedName name="Cwvu.cottonall." localSheetId="34" hidden="1">[153]BOP!$A$36:$IV$36,[153]BOP!$A$44:$IV$44,[153]BOP!$A$59:$IV$59,[153]BOP!#REF!,[153]BOP!#REF!,[153]BOP!$A$79:$IV$79,[153]BOP!$A$81:$IV$88</definedName>
    <definedName name="Cwvu.cottonall." localSheetId="37" hidden="1">[153]BOP!$A$36:$IV$36,[153]BOP!$A$44:$IV$44,[153]BOP!$A$59:$IV$59,[153]BOP!#REF!,[153]BOP!#REF!,[153]BOP!$A$79:$IV$79,[153]BOP!$A$81:$IV$88</definedName>
    <definedName name="Cwvu.cottonall." localSheetId="41" hidden="1">[153]BOP!$A$36:$IV$36,[153]BOP!$A$44:$IV$44,[153]BOP!$A$59:$IV$59,[153]BOP!#REF!,[153]BOP!#REF!,[153]BOP!$A$79:$IV$79,[153]BOP!$A$81:$IV$88</definedName>
    <definedName name="Cwvu.cottonall." localSheetId="45" hidden="1">[153]BOP!$A$36:$IV$36,[153]BOP!$A$44:$IV$44,[153]BOP!$A$59:$IV$59,[153]BOP!#REF!,[153]BOP!#REF!,[153]BOP!$A$79:$IV$79,[153]BOP!$A$81:$IV$88</definedName>
    <definedName name="Cwvu.cottonall." localSheetId="46" hidden="1">[153]BOP!$A$36:$IV$36,[153]BOP!$A$44:$IV$44,[153]BOP!$A$59:$IV$59,[153]BOP!#REF!,[153]BOP!#REF!,[153]BOP!$A$79:$IV$79,[153]BOP!$A$81:$IV$88</definedName>
    <definedName name="Cwvu.cottonall." localSheetId="47" hidden="1">[153]BOP!$A$36:$IV$36,[153]BOP!$A$44:$IV$44,[153]BOP!$A$59:$IV$59,[153]BOP!#REF!,[153]BOP!#REF!,[153]BOP!$A$79:$IV$79,[153]BOP!$A$81:$IV$88</definedName>
    <definedName name="Cwvu.cottonall." localSheetId="48" hidden="1">[153]BOP!$A$36:$IV$36,[153]BOP!$A$44:$IV$44,[153]BOP!$A$59:$IV$59,[153]BOP!#REF!,[153]BOP!#REF!,[153]BOP!$A$79:$IV$79,[153]BOP!$A$81:$IV$88</definedName>
    <definedName name="Cwvu.cottonall." localSheetId="49" hidden="1">[153]BOP!$A$36:$IV$36,[153]BOP!$A$44:$IV$44,[153]BOP!$A$59:$IV$59,[153]BOP!#REF!,[153]BOP!#REF!,[153]BOP!$A$79:$IV$79,[153]BOP!$A$81:$IV$88</definedName>
    <definedName name="Cwvu.cottonall." localSheetId="50" hidden="1">[153]BOP!$A$36:$IV$36,[153]BOP!$A$44:$IV$44,[153]BOP!$A$59:$IV$59,[153]BOP!#REF!,[153]BOP!#REF!,[153]BOP!$A$79:$IV$79,[153]BOP!$A$81:$IV$88</definedName>
    <definedName name="Cwvu.cottonall." localSheetId="5" hidden="1">[154]BOP!$A$36:$IV$36,[154]BOP!$A$44:$IV$44,[154]BOP!$A$59:$IV$59,[154]BOP!#REF!,[154]BOP!#REF!,[154]BOP!$A$79:$IV$79,[154]BOP!$A$81:$IV$88</definedName>
    <definedName name="Cwvu.cottonall." localSheetId="51" hidden="1">[153]BOP!$A$36:$IV$36,[153]BOP!$A$44:$IV$44,[153]BOP!$A$59:$IV$59,[153]BOP!#REF!,[153]BOP!#REF!,[153]BOP!$A$79:$IV$79,[153]BOP!$A$81:$IV$88</definedName>
    <definedName name="Cwvu.cottonall." localSheetId="52" hidden="1">[153]BOP!$A$36:$IV$36,[153]BOP!$A$44:$IV$44,[153]BOP!$A$59:$IV$59,[153]BOP!#REF!,[153]BOP!#REF!,[153]BOP!$A$79:$IV$79,[153]BOP!$A$81:$IV$88</definedName>
    <definedName name="Cwvu.cottonall." localSheetId="53" hidden="1">[153]BOP!$A$36:$IV$36,[153]BOP!$A$44:$IV$44,[153]BOP!$A$59:$IV$59,[153]BOP!#REF!,[153]BOP!#REF!,[153]BOP!$A$79:$IV$79,[153]BOP!$A$81:$IV$88</definedName>
    <definedName name="Cwvu.cottonall." localSheetId="54" hidden="1">[153]BOP!$A$36:$IV$36,[153]BOP!$A$44:$IV$44,[153]BOP!$A$59:$IV$59,[153]BOP!#REF!,[153]BOP!#REF!,[153]BOP!$A$79:$IV$79,[153]BOP!$A$81:$IV$88</definedName>
    <definedName name="Cwvu.cottonall." localSheetId="55" hidden="1">[153]BOP!$A$36:$IV$36,[153]BOP!$A$44:$IV$44,[153]BOP!$A$59:$IV$59,[153]BOP!#REF!,[153]BOP!#REF!,[153]BOP!$A$79:$IV$79,[153]BOP!$A$81:$IV$88</definedName>
    <definedName name="Cwvu.cottonall." localSheetId="56" hidden="1">[153]BOP!$A$36:$IV$36,[153]BOP!$A$44:$IV$44,[153]BOP!$A$59:$IV$59,[153]BOP!#REF!,[153]BOP!#REF!,[153]BOP!$A$79:$IV$79,[153]BOP!$A$81:$IV$88</definedName>
    <definedName name="Cwvu.cottonall." localSheetId="57" hidden="1">[153]BOP!$A$36:$IV$36,[153]BOP!$A$44:$IV$44,[153]BOP!$A$59:$IV$59,[153]BOP!#REF!,[153]BOP!#REF!,[153]BOP!$A$79:$IV$79,[153]BOP!$A$81:$IV$88</definedName>
    <definedName name="Cwvu.cottonall." localSheetId="58" hidden="1">[153]BOP!$A$36:$IV$36,[153]BOP!$A$44:$IV$44,[153]BOP!$A$59:$IV$59,[153]BOP!#REF!,[153]BOP!#REF!,[153]BOP!$A$79:$IV$79,[153]BOP!$A$81:$IV$88</definedName>
    <definedName name="Cwvu.cottonall." localSheetId="59" hidden="1">[153]BOP!$A$36:$IV$36,[153]BOP!$A$44:$IV$44,[153]BOP!$A$59:$IV$59,[153]BOP!#REF!,[153]BOP!#REF!,[153]BOP!$A$79:$IV$79,[153]BOP!$A$81:$IV$88</definedName>
    <definedName name="Cwvu.cottonall." localSheetId="60" hidden="1">[153]BOP!$36:$36,[153]BOP!$44:$44,[153]BOP!$59:$59,[153]BOP!#REF!,[153]BOP!#REF!,[153]BOP!$79:$79,[153]BOP!$81:$88</definedName>
    <definedName name="Cwvu.cottonall." localSheetId="61" hidden="1">[153]BOP!$36:$36,[153]BOP!$44:$44,[153]BOP!$59:$59,[153]BOP!#REF!,[153]BOP!#REF!,[153]BOP!$79:$79,[153]BOP!$81:$88</definedName>
    <definedName name="Cwvu.cottonall." localSheetId="62" hidden="1">[153]BOP!$36:$36,[153]BOP!$44:$44,[153]BOP!$59:$59,[153]BOP!#REF!,[153]BOP!#REF!,[153]BOP!$79:$79,[153]BOP!$81:$88</definedName>
    <definedName name="Cwvu.cottonall." localSheetId="63" hidden="1">[153]BOP!$36:$36,[153]BOP!$44:$44,[153]BOP!$59:$59,[153]BOP!#REF!,[153]BOP!#REF!,[153]BOP!$79:$79,[153]BOP!$81:$88</definedName>
    <definedName name="Cwvu.cottonall." localSheetId="6" hidden="1">[155]BOP!$A$36:$IV$36,[155]BOP!$A$44:$IV$44,[155]BOP!$A$59:$IV$59,[155]BOP!#REF!,[155]BOP!#REF!,[155]BOP!$A$79:$IV$79,[155]BOP!$A$81:$IV$88</definedName>
    <definedName name="Cwvu.cottonall." localSheetId="64" hidden="1">[153]BOP!$A$36:$IV$36,[153]BOP!$A$44:$IV$44,[153]BOP!$A$59:$IV$59,[153]BOP!#REF!,[153]BOP!#REF!,[153]BOP!$A$79:$IV$79,[153]BOP!$A$81:$IV$88</definedName>
    <definedName name="Cwvu.cottonall." localSheetId="65" hidden="1">[153]BOP!$A$36:$IV$36,[153]BOP!$A$44:$IV$44,[153]BOP!$A$59:$IV$59,[153]BOP!#REF!,[153]BOP!#REF!,[153]BOP!$A$79:$IV$79,[153]BOP!$A$81:$IV$88</definedName>
    <definedName name="Cwvu.cottonall." localSheetId="67" hidden="1">[153]BOP!$A$36:$IV$36,[153]BOP!$A$44:$IV$44,[153]BOP!$A$59:$IV$59,[153]BOP!#REF!,[153]BOP!#REF!,[153]BOP!$A$79:$IV$79,[153]BOP!$A$81:$IV$88</definedName>
    <definedName name="Cwvu.cottonall." localSheetId="68" hidden="1">[153]BOP!$A$36:$IV$36,[153]BOP!$A$44:$IV$44,[153]BOP!$A$59:$IV$59,[153]BOP!#REF!,[153]BOP!#REF!,[153]BOP!$A$79:$IV$79,[153]BOP!$A$81:$IV$88</definedName>
    <definedName name="Cwvu.cottonall." localSheetId="69" hidden="1">[153]BOP!$A$36:$IV$36,[153]BOP!$A$44:$IV$44,[153]BOP!$A$59:$IV$59,[153]BOP!#REF!,[153]BOP!#REF!,[153]BOP!$A$79:$IV$79,[153]BOP!$A$81:$IV$88</definedName>
    <definedName name="Cwvu.cottonall." localSheetId="70" hidden="1">[153]BOP!$A$36:$IV$36,[153]BOP!$A$44:$IV$44,[153]BOP!$A$59:$IV$59,[153]BOP!#REF!,[153]BOP!#REF!,[153]BOP!$A$79:$IV$79,[153]BOP!$A$81:$IV$88</definedName>
    <definedName name="Cwvu.cottonall." localSheetId="71" hidden="1">[153]BOP!$A$36:$IV$36,[153]BOP!$A$44:$IV$44,[153]BOP!$A$59:$IV$59,[153]BOP!#REF!,[153]BOP!#REF!,[153]BOP!$A$79:$IV$79,[153]BOP!$A$81:$IV$88</definedName>
    <definedName name="Cwvu.cottonall." localSheetId="72" hidden="1">[153]BOP!$A$36:$IV$36,[153]BOP!$A$44:$IV$44,[153]BOP!$A$59:$IV$59,[153]BOP!#REF!,[153]BOP!#REF!,[153]BOP!$A$79:$IV$79,[153]BOP!$A$81:$IV$88</definedName>
    <definedName name="Cwvu.cottonall." localSheetId="73" hidden="1">[153]BOP!$A$36:$IV$36,[153]BOP!$A$44:$IV$44,[153]BOP!$A$59:$IV$59,[153]BOP!#REF!,[153]BOP!#REF!,[153]BOP!$A$79:$IV$79,[153]BOP!$A$81:$IV$88</definedName>
    <definedName name="Cwvu.cottonall." localSheetId="7" hidden="1">[153]BOP!$A$36:$IV$36,[153]BOP!$A$44:$IV$44,[153]BOP!$A$59:$IV$59,[153]BOP!#REF!,[153]BOP!#REF!,[153]BOP!$A$79:$IV$79,[153]BOP!$A$81:$IV$88</definedName>
    <definedName name="Cwvu.cottonall." localSheetId="74" hidden="1">[153]BOP!$A$36:$IV$36,[153]BOP!$A$44:$IV$44,[153]BOP!$A$59:$IV$59,[153]BOP!#REF!,[153]BOP!#REF!,[153]BOP!$A$79:$IV$79,[153]BOP!$A$81:$IV$88</definedName>
    <definedName name="Cwvu.cottonall." localSheetId="75" hidden="1">[153]BOP!$A$36:$IV$36,[153]BOP!$A$44:$IV$44,[153]BOP!$A$59:$IV$59,[153]BOP!#REF!,[153]BOP!#REF!,[153]BOP!$A$79:$IV$79,[153]BOP!$A$81:$IV$88</definedName>
    <definedName name="Cwvu.cottonall." localSheetId="76" hidden="1">[153]BOP!$A$36:$IV$36,[153]BOP!$A$44:$IV$44,[153]BOP!$A$59:$IV$59,[153]BOP!#REF!,[153]BOP!#REF!,[153]BOP!$A$79:$IV$79,[153]BOP!$A$81:$IV$88</definedName>
    <definedName name="Cwvu.cottonall." localSheetId="77" hidden="1">[153]BOP!$A$36:$IV$36,[153]BOP!$A$44:$IV$44,[153]BOP!$A$59:$IV$59,[153]BOP!#REF!,[153]BOP!#REF!,[153]BOP!$A$79:$IV$79,[153]BOP!$A$81:$IV$88</definedName>
    <definedName name="Cwvu.cottonall." localSheetId="79" hidden="1">[154]BOP!$A$36:$IV$36,[154]BOP!$A$44:$IV$44,[154]BOP!$A$59:$IV$59,[154]BOP!#REF!,[154]BOP!#REF!,[154]BOP!$A$79:$IV$79,[154]BOP!$A$81:$IV$88</definedName>
    <definedName name="Cwvu.cottonall." localSheetId="8" hidden="1">[153]BOP!$A$36:$IV$36,[153]BOP!$A$44:$IV$44,[153]BOP!$A$59:$IV$59,[153]BOP!#REF!,[153]BOP!#REF!,[153]BOP!$A$79:$IV$79,[153]BOP!$A$81:$IV$88</definedName>
    <definedName name="Cwvu.cottonall." localSheetId="9" hidden="1">[154]BOP!$A$36:$IV$36,[154]BOP!$A$44:$IV$44,[154]BOP!$A$59:$IV$59,[154]BOP!#REF!,[154]BOP!#REF!,[154]BOP!$A$79:$IV$79,[154]BOP!$A$81:$IV$88</definedName>
    <definedName name="Cwvu.cottonall." hidden="1">[153]BOP!$A$36:$IV$36,[153]BOP!$A$44:$IV$44,[153]BOP!$A$59:$IV$59,[153]BOP!#REF!,[153]BOP!#REF!,[153]BOP!$A$79:$IV$79,[153]BOP!$A$81:$IV$88</definedName>
    <definedName name="Cwvu.exportdetails." localSheetId="1" hidden="1">[153]BOP!$A$36:$IV$36,[153]BOP!$A$44:$IV$44,[153]BOP!$A$59:$IV$59,[153]BOP!#REF!,[153]BOP!#REF!,[153]BOP!$A$79:$IV$79,[153]BOP!#REF!</definedName>
    <definedName name="Cwvu.exportdetails." localSheetId="10" hidden="1">[153]BOP!$A$36:$IV$36,[153]BOP!$A$44:$IV$44,[153]BOP!$A$59:$IV$59,[153]BOP!#REF!,[153]BOP!#REF!,[153]BOP!$A$79:$IV$79,[153]BOP!#REF!</definedName>
    <definedName name="Cwvu.exportdetails." localSheetId="11" hidden="1">[153]BOP!$A$36:$IV$36,[153]BOP!$A$44:$IV$44,[153]BOP!$A$59:$IV$59,[153]BOP!#REF!,[153]BOP!#REF!,[153]BOP!$A$79:$IV$79,[153]BOP!#REF!</definedName>
    <definedName name="Cwvu.exportdetails." localSheetId="12" hidden="1">[153]BOP!$A$36:$IV$36,[153]BOP!$A$44:$IV$44,[153]BOP!$A$59:$IV$59,[153]BOP!#REF!,[153]BOP!#REF!,[153]BOP!$A$79:$IV$79,[153]BOP!#REF!</definedName>
    <definedName name="Cwvu.exportdetails." localSheetId="13" hidden="1">[153]BOP!$A$36:$IV$36,[153]BOP!$A$44:$IV$44,[153]BOP!$A$59:$IV$59,[153]BOP!#REF!,[153]BOP!#REF!,[153]BOP!$A$79:$IV$79,[153]BOP!#REF!</definedName>
    <definedName name="Cwvu.exportdetails." localSheetId="15" hidden="1">[153]BOP!$A$36:$IV$36,[153]BOP!$A$44:$IV$44,[153]BOP!$A$59:$IV$59,[153]BOP!#REF!,[153]BOP!#REF!,[153]BOP!$A$79:$IV$79,[153]BOP!#REF!</definedName>
    <definedName name="Cwvu.exportdetails." localSheetId="16" hidden="1">[153]BOP!$A$36:$IV$36,[153]BOP!$A$44:$IV$44,[153]BOP!$A$59:$IV$59,[153]BOP!#REF!,[153]BOP!#REF!,[153]BOP!$A$79:$IV$79,[153]BOP!#REF!</definedName>
    <definedName name="Cwvu.exportdetails." localSheetId="2" hidden="1">[153]BOP!$A$36:$IV$36,[153]BOP!$A$44:$IV$44,[153]BOP!$A$59:$IV$59,[153]BOP!#REF!,[153]BOP!#REF!,[153]BOP!$A$79:$IV$79,[153]BOP!#REF!</definedName>
    <definedName name="Cwvu.exportdetails." localSheetId="24" hidden="1">[153]BOP!$A$36:$IV$36,[153]BOP!$A$44:$IV$44,[153]BOP!$A$59:$IV$59,[153]BOP!#REF!,[153]BOP!#REF!,[153]BOP!$A$79:$IV$79,[153]BOP!#REF!</definedName>
    <definedName name="Cwvu.exportdetails." localSheetId="25" hidden="1">[153]BOP!$A$36:$IV$36,[153]BOP!$A$44:$IV$44,[153]BOP!$A$59:$IV$59,[153]BOP!#REF!,[153]BOP!#REF!,[153]BOP!$A$79:$IV$79,[153]BOP!#REF!</definedName>
    <definedName name="Cwvu.exportdetails." localSheetId="26" hidden="1">[153]BOP!$A$36:$IV$36,[153]BOP!$A$44:$IV$44,[153]BOP!$A$59:$IV$59,[153]BOP!#REF!,[153]BOP!#REF!,[153]BOP!$A$79:$IV$79,[153]BOP!#REF!</definedName>
    <definedName name="Cwvu.exportdetails." localSheetId="27" hidden="1">[153]BOP!$A$36:$IV$36,[153]BOP!$A$44:$IV$44,[153]BOP!$A$59:$IV$59,[153]BOP!#REF!,[153]BOP!#REF!,[153]BOP!$A$79:$IV$79,[153]BOP!#REF!</definedName>
    <definedName name="Cwvu.exportdetails." localSheetId="28" hidden="1">[153]BOP!$A$36:$IV$36,[153]BOP!$A$44:$IV$44,[153]BOP!$A$59:$IV$59,[153]BOP!#REF!,[153]BOP!#REF!,[153]BOP!$A$79:$IV$79,[153]BOP!#REF!</definedName>
    <definedName name="Cwvu.exportdetails." localSheetId="29" hidden="1">[153]BOP!$A$36:$IV$36,[153]BOP!$A$44:$IV$44,[153]BOP!$A$59:$IV$59,[153]BOP!#REF!,[153]BOP!#REF!,[153]BOP!$A$79:$IV$79,[153]BOP!#REF!</definedName>
    <definedName name="Cwvu.exportdetails." localSheetId="3" hidden="1">[153]BOP!$A$36:$IV$36,[153]BOP!$A$44:$IV$44,[153]BOP!$A$59:$IV$59,[153]BOP!#REF!,[153]BOP!#REF!,[153]BOP!$A$79:$IV$79,[153]BOP!#REF!</definedName>
    <definedName name="Cwvu.exportdetails." localSheetId="31" hidden="1">[153]BOP!$A$36:$IV$36,[153]BOP!$A$44:$IV$44,[153]BOP!$A$59:$IV$59,[153]BOP!#REF!,[153]BOP!#REF!,[153]BOP!$A$79:$IV$79,[153]BOP!#REF!</definedName>
    <definedName name="Cwvu.exportdetails." localSheetId="32" hidden="1">[153]BOP!$A$36:$IV$36,[153]BOP!$A$44:$IV$44,[153]BOP!$A$59:$IV$59,[153]BOP!#REF!,[153]BOP!#REF!,[153]BOP!$A$79:$IV$79,[153]BOP!#REF!</definedName>
    <definedName name="Cwvu.exportdetails." localSheetId="33" hidden="1">[153]BOP!$A$36:$IV$36,[153]BOP!$A$44:$IV$44,[153]BOP!$A$59:$IV$59,[153]BOP!#REF!,[153]BOP!#REF!,[153]BOP!$A$79:$IV$79,[153]BOP!#REF!</definedName>
    <definedName name="Cwvu.exportdetails." localSheetId="34" hidden="1">[153]BOP!$A$36:$IV$36,[153]BOP!$A$44:$IV$44,[153]BOP!$A$59:$IV$59,[153]BOP!#REF!,[153]BOP!#REF!,[153]BOP!$A$79:$IV$79,[153]BOP!#REF!</definedName>
    <definedName name="Cwvu.exportdetails." localSheetId="37" hidden="1">[153]BOP!$A$36:$IV$36,[153]BOP!$A$44:$IV$44,[153]BOP!$A$59:$IV$59,[153]BOP!#REF!,[153]BOP!#REF!,[153]BOP!$A$79:$IV$79,[153]BOP!#REF!</definedName>
    <definedName name="Cwvu.exportdetails." localSheetId="41" hidden="1">[153]BOP!$A$36:$IV$36,[153]BOP!$A$44:$IV$44,[153]BOP!$A$59:$IV$59,[153]BOP!#REF!,[153]BOP!#REF!,[153]BOP!$A$79:$IV$79,[153]BOP!#REF!</definedName>
    <definedName name="Cwvu.exportdetails." localSheetId="4" hidden="1">[153]BOP!$A$36:$IV$36,[153]BOP!$A$44:$IV$44,[153]BOP!$A$59:$IV$59,[153]BOP!#REF!,[153]BOP!#REF!,[153]BOP!$A$79:$IV$79,[153]BOP!#REF!</definedName>
    <definedName name="Cwvu.exportdetails." localSheetId="45" hidden="1">[153]BOP!$A$36:$IV$36,[153]BOP!$A$44:$IV$44,[153]BOP!$A$59:$IV$59,[153]BOP!#REF!,[153]BOP!#REF!,[153]BOP!$A$79:$IV$79,[153]BOP!#REF!</definedName>
    <definedName name="Cwvu.exportdetails." localSheetId="46" hidden="1">[153]BOP!$A$36:$IV$36,[153]BOP!$A$44:$IV$44,[153]BOP!$A$59:$IV$59,[153]BOP!#REF!,[153]BOP!#REF!,[153]BOP!$A$79:$IV$79,[153]BOP!#REF!</definedName>
    <definedName name="Cwvu.exportdetails." localSheetId="47" hidden="1">[153]BOP!$A$36:$IV$36,[153]BOP!$A$44:$IV$44,[153]BOP!$A$59:$IV$59,[153]BOP!#REF!,[153]BOP!#REF!,[153]BOP!$A$79:$IV$79,[153]BOP!#REF!</definedName>
    <definedName name="Cwvu.exportdetails." localSheetId="48" hidden="1">[153]BOP!$A$36:$IV$36,[153]BOP!$A$44:$IV$44,[153]BOP!$A$59:$IV$59,[153]BOP!#REF!,[153]BOP!#REF!,[153]BOP!$A$79:$IV$79,[153]BOP!#REF!</definedName>
    <definedName name="Cwvu.exportdetails." localSheetId="49" hidden="1">[153]BOP!$A$36:$IV$36,[153]BOP!$A$44:$IV$44,[153]BOP!$A$59:$IV$59,[153]BOP!#REF!,[153]BOP!#REF!,[153]BOP!$A$79:$IV$79,[153]BOP!#REF!</definedName>
    <definedName name="Cwvu.exportdetails." localSheetId="50" hidden="1">[153]BOP!$A$36:$IV$36,[153]BOP!$A$44:$IV$44,[153]BOP!$A$59:$IV$59,[153]BOP!#REF!,[153]BOP!#REF!,[153]BOP!$A$79:$IV$79,[153]BOP!#REF!</definedName>
    <definedName name="Cwvu.exportdetails." localSheetId="5" hidden="1">[154]BOP!$A$36:$IV$36,[154]BOP!$A$44:$IV$44,[154]BOP!$A$59:$IV$59,[154]BOP!#REF!,[154]BOP!#REF!,[154]BOP!$A$79:$IV$79,[154]BOP!#REF!</definedName>
    <definedName name="Cwvu.exportdetails." localSheetId="51" hidden="1">[153]BOP!$A$36:$IV$36,[153]BOP!$A$44:$IV$44,[153]BOP!$A$59:$IV$59,[153]BOP!#REF!,[153]BOP!#REF!,[153]BOP!$A$79:$IV$79,[153]BOP!#REF!</definedName>
    <definedName name="Cwvu.exportdetails." localSheetId="52" hidden="1">[153]BOP!$A$36:$IV$36,[153]BOP!$A$44:$IV$44,[153]BOP!$A$59:$IV$59,[153]BOP!#REF!,[153]BOP!#REF!,[153]BOP!$A$79:$IV$79,[153]BOP!#REF!</definedName>
    <definedName name="Cwvu.exportdetails." localSheetId="53" hidden="1">[153]BOP!$A$36:$IV$36,[153]BOP!$A$44:$IV$44,[153]BOP!$A$59:$IV$59,[153]BOP!#REF!,[153]BOP!#REF!,[153]BOP!$A$79:$IV$79,[153]BOP!#REF!</definedName>
    <definedName name="Cwvu.exportdetails." localSheetId="54" hidden="1">[153]BOP!$A$36:$IV$36,[153]BOP!$A$44:$IV$44,[153]BOP!$A$59:$IV$59,[153]BOP!#REF!,[153]BOP!#REF!,[153]BOP!$A$79:$IV$79,[153]BOP!#REF!</definedName>
    <definedName name="Cwvu.exportdetails." localSheetId="55" hidden="1">[153]BOP!$A$36:$IV$36,[153]BOP!$A$44:$IV$44,[153]BOP!$A$59:$IV$59,[153]BOP!#REF!,[153]BOP!#REF!,[153]BOP!$A$79:$IV$79,[153]BOP!#REF!</definedName>
    <definedName name="Cwvu.exportdetails." localSheetId="56" hidden="1">[153]BOP!$A$36:$IV$36,[153]BOP!$A$44:$IV$44,[153]BOP!$A$59:$IV$59,[153]BOP!#REF!,[153]BOP!#REF!,[153]BOP!$A$79:$IV$79,[153]BOP!#REF!</definedName>
    <definedName name="Cwvu.exportdetails." localSheetId="57" hidden="1">[153]BOP!$A$36:$IV$36,[153]BOP!$A$44:$IV$44,[153]BOP!$A$59:$IV$59,[153]BOP!#REF!,[153]BOP!#REF!,[153]BOP!$A$79:$IV$79,[153]BOP!#REF!</definedName>
    <definedName name="Cwvu.exportdetails." localSheetId="58" hidden="1">[153]BOP!$A$36:$IV$36,[153]BOP!$A$44:$IV$44,[153]BOP!$A$59:$IV$59,[153]BOP!#REF!,[153]BOP!#REF!,[153]BOP!$A$79:$IV$79,[153]BOP!#REF!</definedName>
    <definedName name="Cwvu.exportdetails." localSheetId="59" hidden="1">[153]BOP!$A$36:$IV$36,[153]BOP!$A$44:$IV$44,[153]BOP!$A$59:$IV$59,[153]BOP!#REF!,[153]BOP!#REF!,[153]BOP!$A$79:$IV$79,[153]BOP!#REF!</definedName>
    <definedName name="Cwvu.exportdetails." localSheetId="60" hidden="1">[153]BOP!$36:$36,[153]BOP!$44:$44,[153]BOP!$59:$59,[153]BOP!#REF!,[153]BOP!#REF!,[153]BOP!$79:$79,[153]BOP!#REF!</definedName>
    <definedName name="Cwvu.exportdetails." localSheetId="61" hidden="1">[153]BOP!$36:$36,[153]BOP!$44:$44,[153]BOP!$59:$59,[153]BOP!#REF!,[153]BOP!#REF!,[153]BOP!$79:$79,[153]BOP!#REF!</definedName>
    <definedName name="Cwvu.exportdetails." localSheetId="62" hidden="1">[153]BOP!$36:$36,[153]BOP!$44:$44,[153]BOP!$59:$59,[153]BOP!#REF!,[153]BOP!#REF!,[153]BOP!$79:$79,[153]BOP!#REF!</definedName>
    <definedName name="Cwvu.exportdetails." localSheetId="63" hidden="1">[153]BOP!$36:$36,[153]BOP!$44:$44,[153]BOP!$59:$59,[153]BOP!#REF!,[153]BOP!#REF!,[153]BOP!$79:$79,[153]BOP!#REF!</definedName>
    <definedName name="Cwvu.exportdetails." localSheetId="6" hidden="1">[155]BOP!$A$36:$IV$36,[155]BOP!$A$44:$IV$44,[155]BOP!$A$59:$IV$59,[155]BOP!#REF!,[155]BOP!#REF!,[155]BOP!$A$79:$IV$79,[155]BOP!#REF!</definedName>
    <definedName name="Cwvu.exportdetails." localSheetId="64" hidden="1">[153]BOP!$A$36:$IV$36,[153]BOP!$A$44:$IV$44,[153]BOP!$A$59:$IV$59,[153]BOP!#REF!,[153]BOP!#REF!,[153]BOP!$A$79:$IV$79,[153]BOP!#REF!</definedName>
    <definedName name="Cwvu.exportdetails." localSheetId="65" hidden="1">[153]BOP!$A$36:$IV$36,[153]BOP!$A$44:$IV$44,[153]BOP!$A$59:$IV$59,[153]BOP!#REF!,[153]BOP!#REF!,[153]BOP!$A$79:$IV$79,[153]BOP!#REF!</definedName>
    <definedName name="Cwvu.exportdetails." localSheetId="66" hidden="1">[153]BOP!$A$36:$IV$36,[153]BOP!$A$44:$IV$44,[153]BOP!$A$59:$IV$59,[153]BOP!#REF!,[153]BOP!#REF!,[153]BOP!$A$79:$IV$79,[153]BOP!#REF!</definedName>
    <definedName name="Cwvu.exportdetails." localSheetId="67" hidden="1">[153]BOP!$A$36:$IV$36,[153]BOP!$A$44:$IV$44,[153]BOP!$A$59:$IV$59,[153]BOP!#REF!,[153]BOP!#REF!,[153]BOP!$A$79:$IV$79,[153]BOP!#REF!</definedName>
    <definedName name="Cwvu.exportdetails." localSheetId="68" hidden="1">[153]BOP!$A$36:$IV$36,[153]BOP!$A$44:$IV$44,[153]BOP!$A$59:$IV$59,[153]BOP!#REF!,[153]BOP!#REF!,[153]BOP!$A$79:$IV$79,[153]BOP!#REF!</definedName>
    <definedName name="Cwvu.exportdetails." localSheetId="69" hidden="1">[153]BOP!$A$36:$IV$36,[153]BOP!$A$44:$IV$44,[153]BOP!$A$59:$IV$59,[153]BOP!#REF!,[153]BOP!#REF!,[153]BOP!$A$79:$IV$79,[153]BOP!#REF!</definedName>
    <definedName name="Cwvu.exportdetails." localSheetId="70" hidden="1">[153]BOP!$A$36:$IV$36,[153]BOP!$A$44:$IV$44,[153]BOP!$A$59:$IV$59,[153]BOP!#REF!,[153]BOP!#REF!,[153]BOP!$A$79:$IV$79,[153]BOP!#REF!</definedName>
    <definedName name="Cwvu.exportdetails." localSheetId="71" hidden="1">[153]BOP!$A$36:$IV$36,[153]BOP!$A$44:$IV$44,[153]BOP!$A$59:$IV$59,[153]BOP!#REF!,[153]BOP!#REF!,[153]BOP!$A$79:$IV$79,[153]BOP!#REF!</definedName>
    <definedName name="Cwvu.exportdetails." localSheetId="72" hidden="1">[153]BOP!$A$36:$IV$36,[153]BOP!$A$44:$IV$44,[153]BOP!$A$59:$IV$59,[153]BOP!#REF!,[153]BOP!#REF!,[153]BOP!$A$79:$IV$79,[153]BOP!#REF!</definedName>
    <definedName name="Cwvu.exportdetails." localSheetId="73" hidden="1">[153]BOP!$A$36:$IV$36,[153]BOP!$A$44:$IV$44,[153]BOP!$A$59:$IV$59,[153]BOP!#REF!,[153]BOP!#REF!,[153]BOP!$A$79:$IV$79,[153]BOP!#REF!</definedName>
    <definedName name="Cwvu.exportdetails." localSheetId="7" hidden="1">[153]BOP!$A$36:$IV$36,[153]BOP!$A$44:$IV$44,[153]BOP!$A$59:$IV$59,[153]BOP!#REF!,[153]BOP!#REF!,[153]BOP!$A$79:$IV$79,[153]BOP!#REF!</definedName>
    <definedName name="Cwvu.exportdetails." localSheetId="74" hidden="1">[153]BOP!$A$36:$IV$36,[153]BOP!$A$44:$IV$44,[153]BOP!$A$59:$IV$59,[153]BOP!#REF!,[153]BOP!#REF!,[153]BOP!$A$79:$IV$79,[153]BOP!#REF!</definedName>
    <definedName name="Cwvu.exportdetails." localSheetId="75" hidden="1">[153]BOP!$A$36:$IV$36,[153]BOP!$A$44:$IV$44,[153]BOP!$A$59:$IV$59,[153]BOP!#REF!,[153]BOP!#REF!,[153]BOP!$A$79:$IV$79,[153]BOP!#REF!</definedName>
    <definedName name="Cwvu.exportdetails." localSheetId="76" hidden="1">[153]BOP!$A$36:$IV$36,[153]BOP!$A$44:$IV$44,[153]BOP!$A$59:$IV$59,[153]BOP!#REF!,[153]BOP!#REF!,[153]BOP!$A$79:$IV$79,[153]BOP!#REF!</definedName>
    <definedName name="Cwvu.exportdetails." localSheetId="77" hidden="1">[153]BOP!$A$36:$IV$36,[153]BOP!$A$44:$IV$44,[153]BOP!$A$59:$IV$59,[153]BOP!#REF!,[153]BOP!#REF!,[153]BOP!$A$79:$IV$79,[153]BOP!#REF!</definedName>
    <definedName name="Cwvu.exportdetails." localSheetId="78" hidden="1">[153]BOP!$A$36:$IV$36,[153]BOP!$A$44:$IV$44,[153]BOP!$A$59:$IV$59,[153]BOP!#REF!,[153]BOP!#REF!,[153]BOP!$A$79:$IV$79,[153]BOP!#REF!</definedName>
    <definedName name="Cwvu.exportdetails." localSheetId="79" hidden="1">[154]BOP!$A$36:$IV$36,[154]BOP!$A$44:$IV$44,[154]BOP!$A$59:$IV$59,[154]BOP!#REF!,[154]BOP!#REF!,[154]BOP!$A$79:$IV$79,[154]BOP!#REF!</definedName>
    <definedName name="Cwvu.exportdetails." localSheetId="8" hidden="1">[153]BOP!$A$36:$IV$36,[153]BOP!$A$44:$IV$44,[153]BOP!$A$59:$IV$59,[153]BOP!#REF!,[153]BOP!#REF!,[153]BOP!$A$79:$IV$79,[153]BOP!#REF!</definedName>
    <definedName name="Cwvu.exportdetails." localSheetId="9" hidden="1">[154]BOP!$A$36:$IV$36,[154]BOP!$A$44:$IV$44,[154]BOP!$A$59:$IV$59,[154]BOP!#REF!,[154]BOP!#REF!,[154]BOP!$A$79:$IV$79,[154]BOP!#REF!</definedName>
    <definedName name="Cwvu.exportdetails." hidden="1">[153]BOP!$A$36:$IV$36,[153]BOP!$A$44:$IV$44,[153]BOP!$A$59:$IV$59,[153]BOP!#REF!,[153]BOP!#REF!,[153]BOP!$A$79:$IV$79,[153]BOP!#REF!</definedName>
    <definedName name="Cwvu.exports." localSheetId="1" hidden="1">[153]BOP!$A$36:$IV$36,[153]BOP!$A$44:$IV$44,[153]BOP!$A$59:$IV$59,[153]BOP!#REF!,[153]BOP!#REF!,[153]BOP!$A$79:$IV$79,[153]BOP!$A$81:$IV$88,[153]BOP!#REF!</definedName>
    <definedName name="Cwvu.exports." localSheetId="13" hidden="1">[153]BOP!$A$36:$IV$36,[153]BOP!$A$44:$IV$44,[153]BOP!$A$59:$IV$59,[153]BOP!#REF!,[153]BOP!#REF!,[153]BOP!$A$79:$IV$79,[153]BOP!$A$81:$IV$88,[153]BOP!#REF!</definedName>
    <definedName name="Cwvu.exports." localSheetId="16" hidden="1">[153]BOP!$A$36:$IV$36,[153]BOP!$A$44:$IV$44,[153]BOP!$A$59:$IV$59,[153]BOP!#REF!,[153]BOP!#REF!,[153]BOP!$A$79:$IV$79,[153]BOP!$A$81:$IV$88,[153]BOP!#REF!</definedName>
    <definedName name="Cwvu.exports." localSheetId="17" hidden="1">[153]BOP!$A$36:$IV$36,[153]BOP!$A$44:$IV$44,[153]BOP!$A$59:$IV$59,[153]BOP!#REF!,[153]BOP!#REF!,[153]BOP!$A$79:$IV$79,[153]BOP!$A$81:$IV$88,[153]BOP!#REF!</definedName>
    <definedName name="Cwvu.exports." localSheetId="18" hidden="1">[153]BOP!$A$36:$IV$36,[153]BOP!$A$44:$IV$44,[153]BOP!$A$59:$IV$59,[153]BOP!#REF!,[153]BOP!#REF!,[153]BOP!$A$79:$IV$79,[153]BOP!$A$81:$IV$88,[153]BOP!#REF!</definedName>
    <definedName name="Cwvu.exports." localSheetId="19" hidden="1">[153]BOP!$A$36:$IV$36,[153]BOP!$A$44:$IV$44,[153]BOP!$A$59:$IV$59,[153]BOP!#REF!,[153]BOP!#REF!,[153]BOP!$A$79:$IV$79,[153]BOP!$A$81:$IV$88,[153]BOP!#REF!</definedName>
    <definedName name="Cwvu.exports." localSheetId="20" hidden="1">[153]BOP!$A$36:$IV$36,[153]BOP!$A$44:$IV$44,[153]BOP!$A$59:$IV$59,[153]BOP!#REF!,[153]BOP!#REF!,[153]BOP!$A$79:$IV$79,[153]BOP!$A$81:$IV$88,[153]BOP!#REF!</definedName>
    <definedName name="Cwvu.exports." localSheetId="21" hidden="1">[153]BOP!$A$36:$IV$36,[153]BOP!$A$44:$IV$44,[153]BOP!$A$59:$IV$59,[153]BOP!#REF!,[153]BOP!#REF!,[153]BOP!$A$79:$IV$79,[153]BOP!$A$81:$IV$88,[153]BOP!#REF!</definedName>
    <definedName name="Cwvu.exports." localSheetId="22" hidden="1">[153]BOP!$A$36:$IV$36,[153]BOP!$A$44:$IV$44,[153]BOP!$A$59:$IV$59,[153]BOP!#REF!,[153]BOP!#REF!,[153]BOP!$A$79:$IV$79,[153]BOP!$A$81:$IV$88,[153]BOP!#REF!</definedName>
    <definedName name="Cwvu.exports." localSheetId="28" hidden="1">[153]BOP!$A$36:$IV$36,[153]BOP!$A$44:$IV$44,[153]BOP!$A$59:$IV$59,[153]BOP!#REF!,[153]BOP!#REF!,[153]BOP!$A$79:$IV$79,[153]BOP!$A$81:$IV$88,[153]BOP!#REF!</definedName>
    <definedName name="Cwvu.exports." localSheetId="29" hidden="1">[153]BOP!$A$36:$IV$36,[153]BOP!$A$44:$IV$44,[153]BOP!$A$59:$IV$59,[153]BOP!#REF!,[153]BOP!#REF!,[153]BOP!$A$79:$IV$79,[153]BOP!$A$81:$IV$88,[153]BOP!#REF!</definedName>
    <definedName name="Cwvu.exports." localSheetId="31" hidden="1">[153]BOP!$A$36:$IV$36,[153]BOP!$A$44:$IV$44,[153]BOP!$A$59:$IV$59,[153]BOP!#REF!,[153]BOP!#REF!,[153]BOP!$A$79:$IV$79,[153]BOP!$A$81:$IV$88,[153]BOP!#REF!</definedName>
    <definedName name="Cwvu.exports." localSheetId="32" hidden="1">[153]BOP!$A$36:$IV$36,[153]BOP!$A$44:$IV$44,[153]BOP!$A$59:$IV$59,[153]BOP!#REF!,[153]BOP!#REF!,[153]BOP!$A$79:$IV$79,[153]BOP!$A$81:$IV$88,[153]BOP!#REF!</definedName>
    <definedName name="Cwvu.exports." localSheetId="33" hidden="1">[153]BOP!$A$36:$IV$36,[153]BOP!$A$44:$IV$44,[153]BOP!$A$59:$IV$59,[153]BOP!#REF!,[153]BOP!#REF!,[153]BOP!$A$79:$IV$79,[153]BOP!$A$81:$IV$88,[153]BOP!#REF!</definedName>
    <definedName name="Cwvu.exports." localSheetId="34" hidden="1">[153]BOP!$A$36:$IV$36,[153]BOP!$A$44:$IV$44,[153]BOP!$A$59:$IV$59,[153]BOP!#REF!,[153]BOP!#REF!,[153]BOP!$A$79:$IV$79,[153]BOP!$A$81:$IV$88,[153]BOP!#REF!</definedName>
    <definedName name="Cwvu.exports." localSheetId="37" hidden="1">[153]BOP!$A$36:$IV$36,[153]BOP!$A$44:$IV$44,[153]BOP!$A$59:$IV$59,[153]BOP!#REF!,[153]BOP!#REF!,[153]BOP!$A$79:$IV$79,[153]BOP!$A$81:$IV$88,[153]BOP!#REF!</definedName>
    <definedName name="Cwvu.exports." localSheetId="45" hidden="1">[153]BOP!$A$36:$IV$36,[153]BOP!$A$44:$IV$44,[153]BOP!$A$59:$IV$59,[153]BOP!#REF!,[153]BOP!#REF!,[153]BOP!$A$79:$IV$79,[153]BOP!$A$81:$IV$88,[153]BOP!#REF!</definedName>
    <definedName name="Cwvu.exports." localSheetId="49" hidden="1">[153]BOP!$A$36:$IV$36,[153]BOP!$A$44:$IV$44,[153]BOP!$A$59:$IV$59,[153]BOP!#REF!,[153]BOP!#REF!,[153]BOP!$A$79:$IV$79,[153]BOP!$A$81:$IV$88,[153]BOP!#REF!</definedName>
    <definedName name="Cwvu.exports." localSheetId="5" hidden="1">[154]BOP!$A$36:$IV$36,[154]BOP!$A$44:$IV$44,[154]BOP!$A$59:$IV$59,[154]BOP!#REF!,[154]BOP!#REF!,[154]BOP!$A$79:$IV$79,[154]BOP!$A$81:$IV$88,[154]BOP!#REF!</definedName>
    <definedName name="Cwvu.exports." localSheetId="51" hidden="1">[153]BOP!$A$36:$IV$36,[153]BOP!$A$44:$IV$44,[153]BOP!$A$59:$IV$59,[153]BOP!#REF!,[153]BOP!#REF!,[153]BOP!$A$79:$IV$79,[153]BOP!$A$81:$IV$88,[153]BOP!#REF!</definedName>
    <definedName name="Cwvu.exports." localSheetId="52" hidden="1">[153]BOP!$A$36:$IV$36,[153]BOP!$A$44:$IV$44,[153]BOP!$A$59:$IV$59,[153]BOP!#REF!,[153]BOP!#REF!,[153]BOP!$A$79:$IV$79,[153]BOP!$A$81:$IV$88,[153]BOP!#REF!</definedName>
    <definedName name="Cwvu.exports." localSheetId="53" hidden="1">[153]BOP!$A$36:$IV$36,[153]BOP!$A$44:$IV$44,[153]BOP!$A$59:$IV$59,[153]BOP!#REF!,[153]BOP!#REF!,[153]BOP!$A$79:$IV$79,[153]BOP!$A$81:$IV$88,[153]BOP!#REF!</definedName>
    <definedName name="Cwvu.exports." localSheetId="54" hidden="1">[153]BOP!$A$36:$IV$36,[153]BOP!$A$44:$IV$44,[153]BOP!$A$59:$IV$59,[153]BOP!#REF!,[153]BOP!#REF!,[153]BOP!$A$79:$IV$79,[153]BOP!$A$81:$IV$88,[153]BOP!#REF!</definedName>
    <definedName name="Cwvu.exports." localSheetId="55" hidden="1">[153]BOP!$A$36:$IV$36,[153]BOP!$A$44:$IV$44,[153]BOP!$A$59:$IV$59,[153]BOP!#REF!,[153]BOP!#REF!,[153]BOP!$A$79:$IV$79,[153]BOP!$A$81:$IV$88,[153]BOP!#REF!</definedName>
    <definedName name="Cwvu.exports." localSheetId="56" hidden="1">[153]BOP!$A$36:$IV$36,[153]BOP!$A$44:$IV$44,[153]BOP!$A$59:$IV$59,[153]BOP!#REF!,[153]BOP!#REF!,[153]BOP!$A$79:$IV$79,[153]BOP!$A$81:$IV$88,[153]BOP!#REF!</definedName>
    <definedName name="Cwvu.exports." localSheetId="57" hidden="1">[153]BOP!$A$36:$IV$36,[153]BOP!$A$44:$IV$44,[153]BOP!$A$59:$IV$59,[153]BOP!#REF!,[153]BOP!#REF!,[153]BOP!$A$79:$IV$79,[153]BOP!$A$81:$IV$88,[153]BOP!#REF!</definedName>
    <definedName name="Cwvu.exports." localSheetId="58" hidden="1">[153]BOP!$A$36:$IV$36,[153]BOP!$A$44:$IV$44,[153]BOP!$A$59:$IV$59,[153]BOP!#REF!,[153]BOP!#REF!,[153]BOP!$A$79:$IV$79,[153]BOP!$A$81:$IV$88,[153]BOP!#REF!</definedName>
    <definedName name="Cwvu.exports." localSheetId="59" hidden="1">[153]BOP!$A$36:$IV$36,[153]BOP!$A$44:$IV$44,[153]BOP!$A$59:$IV$59,[153]BOP!#REF!,[153]BOP!#REF!,[153]BOP!$A$79:$IV$79,[153]BOP!$A$81:$IV$88,[153]BOP!#REF!</definedName>
    <definedName name="Cwvu.exports." localSheetId="60" hidden="1">[153]BOP!$36:$36,[153]BOP!$44:$44,[153]BOP!$59:$59,[153]BOP!#REF!,[153]BOP!#REF!,[153]BOP!$79:$79,[153]BOP!$81:$88,[153]BOP!#REF!</definedName>
    <definedName name="Cwvu.exports." localSheetId="61" hidden="1">[153]BOP!$36:$36,[153]BOP!$44:$44,[153]BOP!$59:$59,[153]BOP!#REF!,[153]BOP!#REF!,[153]BOP!$79:$79,[153]BOP!$81:$88,[153]BOP!#REF!</definedName>
    <definedName name="Cwvu.exports." localSheetId="62" hidden="1">[153]BOP!$36:$36,[153]BOP!$44:$44,[153]BOP!$59:$59,[153]BOP!#REF!,[153]BOP!#REF!,[153]BOP!$79:$79,[153]BOP!$81:$88,[153]BOP!#REF!</definedName>
    <definedName name="Cwvu.exports." localSheetId="63" hidden="1">[153]BOP!$36:$36,[153]BOP!$44:$44,[153]BOP!$59:$59,[153]BOP!#REF!,[153]BOP!#REF!,[153]BOP!$79:$79,[153]BOP!$81:$88,[153]BOP!#REF!</definedName>
    <definedName name="Cwvu.exports." localSheetId="6" hidden="1">[155]BOP!$A$36:$IV$36,[155]BOP!$A$44:$IV$44,[155]BOP!$A$59:$IV$59,[155]BOP!#REF!,[155]BOP!#REF!,[155]BOP!$A$79:$IV$79,[155]BOP!$A$81:$IV$88,[155]BOP!#REF!</definedName>
    <definedName name="Cwvu.exports." localSheetId="64" hidden="1">[153]BOP!$A$36:$IV$36,[153]BOP!$A$44:$IV$44,[153]BOP!$A$59:$IV$59,[153]BOP!#REF!,[153]BOP!#REF!,[153]BOP!$A$79:$IV$79,[153]BOP!$A$81:$IV$88,[153]BOP!#REF!</definedName>
    <definedName name="Cwvu.exports." localSheetId="65" hidden="1">[153]BOP!$A$36:$IV$36,[153]BOP!$A$44:$IV$44,[153]BOP!$A$59:$IV$59,[153]BOP!#REF!,[153]BOP!#REF!,[153]BOP!$A$79:$IV$79,[153]BOP!$A$81:$IV$88,[153]BOP!#REF!</definedName>
    <definedName name="Cwvu.exports." localSheetId="66" hidden="1">[153]BOP!$A$36:$IV$36,[153]BOP!$A$44:$IV$44,[153]BOP!$A$59:$IV$59,[153]BOP!#REF!,[153]BOP!#REF!,[153]BOP!$A$79:$IV$79,[153]BOP!$A$81:$IV$88,[153]BOP!#REF!</definedName>
    <definedName name="Cwvu.exports." localSheetId="67" hidden="1">[153]BOP!$A$36:$IV$36,[153]BOP!$A$44:$IV$44,[153]BOP!$A$59:$IV$59,[153]BOP!#REF!,[153]BOP!#REF!,[153]BOP!$A$79:$IV$79,[153]BOP!$A$81:$IV$88,[153]BOP!#REF!</definedName>
    <definedName name="Cwvu.exports." localSheetId="68" hidden="1">[153]BOP!$A$36:$IV$36,[153]BOP!$A$44:$IV$44,[153]BOP!$A$59:$IV$59,[153]BOP!#REF!,[153]BOP!#REF!,[153]BOP!$A$79:$IV$79,[153]BOP!$A$81:$IV$88,[153]BOP!#REF!</definedName>
    <definedName name="Cwvu.exports." localSheetId="69" hidden="1">[153]BOP!$A$36:$IV$36,[153]BOP!$A$44:$IV$44,[153]BOP!$A$59:$IV$59,[153]BOP!#REF!,[153]BOP!#REF!,[153]BOP!$A$79:$IV$79,[153]BOP!$A$81:$IV$88,[153]BOP!#REF!</definedName>
    <definedName name="Cwvu.exports." localSheetId="70" hidden="1">[153]BOP!$A$36:$IV$36,[153]BOP!$A$44:$IV$44,[153]BOP!$A$59:$IV$59,[153]BOP!#REF!,[153]BOP!#REF!,[153]BOP!$A$79:$IV$79,[153]BOP!$A$81:$IV$88,[153]BOP!#REF!</definedName>
    <definedName name="Cwvu.exports." localSheetId="71" hidden="1">[153]BOP!$A$36:$IV$36,[153]BOP!$A$44:$IV$44,[153]BOP!$A$59:$IV$59,[153]BOP!#REF!,[153]BOP!#REF!,[153]BOP!$A$79:$IV$79,[153]BOP!$A$81:$IV$88,[153]BOP!#REF!</definedName>
    <definedName name="Cwvu.exports." localSheetId="72" hidden="1">[153]BOP!$A$36:$IV$36,[153]BOP!$A$44:$IV$44,[153]BOP!$A$59:$IV$59,[153]BOP!#REF!,[153]BOP!#REF!,[153]BOP!$A$79:$IV$79,[153]BOP!$A$81:$IV$88,[153]BOP!#REF!</definedName>
    <definedName name="Cwvu.exports." localSheetId="73" hidden="1">[153]BOP!$A$36:$IV$36,[153]BOP!$A$44:$IV$44,[153]BOP!$A$59:$IV$59,[153]BOP!#REF!,[153]BOP!#REF!,[153]BOP!$A$79:$IV$79,[153]BOP!$A$81:$IV$88,[153]BOP!#REF!</definedName>
    <definedName name="Cwvu.exports." localSheetId="7" hidden="1">[153]BOP!$A$36:$IV$36,[153]BOP!$A$44:$IV$44,[153]BOP!$A$59:$IV$59,[153]BOP!#REF!,[153]BOP!#REF!,[153]BOP!$A$79:$IV$79,[153]BOP!$A$81:$IV$88,[153]BOP!#REF!</definedName>
    <definedName name="Cwvu.exports." localSheetId="74" hidden="1">[153]BOP!$A$36:$IV$36,[153]BOP!$A$44:$IV$44,[153]BOP!$A$59:$IV$59,[153]BOP!#REF!,[153]BOP!#REF!,[153]BOP!$A$79:$IV$79,[153]BOP!$A$81:$IV$88,[153]BOP!#REF!</definedName>
    <definedName name="Cwvu.exports." localSheetId="75" hidden="1">[153]BOP!$A$36:$IV$36,[153]BOP!$A$44:$IV$44,[153]BOP!$A$59:$IV$59,[153]BOP!#REF!,[153]BOP!#REF!,[153]BOP!$A$79:$IV$79,[153]BOP!$A$81:$IV$88,[153]BOP!#REF!</definedName>
    <definedName name="Cwvu.exports." localSheetId="76" hidden="1">[153]BOP!$A$36:$IV$36,[153]BOP!$A$44:$IV$44,[153]BOP!$A$59:$IV$59,[153]BOP!#REF!,[153]BOP!#REF!,[153]BOP!$A$79:$IV$79,[153]BOP!$A$81:$IV$88,[153]BOP!#REF!</definedName>
    <definedName name="Cwvu.exports." localSheetId="77" hidden="1">[153]BOP!$A$36:$IV$36,[153]BOP!$A$44:$IV$44,[153]BOP!$A$59:$IV$59,[153]BOP!#REF!,[153]BOP!#REF!,[153]BOP!$A$79:$IV$79,[153]BOP!$A$81:$IV$88,[153]BOP!#REF!</definedName>
    <definedName name="Cwvu.exports." localSheetId="78" hidden="1">[153]BOP!$A$36:$IV$36,[153]BOP!$A$44:$IV$44,[153]BOP!$A$59:$IV$59,[153]BOP!#REF!,[153]BOP!#REF!,[153]BOP!$A$79:$IV$79,[153]BOP!$A$81:$IV$88,[153]BOP!#REF!</definedName>
    <definedName name="Cwvu.exports." localSheetId="79" hidden="1">[154]BOP!$A$36:$IV$36,[154]BOP!$A$44:$IV$44,[154]BOP!$A$59:$IV$59,[154]BOP!#REF!,[154]BOP!#REF!,[154]BOP!$A$79:$IV$79,[154]BOP!$A$81:$IV$88,[154]BOP!#REF!</definedName>
    <definedName name="Cwvu.exports." localSheetId="8" hidden="1">[153]BOP!$A$36:$IV$36,[153]BOP!$A$44:$IV$44,[153]BOP!$A$59:$IV$59,[153]BOP!#REF!,[153]BOP!#REF!,[153]BOP!$A$79:$IV$79,[153]BOP!$A$81:$IV$88,[153]BOP!#REF!</definedName>
    <definedName name="Cwvu.exports." localSheetId="9" hidden="1">[154]BOP!$A$36:$IV$36,[154]BOP!$A$44:$IV$44,[154]BOP!$A$59:$IV$59,[154]BOP!#REF!,[154]BOP!#REF!,[154]BOP!$A$79:$IV$79,[154]BOP!$A$81:$IV$88,[154]BOP!#REF!</definedName>
    <definedName name="Cwvu.exports." hidden="1">[153]BOP!$A$36:$IV$36,[153]BOP!$A$44:$IV$44,[153]BOP!$A$59:$IV$59,[153]BOP!#REF!,[153]BOP!#REF!,[153]BOP!$A$79:$IV$79,[153]BOP!$A$81:$IV$88,[153]BOP!#REF!</definedName>
    <definedName name="Cwvu.gold." localSheetId="1" hidden="1">[153]BOP!$A$36:$IV$36,[153]BOP!$A$44:$IV$44,[153]BOP!$A$59:$IV$59,[153]BOP!#REF!,[153]BOP!#REF!,[153]BOP!$A$79:$IV$79,[153]BOP!$A$81:$IV$88,[153]BOP!#REF!</definedName>
    <definedName name="Cwvu.gold." localSheetId="13" hidden="1">[153]BOP!$A$36:$IV$36,[153]BOP!$A$44:$IV$44,[153]BOP!$A$59:$IV$59,[153]BOP!#REF!,[153]BOP!#REF!,[153]BOP!$A$79:$IV$79,[153]BOP!$A$81:$IV$88,[153]BOP!#REF!</definedName>
    <definedName name="Cwvu.gold." localSheetId="16" hidden="1">[153]BOP!$A$36:$IV$36,[153]BOP!$A$44:$IV$44,[153]BOP!$A$59:$IV$59,[153]BOP!#REF!,[153]BOP!#REF!,[153]BOP!$A$79:$IV$79,[153]BOP!$A$81:$IV$88,[153]BOP!#REF!</definedName>
    <definedName name="Cwvu.gold." localSheetId="17" hidden="1">[153]BOP!$A$36:$IV$36,[153]BOP!$A$44:$IV$44,[153]BOP!$A$59:$IV$59,[153]BOP!#REF!,[153]BOP!#REF!,[153]BOP!$A$79:$IV$79,[153]BOP!$A$81:$IV$88,[153]BOP!#REF!</definedName>
    <definedName name="Cwvu.gold." localSheetId="18" hidden="1">[153]BOP!$A$36:$IV$36,[153]BOP!$A$44:$IV$44,[153]BOP!$A$59:$IV$59,[153]BOP!#REF!,[153]BOP!#REF!,[153]BOP!$A$79:$IV$79,[153]BOP!$A$81:$IV$88,[153]BOP!#REF!</definedName>
    <definedName name="Cwvu.gold." localSheetId="19" hidden="1">[153]BOP!$A$36:$IV$36,[153]BOP!$A$44:$IV$44,[153]BOP!$A$59:$IV$59,[153]BOP!#REF!,[153]BOP!#REF!,[153]BOP!$A$79:$IV$79,[153]BOP!$A$81:$IV$88,[153]BOP!#REF!</definedName>
    <definedName name="Cwvu.gold." localSheetId="20" hidden="1">[153]BOP!$A$36:$IV$36,[153]BOP!$A$44:$IV$44,[153]BOP!$A$59:$IV$59,[153]BOP!#REF!,[153]BOP!#REF!,[153]BOP!$A$79:$IV$79,[153]BOP!$A$81:$IV$88,[153]BOP!#REF!</definedName>
    <definedName name="Cwvu.gold." localSheetId="21" hidden="1">[153]BOP!$A$36:$IV$36,[153]BOP!$A$44:$IV$44,[153]BOP!$A$59:$IV$59,[153]BOP!#REF!,[153]BOP!#REF!,[153]BOP!$A$79:$IV$79,[153]BOP!$A$81:$IV$88,[153]BOP!#REF!</definedName>
    <definedName name="Cwvu.gold." localSheetId="22" hidden="1">[153]BOP!$A$36:$IV$36,[153]BOP!$A$44:$IV$44,[153]BOP!$A$59:$IV$59,[153]BOP!#REF!,[153]BOP!#REF!,[153]BOP!$A$79:$IV$79,[153]BOP!$A$81:$IV$88,[153]BOP!#REF!</definedName>
    <definedName name="Cwvu.gold." localSheetId="28" hidden="1">[153]BOP!$A$36:$IV$36,[153]BOP!$A$44:$IV$44,[153]BOP!$A$59:$IV$59,[153]BOP!#REF!,[153]BOP!#REF!,[153]BOP!$A$79:$IV$79,[153]BOP!$A$81:$IV$88,[153]BOP!#REF!</definedName>
    <definedName name="Cwvu.gold." localSheetId="29" hidden="1">[153]BOP!$A$36:$IV$36,[153]BOP!$A$44:$IV$44,[153]BOP!$A$59:$IV$59,[153]BOP!#REF!,[153]BOP!#REF!,[153]BOP!$A$79:$IV$79,[153]BOP!$A$81:$IV$88,[153]BOP!#REF!</definedName>
    <definedName name="Cwvu.gold." localSheetId="31" hidden="1">[153]BOP!$A$36:$IV$36,[153]BOP!$A$44:$IV$44,[153]BOP!$A$59:$IV$59,[153]BOP!#REF!,[153]BOP!#REF!,[153]BOP!$A$79:$IV$79,[153]BOP!$A$81:$IV$88,[153]BOP!#REF!</definedName>
    <definedName name="Cwvu.gold." localSheetId="32" hidden="1">[153]BOP!$A$36:$IV$36,[153]BOP!$A$44:$IV$44,[153]BOP!$A$59:$IV$59,[153]BOP!#REF!,[153]BOP!#REF!,[153]BOP!$A$79:$IV$79,[153]BOP!$A$81:$IV$88,[153]BOP!#REF!</definedName>
    <definedName name="Cwvu.gold." localSheetId="33" hidden="1">[153]BOP!$A$36:$IV$36,[153]BOP!$A$44:$IV$44,[153]BOP!$A$59:$IV$59,[153]BOP!#REF!,[153]BOP!#REF!,[153]BOP!$A$79:$IV$79,[153]BOP!$A$81:$IV$88,[153]BOP!#REF!</definedName>
    <definedName name="Cwvu.gold." localSheetId="34" hidden="1">[153]BOP!$A$36:$IV$36,[153]BOP!$A$44:$IV$44,[153]BOP!$A$59:$IV$59,[153]BOP!#REF!,[153]BOP!#REF!,[153]BOP!$A$79:$IV$79,[153]BOP!$A$81:$IV$88,[153]BOP!#REF!</definedName>
    <definedName name="Cwvu.gold." localSheetId="37" hidden="1">[153]BOP!$A$36:$IV$36,[153]BOP!$A$44:$IV$44,[153]BOP!$A$59:$IV$59,[153]BOP!#REF!,[153]BOP!#REF!,[153]BOP!$A$79:$IV$79,[153]BOP!$A$81:$IV$88,[153]BOP!#REF!</definedName>
    <definedName name="Cwvu.gold." localSheetId="45" hidden="1">[153]BOP!$A$36:$IV$36,[153]BOP!$A$44:$IV$44,[153]BOP!$A$59:$IV$59,[153]BOP!#REF!,[153]BOP!#REF!,[153]BOP!$A$79:$IV$79,[153]BOP!$A$81:$IV$88,[153]BOP!#REF!</definedName>
    <definedName name="Cwvu.gold." localSheetId="49" hidden="1">[153]BOP!$A$36:$IV$36,[153]BOP!$A$44:$IV$44,[153]BOP!$A$59:$IV$59,[153]BOP!#REF!,[153]BOP!#REF!,[153]BOP!$A$79:$IV$79,[153]BOP!$A$81:$IV$88,[153]BOP!#REF!</definedName>
    <definedName name="Cwvu.gold." localSheetId="5" hidden="1">[154]BOP!$A$36:$IV$36,[154]BOP!$A$44:$IV$44,[154]BOP!$A$59:$IV$59,[154]BOP!#REF!,[154]BOP!#REF!,[154]BOP!$A$79:$IV$79,[154]BOP!$A$81:$IV$88,[154]BOP!#REF!</definedName>
    <definedName name="Cwvu.gold." localSheetId="51" hidden="1">[153]BOP!$A$36:$IV$36,[153]BOP!$A$44:$IV$44,[153]BOP!$A$59:$IV$59,[153]BOP!#REF!,[153]BOP!#REF!,[153]BOP!$A$79:$IV$79,[153]BOP!$A$81:$IV$88,[153]BOP!#REF!</definedName>
    <definedName name="Cwvu.gold." localSheetId="52" hidden="1">[153]BOP!$A$36:$IV$36,[153]BOP!$A$44:$IV$44,[153]BOP!$A$59:$IV$59,[153]BOP!#REF!,[153]BOP!#REF!,[153]BOP!$A$79:$IV$79,[153]BOP!$A$81:$IV$88,[153]BOP!#REF!</definedName>
    <definedName name="Cwvu.gold." localSheetId="53" hidden="1">[153]BOP!$A$36:$IV$36,[153]BOP!$A$44:$IV$44,[153]BOP!$A$59:$IV$59,[153]BOP!#REF!,[153]BOP!#REF!,[153]BOP!$A$79:$IV$79,[153]BOP!$A$81:$IV$88,[153]BOP!#REF!</definedName>
    <definedName name="Cwvu.gold." localSheetId="54" hidden="1">[153]BOP!$A$36:$IV$36,[153]BOP!$A$44:$IV$44,[153]BOP!$A$59:$IV$59,[153]BOP!#REF!,[153]BOP!#REF!,[153]BOP!$A$79:$IV$79,[153]BOP!$A$81:$IV$88,[153]BOP!#REF!</definedName>
    <definedName name="Cwvu.gold." localSheetId="55" hidden="1">[153]BOP!$A$36:$IV$36,[153]BOP!$A$44:$IV$44,[153]BOP!$A$59:$IV$59,[153]BOP!#REF!,[153]BOP!#REF!,[153]BOP!$A$79:$IV$79,[153]BOP!$A$81:$IV$88,[153]BOP!#REF!</definedName>
    <definedName name="Cwvu.gold." localSheetId="56" hidden="1">[153]BOP!$A$36:$IV$36,[153]BOP!$A$44:$IV$44,[153]BOP!$A$59:$IV$59,[153]BOP!#REF!,[153]BOP!#REF!,[153]BOP!$A$79:$IV$79,[153]BOP!$A$81:$IV$88,[153]BOP!#REF!</definedName>
    <definedName name="Cwvu.gold." localSheetId="57" hidden="1">[153]BOP!$A$36:$IV$36,[153]BOP!$A$44:$IV$44,[153]BOP!$A$59:$IV$59,[153]BOP!#REF!,[153]BOP!#REF!,[153]BOP!$A$79:$IV$79,[153]BOP!$A$81:$IV$88,[153]BOP!#REF!</definedName>
    <definedName name="Cwvu.gold." localSheetId="58" hidden="1">[153]BOP!$A$36:$IV$36,[153]BOP!$A$44:$IV$44,[153]BOP!$A$59:$IV$59,[153]BOP!#REF!,[153]BOP!#REF!,[153]BOP!$A$79:$IV$79,[153]BOP!$A$81:$IV$88,[153]BOP!#REF!</definedName>
    <definedName name="Cwvu.gold." localSheetId="59" hidden="1">[153]BOP!$A$36:$IV$36,[153]BOP!$A$44:$IV$44,[153]BOP!$A$59:$IV$59,[153]BOP!#REF!,[153]BOP!#REF!,[153]BOP!$A$79:$IV$79,[153]BOP!$A$81:$IV$88,[153]BOP!#REF!</definedName>
    <definedName name="Cwvu.gold." localSheetId="60" hidden="1">[153]BOP!$36:$36,[153]BOP!$44:$44,[153]BOP!$59:$59,[153]BOP!#REF!,[153]BOP!#REF!,[153]BOP!$79:$79,[153]BOP!$81:$88,[153]BOP!#REF!</definedName>
    <definedName name="Cwvu.gold." localSheetId="61" hidden="1">[153]BOP!$36:$36,[153]BOP!$44:$44,[153]BOP!$59:$59,[153]BOP!#REF!,[153]BOP!#REF!,[153]BOP!$79:$79,[153]BOP!$81:$88,[153]BOP!#REF!</definedName>
    <definedName name="Cwvu.gold." localSheetId="62" hidden="1">[153]BOP!$36:$36,[153]BOP!$44:$44,[153]BOP!$59:$59,[153]BOP!#REF!,[153]BOP!#REF!,[153]BOP!$79:$79,[153]BOP!$81:$88,[153]BOP!#REF!</definedName>
    <definedName name="Cwvu.gold." localSheetId="63" hidden="1">[153]BOP!$36:$36,[153]BOP!$44:$44,[153]BOP!$59:$59,[153]BOP!#REF!,[153]BOP!#REF!,[153]BOP!$79:$79,[153]BOP!$81:$88,[153]BOP!#REF!</definedName>
    <definedName name="Cwvu.gold." localSheetId="6" hidden="1">[155]BOP!$A$36:$IV$36,[155]BOP!$A$44:$IV$44,[155]BOP!$A$59:$IV$59,[155]BOP!#REF!,[155]BOP!#REF!,[155]BOP!$A$79:$IV$79,[155]BOP!$A$81:$IV$88,[155]BOP!#REF!</definedName>
    <definedName name="Cwvu.gold." localSheetId="64" hidden="1">[153]BOP!$A$36:$IV$36,[153]BOP!$A$44:$IV$44,[153]BOP!$A$59:$IV$59,[153]BOP!#REF!,[153]BOP!#REF!,[153]BOP!$A$79:$IV$79,[153]BOP!$A$81:$IV$88,[153]BOP!#REF!</definedName>
    <definedName name="Cwvu.gold." localSheetId="65" hidden="1">[153]BOP!$A$36:$IV$36,[153]BOP!$A$44:$IV$44,[153]BOP!$A$59:$IV$59,[153]BOP!#REF!,[153]BOP!#REF!,[153]BOP!$A$79:$IV$79,[153]BOP!$A$81:$IV$88,[153]BOP!#REF!</definedName>
    <definedName name="Cwvu.gold." localSheetId="66" hidden="1">[153]BOP!$A$36:$IV$36,[153]BOP!$A$44:$IV$44,[153]BOP!$A$59:$IV$59,[153]BOP!#REF!,[153]BOP!#REF!,[153]BOP!$A$79:$IV$79,[153]BOP!$A$81:$IV$88,[153]BOP!#REF!</definedName>
    <definedName name="Cwvu.gold." localSheetId="67" hidden="1">[153]BOP!$A$36:$IV$36,[153]BOP!$A$44:$IV$44,[153]BOP!$A$59:$IV$59,[153]BOP!#REF!,[153]BOP!#REF!,[153]BOP!$A$79:$IV$79,[153]BOP!$A$81:$IV$88,[153]BOP!#REF!</definedName>
    <definedName name="Cwvu.gold." localSheetId="68" hidden="1">[153]BOP!$A$36:$IV$36,[153]BOP!$A$44:$IV$44,[153]BOP!$A$59:$IV$59,[153]BOP!#REF!,[153]BOP!#REF!,[153]BOP!$A$79:$IV$79,[153]BOP!$A$81:$IV$88,[153]BOP!#REF!</definedName>
    <definedName name="Cwvu.gold." localSheetId="69" hidden="1">[153]BOP!$A$36:$IV$36,[153]BOP!$A$44:$IV$44,[153]BOP!$A$59:$IV$59,[153]BOP!#REF!,[153]BOP!#REF!,[153]BOP!$A$79:$IV$79,[153]BOP!$A$81:$IV$88,[153]BOP!#REF!</definedName>
    <definedName name="Cwvu.gold." localSheetId="70" hidden="1">[153]BOP!$A$36:$IV$36,[153]BOP!$A$44:$IV$44,[153]BOP!$A$59:$IV$59,[153]BOP!#REF!,[153]BOP!#REF!,[153]BOP!$A$79:$IV$79,[153]BOP!$A$81:$IV$88,[153]BOP!#REF!</definedName>
    <definedName name="Cwvu.gold." localSheetId="71" hidden="1">[153]BOP!$A$36:$IV$36,[153]BOP!$A$44:$IV$44,[153]BOP!$A$59:$IV$59,[153]BOP!#REF!,[153]BOP!#REF!,[153]BOP!$A$79:$IV$79,[153]BOP!$A$81:$IV$88,[153]BOP!#REF!</definedName>
    <definedName name="Cwvu.gold." localSheetId="72" hidden="1">[153]BOP!$A$36:$IV$36,[153]BOP!$A$44:$IV$44,[153]BOP!$A$59:$IV$59,[153]BOP!#REF!,[153]BOP!#REF!,[153]BOP!$A$79:$IV$79,[153]BOP!$A$81:$IV$88,[153]BOP!#REF!</definedName>
    <definedName name="Cwvu.gold." localSheetId="73" hidden="1">[153]BOP!$A$36:$IV$36,[153]BOP!$A$44:$IV$44,[153]BOP!$A$59:$IV$59,[153]BOP!#REF!,[153]BOP!#REF!,[153]BOP!$A$79:$IV$79,[153]BOP!$A$81:$IV$88,[153]BOP!#REF!</definedName>
    <definedName name="Cwvu.gold." localSheetId="7" hidden="1">[153]BOP!$A$36:$IV$36,[153]BOP!$A$44:$IV$44,[153]BOP!$A$59:$IV$59,[153]BOP!#REF!,[153]BOP!#REF!,[153]BOP!$A$79:$IV$79,[153]BOP!$A$81:$IV$88,[153]BOP!#REF!</definedName>
    <definedName name="Cwvu.gold." localSheetId="74" hidden="1">[153]BOP!$A$36:$IV$36,[153]BOP!$A$44:$IV$44,[153]BOP!$A$59:$IV$59,[153]BOP!#REF!,[153]BOP!#REF!,[153]BOP!$A$79:$IV$79,[153]BOP!$A$81:$IV$88,[153]BOP!#REF!</definedName>
    <definedName name="Cwvu.gold." localSheetId="75" hidden="1">[153]BOP!$A$36:$IV$36,[153]BOP!$A$44:$IV$44,[153]BOP!$A$59:$IV$59,[153]BOP!#REF!,[153]BOP!#REF!,[153]BOP!$A$79:$IV$79,[153]BOP!$A$81:$IV$88,[153]BOP!#REF!</definedName>
    <definedName name="Cwvu.gold." localSheetId="76" hidden="1">[153]BOP!$A$36:$IV$36,[153]BOP!$A$44:$IV$44,[153]BOP!$A$59:$IV$59,[153]BOP!#REF!,[153]BOP!#REF!,[153]BOP!$A$79:$IV$79,[153]BOP!$A$81:$IV$88,[153]BOP!#REF!</definedName>
    <definedName name="Cwvu.gold." localSheetId="77" hidden="1">[153]BOP!$A$36:$IV$36,[153]BOP!$A$44:$IV$44,[153]BOP!$A$59:$IV$59,[153]BOP!#REF!,[153]BOP!#REF!,[153]BOP!$A$79:$IV$79,[153]BOP!$A$81:$IV$88,[153]BOP!#REF!</definedName>
    <definedName name="Cwvu.gold." localSheetId="78" hidden="1">[153]BOP!$A$36:$IV$36,[153]BOP!$A$44:$IV$44,[153]BOP!$A$59:$IV$59,[153]BOP!#REF!,[153]BOP!#REF!,[153]BOP!$A$79:$IV$79,[153]BOP!$A$81:$IV$88,[153]BOP!#REF!</definedName>
    <definedName name="Cwvu.gold." localSheetId="79" hidden="1">[154]BOP!$A$36:$IV$36,[154]BOP!$A$44:$IV$44,[154]BOP!$A$59:$IV$59,[154]BOP!#REF!,[154]BOP!#REF!,[154]BOP!$A$79:$IV$79,[154]BOP!$A$81:$IV$88,[154]BOP!#REF!</definedName>
    <definedName name="Cwvu.gold." localSheetId="8" hidden="1">[153]BOP!$A$36:$IV$36,[153]BOP!$A$44:$IV$44,[153]BOP!$A$59:$IV$59,[153]BOP!#REF!,[153]BOP!#REF!,[153]BOP!$A$79:$IV$79,[153]BOP!$A$81:$IV$88,[153]BOP!#REF!</definedName>
    <definedName name="Cwvu.gold." localSheetId="9" hidden="1">[154]BOP!$A$36:$IV$36,[154]BOP!$A$44:$IV$44,[154]BOP!$A$59:$IV$59,[154]BOP!#REF!,[154]BOP!#REF!,[154]BOP!$A$79:$IV$79,[154]BOP!$A$81:$IV$88,[154]BOP!#REF!</definedName>
    <definedName name="Cwvu.gold." hidden="1">[153]BOP!$A$36:$IV$36,[153]BOP!$A$44:$IV$44,[153]BOP!$A$59:$IV$59,[153]BOP!#REF!,[153]BOP!#REF!,[153]BOP!$A$79:$IV$79,[153]BOP!$A$81:$IV$88,[153]BOP!#REF!</definedName>
    <definedName name="Cwvu.goldall." localSheetId="1" hidden="1">[153]BOP!$A$36:$IV$36,[153]BOP!$A$44:$IV$44,[153]BOP!$A$59:$IV$59,[153]BOP!#REF!,[153]BOP!#REF!,[153]BOP!$A$79:$IV$79,[153]BOP!$A$81:$IV$88,[153]BOP!#REF!</definedName>
    <definedName name="Cwvu.goldall." localSheetId="13" hidden="1">[153]BOP!$A$36:$IV$36,[153]BOP!$A$44:$IV$44,[153]BOP!$A$59:$IV$59,[153]BOP!#REF!,[153]BOP!#REF!,[153]BOP!$A$79:$IV$79,[153]BOP!$A$81:$IV$88,[153]BOP!#REF!</definedName>
    <definedName name="Cwvu.goldall." localSheetId="16" hidden="1">[153]BOP!$A$36:$IV$36,[153]BOP!$A$44:$IV$44,[153]BOP!$A$59:$IV$59,[153]BOP!#REF!,[153]BOP!#REF!,[153]BOP!$A$79:$IV$79,[153]BOP!$A$81:$IV$88,[153]BOP!#REF!</definedName>
    <definedName name="Cwvu.goldall." localSheetId="17" hidden="1">[153]BOP!$A$36:$IV$36,[153]BOP!$A$44:$IV$44,[153]BOP!$A$59:$IV$59,[153]BOP!#REF!,[153]BOP!#REF!,[153]BOP!$A$79:$IV$79,[153]BOP!$A$81:$IV$88,[153]BOP!#REF!</definedName>
    <definedName name="Cwvu.goldall." localSheetId="18" hidden="1">[153]BOP!$A$36:$IV$36,[153]BOP!$A$44:$IV$44,[153]BOP!$A$59:$IV$59,[153]BOP!#REF!,[153]BOP!#REF!,[153]BOP!$A$79:$IV$79,[153]BOP!$A$81:$IV$88,[153]BOP!#REF!</definedName>
    <definedName name="Cwvu.goldall." localSheetId="19" hidden="1">[153]BOP!$A$36:$IV$36,[153]BOP!$A$44:$IV$44,[153]BOP!$A$59:$IV$59,[153]BOP!#REF!,[153]BOP!#REF!,[153]BOP!$A$79:$IV$79,[153]BOP!$A$81:$IV$88,[153]BOP!#REF!</definedName>
    <definedName name="Cwvu.goldall." localSheetId="20" hidden="1">[153]BOP!$A$36:$IV$36,[153]BOP!$A$44:$IV$44,[153]BOP!$A$59:$IV$59,[153]BOP!#REF!,[153]BOP!#REF!,[153]BOP!$A$79:$IV$79,[153]BOP!$A$81:$IV$88,[153]BOP!#REF!</definedName>
    <definedName name="Cwvu.goldall." localSheetId="21" hidden="1">[153]BOP!$A$36:$IV$36,[153]BOP!$A$44:$IV$44,[153]BOP!$A$59:$IV$59,[153]BOP!#REF!,[153]BOP!#REF!,[153]BOP!$A$79:$IV$79,[153]BOP!$A$81:$IV$88,[153]BOP!#REF!</definedName>
    <definedName name="Cwvu.goldall." localSheetId="22" hidden="1">[153]BOP!$A$36:$IV$36,[153]BOP!$A$44:$IV$44,[153]BOP!$A$59:$IV$59,[153]BOP!#REF!,[153]BOP!#REF!,[153]BOP!$A$79:$IV$79,[153]BOP!$A$81:$IV$88,[153]BOP!#REF!</definedName>
    <definedName name="Cwvu.goldall." localSheetId="28" hidden="1">[153]BOP!$A$36:$IV$36,[153]BOP!$A$44:$IV$44,[153]BOP!$A$59:$IV$59,[153]BOP!#REF!,[153]BOP!#REF!,[153]BOP!$A$79:$IV$79,[153]BOP!$A$81:$IV$88,[153]BOP!#REF!</definedName>
    <definedName name="Cwvu.goldall." localSheetId="29" hidden="1">[153]BOP!$A$36:$IV$36,[153]BOP!$A$44:$IV$44,[153]BOP!$A$59:$IV$59,[153]BOP!#REF!,[153]BOP!#REF!,[153]BOP!$A$79:$IV$79,[153]BOP!$A$81:$IV$88,[153]BOP!#REF!</definedName>
    <definedName name="Cwvu.goldall." localSheetId="31" hidden="1">[153]BOP!$A$36:$IV$36,[153]BOP!$A$44:$IV$44,[153]BOP!$A$59:$IV$59,[153]BOP!#REF!,[153]BOP!#REF!,[153]BOP!$A$79:$IV$79,[153]BOP!$A$81:$IV$88,[153]BOP!#REF!</definedName>
    <definedName name="Cwvu.goldall." localSheetId="32" hidden="1">[153]BOP!$A$36:$IV$36,[153]BOP!$A$44:$IV$44,[153]BOP!$A$59:$IV$59,[153]BOP!#REF!,[153]BOP!#REF!,[153]BOP!$A$79:$IV$79,[153]BOP!$A$81:$IV$88,[153]BOP!#REF!</definedName>
    <definedName name="Cwvu.goldall." localSheetId="33" hidden="1">[153]BOP!$A$36:$IV$36,[153]BOP!$A$44:$IV$44,[153]BOP!$A$59:$IV$59,[153]BOP!#REF!,[153]BOP!#REF!,[153]BOP!$A$79:$IV$79,[153]BOP!$A$81:$IV$88,[153]BOP!#REF!</definedName>
    <definedName name="Cwvu.goldall." localSheetId="34" hidden="1">[153]BOP!$A$36:$IV$36,[153]BOP!$A$44:$IV$44,[153]BOP!$A$59:$IV$59,[153]BOP!#REF!,[153]BOP!#REF!,[153]BOP!$A$79:$IV$79,[153]BOP!$A$81:$IV$88,[153]BOP!#REF!</definedName>
    <definedName name="Cwvu.goldall." localSheetId="37" hidden="1">[153]BOP!$A$36:$IV$36,[153]BOP!$A$44:$IV$44,[153]BOP!$A$59:$IV$59,[153]BOP!#REF!,[153]BOP!#REF!,[153]BOP!$A$79:$IV$79,[153]BOP!$A$81:$IV$88,[153]BOP!#REF!</definedName>
    <definedName name="Cwvu.goldall." localSheetId="45" hidden="1">[153]BOP!$A$36:$IV$36,[153]BOP!$A$44:$IV$44,[153]BOP!$A$59:$IV$59,[153]BOP!#REF!,[153]BOP!#REF!,[153]BOP!$A$79:$IV$79,[153]BOP!$A$81:$IV$88,[153]BOP!#REF!</definedName>
    <definedName name="Cwvu.goldall." localSheetId="49" hidden="1">[153]BOP!$A$36:$IV$36,[153]BOP!$A$44:$IV$44,[153]BOP!$A$59:$IV$59,[153]BOP!#REF!,[153]BOP!#REF!,[153]BOP!$A$79:$IV$79,[153]BOP!$A$81:$IV$88,[153]BOP!#REF!</definedName>
    <definedName name="Cwvu.goldall." localSheetId="5" hidden="1">[154]BOP!$A$36:$IV$36,[154]BOP!$A$44:$IV$44,[154]BOP!$A$59:$IV$59,[154]BOP!#REF!,[154]BOP!#REF!,[154]BOP!$A$79:$IV$79,[154]BOP!$A$81:$IV$88,[154]BOP!#REF!</definedName>
    <definedName name="Cwvu.goldall." localSheetId="51" hidden="1">[153]BOP!$A$36:$IV$36,[153]BOP!$A$44:$IV$44,[153]BOP!$A$59:$IV$59,[153]BOP!#REF!,[153]BOP!#REF!,[153]BOP!$A$79:$IV$79,[153]BOP!$A$81:$IV$88,[153]BOP!#REF!</definedName>
    <definedName name="Cwvu.goldall." localSheetId="52" hidden="1">[153]BOP!$A$36:$IV$36,[153]BOP!$A$44:$IV$44,[153]BOP!$A$59:$IV$59,[153]BOP!#REF!,[153]BOP!#REF!,[153]BOP!$A$79:$IV$79,[153]BOP!$A$81:$IV$88,[153]BOP!#REF!</definedName>
    <definedName name="Cwvu.goldall." localSheetId="53" hidden="1">[153]BOP!$A$36:$IV$36,[153]BOP!$A$44:$IV$44,[153]BOP!$A$59:$IV$59,[153]BOP!#REF!,[153]BOP!#REF!,[153]BOP!$A$79:$IV$79,[153]BOP!$A$81:$IV$88,[153]BOP!#REF!</definedName>
    <definedName name="Cwvu.goldall." localSheetId="54" hidden="1">[153]BOP!$A$36:$IV$36,[153]BOP!$A$44:$IV$44,[153]BOP!$A$59:$IV$59,[153]BOP!#REF!,[153]BOP!#REF!,[153]BOP!$A$79:$IV$79,[153]BOP!$A$81:$IV$88,[153]BOP!#REF!</definedName>
    <definedName name="Cwvu.goldall." localSheetId="55" hidden="1">[153]BOP!$A$36:$IV$36,[153]BOP!$A$44:$IV$44,[153]BOP!$A$59:$IV$59,[153]BOP!#REF!,[153]BOP!#REF!,[153]BOP!$A$79:$IV$79,[153]BOP!$A$81:$IV$88,[153]BOP!#REF!</definedName>
    <definedName name="Cwvu.goldall." localSheetId="57" hidden="1">[153]BOP!$A$36:$IV$36,[153]BOP!$A$44:$IV$44,[153]BOP!$A$59:$IV$59,[153]BOP!#REF!,[153]BOP!#REF!,[153]BOP!$A$79:$IV$79,[153]BOP!$A$81:$IV$88,[153]BOP!#REF!</definedName>
    <definedName name="Cwvu.goldall." localSheetId="6" hidden="1">[155]BOP!$A$36:$IV$36,[155]BOP!$A$44:$IV$44,[155]BOP!$A$59:$IV$59,[155]BOP!#REF!,[155]BOP!#REF!,[155]BOP!$A$79:$IV$79,[155]BOP!$A$81:$IV$88,[155]BOP!#REF!</definedName>
    <definedName name="Cwvu.goldall." localSheetId="66" hidden="1">[153]BOP!$A$36:$IV$36,[153]BOP!$A$44:$IV$44,[153]BOP!$A$59:$IV$59,[153]BOP!#REF!,[153]BOP!#REF!,[153]BOP!$A$79:$IV$79,[153]BOP!$A$81:$IV$88,[153]BOP!#REF!</definedName>
    <definedName name="Cwvu.goldall." localSheetId="69" hidden="1">[153]BOP!$A$36:$IV$36,[153]BOP!$A$44:$IV$44,[153]BOP!$A$59:$IV$59,[153]BOP!#REF!,[153]BOP!#REF!,[153]BOP!$A$79:$IV$79,[153]BOP!$A$81:$IV$88,[153]BOP!#REF!</definedName>
    <definedName name="Cwvu.goldall." localSheetId="71" hidden="1">[153]BOP!$A$36:$IV$36,[153]BOP!$A$44:$IV$44,[153]BOP!$A$59:$IV$59,[153]BOP!#REF!,[153]BOP!#REF!,[153]BOP!$A$79:$IV$79,[153]BOP!$A$81:$IV$88,[153]BOP!#REF!</definedName>
    <definedName name="Cwvu.goldall." localSheetId="72" hidden="1">[153]BOP!$A$36:$IV$36,[153]BOP!$A$44:$IV$44,[153]BOP!$A$59:$IV$59,[153]BOP!#REF!,[153]BOP!#REF!,[153]BOP!$A$79:$IV$79,[153]BOP!$A$81:$IV$88,[153]BOP!#REF!</definedName>
    <definedName name="Cwvu.goldall." localSheetId="73" hidden="1">[153]BOP!$A$36:$IV$36,[153]BOP!$A$44:$IV$44,[153]BOP!$A$59:$IV$59,[153]BOP!#REF!,[153]BOP!#REF!,[153]BOP!$A$79:$IV$79,[153]BOP!$A$81:$IV$88,[153]BOP!#REF!</definedName>
    <definedName name="Cwvu.goldall." localSheetId="7" hidden="1">[153]BOP!$A$36:$IV$36,[153]BOP!$A$44:$IV$44,[153]BOP!$A$59:$IV$59,[153]BOP!#REF!,[153]BOP!#REF!,[153]BOP!$A$79:$IV$79,[153]BOP!$A$81:$IV$88,[153]BOP!#REF!</definedName>
    <definedName name="Cwvu.goldall." localSheetId="74" hidden="1">[153]BOP!$A$36:$IV$36,[153]BOP!$A$44:$IV$44,[153]BOP!$A$59:$IV$59,[153]BOP!#REF!,[153]BOP!#REF!,[153]BOP!$A$79:$IV$79,[153]BOP!$A$81:$IV$88,[153]BOP!#REF!</definedName>
    <definedName name="Cwvu.goldall." localSheetId="75" hidden="1">[153]BOP!$A$36:$IV$36,[153]BOP!$A$44:$IV$44,[153]BOP!$A$59:$IV$59,[153]BOP!#REF!,[153]BOP!#REF!,[153]BOP!$A$79:$IV$79,[153]BOP!$A$81:$IV$88,[153]BOP!#REF!</definedName>
    <definedName name="Cwvu.goldall." localSheetId="76" hidden="1">[153]BOP!$A$36:$IV$36,[153]BOP!$A$44:$IV$44,[153]BOP!$A$59:$IV$59,[153]BOP!#REF!,[153]BOP!#REF!,[153]BOP!$A$79:$IV$79,[153]BOP!$A$81:$IV$88,[153]BOP!#REF!</definedName>
    <definedName name="Cwvu.goldall." localSheetId="79" hidden="1">[154]BOP!$A$36:$IV$36,[154]BOP!$A$44:$IV$44,[154]BOP!$A$59:$IV$59,[154]BOP!#REF!,[154]BOP!#REF!,[154]BOP!$A$79:$IV$79,[154]BOP!$A$81:$IV$88,[154]BOP!#REF!</definedName>
    <definedName name="Cwvu.goldall." localSheetId="8" hidden="1">[153]BOP!$A$36:$IV$36,[153]BOP!$A$44:$IV$44,[153]BOP!$A$59:$IV$59,[153]BOP!#REF!,[153]BOP!#REF!,[153]BOP!$A$79:$IV$79,[153]BOP!$A$81:$IV$88,[153]BOP!#REF!</definedName>
    <definedName name="Cwvu.goldall." localSheetId="9" hidden="1">[154]BOP!$A$36:$IV$36,[154]BOP!$A$44:$IV$44,[154]BOP!$A$59:$IV$59,[154]BOP!#REF!,[154]BOP!#REF!,[154]BOP!$A$79:$IV$79,[154]BOP!$A$81:$IV$88,[154]BOP!#REF!</definedName>
    <definedName name="Cwvu.goldall." hidden="1">[153]BOP!$A$36:$IV$36,[153]BOP!$A$44:$IV$44,[153]BOP!$A$59:$IV$59,[153]BOP!#REF!,[153]BOP!#REF!,[153]BOP!$A$79:$IV$79,[153]BOP!$A$81:$IV$88,[153]BOP!#REF!</definedName>
    <definedName name="Cwvu.imports." localSheetId="1" hidden="1">[153]BOP!$A$36:$IV$36,[153]BOP!$A$44:$IV$44,[153]BOP!$A$59:$IV$59,[153]BOP!#REF!,[153]BOP!#REF!,[153]BOP!$A$79:$IV$79,[153]BOP!$A$81:$IV$88,[153]BOP!#REF!,[153]BOP!#REF!</definedName>
    <definedName name="Cwvu.imports." localSheetId="13" hidden="1">[153]BOP!$A$36:$IV$36,[153]BOP!$A$44:$IV$44,[153]BOP!$A$59:$IV$59,[153]BOP!#REF!,[153]BOP!#REF!,[153]BOP!$A$79:$IV$79,[153]BOP!$A$81:$IV$88,[153]BOP!#REF!,[153]BOP!#REF!</definedName>
    <definedName name="Cwvu.imports." localSheetId="15" hidden="1">[153]BOP!$A$36:$IV$36,[153]BOP!$A$44:$IV$44,[153]BOP!$A$59:$IV$59,[153]BOP!#REF!,[153]BOP!#REF!,[153]BOP!$A$79:$IV$79,[153]BOP!$A$81:$IV$88,[153]BOP!#REF!,[153]BOP!#REF!</definedName>
    <definedName name="Cwvu.imports." localSheetId="16" hidden="1">[153]BOP!$A$36:$IV$36,[153]BOP!$A$44:$IV$44,[153]BOP!$A$59:$IV$59,[153]BOP!#REF!,[153]BOP!#REF!,[153]BOP!$A$79:$IV$79,[153]BOP!$A$81:$IV$88,[153]BOP!#REF!,[153]BOP!#REF!</definedName>
    <definedName name="Cwvu.imports." localSheetId="17" hidden="1">[153]BOP!$A$36:$IV$36,[153]BOP!$A$44:$IV$44,[153]BOP!$A$59:$IV$59,[153]BOP!#REF!,[153]BOP!#REF!,[153]BOP!$A$79:$IV$79,[153]BOP!$A$81:$IV$88,[153]BOP!#REF!,[153]BOP!#REF!</definedName>
    <definedName name="Cwvu.imports." localSheetId="18" hidden="1">[153]BOP!$A$36:$IV$36,[153]BOP!$A$44:$IV$44,[153]BOP!$A$59:$IV$59,[153]BOP!#REF!,[153]BOP!#REF!,[153]BOP!$A$79:$IV$79,[153]BOP!$A$81:$IV$88,[153]BOP!#REF!,[153]BOP!#REF!</definedName>
    <definedName name="Cwvu.imports." localSheetId="19" hidden="1">[153]BOP!$A$36:$IV$36,[153]BOP!$A$44:$IV$44,[153]BOP!$A$59:$IV$59,[153]BOP!#REF!,[153]BOP!#REF!,[153]BOP!$A$79:$IV$79,[153]BOP!$A$81:$IV$88,[153]BOP!#REF!,[153]BOP!#REF!</definedName>
    <definedName name="Cwvu.imports." localSheetId="20" hidden="1">[153]BOP!$A$36:$IV$36,[153]BOP!$A$44:$IV$44,[153]BOP!$A$59:$IV$59,[153]BOP!#REF!,[153]BOP!#REF!,[153]BOP!$A$79:$IV$79,[153]BOP!$A$81:$IV$88,[153]BOP!#REF!,[153]BOP!#REF!</definedName>
    <definedName name="Cwvu.imports." localSheetId="21" hidden="1">[153]BOP!$A$36:$IV$36,[153]BOP!$A$44:$IV$44,[153]BOP!$A$59:$IV$59,[153]BOP!#REF!,[153]BOP!#REF!,[153]BOP!$A$79:$IV$79,[153]BOP!$A$81:$IV$88,[153]BOP!#REF!,[153]BOP!#REF!</definedName>
    <definedName name="Cwvu.imports." localSheetId="22" hidden="1">[153]BOP!$A$36:$IV$36,[153]BOP!$A$44:$IV$44,[153]BOP!$A$59:$IV$59,[153]BOP!#REF!,[153]BOP!#REF!,[153]BOP!$A$79:$IV$79,[153]BOP!$A$81:$IV$88,[153]BOP!#REF!,[153]BOP!#REF!</definedName>
    <definedName name="Cwvu.imports." localSheetId="28" hidden="1">[153]BOP!$A$36:$IV$36,[153]BOP!$A$44:$IV$44,[153]BOP!$A$59:$IV$59,[153]BOP!#REF!,[153]BOP!#REF!,[153]BOP!$A$79:$IV$79,[153]BOP!$A$81:$IV$88,[153]BOP!#REF!,[153]BOP!#REF!</definedName>
    <definedName name="Cwvu.imports." localSheetId="29" hidden="1">[153]BOP!$A$36:$IV$36,[153]BOP!$A$44:$IV$44,[153]BOP!$A$59:$IV$59,[153]BOP!#REF!,[153]BOP!#REF!,[153]BOP!$A$79:$IV$79,[153]BOP!$A$81:$IV$88,[153]BOP!#REF!,[153]BOP!#REF!</definedName>
    <definedName name="Cwvu.imports." localSheetId="31" hidden="1">[153]BOP!$A$36:$IV$36,[153]BOP!$A$44:$IV$44,[153]BOP!$A$59:$IV$59,[153]BOP!#REF!,[153]BOP!#REF!,[153]BOP!$A$79:$IV$79,[153]BOP!$A$81:$IV$88,[153]BOP!#REF!,[153]BOP!#REF!</definedName>
    <definedName name="Cwvu.imports." localSheetId="32" hidden="1">[153]BOP!$A$36:$IV$36,[153]BOP!$A$44:$IV$44,[153]BOP!$A$59:$IV$59,[153]BOP!#REF!,[153]BOP!#REF!,[153]BOP!$A$79:$IV$79,[153]BOP!$A$81:$IV$88,[153]BOP!#REF!,[153]BOP!#REF!</definedName>
    <definedName name="Cwvu.imports." localSheetId="33" hidden="1">[153]BOP!$A$36:$IV$36,[153]BOP!$A$44:$IV$44,[153]BOP!$A$59:$IV$59,[153]BOP!#REF!,[153]BOP!#REF!,[153]BOP!$A$79:$IV$79,[153]BOP!$A$81:$IV$88,[153]BOP!#REF!,[153]BOP!#REF!</definedName>
    <definedName name="Cwvu.imports." localSheetId="34" hidden="1">[153]BOP!$A$36:$IV$36,[153]BOP!$A$44:$IV$44,[153]BOP!$A$59:$IV$59,[153]BOP!#REF!,[153]BOP!#REF!,[153]BOP!$A$79:$IV$79,[153]BOP!$A$81:$IV$88,[153]BOP!#REF!,[153]BOP!#REF!</definedName>
    <definedName name="Cwvu.imports." localSheetId="37" hidden="1">[153]BOP!$A$36:$IV$36,[153]BOP!$A$44:$IV$44,[153]BOP!$A$59:$IV$59,[153]BOP!#REF!,[153]BOP!#REF!,[153]BOP!$A$79:$IV$79,[153]BOP!$A$81:$IV$88,[153]BOP!#REF!,[153]BOP!#REF!</definedName>
    <definedName name="Cwvu.imports." localSheetId="45" hidden="1">[153]BOP!$A$36:$IV$36,[153]BOP!$A$44:$IV$44,[153]BOP!$A$59:$IV$59,[153]BOP!#REF!,[153]BOP!#REF!,[153]BOP!$A$79:$IV$79,[153]BOP!$A$81:$IV$88,[153]BOP!#REF!,[153]BOP!#REF!</definedName>
    <definedName name="Cwvu.imports." localSheetId="49" hidden="1">[153]BOP!$A$36:$IV$36,[153]BOP!$A$44:$IV$44,[153]BOP!$A$59:$IV$59,[153]BOP!#REF!,[153]BOP!#REF!,[153]BOP!$A$79:$IV$79,[153]BOP!$A$81:$IV$88,[153]BOP!#REF!,[153]BOP!#REF!</definedName>
    <definedName name="Cwvu.imports." localSheetId="5" hidden="1">[154]BOP!$A$36:$IV$36,[154]BOP!$A$44:$IV$44,[154]BOP!$A$59:$IV$59,[154]BOP!#REF!,[154]BOP!#REF!,[154]BOP!$A$79:$IV$79,[154]BOP!$A$81:$IV$88,[154]BOP!#REF!,[154]BOP!#REF!</definedName>
    <definedName name="Cwvu.imports." localSheetId="51" hidden="1">[153]BOP!$A$36:$IV$36,[153]BOP!$A$44:$IV$44,[153]BOP!$A$59:$IV$59,[153]BOP!#REF!,[153]BOP!#REF!,[153]BOP!$A$79:$IV$79,[153]BOP!$A$81:$IV$88,[153]BOP!#REF!,[153]BOP!#REF!</definedName>
    <definedName name="Cwvu.imports." localSheetId="52" hidden="1">[153]BOP!$A$36:$IV$36,[153]BOP!$A$44:$IV$44,[153]BOP!$A$59:$IV$59,[153]BOP!#REF!,[153]BOP!#REF!,[153]BOP!$A$79:$IV$79,[153]BOP!$A$81:$IV$88,[153]BOP!#REF!,[153]BOP!#REF!</definedName>
    <definedName name="Cwvu.imports." localSheetId="53" hidden="1">[153]BOP!$A$36:$IV$36,[153]BOP!$A$44:$IV$44,[153]BOP!$A$59:$IV$59,[153]BOP!#REF!,[153]BOP!#REF!,[153]BOP!$A$79:$IV$79,[153]BOP!$A$81:$IV$88,[153]BOP!#REF!,[153]BOP!#REF!</definedName>
    <definedName name="Cwvu.imports." localSheetId="54" hidden="1">[153]BOP!$A$36:$IV$36,[153]BOP!$A$44:$IV$44,[153]BOP!$A$59:$IV$59,[153]BOP!#REF!,[153]BOP!#REF!,[153]BOP!$A$79:$IV$79,[153]BOP!$A$81:$IV$88,[153]BOP!#REF!,[153]BOP!#REF!</definedName>
    <definedName name="Cwvu.imports." localSheetId="55" hidden="1">[153]BOP!$A$36:$IV$36,[153]BOP!$A$44:$IV$44,[153]BOP!$A$59:$IV$59,[153]BOP!#REF!,[153]BOP!#REF!,[153]BOP!$A$79:$IV$79,[153]BOP!$A$81:$IV$88,[153]BOP!#REF!,[153]BOP!#REF!</definedName>
    <definedName name="Cwvu.imports." localSheetId="56" hidden="1">[153]BOP!$A$36:$IV$36,[153]BOP!$A$44:$IV$44,[153]BOP!$A$59:$IV$59,[153]BOP!#REF!,[153]BOP!#REF!,[153]BOP!$A$79:$IV$79,[153]BOP!$A$81:$IV$88,[153]BOP!#REF!,[153]BOP!#REF!</definedName>
    <definedName name="Cwvu.imports." localSheetId="57" hidden="1">[153]BOP!$A$36:$IV$36,[153]BOP!$A$44:$IV$44,[153]BOP!$A$59:$IV$59,[153]BOP!#REF!,[153]BOP!#REF!,[153]BOP!$A$79:$IV$79,[153]BOP!$A$81:$IV$88,[153]BOP!#REF!,[153]BOP!#REF!</definedName>
    <definedName name="Cwvu.imports." localSheetId="58" hidden="1">[153]BOP!$A$36:$IV$36,[153]BOP!$A$44:$IV$44,[153]BOP!$A$59:$IV$59,[153]BOP!#REF!,[153]BOP!#REF!,[153]BOP!$A$79:$IV$79,[153]BOP!$A$81:$IV$88,[153]BOP!#REF!,[153]BOP!#REF!</definedName>
    <definedName name="Cwvu.imports." localSheetId="59" hidden="1">[153]BOP!$A$36:$IV$36,[153]BOP!$A$44:$IV$44,[153]BOP!$A$59:$IV$59,[153]BOP!#REF!,[153]BOP!#REF!,[153]BOP!$A$79:$IV$79,[153]BOP!$A$81:$IV$88,[153]BOP!#REF!,[153]BOP!#REF!</definedName>
    <definedName name="Cwvu.imports." localSheetId="60" hidden="1">[153]BOP!$36:$36,[153]BOP!$44:$44,[153]BOP!$59:$59,[153]BOP!#REF!,[153]BOP!#REF!,[153]BOP!$79:$79,[153]BOP!$81:$88,[153]BOP!#REF!,[153]BOP!#REF!</definedName>
    <definedName name="Cwvu.imports." localSheetId="61" hidden="1">[153]BOP!$36:$36,[153]BOP!$44:$44,[153]BOP!$59:$59,[153]BOP!#REF!,[153]BOP!#REF!,[153]BOP!$79:$79,[153]BOP!$81:$88,[153]BOP!#REF!,[153]BOP!#REF!</definedName>
    <definedName name="Cwvu.imports." localSheetId="62" hidden="1">[153]BOP!$36:$36,[153]BOP!$44:$44,[153]BOP!$59:$59,[153]BOP!#REF!,[153]BOP!#REF!,[153]BOP!$79:$79,[153]BOP!$81:$88,[153]BOP!#REF!,[153]BOP!#REF!</definedName>
    <definedName name="Cwvu.imports." localSheetId="63" hidden="1">[153]BOP!$36:$36,[153]BOP!$44:$44,[153]BOP!$59:$59,[153]BOP!#REF!,[153]BOP!#REF!,[153]BOP!$79:$79,[153]BOP!$81:$88,[153]BOP!#REF!,[153]BOP!#REF!</definedName>
    <definedName name="Cwvu.imports." localSheetId="6" hidden="1">[155]BOP!$A$36:$IV$36,[155]BOP!$A$44:$IV$44,[155]BOP!$A$59:$IV$59,[155]BOP!#REF!,[155]BOP!#REF!,[155]BOP!$A$79:$IV$79,[155]BOP!$A$81:$IV$88,[155]BOP!#REF!,[155]BOP!#REF!</definedName>
    <definedName name="Cwvu.imports." localSheetId="64" hidden="1">[153]BOP!$A$36:$IV$36,[153]BOP!$A$44:$IV$44,[153]BOP!$A$59:$IV$59,[153]BOP!#REF!,[153]BOP!#REF!,[153]BOP!$A$79:$IV$79,[153]BOP!$A$81:$IV$88,[153]BOP!#REF!,[153]BOP!#REF!</definedName>
    <definedName name="Cwvu.imports." localSheetId="65" hidden="1">[153]BOP!$A$36:$IV$36,[153]BOP!$A$44:$IV$44,[153]BOP!$A$59:$IV$59,[153]BOP!#REF!,[153]BOP!#REF!,[153]BOP!$A$79:$IV$79,[153]BOP!$A$81:$IV$88,[153]BOP!#REF!,[153]BOP!#REF!</definedName>
    <definedName name="Cwvu.imports." localSheetId="66" hidden="1">[153]BOP!$A$36:$IV$36,[153]BOP!$A$44:$IV$44,[153]BOP!$A$59:$IV$59,[153]BOP!#REF!,[153]BOP!#REF!,[153]BOP!$A$79:$IV$79,[153]BOP!$A$81:$IV$88,[153]BOP!#REF!,[153]BOP!#REF!</definedName>
    <definedName name="Cwvu.imports." localSheetId="67" hidden="1">[153]BOP!$A$36:$IV$36,[153]BOP!$A$44:$IV$44,[153]BOP!$A$59:$IV$59,[153]BOP!#REF!,[153]BOP!#REF!,[153]BOP!$A$79:$IV$79,[153]BOP!$A$81:$IV$88,[153]BOP!#REF!,[153]BOP!#REF!</definedName>
    <definedName name="Cwvu.imports." localSheetId="68" hidden="1">[153]BOP!$A$36:$IV$36,[153]BOP!$A$44:$IV$44,[153]BOP!$A$59:$IV$59,[153]BOP!#REF!,[153]BOP!#REF!,[153]BOP!$A$79:$IV$79,[153]BOP!$A$81:$IV$88,[153]BOP!#REF!,[153]BOP!#REF!</definedName>
    <definedName name="Cwvu.imports." localSheetId="69" hidden="1">[153]BOP!$A$36:$IV$36,[153]BOP!$A$44:$IV$44,[153]BOP!$A$59:$IV$59,[153]BOP!#REF!,[153]BOP!#REF!,[153]BOP!$A$79:$IV$79,[153]BOP!$A$81:$IV$88,[153]BOP!#REF!,[153]BOP!#REF!</definedName>
    <definedName name="Cwvu.imports." localSheetId="70" hidden="1">[153]BOP!$A$36:$IV$36,[153]BOP!$A$44:$IV$44,[153]BOP!$A$59:$IV$59,[153]BOP!#REF!,[153]BOP!#REF!,[153]BOP!$A$79:$IV$79,[153]BOP!$A$81:$IV$88,[153]BOP!#REF!,[153]BOP!#REF!</definedName>
    <definedName name="Cwvu.imports." localSheetId="71" hidden="1">[153]BOP!$A$36:$IV$36,[153]BOP!$A$44:$IV$44,[153]BOP!$A$59:$IV$59,[153]BOP!#REF!,[153]BOP!#REF!,[153]BOP!$A$79:$IV$79,[153]BOP!$A$81:$IV$88,[153]BOP!#REF!,[153]BOP!#REF!</definedName>
    <definedName name="Cwvu.imports." localSheetId="72" hidden="1">[153]BOP!$A$36:$IV$36,[153]BOP!$A$44:$IV$44,[153]BOP!$A$59:$IV$59,[153]BOP!#REF!,[153]BOP!#REF!,[153]BOP!$A$79:$IV$79,[153]BOP!$A$81:$IV$88,[153]BOP!#REF!,[153]BOP!#REF!</definedName>
    <definedName name="Cwvu.imports." localSheetId="73" hidden="1">[153]BOP!$A$36:$IV$36,[153]BOP!$A$44:$IV$44,[153]BOP!$A$59:$IV$59,[153]BOP!#REF!,[153]BOP!#REF!,[153]BOP!$A$79:$IV$79,[153]BOP!$A$81:$IV$88,[153]BOP!#REF!,[153]BOP!#REF!</definedName>
    <definedName name="Cwvu.imports." localSheetId="7" hidden="1">[153]BOP!$A$36:$IV$36,[153]BOP!$A$44:$IV$44,[153]BOP!$A$59:$IV$59,[153]BOP!#REF!,[153]BOP!#REF!,[153]BOP!$A$79:$IV$79,[153]BOP!$A$81:$IV$88,[153]BOP!#REF!,[153]BOP!#REF!</definedName>
    <definedName name="Cwvu.imports." localSheetId="74" hidden="1">[153]BOP!$A$36:$IV$36,[153]BOP!$A$44:$IV$44,[153]BOP!$A$59:$IV$59,[153]BOP!#REF!,[153]BOP!#REF!,[153]BOP!$A$79:$IV$79,[153]BOP!$A$81:$IV$88,[153]BOP!#REF!,[153]BOP!#REF!</definedName>
    <definedName name="Cwvu.imports." localSheetId="75" hidden="1">[153]BOP!$A$36:$IV$36,[153]BOP!$A$44:$IV$44,[153]BOP!$A$59:$IV$59,[153]BOP!#REF!,[153]BOP!#REF!,[153]BOP!$A$79:$IV$79,[153]BOP!$A$81:$IV$88,[153]BOP!#REF!,[153]BOP!#REF!</definedName>
    <definedName name="Cwvu.imports." localSheetId="76" hidden="1">[153]BOP!$A$36:$IV$36,[153]BOP!$A$44:$IV$44,[153]BOP!$A$59:$IV$59,[153]BOP!#REF!,[153]BOP!#REF!,[153]BOP!$A$79:$IV$79,[153]BOP!$A$81:$IV$88,[153]BOP!#REF!,[153]BOP!#REF!</definedName>
    <definedName name="Cwvu.imports." localSheetId="77" hidden="1">[153]BOP!$A$36:$IV$36,[153]BOP!$A$44:$IV$44,[153]BOP!$A$59:$IV$59,[153]BOP!#REF!,[153]BOP!#REF!,[153]BOP!$A$79:$IV$79,[153]BOP!$A$81:$IV$88,[153]BOP!#REF!,[153]BOP!#REF!</definedName>
    <definedName name="Cwvu.imports." localSheetId="78" hidden="1">[153]BOP!$A$36:$IV$36,[153]BOP!$A$44:$IV$44,[153]BOP!$A$59:$IV$59,[153]BOP!#REF!,[153]BOP!#REF!,[153]BOP!$A$79:$IV$79,[153]BOP!$A$81:$IV$88,[153]BOP!#REF!,[153]BOP!#REF!</definedName>
    <definedName name="Cwvu.imports." localSheetId="79" hidden="1">[154]BOP!$A$36:$IV$36,[154]BOP!$A$44:$IV$44,[154]BOP!$A$59:$IV$59,[154]BOP!#REF!,[154]BOP!#REF!,[154]BOP!$A$79:$IV$79,[154]BOP!$A$81:$IV$88,[154]BOP!#REF!,[154]BOP!#REF!</definedName>
    <definedName name="Cwvu.imports." localSheetId="8" hidden="1">[153]BOP!$A$36:$IV$36,[153]BOP!$A$44:$IV$44,[153]BOP!$A$59:$IV$59,[153]BOP!#REF!,[153]BOP!#REF!,[153]BOP!$A$79:$IV$79,[153]BOP!$A$81:$IV$88,[153]BOP!#REF!,[153]BOP!#REF!</definedName>
    <definedName name="Cwvu.imports." localSheetId="9" hidden="1">[154]BOP!$A$36:$IV$36,[154]BOP!$A$44:$IV$44,[154]BOP!$A$59:$IV$59,[154]BOP!#REF!,[154]BOP!#REF!,[154]BOP!$A$79:$IV$79,[154]BOP!$A$81:$IV$88,[154]BOP!#REF!,[154]BOP!#REF!</definedName>
    <definedName name="Cwvu.imports." hidden="1">[153]BOP!$A$36:$IV$36,[153]BOP!$A$44:$IV$44,[153]BOP!$A$59:$IV$59,[153]BOP!#REF!,[153]BOP!#REF!,[153]BOP!$A$79:$IV$79,[153]BOP!$A$81:$IV$88,[153]BOP!#REF!,[153]BOP!#REF!</definedName>
    <definedName name="Cwvu.importsall." localSheetId="1" hidden="1">[153]BOP!$A$36:$IV$36,[153]BOP!$A$44:$IV$44,[153]BOP!$A$59:$IV$59,[153]BOP!#REF!,[153]BOP!#REF!,[153]BOP!$A$79:$IV$79,[153]BOP!$A$81:$IV$88,[153]BOP!#REF!,[153]BOP!#REF!</definedName>
    <definedName name="Cwvu.importsall." localSheetId="13" hidden="1">[153]BOP!$A$36:$IV$36,[153]BOP!$A$44:$IV$44,[153]BOP!$A$59:$IV$59,[153]BOP!#REF!,[153]BOP!#REF!,[153]BOP!$A$79:$IV$79,[153]BOP!$A$81:$IV$88,[153]BOP!#REF!,[153]BOP!#REF!</definedName>
    <definedName name="Cwvu.importsall." localSheetId="15" hidden="1">[153]BOP!$A$36:$IV$36,[153]BOP!$A$44:$IV$44,[153]BOP!$A$59:$IV$59,[153]BOP!#REF!,[153]BOP!#REF!,[153]BOP!$A$79:$IV$79,[153]BOP!$A$81:$IV$88,[153]BOP!#REF!,[153]BOP!#REF!</definedName>
    <definedName name="Cwvu.importsall." localSheetId="16" hidden="1">[153]BOP!$A$36:$IV$36,[153]BOP!$A$44:$IV$44,[153]BOP!$A$59:$IV$59,[153]BOP!#REF!,[153]BOP!#REF!,[153]BOP!$A$79:$IV$79,[153]BOP!$A$81:$IV$88,[153]BOP!#REF!,[153]BOP!#REF!</definedName>
    <definedName name="Cwvu.importsall." localSheetId="17" hidden="1">[153]BOP!$A$36:$IV$36,[153]BOP!$A$44:$IV$44,[153]BOP!$A$59:$IV$59,[153]BOP!#REF!,[153]BOP!#REF!,[153]BOP!$A$79:$IV$79,[153]BOP!$A$81:$IV$88,[153]BOP!#REF!,[153]BOP!#REF!</definedName>
    <definedName name="Cwvu.importsall." localSheetId="18" hidden="1">[153]BOP!$A$36:$IV$36,[153]BOP!$A$44:$IV$44,[153]BOP!$A$59:$IV$59,[153]BOP!#REF!,[153]BOP!#REF!,[153]BOP!$A$79:$IV$79,[153]BOP!$A$81:$IV$88,[153]BOP!#REF!,[153]BOP!#REF!</definedName>
    <definedName name="Cwvu.importsall." localSheetId="19" hidden="1">[153]BOP!$A$36:$IV$36,[153]BOP!$A$44:$IV$44,[153]BOP!$A$59:$IV$59,[153]BOP!#REF!,[153]BOP!#REF!,[153]BOP!$A$79:$IV$79,[153]BOP!$A$81:$IV$88,[153]BOP!#REF!,[153]BOP!#REF!</definedName>
    <definedName name="Cwvu.importsall." localSheetId="20" hidden="1">[153]BOP!$A$36:$IV$36,[153]BOP!$A$44:$IV$44,[153]BOP!$A$59:$IV$59,[153]BOP!#REF!,[153]BOP!#REF!,[153]BOP!$A$79:$IV$79,[153]BOP!$A$81:$IV$88,[153]BOP!#REF!,[153]BOP!#REF!</definedName>
    <definedName name="Cwvu.importsall." localSheetId="21" hidden="1">[153]BOP!$A$36:$IV$36,[153]BOP!$A$44:$IV$44,[153]BOP!$A$59:$IV$59,[153]BOP!#REF!,[153]BOP!#REF!,[153]BOP!$A$79:$IV$79,[153]BOP!$A$81:$IV$88,[153]BOP!#REF!,[153]BOP!#REF!</definedName>
    <definedName name="Cwvu.importsall." localSheetId="22" hidden="1">[153]BOP!$A$36:$IV$36,[153]BOP!$A$44:$IV$44,[153]BOP!$A$59:$IV$59,[153]BOP!#REF!,[153]BOP!#REF!,[153]BOP!$A$79:$IV$79,[153]BOP!$A$81:$IV$88,[153]BOP!#REF!,[153]BOP!#REF!</definedName>
    <definedName name="Cwvu.importsall." localSheetId="28" hidden="1">[153]BOP!$A$36:$IV$36,[153]BOP!$A$44:$IV$44,[153]BOP!$A$59:$IV$59,[153]BOP!#REF!,[153]BOP!#REF!,[153]BOP!$A$79:$IV$79,[153]BOP!$A$81:$IV$88,[153]BOP!#REF!,[153]BOP!#REF!</definedName>
    <definedName name="Cwvu.importsall." localSheetId="29" hidden="1">[153]BOP!$A$36:$IV$36,[153]BOP!$A$44:$IV$44,[153]BOP!$A$59:$IV$59,[153]BOP!#REF!,[153]BOP!#REF!,[153]BOP!$A$79:$IV$79,[153]BOP!$A$81:$IV$88,[153]BOP!#REF!,[153]BOP!#REF!</definedName>
    <definedName name="Cwvu.importsall." localSheetId="31" hidden="1">[153]BOP!$A$36:$IV$36,[153]BOP!$A$44:$IV$44,[153]BOP!$A$59:$IV$59,[153]BOP!#REF!,[153]BOP!#REF!,[153]BOP!$A$79:$IV$79,[153]BOP!$A$81:$IV$88,[153]BOP!#REF!,[153]BOP!#REF!</definedName>
    <definedName name="Cwvu.importsall." localSheetId="32" hidden="1">[153]BOP!$A$36:$IV$36,[153]BOP!$A$44:$IV$44,[153]BOP!$A$59:$IV$59,[153]BOP!#REF!,[153]BOP!#REF!,[153]BOP!$A$79:$IV$79,[153]BOP!$A$81:$IV$88,[153]BOP!#REF!,[153]BOP!#REF!</definedName>
    <definedName name="Cwvu.importsall." localSheetId="33" hidden="1">[153]BOP!$A$36:$IV$36,[153]BOP!$A$44:$IV$44,[153]BOP!$A$59:$IV$59,[153]BOP!#REF!,[153]BOP!#REF!,[153]BOP!$A$79:$IV$79,[153]BOP!$A$81:$IV$88,[153]BOP!#REF!,[153]BOP!#REF!</definedName>
    <definedName name="Cwvu.importsall." localSheetId="34" hidden="1">[153]BOP!$A$36:$IV$36,[153]BOP!$A$44:$IV$44,[153]BOP!$A$59:$IV$59,[153]BOP!#REF!,[153]BOP!#REF!,[153]BOP!$A$79:$IV$79,[153]BOP!$A$81:$IV$88,[153]BOP!#REF!,[153]BOP!#REF!</definedName>
    <definedName name="Cwvu.importsall." localSheetId="37" hidden="1">[153]BOP!$A$36:$IV$36,[153]BOP!$A$44:$IV$44,[153]BOP!$A$59:$IV$59,[153]BOP!#REF!,[153]BOP!#REF!,[153]BOP!$A$79:$IV$79,[153]BOP!$A$81:$IV$88,[153]BOP!#REF!,[153]BOP!#REF!</definedName>
    <definedName name="Cwvu.importsall." localSheetId="45" hidden="1">[153]BOP!$A$36:$IV$36,[153]BOP!$A$44:$IV$44,[153]BOP!$A$59:$IV$59,[153]BOP!#REF!,[153]BOP!#REF!,[153]BOP!$A$79:$IV$79,[153]BOP!$A$81:$IV$88,[153]BOP!#REF!,[153]BOP!#REF!</definedName>
    <definedName name="Cwvu.importsall." localSheetId="49" hidden="1">[153]BOP!$A$36:$IV$36,[153]BOP!$A$44:$IV$44,[153]BOP!$A$59:$IV$59,[153]BOP!#REF!,[153]BOP!#REF!,[153]BOP!$A$79:$IV$79,[153]BOP!$A$81:$IV$88,[153]BOP!#REF!,[153]BOP!#REF!</definedName>
    <definedName name="Cwvu.importsall." localSheetId="5" hidden="1">[154]BOP!$A$36:$IV$36,[154]BOP!$A$44:$IV$44,[154]BOP!$A$59:$IV$59,[154]BOP!#REF!,[154]BOP!#REF!,[154]BOP!$A$79:$IV$79,[154]BOP!$A$81:$IV$88,[154]BOP!#REF!,[154]BOP!#REF!</definedName>
    <definedName name="Cwvu.importsall." localSheetId="51" hidden="1">[153]BOP!$A$36:$IV$36,[153]BOP!$A$44:$IV$44,[153]BOP!$A$59:$IV$59,[153]BOP!#REF!,[153]BOP!#REF!,[153]BOP!$A$79:$IV$79,[153]BOP!$A$81:$IV$88,[153]BOP!#REF!,[153]BOP!#REF!</definedName>
    <definedName name="Cwvu.importsall." localSheetId="52" hidden="1">[153]BOP!$A$36:$IV$36,[153]BOP!$A$44:$IV$44,[153]BOP!$A$59:$IV$59,[153]BOP!#REF!,[153]BOP!#REF!,[153]BOP!$A$79:$IV$79,[153]BOP!$A$81:$IV$88,[153]BOP!#REF!,[153]BOP!#REF!</definedName>
    <definedName name="Cwvu.importsall." localSheetId="53" hidden="1">[153]BOP!$A$36:$IV$36,[153]BOP!$A$44:$IV$44,[153]BOP!$A$59:$IV$59,[153]BOP!#REF!,[153]BOP!#REF!,[153]BOP!$A$79:$IV$79,[153]BOP!$A$81:$IV$88,[153]BOP!#REF!,[153]BOP!#REF!</definedName>
    <definedName name="Cwvu.importsall." localSheetId="54" hidden="1">[153]BOP!$A$36:$IV$36,[153]BOP!$A$44:$IV$44,[153]BOP!$A$59:$IV$59,[153]BOP!#REF!,[153]BOP!#REF!,[153]BOP!$A$79:$IV$79,[153]BOP!$A$81:$IV$88,[153]BOP!#REF!,[153]BOP!#REF!</definedName>
    <definedName name="Cwvu.importsall." localSheetId="55" hidden="1">[153]BOP!$A$36:$IV$36,[153]BOP!$A$44:$IV$44,[153]BOP!$A$59:$IV$59,[153]BOP!#REF!,[153]BOP!#REF!,[153]BOP!$A$79:$IV$79,[153]BOP!$A$81:$IV$88,[153]BOP!#REF!,[153]BOP!#REF!</definedName>
    <definedName name="Cwvu.importsall." localSheetId="56" hidden="1">[153]BOP!$A$36:$IV$36,[153]BOP!$A$44:$IV$44,[153]BOP!$A$59:$IV$59,[153]BOP!#REF!,[153]BOP!#REF!,[153]BOP!$A$79:$IV$79,[153]BOP!$A$81:$IV$88,[153]BOP!#REF!,[153]BOP!#REF!</definedName>
    <definedName name="Cwvu.importsall." localSheetId="57" hidden="1">[153]BOP!$A$36:$IV$36,[153]BOP!$A$44:$IV$44,[153]BOP!$A$59:$IV$59,[153]BOP!#REF!,[153]BOP!#REF!,[153]BOP!$A$79:$IV$79,[153]BOP!$A$81:$IV$88,[153]BOP!#REF!,[153]BOP!#REF!</definedName>
    <definedName name="Cwvu.importsall." localSheetId="58" hidden="1">[153]BOP!$A$36:$IV$36,[153]BOP!$A$44:$IV$44,[153]BOP!$A$59:$IV$59,[153]BOP!#REF!,[153]BOP!#REF!,[153]BOP!$A$79:$IV$79,[153]BOP!$A$81:$IV$88,[153]BOP!#REF!,[153]BOP!#REF!</definedName>
    <definedName name="Cwvu.importsall." localSheetId="59" hidden="1">[153]BOP!$A$36:$IV$36,[153]BOP!$A$44:$IV$44,[153]BOP!$A$59:$IV$59,[153]BOP!#REF!,[153]BOP!#REF!,[153]BOP!$A$79:$IV$79,[153]BOP!$A$81:$IV$88,[153]BOP!#REF!,[153]BOP!#REF!</definedName>
    <definedName name="Cwvu.importsall." localSheetId="60" hidden="1">[153]BOP!$36:$36,[153]BOP!$44:$44,[153]BOP!$59:$59,[153]BOP!#REF!,[153]BOP!#REF!,[153]BOP!$79:$79,[153]BOP!$81:$88,[153]BOP!#REF!,[153]BOP!#REF!</definedName>
    <definedName name="Cwvu.importsall." localSheetId="61" hidden="1">[153]BOP!$36:$36,[153]BOP!$44:$44,[153]BOP!$59:$59,[153]BOP!#REF!,[153]BOP!#REF!,[153]BOP!$79:$79,[153]BOP!$81:$88,[153]BOP!#REF!,[153]BOP!#REF!</definedName>
    <definedName name="Cwvu.importsall." localSheetId="62" hidden="1">[153]BOP!$36:$36,[153]BOP!$44:$44,[153]BOP!$59:$59,[153]BOP!#REF!,[153]BOP!#REF!,[153]BOP!$79:$79,[153]BOP!$81:$88,[153]BOP!#REF!,[153]BOP!#REF!</definedName>
    <definedName name="Cwvu.importsall." localSheetId="63" hidden="1">[153]BOP!$36:$36,[153]BOP!$44:$44,[153]BOP!$59:$59,[153]BOP!#REF!,[153]BOP!#REF!,[153]BOP!$79:$79,[153]BOP!$81:$88,[153]BOP!#REF!,[153]BOP!#REF!</definedName>
    <definedName name="Cwvu.importsall." localSheetId="6" hidden="1">[155]BOP!$A$36:$IV$36,[155]BOP!$A$44:$IV$44,[155]BOP!$A$59:$IV$59,[155]BOP!#REF!,[155]BOP!#REF!,[155]BOP!$A$79:$IV$79,[155]BOP!$A$81:$IV$88,[155]BOP!#REF!,[155]BOP!#REF!</definedName>
    <definedName name="Cwvu.importsall." localSheetId="64" hidden="1">[153]BOP!$A$36:$IV$36,[153]BOP!$A$44:$IV$44,[153]BOP!$A$59:$IV$59,[153]BOP!#REF!,[153]BOP!#REF!,[153]BOP!$A$79:$IV$79,[153]BOP!$A$81:$IV$88,[153]BOP!#REF!,[153]BOP!#REF!</definedName>
    <definedName name="Cwvu.importsall." localSheetId="65" hidden="1">[153]BOP!$A$36:$IV$36,[153]BOP!$A$44:$IV$44,[153]BOP!$A$59:$IV$59,[153]BOP!#REF!,[153]BOP!#REF!,[153]BOP!$A$79:$IV$79,[153]BOP!$A$81:$IV$88,[153]BOP!#REF!,[153]BOP!#REF!</definedName>
    <definedName name="Cwvu.importsall." localSheetId="66" hidden="1">[153]BOP!$A$36:$IV$36,[153]BOP!$A$44:$IV$44,[153]BOP!$A$59:$IV$59,[153]BOP!#REF!,[153]BOP!#REF!,[153]BOP!$A$79:$IV$79,[153]BOP!$A$81:$IV$88,[153]BOP!#REF!,[153]BOP!#REF!</definedName>
    <definedName name="Cwvu.importsall." localSheetId="67" hidden="1">[153]BOP!$A$36:$IV$36,[153]BOP!$A$44:$IV$44,[153]BOP!$A$59:$IV$59,[153]BOP!#REF!,[153]BOP!#REF!,[153]BOP!$A$79:$IV$79,[153]BOP!$A$81:$IV$88,[153]BOP!#REF!,[153]BOP!#REF!</definedName>
    <definedName name="Cwvu.importsall." localSheetId="68" hidden="1">[153]BOP!$A$36:$IV$36,[153]BOP!$A$44:$IV$44,[153]BOP!$A$59:$IV$59,[153]BOP!#REF!,[153]BOP!#REF!,[153]BOP!$A$79:$IV$79,[153]BOP!$A$81:$IV$88,[153]BOP!#REF!,[153]BOP!#REF!</definedName>
    <definedName name="Cwvu.importsall." localSheetId="69" hidden="1">[153]BOP!$A$36:$IV$36,[153]BOP!$A$44:$IV$44,[153]BOP!$A$59:$IV$59,[153]BOP!#REF!,[153]BOP!#REF!,[153]BOP!$A$79:$IV$79,[153]BOP!$A$81:$IV$88,[153]BOP!#REF!,[153]BOP!#REF!</definedName>
    <definedName name="Cwvu.importsall." localSheetId="70" hidden="1">[153]BOP!$A$36:$IV$36,[153]BOP!$A$44:$IV$44,[153]BOP!$A$59:$IV$59,[153]BOP!#REF!,[153]BOP!#REF!,[153]BOP!$A$79:$IV$79,[153]BOP!$A$81:$IV$88,[153]BOP!#REF!,[153]BOP!#REF!</definedName>
    <definedName name="Cwvu.importsall." localSheetId="71" hidden="1">[153]BOP!$A$36:$IV$36,[153]BOP!$A$44:$IV$44,[153]BOP!$A$59:$IV$59,[153]BOP!#REF!,[153]BOP!#REF!,[153]BOP!$A$79:$IV$79,[153]BOP!$A$81:$IV$88,[153]BOP!#REF!,[153]BOP!#REF!</definedName>
    <definedName name="Cwvu.importsall." localSheetId="72" hidden="1">[153]BOP!$A$36:$IV$36,[153]BOP!$A$44:$IV$44,[153]BOP!$A$59:$IV$59,[153]BOP!#REF!,[153]BOP!#REF!,[153]BOP!$A$79:$IV$79,[153]BOP!$A$81:$IV$88,[153]BOP!#REF!,[153]BOP!#REF!</definedName>
    <definedName name="Cwvu.importsall." localSheetId="73" hidden="1">[153]BOP!$A$36:$IV$36,[153]BOP!$A$44:$IV$44,[153]BOP!$A$59:$IV$59,[153]BOP!#REF!,[153]BOP!#REF!,[153]BOP!$A$79:$IV$79,[153]BOP!$A$81:$IV$88,[153]BOP!#REF!,[153]BOP!#REF!</definedName>
    <definedName name="Cwvu.importsall." localSheetId="7" hidden="1">[153]BOP!$A$36:$IV$36,[153]BOP!$A$44:$IV$44,[153]BOP!$A$59:$IV$59,[153]BOP!#REF!,[153]BOP!#REF!,[153]BOP!$A$79:$IV$79,[153]BOP!$A$81:$IV$88,[153]BOP!#REF!,[153]BOP!#REF!</definedName>
    <definedName name="Cwvu.importsall." localSheetId="74" hidden="1">[153]BOP!$A$36:$IV$36,[153]BOP!$A$44:$IV$44,[153]BOP!$A$59:$IV$59,[153]BOP!#REF!,[153]BOP!#REF!,[153]BOP!$A$79:$IV$79,[153]BOP!$A$81:$IV$88,[153]BOP!#REF!,[153]BOP!#REF!</definedName>
    <definedName name="Cwvu.importsall." localSheetId="75" hidden="1">[153]BOP!$A$36:$IV$36,[153]BOP!$A$44:$IV$44,[153]BOP!$A$59:$IV$59,[153]BOP!#REF!,[153]BOP!#REF!,[153]BOP!$A$79:$IV$79,[153]BOP!$A$81:$IV$88,[153]BOP!#REF!,[153]BOP!#REF!</definedName>
    <definedName name="Cwvu.importsall." localSheetId="76" hidden="1">[153]BOP!$A$36:$IV$36,[153]BOP!$A$44:$IV$44,[153]BOP!$A$59:$IV$59,[153]BOP!#REF!,[153]BOP!#REF!,[153]BOP!$A$79:$IV$79,[153]BOP!$A$81:$IV$88,[153]BOP!#REF!,[153]BOP!#REF!</definedName>
    <definedName name="Cwvu.importsall." localSheetId="77" hidden="1">[153]BOP!$A$36:$IV$36,[153]BOP!$A$44:$IV$44,[153]BOP!$A$59:$IV$59,[153]BOP!#REF!,[153]BOP!#REF!,[153]BOP!$A$79:$IV$79,[153]BOP!$A$81:$IV$88,[153]BOP!#REF!,[153]BOP!#REF!</definedName>
    <definedName name="Cwvu.importsall." localSheetId="78" hidden="1">[153]BOP!$A$36:$IV$36,[153]BOP!$A$44:$IV$44,[153]BOP!$A$59:$IV$59,[153]BOP!#REF!,[153]BOP!#REF!,[153]BOP!$A$79:$IV$79,[153]BOP!$A$81:$IV$88,[153]BOP!#REF!,[153]BOP!#REF!</definedName>
    <definedName name="Cwvu.importsall." localSheetId="79" hidden="1">[154]BOP!$A$36:$IV$36,[154]BOP!$A$44:$IV$44,[154]BOP!$A$59:$IV$59,[154]BOP!#REF!,[154]BOP!#REF!,[154]BOP!$A$79:$IV$79,[154]BOP!$A$81:$IV$88,[154]BOP!#REF!,[154]BOP!#REF!</definedName>
    <definedName name="Cwvu.importsall." localSheetId="8" hidden="1">[153]BOP!$A$36:$IV$36,[153]BOP!$A$44:$IV$44,[153]BOP!$A$59:$IV$59,[153]BOP!#REF!,[153]BOP!#REF!,[153]BOP!$A$79:$IV$79,[153]BOP!$A$81:$IV$88,[153]BOP!#REF!,[153]BOP!#REF!</definedName>
    <definedName name="Cwvu.importsall." localSheetId="9" hidden="1">[154]BOP!$A$36:$IV$36,[154]BOP!$A$44:$IV$44,[154]BOP!$A$59:$IV$59,[154]BOP!#REF!,[154]BOP!#REF!,[154]BOP!$A$79:$IV$79,[154]BOP!$A$81:$IV$88,[154]BOP!#REF!,[154]BOP!#REF!</definedName>
    <definedName name="Cwvu.importsall." hidden="1">[153]BOP!$A$36:$IV$36,[153]BOP!$A$44:$IV$44,[153]BOP!$A$59:$IV$59,[153]BOP!#REF!,[153]BOP!#REF!,[153]BOP!$A$79:$IV$79,[153]BOP!$A$81:$IV$88,[153]BOP!#REF!,[153]BOP!#REF!</definedName>
    <definedName name="Cwvu.Print." localSheetId="5" hidden="1">[156]Indic!$A$109:$IV$109,[156]Indic!$A$196:$IV$197,[156]Indic!$A$208:$IV$209,[156]Indic!$A$217:$IV$218</definedName>
    <definedName name="Cwvu.Print." localSheetId="6" hidden="1">[157]Indic!$A$109:$IV$109,[157]Indic!$A$196:$IV$197,[157]Indic!$A$208:$IV$209,[157]Indic!$A$217:$IV$218</definedName>
    <definedName name="Cwvu.Print." localSheetId="79" hidden="1">[156]Indic!$A$109:$IV$109,[156]Indic!$A$196:$IV$197,[156]Indic!$A$208:$IV$209,[156]Indic!$A$217:$IV$218</definedName>
    <definedName name="Cwvu.Print." localSheetId="9" hidden="1">[156]Indic!$A$109:$IV$109,[156]Indic!$A$196:$IV$197,[156]Indic!$A$208:$IV$209,[156]Indic!$A$217:$IV$218</definedName>
    <definedName name="Cwvu.Print." hidden="1">[158]Indic!$A$109:$IV$109,[158]Indic!$A$196:$IV$197,[158]Indic!$A$208:$IV$209,[158]Indic!$A$217:$IV$218</definedName>
    <definedName name="Cwvu.tot." localSheetId="1" hidden="1">[153]BOP!$A$36:$IV$36,[153]BOP!$A$44:$IV$44,[153]BOP!$A$59:$IV$59,[153]BOP!#REF!,[153]BOP!#REF!,[153]BOP!$A$79:$IV$79</definedName>
    <definedName name="Cwvu.tot." localSheetId="10" hidden="1">[153]BOP!$A$36:$IV$36,[153]BOP!$A$44:$IV$44,[153]BOP!$A$59:$IV$59,[153]BOP!#REF!,[153]BOP!#REF!,[153]BOP!$A$79:$IV$79</definedName>
    <definedName name="Cwvu.tot." localSheetId="11" hidden="1">[153]BOP!$A$36:$IV$36,[153]BOP!$A$44:$IV$44,[153]BOP!$A$59:$IV$59,[153]BOP!#REF!,[153]BOP!#REF!,[153]BOP!$A$79:$IV$79</definedName>
    <definedName name="Cwvu.tot." localSheetId="12" hidden="1">[153]BOP!$A$36:$IV$36,[153]BOP!$A$44:$IV$44,[153]BOP!$A$59:$IV$59,[153]BOP!#REF!,[153]BOP!#REF!,[153]BOP!$A$79:$IV$79</definedName>
    <definedName name="Cwvu.tot." localSheetId="13" hidden="1">[153]BOP!$A$36:$IV$36,[153]BOP!$A$44:$IV$44,[153]BOP!$A$59:$IV$59,[153]BOP!#REF!,[153]BOP!#REF!,[153]BOP!$A$79:$IV$79</definedName>
    <definedName name="Cwvu.tot." localSheetId="15" hidden="1">[153]BOP!$A$36:$IV$36,[153]BOP!$A$44:$IV$44,[153]BOP!$A$59:$IV$59,[153]BOP!#REF!,[153]BOP!#REF!,[153]BOP!$A$79:$IV$79</definedName>
    <definedName name="Cwvu.tot." localSheetId="16" hidden="1">[153]BOP!$A$36:$IV$36,[153]BOP!$A$44:$IV$44,[153]BOP!$A$59:$IV$59,[153]BOP!#REF!,[153]BOP!#REF!,[153]BOP!$A$79:$IV$79</definedName>
    <definedName name="Cwvu.tot." localSheetId="2" hidden="1">[153]BOP!$A$36:$IV$36,[153]BOP!$A$44:$IV$44,[153]BOP!$A$59:$IV$59,[153]BOP!#REF!,[153]BOP!#REF!,[153]BOP!$A$79:$IV$79</definedName>
    <definedName name="Cwvu.tot." localSheetId="24" hidden="1">[153]BOP!$A$36:$IV$36,[153]BOP!$A$44:$IV$44,[153]BOP!$A$59:$IV$59,[153]BOP!#REF!,[153]BOP!#REF!,[153]BOP!$A$79:$IV$79</definedName>
    <definedName name="Cwvu.tot." localSheetId="25" hidden="1">[153]BOP!$A$36:$IV$36,[153]BOP!$A$44:$IV$44,[153]BOP!$A$59:$IV$59,[153]BOP!#REF!,[153]BOP!#REF!,[153]BOP!$A$79:$IV$79</definedName>
    <definedName name="Cwvu.tot." localSheetId="26" hidden="1">[153]BOP!$A$36:$IV$36,[153]BOP!$A$44:$IV$44,[153]BOP!$A$59:$IV$59,[153]BOP!#REF!,[153]BOP!#REF!,[153]BOP!$A$79:$IV$79</definedName>
    <definedName name="Cwvu.tot." localSheetId="27" hidden="1">[153]BOP!$A$36:$IV$36,[153]BOP!$A$44:$IV$44,[153]BOP!$A$59:$IV$59,[153]BOP!#REF!,[153]BOP!#REF!,[153]BOP!$A$79:$IV$79</definedName>
    <definedName name="Cwvu.tot." localSheetId="28" hidden="1">[153]BOP!$A$36:$IV$36,[153]BOP!$A$44:$IV$44,[153]BOP!$A$59:$IV$59,[153]BOP!#REF!,[153]BOP!#REF!,[153]BOP!$A$79:$IV$79</definedName>
    <definedName name="Cwvu.tot." localSheetId="29" hidden="1">[153]BOP!$A$36:$IV$36,[153]BOP!$A$44:$IV$44,[153]BOP!$A$59:$IV$59,[153]BOP!#REF!,[153]BOP!#REF!,[153]BOP!$A$79:$IV$79</definedName>
    <definedName name="Cwvu.tot." localSheetId="3" hidden="1">[153]BOP!$A$36:$IV$36,[153]BOP!$A$44:$IV$44,[153]BOP!$A$59:$IV$59,[153]BOP!#REF!,[153]BOP!#REF!,[153]BOP!$A$79:$IV$79</definedName>
    <definedName name="Cwvu.tot." localSheetId="31" hidden="1">[153]BOP!$A$36:$IV$36,[153]BOP!$A$44:$IV$44,[153]BOP!$A$59:$IV$59,[153]BOP!#REF!,[153]BOP!#REF!,[153]BOP!$A$79:$IV$79</definedName>
    <definedName name="Cwvu.tot." localSheetId="32" hidden="1">[153]BOP!$A$36:$IV$36,[153]BOP!$A$44:$IV$44,[153]BOP!$A$59:$IV$59,[153]BOP!#REF!,[153]BOP!#REF!,[153]BOP!$A$79:$IV$79</definedName>
    <definedName name="Cwvu.tot." localSheetId="33" hidden="1">[153]BOP!$A$36:$IV$36,[153]BOP!$A$44:$IV$44,[153]BOP!$A$59:$IV$59,[153]BOP!#REF!,[153]BOP!#REF!,[153]BOP!$A$79:$IV$79</definedName>
    <definedName name="Cwvu.tot." localSheetId="34" hidden="1">[153]BOP!$A$36:$IV$36,[153]BOP!$A$44:$IV$44,[153]BOP!$A$59:$IV$59,[153]BOP!#REF!,[153]BOP!#REF!,[153]BOP!$A$79:$IV$79</definedName>
    <definedName name="Cwvu.tot." localSheetId="37" hidden="1">[153]BOP!$A$36:$IV$36,[153]BOP!$A$44:$IV$44,[153]BOP!$A$59:$IV$59,[153]BOP!#REF!,[153]BOP!#REF!,[153]BOP!$A$79:$IV$79</definedName>
    <definedName name="Cwvu.tot." localSheetId="41" hidden="1">[153]BOP!$A$36:$IV$36,[153]BOP!$A$44:$IV$44,[153]BOP!$A$59:$IV$59,[153]BOP!#REF!,[153]BOP!#REF!,[153]BOP!$A$79:$IV$79</definedName>
    <definedName name="Cwvu.tot." localSheetId="4" hidden="1">[153]BOP!$A$36:$IV$36,[153]BOP!$A$44:$IV$44,[153]BOP!$A$59:$IV$59,[153]BOP!#REF!,[153]BOP!#REF!,[153]BOP!$A$79:$IV$79</definedName>
    <definedName name="Cwvu.tot." localSheetId="45" hidden="1">[153]BOP!$A$36:$IV$36,[153]BOP!$A$44:$IV$44,[153]BOP!$A$59:$IV$59,[153]BOP!#REF!,[153]BOP!#REF!,[153]BOP!$A$79:$IV$79</definedName>
    <definedName name="Cwvu.tot." localSheetId="46" hidden="1">[153]BOP!$A$36:$IV$36,[153]BOP!$A$44:$IV$44,[153]BOP!$A$59:$IV$59,[153]BOP!#REF!,[153]BOP!#REF!,[153]BOP!$A$79:$IV$79</definedName>
    <definedName name="Cwvu.tot." localSheetId="47" hidden="1">[153]BOP!$A$36:$IV$36,[153]BOP!$A$44:$IV$44,[153]BOP!$A$59:$IV$59,[153]BOP!#REF!,[153]BOP!#REF!,[153]BOP!$A$79:$IV$79</definedName>
    <definedName name="Cwvu.tot." localSheetId="48" hidden="1">[153]BOP!$A$36:$IV$36,[153]BOP!$A$44:$IV$44,[153]BOP!$A$59:$IV$59,[153]BOP!#REF!,[153]BOP!#REF!,[153]BOP!$A$79:$IV$79</definedName>
    <definedName name="Cwvu.tot." localSheetId="49" hidden="1">[153]BOP!$A$36:$IV$36,[153]BOP!$A$44:$IV$44,[153]BOP!$A$59:$IV$59,[153]BOP!#REF!,[153]BOP!#REF!,[153]BOP!$A$79:$IV$79</definedName>
    <definedName name="Cwvu.tot." localSheetId="50" hidden="1">[153]BOP!$A$36:$IV$36,[153]BOP!$A$44:$IV$44,[153]BOP!$A$59:$IV$59,[153]BOP!#REF!,[153]BOP!#REF!,[153]BOP!$A$79:$IV$79</definedName>
    <definedName name="Cwvu.tot." localSheetId="5" hidden="1">[154]BOP!$A$36:$IV$36,[154]BOP!$A$44:$IV$44,[154]BOP!$A$59:$IV$59,[154]BOP!#REF!,[154]BOP!#REF!,[154]BOP!$A$79:$IV$79</definedName>
    <definedName name="Cwvu.tot." localSheetId="51" hidden="1">[153]BOP!$A$36:$IV$36,[153]BOP!$A$44:$IV$44,[153]BOP!$A$59:$IV$59,[153]BOP!#REF!,[153]BOP!#REF!,[153]BOP!$A$79:$IV$79</definedName>
    <definedName name="Cwvu.tot." localSheetId="52" hidden="1">[153]BOP!$A$36:$IV$36,[153]BOP!$A$44:$IV$44,[153]BOP!$A$59:$IV$59,[153]BOP!#REF!,[153]BOP!#REF!,[153]BOP!$A$79:$IV$79</definedName>
    <definedName name="Cwvu.tot." localSheetId="53" hidden="1">[153]BOP!$A$36:$IV$36,[153]BOP!$A$44:$IV$44,[153]BOP!$A$59:$IV$59,[153]BOP!#REF!,[153]BOP!#REF!,[153]BOP!$A$79:$IV$79</definedName>
    <definedName name="Cwvu.tot." localSheetId="54" hidden="1">[153]BOP!$A$36:$IV$36,[153]BOP!$A$44:$IV$44,[153]BOP!$A$59:$IV$59,[153]BOP!#REF!,[153]BOP!#REF!,[153]BOP!$A$79:$IV$79</definedName>
    <definedName name="Cwvu.tot." localSheetId="55" hidden="1">[153]BOP!$A$36:$IV$36,[153]BOP!$A$44:$IV$44,[153]BOP!$A$59:$IV$59,[153]BOP!#REF!,[153]BOP!#REF!,[153]BOP!$A$79:$IV$79</definedName>
    <definedName name="Cwvu.tot." localSheetId="56" hidden="1">[153]BOP!$A$36:$IV$36,[153]BOP!$A$44:$IV$44,[153]BOP!$A$59:$IV$59,[153]BOP!#REF!,[153]BOP!#REF!,[153]BOP!$A$79:$IV$79</definedName>
    <definedName name="Cwvu.tot." localSheetId="57" hidden="1">[153]BOP!$A$36:$IV$36,[153]BOP!$A$44:$IV$44,[153]BOP!$A$59:$IV$59,[153]BOP!#REF!,[153]BOP!#REF!,[153]BOP!$A$79:$IV$79</definedName>
    <definedName name="Cwvu.tot." localSheetId="58" hidden="1">[153]BOP!$A$36:$IV$36,[153]BOP!$A$44:$IV$44,[153]BOP!$A$59:$IV$59,[153]BOP!#REF!,[153]BOP!#REF!,[153]BOP!$A$79:$IV$79</definedName>
    <definedName name="Cwvu.tot." localSheetId="59" hidden="1">[153]BOP!$A$36:$IV$36,[153]BOP!$A$44:$IV$44,[153]BOP!$A$59:$IV$59,[153]BOP!#REF!,[153]BOP!#REF!,[153]BOP!$A$79:$IV$79</definedName>
    <definedName name="Cwvu.tot." localSheetId="60" hidden="1">[153]BOP!$36:$36,[153]BOP!$44:$44,[153]BOP!$59:$59,[153]BOP!#REF!,[153]BOP!#REF!,[153]BOP!$79:$79</definedName>
    <definedName name="Cwvu.tot." localSheetId="61" hidden="1">[153]BOP!$36:$36,[153]BOP!$44:$44,[153]BOP!$59:$59,[153]BOP!#REF!,[153]BOP!#REF!,[153]BOP!$79:$79</definedName>
    <definedName name="Cwvu.tot." localSheetId="62" hidden="1">[153]BOP!$36:$36,[153]BOP!$44:$44,[153]BOP!$59:$59,[153]BOP!#REF!,[153]BOP!#REF!,[153]BOP!$79:$79</definedName>
    <definedName name="Cwvu.tot." localSheetId="63" hidden="1">[153]BOP!$36:$36,[153]BOP!$44:$44,[153]BOP!$59:$59,[153]BOP!#REF!,[153]BOP!#REF!,[153]BOP!$79:$79</definedName>
    <definedName name="Cwvu.tot." localSheetId="6" hidden="1">[155]BOP!$A$36:$IV$36,[155]BOP!$A$44:$IV$44,[155]BOP!$A$59:$IV$59,[155]BOP!#REF!,[155]BOP!#REF!,[155]BOP!$A$79:$IV$79</definedName>
    <definedName name="Cwvu.tot." localSheetId="64" hidden="1">[153]BOP!$A$36:$IV$36,[153]BOP!$A$44:$IV$44,[153]BOP!$A$59:$IV$59,[153]BOP!#REF!,[153]BOP!#REF!,[153]BOP!$A$79:$IV$79</definedName>
    <definedName name="Cwvu.tot." localSheetId="65" hidden="1">[153]BOP!$A$36:$IV$36,[153]BOP!$A$44:$IV$44,[153]BOP!$A$59:$IV$59,[153]BOP!#REF!,[153]BOP!#REF!,[153]BOP!$A$79:$IV$79</definedName>
    <definedName name="Cwvu.tot." localSheetId="66" hidden="1">[153]BOP!$A$36:$IV$36,[153]BOP!$A$44:$IV$44,[153]BOP!$A$59:$IV$59,[153]BOP!#REF!,[153]BOP!#REF!,[153]BOP!$A$79:$IV$79</definedName>
    <definedName name="Cwvu.tot." localSheetId="67" hidden="1">[153]BOP!$A$36:$IV$36,[153]BOP!$A$44:$IV$44,[153]BOP!$A$59:$IV$59,[153]BOP!#REF!,[153]BOP!#REF!,[153]BOP!$A$79:$IV$79</definedName>
    <definedName name="Cwvu.tot." localSheetId="68" hidden="1">[153]BOP!$A$36:$IV$36,[153]BOP!$A$44:$IV$44,[153]BOP!$A$59:$IV$59,[153]BOP!#REF!,[153]BOP!#REF!,[153]BOP!$A$79:$IV$79</definedName>
    <definedName name="Cwvu.tot." localSheetId="69" hidden="1">[153]BOP!$A$36:$IV$36,[153]BOP!$A$44:$IV$44,[153]BOP!$A$59:$IV$59,[153]BOP!#REF!,[153]BOP!#REF!,[153]BOP!$A$79:$IV$79</definedName>
    <definedName name="Cwvu.tot." localSheetId="70" hidden="1">[153]BOP!$A$36:$IV$36,[153]BOP!$A$44:$IV$44,[153]BOP!$A$59:$IV$59,[153]BOP!#REF!,[153]BOP!#REF!,[153]BOP!$A$79:$IV$79</definedName>
    <definedName name="Cwvu.tot." localSheetId="71" hidden="1">[153]BOP!$A$36:$IV$36,[153]BOP!$A$44:$IV$44,[153]BOP!$A$59:$IV$59,[153]BOP!#REF!,[153]BOP!#REF!,[153]BOP!$A$79:$IV$79</definedName>
    <definedName name="Cwvu.tot." localSheetId="72" hidden="1">[153]BOP!$A$36:$IV$36,[153]BOP!$A$44:$IV$44,[153]BOP!$A$59:$IV$59,[153]BOP!#REF!,[153]BOP!#REF!,[153]BOP!$A$79:$IV$79</definedName>
    <definedName name="Cwvu.tot." localSheetId="73" hidden="1">[153]BOP!$A$36:$IV$36,[153]BOP!$A$44:$IV$44,[153]BOP!$A$59:$IV$59,[153]BOP!#REF!,[153]BOP!#REF!,[153]BOP!$A$79:$IV$79</definedName>
    <definedName name="Cwvu.tot." localSheetId="7" hidden="1">[153]BOP!$A$36:$IV$36,[153]BOP!$A$44:$IV$44,[153]BOP!$A$59:$IV$59,[153]BOP!#REF!,[153]BOP!#REF!,[153]BOP!$A$79:$IV$79</definedName>
    <definedName name="Cwvu.tot." localSheetId="74" hidden="1">[153]BOP!$A$36:$IV$36,[153]BOP!$A$44:$IV$44,[153]BOP!$A$59:$IV$59,[153]BOP!#REF!,[153]BOP!#REF!,[153]BOP!$A$79:$IV$79</definedName>
    <definedName name="Cwvu.tot." localSheetId="75" hidden="1">[153]BOP!$A$36:$IV$36,[153]BOP!$A$44:$IV$44,[153]BOP!$A$59:$IV$59,[153]BOP!#REF!,[153]BOP!#REF!,[153]BOP!$A$79:$IV$79</definedName>
    <definedName name="Cwvu.tot." localSheetId="76" hidden="1">[153]BOP!$A$36:$IV$36,[153]BOP!$A$44:$IV$44,[153]BOP!$A$59:$IV$59,[153]BOP!#REF!,[153]BOP!#REF!,[153]BOP!$A$79:$IV$79</definedName>
    <definedName name="Cwvu.tot." localSheetId="77" hidden="1">[153]BOP!$A$36:$IV$36,[153]BOP!$A$44:$IV$44,[153]BOP!$A$59:$IV$59,[153]BOP!#REF!,[153]BOP!#REF!,[153]BOP!$A$79:$IV$79</definedName>
    <definedName name="Cwvu.tot." localSheetId="78" hidden="1">[153]BOP!$A$36:$IV$36,[153]BOP!$A$44:$IV$44,[153]BOP!$A$59:$IV$59,[153]BOP!#REF!,[153]BOP!#REF!,[153]BOP!$A$79:$IV$79</definedName>
    <definedName name="Cwvu.tot." localSheetId="79" hidden="1">[154]BOP!$A$36:$IV$36,[154]BOP!$A$44:$IV$44,[154]BOP!$A$59:$IV$59,[154]BOP!#REF!,[154]BOP!#REF!,[154]BOP!$A$79:$IV$79</definedName>
    <definedName name="Cwvu.tot." localSheetId="8" hidden="1">[153]BOP!$A$36:$IV$36,[153]BOP!$A$44:$IV$44,[153]BOP!$A$59:$IV$59,[153]BOP!#REF!,[153]BOP!#REF!,[153]BOP!$A$79:$IV$79</definedName>
    <definedName name="Cwvu.tot." localSheetId="9" hidden="1">[154]BOP!$A$36:$IV$36,[154]BOP!$A$44:$IV$44,[154]BOP!$A$59:$IV$59,[154]BOP!#REF!,[154]BOP!#REF!,[154]BOP!$A$79:$IV$79</definedName>
    <definedName name="Cwvu.tot." hidden="1">[153]BOP!$A$36:$IV$36,[153]BOP!$A$44:$IV$44,[153]BOP!$A$59:$IV$59,[153]BOP!#REF!,[153]BOP!#REF!,[153]BOP!$A$79:$IV$79</definedName>
    <definedName name="d" localSheetId="1">#REF!</definedName>
    <definedName name="d" localSheetId="10">#REF!</definedName>
    <definedName name="d" localSheetId="11">#REF!</definedName>
    <definedName name="d" localSheetId="12">#REF!</definedName>
    <definedName name="d" localSheetId="13">#REF!</definedName>
    <definedName name="d" localSheetId="15">#REF!</definedName>
    <definedName name="d" localSheetId="16">#REF!</definedName>
    <definedName name="d" localSheetId="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28">#REF!</definedName>
    <definedName name="d" localSheetId="29">#REF!</definedName>
    <definedName name="d" localSheetId="3">#REF!</definedName>
    <definedName name="d" localSheetId="31">#REF!</definedName>
    <definedName name="d" localSheetId="32">#REF!</definedName>
    <definedName name="d" localSheetId="33">#REF!</definedName>
    <definedName name="d" localSheetId="34">#REF!</definedName>
    <definedName name="d" localSheetId="37">#REF!</definedName>
    <definedName name="d" localSheetId="41">#REF!</definedName>
    <definedName name="d" localSheetId="4">#REF!</definedName>
    <definedName name="d" localSheetId="45">#REF!</definedName>
    <definedName name="d" localSheetId="46">#REF!</definedName>
    <definedName name="d" localSheetId="47">#REF!</definedName>
    <definedName name="d" localSheetId="48">#REF!</definedName>
    <definedName name="d" localSheetId="49">#REF!</definedName>
    <definedName name="d" localSheetId="50">#REF!</definedName>
    <definedName name="d" localSheetId="5">#REF!</definedName>
    <definedName name="d" localSheetId="51">#REF!</definedName>
    <definedName name="d" localSheetId="52">#REF!</definedName>
    <definedName name="d" localSheetId="53">#REF!</definedName>
    <definedName name="d" localSheetId="54">#REF!</definedName>
    <definedName name="d" localSheetId="56">#REF!</definedName>
    <definedName name="d" localSheetId="57">#REF!</definedName>
    <definedName name="d" localSheetId="58">#REF!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6">#REF!</definedName>
    <definedName name="d" localSheetId="64">#REF!</definedName>
    <definedName name="d" localSheetId="65">#REF!</definedName>
    <definedName name="d" localSheetId="66">#REF!</definedName>
    <definedName name="d" localSheetId="67">#REF!</definedName>
    <definedName name="d" localSheetId="68">#REF!</definedName>
    <definedName name="d" localSheetId="69">#REF!</definedName>
    <definedName name="d" localSheetId="71">#REF!</definedName>
    <definedName name="d" localSheetId="72">#REF!</definedName>
    <definedName name="d" localSheetId="73">#REF!</definedName>
    <definedName name="d" localSheetId="7">#REF!</definedName>
    <definedName name="d" localSheetId="74">#REF!</definedName>
    <definedName name="d" localSheetId="75">#REF!</definedName>
    <definedName name="d" localSheetId="76">#REF!</definedName>
    <definedName name="d" localSheetId="77">#REF!</definedName>
    <definedName name="d" localSheetId="78">#REF!</definedName>
    <definedName name="d" localSheetId="79">#REF!</definedName>
    <definedName name="d" localSheetId="8">#REF!</definedName>
    <definedName name="d" localSheetId="9">#REF!</definedName>
    <definedName name="d">#REF!</definedName>
    <definedName name="d__Chart1" comment="Auto-added dynamic range" localSheetId="1">#REF!:INDEX(#REF!,#REF!,#REF!)</definedName>
    <definedName name="d__Chart1" comment="Auto-added dynamic range" localSheetId="10">#REF!:INDEX(#REF!,#REF!,#REF!)</definedName>
    <definedName name="d__Chart1" comment="Auto-added dynamic range" localSheetId="11">#REF!:INDEX(#REF!,#REF!,#REF!)</definedName>
    <definedName name="d__Chart1" comment="Auto-added dynamic range" localSheetId="12">#REF!:INDEX(#REF!,#REF!,#REF!)</definedName>
    <definedName name="d__Chart1" comment="Auto-added dynamic range" localSheetId="13">#REF!:INDEX(#REF!,#REF!,#REF!)</definedName>
    <definedName name="d__Chart1" comment="Auto-added dynamic range" localSheetId="15">#REF!:INDEX(#REF!,#REF!,#REF!)</definedName>
    <definedName name="d__Chart1" comment="Auto-added dynamic range" localSheetId="16">#REF!:INDEX(#REF!,#REF!,#REF!)</definedName>
    <definedName name="d__Chart1" comment="Auto-added dynamic range" localSheetId="2">#REF!:INDEX(#REF!,#REF!,#REF!)</definedName>
    <definedName name="d__Chart1" comment="Auto-added dynamic range" localSheetId="23">#REF!:INDEX(#REF!,#REF!,#REF!)</definedName>
    <definedName name="d__Chart1" comment="Auto-added dynamic range" localSheetId="24">#REF!:INDEX(#REF!,#REF!,#REF!)</definedName>
    <definedName name="d__Chart1" comment="Auto-added dynamic range" localSheetId="25">#REF!:INDEX(#REF!,#REF!,#REF!)</definedName>
    <definedName name="d__Chart1" comment="Auto-added dynamic range" localSheetId="26">#REF!:INDEX(#REF!,#REF!,#REF!)</definedName>
    <definedName name="d__Chart1" comment="Auto-added dynamic range" localSheetId="27">#REF!:INDEX(#REF!,#REF!,#REF!)</definedName>
    <definedName name="d__Chart1" comment="Auto-added dynamic range" localSheetId="28">#REF!:INDEX(#REF!,#REF!,#REF!)</definedName>
    <definedName name="d__Chart1" comment="Auto-added dynamic range" localSheetId="29">#REF!:INDEX(#REF!,#REF!,#REF!)</definedName>
    <definedName name="d__Chart1" comment="Auto-added dynamic range" localSheetId="3">#REF!:INDEX(#REF!,#REF!,#REF!)</definedName>
    <definedName name="d__Chart1" comment="Auto-added dynamic range" localSheetId="31">#REF!:INDEX(#REF!,#REF!,#REF!)</definedName>
    <definedName name="d__Chart1" comment="Auto-added dynamic range" localSheetId="32">#REF!:INDEX(#REF!,#REF!,#REF!)</definedName>
    <definedName name="d__Chart1" comment="Auto-added dynamic range" localSheetId="33">#REF!:INDEX(#REF!,#REF!,#REF!)</definedName>
    <definedName name="d__Chart1" comment="Auto-added dynamic range" localSheetId="34">#REF!:INDEX(#REF!,#REF!,#REF!)</definedName>
    <definedName name="d__Chart1" comment="Auto-added dynamic range" localSheetId="37">#REF!:INDEX(#REF!,#REF!,#REF!)</definedName>
    <definedName name="d__Chart1" comment="Auto-added dynamic range" localSheetId="41">#REF!:INDEX(#REF!,#REF!,#REF!)</definedName>
    <definedName name="d__Chart1" comment="Auto-added dynamic range" localSheetId="4">#REF!:INDEX(#REF!,#REF!,#REF!)</definedName>
    <definedName name="d__Chart1" comment="Auto-added dynamic range" localSheetId="45">#REF!:INDEX(#REF!,#REF!,#REF!)</definedName>
    <definedName name="d__Chart1" comment="Auto-added dynamic range" localSheetId="46">#REF!:INDEX(#REF!,#REF!,#REF!)</definedName>
    <definedName name="d__Chart1" comment="Auto-added dynamic range" localSheetId="47">#REF!:INDEX(#REF!,#REF!,#REF!)</definedName>
    <definedName name="d__Chart1" comment="Auto-added dynamic range" localSheetId="48">#REF!:INDEX(#REF!,#REF!,#REF!)</definedName>
    <definedName name="d__Chart1" comment="Auto-added dynamic range" localSheetId="49">#REF!:INDEX(#REF!,#REF!,#REF!)</definedName>
    <definedName name="d__Chart1" comment="Auto-added dynamic range" localSheetId="50">#REF!:INDEX(#REF!,#REF!,#REF!)</definedName>
    <definedName name="d__Chart1" comment="Auto-added dynamic range" localSheetId="5">#REF!:INDEX(#REF!,#REF!,#REF!)</definedName>
    <definedName name="d__Chart1" comment="Auto-added dynamic range" localSheetId="51">#REF!:INDEX(#REF!,#REF!,#REF!)</definedName>
    <definedName name="d__Chart1" comment="Auto-added dynamic range" localSheetId="52">#REF!:INDEX(#REF!,#REF!,#REF!)</definedName>
    <definedName name="d__Chart1" comment="Auto-added dynamic range" localSheetId="53">#REF!:INDEX(#REF!,#REF!,#REF!)</definedName>
    <definedName name="d__Chart1" comment="Auto-added dynamic range" localSheetId="54">#REF!:INDEX(#REF!,#REF!,#REF!)</definedName>
    <definedName name="d__Chart1" comment="Auto-added dynamic range" localSheetId="56">#REF!:INDEX(#REF!,#REF!,#REF!)</definedName>
    <definedName name="d__Chart1" comment="Auto-added dynamic range" localSheetId="57">#REF!:INDEX(#REF!,#REF!,#REF!)</definedName>
    <definedName name="d__Chart1" comment="Auto-added dynamic range" localSheetId="58">#REF!:INDEX(#REF!,#REF!,#REF!)</definedName>
    <definedName name="d__Chart1" comment="Auto-added dynamic range" localSheetId="59">#REF!:INDEX(#REF!,#REF!,#REF!)</definedName>
    <definedName name="d__Chart1" comment="Auto-added dynamic range" localSheetId="60">#REF!:INDEX(#REF!,#REF!,#REF!)</definedName>
    <definedName name="d__Chart1" comment="Auto-added dynamic range" localSheetId="61">#REF!:INDEX(#REF!,#REF!,#REF!)</definedName>
    <definedName name="d__Chart1" comment="Auto-added dynamic range" localSheetId="62">#REF!:INDEX(#REF!,#REF!,#REF!)</definedName>
    <definedName name="d__Chart1" comment="Auto-added dynamic range" localSheetId="63">#REF!:INDEX(#REF!,#REF!,#REF!)</definedName>
    <definedName name="d__Chart1" comment="Auto-added dynamic range" localSheetId="6">#REF!:INDEX(#REF!,#REF!,#REF!)</definedName>
    <definedName name="d__Chart1" comment="Auto-added dynamic range" localSheetId="64">#REF!:INDEX(#REF!,#REF!,#REF!)</definedName>
    <definedName name="d__Chart1" comment="Auto-added dynamic range" localSheetId="65">#REF!:INDEX(#REF!,#REF!,#REF!)</definedName>
    <definedName name="d__Chart1" comment="Auto-added dynamic range" localSheetId="66">#REF!:INDEX(#REF!,#REF!,#REF!)</definedName>
    <definedName name="d__Chart1" comment="Auto-added dynamic range" localSheetId="67">#REF!:INDEX(#REF!,#REF!,#REF!)</definedName>
    <definedName name="d__Chart1" comment="Auto-added dynamic range" localSheetId="68">#REF!:INDEX(#REF!,#REF!,#REF!)</definedName>
    <definedName name="d__Chart1" comment="Auto-added dynamic range" localSheetId="69">#REF!:INDEX(#REF!,#REF!,#REF!)</definedName>
    <definedName name="d__Chart1" comment="Auto-added dynamic range" localSheetId="71">#REF!:INDEX(#REF!,#REF!,#REF!)</definedName>
    <definedName name="d__Chart1" comment="Auto-added dynamic range" localSheetId="72">#REF!:INDEX(#REF!,#REF!,#REF!)</definedName>
    <definedName name="d__Chart1" comment="Auto-added dynamic range" localSheetId="73">#REF!:INDEX(#REF!,#REF!,#REF!)</definedName>
    <definedName name="d__Chart1" comment="Auto-added dynamic range" localSheetId="7">#REF!:INDEX(#REF!,#REF!,#REF!)</definedName>
    <definedName name="d__Chart1" comment="Auto-added dynamic range" localSheetId="74">#REF!:INDEX(#REF!,#REF!,#REF!)</definedName>
    <definedName name="d__Chart1" comment="Auto-added dynamic range" localSheetId="75">#REF!:INDEX(#REF!,#REF!,#REF!)</definedName>
    <definedName name="d__Chart1" comment="Auto-added dynamic range" localSheetId="76">#REF!:INDEX(#REF!,#REF!,#REF!)</definedName>
    <definedName name="d__Chart1" comment="Auto-added dynamic range" localSheetId="77">#REF!:INDEX(#REF!,#REF!,#REF!)</definedName>
    <definedName name="d__Chart1" comment="Auto-added dynamic range" localSheetId="78">#REF!:INDEX(#REF!,#REF!,#REF!)</definedName>
    <definedName name="d__Chart1" comment="Auto-added dynamic range" localSheetId="79">#REF!:INDEX(#REF!,#REF!,#REF!)</definedName>
    <definedName name="d__Chart1" comment="Auto-added dynamic range" localSheetId="8">#REF!:INDEX(#REF!,#REF!,#REF!)</definedName>
    <definedName name="d__Chart1" comment="Auto-added dynamic range" localSheetId="9">#REF!:INDEX(#REF!,#REF!,#REF!)</definedName>
    <definedName name="d__Chart1" comment="Auto-added dynamic range">#REF!:INDEX(#REF!,#REF!,#REF!)</definedName>
    <definedName name="d__Chart2" comment="Auto-added dynamic range" localSheetId="1">#REF!:INDEX(#REF!,#REF!,#REF!)</definedName>
    <definedName name="d__Chart2" comment="Auto-added dynamic range" localSheetId="10">#REF!:INDEX(#REF!,#REF!,#REF!)</definedName>
    <definedName name="d__Chart2" comment="Auto-added dynamic range" localSheetId="11">#REF!:INDEX(#REF!,#REF!,#REF!)</definedName>
    <definedName name="d__Chart2" comment="Auto-added dynamic range" localSheetId="12">#REF!:INDEX(#REF!,#REF!,#REF!)</definedName>
    <definedName name="d__Chart2" comment="Auto-added dynamic range" localSheetId="13">#REF!:INDEX(#REF!,#REF!,#REF!)</definedName>
    <definedName name="d__Chart2" comment="Auto-added dynamic range" localSheetId="15">#REF!:INDEX(#REF!,#REF!,#REF!)</definedName>
    <definedName name="d__Chart2" comment="Auto-added dynamic range" localSheetId="16">#REF!:INDEX(#REF!,#REF!,#REF!)</definedName>
    <definedName name="d__Chart2" comment="Auto-added dynamic range" localSheetId="2">#REF!:INDEX(#REF!,#REF!,#REF!)</definedName>
    <definedName name="d__Chart2" comment="Auto-added dynamic range" localSheetId="23">#REF!:INDEX(#REF!,#REF!,#REF!)</definedName>
    <definedName name="d__Chart2" comment="Auto-added dynamic range" localSheetId="24">#REF!:INDEX(#REF!,#REF!,#REF!)</definedName>
    <definedName name="d__Chart2" comment="Auto-added dynamic range" localSheetId="25">#REF!:INDEX(#REF!,#REF!,#REF!)</definedName>
    <definedName name="d__Chart2" comment="Auto-added dynamic range" localSheetId="26">#REF!:INDEX(#REF!,#REF!,#REF!)</definedName>
    <definedName name="d__Chart2" comment="Auto-added dynamic range" localSheetId="27">#REF!:INDEX(#REF!,#REF!,#REF!)</definedName>
    <definedName name="d__Chart2" comment="Auto-added dynamic range" localSheetId="28">#REF!:INDEX(#REF!,#REF!,#REF!)</definedName>
    <definedName name="d__Chart2" comment="Auto-added dynamic range" localSheetId="29">#REF!:INDEX(#REF!,#REF!,#REF!)</definedName>
    <definedName name="d__Chart2" comment="Auto-added dynamic range" localSheetId="3">#REF!:INDEX(#REF!,#REF!,#REF!)</definedName>
    <definedName name="d__Chart2" comment="Auto-added dynamic range" localSheetId="31">#REF!:INDEX(#REF!,#REF!,#REF!)</definedName>
    <definedName name="d__Chart2" comment="Auto-added dynamic range" localSheetId="32">#REF!:INDEX(#REF!,#REF!,#REF!)</definedName>
    <definedName name="d__Chart2" comment="Auto-added dynamic range" localSheetId="33">#REF!:INDEX(#REF!,#REF!,#REF!)</definedName>
    <definedName name="d__Chart2" comment="Auto-added dynamic range" localSheetId="34">#REF!:INDEX(#REF!,#REF!,#REF!)</definedName>
    <definedName name="d__Chart2" comment="Auto-added dynamic range" localSheetId="37">#REF!:INDEX(#REF!,#REF!,#REF!)</definedName>
    <definedName name="d__Chart2" comment="Auto-added dynamic range" localSheetId="41">#REF!:INDEX(#REF!,#REF!,#REF!)</definedName>
    <definedName name="d__Chart2" comment="Auto-added dynamic range" localSheetId="4">#REF!:INDEX(#REF!,#REF!,#REF!)</definedName>
    <definedName name="d__Chart2" comment="Auto-added dynamic range" localSheetId="45">#REF!:INDEX(#REF!,#REF!,#REF!)</definedName>
    <definedName name="d__Chart2" comment="Auto-added dynamic range" localSheetId="46">#REF!:INDEX(#REF!,#REF!,#REF!)</definedName>
    <definedName name="d__Chart2" comment="Auto-added dynamic range" localSheetId="47">#REF!:INDEX(#REF!,#REF!,#REF!)</definedName>
    <definedName name="d__Chart2" comment="Auto-added dynamic range" localSheetId="48">#REF!:INDEX(#REF!,#REF!,#REF!)</definedName>
    <definedName name="d__Chart2" comment="Auto-added dynamic range" localSheetId="49">#REF!:INDEX(#REF!,#REF!,#REF!)</definedName>
    <definedName name="d__Chart2" comment="Auto-added dynamic range" localSheetId="50">#REF!:INDEX(#REF!,#REF!,#REF!)</definedName>
    <definedName name="d__Chart2" comment="Auto-added dynamic range" localSheetId="5">#REF!:INDEX(#REF!,#REF!,#REF!)</definedName>
    <definedName name="d__Chart2" comment="Auto-added dynamic range" localSheetId="51">#REF!:INDEX(#REF!,#REF!,#REF!)</definedName>
    <definedName name="d__Chart2" comment="Auto-added dynamic range" localSheetId="52">#REF!:INDEX(#REF!,#REF!,#REF!)</definedName>
    <definedName name="d__Chart2" comment="Auto-added dynamic range" localSheetId="53">#REF!:INDEX(#REF!,#REF!,#REF!)</definedName>
    <definedName name="d__Chart2" comment="Auto-added dynamic range" localSheetId="54">#REF!:INDEX(#REF!,#REF!,#REF!)</definedName>
    <definedName name="d__Chart2" comment="Auto-added dynamic range" localSheetId="56">#REF!:INDEX(#REF!,#REF!,#REF!)</definedName>
    <definedName name="d__Chart2" comment="Auto-added dynamic range" localSheetId="57">#REF!:INDEX(#REF!,#REF!,#REF!)</definedName>
    <definedName name="d__Chart2" comment="Auto-added dynamic range" localSheetId="58">#REF!:INDEX(#REF!,#REF!,#REF!)</definedName>
    <definedName name="d__Chart2" comment="Auto-added dynamic range" localSheetId="59">#REF!:INDEX(#REF!,#REF!,#REF!)</definedName>
    <definedName name="d__Chart2" comment="Auto-added dynamic range" localSheetId="60">#REF!:INDEX(#REF!,#REF!,#REF!)</definedName>
    <definedName name="d__Chart2" comment="Auto-added dynamic range" localSheetId="61">#REF!:INDEX(#REF!,#REF!,#REF!)</definedName>
    <definedName name="d__Chart2" comment="Auto-added dynamic range" localSheetId="62">#REF!:INDEX(#REF!,#REF!,#REF!)</definedName>
    <definedName name="d__Chart2" comment="Auto-added dynamic range" localSheetId="63">#REF!:INDEX(#REF!,#REF!,#REF!)</definedName>
    <definedName name="d__Chart2" comment="Auto-added dynamic range" localSheetId="6">#REF!:INDEX(#REF!,#REF!,#REF!)</definedName>
    <definedName name="d__Chart2" comment="Auto-added dynamic range" localSheetId="64">#REF!:INDEX(#REF!,#REF!,#REF!)</definedName>
    <definedName name="d__Chart2" comment="Auto-added dynamic range" localSheetId="65">#REF!:INDEX(#REF!,#REF!,#REF!)</definedName>
    <definedName name="d__Chart2" comment="Auto-added dynamic range" localSheetId="66">#REF!:INDEX(#REF!,#REF!,#REF!)</definedName>
    <definedName name="d__Chart2" comment="Auto-added dynamic range" localSheetId="67">#REF!:INDEX(#REF!,#REF!,#REF!)</definedName>
    <definedName name="d__Chart2" comment="Auto-added dynamic range" localSheetId="68">#REF!:INDEX(#REF!,#REF!,#REF!)</definedName>
    <definedName name="d__Chart2" comment="Auto-added dynamic range" localSheetId="69">#REF!:INDEX(#REF!,#REF!,#REF!)</definedName>
    <definedName name="d__Chart2" comment="Auto-added dynamic range" localSheetId="71">#REF!:INDEX(#REF!,#REF!,#REF!)</definedName>
    <definedName name="d__Chart2" comment="Auto-added dynamic range" localSheetId="72">#REF!:INDEX(#REF!,#REF!,#REF!)</definedName>
    <definedName name="d__Chart2" comment="Auto-added dynamic range" localSheetId="73">#REF!:INDEX(#REF!,#REF!,#REF!)</definedName>
    <definedName name="d__Chart2" comment="Auto-added dynamic range" localSheetId="7">#REF!:INDEX(#REF!,#REF!,#REF!)</definedName>
    <definedName name="d__Chart2" comment="Auto-added dynamic range" localSheetId="74">#REF!:INDEX(#REF!,#REF!,#REF!)</definedName>
    <definedName name="d__Chart2" comment="Auto-added dynamic range" localSheetId="75">#REF!:INDEX(#REF!,#REF!,#REF!)</definedName>
    <definedName name="d__Chart2" comment="Auto-added dynamic range" localSheetId="76">#REF!:INDEX(#REF!,#REF!,#REF!)</definedName>
    <definedName name="d__Chart2" comment="Auto-added dynamic range" localSheetId="77">#REF!:INDEX(#REF!,#REF!,#REF!)</definedName>
    <definedName name="d__Chart2" comment="Auto-added dynamic range" localSheetId="78">#REF!:INDEX(#REF!,#REF!,#REF!)</definedName>
    <definedName name="d__Chart2" comment="Auto-added dynamic range" localSheetId="79">#REF!:INDEX(#REF!,#REF!,#REF!)</definedName>
    <definedName name="d__Chart2" comment="Auto-added dynamic range" localSheetId="8">#REF!:INDEX(#REF!,#REF!,#REF!)</definedName>
    <definedName name="d__Chart2" comment="Auto-added dynamic range" localSheetId="9">#REF!:INDEX(#REF!,#REF!,#REF!)</definedName>
    <definedName name="d__Chart2" comment="Auto-added dynamic range">#REF!:INDEX(#REF!,#REF!,#REF!)</definedName>
    <definedName name="d__Chart3" comment="Auto-added dynamic range" localSheetId="1">#REF!:INDEX(#REF!,#REF!,#REF!)</definedName>
    <definedName name="d__Chart3" comment="Auto-added dynamic range" localSheetId="10">#REF!:INDEX(#REF!,#REF!,#REF!)</definedName>
    <definedName name="d__Chart3" comment="Auto-added dynamic range" localSheetId="11">#REF!:INDEX(#REF!,#REF!,#REF!)</definedName>
    <definedName name="d__Chart3" comment="Auto-added dynamic range" localSheetId="12">#REF!:INDEX(#REF!,#REF!,#REF!)</definedName>
    <definedName name="d__Chart3" comment="Auto-added dynamic range" localSheetId="13">#REF!:INDEX(#REF!,#REF!,#REF!)</definedName>
    <definedName name="d__Chart3" comment="Auto-added dynamic range" localSheetId="15">#REF!:INDEX(#REF!,#REF!,#REF!)</definedName>
    <definedName name="d__Chart3" comment="Auto-added dynamic range" localSheetId="16">#REF!:INDEX(#REF!,#REF!,#REF!)</definedName>
    <definedName name="d__Chart3" comment="Auto-added dynamic range" localSheetId="2">#REF!:INDEX(#REF!,#REF!,#REF!)</definedName>
    <definedName name="d__Chart3" comment="Auto-added dynamic range" localSheetId="23">#REF!:INDEX(#REF!,#REF!,#REF!)</definedName>
    <definedName name="d__Chart3" comment="Auto-added dynamic range" localSheetId="24">#REF!:INDEX(#REF!,#REF!,#REF!)</definedName>
    <definedName name="d__Chart3" comment="Auto-added dynamic range" localSheetId="25">#REF!:INDEX(#REF!,#REF!,#REF!)</definedName>
    <definedName name="d__Chart3" comment="Auto-added dynamic range" localSheetId="26">#REF!:INDEX(#REF!,#REF!,#REF!)</definedName>
    <definedName name="d__Chart3" comment="Auto-added dynamic range" localSheetId="27">#REF!:INDEX(#REF!,#REF!,#REF!)</definedName>
    <definedName name="d__Chart3" comment="Auto-added dynamic range" localSheetId="28">#REF!:INDEX(#REF!,#REF!,#REF!)</definedName>
    <definedName name="d__Chart3" comment="Auto-added dynamic range" localSheetId="29">#REF!:INDEX(#REF!,#REF!,#REF!)</definedName>
    <definedName name="d__Chart3" comment="Auto-added dynamic range" localSheetId="3">#REF!:INDEX(#REF!,#REF!,#REF!)</definedName>
    <definedName name="d__Chart3" comment="Auto-added dynamic range" localSheetId="31">#REF!:INDEX(#REF!,#REF!,#REF!)</definedName>
    <definedName name="d__Chart3" comment="Auto-added dynamic range" localSheetId="32">#REF!:INDEX(#REF!,#REF!,#REF!)</definedName>
    <definedName name="d__Chart3" comment="Auto-added dynamic range" localSheetId="33">#REF!:INDEX(#REF!,#REF!,#REF!)</definedName>
    <definedName name="d__Chart3" comment="Auto-added dynamic range" localSheetId="34">#REF!:INDEX(#REF!,#REF!,#REF!)</definedName>
    <definedName name="d__Chart3" comment="Auto-added dynamic range" localSheetId="37">#REF!:INDEX(#REF!,#REF!,#REF!)</definedName>
    <definedName name="d__Chart3" comment="Auto-added dynamic range" localSheetId="41">#REF!:INDEX(#REF!,#REF!,#REF!)</definedName>
    <definedName name="d__Chart3" comment="Auto-added dynamic range" localSheetId="4">#REF!:INDEX(#REF!,#REF!,#REF!)</definedName>
    <definedName name="d__Chart3" comment="Auto-added dynamic range" localSheetId="45">#REF!:INDEX(#REF!,#REF!,#REF!)</definedName>
    <definedName name="d__Chart3" comment="Auto-added dynamic range" localSheetId="46">#REF!:INDEX(#REF!,#REF!,#REF!)</definedName>
    <definedName name="d__Chart3" comment="Auto-added dynamic range" localSheetId="47">#REF!:INDEX(#REF!,#REF!,#REF!)</definedName>
    <definedName name="d__Chart3" comment="Auto-added dynamic range" localSheetId="48">#REF!:INDEX(#REF!,#REF!,#REF!)</definedName>
    <definedName name="d__Chart3" comment="Auto-added dynamic range" localSheetId="49">#REF!:INDEX(#REF!,#REF!,#REF!)</definedName>
    <definedName name="d__Chart3" comment="Auto-added dynamic range" localSheetId="50">#REF!:INDEX(#REF!,#REF!,#REF!)</definedName>
    <definedName name="d__Chart3" comment="Auto-added dynamic range" localSheetId="5">#REF!:INDEX(#REF!,#REF!,#REF!)</definedName>
    <definedName name="d__Chart3" comment="Auto-added dynamic range" localSheetId="51">#REF!:INDEX(#REF!,#REF!,#REF!)</definedName>
    <definedName name="d__Chart3" comment="Auto-added dynamic range" localSheetId="52">#REF!:INDEX(#REF!,#REF!,#REF!)</definedName>
    <definedName name="d__Chart3" comment="Auto-added dynamic range" localSheetId="53">#REF!:INDEX(#REF!,#REF!,#REF!)</definedName>
    <definedName name="d__Chart3" comment="Auto-added dynamic range" localSheetId="54">#REF!:INDEX(#REF!,#REF!,#REF!)</definedName>
    <definedName name="d__Chart3" comment="Auto-added dynamic range" localSheetId="56">#REF!:INDEX(#REF!,#REF!,#REF!)</definedName>
    <definedName name="d__Chart3" comment="Auto-added dynamic range" localSheetId="57">#REF!:INDEX(#REF!,#REF!,#REF!)</definedName>
    <definedName name="d__Chart3" comment="Auto-added dynamic range" localSheetId="58">#REF!:INDEX(#REF!,#REF!,#REF!)</definedName>
    <definedName name="d__Chart3" comment="Auto-added dynamic range" localSheetId="59">#REF!:INDEX(#REF!,#REF!,#REF!)</definedName>
    <definedName name="d__Chart3" comment="Auto-added dynamic range" localSheetId="60">#REF!:INDEX(#REF!,#REF!,#REF!)</definedName>
    <definedName name="d__Chart3" comment="Auto-added dynamic range" localSheetId="61">#REF!:INDEX(#REF!,#REF!,#REF!)</definedName>
    <definedName name="d__Chart3" comment="Auto-added dynamic range" localSheetId="62">#REF!:INDEX(#REF!,#REF!,#REF!)</definedName>
    <definedName name="d__Chart3" comment="Auto-added dynamic range" localSheetId="63">#REF!:INDEX(#REF!,#REF!,#REF!)</definedName>
    <definedName name="d__Chart3" comment="Auto-added dynamic range" localSheetId="6">#REF!:INDEX(#REF!,#REF!,#REF!)</definedName>
    <definedName name="d__Chart3" comment="Auto-added dynamic range" localSheetId="64">#REF!:INDEX(#REF!,#REF!,#REF!)</definedName>
    <definedName name="d__Chart3" comment="Auto-added dynamic range" localSheetId="65">#REF!:INDEX(#REF!,#REF!,#REF!)</definedName>
    <definedName name="d__Chart3" comment="Auto-added dynamic range" localSheetId="66">#REF!:INDEX(#REF!,#REF!,#REF!)</definedName>
    <definedName name="d__Chart3" comment="Auto-added dynamic range" localSheetId="67">#REF!:INDEX(#REF!,#REF!,#REF!)</definedName>
    <definedName name="d__Chart3" comment="Auto-added dynamic range" localSheetId="68">#REF!:INDEX(#REF!,#REF!,#REF!)</definedName>
    <definedName name="d__Chart3" comment="Auto-added dynamic range" localSheetId="69">#REF!:INDEX(#REF!,#REF!,#REF!)</definedName>
    <definedName name="d__Chart3" comment="Auto-added dynamic range" localSheetId="71">#REF!:INDEX(#REF!,#REF!,#REF!)</definedName>
    <definedName name="d__Chart3" comment="Auto-added dynamic range" localSheetId="72">#REF!:INDEX(#REF!,#REF!,#REF!)</definedName>
    <definedName name="d__Chart3" comment="Auto-added dynamic range" localSheetId="73">#REF!:INDEX(#REF!,#REF!,#REF!)</definedName>
    <definedName name="d__Chart3" comment="Auto-added dynamic range" localSheetId="7">#REF!:INDEX(#REF!,#REF!,#REF!)</definedName>
    <definedName name="d__Chart3" comment="Auto-added dynamic range" localSheetId="74">#REF!:INDEX(#REF!,#REF!,#REF!)</definedName>
    <definedName name="d__Chart3" comment="Auto-added dynamic range" localSheetId="75">#REF!:INDEX(#REF!,#REF!,#REF!)</definedName>
    <definedName name="d__Chart3" comment="Auto-added dynamic range" localSheetId="76">#REF!:INDEX(#REF!,#REF!,#REF!)</definedName>
    <definedName name="d__Chart3" comment="Auto-added dynamic range" localSheetId="77">#REF!:INDEX(#REF!,#REF!,#REF!)</definedName>
    <definedName name="d__Chart3" comment="Auto-added dynamic range" localSheetId="78">#REF!:INDEX(#REF!,#REF!,#REF!)</definedName>
    <definedName name="d__Chart3" comment="Auto-added dynamic range" localSheetId="79">#REF!:INDEX(#REF!,#REF!,#REF!)</definedName>
    <definedName name="d__Chart3" comment="Auto-added dynamic range" localSheetId="8">#REF!:INDEX(#REF!,#REF!,#REF!)</definedName>
    <definedName name="d__Chart3" comment="Auto-added dynamic range" localSheetId="9">#REF!:INDEX(#REF!,#REF!,#REF!)</definedName>
    <definedName name="d__Chart3" comment="Auto-added dynamic range">#REF!:INDEX(#REF!,#REF!,#REF!)</definedName>
    <definedName name="d__Chart4" comment="Auto-added dynamic range" localSheetId="1">#REF!:INDEX(#REF!,#REF!,#REF!)</definedName>
    <definedName name="d__Chart4" comment="Auto-added dynamic range" localSheetId="10">#REF!:INDEX(#REF!,#REF!,#REF!)</definedName>
    <definedName name="d__Chart4" comment="Auto-added dynamic range" localSheetId="11">#REF!:INDEX(#REF!,#REF!,#REF!)</definedName>
    <definedName name="d__Chart4" comment="Auto-added dynamic range" localSheetId="12">#REF!:INDEX(#REF!,#REF!,#REF!)</definedName>
    <definedName name="d__Chart4" comment="Auto-added dynamic range" localSheetId="13">#REF!:INDEX(#REF!,#REF!,#REF!)</definedName>
    <definedName name="d__Chart4" comment="Auto-added dynamic range" localSheetId="15">#REF!:INDEX(#REF!,#REF!,#REF!)</definedName>
    <definedName name="d__Chart4" comment="Auto-added dynamic range" localSheetId="16">#REF!:INDEX(#REF!,#REF!,#REF!)</definedName>
    <definedName name="d__Chart4" comment="Auto-added dynamic range" localSheetId="2">#REF!:INDEX(#REF!,#REF!,#REF!)</definedName>
    <definedName name="d__Chart4" comment="Auto-added dynamic range" localSheetId="23">#REF!:INDEX(#REF!,#REF!,#REF!)</definedName>
    <definedName name="d__Chart4" comment="Auto-added dynamic range" localSheetId="24">#REF!:INDEX(#REF!,#REF!,#REF!)</definedName>
    <definedName name="d__Chart4" comment="Auto-added dynamic range" localSheetId="25">#REF!:INDEX(#REF!,#REF!,#REF!)</definedName>
    <definedName name="d__Chart4" comment="Auto-added dynamic range" localSheetId="26">#REF!:INDEX(#REF!,#REF!,#REF!)</definedName>
    <definedName name="d__Chart4" comment="Auto-added dynamic range" localSheetId="27">#REF!:INDEX(#REF!,#REF!,#REF!)</definedName>
    <definedName name="d__Chart4" comment="Auto-added dynamic range" localSheetId="28">#REF!:INDEX(#REF!,#REF!,#REF!)</definedName>
    <definedName name="d__Chart4" comment="Auto-added dynamic range" localSheetId="29">#REF!:INDEX(#REF!,#REF!,#REF!)</definedName>
    <definedName name="d__Chart4" comment="Auto-added dynamic range" localSheetId="3">#REF!:INDEX(#REF!,#REF!,#REF!)</definedName>
    <definedName name="d__Chart4" comment="Auto-added dynamic range" localSheetId="31">#REF!:INDEX(#REF!,#REF!,#REF!)</definedName>
    <definedName name="d__Chart4" comment="Auto-added dynamic range" localSheetId="32">#REF!:INDEX(#REF!,#REF!,#REF!)</definedName>
    <definedName name="d__Chart4" comment="Auto-added dynamic range" localSheetId="33">#REF!:INDEX(#REF!,#REF!,#REF!)</definedName>
    <definedName name="d__Chart4" comment="Auto-added dynamic range" localSheetId="34">#REF!:INDEX(#REF!,#REF!,#REF!)</definedName>
    <definedName name="d__Chart4" comment="Auto-added dynamic range" localSheetId="37">#REF!:INDEX(#REF!,#REF!,#REF!)</definedName>
    <definedName name="d__Chart4" comment="Auto-added dynamic range" localSheetId="41">#REF!:INDEX(#REF!,#REF!,#REF!)</definedName>
    <definedName name="d__Chart4" comment="Auto-added dynamic range" localSheetId="4">#REF!:INDEX(#REF!,#REF!,#REF!)</definedName>
    <definedName name="d__Chart4" comment="Auto-added dynamic range" localSheetId="46">#REF!:INDEX(#REF!,#REF!,#REF!)</definedName>
    <definedName name="d__Chart4" comment="Auto-added dynamic range" localSheetId="47">#REF!:INDEX(#REF!,#REF!,#REF!)</definedName>
    <definedName name="d__Chart4" comment="Auto-added dynamic range" localSheetId="48">#REF!:INDEX(#REF!,#REF!,#REF!)</definedName>
    <definedName name="d__Chart4" comment="Auto-added dynamic range" localSheetId="49">#REF!:INDEX(#REF!,#REF!,#REF!)</definedName>
    <definedName name="d__Chart4" comment="Auto-added dynamic range" localSheetId="50">#REF!:INDEX(#REF!,#REF!,#REF!)</definedName>
    <definedName name="d__Chart4" comment="Auto-added dynamic range" localSheetId="5">#REF!:INDEX(#REF!,#REF!,#REF!)</definedName>
    <definedName name="d__Chart4" comment="Auto-added dynamic range" localSheetId="51">#REF!:INDEX(#REF!,#REF!,#REF!)</definedName>
    <definedName name="d__Chart4" comment="Auto-added dynamic range" localSheetId="52">#REF!:INDEX(#REF!,#REF!,#REF!)</definedName>
    <definedName name="d__Chart4" comment="Auto-added dynamic range" localSheetId="53">#REF!:INDEX(#REF!,#REF!,#REF!)</definedName>
    <definedName name="d__Chart4" comment="Auto-added dynamic range" localSheetId="54">#REF!:INDEX(#REF!,#REF!,#REF!)</definedName>
    <definedName name="d__Chart4" comment="Auto-added dynamic range" localSheetId="56">#REF!:INDEX(#REF!,#REF!,#REF!)</definedName>
    <definedName name="d__Chart4" comment="Auto-added dynamic range" localSheetId="57">#REF!:INDEX(#REF!,#REF!,#REF!)</definedName>
    <definedName name="d__Chart4" comment="Auto-added dynamic range" localSheetId="58">#REF!:INDEX(#REF!,#REF!,#REF!)</definedName>
    <definedName name="d__Chart4" comment="Auto-added dynamic range" localSheetId="59">#REF!:INDEX(#REF!,#REF!,#REF!)</definedName>
    <definedName name="d__Chart4" comment="Auto-added dynamic range" localSheetId="60">#REF!:INDEX(#REF!,#REF!,#REF!)</definedName>
    <definedName name="d__Chart4" comment="Auto-added dynamic range" localSheetId="61">#REF!:INDEX(#REF!,#REF!,#REF!)</definedName>
    <definedName name="d__Chart4" comment="Auto-added dynamic range" localSheetId="62">#REF!:INDEX(#REF!,#REF!,#REF!)</definedName>
    <definedName name="d__Chart4" comment="Auto-added dynamic range" localSheetId="63">#REF!:INDEX(#REF!,#REF!,#REF!)</definedName>
    <definedName name="d__Chart4" comment="Auto-added dynamic range" localSheetId="6">#REF!:INDEX(#REF!,#REF!,#REF!)</definedName>
    <definedName name="d__Chart4" comment="Auto-added dynamic range" localSheetId="64">#REF!:INDEX(#REF!,#REF!,#REF!)</definedName>
    <definedName name="d__Chart4" comment="Auto-added dynamic range" localSheetId="65">#REF!:INDEX(#REF!,#REF!,#REF!)</definedName>
    <definedName name="d__Chart4" comment="Auto-added dynamic range" localSheetId="66">#REF!:INDEX(#REF!,#REF!,#REF!)</definedName>
    <definedName name="d__Chart4" comment="Auto-added dynamic range" localSheetId="67">#REF!:INDEX(#REF!,#REF!,#REF!)</definedName>
    <definedName name="d__Chart4" comment="Auto-added dynamic range" localSheetId="68">#REF!:INDEX(#REF!,#REF!,#REF!)</definedName>
    <definedName name="d__Chart4" comment="Auto-added dynamic range" localSheetId="69">#REF!:INDEX(#REF!,#REF!,#REF!)</definedName>
    <definedName name="d__Chart4" comment="Auto-added dynamic range" localSheetId="71">#REF!:INDEX(#REF!,#REF!,#REF!)</definedName>
    <definedName name="d__Chart4" comment="Auto-added dynamic range" localSheetId="72">#REF!:INDEX(#REF!,#REF!,#REF!)</definedName>
    <definedName name="d__Chart4" comment="Auto-added dynamic range" localSheetId="73">#REF!:INDEX(#REF!,#REF!,#REF!)</definedName>
    <definedName name="d__Chart4" comment="Auto-added dynamic range" localSheetId="7">#REF!:INDEX(#REF!,#REF!,#REF!)</definedName>
    <definedName name="d__Chart4" comment="Auto-added dynamic range" localSheetId="74">#REF!:INDEX(#REF!,#REF!,#REF!)</definedName>
    <definedName name="d__Chart4" comment="Auto-added dynamic range" localSheetId="75">#REF!:INDEX(#REF!,#REF!,#REF!)</definedName>
    <definedName name="d__Chart4" comment="Auto-added dynamic range" localSheetId="76">#REF!:INDEX(#REF!,#REF!,#REF!)</definedName>
    <definedName name="d__Chart4" comment="Auto-added dynamic range" localSheetId="77">#REF!:INDEX(#REF!,#REF!,#REF!)</definedName>
    <definedName name="d__Chart4" comment="Auto-added dynamic range" localSheetId="78">#REF!:INDEX(#REF!,#REF!,#REF!)</definedName>
    <definedName name="d__Chart4" comment="Auto-added dynamic range" localSheetId="79">#REF!:INDEX(#REF!,#REF!,#REF!)</definedName>
    <definedName name="d__Chart4" comment="Auto-added dynamic range" localSheetId="8">#REF!:INDEX(#REF!,#REF!,#REF!)</definedName>
    <definedName name="d__Chart4" comment="Auto-added dynamic range" localSheetId="9">#REF!:INDEX(#REF!,#REF!,#REF!)</definedName>
    <definedName name="d__Chart4" comment="Auto-added dynamic range">#REF!:INDEX(#REF!,#REF!,#REF!)</definedName>
    <definedName name="d__Chart5" comment="Auto-added dynamic range" localSheetId="1">#REF!:INDEX(#REF!,#REF!,#REF!)</definedName>
    <definedName name="d__Chart5" comment="Auto-added dynamic range" localSheetId="11">#REF!:INDEX(#REF!,#REF!,#REF!)</definedName>
    <definedName name="d__Chart5" comment="Auto-added dynamic range" localSheetId="12">#REF!:INDEX(#REF!,#REF!,#REF!)</definedName>
    <definedName name="d__Chart5" comment="Auto-added dynamic range" localSheetId="13">#REF!:INDEX(#REF!,#REF!,#REF!)</definedName>
    <definedName name="d__Chart5" comment="Auto-added dynamic range" localSheetId="23">#REF!:INDEX(#REF!,#REF!,#REF!)</definedName>
    <definedName name="d__Chart5" comment="Auto-added dynamic range" localSheetId="24">#REF!:INDEX(#REF!,#REF!,#REF!)</definedName>
    <definedName name="d__Chart5" comment="Auto-added dynamic range" localSheetId="26">#REF!:INDEX(#REF!,#REF!,#REF!)</definedName>
    <definedName name="d__Chart5" comment="Auto-added dynamic range" localSheetId="28">#REF!:INDEX(#REF!,#REF!,#REF!)</definedName>
    <definedName name="d__Chart5" comment="Auto-added dynamic range" localSheetId="29">#REF!:INDEX(#REF!,#REF!,#REF!)</definedName>
    <definedName name="d__Chart5" comment="Auto-added dynamic range" localSheetId="31">#REF!:INDEX(#REF!,#REF!,#REF!)</definedName>
    <definedName name="d__Chart5" comment="Auto-added dynamic range" localSheetId="41">#REF!:INDEX(#REF!,#REF!,#REF!)</definedName>
    <definedName name="d__Chart5" comment="Auto-added dynamic range" localSheetId="4">#REF!:INDEX(#REF!,#REF!,#REF!)</definedName>
    <definedName name="d__Chart5" comment="Auto-added dynamic range" localSheetId="46">#REF!:INDEX(#REF!,#REF!,#REF!)</definedName>
    <definedName name="d__Chart5" comment="Auto-added dynamic range" localSheetId="47">#REF!:INDEX(#REF!,#REF!,#REF!)</definedName>
    <definedName name="d__Chart5" comment="Auto-added dynamic range" localSheetId="48">#REF!:INDEX(#REF!,#REF!,#REF!)</definedName>
    <definedName name="d__Chart5" comment="Auto-added dynamic range" localSheetId="49">#REF!:INDEX(#REF!,#REF!,#REF!)</definedName>
    <definedName name="d__Chart5" comment="Auto-added dynamic range" localSheetId="50">#REF!:INDEX(#REF!,#REF!,#REF!)</definedName>
    <definedName name="d__Chart5" comment="Auto-added dynamic range" localSheetId="51">#REF!:INDEX(#REF!,#REF!,#REF!)</definedName>
    <definedName name="d__Chart5" comment="Auto-added dynamic range" localSheetId="53">#REF!:INDEX(#REF!,#REF!,#REF!)</definedName>
    <definedName name="d__Chart5" comment="Auto-added dynamic range" localSheetId="54">#REF!:INDEX(#REF!,#REF!,#REF!)</definedName>
    <definedName name="d__Chart5" comment="Auto-added dynamic range" localSheetId="56">#REF!:INDEX(#REF!,#REF!,#REF!)</definedName>
    <definedName name="d__Chart5" comment="Auto-added dynamic range" localSheetId="57">#REF!:INDEX(#REF!,#REF!,#REF!)</definedName>
    <definedName name="d__Chart5" comment="Auto-added dynamic range" localSheetId="58">#REF!:INDEX(#REF!,#REF!,#REF!)</definedName>
    <definedName name="d__Chart5" comment="Auto-added dynamic range" localSheetId="60">#REF!:INDEX(#REF!,#REF!,#REF!)</definedName>
    <definedName name="d__Chart5" comment="Auto-added dynamic range" localSheetId="61">#REF!:INDEX(#REF!,#REF!,#REF!)</definedName>
    <definedName name="d__Chart5" comment="Auto-added dynamic range" localSheetId="62">#REF!:INDEX(#REF!,#REF!,#REF!)</definedName>
    <definedName name="d__Chart5" comment="Auto-added dynamic range" localSheetId="63">#REF!:INDEX(#REF!,#REF!,#REF!)</definedName>
    <definedName name="d__Chart5" comment="Auto-added dynamic range" localSheetId="64">#REF!:INDEX(#REF!,#REF!,#REF!)</definedName>
    <definedName name="d__Chart5" comment="Auto-added dynamic range" localSheetId="66">#REF!:INDEX(#REF!,#REF!,#REF!)</definedName>
    <definedName name="d__Chart5" comment="Auto-added dynamic range" localSheetId="67">#REF!:INDEX(#REF!,#REF!,#REF!)</definedName>
    <definedName name="d__Chart5" comment="Auto-added dynamic range" localSheetId="68">#REF!:INDEX(#REF!,#REF!,#REF!)</definedName>
    <definedName name="d__Chart5" comment="Auto-added dynamic range" localSheetId="69">#REF!:INDEX(#REF!,#REF!,#REF!)</definedName>
    <definedName name="d__Chart5" comment="Auto-added dynamic range" localSheetId="71">#REF!:INDEX(#REF!,#REF!,#REF!)</definedName>
    <definedName name="d__Chart5" comment="Auto-added dynamic range" localSheetId="72">#REF!:INDEX(#REF!,#REF!,#REF!)</definedName>
    <definedName name="d__Chart5" comment="Auto-added dynamic range" localSheetId="73">#REF!:INDEX(#REF!,#REF!,#REF!)</definedName>
    <definedName name="d__Chart5" comment="Auto-added dynamic range">#REF!:INDEX(#REF!,#REF!,#REF!)</definedName>
    <definedName name="d__Chart6_ACQ" comment="Auto-added dynamic range" localSheetId="1">#REF!:INDEX(#REF!,#REF!,#REF!)</definedName>
    <definedName name="d__Chart6_ACQ" comment="Auto-added dynamic range" localSheetId="11">#REF!:INDEX(#REF!,#REF!,#REF!)</definedName>
    <definedName name="d__Chart6_ACQ" comment="Auto-added dynamic range" localSheetId="12">#REF!:INDEX(#REF!,#REF!,#REF!)</definedName>
    <definedName name="d__Chart6_ACQ" comment="Auto-added dynamic range" localSheetId="13">#REF!:INDEX(#REF!,#REF!,#REF!)</definedName>
    <definedName name="d__Chart6_ACQ" comment="Auto-added dynamic range" localSheetId="23">#REF!:INDEX(#REF!,#REF!,#REF!)</definedName>
    <definedName name="d__Chart6_ACQ" comment="Auto-added dynamic range" localSheetId="24">#REF!:INDEX(#REF!,#REF!,#REF!)</definedName>
    <definedName name="d__Chart6_ACQ" comment="Auto-added dynamic range" localSheetId="26">#REF!:INDEX(#REF!,#REF!,#REF!)</definedName>
    <definedName name="d__Chart6_ACQ" comment="Auto-added dynamic range" localSheetId="28">#REF!:INDEX(#REF!,#REF!,#REF!)</definedName>
    <definedName name="d__Chart6_ACQ" comment="Auto-added dynamic range" localSheetId="29">#REF!:INDEX(#REF!,#REF!,#REF!)</definedName>
    <definedName name="d__Chart6_ACQ" comment="Auto-added dynamic range" localSheetId="31">#REF!:INDEX(#REF!,#REF!,#REF!)</definedName>
    <definedName name="d__Chart6_ACQ" comment="Auto-added dynamic range" localSheetId="41">#REF!:INDEX(#REF!,#REF!,#REF!)</definedName>
    <definedName name="d__Chart6_ACQ" comment="Auto-added dynamic range" localSheetId="4">#REF!:INDEX(#REF!,#REF!,#REF!)</definedName>
    <definedName name="d__Chart6_ACQ" comment="Auto-added dynamic range" localSheetId="46">#REF!:INDEX(#REF!,#REF!,#REF!)</definedName>
    <definedName name="d__Chart6_ACQ" comment="Auto-added dynamic range" localSheetId="47">#REF!:INDEX(#REF!,#REF!,#REF!)</definedName>
    <definedName name="d__Chart6_ACQ" comment="Auto-added dynamic range" localSheetId="48">#REF!:INDEX(#REF!,#REF!,#REF!)</definedName>
    <definedName name="d__Chart6_ACQ" comment="Auto-added dynamic range" localSheetId="49">#REF!:INDEX(#REF!,#REF!,#REF!)</definedName>
    <definedName name="d__Chart6_ACQ" comment="Auto-added dynamic range" localSheetId="50">#REF!:INDEX(#REF!,#REF!,#REF!)</definedName>
    <definedName name="d__Chart6_ACQ" comment="Auto-added dynamic range" localSheetId="51">#REF!:INDEX(#REF!,#REF!,#REF!)</definedName>
    <definedName name="d__Chart6_ACQ" comment="Auto-added dynamic range" localSheetId="53">#REF!:INDEX(#REF!,#REF!,#REF!)</definedName>
    <definedName name="d__Chart6_ACQ" comment="Auto-added dynamic range" localSheetId="54">#REF!:INDEX(#REF!,#REF!,#REF!)</definedName>
    <definedName name="d__Chart6_ACQ" comment="Auto-added dynamic range" localSheetId="56">#REF!:INDEX(#REF!,#REF!,#REF!)</definedName>
    <definedName name="d__Chart6_ACQ" comment="Auto-added dynamic range" localSheetId="57">#REF!:INDEX(#REF!,#REF!,#REF!)</definedName>
    <definedName name="d__Chart6_ACQ" comment="Auto-added dynamic range" localSheetId="58">#REF!:INDEX(#REF!,#REF!,#REF!)</definedName>
    <definedName name="d__Chart6_ACQ" comment="Auto-added dynamic range" localSheetId="60">#REF!:INDEX(#REF!,#REF!,#REF!)</definedName>
    <definedName name="d__Chart6_ACQ" comment="Auto-added dynamic range" localSheetId="61">#REF!:INDEX(#REF!,#REF!,#REF!)</definedName>
    <definedName name="d__Chart6_ACQ" comment="Auto-added dynamic range" localSheetId="62">#REF!:INDEX(#REF!,#REF!,#REF!)</definedName>
    <definedName name="d__Chart6_ACQ" comment="Auto-added dynamic range" localSheetId="63">#REF!:INDEX(#REF!,#REF!,#REF!)</definedName>
    <definedName name="d__Chart6_ACQ" comment="Auto-added dynamic range" localSheetId="64">#REF!:INDEX(#REF!,#REF!,#REF!)</definedName>
    <definedName name="d__Chart6_ACQ" comment="Auto-added dynamic range" localSheetId="66">#REF!:INDEX(#REF!,#REF!,#REF!)</definedName>
    <definedName name="d__Chart6_ACQ" comment="Auto-added dynamic range" localSheetId="67">#REF!:INDEX(#REF!,#REF!,#REF!)</definedName>
    <definedName name="d__Chart6_ACQ" comment="Auto-added dynamic range" localSheetId="68">#REF!:INDEX(#REF!,#REF!,#REF!)</definedName>
    <definedName name="d__Chart6_ACQ" comment="Auto-added dynamic range" localSheetId="69">#REF!:INDEX(#REF!,#REF!,#REF!)</definedName>
    <definedName name="d__Chart6_ACQ" comment="Auto-added dynamic range" localSheetId="71">#REF!:INDEX(#REF!,#REF!,#REF!)</definedName>
    <definedName name="d__Chart6_ACQ" comment="Auto-added dynamic range" localSheetId="72">#REF!:INDEX(#REF!,#REF!,#REF!)</definedName>
    <definedName name="d__Chart6_ACQ" comment="Auto-added dynamic range" localSheetId="73">#REF!:INDEX(#REF!,#REF!,#REF!)</definedName>
    <definedName name="d__Chart6_ACQ" comment="Auto-added dynamic range">#REF!:INDEX(#REF!,#REF!,#REF!)</definedName>
    <definedName name="d__Chart6_CreditScoring" comment="Auto-added dynamic range" localSheetId="1">#REF!:INDEX(#REF!,#REF!,#REF!)</definedName>
    <definedName name="d__Chart6_CreditScoring" comment="Auto-added dynamic range" localSheetId="11">#REF!:INDEX(#REF!,#REF!,#REF!)</definedName>
    <definedName name="d__Chart6_CreditScoring" comment="Auto-added dynamic range" localSheetId="12">#REF!:INDEX(#REF!,#REF!,#REF!)</definedName>
    <definedName name="d__Chart6_CreditScoring" comment="Auto-added dynamic range" localSheetId="13">#REF!:INDEX(#REF!,#REF!,#REF!)</definedName>
    <definedName name="d__Chart6_CreditScoring" comment="Auto-added dynamic range" localSheetId="23">#REF!:INDEX(#REF!,#REF!,#REF!)</definedName>
    <definedName name="d__Chart6_CreditScoring" comment="Auto-added dynamic range" localSheetId="24">#REF!:INDEX(#REF!,#REF!,#REF!)</definedName>
    <definedName name="d__Chart6_CreditScoring" comment="Auto-added dynamic range" localSheetId="26">#REF!:INDEX(#REF!,#REF!,#REF!)</definedName>
    <definedName name="d__Chart6_CreditScoring" comment="Auto-added dynamic range" localSheetId="28">#REF!:INDEX(#REF!,#REF!,#REF!)</definedName>
    <definedName name="d__Chart6_CreditScoring" comment="Auto-added dynamic range" localSheetId="29">#REF!:INDEX(#REF!,#REF!,#REF!)</definedName>
    <definedName name="d__Chart6_CreditScoring" comment="Auto-added dynamic range" localSheetId="31">#REF!:INDEX(#REF!,#REF!,#REF!)</definedName>
    <definedName name="d__Chart6_CreditScoring" comment="Auto-added dynamic range" localSheetId="41">#REF!:INDEX(#REF!,#REF!,#REF!)</definedName>
    <definedName name="d__Chart6_CreditScoring" comment="Auto-added dynamic range" localSheetId="4">#REF!:INDEX(#REF!,#REF!,#REF!)</definedName>
    <definedName name="d__Chart6_CreditScoring" comment="Auto-added dynamic range" localSheetId="46">#REF!:INDEX(#REF!,#REF!,#REF!)</definedName>
    <definedName name="d__Chart6_CreditScoring" comment="Auto-added dynamic range" localSheetId="47">#REF!:INDEX(#REF!,#REF!,#REF!)</definedName>
    <definedName name="d__Chart6_CreditScoring" comment="Auto-added dynamic range" localSheetId="48">#REF!:INDEX(#REF!,#REF!,#REF!)</definedName>
    <definedName name="d__Chart6_CreditScoring" comment="Auto-added dynamic range" localSheetId="49">#REF!:INDEX(#REF!,#REF!,#REF!)</definedName>
    <definedName name="d__Chart6_CreditScoring" comment="Auto-added dynamic range" localSheetId="50">#REF!:INDEX(#REF!,#REF!,#REF!)</definedName>
    <definedName name="d__Chart6_CreditScoring" comment="Auto-added dynamic range" localSheetId="51">#REF!:INDEX(#REF!,#REF!,#REF!)</definedName>
    <definedName name="d__Chart6_CreditScoring" comment="Auto-added dynamic range" localSheetId="53">#REF!:INDEX(#REF!,#REF!,#REF!)</definedName>
    <definedName name="d__Chart6_CreditScoring" comment="Auto-added dynamic range" localSheetId="54">#REF!:INDEX(#REF!,#REF!,#REF!)</definedName>
    <definedName name="d__Chart6_CreditScoring" comment="Auto-added dynamic range" localSheetId="56">#REF!:INDEX(#REF!,#REF!,#REF!)</definedName>
    <definedName name="d__Chart6_CreditScoring" comment="Auto-added dynamic range" localSheetId="57">#REF!:INDEX(#REF!,#REF!,#REF!)</definedName>
    <definedName name="d__Chart6_CreditScoring" comment="Auto-added dynamic range" localSheetId="58">#REF!:INDEX(#REF!,#REF!,#REF!)</definedName>
    <definedName name="d__Chart6_CreditScoring" comment="Auto-added dynamic range" localSheetId="60">#REF!:INDEX(#REF!,#REF!,#REF!)</definedName>
    <definedName name="d__Chart6_CreditScoring" comment="Auto-added dynamic range" localSheetId="61">#REF!:INDEX(#REF!,#REF!,#REF!)</definedName>
    <definedName name="d__Chart6_CreditScoring" comment="Auto-added dynamic range" localSheetId="62">#REF!:INDEX(#REF!,#REF!,#REF!)</definedName>
    <definedName name="d__Chart6_CreditScoring" comment="Auto-added dynamic range" localSheetId="63">#REF!:INDEX(#REF!,#REF!,#REF!)</definedName>
    <definedName name="d__Chart6_CreditScoring" comment="Auto-added dynamic range" localSheetId="64">#REF!:INDEX(#REF!,#REF!,#REF!)</definedName>
    <definedName name="d__Chart6_CreditScoring" comment="Auto-added dynamic range" localSheetId="66">#REF!:INDEX(#REF!,#REF!,#REF!)</definedName>
    <definedName name="d__Chart6_CreditScoring" comment="Auto-added dynamic range" localSheetId="67">#REF!:INDEX(#REF!,#REF!,#REF!)</definedName>
    <definedName name="d__Chart6_CreditScoring" comment="Auto-added dynamic range" localSheetId="68">#REF!:INDEX(#REF!,#REF!,#REF!)</definedName>
    <definedName name="d__Chart6_CreditScoring" comment="Auto-added dynamic range" localSheetId="69">#REF!:INDEX(#REF!,#REF!,#REF!)</definedName>
    <definedName name="d__Chart6_CreditScoring" comment="Auto-added dynamic range" localSheetId="71">#REF!:INDEX(#REF!,#REF!,#REF!)</definedName>
    <definedName name="d__Chart6_CreditScoring" comment="Auto-added dynamic range" localSheetId="72">#REF!:INDEX(#REF!,#REF!,#REF!)</definedName>
    <definedName name="d__Chart6_CreditScoring" comment="Auto-added dynamic range" localSheetId="73">#REF!:INDEX(#REF!,#REF!,#REF!)</definedName>
    <definedName name="d__Chart6_CreditScoring" comment="Auto-added dynamic range">#REF!:INDEX(#REF!,#REF!,#REF!)</definedName>
    <definedName name="d__Chart6_Defaults" comment="Auto-added dynamic range" localSheetId="1">#REF!:INDEX(#REF!,#REF!,#REF!)</definedName>
    <definedName name="d__Chart6_Defaults" comment="Auto-added dynamic range" localSheetId="11">#REF!:INDEX(#REF!,#REF!,#REF!)</definedName>
    <definedName name="d__Chart6_Defaults" comment="Auto-added dynamic range" localSheetId="12">#REF!:INDEX(#REF!,#REF!,#REF!)</definedName>
    <definedName name="d__Chart6_Defaults" comment="Auto-added dynamic range" localSheetId="13">#REF!:INDEX(#REF!,#REF!,#REF!)</definedName>
    <definedName name="d__Chart6_Defaults" comment="Auto-added dynamic range" localSheetId="23">#REF!:INDEX(#REF!,#REF!,#REF!)</definedName>
    <definedName name="d__Chart6_Defaults" comment="Auto-added dynamic range" localSheetId="24">#REF!:INDEX(#REF!,#REF!,#REF!)</definedName>
    <definedName name="d__Chart6_Defaults" comment="Auto-added dynamic range" localSheetId="26">#REF!:INDEX(#REF!,#REF!,#REF!)</definedName>
    <definedName name="d__Chart6_Defaults" comment="Auto-added dynamic range" localSheetId="28">#REF!:INDEX(#REF!,#REF!,#REF!)</definedName>
    <definedName name="d__Chart6_Defaults" comment="Auto-added dynamic range" localSheetId="29">#REF!:INDEX(#REF!,#REF!,#REF!)</definedName>
    <definedName name="d__Chart6_Defaults" comment="Auto-added dynamic range" localSheetId="31">#REF!:INDEX(#REF!,#REF!,#REF!)</definedName>
    <definedName name="d__Chart6_Defaults" comment="Auto-added dynamic range" localSheetId="41">#REF!:INDEX(#REF!,#REF!,#REF!)</definedName>
    <definedName name="d__Chart6_Defaults" comment="Auto-added dynamic range" localSheetId="4">#REF!:INDEX(#REF!,#REF!,#REF!)</definedName>
    <definedName name="d__Chart6_Defaults" comment="Auto-added dynamic range" localSheetId="46">#REF!:INDEX(#REF!,#REF!,#REF!)</definedName>
    <definedName name="d__Chart6_Defaults" comment="Auto-added dynamic range" localSheetId="47">#REF!:INDEX(#REF!,#REF!,#REF!)</definedName>
    <definedName name="d__Chart6_Defaults" comment="Auto-added dynamic range" localSheetId="48">#REF!:INDEX(#REF!,#REF!,#REF!)</definedName>
    <definedName name="d__Chart6_Defaults" comment="Auto-added dynamic range" localSheetId="49">#REF!:INDEX(#REF!,#REF!,#REF!)</definedName>
    <definedName name="d__Chart6_Defaults" comment="Auto-added dynamic range" localSheetId="50">#REF!:INDEX(#REF!,#REF!,#REF!)</definedName>
    <definedName name="d__Chart6_Defaults" comment="Auto-added dynamic range" localSheetId="51">#REF!:INDEX(#REF!,#REF!,#REF!)</definedName>
    <definedName name="d__Chart6_Defaults" comment="Auto-added dynamic range" localSheetId="53">#REF!:INDEX(#REF!,#REF!,#REF!)</definedName>
    <definedName name="d__Chart6_Defaults" comment="Auto-added dynamic range" localSheetId="54">#REF!:INDEX(#REF!,#REF!,#REF!)</definedName>
    <definedName name="d__Chart6_Defaults" comment="Auto-added dynamic range" localSheetId="56">#REF!:INDEX(#REF!,#REF!,#REF!)</definedName>
    <definedName name="d__Chart6_Defaults" comment="Auto-added dynamic range" localSheetId="57">#REF!:INDEX(#REF!,#REF!,#REF!)</definedName>
    <definedName name="d__Chart6_Defaults" comment="Auto-added dynamic range" localSheetId="58">#REF!:INDEX(#REF!,#REF!,#REF!)</definedName>
    <definedName name="d__Chart6_Defaults" comment="Auto-added dynamic range" localSheetId="60">#REF!:INDEX(#REF!,#REF!,#REF!)</definedName>
    <definedName name="d__Chart6_Defaults" comment="Auto-added dynamic range" localSheetId="61">#REF!:INDEX(#REF!,#REF!,#REF!)</definedName>
    <definedName name="d__Chart6_Defaults" comment="Auto-added dynamic range" localSheetId="62">#REF!:INDEX(#REF!,#REF!,#REF!)</definedName>
    <definedName name="d__Chart6_Defaults" comment="Auto-added dynamic range" localSheetId="63">#REF!:INDEX(#REF!,#REF!,#REF!)</definedName>
    <definedName name="d__Chart6_Defaults" comment="Auto-added dynamic range" localSheetId="64">#REF!:INDEX(#REF!,#REF!,#REF!)</definedName>
    <definedName name="d__Chart6_Defaults" comment="Auto-added dynamic range" localSheetId="66">#REF!:INDEX(#REF!,#REF!,#REF!)</definedName>
    <definedName name="d__Chart6_Defaults" comment="Auto-added dynamic range" localSheetId="67">#REF!:INDEX(#REF!,#REF!,#REF!)</definedName>
    <definedName name="d__Chart6_Defaults" comment="Auto-added dynamic range" localSheetId="68">#REF!:INDEX(#REF!,#REF!,#REF!)</definedName>
    <definedName name="d__Chart6_Defaults" comment="Auto-added dynamic range" localSheetId="69">#REF!:INDEX(#REF!,#REF!,#REF!)</definedName>
    <definedName name="d__Chart6_Defaults" comment="Auto-added dynamic range" localSheetId="71">#REF!:INDEX(#REF!,#REF!,#REF!)</definedName>
    <definedName name="d__Chart6_Defaults" comment="Auto-added dynamic range" localSheetId="72">#REF!:INDEX(#REF!,#REF!,#REF!)</definedName>
    <definedName name="d__Chart6_Defaults" comment="Auto-added dynamic range" localSheetId="73">#REF!:INDEX(#REF!,#REF!,#REF!)</definedName>
    <definedName name="d__Chart6_Defaults" comment="Auto-added dynamic range">#REF!:INDEX(#REF!,#REF!,#REF!)</definedName>
    <definedName name="d__Chart6_LA" comment="Auto-added dynamic range" localSheetId="1">#REF!:INDEX(#REF!,#REF!,#REF!)</definedName>
    <definedName name="d__Chart6_LA" comment="Auto-added dynamic range" localSheetId="11">#REF!:INDEX(#REF!,#REF!,#REF!)</definedName>
    <definedName name="d__Chart6_LA" comment="Auto-added dynamic range" localSheetId="12">#REF!:INDEX(#REF!,#REF!,#REF!)</definedName>
    <definedName name="d__Chart6_LA" comment="Auto-added dynamic range" localSheetId="13">#REF!:INDEX(#REF!,#REF!,#REF!)</definedName>
    <definedName name="d__Chart6_LA" comment="Auto-added dynamic range" localSheetId="23">#REF!:INDEX(#REF!,#REF!,#REF!)</definedName>
    <definedName name="d__Chart6_LA" comment="Auto-added dynamic range" localSheetId="24">#REF!:INDEX(#REF!,#REF!,#REF!)</definedName>
    <definedName name="d__Chart6_LA" comment="Auto-added dynamic range" localSheetId="26">#REF!:INDEX(#REF!,#REF!,#REF!)</definedName>
    <definedName name="d__Chart6_LA" comment="Auto-added dynamic range" localSheetId="28">#REF!:INDEX(#REF!,#REF!,#REF!)</definedName>
    <definedName name="d__Chart6_LA" comment="Auto-added dynamic range" localSheetId="29">#REF!:INDEX(#REF!,#REF!,#REF!)</definedName>
    <definedName name="d__Chart6_LA" comment="Auto-added dynamic range" localSheetId="31">#REF!:INDEX(#REF!,#REF!,#REF!)</definedName>
    <definedName name="d__Chart6_LA" comment="Auto-added dynamic range" localSheetId="41">#REF!:INDEX(#REF!,#REF!,#REF!)</definedName>
    <definedName name="d__Chart6_LA" comment="Auto-added dynamic range" localSheetId="4">#REF!:INDEX(#REF!,#REF!,#REF!)</definedName>
    <definedName name="d__Chart6_LA" comment="Auto-added dynamic range" localSheetId="46">#REF!:INDEX(#REF!,#REF!,#REF!)</definedName>
    <definedName name="d__Chart6_LA" comment="Auto-added dynamic range" localSheetId="47">#REF!:INDEX(#REF!,#REF!,#REF!)</definedName>
    <definedName name="d__Chart6_LA" comment="Auto-added dynamic range" localSheetId="48">#REF!:INDEX(#REF!,#REF!,#REF!)</definedName>
    <definedName name="d__Chart6_LA" comment="Auto-added dynamic range" localSheetId="49">#REF!:INDEX(#REF!,#REF!,#REF!)</definedName>
    <definedName name="d__Chart6_LA" comment="Auto-added dynamic range" localSheetId="50">#REF!:INDEX(#REF!,#REF!,#REF!)</definedName>
    <definedName name="d__Chart6_LA" comment="Auto-added dynamic range" localSheetId="51">#REF!:INDEX(#REF!,#REF!,#REF!)</definedName>
    <definedName name="d__Chart6_LA" comment="Auto-added dynamic range" localSheetId="53">#REF!:INDEX(#REF!,#REF!,#REF!)</definedName>
    <definedName name="d__Chart6_LA" comment="Auto-added dynamic range" localSheetId="54">#REF!:INDEX(#REF!,#REF!,#REF!)</definedName>
    <definedName name="d__Chart6_LA" comment="Auto-added dynamic range" localSheetId="56">#REF!:INDEX(#REF!,#REF!,#REF!)</definedName>
    <definedName name="d__Chart6_LA" comment="Auto-added dynamic range" localSheetId="57">#REF!:INDEX(#REF!,#REF!,#REF!)</definedName>
    <definedName name="d__Chart6_LA" comment="Auto-added dynamic range" localSheetId="58">#REF!:INDEX(#REF!,#REF!,#REF!)</definedName>
    <definedName name="d__Chart6_LA" comment="Auto-added dynamic range" localSheetId="60">#REF!:INDEX(#REF!,#REF!,#REF!)</definedName>
    <definedName name="d__Chart6_LA" comment="Auto-added dynamic range" localSheetId="61">#REF!:INDEX(#REF!,#REF!,#REF!)</definedName>
    <definedName name="d__Chart6_LA" comment="Auto-added dynamic range" localSheetId="62">#REF!:INDEX(#REF!,#REF!,#REF!)</definedName>
    <definedName name="d__Chart6_LA" comment="Auto-added dynamic range" localSheetId="63">#REF!:INDEX(#REF!,#REF!,#REF!)</definedName>
    <definedName name="d__Chart6_LA" comment="Auto-added dynamic range" localSheetId="64">#REF!:INDEX(#REF!,#REF!,#REF!)</definedName>
    <definedName name="d__Chart6_LA" comment="Auto-added dynamic range" localSheetId="66">#REF!:INDEX(#REF!,#REF!,#REF!)</definedName>
    <definedName name="d__Chart6_LA" comment="Auto-added dynamic range" localSheetId="67">#REF!:INDEX(#REF!,#REF!,#REF!)</definedName>
    <definedName name="d__Chart6_LA" comment="Auto-added dynamic range" localSheetId="68">#REF!:INDEX(#REF!,#REF!,#REF!)</definedName>
    <definedName name="d__Chart6_LA" comment="Auto-added dynamic range" localSheetId="69">#REF!:INDEX(#REF!,#REF!,#REF!)</definedName>
    <definedName name="d__Chart6_LA" comment="Auto-added dynamic range" localSheetId="71">#REF!:INDEX(#REF!,#REF!,#REF!)</definedName>
    <definedName name="d__Chart6_LA" comment="Auto-added dynamic range" localSheetId="72">#REF!:INDEX(#REF!,#REF!,#REF!)</definedName>
    <definedName name="d__Chart6_LA" comment="Auto-added dynamic range" localSheetId="73">#REF!:INDEX(#REF!,#REF!,#REF!)</definedName>
    <definedName name="d__Chart6_LA" comment="Auto-added dynamic range">#REF!:INDEX(#REF!,#REF!,#REF!)</definedName>
    <definedName name="d__Chart6_LGD" comment="Auto-added dynamic range" localSheetId="1">#REF!:INDEX(#REF!,#REF!,#REF!)</definedName>
    <definedName name="d__Chart6_LGD" comment="Auto-added dynamic range" localSheetId="11">#REF!:INDEX(#REF!,#REF!,#REF!)</definedName>
    <definedName name="d__Chart6_LGD" comment="Auto-added dynamic range" localSheetId="12">#REF!:INDEX(#REF!,#REF!,#REF!)</definedName>
    <definedName name="d__Chart6_LGD" comment="Auto-added dynamic range" localSheetId="13">#REF!:INDEX(#REF!,#REF!,#REF!)</definedName>
    <definedName name="d__Chart6_LGD" comment="Auto-added dynamic range" localSheetId="23">#REF!:INDEX(#REF!,#REF!,#REF!)</definedName>
    <definedName name="d__Chart6_LGD" comment="Auto-added dynamic range" localSheetId="24">#REF!:INDEX(#REF!,#REF!,#REF!)</definedName>
    <definedName name="d__Chart6_LGD" comment="Auto-added dynamic range" localSheetId="26">#REF!:INDEX(#REF!,#REF!,#REF!)</definedName>
    <definedName name="d__Chart6_LGD" comment="Auto-added dynamic range" localSheetId="28">#REF!:INDEX(#REF!,#REF!,#REF!)</definedName>
    <definedName name="d__Chart6_LGD" comment="Auto-added dynamic range" localSheetId="29">#REF!:INDEX(#REF!,#REF!,#REF!)</definedName>
    <definedName name="d__Chart6_LGD" comment="Auto-added dynamic range" localSheetId="31">#REF!:INDEX(#REF!,#REF!,#REF!)</definedName>
    <definedName name="d__Chart6_LGD" comment="Auto-added dynamic range" localSheetId="41">#REF!:INDEX(#REF!,#REF!,#REF!)</definedName>
    <definedName name="d__Chart6_LGD" comment="Auto-added dynamic range" localSheetId="4">#REF!:INDEX(#REF!,#REF!,#REF!)</definedName>
    <definedName name="d__Chart6_LGD" comment="Auto-added dynamic range" localSheetId="46">#REF!:INDEX(#REF!,#REF!,#REF!)</definedName>
    <definedName name="d__Chart6_LGD" comment="Auto-added dynamic range" localSheetId="47">#REF!:INDEX(#REF!,#REF!,#REF!)</definedName>
    <definedName name="d__Chart6_LGD" comment="Auto-added dynamic range" localSheetId="48">#REF!:INDEX(#REF!,#REF!,#REF!)</definedName>
    <definedName name="d__Chart6_LGD" comment="Auto-added dynamic range" localSheetId="49">#REF!:INDEX(#REF!,#REF!,#REF!)</definedName>
    <definedName name="d__Chart6_LGD" comment="Auto-added dynamic range" localSheetId="50">#REF!:INDEX(#REF!,#REF!,#REF!)</definedName>
    <definedName name="d__Chart6_LGD" comment="Auto-added dynamic range" localSheetId="51">#REF!:INDEX(#REF!,#REF!,#REF!)</definedName>
    <definedName name="d__Chart6_LGD" comment="Auto-added dynamic range" localSheetId="53">#REF!:INDEX(#REF!,#REF!,#REF!)</definedName>
    <definedName name="d__Chart6_LGD" comment="Auto-added dynamic range" localSheetId="54">#REF!:INDEX(#REF!,#REF!,#REF!)</definedName>
    <definedName name="d__Chart6_LGD" comment="Auto-added dynamic range" localSheetId="56">#REF!:INDEX(#REF!,#REF!,#REF!)</definedName>
    <definedName name="d__Chart6_LGD" comment="Auto-added dynamic range" localSheetId="57">#REF!:INDEX(#REF!,#REF!,#REF!)</definedName>
    <definedName name="d__Chart6_LGD" comment="Auto-added dynamic range" localSheetId="58">#REF!:INDEX(#REF!,#REF!,#REF!)</definedName>
    <definedName name="d__Chart6_LGD" comment="Auto-added dynamic range" localSheetId="60">#REF!:INDEX(#REF!,#REF!,#REF!)</definedName>
    <definedName name="d__Chart6_LGD" comment="Auto-added dynamic range" localSheetId="61">#REF!:INDEX(#REF!,#REF!,#REF!)</definedName>
    <definedName name="d__Chart6_LGD" comment="Auto-added dynamic range" localSheetId="62">#REF!:INDEX(#REF!,#REF!,#REF!)</definedName>
    <definedName name="d__Chart6_LGD" comment="Auto-added dynamic range" localSheetId="63">#REF!:INDEX(#REF!,#REF!,#REF!)</definedName>
    <definedName name="d__Chart6_LGD" comment="Auto-added dynamic range" localSheetId="64">#REF!:INDEX(#REF!,#REF!,#REF!)</definedName>
    <definedName name="d__Chart6_LGD" comment="Auto-added dynamic range" localSheetId="66">#REF!:INDEX(#REF!,#REF!,#REF!)</definedName>
    <definedName name="d__Chart6_LGD" comment="Auto-added dynamic range" localSheetId="67">#REF!:INDEX(#REF!,#REF!,#REF!)</definedName>
    <definedName name="d__Chart6_LGD" comment="Auto-added dynamic range" localSheetId="68">#REF!:INDEX(#REF!,#REF!,#REF!)</definedName>
    <definedName name="d__Chart6_LGD" comment="Auto-added dynamic range" localSheetId="69">#REF!:INDEX(#REF!,#REF!,#REF!)</definedName>
    <definedName name="d__Chart6_LGD" comment="Auto-added dynamic range" localSheetId="71">#REF!:INDEX(#REF!,#REF!,#REF!)</definedName>
    <definedName name="d__Chart6_LGD" comment="Auto-added dynamic range" localSheetId="72">#REF!:INDEX(#REF!,#REF!,#REF!)</definedName>
    <definedName name="d__Chart6_LGD" comment="Auto-added dynamic range" localSheetId="73">#REF!:INDEX(#REF!,#REF!,#REF!)</definedName>
    <definedName name="d__Chart6_LGD" comment="Auto-added dynamic range">#REF!:INDEX(#REF!,#REF!,#REF!)</definedName>
    <definedName name="d__Chart6_Spreads" comment="Auto-added dynamic range" localSheetId="1">#REF!:INDEX(#REF!,#REF!,#REF!)</definedName>
    <definedName name="d__Chart6_Spreads" comment="Auto-added dynamic range" localSheetId="11">#REF!:INDEX(#REF!,#REF!,#REF!)</definedName>
    <definedName name="d__Chart6_Spreads" comment="Auto-added dynamic range" localSheetId="12">#REF!:INDEX(#REF!,#REF!,#REF!)</definedName>
    <definedName name="d__Chart6_Spreads" comment="Auto-added dynamic range" localSheetId="13">#REF!:INDEX(#REF!,#REF!,#REF!)</definedName>
    <definedName name="d__Chart6_Spreads" comment="Auto-added dynamic range" localSheetId="23">#REF!:INDEX(#REF!,#REF!,#REF!)</definedName>
    <definedName name="d__Chart6_Spreads" comment="Auto-added dynamic range" localSheetId="24">#REF!:INDEX(#REF!,#REF!,#REF!)</definedName>
    <definedName name="d__Chart6_Spreads" comment="Auto-added dynamic range" localSheetId="26">#REF!:INDEX(#REF!,#REF!,#REF!)</definedName>
    <definedName name="d__Chart6_Spreads" comment="Auto-added dynamic range" localSheetId="28">#REF!:INDEX(#REF!,#REF!,#REF!)</definedName>
    <definedName name="d__Chart6_Spreads" comment="Auto-added dynamic range" localSheetId="29">#REF!:INDEX(#REF!,#REF!,#REF!)</definedName>
    <definedName name="d__Chart6_Spreads" comment="Auto-added dynamic range" localSheetId="31">#REF!:INDEX(#REF!,#REF!,#REF!)</definedName>
    <definedName name="d__Chart6_Spreads" comment="Auto-added dynamic range" localSheetId="41">#REF!:INDEX(#REF!,#REF!,#REF!)</definedName>
    <definedName name="d__Chart6_Spreads" comment="Auto-added dynamic range" localSheetId="4">#REF!:INDEX(#REF!,#REF!,#REF!)</definedName>
    <definedName name="d__Chart6_Spreads" comment="Auto-added dynamic range" localSheetId="46">#REF!:INDEX(#REF!,#REF!,#REF!)</definedName>
    <definedName name="d__Chart6_Spreads" comment="Auto-added dynamic range" localSheetId="47">#REF!:INDEX(#REF!,#REF!,#REF!)</definedName>
    <definedName name="d__Chart6_Spreads" comment="Auto-added dynamic range" localSheetId="48">#REF!:INDEX(#REF!,#REF!,#REF!)</definedName>
    <definedName name="d__Chart6_Spreads" comment="Auto-added dynamic range" localSheetId="49">#REF!:INDEX(#REF!,#REF!,#REF!)</definedName>
    <definedName name="d__Chart6_Spreads" comment="Auto-added dynamic range" localSheetId="50">#REF!:INDEX(#REF!,#REF!,#REF!)</definedName>
    <definedName name="d__Chart6_Spreads" comment="Auto-added dynamic range" localSheetId="51">#REF!:INDEX(#REF!,#REF!,#REF!)</definedName>
    <definedName name="d__Chart6_Spreads" comment="Auto-added dynamic range" localSheetId="53">#REF!:INDEX(#REF!,#REF!,#REF!)</definedName>
    <definedName name="d__Chart6_Spreads" comment="Auto-added dynamic range" localSheetId="54">#REF!:INDEX(#REF!,#REF!,#REF!)</definedName>
    <definedName name="d__Chart6_Spreads" comment="Auto-added dynamic range" localSheetId="56">#REF!:INDEX(#REF!,#REF!,#REF!)</definedName>
    <definedName name="d__Chart6_Spreads" comment="Auto-added dynamic range" localSheetId="57">#REF!:INDEX(#REF!,#REF!,#REF!)</definedName>
    <definedName name="d__Chart6_Spreads" comment="Auto-added dynamic range" localSheetId="58">#REF!:INDEX(#REF!,#REF!,#REF!)</definedName>
    <definedName name="d__Chart6_Spreads" comment="Auto-added dynamic range" localSheetId="60">#REF!:INDEX(#REF!,#REF!,#REF!)</definedName>
    <definedName name="d__Chart6_Spreads" comment="Auto-added dynamic range" localSheetId="61">#REF!:INDEX(#REF!,#REF!,#REF!)</definedName>
    <definedName name="d__Chart6_Spreads" comment="Auto-added dynamic range" localSheetId="62">#REF!:INDEX(#REF!,#REF!,#REF!)</definedName>
    <definedName name="d__Chart6_Spreads" comment="Auto-added dynamic range" localSheetId="63">#REF!:INDEX(#REF!,#REF!,#REF!)</definedName>
    <definedName name="d__Chart6_Spreads" comment="Auto-added dynamic range" localSheetId="64">#REF!:INDEX(#REF!,#REF!,#REF!)</definedName>
    <definedName name="d__Chart6_Spreads" comment="Auto-added dynamic range" localSheetId="66">#REF!:INDEX(#REF!,#REF!,#REF!)</definedName>
    <definedName name="d__Chart6_Spreads" comment="Auto-added dynamic range" localSheetId="67">#REF!:INDEX(#REF!,#REF!,#REF!)</definedName>
    <definedName name="d__Chart6_Spreads" comment="Auto-added dynamic range" localSheetId="68">#REF!:INDEX(#REF!,#REF!,#REF!)</definedName>
    <definedName name="d__Chart6_Spreads" comment="Auto-added dynamic range" localSheetId="69">#REF!:INDEX(#REF!,#REF!,#REF!)</definedName>
    <definedName name="d__Chart6_Spreads" comment="Auto-added dynamic range" localSheetId="71">#REF!:INDEX(#REF!,#REF!,#REF!)</definedName>
    <definedName name="d__Chart6_Spreads" comment="Auto-added dynamic range" localSheetId="72">#REF!:INDEX(#REF!,#REF!,#REF!)</definedName>
    <definedName name="d__Chart6_Spreads" comment="Auto-added dynamic range" localSheetId="73">#REF!:INDEX(#REF!,#REF!,#REF!)</definedName>
    <definedName name="d__Chart6_Spreads" comment="Auto-added dynamic range">#REF!:INDEX(#REF!,#REF!,#REF!)</definedName>
    <definedName name="d__Chart6_UnsecDemand" comment="Auto-added dynamic range" localSheetId="1">#REF!:INDEX(#REF!,#REF!,#REF!)</definedName>
    <definedName name="d__Chart6_UnsecDemand" comment="Auto-added dynamic range" localSheetId="11">#REF!:INDEX(#REF!,#REF!,#REF!)</definedName>
    <definedName name="d__Chart6_UnsecDemand" comment="Auto-added dynamic range" localSheetId="12">#REF!:INDEX(#REF!,#REF!,#REF!)</definedName>
    <definedName name="d__Chart6_UnsecDemand" comment="Auto-added dynamic range" localSheetId="13">#REF!:INDEX(#REF!,#REF!,#REF!)</definedName>
    <definedName name="d__Chart6_UnsecDemand" comment="Auto-added dynamic range" localSheetId="23">#REF!:INDEX(#REF!,#REF!,#REF!)</definedName>
    <definedName name="d__Chart6_UnsecDemand" comment="Auto-added dynamic range" localSheetId="24">#REF!:INDEX(#REF!,#REF!,#REF!)</definedName>
    <definedName name="d__Chart6_UnsecDemand" comment="Auto-added dynamic range" localSheetId="26">#REF!:INDEX(#REF!,#REF!,#REF!)</definedName>
    <definedName name="d__Chart6_UnsecDemand" comment="Auto-added dynamic range" localSheetId="28">#REF!:INDEX(#REF!,#REF!,#REF!)</definedName>
    <definedName name="d__Chart6_UnsecDemand" comment="Auto-added dynamic range" localSheetId="29">#REF!:INDEX(#REF!,#REF!,#REF!)</definedName>
    <definedName name="d__Chart6_UnsecDemand" comment="Auto-added dynamic range" localSheetId="31">#REF!:INDEX(#REF!,#REF!,#REF!)</definedName>
    <definedName name="d__Chart6_UnsecDemand" comment="Auto-added dynamic range" localSheetId="41">#REF!:INDEX(#REF!,#REF!,#REF!)</definedName>
    <definedName name="d__Chart6_UnsecDemand" comment="Auto-added dynamic range" localSheetId="4">#REF!:INDEX(#REF!,#REF!,#REF!)</definedName>
    <definedName name="d__Chart6_UnsecDemand" comment="Auto-added dynamic range" localSheetId="46">#REF!:INDEX(#REF!,#REF!,#REF!)</definedName>
    <definedName name="d__Chart6_UnsecDemand" comment="Auto-added dynamic range" localSheetId="47">#REF!:INDEX(#REF!,#REF!,#REF!)</definedName>
    <definedName name="d__Chart6_UnsecDemand" comment="Auto-added dynamic range" localSheetId="48">#REF!:INDEX(#REF!,#REF!,#REF!)</definedName>
    <definedName name="d__Chart6_UnsecDemand" comment="Auto-added dynamic range" localSheetId="49">#REF!:INDEX(#REF!,#REF!,#REF!)</definedName>
    <definedName name="d__Chart6_UnsecDemand" comment="Auto-added dynamic range" localSheetId="50">#REF!:INDEX(#REF!,#REF!,#REF!)</definedName>
    <definedName name="d__Chart6_UnsecDemand" comment="Auto-added dynamic range" localSheetId="51">#REF!:INDEX(#REF!,#REF!,#REF!)</definedName>
    <definedName name="d__Chart6_UnsecDemand" comment="Auto-added dynamic range" localSheetId="53">#REF!:INDEX(#REF!,#REF!,#REF!)</definedName>
    <definedName name="d__Chart6_UnsecDemand" comment="Auto-added dynamic range" localSheetId="54">#REF!:INDEX(#REF!,#REF!,#REF!)</definedName>
    <definedName name="d__Chart6_UnsecDemand" comment="Auto-added dynamic range" localSheetId="56">#REF!:INDEX(#REF!,#REF!,#REF!)</definedName>
    <definedName name="d__Chart6_UnsecDemand" comment="Auto-added dynamic range" localSheetId="57">#REF!:INDEX(#REF!,#REF!,#REF!)</definedName>
    <definedName name="d__Chart6_UnsecDemand" comment="Auto-added dynamic range" localSheetId="58">#REF!:INDEX(#REF!,#REF!,#REF!)</definedName>
    <definedName name="d__Chart6_UnsecDemand" comment="Auto-added dynamic range" localSheetId="60">#REF!:INDEX(#REF!,#REF!,#REF!)</definedName>
    <definedName name="d__Chart6_UnsecDemand" comment="Auto-added dynamic range" localSheetId="61">#REF!:INDEX(#REF!,#REF!,#REF!)</definedName>
    <definedName name="d__Chart6_UnsecDemand" comment="Auto-added dynamic range" localSheetId="62">#REF!:INDEX(#REF!,#REF!,#REF!)</definedName>
    <definedName name="d__Chart6_UnsecDemand" comment="Auto-added dynamic range" localSheetId="63">#REF!:INDEX(#REF!,#REF!,#REF!)</definedName>
    <definedName name="d__Chart6_UnsecDemand" comment="Auto-added dynamic range" localSheetId="64">#REF!:INDEX(#REF!,#REF!,#REF!)</definedName>
    <definedName name="d__Chart6_UnsecDemand" comment="Auto-added dynamic range" localSheetId="66">#REF!:INDEX(#REF!,#REF!,#REF!)</definedName>
    <definedName name="d__Chart6_UnsecDemand" comment="Auto-added dynamic range" localSheetId="67">#REF!:INDEX(#REF!,#REF!,#REF!)</definedName>
    <definedName name="d__Chart6_UnsecDemand" comment="Auto-added dynamic range" localSheetId="68">#REF!:INDEX(#REF!,#REF!,#REF!)</definedName>
    <definedName name="d__Chart6_UnsecDemand" comment="Auto-added dynamic range" localSheetId="69">#REF!:INDEX(#REF!,#REF!,#REF!)</definedName>
    <definedName name="d__Chart6_UnsecDemand" comment="Auto-added dynamic range" localSheetId="71">#REF!:INDEX(#REF!,#REF!,#REF!)</definedName>
    <definedName name="d__Chart6_UnsecDemand" comment="Auto-added dynamic range" localSheetId="72">#REF!:INDEX(#REF!,#REF!,#REF!)</definedName>
    <definedName name="d__Chart6_UnsecDemand" comment="Auto-added dynamic range" localSheetId="73">#REF!:INDEX(#REF!,#REF!,#REF!)</definedName>
    <definedName name="d__Chart6_UnsecDemand" comment="Auto-added dynamic range">#REF!:INDEX(#REF!,#REF!,#REF!)</definedName>
    <definedName name="d__Chart7" comment="Auto-added dynamic range" localSheetId="1">#REF!:INDEX(#REF!,#REF!,#REF!)</definedName>
    <definedName name="d__Chart7" comment="Auto-added dynamic range" localSheetId="11">#REF!:INDEX(#REF!,#REF!,#REF!)</definedName>
    <definedName name="d__Chart7" comment="Auto-added dynamic range" localSheetId="12">#REF!:INDEX(#REF!,#REF!,#REF!)</definedName>
    <definedName name="d__Chart7" comment="Auto-added dynamic range" localSheetId="13">#REF!:INDEX(#REF!,#REF!,#REF!)</definedName>
    <definedName name="d__Chart7" comment="Auto-added dynamic range" localSheetId="23">#REF!:INDEX(#REF!,#REF!,#REF!)</definedName>
    <definedName name="d__Chart7" comment="Auto-added dynamic range" localSheetId="24">#REF!:INDEX(#REF!,#REF!,#REF!)</definedName>
    <definedName name="d__Chart7" comment="Auto-added dynamic range" localSheetId="26">#REF!:INDEX(#REF!,#REF!,#REF!)</definedName>
    <definedName name="d__Chart7" comment="Auto-added dynamic range" localSheetId="28">#REF!:INDEX(#REF!,#REF!,#REF!)</definedName>
    <definedName name="d__Chart7" comment="Auto-added dynamic range" localSheetId="29">#REF!:INDEX(#REF!,#REF!,#REF!)</definedName>
    <definedName name="d__Chart7" comment="Auto-added dynamic range" localSheetId="31">#REF!:INDEX(#REF!,#REF!,#REF!)</definedName>
    <definedName name="d__Chart7" comment="Auto-added dynamic range" localSheetId="41">#REF!:INDEX(#REF!,#REF!,#REF!)</definedName>
    <definedName name="d__Chart7" comment="Auto-added dynamic range" localSheetId="4">#REF!:INDEX(#REF!,#REF!,#REF!)</definedName>
    <definedName name="d__Chart7" comment="Auto-added dynamic range" localSheetId="46">#REF!:INDEX(#REF!,#REF!,#REF!)</definedName>
    <definedName name="d__Chart7" comment="Auto-added dynamic range" localSheetId="47">#REF!:INDEX(#REF!,#REF!,#REF!)</definedName>
    <definedName name="d__Chart7" comment="Auto-added dynamic range" localSheetId="48">#REF!:INDEX(#REF!,#REF!,#REF!)</definedName>
    <definedName name="d__Chart7" comment="Auto-added dynamic range" localSheetId="49">#REF!:INDEX(#REF!,#REF!,#REF!)</definedName>
    <definedName name="d__Chart7" comment="Auto-added dynamic range" localSheetId="50">#REF!:INDEX(#REF!,#REF!,#REF!)</definedName>
    <definedName name="d__Chart7" comment="Auto-added dynamic range" localSheetId="51">#REF!:INDEX(#REF!,#REF!,#REF!)</definedName>
    <definedName name="d__Chart7" comment="Auto-added dynamic range" localSheetId="53">#REF!:INDEX(#REF!,#REF!,#REF!)</definedName>
    <definedName name="d__Chart7" comment="Auto-added dynamic range" localSheetId="54">#REF!:INDEX(#REF!,#REF!,#REF!)</definedName>
    <definedName name="d__Chart7" comment="Auto-added dynamic range" localSheetId="56">#REF!:INDEX(#REF!,#REF!,#REF!)</definedName>
    <definedName name="d__Chart7" comment="Auto-added dynamic range" localSheetId="57">#REF!:INDEX(#REF!,#REF!,#REF!)</definedName>
    <definedName name="d__Chart7" comment="Auto-added dynamic range" localSheetId="58">#REF!:INDEX(#REF!,#REF!,#REF!)</definedName>
    <definedName name="d__Chart7" comment="Auto-added dynamic range" localSheetId="60">#REF!:INDEX(#REF!,#REF!,#REF!)</definedName>
    <definedName name="d__Chart7" comment="Auto-added dynamic range" localSheetId="61">#REF!:INDEX(#REF!,#REF!,#REF!)</definedName>
    <definedName name="d__Chart7" comment="Auto-added dynamic range" localSheetId="62">#REF!:INDEX(#REF!,#REF!,#REF!)</definedName>
    <definedName name="d__Chart7" comment="Auto-added dynamic range" localSheetId="63">#REF!:INDEX(#REF!,#REF!,#REF!)</definedName>
    <definedName name="d__Chart7" comment="Auto-added dynamic range" localSheetId="64">#REF!:INDEX(#REF!,#REF!,#REF!)</definedName>
    <definedName name="d__Chart7" comment="Auto-added dynamic range" localSheetId="66">#REF!:INDEX(#REF!,#REF!,#REF!)</definedName>
    <definedName name="d__Chart7" comment="Auto-added dynamic range" localSheetId="67">#REF!:INDEX(#REF!,#REF!,#REF!)</definedName>
    <definedName name="d__Chart7" comment="Auto-added dynamic range" localSheetId="68">#REF!:INDEX(#REF!,#REF!,#REF!)</definedName>
    <definedName name="d__Chart7" comment="Auto-added dynamic range" localSheetId="69">#REF!:INDEX(#REF!,#REF!,#REF!)</definedName>
    <definedName name="d__Chart7" comment="Auto-added dynamic range" localSheetId="71">#REF!:INDEX(#REF!,#REF!,#REF!)</definedName>
    <definedName name="d__Chart7" comment="Auto-added dynamic range" localSheetId="72">#REF!:INDEX(#REF!,#REF!,#REF!)</definedName>
    <definedName name="d__Chart7" comment="Auto-added dynamic range" localSheetId="73">#REF!:INDEX(#REF!,#REF!,#REF!)</definedName>
    <definedName name="d__Chart7" comment="Auto-added dynamic range">#REF!:INDEX(#REF!,#REF!,#REF!)</definedName>
    <definedName name="d__Chart8" comment="Auto-added dynamic range" localSheetId="1">#REF!:INDEX(#REF!,#REF!,#REF!)</definedName>
    <definedName name="d__Chart8" comment="Auto-added dynamic range" localSheetId="11">#REF!:INDEX(#REF!,#REF!,#REF!)</definedName>
    <definedName name="d__Chart8" comment="Auto-added dynamic range" localSheetId="12">#REF!:INDEX(#REF!,#REF!,#REF!)</definedName>
    <definedName name="d__Chart8" comment="Auto-added dynamic range" localSheetId="13">#REF!:INDEX(#REF!,#REF!,#REF!)</definedName>
    <definedName name="d__Chart8" comment="Auto-added dynamic range" localSheetId="23">#REF!:INDEX(#REF!,#REF!,#REF!)</definedName>
    <definedName name="d__Chart8" comment="Auto-added dynamic range" localSheetId="24">#REF!:INDEX(#REF!,#REF!,#REF!)</definedName>
    <definedName name="d__Chart8" comment="Auto-added dynamic range" localSheetId="26">#REF!:INDEX(#REF!,#REF!,#REF!)</definedName>
    <definedName name="d__Chart8" comment="Auto-added dynamic range" localSheetId="28">#REF!:INDEX(#REF!,#REF!,#REF!)</definedName>
    <definedName name="d__Chart8" comment="Auto-added dynamic range" localSheetId="29">#REF!:INDEX(#REF!,#REF!,#REF!)</definedName>
    <definedName name="d__Chart8" comment="Auto-added dynamic range" localSheetId="31">#REF!:INDEX(#REF!,#REF!,#REF!)</definedName>
    <definedName name="d__Chart8" comment="Auto-added dynamic range" localSheetId="41">#REF!:INDEX(#REF!,#REF!,#REF!)</definedName>
    <definedName name="d__Chart8" comment="Auto-added dynamic range" localSheetId="4">#REF!:INDEX(#REF!,#REF!,#REF!)</definedName>
    <definedName name="d__Chart8" comment="Auto-added dynamic range" localSheetId="46">#REF!:INDEX(#REF!,#REF!,#REF!)</definedName>
    <definedName name="d__Chart8" comment="Auto-added dynamic range" localSheetId="47">#REF!:INDEX(#REF!,#REF!,#REF!)</definedName>
    <definedName name="d__Chart8" comment="Auto-added dynamic range" localSheetId="48">#REF!:INDEX(#REF!,#REF!,#REF!)</definedName>
    <definedName name="d__Chart8" comment="Auto-added dynamic range" localSheetId="49">#REF!:INDEX(#REF!,#REF!,#REF!)</definedName>
    <definedName name="d__Chart8" comment="Auto-added dynamic range" localSheetId="50">#REF!:INDEX(#REF!,#REF!,#REF!)</definedName>
    <definedName name="d__Chart8" comment="Auto-added dynamic range" localSheetId="51">#REF!:INDEX(#REF!,#REF!,#REF!)</definedName>
    <definedName name="d__Chart8" comment="Auto-added dynamic range" localSheetId="53">#REF!:INDEX(#REF!,#REF!,#REF!)</definedName>
    <definedName name="d__Chart8" comment="Auto-added dynamic range" localSheetId="54">#REF!:INDEX(#REF!,#REF!,#REF!)</definedName>
    <definedName name="d__Chart8" comment="Auto-added dynamic range" localSheetId="56">#REF!:INDEX(#REF!,#REF!,#REF!)</definedName>
    <definedName name="d__Chart8" comment="Auto-added dynamic range" localSheetId="57">#REF!:INDEX(#REF!,#REF!,#REF!)</definedName>
    <definedName name="d__Chart8" comment="Auto-added dynamic range" localSheetId="58">#REF!:INDEX(#REF!,#REF!,#REF!)</definedName>
    <definedName name="d__Chart8" comment="Auto-added dynamic range" localSheetId="60">#REF!:INDEX(#REF!,#REF!,#REF!)</definedName>
    <definedName name="d__Chart8" comment="Auto-added dynamic range" localSheetId="61">#REF!:INDEX(#REF!,#REF!,#REF!)</definedName>
    <definedName name="d__Chart8" comment="Auto-added dynamic range" localSheetId="62">#REF!:INDEX(#REF!,#REF!,#REF!)</definedName>
    <definedName name="d__Chart8" comment="Auto-added dynamic range" localSheetId="63">#REF!:INDEX(#REF!,#REF!,#REF!)</definedName>
    <definedName name="d__Chart8" comment="Auto-added dynamic range" localSheetId="64">#REF!:INDEX(#REF!,#REF!,#REF!)</definedName>
    <definedName name="d__Chart8" comment="Auto-added dynamic range" localSheetId="66">#REF!:INDEX(#REF!,#REF!,#REF!)</definedName>
    <definedName name="d__Chart8" comment="Auto-added dynamic range" localSheetId="67">#REF!:INDEX(#REF!,#REF!,#REF!)</definedName>
    <definedName name="d__Chart8" comment="Auto-added dynamic range" localSheetId="68">#REF!:INDEX(#REF!,#REF!,#REF!)</definedName>
    <definedName name="d__Chart8" comment="Auto-added dynamic range" localSheetId="69">#REF!:INDEX(#REF!,#REF!,#REF!)</definedName>
    <definedName name="d__Chart8" comment="Auto-added dynamic range" localSheetId="71">#REF!:INDEX(#REF!,#REF!,#REF!)</definedName>
    <definedName name="d__Chart8" comment="Auto-added dynamic range" localSheetId="72">#REF!:INDEX(#REF!,#REF!,#REF!)</definedName>
    <definedName name="d__Chart8" comment="Auto-added dynamic range" localSheetId="73">#REF!:INDEX(#REF!,#REF!,#REF!)</definedName>
    <definedName name="d__Chart8" comment="Auto-added dynamic range">#REF!:INDEX(#REF!,#REF!,#REF!)</definedName>
    <definedName name="d__Chart9" comment="Auto-added dynamic range" localSheetId="1">#REF!:INDEX(#REF!,#REF!,#REF!)</definedName>
    <definedName name="d__Chart9" comment="Auto-added dynamic range" localSheetId="11">#REF!:INDEX(#REF!,#REF!,#REF!)</definedName>
    <definedName name="d__Chart9" comment="Auto-added dynamic range" localSheetId="12">#REF!:INDEX(#REF!,#REF!,#REF!)</definedName>
    <definedName name="d__Chart9" comment="Auto-added dynamic range" localSheetId="13">#REF!:INDEX(#REF!,#REF!,#REF!)</definedName>
    <definedName name="d__Chart9" comment="Auto-added dynamic range" localSheetId="23">#REF!:INDEX(#REF!,#REF!,#REF!)</definedName>
    <definedName name="d__Chart9" comment="Auto-added dynamic range" localSheetId="24">#REF!:INDEX(#REF!,#REF!,#REF!)</definedName>
    <definedName name="d__Chart9" comment="Auto-added dynamic range" localSheetId="26">#REF!:INDEX(#REF!,#REF!,#REF!)</definedName>
    <definedName name="d__Chart9" comment="Auto-added dynamic range" localSheetId="28">#REF!:INDEX(#REF!,#REF!,#REF!)</definedName>
    <definedName name="d__Chart9" comment="Auto-added dynamic range" localSheetId="29">#REF!:INDEX(#REF!,#REF!,#REF!)</definedName>
    <definedName name="d__Chart9" comment="Auto-added dynamic range" localSheetId="31">#REF!:INDEX(#REF!,#REF!,#REF!)</definedName>
    <definedName name="d__Chart9" comment="Auto-added dynamic range" localSheetId="41">#REF!:INDEX(#REF!,#REF!,#REF!)</definedName>
    <definedName name="d__Chart9" comment="Auto-added dynamic range" localSheetId="4">#REF!:INDEX(#REF!,#REF!,#REF!)</definedName>
    <definedName name="d__Chart9" comment="Auto-added dynamic range" localSheetId="46">#REF!:INDEX(#REF!,#REF!,#REF!)</definedName>
    <definedName name="d__Chart9" comment="Auto-added dynamic range" localSheetId="47">#REF!:INDEX(#REF!,#REF!,#REF!)</definedName>
    <definedName name="d__Chart9" comment="Auto-added dynamic range" localSheetId="48">#REF!:INDEX(#REF!,#REF!,#REF!)</definedName>
    <definedName name="d__Chart9" comment="Auto-added dynamic range" localSheetId="49">#REF!:INDEX(#REF!,#REF!,#REF!)</definedName>
    <definedName name="d__Chart9" comment="Auto-added dynamic range" localSheetId="50">#REF!:INDEX(#REF!,#REF!,#REF!)</definedName>
    <definedName name="d__Chart9" comment="Auto-added dynamic range" localSheetId="51">#REF!:INDEX(#REF!,#REF!,#REF!)</definedName>
    <definedName name="d__Chart9" comment="Auto-added dynamic range" localSheetId="53">#REF!:INDEX(#REF!,#REF!,#REF!)</definedName>
    <definedName name="d__Chart9" comment="Auto-added dynamic range" localSheetId="54">#REF!:INDEX(#REF!,#REF!,#REF!)</definedName>
    <definedName name="d__Chart9" comment="Auto-added dynamic range" localSheetId="56">#REF!:INDEX(#REF!,#REF!,#REF!)</definedName>
    <definedName name="d__Chart9" comment="Auto-added dynamic range" localSheetId="57">#REF!:INDEX(#REF!,#REF!,#REF!)</definedName>
    <definedName name="d__Chart9" comment="Auto-added dynamic range" localSheetId="58">#REF!:INDEX(#REF!,#REF!,#REF!)</definedName>
    <definedName name="d__Chart9" comment="Auto-added dynamic range" localSheetId="60">#REF!:INDEX(#REF!,#REF!,#REF!)</definedName>
    <definedName name="d__Chart9" comment="Auto-added dynamic range" localSheetId="61">#REF!:INDEX(#REF!,#REF!,#REF!)</definedName>
    <definedName name="d__Chart9" comment="Auto-added dynamic range" localSheetId="62">#REF!:INDEX(#REF!,#REF!,#REF!)</definedName>
    <definedName name="d__Chart9" comment="Auto-added dynamic range" localSheetId="63">#REF!:INDEX(#REF!,#REF!,#REF!)</definedName>
    <definedName name="d__Chart9" comment="Auto-added dynamic range" localSheetId="64">#REF!:INDEX(#REF!,#REF!,#REF!)</definedName>
    <definedName name="d__Chart9" comment="Auto-added dynamic range" localSheetId="66">#REF!:INDEX(#REF!,#REF!,#REF!)</definedName>
    <definedName name="d__Chart9" comment="Auto-added dynamic range" localSheetId="67">#REF!:INDEX(#REF!,#REF!,#REF!)</definedName>
    <definedName name="d__Chart9" comment="Auto-added dynamic range" localSheetId="68">#REF!:INDEX(#REF!,#REF!,#REF!)</definedName>
    <definedName name="d__Chart9" comment="Auto-added dynamic range" localSheetId="69">#REF!:INDEX(#REF!,#REF!,#REF!)</definedName>
    <definedName name="d__Chart9" comment="Auto-added dynamic range" localSheetId="71">#REF!:INDEX(#REF!,#REF!,#REF!)</definedName>
    <definedName name="d__Chart9" comment="Auto-added dynamic range" localSheetId="72">#REF!:INDEX(#REF!,#REF!,#REF!)</definedName>
    <definedName name="d__Chart9" comment="Auto-added dynamic range" localSheetId="73">#REF!:INDEX(#REF!,#REF!,#REF!)</definedName>
    <definedName name="d__Chart9" comment="Auto-added dynamic range">#REF!:INDEX(#REF!,#REF!,#REF!)</definedName>
    <definedName name="d__credit_scoring_criteria__credit_card_N" comment="Auto-added dynamic range" localSheetId="1">INDEX('1'!d__Chart6_CreditScoring,,2)</definedName>
    <definedName name="d__credit_scoring_criteria__credit_card_N" comment="Auto-added dynamic range" localSheetId="10">INDEX(d__Chart6_CreditScoring,,2)</definedName>
    <definedName name="d__credit_scoring_criteria__credit_card_N" comment="Auto-added dynamic range" localSheetId="11">INDEX('11'!d__Chart6_CreditScoring,,2)</definedName>
    <definedName name="d__credit_scoring_criteria__credit_card_N" comment="Auto-added dynamic range" localSheetId="12">INDEX('12'!d__Chart6_CreditScoring,,2)</definedName>
    <definedName name="d__credit_scoring_criteria__credit_card_N" comment="Auto-added dynamic range" localSheetId="13">INDEX('13'!d__Chart6_CreditScoring,,2)</definedName>
    <definedName name="d__credit_scoring_criteria__credit_card_N" comment="Auto-added dynamic range" localSheetId="15">INDEX(d__Chart6_CreditScoring,,2)</definedName>
    <definedName name="d__credit_scoring_criteria__credit_card_N" comment="Auto-added dynamic range" localSheetId="16">INDEX(d__Chart6_CreditScoring,,2)</definedName>
    <definedName name="d__credit_scoring_criteria__credit_card_N" comment="Auto-added dynamic range" localSheetId="2">INDEX(d__Chart6_CreditScoring,,2)</definedName>
    <definedName name="d__credit_scoring_criteria__credit_card_N" comment="Auto-added dynamic range" localSheetId="22">INDEX(d__Chart6_CreditScoring,,2)</definedName>
    <definedName name="d__credit_scoring_criteria__credit_card_N" comment="Auto-added dynamic range" localSheetId="23">INDEX('23'!d__Chart6_CreditScoring,,2)</definedName>
    <definedName name="d__credit_scoring_criteria__credit_card_N" comment="Auto-added dynamic range" localSheetId="24">INDEX('24'!d__Chart6_CreditScoring,,2)</definedName>
    <definedName name="d__credit_scoring_criteria__credit_card_N" comment="Auto-added dynamic range" localSheetId="25">INDEX(d__Chart6_CreditScoring,,2)</definedName>
    <definedName name="d__credit_scoring_criteria__credit_card_N" comment="Auto-added dynamic range" localSheetId="26">INDEX('25b'!d__Chart6_CreditScoring,,2)</definedName>
    <definedName name="d__credit_scoring_criteria__credit_card_N" comment="Auto-added dynamic range" localSheetId="27">INDEX(d__Chart6_CreditScoring,,2)</definedName>
    <definedName name="d__credit_scoring_criteria__credit_card_N" comment="Auto-added dynamic range" localSheetId="28">INDEX('27 '!d__Chart6_CreditScoring,,2)</definedName>
    <definedName name="d__credit_scoring_criteria__credit_card_N" comment="Auto-added dynamic range" localSheetId="29">INDEX('28'!d__Chart6_CreditScoring,,2)</definedName>
    <definedName name="d__credit_scoring_criteria__credit_card_N" comment="Auto-added dynamic range" localSheetId="3">INDEX(d__Chart6_CreditScoring,,2)</definedName>
    <definedName name="d__credit_scoring_criteria__credit_card_N" comment="Auto-added dynamic range" localSheetId="31">INDEX('30'!d__Chart6_CreditScoring,,2)</definedName>
    <definedName name="d__credit_scoring_criteria__credit_card_N" comment="Auto-added dynamic range" localSheetId="32">INDEX(d__Chart6_CreditScoring,,2)</definedName>
    <definedName name="d__credit_scoring_criteria__credit_card_N" comment="Auto-added dynamic range" localSheetId="33">INDEX(d__Chart6_CreditScoring,,2)</definedName>
    <definedName name="d__credit_scoring_criteria__credit_card_N" comment="Auto-added dynamic range" localSheetId="34">INDEX(d__Chart6_CreditScoring,,2)</definedName>
    <definedName name="d__credit_scoring_criteria__credit_card_N" comment="Auto-added dynamic range" localSheetId="37">INDEX(d__Chart6_CreditScoring,,2)</definedName>
    <definedName name="d__credit_scoring_criteria__credit_card_N" comment="Auto-added dynamic range" localSheetId="41">INDEX('39-41'!d__Chart6_CreditScoring,,2)</definedName>
    <definedName name="d__credit_scoring_criteria__credit_card_N" comment="Auto-added dynamic range" localSheetId="4">INDEX('4'!d__Chart6_CreditScoring,,2)</definedName>
    <definedName name="d__credit_scoring_criteria__credit_card_N" comment="Auto-added dynamic range" localSheetId="45">INDEX(d__Chart6_CreditScoring,,2)</definedName>
    <definedName name="d__credit_scoring_criteria__credit_card_N" comment="Auto-added dynamic range" localSheetId="46">INDEX('46a-b'!d__Chart6_CreditScoring,,2)</definedName>
    <definedName name="d__credit_scoring_criteria__credit_card_N" comment="Auto-added dynamic range" localSheetId="47">INDEX('47'!d__Chart6_CreditScoring,,2)</definedName>
    <definedName name="d__credit_scoring_criteria__credit_card_N" comment="Auto-added dynamic range" localSheetId="48">INDEX('48a-b '!d__Chart6_CreditScoring,,2)</definedName>
    <definedName name="d__credit_scoring_criteria__credit_card_N" comment="Auto-added dynamic range" localSheetId="49">INDEX('49a'!d__Chart6_CreditScoring,,2)</definedName>
    <definedName name="d__credit_scoring_criteria__credit_card_N" comment="Auto-added dynamic range" localSheetId="50">INDEX('49b'!d__Chart6_CreditScoring,,2)</definedName>
    <definedName name="d__credit_scoring_criteria__credit_card_N" comment="Auto-added dynamic range" localSheetId="5">INDEX(d__Chart6_CreditScoring,,2)</definedName>
    <definedName name="d__credit_scoring_criteria__credit_card_N" comment="Auto-added dynamic range" localSheetId="51">INDEX('50'!d__Chart6_CreditScoring,,2)</definedName>
    <definedName name="d__credit_scoring_criteria__credit_card_N" comment="Auto-added dynamic range" localSheetId="52">INDEX(d__Chart6_CreditScoring,,2)</definedName>
    <definedName name="d__credit_scoring_criteria__credit_card_N" comment="Auto-added dynamic range" localSheetId="53">INDEX('53a-b'!d__Chart6_CreditScoring,,2)</definedName>
    <definedName name="d__credit_scoring_criteria__credit_card_N" comment="Auto-added dynamic range" localSheetId="54">INDEX('53c'!d__Chart6_CreditScoring,,2)</definedName>
    <definedName name="d__credit_scoring_criteria__credit_card_N" comment="Auto-added dynamic range" localSheetId="56">INDEX('55a'!d__Chart6_CreditScoring,,2)</definedName>
    <definedName name="d__credit_scoring_criteria__credit_card_N" comment="Auto-added dynamic range" localSheetId="57">INDEX('55b'!d__Chart6_CreditScoring,,2)</definedName>
    <definedName name="d__credit_scoring_criteria__credit_card_N" comment="Auto-added dynamic range" localSheetId="58">INDEX('56'!d__Chart6_CreditScoring,,2)</definedName>
    <definedName name="d__credit_scoring_criteria__credit_card_N" comment="Auto-added dynamic range" localSheetId="59">INDEX(d__Chart6_CreditScoring,,2)</definedName>
    <definedName name="d__credit_scoring_criteria__credit_card_N" comment="Auto-added dynamic range" localSheetId="60">INDEX('58a'!d__Chart6_CreditScoring,,2)</definedName>
    <definedName name="d__credit_scoring_criteria__credit_card_N" comment="Auto-added dynamic range" localSheetId="61">INDEX('58b-c'!d__Chart6_CreditScoring,,2)</definedName>
    <definedName name="d__credit_scoring_criteria__credit_card_N" comment="Auto-added dynamic range" localSheetId="62">INDEX('58d'!d__Chart6_CreditScoring,,2)</definedName>
    <definedName name="d__credit_scoring_criteria__credit_card_N" comment="Auto-added dynamic range" localSheetId="63">INDEX('59-60'!d__Chart6_CreditScoring,,2)</definedName>
    <definedName name="d__credit_scoring_criteria__credit_card_N" comment="Auto-added dynamic range" localSheetId="6">INDEX(d__Chart6_CreditScoring,,2)</definedName>
    <definedName name="d__credit_scoring_criteria__credit_card_N" comment="Auto-added dynamic range" localSheetId="64">INDEX('61'!d__Chart6_CreditScoring,,2)</definedName>
    <definedName name="d__credit_scoring_criteria__credit_card_N" comment="Auto-added dynamic range" localSheetId="65">INDEX(d__Chart6_CreditScoring,,2)</definedName>
    <definedName name="d__credit_scoring_criteria__credit_card_N" comment="Auto-added dynamic range" localSheetId="66">INDEX('62b'!d__Chart6_CreditScoring,,2)</definedName>
    <definedName name="d__credit_scoring_criteria__credit_card_N" comment="Auto-added dynamic range" localSheetId="67">INDEX('63a-b'!d__Chart6_CreditScoring,,2)</definedName>
    <definedName name="d__credit_scoring_criteria__credit_card_N" comment="Auto-added dynamic range" localSheetId="68">INDEX('64'!d__Chart6_CreditScoring,,2)</definedName>
    <definedName name="d__credit_scoring_criteria__credit_card_N" comment="Auto-added dynamic range" localSheetId="69">INDEX('65a-b'!d__Chart6_CreditScoring,,2)</definedName>
    <definedName name="d__credit_scoring_criteria__credit_card_N" comment="Auto-added dynamic range" localSheetId="71">INDEX('67'!d__Chart6_CreditScoring,,2)</definedName>
    <definedName name="d__credit_scoring_criteria__credit_card_N" comment="Auto-added dynamic range" localSheetId="72">INDEX('68a-b '!d__Chart6_CreditScoring,,2)</definedName>
    <definedName name="d__credit_scoring_criteria__credit_card_N" comment="Auto-added dynamic range" localSheetId="73">INDEX('69a-b '!d__Chart6_CreditScoring,,2)</definedName>
    <definedName name="d__credit_scoring_criteria__credit_card_N" comment="Auto-added dynamic range" localSheetId="7">INDEX(d__Chart6_CreditScoring,,2)</definedName>
    <definedName name="d__credit_scoring_criteria__credit_card_N" comment="Auto-added dynamic range" localSheetId="74">INDEX(d__Chart6_CreditScoring,,2)</definedName>
    <definedName name="d__credit_scoring_criteria__credit_card_N" comment="Auto-added dynamic range" localSheetId="75">INDEX(d__Chart6_CreditScoring,,2)</definedName>
    <definedName name="d__credit_scoring_criteria__credit_card_N" comment="Auto-added dynamic range" localSheetId="76">INDEX(d__Chart6_CreditScoring,,2)</definedName>
    <definedName name="d__credit_scoring_criteria__credit_card_N" comment="Auto-added dynamic range" localSheetId="77">INDEX(d__Chart6_CreditScoring,,2)</definedName>
    <definedName name="d__credit_scoring_criteria__credit_card_N" comment="Auto-added dynamic range" localSheetId="78">INDEX(d__Chart6_CreditScoring,,2)</definedName>
    <definedName name="d__credit_scoring_criteria__credit_card_N" comment="Auto-added dynamic range" localSheetId="79">INDEX(d__Chart6_CreditScoring,,2)</definedName>
    <definedName name="d__credit_scoring_criteria__credit_card_N" comment="Auto-added dynamic range" localSheetId="8">INDEX(d__Chart6_CreditScoring,,2)</definedName>
    <definedName name="d__credit_scoring_criteria__credit_card_N" comment="Auto-added dynamic range" localSheetId="9">INDEX(d__Chart6_CreditScoring,,2)</definedName>
    <definedName name="d__credit_scoring_criteria__credit_card_N" comment="Auto-added dynamic range">INDEX(d__Chart6_CreditScoring,,2)</definedName>
    <definedName name="d__credit_scoring_criteria__credit_card_P" comment="Auto-added dynamic range" localSheetId="1">INDEX('1'!d__Chart6_CreditScoring,,1)</definedName>
    <definedName name="d__credit_scoring_criteria__credit_card_P" comment="Auto-added dynamic range" localSheetId="10">INDEX(d__Chart6_CreditScoring,,1)</definedName>
    <definedName name="d__credit_scoring_criteria__credit_card_P" comment="Auto-added dynamic range" localSheetId="11">INDEX('11'!d__Chart6_CreditScoring,,1)</definedName>
    <definedName name="d__credit_scoring_criteria__credit_card_P" comment="Auto-added dynamic range" localSheetId="12">INDEX('12'!d__Chart6_CreditScoring,,1)</definedName>
    <definedName name="d__credit_scoring_criteria__credit_card_P" comment="Auto-added dynamic range" localSheetId="13">INDEX('13'!d__Chart6_CreditScoring,,1)</definedName>
    <definedName name="d__credit_scoring_criteria__credit_card_P" comment="Auto-added dynamic range" localSheetId="15">INDEX(d__Chart6_CreditScoring,,1)</definedName>
    <definedName name="d__credit_scoring_criteria__credit_card_P" comment="Auto-added dynamic range" localSheetId="16">INDEX(d__Chart6_CreditScoring,,1)</definedName>
    <definedName name="d__credit_scoring_criteria__credit_card_P" comment="Auto-added dynamic range" localSheetId="2">INDEX(d__Chart6_CreditScoring,,1)</definedName>
    <definedName name="d__credit_scoring_criteria__credit_card_P" comment="Auto-added dynamic range" localSheetId="22">INDEX(d__Chart6_CreditScoring,,1)</definedName>
    <definedName name="d__credit_scoring_criteria__credit_card_P" comment="Auto-added dynamic range" localSheetId="23">INDEX('23'!d__Chart6_CreditScoring,,1)</definedName>
    <definedName name="d__credit_scoring_criteria__credit_card_P" comment="Auto-added dynamic range" localSheetId="24">INDEX('24'!d__Chart6_CreditScoring,,1)</definedName>
    <definedName name="d__credit_scoring_criteria__credit_card_P" comment="Auto-added dynamic range" localSheetId="25">INDEX(d__Chart6_CreditScoring,,1)</definedName>
    <definedName name="d__credit_scoring_criteria__credit_card_P" comment="Auto-added dynamic range" localSheetId="26">INDEX('25b'!d__Chart6_CreditScoring,,1)</definedName>
    <definedName name="d__credit_scoring_criteria__credit_card_P" comment="Auto-added dynamic range" localSheetId="27">INDEX(d__Chart6_CreditScoring,,1)</definedName>
    <definedName name="d__credit_scoring_criteria__credit_card_P" comment="Auto-added dynamic range" localSheetId="28">INDEX('27 '!d__Chart6_CreditScoring,,1)</definedName>
    <definedName name="d__credit_scoring_criteria__credit_card_P" comment="Auto-added dynamic range" localSheetId="29">INDEX('28'!d__Chart6_CreditScoring,,1)</definedName>
    <definedName name="d__credit_scoring_criteria__credit_card_P" comment="Auto-added dynamic range" localSheetId="3">INDEX(d__Chart6_CreditScoring,,1)</definedName>
    <definedName name="d__credit_scoring_criteria__credit_card_P" comment="Auto-added dynamic range" localSheetId="31">INDEX('30'!d__Chart6_CreditScoring,,1)</definedName>
    <definedName name="d__credit_scoring_criteria__credit_card_P" comment="Auto-added dynamic range" localSheetId="32">INDEX(d__Chart6_CreditScoring,,1)</definedName>
    <definedName name="d__credit_scoring_criteria__credit_card_P" comment="Auto-added dynamic range" localSheetId="33">INDEX(d__Chart6_CreditScoring,,1)</definedName>
    <definedName name="d__credit_scoring_criteria__credit_card_P" comment="Auto-added dynamic range" localSheetId="34">INDEX(d__Chart6_CreditScoring,,1)</definedName>
    <definedName name="d__credit_scoring_criteria__credit_card_P" comment="Auto-added dynamic range" localSheetId="37">INDEX(d__Chart6_CreditScoring,,1)</definedName>
    <definedName name="d__credit_scoring_criteria__credit_card_P" comment="Auto-added dynamic range" localSheetId="41">INDEX('39-41'!d__Chart6_CreditScoring,,1)</definedName>
    <definedName name="d__credit_scoring_criteria__credit_card_P" comment="Auto-added dynamic range" localSheetId="4">INDEX('4'!d__Chart6_CreditScoring,,1)</definedName>
    <definedName name="d__credit_scoring_criteria__credit_card_P" comment="Auto-added dynamic range" localSheetId="45">INDEX(d__Chart6_CreditScoring,,1)</definedName>
    <definedName name="d__credit_scoring_criteria__credit_card_P" comment="Auto-added dynamic range" localSheetId="46">INDEX('46a-b'!d__Chart6_CreditScoring,,1)</definedName>
    <definedName name="d__credit_scoring_criteria__credit_card_P" comment="Auto-added dynamic range" localSheetId="47">INDEX('47'!d__Chart6_CreditScoring,,1)</definedName>
    <definedName name="d__credit_scoring_criteria__credit_card_P" comment="Auto-added dynamic range" localSheetId="48">INDEX('48a-b '!d__Chart6_CreditScoring,,1)</definedName>
    <definedName name="d__credit_scoring_criteria__credit_card_P" comment="Auto-added dynamic range" localSheetId="49">INDEX('49a'!d__Chart6_CreditScoring,,1)</definedName>
    <definedName name="d__credit_scoring_criteria__credit_card_P" comment="Auto-added dynamic range" localSheetId="50">INDEX('49b'!d__Chart6_CreditScoring,,1)</definedName>
    <definedName name="d__credit_scoring_criteria__credit_card_P" comment="Auto-added dynamic range" localSheetId="5">INDEX(d__Chart6_CreditScoring,,1)</definedName>
    <definedName name="d__credit_scoring_criteria__credit_card_P" comment="Auto-added dynamic range" localSheetId="51">INDEX('50'!d__Chart6_CreditScoring,,1)</definedName>
    <definedName name="d__credit_scoring_criteria__credit_card_P" comment="Auto-added dynamic range" localSheetId="52">INDEX(d__Chart6_CreditScoring,,1)</definedName>
    <definedName name="d__credit_scoring_criteria__credit_card_P" comment="Auto-added dynamic range" localSheetId="53">INDEX('53a-b'!d__Chart6_CreditScoring,,1)</definedName>
    <definedName name="d__credit_scoring_criteria__credit_card_P" comment="Auto-added dynamic range" localSheetId="54">INDEX('53c'!d__Chart6_CreditScoring,,1)</definedName>
    <definedName name="d__credit_scoring_criteria__credit_card_P" comment="Auto-added dynamic range" localSheetId="56">INDEX('55a'!d__Chart6_CreditScoring,,1)</definedName>
    <definedName name="d__credit_scoring_criteria__credit_card_P" comment="Auto-added dynamic range" localSheetId="57">INDEX('55b'!d__Chart6_CreditScoring,,1)</definedName>
    <definedName name="d__credit_scoring_criteria__credit_card_P" comment="Auto-added dynamic range" localSheetId="58">INDEX('56'!d__Chart6_CreditScoring,,1)</definedName>
    <definedName name="d__credit_scoring_criteria__credit_card_P" comment="Auto-added dynamic range" localSheetId="59">INDEX(d__Chart6_CreditScoring,,1)</definedName>
    <definedName name="d__credit_scoring_criteria__credit_card_P" comment="Auto-added dynamic range" localSheetId="60">INDEX('58a'!d__Chart6_CreditScoring,,1)</definedName>
    <definedName name="d__credit_scoring_criteria__credit_card_P" comment="Auto-added dynamic range" localSheetId="61">INDEX('58b-c'!d__Chart6_CreditScoring,,1)</definedName>
    <definedName name="d__credit_scoring_criteria__credit_card_P" comment="Auto-added dynamic range" localSheetId="62">INDEX('58d'!d__Chart6_CreditScoring,,1)</definedName>
    <definedName name="d__credit_scoring_criteria__credit_card_P" comment="Auto-added dynamic range" localSheetId="63">INDEX('59-60'!d__Chart6_CreditScoring,,1)</definedName>
    <definedName name="d__credit_scoring_criteria__credit_card_P" comment="Auto-added dynamic range" localSheetId="6">INDEX(d__Chart6_CreditScoring,,1)</definedName>
    <definedName name="d__credit_scoring_criteria__credit_card_P" comment="Auto-added dynamic range" localSheetId="64">INDEX('61'!d__Chart6_CreditScoring,,1)</definedName>
    <definedName name="d__credit_scoring_criteria__credit_card_P" comment="Auto-added dynamic range" localSheetId="65">INDEX(d__Chart6_CreditScoring,,1)</definedName>
    <definedName name="d__credit_scoring_criteria__credit_card_P" comment="Auto-added dynamic range" localSheetId="66">INDEX('62b'!d__Chart6_CreditScoring,,1)</definedName>
    <definedName name="d__credit_scoring_criteria__credit_card_P" comment="Auto-added dynamic range" localSheetId="67">INDEX('63a-b'!d__Chart6_CreditScoring,,1)</definedName>
    <definedName name="d__credit_scoring_criteria__credit_card_P" comment="Auto-added dynamic range" localSheetId="68">INDEX('64'!d__Chart6_CreditScoring,,1)</definedName>
    <definedName name="d__credit_scoring_criteria__credit_card_P" comment="Auto-added dynamic range" localSheetId="69">INDEX('65a-b'!d__Chart6_CreditScoring,,1)</definedName>
    <definedName name="d__credit_scoring_criteria__credit_card_P" comment="Auto-added dynamic range" localSheetId="71">INDEX('67'!d__Chart6_CreditScoring,,1)</definedName>
    <definedName name="d__credit_scoring_criteria__credit_card_P" comment="Auto-added dynamic range" localSheetId="72">INDEX('68a-b '!d__Chart6_CreditScoring,,1)</definedName>
    <definedName name="d__credit_scoring_criteria__credit_card_P" comment="Auto-added dynamic range" localSheetId="73">INDEX('69a-b '!d__Chart6_CreditScoring,,1)</definedName>
    <definedName name="d__credit_scoring_criteria__credit_card_P" comment="Auto-added dynamic range" localSheetId="7">INDEX(d__Chart6_CreditScoring,,1)</definedName>
    <definedName name="d__credit_scoring_criteria__credit_card_P" comment="Auto-added dynamic range" localSheetId="74">INDEX(d__Chart6_CreditScoring,,1)</definedName>
    <definedName name="d__credit_scoring_criteria__credit_card_P" comment="Auto-added dynamic range" localSheetId="75">INDEX(d__Chart6_CreditScoring,,1)</definedName>
    <definedName name="d__credit_scoring_criteria__credit_card_P" comment="Auto-added dynamic range" localSheetId="76">INDEX(d__Chart6_CreditScoring,,1)</definedName>
    <definedName name="d__credit_scoring_criteria__credit_card_P" comment="Auto-added dynamic range" localSheetId="77">INDEX(d__Chart6_CreditScoring,,1)</definedName>
    <definedName name="d__credit_scoring_criteria__credit_card_P" comment="Auto-added dynamic range" localSheetId="78">INDEX(d__Chart6_CreditScoring,,1)</definedName>
    <definedName name="d__credit_scoring_criteria__credit_card_P" comment="Auto-added dynamic range" localSheetId="79">INDEX(d__Chart6_CreditScoring,,1)</definedName>
    <definedName name="d__credit_scoring_criteria__credit_card_P" comment="Auto-added dynamic range" localSheetId="8">INDEX(d__Chart6_CreditScoring,,1)</definedName>
    <definedName name="d__credit_scoring_criteria__credit_card_P" comment="Auto-added dynamic range" localSheetId="9">INDEX(d__Chart6_CreditScoring,,1)</definedName>
    <definedName name="d__credit_scoring_criteria__credit_card_P" comment="Auto-added dynamic range">INDEX(d__Chart6_CreditScoring,,1)</definedName>
    <definedName name="d__credit_scoring_criteria__other_N" comment="Auto-added dynamic range" localSheetId="1">INDEX('1'!d__Chart6_CreditScoring,,4)</definedName>
    <definedName name="d__credit_scoring_criteria__other_N" comment="Auto-added dynamic range" localSheetId="10">INDEX(d__Chart6_CreditScoring,,4)</definedName>
    <definedName name="d__credit_scoring_criteria__other_N" comment="Auto-added dynamic range" localSheetId="11">INDEX('11'!d__Chart6_CreditScoring,,4)</definedName>
    <definedName name="d__credit_scoring_criteria__other_N" comment="Auto-added dynamic range" localSheetId="12">INDEX('12'!d__Chart6_CreditScoring,,4)</definedName>
    <definedName name="d__credit_scoring_criteria__other_N" comment="Auto-added dynamic range" localSheetId="13">INDEX('13'!d__Chart6_CreditScoring,,4)</definedName>
    <definedName name="d__credit_scoring_criteria__other_N" comment="Auto-added dynamic range" localSheetId="15">INDEX(d__Chart6_CreditScoring,,4)</definedName>
    <definedName name="d__credit_scoring_criteria__other_N" comment="Auto-added dynamic range" localSheetId="16">INDEX(d__Chart6_CreditScoring,,4)</definedName>
    <definedName name="d__credit_scoring_criteria__other_N" comment="Auto-added dynamic range" localSheetId="2">INDEX(d__Chart6_CreditScoring,,4)</definedName>
    <definedName name="d__credit_scoring_criteria__other_N" comment="Auto-added dynamic range" localSheetId="22">INDEX(d__Chart6_CreditScoring,,4)</definedName>
    <definedName name="d__credit_scoring_criteria__other_N" comment="Auto-added dynamic range" localSheetId="23">INDEX('23'!d__Chart6_CreditScoring,,4)</definedName>
    <definedName name="d__credit_scoring_criteria__other_N" comment="Auto-added dynamic range" localSheetId="24">INDEX('24'!d__Chart6_CreditScoring,,4)</definedName>
    <definedName name="d__credit_scoring_criteria__other_N" comment="Auto-added dynamic range" localSheetId="25">INDEX(d__Chart6_CreditScoring,,4)</definedName>
    <definedName name="d__credit_scoring_criteria__other_N" comment="Auto-added dynamic range" localSheetId="26">INDEX('25b'!d__Chart6_CreditScoring,,4)</definedName>
    <definedName name="d__credit_scoring_criteria__other_N" comment="Auto-added dynamic range" localSheetId="27">INDEX(d__Chart6_CreditScoring,,4)</definedName>
    <definedName name="d__credit_scoring_criteria__other_N" comment="Auto-added dynamic range" localSheetId="28">INDEX('27 '!d__Chart6_CreditScoring,,4)</definedName>
    <definedName name="d__credit_scoring_criteria__other_N" comment="Auto-added dynamic range" localSheetId="29">INDEX('28'!d__Chart6_CreditScoring,,4)</definedName>
    <definedName name="d__credit_scoring_criteria__other_N" comment="Auto-added dynamic range" localSheetId="3">INDEX(d__Chart6_CreditScoring,,4)</definedName>
    <definedName name="d__credit_scoring_criteria__other_N" comment="Auto-added dynamic range" localSheetId="31">INDEX('30'!d__Chart6_CreditScoring,,4)</definedName>
    <definedName name="d__credit_scoring_criteria__other_N" comment="Auto-added dynamic range" localSheetId="32">INDEX(d__Chart6_CreditScoring,,4)</definedName>
    <definedName name="d__credit_scoring_criteria__other_N" comment="Auto-added dynamic range" localSheetId="33">INDEX(d__Chart6_CreditScoring,,4)</definedName>
    <definedName name="d__credit_scoring_criteria__other_N" comment="Auto-added dynamic range" localSheetId="34">INDEX(d__Chart6_CreditScoring,,4)</definedName>
    <definedName name="d__credit_scoring_criteria__other_N" comment="Auto-added dynamic range" localSheetId="37">INDEX(d__Chart6_CreditScoring,,4)</definedName>
    <definedName name="d__credit_scoring_criteria__other_N" comment="Auto-added dynamic range" localSheetId="41">INDEX('39-41'!d__Chart6_CreditScoring,,4)</definedName>
    <definedName name="d__credit_scoring_criteria__other_N" comment="Auto-added dynamic range" localSheetId="4">INDEX('4'!d__Chart6_CreditScoring,,4)</definedName>
    <definedName name="d__credit_scoring_criteria__other_N" comment="Auto-added dynamic range" localSheetId="45">INDEX(d__Chart6_CreditScoring,,4)</definedName>
    <definedName name="d__credit_scoring_criteria__other_N" comment="Auto-added dynamic range" localSheetId="46">INDEX('46a-b'!d__Chart6_CreditScoring,,4)</definedName>
    <definedName name="d__credit_scoring_criteria__other_N" comment="Auto-added dynamic range" localSheetId="47">INDEX('47'!d__Chart6_CreditScoring,,4)</definedName>
    <definedName name="d__credit_scoring_criteria__other_N" comment="Auto-added dynamic range" localSheetId="48">INDEX('48a-b '!d__Chart6_CreditScoring,,4)</definedName>
    <definedName name="d__credit_scoring_criteria__other_N" comment="Auto-added dynamic range" localSheetId="49">INDEX('49a'!d__Chart6_CreditScoring,,4)</definedName>
    <definedName name="d__credit_scoring_criteria__other_N" comment="Auto-added dynamic range" localSheetId="50">INDEX('49b'!d__Chart6_CreditScoring,,4)</definedName>
    <definedName name="d__credit_scoring_criteria__other_N" comment="Auto-added dynamic range" localSheetId="5">INDEX(d__Chart6_CreditScoring,,4)</definedName>
    <definedName name="d__credit_scoring_criteria__other_N" comment="Auto-added dynamic range" localSheetId="51">INDEX('50'!d__Chart6_CreditScoring,,4)</definedName>
    <definedName name="d__credit_scoring_criteria__other_N" comment="Auto-added dynamic range" localSheetId="52">INDEX(d__Chart6_CreditScoring,,4)</definedName>
    <definedName name="d__credit_scoring_criteria__other_N" comment="Auto-added dynamic range" localSheetId="53">INDEX('53a-b'!d__Chart6_CreditScoring,,4)</definedName>
    <definedName name="d__credit_scoring_criteria__other_N" comment="Auto-added dynamic range" localSheetId="54">INDEX('53c'!d__Chart6_CreditScoring,,4)</definedName>
    <definedName name="d__credit_scoring_criteria__other_N" comment="Auto-added dynamic range" localSheetId="56">INDEX('55a'!d__Chart6_CreditScoring,,4)</definedName>
    <definedName name="d__credit_scoring_criteria__other_N" comment="Auto-added dynamic range" localSheetId="57">INDEX('55b'!d__Chart6_CreditScoring,,4)</definedName>
    <definedName name="d__credit_scoring_criteria__other_N" comment="Auto-added dynamic range" localSheetId="58">INDEX('56'!d__Chart6_CreditScoring,,4)</definedName>
    <definedName name="d__credit_scoring_criteria__other_N" comment="Auto-added dynamic range" localSheetId="59">INDEX(d__Chart6_CreditScoring,,4)</definedName>
    <definedName name="d__credit_scoring_criteria__other_N" comment="Auto-added dynamic range" localSheetId="60">INDEX('58a'!d__Chart6_CreditScoring,,4)</definedName>
    <definedName name="d__credit_scoring_criteria__other_N" comment="Auto-added dynamic range" localSheetId="61">INDEX('58b-c'!d__Chart6_CreditScoring,,4)</definedName>
    <definedName name="d__credit_scoring_criteria__other_N" comment="Auto-added dynamic range" localSheetId="62">INDEX('58d'!d__Chart6_CreditScoring,,4)</definedName>
    <definedName name="d__credit_scoring_criteria__other_N" comment="Auto-added dynamic range" localSheetId="63">INDEX('59-60'!d__Chart6_CreditScoring,,4)</definedName>
    <definedName name="d__credit_scoring_criteria__other_N" comment="Auto-added dynamic range" localSheetId="6">INDEX(d__Chart6_CreditScoring,,4)</definedName>
    <definedName name="d__credit_scoring_criteria__other_N" comment="Auto-added dynamic range" localSheetId="64">INDEX('61'!d__Chart6_CreditScoring,,4)</definedName>
    <definedName name="d__credit_scoring_criteria__other_N" comment="Auto-added dynamic range" localSheetId="65">INDEX(d__Chart6_CreditScoring,,4)</definedName>
    <definedName name="d__credit_scoring_criteria__other_N" comment="Auto-added dynamic range" localSheetId="66">INDEX('62b'!d__Chart6_CreditScoring,,4)</definedName>
    <definedName name="d__credit_scoring_criteria__other_N" comment="Auto-added dynamic range" localSheetId="67">INDEX('63a-b'!d__Chart6_CreditScoring,,4)</definedName>
    <definedName name="d__credit_scoring_criteria__other_N" comment="Auto-added dynamic range" localSheetId="68">INDEX('64'!d__Chart6_CreditScoring,,4)</definedName>
    <definedName name="d__credit_scoring_criteria__other_N" comment="Auto-added dynamic range" localSheetId="69">INDEX('65a-b'!d__Chart6_CreditScoring,,4)</definedName>
    <definedName name="d__credit_scoring_criteria__other_N" comment="Auto-added dynamic range" localSheetId="71">INDEX('67'!d__Chart6_CreditScoring,,4)</definedName>
    <definedName name="d__credit_scoring_criteria__other_N" comment="Auto-added dynamic range" localSheetId="72">INDEX('68a-b '!d__Chart6_CreditScoring,,4)</definedName>
    <definedName name="d__credit_scoring_criteria__other_N" comment="Auto-added dynamic range" localSheetId="73">INDEX('69a-b '!d__Chart6_CreditScoring,,4)</definedName>
    <definedName name="d__credit_scoring_criteria__other_N" comment="Auto-added dynamic range" localSheetId="7">INDEX(d__Chart6_CreditScoring,,4)</definedName>
    <definedName name="d__credit_scoring_criteria__other_N" comment="Auto-added dynamic range" localSheetId="74">INDEX(d__Chart6_CreditScoring,,4)</definedName>
    <definedName name="d__credit_scoring_criteria__other_N" comment="Auto-added dynamic range" localSheetId="75">INDEX(d__Chart6_CreditScoring,,4)</definedName>
    <definedName name="d__credit_scoring_criteria__other_N" comment="Auto-added dynamic range" localSheetId="76">INDEX(d__Chart6_CreditScoring,,4)</definedName>
    <definedName name="d__credit_scoring_criteria__other_N" comment="Auto-added dynamic range" localSheetId="77">INDEX(d__Chart6_CreditScoring,,4)</definedName>
    <definedName name="d__credit_scoring_criteria__other_N" comment="Auto-added dynamic range" localSheetId="78">INDEX(d__Chart6_CreditScoring,,4)</definedName>
    <definedName name="d__credit_scoring_criteria__other_N" comment="Auto-added dynamic range" localSheetId="79">INDEX(d__Chart6_CreditScoring,,4)</definedName>
    <definedName name="d__credit_scoring_criteria__other_N" comment="Auto-added dynamic range" localSheetId="8">INDEX(d__Chart6_CreditScoring,,4)</definedName>
    <definedName name="d__credit_scoring_criteria__other_N" comment="Auto-added dynamic range" localSheetId="9">INDEX(d__Chart6_CreditScoring,,4)</definedName>
    <definedName name="d__credit_scoring_criteria__other_N" comment="Auto-added dynamic range">INDEX(d__Chart6_CreditScoring,,4)</definedName>
    <definedName name="d__credit_scoring_criteria__other_P" comment="Auto-added dynamic range" localSheetId="1">INDEX('1'!d__Chart6_CreditScoring,,3)</definedName>
    <definedName name="d__credit_scoring_criteria__other_P" comment="Auto-added dynamic range" localSheetId="10">INDEX(d__Chart6_CreditScoring,,3)</definedName>
    <definedName name="d__credit_scoring_criteria__other_P" comment="Auto-added dynamic range" localSheetId="11">INDEX('11'!d__Chart6_CreditScoring,,3)</definedName>
    <definedName name="d__credit_scoring_criteria__other_P" comment="Auto-added dynamic range" localSheetId="12">INDEX('12'!d__Chart6_CreditScoring,,3)</definedName>
    <definedName name="d__credit_scoring_criteria__other_P" comment="Auto-added dynamic range" localSheetId="13">INDEX('13'!d__Chart6_CreditScoring,,3)</definedName>
    <definedName name="d__credit_scoring_criteria__other_P" comment="Auto-added dynamic range" localSheetId="15">INDEX(d__Chart6_CreditScoring,,3)</definedName>
    <definedName name="d__credit_scoring_criteria__other_P" comment="Auto-added dynamic range" localSheetId="16">INDEX(d__Chart6_CreditScoring,,3)</definedName>
    <definedName name="d__credit_scoring_criteria__other_P" comment="Auto-added dynamic range" localSheetId="2">INDEX(d__Chart6_CreditScoring,,3)</definedName>
    <definedName name="d__credit_scoring_criteria__other_P" comment="Auto-added dynamic range" localSheetId="22">INDEX(d__Chart6_CreditScoring,,3)</definedName>
    <definedName name="d__credit_scoring_criteria__other_P" comment="Auto-added dynamic range" localSheetId="23">INDEX('23'!d__Chart6_CreditScoring,,3)</definedName>
    <definedName name="d__credit_scoring_criteria__other_P" comment="Auto-added dynamic range" localSheetId="24">INDEX('24'!d__Chart6_CreditScoring,,3)</definedName>
    <definedName name="d__credit_scoring_criteria__other_P" comment="Auto-added dynamic range" localSheetId="25">INDEX(d__Chart6_CreditScoring,,3)</definedName>
    <definedName name="d__credit_scoring_criteria__other_P" comment="Auto-added dynamic range" localSheetId="26">INDEX('25b'!d__Chart6_CreditScoring,,3)</definedName>
    <definedName name="d__credit_scoring_criteria__other_P" comment="Auto-added dynamic range" localSheetId="27">INDEX(d__Chart6_CreditScoring,,3)</definedName>
    <definedName name="d__credit_scoring_criteria__other_P" comment="Auto-added dynamic range" localSheetId="28">INDEX('27 '!d__Chart6_CreditScoring,,3)</definedName>
    <definedName name="d__credit_scoring_criteria__other_P" comment="Auto-added dynamic range" localSheetId="29">INDEX('28'!d__Chart6_CreditScoring,,3)</definedName>
    <definedName name="d__credit_scoring_criteria__other_P" comment="Auto-added dynamic range" localSheetId="3">INDEX(d__Chart6_CreditScoring,,3)</definedName>
    <definedName name="d__credit_scoring_criteria__other_P" comment="Auto-added dynamic range" localSheetId="31">INDEX('30'!d__Chart6_CreditScoring,,3)</definedName>
    <definedName name="d__credit_scoring_criteria__other_P" comment="Auto-added dynamic range" localSheetId="32">INDEX(d__Chart6_CreditScoring,,3)</definedName>
    <definedName name="d__credit_scoring_criteria__other_P" comment="Auto-added dynamic range" localSheetId="33">INDEX(d__Chart6_CreditScoring,,3)</definedName>
    <definedName name="d__credit_scoring_criteria__other_P" comment="Auto-added dynamic range" localSheetId="34">INDEX(d__Chart6_CreditScoring,,3)</definedName>
    <definedName name="d__credit_scoring_criteria__other_P" comment="Auto-added dynamic range" localSheetId="37">INDEX(d__Chart6_CreditScoring,,3)</definedName>
    <definedName name="d__credit_scoring_criteria__other_P" comment="Auto-added dynamic range" localSheetId="41">INDEX('39-41'!d__Chart6_CreditScoring,,3)</definedName>
    <definedName name="d__credit_scoring_criteria__other_P" comment="Auto-added dynamic range" localSheetId="4">INDEX('4'!d__Chart6_CreditScoring,,3)</definedName>
    <definedName name="d__credit_scoring_criteria__other_P" comment="Auto-added dynamic range" localSheetId="45">INDEX(d__Chart6_CreditScoring,,3)</definedName>
    <definedName name="d__credit_scoring_criteria__other_P" comment="Auto-added dynamic range" localSheetId="46">INDEX('46a-b'!d__Chart6_CreditScoring,,3)</definedName>
    <definedName name="d__credit_scoring_criteria__other_P" comment="Auto-added dynamic range" localSheetId="47">INDEX('47'!d__Chart6_CreditScoring,,3)</definedName>
    <definedName name="d__credit_scoring_criteria__other_P" comment="Auto-added dynamic range" localSheetId="48">INDEX('48a-b '!d__Chart6_CreditScoring,,3)</definedName>
    <definedName name="d__credit_scoring_criteria__other_P" comment="Auto-added dynamic range" localSheetId="49">INDEX('49a'!d__Chart6_CreditScoring,,3)</definedName>
    <definedName name="d__credit_scoring_criteria__other_P" comment="Auto-added dynamic range" localSheetId="50">INDEX('49b'!d__Chart6_CreditScoring,,3)</definedName>
    <definedName name="d__credit_scoring_criteria__other_P" comment="Auto-added dynamic range" localSheetId="5">INDEX(d__Chart6_CreditScoring,,3)</definedName>
    <definedName name="d__credit_scoring_criteria__other_P" comment="Auto-added dynamic range" localSheetId="51">INDEX('50'!d__Chart6_CreditScoring,,3)</definedName>
    <definedName name="d__credit_scoring_criteria__other_P" comment="Auto-added dynamic range" localSheetId="52">INDEX(d__Chart6_CreditScoring,,3)</definedName>
    <definedName name="d__credit_scoring_criteria__other_P" comment="Auto-added dynamic range" localSheetId="53">INDEX('53a-b'!d__Chart6_CreditScoring,,3)</definedName>
    <definedName name="d__credit_scoring_criteria__other_P" comment="Auto-added dynamic range" localSheetId="54">INDEX('53c'!d__Chart6_CreditScoring,,3)</definedName>
    <definedName name="d__credit_scoring_criteria__other_P" comment="Auto-added dynamic range" localSheetId="56">INDEX('55a'!d__Chart6_CreditScoring,,3)</definedName>
    <definedName name="d__credit_scoring_criteria__other_P" comment="Auto-added dynamic range" localSheetId="57">INDEX('55b'!d__Chart6_CreditScoring,,3)</definedName>
    <definedName name="d__credit_scoring_criteria__other_P" comment="Auto-added dynamic range" localSheetId="58">INDEX('56'!d__Chart6_CreditScoring,,3)</definedName>
    <definedName name="d__credit_scoring_criteria__other_P" comment="Auto-added dynamic range" localSheetId="59">INDEX(d__Chart6_CreditScoring,,3)</definedName>
    <definedName name="d__credit_scoring_criteria__other_P" comment="Auto-added dynamic range" localSheetId="60">INDEX('58a'!d__Chart6_CreditScoring,,3)</definedName>
    <definedName name="d__credit_scoring_criteria__other_P" comment="Auto-added dynamic range" localSheetId="61">INDEX('58b-c'!d__Chart6_CreditScoring,,3)</definedName>
    <definedName name="d__credit_scoring_criteria__other_P" comment="Auto-added dynamic range" localSheetId="62">INDEX('58d'!d__Chart6_CreditScoring,,3)</definedName>
    <definedName name="d__credit_scoring_criteria__other_P" comment="Auto-added dynamic range" localSheetId="63">INDEX('59-60'!d__Chart6_CreditScoring,,3)</definedName>
    <definedName name="d__credit_scoring_criteria__other_P" comment="Auto-added dynamic range" localSheetId="6">INDEX(d__Chart6_CreditScoring,,3)</definedName>
    <definedName name="d__credit_scoring_criteria__other_P" comment="Auto-added dynamic range" localSheetId="64">INDEX('61'!d__Chart6_CreditScoring,,3)</definedName>
    <definedName name="d__credit_scoring_criteria__other_P" comment="Auto-added dynamic range" localSheetId="65">INDEX(d__Chart6_CreditScoring,,3)</definedName>
    <definedName name="d__credit_scoring_criteria__other_P" comment="Auto-added dynamic range" localSheetId="66">INDEX('62b'!d__Chart6_CreditScoring,,3)</definedName>
    <definedName name="d__credit_scoring_criteria__other_P" comment="Auto-added dynamic range" localSheetId="67">INDEX('63a-b'!d__Chart6_CreditScoring,,3)</definedName>
    <definedName name="d__credit_scoring_criteria__other_P" comment="Auto-added dynamic range" localSheetId="68">INDEX('64'!d__Chart6_CreditScoring,,3)</definedName>
    <definedName name="d__credit_scoring_criteria__other_P" comment="Auto-added dynamic range" localSheetId="69">INDEX('65a-b'!d__Chart6_CreditScoring,,3)</definedName>
    <definedName name="d__credit_scoring_criteria__other_P" comment="Auto-added dynamic range" localSheetId="71">INDEX('67'!d__Chart6_CreditScoring,,3)</definedName>
    <definedName name="d__credit_scoring_criteria__other_P" comment="Auto-added dynamic range" localSheetId="72">INDEX('68a-b '!d__Chart6_CreditScoring,,3)</definedName>
    <definedName name="d__credit_scoring_criteria__other_P" comment="Auto-added dynamic range" localSheetId="73">INDEX('69a-b '!d__Chart6_CreditScoring,,3)</definedName>
    <definedName name="d__credit_scoring_criteria__other_P" comment="Auto-added dynamic range" localSheetId="7">INDEX(d__Chart6_CreditScoring,,3)</definedName>
    <definedName name="d__credit_scoring_criteria__other_P" comment="Auto-added dynamic range" localSheetId="74">INDEX(d__Chart6_CreditScoring,,3)</definedName>
    <definedName name="d__credit_scoring_criteria__other_P" comment="Auto-added dynamic range" localSheetId="75">INDEX(d__Chart6_CreditScoring,,3)</definedName>
    <definedName name="d__credit_scoring_criteria__other_P" comment="Auto-added dynamic range" localSheetId="76">INDEX(d__Chart6_CreditScoring,,3)</definedName>
    <definedName name="d__credit_scoring_criteria__other_P" comment="Auto-added dynamic range" localSheetId="77">INDEX(d__Chart6_CreditScoring,,3)</definedName>
    <definedName name="d__credit_scoring_criteria__other_P" comment="Auto-added dynamic range" localSheetId="78">INDEX(d__Chart6_CreditScoring,,3)</definedName>
    <definedName name="d__credit_scoring_criteria__other_P" comment="Auto-added dynamic range" localSheetId="79">INDEX(d__Chart6_CreditScoring,,3)</definedName>
    <definedName name="d__credit_scoring_criteria__other_P" comment="Auto-added dynamic range" localSheetId="8">INDEX(d__Chart6_CreditScoring,,3)</definedName>
    <definedName name="d__credit_scoring_criteria__other_P" comment="Auto-added dynamic range" localSheetId="9">INDEX(d__Chart6_CreditScoring,,3)</definedName>
    <definedName name="d__credit_scoring_criteria__other_P" comment="Auto-added dynamic range">INDEX(d__Chart6_CreditScoring,,3)</definedName>
    <definedName name="d_Average_credit_quality__credit_card_N" comment="Auto-added dynamic range" localSheetId="1">INDEX('1'!d__Chart6_ACQ,,2)</definedName>
    <definedName name="d_Average_credit_quality__credit_card_N" comment="Auto-added dynamic range" localSheetId="10">INDEX(d__Chart6_ACQ,,2)</definedName>
    <definedName name="d_Average_credit_quality__credit_card_N" comment="Auto-added dynamic range" localSheetId="11">INDEX('11'!d__Chart6_ACQ,,2)</definedName>
    <definedName name="d_Average_credit_quality__credit_card_N" comment="Auto-added dynamic range" localSheetId="12">INDEX('12'!d__Chart6_ACQ,,2)</definedName>
    <definedName name="d_Average_credit_quality__credit_card_N" comment="Auto-added dynamic range" localSheetId="13">INDEX('13'!d__Chart6_ACQ,,2)</definedName>
    <definedName name="d_Average_credit_quality__credit_card_N" comment="Auto-added dynamic range" localSheetId="15">INDEX(d__Chart6_ACQ,,2)</definedName>
    <definedName name="d_Average_credit_quality__credit_card_N" comment="Auto-added dynamic range" localSheetId="16">INDEX(d__Chart6_ACQ,,2)</definedName>
    <definedName name="d_Average_credit_quality__credit_card_N" comment="Auto-added dynamic range" localSheetId="2">INDEX(d__Chart6_ACQ,,2)</definedName>
    <definedName name="d_Average_credit_quality__credit_card_N" comment="Auto-added dynamic range" localSheetId="22">INDEX(d__Chart6_ACQ,,2)</definedName>
    <definedName name="d_Average_credit_quality__credit_card_N" comment="Auto-added dynamic range" localSheetId="23">INDEX('23'!d__Chart6_ACQ,,2)</definedName>
    <definedName name="d_Average_credit_quality__credit_card_N" comment="Auto-added dynamic range" localSheetId="24">INDEX('24'!d__Chart6_ACQ,,2)</definedName>
    <definedName name="d_Average_credit_quality__credit_card_N" comment="Auto-added dynamic range" localSheetId="25">INDEX(d__Chart6_ACQ,,2)</definedName>
    <definedName name="d_Average_credit_quality__credit_card_N" comment="Auto-added dynamic range" localSheetId="26">INDEX('25b'!d__Chart6_ACQ,,2)</definedName>
    <definedName name="d_Average_credit_quality__credit_card_N" comment="Auto-added dynamic range" localSheetId="27">INDEX(d__Chart6_ACQ,,2)</definedName>
    <definedName name="d_Average_credit_quality__credit_card_N" comment="Auto-added dynamic range" localSheetId="28">INDEX('27 '!d__Chart6_ACQ,,2)</definedName>
    <definedName name="d_Average_credit_quality__credit_card_N" comment="Auto-added dynamic range" localSheetId="29">INDEX('28'!d__Chart6_ACQ,,2)</definedName>
    <definedName name="d_Average_credit_quality__credit_card_N" comment="Auto-added dynamic range" localSheetId="3">INDEX(d__Chart6_ACQ,,2)</definedName>
    <definedName name="d_Average_credit_quality__credit_card_N" comment="Auto-added dynamic range" localSheetId="31">INDEX('30'!d__Chart6_ACQ,,2)</definedName>
    <definedName name="d_Average_credit_quality__credit_card_N" comment="Auto-added dynamic range" localSheetId="32">INDEX(d__Chart6_ACQ,,2)</definedName>
    <definedName name="d_Average_credit_quality__credit_card_N" comment="Auto-added dynamic range" localSheetId="33">INDEX(d__Chart6_ACQ,,2)</definedName>
    <definedName name="d_Average_credit_quality__credit_card_N" comment="Auto-added dynamic range" localSheetId="34">INDEX(d__Chart6_ACQ,,2)</definedName>
    <definedName name="d_Average_credit_quality__credit_card_N" comment="Auto-added dynamic range" localSheetId="37">INDEX(d__Chart6_ACQ,,2)</definedName>
    <definedName name="d_Average_credit_quality__credit_card_N" comment="Auto-added dynamic range" localSheetId="41">INDEX('39-41'!d__Chart6_ACQ,,2)</definedName>
    <definedName name="d_Average_credit_quality__credit_card_N" comment="Auto-added dynamic range" localSheetId="4">INDEX('4'!d__Chart6_ACQ,,2)</definedName>
    <definedName name="d_Average_credit_quality__credit_card_N" comment="Auto-added dynamic range" localSheetId="45">INDEX(d__Chart6_ACQ,,2)</definedName>
    <definedName name="d_Average_credit_quality__credit_card_N" comment="Auto-added dynamic range" localSheetId="46">INDEX('46a-b'!d__Chart6_ACQ,,2)</definedName>
    <definedName name="d_Average_credit_quality__credit_card_N" comment="Auto-added dynamic range" localSheetId="47">INDEX('47'!d__Chart6_ACQ,,2)</definedName>
    <definedName name="d_Average_credit_quality__credit_card_N" comment="Auto-added dynamic range" localSheetId="48">INDEX('48a-b '!d__Chart6_ACQ,,2)</definedName>
    <definedName name="d_Average_credit_quality__credit_card_N" comment="Auto-added dynamic range" localSheetId="49">INDEX('49a'!d__Chart6_ACQ,,2)</definedName>
    <definedName name="d_Average_credit_quality__credit_card_N" comment="Auto-added dynamic range" localSheetId="50">INDEX('49b'!d__Chart6_ACQ,,2)</definedName>
    <definedName name="d_Average_credit_quality__credit_card_N" comment="Auto-added dynamic range" localSheetId="5">INDEX(d__Chart6_ACQ,,2)</definedName>
    <definedName name="d_Average_credit_quality__credit_card_N" comment="Auto-added dynamic range" localSheetId="51">INDEX('50'!d__Chart6_ACQ,,2)</definedName>
    <definedName name="d_Average_credit_quality__credit_card_N" comment="Auto-added dynamic range" localSheetId="52">INDEX(d__Chart6_ACQ,,2)</definedName>
    <definedName name="d_Average_credit_quality__credit_card_N" comment="Auto-added dynamic range" localSheetId="53">INDEX('53a-b'!d__Chart6_ACQ,,2)</definedName>
    <definedName name="d_Average_credit_quality__credit_card_N" comment="Auto-added dynamic range" localSheetId="54">INDEX('53c'!d__Chart6_ACQ,,2)</definedName>
    <definedName name="d_Average_credit_quality__credit_card_N" comment="Auto-added dynamic range" localSheetId="56">INDEX('55a'!d__Chart6_ACQ,,2)</definedName>
    <definedName name="d_Average_credit_quality__credit_card_N" comment="Auto-added dynamic range" localSheetId="57">INDEX('55b'!d__Chart6_ACQ,,2)</definedName>
    <definedName name="d_Average_credit_quality__credit_card_N" comment="Auto-added dynamic range" localSheetId="58">INDEX('56'!d__Chart6_ACQ,,2)</definedName>
    <definedName name="d_Average_credit_quality__credit_card_N" comment="Auto-added dynamic range" localSheetId="59">INDEX(d__Chart6_ACQ,,2)</definedName>
    <definedName name="d_Average_credit_quality__credit_card_N" comment="Auto-added dynamic range" localSheetId="60">INDEX('58a'!d__Chart6_ACQ,,2)</definedName>
    <definedName name="d_Average_credit_quality__credit_card_N" comment="Auto-added dynamic range" localSheetId="61">INDEX('58b-c'!d__Chart6_ACQ,,2)</definedName>
    <definedName name="d_Average_credit_quality__credit_card_N" comment="Auto-added dynamic range" localSheetId="62">INDEX('58d'!d__Chart6_ACQ,,2)</definedName>
    <definedName name="d_Average_credit_quality__credit_card_N" comment="Auto-added dynamic range" localSheetId="63">INDEX('59-60'!d__Chart6_ACQ,,2)</definedName>
    <definedName name="d_Average_credit_quality__credit_card_N" comment="Auto-added dynamic range" localSheetId="6">INDEX(d__Chart6_ACQ,,2)</definedName>
    <definedName name="d_Average_credit_quality__credit_card_N" comment="Auto-added dynamic range" localSheetId="64">INDEX('61'!d__Chart6_ACQ,,2)</definedName>
    <definedName name="d_Average_credit_quality__credit_card_N" comment="Auto-added dynamic range" localSheetId="65">INDEX(d__Chart6_ACQ,,2)</definedName>
    <definedName name="d_Average_credit_quality__credit_card_N" comment="Auto-added dynamic range" localSheetId="66">INDEX('62b'!d__Chart6_ACQ,,2)</definedName>
    <definedName name="d_Average_credit_quality__credit_card_N" comment="Auto-added dynamic range" localSheetId="67">INDEX('63a-b'!d__Chart6_ACQ,,2)</definedName>
    <definedName name="d_Average_credit_quality__credit_card_N" comment="Auto-added dynamic range" localSheetId="68">INDEX('64'!d__Chart6_ACQ,,2)</definedName>
    <definedName name="d_Average_credit_quality__credit_card_N" comment="Auto-added dynamic range" localSheetId="69">INDEX('65a-b'!d__Chart6_ACQ,,2)</definedName>
    <definedName name="d_Average_credit_quality__credit_card_N" comment="Auto-added dynamic range" localSheetId="71">INDEX('67'!d__Chart6_ACQ,,2)</definedName>
    <definedName name="d_Average_credit_quality__credit_card_N" comment="Auto-added dynamic range" localSheetId="72">INDEX('68a-b '!d__Chart6_ACQ,,2)</definedName>
    <definedName name="d_Average_credit_quality__credit_card_N" comment="Auto-added dynamic range" localSheetId="73">INDEX('69a-b '!d__Chart6_ACQ,,2)</definedName>
    <definedName name="d_Average_credit_quality__credit_card_N" comment="Auto-added dynamic range" localSheetId="7">INDEX(d__Chart6_ACQ,,2)</definedName>
    <definedName name="d_Average_credit_quality__credit_card_N" comment="Auto-added dynamic range" localSheetId="74">INDEX(d__Chart6_ACQ,,2)</definedName>
    <definedName name="d_Average_credit_quality__credit_card_N" comment="Auto-added dynamic range" localSheetId="75">INDEX(d__Chart6_ACQ,,2)</definedName>
    <definedName name="d_Average_credit_quality__credit_card_N" comment="Auto-added dynamic range" localSheetId="76">INDEX(d__Chart6_ACQ,,2)</definedName>
    <definedName name="d_Average_credit_quality__credit_card_N" comment="Auto-added dynamic range" localSheetId="77">INDEX(d__Chart6_ACQ,,2)</definedName>
    <definedName name="d_Average_credit_quality__credit_card_N" comment="Auto-added dynamic range" localSheetId="78">INDEX(d__Chart6_ACQ,,2)</definedName>
    <definedName name="d_Average_credit_quality__credit_card_N" comment="Auto-added dynamic range" localSheetId="79">INDEX(d__Chart6_ACQ,,2)</definedName>
    <definedName name="d_Average_credit_quality__credit_card_N" comment="Auto-added dynamic range" localSheetId="8">INDEX(d__Chart6_ACQ,,2)</definedName>
    <definedName name="d_Average_credit_quality__credit_card_N" comment="Auto-added dynamic range" localSheetId="9">INDEX(d__Chart6_ACQ,,2)</definedName>
    <definedName name="d_Average_credit_quality__credit_card_N" comment="Auto-added dynamic range">INDEX(d__Chart6_ACQ,,2)</definedName>
    <definedName name="d_Average_credit_quality__credit_card_P" comment="Auto-added dynamic range" localSheetId="1">INDEX('1'!d__Chart6_ACQ,,1)</definedName>
    <definedName name="d_Average_credit_quality__credit_card_P" comment="Auto-added dynamic range" localSheetId="10">INDEX(d__Chart6_ACQ,,1)</definedName>
    <definedName name="d_Average_credit_quality__credit_card_P" comment="Auto-added dynamic range" localSheetId="11">INDEX('11'!d__Chart6_ACQ,,1)</definedName>
    <definedName name="d_Average_credit_quality__credit_card_P" comment="Auto-added dynamic range" localSheetId="12">INDEX('12'!d__Chart6_ACQ,,1)</definedName>
    <definedName name="d_Average_credit_quality__credit_card_P" comment="Auto-added dynamic range" localSheetId="13">INDEX('13'!d__Chart6_ACQ,,1)</definedName>
    <definedName name="d_Average_credit_quality__credit_card_P" comment="Auto-added dynamic range" localSheetId="15">INDEX(d__Chart6_ACQ,,1)</definedName>
    <definedName name="d_Average_credit_quality__credit_card_P" comment="Auto-added dynamic range" localSheetId="16">INDEX(d__Chart6_ACQ,,1)</definedName>
    <definedName name="d_Average_credit_quality__credit_card_P" comment="Auto-added dynamic range" localSheetId="2">INDEX(d__Chart6_ACQ,,1)</definedName>
    <definedName name="d_Average_credit_quality__credit_card_P" comment="Auto-added dynamic range" localSheetId="22">INDEX(d__Chart6_ACQ,,1)</definedName>
    <definedName name="d_Average_credit_quality__credit_card_P" comment="Auto-added dynamic range" localSheetId="23">INDEX('23'!d__Chart6_ACQ,,1)</definedName>
    <definedName name="d_Average_credit_quality__credit_card_P" comment="Auto-added dynamic range" localSheetId="24">INDEX('24'!d__Chart6_ACQ,,1)</definedName>
    <definedName name="d_Average_credit_quality__credit_card_P" comment="Auto-added dynamic range" localSheetId="25">INDEX(d__Chart6_ACQ,,1)</definedName>
    <definedName name="d_Average_credit_quality__credit_card_P" comment="Auto-added dynamic range" localSheetId="26">INDEX('25b'!d__Chart6_ACQ,,1)</definedName>
    <definedName name="d_Average_credit_quality__credit_card_P" comment="Auto-added dynamic range" localSheetId="27">INDEX(d__Chart6_ACQ,,1)</definedName>
    <definedName name="d_Average_credit_quality__credit_card_P" comment="Auto-added dynamic range" localSheetId="28">INDEX('27 '!d__Chart6_ACQ,,1)</definedName>
    <definedName name="d_Average_credit_quality__credit_card_P" comment="Auto-added dynamic range" localSheetId="29">INDEX('28'!d__Chart6_ACQ,,1)</definedName>
    <definedName name="d_Average_credit_quality__credit_card_P" comment="Auto-added dynamic range" localSheetId="3">INDEX(d__Chart6_ACQ,,1)</definedName>
    <definedName name="d_Average_credit_quality__credit_card_P" comment="Auto-added dynamic range" localSheetId="31">INDEX('30'!d__Chart6_ACQ,,1)</definedName>
    <definedName name="d_Average_credit_quality__credit_card_P" comment="Auto-added dynamic range" localSheetId="32">INDEX(d__Chart6_ACQ,,1)</definedName>
    <definedName name="d_Average_credit_quality__credit_card_P" comment="Auto-added dynamic range" localSheetId="33">INDEX(d__Chart6_ACQ,,1)</definedName>
    <definedName name="d_Average_credit_quality__credit_card_P" comment="Auto-added dynamic range" localSheetId="34">INDEX(d__Chart6_ACQ,,1)</definedName>
    <definedName name="d_Average_credit_quality__credit_card_P" comment="Auto-added dynamic range" localSheetId="37">INDEX(d__Chart6_ACQ,,1)</definedName>
    <definedName name="d_Average_credit_quality__credit_card_P" comment="Auto-added dynamic range" localSheetId="41">INDEX('39-41'!d__Chart6_ACQ,,1)</definedName>
    <definedName name="d_Average_credit_quality__credit_card_P" comment="Auto-added dynamic range" localSheetId="4">INDEX('4'!d__Chart6_ACQ,,1)</definedName>
    <definedName name="d_Average_credit_quality__credit_card_P" comment="Auto-added dynamic range" localSheetId="45">INDEX(d__Chart6_ACQ,,1)</definedName>
    <definedName name="d_Average_credit_quality__credit_card_P" comment="Auto-added dynamic range" localSheetId="46">INDEX('46a-b'!d__Chart6_ACQ,,1)</definedName>
    <definedName name="d_Average_credit_quality__credit_card_P" comment="Auto-added dynamic range" localSheetId="47">INDEX('47'!d__Chart6_ACQ,,1)</definedName>
    <definedName name="d_Average_credit_quality__credit_card_P" comment="Auto-added dynamic range" localSheetId="48">INDEX('48a-b '!d__Chart6_ACQ,,1)</definedName>
    <definedName name="d_Average_credit_quality__credit_card_P" comment="Auto-added dynamic range" localSheetId="49">INDEX('49a'!d__Chart6_ACQ,,1)</definedName>
    <definedName name="d_Average_credit_quality__credit_card_P" comment="Auto-added dynamic range" localSheetId="50">INDEX('49b'!d__Chart6_ACQ,,1)</definedName>
    <definedName name="d_Average_credit_quality__credit_card_P" comment="Auto-added dynamic range" localSheetId="5">INDEX(d__Chart6_ACQ,,1)</definedName>
    <definedName name="d_Average_credit_quality__credit_card_P" comment="Auto-added dynamic range" localSheetId="51">INDEX('50'!d__Chart6_ACQ,,1)</definedName>
    <definedName name="d_Average_credit_quality__credit_card_P" comment="Auto-added dynamic range" localSheetId="52">INDEX(d__Chart6_ACQ,,1)</definedName>
    <definedName name="d_Average_credit_quality__credit_card_P" comment="Auto-added dynamic range" localSheetId="53">INDEX('53a-b'!d__Chart6_ACQ,,1)</definedName>
    <definedName name="d_Average_credit_quality__credit_card_P" comment="Auto-added dynamic range" localSheetId="54">INDEX('53c'!d__Chart6_ACQ,,1)</definedName>
    <definedName name="d_Average_credit_quality__credit_card_P" comment="Auto-added dynamic range" localSheetId="56">INDEX('55a'!d__Chart6_ACQ,,1)</definedName>
    <definedName name="d_Average_credit_quality__credit_card_P" comment="Auto-added dynamic range" localSheetId="57">INDEX('55b'!d__Chart6_ACQ,,1)</definedName>
    <definedName name="d_Average_credit_quality__credit_card_P" comment="Auto-added dynamic range" localSheetId="58">INDEX('56'!d__Chart6_ACQ,,1)</definedName>
    <definedName name="d_Average_credit_quality__credit_card_P" comment="Auto-added dynamic range" localSheetId="59">INDEX(d__Chart6_ACQ,,1)</definedName>
    <definedName name="d_Average_credit_quality__credit_card_P" comment="Auto-added dynamic range" localSheetId="60">INDEX('58a'!d__Chart6_ACQ,,1)</definedName>
    <definedName name="d_Average_credit_quality__credit_card_P" comment="Auto-added dynamic range" localSheetId="61">INDEX('58b-c'!d__Chart6_ACQ,,1)</definedName>
    <definedName name="d_Average_credit_quality__credit_card_P" comment="Auto-added dynamic range" localSheetId="62">INDEX('58d'!d__Chart6_ACQ,,1)</definedName>
    <definedName name="d_Average_credit_quality__credit_card_P" comment="Auto-added dynamic range" localSheetId="63">INDEX('59-60'!d__Chart6_ACQ,,1)</definedName>
    <definedName name="d_Average_credit_quality__credit_card_P" comment="Auto-added dynamic range" localSheetId="6">INDEX(d__Chart6_ACQ,,1)</definedName>
    <definedName name="d_Average_credit_quality__credit_card_P" comment="Auto-added dynamic range" localSheetId="64">INDEX('61'!d__Chart6_ACQ,,1)</definedName>
    <definedName name="d_Average_credit_quality__credit_card_P" comment="Auto-added dynamic range" localSheetId="65">INDEX(d__Chart6_ACQ,,1)</definedName>
    <definedName name="d_Average_credit_quality__credit_card_P" comment="Auto-added dynamic range" localSheetId="66">INDEX('62b'!d__Chart6_ACQ,,1)</definedName>
    <definedName name="d_Average_credit_quality__credit_card_P" comment="Auto-added dynamic range" localSheetId="67">INDEX('63a-b'!d__Chart6_ACQ,,1)</definedName>
    <definedName name="d_Average_credit_quality__credit_card_P" comment="Auto-added dynamic range" localSheetId="68">INDEX('64'!d__Chart6_ACQ,,1)</definedName>
    <definedName name="d_Average_credit_quality__credit_card_P" comment="Auto-added dynamic range" localSheetId="69">INDEX('65a-b'!d__Chart6_ACQ,,1)</definedName>
    <definedName name="d_Average_credit_quality__credit_card_P" comment="Auto-added dynamic range" localSheetId="71">INDEX('67'!d__Chart6_ACQ,,1)</definedName>
    <definedName name="d_Average_credit_quality__credit_card_P" comment="Auto-added dynamic range" localSheetId="72">INDEX('68a-b '!d__Chart6_ACQ,,1)</definedName>
    <definedName name="d_Average_credit_quality__credit_card_P" comment="Auto-added dynamic range" localSheetId="73">INDEX('69a-b '!d__Chart6_ACQ,,1)</definedName>
    <definedName name="d_Average_credit_quality__credit_card_P" comment="Auto-added dynamic range" localSheetId="7">INDEX(d__Chart6_ACQ,,1)</definedName>
    <definedName name="d_Average_credit_quality__credit_card_P" comment="Auto-added dynamic range" localSheetId="74">INDEX(d__Chart6_ACQ,,1)</definedName>
    <definedName name="d_Average_credit_quality__credit_card_P" comment="Auto-added dynamic range" localSheetId="75">INDEX(d__Chart6_ACQ,,1)</definedName>
    <definedName name="d_Average_credit_quality__credit_card_P" comment="Auto-added dynamic range" localSheetId="76">INDEX(d__Chart6_ACQ,,1)</definedName>
    <definedName name="d_Average_credit_quality__credit_card_P" comment="Auto-added dynamic range" localSheetId="77">INDEX(d__Chart6_ACQ,,1)</definedName>
    <definedName name="d_Average_credit_quality__credit_card_P" comment="Auto-added dynamic range" localSheetId="78">INDEX(d__Chart6_ACQ,,1)</definedName>
    <definedName name="d_Average_credit_quality__credit_card_P" comment="Auto-added dynamic range" localSheetId="79">INDEX(d__Chart6_ACQ,,1)</definedName>
    <definedName name="d_Average_credit_quality__credit_card_P" comment="Auto-added dynamic range" localSheetId="8">INDEX(d__Chart6_ACQ,,1)</definedName>
    <definedName name="d_Average_credit_quality__credit_card_P" comment="Auto-added dynamic range" localSheetId="9">INDEX(d__Chart6_ACQ,,1)</definedName>
    <definedName name="d_Average_credit_quality__credit_card_P" comment="Auto-added dynamic range">INDEX(d__Chart6_ACQ,,1)</definedName>
    <definedName name="d_Average_credit_quality__non_credit_card_N" comment="Auto-added dynamic range" localSheetId="1">INDEX('1'!d__Chart6_ACQ,,4)</definedName>
    <definedName name="d_Average_credit_quality__non_credit_card_N" comment="Auto-added dynamic range" localSheetId="10">INDEX(d__Chart6_ACQ,,4)</definedName>
    <definedName name="d_Average_credit_quality__non_credit_card_N" comment="Auto-added dynamic range" localSheetId="11">INDEX('11'!d__Chart6_ACQ,,4)</definedName>
    <definedName name="d_Average_credit_quality__non_credit_card_N" comment="Auto-added dynamic range" localSheetId="12">INDEX('12'!d__Chart6_ACQ,,4)</definedName>
    <definedName name="d_Average_credit_quality__non_credit_card_N" comment="Auto-added dynamic range" localSheetId="13">INDEX('13'!d__Chart6_ACQ,,4)</definedName>
    <definedName name="d_Average_credit_quality__non_credit_card_N" comment="Auto-added dynamic range" localSheetId="15">INDEX(d__Chart6_ACQ,,4)</definedName>
    <definedName name="d_Average_credit_quality__non_credit_card_N" comment="Auto-added dynamic range" localSheetId="16">INDEX(d__Chart6_ACQ,,4)</definedName>
    <definedName name="d_Average_credit_quality__non_credit_card_N" comment="Auto-added dynamic range" localSheetId="2">INDEX(d__Chart6_ACQ,,4)</definedName>
    <definedName name="d_Average_credit_quality__non_credit_card_N" comment="Auto-added dynamic range" localSheetId="22">INDEX(d__Chart6_ACQ,,4)</definedName>
    <definedName name="d_Average_credit_quality__non_credit_card_N" comment="Auto-added dynamic range" localSheetId="23">INDEX('23'!d__Chart6_ACQ,,4)</definedName>
    <definedName name="d_Average_credit_quality__non_credit_card_N" comment="Auto-added dynamic range" localSheetId="24">INDEX('24'!d__Chart6_ACQ,,4)</definedName>
    <definedName name="d_Average_credit_quality__non_credit_card_N" comment="Auto-added dynamic range" localSheetId="25">INDEX(d__Chart6_ACQ,,4)</definedName>
    <definedName name="d_Average_credit_quality__non_credit_card_N" comment="Auto-added dynamic range" localSheetId="26">INDEX('25b'!d__Chart6_ACQ,,4)</definedName>
    <definedName name="d_Average_credit_quality__non_credit_card_N" comment="Auto-added dynamic range" localSheetId="27">INDEX(d__Chart6_ACQ,,4)</definedName>
    <definedName name="d_Average_credit_quality__non_credit_card_N" comment="Auto-added dynamic range" localSheetId="28">INDEX('27 '!d__Chart6_ACQ,,4)</definedName>
    <definedName name="d_Average_credit_quality__non_credit_card_N" comment="Auto-added dynamic range" localSheetId="29">INDEX('28'!d__Chart6_ACQ,,4)</definedName>
    <definedName name="d_Average_credit_quality__non_credit_card_N" comment="Auto-added dynamic range" localSheetId="3">INDEX(d__Chart6_ACQ,,4)</definedName>
    <definedName name="d_Average_credit_quality__non_credit_card_N" comment="Auto-added dynamic range" localSheetId="31">INDEX('30'!d__Chart6_ACQ,,4)</definedName>
    <definedName name="d_Average_credit_quality__non_credit_card_N" comment="Auto-added dynamic range" localSheetId="32">INDEX(d__Chart6_ACQ,,4)</definedName>
    <definedName name="d_Average_credit_quality__non_credit_card_N" comment="Auto-added dynamic range" localSheetId="33">INDEX(d__Chart6_ACQ,,4)</definedName>
    <definedName name="d_Average_credit_quality__non_credit_card_N" comment="Auto-added dynamic range" localSheetId="34">INDEX(d__Chart6_ACQ,,4)</definedName>
    <definedName name="d_Average_credit_quality__non_credit_card_N" comment="Auto-added dynamic range" localSheetId="37">INDEX(d__Chart6_ACQ,,4)</definedName>
    <definedName name="d_Average_credit_quality__non_credit_card_N" comment="Auto-added dynamic range" localSheetId="41">INDEX('39-41'!d__Chart6_ACQ,,4)</definedName>
    <definedName name="d_Average_credit_quality__non_credit_card_N" comment="Auto-added dynamic range" localSheetId="4">INDEX('4'!d__Chart6_ACQ,,4)</definedName>
    <definedName name="d_Average_credit_quality__non_credit_card_N" comment="Auto-added dynamic range" localSheetId="45">INDEX(d__Chart6_ACQ,,4)</definedName>
    <definedName name="d_Average_credit_quality__non_credit_card_N" comment="Auto-added dynamic range" localSheetId="46">INDEX('46a-b'!d__Chart6_ACQ,,4)</definedName>
    <definedName name="d_Average_credit_quality__non_credit_card_N" comment="Auto-added dynamic range" localSheetId="47">INDEX('47'!d__Chart6_ACQ,,4)</definedName>
    <definedName name="d_Average_credit_quality__non_credit_card_N" comment="Auto-added dynamic range" localSheetId="48">INDEX('48a-b '!d__Chart6_ACQ,,4)</definedName>
    <definedName name="d_Average_credit_quality__non_credit_card_N" comment="Auto-added dynamic range" localSheetId="49">INDEX('49a'!d__Chart6_ACQ,,4)</definedName>
    <definedName name="d_Average_credit_quality__non_credit_card_N" comment="Auto-added dynamic range" localSheetId="50">INDEX('49b'!d__Chart6_ACQ,,4)</definedName>
    <definedName name="d_Average_credit_quality__non_credit_card_N" comment="Auto-added dynamic range" localSheetId="5">INDEX(d__Chart6_ACQ,,4)</definedName>
    <definedName name="d_Average_credit_quality__non_credit_card_N" comment="Auto-added dynamic range" localSheetId="51">INDEX('50'!d__Chart6_ACQ,,4)</definedName>
    <definedName name="d_Average_credit_quality__non_credit_card_N" comment="Auto-added dynamic range" localSheetId="52">INDEX(d__Chart6_ACQ,,4)</definedName>
    <definedName name="d_Average_credit_quality__non_credit_card_N" comment="Auto-added dynamic range" localSheetId="53">INDEX('53a-b'!d__Chart6_ACQ,,4)</definedName>
    <definedName name="d_Average_credit_quality__non_credit_card_N" comment="Auto-added dynamic range" localSheetId="54">INDEX('53c'!d__Chart6_ACQ,,4)</definedName>
    <definedName name="d_Average_credit_quality__non_credit_card_N" comment="Auto-added dynamic range" localSheetId="56">INDEX('55a'!d__Chart6_ACQ,,4)</definedName>
    <definedName name="d_Average_credit_quality__non_credit_card_N" comment="Auto-added dynamic range" localSheetId="57">INDEX('55b'!d__Chart6_ACQ,,4)</definedName>
    <definedName name="d_Average_credit_quality__non_credit_card_N" comment="Auto-added dynamic range" localSheetId="58">INDEX('56'!d__Chart6_ACQ,,4)</definedName>
    <definedName name="d_Average_credit_quality__non_credit_card_N" comment="Auto-added dynamic range" localSheetId="59">INDEX(d__Chart6_ACQ,,4)</definedName>
    <definedName name="d_Average_credit_quality__non_credit_card_N" comment="Auto-added dynamic range" localSheetId="60">INDEX('58a'!d__Chart6_ACQ,,4)</definedName>
    <definedName name="d_Average_credit_quality__non_credit_card_N" comment="Auto-added dynamic range" localSheetId="61">INDEX('58b-c'!d__Chart6_ACQ,,4)</definedName>
    <definedName name="d_Average_credit_quality__non_credit_card_N" comment="Auto-added dynamic range" localSheetId="62">INDEX('58d'!d__Chart6_ACQ,,4)</definedName>
    <definedName name="d_Average_credit_quality__non_credit_card_N" comment="Auto-added dynamic range" localSheetId="63">INDEX('59-60'!d__Chart6_ACQ,,4)</definedName>
    <definedName name="d_Average_credit_quality__non_credit_card_N" comment="Auto-added dynamic range" localSheetId="6">INDEX(d__Chart6_ACQ,,4)</definedName>
    <definedName name="d_Average_credit_quality__non_credit_card_N" comment="Auto-added dynamic range" localSheetId="64">INDEX('61'!d__Chart6_ACQ,,4)</definedName>
    <definedName name="d_Average_credit_quality__non_credit_card_N" comment="Auto-added dynamic range" localSheetId="65">INDEX(d__Chart6_ACQ,,4)</definedName>
    <definedName name="d_Average_credit_quality__non_credit_card_N" comment="Auto-added dynamic range" localSheetId="66">INDEX('62b'!d__Chart6_ACQ,,4)</definedName>
    <definedName name="d_Average_credit_quality__non_credit_card_N" comment="Auto-added dynamic range" localSheetId="67">INDEX('63a-b'!d__Chart6_ACQ,,4)</definedName>
    <definedName name="d_Average_credit_quality__non_credit_card_N" comment="Auto-added dynamic range" localSheetId="68">INDEX('64'!d__Chart6_ACQ,,4)</definedName>
    <definedName name="d_Average_credit_quality__non_credit_card_N" comment="Auto-added dynamic range" localSheetId="69">INDEX('65a-b'!d__Chart6_ACQ,,4)</definedName>
    <definedName name="d_Average_credit_quality__non_credit_card_N" comment="Auto-added dynamic range" localSheetId="71">INDEX('67'!d__Chart6_ACQ,,4)</definedName>
    <definedName name="d_Average_credit_quality__non_credit_card_N" comment="Auto-added dynamic range" localSheetId="72">INDEX('68a-b '!d__Chart6_ACQ,,4)</definedName>
    <definedName name="d_Average_credit_quality__non_credit_card_N" comment="Auto-added dynamic range" localSheetId="73">INDEX('69a-b '!d__Chart6_ACQ,,4)</definedName>
    <definedName name="d_Average_credit_quality__non_credit_card_N" comment="Auto-added dynamic range" localSheetId="7">INDEX(d__Chart6_ACQ,,4)</definedName>
    <definedName name="d_Average_credit_quality__non_credit_card_N" comment="Auto-added dynamic range" localSheetId="74">INDEX(d__Chart6_ACQ,,4)</definedName>
    <definedName name="d_Average_credit_quality__non_credit_card_N" comment="Auto-added dynamic range" localSheetId="75">INDEX(d__Chart6_ACQ,,4)</definedName>
    <definedName name="d_Average_credit_quality__non_credit_card_N" comment="Auto-added dynamic range" localSheetId="76">INDEX(d__Chart6_ACQ,,4)</definedName>
    <definedName name="d_Average_credit_quality__non_credit_card_N" comment="Auto-added dynamic range" localSheetId="77">INDEX(d__Chart6_ACQ,,4)</definedName>
    <definedName name="d_Average_credit_quality__non_credit_card_N" comment="Auto-added dynamic range" localSheetId="78">INDEX(d__Chart6_ACQ,,4)</definedName>
    <definedName name="d_Average_credit_quality__non_credit_card_N" comment="Auto-added dynamic range" localSheetId="79">INDEX(d__Chart6_ACQ,,4)</definedName>
    <definedName name="d_Average_credit_quality__non_credit_card_N" comment="Auto-added dynamic range" localSheetId="8">INDEX(d__Chart6_ACQ,,4)</definedName>
    <definedName name="d_Average_credit_quality__non_credit_card_N" comment="Auto-added dynamic range" localSheetId="9">INDEX(d__Chart6_ACQ,,4)</definedName>
    <definedName name="d_Average_credit_quality__non_credit_card_N" comment="Auto-added dynamic range">INDEX(d__Chart6_ACQ,,4)</definedName>
    <definedName name="d_Average_credit_quality__non_credit_card_P" comment="Auto-added dynamic range" localSheetId="1">INDEX('1'!d__Chart6_ACQ,,3)</definedName>
    <definedName name="d_Average_credit_quality__non_credit_card_P" comment="Auto-added dynamic range" localSheetId="10">INDEX(d__Chart6_ACQ,,3)</definedName>
    <definedName name="d_Average_credit_quality__non_credit_card_P" comment="Auto-added dynamic range" localSheetId="11">INDEX('11'!d__Chart6_ACQ,,3)</definedName>
    <definedName name="d_Average_credit_quality__non_credit_card_P" comment="Auto-added dynamic range" localSheetId="12">INDEX('12'!d__Chart6_ACQ,,3)</definedName>
    <definedName name="d_Average_credit_quality__non_credit_card_P" comment="Auto-added dynamic range" localSheetId="13">INDEX('13'!d__Chart6_ACQ,,3)</definedName>
    <definedName name="d_Average_credit_quality__non_credit_card_P" comment="Auto-added dynamic range" localSheetId="15">INDEX(d__Chart6_ACQ,,3)</definedName>
    <definedName name="d_Average_credit_quality__non_credit_card_P" comment="Auto-added dynamic range" localSheetId="16">INDEX(d__Chart6_ACQ,,3)</definedName>
    <definedName name="d_Average_credit_quality__non_credit_card_P" comment="Auto-added dynamic range" localSheetId="2">INDEX(d__Chart6_ACQ,,3)</definedName>
    <definedName name="d_Average_credit_quality__non_credit_card_P" comment="Auto-added dynamic range" localSheetId="22">INDEX(d__Chart6_ACQ,,3)</definedName>
    <definedName name="d_Average_credit_quality__non_credit_card_P" comment="Auto-added dynamic range" localSheetId="23">INDEX('23'!d__Chart6_ACQ,,3)</definedName>
    <definedName name="d_Average_credit_quality__non_credit_card_P" comment="Auto-added dynamic range" localSheetId="24">INDEX('24'!d__Chart6_ACQ,,3)</definedName>
    <definedName name="d_Average_credit_quality__non_credit_card_P" comment="Auto-added dynamic range" localSheetId="25">INDEX(d__Chart6_ACQ,,3)</definedName>
    <definedName name="d_Average_credit_quality__non_credit_card_P" comment="Auto-added dynamic range" localSheetId="26">INDEX('25b'!d__Chart6_ACQ,,3)</definedName>
    <definedName name="d_Average_credit_quality__non_credit_card_P" comment="Auto-added dynamic range" localSheetId="27">INDEX(d__Chart6_ACQ,,3)</definedName>
    <definedName name="d_Average_credit_quality__non_credit_card_P" comment="Auto-added dynamic range" localSheetId="28">INDEX('27 '!d__Chart6_ACQ,,3)</definedName>
    <definedName name="d_Average_credit_quality__non_credit_card_P" comment="Auto-added dynamic range" localSheetId="29">INDEX('28'!d__Chart6_ACQ,,3)</definedName>
    <definedName name="d_Average_credit_quality__non_credit_card_P" comment="Auto-added dynamic range" localSheetId="3">INDEX(d__Chart6_ACQ,,3)</definedName>
    <definedName name="d_Average_credit_quality__non_credit_card_P" comment="Auto-added dynamic range" localSheetId="31">INDEX('30'!d__Chart6_ACQ,,3)</definedName>
    <definedName name="d_Average_credit_quality__non_credit_card_P" comment="Auto-added dynamic range" localSheetId="32">INDEX(d__Chart6_ACQ,,3)</definedName>
    <definedName name="d_Average_credit_quality__non_credit_card_P" comment="Auto-added dynamic range" localSheetId="33">INDEX(d__Chart6_ACQ,,3)</definedName>
    <definedName name="d_Average_credit_quality__non_credit_card_P" comment="Auto-added dynamic range" localSheetId="34">INDEX(d__Chart6_ACQ,,3)</definedName>
    <definedName name="d_Average_credit_quality__non_credit_card_P" comment="Auto-added dynamic range" localSheetId="37">INDEX(d__Chart6_ACQ,,3)</definedName>
    <definedName name="d_Average_credit_quality__non_credit_card_P" comment="Auto-added dynamic range" localSheetId="41">INDEX('39-41'!d__Chart6_ACQ,,3)</definedName>
    <definedName name="d_Average_credit_quality__non_credit_card_P" comment="Auto-added dynamic range" localSheetId="4">INDEX('4'!d__Chart6_ACQ,,3)</definedName>
    <definedName name="d_Average_credit_quality__non_credit_card_P" comment="Auto-added dynamic range" localSheetId="45">INDEX(d__Chart6_ACQ,,3)</definedName>
    <definedName name="d_Average_credit_quality__non_credit_card_P" comment="Auto-added dynamic range" localSheetId="46">INDEX('46a-b'!d__Chart6_ACQ,,3)</definedName>
    <definedName name="d_Average_credit_quality__non_credit_card_P" comment="Auto-added dynamic range" localSheetId="47">INDEX('47'!d__Chart6_ACQ,,3)</definedName>
    <definedName name="d_Average_credit_quality__non_credit_card_P" comment="Auto-added dynamic range" localSheetId="48">INDEX('48a-b '!d__Chart6_ACQ,,3)</definedName>
    <definedName name="d_Average_credit_quality__non_credit_card_P" comment="Auto-added dynamic range" localSheetId="49">INDEX('49a'!d__Chart6_ACQ,,3)</definedName>
    <definedName name="d_Average_credit_quality__non_credit_card_P" comment="Auto-added dynamic range" localSheetId="50">INDEX('49b'!d__Chart6_ACQ,,3)</definedName>
    <definedName name="d_Average_credit_quality__non_credit_card_P" comment="Auto-added dynamic range" localSheetId="5">INDEX(d__Chart6_ACQ,,3)</definedName>
    <definedName name="d_Average_credit_quality__non_credit_card_P" comment="Auto-added dynamic range" localSheetId="51">INDEX('50'!d__Chart6_ACQ,,3)</definedName>
    <definedName name="d_Average_credit_quality__non_credit_card_P" comment="Auto-added dynamic range" localSheetId="52">INDEX(d__Chart6_ACQ,,3)</definedName>
    <definedName name="d_Average_credit_quality__non_credit_card_P" comment="Auto-added dynamic range" localSheetId="53">INDEX('53a-b'!d__Chart6_ACQ,,3)</definedName>
    <definedName name="d_Average_credit_quality__non_credit_card_P" comment="Auto-added dynamic range" localSheetId="54">INDEX('53c'!d__Chart6_ACQ,,3)</definedName>
    <definedName name="d_Average_credit_quality__non_credit_card_P" comment="Auto-added dynamic range" localSheetId="56">INDEX('55a'!d__Chart6_ACQ,,3)</definedName>
    <definedName name="d_Average_credit_quality__non_credit_card_P" comment="Auto-added dynamic range" localSheetId="57">INDEX('55b'!d__Chart6_ACQ,,3)</definedName>
    <definedName name="d_Average_credit_quality__non_credit_card_P" comment="Auto-added dynamic range" localSheetId="58">INDEX('56'!d__Chart6_ACQ,,3)</definedName>
    <definedName name="d_Average_credit_quality__non_credit_card_P" comment="Auto-added dynamic range" localSheetId="59">INDEX(d__Chart6_ACQ,,3)</definedName>
    <definedName name="d_Average_credit_quality__non_credit_card_P" comment="Auto-added dynamic range" localSheetId="60">INDEX('58a'!d__Chart6_ACQ,,3)</definedName>
    <definedName name="d_Average_credit_quality__non_credit_card_P" comment="Auto-added dynamic range" localSheetId="61">INDEX('58b-c'!d__Chart6_ACQ,,3)</definedName>
    <definedName name="d_Average_credit_quality__non_credit_card_P" comment="Auto-added dynamic range" localSheetId="62">INDEX('58d'!d__Chart6_ACQ,,3)</definedName>
    <definedName name="d_Average_credit_quality__non_credit_card_P" comment="Auto-added dynamic range" localSheetId="63">INDEX('59-60'!d__Chart6_ACQ,,3)</definedName>
    <definedName name="d_Average_credit_quality__non_credit_card_P" comment="Auto-added dynamic range" localSheetId="6">INDEX(d__Chart6_ACQ,,3)</definedName>
    <definedName name="d_Average_credit_quality__non_credit_card_P" comment="Auto-added dynamic range" localSheetId="64">INDEX('61'!d__Chart6_ACQ,,3)</definedName>
    <definedName name="d_Average_credit_quality__non_credit_card_P" comment="Auto-added dynamic range" localSheetId="65">INDEX(d__Chart6_ACQ,,3)</definedName>
    <definedName name="d_Average_credit_quality__non_credit_card_P" comment="Auto-added dynamic range" localSheetId="66">INDEX('62b'!d__Chart6_ACQ,,3)</definedName>
    <definedName name="d_Average_credit_quality__non_credit_card_P" comment="Auto-added dynamic range" localSheetId="67">INDEX('63a-b'!d__Chart6_ACQ,,3)</definedName>
    <definedName name="d_Average_credit_quality__non_credit_card_P" comment="Auto-added dynamic range" localSheetId="68">INDEX('64'!d__Chart6_ACQ,,3)</definedName>
    <definedName name="d_Average_credit_quality__non_credit_card_P" comment="Auto-added dynamic range" localSheetId="69">INDEX('65a-b'!d__Chart6_ACQ,,3)</definedName>
    <definedName name="d_Average_credit_quality__non_credit_card_P" comment="Auto-added dynamic range" localSheetId="71">INDEX('67'!d__Chart6_ACQ,,3)</definedName>
    <definedName name="d_Average_credit_quality__non_credit_card_P" comment="Auto-added dynamic range" localSheetId="72">INDEX('68a-b '!d__Chart6_ACQ,,3)</definedName>
    <definedName name="d_Average_credit_quality__non_credit_card_P" comment="Auto-added dynamic range" localSheetId="73">INDEX('69a-b '!d__Chart6_ACQ,,3)</definedName>
    <definedName name="d_Average_credit_quality__non_credit_card_P" comment="Auto-added dynamic range" localSheetId="7">INDEX(d__Chart6_ACQ,,3)</definedName>
    <definedName name="d_Average_credit_quality__non_credit_card_P" comment="Auto-added dynamic range" localSheetId="74">INDEX(d__Chart6_ACQ,,3)</definedName>
    <definedName name="d_Average_credit_quality__non_credit_card_P" comment="Auto-added dynamic range" localSheetId="75">INDEX(d__Chart6_ACQ,,3)</definedName>
    <definedName name="d_Average_credit_quality__non_credit_card_P" comment="Auto-added dynamic range" localSheetId="76">INDEX(d__Chart6_ACQ,,3)</definedName>
    <definedName name="d_Average_credit_quality__non_credit_card_P" comment="Auto-added dynamic range" localSheetId="77">INDEX(d__Chart6_ACQ,,3)</definedName>
    <definedName name="d_Average_credit_quality__non_credit_card_P" comment="Auto-added dynamic range" localSheetId="78">INDEX(d__Chart6_ACQ,,3)</definedName>
    <definedName name="d_Average_credit_quality__non_credit_card_P" comment="Auto-added dynamic range" localSheetId="79">INDEX(d__Chart6_ACQ,,3)</definedName>
    <definedName name="d_Average_credit_quality__non_credit_card_P" comment="Auto-added dynamic range" localSheetId="8">INDEX(d__Chart6_ACQ,,3)</definedName>
    <definedName name="d_Average_credit_quality__non_credit_card_P" comment="Auto-added dynamic range" localSheetId="9">INDEX(d__Chart6_ACQ,,3)</definedName>
    <definedName name="d_Average_credit_quality__non_credit_card_P" comment="Auto-added dynamic range">INDEX(d__Chart6_ACQ,,3)</definedName>
    <definedName name="D_B" localSheetId="1">#REF!</definedName>
    <definedName name="D_B" localSheetId="10">#REF!</definedName>
    <definedName name="D_B" localSheetId="11">#REF!</definedName>
    <definedName name="D_B" localSheetId="12">#REF!</definedName>
    <definedName name="D_B" localSheetId="13">#REF!</definedName>
    <definedName name="D_B" localSheetId="15">#REF!</definedName>
    <definedName name="D_B" localSheetId="16">#REF!</definedName>
    <definedName name="D_B" localSheetId="2">#REF!</definedName>
    <definedName name="D_B" localSheetId="23">#REF!</definedName>
    <definedName name="D_B" localSheetId="24">#REF!</definedName>
    <definedName name="D_B" localSheetId="25">#REF!</definedName>
    <definedName name="D_B" localSheetId="26">#REF!</definedName>
    <definedName name="D_B" localSheetId="27">#REF!</definedName>
    <definedName name="D_B" localSheetId="28">#REF!</definedName>
    <definedName name="D_B" localSheetId="29">#REF!</definedName>
    <definedName name="D_B" localSheetId="3">#REF!</definedName>
    <definedName name="D_B" localSheetId="31">#REF!</definedName>
    <definedName name="D_B" localSheetId="32">#REF!</definedName>
    <definedName name="D_B" localSheetId="33">#REF!</definedName>
    <definedName name="D_B" localSheetId="34">#REF!</definedName>
    <definedName name="D_B" localSheetId="37">#REF!</definedName>
    <definedName name="D_B" localSheetId="41">#REF!</definedName>
    <definedName name="D_B" localSheetId="4">#REF!</definedName>
    <definedName name="D_B" localSheetId="45">#REF!</definedName>
    <definedName name="D_B" localSheetId="46">#REF!</definedName>
    <definedName name="D_B" localSheetId="47">#REF!</definedName>
    <definedName name="D_B" localSheetId="48">#REF!</definedName>
    <definedName name="D_B" localSheetId="49">#REF!</definedName>
    <definedName name="D_B" localSheetId="50">#REF!</definedName>
    <definedName name="D_B" localSheetId="5">#REF!</definedName>
    <definedName name="D_B" localSheetId="51">#REF!</definedName>
    <definedName name="D_B" localSheetId="52">#REF!</definedName>
    <definedName name="D_B" localSheetId="53">#REF!</definedName>
    <definedName name="D_B" localSheetId="54">#REF!</definedName>
    <definedName name="D_B" localSheetId="56">#REF!</definedName>
    <definedName name="D_B" localSheetId="57">#REF!</definedName>
    <definedName name="D_B" localSheetId="58">#REF!</definedName>
    <definedName name="D_B" localSheetId="59">#REF!</definedName>
    <definedName name="D_B" localSheetId="60">#REF!</definedName>
    <definedName name="D_B" localSheetId="61">#REF!</definedName>
    <definedName name="D_B" localSheetId="62">#REF!</definedName>
    <definedName name="D_B" localSheetId="63">#REF!</definedName>
    <definedName name="D_B" localSheetId="6">#REF!</definedName>
    <definedName name="D_B" localSheetId="64">#REF!</definedName>
    <definedName name="D_B" localSheetId="65">#REF!</definedName>
    <definedName name="D_B" localSheetId="66">#REF!</definedName>
    <definedName name="D_B" localSheetId="67">#REF!</definedName>
    <definedName name="D_B" localSheetId="68">#REF!</definedName>
    <definedName name="D_B" localSheetId="69">#REF!</definedName>
    <definedName name="D_B" localSheetId="71">#REF!</definedName>
    <definedName name="D_B" localSheetId="72">#REF!</definedName>
    <definedName name="D_B" localSheetId="73">#REF!</definedName>
    <definedName name="D_B" localSheetId="7">#REF!</definedName>
    <definedName name="D_B" localSheetId="74">#REF!</definedName>
    <definedName name="D_B" localSheetId="75">#REF!</definedName>
    <definedName name="D_B" localSheetId="76">#REF!</definedName>
    <definedName name="D_B" localSheetId="77">#REF!</definedName>
    <definedName name="D_B" localSheetId="78">#REF!</definedName>
    <definedName name="D_B" localSheetId="79">#REF!</definedName>
    <definedName name="D_B" localSheetId="8">#REF!</definedName>
    <definedName name="D_B" localSheetId="9">#REF!</definedName>
    <definedName name="D_B">#REF!</definedName>
    <definedName name="D_cate" localSheetId="1">#REF!</definedName>
    <definedName name="D_cate" localSheetId="10">#REF!</definedName>
    <definedName name="D_cate" localSheetId="11">#REF!</definedName>
    <definedName name="D_cate" localSheetId="12">#REF!</definedName>
    <definedName name="D_cate" localSheetId="13">#REF!</definedName>
    <definedName name="D_cate" localSheetId="15">#REF!</definedName>
    <definedName name="D_cate" localSheetId="16">#REF!</definedName>
    <definedName name="D_cate" localSheetId="2">#REF!</definedName>
    <definedName name="D_cate" localSheetId="23">#REF!</definedName>
    <definedName name="D_cate" localSheetId="24">#REF!</definedName>
    <definedName name="D_cate" localSheetId="25">#REF!</definedName>
    <definedName name="D_cate" localSheetId="26">#REF!</definedName>
    <definedName name="D_cate" localSheetId="27">#REF!</definedName>
    <definedName name="D_cate" localSheetId="28">#REF!</definedName>
    <definedName name="D_cate" localSheetId="29">#REF!</definedName>
    <definedName name="D_cate" localSheetId="3">#REF!</definedName>
    <definedName name="D_cate" localSheetId="31">#REF!</definedName>
    <definedName name="D_cate" localSheetId="32">#REF!</definedName>
    <definedName name="D_cate" localSheetId="33">#REF!</definedName>
    <definedName name="D_cate" localSheetId="34">#REF!</definedName>
    <definedName name="D_cate" localSheetId="37">#REF!</definedName>
    <definedName name="D_cate" localSheetId="41">#REF!</definedName>
    <definedName name="D_cate" localSheetId="4">#REF!</definedName>
    <definedName name="D_cate" localSheetId="45">#REF!</definedName>
    <definedName name="D_cate" localSheetId="46">#REF!</definedName>
    <definedName name="D_cate" localSheetId="47">#REF!</definedName>
    <definedName name="D_cate" localSheetId="48">#REF!</definedName>
    <definedName name="D_cate" localSheetId="49">#REF!</definedName>
    <definedName name="D_cate" localSheetId="50">#REF!</definedName>
    <definedName name="D_cate" localSheetId="5">#REF!</definedName>
    <definedName name="D_cate" localSheetId="51">#REF!</definedName>
    <definedName name="D_cate" localSheetId="52">#REF!</definedName>
    <definedName name="D_cate" localSheetId="53">#REF!</definedName>
    <definedName name="D_cate" localSheetId="54">#REF!</definedName>
    <definedName name="D_cate" localSheetId="56">#REF!</definedName>
    <definedName name="D_cate" localSheetId="57">#REF!</definedName>
    <definedName name="D_cate" localSheetId="58">#REF!</definedName>
    <definedName name="D_cate" localSheetId="59">#REF!</definedName>
    <definedName name="D_cate" localSheetId="60">#REF!</definedName>
    <definedName name="D_cate" localSheetId="61">#REF!</definedName>
    <definedName name="D_cate" localSheetId="62">#REF!</definedName>
    <definedName name="D_cate" localSheetId="63">#REF!</definedName>
    <definedName name="D_cate" localSheetId="6">#REF!</definedName>
    <definedName name="D_cate" localSheetId="64">#REF!</definedName>
    <definedName name="D_cate" localSheetId="65">#REF!</definedName>
    <definedName name="D_cate" localSheetId="66">#REF!</definedName>
    <definedName name="D_cate" localSheetId="67">#REF!</definedName>
    <definedName name="D_cate" localSheetId="68">#REF!</definedName>
    <definedName name="D_cate" localSheetId="69">#REF!</definedName>
    <definedName name="D_cate" localSheetId="71">#REF!</definedName>
    <definedName name="D_cate" localSheetId="72">#REF!</definedName>
    <definedName name="D_cate" localSheetId="73">#REF!</definedName>
    <definedName name="D_cate" localSheetId="7">#REF!</definedName>
    <definedName name="D_cate" localSheetId="74">#REF!</definedName>
    <definedName name="D_cate" localSheetId="75">#REF!</definedName>
    <definedName name="D_cate" localSheetId="76">#REF!</definedName>
    <definedName name="D_cate" localSheetId="77">#REF!</definedName>
    <definedName name="D_cate" localSheetId="78">#REF!</definedName>
    <definedName name="D_cate" localSheetId="79">#REF!</definedName>
    <definedName name="D_cate" localSheetId="8">#REF!</definedName>
    <definedName name="D_cate" localSheetId="9">#REF!</definedName>
    <definedName name="D_cate">#REF!</definedName>
    <definedName name="D_chg" localSheetId="1">#REF!</definedName>
    <definedName name="D_chg" localSheetId="10">#REF!</definedName>
    <definedName name="D_chg" localSheetId="11">#REF!</definedName>
    <definedName name="D_chg" localSheetId="12">#REF!</definedName>
    <definedName name="D_chg" localSheetId="13">#REF!</definedName>
    <definedName name="D_chg" localSheetId="15">#REF!</definedName>
    <definedName name="D_chg" localSheetId="16">#REF!</definedName>
    <definedName name="D_chg" localSheetId="2">#REF!</definedName>
    <definedName name="D_chg" localSheetId="23">#REF!</definedName>
    <definedName name="D_chg" localSheetId="24">#REF!</definedName>
    <definedName name="D_chg" localSheetId="25">#REF!</definedName>
    <definedName name="D_chg" localSheetId="26">#REF!</definedName>
    <definedName name="D_chg" localSheetId="27">#REF!</definedName>
    <definedName name="D_chg" localSheetId="28">#REF!</definedName>
    <definedName name="D_chg" localSheetId="29">#REF!</definedName>
    <definedName name="D_chg" localSheetId="3">#REF!</definedName>
    <definedName name="D_chg" localSheetId="31">#REF!</definedName>
    <definedName name="D_chg" localSheetId="32">#REF!</definedName>
    <definedName name="D_chg" localSheetId="33">#REF!</definedName>
    <definedName name="D_chg" localSheetId="34">#REF!</definedName>
    <definedName name="D_chg" localSheetId="37">#REF!</definedName>
    <definedName name="D_chg" localSheetId="41">#REF!</definedName>
    <definedName name="D_chg" localSheetId="4">#REF!</definedName>
    <definedName name="D_chg" localSheetId="45">#REF!</definedName>
    <definedName name="D_chg" localSheetId="46">#REF!</definedName>
    <definedName name="D_chg" localSheetId="47">#REF!</definedName>
    <definedName name="D_chg" localSheetId="48">#REF!</definedName>
    <definedName name="D_chg" localSheetId="49">#REF!</definedName>
    <definedName name="D_chg" localSheetId="50">#REF!</definedName>
    <definedName name="D_chg" localSheetId="5">#REF!</definedName>
    <definedName name="D_chg" localSheetId="51">#REF!</definedName>
    <definedName name="D_chg" localSheetId="52">#REF!</definedName>
    <definedName name="D_chg" localSheetId="53">#REF!</definedName>
    <definedName name="D_chg" localSheetId="54">#REF!</definedName>
    <definedName name="D_chg" localSheetId="56">#REF!</definedName>
    <definedName name="D_chg" localSheetId="57">#REF!</definedName>
    <definedName name="D_chg" localSheetId="58">#REF!</definedName>
    <definedName name="D_chg" localSheetId="59">#REF!</definedName>
    <definedName name="D_chg" localSheetId="60">#REF!</definedName>
    <definedName name="D_chg" localSheetId="61">#REF!</definedName>
    <definedName name="D_chg" localSheetId="62">#REF!</definedName>
    <definedName name="D_chg" localSheetId="63">#REF!</definedName>
    <definedName name="D_chg" localSheetId="6">#REF!</definedName>
    <definedName name="D_chg" localSheetId="64">#REF!</definedName>
    <definedName name="D_chg" localSheetId="65">#REF!</definedName>
    <definedName name="D_chg" localSheetId="66">#REF!</definedName>
    <definedName name="D_chg" localSheetId="67">#REF!</definedName>
    <definedName name="D_chg" localSheetId="68">#REF!</definedName>
    <definedName name="D_chg" localSheetId="69">#REF!</definedName>
    <definedName name="D_chg" localSheetId="71">#REF!</definedName>
    <definedName name="D_chg" localSheetId="72">#REF!</definedName>
    <definedName name="D_chg" localSheetId="73">#REF!</definedName>
    <definedName name="D_chg" localSheetId="7">#REF!</definedName>
    <definedName name="D_chg" localSheetId="74">#REF!</definedName>
    <definedName name="D_chg" localSheetId="75">#REF!</definedName>
    <definedName name="D_chg" localSheetId="76">#REF!</definedName>
    <definedName name="D_chg" localSheetId="77">#REF!</definedName>
    <definedName name="D_chg" localSheetId="78">#REF!</definedName>
    <definedName name="D_chg" localSheetId="79">#REF!</definedName>
    <definedName name="D_chg" localSheetId="8">#REF!</definedName>
    <definedName name="D_chg" localSheetId="9">#REF!</definedName>
    <definedName name="D_chg">#REF!</definedName>
    <definedName name="d_cht1Date" comment="Auto-added dynamic range" localSheetId="1">INDEX(d_cht1,,1)</definedName>
    <definedName name="d_cht1Date" comment="Auto-added dynamic range" localSheetId="10">INDEX(d_cht1,,1)</definedName>
    <definedName name="d_cht1Date" comment="Auto-added dynamic range" localSheetId="11">INDEX(d_cht1,,1)</definedName>
    <definedName name="d_cht1Date" comment="Auto-added dynamic range" localSheetId="12">INDEX(d_cht1,,1)</definedName>
    <definedName name="d_cht1Date" comment="Auto-added dynamic range" localSheetId="13">INDEX(d_cht1,,1)</definedName>
    <definedName name="d_cht1Date" comment="Auto-added dynamic range" localSheetId="15">INDEX(d_cht1,,1)</definedName>
    <definedName name="d_cht1Date" comment="Auto-added dynamic range" localSheetId="16">INDEX(d_cht1,,1)</definedName>
    <definedName name="d_cht1Date" comment="Auto-added dynamic range" localSheetId="2">INDEX(d_cht1,,1)</definedName>
    <definedName name="d_cht1Date" comment="Auto-added dynamic range" localSheetId="22">INDEX(d_cht1,,1)</definedName>
    <definedName name="d_cht1Date" comment="Auto-added dynamic range" localSheetId="23">INDEX(d_cht1,,1)</definedName>
    <definedName name="d_cht1Date" comment="Auto-added dynamic range" localSheetId="24">INDEX(d_cht1,,1)</definedName>
    <definedName name="d_cht1Date" comment="Auto-added dynamic range" localSheetId="25">INDEX(d_cht1,,1)</definedName>
    <definedName name="d_cht1Date" comment="Auto-added dynamic range" localSheetId="26">INDEX(d_cht1,,1)</definedName>
    <definedName name="d_cht1Date" comment="Auto-added dynamic range" localSheetId="27">INDEX(d_cht1,,1)</definedName>
    <definedName name="d_cht1Date" comment="Auto-added dynamic range" localSheetId="28">INDEX(d_cht1,,1)</definedName>
    <definedName name="d_cht1Date" comment="Auto-added dynamic range" localSheetId="29">INDEX(d_cht1,,1)</definedName>
    <definedName name="d_cht1Date" comment="Auto-added dynamic range" localSheetId="3">INDEX(d_cht1,,1)</definedName>
    <definedName name="d_cht1Date" comment="Auto-added dynamic range" localSheetId="31">INDEX(d_cht1,,1)</definedName>
    <definedName name="d_cht1Date" comment="Auto-added dynamic range" localSheetId="32">INDEX(d_cht1,,1)</definedName>
    <definedName name="d_cht1Date" comment="Auto-added dynamic range" localSheetId="33">INDEX(d_cht1,,1)</definedName>
    <definedName name="d_cht1Date" comment="Auto-added dynamic range" localSheetId="34">INDEX(d_cht1,,1)</definedName>
    <definedName name="d_cht1Date" comment="Auto-added dynamic range" localSheetId="37">INDEX(d_cht1,,1)</definedName>
    <definedName name="d_cht1Date" comment="Auto-added dynamic range" localSheetId="41">INDEX(d_cht1,,1)</definedName>
    <definedName name="d_cht1Date" comment="Auto-added dynamic range" localSheetId="4">INDEX(d_cht1,,1)</definedName>
    <definedName name="d_cht1Date" comment="Auto-added dynamic range" localSheetId="45">INDEX(d_cht1,,1)</definedName>
    <definedName name="d_cht1Date" comment="Auto-added dynamic range" localSheetId="46">INDEX(d_cht1,,1)</definedName>
    <definedName name="d_cht1Date" comment="Auto-added dynamic range" localSheetId="47">INDEX(d_cht1,,1)</definedName>
    <definedName name="d_cht1Date" comment="Auto-added dynamic range" localSheetId="48">INDEX(d_cht1,,1)</definedName>
    <definedName name="d_cht1Date" comment="Auto-added dynamic range" localSheetId="49">INDEX(d_cht1,,1)</definedName>
    <definedName name="d_cht1Date" comment="Auto-added dynamic range" localSheetId="50">INDEX(d_cht1,,1)</definedName>
    <definedName name="d_cht1Date" comment="Auto-added dynamic range" localSheetId="5">INDEX(d_cht1,,1)</definedName>
    <definedName name="d_cht1Date" comment="Auto-added dynamic range" localSheetId="51">INDEX(d_cht1,,1)</definedName>
    <definedName name="d_cht1Date" comment="Auto-added dynamic range" localSheetId="52">INDEX(d_cht1,,1)</definedName>
    <definedName name="d_cht1Date" comment="Auto-added dynamic range" localSheetId="53">INDEX(d_cht1,,1)</definedName>
    <definedName name="d_cht1Date" comment="Auto-added dynamic range" localSheetId="54">INDEX(d_cht1,,1)</definedName>
    <definedName name="d_cht1Date" comment="Auto-added dynamic range" localSheetId="56">INDEX(d_cht1,,1)</definedName>
    <definedName name="d_cht1Date" comment="Auto-added dynamic range" localSheetId="57">INDEX(d_cht1,,1)</definedName>
    <definedName name="d_cht1Date" comment="Auto-added dynamic range" localSheetId="58">INDEX(d_cht1,,1)</definedName>
    <definedName name="d_cht1Date" comment="Auto-added dynamic range" localSheetId="59">INDEX(d_cht1,,1)</definedName>
    <definedName name="d_cht1Date" comment="Auto-added dynamic range" localSheetId="60">INDEX(d_cht1,,1)</definedName>
    <definedName name="d_cht1Date" comment="Auto-added dynamic range" localSheetId="61">INDEX(d_cht1,,1)</definedName>
    <definedName name="d_cht1Date" comment="Auto-added dynamic range" localSheetId="62">INDEX(d_cht1,,1)</definedName>
    <definedName name="d_cht1Date" comment="Auto-added dynamic range" localSheetId="63">INDEX(d_cht1,,1)</definedName>
    <definedName name="d_cht1Date" comment="Auto-added dynamic range" localSheetId="6">INDEX(d_cht1,,1)</definedName>
    <definedName name="d_cht1Date" comment="Auto-added dynamic range" localSheetId="64">INDEX(d_cht1,,1)</definedName>
    <definedName name="d_cht1Date" comment="Auto-added dynamic range" localSheetId="65">INDEX(d_cht1,,1)</definedName>
    <definedName name="d_cht1Date" comment="Auto-added dynamic range" localSheetId="66">INDEX(d_cht1,,1)</definedName>
    <definedName name="d_cht1Date" comment="Auto-added dynamic range" localSheetId="67">INDEX(d_cht1,,1)</definedName>
    <definedName name="d_cht1Date" comment="Auto-added dynamic range" localSheetId="68">INDEX(d_cht1,,1)</definedName>
    <definedName name="d_cht1Date" comment="Auto-added dynamic range" localSheetId="69">INDEX(d_cht1,,1)</definedName>
    <definedName name="d_cht1Date" comment="Auto-added dynamic range" localSheetId="71">INDEX(d_cht1,,1)</definedName>
    <definedName name="d_cht1Date" comment="Auto-added dynamic range" localSheetId="72">INDEX(d_cht1,,1)</definedName>
    <definedName name="d_cht1Date" comment="Auto-added dynamic range" localSheetId="73">INDEX(d_cht1,,1)</definedName>
    <definedName name="d_cht1Date" comment="Auto-added dynamic range" localSheetId="7">INDEX(d_cht1,,1)</definedName>
    <definedName name="d_cht1Date" comment="Auto-added dynamic range" localSheetId="74">INDEX(d_cht1,,1)</definedName>
    <definedName name="d_cht1Date" comment="Auto-added dynamic range" localSheetId="75">INDEX(d_cht1,,1)</definedName>
    <definedName name="d_cht1Date" comment="Auto-added dynamic range" localSheetId="76">INDEX(d_cht1,,1)</definedName>
    <definedName name="d_cht1Date" comment="Auto-added dynamic range" localSheetId="77">INDEX(d_cht1,,1)</definedName>
    <definedName name="d_cht1Date" comment="Auto-added dynamic range" localSheetId="78">INDEX(d_cht1,,1)</definedName>
    <definedName name="d_cht1Date" comment="Auto-added dynamic range" localSheetId="79">INDEX(d_cht1,,1)</definedName>
    <definedName name="d_cht1Date" comment="Auto-added dynamic range" localSheetId="8">INDEX(d_cht1,,1)</definedName>
    <definedName name="d_cht1Date" comment="Auto-added dynamic range" localSheetId="9">INDEX(d_cht1,,1)</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 localSheetId="1">INDEX('1'!d__Chart4,,1)</definedName>
    <definedName name="d_Default_rate" comment="Auto-added dynamic range" localSheetId="10">INDEX('10'!d__Chart4,,1)</definedName>
    <definedName name="d_Default_rate" comment="Auto-added dynamic range" localSheetId="11">INDEX('11'!d__Chart4,,1)</definedName>
    <definedName name="d_Default_rate" comment="Auto-added dynamic range" localSheetId="12">INDEX('12'!d__Chart4,,1)</definedName>
    <definedName name="d_Default_rate" comment="Auto-added dynamic range" localSheetId="13">INDEX('13'!d__Chart4,,1)</definedName>
    <definedName name="d_Default_rate" comment="Auto-added dynamic range" localSheetId="15">INDEX('15'!d__Chart4,,1)</definedName>
    <definedName name="d_Default_rate" comment="Auto-added dynamic range" localSheetId="16">INDEX('16'!d__Chart4,,1)</definedName>
    <definedName name="d_Default_rate" comment="Auto-added dynamic range" localSheetId="2">INDEX('2'!d__Chart4,,1)</definedName>
    <definedName name="d_Default_rate" comment="Auto-added dynamic range" localSheetId="22">INDEX(d__Chart4,,1)</definedName>
    <definedName name="d_Default_rate" comment="Auto-added dynamic range" localSheetId="23">INDEX('23'!d__Chart4,,1)</definedName>
    <definedName name="d_Default_rate" comment="Auto-added dynamic range" localSheetId="24">INDEX('24'!d__Chart4,,1)</definedName>
    <definedName name="d_Default_rate" comment="Auto-added dynamic range" localSheetId="25">INDEX('25a'!d__Chart4,,1)</definedName>
    <definedName name="d_Default_rate" comment="Auto-added dynamic range" localSheetId="26">INDEX('25b'!d__Chart4,,1)</definedName>
    <definedName name="d_Default_rate" comment="Auto-added dynamic range" localSheetId="27">INDEX('26'!d__Chart4,,1)</definedName>
    <definedName name="d_Default_rate" comment="Auto-added dynamic range" localSheetId="28">INDEX('27 '!d__Chart4,,1)</definedName>
    <definedName name="d_Default_rate" comment="Auto-added dynamic range" localSheetId="29">INDEX('28'!d__Chart4,,1)</definedName>
    <definedName name="d_Default_rate" comment="Auto-added dynamic range" localSheetId="3">INDEX('3'!d__Chart4,,1)</definedName>
    <definedName name="d_Default_rate" comment="Auto-added dynamic range" localSheetId="31">INDEX('30'!d__Chart4,,1)</definedName>
    <definedName name="d_Default_rate" comment="Auto-added dynamic range" localSheetId="32">INDEX('31'!d__Chart4,,1)</definedName>
    <definedName name="d_Default_rate" comment="Auto-added dynamic range" localSheetId="33">INDEX('32'!d__Chart4,,1)</definedName>
    <definedName name="d_Default_rate" comment="Auto-added dynamic range" localSheetId="34">INDEX('33'!d__Chart4,,1)</definedName>
    <definedName name="d_Default_rate" comment="Auto-added dynamic range" localSheetId="37">INDEX('36'!d__Chart4,,1)</definedName>
    <definedName name="d_Default_rate" comment="Auto-added dynamic range" localSheetId="41">INDEX('39-41'!d__Chart4,,1)</definedName>
    <definedName name="d_Default_rate" comment="Auto-added dynamic range" localSheetId="4">INDEX('4'!d__Chart4,,1)</definedName>
    <definedName name="d_Default_rate" comment="Auto-added dynamic range" localSheetId="45">INDEX(d__Chart4,,1)</definedName>
    <definedName name="d_Default_rate" comment="Auto-added dynamic range" localSheetId="46">INDEX('46a-b'!d__Chart4,,1)</definedName>
    <definedName name="d_Default_rate" comment="Auto-added dynamic range" localSheetId="47">INDEX('47'!d__Chart4,,1)</definedName>
    <definedName name="d_Default_rate" comment="Auto-added dynamic range" localSheetId="48">INDEX('48a-b '!d__Chart4,,1)</definedName>
    <definedName name="d_Default_rate" comment="Auto-added dynamic range" localSheetId="49">INDEX('49a'!d__Chart4,,1)</definedName>
    <definedName name="d_Default_rate" comment="Auto-added dynamic range" localSheetId="50">INDEX('49b'!d__Chart4,,1)</definedName>
    <definedName name="d_Default_rate" comment="Auto-added dynamic range" localSheetId="5">INDEX('5'!d__Chart4,,1)</definedName>
    <definedName name="d_Default_rate" comment="Auto-added dynamic range" localSheetId="51">INDEX('50'!d__Chart4,,1)</definedName>
    <definedName name="d_Default_rate" comment="Auto-added dynamic range" localSheetId="52">INDEX('51-52'!d__Chart4,,1)</definedName>
    <definedName name="d_Default_rate" comment="Auto-added dynamic range" localSheetId="53">INDEX('53a-b'!d__Chart4,,1)</definedName>
    <definedName name="d_Default_rate" comment="Auto-added dynamic range" localSheetId="54">INDEX('53c'!d__Chart4,,1)</definedName>
    <definedName name="d_Default_rate" comment="Auto-added dynamic range" localSheetId="56">INDEX('55a'!d__Chart4,,1)</definedName>
    <definedName name="d_Default_rate" comment="Auto-added dynamic range" localSheetId="57">INDEX('55b'!d__Chart4,,1)</definedName>
    <definedName name="d_Default_rate" comment="Auto-added dynamic range" localSheetId="58">INDEX('56'!d__Chart4,,1)</definedName>
    <definedName name="d_Default_rate" comment="Auto-added dynamic range" localSheetId="59">INDEX('57a-b'!d__Chart4,,1)</definedName>
    <definedName name="d_Default_rate" comment="Auto-added dynamic range" localSheetId="60">INDEX('58a'!d__Chart4,,1)</definedName>
    <definedName name="d_Default_rate" comment="Auto-added dynamic range" localSheetId="61">INDEX('58b-c'!d__Chart4,,1)</definedName>
    <definedName name="d_Default_rate" comment="Auto-added dynamic range" localSheetId="62">INDEX('58d'!d__Chart4,,1)</definedName>
    <definedName name="d_Default_rate" comment="Auto-added dynamic range" localSheetId="63">INDEX('59-60'!d__Chart4,,1)</definedName>
    <definedName name="d_Default_rate" comment="Auto-added dynamic range" localSheetId="6">INDEX('6'!d__Chart4,,1)</definedName>
    <definedName name="d_Default_rate" comment="Auto-added dynamic range" localSheetId="64">INDEX('61'!d__Chart4,,1)</definedName>
    <definedName name="d_Default_rate" comment="Auto-added dynamic range" localSheetId="65">INDEX('62a'!d__Chart4,,1)</definedName>
    <definedName name="d_Default_rate" comment="Auto-added dynamic range" localSheetId="66">INDEX('62b'!d__Chart4,,1)</definedName>
    <definedName name="d_Default_rate" comment="Auto-added dynamic range" localSheetId="67">INDEX('63a-b'!d__Chart4,,1)</definedName>
    <definedName name="d_Default_rate" comment="Auto-added dynamic range" localSheetId="68">INDEX('64'!d__Chart4,,1)</definedName>
    <definedName name="d_Default_rate" comment="Auto-added dynamic range" localSheetId="69">INDEX('65a-b'!d__Chart4,,1)</definedName>
    <definedName name="d_Default_rate" comment="Auto-added dynamic range" localSheetId="71">INDEX('67'!d__Chart4,,1)</definedName>
    <definedName name="d_Default_rate" comment="Auto-added dynamic range" localSheetId="72">INDEX('68a-b '!d__Chart4,,1)</definedName>
    <definedName name="d_Default_rate" comment="Auto-added dynamic range" localSheetId="73">INDEX('69a-b '!d__Chart4,,1)</definedName>
    <definedName name="d_Default_rate" comment="Auto-added dynamic range" localSheetId="7">INDEX('7'!d__Chart4,,1)</definedName>
    <definedName name="d_Default_rate" comment="Auto-added dynamic range" localSheetId="74">INDEX('70a-b- c'!d__Chart4,,1)</definedName>
    <definedName name="d_Default_rate" comment="Auto-added dynamic range" localSheetId="75">INDEX('70d'!d__Chart4,,1)</definedName>
    <definedName name="d_Default_rate" comment="Auto-added dynamic range" localSheetId="76">INDEX('71'!d__Chart4,,1)</definedName>
    <definedName name="d_Default_rate" comment="Auto-added dynamic range" localSheetId="77">INDEX('72'!d__Chart4,,1)</definedName>
    <definedName name="d_Default_rate" comment="Auto-added dynamic range" localSheetId="78">INDEX('73'!d__Chart4,,1)</definedName>
    <definedName name="d_Default_rate" comment="Auto-added dynamic range" localSheetId="79">INDEX('74'!d__Chart4,,1)</definedName>
    <definedName name="d_Default_rate" comment="Auto-added dynamic range" localSheetId="8">INDEX('8  '!d__Chart4,,1)</definedName>
    <definedName name="d_Default_rate" comment="Auto-added dynamic range" localSheetId="9">INDEX('9'!d__Chart4,,1)</definedName>
    <definedName name="d_Default_rate" comment="Auto-added dynamic range">INDEX(d__Chart4,,1)</definedName>
    <definedName name="d_Defaults__credit_card_N" comment="Auto-added dynamic range" localSheetId="1">INDEX('1'!d__Chart6_Defaults,,2)</definedName>
    <definedName name="d_Defaults__credit_card_N" comment="Auto-added dynamic range" localSheetId="10">INDEX(d__Chart6_Defaults,,2)</definedName>
    <definedName name="d_Defaults__credit_card_N" comment="Auto-added dynamic range" localSheetId="11">INDEX('11'!d__Chart6_Defaults,,2)</definedName>
    <definedName name="d_Defaults__credit_card_N" comment="Auto-added dynamic range" localSheetId="12">INDEX('12'!d__Chart6_Defaults,,2)</definedName>
    <definedName name="d_Defaults__credit_card_N" comment="Auto-added dynamic range" localSheetId="13">INDEX('13'!d__Chart6_Defaults,,2)</definedName>
    <definedName name="d_Defaults__credit_card_N" comment="Auto-added dynamic range" localSheetId="15">INDEX(d__Chart6_Defaults,,2)</definedName>
    <definedName name="d_Defaults__credit_card_N" comment="Auto-added dynamic range" localSheetId="16">INDEX(d__Chart6_Defaults,,2)</definedName>
    <definedName name="d_Defaults__credit_card_N" comment="Auto-added dynamic range" localSheetId="2">INDEX(d__Chart6_Defaults,,2)</definedName>
    <definedName name="d_Defaults__credit_card_N" comment="Auto-added dynamic range" localSheetId="22">INDEX(d__Chart6_Defaults,,2)</definedName>
    <definedName name="d_Defaults__credit_card_N" comment="Auto-added dynamic range" localSheetId="23">INDEX('23'!d__Chart6_Defaults,,2)</definedName>
    <definedName name="d_Defaults__credit_card_N" comment="Auto-added dynamic range" localSheetId="24">INDEX('24'!d__Chart6_Defaults,,2)</definedName>
    <definedName name="d_Defaults__credit_card_N" comment="Auto-added dynamic range" localSheetId="25">INDEX(d__Chart6_Defaults,,2)</definedName>
    <definedName name="d_Defaults__credit_card_N" comment="Auto-added dynamic range" localSheetId="26">INDEX('25b'!d__Chart6_Defaults,,2)</definedName>
    <definedName name="d_Defaults__credit_card_N" comment="Auto-added dynamic range" localSheetId="27">INDEX(d__Chart6_Defaults,,2)</definedName>
    <definedName name="d_Defaults__credit_card_N" comment="Auto-added dynamic range" localSheetId="28">INDEX('27 '!d__Chart6_Defaults,,2)</definedName>
    <definedName name="d_Defaults__credit_card_N" comment="Auto-added dynamic range" localSheetId="29">INDEX('28'!d__Chart6_Defaults,,2)</definedName>
    <definedName name="d_Defaults__credit_card_N" comment="Auto-added dynamic range" localSheetId="3">INDEX(d__Chart6_Defaults,,2)</definedName>
    <definedName name="d_Defaults__credit_card_N" comment="Auto-added dynamic range" localSheetId="31">INDEX('30'!d__Chart6_Defaults,,2)</definedName>
    <definedName name="d_Defaults__credit_card_N" comment="Auto-added dynamic range" localSheetId="32">INDEX(d__Chart6_Defaults,,2)</definedName>
    <definedName name="d_Defaults__credit_card_N" comment="Auto-added dynamic range" localSheetId="33">INDEX(d__Chart6_Defaults,,2)</definedName>
    <definedName name="d_Defaults__credit_card_N" comment="Auto-added dynamic range" localSheetId="34">INDEX(d__Chart6_Defaults,,2)</definedName>
    <definedName name="d_Defaults__credit_card_N" comment="Auto-added dynamic range" localSheetId="37">INDEX(d__Chart6_Defaults,,2)</definedName>
    <definedName name="d_Defaults__credit_card_N" comment="Auto-added dynamic range" localSheetId="41">INDEX('39-41'!d__Chart6_Defaults,,2)</definedName>
    <definedName name="d_Defaults__credit_card_N" comment="Auto-added dynamic range" localSheetId="4">INDEX('4'!d__Chart6_Defaults,,2)</definedName>
    <definedName name="d_Defaults__credit_card_N" comment="Auto-added dynamic range" localSheetId="45">INDEX(d__Chart6_Defaults,,2)</definedName>
    <definedName name="d_Defaults__credit_card_N" comment="Auto-added dynamic range" localSheetId="46">INDEX('46a-b'!d__Chart6_Defaults,,2)</definedName>
    <definedName name="d_Defaults__credit_card_N" comment="Auto-added dynamic range" localSheetId="47">INDEX('47'!d__Chart6_Defaults,,2)</definedName>
    <definedName name="d_Defaults__credit_card_N" comment="Auto-added dynamic range" localSheetId="48">INDEX('48a-b '!d__Chart6_Defaults,,2)</definedName>
    <definedName name="d_Defaults__credit_card_N" comment="Auto-added dynamic range" localSheetId="49">INDEX('49a'!d__Chart6_Defaults,,2)</definedName>
    <definedName name="d_Defaults__credit_card_N" comment="Auto-added dynamic range" localSheetId="50">INDEX('49b'!d__Chart6_Defaults,,2)</definedName>
    <definedName name="d_Defaults__credit_card_N" comment="Auto-added dynamic range" localSheetId="5">INDEX(d__Chart6_Defaults,,2)</definedName>
    <definedName name="d_Defaults__credit_card_N" comment="Auto-added dynamic range" localSheetId="51">INDEX('50'!d__Chart6_Defaults,,2)</definedName>
    <definedName name="d_Defaults__credit_card_N" comment="Auto-added dynamic range" localSheetId="52">INDEX(d__Chart6_Defaults,,2)</definedName>
    <definedName name="d_Defaults__credit_card_N" comment="Auto-added dynamic range" localSheetId="53">INDEX('53a-b'!d__Chart6_Defaults,,2)</definedName>
    <definedName name="d_Defaults__credit_card_N" comment="Auto-added dynamic range" localSheetId="54">INDEX('53c'!d__Chart6_Defaults,,2)</definedName>
    <definedName name="d_Defaults__credit_card_N" comment="Auto-added dynamic range" localSheetId="56">INDEX('55a'!d__Chart6_Defaults,,2)</definedName>
    <definedName name="d_Defaults__credit_card_N" comment="Auto-added dynamic range" localSheetId="57">INDEX('55b'!d__Chart6_Defaults,,2)</definedName>
    <definedName name="d_Defaults__credit_card_N" comment="Auto-added dynamic range" localSheetId="58">INDEX('56'!d__Chart6_Defaults,,2)</definedName>
    <definedName name="d_Defaults__credit_card_N" comment="Auto-added dynamic range" localSheetId="59">INDEX(d__Chart6_Defaults,,2)</definedName>
    <definedName name="d_Defaults__credit_card_N" comment="Auto-added dynamic range" localSheetId="60">INDEX('58a'!d__Chart6_Defaults,,2)</definedName>
    <definedName name="d_Defaults__credit_card_N" comment="Auto-added dynamic range" localSheetId="61">INDEX('58b-c'!d__Chart6_Defaults,,2)</definedName>
    <definedName name="d_Defaults__credit_card_N" comment="Auto-added dynamic range" localSheetId="62">INDEX('58d'!d__Chart6_Defaults,,2)</definedName>
    <definedName name="d_Defaults__credit_card_N" comment="Auto-added dynamic range" localSheetId="63">INDEX('59-60'!d__Chart6_Defaults,,2)</definedName>
    <definedName name="d_Defaults__credit_card_N" comment="Auto-added dynamic range" localSheetId="6">INDEX(d__Chart6_Defaults,,2)</definedName>
    <definedName name="d_Defaults__credit_card_N" comment="Auto-added dynamic range" localSheetId="64">INDEX('61'!d__Chart6_Defaults,,2)</definedName>
    <definedName name="d_Defaults__credit_card_N" comment="Auto-added dynamic range" localSheetId="65">INDEX(d__Chart6_Defaults,,2)</definedName>
    <definedName name="d_Defaults__credit_card_N" comment="Auto-added dynamic range" localSheetId="66">INDEX('62b'!d__Chart6_Defaults,,2)</definedName>
    <definedName name="d_Defaults__credit_card_N" comment="Auto-added dynamic range" localSheetId="67">INDEX('63a-b'!d__Chart6_Defaults,,2)</definedName>
    <definedName name="d_Defaults__credit_card_N" comment="Auto-added dynamic range" localSheetId="68">INDEX('64'!d__Chart6_Defaults,,2)</definedName>
    <definedName name="d_Defaults__credit_card_N" comment="Auto-added dynamic range" localSheetId="69">INDEX('65a-b'!d__Chart6_Defaults,,2)</definedName>
    <definedName name="d_Defaults__credit_card_N" comment="Auto-added dynamic range" localSheetId="71">INDEX('67'!d__Chart6_Defaults,,2)</definedName>
    <definedName name="d_Defaults__credit_card_N" comment="Auto-added dynamic range" localSheetId="72">INDEX('68a-b '!d__Chart6_Defaults,,2)</definedName>
    <definedName name="d_Defaults__credit_card_N" comment="Auto-added dynamic range" localSheetId="73">INDEX('69a-b '!d__Chart6_Defaults,,2)</definedName>
    <definedName name="d_Defaults__credit_card_N" comment="Auto-added dynamic range" localSheetId="7">INDEX(d__Chart6_Defaults,,2)</definedName>
    <definedName name="d_Defaults__credit_card_N" comment="Auto-added dynamic range" localSheetId="74">INDEX(d__Chart6_Defaults,,2)</definedName>
    <definedName name="d_Defaults__credit_card_N" comment="Auto-added dynamic range" localSheetId="75">INDEX(d__Chart6_Defaults,,2)</definedName>
    <definedName name="d_Defaults__credit_card_N" comment="Auto-added dynamic range" localSheetId="76">INDEX(d__Chart6_Defaults,,2)</definedName>
    <definedName name="d_Defaults__credit_card_N" comment="Auto-added dynamic range" localSheetId="77">INDEX(d__Chart6_Defaults,,2)</definedName>
    <definedName name="d_Defaults__credit_card_N" comment="Auto-added dynamic range" localSheetId="78">INDEX(d__Chart6_Defaults,,2)</definedName>
    <definedName name="d_Defaults__credit_card_N" comment="Auto-added dynamic range" localSheetId="79">INDEX(d__Chart6_Defaults,,2)</definedName>
    <definedName name="d_Defaults__credit_card_N" comment="Auto-added dynamic range" localSheetId="8">INDEX(d__Chart6_Defaults,,2)</definedName>
    <definedName name="d_Defaults__credit_card_N" comment="Auto-added dynamic range" localSheetId="9">INDEX(d__Chart6_Defaults,,2)</definedName>
    <definedName name="d_Defaults__credit_card_N" comment="Auto-added dynamic range">INDEX(d__Chart6_Defaults,,2)</definedName>
    <definedName name="d_Defaults__credit_card_P" comment="Auto-added dynamic range" localSheetId="1">INDEX('1'!d__Chart6_Defaults,,1)</definedName>
    <definedName name="d_Defaults__credit_card_P" comment="Auto-added dynamic range" localSheetId="10">INDEX(d__Chart6_Defaults,,1)</definedName>
    <definedName name="d_Defaults__credit_card_P" comment="Auto-added dynamic range" localSheetId="11">INDEX('11'!d__Chart6_Defaults,,1)</definedName>
    <definedName name="d_Defaults__credit_card_P" comment="Auto-added dynamic range" localSheetId="12">INDEX('12'!d__Chart6_Defaults,,1)</definedName>
    <definedName name="d_Defaults__credit_card_P" comment="Auto-added dynamic range" localSheetId="13">INDEX('13'!d__Chart6_Defaults,,1)</definedName>
    <definedName name="d_Defaults__credit_card_P" comment="Auto-added dynamic range" localSheetId="15">INDEX(d__Chart6_Defaults,,1)</definedName>
    <definedName name="d_Defaults__credit_card_P" comment="Auto-added dynamic range" localSheetId="16">INDEX(d__Chart6_Defaults,,1)</definedName>
    <definedName name="d_Defaults__credit_card_P" comment="Auto-added dynamic range" localSheetId="2">INDEX(d__Chart6_Defaults,,1)</definedName>
    <definedName name="d_Defaults__credit_card_P" comment="Auto-added dynamic range" localSheetId="22">INDEX(d__Chart6_Defaults,,1)</definedName>
    <definedName name="d_Defaults__credit_card_P" comment="Auto-added dynamic range" localSheetId="23">INDEX('23'!d__Chart6_Defaults,,1)</definedName>
    <definedName name="d_Defaults__credit_card_P" comment="Auto-added dynamic range" localSheetId="24">INDEX('24'!d__Chart6_Defaults,,1)</definedName>
    <definedName name="d_Defaults__credit_card_P" comment="Auto-added dynamic range" localSheetId="25">INDEX(d__Chart6_Defaults,,1)</definedName>
    <definedName name="d_Defaults__credit_card_P" comment="Auto-added dynamic range" localSheetId="26">INDEX('25b'!d__Chart6_Defaults,,1)</definedName>
    <definedName name="d_Defaults__credit_card_P" comment="Auto-added dynamic range" localSheetId="27">INDEX(d__Chart6_Defaults,,1)</definedName>
    <definedName name="d_Defaults__credit_card_P" comment="Auto-added dynamic range" localSheetId="28">INDEX('27 '!d__Chart6_Defaults,,1)</definedName>
    <definedName name="d_Defaults__credit_card_P" comment="Auto-added dynamic range" localSheetId="29">INDEX('28'!d__Chart6_Defaults,,1)</definedName>
    <definedName name="d_Defaults__credit_card_P" comment="Auto-added dynamic range" localSheetId="3">INDEX(d__Chart6_Defaults,,1)</definedName>
    <definedName name="d_Defaults__credit_card_P" comment="Auto-added dynamic range" localSheetId="31">INDEX('30'!d__Chart6_Defaults,,1)</definedName>
    <definedName name="d_Defaults__credit_card_P" comment="Auto-added dynamic range" localSheetId="32">INDEX(d__Chart6_Defaults,,1)</definedName>
    <definedName name="d_Defaults__credit_card_P" comment="Auto-added dynamic range" localSheetId="33">INDEX(d__Chart6_Defaults,,1)</definedName>
    <definedName name="d_Defaults__credit_card_P" comment="Auto-added dynamic range" localSheetId="34">INDEX(d__Chart6_Defaults,,1)</definedName>
    <definedName name="d_Defaults__credit_card_P" comment="Auto-added dynamic range" localSheetId="37">INDEX(d__Chart6_Defaults,,1)</definedName>
    <definedName name="d_Defaults__credit_card_P" comment="Auto-added dynamic range" localSheetId="41">INDEX('39-41'!d__Chart6_Defaults,,1)</definedName>
    <definedName name="d_Defaults__credit_card_P" comment="Auto-added dynamic range" localSheetId="4">INDEX('4'!d__Chart6_Defaults,,1)</definedName>
    <definedName name="d_Defaults__credit_card_P" comment="Auto-added dynamic range" localSheetId="45">INDEX(d__Chart6_Defaults,,1)</definedName>
    <definedName name="d_Defaults__credit_card_P" comment="Auto-added dynamic range" localSheetId="46">INDEX('46a-b'!d__Chart6_Defaults,,1)</definedName>
    <definedName name="d_Defaults__credit_card_P" comment="Auto-added dynamic range" localSheetId="47">INDEX('47'!d__Chart6_Defaults,,1)</definedName>
    <definedName name="d_Defaults__credit_card_P" comment="Auto-added dynamic range" localSheetId="48">INDEX('48a-b '!d__Chart6_Defaults,,1)</definedName>
    <definedName name="d_Defaults__credit_card_P" comment="Auto-added dynamic range" localSheetId="49">INDEX('49a'!d__Chart6_Defaults,,1)</definedName>
    <definedName name="d_Defaults__credit_card_P" comment="Auto-added dynamic range" localSheetId="50">INDEX('49b'!d__Chart6_Defaults,,1)</definedName>
    <definedName name="d_Defaults__credit_card_P" comment="Auto-added dynamic range" localSheetId="5">INDEX(d__Chart6_Defaults,,1)</definedName>
    <definedName name="d_Defaults__credit_card_P" comment="Auto-added dynamic range" localSheetId="51">INDEX('50'!d__Chart6_Defaults,,1)</definedName>
    <definedName name="d_Defaults__credit_card_P" comment="Auto-added dynamic range" localSheetId="52">INDEX(d__Chart6_Defaults,,1)</definedName>
    <definedName name="d_Defaults__credit_card_P" comment="Auto-added dynamic range" localSheetId="53">INDEX('53a-b'!d__Chart6_Defaults,,1)</definedName>
    <definedName name="d_Defaults__credit_card_P" comment="Auto-added dynamic range" localSheetId="54">INDEX('53c'!d__Chart6_Defaults,,1)</definedName>
    <definedName name="d_Defaults__credit_card_P" comment="Auto-added dynamic range" localSheetId="56">INDEX('55a'!d__Chart6_Defaults,,1)</definedName>
    <definedName name="d_Defaults__credit_card_P" comment="Auto-added dynamic range" localSheetId="57">INDEX('55b'!d__Chart6_Defaults,,1)</definedName>
    <definedName name="d_Defaults__credit_card_P" comment="Auto-added dynamic range" localSheetId="58">INDEX('56'!d__Chart6_Defaults,,1)</definedName>
    <definedName name="d_Defaults__credit_card_P" comment="Auto-added dynamic range" localSheetId="59">INDEX(d__Chart6_Defaults,,1)</definedName>
    <definedName name="d_Defaults__credit_card_P" comment="Auto-added dynamic range" localSheetId="60">INDEX('58a'!d__Chart6_Defaults,,1)</definedName>
    <definedName name="d_Defaults__credit_card_P" comment="Auto-added dynamic range" localSheetId="61">INDEX('58b-c'!d__Chart6_Defaults,,1)</definedName>
    <definedName name="d_Defaults__credit_card_P" comment="Auto-added dynamic range" localSheetId="62">INDEX('58d'!d__Chart6_Defaults,,1)</definedName>
    <definedName name="d_Defaults__credit_card_P" comment="Auto-added dynamic range" localSheetId="63">INDEX('59-60'!d__Chart6_Defaults,,1)</definedName>
    <definedName name="d_Defaults__credit_card_P" comment="Auto-added dynamic range" localSheetId="6">INDEX(d__Chart6_Defaults,,1)</definedName>
    <definedName name="d_Defaults__credit_card_P" comment="Auto-added dynamic range" localSheetId="64">INDEX('61'!d__Chart6_Defaults,,1)</definedName>
    <definedName name="d_Defaults__credit_card_P" comment="Auto-added dynamic range" localSheetId="65">INDEX(d__Chart6_Defaults,,1)</definedName>
    <definedName name="d_Defaults__credit_card_P" comment="Auto-added dynamic range" localSheetId="66">INDEX('62b'!d__Chart6_Defaults,,1)</definedName>
    <definedName name="d_Defaults__credit_card_P" comment="Auto-added dynamic range" localSheetId="67">INDEX('63a-b'!d__Chart6_Defaults,,1)</definedName>
    <definedName name="d_Defaults__credit_card_P" comment="Auto-added dynamic range" localSheetId="68">INDEX('64'!d__Chart6_Defaults,,1)</definedName>
    <definedName name="d_Defaults__credit_card_P" comment="Auto-added dynamic range" localSheetId="69">INDEX('65a-b'!d__Chart6_Defaults,,1)</definedName>
    <definedName name="d_Defaults__credit_card_P" comment="Auto-added dynamic range" localSheetId="71">INDEX('67'!d__Chart6_Defaults,,1)</definedName>
    <definedName name="d_Defaults__credit_card_P" comment="Auto-added dynamic range" localSheetId="72">INDEX('68a-b '!d__Chart6_Defaults,,1)</definedName>
    <definedName name="d_Defaults__credit_card_P" comment="Auto-added dynamic range" localSheetId="73">INDEX('69a-b '!d__Chart6_Defaults,,1)</definedName>
    <definedName name="d_Defaults__credit_card_P" comment="Auto-added dynamic range" localSheetId="7">INDEX(d__Chart6_Defaults,,1)</definedName>
    <definedName name="d_Defaults__credit_card_P" comment="Auto-added dynamic range" localSheetId="74">INDEX(d__Chart6_Defaults,,1)</definedName>
    <definedName name="d_Defaults__credit_card_P" comment="Auto-added dynamic range" localSheetId="75">INDEX(d__Chart6_Defaults,,1)</definedName>
    <definedName name="d_Defaults__credit_card_P" comment="Auto-added dynamic range" localSheetId="76">INDEX(d__Chart6_Defaults,,1)</definedName>
    <definedName name="d_Defaults__credit_card_P" comment="Auto-added dynamic range" localSheetId="77">INDEX(d__Chart6_Defaults,,1)</definedName>
    <definedName name="d_Defaults__credit_card_P" comment="Auto-added dynamic range" localSheetId="78">INDEX(d__Chart6_Defaults,,1)</definedName>
    <definedName name="d_Defaults__credit_card_P" comment="Auto-added dynamic range" localSheetId="79">INDEX(d__Chart6_Defaults,,1)</definedName>
    <definedName name="d_Defaults__credit_card_P" comment="Auto-added dynamic range" localSheetId="8">INDEX(d__Chart6_Defaults,,1)</definedName>
    <definedName name="d_Defaults__credit_card_P" comment="Auto-added dynamic range" localSheetId="9">INDEX(d__Chart6_Defaults,,1)</definedName>
    <definedName name="d_Defaults__credit_card_P" comment="Auto-added dynamic range">INDEX(d__Chart6_Defaults,,1)</definedName>
    <definedName name="d_Defaults__other_N" comment="Auto-added dynamic range" localSheetId="1">INDEX('1'!d__Chart6_Defaults,,4)</definedName>
    <definedName name="d_Defaults__other_N" comment="Auto-added dynamic range" localSheetId="10">INDEX(d__Chart6_Defaults,,4)</definedName>
    <definedName name="d_Defaults__other_N" comment="Auto-added dynamic range" localSheetId="11">INDEX('11'!d__Chart6_Defaults,,4)</definedName>
    <definedName name="d_Defaults__other_N" comment="Auto-added dynamic range" localSheetId="12">INDEX('12'!d__Chart6_Defaults,,4)</definedName>
    <definedName name="d_Defaults__other_N" comment="Auto-added dynamic range" localSheetId="13">INDEX('13'!d__Chart6_Defaults,,4)</definedName>
    <definedName name="d_Defaults__other_N" comment="Auto-added dynamic range" localSheetId="15">INDEX(d__Chart6_Defaults,,4)</definedName>
    <definedName name="d_Defaults__other_N" comment="Auto-added dynamic range" localSheetId="16">INDEX(d__Chart6_Defaults,,4)</definedName>
    <definedName name="d_Defaults__other_N" comment="Auto-added dynamic range" localSheetId="2">INDEX(d__Chart6_Defaults,,4)</definedName>
    <definedName name="d_Defaults__other_N" comment="Auto-added dynamic range" localSheetId="22">INDEX(d__Chart6_Defaults,,4)</definedName>
    <definedName name="d_Defaults__other_N" comment="Auto-added dynamic range" localSheetId="23">INDEX('23'!d__Chart6_Defaults,,4)</definedName>
    <definedName name="d_Defaults__other_N" comment="Auto-added dynamic range" localSheetId="24">INDEX('24'!d__Chart6_Defaults,,4)</definedName>
    <definedName name="d_Defaults__other_N" comment="Auto-added dynamic range" localSheetId="25">INDEX(d__Chart6_Defaults,,4)</definedName>
    <definedName name="d_Defaults__other_N" comment="Auto-added dynamic range" localSheetId="26">INDEX('25b'!d__Chart6_Defaults,,4)</definedName>
    <definedName name="d_Defaults__other_N" comment="Auto-added dynamic range" localSheetId="27">INDEX(d__Chart6_Defaults,,4)</definedName>
    <definedName name="d_Defaults__other_N" comment="Auto-added dynamic range" localSheetId="28">INDEX('27 '!d__Chart6_Defaults,,4)</definedName>
    <definedName name="d_Defaults__other_N" comment="Auto-added dynamic range" localSheetId="29">INDEX('28'!d__Chart6_Defaults,,4)</definedName>
    <definedName name="d_Defaults__other_N" comment="Auto-added dynamic range" localSheetId="3">INDEX(d__Chart6_Defaults,,4)</definedName>
    <definedName name="d_Defaults__other_N" comment="Auto-added dynamic range" localSheetId="31">INDEX('30'!d__Chart6_Defaults,,4)</definedName>
    <definedName name="d_Defaults__other_N" comment="Auto-added dynamic range" localSheetId="32">INDEX(d__Chart6_Defaults,,4)</definedName>
    <definedName name="d_Defaults__other_N" comment="Auto-added dynamic range" localSheetId="33">INDEX(d__Chart6_Defaults,,4)</definedName>
    <definedName name="d_Defaults__other_N" comment="Auto-added dynamic range" localSheetId="34">INDEX(d__Chart6_Defaults,,4)</definedName>
    <definedName name="d_Defaults__other_N" comment="Auto-added dynamic range" localSheetId="37">INDEX(d__Chart6_Defaults,,4)</definedName>
    <definedName name="d_Defaults__other_N" comment="Auto-added dynamic range" localSheetId="41">INDEX('39-41'!d__Chart6_Defaults,,4)</definedName>
    <definedName name="d_Defaults__other_N" comment="Auto-added dynamic range" localSheetId="4">INDEX('4'!d__Chart6_Defaults,,4)</definedName>
    <definedName name="d_Defaults__other_N" comment="Auto-added dynamic range" localSheetId="45">INDEX(d__Chart6_Defaults,,4)</definedName>
    <definedName name="d_Defaults__other_N" comment="Auto-added dynamic range" localSheetId="46">INDEX('46a-b'!d__Chart6_Defaults,,4)</definedName>
    <definedName name="d_Defaults__other_N" comment="Auto-added dynamic range" localSheetId="47">INDEX('47'!d__Chart6_Defaults,,4)</definedName>
    <definedName name="d_Defaults__other_N" comment="Auto-added dynamic range" localSheetId="48">INDEX('48a-b '!d__Chart6_Defaults,,4)</definedName>
    <definedName name="d_Defaults__other_N" comment="Auto-added dynamic range" localSheetId="49">INDEX('49a'!d__Chart6_Defaults,,4)</definedName>
    <definedName name="d_Defaults__other_N" comment="Auto-added dynamic range" localSheetId="50">INDEX('49b'!d__Chart6_Defaults,,4)</definedName>
    <definedName name="d_Defaults__other_N" comment="Auto-added dynamic range" localSheetId="5">INDEX(d__Chart6_Defaults,,4)</definedName>
    <definedName name="d_Defaults__other_N" comment="Auto-added dynamic range" localSheetId="51">INDEX('50'!d__Chart6_Defaults,,4)</definedName>
    <definedName name="d_Defaults__other_N" comment="Auto-added dynamic range" localSheetId="52">INDEX(d__Chart6_Defaults,,4)</definedName>
    <definedName name="d_Defaults__other_N" comment="Auto-added dynamic range" localSheetId="53">INDEX('53a-b'!d__Chart6_Defaults,,4)</definedName>
    <definedName name="d_Defaults__other_N" comment="Auto-added dynamic range" localSheetId="54">INDEX('53c'!d__Chart6_Defaults,,4)</definedName>
    <definedName name="d_Defaults__other_N" comment="Auto-added dynamic range" localSheetId="56">INDEX('55a'!d__Chart6_Defaults,,4)</definedName>
    <definedName name="d_Defaults__other_N" comment="Auto-added dynamic range" localSheetId="57">INDEX('55b'!d__Chart6_Defaults,,4)</definedName>
    <definedName name="d_Defaults__other_N" comment="Auto-added dynamic range" localSheetId="58">INDEX('56'!d__Chart6_Defaults,,4)</definedName>
    <definedName name="d_Defaults__other_N" comment="Auto-added dynamic range" localSheetId="59">INDEX(d__Chart6_Defaults,,4)</definedName>
    <definedName name="d_Defaults__other_N" comment="Auto-added dynamic range" localSheetId="60">INDEX('58a'!d__Chart6_Defaults,,4)</definedName>
    <definedName name="d_Defaults__other_N" comment="Auto-added dynamic range" localSheetId="61">INDEX('58b-c'!d__Chart6_Defaults,,4)</definedName>
    <definedName name="d_Defaults__other_N" comment="Auto-added dynamic range" localSheetId="62">INDEX('58d'!d__Chart6_Defaults,,4)</definedName>
    <definedName name="d_Defaults__other_N" comment="Auto-added dynamic range" localSheetId="63">INDEX('59-60'!d__Chart6_Defaults,,4)</definedName>
    <definedName name="d_Defaults__other_N" comment="Auto-added dynamic range" localSheetId="6">INDEX(d__Chart6_Defaults,,4)</definedName>
    <definedName name="d_Defaults__other_N" comment="Auto-added dynamic range" localSheetId="64">INDEX('61'!d__Chart6_Defaults,,4)</definedName>
    <definedName name="d_Defaults__other_N" comment="Auto-added dynamic range" localSheetId="65">INDEX(d__Chart6_Defaults,,4)</definedName>
    <definedName name="d_Defaults__other_N" comment="Auto-added dynamic range" localSheetId="66">INDEX('62b'!d__Chart6_Defaults,,4)</definedName>
    <definedName name="d_Defaults__other_N" comment="Auto-added dynamic range" localSheetId="67">INDEX('63a-b'!d__Chart6_Defaults,,4)</definedName>
    <definedName name="d_Defaults__other_N" comment="Auto-added dynamic range" localSheetId="68">INDEX('64'!d__Chart6_Defaults,,4)</definedName>
    <definedName name="d_Defaults__other_N" comment="Auto-added dynamic range" localSheetId="69">INDEX('65a-b'!d__Chart6_Defaults,,4)</definedName>
    <definedName name="d_Defaults__other_N" comment="Auto-added dynamic range" localSheetId="71">INDEX('67'!d__Chart6_Defaults,,4)</definedName>
    <definedName name="d_Defaults__other_N" comment="Auto-added dynamic range" localSheetId="72">INDEX('68a-b '!d__Chart6_Defaults,,4)</definedName>
    <definedName name="d_Defaults__other_N" comment="Auto-added dynamic range" localSheetId="73">INDEX('69a-b '!d__Chart6_Defaults,,4)</definedName>
    <definedName name="d_Defaults__other_N" comment="Auto-added dynamic range" localSheetId="7">INDEX(d__Chart6_Defaults,,4)</definedName>
    <definedName name="d_Defaults__other_N" comment="Auto-added dynamic range" localSheetId="74">INDEX(d__Chart6_Defaults,,4)</definedName>
    <definedName name="d_Defaults__other_N" comment="Auto-added dynamic range" localSheetId="75">INDEX(d__Chart6_Defaults,,4)</definedName>
    <definedName name="d_Defaults__other_N" comment="Auto-added dynamic range" localSheetId="76">INDEX(d__Chart6_Defaults,,4)</definedName>
    <definedName name="d_Defaults__other_N" comment="Auto-added dynamic range" localSheetId="77">INDEX(d__Chart6_Defaults,,4)</definedName>
    <definedName name="d_Defaults__other_N" comment="Auto-added dynamic range" localSheetId="78">INDEX(d__Chart6_Defaults,,4)</definedName>
    <definedName name="d_Defaults__other_N" comment="Auto-added dynamic range" localSheetId="79">INDEX(d__Chart6_Defaults,,4)</definedName>
    <definedName name="d_Defaults__other_N" comment="Auto-added dynamic range" localSheetId="8">INDEX(d__Chart6_Defaults,,4)</definedName>
    <definedName name="d_Defaults__other_N" comment="Auto-added dynamic range" localSheetId="9">INDEX(d__Chart6_Defaults,,4)</definedName>
    <definedName name="d_Defaults__other_N" comment="Auto-added dynamic range">INDEX(d__Chart6_Defaults,,4)</definedName>
    <definedName name="d_Defaults__other_P" comment="Auto-added dynamic range" localSheetId="1">INDEX('1'!d__Chart6_Defaults,,3)</definedName>
    <definedName name="d_Defaults__other_P" comment="Auto-added dynamic range" localSheetId="10">INDEX(d__Chart6_Defaults,,3)</definedName>
    <definedName name="d_Defaults__other_P" comment="Auto-added dynamic range" localSheetId="11">INDEX('11'!d__Chart6_Defaults,,3)</definedName>
    <definedName name="d_Defaults__other_P" comment="Auto-added dynamic range" localSheetId="12">INDEX('12'!d__Chart6_Defaults,,3)</definedName>
    <definedName name="d_Defaults__other_P" comment="Auto-added dynamic range" localSheetId="13">INDEX('13'!d__Chart6_Defaults,,3)</definedName>
    <definedName name="d_Defaults__other_P" comment="Auto-added dynamic range" localSheetId="15">INDEX(d__Chart6_Defaults,,3)</definedName>
    <definedName name="d_Defaults__other_P" comment="Auto-added dynamic range" localSheetId="16">INDEX(d__Chart6_Defaults,,3)</definedName>
    <definedName name="d_Defaults__other_P" comment="Auto-added dynamic range" localSheetId="2">INDEX(d__Chart6_Defaults,,3)</definedName>
    <definedName name="d_Defaults__other_P" comment="Auto-added dynamic range" localSheetId="22">INDEX(d__Chart6_Defaults,,3)</definedName>
    <definedName name="d_Defaults__other_P" comment="Auto-added dynamic range" localSheetId="23">INDEX('23'!d__Chart6_Defaults,,3)</definedName>
    <definedName name="d_Defaults__other_P" comment="Auto-added dynamic range" localSheetId="24">INDEX('24'!d__Chart6_Defaults,,3)</definedName>
    <definedName name="d_Defaults__other_P" comment="Auto-added dynamic range" localSheetId="25">INDEX(d__Chart6_Defaults,,3)</definedName>
    <definedName name="d_Defaults__other_P" comment="Auto-added dynamic range" localSheetId="26">INDEX('25b'!d__Chart6_Defaults,,3)</definedName>
    <definedName name="d_Defaults__other_P" comment="Auto-added dynamic range" localSheetId="27">INDEX(d__Chart6_Defaults,,3)</definedName>
    <definedName name="d_Defaults__other_P" comment="Auto-added dynamic range" localSheetId="28">INDEX('27 '!d__Chart6_Defaults,,3)</definedName>
    <definedName name="d_Defaults__other_P" comment="Auto-added dynamic range" localSheetId="29">INDEX('28'!d__Chart6_Defaults,,3)</definedName>
    <definedName name="d_Defaults__other_P" comment="Auto-added dynamic range" localSheetId="3">INDEX(d__Chart6_Defaults,,3)</definedName>
    <definedName name="d_Defaults__other_P" comment="Auto-added dynamic range" localSheetId="31">INDEX('30'!d__Chart6_Defaults,,3)</definedName>
    <definedName name="d_Defaults__other_P" comment="Auto-added dynamic range" localSheetId="32">INDEX(d__Chart6_Defaults,,3)</definedName>
    <definedName name="d_Defaults__other_P" comment="Auto-added dynamic range" localSheetId="33">INDEX(d__Chart6_Defaults,,3)</definedName>
    <definedName name="d_Defaults__other_P" comment="Auto-added dynamic range" localSheetId="34">INDEX(d__Chart6_Defaults,,3)</definedName>
    <definedName name="d_Defaults__other_P" comment="Auto-added dynamic range" localSheetId="37">INDEX(d__Chart6_Defaults,,3)</definedName>
    <definedName name="d_Defaults__other_P" comment="Auto-added dynamic range" localSheetId="41">INDEX('39-41'!d__Chart6_Defaults,,3)</definedName>
    <definedName name="d_Defaults__other_P" comment="Auto-added dynamic range" localSheetId="4">INDEX('4'!d__Chart6_Defaults,,3)</definedName>
    <definedName name="d_Defaults__other_P" comment="Auto-added dynamic range" localSheetId="45">INDEX(d__Chart6_Defaults,,3)</definedName>
    <definedName name="d_Defaults__other_P" comment="Auto-added dynamic range" localSheetId="46">INDEX('46a-b'!d__Chart6_Defaults,,3)</definedName>
    <definedName name="d_Defaults__other_P" comment="Auto-added dynamic range" localSheetId="47">INDEX('47'!d__Chart6_Defaults,,3)</definedName>
    <definedName name="d_Defaults__other_P" comment="Auto-added dynamic range" localSheetId="48">INDEX('48a-b '!d__Chart6_Defaults,,3)</definedName>
    <definedName name="d_Defaults__other_P" comment="Auto-added dynamic range" localSheetId="49">INDEX('49a'!d__Chart6_Defaults,,3)</definedName>
    <definedName name="d_Defaults__other_P" comment="Auto-added dynamic range" localSheetId="50">INDEX('49b'!d__Chart6_Defaults,,3)</definedName>
    <definedName name="d_Defaults__other_P" comment="Auto-added dynamic range" localSheetId="5">INDEX(d__Chart6_Defaults,,3)</definedName>
    <definedName name="d_Defaults__other_P" comment="Auto-added dynamic range" localSheetId="51">INDEX('50'!d__Chart6_Defaults,,3)</definedName>
    <definedName name="d_Defaults__other_P" comment="Auto-added dynamic range" localSheetId="52">INDEX(d__Chart6_Defaults,,3)</definedName>
    <definedName name="d_Defaults__other_P" comment="Auto-added dynamic range" localSheetId="53">INDEX('53a-b'!d__Chart6_Defaults,,3)</definedName>
    <definedName name="d_Defaults__other_P" comment="Auto-added dynamic range" localSheetId="54">INDEX('53c'!d__Chart6_Defaults,,3)</definedName>
    <definedName name="d_Defaults__other_P" comment="Auto-added dynamic range" localSheetId="56">INDEX('55a'!d__Chart6_Defaults,,3)</definedName>
    <definedName name="d_Defaults__other_P" comment="Auto-added dynamic range" localSheetId="57">INDEX('55b'!d__Chart6_Defaults,,3)</definedName>
    <definedName name="d_Defaults__other_P" comment="Auto-added dynamic range" localSheetId="58">INDEX('56'!d__Chart6_Defaults,,3)</definedName>
    <definedName name="d_Defaults__other_P" comment="Auto-added dynamic range" localSheetId="59">INDEX(d__Chart6_Defaults,,3)</definedName>
    <definedName name="d_Defaults__other_P" comment="Auto-added dynamic range" localSheetId="60">INDEX('58a'!d__Chart6_Defaults,,3)</definedName>
    <definedName name="d_Defaults__other_P" comment="Auto-added dynamic range" localSheetId="61">INDEX('58b-c'!d__Chart6_Defaults,,3)</definedName>
    <definedName name="d_Defaults__other_P" comment="Auto-added dynamic range" localSheetId="62">INDEX('58d'!d__Chart6_Defaults,,3)</definedName>
    <definedName name="d_Defaults__other_P" comment="Auto-added dynamic range" localSheetId="63">INDEX('59-60'!d__Chart6_Defaults,,3)</definedName>
    <definedName name="d_Defaults__other_P" comment="Auto-added dynamic range" localSheetId="6">INDEX(d__Chart6_Defaults,,3)</definedName>
    <definedName name="d_Defaults__other_P" comment="Auto-added dynamic range" localSheetId="64">INDEX('61'!d__Chart6_Defaults,,3)</definedName>
    <definedName name="d_Defaults__other_P" comment="Auto-added dynamic range" localSheetId="65">INDEX(d__Chart6_Defaults,,3)</definedName>
    <definedName name="d_Defaults__other_P" comment="Auto-added dynamic range" localSheetId="66">INDEX('62b'!d__Chart6_Defaults,,3)</definedName>
    <definedName name="d_Defaults__other_P" comment="Auto-added dynamic range" localSheetId="67">INDEX('63a-b'!d__Chart6_Defaults,,3)</definedName>
    <definedName name="d_Defaults__other_P" comment="Auto-added dynamic range" localSheetId="68">INDEX('64'!d__Chart6_Defaults,,3)</definedName>
    <definedName name="d_Defaults__other_P" comment="Auto-added dynamic range" localSheetId="69">INDEX('65a-b'!d__Chart6_Defaults,,3)</definedName>
    <definedName name="d_Defaults__other_P" comment="Auto-added dynamic range" localSheetId="71">INDEX('67'!d__Chart6_Defaults,,3)</definedName>
    <definedName name="d_Defaults__other_P" comment="Auto-added dynamic range" localSheetId="72">INDEX('68a-b '!d__Chart6_Defaults,,3)</definedName>
    <definedName name="d_Defaults__other_P" comment="Auto-added dynamic range" localSheetId="73">INDEX('69a-b '!d__Chart6_Defaults,,3)</definedName>
    <definedName name="d_Defaults__other_P" comment="Auto-added dynamic range" localSheetId="7">INDEX(d__Chart6_Defaults,,3)</definedName>
    <definedName name="d_Defaults__other_P" comment="Auto-added dynamic range" localSheetId="74">INDEX(d__Chart6_Defaults,,3)</definedName>
    <definedName name="d_Defaults__other_P" comment="Auto-added dynamic range" localSheetId="75">INDEX(d__Chart6_Defaults,,3)</definedName>
    <definedName name="d_Defaults__other_P" comment="Auto-added dynamic range" localSheetId="76">INDEX(d__Chart6_Defaults,,3)</definedName>
    <definedName name="d_Defaults__other_P" comment="Auto-added dynamic range" localSheetId="77">INDEX(d__Chart6_Defaults,,3)</definedName>
    <definedName name="d_Defaults__other_P" comment="Auto-added dynamic range" localSheetId="78">INDEX(d__Chart6_Defaults,,3)</definedName>
    <definedName name="d_Defaults__other_P" comment="Auto-added dynamic range" localSheetId="79">INDEX(d__Chart6_Defaults,,3)</definedName>
    <definedName name="d_Defaults__other_P" comment="Auto-added dynamic range" localSheetId="8">INDEX(d__Chart6_Defaults,,3)</definedName>
    <definedName name="d_Defaults__other_P" comment="Auto-added dynamic range" localSheetId="9">INDEX(d__Chart6_Defaults,,3)</definedName>
    <definedName name="d_Defaults__other_P" comment="Auto-added dynamic range">INDEX(d__Chart6_Defaults,,3)</definedName>
    <definedName name="d_Demand_from_households__credit_card_N" comment="Auto-added dynamic range" localSheetId="1">INDEX('1'!d__Chart6_UnsecDemand,,2)</definedName>
    <definedName name="d_Demand_from_households__credit_card_N" comment="Auto-added dynamic range" localSheetId="10">INDEX(d__Chart6_UnsecDemand,,2)</definedName>
    <definedName name="d_Demand_from_households__credit_card_N" comment="Auto-added dynamic range" localSheetId="11">INDEX('11'!d__Chart6_UnsecDemand,,2)</definedName>
    <definedName name="d_Demand_from_households__credit_card_N" comment="Auto-added dynamic range" localSheetId="12">INDEX('12'!d__Chart6_UnsecDemand,,2)</definedName>
    <definedName name="d_Demand_from_households__credit_card_N" comment="Auto-added dynamic range" localSheetId="13">INDEX('13'!d__Chart6_UnsecDemand,,2)</definedName>
    <definedName name="d_Demand_from_households__credit_card_N" comment="Auto-added dynamic range" localSheetId="15">INDEX(d__Chart6_UnsecDemand,,2)</definedName>
    <definedName name="d_Demand_from_households__credit_card_N" comment="Auto-added dynamic range" localSheetId="16">INDEX(d__Chart6_UnsecDemand,,2)</definedName>
    <definedName name="d_Demand_from_households__credit_card_N" comment="Auto-added dynamic range" localSheetId="2">INDEX(d__Chart6_UnsecDemand,,2)</definedName>
    <definedName name="d_Demand_from_households__credit_card_N" comment="Auto-added dynamic range" localSheetId="22">INDEX(d__Chart6_UnsecDemand,,2)</definedName>
    <definedName name="d_Demand_from_households__credit_card_N" comment="Auto-added dynamic range" localSheetId="23">INDEX('23'!d__Chart6_UnsecDemand,,2)</definedName>
    <definedName name="d_Demand_from_households__credit_card_N" comment="Auto-added dynamic range" localSheetId="24">INDEX('24'!d__Chart6_UnsecDemand,,2)</definedName>
    <definedName name="d_Demand_from_households__credit_card_N" comment="Auto-added dynamic range" localSheetId="25">INDEX(d__Chart6_UnsecDemand,,2)</definedName>
    <definedName name="d_Demand_from_households__credit_card_N" comment="Auto-added dynamic range" localSheetId="26">INDEX('25b'!d__Chart6_UnsecDemand,,2)</definedName>
    <definedName name="d_Demand_from_households__credit_card_N" comment="Auto-added dynamic range" localSheetId="27">INDEX(d__Chart6_UnsecDemand,,2)</definedName>
    <definedName name="d_Demand_from_households__credit_card_N" comment="Auto-added dynamic range" localSheetId="28">INDEX('27 '!d__Chart6_UnsecDemand,,2)</definedName>
    <definedName name="d_Demand_from_households__credit_card_N" comment="Auto-added dynamic range" localSheetId="29">INDEX('28'!d__Chart6_UnsecDemand,,2)</definedName>
    <definedName name="d_Demand_from_households__credit_card_N" comment="Auto-added dynamic range" localSheetId="3">INDEX(d__Chart6_UnsecDemand,,2)</definedName>
    <definedName name="d_Demand_from_households__credit_card_N" comment="Auto-added dynamic range" localSheetId="31">INDEX('30'!d__Chart6_UnsecDemand,,2)</definedName>
    <definedName name="d_Demand_from_households__credit_card_N" comment="Auto-added dynamic range" localSheetId="32">INDEX(d__Chart6_UnsecDemand,,2)</definedName>
    <definedName name="d_Demand_from_households__credit_card_N" comment="Auto-added dynamic range" localSheetId="33">INDEX(d__Chart6_UnsecDemand,,2)</definedName>
    <definedName name="d_Demand_from_households__credit_card_N" comment="Auto-added dynamic range" localSheetId="34">INDEX(d__Chart6_UnsecDemand,,2)</definedName>
    <definedName name="d_Demand_from_households__credit_card_N" comment="Auto-added dynamic range" localSheetId="37">INDEX(d__Chart6_UnsecDemand,,2)</definedName>
    <definedName name="d_Demand_from_households__credit_card_N" comment="Auto-added dynamic range" localSheetId="41">INDEX('39-41'!d__Chart6_UnsecDemand,,2)</definedName>
    <definedName name="d_Demand_from_households__credit_card_N" comment="Auto-added dynamic range" localSheetId="4">INDEX('4'!d__Chart6_UnsecDemand,,2)</definedName>
    <definedName name="d_Demand_from_households__credit_card_N" comment="Auto-added dynamic range" localSheetId="45">INDEX(d__Chart6_UnsecDemand,,2)</definedName>
    <definedName name="d_Demand_from_households__credit_card_N" comment="Auto-added dynamic range" localSheetId="46">INDEX('46a-b'!d__Chart6_UnsecDemand,,2)</definedName>
    <definedName name="d_Demand_from_households__credit_card_N" comment="Auto-added dynamic range" localSheetId="47">INDEX('47'!d__Chart6_UnsecDemand,,2)</definedName>
    <definedName name="d_Demand_from_households__credit_card_N" comment="Auto-added dynamic range" localSheetId="48">INDEX('48a-b '!d__Chart6_UnsecDemand,,2)</definedName>
    <definedName name="d_Demand_from_households__credit_card_N" comment="Auto-added dynamic range" localSheetId="49">INDEX('49a'!d__Chart6_UnsecDemand,,2)</definedName>
    <definedName name="d_Demand_from_households__credit_card_N" comment="Auto-added dynamic range" localSheetId="50">INDEX('49b'!d__Chart6_UnsecDemand,,2)</definedName>
    <definedName name="d_Demand_from_households__credit_card_N" comment="Auto-added dynamic range" localSheetId="5">INDEX(d__Chart6_UnsecDemand,,2)</definedName>
    <definedName name="d_Demand_from_households__credit_card_N" comment="Auto-added dynamic range" localSheetId="51">INDEX('50'!d__Chart6_UnsecDemand,,2)</definedName>
    <definedName name="d_Demand_from_households__credit_card_N" comment="Auto-added dynamic range" localSheetId="52">INDEX(d__Chart6_UnsecDemand,,2)</definedName>
    <definedName name="d_Demand_from_households__credit_card_N" comment="Auto-added dynamic range" localSheetId="53">INDEX('53a-b'!d__Chart6_UnsecDemand,,2)</definedName>
    <definedName name="d_Demand_from_households__credit_card_N" comment="Auto-added dynamic range" localSheetId="54">INDEX('53c'!d__Chart6_UnsecDemand,,2)</definedName>
    <definedName name="d_Demand_from_households__credit_card_N" comment="Auto-added dynamic range" localSheetId="56">INDEX('55a'!d__Chart6_UnsecDemand,,2)</definedName>
    <definedName name="d_Demand_from_households__credit_card_N" comment="Auto-added dynamic range" localSheetId="57">INDEX('55b'!d__Chart6_UnsecDemand,,2)</definedName>
    <definedName name="d_Demand_from_households__credit_card_N" comment="Auto-added dynamic range" localSheetId="58">INDEX('56'!d__Chart6_UnsecDemand,,2)</definedName>
    <definedName name="d_Demand_from_households__credit_card_N" comment="Auto-added dynamic range" localSheetId="59">INDEX(d__Chart6_UnsecDemand,,2)</definedName>
    <definedName name="d_Demand_from_households__credit_card_N" comment="Auto-added dynamic range" localSheetId="60">INDEX('58a'!d__Chart6_UnsecDemand,,2)</definedName>
    <definedName name="d_Demand_from_households__credit_card_N" comment="Auto-added dynamic range" localSheetId="61">INDEX('58b-c'!d__Chart6_UnsecDemand,,2)</definedName>
    <definedName name="d_Demand_from_households__credit_card_N" comment="Auto-added dynamic range" localSheetId="62">INDEX('58d'!d__Chart6_UnsecDemand,,2)</definedName>
    <definedName name="d_Demand_from_households__credit_card_N" comment="Auto-added dynamic range" localSheetId="63">INDEX('59-60'!d__Chart6_UnsecDemand,,2)</definedName>
    <definedName name="d_Demand_from_households__credit_card_N" comment="Auto-added dynamic range" localSheetId="6">INDEX(d__Chart6_UnsecDemand,,2)</definedName>
    <definedName name="d_Demand_from_households__credit_card_N" comment="Auto-added dynamic range" localSheetId="64">INDEX('61'!d__Chart6_UnsecDemand,,2)</definedName>
    <definedName name="d_Demand_from_households__credit_card_N" comment="Auto-added dynamic range" localSheetId="65">INDEX(d__Chart6_UnsecDemand,,2)</definedName>
    <definedName name="d_Demand_from_households__credit_card_N" comment="Auto-added dynamic range" localSheetId="66">INDEX('62b'!d__Chart6_UnsecDemand,,2)</definedName>
    <definedName name="d_Demand_from_households__credit_card_N" comment="Auto-added dynamic range" localSheetId="67">INDEX('63a-b'!d__Chart6_UnsecDemand,,2)</definedName>
    <definedName name="d_Demand_from_households__credit_card_N" comment="Auto-added dynamic range" localSheetId="68">INDEX('64'!d__Chart6_UnsecDemand,,2)</definedName>
    <definedName name="d_Demand_from_households__credit_card_N" comment="Auto-added dynamic range" localSheetId="69">INDEX('65a-b'!d__Chart6_UnsecDemand,,2)</definedName>
    <definedName name="d_Demand_from_households__credit_card_N" comment="Auto-added dynamic range" localSheetId="71">INDEX('67'!d__Chart6_UnsecDemand,,2)</definedName>
    <definedName name="d_Demand_from_households__credit_card_N" comment="Auto-added dynamic range" localSheetId="72">INDEX('68a-b '!d__Chart6_UnsecDemand,,2)</definedName>
    <definedName name="d_Demand_from_households__credit_card_N" comment="Auto-added dynamic range" localSheetId="73">INDEX('69a-b '!d__Chart6_UnsecDemand,,2)</definedName>
    <definedName name="d_Demand_from_households__credit_card_N" comment="Auto-added dynamic range" localSheetId="7">INDEX(d__Chart6_UnsecDemand,,2)</definedName>
    <definedName name="d_Demand_from_households__credit_card_N" comment="Auto-added dynamic range" localSheetId="74">INDEX(d__Chart6_UnsecDemand,,2)</definedName>
    <definedName name="d_Demand_from_households__credit_card_N" comment="Auto-added dynamic range" localSheetId="75">INDEX(d__Chart6_UnsecDemand,,2)</definedName>
    <definedName name="d_Demand_from_households__credit_card_N" comment="Auto-added dynamic range" localSheetId="76">INDEX(d__Chart6_UnsecDemand,,2)</definedName>
    <definedName name="d_Demand_from_households__credit_card_N" comment="Auto-added dynamic range" localSheetId="77">INDEX(d__Chart6_UnsecDemand,,2)</definedName>
    <definedName name="d_Demand_from_households__credit_card_N" comment="Auto-added dynamic range" localSheetId="78">INDEX(d__Chart6_UnsecDemand,,2)</definedName>
    <definedName name="d_Demand_from_households__credit_card_N" comment="Auto-added dynamic range" localSheetId="79">INDEX(d__Chart6_UnsecDemand,,2)</definedName>
    <definedName name="d_Demand_from_households__credit_card_N" comment="Auto-added dynamic range" localSheetId="8">INDEX(d__Chart6_UnsecDemand,,2)</definedName>
    <definedName name="d_Demand_from_households__credit_card_N" comment="Auto-added dynamic range" localSheetId="9">INDEX(d__Chart6_UnsecDemand,,2)</definedName>
    <definedName name="d_Demand_from_households__credit_card_N" comment="Auto-added dynamic range">INDEX(d__Chart6_UnsecDemand,,2)</definedName>
    <definedName name="d_Demand_from_households__credit_card_P" comment="Auto-added dynamic range" localSheetId="1">INDEX('1'!d__Chart6_UnsecDemand,,1)</definedName>
    <definedName name="d_Demand_from_households__credit_card_P" comment="Auto-added dynamic range" localSheetId="10">INDEX(d__Chart6_UnsecDemand,,1)</definedName>
    <definedName name="d_Demand_from_households__credit_card_P" comment="Auto-added dynamic range" localSheetId="11">INDEX('11'!d__Chart6_UnsecDemand,,1)</definedName>
    <definedName name="d_Demand_from_households__credit_card_P" comment="Auto-added dynamic range" localSheetId="12">INDEX('12'!d__Chart6_UnsecDemand,,1)</definedName>
    <definedName name="d_Demand_from_households__credit_card_P" comment="Auto-added dynamic range" localSheetId="13">INDEX('13'!d__Chart6_UnsecDemand,,1)</definedName>
    <definedName name="d_Demand_from_households__credit_card_P" comment="Auto-added dynamic range" localSheetId="15">INDEX(d__Chart6_UnsecDemand,,1)</definedName>
    <definedName name="d_Demand_from_households__credit_card_P" comment="Auto-added dynamic range" localSheetId="16">INDEX(d__Chart6_UnsecDemand,,1)</definedName>
    <definedName name="d_Demand_from_households__credit_card_P" comment="Auto-added dynamic range" localSheetId="2">INDEX(d__Chart6_UnsecDemand,,1)</definedName>
    <definedName name="d_Demand_from_households__credit_card_P" comment="Auto-added dynamic range" localSheetId="22">INDEX(d__Chart6_UnsecDemand,,1)</definedName>
    <definedName name="d_Demand_from_households__credit_card_P" comment="Auto-added dynamic range" localSheetId="23">INDEX('23'!d__Chart6_UnsecDemand,,1)</definedName>
    <definedName name="d_Demand_from_households__credit_card_P" comment="Auto-added dynamic range" localSheetId="24">INDEX('24'!d__Chart6_UnsecDemand,,1)</definedName>
    <definedName name="d_Demand_from_households__credit_card_P" comment="Auto-added dynamic range" localSheetId="25">INDEX(d__Chart6_UnsecDemand,,1)</definedName>
    <definedName name="d_Demand_from_households__credit_card_P" comment="Auto-added dynamic range" localSheetId="26">INDEX('25b'!d__Chart6_UnsecDemand,,1)</definedName>
    <definedName name="d_Demand_from_households__credit_card_P" comment="Auto-added dynamic range" localSheetId="27">INDEX(d__Chart6_UnsecDemand,,1)</definedName>
    <definedName name="d_Demand_from_households__credit_card_P" comment="Auto-added dynamic range" localSheetId="28">INDEX('27 '!d__Chart6_UnsecDemand,,1)</definedName>
    <definedName name="d_Demand_from_households__credit_card_P" comment="Auto-added dynamic range" localSheetId="29">INDEX('28'!d__Chart6_UnsecDemand,,1)</definedName>
    <definedName name="d_Demand_from_households__credit_card_P" comment="Auto-added dynamic range" localSheetId="3">INDEX(d__Chart6_UnsecDemand,,1)</definedName>
    <definedName name="d_Demand_from_households__credit_card_P" comment="Auto-added dynamic range" localSheetId="31">INDEX('30'!d__Chart6_UnsecDemand,,1)</definedName>
    <definedName name="d_Demand_from_households__credit_card_P" comment="Auto-added dynamic range" localSheetId="32">INDEX(d__Chart6_UnsecDemand,,1)</definedName>
    <definedName name="d_Demand_from_households__credit_card_P" comment="Auto-added dynamic range" localSheetId="33">INDEX(d__Chart6_UnsecDemand,,1)</definedName>
    <definedName name="d_Demand_from_households__credit_card_P" comment="Auto-added dynamic range" localSheetId="34">INDEX(d__Chart6_UnsecDemand,,1)</definedName>
    <definedName name="d_Demand_from_households__credit_card_P" comment="Auto-added dynamic range" localSheetId="37">INDEX(d__Chart6_UnsecDemand,,1)</definedName>
    <definedName name="d_Demand_from_households__credit_card_P" comment="Auto-added dynamic range" localSheetId="41">INDEX('39-41'!d__Chart6_UnsecDemand,,1)</definedName>
    <definedName name="d_Demand_from_households__credit_card_P" comment="Auto-added dynamic range" localSheetId="4">INDEX('4'!d__Chart6_UnsecDemand,,1)</definedName>
    <definedName name="d_Demand_from_households__credit_card_P" comment="Auto-added dynamic range" localSheetId="45">INDEX(d__Chart6_UnsecDemand,,1)</definedName>
    <definedName name="d_Demand_from_households__credit_card_P" comment="Auto-added dynamic range" localSheetId="46">INDEX('46a-b'!d__Chart6_UnsecDemand,,1)</definedName>
    <definedName name="d_Demand_from_households__credit_card_P" comment="Auto-added dynamic range" localSheetId="47">INDEX('47'!d__Chart6_UnsecDemand,,1)</definedName>
    <definedName name="d_Demand_from_households__credit_card_P" comment="Auto-added dynamic range" localSheetId="48">INDEX('48a-b '!d__Chart6_UnsecDemand,,1)</definedName>
    <definedName name="d_Demand_from_households__credit_card_P" comment="Auto-added dynamic range" localSheetId="49">INDEX('49a'!d__Chart6_UnsecDemand,,1)</definedName>
    <definedName name="d_Demand_from_households__credit_card_P" comment="Auto-added dynamic range" localSheetId="50">INDEX('49b'!d__Chart6_UnsecDemand,,1)</definedName>
    <definedName name="d_Demand_from_households__credit_card_P" comment="Auto-added dynamic range" localSheetId="5">INDEX(d__Chart6_UnsecDemand,,1)</definedName>
    <definedName name="d_Demand_from_households__credit_card_P" comment="Auto-added dynamic range" localSheetId="51">INDEX('50'!d__Chart6_UnsecDemand,,1)</definedName>
    <definedName name="d_Demand_from_households__credit_card_P" comment="Auto-added dynamic range" localSheetId="52">INDEX(d__Chart6_UnsecDemand,,1)</definedName>
    <definedName name="d_Demand_from_households__credit_card_P" comment="Auto-added dynamic range" localSheetId="53">INDEX('53a-b'!d__Chart6_UnsecDemand,,1)</definedName>
    <definedName name="d_Demand_from_households__credit_card_P" comment="Auto-added dynamic range" localSheetId="54">INDEX('53c'!d__Chart6_UnsecDemand,,1)</definedName>
    <definedName name="d_Demand_from_households__credit_card_P" comment="Auto-added dynamic range" localSheetId="56">INDEX('55a'!d__Chart6_UnsecDemand,,1)</definedName>
    <definedName name="d_Demand_from_households__credit_card_P" comment="Auto-added dynamic range" localSheetId="57">INDEX('55b'!d__Chart6_UnsecDemand,,1)</definedName>
    <definedName name="d_Demand_from_households__credit_card_P" comment="Auto-added dynamic range" localSheetId="58">INDEX('56'!d__Chart6_UnsecDemand,,1)</definedName>
    <definedName name="d_Demand_from_households__credit_card_P" comment="Auto-added dynamic range" localSheetId="59">INDEX(d__Chart6_UnsecDemand,,1)</definedName>
    <definedName name="d_Demand_from_households__credit_card_P" comment="Auto-added dynamic range" localSheetId="60">INDEX('58a'!d__Chart6_UnsecDemand,,1)</definedName>
    <definedName name="d_Demand_from_households__credit_card_P" comment="Auto-added dynamic range" localSheetId="61">INDEX('58b-c'!d__Chart6_UnsecDemand,,1)</definedName>
    <definedName name="d_Demand_from_households__credit_card_P" comment="Auto-added dynamic range" localSheetId="62">INDEX('58d'!d__Chart6_UnsecDemand,,1)</definedName>
    <definedName name="d_Demand_from_households__credit_card_P" comment="Auto-added dynamic range" localSheetId="63">INDEX('59-60'!d__Chart6_UnsecDemand,,1)</definedName>
    <definedName name="d_Demand_from_households__credit_card_P" comment="Auto-added dynamic range" localSheetId="6">INDEX(d__Chart6_UnsecDemand,,1)</definedName>
    <definedName name="d_Demand_from_households__credit_card_P" comment="Auto-added dynamic range" localSheetId="64">INDEX('61'!d__Chart6_UnsecDemand,,1)</definedName>
    <definedName name="d_Demand_from_households__credit_card_P" comment="Auto-added dynamic range" localSheetId="65">INDEX(d__Chart6_UnsecDemand,,1)</definedName>
    <definedName name="d_Demand_from_households__credit_card_P" comment="Auto-added dynamic range" localSheetId="66">INDEX('62b'!d__Chart6_UnsecDemand,,1)</definedName>
    <definedName name="d_Demand_from_households__credit_card_P" comment="Auto-added dynamic range" localSheetId="67">INDEX('63a-b'!d__Chart6_UnsecDemand,,1)</definedName>
    <definedName name="d_Demand_from_households__credit_card_P" comment="Auto-added dynamic range" localSheetId="68">INDEX('64'!d__Chart6_UnsecDemand,,1)</definedName>
    <definedName name="d_Demand_from_households__credit_card_P" comment="Auto-added dynamic range" localSheetId="69">INDEX('65a-b'!d__Chart6_UnsecDemand,,1)</definedName>
    <definedName name="d_Demand_from_households__credit_card_P" comment="Auto-added dynamic range" localSheetId="71">INDEX('67'!d__Chart6_UnsecDemand,,1)</definedName>
    <definedName name="d_Demand_from_households__credit_card_P" comment="Auto-added dynamic range" localSheetId="72">INDEX('68a-b '!d__Chart6_UnsecDemand,,1)</definedName>
    <definedName name="d_Demand_from_households__credit_card_P" comment="Auto-added dynamic range" localSheetId="73">INDEX('69a-b '!d__Chart6_UnsecDemand,,1)</definedName>
    <definedName name="d_Demand_from_households__credit_card_P" comment="Auto-added dynamic range" localSheetId="7">INDEX(d__Chart6_UnsecDemand,,1)</definedName>
    <definedName name="d_Demand_from_households__credit_card_P" comment="Auto-added dynamic range" localSheetId="74">INDEX(d__Chart6_UnsecDemand,,1)</definedName>
    <definedName name="d_Demand_from_households__credit_card_P" comment="Auto-added dynamic range" localSheetId="75">INDEX(d__Chart6_UnsecDemand,,1)</definedName>
    <definedName name="d_Demand_from_households__credit_card_P" comment="Auto-added dynamic range" localSheetId="76">INDEX(d__Chart6_UnsecDemand,,1)</definedName>
    <definedName name="d_Demand_from_households__credit_card_P" comment="Auto-added dynamic range" localSheetId="77">INDEX(d__Chart6_UnsecDemand,,1)</definedName>
    <definedName name="d_Demand_from_households__credit_card_P" comment="Auto-added dynamic range" localSheetId="78">INDEX(d__Chart6_UnsecDemand,,1)</definedName>
    <definedName name="d_Demand_from_households__credit_card_P" comment="Auto-added dynamic range" localSheetId="79">INDEX(d__Chart6_UnsecDemand,,1)</definedName>
    <definedName name="d_Demand_from_households__credit_card_P" comment="Auto-added dynamic range" localSheetId="8">INDEX(d__Chart6_UnsecDemand,,1)</definedName>
    <definedName name="d_Demand_from_households__credit_card_P" comment="Auto-added dynamic range" localSheetId="9">INDEX(d__Chart6_UnsecDemand,,1)</definedName>
    <definedName name="d_Demand_from_households__credit_card_P" comment="Auto-added dynamic range">INDEX(d__Chart6_UnsecDemand,,1)</definedName>
    <definedName name="d_Demand_from_households__other_N" comment="Auto-added dynamic range" localSheetId="1">INDEX('1'!d__Chart6_UnsecDemand,,4)</definedName>
    <definedName name="d_Demand_from_households__other_N" comment="Auto-added dynamic range" localSheetId="10">INDEX(d__Chart6_UnsecDemand,,4)</definedName>
    <definedName name="d_Demand_from_households__other_N" comment="Auto-added dynamic range" localSheetId="11">INDEX('11'!d__Chart6_UnsecDemand,,4)</definedName>
    <definedName name="d_Demand_from_households__other_N" comment="Auto-added dynamic range" localSheetId="12">INDEX('12'!d__Chart6_UnsecDemand,,4)</definedName>
    <definedName name="d_Demand_from_households__other_N" comment="Auto-added dynamic range" localSheetId="13">INDEX('13'!d__Chart6_UnsecDemand,,4)</definedName>
    <definedName name="d_Demand_from_households__other_N" comment="Auto-added dynamic range" localSheetId="15">INDEX(d__Chart6_UnsecDemand,,4)</definedName>
    <definedName name="d_Demand_from_households__other_N" comment="Auto-added dynamic range" localSheetId="16">INDEX(d__Chart6_UnsecDemand,,4)</definedName>
    <definedName name="d_Demand_from_households__other_N" comment="Auto-added dynamic range" localSheetId="2">INDEX(d__Chart6_UnsecDemand,,4)</definedName>
    <definedName name="d_Demand_from_households__other_N" comment="Auto-added dynamic range" localSheetId="22">INDEX(d__Chart6_UnsecDemand,,4)</definedName>
    <definedName name="d_Demand_from_households__other_N" comment="Auto-added dynamic range" localSheetId="23">INDEX('23'!d__Chart6_UnsecDemand,,4)</definedName>
    <definedName name="d_Demand_from_households__other_N" comment="Auto-added dynamic range" localSheetId="24">INDEX('24'!d__Chart6_UnsecDemand,,4)</definedName>
    <definedName name="d_Demand_from_households__other_N" comment="Auto-added dynamic range" localSheetId="25">INDEX(d__Chart6_UnsecDemand,,4)</definedName>
    <definedName name="d_Demand_from_households__other_N" comment="Auto-added dynamic range" localSheetId="26">INDEX('25b'!d__Chart6_UnsecDemand,,4)</definedName>
    <definedName name="d_Demand_from_households__other_N" comment="Auto-added dynamic range" localSheetId="27">INDEX(d__Chart6_UnsecDemand,,4)</definedName>
    <definedName name="d_Demand_from_households__other_N" comment="Auto-added dynamic range" localSheetId="28">INDEX('27 '!d__Chart6_UnsecDemand,,4)</definedName>
    <definedName name="d_Demand_from_households__other_N" comment="Auto-added dynamic range" localSheetId="29">INDEX('28'!d__Chart6_UnsecDemand,,4)</definedName>
    <definedName name="d_Demand_from_households__other_N" comment="Auto-added dynamic range" localSheetId="3">INDEX(d__Chart6_UnsecDemand,,4)</definedName>
    <definedName name="d_Demand_from_households__other_N" comment="Auto-added dynamic range" localSheetId="31">INDEX('30'!d__Chart6_UnsecDemand,,4)</definedName>
    <definedName name="d_Demand_from_households__other_N" comment="Auto-added dynamic range" localSheetId="32">INDEX(d__Chart6_UnsecDemand,,4)</definedName>
    <definedName name="d_Demand_from_households__other_N" comment="Auto-added dynamic range" localSheetId="33">INDEX(d__Chart6_UnsecDemand,,4)</definedName>
    <definedName name="d_Demand_from_households__other_N" comment="Auto-added dynamic range" localSheetId="34">INDEX(d__Chart6_UnsecDemand,,4)</definedName>
    <definedName name="d_Demand_from_households__other_N" comment="Auto-added dynamic range" localSheetId="37">INDEX(d__Chart6_UnsecDemand,,4)</definedName>
    <definedName name="d_Demand_from_households__other_N" comment="Auto-added dynamic range" localSheetId="41">INDEX('39-41'!d__Chart6_UnsecDemand,,4)</definedName>
    <definedName name="d_Demand_from_households__other_N" comment="Auto-added dynamic range" localSheetId="4">INDEX('4'!d__Chart6_UnsecDemand,,4)</definedName>
    <definedName name="d_Demand_from_households__other_N" comment="Auto-added dynamic range" localSheetId="45">INDEX(d__Chart6_UnsecDemand,,4)</definedName>
    <definedName name="d_Demand_from_households__other_N" comment="Auto-added dynamic range" localSheetId="46">INDEX('46a-b'!d__Chart6_UnsecDemand,,4)</definedName>
    <definedName name="d_Demand_from_households__other_N" comment="Auto-added dynamic range" localSheetId="47">INDEX('47'!d__Chart6_UnsecDemand,,4)</definedName>
    <definedName name="d_Demand_from_households__other_N" comment="Auto-added dynamic range" localSheetId="48">INDEX('48a-b '!d__Chart6_UnsecDemand,,4)</definedName>
    <definedName name="d_Demand_from_households__other_N" comment="Auto-added dynamic range" localSheetId="49">INDEX('49a'!d__Chart6_UnsecDemand,,4)</definedName>
    <definedName name="d_Demand_from_households__other_N" comment="Auto-added dynamic range" localSheetId="50">INDEX('49b'!d__Chart6_UnsecDemand,,4)</definedName>
    <definedName name="d_Demand_from_households__other_N" comment="Auto-added dynamic range" localSheetId="5">INDEX(d__Chart6_UnsecDemand,,4)</definedName>
    <definedName name="d_Demand_from_households__other_N" comment="Auto-added dynamic range" localSheetId="51">INDEX('50'!d__Chart6_UnsecDemand,,4)</definedName>
    <definedName name="d_Demand_from_households__other_N" comment="Auto-added dynamic range" localSheetId="52">INDEX(d__Chart6_UnsecDemand,,4)</definedName>
    <definedName name="d_Demand_from_households__other_N" comment="Auto-added dynamic range" localSheetId="53">INDEX('53a-b'!d__Chart6_UnsecDemand,,4)</definedName>
    <definedName name="d_Demand_from_households__other_N" comment="Auto-added dynamic range" localSheetId="54">INDEX('53c'!d__Chart6_UnsecDemand,,4)</definedName>
    <definedName name="d_Demand_from_households__other_N" comment="Auto-added dynamic range" localSheetId="56">INDEX('55a'!d__Chart6_UnsecDemand,,4)</definedName>
    <definedName name="d_Demand_from_households__other_N" comment="Auto-added dynamic range" localSheetId="57">INDEX('55b'!d__Chart6_UnsecDemand,,4)</definedName>
    <definedName name="d_Demand_from_households__other_N" comment="Auto-added dynamic range" localSheetId="58">INDEX('56'!d__Chart6_UnsecDemand,,4)</definedName>
    <definedName name="d_Demand_from_households__other_N" comment="Auto-added dynamic range" localSheetId="59">INDEX(d__Chart6_UnsecDemand,,4)</definedName>
    <definedName name="d_Demand_from_households__other_N" comment="Auto-added dynamic range" localSheetId="60">INDEX('58a'!d__Chart6_UnsecDemand,,4)</definedName>
    <definedName name="d_Demand_from_households__other_N" comment="Auto-added dynamic range" localSheetId="61">INDEX('58b-c'!d__Chart6_UnsecDemand,,4)</definedName>
    <definedName name="d_Demand_from_households__other_N" comment="Auto-added dynamic range" localSheetId="62">INDEX('58d'!d__Chart6_UnsecDemand,,4)</definedName>
    <definedName name="d_Demand_from_households__other_N" comment="Auto-added dynamic range" localSheetId="63">INDEX('59-60'!d__Chart6_UnsecDemand,,4)</definedName>
    <definedName name="d_Demand_from_households__other_N" comment="Auto-added dynamic range" localSheetId="6">INDEX(d__Chart6_UnsecDemand,,4)</definedName>
    <definedName name="d_Demand_from_households__other_N" comment="Auto-added dynamic range" localSheetId="64">INDEX('61'!d__Chart6_UnsecDemand,,4)</definedName>
    <definedName name="d_Demand_from_households__other_N" comment="Auto-added dynamic range" localSheetId="65">INDEX(d__Chart6_UnsecDemand,,4)</definedName>
    <definedName name="d_Demand_from_households__other_N" comment="Auto-added dynamic range" localSheetId="66">INDEX('62b'!d__Chart6_UnsecDemand,,4)</definedName>
    <definedName name="d_Demand_from_households__other_N" comment="Auto-added dynamic range" localSheetId="67">INDEX('63a-b'!d__Chart6_UnsecDemand,,4)</definedName>
    <definedName name="d_Demand_from_households__other_N" comment="Auto-added dynamic range" localSheetId="68">INDEX('64'!d__Chart6_UnsecDemand,,4)</definedName>
    <definedName name="d_Demand_from_households__other_N" comment="Auto-added dynamic range" localSheetId="69">INDEX('65a-b'!d__Chart6_UnsecDemand,,4)</definedName>
    <definedName name="d_Demand_from_households__other_N" comment="Auto-added dynamic range" localSheetId="71">INDEX('67'!d__Chart6_UnsecDemand,,4)</definedName>
    <definedName name="d_Demand_from_households__other_N" comment="Auto-added dynamic range" localSheetId="72">INDEX('68a-b '!d__Chart6_UnsecDemand,,4)</definedName>
    <definedName name="d_Demand_from_households__other_N" comment="Auto-added dynamic range" localSheetId="73">INDEX('69a-b '!d__Chart6_UnsecDemand,,4)</definedName>
    <definedName name="d_Demand_from_households__other_N" comment="Auto-added dynamic range" localSheetId="7">INDEX(d__Chart6_UnsecDemand,,4)</definedName>
    <definedName name="d_Demand_from_households__other_N" comment="Auto-added dynamic range" localSheetId="74">INDEX(d__Chart6_UnsecDemand,,4)</definedName>
    <definedName name="d_Demand_from_households__other_N" comment="Auto-added dynamic range" localSheetId="75">INDEX(d__Chart6_UnsecDemand,,4)</definedName>
    <definedName name="d_Demand_from_households__other_N" comment="Auto-added dynamic range" localSheetId="76">INDEX(d__Chart6_UnsecDemand,,4)</definedName>
    <definedName name="d_Demand_from_households__other_N" comment="Auto-added dynamic range" localSheetId="77">INDEX(d__Chart6_UnsecDemand,,4)</definedName>
    <definedName name="d_Demand_from_households__other_N" comment="Auto-added dynamic range" localSheetId="78">INDEX(d__Chart6_UnsecDemand,,4)</definedName>
    <definedName name="d_Demand_from_households__other_N" comment="Auto-added dynamic range" localSheetId="79">INDEX(d__Chart6_UnsecDemand,,4)</definedName>
    <definedName name="d_Demand_from_households__other_N" comment="Auto-added dynamic range" localSheetId="8">INDEX(d__Chart6_UnsecDemand,,4)</definedName>
    <definedName name="d_Demand_from_households__other_N" comment="Auto-added dynamic range" localSheetId="9">INDEX(d__Chart6_UnsecDemand,,4)</definedName>
    <definedName name="d_Demand_from_households__other_N" comment="Auto-added dynamic range">INDEX(d__Chart6_UnsecDemand,,4)</definedName>
    <definedName name="d_Demand_from_households__other_P" comment="Auto-added dynamic range" localSheetId="1">INDEX('1'!d__Chart6_UnsecDemand,,3)</definedName>
    <definedName name="d_Demand_from_households__other_P" comment="Auto-added dynamic range" localSheetId="10">INDEX(d__Chart6_UnsecDemand,,3)</definedName>
    <definedName name="d_Demand_from_households__other_P" comment="Auto-added dynamic range" localSheetId="11">INDEX('11'!d__Chart6_UnsecDemand,,3)</definedName>
    <definedName name="d_Demand_from_households__other_P" comment="Auto-added dynamic range" localSheetId="12">INDEX('12'!d__Chart6_UnsecDemand,,3)</definedName>
    <definedName name="d_Demand_from_households__other_P" comment="Auto-added dynamic range" localSheetId="13">INDEX('13'!d__Chart6_UnsecDemand,,3)</definedName>
    <definedName name="d_Demand_from_households__other_P" comment="Auto-added dynamic range" localSheetId="15">INDEX(d__Chart6_UnsecDemand,,3)</definedName>
    <definedName name="d_Demand_from_households__other_P" comment="Auto-added dynamic range" localSheetId="16">INDEX(d__Chart6_UnsecDemand,,3)</definedName>
    <definedName name="d_Demand_from_households__other_P" comment="Auto-added dynamic range" localSheetId="2">INDEX(d__Chart6_UnsecDemand,,3)</definedName>
    <definedName name="d_Demand_from_households__other_P" comment="Auto-added dynamic range" localSheetId="22">INDEX(d__Chart6_UnsecDemand,,3)</definedName>
    <definedName name="d_Demand_from_households__other_P" comment="Auto-added dynamic range" localSheetId="23">INDEX('23'!d__Chart6_UnsecDemand,,3)</definedName>
    <definedName name="d_Demand_from_households__other_P" comment="Auto-added dynamic range" localSheetId="24">INDEX('24'!d__Chart6_UnsecDemand,,3)</definedName>
    <definedName name="d_Demand_from_households__other_P" comment="Auto-added dynamic range" localSheetId="25">INDEX(d__Chart6_UnsecDemand,,3)</definedName>
    <definedName name="d_Demand_from_households__other_P" comment="Auto-added dynamic range" localSheetId="26">INDEX('25b'!d__Chart6_UnsecDemand,,3)</definedName>
    <definedName name="d_Demand_from_households__other_P" comment="Auto-added dynamic range" localSheetId="27">INDEX(d__Chart6_UnsecDemand,,3)</definedName>
    <definedName name="d_Demand_from_households__other_P" comment="Auto-added dynamic range" localSheetId="28">INDEX('27 '!d__Chart6_UnsecDemand,,3)</definedName>
    <definedName name="d_Demand_from_households__other_P" comment="Auto-added dynamic range" localSheetId="29">INDEX('28'!d__Chart6_UnsecDemand,,3)</definedName>
    <definedName name="d_Demand_from_households__other_P" comment="Auto-added dynamic range" localSheetId="3">INDEX(d__Chart6_UnsecDemand,,3)</definedName>
    <definedName name="d_Demand_from_households__other_P" comment="Auto-added dynamic range" localSheetId="31">INDEX('30'!d__Chart6_UnsecDemand,,3)</definedName>
    <definedName name="d_Demand_from_households__other_P" comment="Auto-added dynamic range" localSheetId="32">INDEX(d__Chart6_UnsecDemand,,3)</definedName>
    <definedName name="d_Demand_from_households__other_P" comment="Auto-added dynamic range" localSheetId="33">INDEX(d__Chart6_UnsecDemand,,3)</definedName>
    <definedName name="d_Demand_from_households__other_P" comment="Auto-added dynamic range" localSheetId="34">INDEX(d__Chart6_UnsecDemand,,3)</definedName>
    <definedName name="d_Demand_from_households__other_P" comment="Auto-added dynamic range" localSheetId="37">INDEX(d__Chart6_UnsecDemand,,3)</definedName>
    <definedName name="d_Demand_from_households__other_P" comment="Auto-added dynamic range" localSheetId="41">INDEX('39-41'!d__Chart6_UnsecDemand,,3)</definedName>
    <definedName name="d_Demand_from_households__other_P" comment="Auto-added dynamic range" localSheetId="4">INDEX('4'!d__Chart6_UnsecDemand,,3)</definedName>
    <definedName name="d_Demand_from_households__other_P" comment="Auto-added dynamic range" localSheetId="45">INDEX(d__Chart6_UnsecDemand,,3)</definedName>
    <definedName name="d_Demand_from_households__other_P" comment="Auto-added dynamic range" localSheetId="46">INDEX('46a-b'!d__Chart6_UnsecDemand,,3)</definedName>
    <definedName name="d_Demand_from_households__other_P" comment="Auto-added dynamic range" localSheetId="47">INDEX('47'!d__Chart6_UnsecDemand,,3)</definedName>
    <definedName name="d_Demand_from_households__other_P" comment="Auto-added dynamic range" localSheetId="48">INDEX('48a-b '!d__Chart6_UnsecDemand,,3)</definedName>
    <definedName name="d_Demand_from_households__other_P" comment="Auto-added dynamic range" localSheetId="49">INDEX('49a'!d__Chart6_UnsecDemand,,3)</definedName>
    <definedName name="d_Demand_from_households__other_P" comment="Auto-added dynamic range" localSheetId="50">INDEX('49b'!d__Chart6_UnsecDemand,,3)</definedName>
    <definedName name="d_Demand_from_households__other_P" comment="Auto-added dynamic range" localSheetId="5">INDEX(d__Chart6_UnsecDemand,,3)</definedName>
    <definedName name="d_Demand_from_households__other_P" comment="Auto-added dynamic range" localSheetId="51">INDEX('50'!d__Chart6_UnsecDemand,,3)</definedName>
    <definedName name="d_Demand_from_households__other_P" comment="Auto-added dynamic range" localSheetId="52">INDEX(d__Chart6_UnsecDemand,,3)</definedName>
    <definedName name="d_Demand_from_households__other_P" comment="Auto-added dynamic range" localSheetId="53">INDEX('53a-b'!d__Chart6_UnsecDemand,,3)</definedName>
    <definedName name="d_Demand_from_households__other_P" comment="Auto-added dynamic range" localSheetId="54">INDEX('53c'!d__Chart6_UnsecDemand,,3)</definedName>
    <definedName name="d_Demand_from_households__other_P" comment="Auto-added dynamic range" localSheetId="56">INDEX('55a'!d__Chart6_UnsecDemand,,3)</definedName>
    <definedName name="d_Demand_from_households__other_P" comment="Auto-added dynamic range" localSheetId="57">INDEX('55b'!d__Chart6_UnsecDemand,,3)</definedName>
    <definedName name="d_Demand_from_households__other_P" comment="Auto-added dynamic range" localSheetId="58">INDEX('56'!d__Chart6_UnsecDemand,,3)</definedName>
    <definedName name="d_Demand_from_households__other_P" comment="Auto-added dynamic range" localSheetId="59">INDEX(d__Chart6_UnsecDemand,,3)</definedName>
    <definedName name="d_Demand_from_households__other_P" comment="Auto-added dynamic range" localSheetId="60">INDEX('58a'!d__Chart6_UnsecDemand,,3)</definedName>
    <definedName name="d_Demand_from_households__other_P" comment="Auto-added dynamic range" localSheetId="61">INDEX('58b-c'!d__Chart6_UnsecDemand,,3)</definedName>
    <definedName name="d_Demand_from_households__other_P" comment="Auto-added dynamic range" localSheetId="62">INDEX('58d'!d__Chart6_UnsecDemand,,3)</definedName>
    <definedName name="d_Demand_from_households__other_P" comment="Auto-added dynamic range" localSheetId="63">INDEX('59-60'!d__Chart6_UnsecDemand,,3)</definedName>
    <definedName name="d_Demand_from_households__other_P" comment="Auto-added dynamic range" localSheetId="6">INDEX(d__Chart6_UnsecDemand,,3)</definedName>
    <definedName name="d_Demand_from_households__other_P" comment="Auto-added dynamic range" localSheetId="64">INDEX('61'!d__Chart6_UnsecDemand,,3)</definedName>
    <definedName name="d_Demand_from_households__other_P" comment="Auto-added dynamic range" localSheetId="65">INDEX(d__Chart6_UnsecDemand,,3)</definedName>
    <definedName name="d_Demand_from_households__other_P" comment="Auto-added dynamic range" localSheetId="66">INDEX('62b'!d__Chart6_UnsecDemand,,3)</definedName>
    <definedName name="d_Demand_from_households__other_P" comment="Auto-added dynamic range" localSheetId="67">INDEX('63a-b'!d__Chart6_UnsecDemand,,3)</definedName>
    <definedName name="d_Demand_from_households__other_P" comment="Auto-added dynamic range" localSheetId="68">INDEX('64'!d__Chart6_UnsecDemand,,3)</definedName>
    <definedName name="d_Demand_from_households__other_P" comment="Auto-added dynamic range" localSheetId="69">INDEX('65a-b'!d__Chart6_UnsecDemand,,3)</definedName>
    <definedName name="d_Demand_from_households__other_P" comment="Auto-added dynamic range" localSheetId="71">INDEX('67'!d__Chart6_UnsecDemand,,3)</definedName>
    <definedName name="d_Demand_from_households__other_P" comment="Auto-added dynamic range" localSheetId="72">INDEX('68a-b '!d__Chart6_UnsecDemand,,3)</definedName>
    <definedName name="d_Demand_from_households__other_P" comment="Auto-added dynamic range" localSheetId="73">INDEX('69a-b '!d__Chart6_UnsecDemand,,3)</definedName>
    <definedName name="d_Demand_from_households__other_P" comment="Auto-added dynamic range" localSheetId="7">INDEX(d__Chart6_UnsecDemand,,3)</definedName>
    <definedName name="d_Demand_from_households__other_P" comment="Auto-added dynamic range" localSheetId="74">INDEX(d__Chart6_UnsecDemand,,3)</definedName>
    <definedName name="d_Demand_from_households__other_P" comment="Auto-added dynamic range" localSheetId="75">INDEX(d__Chart6_UnsecDemand,,3)</definedName>
    <definedName name="d_Demand_from_households__other_P" comment="Auto-added dynamic range" localSheetId="76">INDEX(d__Chart6_UnsecDemand,,3)</definedName>
    <definedName name="d_Demand_from_households__other_P" comment="Auto-added dynamic range" localSheetId="77">INDEX(d__Chart6_UnsecDemand,,3)</definedName>
    <definedName name="d_Demand_from_households__other_P" comment="Auto-added dynamic range" localSheetId="78">INDEX(d__Chart6_UnsecDemand,,3)</definedName>
    <definedName name="d_Demand_from_households__other_P" comment="Auto-added dynamic range" localSheetId="79">INDEX(d__Chart6_UnsecDemand,,3)</definedName>
    <definedName name="d_Demand_from_households__other_P" comment="Auto-added dynamic range" localSheetId="8">INDEX(d__Chart6_UnsecDemand,,3)</definedName>
    <definedName name="d_Demand_from_households__other_P" comment="Auto-added dynamic range" localSheetId="9">INDEX(d__Chart6_UnsecDemand,,3)</definedName>
    <definedName name="d_Demand_from_households__other_P" comment="Auto-added dynamic range">INDEX(d__Chart6_UnsecDemand,,3)</definedName>
    <definedName name="D_G" localSheetId="1">#REF!</definedName>
    <definedName name="D_G" localSheetId="10">#REF!</definedName>
    <definedName name="D_G" localSheetId="11">#REF!</definedName>
    <definedName name="D_G" localSheetId="12">#REF!</definedName>
    <definedName name="D_G" localSheetId="13">#REF!</definedName>
    <definedName name="D_G" localSheetId="15">#REF!</definedName>
    <definedName name="D_G" localSheetId="16">#REF!</definedName>
    <definedName name="D_G" localSheetId="2">#REF!</definedName>
    <definedName name="D_G" localSheetId="23">#REF!</definedName>
    <definedName name="D_G" localSheetId="24">#REF!</definedName>
    <definedName name="D_G" localSheetId="25">#REF!</definedName>
    <definedName name="D_G" localSheetId="26">#REF!</definedName>
    <definedName name="D_G" localSheetId="27">#REF!</definedName>
    <definedName name="D_G" localSheetId="28">#REF!</definedName>
    <definedName name="D_G" localSheetId="29">#REF!</definedName>
    <definedName name="D_G" localSheetId="3">#REF!</definedName>
    <definedName name="D_G" localSheetId="31">#REF!</definedName>
    <definedName name="D_G" localSheetId="32">#REF!</definedName>
    <definedName name="D_G" localSheetId="33">#REF!</definedName>
    <definedName name="D_G" localSheetId="34">#REF!</definedName>
    <definedName name="D_G" localSheetId="37">#REF!</definedName>
    <definedName name="D_G" localSheetId="41">#REF!</definedName>
    <definedName name="D_G" localSheetId="4">#REF!</definedName>
    <definedName name="D_G" localSheetId="45">#REF!</definedName>
    <definedName name="D_G" localSheetId="46">#REF!</definedName>
    <definedName name="D_G" localSheetId="47">#REF!</definedName>
    <definedName name="D_G" localSheetId="48">#REF!</definedName>
    <definedName name="D_G" localSheetId="49">#REF!</definedName>
    <definedName name="D_G" localSheetId="50">#REF!</definedName>
    <definedName name="D_G" localSheetId="5">#REF!</definedName>
    <definedName name="D_G" localSheetId="51">#REF!</definedName>
    <definedName name="D_G" localSheetId="52">#REF!</definedName>
    <definedName name="D_G" localSheetId="53">#REF!</definedName>
    <definedName name="D_G" localSheetId="54">#REF!</definedName>
    <definedName name="D_G" localSheetId="56">#REF!</definedName>
    <definedName name="D_G" localSheetId="57">#REF!</definedName>
    <definedName name="D_G" localSheetId="58">#REF!</definedName>
    <definedName name="D_G" localSheetId="59">#REF!</definedName>
    <definedName name="D_G" localSheetId="60">#REF!</definedName>
    <definedName name="D_G" localSheetId="61">#REF!</definedName>
    <definedName name="D_G" localSheetId="62">#REF!</definedName>
    <definedName name="D_G" localSheetId="63">#REF!</definedName>
    <definedName name="D_G" localSheetId="6">#REF!</definedName>
    <definedName name="D_G" localSheetId="64">#REF!</definedName>
    <definedName name="D_G" localSheetId="65">#REF!</definedName>
    <definedName name="D_G" localSheetId="66">#REF!</definedName>
    <definedName name="D_G" localSheetId="67">#REF!</definedName>
    <definedName name="D_G" localSheetId="68">#REF!</definedName>
    <definedName name="D_G" localSheetId="69">#REF!</definedName>
    <definedName name="D_G" localSheetId="71">#REF!</definedName>
    <definedName name="D_G" localSheetId="72">#REF!</definedName>
    <definedName name="D_G" localSheetId="73">#REF!</definedName>
    <definedName name="D_G" localSheetId="7">#REF!</definedName>
    <definedName name="D_G" localSheetId="74">#REF!</definedName>
    <definedName name="D_G" localSheetId="75">#REF!</definedName>
    <definedName name="D_G" localSheetId="76">#REF!</definedName>
    <definedName name="D_G" localSheetId="77">#REF!</definedName>
    <definedName name="D_G" localSheetId="78">#REF!</definedName>
    <definedName name="D_G" localSheetId="79">#REF!</definedName>
    <definedName name="D_G" localSheetId="8">#REF!</definedName>
    <definedName name="D_G" localSheetId="9">#REF!</definedName>
    <definedName name="D_G">#REF!</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15">#REF!</definedName>
    <definedName name="D_Ind" localSheetId="16">#REF!</definedName>
    <definedName name="D_Ind" localSheetId="2">#REF!</definedName>
    <definedName name="D_Ind" localSheetId="23">#REF!</definedName>
    <definedName name="D_Ind" localSheetId="24">#REF!</definedName>
    <definedName name="D_Ind" localSheetId="25">#REF!</definedName>
    <definedName name="D_Ind" localSheetId="26">#REF!</definedName>
    <definedName name="D_Ind" localSheetId="27">#REF!</definedName>
    <definedName name="D_Ind" localSheetId="28">#REF!</definedName>
    <definedName name="D_Ind" localSheetId="29">#REF!</definedName>
    <definedName name="D_Ind" localSheetId="3">#REF!</definedName>
    <definedName name="D_Ind" localSheetId="31">#REF!</definedName>
    <definedName name="D_Ind" localSheetId="32">#REF!</definedName>
    <definedName name="D_Ind" localSheetId="33">#REF!</definedName>
    <definedName name="D_Ind" localSheetId="34">#REF!</definedName>
    <definedName name="D_Ind" localSheetId="37">#REF!</definedName>
    <definedName name="D_Ind" localSheetId="41">#REF!</definedName>
    <definedName name="D_Ind" localSheetId="4">#REF!</definedName>
    <definedName name="D_Ind" localSheetId="45">#REF!</definedName>
    <definedName name="D_Ind" localSheetId="46">#REF!</definedName>
    <definedName name="D_Ind" localSheetId="47">#REF!</definedName>
    <definedName name="D_Ind" localSheetId="48">#REF!</definedName>
    <definedName name="D_Ind" localSheetId="49">#REF!</definedName>
    <definedName name="D_Ind" localSheetId="50">#REF!</definedName>
    <definedName name="D_Ind" localSheetId="5">#REF!</definedName>
    <definedName name="D_Ind" localSheetId="51">#REF!</definedName>
    <definedName name="D_Ind" localSheetId="52">#REF!</definedName>
    <definedName name="D_Ind" localSheetId="53">#REF!</definedName>
    <definedName name="D_Ind" localSheetId="54">#REF!</definedName>
    <definedName name="D_Ind" localSheetId="56">#REF!</definedName>
    <definedName name="D_Ind" localSheetId="57">#REF!</definedName>
    <definedName name="D_Ind" localSheetId="58">#REF!</definedName>
    <definedName name="D_Ind" localSheetId="59">#REF!</definedName>
    <definedName name="D_Ind" localSheetId="60">#REF!</definedName>
    <definedName name="D_Ind" localSheetId="61">#REF!</definedName>
    <definedName name="D_Ind" localSheetId="62">#REF!</definedName>
    <definedName name="D_Ind" localSheetId="63">#REF!</definedName>
    <definedName name="D_Ind" localSheetId="6">#REF!</definedName>
    <definedName name="D_Ind" localSheetId="64">#REF!</definedName>
    <definedName name="D_Ind" localSheetId="65">#REF!</definedName>
    <definedName name="D_Ind" localSheetId="66">#REF!</definedName>
    <definedName name="D_Ind" localSheetId="67">#REF!</definedName>
    <definedName name="D_Ind" localSheetId="68">#REF!</definedName>
    <definedName name="D_Ind" localSheetId="69">#REF!</definedName>
    <definedName name="D_Ind" localSheetId="71">#REF!</definedName>
    <definedName name="D_Ind" localSheetId="72">#REF!</definedName>
    <definedName name="D_Ind" localSheetId="73">#REF!</definedName>
    <definedName name="D_Ind" localSheetId="7">#REF!</definedName>
    <definedName name="D_Ind" localSheetId="74">#REF!</definedName>
    <definedName name="D_Ind" localSheetId="75">#REF!</definedName>
    <definedName name="D_Ind" localSheetId="76">#REF!</definedName>
    <definedName name="D_Ind" localSheetId="77">#REF!</definedName>
    <definedName name="D_Ind" localSheetId="78">#REF!</definedName>
    <definedName name="D_Ind" localSheetId="79">#REF!</definedName>
    <definedName name="D_Ind" localSheetId="8">#REF!</definedName>
    <definedName name="D_Ind" localSheetId="9">#REF!</definedName>
    <definedName name="D_Ind">#REF!</definedName>
    <definedName name="D_L" localSheetId="1">#REF!</definedName>
    <definedName name="D_L" localSheetId="10">#REF!</definedName>
    <definedName name="D_L" localSheetId="11">#REF!</definedName>
    <definedName name="D_L" localSheetId="12">#REF!</definedName>
    <definedName name="D_L" localSheetId="13">#REF!</definedName>
    <definedName name="D_L" localSheetId="15">#REF!</definedName>
    <definedName name="D_L" localSheetId="16">#REF!</definedName>
    <definedName name="D_L" localSheetId="2">#REF!</definedName>
    <definedName name="D_L" localSheetId="23">#REF!</definedName>
    <definedName name="D_L" localSheetId="24">#REF!</definedName>
    <definedName name="D_L" localSheetId="25">#REF!</definedName>
    <definedName name="D_L" localSheetId="26">#REF!</definedName>
    <definedName name="D_L" localSheetId="27">#REF!</definedName>
    <definedName name="D_L" localSheetId="28">#REF!</definedName>
    <definedName name="D_L" localSheetId="29">#REF!</definedName>
    <definedName name="D_L" localSheetId="3">#REF!</definedName>
    <definedName name="D_L" localSheetId="31">#REF!</definedName>
    <definedName name="D_L" localSheetId="32">#REF!</definedName>
    <definedName name="D_L" localSheetId="33">#REF!</definedName>
    <definedName name="D_L" localSheetId="34">#REF!</definedName>
    <definedName name="D_L" localSheetId="37">#REF!</definedName>
    <definedName name="D_L" localSheetId="41">#REF!</definedName>
    <definedName name="D_L" localSheetId="4">#REF!</definedName>
    <definedName name="D_L" localSheetId="45">#REF!</definedName>
    <definedName name="D_L" localSheetId="46">#REF!</definedName>
    <definedName name="D_L" localSheetId="47">#REF!</definedName>
    <definedName name="D_L" localSheetId="48">#REF!</definedName>
    <definedName name="D_L" localSheetId="49">#REF!</definedName>
    <definedName name="D_L" localSheetId="50">#REF!</definedName>
    <definedName name="D_L" localSheetId="5">#REF!</definedName>
    <definedName name="D_L" localSheetId="51">#REF!</definedName>
    <definedName name="D_L" localSheetId="52">#REF!</definedName>
    <definedName name="D_L" localSheetId="53">#REF!</definedName>
    <definedName name="D_L" localSheetId="54">#REF!</definedName>
    <definedName name="D_L" localSheetId="56">#REF!</definedName>
    <definedName name="D_L" localSheetId="57">#REF!</definedName>
    <definedName name="D_L" localSheetId="58">#REF!</definedName>
    <definedName name="D_L" localSheetId="59">#REF!</definedName>
    <definedName name="D_L" localSheetId="60">#REF!</definedName>
    <definedName name="D_L" localSheetId="61">#REF!</definedName>
    <definedName name="D_L" localSheetId="62">#REF!</definedName>
    <definedName name="D_L" localSheetId="63">#REF!</definedName>
    <definedName name="D_L" localSheetId="6">#REF!</definedName>
    <definedName name="D_L" localSheetId="64">#REF!</definedName>
    <definedName name="D_L" localSheetId="65">#REF!</definedName>
    <definedName name="D_L" localSheetId="66">#REF!</definedName>
    <definedName name="D_L" localSheetId="67">#REF!</definedName>
    <definedName name="D_L" localSheetId="68">#REF!</definedName>
    <definedName name="D_L" localSheetId="69">#REF!</definedName>
    <definedName name="D_L" localSheetId="71">#REF!</definedName>
    <definedName name="D_L" localSheetId="72">#REF!</definedName>
    <definedName name="D_L" localSheetId="73">#REF!</definedName>
    <definedName name="D_L" localSheetId="7">#REF!</definedName>
    <definedName name="D_L" localSheetId="74">#REF!</definedName>
    <definedName name="D_L" localSheetId="75">#REF!</definedName>
    <definedName name="D_L" localSheetId="76">#REF!</definedName>
    <definedName name="D_L" localSheetId="77">#REF!</definedName>
    <definedName name="D_L" localSheetId="78">#REF!</definedName>
    <definedName name="D_L" localSheetId="79">#REF!</definedName>
    <definedName name="D_L" localSheetId="8">#REF!</definedName>
    <definedName name="D_L" localSheetId="9">#REF!</definedName>
    <definedName name="D_L">#REF!</definedName>
    <definedName name="d_loan_approvals__credit_card_N" comment="Auto-added dynamic range" localSheetId="1">INDEX('1'!d__Chart6_LA,,3)</definedName>
    <definedName name="d_loan_approvals__credit_card_N" comment="Auto-added dynamic range" localSheetId="10">INDEX(d__Chart6_LA,,3)</definedName>
    <definedName name="d_loan_approvals__credit_card_N" comment="Auto-added dynamic range" localSheetId="11">INDEX('11'!d__Chart6_LA,,3)</definedName>
    <definedName name="d_loan_approvals__credit_card_N" comment="Auto-added dynamic range" localSheetId="12">INDEX('12'!d__Chart6_LA,,3)</definedName>
    <definedName name="d_loan_approvals__credit_card_N" comment="Auto-added dynamic range" localSheetId="13">INDEX('13'!d__Chart6_LA,,3)</definedName>
    <definedName name="d_loan_approvals__credit_card_N" comment="Auto-added dynamic range" localSheetId="15">INDEX(d__Chart6_LA,,3)</definedName>
    <definedName name="d_loan_approvals__credit_card_N" comment="Auto-added dynamic range" localSheetId="16">INDEX(d__Chart6_LA,,3)</definedName>
    <definedName name="d_loan_approvals__credit_card_N" comment="Auto-added dynamic range" localSheetId="2">INDEX(d__Chart6_LA,,3)</definedName>
    <definedName name="d_loan_approvals__credit_card_N" comment="Auto-added dynamic range" localSheetId="22">INDEX(d__Chart6_LA,,3)</definedName>
    <definedName name="d_loan_approvals__credit_card_N" comment="Auto-added dynamic range" localSheetId="23">INDEX('23'!d__Chart6_LA,,3)</definedName>
    <definedName name="d_loan_approvals__credit_card_N" comment="Auto-added dynamic range" localSheetId="24">INDEX('24'!d__Chart6_LA,,3)</definedName>
    <definedName name="d_loan_approvals__credit_card_N" comment="Auto-added dynamic range" localSheetId="25">INDEX(d__Chart6_LA,,3)</definedName>
    <definedName name="d_loan_approvals__credit_card_N" comment="Auto-added dynamic range" localSheetId="26">INDEX('25b'!d__Chart6_LA,,3)</definedName>
    <definedName name="d_loan_approvals__credit_card_N" comment="Auto-added dynamic range" localSheetId="27">INDEX(d__Chart6_LA,,3)</definedName>
    <definedName name="d_loan_approvals__credit_card_N" comment="Auto-added dynamic range" localSheetId="28">INDEX('27 '!d__Chart6_LA,,3)</definedName>
    <definedName name="d_loan_approvals__credit_card_N" comment="Auto-added dynamic range" localSheetId="29">INDEX('28'!d__Chart6_LA,,3)</definedName>
    <definedName name="d_loan_approvals__credit_card_N" comment="Auto-added dynamic range" localSheetId="3">INDEX(d__Chart6_LA,,3)</definedName>
    <definedName name="d_loan_approvals__credit_card_N" comment="Auto-added dynamic range" localSheetId="31">INDEX('30'!d__Chart6_LA,,3)</definedName>
    <definedName name="d_loan_approvals__credit_card_N" comment="Auto-added dynamic range" localSheetId="32">INDEX(d__Chart6_LA,,3)</definedName>
    <definedName name="d_loan_approvals__credit_card_N" comment="Auto-added dynamic range" localSheetId="33">INDEX(d__Chart6_LA,,3)</definedName>
    <definedName name="d_loan_approvals__credit_card_N" comment="Auto-added dynamic range" localSheetId="34">INDEX(d__Chart6_LA,,3)</definedName>
    <definedName name="d_loan_approvals__credit_card_N" comment="Auto-added dynamic range" localSheetId="37">INDEX(d__Chart6_LA,,3)</definedName>
    <definedName name="d_loan_approvals__credit_card_N" comment="Auto-added dynamic range" localSheetId="41">INDEX('39-41'!d__Chart6_LA,,3)</definedName>
    <definedName name="d_loan_approvals__credit_card_N" comment="Auto-added dynamic range" localSheetId="4">INDEX('4'!d__Chart6_LA,,3)</definedName>
    <definedName name="d_loan_approvals__credit_card_N" comment="Auto-added dynamic range" localSheetId="45">INDEX(d__Chart6_LA,,3)</definedName>
    <definedName name="d_loan_approvals__credit_card_N" comment="Auto-added dynamic range" localSheetId="46">INDEX('46a-b'!d__Chart6_LA,,3)</definedName>
    <definedName name="d_loan_approvals__credit_card_N" comment="Auto-added dynamic range" localSheetId="47">INDEX('47'!d__Chart6_LA,,3)</definedName>
    <definedName name="d_loan_approvals__credit_card_N" comment="Auto-added dynamic range" localSheetId="48">INDEX('48a-b '!d__Chart6_LA,,3)</definedName>
    <definedName name="d_loan_approvals__credit_card_N" comment="Auto-added dynamic range" localSheetId="49">INDEX('49a'!d__Chart6_LA,,3)</definedName>
    <definedName name="d_loan_approvals__credit_card_N" comment="Auto-added dynamic range" localSheetId="50">INDEX('49b'!d__Chart6_LA,,3)</definedName>
    <definedName name="d_loan_approvals__credit_card_N" comment="Auto-added dynamic range" localSheetId="5">INDEX(d__Chart6_LA,,3)</definedName>
    <definedName name="d_loan_approvals__credit_card_N" comment="Auto-added dynamic range" localSheetId="51">INDEX('50'!d__Chart6_LA,,3)</definedName>
    <definedName name="d_loan_approvals__credit_card_N" comment="Auto-added dynamic range" localSheetId="52">INDEX(d__Chart6_LA,,3)</definedName>
    <definedName name="d_loan_approvals__credit_card_N" comment="Auto-added dynamic range" localSheetId="53">INDEX('53a-b'!d__Chart6_LA,,3)</definedName>
    <definedName name="d_loan_approvals__credit_card_N" comment="Auto-added dynamic range" localSheetId="54">INDEX('53c'!d__Chart6_LA,,3)</definedName>
    <definedName name="d_loan_approvals__credit_card_N" comment="Auto-added dynamic range" localSheetId="56">INDEX('55a'!d__Chart6_LA,,3)</definedName>
    <definedName name="d_loan_approvals__credit_card_N" comment="Auto-added dynamic range" localSheetId="57">INDEX('55b'!d__Chart6_LA,,3)</definedName>
    <definedName name="d_loan_approvals__credit_card_N" comment="Auto-added dynamic range" localSheetId="58">INDEX('56'!d__Chart6_LA,,3)</definedName>
    <definedName name="d_loan_approvals__credit_card_N" comment="Auto-added dynamic range" localSheetId="59">INDEX(d__Chart6_LA,,3)</definedName>
    <definedName name="d_loan_approvals__credit_card_N" comment="Auto-added dynamic range" localSheetId="60">INDEX('58a'!d__Chart6_LA,,3)</definedName>
    <definedName name="d_loan_approvals__credit_card_N" comment="Auto-added dynamic range" localSheetId="61">INDEX('58b-c'!d__Chart6_LA,,3)</definedName>
    <definedName name="d_loan_approvals__credit_card_N" comment="Auto-added dynamic range" localSheetId="62">INDEX('58d'!d__Chart6_LA,,3)</definedName>
    <definedName name="d_loan_approvals__credit_card_N" comment="Auto-added dynamic range" localSheetId="63">INDEX('59-60'!d__Chart6_LA,,3)</definedName>
    <definedName name="d_loan_approvals__credit_card_N" comment="Auto-added dynamic range" localSheetId="6">INDEX(d__Chart6_LA,,3)</definedName>
    <definedName name="d_loan_approvals__credit_card_N" comment="Auto-added dynamic range" localSheetId="64">INDEX('61'!d__Chart6_LA,,3)</definedName>
    <definedName name="d_loan_approvals__credit_card_N" comment="Auto-added dynamic range" localSheetId="65">INDEX(d__Chart6_LA,,3)</definedName>
    <definedName name="d_loan_approvals__credit_card_N" comment="Auto-added dynamic range" localSheetId="66">INDEX('62b'!d__Chart6_LA,,3)</definedName>
    <definedName name="d_loan_approvals__credit_card_N" comment="Auto-added dynamic range" localSheetId="67">INDEX('63a-b'!d__Chart6_LA,,3)</definedName>
    <definedName name="d_loan_approvals__credit_card_N" comment="Auto-added dynamic range" localSheetId="68">INDEX('64'!d__Chart6_LA,,3)</definedName>
    <definedName name="d_loan_approvals__credit_card_N" comment="Auto-added dynamic range" localSheetId="69">INDEX('65a-b'!d__Chart6_LA,,3)</definedName>
    <definedName name="d_loan_approvals__credit_card_N" comment="Auto-added dynamic range" localSheetId="71">INDEX('67'!d__Chart6_LA,,3)</definedName>
    <definedName name="d_loan_approvals__credit_card_N" comment="Auto-added dynamic range" localSheetId="72">INDEX('68a-b '!d__Chart6_LA,,3)</definedName>
    <definedName name="d_loan_approvals__credit_card_N" comment="Auto-added dynamic range" localSheetId="73">INDEX('69a-b '!d__Chart6_LA,,3)</definedName>
    <definedName name="d_loan_approvals__credit_card_N" comment="Auto-added dynamic range" localSheetId="7">INDEX(d__Chart6_LA,,3)</definedName>
    <definedName name="d_loan_approvals__credit_card_N" comment="Auto-added dynamic range" localSheetId="74">INDEX(d__Chart6_LA,,3)</definedName>
    <definedName name="d_loan_approvals__credit_card_N" comment="Auto-added dynamic range" localSheetId="75">INDEX(d__Chart6_LA,,3)</definedName>
    <definedName name="d_loan_approvals__credit_card_N" comment="Auto-added dynamic range" localSheetId="76">INDEX(d__Chart6_LA,,3)</definedName>
    <definedName name="d_loan_approvals__credit_card_N" comment="Auto-added dynamic range" localSheetId="77">INDEX(d__Chart6_LA,,3)</definedName>
    <definedName name="d_loan_approvals__credit_card_N" comment="Auto-added dynamic range" localSheetId="78">INDEX(d__Chart6_LA,,3)</definedName>
    <definedName name="d_loan_approvals__credit_card_N" comment="Auto-added dynamic range" localSheetId="79">INDEX(d__Chart6_LA,,3)</definedName>
    <definedName name="d_loan_approvals__credit_card_N" comment="Auto-added dynamic range" localSheetId="8">INDEX(d__Chart6_LA,,3)</definedName>
    <definedName name="d_loan_approvals__credit_card_N" comment="Auto-added dynamic range" localSheetId="9">INDEX(d__Chart6_LA,,3)</definedName>
    <definedName name="d_loan_approvals__credit_card_N" comment="Auto-added dynamic range">INDEX(d__Chart6_LA,,3)</definedName>
    <definedName name="d_loan_approvals__credit_card_P" comment="Auto-added dynamic range" localSheetId="1">INDEX('1'!d__Chart6_LA,,2)</definedName>
    <definedName name="d_loan_approvals__credit_card_P" comment="Auto-added dynamic range" localSheetId="10">INDEX(d__Chart6_LA,,2)</definedName>
    <definedName name="d_loan_approvals__credit_card_P" comment="Auto-added dynamic range" localSheetId="11">INDEX('11'!d__Chart6_LA,,2)</definedName>
    <definedName name="d_loan_approvals__credit_card_P" comment="Auto-added dynamic range" localSheetId="12">INDEX('12'!d__Chart6_LA,,2)</definedName>
    <definedName name="d_loan_approvals__credit_card_P" comment="Auto-added dynamic range" localSheetId="13">INDEX('13'!d__Chart6_LA,,2)</definedName>
    <definedName name="d_loan_approvals__credit_card_P" comment="Auto-added dynamic range" localSheetId="15">INDEX(d__Chart6_LA,,2)</definedName>
    <definedName name="d_loan_approvals__credit_card_P" comment="Auto-added dynamic range" localSheetId="16">INDEX(d__Chart6_LA,,2)</definedName>
    <definedName name="d_loan_approvals__credit_card_P" comment="Auto-added dynamic range" localSheetId="2">INDEX(d__Chart6_LA,,2)</definedName>
    <definedName name="d_loan_approvals__credit_card_P" comment="Auto-added dynamic range" localSheetId="22">INDEX(d__Chart6_LA,,2)</definedName>
    <definedName name="d_loan_approvals__credit_card_P" comment="Auto-added dynamic range" localSheetId="23">INDEX('23'!d__Chart6_LA,,2)</definedName>
    <definedName name="d_loan_approvals__credit_card_P" comment="Auto-added dynamic range" localSheetId="24">INDEX('24'!d__Chart6_LA,,2)</definedName>
    <definedName name="d_loan_approvals__credit_card_P" comment="Auto-added dynamic range" localSheetId="25">INDEX(d__Chart6_LA,,2)</definedName>
    <definedName name="d_loan_approvals__credit_card_P" comment="Auto-added dynamic range" localSheetId="26">INDEX('25b'!d__Chart6_LA,,2)</definedName>
    <definedName name="d_loan_approvals__credit_card_P" comment="Auto-added dynamic range" localSheetId="27">INDEX(d__Chart6_LA,,2)</definedName>
    <definedName name="d_loan_approvals__credit_card_P" comment="Auto-added dynamic range" localSheetId="28">INDEX('27 '!d__Chart6_LA,,2)</definedName>
    <definedName name="d_loan_approvals__credit_card_P" comment="Auto-added dynamic range" localSheetId="29">INDEX('28'!d__Chart6_LA,,2)</definedName>
    <definedName name="d_loan_approvals__credit_card_P" comment="Auto-added dynamic range" localSheetId="3">INDEX(d__Chart6_LA,,2)</definedName>
    <definedName name="d_loan_approvals__credit_card_P" comment="Auto-added dynamic range" localSheetId="31">INDEX('30'!d__Chart6_LA,,2)</definedName>
    <definedName name="d_loan_approvals__credit_card_P" comment="Auto-added dynamic range" localSheetId="32">INDEX(d__Chart6_LA,,2)</definedName>
    <definedName name="d_loan_approvals__credit_card_P" comment="Auto-added dynamic range" localSheetId="33">INDEX(d__Chart6_LA,,2)</definedName>
    <definedName name="d_loan_approvals__credit_card_P" comment="Auto-added dynamic range" localSheetId="34">INDEX(d__Chart6_LA,,2)</definedName>
    <definedName name="d_loan_approvals__credit_card_P" comment="Auto-added dynamic range" localSheetId="37">INDEX(d__Chart6_LA,,2)</definedName>
    <definedName name="d_loan_approvals__credit_card_P" comment="Auto-added dynamic range" localSheetId="41">INDEX('39-41'!d__Chart6_LA,,2)</definedName>
    <definedName name="d_loan_approvals__credit_card_P" comment="Auto-added dynamic range" localSheetId="4">INDEX('4'!d__Chart6_LA,,2)</definedName>
    <definedName name="d_loan_approvals__credit_card_P" comment="Auto-added dynamic range" localSheetId="45">INDEX(d__Chart6_LA,,2)</definedName>
    <definedName name="d_loan_approvals__credit_card_P" comment="Auto-added dynamic range" localSheetId="46">INDEX('46a-b'!d__Chart6_LA,,2)</definedName>
    <definedName name="d_loan_approvals__credit_card_P" comment="Auto-added dynamic range" localSheetId="47">INDEX('47'!d__Chart6_LA,,2)</definedName>
    <definedName name="d_loan_approvals__credit_card_P" comment="Auto-added dynamic range" localSheetId="48">INDEX('48a-b '!d__Chart6_LA,,2)</definedName>
    <definedName name="d_loan_approvals__credit_card_P" comment="Auto-added dynamic range" localSheetId="49">INDEX('49a'!d__Chart6_LA,,2)</definedName>
    <definedName name="d_loan_approvals__credit_card_P" comment="Auto-added dynamic range" localSheetId="50">INDEX('49b'!d__Chart6_LA,,2)</definedName>
    <definedName name="d_loan_approvals__credit_card_P" comment="Auto-added dynamic range" localSheetId="5">INDEX(d__Chart6_LA,,2)</definedName>
    <definedName name="d_loan_approvals__credit_card_P" comment="Auto-added dynamic range" localSheetId="51">INDEX('50'!d__Chart6_LA,,2)</definedName>
    <definedName name="d_loan_approvals__credit_card_P" comment="Auto-added dynamic range" localSheetId="52">INDEX(d__Chart6_LA,,2)</definedName>
    <definedName name="d_loan_approvals__credit_card_P" comment="Auto-added dynamic range" localSheetId="53">INDEX('53a-b'!d__Chart6_LA,,2)</definedName>
    <definedName name="d_loan_approvals__credit_card_P" comment="Auto-added dynamic range" localSheetId="54">INDEX('53c'!d__Chart6_LA,,2)</definedName>
    <definedName name="d_loan_approvals__credit_card_P" comment="Auto-added dynamic range" localSheetId="56">INDEX('55a'!d__Chart6_LA,,2)</definedName>
    <definedName name="d_loan_approvals__credit_card_P" comment="Auto-added dynamic range" localSheetId="57">INDEX('55b'!d__Chart6_LA,,2)</definedName>
    <definedName name="d_loan_approvals__credit_card_P" comment="Auto-added dynamic range" localSheetId="58">INDEX('56'!d__Chart6_LA,,2)</definedName>
    <definedName name="d_loan_approvals__credit_card_P" comment="Auto-added dynamic range" localSheetId="59">INDEX(d__Chart6_LA,,2)</definedName>
    <definedName name="d_loan_approvals__credit_card_P" comment="Auto-added dynamic range" localSheetId="60">INDEX('58a'!d__Chart6_LA,,2)</definedName>
    <definedName name="d_loan_approvals__credit_card_P" comment="Auto-added dynamic range" localSheetId="61">INDEX('58b-c'!d__Chart6_LA,,2)</definedName>
    <definedName name="d_loan_approvals__credit_card_P" comment="Auto-added dynamic range" localSheetId="62">INDEX('58d'!d__Chart6_LA,,2)</definedName>
    <definedName name="d_loan_approvals__credit_card_P" comment="Auto-added dynamic range" localSheetId="63">INDEX('59-60'!d__Chart6_LA,,2)</definedName>
    <definedName name="d_loan_approvals__credit_card_P" comment="Auto-added dynamic range" localSheetId="6">INDEX(d__Chart6_LA,,2)</definedName>
    <definedName name="d_loan_approvals__credit_card_P" comment="Auto-added dynamic range" localSheetId="64">INDEX('61'!d__Chart6_LA,,2)</definedName>
    <definedName name="d_loan_approvals__credit_card_P" comment="Auto-added dynamic range" localSheetId="65">INDEX(d__Chart6_LA,,2)</definedName>
    <definedName name="d_loan_approvals__credit_card_P" comment="Auto-added dynamic range" localSheetId="66">INDEX('62b'!d__Chart6_LA,,2)</definedName>
    <definedName name="d_loan_approvals__credit_card_P" comment="Auto-added dynamic range" localSheetId="67">INDEX('63a-b'!d__Chart6_LA,,2)</definedName>
    <definedName name="d_loan_approvals__credit_card_P" comment="Auto-added dynamic range" localSheetId="68">INDEX('64'!d__Chart6_LA,,2)</definedName>
    <definedName name="d_loan_approvals__credit_card_P" comment="Auto-added dynamic range" localSheetId="69">INDEX('65a-b'!d__Chart6_LA,,2)</definedName>
    <definedName name="d_loan_approvals__credit_card_P" comment="Auto-added dynamic range" localSheetId="71">INDEX('67'!d__Chart6_LA,,2)</definedName>
    <definedName name="d_loan_approvals__credit_card_P" comment="Auto-added dynamic range" localSheetId="72">INDEX('68a-b '!d__Chart6_LA,,2)</definedName>
    <definedName name="d_loan_approvals__credit_card_P" comment="Auto-added dynamic range" localSheetId="73">INDEX('69a-b '!d__Chart6_LA,,2)</definedName>
    <definedName name="d_loan_approvals__credit_card_P" comment="Auto-added dynamic range" localSheetId="7">INDEX(d__Chart6_LA,,2)</definedName>
    <definedName name="d_loan_approvals__credit_card_P" comment="Auto-added dynamic range" localSheetId="74">INDEX(d__Chart6_LA,,2)</definedName>
    <definedName name="d_loan_approvals__credit_card_P" comment="Auto-added dynamic range" localSheetId="75">INDEX(d__Chart6_LA,,2)</definedName>
    <definedName name="d_loan_approvals__credit_card_P" comment="Auto-added dynamic range" localSheetId="76">INDEX(d__Chart6_LA,,2)</definedName>
    <definedName name="d_loan_approvals__credit_card_P" comment="Auto-added dynamic range" localSheetId="77">INDEX(d__Chart6_LA,,2)</definedName>
    <definedName name="d_loan_approvals__credit_card_P" comment="Auto-added dynamic range" localSheetId="78">INDEX(d__Chart6_LA,,2)</definedName>
    <definedName name="d_loan_approvals__credit_card_P" comment="Auto-added dynamic range" localSheetId="79">INDEX(d__Chart6_LA,,2)</definedName>
    <definedName name="d_loan_approvals__credit_card_P" comment="Auto-added dynamic range" localSheetId="8">INDEX(d__Chart6_LA,,2)</definedName>
    <definedName name="d_loan_approvals__credit_card_P" comment="Auto-added dynamic range" localSheetId="9">INDEX(d__Chart6_LA,,2)</definedName>
    <definedName name="d_loan_approvals__credit_card_P" comment="Auto-added dynamic range">INDEX(d__Chart6_LA,,2)</definedName>
    <definedName name="d_loan_approvals__other_N" comment="Auto-added dynamic range" localSheetId="1">INDEX('1'!d__Chart6_LA,,5)</definedName>
    <definedName name="d_loan_approvals__other_N" comment="Auto-added dynamic range" localSheetId="10">INDEX(d__Chart6_LA,,5)</definedName>
    <definedName name="d_loan_approvals__other_N" comment="Auto-added dynamic range" localSheetId="11">INDEX('11'!d__Chart6_LA,,5)</definedName>
    <definedName name="d_loan_approvals__other_N" comment="Auto-added dynamic range" localSheetId="12">INDEX('12'!d__Chart6_LA,,5)</definedName>
    <definedName name="d_loan_approvals__other_N" comment="Auto-added dynamic range" localSheetId="13">INDEX('13'!d__Chart6_LA,,5)</definedName>
    <definedName name="d_loan_approvals__other_N" comment="Auto-added dynamic range" localSheetId="15">INDEX(d__Chart6_LA,,5)</definedName>
    <definedName name="d_loan_approvals__other_N" comment="Auto-added dynamic range" localSheetId="16">INDEX(d__Chart6_LA,,5)</definedName>
    <definedName name="d_loan_approvals__other_N" comment="Auto-added dynamic range" localSheetId="2">INDEX(d__Chart6_LA,,5)</definedName>
    <definedName name="d_loan_approvals__other_N" comment="Auto-added dynamic range" localSheetId="22">INDEX(d__Chart6_LA,,5)</definedName>
    <definedName name="d_loan_approvals__other_N" comment="Auto-added dynamic range" localSheetId="23">INDEX('23'!d__Chart6_LA,,5)</definedName>
    <definedName name="d_loan_approvals__other_N" comment="Auto-added dynamic range" localSheetId="24">INDEX('24'!d__Chart6_LA,,5)</definedName>
    <definedName name="d_loan_approvals__other_N" comment="Auto-added dynamic range" localSheetId="25">INDEX(d__Chart6_LA,,5)</definedName>
    <definedName name="d_loan_approvals__other_N" comment="Auto-added dynamic range" localSheetId="26">INDEX('25b'!d__Chart6_LA,,5)</definedName>
    <definedName name="d_loan_approvals__other_N" comment="Auto-added dynamic range" localSheetId="27">INDEX(d__Chart6_LA,,5)</definedName>
    <definedName name="d_loan_approvals__other_N" comment="Auto-added dynamic range" localSheetId="28">INDEX('27 '!d__Chart6_LA,,5)</definedName>
    <definedName name="d_loan_approvals__other_N" comment="Auto-added dynamic range" localSheetId="29">INDEX('28'!d__Chart6_LA,,5)</definedName>
    <definedName name="d_loan_approvals__other_N" comment="Auto-added dynamic range" localSheetId="3">INDEX(d__Chart6_LA,,5)</definedName>
    <definedName name="d_loan_approvals__other_N" comment="Auto-added dynamic range" localSheetId="31">INDEX('30'!d__Chart6_LA,,5)</definedName>
    <definedName name="d_loan_approvals__other_N" comment="Auto-added dynamic range" localSheetId="32">INDEX(d__Chart6_LA,,5)</definedName>
    <definedName name="d_loan_approvals__other_N" comment="Auto-added dynamic range" localSheetId="33">INDEX(d__Chart6_LA,,5)</definedName>
    <definedName name="d_loan_approvals__other_N" comment="Auto-added dynamic range" localSheetId="34">INDEX(d__Chart6_LA,,5)</definedName>
    <definedName name="d_loan_approvals__other_N" comment="Auto-added dynamic range" localSheetId="37">INDEX(d__Chart6_LA,,5)</definedName>
    <definedName name="d_loan_approvals__other_N" comment="Auto-added dynamic range" localSheetId="41">INDEX('39-41'!d__Chart6_LA,,5)</definedName>
    <definedName name="d_loan_approvals__other_N" comment="Auto-added dynamic range" localSheetId="4">INDEX('4'!d__Chart6_LA,,5)</definedName>
    <definedName name="d_loan_approvals__other_N" comment="Auto-added dynamic range" localSheetId="45">INDEX(d__Chart6_LA,,5)</definedName>
    <definedName name="d_loan_approvals__other_N" comment="Auto-added dynamic range" localSheetId="46">INDEX('46a-b'!d__Chart6_LA,,5)</definedName>
    <definedName name="d_loan_approvals__other_N" comment="Auto-added dynamic range" localSheetId="47">INDEX('47'!d__Chart6_LA,,5)</definedName>
    <definedName name="d_loan_approvals__other_N" comment="Auto-added dynamic range" localSheetId="48">INDEX('48a-b '!d__Chart6_LA,,5)</definedName>
    <definedName name="d_loan_approvals__other_N" comment="Auto-added dynamic range" localSheetId="49">INDEX('49a'!d__Chart6_LA,,5)</definedName>
    <definedName name="d_loan_approvals__other_N" comment="Auto-added dynamic range" localSheetId="50">INDEX('49b'!d__Chart6_LA,,5)</definedName>
    <definedName name="d_loan_approvals__other_N" comment="Auto-added dynamic range" localSheetId="5">INDEX(d__Chart6_LA,,5)</definedName>
    <definedName name="d_loan_approvals__other_N" comment="Auto-added dynamic range" localSheetId="51">INDEX('50'!d__Chart6_LA,,5)</definedName>
    <definedName name="d_loan_approvals__other_N" comment="Auto-added dynamic range" localSheetId="52">INDEX(d__Chart6_LA,,5)</definedName>
    <definedName name="d_loan_approvals__other_N" comment="Auto-added dynamic range" localSheetId="53">INDEX('53a-b'!d__Chart6_LA,,5)</definedName>
    <definedName name="d_loan_approvals__other_N" comment="Auto-added dynamic range" localSheetId="54">INDEX('53c'!d__Chart6_LA,,5)</definedName>
    <definedName name="d_loan_approvals__other_N" comment="Auto-added dynamic range" localSheetId="56">INDEX('55a'!d__Chart6_LA,,5)</definedName>
    <definedName name="d_loan_approvals__other_N" comment="Auto-added dynamic range" localSheetId="57">INDEX('55b'!d__Chart6_LA,,5)</definedName>
    <definedName name="d_loan_approvals__other_N" comment="Auto-added dynamic range" localSheetId="58">INDEX('56'!d__Chart6_LA,,5)</definedName>
    <definedName name="d_loan_approvals__other_N" comment="Auto-added dynamic range" localSheetId="59">INDEX(d__Chart6_LA,,5)</definedName>
    <definedName name="d_loan_approvals__other_N" comment="Auto-added dynamic range" localSheetId="60">INDEX('58a'!d__Chart6_LA,,5)</definedName>
    <definedName name="d_loan_approvals__other_N" comment="Auto-added dynamic range" localSheetId="61">INDEX('58b-c'!d__Chart6_LA,,5)</definedName>
    <definedName name="d_loan_approvals__other_N" comment="Auto-added dynamic range" localSheetId="62">INDEX('58d'!d__Chart6_LA,,5)</definedName>
    <definedName name="d_loan_approvals__other_N" comment="Auto-added dynamic range" localSheetId="63">INDEX('59-60'!d__Chart6_LA,,5)</definedName>
    <definedName name="d_loan_approvals__other_N" comment="Auto-added dynamic range" localSheetId="6">INDEX(d__Chart6_LA,,5)</definedName>
    <definedName name="d_loan_approvals__other_N" comment="Auto-added dynamic range" localSheetId="64">INDEX('61'!d__Chart6_LA,,5)</definedName>
    <definedName name="d_loan_approvals__other_N" comment="Auto-added dynamic range" localSheetId="65">INDEX(d__Chart6_LA,,5)</definedName>
    <definedName name="d_loan_approvals__other_N" comment="Auto-added dynamic range" localSheetId="66">INDEX('62b'!d__Chart6_LA,,5)</definedName>
    <definedName name="d_loan_approvals__other_N" comment="Auto-added dynamic range" localSheetId="67">INDEX('63a-b'!d__Chart6_LA,,5)</definedName>
    <definedName name="d_loan_approvals__other_N" comment="Auto-added dynamic range" localSheetId="68">INDEX('64'!d__Chart6_LA,,5)</definedName>
    <definedName name="d_loan_approvals__other_N" comment="Auto-added dynamic range" localSheetId="69">INDEX('65a-b'!d__Chart6_LA,,5)</definedName>
    <definedName name="d_loan_approvals__other_N" comment="Auto-added dynamic range" localSheetId="71">INDEX('67'!d__Chart6_LA,,5)</definedName>
    <definedName name="d_loan_approvals__other_N" comment="Auto-added dynamic range" localSheetId="72">INDEX('68a-b '!d__Chart6_LA,,5)</definedName>
    <definedName name="d_loan_approvals__other_N" comment="Auto-added dynamic range" localSheetId="73">INDEX('69a-b '!d__Chart6_LA,,5)</definedName>
    <definedName name="d_loan_approvals__other_N" comment="Auto-added dynamic range" localSheetId="7">INDEX(d__Chart6_LA,,5)</definedName>
    <definedName name="d_loan_approvals__other_N" comment="Auto-added dynamic range" localSheetId="74">INDEX(d__Chart6_LA,,5)</definedName>
    <definedName name="d_loan_approvals__other_N" comment="Auto-added dynamic range" localSheetId="75">INDEX(d__Chart6_LA,,5)</definedName>
    <definedName name="d_loan_approvals__other_N" comment="Auto-added dynamic range" localSheetId="76">INDEX(d__Chart6_LA,,5)</definedName>
    <definedName name="d_loan_approvals__other_N" comment="Auto-added dynamic range" localSheetId="77">INDEX(d__Chart6_LA,,5)</definedName>
    <definedName name="d_loan_approvals__other_N" comment="Auto-added dynamic range" localSheetId="78">INDEX(d__Chart6_LA,,5)</definedName>
    <definedName name="d_loan_approvals__other_N" comment="Auto-added dynamic range" localSheetId="79">INDEX(d__Chart6_LA,,5)</definedName>
    <definedName name="d_loan_approvals__other_N" comment="Auto-added dynamic range" localSheetId="8">INDEX(d__Chart6_LA,,5)</definedName>
    <definedName name="d_loan_approvals__other_N" comment="Auto-added dynamic range" localSheetId="9">INDEX(d__Chart6_LA,,5)</definedName>
    <definedName name="d_loan_approvals__other_N" comment="Auto-added dynamic range">INDEX(d__Chart6_LA,,5)</definedName>
    <definedName name="d_loan_approvals__other_P" comment="Auto-added dynamic range" localSheetId="1">INDEX('1'!d__Chart6_LA,,4)</definedName>
    <definedName name="d_loan_approvals__other_P" comment="Auto-added dynamic range" localSheetId="10">INDEX(d__Chart6_LA,,4)</definedName>
    <definedName name="d_loan_approvals__other_P" comment="Auto-added dynamic range" localSheetId="11">INDEX('11'!d__Chart6_LA,,4)</definedName>
    <definedName name="d_loan_approvals__other_P" comment="Auto-added dynamic range" localSheetId="12">INDEX('12'!d__Chart6_LA,,4)</definedName>
    <definedName name="d_loan_approvals__other_P" comment="Auto-added dynamic range" localSheetId="13">INDEX('13'!d__Chart6_LA,,4)</definedName>
    <definedName name="d_loan_approvals__other_P" comment="Auto-added dynamic range" localSheetId="15">INDEX(d__Chart6_LA,,4)</definedName>
    <definedName name="d_loan_approvals__other_P" comment="Auto-added dynamic range" localSheetId="16">INDEX(d__Chart6_LA,,4)</definedName>
    <definedName name="d_loan_approvals__other_P" comment="Auto-added dynamic range" localSheetId="2">INDEX(d__Chart6_LA,,4)</definedName>
    <definedName name="d_loan_approvals__other_P" comment="Auto-added dynamic range" localSheetId="22">INDEX(d__Chart6_LA,,4)</definedName>
    <definedName name="d_loan_approvals__other_P" comment="Auto-added dynamic range" localSheetId="23">INDEX('23'!d__Chart6_LA,,4)</definedName>
    <definedName name="d_loan_approvals__other_P" comment="Auto-added dynamic range" localSheetId="24">INDEX('24'!d__Chart6_LA,,4)</definedName>
    <definedName name="d_loan_approvals__other_P" comment="Auto-added dynamic range" localSheetId="25">INDEX(d__Chart6_LA,,4)</definedName>
    <definedName name="d_loan_approvals__other_P" comment="Auto-added dynamic range" localSheetId="26">INDEX('25b'!d__Chart6_LA,,4)</definedName>
    <definedName name="d_loan_approvals__other_P" comment="Auto-added dynamic range" localSheetId="27">INDEX(d__Chart6_LA,,4)</definedName>
    <definedName name="d_loan_approvals__other_P" comment="Auto-added dynamic range" localSheetId="28">INDEX('27 '!d__Chart6_LA,,4)</definedName>
    <definedName name="d_loan_approvals__other_P" comment="Auto-added dynamic range" localSheetId="29">INDEX('28'!d__Chart6_LA,,4)</definedName>
    <definedName name="d_loan_approvals__other_P" comment="Auto-added dynamic range" localSheetId="3">INDEX(d__Chart6_LA,,4)</definedName>
    <definedName name="d_loan_approvals__other_P" comment="Auto-added dynamic range" localSheetId="31">INDEX('30'!d__Chart6_LA,,4)</definedName>
    <definedName name="d_loan_approvals__other_P" comment="Auto-added dynamic range" localSheetId="32">INDEX(d__Chart6_LA,,4)</definedName>
    <definedName name="d_loan_approvals__other_P" comment="Auto-added dynamic range" localSheetId="33">INDEX(d__Chart6_LA,,4)</definedName>
    <definedName name="d_loan_approvals__other_P" comment="Auto-added dynamic range" localSheetId="34">INDEX(d__Chart6_LA,,4)</definedName>
    <definedName name="d_loan_approvals__other_P" comment="Auto-added dynamic range" localSheetId="37">INDEX(d__Chart6_LA,,4)</definedName>
    <definedName name="d_loan_approvals__other_P" comment="Auto-added dynamic range" localSheetId="41">INDEX('39-41'!d__Chart6_LA,,4)</definedName>
    <definedName name="d_loan_approvals__other_P" comment="Auto-added dynamic range" localSheetId="4">INDEX('4'!d__Chart6_LA,,4)</definedName>
    <definedName name="d_loan_approvals__other_P" comment="Auto-added dynamic range" localSheetId="45">INDEX(d__Chart6_LA,,4)</definedName>
    <definedName name="d_loan_approvals__other_P" comment="Auto-added dynamic range" localSheetId="46">INDEX('46a-b'!d__Chart6_LA,,4)</definedName>
    <definedName name="d_loan_approvals__other_P" comment="Auto-added dynamic range" localSheetId="47">INDEX('47'!d__Chart6_LA,,4)</definedName>
    <definedName name="d_loan_approvals__other_P" comment="Auto-added dynamic range" localSheetId="48">INDEX('48a-b '!d__Chart6_LA,,4)</definedName>
    <definedName name="d_loan_approvals__other_P" comment="Auto-added dynamic range" localSheetId="49">INDEX('49a'!d__Chart6_LA,,4)</definedName>
    <definedName name="d_loan_approvals__other_P" comment="Auto-added dynamic range" localSheetId="50">INDEX('49b'!d__Chart6_LA,,4)</definedName>
    <definedName name="d_loan_approvals__other_P" comment="Auto-added dynamic range" localSheetId="5">INDEX(d__Chart6_LA,,4)</definedName>
    <definedName name="d_loan_approvals__other_P" comment="Auto-added dynamic range" localSheetId="51">INDEX('50'!d__Chart6_LA,,4)</definedName>
    <definedName name="d_loan_approvals__other_P" comment="Auto-added dynamic range" localSheetId="52">INDEX(d__Chart6_LA,,4)</definedName>
    <definedName name="d_loan_approvals__other_P" comment="Auto-added dynamic range" localSheetId="53">INDEX('53a-b'!d__Chart6_LA,,4)</definedName>
    <definedName name="d_loan_approvals__other_P" comment="Auto-added dynamic range" localSheetId="54">INDEX('53c'!d__Chart6_LA,,4)</definedName>
    <definedName name="d_loan_approvals__other_P" comment="Auto-added dynamic range" localSheetId="56">INDEX('55a'!d__Chart6_LA,,4)</definedName>
    <definedName name="d_loan_approvals__other_P" comment="Auto-added dynamic range" localSheetId="57">INDEX('55b'!d__Chart6_LA,,4)</definedName>
    <definedName name="d_loan_approvals__other_P" comment="Auto-added dynamic range" localSheetId="58">INDEX('56'!d__Chart6_LA,,4)</definedName>
    <definedName name="d_loan_approvals__other_P" comment="Auto-added dynamic range" localSheetId="59">INDEX(d__Chart6_LA,,4)</definedName>
    <definedName name="d_loan_approvals__other_P" comment="Auto-added dynamic range" localSheetId="60">INDEX('58a'!d__Chart6_LA,,4)</definedName>
    <definedName name="d_loan_approvals__other_P" comment="Auto-added dynamic range" localSheetId="61">INDEX('58b-c'!d__Chart6_LA,,4)</definedName>
    <definedName name="d_loan_approvals__other_P" comment="Auto-added dynamic range" localSheetId="62">INDEX('58d'!d__Chart6_LA,,4)</definedName>
    <definedName name="d_loan_approvals__other_P" comment="Auto-added dynamic range" localSheetId="63">INDEX('59-60'!d__Chart6_LA,,4)</definedName>
    <definedName name="d_loan_approvals__other_P" comment="Auto-added dynamic range" localSheetId="6">INDEX(d__Chart6_LA,,4)</definedName>
    <definedName name="d_loan_approvals__other_P" comment="Auto-added dynamic range" localSheetId="64">INDEX('61'!d__Chart6_LA,,4)</definedName>
    <definedName name="d_loan_approvals__other_P" comment="Auto-added dynamic range" localSheetId="65">INDEX(d__Chart6_LA,,4)</definedName>
    <definedName name="d_loan_approvals__other_P" comment="Auto-added dynamic range" localSheetId="66">INDEX('62b'!d__Chart6_LA,,4)</definedName>
    <definedName name="d_loan_approvals__other_P" comment="Auto-added dynamic range" localSheetId="67">INDEX('63a-b'!d__Chart6_LA,,4)</definedName>
    <definedName name="d_loan_approvals__other_P" comment="Auto-added dynamic range" localSheetId="68">INDEX('64'!d__Chart6_LA,,4)</definedName>
    <definedName name="d_loan_approvals__other_P" comment="Auto-added dynamic range" localSheetId="69">INDEX('65a-b'!d__Chart6_LA,,4)</definedName>
    <definedName name="d_loan_approvals__other_P" comment="Auto-added dynamic range" localSheetId="71">INDEX('67'!d__Chart6_LA,,4)</definedName>
    <definedName name="d_loan_approvals__other_P" comment="Auto-added dynamic range" localSheetId="72">INDEX('68a-b '!d__Chart6_LA,,4)</definedName>
    <definedName name="d_loan_approvals__other_P" comment="Auto-added dynamic range" localSheetId="73">INDEX('69a-b '!d__Chart6_LA,,4)</definedName>
    <definedName name="d_loan_approvals__other_P" comment="Auto-added dynamic range" localSheetId="7">INDEX(d__Chart6_LA,,4)</definedName>
    <definedName name="d_loan_approvals__other_P" comment="Auto-added dynamic range" localSheetId="74">INDEX(d__Chart6_LA,,4)</definedName>
    <definedName name="d_loan_approvals__other_P" comment="Auto-added dynamic range" localSheetId="75">INDEX(d__Chart6_LA,,4)</definedName>
    <definedName name="d_loan_approvals__other_P" comment="Auto-added dynamic range" localSheetId="76">INDEX(d__Chart6_LA,,4)</definedName>
    <definedName name="d_loan_approvals__other_P" comment="Auto-added dynamic range" localSheetId="77">INDEX(d__Chart6_LA,,4)</definedName>
    <definedName name="d_loan_approvals__other_P" comment="Auto-added dynamic range" localSheetId="78">INDEX(d__Chart6_LA,,4)</definedName>
    <definedName name="d_loan_approvals__other_P" comment="Auto-added dynamic range" localSheetId="79">INDEX(d__Chart6_LA,,4)</definedName>
    <definedName name="d_loan_approvals__other_P" comment="Auto-added dynamic range" localSheetId="8">INDEX(d__Chart6_LA,,4)</definedName>
    <definedName name="d_loan_approvals__other_P" comment="Auto-added dynamic range" localSheetId="9">INDEX(d__Chart6_LA,,4)</definedName>
    <definedName name="d_loan_approvals__other_P" comment="Auto-added dynamic range">INDEX(d__Chart6_LA,,4)</definedName>
    <definedName name="d_Loss_given_default" comment="Auto-added dynamic range" localSheetId="1">INDEX('1'!d__Chart4,,3)</definedName>
    <definedName name="d_Loss_given_default" comment="Auto-added dynamic range" localSheetId="10">INDEX('10'!d__Chart4,,3)</definedName>
    <definedName name="d_Loss_given_default" comment="Auto-added dynamic range" localSheetId="11">INDEX('11'!d__Chart4,,3)</definedName>
    <definedName name="d_Loss_given_default" comment="Auto-added dynamic range" localSheetId="12">INDEX('12'!d__Chart4,,3)</definedName>
    <definedName name="d_Loss_given_default" comment="Auto-added dynamic range" localSheetId="13">INDEX('13'!d__Chart4,,3)</definedName>
    <definedName name="d_Loss_given_default" comment="Auto-added dynamic range" localSheetId="15">INDEX('15'!d__Chart4,,3)</definedName>
    <definedName name="d_Loss_given_default" comment="Auto-added dynamic range" localSheetId="16">INDEX('16'!d__Chart4,,3)</definedName>
    <definedName name="d_Loss_given_default" comment="Auto-added dynamic range" localSheetId="2">INDEX('2'!d__Chart4,,3)</definedName>
    <definedName name="d_Loss_given_default" comment="Auto-added dynamic range" localSheetId="22">INDEX(d__Chart4,,3)</definedName>
    <definedName name="d_Loss_given_default" comment="Auto-added dynamic range" localSheetId="23">INDEX('23'!d__Chart4,,3)</definedName>
    <definedName name="d_Loss_given_default" comment="Auto-added dynamic range" localSheetId="24">INDEX('24'!d__Chart4,,3)</definedName>
    <definedName name="d_Loss_given_default" comment="Auto-added dynamic range" localSheetId="25">INDEX('25a'!d__Chart4,,3)</definedName>
    <definedName name="d_Loss_given_default" comment="Auto-added dynamic range" localSheetId="26">INDEX('25b'!d__Chart4,,3)</definedName>
    <definedName name="d_Loss_given_default" comment="Auto-added dynamic range" localSheetId="27">INDEX('26'!d__Chart4,,3)</definedName>
    <definedName name="d_Loss_given_default" comment="Auto-added dynamic range" localSheetId="28">INDEX('27 '!d__Chart4,,3)</definedName>
    <definedName name="d_Loss_given_default" comment="Auto-added dynamic range" localSheetId="29">INDEX('28'!d__Chart4,,3)</definedName>
    <definedName name="d_Loss_given_default" comment="Auto-added dynamic range" localSheetId="3">INDEX('3'!d__Chart4,,3)</definedName>
    <definedName name="d_Loss_given_default" comment="Auto-added dynamic range" localSheetId="31">INDEX('30'!d__Chart4,,3)</definedName>
    <definedName name="d_Loss_given_default" comment="Auto-added dynamic range" localSheetId="32">INDEX('31'!d__Chart4,,3)</definedName>
    <definedName name="d_Loss_given_default" comment="Auto-added dynamic range" localSheetId="33">INDEX('32'!d__Chart4,,3)</definedName>
    <definedName name="d_Loss_given_default" comment="Auto-added dynamic range" localSheetId="34">INDEX('33'!d__Chart4,,3)</definedName>
    <definedName name="d_Loss_given_default" comment="Auto-added dynamic range" localSheetId="37">INDEX('36'!d__Chart4,,3)</definedName>
    <definedName name="d_Loss_given_default" comment="Auto-added dynamic range" localSheetId="41">INDEX('39-41'!d__Chart4,,3)</definedName>
    <definedName name="d_Loss_given_default" comment="Auto-added dynamic range" localSheetId="4">INDEX('4'!d__Chart4,,3)</definedName>
    <definedName name="d_Loss_given_default" comment="Auto-added dynamic range" localSheetId="45">INDEX(d__Chart4,,3)</definedName>
    <definedName name="d_Loss_given_default" comment="Auto-added dynamic range" localSheetId="46">INDEX('46a-b'!d__Chart4,,3)</definedName>
    <definedName name="d_Loss_given_default" comment="Auto-added dynamic range" localSheetId="47">INDEX('47'!d__Chart4,,3)</definedName>
    <definedName name="d_Loss_given_default" comment="Auto-added dynamic range" localSheetId="48">INDEX('48a-b '!d__Chart4,,3)</definedName>
    <definedName name="d_Loss_given_default" comment="Auto-added dynamic range" localSheetId="49">INDEX('49a'!d__Chart4,,3)</definedName>
    <definedName name="d_Loss_given_default" comment="Auto-added dynamic range" localSheetId="50">INDEX('49b'!d__Chart4,,3)</definedName>
    <definedName name="d_Loss_given_default" comment="Auto-added dynamic range" localSheetId="5">INDEX('5'!d__Chart4,,3)</definedName>
    <definedName name="d_Loss_given_default" comment="Auto-added dynamic range" localSheetId="51">INDEX('50'!d__Chart4,,3)</definedName>
    <definedName name="d_Loss_given_default" comment="Auto-added dynamic range" localSheetId="52">INDEX('51-52'!d__Chart4,,3)</definedName>
    <definedName name="d_Loss_given_default" comment="Auto-added dynamic range" localSheetId="53">INDEX('53a-b'!d__Chart4,,3)</definedName>
    <definedName name="d_Loss_given_default" comment="Auto-added dynamic range" localSheetId="54">INDEX('53c'!d__Chart4,,3)</definedName>
    <definedName name="d_Loss_given_default" comment="Auto-added dynamic range" localSheetId="56">INDEX('55a'!d__Chart4,,3)</definedName>
    <definedName name="d_Loss_given_default" comment="Auto-added dynamic range" localSheetId="57">INDEX('55b'!d__Chart4,,3)</definedName>
    <definedName name="d_Loss_given_default" comment="Auto-added dynamic range" localSheetId="58">INDEX('56'!d__Chart4,,3)</definedName>
    <definedName name="d_Loss_given_default" comment="Auto-added dynamic range" localSheetId="59">INDEX('57a-b'!d__Chart4,,3)</definedName>
    <definedName name="d_Loss_given_default" comment="Auto-added dynamic range" localSheetId="60">INDEX('58a'!d__Chart4,,3)</definedName>
    <definedName name="d_Loss_given_default" comment="Auto-added dynamic range" localSheetId="61">INDEX('58b-c'!d__Chart4,,3)</definedName>
    <definedName name="d_Loss_given_default" comment="Auto-added dynamic range" localSheetId="62">INDEX('58d'!d__Chart4,,3)</definedName>
    <definedName name="d_Loss_given_default" comment="Auto-added dynamic range" localSheetId="63">INDEX('59-60'!d__Chart4,,3)</definedName>
    <definedName name="d_Loss_given_default" comment="Auto-added dynamic range" localSheetId="6">INDEX('6'!d__Chart4,,3)</definedName>
    <definedName name="d_Loss_given_default" comment="Auto-added dynamic range" localSheetId="64">INDEX('61'!d__Chart4,,3)</definedName>
    <definedName name="d_Loss_given_default" comment="Auto-added dynamic range" localSheetId="65">INDEX('62a'!d__Chart4,,3)</definedName>
    <definedName name="d_Loss_given_default" comment="Auto-added dynamic range" localSheetId="66">INDEX('62b'!d__Chart4,,3)</definedName>
    <definedName name="d_Loss_given_default" comment="Auto-added dynamic range" localSheetId="67">INDEX('63a-b'!d__Chart4,,3)</definedName>
    <definedName name="d_Loss_given_default" comment="Auto-added dynamic range" localSheetId="68">INDEX('64'!d__Chart4,,3)</definedName>
    <definedName name="d_Loss_given_default" comment="Auto-added dynamic range" localSheetId="69">INDEX('65a-b'!d__Chart4,,3)</definedName>
    <definedName name="d_Loss_given_default" comment="Auto-added dynamic range" localSheetId="71">INDEX('67'!d__Chart4,,3)</definedName>
    <definedName name="d_Loss_given_default" comment="Auto-added dynamic range" localSheetId="72">INDEX('68a-b '!d__Chart4,,3)</definedName>
    <definedName name="d_Loss_given_default" comment="Auto-added dynamic range" localSheetId="73">INDEX('69a-b '!d__Chart4,,3)</definedName>
    <definedName name="d_Loss_given_default" comment="Auto-added dynamic range" localSheetId="7">INDEX('7'!d__Chart4,,3)</definedName>
    <definedName name="d_Loss_given_default" comment="Auto-added dynamic range" localSheetId="74">INDEX('70a-b- c'!d__Chart4,,3)</definedName>
    <definedName name="d_Loss_given_default" comment="Auto-added dynamic range" localSheetId="75">INDEX('70d'!d__Chart4,,3)</definedName>
    <definedName name="d_Loss_given_default" comment="Auto-added dynamic range" localSheetId="76">INDEX('71'!d__Chart4,,3)</definedName>
    <definedName name="d_Loss_given_default" comment="Auto-added dynamic range" localSheetId="77">INDEX('72'!d__Chart4,,3)</definedName>
    <definedName name="d_Loss_given_default" comment="Auto-added dynamic range" localSheetId="78">INDEX('73'!d__Chart4,,3)</definedName>
    <definedName name="d_Loss_given_default" comment="Auto-added dynamic range" localSheetId="79">INDEX('74'!d__Chart4,,3)</definedName>
    <definedName name="d_Loss_given_default" comment="Auto-added dynamic range" localSheetId="8">INDEX('8  '!d__Chart4,,3)</definedName>
    <definedName name="d_Loss_given_default" comment="Auto-added dynamic range" localSheetId="9">INDEX('9'!d__Chart4,,3)</definedName>
    <definedName name="d_Loss_given_default" comment="Auto-added dynamic range">INDEX(d__Chart4,,3)</definedName>
    <definedName name="d_Loss_given_default__credit_card_N" comment="Auto-added dynamic range" localSheetId="1">INDEX('1'!d__Chart6_LGD,,2)</definedName>
    <definedName name="d_Loss_given_default__credit_card_N" comment="Auto-added dynamic range" localSheetId="10">INDEX(d__Chart6_LGD,,2)</definedName>
    <definedName name="d_Loss_given_default__credit_card_N" comment="Auto-added dynamic range" localSheetId="11">INDEX('11'!d__Chart6_LGD,,2)</definedName>
    <definedName name="d_Loss_given_default__credit_card_N" comment="Auto-added dynamic range" localSheetId="12">INDEX('12'!d__Chart6_LGD,,2)</definedName>
    <definedName name="d_Loss_given_default__credit_card_N" comment="Auto-added dynamic range" localSheetId="13">INDEX('13'!d__Chart6_LGD,,2)</definedName>
    <definedName name="d_Loss_given_default__credit_card_N" comment="Auto-added dynamic range" localSheetId="15">INDEX(d__Chart6_LGD,,2)</definedName>
    <definedName name="d_Loss_given_default__credit_card_N" comment="Auto-added dynamic range" localSheetId="16">INDEX(d__Chart6_LGD,,2)</definedName>
    <definedName name="d_Loss_given_default__credit_card_N" comment="Auto-added dynamic range" localSheetId="2">INDEX(d__Chart6_LGD,,2)</definedName>
    <definedName name="d_Loss_given_default__credit_card_N" comment="Auto-added dynamic range" localSheetId="22">INDEX(d__Chart6_LGD,,2)</definedName>
    <definedName name="d_Loss_given_default__credit_card_N" comment="Auto-added dynamic range" localSheetId="23">INDEX('23'!d__Chart6_LGD,,2)</definedName>
    <definedName name="d_Loss_given_default__credit_card_N" comment="Auto-added dynamic range" localSheetId="24">INDEX('24'!d__Chart6_LGD,,2)</definedName>
    <definedName name="d_Loss_given_default__credit_card_N" comment="Auto-added dynamic range" localSheetId="25">INDEX(d__Chart6_LGD,,2)</definedName>
    <definedName name="d_Loss_given_default__credit_card_N" comment="Auto-added dynamic range" localSheetId="26">INDEX('25b'!d__Chart6_LGD,,2)</definedName>
    <definedName name="d_Loss_given_default__credit_card_N" comment="Auto-added dynamic range" localSheetId="27">INDEX(d__Chart6_LGD,,2)</definedName>
    <definedName name="d_Loss_given_default__credit_card_N" comment="Auto-added dynamic range" localSheetId="28">INDEX('27 '!d__Chart6_LGD,,2)</definedName>
    <definedName name="d_Loss_given_default__credit_card_N" comment="Auto-added dynamic range" localSheetId="29">INDEX('28'!d__Chart6_LGD,,2)</definedName>
    <definedName name="d_Loss_given_default__credit_card_N" comment="Auto-added dynamic range" localSheetId="3">INDEX(d__Chart6_LGD,,2)</definedName>
    <definedName name="d_Loss_given_default__credit_card_N" comment="Auto-added dynamic range" localSheetId="31">INDEX('30'!d__Chart6_LGD,,2)</definedName>
    <definedName name="d_Loss_given_default__credit_card_N" comment="Auto-added dynamic range" localSheetId="32">INDEX(d__Chart6_LGD,,2)</definedName>
    <definedName name="d_Loss_given_default__credit_card_N" comment="Auto-added dynamic range" localSheetId="33">INDEX(d__Chart6_LGD,,2)</definedName>
    <definedName name="d_Loss_given_default__credit_card_N" comment="Auto-added dynamic range" localSheetId="34">INDEX(d__Chart6_LGD,,2)</definedName>
    <definedName name="d_Loss_given_default__credit_card_N" comment="Auto-added dynamic range" localSheetId="37">INDEX(d__Chart6_LGD,,2)</definedName>
    <definedName name="d_Loss_given_default__credit_card_N" comment="Auto-added dynamic range" localSheetId="41">INDEX('39-41'!d__Chart6_LGD,,2)</definedName>
    <definedName name="d_Loss_given_default__credit_card_N" comment="Auto-added dynamic range" localSheetId="4">INDEX('4'!d__Chart6_LGD,,2)</definedName>
    <definedName name="d_Loss_given_default__credit_card_N" comment="Auto-added dynamic range" localSheetId="45">INDEX(d__Chart6_LGD,,2)</definedName>
    <definedName name="d_Loss_given_default__credit_card_N" comment="Auto-added dynamic range" localSheetId="46">INDEX('46a-b'!d__Chart6_LGD,,2)</definedName>
    <definedName name="d_Loss_given_default__credit_card_N" comment="Auto-added dynamic range" localSheetId="47">INDEX('47'!d__Chart6_LGD,,2)</definedName>
    <definedName name="d_Loss_given_default__credit_card_N" comment="Auto-added dynamic range" localSheetId="48">INDEX('48a-b '!d__Chart6_LGD,,2)</definedName>
    <definedName name="d_Loss_given_default__credit_card_N" comment="Auto-added dynamic range" localSheetId="49">INDEX('49a'!d__Chart6_LGD,,2)</definedName>
    <definedName name="d_Loss_given_default__credit_card_N" comment="Auto-added dynamic range" localSheetId="50">INDEX('49b'!d__Chart6_LGD,,2)</definedName>
    <definedName name="d_Loss_given_default__credit_card_N" comment="Auto-added dynamic range" localSheetId="5">INDEX(d__Chart6_LGD,,2)</definedName>
    <definedName name="d_Loss_given_default__credit_card_N" comment="Auto-added dynamic range" localSheetId="51">INDEX('50'!d__Chart6_LGD,,2)</definedName>
    <definedName name="d_Loss_given_default__credit_card_N" comment="Auto-added dynamic range" localSheetId="52">INDEX(d__Chart6_LGD,,2)</definedName>
    <definedName name="d_Loss_given_default__credit_card_N" comment="Auto-added dynamic range" localSheetId="53">INDEX('53a-b'!d__Chart6_LGD,,2)</definedName>
    <definedName name="d_Loss_given_default__credit_card_N" comment="Auto-added dynamic range" localSheetId="54">INDEX('53c'!d__Chart6_LGD,,2)</definedName>
    <definedName name="d_Loss_given_default__credit_card_N" comment="Auto-added dynamic range" localSheetId="56">INDEX('55a'!d__Chart6_LGD,,2)</definedName>
    <definedName name="d_Loss_given_default__credit_card_N" comment="Auto-added dynamic range" localSheetId="57">INDEX('55b'!d__Chart6_LGD,,2)</definedName>
    <definedName name="d_Loss_given_default__credit_card_N" comment="Auto-added dynamic range" localSheetId="58">INDEX('56'!d__Chart6_LGD,,2)</definedName>
    <definedName name="d_Loss_given_default__credit_card_N" comment="Auto-added dynamic range" localSheetId="59">INDEX(d__Chart6_LGD,,2)</definedName>
    <definedName name="d_Loss_given_default__credit_card_N" comment="Auto-added dynamic range" localSheetId="60">INDEX('58a'!d__Chart6_LGD,,2)</definedName>
    <definedName name="d_Loss_given_default__credit_card_N" comment="Auto-added dynamic range" localSheetId="61">INDEX('58b-c'!d__Chart6_LGD,,2)</definedName>
    <definedName name="d_Loss_given_default__credit_card_N" comment="Auto-added dynamic range" localSheetId="62">INDEX('58d'!d__Chart6_LGD,,2)</definedName>
    <definedName name="d_Loss_given_default__credit_card_N" comment="Auto-added dynamic range" localSheetId="63">INDEX('59-60'!d__Chart6_LGD,,2)</definedName>
    <definedName name="d_Loss_given_default__credit_card_N" comment="Auto-added dynamic range" localSheetId="6">INDEX(d__Chart6_LGD,,2)</definedName>
    <definedName name="d_Loss_given_default__credit_card_N" comment="Auto-added dynamic range" localSheetId="64">INDEX('61'!d__Chart6_LGD,,2)</definedName>
    <definedName name="d_Loss_given_default__credit_card_N" comment="Auto-added dynamic range" localSheetId="65">INDEX(d__Chart6_LGD,,2)</definedName>
    <definedName name="d_Loss_given_default__credit_card_N" comment="Auto-added dynamic range" localSheetId="66">INDEX('62b'!d__Chart6_LGD,,2)</definedName>
    <definedName name="d_Loss_given_default__credit_card_N" comment="Auto-added dynamic range" localSheetId="67">INDEX('63a-b'!d__Chart6_LGD,,2)</definedName>
    <definedName name="d_Loss_given_default__credit_card_N" comment="Auto-added dynamic range" localSheetId="68">INDEX('64'!d__Chart6_LGD,,2)</definedName>
    <definedName name="d_Loss_given_default__credit_card_N" comment="Auto-added dynamic range" localSheetId="69">INDEX('65a-b'!d__Chart6_LGD,,2)</definedName>
    <definedName name="d_Loss_given_default__credit_card_N" comment="Auto-added dynamic range" localSheetId="71">INDEX('67'!d__Chart6_LGD,,2)</definedName>
    <definedName name="d_Loss_given_default__credit_card_N" comment="Auto-added dynamic range" localSheetId="72">INDEX('68a-b '!d__Chart6_LGD,,2)</definedName>
    <definedName name="d_Loss_given_default__credit_card_N" comment="Auto-added dynamic range" localSheetId="73">INDEX('69a-b '!d__Chart6_LGD,,2)</definedName>
    <definedName name="d_Loss_given_default__credit_card_N" comment="Auto-added dynamic range" localSheetId="7">INDEX(d__Chart6_LGD,,2)</definedName>
    <definedName name="d_Loss_given_default__credit_card_N" comment="Auto-added dynamic range" localSheetId="74">INDEX(d__Chart6_LGD,,2)</definedName>
    <definedName name="d_Loss_given_default__credit_card_N" comment="Auto-added dynamic range" localSheetId="75">INDEX(d__Chart6_LGD,,2)</definedName>
    <definedName name="d_Loss_given_default__credit_card_N" comment="Auto-added dynamic range" localSheetId="76">INDEX(d__Chart6_LGD,,2)</definedName>
    <definedName name="d_Loss_given_default__credit_card_N" comment="Auto-added dynamic range" localSheetId="77">INDEX(d__Chart6_LGD,,2)</definedName>
    <definedName name="d_Loss_given_default__credit_card_N" comment="Auto-added dynamic range" localSheetId="78">INDEX(d__Chart6_LGD,,2)</definedName>
    <definedName name="d_Loss_given_default__credit_card_N" comment="Auto-added dynamic range" localSheetId="79">INDEX(d__Chart6_LGD,,2)</definedName>
    <definedName name="d_Loss_given_default__credit_card_N" comment="Auto-added dynamic range" localSheetId="8">INDEX(d__Chart6_LGD,,2)</definedName>
    <definedName name="d_Loss_given_default__credit_card_N" comment="Auto-added dynamic range" localSheetId="9">INDEX(d__Chart6_LGD,,2)</definedName>
    <definedName name="d_Loss_given_default__credit_card_N" comment="Auto-added dynamic range">INDEX(d__Chart6_LGD,,2)</definedName>
    <definedName name="d_Loss_given_default__credit_card_P" comment="Auto-added dynamic range" localSheetId="1">INDEX('1'!d__Chart6_LGD,,1)</definedName>
    <definedName name="d_Loss_given_default__credit_card_P" comment="Auto-added dynamic range" localSheetId="10">INDEX(d__Chart6_LGD,,1)</definedName>
    <definedName name="d_Loss_given_default__credit_card_P" comment="Auto-added dynamic range" localSheetId="11">INDEX('11'!d__Chart6_LGD,,1)</definedName>
    <definedName name="d_Loss_given_default__credit_card_P" comment="Auto-added dynamic range" localSheetId="12">INDEX('12'!d__Chart6_LGD,,1)</definedName>
    <definedName name="d_Loss_given_default__credit_card_P" comment="Auto-added dynamic range" localSheetId="13">INDEX('13'!d__Chart6_LGD,,1)</definedName>
    <definedName name="d_Loss_given_default__credit_card_P" comment="Auto-added dynamic range" localSheetId="15">INDEX(d__Chart6_LGD,,1)</definedName>
    <definedName name="d_Loss_given_default__credit_card_P" comment="Auto-added dynamic range" localSheetId="16">INDEX(d__Chart6_LGD,,1)</definedName>
    <definedName name="d_Loss_given_default__credit_card_P" comment="Auto-added dynamic range" localSheetId="2">INDEX(d__Chart6_LGD,,1)</definedName>
    <definedName name="d_Loss_given_default__credit_card_P" comment="Auto-added dynamic range" localSheetId="22">INDEX(d__Chart6_LGD,,1)</definedName>
    <definedName name="d_Loss_given_default__credit_card_P" comment="Auto-added dynamic range" localSheetId="23">INDEX('23'!d__Chart6_LGD,,1)</definedName>
    <definedName name="d_Loss_given_default__credit_card_P" comment="Auto-added dynamic range" localSheetId="24">INDEX('24'!d__Chart6_LGD,,1)</definedName>
    <definedName name="d_Loss_given_default__credit_card_P" comment="Auto-added dynamic range" localSheetId="25">INDEX(d__Chart6_LGD,,1)</definedName>
    <definedName name="d_Loss_given_default__credit_card_P" comment="Auto-added dynamic range" localSheetId="26">INDEX('25b'!d__Chart6_LGD,,1)</definedName>
    <definedName name="d_Loss_given_default__credit_card_P" comment="Auto-added dynamic range" localSheetId="27">INDEX(d__Chart6_LGD,,1)</definedName>
    <definedName name="d_Loss_given_default__credit_card_P" comment="Auto-added dynamic range" localSheetId="28">INDEX('27 '!d__Chart6_LGD,,1)</definedName>
    <definedName name="d_Loss_given_default__credit_card_P" comment="Auto-added dynamic range" localSheetId="29">INDEX('28'!d__Chart6_LGD,,1)</definedName>
    <definedName name="d_Loss_given_default__credit_card_P" comment="Auto-added dynamic range" localSheetId="3">INDEX(d__Chart6_LGD,,1)</definedName>
    <definedName name="d_Loss_given_default__credit_card_P" comment="Auto-added dynamic range" localSheetId="31">INDEX('30'!d__Chart6_LGD,,1)</definedName>
    <definedName name="d_Loss_given_default__credit_card_P" comment="Auto-added dynamic range" localSheetId="32">INDEX(d__Chart6_LGD,,1)</definedName>
    <definedName name="d_Loss_given_default__credit_card_P" comment="Auto-added dynamic range" localSheetId="33">INDEX(d__Chart6_LGD,,1)</definedName>
    <definedName name="d_Loss_given_default__credit_card_P" comment="Auto-added dynamic range" localSheetId="34">INDEX(d__Chart6_LGD,,1)</definedName>
    <definedName name="d_Loss_given_default__credit_card_P" comment="Auto-added dynamic range" localSheetId="37">INDEX(d__Chart6_LGD,,1)</definedName>
    <definedName name="d_Loss_given_default__credit_card_P" comment="Auto-added dynamic range" localSheetId="41">INDEX('39-41'!d__Chart6_LGD,,1)</definedName>
    <definedName name="d_Loss_given_default__credit_card_P" comment="Auto-added dynamic range" localSheetId="4">INDEX('4'!d__Chart6_LGD,,1)</definedName>
    <definedName name="d_Loss_given_default__credit_card_P" comment="Auto-added dynamic range" localSheetId="45">INDEX(d__Chart6_LGD,,1)</definedName>
    <definedName name="d_Loss_given_default__credit_card_P" comment="Auto-added dynamic range" localSheetId="46">INDEX('46a-b'!d__Chart6_LGD,,1)</definedName>
    <definedName name="d_Loss_given_default__credit_card_P" comment="Auto-added dynamic range" localSheetId="47">INDEX('47'!d__Chart6_LGD,,1)</definedName>
    <definedName name="d_Loss_given_default__credit_card_P" comment="Auto-added dynamic range" localSheetId="48">INDEX('48a-b '!d__Chart6_LGD,,1)</definedName>
    <definedName name="d_Loss_given_default__credit_card_P" comment="Auto-added dynamic range" localSheetId="49">INDEX('49a'!d__Chart6_LGD,,1)</definedName>
    <definedName name="d_Loss_given_default__credit_card_P" comment="Auto-added dynamic range" localSheetId="50">INDEX('49b'!d__Chart6_LGD,,1)</definedName>
    <definedName name="d_Loss_given_default__credit_card_P" comment="Auto-added dynamic range" localSheetId="5">INDEX(d__Chart6_LGD,,1)</definedName>
    <definedName name="d_Loss_given_default__credit_card_P" comment="Auto-added dynamic range" localSheetId="51">INDEX('50'!d__Chart6_LGD,,1)</definedName>
    <definedName name="d_Loss_given_default__credit_card_P" comment="Auto-added dynamic range" localSheetId="52">INDEX(d__Chart6_LGD,,1)</definedName>
    <definedName name="d_Loss_given_default__credit_card_P" comment="Auto-added dynamic range" localSheetId="53">INDEX('53a-b'!d__Chart6_LGD,,1)</definedName>
    <definedName name="d_Loss_given_default__credit_card_P" comment="Auto-added dynamic range" localSheetId="54">INDEX('53c'!d__Chart6_LGD,,1)</definedName>
    <definedName name="d_Loss_given_default__credit_card_P" comment="Auto-added dynamic range" localSheetId="56">INDEX('55a'!d__Chart6_LGD,,1)</definedName>
    <definedName name="d_Loss_given_default__credit_card_P" comment="Auto-added dynamic range" localSheetId="57">INDEX('55b'!d__Chart6_LGD,,1)</definedName>
    <definedName name="d_Loss_given_default__credit_card_P" comment="Auto-added dynamic range" localSheetId="58">INDEX('56'!d__Chart6_LGD,,1)</definedName>
    <definedName name="d_Loss_given_default__credit_card_P" comment="Auto-added dynamic range" localSheetId="59">INDEX(d__Chart6_LGD,,1)</definedName>
    <definedName name="d_Loss_given_default__credit_card_P" comment="Auto-added dynamic range" localSheetId="60">INDEX('58a'!d__Chart6_LGD,,1)</definedName>
    <definedName name="d_Loss_given_default__credit_card_P" comment="Auto-added dynamic range" localSheetId="61">INDEX('58b-c'!d__Chart6_LGD,,1)</definedName>
    <definedName name="d_Loss_given_default__credit_card_P" comment="Auto-added dynamic range" localSheetId="62">INDEX('58d'!d__Chart6_LGD,,1)</definedName>
    <definedName name="d_Loss_given_default__credit_card_P" comment="Auto-added dynamic range" localSheetId="63">INDEX('59-60'!d__Chart6_LGD,,1)</definedName>
    <definedName name="d_Loss_given_default__credit_card_P" comment="Auto-added dynamic range" localSheetId="6">INDEX(d__Chart6_LGD,,1)</definedName>
    <definedName name="d_Loss_given_default__credit_card_P" comment="Auto-added dynamic range" localSheetId="64">INDEX('61'!d__Chart6_LGD,,1)</definedName>
    <definedName name="d_Loss_given_default__credit_card_P" comment="Auto-added dynamic range" localSheetId="65">INDEX(d__Chart6_LGD,,1)</definedName>
    <definedName name="d_Loss_given_default__credit_card_P" comment="Auto-added dynamic range" localSheetId="66">INDEX('62b'!d__Chart6_LGD,,1)</definedName>
    <definedName name="d_Loss_given_default__credit_card_P" comment="Auto-added dynamic range" localSheetId="67">INDEX('63a-b'!d__Chart6_LGD,,1)</definedName>
    <definedName name="d_Loss_given_default__credit_card_P" comment="Auto-added dynamic range" localSheetId="68">INDEX('64'!d__Chart6_LGD,,1)</definedName>
    <definedName name="d_Loss_given_default__credit_card_P" comment="Auto-added dynamic range" localSheetId="69">INDEX('65a-b'!d__Chart6_LGD,,1)</definedName>
    <definedName name="d_Loss_given_default__credit_card_P" comment="Auto-added dynamic range" localSheetId="71">INDEX('67'!d__Chart6_LGD,,1)</definedName>
    <definedName name="d_Loss_given_default__credit_card_P" comment="Auto-added dynamic range" localSheetId="72">INDEX('68a-b '!d__Chart6_LGD,,1)</definedName>
    <definedName name="d_Loss_given_default__credit_card_P" comment="Auto-added dynamic range" localSheetId="73">INDEX('69a-b '!d__Chart6_LGD,,1)</definedName>
    <definedName name="d_Loss_given_default__credit_card_P" comment="Auto-added dynamic range" localSheetId="7">INDEX(d__Chart6_LGD,,1)</definedName>
    <definedName name="d_Loss_given_default__credit_card_P" comment="Auto-added dynamic range" localSheetId="74">INDEX(d__Chart6_LGD,,1)</definedName>
    <definedName name="d_Loss_given_default__credit_card_P" comment="Auto-added dynamic range" localSheetId="75">INDEX(d__Chart6_LGD,,1)</definedName>
    <definedName name="d_Loss_given_default__credit_card_P" comment="Auto-added dynamic range" localSheetId="76">INDEX(d__Chart6_LGD,,1)</definedName>
    <definedName name="d_Loss_given_default__credit_card_P" comment="Auto-added dynamic range" localSheetId="77">INDEX(d__Chart6_LGD,,1)</definedName>
    <definedName name="d_Loss_given_default__credit_card_P" comment="Auto-added dynamic range" localSheetId="78">INDEX(d__Chart6_LGD,,1)</definedName>
    <definedName name="d_Loss_given_default__credit_card_P" comment="Auto-added dynamic range" localSheetId="79">INDEX(d__Chart6_LGD,,1)</definedName>
    <definedName name="d_Loss_given_default__credit_card_P" comment="Auto-added dynamic range" localSheetId="8">INDEX(d__Chart6_LGD,,1)</definedName>
    <definedName name="d_Loss_given_default__credit_card_P" comment="Auto-added dynamic range" localSheetId="9">INDEX(d__Chart6_LGD,,1)</definedName>
    <definedName name="d_Loss_given_default__credit_card_P" comment="Auto-added dynamic range">INDEX(d__Chart6_LGD,,1)</definedName>
    <definedName name="d_Loss_given_default__other_N" comment="Auto-added dynamic range" localSheetId="1">INDEX('1'!d__Chart6_LGD,,4)</definedName>
    <definedName name="d_Loss_given_default__other_N" comment="Auto-added dynamic range" localSheetId="10">INDEX(d__Chart6_LGD,,4)</definedName>
    <definedName name="d_Loss_given_default__other_N" comment="Auto-added dynamic range" localSheetId="11">INDEX('11'!d__Chart6_LGD,,4)</definedName>
    <definedName name="d_Loss_given_default__other_N" comment="Auto-added dynamic range" localSheetId="12">INDEX('12'!d__Chart6_LGD,,4)</definedName>
    <definedName name="d_Loss_given_default__other_N" comment="Auto-added dynamic range" localSheetId="13">INDEX('13'!d__Chart6_LGD,,4)</definedName>
    <definedName name="d_Loss_given_default__other_N" comment="Auto-added dynamic range" localSheetId="15">INDEX(d__Chart6_LGD,,4)</definedName>
    <definedName name="d_Loss_given_default__other_N" comment="Auto-added dynamic range" localSheetId="16">INDEX(d__Chart6_LGD,,4)</definedName>
    <definedName name="d_Loss_given_default__other_N" comment="Auto-added dynamic range" localSheetId="2">INDEX(d__Chart6_LGD,,4)</definedName>
    <definedName name="d_Loss_given_default__other_N" comment="Auto-added dynamic range" localSheetId="22">INDEX(d__Chart6_LGD,,4)</definedName>
    <definedName name="d_Loss_given_default__other_N" comment="Auto-added dynamic range" localSheetId="23">INDEX('23'!d__Chart6_LGD,,4)</definedName>
    <definedName name="d_Loss_given_default__other_N" comment="Auto-added dynamic range" localSheetId="24">INDEX('24'!d__Chart6_LGD,,4)</definedName>
    <definedName name="d_Loss_given_default__other_N" comment="Auto-added dynamic range" localSheetId="25">INDEX(d__Chart6_LGD,,4)</definedName>
    <definedName name="d_Loss_given_default__other_N" comment="Auto-added dynamic range" localSheetId="26">INDEX('25b'!d__Chart6_LGD,,4)</definedName>
    <definedName name="d_Loss_given_default__other_N" comment="Auto-added dynamic range" localSheetId="27">INDEX(d__Chart6_LGD,,4)</definedName>
    <definedName name="d_Loss_given_default__other_N" comment="Auto-added dynamic range" localSheetId="28">INDEX('27 '!d__Chart6_LGD,,4)</definedName>
    <definedName name="d_Loss_given_default__other_N" comment="Auto-added dynamic range" localSheetId="29">INDEX('28'!d__Chart6_LGD,,4)</definedName>
    <definedName name="d_Loss_given_default__other_N" comment="Auto-added dynamic range" localSheetId="3">INDEX(d__Chart6_LGD,,4)</definedName>
    <definedName name="d_Loss_given_default__other_N" comment="Auto-added dynamic range" localSheetId="31">INDEX('30'!d__Chart6_LGD,,4)</definedName>
    <definedName name="d_Loss_given_default__other_N" comment="Auto-added dynamic range" localSheetId="32">INDEX(d__Chart6_LGD,,4)</definedName>
    <definedName name="d_Loss_given_default__other_N" comment="Auto-added dynamic range" localSheetId="33">INDEX(d__Chart6_LGD,,4)</definedName>
    <definedName name="d_Loss_given_default__other_N" comment="Auto-added dynamic range" localSheetId="34">INDEX(d__Chart6_LGD,,4)</definedName>
    <definedName name="d_Loss_given_default__other_N" comment="Auto-added dynamic range" localSheetId="37">INDEX(d__Chart6_LGD,,4)</definedName>
    <definedName name="d_Loss_given_default__other_N" comment="Auto-added dynamic range" localSheetId="41">INDEX('39-41'!d__Chart6_LGD,,4)</definedName>
    <definedName name="d_Loss_given_default__other_N" comment="Auto-added dynamic range" localSheetId="4">INDEX('4'!d__Chart6_LGD,,4)</definedName>
    <definedName name="d_Loss_given_default__other_N" comment="Auto-added dynamic range" localSheetId="45">INDEX(d__Chart6_LGD,,4)</definedName>
    <definedName name="d_Loss_given_default__other_N" comment="Auto-added dynamic range" localSheetId="46">INDEX('46a-b'!d__Chart6_LGD,,4)</definedName>
    <definedName name="d_Loss_given_default__other_N" comment="Auto-added dynamic range" localSheetId="47">INDEX('47'!d__Chart6_LGD,,4)</definedName>
    <definedName name="d_Loss_given_default__other_N" comment="Auto-added dynamic range" localSheetId="48">INDEX('48a-b '!d__Chart6_LGD,,4)</definedName>
    <definedName name="d_Loss_given_default__other_N" comment="Auto-added dynamic range" localSheetId="49">INDEX('49a'!d__Chart6_LGD,,4)</definedName>
    <definedName name="d_Loss_given_default__other_N" comment="Auto-added dynamic range" localSheetId="50">INDEX('49b'!d__Chart6_LGD,,4)</definedName>
    <definedName name="d_Loss_given_default__other_N" comment="Auto-added dynamic range" localSheetId="5">INDEX(d__Chart6_LGD,,4)</definedName>
    <definedName name="d_Loss_given_default__other_N" comment="Auto-added dynamic range" localSheetId="51">INDEX('50'!d__Chart6_LGD,,4)</definedName>
    <definedName name="d_Loss_given_default__other_N" comment="Auto-added dynamic range" localSheetId="52">INDEX(d__Chart6_LGD,,4)</definedName>
    <definedName name="d_Loss_given_default__other_N" comment="Auto-added dynamic range" localSheetId="53">INDEX('53a-b'!d__Chart6_LGD,,4)</definedName>
    <definedName name="d_Loss_given_default__other_N" comment="Auto-added dynamic range" localSheetId="54">INDEX('53c'!d__Chart6_LGD,,4)</definedName>
    <definedName name="d_Loss_given_default__other_N" comment="Auto-added dynamic range" localSheetId="56">INDEX('55a'!d__Chart6_LGD,,4)</definedName>
    <definedName name="d_Loss_given_default__other_N" comment="Auto-added dynamic range" localSheetId="57">INDEX('55b'!d__Chart6_LGD,,4)</definedName>
    <definedName name="d_Loss_given_default__other_N" comment="Auto-added dynamic range" localSheetId="58">INDEX('56'!d__Chart6_LGD,,4)</definedName>
    <definedName name="d_Loss_given_default__other_N" comment="Auto-added dynamic range" localSheetId="59">INDEX(d__Chart6_LGD,,4)</definedName>
    <definedName name="d_Loss_given_default__other_N" comment="Auto-added dynamic range" localSheetId="60">INDEX('58a'!d__Chart6_LGD,,4)</definedName>
    <definedName name="d_Loss_given_default__other_N" comment="Auto-added dynamic range" localSheetId="61">INDEX('58b-c'!d__Chart6_LGD,,4)</definedName>
    <definedName name="d_Loss_given_default__other_N" comment="Auto-added dynamic range" localSheetId="62">INDEX('58d'!d__Chart6_LGD,,4)</definedName>
    <definedName name="d_Loss_given_default__other_N" comment="Auto-added dynamic range" localSheetId="63">INDEX('59-60'!d__Chart6_LGD,,4)</definedName>
    <definedName name="d_Loss_given_default__other_N" comment="Auto-added dynamic range" localSheetId="6">INDEX(d__Chart6_LGD,,4)</definedName>
    <definedName name="d_Loss_given_default__other_N" comment="Auto-added dynamic range" localSheetId="64">INDEX('61'!d__Chart6_LGD,,4)</definedName>
    <definedName name="d_Loss_given_default__other_N" comment="Auto-added dynamic range" localSheetId="65">INDEX(d__Chart6_LGD,,4)</definedName>
    <definedName name="d_Loss_given_default__other_N" comment="Auto-added dynamic range" localSheetId="66">INDEX('62b'!d__Chart6_LGD,,4)</definedName>
    <definedName name="d_Loss_given_default__other_N" comment="Auto-added dynamic range" localSheetId="67">INDEX('63a-b'!d__Chart6_LGD,,4)</definedName>
    <definedName name="d_Loss_given_default__other_N" comment="Auto-added dynamic range" localSheetId="68">INDEX('64'!d__Chart6_LGD,,4)</definedName>
    <definedName name="d_Loss_given_default__other_N" comment="Auto-added dynamic range" localSheetId="69">INDEX('65a-b'!d__Chart6_LGD,,4)</definedName>
    <definedName name="d_Loss_given_default__other_N" comment="Auto-added dynamic range" localSheetId="71">INDEX('67'!d__Chart6_LGD,,4)</definedName>
    <definedName name="d_Loss_given_default__other_N" comment="Auto-added dynamic range" localSheetId="72">INDEX('68a-b '!d__Chart6_LGD,,4)</definedName>
    <definedName name="d_Loss_given_default__other_N" comment="Auto-added dynamic range" localSheetId="73">INDEX('69a-b '!d__Chart6_LGD,,4)</definedName>
    <definedName name="d_Loss_given_default__other_N" comment="Auto-added dynamic range" localSheetId="7">INDEX(d__Chart6_LGD,,4)</definedName>
    <definedName name="d_Loss_given_default__other_N" comment="Auto-added dynamic range" localSheetId="74">INDEX(d__Chart6_LGD,,4)</definedName>
    <definedName name="d_Loss_given_default__other_N" comment="Auto-added dynamic range" localSheetId="75">INDEX(d__Chart6_LGD,,4)</definedName>
    <definedName name="d_Loss_given_default__other_N" comment="Auto-added dynamic range" localSheetId="76">INDEX(d__Chart6_LGD,,4)</definedName>
    <definedName name="d_Loss_given_default__other_N" comment="Auto-added dynamic range" localSheetId="77">INDEX(d__Chart6_LGD,,4)</definedName>
    <definedName name="d_Loss_given_default__other_N" comment="Auto-added dynamic range" localSheetId="78">INDEX(d__Chart6_LGD,,4)</definedName>
    <definedName name="d_Loss_given_default__other_N" comment="Auto-added dynamic range" localSheetId="79">INDEX(d__Chart6_LGD,,4)</definedName>
    <definedName name="d_Loss_given_default__other_N" comment="Auto-added dynamic range" localSheetId="8">INDEX(d__Chart6_LGD,,4)</definedName>
    <definedName name="d_Loss_given_default__other_N" comment="Auto-added dynamic range" localSheetId="9">INDEX(d__Chart6_LGD,,4)</definedName>
    <definedName name="d_Loss_given_default__other_N" comment="Auto-added dynamic range">INDEX(d__Chart6_LGD,,4)</definedName>
    <definedName name="d_Loss_given_default__other_P" comment="Auto-added dynamic range" localSheetId="1">INDEX('1'!d__Chart6_LGD,,3)</definedName>
    <definedName name="d_Loss_given_default__other_P" comment="Auto-added dynamic range" localSheetId="10">INDEX(d__Chart6_LGD,,3)</definedName>
    <definedName name="d_Loss_given_default__other_P" comment="Auto-added dynamic range" localSheetId="11">INDEX('11'!d__Chart6_LGD,,3)</definedName>
    <definedName name="d_Loss_given_default__other_P" comment="Auto-added dynamic range" localSheetId="12">INDEX('12'!d__Chart6_LGD,,3)</definedName>
    <definedName name="d_Loss_given_default__other_P" comment="Auto-added dynamic range" localSheetId="13">INDEX('13'!d__Chart6_LGD,,3)</definedName>
    <definedName name="d_Loss_given_default__other_P" comment="Auto-added dynamic range" localSheetId="15">INDEX(d__Chart6_LGD,,3)</definedName>
    <definedName name="d_Loss_given_default__other_P" comment="Auto-added dynamic range" localSheetId="16">INDEX(d__Chart6_LGD,,3)</definedName>
    <definedName name="d_Loss_given_default__other_P" comment="Auto-added dynamic range" localSheetId="2">INDEX(d__Chart6_LGD,,3)</definedName>
    <definedName name="d_Loss_given_default__other_P" comment="Auto-added dynamic range" localSheetId="22">INDEX(d__Chart6_LGD,,3)</definedName>
    <definedName name="d_Loss_given_default__other_P" comment="Auto-added dynamic range" localSheetId="23">INDEX('23'!d__Chart6_LGD,,3)</definedName>
    <definedName name="d_Loss_given_default__other_P" comment="Auto-added dynamic range" localSheetId="24">INDEX('24'!d__Chart6_LGD,,3)</definedName>
    <definedName name="d_Loss_given_default__other_P" comment="Auto-added dynamic range" localSheetId="25">INDEX(d__Chart6_LGD,,3)</definedName>
    <definedName name="d_Loss_given_default__other_P" comment="Auto-added dynamic range" localSheetId="26">INDEX('25b'!d__Chart6_LGD,,3)</definedName>
    <definedName name="d_Loss_given_default__other_P" comment="Auto-added dynamic range" localSheetId="27">INDEX(d__Chart6_LGD,,3)</definedName>
    <definedName name="d_Loss_given_default__other_P" comment="Auto-added dynamic range" localSheetId="28">INDEX('27 '!d__Chart6_LGD,,3)</definedName>
    <definedName name="d_Loss_given_default__other_P" comment="Auto-added dynamic range" localSheetId="29">INDEX('28'!d__Chart6_LGD,,3)</definedName>
    <definedName name="d_Loss_given_default__other_P" comment="Auto-added dynamic range" localSheetId="3">INDEX(d__Chart6_LGD,,3)</definedName>
    <definedName name="d_Loss_given_default__other_P" comment="Auto-added dynamic range" localSheetId="31">INDEX('30'!d__Chart6_LGD,,3)</definedName>
    <definedName name="d_Loss_given_default__other_P" comment="Auto-added dynamic range" localSheetId="32">INDEX(d__Chart6_LGD,,3)</definedName>
    <definedName name="d_Loss_given_default__other_P" comment="Auto-added dynamic range" localSheetId="33">INDEX(d__Chart6_LGD,,3)</definedName>
    <definedName name="d_Loss_given_default__other_P" comment="Auto-added dynamic range" localSheetId="34">INDEX(d__Chart6_LGD,,3)</definedName>
    <definedName name="d_Loss_given_default__other_P" comment="Auto-added dynamic range" localSheetId="37">INDEX(d__Chart6_LGD,,3)</definedName>
    <definedName name="d_Loss_given_default__other_P" comment="Auto-added dynamic range" localSheetId="41">INDEX('39-41'!d__Chart6_LGD,,3)</definedName>
    <definedName name="d_Loss_given_default__other_P" comment="Auto-added dynamic range" localSheetId="4">INDEX('4'!d__Chart6_LGD,,3)</definedName>
    <definedName name="d_Loss_given_default__other_P" comment="Auto-added dynamic range" localSheetId="45">INDEX(d__Chart6_LGD,,3)</definedName>
    <definedName name="d_Loss_given_default__other_P" comment="Auto-added dynamic range" localSheetId="46">INDEX('46a-b'!d__Chart6_LGD,,3)</definedName>
    <definedName name="d_Loss_given_default__other_P" comment="Auto-added dynamic range" localSheetId="47">INDEX('47'!d__Chart6_LGD,,3)</definedName>
    <definedName name="d_Loss_given_default__other_P" comment="Auto-added dynamic range" localSheetId="48">INDEX('48a-b '!d__Chart6_LGD,,3)</definedName>
    <definedName name="d_Loss_given_default__other_P" comment="Auto-added dynamic range" localSheetId="49">INDEX('49a'!d__Chart6_LGD,,3)</definedName>
    <definedName name="d_Loss_given_default__other_P" comment="Auto-added dynamic range" localSheetId="50">INDEX('49b'!d__Chart6_LGD,,3)</definedName>
    <definedName name="d_Loss_given_default__other_P" comment="Auto-added dynamic range" localSheetId="5">INDEX(d__Chart6_LGD,,3)</definedName>
    <definedName name="d_Loss_given_default__other_P" comment="Auto-added dynamic range" localSheetId="51">INDEX('50'!d__Chart6_LGD,,3)</definedName>
    <definedName name="d_Loss_given_default__other_P" comment="Auto-added dynamic range" localSheetId="52">INDEX(d__Chart6_LGD,,3)</definedName>
    <definedName name="d_Loss_given_default__other_P" comment="Auto-added dynamic range" localSheetId="53">INDEX('53a-b'!d__Chart6_LGD,,3)</definedName>
    <definedName name="d_Loss_given_default__other_P" comment="Auto-added dynamic range" localSheetId="54">INDEX('53c'!d__Chart6_LGD,,3)</definedName>
    <definedName name="d_Loss_given_default__other_P" comment="Auto-added dynamic range" localSheetId="56">INDEX('55a'!d__Chart6_LGD,,3)</definedName>
    <definedName name="d_Loss_given_default__other_P" comment="Auto-added dynamic range" localSheetId="57">INDEX('55b'!d__Chart6_LGD,,3)</definedName>
    <definedName name="d_Loss_given_default__other_P" comment="Auto-added dynamic range" localSheetId="58">INDEX('56'!d__Chart6_LGD,,3)</definedName>
    <definedName name="d_Loss_given_default__other_P" comment="Auto-added dynamic range" localSheetId="59">INDEX(d__Chart6_LGD,,3)</definedName>
    <definedName name="d_Loss_given_default__other_P" comment="Auto-added dynamic range" localSheetId="60">INDEX('58a'!d__Chart6_LGD,,3)</definedName>
    <definedName name="d_Loss_given_default__other_P" comment="Auto-added dynamic range" localSheetId="61">INDEX('58b-c'!d__Chart6_LGD,,3)</definedName>
    <definedName name="d_Loss_given_default__other_P" comment="Auto-added dynamic range" localSheetId="62">INDEX('58d'!d__Chart6_LGD,,3)</definedName>
    <definedName name="d_Loss_given_default__other_P" comment="Auto-added dynamic range" localSheetId="63">INDEX('59-60'!d__Chart6_LGD,,3)</definedName>
    <definedName name="d_Loss_given_default__other_P" comment="Auto-added dynamic range" localSheetId="6">INDEX(d__Chart6_LGD,,3)</definedName>
    <definedName name="d_Loss_given_default__other_P" comment="Auto-added dynamic range" localSheetId="64">INDEX('61'!d__Chart6_LGD,,3)</definedName>
    <definedName name="d_Loss_given_default__other_P" comment="Auto-added dynamic range" localSheetId="65">INDEX(d__Chart6_LGD,,3)</definedName>
    <definedName name="d_Loss_given_default__other_P" comment="Auto-added dynamic range" localSheetId="66">INDEX('62b'!d__Chart6_LGD,,3)</definedName>
    <definedName name="d_Loss_given_default__other_P" comment="Auto-added dynamic range" localSheetId="67">INDEX('63a-b'!d__Chart6_LGD,,3)</definedName>
    <definedName name="d_Loss_given_default__other_P" comment="Auto-added dynamic range" localSheetId="68">INDEX('64'!d__Chart6_LGD,,3)</definedName>
    <definedName name="d_Loss_given_default__other_P" comment="Auto-added dynamic range" localSheetId="69">INDEX('65a-b'!d__Chart6_LGD,,3)</definedName>
    <definedName name="d_Loss_given_default__other_P" comment="Auto-added dynamic range" localSheetId="71">INDEX('67'!d__Chart6_LGD,,3)</definedName>
    <definedName name="d_Loss_given_default__other_P" comment="Auto-added dynamic range" localSheetId="72">INDEX('68a-b '!d__Chart6_LGD,,3)</definedName>
    <definedName name="d_Loss_given_default__other_P" comment="Auto-added dynamic range" localSheetId="73">INDEX('69a-b '!d__Chart6_LGD,,3)</definedName>
    <definedName name="d_Loss_given_default__other_P" comment="Auto-added dynamic range" localSheetId="7">INDEX(d__Chart6_LGD,,3)</definedName>
    <definedName name="d_Loss_given_default__other_P" comment="Auto-added dynamic range" localSheetId="74">INDEX(d__Chart6_LGD,,3)</definedName>
    <definedName name="d_Loss_given_default__other_P" comment="Auto-added dynamic range" localSheetId="75">INDEX(d__Chart6_LGD,,3)</definedName>
    <definedName name="d_Loss_given_default__other_P" comment="Auto-added dynamic range" localSheetId="76">INDEX(d__Chart6_LGD,,3)</definedName>
    <definedName name="d_Loss_given_default__other_P" comment="Auto-added dynamic range" localSheetId="77">INDEX(d__Chart6_LGD,,3)</definedName>
    <definedName name="d_Loss_given_default__other_P" comment="Auto-added dynamic range" localSheetId="78">INDEX(d__Chart6_LGD,,3)</definedName>
    <definedName name="d_Loss_given_default__other_P" comment="Auto-added dynamic range" localSheetId="79">INDEX(d__Chart6_LGD,,3)</definedName>
    <definedName name="d_Loss_given_default__other_P" comment="Auto-added dynamic range" localSheetId="8">INDEX(d__Chart6_LGD,,3)</definedName>
    <definedName name="d_Loss_given_default__other_P" comment="Auto-added dynamic range" localSheetId="9">INDEX(d__Chart6_LGD,,3)</definedName>
    <definedName name="d_Loss_given_default__other_P" comment="Auto-added dynamic range">INDEX(d__Chart6_LGD,,3)</definedName>
    <definedName name="d_N___Default_rate" comment="Auto-added dynamic range" localSheetId="1">INDEX('1'!d__Chart4,,2)</definedName>
    <definedName name="d_N___Default_rate" comment="Auto-added dynamic range" localSheetId="10">INDEX('10'!d__Chart4,,2)</definedName>
    <definedName name="d_N___Default_rate" comment="Auto-added dynamic range" localSheetId="11">INDEX('11'!d__Chart4,,2)</definedName>
    <definedName name="d_N___Default_rate" comment="Auto-added dynamic range" localSheetId="12">INDEX('12'!d__Chart4,,2)</definedName>
    <definedName name="d_N___Default_rate" comment="Auto-added dynamic range" localSheetId="13">INDEX('13'!d__Chart4,,2)</definedName>
    <definedName name="d_N___Default_rate" comment="Auto-added dynamic range" localSheetId="15">INDEX('15'!d__Chart4,,2)</definedName>
    <definedName name="d_N___Default_rate" comment="Auto-added dynamic range" localSheetId="16">INDEX('16'!d__Chart4,,2)</definedName>
    <definedName name="d_N___Default_rate" comment="Auto-added dynamic range" localSheetId="2">INDEX('2'!d__Chart4,,2)</definedName>
    <definedName name="d_N___Default_rate" comment="Auto-added dynamic range" localSheetId="22">INDEX(d__Chart4,,2)</definedName>
    <definedName name="d_N___Default_rate" comment="Auto-added dynamic range" localSheetId="23">INDEX('23'!d__Chart4,,2)</definedName>
    <definedName name="d_N___Default_rate" comment="Auto-added dynamic range" localSheetId="24">INDEX('24'!d__Chart4,,2)</definedName>
    <definedName name="d_N___Default_rate" comment="Auto-added dynamic range" localSheetId="25">INDEX('25a'!d__Chart4,,2)</definedName>
    <definedName name="d_N___Default_rate" comment="Auto-added dynamic range" localSheetId="26">INDEX('25b'!d__Chart4,,2)</definedName>
    <definedName name="d_N___Default_rate" comment="Auto-added dynamic range" localSheetId="27">INDEX('26'!d__Chart4,,2)</definedName>
    <definedName name="d_N___Default_rate" comment="Auto-added dynamic range" localSheetId="28">INDEX('27 '!d__Chart4,,2)</definedName>
    <definedName name="d_N___Default_rate" comment="Auto-added dynamic range" localSheetId="29">INDEX('28'!d__Chart4,,2)</definedName>
    <definedName name="d_N___Default_rate" comment="Auto-added dynamic range" localSheetId="3">INDEX('3'!d__Chart4,,2)</definedName>
    <definedName name="d_N___Default_rate" comment="Auto-added dynamic range" localSheetId="31">INDEX('30'!d__Chart4,,2)</definedName>
    <definedName name="d_N___Default_rate" comment="Auto-added dynamic range" localSheetId="32">INDEX('31'!d__Chart4,,2)</definedName>
    <definedName name="d_N___Default_rate" comment="Auto-added dynamic range" localSheetId="33">INDEX('32'!d__Chart4,,2)</definedName>
    <definedName name="d_N___Default_rate" comment="Auto-added dynamic range" localSheetId="34">INDEX('33'!d__Chart4,,2)</definedName>
    <definedName name="d_N___Default_rate" comment="Auto-added dynamic range" localSheetId="37">INDEX('36'!d__Chart4,,2)</definedName>
    <definedName name="d_N___Default_rate" comment="Auto-added dynamic range" localSheetId="41">INDEX('39-41'!d__Chart4,,2)</definedName>
    <definedName name="d_N___Default_rate" comment="Auto-added dynamic range" localSheetId="4">INDEX('4'!d__Chart4,,2)</definedName>
    <definedName name="d_N___Default_rate" comment="Auto-added dynamic range" localSheetId="45">INDEX(d__Chart4,,2)</definedName>
    <definedName name="d_N___Default_rate" comment="Auto-added dynamic range" localSheetId="46">INDEX('46a-b'!d__Chart4,,2)</definedName>
    <definedName name="d_N___Default_rate" comment="Auto-added dynamic range" localSheetId="47">INDEX('47'!d__Chart4,,2)</definedName>
    <definedName name="d_N___Default_rate" comment="Auto-added dynamic range" localSheetId="48">INDEX('48a-b '!d__Chart4,,2)</definedName>
    <definedName name="d_N___Default_rate" comment="Auto-added dynamic range" localSheetId="49">INDEX('49a'!d__Chart4,,2)</definedName>
    <definedName name="d_N___Default_rate" comment="Auto-added dynamic range" localSheetId="50">INDEX('49b'!d__Chart4,,2)</definedName>
    <definedName name="d_N___Default_rate" comment="Auto-added dynamic range" localSheetId="5">INDEX('5'!d__Chart4,,2)</definedName>
    <definedName name="d_N___Default_rate" comment="Auto-added dynamic range" localSheetId="51">INDEX('50'!d__Chart4,,2)</definedName>
    <definedName name="d_N___Default_rate" comment="Auto-added dynamic range" localSheetId="52">INDEX('51-52'!d__Chart4,,2)</definedName>
    <definedName name="d_N___Default_rate" comment="Auto-added dynamic range" localSheetId="53">INDEX('53a-b'!d__Chart4,,2)</definedName>
    <definedName name="d_N___Default_rate" comment="Auto-added dynamic range" localSheetId="54">INDEX('53c'!d__Chart4,,2)</definedName>
    <definedName name="d_N___Default_rate" comment="Auto-added dynamic range" localSheetId="56">INDEX('55a'!d__Chart4,,2)</definedName>
    <definedName name="d_N___Default_rate" comment="Auto-added dynamic range" localSheetId="57">INDEX('55b'!d__Chart4,,2)</definedName>
    <definedName name="d_N___Default_rate" comment="Auto-added dynamic range" localSheetId="58">INDEX('56'!d__Chart4,,2)</definedName>
    <definedName name="d_N___Default_rate" comment="Auto-added dynamic range" localSheetId="59">INDEX('57a-b'!d__Chart4,,2)</definedName>
    <definedName name="d_N___Default_rate" comment="Auto-added dynamic range" localSheetId="60">INDEX('58a'!d__Chart4,,2)</definedName>
    <definedName name="d_N___Default_rate" comment="Auto-added dynamic range" localSheetId="61">INDEX('58b-c'!d__Chart4,,2)</definedName>
    <definedName name="d_N___Default_rate" comment="Auto-added dynamic range" localSheetId="62">INDEX('58d'!d__Chart4,,2)</definedName>
    <definedName name="d_N___Default_rate" comment="Auto-added dynamic range" localSheetId="63">INDEX('59-60'!d__Chart4,,2)</definedName>
    <definedName name="d_N___Default_rate" comment="Auto-added dynamic range" localSheetId="6">INDEX('6'!d__Chart4,,2)</definedName>
    <definedName name="d_N___Default_rate" comment="Auto-added dynamic range" localSheetId="64">INDEX('61'!d__Chart4,,2)</definedName>
    <definedName name="d_N___Default_rate" comment="Auto-added dynamic range" localSheetId="65">INDEX('62a'!d__Chart4,,2)</definedName>
    <definedName name="d_N___Default_rate" comment="Auto-added dynamic range" localSheetId="66">INDEX('62b'!d__Chart4,,2)</definedName>
    <definedName name="d_N___Default_rate" comment="Auto-added dynamic range" localSheetId="67">INDEX('63a-b'!d__Chart4,,2)</definedName>
    <definedName name="d_N___Default_rate" comment="Auto-added dynamic range" localSheetId="68">INDEX('64'!d__Chart4,,2)</definedName>
    <definedName name="d_N___Default_rate" comment="Auto-added dynamic range" localSheetId="69">INDEX('65a-b'!d__Chart4,,2)</definedName>
    <definedName name="d_N___Default_rate" comment="Auto-added dynamic range" localSheetId="71">INDEX('67'!d__Chart4,,2)</definedName>
    <definedName name="d_N___Default_rate" comment="Auto-added dynamic range" localSheetId="72">INDEX('68a-b '!d__Chart4,,2)</definedName>
    <definedName name="d_N___Default_rate" comment="Auto-added dynamic range" localSheetId="73">INDEX('69a-b '!d__Chart4,,2)</definedName>
    <definedName name="d_N___Default_rate" comment="Auto-added dynamic range" localSheetId="7">INDEX('7'!d__Chart4,,2)</definedName>
    <definedName name="d_N___Default_rate" comment="Auto-added dynamic range" localSheetId="74">INDEX('70a-b- c'!d__Chart4,,2)</definedName>
    <definedName name="d_N___Default_rate" comment="Auto-added dynamic range" localSheetId="75">INDEX('70d'!d__Chart4,,2)</definedName>
    <definedName name="d_N___Default_rate" comment="Auto-added dynamic range" localSheetId="76">INDEX('71'!d__Chart4,,2)</definedName>
    <definedName name="d_N___Default_rate" comment="Auto-added dynamic range" localSheetId="77">INDEX('72'!d__Chart4,,2)</definedName>
    <definedName name="d_N___Default_rate" comment="Auto-added dynamic range" localSheetId="78">INDEX('73'!d__Chart4,,2)</definedName>
    <definedName name="d_N___Default_rate" comment="Auto-added dynamic range" localSheetId="79">INDEX('74'!d__Chart4,,2)</definedName>
    <definedName name="d_N___Default_rate" comment="Auto-added dynamic range" localSheetId="8">INDEX('8  '!d__Chart4,,2)</definedName>
    <definedName name="d_N___Default_rate" comment="Auto-added dynamic range" localSheetId="9">INDEX('9'!d__Chart4,,2)</definedName>
    <definedName name="d_N___Default_rate" comment="Auto-added dynamic range">INDEX(d__Chart4,,2)</definedName>
    <definedName name="d_N___Loss_given_default" comment="Auto-added dynamic range" localSheetId="1">INDEX('1'!d__Chart4,,4)</definedName>
    <definedName name="d_N___Loss_given_default" comment="Auto-added dynamic range" localSheetId="10">INDEX('10'!d__Chart4,,4)</definedName>
    <definedName name="d_N___Loss_given_default" comment="Auto-added dynamic range" localSheetId="11">INDEX('11'!d__Chart4,,4)</definedName>
    <definedName name="d_N___Loss_given_default" comment="Auto-added dynamic range" localSheetId="12">INDEX('12'!d__Chart4,,4)</definedName>
    <definedName name="d_N___Loss_given_default" comment="Auto-added dynamic range" localSheetId="13">INDEX('13'!d__Chart4,,4)</definedName>
    <definedName name="d_N___Loss_given_default" comment="Auto-added dynamic range" localSheetId="15">INDEX('15'!d__Chart4,,4)</definedName>
    <definedName name="d_N___Loss_given_default" comment="Auto-added dynamic range" localSheetId="16">INDEX('16'!d__Chart4,,4)</definedName>
    <definedName name="d_N___Loss_given_default" comment="Auto-added dynamic range" localSheetId="2">INDEX('2'!d__Chart4,,4)</definedName>
    <definedName name="d_N___Loss_given_default" comment="Auto-added dynamic range" localSheetId="22">INDEX(d__Chart4,,4)</definedName>
    <definedName name="d_N___Loss_given_default" comment="Auto-added dynamic range" localSheetId="23">INDEX('23'!d__Chart4,,4)</definedName>
    <definedName name="d_N___Loss_given_default" comment="Auto-added dynamic range" localSheetId="24">INDEX('24'!d__Chart4,,4)</definedName>
    <definedName name="d_N___Loss_given_default" comment="Auto-added dynamic range" localSheetId="25">INDEX('25a'!d__Chart4,,4)</definedName>
    <definedName name="d_N___Loss_given_default" comment="Auto-added dynamic range" localSheetId="26">INDEX('25b'!d__Chart4,,4)</definedName>
    <definedName name="d_N___Loss_given_default" comment="Auto-added dynamic range" localSheetId="27">INDEX('26'!d__Chart4,,4)</definedName>
    <definedName name="d_N___Loss_given_default" comment="Auto-added dynamic range" localSheetId="28">INDEX('27 '!d__Chart4,,4)</definedName>
    <definedName name="d_N___Loss_given_default" comment="Auto-added dynamic range" localSheetId="29">INDEX('28'!d__Chart4,,4)</definedName>
    <definedName name="d_N___Loss_given_default" comment="Auto-added dynamic range" localSheetId="3">INDEX('3'!d__Chart4,,4)</definedName>
    <definedName name="d_N___Loss_given_default" comment="Auto-added dynamic range" localSheetId="31">INDEX('30'!d__Chart4,,4)</definedName>
    <definedName name="d_N___Loss_given_default" comment="Auto-added dynamic range" localSheetId="32">INDEX('31'!d__Chart4,,4)</definedName>
    <definedName name="d_N___Loss_given_default" comment="Auto-added dynamic range" localSheetId="33">INDEX('32'!d__Chart4,,4)</definedName>
    <definedName name="d_N___Loss_given_default" comment="Auto-added dynamic range" localSheetId="34">INDEX('33'!d__Chart4,,4)</definedName>
    <definedName name="d_N___Loss_given_default" comment="Auto-added dynamic range" localSheetId="37">INDEX('36'!d__Chart4,,4)</definedName>
    <definedName name="d_N___Loss_given_default" comment="Auto-added dynamic range" localSheetId="41">INDEX('39-41'!d__Chart4,,4)</definedName>
    <definedName name="d_N___Loss_given_default" comment="Auto-added dynamic range" localSheetId="4">INDEX('4'!d__Chart4,,4)</definedName>
    <definedName name="d_N___Loss_given_default" comment="Auto-added dynamic range" localSheetId="45">INDEX(d__Chart4,,4)</definedName>
    <definedName name="d_N___Loss_given_default" comment="Auto-added dynamic range" localSheetId="46">INDEX('46a-b'!d__Chart4,,4)</definedName>
    <definedName name="d_N___Loss_given_default" comment="Auto-added dynamic range" localSheetId="47">INDEX('47'!d__Chart4,,4)</definedName>
    <definedName name="d_N___Loss_given_default" comment="Auto-added dynamic range" localSheetId="48">INDEX('48a-b '!d__Chart4,,4)</definedName>
    <definedName name="d_N___Loss_given_default" comment="Auto-added dynamic range" localSheetId="49">INDEX('49a'!d__Chart4,,4)</definedName>
    <definedName name="d_N___Loss_given_default" comment="Auto-added dynamic range" localSheetId="50">INDEX('49b'!d__Chart4,,4)</definedName>
    <definedName name="d_N___Loss_given_default" comment="Auto-added dynamic range" localSheetId="5">INDEX('5'!d__Chart4,,4)</definedName>
    <definedName name="d_N___Loss_given_default" comment="Auto-added dynamic range" localSheetId="51">INDEX('50'!d__Chart4,,4)</definedName>
    <definedName name="d_N___Loss_given_default" comment="Auto-added dynamic range" localSheetId="52">INDEX('51-52'!d__Chart4,,4)</definedName>
    <definedName name="d_N___Loss_given_default" comment="Auto-added dynamic range" localSheetId="53">INDEX('53a-b'!d__Chart4,,4)</definedName>
    <definedName name="d_N___Loss_given_default" comment="Auto-added dynamic range" localSheetId="54">INDEX('53c'!d__Chart4,,4)</definedName>
    <definedName name="d_N___Loss_given_default" comment="Auto-added dynamic range" localSheetId="56">INDEX('55a'!d__Chart4,,4)</definedName>
    <definedName name="d_N___Loss_given_default" comment="Auto-added dynamic range" localSheetId="57">INDEX('55b'!d__Chart4,,4)</definedName>
    <definedName name="d_N___Loss_given_default" comment="Auto-added dynamic range" localSheetId="58">INDEX('56'!d__Chart4,,4)</definedName>
    <definedName name="d_N___Loss_given_default" comment="Auto-added dynamic range" localSheetId="59">INDEX('57a-b'!d__Chart4,,4)</definedName>
    <definedName name="d_N___Loss_given_default" comment="Auto-added dynamic range" localSheetId="60">INDEX('58a'!d__Chart4,,4)</definedName>
    <definedName name="d_N___Loss_given_default" comment="Auto-added dynamic range" localSheetId="61">INDEX('58b-c'!d__Chart4,,4)</definedName>
    <definedName name="d_N___Loss_given_default" comment="Auto-added dynamic range" localSheetId="62">INDEX('58d'!d__Chart4,,4)</definedName>
    <definedName name="d_N___Loss_given_default" comment="Auto-added dynamic range" localSheetId="63">INDEX('59-60'!d__Chart4,,4)</definedName>
    <definedName name="d_N___Loss_given_default" comment="Auto-added dynamic range" localSheetId="6">INDEX('6'!d__Chart4,,4)</definedName>
    <definedName name="d_N___Loss_given_default" comment="Auto-added dynamic range" localSheetId="64">INDEX('61'!d__Chart4,,4)</definedName>
    <definedName name="d_N___Loss_given_default" comment="Auto-added dynamic range" localSheetId="65">INDEX('62a'!d__Chart4,,4)</definedName>
    <definedName name="d_N___Loss_given_default" comment="Auto-added dynamic range" localSheetId="66">INDEX('62b'!d__Chart4,,4)</definedName>
    <definedName name="d_N___Loss_given_default" comment="Auto-added dynamic range" localSheetId="67">INDEX('63a-b'!d__Chart4,,4)</definedName>
    <definedName name="d_N___Loss_given_default" comment="Auto-added dynamic range" localSheetId="68">INDEX('64'!d__Chart4,,4)</definedName>
    <definedName name="d_N___Loss_given_default" comment="Auto-added dynamic range" localSheetId="69">INDEX('65a-b'!d__Chart4,,4)</definedName>
    <definedName name="d_N___Loss_given_default" comment="Auto-added dynamic range" localSheetId="71">INDEX('67'!d__Chart4,,4)</definedName>
    <definedName name="d_N___Loss_given_default" comment="Auto-added dynamic range" localSheetId="72">INDEX('68a-b '!d__Chart4,,4)</definedName>
    <definedName name="d_N___Loss_given_default" comment="Auto-added dynamic range" localSheetId="73">INDEX('69a-b '!d__Chart4,,4)</definedName>
    <definedName name="d_N___Loss_given_default" comment="Auto-added dynamic range" localSheetId="7">INDEX('7'!d__Chart4,,4)</definedName>
    <definedName name="d_N___Loss_given_default" comment="Auto-added dynamic range" localSheetId="74">INDEX('70a-b- c'!d__Chart4,,4)</definedName>
    <definedName name="d_N___Loss_given_default" comment="Auto-added dynamic range" localSheetId="75">INDEX('70d'!d__Chart4,,4)</definedName>
    <definedName name="d_N___Loss_given_default" comment="Auto-added dynamic range" localSheetId="76">INDEX('71'!d__Chart4,,4)</definedName>
    <definedName name="d_N___Loss_given_default" comment="Auto-added dynamic range" localSheetId="77">INDEX('72'!d__Chart4,,4)</definedName>
    <definedName name="d_N___Loss_given_default" comment="Auto-added dynamic range" localSheetId="78">INDEX('73'!d__Chart4,,4)</definedName>
    <definedName name="d_N___Loss_given_default" comment="Auto-added dynamic range" localSheetId="79">INDEX('74'!d__Chart4,,4)</definedName>
    <definedName name="d_N___Loss_given_default" comment="Auto-added dynamic range" localSheetId="8">INDEX('8  '!d__Chart4,,4)</definedName>
    <definedName name="d_N___Loss_given_default" comment="Auto-added dynamic range" localSheetId="9">INDEX('9'!d__Chart4,,4)</definedName>
    <definedName name="d_N___Loss_given_default" comment="Auto-added dynamic range">INDEX(d__Chart4,,4)</definedName>
    <definedName name="d_N___Overall" comment="Auto-added dynamic range" localSheetId="1">INDEX('1'!d__Chart1,,3)</definedName>
    <definedName name="d_N___Overall" comment="Auto-added dynamic range" localSheetId="10">INDEX('10'!d__Chart1,,3)</definedName>
    <definedName name="d_N___Overall" comment="Auto-added dynamic range" localSheetId="11">INDEX('11'!d__Chart1,,3)</definedName>
    <definedName name="d_N___Overall" comment="Auto-added dynamic range" localSheetId="12">INDEX('12'!d__Chart1,,3)</definedName>
    <definedName name="d_N___Overall" comment="Auto-added dynamic range" localSheetId="13">INDEX('13'!d__Chart1,,3)</definedName>
    <definedName name="d_N___Overall" comment="Auto-added dynamic range" localSheetId="15">INDEX('15'!d__Chart1,,3)</definedName>
    <definedName name="d_N___Overall" comment="Auto-added dynamic range" localSheetId="16">INDEX('16'!d__Chart1,,3)</definedName>
    <definedName name="d_N___Overall" comment="Auto-added dynamic range" localSheetId="2">INDEX('2'!d__Chart1,,3)</definedName>
    <definedName name="d_N___Overall" comment="Auto-added dynamic range" localSheetId="22">INDEX(d__Chart1,,3)</definedName>
    <definedName name="d_N___Overall" comment="Auto-added dynamic range" localSheetId="23">INDEX('23'!d__Chart1,,3)</definedName>
    <definedName name="d_N___Overall" comment="Auto-added dynamic range" localSheetId="24">INDEX('24'!d__Chart1,,3)</definedName>
    <definedName name="d_N___Overall" comment="Auto-added dynamic range" localSheetId="25">INDEX('25a'!d__Chart1,,3)</definedName>
    <definedName name="d_N___Overall" comment="Auto-added dynamic range" localSheetId="26">INDEX('25b'!d__Chart1,,3)</definedName>
    <definedName name="d_N___Overall" comment="Auto-added dynamic range" localSheetId="27">INDEX('26'!d__Chart1,,3)</definedName>
    <definedName name="d_N___Overall" comment="Auto-added dynamic range" localSheetId="28">INDEX('27 '!d__Chart1,,3)</definedName>
    <definedName name="d_N___Overall" comment="Auto-added dynamic range" localSheetId="29">INDEX('28'!d__Chart1,,3)</definedName>
    <definedName name="d_N___Overall" comment="Auto-added dynamic range" localSheetId="3">INDEX('3'!d__Chart1,,3)</definedName>
    <definedName name="d_N___Overall" comment="Auto-added dynamic range" localSheetId="31">INDEX('30'!d__Chart1,,3)</definedName>
    <definedName name="d_N___Overall" comment="Auto-added dynamic range" localSheetId="32">INDEX('31'!d__Chart1,,3)</definedName>
    <definedName name="d_N___Overall" comment="Auto-added dynamic range" localSheetId="33">INDEX('32'!d__Chart1,,3)</definedName>
    <definedName name="d_N___Overall" comment="Auto-added dynamic range" localSheetId="34">INDEX('33'!d__Chart1,,3)</definedName>
    <definedName name="d_N___Overall" comment="Auto-added dynamic range" localSheetId="37">INDEX('36'!d__Chart1,,3)</definedName>
    <definedName name="d_N___Overall" comment="Auto-added dynamic range" localSheetId="41">INDEX('39-41'!d__Chart1,,3)</definedName>
    <definedName name="d_N___Overall" comment="Auto-added dynamic range" localSheetId="4">INDEX('4'!d__Chart1,,3)</definedName>
    <definedName name="d_N___Overall" comment="Auto-added dynamic range" localSheetId="45">INDEX('45a-c'!d__Chart1,,3)</definedName>
    <definedName name="d_N___Overall" comment="Auto-added dynamic range" localSheetId="46">INDEX('46a-b'!d__Chart1,,3)</definedName>
    <definedName name="d_N___Overall" comment="Auto-added dynamic range" localSheetId="47">INDEX('47'!d__Chart1,,3)</definedName>
    <definedName name="d_N___Overall" comment="Auto-added dynamic range" localSheetId="48">INDEX('48a-b '!d__Chart1,,3)</definedName>
    <definedName name="d_N___Overall" comment="Auto-added dynamic range" localSheetId="49">INDEX('49a'!d__Chart1,,3)</definedName>
    <definedName name="d_N___Overall" comment="Auto-added dynamic range" localSheetId="50">INDEX('49b'!d__Chart1,,3)</definedName>
    <definedName name="d_N___Overall" comment="Auto-added dynamic range" localSheetId="5">INDEX('5'!d__Chart1,,3)</definedName>
    <definedName name="d_N___Overall" comment="Auto-added dynamic range" localSheetId="51">INDEX('50'!d__Chart1,,3)</definedName>
    <definedName name="d_N___Overall" comment="Auto-added dynamic range" localSheetId="52">INDEX('51-52'!d__Chart1,,3)</definedName>
    <definedName name="d_N___Overall" comment="Auto-added dynamic range" localSheetId="53">INDEX('53a-b'!d__Chart1,,3)</definedName>
    <definedName name="d_N___Overall" comment="Auto-added dynamic range" localSheetId="54">INDEX('53c'!d__Chart1,,3)</definedName>
    <definedName name="d_N___Overall" comment="Auto-added dynamic range" localSheetId="56">INDEX('55a'!d__Chart1,,3)</definedName>
    <definedName name="d_N___Overall" comment="Auto-added dynamic range" localSheetId="57">INDEX('55b'!d__Chart1,,3)</definedName>
    <definedName name="d_N___Overall" comment="Auto-added dynamic range" localSheetId="58">INDEX('56'!d__Chart1,,3)</definedName>
    <definedName name="d_N___Overall" comment="Auto-added dynamic range" localSheetId="59">INDEX('57a-b'!d__Chart1,,3)</definedName>
    <definedName name="d_N___Overall" comment="Auto-added dynamic range" localSheetId="60">INDEX('58a'!d__Chart1,,3)</definedName>
    <definedName name="d_N___Overall" comment="Auto-added dynamic range" localSheetId="61">INDEX('58b-c'!d__Chart1,,3)</definedName>
    <definedName name="d_N___Overall" comment="Auto-added dynamic range" localSheetId="62">INDEX('58d'!d__Chart1,,3)</definedName>
    <definedName name="d_N___Overall" comment="Auto-added dynamic range" localSheetId="63">INDEX('59-60'!d__Chart1,,3)</definedName>
    <definedName name="d_N___Overall" comment="Auto-added dynamic range" localSheetId="6">INDEX('6'!d__Chart1,,3)</definedName>
    <definedName name="d_N___Overall" comment="Auto-added dynamic range" localSheetId="64">INDEX('61'!d__Chart1,,3)</definedName>
    <definedName name="d_N___Overall" comment="Auto-added dynamic range" localSheetId="65">INDEX('62a'!d__Chart1,,3)</definedName>
    <definedName name="d_N___Overall" comment="Auto-added dynamic range" localSheetId="66">INDEX('62b'!d__Chart1,,3)</definedName>
    <definedName name="d_N___Overall" comment="Auto-added dynamic range" localSheetId="67">INDEX('63a-b'!d__Chart1,,3)</definedName>
    <definedName name="d_N___Overall" comment="Auto-added dynamic range" localSheetId="68">INDEX('64'!d__Chart1,,3)</definedName>
    <definedName name="d_N___Overall" comment="Auto-added dynamic range" localSheetId="69">INDEX('65a-b'!d__Chart1,,3)</definedName>
    <definedName name="d_N___Overall" comment="Auto-added dynamic range" localSheetId="71">INDEX('67'!d__Chart1,,3)</definedName>
    <definedName name="d_N___Overall" comment="Auto-added dynamic range" localSheetId="72">INDEX('68a-b '!d__Chart1,,3)</definedName>
    <definedName name="d_N___Overall" comment="Auto-added dynamic range" localSheetId="73">INDEX('69a-b '!d__Chart1,,3)</definedName>
    <definedName name="d_N___Overall" comment="Auto-added dynamic range" localSheetId="7">INDEX('7'!d__Chart1,,3)</definedName>
    <definedName name="d_N___Overall" comment="Auto-added dynamic range" localSheetId="74">INDEX('70a-b- c'!d__Chart1,,3)</definedName>
    <definedName name="d_N___Overall" comment="Auto-added dynamic range" localSheetId="75">INDEX('70d'!d__Chart1,,3)</definedName>
    <definedName name="d_N___Overall" comment="Auto-added dynamic range" localSheetId="76">INDEX('71'!d__Chart1,,3)</definedName>
    <definedName name="d_N___Overall" comment="Auto-added dynamic range" localSheetId="77">INDEX('72'!d__Chart1,,3)</definedName>
    <definedName name="d_N___Overall" comment="Auto-added dynamic range" localSheetId="78">INDEX('73'!d__Chart1,,3)</definedName>
    <definedName name="d_N___Overall" comment="Auto-added dynamic range" localSheetId="79">INDEX('74'!d__Chart1,,3)</definedName>
    <definedName name="d_N___Overall" comment="Auto-added dynamic range" localSheetId="8">INDEX('8  '!d__Chart1,,3)</definedName>
    <definedName name="d_N___Overall" comment="Auto-added dynamic range" localSheetId="9">INDEX('9'!d__Chart1,,3)</definedName>
    <definedName name="d_N___Overall" comment="Auto-added dynamic range">INDEX(d__Chart1,,3)</definedName>
    <definedName name="d_N___To_borrowers_with_high_LTV_ratios__c_" comment="Auto-added dynamic range" localSheetId="1">INDEX('1'!d__Chart1,,5)</definedName>
    <definedName name="d_N___To_borrowers_with_high_LTV_ratios__c_" comment="Auto-added dynamic range" localSheetId="10">INDEX('10'!d__Chart1,,5)</definedName>
    <definedName name="d_N___To_borrowers_with_high_LTV_ratios__c_" comment="Auto-added dynamic range" localSheetId="11">INDEX('11'!d__Chart1,,5)</definedName>
    <definedName name="d_N___To_borrowers_with_high_LTV_ratios__c_" comment="Auto-added dynamic range" localSheetId="12">INDEX('12'!d__Chart1,,5)</definedName>
    <definedName name="d_N___To_borrowers_with_high_LTV_ratios__c_" comment="Auto-added dynamic range" localSheetId="13">INDEX('13'!d__Chart1,,5)</definedName>
    <definedName name="d_N___To_borrowers_with_high_LTV_ratios__c_" comment="Auto-added dynamic range" localSheetId="15">INDEX('15'!d__Chart1,,5)</definedName>
    <definedName name="d_N___To_borrowers_with_high_LTV_ratios__c_" comment="Auto-added dynamic range" localSheetId="16">INDEX('16'!d__Chart1,,5)</definedName>
    <definedName name="d_N___To_borrowers_with_high_LTV_ratios__c_" comment="Auto-added dynamic range" localSheetId="2">INDEX('2'!d__Chart1,,5)</definedName>
    <definedName name="d_N___To_borrowers_with_high_LTV_ratios__c_" comment="Auto-added dynamic range" localSheetId="22">INDEX(d__Chart1,,5)</definedName>
    <definedName name="d_N___To_borrowers_with_high_LTV_ratios__c_" comment="Auto-added dynamic range" localSheetId="23">INDEX('23'!d__Chart1,,5)</definedName>
    <definedName name="d_N___To_borrowers_with_high_LTV_ratios__c_" comment="Auto-added dynamic range" localSheetId="24">INDEX('24'!d__Chart1,,5)</definedName>
    <definedName name="d_N___To_borrowers_with_high_LTV_ratios__c_" comment="Auto-added dynamic range" localSheetId="25">INDEX('25a'!d__Chart1,,5)</definedName>
    <definedName name="d_N___To_borrowers_with_high_LTV_ratios__c_" comment="Auto-added dynamic range" localSheetId="26">INDEX('25b'!d__Chart1,,5)</definedName>
    <definedName name="d_N___To_borrowers_with_high_LTV_ratios__c_" comment="Auto-added dynamic range" localSheetId="27">INDEX('26'!d__Chart1,,5)</definedName>
    <definedName name="d_N___To_borrowers_with_high_LTV_ratios__c_" comment="Auto-added dynamic range" localSheetId="28">INDEX('27 '!d__Chart1,,5)</definedName>
    <definedName name="d_N___To_borrowers_with_high_LTV_ratios__c_" comment="Auto-added dynamic range" localSheetId="29">INDEX('28'!d__Chart1,,5)</definedName>
    <definedName name="d_N___To_borrowers_with_high_LTV_ratios__c_" comment="Auto-added dynamic range" localSheetId="3">INDEX('3'!d__Chart1,,5)</definedName>
    <definedName name="d_N___To_borrowers_with_high_LTV_ratios__c_" comment="Auto-added dynamic range" localSheetId="31">INDEX('30'!d__Chart1,,5)</definedName>
    <definedName name="d_N___To_borrowers_with_high_LTV_ratios__c_" comment="Auto-added dynamic range" localSheetId="32">INDEX('31'!d__Chart1,,5)</definedName>
    <definedName name="d_N___To_borrowers_with_high_LTV_ratios__c_" comment="Auto-added dynamic range" localSheetId="33">INDEX('32'!d__Chart1,,5)</definedName>
    <definedName name="d_N___To_borrowers_with_high_LTV_ratios__c_" comment="Auto-added dynamic range" localSheetId="34">INDEX('33'!d__Chart1,,5)</definedName>
    <definedName name="d_N___To_borrowers_with_high_LTV_ratios__c_" comment="Auto-added dynamic range" localSheetId="37">INDEX('36'!d__Chart1,,5)</definedName>
    <definedName name="d_N___To_borrowers_with_high_LTV_ratios__c_" comment="Auto-added dynamic range" localSheetId="41">INDEX('39-41'!d__Chart1,,5)</definedName>
    <definedName name="d_N___To_borrowers_with_high_LTV_ratios__c_" comment="Auto-added dynamic range" localSheetId="4">INDEX('4'!d__Chart1,,5)</definedName>
    <definedName name="d_N___To_borrowers_with_high_LTV_ratios__c_" comment="Auto-added dynamic range" localSheetId="45">INDEX('45a-c'!d__Chart1,,5)</definedName>
    <definedName name="d_N___To_borrowers_with_high_LTV_ratios__c_" comment="Auto-added dynamic range" localSheetId="46">INDEX('46a-b'!d__Chart1,,5)</definedName>
    <definedName name="d_N___To_borrowers_with_high_LTV_ratios__c_" comment="Auto-added dynamic range" localSheetId="47">INDEX('47'!d__Chart1,,5)</definedName>
    <definedName name="d_N___To_borrowers_with_high_LTV_ratios__c_" comment="Auto-added dynamic range" localSheetId="48">INDEX('48a-b '!d__Chart1,,5)</definedName>
    <definedName name="d_N___To_borrowers_with_high_LTV_ratios__c_" comment="Auto-added dynamic range" localSheetId="49">INDEX('49a'!d__Chart1,,5)</definedName>
    <definedName name="d_N___To_borrowers_with_high_LTV_ratios__c_" comment="Auto-added dynamic range" localSheetId="50">INDEX('49b'!d__Chart1,,5)</definedName>
    <definedName name="d_N___To_borrowers_with_high_LTV_ratios__c_" comment="Auto-added dynamic range" localSheetId="5">INDEX('5'!d__Chart1,,5)</definedName>
    <definedName name="d_N___To_borrowers_with_high_LTV_ratios__c_" comment="Auto-added dynamic range" localSheetId="51">INDEX('50'!d__Chart1,,5)</definedName>
    <definedName name="d_N___To_borrowers_with_high_LTV_ratios__c_" comment="Auto-added dynamic range" localSheetId="52">INDEX('51-52'!d__Chart1,,5)</definedName>
    <definedName name="d_N___To_borrowers_with_high_LTV_ratios__c_" comment="Auto-added dynamic range" localSheetId="53">INDEX('53a-b'!d__Chart1,,5)</definedName>
    <definedName name="d_N___To_borrowers_with_high_LTV_ratios__c_" comment="Auto-added dynamic range" localSheetId="54">INDEX('53c'!d__Chart1,,5)</definedName>
    <definedName name="d_N___To_borrowers_with_high_LTV_ratios__c_" comment="Auto-added dynamic range" localSheetId="56">INDEX('55a'!d__Chart1,,5)</definedName>
    <definedName name="d_N___To_borrowers_with_high_LTV_ratios__c_" comment="Auto-added dynamic range" localSheetId="57">INDEX('55b'!d__Chart1,,5)</definedName>
    <definedName name="d_N___To_borrowers_with_high_LTV_ratios__c_" comment="Auto-added dynamic range" localSheetId="58">INDEX('56'!d__Chart1,,5)</definedName>
    <definedName name="d_N___To_borrowers_with_high_LTV_ratios__c_" comment="Auto-added dynamic range" localSheetId="59">INDEX('57a-b'!d__Chart1,,5)</definedName>
    <definedName name="d_N___To_borrowers_with_high_LTV_ratios__c_" comment="Auto-added dynamic range" localSheetId="60">INDEX('58a'!d__Chart1,,5)</definedName>
    <definedName name="d_N___To_borrowers_with_high_LTV_ratios__c_" comment="Auto-added dynamic range" localSheetId="61">INDEX('58b-c'!d__Chart1,,5)</definedName>
    <definedName name="d_N___To_borrowers_with_high_LTV_ratios__c_" comment="Auto-added dynamic range" localSheetId="62">INDEX('58d'!d__Chart1,,5)</definedName>
    <definedName name="d_N___To_borrowers_with_high_LTV_ratios__c_" comment="Auto-added dynamic range" localSheetId="63">INDEX('59-60'!d__Chart1,,5)</definedName>
    <definedName name="d_N___To_borrowers_with_high_LTV_ratios__c_" comment="Auto-added dynamic range" localSheetId="6">INDEX('6'!d__Chart1,,5)</definedName>
    <definedName name="d_N___To_borrowers_with_high_LTV_ratios__c_" comment="Auto-added dynamic range" localSheetId="64">INDEX('61'!d__Chart1,,5)</definedName>
    <definedName name="d_N___To_borrowers_with_high_LTV_ratios__c_" comment="Auto-added dynamic range" localSheetId="65">INDEX('62a'!d__Chart1,,5)</definedName>
    <definedName name="d_N___To_borrowers_with_high_LTV_ratios__c_" comment="Auto-added dynamic range" localSheetId="66">INDEX('62b'!d__Chart1,,5)</definedName>
    <definedName name="d_N___To_borrowers_with_high_LTV_ratios__c_" comment="Auto-added dynamic range" localSheetId="67">INDEX('63a-b'!d__Chart1,,5)</definedName>
    <definedName name="d_N___To_borrowers_with_high_LTV_ratios__c_" comment="Auto-added dynamic range" localSheetId="68">INDEX('64'!d__Chart1,,5)</definedName>
    <definedName name="d_N___To_borrowers_with_high_LTV_ratios__c_" comment="Auto-added dynamic range" localSheetId="69">INDEX('65a-b'!d__Chart1,,5)</definedName>
    <definedName name="d_N___To_borrowers_with_high_LTV_ratios__c_" comment="Auto-added dynamic range" localSheetId="71">INDEX('67'!d__Chart1,,5)</definedName>
    <definedName name="d_N___To_borrowers_with_high_LTV_ratios__c_" comment="Auto-added dynamic range" localSheetId="72">INDEX('68a-b '!d__Chart1,,5)</definedName>
    <definedName name="d_N___To_borrowers_with_high_LTV_ratios__c_" comment="Auto-added dynamic range" localSheetId="73">INDEX('69a-b '!d__Chart1,,5)</definedName>
    <definedName name="d_N___To_borrowers_with_high_LTV_ratios__c_" comment="Auto-added dynamic range" localSheetId="7">INDEX('7'!d__Chart1,,5)</definedName>
    <definedName name="d_N___To_borrowers_with_high_LTV_ratios__c_" comment="Auto-added dynamic range" localSheetId="74">INDEX('70a-b- c'!d__Chart1,,5)</definedName>
    <definedName name="d_N___To_borrowers_with_high_LTV_ratios__c_" comment="Auto-added dynamic range" localSheetId="75">INDEX('70d'!d__Chart1,,5)</definedName>
    <definedName name="d_N___To_borrowers_with_high_LTV_ratios__c_" comment="Auto-added dynamic range" localSheetId="76">INDEX('71'!d__Chart1,,5)</definedName>
    <definedName name="d_N___To_borrowers_with_high_LTV_ratios__c_" comment="Auto-added dynamic range" localSheetId="77">INDEX('72'!d__Chart1,,5)</definedName>
    <definedName name="d_N___To_borrowers_with_high_LTV_ratios__c_" comment="Auto-added dynamic range" localSheetId="78">INDEX('73'!d__Chart1,,5)</definedName>
    <definedName name="d_N___To_borrowers_with_high_LTV_ratios__c_" comment="Auto-added dynamic range" localSheetId="79">INDEX('74'!d__Chart1,,5)</definedName>
    <definedName name="d_N___To_borrowers_with_high_LTV_ratios__c_" comment="Auto-added dynamic range" localSheetId="8">INDEX('8  '!d__Chart1,,5)</definedName>
    <definedName name="d_N___To_borrowers_with_high_LTV_ratios__c_" comment="Auto-added dynamic range" localSheetId="9">INDEX('9'!d__Chart1,,5)</definedName>
    <definedName name="d_N___To_borrowers_with_high_LTV_ratios__c_" comment="Auto-added dynamic range">INDEX(d__Chart1,,5)</definedName>
    <definedName name="d_N_house_spreads" comment="Auto-added dynamic range" localSheetId="1">INDEX('1'!d__Chart3,2,)</definedName>
    <definedName name="d_N_house_spreads" comment="Auto-added dynamic range" localSheetId="10">INDEX('10'!d__Chart3,2,)</definedName>
    <definedName name="d_N_house_spreads" comment="Auto-added dynamic range" localSheetId="11">INDEX('11'!d__Chart3,2,)</definedName>
    <definedName name="d_N_house_spreads" comment="Auto-added dynamic range" localSheetId="12">INDEX('12'!d__Chart3,2,)</definedName>
    <definedName name="d_N_house_spreads" comment="Auto-added dynamic range" localSheetId="13">INDEX('13'!d__Chart3,2,)</definedName>
    <definedName name="d_N_house_spreads" comment="Auto-added dynamic range" localSheetId="15">INDEX('15'!d__Chart3,2,)</definedName>
    <definedName name="d_N_house_spreads" comment="Auto-added dynamic range" localSheetId="16">INDEX('16'!d__Chart3,2,)</definedName>
    <definedName name="d_N_house_spreads" comment="Auto-added dynamic range" localSheetId="2">INDEX('2'!d__Chart3,2,)</definedName>
    <definedName name="d_N_house_spreads" comment="Auto-added dynamic range" localSheetId="22">INDEX(d__Chart3,2,)</definedName>
    <definedName name="d_N_house_spreads" comment="Auto-added dynamic range" localSheetId="23">INDEX('23'!d__Chart3,2,)</definedName>
    <definedName name="d_N_house_spreads" comment="Auto-added dynamic range" localSheetId="24">INDEX('24'!d__Chart3,2,)</definedName>
    <definedName name="d_N_house_spreads" comment="Auto-added dynamic range" localSheetId="25">INDEX('25a'!d__Chart3,2,)</definedName>
    <definedName name="d_N_house_spreads" comment="Auto-added dynamic range" localSheetId="26">INDEX('25b'!d__Chart3,2,)</definedName>
    <definedName name="d_N_house_spreads" comment="Auto-added dynamic range" localSheetId="27">INDEX('26'!d__Chart3,2,)</definedName>
    <definedName name="d_N_house_spreads" comment="Auto-added dynamic range" localSheetId="28">INDEX('27 '!d__Chart3,2,)</definedName>
    <definedName name="d_N_house_spreads" comment="Auto-added dynamic range" localSheetId="29">INDEX('28'!d__Chart3,2,)</definedName>
    <definedName name="d_N_house_spreads" comment="Auto-added dynamic range" localSheetId="3">INDEX('3'!d__Chart3,2,)</definedName>
    <definedName name="d_N_house_spreads" comment="Auto-added dynamic range" localSheetId="31">INDEX('30'!d__Chart3,2,)</definedName>
    <definedName name="d_N_house_spreads" comment="Auto-added dynamic range" localSheetId="32">INDEX('31'!d__Chart3,2,)</definedName>
    <definedName name="d_N_house_spreads" comment="Auto-added dynamic range" localSheetId="33">INDEX('32'!d__Chart3,2,)</definedName>
    <definedName name="d_N_house_spreads" comment="Auto-added dynamic range" localSheetId="34">INDEX('33'!d__Chart3,2,)</definedName>
    <definedName name="d_N_house_spreads" comment="Auto-added dynamic range" localSheetId="37">INDEX('36'!d__Chart3,2,)</definedName>
    <definedName name="d_N_house_spreads" comment="Auto-added dynamic range" localSheetId="41">INDEX('39-41'!d__Chart3,2,)</definedName>
    <definedName name="d_N_house_spreads" comment="Auto-added dynamic range" localSheetId="4">INDEX('4'!d__Chart3,2,)</definedName>
    <definedName name="d_N_house_spreads" comment="Auto-added dynamic range" localSheetId="45">INDEX('45a-c'!d__Chart3,2,)</definedName>
    <definedName name="d_N_house_spreads" comment="Auto-added dynamic range" localSheetId="46">INDEX('46a-b'!d__Chart3,2,)</definedName>
    <definedName name="d_N_house_spreads" comment="Auto-added dynamic range" localSheetId="47">INDEX('47'!d__Chart3,2,)</definedName>
    <definedName name="d_N_house_spreads" comment="Auto-added dynamic range" localSheetId="48">INDEX('48a-b '!d__Chart3,2,)</definedName>
    <definedName name="d_N_house_spreads" comment="Auto-added dynamic range" localSheetId="49">INDEX('49a'!d__Chart3,2,)</definedName>
    <definedName name="d_N_house_spreads" comment="Auto-added dynamic range" localSheetId="50">INDEX('49b'!d__Chart3,2,)</definedName>
    <definedName name="d_N_house_spreads" comment="Auto-added dynamic range" localSheetId="5">INDEX('5'!d__Chart3,2,)</definedName>
    <definedName name="d_N_house_spreads" comment="Auto-added dynamic range" localSheetId="51">INDEX('50'!d__Chart3,2,)</definedName>
    <definedName name="d_N_house_spreads" comment="Auto-added dynamic range" localSheetId="52">INDEX('51-52'!d__Chart3,2,)</definedName>
    <definedName name="d_N_house_spreads" comment="Auto-added dynamic range" localSheetId="53">INDEX('53a-b'!d__Chart3,2,)</definedName>
    <definedName name="d_N_house_spreads" comment="Auto-added dynamic range" localSheetId="54">INDEX('53c'!d__Chart3,2,)</definedName>
    <definedName name="d_N_house_spreads" comment="Auto-added dynamic range" localSheetId="56">INDEX('55a'!d__Chart3,2,)</definedName>
    <definedName name="d_N_house_spreads" comment="Auto-added dynamic range" localSheetId="57">INDEX('55b'!d__Chart3,2,)</definedName>
    <definedName name="d_N_house_spreads" comment="Auto-added dynamic range" localSheetId="58">INDEX('56'!d__Chart3,2,)</definedName>
    <definedName name="d_N_house_spreads" comment="Auto-added dynamic range" localSheetId="59">INDEX('57a-b'!d__Chart3,2,)</definedName>
    <definedName name="d_N_house_spreads" comment="Auto-added dynamic range" localSheetId="60">INDEX('58a'!d__Chart3,2,)</definedName>
    <definedName name="d_N_house_spreads" comment="Auto-added dynamic range" localSheetId="61">INDEX('58b-c'!d__Chart3,2,)</definedName>
    <definedName name="d_N_house_spreads" comment="Auto-added dynamic range" localSheetId="62">INDEX('58d'!d__Chart3,2,)</definedName>
    <definedName name="d_N_house_spreads" comment="Auto-added dynamic range" localSheetId="63">INDEX('59-60'!d__Chart3,2,)</definedName>
    <definedName name="d_N_house_spreads" comment="Auto-added dynamic range" localSheetId="6">INDEX('6'!d__Chart3,2,)</definedName>
    <definedName name="d_N_house_spreads" comment="Auto-added dynamic range" localSheetId="64">INDEX('61'!d__Chart3,2,)</definedName>
    <definedName name="d_N_house_spreads" comment="Auto-added dynamic range" localSheetId="65">INDEX('62a'!d__Chart3,2,)</definedName>
    <definedName name="d_N_house_spreads" comment="Auto-added dynamic range" localSheetId="66">INDEX('62b'!d__Chart3,2,)</definedName>
    <definedName name="d_N_house_spreads" comment="Auto-added dynamic range" localSheetId="67">INDEX('63a-b'!d__Chart3,2,)</definedName>
    <definedName name="d_N_house_spreads" comment="Auto-added dynamic range" localSheetId="68">INDEX('64'!d__Chart3,2,)</definedName>
    <definedName name="d_N_house_spreads" comment="Auto-added dynamic range" localSheetId="69">INDEX('65a-b'!d__Chart3,2,)</definedName>
    <definedName name="d_N_house_spreads" comment="Auto-added dynamic range" localSheetId="71">INDEX('67'!d__Chart3,2,)</definedName>
    <definedName name="d_N_house_spreads" comment="Auto-added dynamic range" localSheetId="72">INDEX('68a-b '!d__Chart3,2,)</definedName>
    <definedName name="d_N_house_spreads" comment="Auto-added dynamic range" localSheetId="73">INDEX('69a-b '!d__Chart3,2,)</definedName>
    <definedName name="d_N_house_spreads" comment="Auto-added dynamic range" localSheetId="7">INDEX('7'!d__Chart3,2,)</definedName>
    <definedName name="d_N_house_spreads" comment="Auto-added dynamic range" localSheetId="74">INDEX('70a-b- c'!d__Chart3,2,)</definedName>
    <definedName name="d_N_house_spreads" comment="Auto-added dynamic range" localSheetId="75">INDEX('70d'!d__Chart3,2,)</definedName>
    <definedName name="d_N_house_spreads" comment="Auto-added dynamic range" localSheetId="76">INDEX('71'!d__Chart3,2,)</definedName>
    <definedName name="d_N_house_spreads" comment="Auto-added dynamic range" localSheetId="77">INDEX('72'!d__Chart3,2,)</definedName>
    <definedName name="d_N_house_spreads" comment="Auto-added dynamic range" localSheetId="78">INDEX('73'!d__Chart3,2,)</definedName>
    <definedName name="d_N_house_spreads" comment="Auto-added dynamic range" localSheetId="79">INDEX('74'!d__Chart3,2,)</definedName>
    <definedName name="d_N_house_spreads" comment="Auto-added dynamic range" localSheetId="8">INDEX('8  '!d__Chart3,2,)</definedName>
    <definedName name="d_N_house_spreads" comment="Auto-added dynamic range" localSheetId="9">INDEX('9'!d__Chart3,2,)</definedName>
    <definedName name="d_N_house_spreads" comment="Auto-added dynamic range">INDEX(d__Chart3,2,)</definedName>
    <definedName name="d_N_Large_Availability" comment="Auto-added dynamic range" localSheetId="1">INDEX('1'!d__Chart7,,7)</definedName>
    <definedName name="d_N_Large_Availability" comment="Auto-added dynamic range" localSheetId="10">INDEX(d__Chart7,,7)</definedName>
    <definedName name="d_N_Large_Availability" comment="Auto-added dynamic range" localSheetId="11">INDEX('11'!d__Chart7,,7)</definedName>
    <definedName name="d_N_Large_Availability" comment="Auto-added dynamic range" localSheetId="12">INDEX('12'!d__Chart7,,7)</definedName>
    <definedName name="d_N_Large_Availability" comment="Auto-added dynamic range" localSheetId="13">INDEX('13'!d__Chart7,,7)</definedName>
    <definedName name="d_N_Large_Availability" comment="Auto-added dynamic range" localSheetId="15">INDEX(d__Chart7,,7)</definedName>
    <definedName name="d_N_Large_Availability" comment="Auto-added dynamic range" localSheetId="16">INDEX(d__Chart7,,7)</definedName>
    <definedName name="d_N_Large_Availability" comment="Auto-added dynamic range" localSheetId="2">INDEX(d__Chart7,,7)</definedName>
    <definedName name="d_N_Large_Availability" comment="Auto-added dynamic range" localSheetId="22">INDEX(d__Chart7,,7)</definedName>
    <definedName name="d_N_Large_Availability" comment="Auto-added dynamic range" localSheetId="23">INDEX('23'!d__Chart7,,7)</definedName>
    <definedName name="d_N_Large_Availability" comment="Auto-added dynamic range" localSheetId="24">INDEX('24'!d__Chart7,,7)</definedName>
    <definedName name="d_N_Large_Availability" comment="Auto-added dynamic range" localSheetId="25">INDEX(d__Chart7,,7)</definedName>
    <definedName name="d_N_Large_Availability" comment="Auto-added dynamic range" localSheetId="26">INDEX('25b'!d__Chart7,,7)</definedName>
    <definedName name="d_N_Large_Availability" comment="Auto-added dynamic range" localSheetId="27">INDEX(d__Chart7,,7)</definedName>
    <definedName name="d_N_Large_Availability" comment="Auto-added dynamic range" localSheetId="28">INDEX('27 '!d__Chart7,,7)</definedName>
    <definedName name="d_N_Large_Availability" comment="Auto-added dynamic range" localSheetId="29">INDEX('28'!d__Chart7,,7)</definedName>
    <definedName name="d_N_Large_Availability" comment="Auto-added dynamic range" localSheetId="3">INDEX(d__Chart7,,7)</definedName>
    <definedName name="d_N_Large_Availability" comment="Auto-added dynamic range" localSheetId="31">INDEX('30'!d__Chart7,,7)</definedName>
    <definedName name="d_N_Large_Availability" comment="Auto-added dynamic range" localSheetId="32">INDEX(d__Chart7,,7)</definedName>
    <definedName name="d_N_Large_Availability" comment="Auto-added dynamic range" localSheetId="33">INDEX(d__Chart7,,7)</definedName>
    <definedName name="d_N_Large_Availability" comment="Auto-added dynamic range" localSheetId="34">INDEX(d__Chart7,,7)</definedName>
    <definedName name="d_N_Large_Availability" comment="Auto-added dynamic range" localSheetId="37">INDEX(d__Chart7,,7)</definedName>
    <definedName name="d_N_Large_Availability" comment="Auto-added dynamic range" localSheetId="41">INDEX('39-41'!d__Chart7,,7)</definedName>
    <definedName name="d_N_Large_Availability" comment="Auto-added dynamic range" localSheetId="4">INDEX('4'!d__Chart7,,7)</definedName>
    <definedName name="d_N_Large_Availability" comment="Auto-added dynamic range" localSheetId="45">INDEX(d__Chart7,,7)</definedName>
    <definedName name="d_N_Large_Availability" comment="Auto-added dynamic range" localSheetId="46">INDEX('46a-b'!d__Chart7,,7)</definedName>
    <definedName name="d_N_Large_Availability" comment="Auto-added dynamic range" localSheetId="47">INDEX('47'!d__Chart7,,7)</definedName>
    <definedName name="d_N_Large_Availability" comment="Auto-added dynamic range" localSheetId="48">INDEX('48a-b '!d__Chart7,,7)</definedName>
    <definedName name="d_N_Large_Availability" comment="Auto-added dynamic range" localSheetId="49">INDEX('49a'!d__Chart7,,7)</definedName>
    <definedName name="d_N_Large_Availability" comment="Auto-added dynamic range" localSheetId="50">INDEX('49b'!d__Chart7,,7)</definedName>
    <definedName name="d_N_Large_Availability" comment="Auto-added dynamic range" localSheetId="5">INDEX(d__Chart7,,7)</definedName>
    <definedName name="d_N_Large_Availability" comment="Auto-added dynamic range" localSheetId="51">INDEX('50'!d__Chart7,,7)</definedName>
    <definedName name="d_N_Large_Availability" comment="Auto-added dynamic range" localSheetId="52">INDEX(d__Chart7,,7)</definedName>
    <definedName name="d_N_Large_Availability" comment="Auto-added dynamic range" localSheetId="53">INDEX('53a-b'!d__Chart7,,7)</definedName>
    <definedName name="d_N_Large_Availability" comment="Auto-added dynamic range" localSheetId="54">INDEX('53c'!d__Chart7,,7)</definedName>
    <definedName name="d_N_Large_Availability" comment="Auto-added dynamic range" localSheetId="56">INDEX('55a'!d__Chart7,,7)</definedName>
    <definedName name="d_N_Large_Availability" comment="Auto-added dynamic range" localSheetId="57">INDEX('55b'!d__Chart7,,7)</definedName>
    <definedName name="d_N_Large_Availability" comment="Auto-added dynamic range" localSheetId="58">INDEX('56'!d__Chart7,,7)</definedName>
    <definedName name="d_N_Large_Availability" comment="Auto-added dynamic range" localSheetId="59">INDEX(d__Chart7,,7)</definedName>
    <definedName name="d_N_Large_Availability" comment="Auto-added dynamic range" localSheetId="60">INDEX('58a'!d__Chart7,,7)</definedName>
    <definedName name="d_N_Large_Availability" comment="Auto-added dynamic range" localSheetId="61">INDEX('58b-c'!d__Chart7,,7)</definedName>
    <definedName name="d_N_Large_Availability" comment="Auto-added dynamic range" localSheetId="62">INDEX('58d'!d__Chart7,,7)</definedName>
    <definedName name="d_N_Large_Availability" comment="Auto-added dynamic range" localSheetId="63">INDEX('59-60'!d__Chart7,,7)</definedName>
    <definedName name="d_N_Large_Availability" comment="Auto-added dynamic range" localSheetId="6">INDEX(d__Chart7,,7)</definedName>
    <definedName name="d_N_Large_Availability" comment="Auto-added dynamic range" localSheetId="64">INDEX('61'!d__Chart7,,7)</definedName>
    <definedName name="d_N_Large_Availability" comment="Auto-added dynamic range" localSheetId="65">INDEX(d__Chart7,,7)</definedName>
    <definedName name="d_N_Large_Availability" comment="Auto-added dynamic range" localSheetId="66">INDEX('62b'!d__Chart7,,7)</definedName>
    <definedName name="d_N_Large_Availability" comment="Auto-added dynamic range" localSheetId="67">INDEX('63a-b'!d__Chart7,,7)</definedName>
    <definedName name="d_N_Large_Availability" comment="Auto-added dynamic range" localSheetId="68">INDEX('64'!d__Chart7,,7)</definedName>
    <definedName name="d_N_Large_Availability" comment="Auto-added dynamic range" localSheetId="69">INDEX('65a-b'!d__Chart7,,7)</definedName>
    <definedName name="d_N_Large_Availability" comment="Auto-added dynamic range" localSheetId="71">INDEX('67'!d__Chart7,,7)</definedName>
    <definedName name="d_N_Large_Availability" comment="Auto-added dynamic range" localSheetId="72">INDEX('68a-b '!d__Chart7,,7)</definedName>
    <definedName name="d_N_Large_Availability" comment="Auto-added dynamic range" localSheetId="73">INDEX('69a-b '!d__Chart7,,7)</definedName>
    <definedName name="d_N_Large_Availability" comment="Auto-added dynamic range" localSheetId="7">INDEX(d__Chart7,,7)</definedName>
    <definedName name="d_N_Large_Availability" comment="Auto-added dynamic range" localSheetId="74">INDEX(d__Chart7,,7)</definedName>
    <definedName name="d_N_Large_Availability" comment="Auto-added dynamic range" localSheetId="75">INDEX(d__Chart7,,7)</definedName>
    <definedName name="d_N_Large_Availability" comment="Auto-added dynamic range" localSheetId="76">INDEX(d__Chart7,,7)</definedName>
    <definedName name="d_N_Large_Availability" comment="Auto-added dynamic range" localSheetId="77">INDEX(d__Chart7,,7)</definedName>
    <definedName name="d_N_Large_Availability" comment="Auto-added dynamic range" localSheetId="78">INDEX(d__Chart7,,7)</definedName>
    <definedName name="d_N_Large_Availability" comment="Auto-added dynamic range" localSheetId="79">INDEX(d__Chart7,,7)</definedName>
    <definedName name="d_N_Large_Availability" comment="Auto-added dynamic range" localSheetId="8">INDEX(d__Chart7,,7)</definedName>
    <definedName name="d_N_Large_Availability" comment="Auto-added dynamic range" localSheetId="9">INDEX(d__Chart7,,7)</definedName>
    <definedName name="d_N_Large_Availability" comment="Auto-added dynamic range">INDEX(d__Chart7,,7)</definedName>
    <definedName name="d_N_Large_Demand" comment="Auto-added dynamic range" localSheetId="1">INDEX('1'!d__Chart9,,6)</definedName>
    <definedName name="d_N_Large_Demand" comment="Auto-added dynamic range" localSheetId="10">INDEX(d__Chart9,,6)</definedName>
    <definedName name="d_N_Large_Demand" comment="Auto-added dynamic range" localSheetId="11">INDEX('11'!d__Chart9,,6)</definedName>
    <definedName name="d_N_Large_Demand" comment="Auto-added dynamic range" localSheetId="12">INDEX('12'!d__Chart9,,6)</definedName>
    <definedName name="d_N_Large_Demand" comment="Auto-added dynamic range" localSheetId="13">INDEX('13'!d__Chart9,,6)</definedName>
    <definedName name="d_N_Large_Demand" comment="Auto-added dynamic range" localSheetId="15">INDEX(d__Chart9,,6)</definedName>
    <definedName name="d_N_Large_Demand" comment="Auto-added dynamic range" localSheetId="16">INDEX(d__Chart9,,6)</definedName>
    <definedName name="d_N_Large_Demand" comment="Auto-added dynamic range" localSheetId="2">INDEX(d__Chart9,,6)</definedName>
    <definedName name="d_N_Large_Demand" comment="Auto-added dynamic range" localSheetId="22">INDEX(d__Chart9,,6)</definedName>
    <definedName name="d_N_Large_Demand" comment="Auto-added dynamic range" localSheetId="23">INDEX('23'!d__Chart9,,6)</definedName>
    <definedName name="d_N_Large_Demand" comment="Auto-added dynamic range" localSheetId="24">INDEX('24'!d__Chart9,,6)</definedName>
    <definedName name="d_N_Large_Demand" comment="Auto-added dynamic range" localSheetId="25">INDEX(d__Chart9,,6)</definedName>
    <definedName name="d_N_Large_Demand" comment="Auto-added dynamic range" localSheetId="26">INDEX('25b'!d__Chart9,,6)</definedName>
    <definedName name="d_N_Large_Demand" comment="Auto-added dynamic range" localSheetId="27">INDEX(d__Chart9,,6)</definedName>
    <definedName name="d_N_Large_Demand" comment="Auto-added dynamic range" localSheetId="28">INDEX('27 '!d__Chart9,,6)</definedName>
    <definedName name="d_N_Large_Demand" comment="Auto-added dynamic range" localSheetId="29">INDEX('28'!d__Chart9,,6)</definedName>
    <definedName name="d_N_Large_Demand" comment="Auto-added dynamic range" localSheetId="3">INDEX(d__Chart9,,6)</definedName>
    <definedName name="d_N_Large_Demand" comment="Auto-added dynamic range" localSheetId="31">INDEX('30'!d__Chart9,,6)</definedName>
    <definedName name="d_N_Large_Demand" comment="Auto-added dynamic range" localSheetId="32">INDEX(d__Chart9,,6)</definedName>
    <definedName name="d_N_Large_Demand" comment="Auto-added dynamic range" localSheetId="33">INDEX(d__Chart9,,6)</definedName>
    <definedName name="d_N_Large_Demand" comment="Auto-added dynamic range" localSheetId="34">INDEX(d__Chart9,,6)</definedName>
    <definedName name="d_N_Large_Demand" comment="Auto-added dynamic range" localSheetId="37">INDEX(d__Chart9,,6)</definedName>
    <definedName name="d_N_Large_Demand" comment="Auto-added dynamic range" localSheetId="41">INDEX('39-41'!d__Chart9,,6)</definedName>
    <definedName name="d_N_Large_Demand" comment="Auto-added dynamic range" localSheetId="4">INDEX('4'!d__Chart9,,6)</definedName>
    <definedName name="d_N_Large_Demand" comment="Auto-added dynamic range" localSheetId="45">INDEX(d__Chart9,,6)</definedName>
    <definedName name="d_N_Large_Demand" comment="Auto-added dynamic range" localSheetId="46">INDEX('46a-b'!d__Chart9,,6)</definedName>
    <definedName name="d_N_Large_Demand" comment="Auto-added dynamic range" localSheetId="47">INDEX('47'!d__Chart9,,6)</definedName>
    <definedName name="d_N_Large_Demand" comment="Auto-added dynamic range" localSheetId="48">INDEX('48a-b '!d__Chart9,,6)</definedName>
    <definedName name="d_N_Large_Demand" comment="Auto-added dynamic range" localSheetId="49">INDEX('49a'!d__Chart9,,6)</definedName>
    <definedName name="d_N_Large_Demand" comment="Auto-added dynamic range" localSheetId="50">INDEX('49b'!d__Chart9,,6)</definedName>
    <definedName name="d_N_Large_Demand" comment="Auto-added dynamic range" localSheetId="5">INDEX(d__Chart9,,6)</definedName>
    <definedName name="d_N_Large_Demand" comment="Auto-added dynamic range" localSheetId="51">INDEX('50'!d__Chart9,,6)</definedName>
    <definedName name="d_N_Large_Demand" comment="Auto-added dynamic range" localSheetId="52">INDEX(d__Chart9,,6)</definedName>
    <definedName name="d_N_Large_Demand" comment="Auto-added dynamic range" localSheetId="53">INDEX('53a-b'!d__Chart9,,6)</definedName>
    <definedName name="d_N_Large_Demand" comment="Auto-added dynamic range" localSheetId="54">INDEX('53c'!d__Chart9,,6)</definedName>
    <definedName name="d_N_Large_Demand" comment="Auto-added dynamic range" localSheetId="56">INDEX('55a'!d__Chart9,,6)</definedName>
    <definedName name="d_N_Large_Demand" comment="Auto-added dynamic range" localSheetId="57">INDEX('55b'!d__Chart9,,6)</definedName>
    <definedName name="d_N_Large_Demand" comment="Auto-added dynamic range" localSheetId="58">INDEX('56'!d__Chart9,,6)</definedName>
    <definedName name="d_N_Large_Demand" comment="Auto-added dynamic range" localSheetId="59">INDEX(d__Chart9,,6)</definedName>
    <definedName name="d_N_Large_Demand" comment="Auto-added dynamic range" localSheetId="60">INDEX('58a'!d__Chart9,,6)</definedName>
    <definedName name="d_N_Large_Demand" comment="Auto-added dynamic range" localSheetId="61">INDEX('58b-c'!d__Chart9,,6)</definedName>
    <definedName name="d_N_Large_Demand" comment="Auto-added dynamic range" localSheetId="62">INDEX('58d'!d__Chart9,,6)</definedName>
    <definedName name="d_N_Large_Demand" comment="Auto-added dynamic range" localSheetId="63">INDEX('59-60'!d__Chart9,,6)</definedName>
    <definedName name="d_N_Large_Demand" comment="Auto-added dynamic range" localSheetId="6">INDEX(d__Chart9,,6)</definedName>
    <definedName name="d_N_Large_Demand" comment="Auto-added dynamic range" localSheetId="64">INDEX('61'!d__Chart9,,6)</definedName>
    <definedName name="d_N_Large_Demand" comment="Auto-added dynamic range" localSheetId="65">INDEX(d__Chart9,,6)</definedName>
    <definedName name="d_N_Large_Demand" comment="Auto-added dynamic range" localSheetId="66">INDEX('62b'!d__Chart9,,6)</definedName>
    <definedName name="d_N_Large_Demand" comment="Auto-added dynamic range" localSheetId="67">INDEX('63a-b'!d__Chart9,,6)</definedName>
    <definedName name="d_N_Large_Demand" comment="Auto-added dynamic range" localSheetId="68">INDEX('64'!d__Chart9,,6)</definedName>
    <definedName name="d_N_Large_Demand" comment="Auto-added dynamic range" localSheetId="69">INDEX('65a-b'!d__Chart9,,6)</definedName>
    <definedName name="d_N_Large_Demand" comment="Auto-added dynamic range" localSheetId="71">INDEX('67'!d__Chart9,,6)</definedName>
    <definedName name="d_N_Large_Demand" comment="Auto-added dynamic range" localSheetId="72">INDEX('68a-b '!d__Chart9,,6)</definedName>
    <definedName name="d_N_Large_Demand" comment="Auto-added dynamic range" localSheetId="73">INDEX('69a-b '!d__Chart9,,6)</definedName>
    <definedName name="d_N_Large_Demand" comment="Auto-added dynamic range" localSheetId="7">INDEX(d__Chart9,,6)</definedName>
    <definedName name="d_N_Large_Demand" comment="Auto-added dynamic range" localSheetId="74">INDEX(d__Chart9,,6)</definedName>
    <definedName name="d_N_Large_Demand" comment="Auto-added dynamic range" localSheetId="75">INDEX(d__Chart9,,6)</definedName>
    <definedName name="d_N_Large_Demand" comment="Auto-added dynamic range" localSheetId="76">INDEX(d__Chart9,,6)</definedName>
    <definedName name="d_N_Large_Demand" comment="Auto-added dynamic range" localSheetId="77">INDEX(d__Chart9,,6)</definedName>
    <definedName name="d_N_Large_Demand" comment="Auto-added dynamic range" localSheetId="78">INDEX(d__Chart9,,6)</definedName>
    <definedName name="d_N_Large_Demand" comment="Auto-added dynamic range" localSheetId="79">INDEX(d__Chart9,,6)</definedName>
    <definedName name="d_N_Large_Demand" comment="Auto-added dynamic range" localSheetId="8">INDEX(d__Chart9,,6)</definedName>
    <definedName name="d_N_Large_Demand" comment="Auto-added dynamic range" localSheetId="9">INDEX(d__Chart9,,6)</definedName>
    <definedName name="d_N_Large_Demand" comment="Auto-added dynamic range">INDEX(d__Chart9,,6)</definedName>
    <definedName name="d_N_Large_Spreads" comment="Auto-added dynamic range" localSheetId="1">INDEX('1'!d__Chart8,,6)</definedName>
    <definedName name="d_N_Large_Spreads" comment="Auto-added dynamic range" localSheetId="10">INDEX(d__Chart8,,6)</definedName>
    <definedName name="d_N_Large_Spreads" comment="Auto-added dynamic range" localSheetId="11">INDEX('11'!d__Chart8,,6)</definedName>
    <definedName name="d_N_Large_Spreads" comment="Auto-added dynamic range" localSheetId="12">INDEX('12'!d__Chart8,,6)</definedName>
    <definedName name="d_N_Large_Spreads" comment="Auto-added dynamic range" localSheetId="13">INDEX('13'!d__Chart8,,6)</definedName>
    <definedName name="d_N_Large_Spreads" comment="Auto-added dynamic range" localSheetId="15">INDEX(d__Chart8,,6)</definedName>
    <definedName name="d_N_Large_Spreads" comment="Auto-added dynamic range" localSheetId="16">INDEX(d__Chart8,,6)</definedName>
    <definedName name="d_N_Large_Spreads" comment="Auto-added dynamic range" localSheetId="2">INDEX(d__Chart8,,6)</definedName>
    <definedName name="d_N_Large_Spreads" comment="Auto-added dynamic range" localSheetId="22">INDEX(d__Chart8,,6)</definedName>
    <definedName name="d_N_Large_Spreads" comment="Auto-added dynamic range" localSheetId="23">INDEX('23'!d__Chart8,,6)</definedName>
    <definedName name="d_N_Large_Spreads" comment="Auto-added dynamic range" localSheetId="24">INDEX('24'!d__Chart8,,6)</definedName>
    <definedName name="d_N_Large_Spreads" comment="Auto-added dynamic range" localSheetId="25">INDEX(d__Chart8,,6)</definedName>
    <definedName name="d_N_Large_Spreads" comment="Auto-added dynamic range" localSheetId="26">INDEX('25b'!d__Chart8,,6)</definedName>
    <definedName name="d_N_Large_Spreads" comment="Auto-added dynamic range" localSheetId="27">INDEX(d__Chart8,,6)</definedName>
    <definedName name="d_N_Large_Spreads" comment="Auto-added dynamic range" localSheetId="28">INDEX('27 '!d__Chart8,,6)</definedName>
    <definedName name="d_N_Large_Spreads" comment="Auto-added dynamic range" localSheetId="29">INDEX('28'!d__Chart8,,6)</definedName>
    <definedName name="d_N_Large_Spreads" comment="Auto-added dynamic range" localSheetId="3">INDEX(d__Chart8,,6)</definedName>
    <definedName name="d_N_Large_Spreads" comment="Auto-added dynamic range" localSheetId="31">INDEX('30'!d__Chart8,,6)</definedName>
    <definedName name="d_N_Large_Spreads" comment="Auto-added dynamic range" localSheetId="32">INDEX(d__Chart8,,6)</definedName>
    <definedName name="d_N_Large_Spreads" comment="Auto-added dynamic range" localSheetId="33">INDEX(d__Chart8,,6)</definedName>
    <definedName name="d_N_Large_Spreads" comment="Auto-added dynamic range" localSheetId="34">INDEX(d__Chart8,,6)</definedName>
    <definedName name="d_N_Large_Spreads" comment="Auto-added dynamic range" localSheetId="37">INDEX(d__Chart8,,6)</definedName>
    <definedName name="d_N_Large_Spreads" comment="Auto-added dynamic range" localSheetId="41">INDEX('39-41'!d__Chart8,,6)</definedName>
    <definedName name="d_N_Large_Spreads" comment="Auto-added dynamic range" localSheetId="4">INDEX('4'!d__Chart8,,6)</definedName>
    <definedName name="d_N_Large_Spreads" comment="Auto-added dynamic range" localSheetId="45">INDEX(d__Chart8,,6)</definedName>
    <definedName name="d_N_Large_Spreads" comment="Auto-added dynamic range" localSheetId="46">INDEX('46a-b'!d__Chart8,,6)</definedName>
    <definedName name="d_N_Large_Spreads" comment="Auto-added dynamic range" localSheetId="47">INDEX('47'!d__Chart8,,6)</definedName>
    <definedName name="d_N_Large_Spreads" comment="Auto-added dynamic range" localSheetId="48">INDEX('48a-b '!d__Chart8,,6)</definedName>
    <definedName name="d_N_Large_Spreads" comment="Auto-added dynamic range" localSheetId="49">INDEX('49a'!d__Chart8,,6)</definedName>
    <definedName name="d_N_Large_Spreads" comment="Auto-added dynamic range" localSheetId="50">INDEX('49b'!d__Chart8,,6)</definedName>
    <definedName name="d_N_Large_Spreads" comment="Auto-added dynamic range" localSheetId="5">INDEX(d__Chart8,,6)</definedName>
    <definedName name="d_N_Large_Spreads" comment="Auto-added dynamic range" localSheetId="51">INDEX('50'!d__Chart8,,6)</definedName>
    <definedName name="d_N_Large_Spreads" comment="Auto-added dynamic range" localSheetId="52">INDEX(d__Chart8,,6)</definedName>
    <definedName name="d_N_Large_Spreads" comment="Auto-added dynamic range" localSheetId="53">INDEX('53a-b'!d__Chart8,,6)</definedName>
    <definedName name="d_N_Large_Spreads" comment="Auto-added dynamic range" localSheetId="54">INDEX('53c'!d__Chart8,,6)</definedName>
    <definedName name="d_N_Large_Spreads" comment="Auto-added dynamic range" localSheetId="56">INDEX('55a'!d__Chart8,,6)</definedName>
    <definedName name="d_N_Large_Spreads" comment="Auto-added dynamic range" localSheetId="57">INDEX('55b'!d__Chart8,,6)</definedName>
    <definedName name="d_N_Large_Spreads" comment="Auto-added dynamic range" localSheetId="58">INDEX('56'!d__Chart8,,6)</definedName>
    <definedName name="d_N_Large_Spreads" comment="Auto-added dynamic range" localSheetId="59">INDEX(d__Chart8,,6)</definedName>
    <definedName name="d_N_Large_Spreads" comment="Auto-added dynamic range" localSheetId="60">INDEX('58a'!d__Chart8,,6)</definedName>
    <definedName name="d_N_Large_Spreads" comment="Auto-added dynamic range" localSheetId="61">INDEX('58b-c'!d__Chart8,,6)</definedName>
    <definedName name="d_N_Large_Spreads" comment="Auto-added dynamic range" localSheetId="62">INDEX('58d'!d__Chart8,,6)</definedName>
    <definedName name="d_N_Large_Spreads" comment="Auto-added dynamic range" localSheetId="63">INDEX('59-60'!d__Chart8,,6)</definedName>
    <definedName name="d_N_Large_Spreads" comment="Auto-added dynamic range" localSheetId="6">INDEX(d__Chart8,,6)</definedName>
    <definedName name="d_N_Large_Spreads" comment="Auto-added dynamic range" localSheetId="64">INDEX('61'!d__Chart8,,6)</definedName>
    <definedName name="d_N_Large_Spreads" comment="Auto-added dynamic range" localSheetId="65">INDEX(d__Chart8,,6)</definedName>
    <definedName name="d_N_Large_Spreads" comment="Auto-added dynamic range" localSheetId="66">INDEX('62b'!d__Chart8,,6)</definedName>
    <definedName name="d_N_Large_Spreads" comment="Auto-added dynamic range" localSheetId="67">INDEX('63a-b'!d__Chart8,,6)</definedName>
    <definedName name="d_N_Large_Spreads" comment="Auto-added dynamic range" localSheetId="68">INDEX('64'!d__Chart8,,6)</definedName>
    <definedName name="d_N_Large_Spreads" comment="Auto-added dynamic range" localSheetId="69">INDEX('65a-b'!d__Chart8,,6)</definedName>
    <definedName name="d_N_Large_Spreads" comment="Auto-added dynamic range" localSheetId="71">INDEX('67'!d__Chart8,,6)</definedName>
    <definedName name="d_N_Large_Spreads" comment="Auto-added dynamic range" localSheetId="72">INDEX('68a-b '!d__Chart8,,6)</definedName>
    <definedName name="d_N_Large_Spreads" comment="Auto-added dynamic range" localSheetId="73">INDEX('69a-b '!d__Chart8,,6)</definedName>
    <definedName name="d_N_Large_Spreads" comment="Auto-added dynamic range" localSheetId="7">INDEX(d__Chart8,,6)</definedName>
    <definedName name="d_N_Large_Spreads" comment="Auto-added dynamic range" localSheetId="74">INDEX(d__Chart8,,6)</definedName>
    <definedName name="d_N_Large_Spreads" comment="Auto-added dynamic range" localSheetId="75">INDEX(d__Chart8,,6)</definedName>
    <definedName name="d_N_Large_Spreads" comment="Auto-added dynamic range" localSheetId="76">INDEX(d__Chart8,,6)</definedName>
    <definedName name="d_N_Large_Spreads" comment="Auto-added dynamic range" localSheetId="77">INDEX(d__Chart8,,6)</definedName>
    <definedName name="d_N_Large_Spreads" comment="Auto-added dynamic range" localSheetId="78">INDEX(d__Chart8,,6)</definedName>
    <definedName name="d_N_Large_Spreads" comment="Auto-added dynamic range" localSheetId="79">INDEX(d__Chart8,,6)</definedName>
    <definedName name="d_N_Large_Spreads" comment="Auto-added dynamic range" localSheetId="8">INDEX(d__Chart8,,6)</definedName>
    <definedName name="d_N_Large_Spreads" comment="Auto-added dynamic range" localSheetId="9">INDEX(d__Chart8,,6)</definedName>
    <definedName name="d_N_Large_Spreads" comment="Auto-added dynamic range">INDEX(d__Chart8,,6)</definedName>
    <definedName name="d_N_Medium_Availability" comment="Auto-added dynamic range" localSheetId="1">INDEX('1'!d__Chart7,,5)</definedName>
    <definedName name="d_N_Medium_Availability" comment="Auto-added dynamic range" localSheetId="10">INDEX(d__Chart7,,5)</definedName>
    <definedName name="d_N_Medium_Availability" comment="Auto-added dynamic range" localSheetId="11">INDEX('11'!d__Chart7,,5)</definedName>
    <definedName name="d_N_Medium_Availability" comment="Auto-added dynamic range" localSheetId="12">INDEX('12'!d__Chart7,,5)</definedName>
    <definedName name="d_N_Medium_Availability" comment="Auto-added dynamic range" localSheetId="13">INDEX('13'!d__Chart7,,5)</definedName>
    <definedName name="d_N_Medium_Availability" comment="Auto-added dynamic range" localSheetId="15">INDEX(d__Chart7,,5)</definedName>
    <definedName name="d_N_Medium_Availability" comment="Auto-added dynamic range" localSheetId="16">INDEX(d__Chart7,,5)</definedName>
    <definedName name="d_N_Medium_Availability" comment="Auto-added dynamic range" localSheetId="2">INDEX(d__Chart7,,5)</definedName>
    <definedName name="d_N_Medium_Availability" comment="Auto-added dynamic range" localSheetId="22">INDEX(d__Chart7,,5)</definedName>
    <definedName name="d_N_Medium_Availability" comment="Auto-added dynamic range" localSheetId="23">INDEX('23'!d__Chart7,,5)</definedName>
    <definedName name="d_N_Medium_Availability" comment="Auto-added dynamic range" localSheetId="24">INDEX('24'!d__Chart7,,5)</definedName>
    <definedName name="d_N_Medium_Availability" comment="Auto-added dynamic range" localSheetId="25">INDEX(d__Chart7,,5)</definedName>
    <definedName name="d_N_Medium_Availability" comment="Auto-added dynamic range" localSheetId="26">INDEX('25b'!d__Chart7,,5)</definedName>
    <definedName name="d_N_Medium_Availability" comment="Auto-added dynamic range" localSheetId="27">INDEX(d__Chart7,,5)</definedName>
    <definedName name="d_N_Medium_Availability" comment="Auto-added dynamic range" localSheetId="28">INDEX('27 '!d__Chart7,,5)</definedName>
    <definedName name="d_N_Medium_Availability" comment="Auto-added dynamic range" localSheetId="29">INDEX('28'!d__Chart7,,5)</definedName>
    <definedName name="d_N_Medium_Availability" comment="Auto-added dynamic range" localSheetId="3">INDEX(d__Chart7,,5)</definedName>
    <definedName name="d_N_Medium_Availability" comment="Auto-added dynamic range" localSheetId="31">INDEX('30'!d__Chart7,,5)</definedName>
    <definedName name="d_N_Medium_Availability" comment="Auto-added dynamic range" localSheetId="32">INDEX(d__Chart7,,5)</definedName>
    <definedName name="d_N_Medium_Availability" comment="Auto-added dynamic range" localSheetId="33">INDEX(d__Chart7,,5)</definedName>
    <definedName name="d_N_Medium_Availability" comment="Auto-added dynamic range" localSheetId="34">INDEX(d__Chart7,,5)</definedName>
    <definedName name="d_N_Medium_Availability" comment="Auto-added dynamic range" localSheetId="37">INDEX(d__Chart7,,5)</definedName>
    <definedName name="d_N_Medium_Availability" comment="Auto-added dynamic range" localSheetId="41">INDEX('39-41'!d__Chart7,,5)</definedName>
    <definedName name="d_N_Medium_Availability" comment="Auto-added dynamic range" localSheetId="4">INDEX('4'!d__Chart7,,5)</definedName>
    <definedName name="d_N_Medium_Availability" comment="Auto-added dynamic range" localSheetId="45">INDEX(d__Chart7,,5)</definedName>
    <definedName name="d_N_Medium_Availability" comment="Auto-added dynamic range" localSheetId="46">INDEX('46a-b'!d__Chart7,,5)</definedName>
    <definedName name="d_N_Medium_Availability" comment="Auto-added dynamic range" localSheetId="47">INDEX('47'!d__Chart7,,5)</definedName>
    <definedName name="d_N_Medium_Availability" comment="Auto-added dynamic range" localSheetId="48">INDEX('48a-b '!d__Chart7,,5)</definedName>
    <definedName name="d_N_Medium_Availability" comment="Auto-added dynamic range" localSheetId="49">INDEX('49a'!d__Chart7,,5)</definedName>
    <definedName name="d_N_Medium_Availability" comment="Auto-added dynamic range" localSheetId="50">INDEX('49b'!d__Chart7,,5)</definedName>
    <definedName name="d_N_Medium_Availability" comment="Auto-added dynamic range" localSheetId="5">INDEX(d__Chart7,,5)</definedName>
    <definedName name="d_N_Medium_Availability" comment="Auto-added dynamic range" localSheetId="51">INDEX('50'!d__Chart7,,5)</definedName>
    <definedName name="d_N_Medium_Availability" comment="Auto-added dynamic range" localSheetId="52">INDEX(d__Chart7,,5)</definedName>
    <definedName name="d_N_Medium_Availability" comment="Auto-added dynamic range" localSheetId="53">INDEX('53a-b'!d__Chart7,,5)</definedName>
    <definedName name="d_N_Medium_Availability" comment="Auto-added dynamic range" localSheetId="54">INDEX('53c'!d__Chart7,,5)</definedName>
    <definedName name="d_N_Medium_Availability" comment="Auto-added dynamic range" localSheetId="56">INDEX('55a'!d__Chart7,,5)</definedName>
    <definedName name="d_N_Medium_Availability" comment="Auto-added dynamic range" localSheetId="57">INDEX('55b'!d__Chart7,,5)</definedName>
    <definedName name="d_N_Medium_Availability" comment="Auto-added dynamic range" localSheetId="58">INDEX('56'!d__Chart7,,5)</definedName>
    <definedName name="d_N_Medium_Availability" comment="Auto-added dynamic range" localSheetId="59">INDEX(d__Chart7,,5)</definedName>
    <definedName name="d_N_Medium_Availability" comment="Auto-added dynamic range" localSheetId="60">INDEX('58a'!d__Chart7,,5)</definedName>
    <definedName name="d_N_Medium_Availability" comment="Auto-added dynamic range" localSheetId="61">INDEX('58b-c'!d__Chart7,,5)</definedName>
    <definedName name="d_N_Medium_Availability" comment="Auto-added dynamic range" localSheetId="62">INDEX('58d'!d__Chart7,,5)</definedName>
    <definedName name="d_N_Medium_Availability" comment="Auto-added dynamic range" localSheetId="63">INDEX('59-60'!d__Chart7,,5)</definedName>
    <definedName name="d_N_Medium_Availability" comment="Auto-added dynamic range" localSheetId="6">INDEX(d__Chart7,,5)</definedName>
    <definedName name="d_N_Medium_Availability" comment="Auto-added dynamic range" localSheetId="64">INDEX('61'!d__Chart7,,5)</definedName>
    <definedName name="d_N_Medium_Availability" comment="Auto-added dynamic range" localSheetId="65">INDEX(d__Chart7,,5)</definedName>
    <definedName name="d_N_Medium_Availability" comment="Auto-added dynamic range" localSheetId="66">INDEX('62b'!d__Chart7,,5)</definedName>
    <definedName name="d_N_Medium_Availability" comment="Auto-added dynamic range" localSheetId="67">INDEX('63a-b'!d__Chart7,,5)</definedName>
    <definedName name="d_N_Medium_Availability" comment="Auto-added dynamic range" localSheetId="68">INDEX('64'!d__Chart7,,5)</definedName>
    <definedName name="d_N_Medium_Availability" comment="Auto-added dynamic range" localSheetId="69">INDEX('65a-b'!d__Chart7,,5)</definedName>
    <definedName name="d_N_Medium_Availability" comment="Auto-added dynamic range" localSheetId="71">INDEX('67'!d__Chart7,,5)</definedName>
    <definedName name="d_N_Medium_Availability" comment="Auto-added dynamic range" localSheetId="72">INDEX('68a-b '!d__Chart7,,5)</definedName>
    <definedName name="d_N_Medium_Availability" comment="Auto-added dynamic range" localSheetId="73">INDEX('69a-b '!d__Chart7,,5)</definedName>
    <definedName name="d_N_Medium_Availability" comment="Auto-added dynamic range" localSheetId="7">INDEX(d__Chart7,,5)</definedName>
    <definedName name="d_N_Medium_Availability" comment="Auto-added dynamic range" localSheetId="74">INDEX(d__Chart7,,5)</definedName>
    <definedName name="d_N_Medium_Availability" comment="Auto-added dynamic range" localSheetId="75">INDEX(d__Chart7,,5)</definedName>
    <definedName name="d_N_Medium_Availability" comment="Auto-added dynamic range" localSheetId="76">INDEX(d__Chart7,,5)</definedName>
    <definedName name="d_N_Medium_Availability" comment="Auto-added dynamic range" localSheetId="77">INDEX(d__Chart7,,5)</definedName>
    <definedName name="d_N_Medium_Availability" comment="Auto-added dynamic range" localSheetId="78">INDEX(d__Chart7,,5)</definedName>
    <definedName name="d_N_Medium_Availability" comment="Auto-added dynamic range" localSheetId="79">INDEX(d__Chart7,,5)</definedName>
    <definedName name="d_N_Medium_Availability" comment="Auto-added dynamic range" localSheetId="8">INDEX(d__Chart7,,5)</definedName>
    <definedName name="d_N_Medium_Availability" comment="Auto-added dynamic range" localSheetId="9">INDEX(d__Chart7,,5)</definedName>
    <definedName name="d_N_Medium_Availability" comment="Auto-added dynamic range">INDEX(d__Chart7,,5)</definedName>
    <definedName name="d_N_Medium_Demand" comment="Auto-added dynamic range" localSheetId="1">INDEX('1'!d__Chart9,,4)</definedName>
    <definedName name="d_N_Medium_Demand" comment="Auto-added dynamic range" localSheetId="10">INDEX(d__Chart9,,4)</definedName>
    <definedName name="d_N_Medium_Demand" comment="Auto-added dynamic range" localSheetId="11">INDEX('11'!d__Chart9,,4)</definedName>
    <definedName name="d_N_Medium_Demand" comment="Auto-added dynamic range" localSheetId="12">INDEX('12'!d__Chart9,,4)</definedName>
    <definedName name="d_N_Medium_Demand" comment="Auto-added dynamic range" localSheetId="13">INDEX('13'!d__Chart9,,4)</definedName>
    <definedName name="d_N_Medium_Demand" comment="Auto-added dynamic range" localSheetId="15">INDEX(d__Chart9,,4)</definedName>
    <definedName name="d_N_Medium_Demand" comment="Auto-added dynamic range" localSheetId="16">INDEX(d__Chart9,,4)</definedName>
    <definedName name="d_N_Medium_Demand" comment="Auto-added dynamic range" localSheetId="2">INDEX(d__Chart9,,4)</definedName>
    <definedName name="d_N_Medium_Demand" comment="Auto-added dynamic range" localSheetId="22">INDEX(d__Chart9,,4)</definedName>
    <definedName name="d_N_Medium_Demand" comment="Auto-added dynamic range" localSheetId="23">INDEX('23'!d__Chart9,,4)</definedName>
    <definedName name="d_N_Medium_Demand" comment="Auto-added dynamic range" localSheetId="24">INDEX('24'!d__Chart9,,4)</definedName>
    <definedName name="d_N_Medium_Demand" comment="Auto-added dynamic range" localSheetId="25">INDEX(d__Chart9,,4)</definedName>
    <definedName name="d_N_Medium_Demand" comment="Auto-added dynamic range" localSheetId="26">INDEX('25b'!d__Chart9,,4)</definedName>
    <definedName name="d_N_Medium_Demand" comment="Auto-added dynamic range" localSheetId="27">INDEX(d__Chart9,,4)</definedName>
    <definedName name="d_N_Medium_Demand" comment="Auto-added dynamic range" localSheetId="28">INDEX('27 '!d__Chart9,,4)</definedName>
    <definedName name="d_N_Medium_Demand" comment="Auto-added dynamic range" localSheetId="29">INDEX('28'!d__Chart9,,4)</definedName>
    <definedName name="d_N_Medium_Demand" comment="Auto-added dynamic range" localSheetId="3">INDEX(d__Chart9,,4)</definedName>
    <definedName name="d_N_Medium_Demand" comment="Auto-added dynamic range" localSheetId="31">INDEX('30'!d__Chart9,,4)</definedName>
    <definedName name="d_N_Medium_Demand" comment="Auto-added dynamic range" localSheetId="32">INDEX(d__Chart9,,4)</definedName>
    <definedName name="d_N_Medium_Demand" comment="Auto-added dynamic range" localSheetId="33">INDEX(d__Chart9,,4)</definedName>
    <definedName name="d_N_Medium_Demand" comment="Auto-added dynamic range" localSheetId="34">INDEX(d__Chart9,,4)</definedName>
    <definedName name="d_N_Medium_Demand" comment="Auto-added dynamic range" localSheetId="37">INDEX(d__Chart9,,4)</definedName>
    <definedName name="d_N_Medium_Demand" comment="Auto-added dynamic range" localSheetId="41">INDEX('39-41'!d__Chart9,,4)</definedName>
    <definedName name="d_N_Medium_Demand" comment="Auto-added dynamic range" localSheetId="4">INDEX('4'!d__Chart9,,4)</definedName>
    <definedName name="d_N_Medium_Demand" comment="Auto-added dynamic range" localSheetId="45">INDEX(d__Chart9,,4)</definedName>
    <definedName name="d_N_Medium_Demand" comment="Auto-added dynamic range" localSheetId="46">INDEX('46a-b'!d__Chart9,,4)</definedName>
    <definedName name="d_N_Medium_Demand" comment="Auto-added dynamic range" localSheetId="47">INDEX('47'!d__Chart9,,4)</definedName>
    <definedName name="d_N_Medium_Demand" comment="Auto-added dynamic range" localSheetId="48">INDEX('48a-b '!d__Chart9,,4)</definedName>
    <definedName name="d_N_Medium_Demand" comment="Auto-added dynamic range" localSheetId="49">INDEX('49a'!d__Chart9,,4)</definedName>
    <definedName name="d_N_Medium_Demand" comment="Auto-added dynamic range" localSheetId="50">INDEX('49b'!d__Chart9,,4)</definedName>
    <definedName name="d_N_Medium_Demand" comment="Auto-added dynamic range" localSheetId="5">INDEX(d__Chart9,,4)</definedName>
    <definedName name="d_N_Medium_Demand" comment="Auto-added dynamic range" localSheetId="51">INDEX('50'!d__Chart9,,4)</definedName>
    <definedName name="d_N_Medium_Demand" comment="Auto-added dynamic range" localSheetId="52">INDEX(d__Chart9,,4)</definedName>
    <definedName name="d_N_Medium_Demand" comment="Auto-added dynamic range" localSheetId="53">INDEX('53a-b'!d__Chart9,,4)</definedName>
    <definedName name="d_N_Medium_Demand" comment="Auto-added dynamic range" localSheetId="54">INDEX('53c'!d__Chart9,,4)</definedName>
    <definedName name="d_N_Medium_Demand" comment="Auto-added dynamic range" localSheetId="56">INDEX('55a'!d__Chart9,,4)</definedName>
    <definedName name="d_N_Medium_Demand" comment="Auto-added dynamic range" localSheetId="57">INDEX('55b'!d__Chart9,,4)</definedName>
    <definedName name="d_N_Medium_Demand" comment="Auto-added dynamic range" localSheetId="58">INDEX('56'!d__Chart9,,4)</definedName>
    <definedName name="d_N_Medium_Demand" comment="Auto-added dynamic range" localSheetId="59">INDEX(d__Chart9,,4)</definedName>
    <definedName name="d_N_Medium_Demand" comment="Auto-added dynamic range" localSheetId="60">INDEX('58a'!d__Chart9,,4)</definedName>
    <definedName name="d_N_Medium_Demand" comment="Auto-added dynamic range" localSheetId="61">INDEX('58b-c'!d__Chart9,,4)</definedName>
    <definedName name="d_N_Medium_Demand" comment="Auto-added dynamic range" localSheetId="62">INDEX('58d'!d__Chart9,,4)</definedName>
    <definedName name="d_N_Medium_Demand" comment="Auto-added dynamic range" localSheetId="63">INDEX('59-60'!d__Chart9,,4)</definedName>
    <definedName name="d_N_Medium_Demand" comment="Auto-added dynamic range" localSheetId="6">INDEX(d__Chart9,,4)</definedName>
    <definedName name="d_N_Medium_Demand" comment="Auto-added dynamic range" localSheetId="64">INDEX('61'!d__Chart9,,4)</definedName>
    <definedName name="d_N_Medium_Demand" comment="Auto-added dynamic range" localSheetId="65">INDEX(d__Chart9,,4)</definedName>
    <definedName name="d_N_Medium_Demand" comment="Auto-added dynamic range" localSheetId="66">INDEX('62b'!d__Chart9,,4)</definedName>
    <definedName name="d_N_Medium_Demand" comment="Auto-added dynamic range" localSheetId="67">INDEX('63a-b'!d__Chart9,,4)</definedName>
    <definedName name="d_N_Medium_Demand" comment="Auto-added dynamic range" localSheetId="68">INDEX('64'!d__Chart9,,4)</definedName>
    <definedName name="d_N_Medium_Demand" comment="Auto-added dynamic range" localSheetId="69">INDEX('65a-b'!d__Chart9,,4)</definedName>
    <definedName name="d_N_Medium_Demand" comment="Auto-added dynamic range" localSheetId="71">INDEX('67'!d__Chart9,,4)</definedName>
    <definedName name="d_N_Medium_Demand" comment="Auto-added dynamic range" localSheetId="72">INDEX('68a-b '!d__Chart9,,4)</definedName>
    <definedName name="d_N_Medium_Demand" comment="Auto-added dynamic range" localSheetId="73">INDEX('69a-b '!d__Chart9,,4)</definedName>
    <definedName name="d_N_Medium_Demand" comment="Auto-added dynamic range" localSheetId="7">INDEX(d__Chart9,,4)</definedName>
    <definedName name="d_N_Medium_Demand" comment="Auto-added dynamic range" localSheetId="74">INDEX(d__Chart9,,4)</definedName>
    <definedName name="d_N_Medium_Demand" comment="Auto-added dynamic range" localSheetId="75">INDEX(d__Chart9,,4)</definedName>
    <definedName name="d_N_Medium_Demand" comment="Auto-added dynamic range" localSheetId="76">INDEX(d__Chart9,,4)</definedName>
    <definedName name="d_N_Medium_Demand" comment="Auto-added dynamic range" localSheetId="77">INDEX(d__Chart9,,4)</definedName>
    <definedName name="d_N_Medium_Demand" comment="Auto-added dynamic range" localSheetId="78">INDEX(d__Chart9,,4)</definedName>
    <definedName name="d_N_Medium_Demand" comment="Auto-added dynamic range" localSheetId="79">INDEX(d__Chart9,,4)</definedName>
    <definedName name="d_N_Medium_Demand" comment="Auto-added dynamic range" localSheetId="8">INDEX(d__Chart9,,4)</definedName>
    <definedName name="d_N_Medium_Demand" comment="Auto-added dynamic range" localSheetId="9">INDEX(d__Chart9,,4)</definedName>
    <definedName name="d_N_Medium_Demand" comment="Auto-added dynamic range">INDEX(d__Chart9,,4)</definedName>
    <definedName name="d_N_Medium_Spreads" comment="Auto-added dynamic range" localSheetId="1">INDEX('1'!d__Chart8,,4)</definedName>
    <definedName name="d_N_Medium_Spreads" comment="Auto-added dynamic range" localSheetId="10">INDEX(d__Chart8,,4)</definedName>
    <definedName name="d_N_Medium_Spreads" comment="Auto-added dynamic range" localSheetId="11">INDEX('11'!d__Chart8,,4)</definedName>
    <definedName name="d_N_Medium_Spreads" comment="Auto-added dynamic range" localSheetId="12">INDEX('12'!d__Chart8,,4)</definedName>
    <definedName name="d_N_Medium_Spreads" comment="Auto-added dynamic range" localSheetId="13">INDEX('13'!d__Chart8,,4)</definedName>
    <definedName name="d_N_Medium_Spreads" comment="Auto-added dynamic range" localSheetId="15">INDEX(d__Chart8,,4)</definedName>
    <definedName name="d_N_Medium_Spreads" comment="Auto-added dynamic range" localSheetId="16">INDEX(d__Chart8,,4)</definedName>
    <definedName name="d_N_Medium_Spreads" comment="Auto-added dynamic range" localSheetId="2">INDEX(d__Chart8,,4)</definedName>
    <definedName name="d_N_Medium_Spreads" comment="Auto-added dynamic range" localSheetId="22">INDEX(d__Chart8,,4)</definedName>
    <definedName name="d_N_Medium_Spreads" comment="Auto-added dynamic range" localSheetId="23">INDEX('23'!d__Chart8,,4)</definedName>
    <definedName name="d_N_Medium_Spreads" comment="Auto-added dynamic range" localSheetId="24">INDEX('24'!d__Chart8,,4)</definedName>
    <definedName name="d_N_Medium_Spreads" comment="Auto-added dynamic range" localSheetId="25">INDEX(d__Chart8,,4)</definedName>
    <definedName name="d_N_Medium_Spreads" comment="Auto-added dynamic range" localSheetId="26">INDEX('25b'!d__Chart8,,4)</definedName>
    <definedName name="d_N_Medium_Spreads" comment="Auto-added dynamic range" localSheetId="27">INDEX(d__Chart8,,4)</definedName>
    <definedName name="d_N_Medium_Spreads" comment="Auto-added dynamic range" localSheetId="28">INDEX('27 '!d__Chart8,,4)</definedName>
    <definedName name="d_N_Medium_Spreads" comment="Auto-added dynamic range" localSheetId="29">INDEX('28'!d__Chart8,,4)</definedName>
    <definedName name="d_N_Medium_Spreads" comment="Auto-added dynamic range" localSheetId="3">INDEX(d__Chart8,,4)</definedName>
    <definedName name="d_N_Medium_Spreads" comment="Auto-added dynamic range" localSheetId="31">INDEX('30'!d__Chart8,,4)</definedName>
    <definedName name="d_N_Medium_Spreads" comment="Auto-added dynamic range" localSheetId="32">INDEX(d__Chart8,,4)</definedName>
    <definedName name="d_N_Medium_Spreads" comment="Auto-added dynamic range" localSheetId="33">INDEX(d__Chart8,,4)</definedName>
    <definedName name="d_N_Medium_Spreads" comment="Auto-added dynamic range" localSheetId="34">INDEX(d__Chart8,,4)</definedName>
    <definedName name="d_N_Medium_Spreads" comment="Auto-added dynamic range" localSheetId="37">INDEX(d__Chart8,,4)</definedName>
    <definedName name="d_N_Medium_Spreads" comment="Auto-added dynamic range" localSheetId="41">INDEX('39-41'!d__Chart8,,4)</definedName>
    <definedName name="d_N_Medium_Spreads" comment="Auto-added dynamic range" localSheetId="4">INDEX('4'!d__Chart8,,4)</definedName>
    <definedName name="d_N_Medium_Spreads" comment="Auto-added dynamic range" localSheetId="45">INDEX(d__Chart8,,4)</definedName>
    <definedName name="d_N_Medium_Spreads" comment="Auto-added dynamic range" localSheetId="46">INDEX('46a-b'!d__Chart8,,4)</definedName>
    <definedName name="d_N_Medium_Spreads" comment="Auto-added dynamic range" localSheetId="47">INDEX('47'!d__Chart8,,4)</definedName>
    <definedName name="d_N_Medium_Spreads" comment="Auto-added dynamic range" localSheetId="48">INDEX('48a-b '!d__Chart8,,4)</definedName>
    <definedName name="d_N_Medium_Spreads" comment="Auto-added dynamic range" localSheetId="49">INDEX('49a'!d__Chart8,,4)</definedName>
    <definedName name="d_N_Medium_Spreads" comment="Auto-added dynamic range" localSheetId="50">INDEX('49b'!d__Chart8,,4)</definedName>
    <definedName name="d_N_Medium_Spreads" comment="Auto-added dynamic range" localSheetId="5">INDEX(d__Chart8,,4)</definedName>
    <definedName name="d_N_Medium_Spreads" comment="Auto-added dynamic range" localSheetId="51">INDEX('50'!d__Chart8,,4)</definedName>
    <definedName name="d_N_Medium_Spreads" comment="Auto-added dynamic range" localSheetId="52">INDEX(d__Chart8,,4)</definedName>
    <definedName name="d_N_Medium_Spreads" comment="Auto-added dynamic range" localSheetId="53">INDEX('53a-b'!d__Chart8,,4)</definedName>
    <definedName name="d_N_Medium_Spreads" comment="Auto-added dynamic range" localSheetId="54">INDEX('53c'!d__Chart8,,4)</definedName>
    <definedName name="d_N_Medium_Spreads" comment="Auto-added dynamic range" localSheetId="56">INDEX('55a'!d__Chart8,,4)</definedName>
    <definedName name="d_N_Medium_Spreads" comment="Auto-added dynamic range" localSheetId="57">INDEX('55b'!d__Chart8,,4)</definedName>
    <definedName name="d_N_Medium_Spreads" comment="Auto-added dynamic range" localSheetId="58">INDEX('56'!d__Chart8,,4)</definedName>
    <definedName name="d_N_Medium_Spreads" comment="Auto-added dynamic range" localSheetId="59">INDEX(d__Chart8,,4)</definedName>
    <definedName name="d_N_Medium_Spreads" comment="Auto-added dynamic range" localSheetId="60">INDEX('58a'!d__Chart8,,4)</definedName>
    <definedName name="d_N_Medium_Spreads" comment="Auto-added dynamic range" localSheetId="61">INDEX('58b-c'!d__Chart8,,4)</definedName>
    <definedName name="d_N_Medium_Spreads" comment="Auto-added dynamic range" localSheetId="62">INDEX('58d'!d__Chart8,,4)</definedName>
    <definedName name="d_N_Medium_Spreads" comment="Auto-added dynamic range" localSheetId="63">INDEX('59-60'!d__Chart8,,4)</definedName>
    <definedName name="d_N_Medium_Spreads" comment="Auto-added dynamic range" localSheetId="6">INDEX(d__Chart8,,4)</definedName>
    <definedName name="d_N_Medium_Spreads" comment="Auto-added dynamic range" localSheetId="64">INDEX('61'!d__Chart8,,4)</definedName>
    <definedName name="d_N_Medium_Spreads" comment="Auto-added dynamic range" localSheetId="65">INDEX(d__Chart8,,4)</definedName>
    <definedName name="d_N_Medium_Spreads" comment="Auto-added dynamic range" localSheetId="66">INDEX('62b'!d__Chart8,,4)</definedName>
    <definedName name="d_N_Medium_Spreads" comment="Auto-added dynamic range" localSheetId="67">INDEX('63a-b'!d__Chart8,,4)</definedName>
    <definedName name="d_N_Medium_Spreads" comment="Auto-added dynamic range" localSheetId="68">INDEX('64'!d__Chart8,,4)</definedName>
    <definedName name="d_N_Medium_Spreads" comment="Auto-added dynamic range" localSheetId="69">INDEX('65a-b'!d__Chart8,,4)</definedName>
    <definedName name="d_N_Medium_Spreads" comment="Auto-added dynamic range" localSheetId="71">INDEX('67'!d__Chart8,,4)</definedName>
    <definedName name="d_N_Medium_Spreads" comment="Auto-added dynamic range" localSheetId="72">INDEX('68a-b '!d__Chart8,,4)</definedName>
    <definedName name="d_N_Medium_Spreads" comment="Auto-added dynamic range" localSheetId="73">INDEX('69a-b '!d__Chart8,,4)</definedName>
    <definedName name="d_N_Medium_Spreads" comment="Auto-added dynamic range" localSheetId="7">INDEX(d__Chart8,,4)</definedName>
    <definedName name="d_N_Medium_Spreads" comment="Auto-added dynamic range" localSheetId="74">INDEX(d__Chart8,,4)</definedName>
    <definedName name="d_N_Medium_Spreads" comment="Auto-added dynamic range" localSheetId="75">INDEX(d__Chart8,,4)</definedName>
    <definedName name="d_N_Medium_Spreads" comment="Auto-added dynamic range" localSheetId="76">INDEX(d__Chart8,,4)</definedName>
    <definedName name="d_N_Medium_Spreads" comment="Auto-added dynamic range" localSheetId="77">INDEX(d__Chart8,,4)</definedName>
    <definedName name="d_N_Medium_Spreads" comment="Auto-added dynamic range" localSheetId="78">INDEX(d__Chart8,,4)</definedName>
    <definedName name="d_N_Medium_Spreads" comment="Auto-added dynamic range" localSheetId="79">INDEX(d__Chart8,,4)</definedName>
    <definedName name="d_N_Medium_Spreads" comment="Auto-added dynamic range" localSheetId="8">INDEX(d__Chart8,,4)</definedName>
    <definedName name="d_N_Medium_Spreads" comment="Auto-added dynamic range" localSheetId="9">INDEX(d__Chart8,,4)</definedName>
    <definedName name="d_N_Medium_Spreads" comment="Auto-added dynamic range">INDEX(d__Chart8,,4)</definedName>
    <definedName name="d_N_Sec_spreads" comment="Auto-added dynamic range" localSheetId="1">INDEX('1'!d__Chart2,2,)</definedName>
    <definedName name="d_N_Sec_spreads" comment="Auto-added dynamic range" localSheetId="10">INDEX('10'!d__Chart2,2,)</definedName>
    <definedName name="d_N_Sec_spreads" comment="Auto-added dynamic range" localSheetId="11">INDEX('11'!d__Chart2,2,)</definedName>
    <definedName name="d_N_Sec_spreads" comment="Auto-added dynamic range" localSheetId="12">INDEX('12'!d__Chart2,2,)</definedName>
    <definedName name="d_N_Sec_spreads" comment="Auto-added dynamic range" localSheetId="13">INDEX('13'!d__Chart2,2,)</definedName>
    <definedName name="d_N_Sec_spreads" comment="Auto-added dynamic range" localSheetId="15">INDEX('15'!d__Chart2,2,)</definedName>
    <definedName name="d_N_Sec_spreads" comment="Auto-added dynamic range" localSheetId="16">INDEX('16'!d__Chart2,2,)</definedName>
    <definedName name="d_N_Sec_spreads" comment="Auto-added dynamic range" localSheetId="2">INDEX('2'!d__Chart2,2,)</definedName>
    <definedName name="d_N_Sec_spreads" comment="Auto-added dynamic range" localSheetId="22">INDEX(d__Chart2,2,)</definedName>
    <definedName name="d_N_Sec_spreads" comment="Auto-added dynamic range" localSheetId="23">INDEX('23'!d__Chart2,2,)</definedName>
    <definedName name="d_N_Sec_spreads" comment="Auto-added dynamic range" localSheetId="24">INDEX('24'!d__Chart2,2,)</definedName>
    <definedName name="d_N_Sec_spreads" comment="Auto-added dynamic range" localSheetId="25">INDEX('25a'!d__Chart2,2,)</definedName>
    <definedName name="d_N_Sec_spreads" comment="Auto-added dynamic range" localSheetId="26">INDEX('25b'!d__Chart2,2,)</definedName>
    <definedName name="d_N_Sec_spreads" comment="Auto-added dynamic range" localSheetId="27">INDEX('26'!d__Chart2,2,)</definedName>
    <definedName name="d_N_Sec_spreads" comment="Auto-added dynamic range" localSheetId="28">INDEX('27 '!d__Chart2,2,)</definedName>
    <definedName name="d_N_Sec_spreads" comment="Auto-added dynamic range" localSheetId="29">INDEX('28'!d__Chart2,2,)</definedName>
    <definedName name="d_N_Sec_spreads" comment="Auto-added dynamic range" localSheetId="3">INDEX('3'!d__Chart2,2,)</definedName>
    <definedName name="d_N_Sec_spreads" comment="Auto-added dynamic range" localSheetId="31">INDEX('30'!d__Chart2,2,)</definedName>
    <definedName name="d_N_Sec_spreads" comment="Auto-added dynamic range" localSheetId="32">INDEX('31'!d__Chart2,2,)</definedName>
    <definedName name="d_N_Sec_spreads" comment="Auto-added dynamic range" localSheetId="33">INDEX('32'!d__Chart2,2,)</definedName>
    <definedName name="d_N_Sec_spreads" comment="Auto-added dynamic range" localSheetId="34">INDEX('33'!d__Chart2,2,)</definedName>
    <definedName name="d_N_Sec_spreads" comment="Auto-added dynamic range" localSheetId="37">INDEX('36'!d__Chart2,2,)</definedName>
    <definedName name="d_N_Sec_spreads" comment="Auto-added dynamic range" localSheetId="41">INDEX('39-41'!d__Chart2,2,)</definedName>
    <definedName name="d_N_Sec_spreads" comment="Auto-added dynamic range" localSheetId="4">INDEX('4'!d__Chart2,2,)</definedName>
    <definedName name="d_N_Sec_spreads" comment="Auto-added dynamic range" localSheetId="45">INDEX('45a-c'!d__Chart2,2,)</definedName>
    <definedName name="d_N_Sec_spreads" comment="Auto-added dynamic range" localSheetId="46">INDEX('46a-b'!d__Chart2,2,)</definedName>
    <definedName name="d_N_Sec_spreads" comment="Auto-added dynamic range" localSheetId="47">INDEX('47'!d__Chart2,2,)</definedName>
    <definedName name="d_N_Sec_spreads" comment="Auto-added dynamic range" localSheetId="48">INDEX('48a-b '!d__Chart2,2,)</definedName>
    <definedName name="d_N_Sec_spreads" comment="Auto-added dynamic range" localSheetId="49">INDEX('49a'!d__Chart2,2,)</definedName>
    <definedName name="d_N_Sec_spreads" comment="Auto-added dynamic range" localSheetId="50">INDEX('49b'!d__Chart2,2,)</definedName>
    <definedName name="d_N_Sec_spreads" comment="Auto-added dynamic range" localSheetId="5">INDEX('5'!d__Chart2,2,)</definedName>
    <definedName name="d_N_Sec_spreads" comment="Auto-added dynamic range" localSheetId="51">INDEX('50'!d__Chart2,2,)</definedName>
    <definedName name="d_N_Sec_spreads" comment="Auto-added dynamic range" localSheetId="52">INDEX('51-52'!d__Chart2,2,)</definedName>
    <definedName name="d_N_Sec_spreads" comment="Auto-added dynamic range" localSheetId="53">INDEX('53a-b'!d__Chart2,2,)</definedName>
    <definedName name="d_N_Sec_spreads" comment="Auto-added dynamic range" localSheetId="54">INDEX('53c'!d__Chart2,2,)</definedName>
    <definedName name="d_N_Sec_spreads" comment="Auto-added dynamic range" localSheetId="56">INDEX('55a'!d__Chart2,2,)</definedName>
    <definedName name="d_N_Sec_spreads" comment="Auto-added dynamic range" localSheetId="57">INDEX('55b'!d__Chart2,2,)</definedName>
    <definedName name="d_N_Sec_spreads" comment="Auto-added dynamic range" localSheetId="58">INDEX('56'!d__Chart2,2,)</definedName>
    <definedName name="d_N_Sec_spreads" comment="Auto-added dynamic range" localSheetId="59">INDEX('57a-b'!d__Chart2,2,)</definedName>
    <definedName name="d_N_Sec_spreads" comment="Auto-added dynamic range" localSheetId="60">INDEX('58a'!d__Chart2,2,)</definedName>
    <definedName name="d_N_Sec_spreads" comment="Auto-added dynamic range" localSheetId="61">INDEX('58b-c'!d__Chart2,2,)</definedName>
    <definedName name="d_N_Sec_spreads" comment="Auto-added dynamic range" localSheetId="62">INDEX('58d'!d__Chart2,2,)</definedName>
    <definedName name="d_N_Sec_spreads" comment="Auto-added dynamic range" localSheetId="63">INDEX('59-60'!d__Chart2,2,)</definedName>
    <definedName name="d_N_Sec_spreads" comment="Auto-added dynamic range" localSheetId="6">INDEX('6'!d__Chart2,2,)</definedName>
    <definedName name="d_N_Sec_spreads" comment="Auto-added dynamic range" localSheetId="64">INDEX('61'!d__Chart2,2,)</definedName>
    <definedName name="d_N_Sec_spreads" comment="Auto-added dynamic range" localSheetId="65">INDEX('62a'!d__Chart2,2,)</definedName>
    <definedName name="d_N_Sec_spreads" comment="Auto-added dynamic range" localSheetId="66">INDEX('62b'!d__Chart2,2,)</definedName>
    <definedName name="d_N_Sec_spreads" comment="Auto-added dynamic range" localSheetId="67">INDEX('63a-b'!d__Chart2,2,)</definedName>
    <definedName name="d_N_Sec_spreads" comment="Auto-added dynamic range" localSheetId="68">INDEX('64'!d__Chart2,2,)</definedName>
    <definedName name="d_N_Sec_spreads" comment="Auto-added dynamic range" localSheetId="69">INDEX('65a-b'!d__Chart2,2,)</definedName>
    <definedName name="d_N_Sec_spreads" comment="Auto-added dynamic range" localSheetId="71">INDEX('67'!d__Chart2,2,)</definedName>
    <definedName name="d_N_Sec_spreads" comment="Auto-added dynamic range" localSheetId="72">INDEX('68a-b '!d__Chart2,2,)</definedName>
    <definedName name="d_N_Sec_spreads" comment="Auto-added dynamic range" localSheetId="73">INDEX('69a-b '!d__Chart2,2,)</definedName>
    <definedName name="d_N_Sec_spreads" comment="Auto-added dynamic range" localSheetId="7">INDEX('7'!d__Chart2,2,)</definedName>
    <definedName name="d_N_Sec_spreads" comment="Auto-added dynamic range" localSheetId="74">INDEX('70a-b- c'!d__Chart2,2,)</definedName>
    <definedName name="d_N_Sec_spreads" comment="Auto-added dynamic range" localSheetId="75">INDEX('70d'!d__Chart2,2,)</definedName>
    <definedName name="d_N_Sec_spreads" comment="Auto-added dynamic range" localSheetId="76">INDEX('71'!d__Chart2,2,)</definedName>
    <definedName name="d_N_Sec_spreads" comment="Auto-added dynamic range" localSheetId="77">INDEX('72'!d__Chart2,2,)</definedName>
    <definedName name="d_N_Sec_spreads" comment="Auto-added dynamic range" localSheetId="78">INDEX('73'!d__Chart2,2,)</definedName>
    <definedName name="d_N_Sec_spreads" comment="Auto-added dynamic range" localSheetId="79">INDEX('74'!d__Chart2,2,)</definedName>
    <definedName name="d_N_Sec_spreads" comment="Auto-added dynamic range" localSheetId="8">INDEX('8  '!d__Chart2,2,)</definedName>
    <definedName name="d_N_Sec_spreads" comment="Auto-added dynamic range" localSheetId="9">INDEX('9'!d__Chart2,2,)</definedName>
    <definedName name="d_N_Sec_spreads" comment="Auto-added dynamic range">INDEX(d__Chart2,2,)</definedName>
    <definedName name="d_N_Small_Availability" comment="Auto-added dynamic range" localSheetId="1">INDEX('1'!d__Chart7,,3)</definedName>
    <definedName name="d_N_Small_Availability" comment="Auto-added dynamic range" localSheetId="10">INDEX(d__Chart7,,3)</definedName>
    <definedName name="d_N_Small_Availability" comment="Auto-added dynamic range" localSheetId="11">INDEX('11'!d__Chart7,,3)</definedName>
    <definedName name="d_N_Small_Availability" comment="Auto-added dynamic range" localSheetId="12">INDEX('12'!d__Chart7,,3)</definedName>
    <definedName name="d_N_Small_Availability" comment="Auto-added dynamic range" localSheetId="13">INDEX('13'!d__Chart7,,3)</definedName>
    <definedName name="d_N_Small_Availability" comment="Auto-added dynamic range" localSheetId="15">INDEX(d__Chart7,,3)</definedName>
    <definedName name="d_N_Small_Availability" comment="Auto-added dynamic range" localSheetId="16">INDEX(d__Chart7,,3)</definedName>
    <definedName name="d_N_Small_Availability" comment="Auto-added dynamic range" localSheetId="2">INDEX(d__Chart7,,3)</definedName>
    <definedName name="d_N_Small_Availability" comment="Auto-added dynamic range" localSheetId="22">INDEX(d__Chart7,,3)</definedName>
    <definedName name="d_N_Small_Availability" comment="Auto-added dynamic range" localSheetId="23">INDEX('23'!d__Chart7,,3)</definedName>
    <definedName name="d_N_Small_Availability" comment="Auto-added dynamic range" localSheetId="24">INDEX('24'!d__Chart7,,3)</definedName>
    <definedName name="d_N_Small_Availability" comment="Auto-added dynamic range" localSheetId="25">INDEX(d__Chart7,,3)</definedName>
    <definedName name="d_N_Small_Availability" comment="Auto-added dynamic range" localSheetId="26">INDEX('25b'!d__Chart7,,3)</definedName>
    <definedName name="d_N_Small_Availability" comment="Auto-added dynamic range" localSheetId="27">INDEX(d__Chart7,,3)</definedName>
    <definedName name="d_N_Small_Availability" comment="Auto-added dynamic range" localSheetId="28">INDEX('27 '!d__Chart7,,3)</definedName>
    <definedName name="d_N_Small_Availability" comment="Auto-added dynamic range" localSheetId="29">INDEX('28'!d__Chart7,,3)</definedName>
    <definedName name="d_N_Small_Availability" comment="Auto-added dynamic range" localSheetId="3">INDEX(d__Chart7,,3)</definedName>
    <definedName name="d_N_Small_Availability" comment="Auto-added dynamic range" localSheetId="31">INDEX('30'!d__Chart7,,3)</definedName>
    <definedName name="d_N_Small_Availability" comment="Auto-added dynamic range" localSheetId="32">INDEX(d__Chart7,,3)</definedName>
    <definedName name="d_N_Small_Availability" comment="Auto-added dynamic range" localSheetId="33">INDEX(d__Chart7,,3)</definedName>
    <definedName name="d_N_Small_Availability" comment="Auto-added dynamic range" localSheetId="34">INDEX(d__Chart7,,3)</definedName>
    <definedName name="d_N_Small_Availability" comment="Auto-added dynamic range" localSheetId="37">INDEX(d__Chart7,,3)</definedName>
    <definedName name="d_N_Small_Availability" comment="Auto-added dynamic range" localSheetId="41">INDEX('39-41'!d__Chart7,,3)</definedName>
    <definedName name="d_N_Small_Availability" comment="Auto-added dynamic range" localSheetId="4">INDEX('4'!d__Chart7,,3)</definedName>
    <definedName name="d_N_Small_Availability" comment="Auto-added dynamic range" localSheetId="45">INDEX(d__Chart7,,3)</definedName>
    <definedName name="d_N_Small_Availability" comment="Auto-added dynamic range" localSheetId="46">INDEX('46a-b'!d__Chart7,,3)</definedName>
    <definedName name="d_N_Small_Availability" comment="Auto-added dynamic range" localSheetId="47">INDEX('47'!d__Chart7,,3)</definedName>
    <definedName name="d_N_Small_Availability" comment="Auto-added dynamic range" localSheetId="48">INDEX('48a-b '!d__Chart7,,3)</definedName>
    <definedName name="d_N_Small_Availability" comment="Auto-added dynamic range" localSheetId="49">INDEX('49a'!d__Chart7,,3)</definedName>
    <definedName name="d_N_Small_Availability" comment="Auto-added dynamic range" localSheetId="50">INDEX('49b'!d__Chart7,,3)</definedName>
    <definedName name="d_N_Small_Availability" comment="Auto-added dynamic range" localSheetId="5">INDEX(d__Chart7,,3)</definedName>
    <definedName name="d_N_Small_Availability" comment="Auto-added dynamic range" localSheetId="51">INDEX('50'!d__Chart7,,3)</definedName>
    <definedName name="d_N_Small_Availability" comment="Auto-added dynamic range" localSheetId="52">INDEX(d__Chart7,,3)</definedName>
    <definedName name="d_N_Small_Availability" comment="Auto-added dynamic range" localSheetId="53">INDEX('53a-b'!d__Chart7,,3)</definedName>
    <definedName name="d_N_Small_Availability" comment="Auto-added dynamic range" localSheetId="54">INDEX('53c'!d__Chart7,,3)</definedName>
    <definedName name="d_N_Small_Availability" comment="Auto-added dynamic range" localSheetId="56">INDEX('55a'!d__Chart7,,3)</definedName>
    <definedName name="d_N_Small_Availability" comment="Auto-added dynamic range" localSheetId="57">INDEX('55b'!d__Chart7,,3)</definedName>
    <definedName name="d_N_Small_Availability" comment="Auto-added dynamic range" localSheetId="58">INDEX('56'!d__Chart7,,3)</definedName>
    <definedName name="d_N_Small_Availability" comment="Auto-added dynamic range" localSheetId="59">INDEX(d__Chart7,,3)</definedName>
    <definedName name="d_N_Small_Availability" comment="Auto-added dynamic range" localSheetId="60">INDEX('58a'!d__Chart7,,3)</definedName>
    <definedName name="d_N_Small_Availability" comment="Auto-added dynamic range" localSheetId="61">INDEX('58b-c'!d__Chart7,,3)</definedName>
    <definedName name="d_N_Small_Availability" comment="Auto-added dynamic range" localSheetId="62">INDEX('58d'!d__Chart7,,3)</definedName>
    <definedName name="d_N_Small_Availability" comment="Auto-added dynamic range" localSheetId="63">INDEX('59-60'!d__Chart7,,3)</definedName>
    <definedName name="d_N_Small_Availability" comment="Auto-added dynamic range" localSheetId="6">INDEX(d__Chart7,,3)</definedName>
    <definedName name="d_N_Small_Availability" comment="Auto-added dynamic range" localSheetId="64">INDEX('61'!d__Chart7,,3)</definedName>
    <definedName name="d_N_Small_Availability" comment="Auto-added dynamic range" localSheetId="65">INDEX(d__Chart7,,3)</definedName>
    <definedName name="d_N_Small_Availability" comment="Auto-added dynamic range" localSheetId="66">INDEX('62b'!d__Chart7,,3)</definedName>
    <definedName name="d_N_Small_Availability" comment="Auto-added dynamic range" localSheetId="67">INDEX('63a-b'!d__Chart7,,3)</definedName>
    <definedName name="d_N_Small_Availability" comment="Auto-added dynamic range" localSheetId="68">INDEX('64'!d__Chart7,,3)</definedName>
    <definedName name="d_N_Small_Availability" comment="Auto-added dynamic range" localSheetId="69">INDEX('65a-b'!d__Chart7,,3)</definedName>
    <definedName name="d_N_Small_Availability" comment="Auto-added dynamic range" localSheetId="71">INDEX('67'!d__Chart7,,3)</definedName>
    <definedName name="d_N_Small_Availability" comment="Auto-added dynamic range" localSheetId="72">INDEX('68a-b '!d__Chart7,,3)</definedName>
    <definedName name="d_N_Small_Availability" comment="Auto-added dynamic range" localSheetId="73">INDEX('69a-b '!d__Chart7,,3)</definedName>
    <definedName name="d_N_Small_Availability" comment="Auto-added dynamic range" localSheetId="7">INDEX(d__Chart7,,3)</definedName>
    <definedName name="d_N_Small_Availability" comment="Auto-added dynamic range" localSheetId="74">INDEX(d__Chart7,,3)</definedName>
    <definedName name="d_N_Small_Availability" comment="Auto-added dynamic range" localSheetId="75">INDEX(d__Chart7,,3)</definedName>
    <definedName name="d_N_Small_Availability" comment="Auto-added dynamic range" localSheetId="76">INDEX(d__Chart7,,3)</definedName>
    <definedName name="d_N_Small_Availability" comment="Auto-added dynamic range" localSheetId="77">INDEX(d__Chart7,,3)</definedName>
    <definedName name="d_N_Small_Availability" comment="Auto-added dynamic range" localSheetId="78">INDEX(d__Chart7,,3)</definedName>
    <definedName name="d_N_Small_Availability" comment="Auto-added dynamic range" localSheetId="79">INDEX(d__Chart7,,3)</definedName>
    <definedName name="d_N_Small_Availability" comment="Auto-added dynamic range" localSheetId="8">INDEX(d__Chart7,,3)</definedName>
    <definedName name="d_N_Small_Availability" comment="Auto-added dynamic range" localSheetId="9">INDEX(d__Chart7,,3)</definedName>
    <definedName name="d_N_Small_Availability" comment="Auto-added dynamic range">INDEX(d__Chart7,,3)</definedName>
    <definedName name="d_N_Small_Demand" comment="Auto-added dynamic range" localSheetId="1">INDEX('1'!d__Chart9,,2)</definedName>
    <definedName name="d_N_Small_Demand" comment="Auto-added dynamic range" localSheetId="10">INDEX(d__Chart9,,2)</definedName>
    <definedName name="d_N_Small_Demand" comment="Auto-added dynamic range" localSheetId="11">INDEX('11'!d__Chart9,,2)</definedName>
    <definedName name="d_N_Small_Demand" comment="Auto-added dynamic range" localSheetId="12">INDEX('12'!d__Chart9,,2)</definedName>
    <definedName name="d_N_Small_Demand" comment="Auto-added dynamic range" localSheetId="13">INDEX('13'!d__Chart9,,2)</definedName>
    <definedName name="d_N_Small_Demand" comment="Auto-added dynamic range" localSheetId="15">INDEX(d__Chart9,,2)</definedName>
    <definedName name="d_N_Small_Demand" comment="Auto-added dynamic range" localSheetId="16">INDEX(d__Chart9,,2)</definedName>
    <definedName name="d_N_Small_Demand" comment="Auto-added dynamic range" localSheetId="2">INDEX(d__Chart9,,2)</definedName>
    <definedName name="d_N_Small_Demand" comment="Auto-added dynamic range" localSheetId="22">INDEX(d__Chart9,,2)</definedName>
    <definedName name="d_N_Small_Demand" comment="Auto-added dynamic range" localSheetId="23">INDEX('23'!d__Chart9,,2)</definedName>
    <definedName name="d_N_Small_Demand" comment="Auto-added dynamic range" localSheetId="24">INDEX('24'!d__Chart9,,2)</definedName>
    <definedName name="d_N_Small_Demand" comment="Auto-added dynamic range" localSheetId="25">INDEX(d__Chart9,,2)</definedName>
    <definedName name="d_N_Small_Demand" comment="Auto-added dynamic range" localSheetId="26">INDEX('25b'!d__Chart9,,2)</definedName>
    <definedName name="d_N_Small_Demand" comment="Auto-added dynamic range" localSheetId="27">INDEX(d__Chart9,,2)</definedName>
    <definedName name="d_N_Small_Demand" comment="Auto-added dynamic range" localSheetId="28">INDEX('27 '!d__Chart9,,2)</definedName>
    <definedName name="d_N_Small_Demand" comment="Auto-added dynamic range" localSheetId="29">INDEX('28'!d__Chart9,,2)</definedName>
    <definedName name="d_N_Small_Demand" comment="Auto-added dynamic range" localSheetId="3">INDEX(d__Chart9,,2)</definedName>
    <definedName name="d_N_Small_Demand" comment="Auto-added dynamic range" localSheetId="31">INDEX('30'!d__Chart9,,2)</definedName>
    <definedName name="d_N_Small_Demand" comment="Auto-added dynamic range" localSheetId="32">INDEX(d__Chart9,,2)</definedName>
    <definedName name="d_N_Small_Demand" comment="Auto-added dynamic range" localSheetId="33">INDEX(d__Chart9,,2)</definedName>
    <definedName name="d_N_Small_Demand" comment="Auto-added dynamic range" localSheetId="34">INDEX(d__Chart9,,2)</definedName>
    <definedName name="d_N_Small_Demand" comment="Auto-added dynamic range" localSheetId="37">INDEX(d__Chart9,,2)</definedName>
    <definedName name="d_N_Small_Demand" comment="Auto-added dynamic range" localSheetId="41">INDEX('39-41'!d__Chart9,,2)</definedName>
    <definedName name="d_N_Small_Demand" comment="Auto-added dynamic range" localSheetId="4">INDEX('4'!d__Chart9,,2)</definedName>
    <definedName name="d_N_Small_Demand" comment="Auto-added dynamic range" localSheetId="45">INDEX(d__Chart9,,2)</definedName>
    <definedName name="d_N_Small_Demand" comment="Auto-added dynamic range" localSheetId="46">INDEX('46a-b'!d__Chart9,,2)</definedName>
    <definedName name="d_N_Small_Demand" comment="Auto-added dynamic range" localSheetId="47">INDEX('47'!d__Chart9,,2)</definedName>
    <definedName name="d_N_Small_Demand" comment="Auto-added dynamic range" localSheetId="48">INDEX('48a-b '!d__Chart9,,2)</definedName>
    <definedName name="d_N_Small_Demand" comment="Auto-added dynamic range" localSheetId="49">INDEX('49a'!d__Chart9,,2)</definedName>
    <definedName name="d_N_Small_Demand" comment="Auto-added dynamic range" localSheetId="50">INDEX('49b'!d__Chart9,,2)</definedName>
    <definedName name="d_N_Small_Demand" comment="Auto-added dynamic range" localSheetId="5">INDEX(d__Chart9,,2)</definedName>
    <definedName name="d_N_Small_Demand" comment="Auto-added dynamic range" localSheetId="51">INDEX('50'!d__Chart9,,2)</definedName>
    <definedName name="d_N_Small_Demand" comment="Auto-added dynamic range" localSheetId="52">INDEX(d__Chart9,,2)</definedName>
    <definedName name="d_N_Small_Demand" comment="Auto-added dynamic range" localSheetId="53">INDEX('53a-b'!d__Chart9,,2)</definedName>
    <definedName name="d_N_Small_Demand" comment="Auto-added dynamic range" localSheetId="54">INDEX('53c'!d__Chart9,,2)</definedName>
    <definedName name="d_N_Small_Demand" comment="Auto-added dynamic range" localSheetId="56">INDEX('55a'!d__Chart9,,2)</definedName>
    <definedName name="d_N_Small_Demand" comment="Auto-added dynamic range" localSheetId="57">INDEX('55b'!d__Chart9,,2)</definedName>
    <definedName name="d_N_Small_Demand" comment="Auto-added dynamic range" localSheetId="58">INDEX('56'!d__Chart9,,2)</definedName>
    <definedName name="d_N_Small_Demand" comment="Auto-added dynamic range" localSheetId="59">INDEX(d__Chart9,,2)</definedName>
    <definedName name="d_N_Small_Demand" comment="Auto-added dynamic range" localSheetId="60">INDEX('58a'!d__Chart9,,2)</definedName>
    <definedName name="d_N_Small_Demand" comment="Auto-added dynamic range" localSheetId="61">INDEX('58b-c'!d__Chart9,,2)</definedName>
    <definedName name="d_N_Small_Demand" comment="Auto-added dynamic range" localSheetId="62">INDEX('58d'!d__Chart9,,2)</definedName>
    <definedName name="d_N_Small_Demand" comment="Auto-added dynamic range" localSheetId="63">INDEX('59-60'!d__Chart9,,2)</definedName>
    <definedName name="d_N_Small_Demand" comment="Auto-added dynamic range" localSheetId="6">INDEX(d__Chart9,,2)</definedName>
    <definedName name="d_N_Small_Demand" comment="Auto-added dynamic range" localSheetId="64">INDEX('61'!d__Chart9,,2)</definedName>
    <definedName name="d_N_Small_Demand" comment="Auto-added dynamic range" localSheetId="65">INDEX(d__Chart9,,2)</definedName>
    <definedName name="d_N_Small_Demand" comment="Auto-added dynamic range" localSheetId="66">INDEX('62b'!d__Chart9,,2)</definedName>
    <definedName name="d_N_Small_Demand" comment="Auto-added dynamic range" localSheetId="67">INDEX('63a-b'!d__Chart9,,2)</definedName>
    <definedName name="d_N_Small_Demand" comment="Auto-added dynamic range" localSheetId="68">INDEX('64'!d__Chart9,,2)</definedName>
    <definedName name="d_N_Small_Demand" comment="Auto-added dynamic range" localSheetId="69">INDEX('65a-b'!d__Chart9,,2)</definedName>
    <definedName name="d_N_Small_Demand" comment="Auto-added dynamic range" localSheetId="71">INDEX('67'!d__Chart9,,2)</definedName>
    <definedName name="d_N_Small_Demand" comment="Auto-added dynamic range" localSheetId="72">INDEX('68a-b '!d__Chart9,,2)</definedName>
    <definedName name="d_N_Small_Demand" comment="Auto-added dynamic range" localSheetId="73">INDEX('69a-b '!d__Chart9,,2)</definedName>
    <definedName name="d_N_Small_Demand" comment="Auto-added dynamic range" localSheetId="7">INDEX(d__Chart9,,2)</definedName>
    <definedName name="d_N_Small_Demand" comment="Auto-added dynamic range" localSheetId="74">INDEX(d__Chart9,,2)</definedName>
    <definedName name="d_N_Small_Demand" comment="Auto-added dynamic range" localSheetId="75">INDEX(d__Chart9,,2)</definedName>
    <definedName name="d_N_Small_Demand" comment="Auto-added dynamic range" localSheetId="76">INDEX(d__Chart9,,2)</definedName>
    <definedName name="d_N_Small_Demand" comment="Auto-added dynamic range" localSheetId="77">INDEX(d__Chart9,,2)</definedName>
    <definedName name="d_N_Small_Demand" comment="Auto-added dynamic range" localSheetId="78">INDEX(d__Chart9,,2)</definedName>
    <definedName name="d_N_Small_Demand" comment="Auto-added dynamic range" localSheetId="79">INDEX(d__Chart9,,2)</definedName>
    <definedName name="d_N_Small_Demand" comment="Auto-added dynamic range" localSheetId="8">INDEX(d__Chart9,,2)</definedName>
    <definedName name="d_N_Small_Demand" comment="Auto-added dynamic range" localSheetId="9">INDEX(d__Chart9,,2)</definedName>
    <definedName name="d_N_Small_Demand" comment="Auto-added dynamic range">INDEX(d__Chart9,,2)</definedName>
    <definedName name="d_N_Small_Spreads" comment="Auto-added dynamic range" localSheetId="1">INDEX('1'!d__Chart8,,2)</definedName>
    <definedName name="d_N_Small_Spreads" comment="Auto-added dynamic range" localSheetId="10">INDEX(d__Chart8,,2)</definedName>
    <definedName name="d_N_Small_Spreads" comment="Auto-added dynamic range" localSheetId="11">INDEX('11'!d__Chart8,,2)</definedName>
    <definedName name="d_N_Small_Spreads" comment="Auto-added dynamic range" localSheetId="12">INDEX('12'!d__Chart8,,2)</definedName>
    <definedName name="d_N_Small_Spreads" comment="Auto-added dynamic range" localSheetId="13">INDEX('13'!d__Chart8,,2)</definedName>
    <definedName name="d_N_Small_Spreads" comment="Auto-added dynamic range" localSheetId="15">INDEX(d__Chart8,,2)</definedName>
    <definedName name="d_N_Small_Spreads" comment="Auto-added dynamic range" localSheetId="16">INDEX(d__Chart8,,2)</definedName>
    <definedName name="d_N_Small_Spreads" comment="Auto-added dynamic range" localSheetId="2">INDEX(d__Chart8,,2)</definedName>
    <definedName name="d_N_Small_Spreads" comment="Auto-added dynamic range" localSheetId="22">INDEX(d__Chart8,,2)</definedName>
    <definedName name="d_N_Small_Spreads" comment="Auto-added dynamic range" localSheetId="23">INDEX('23'!d__Chart8,,2)</definedName>
    <definedName name="d_N_Small_Spreads" comment="Auto-added dynamic range" localSheetId="24">INDEX('24'!d__Chart8,,2)</definedName>
    <definedName name="d_N_Small_Spreads" comment="Auto-added dynamic range" localSheetId="25">INDEX(d__Chart8,,2)</definedName>
    <definedName name="d_N_Small_Spreads" comment="Auto-added dynamic range" localSheetId="26">INDEX('25b'!d__Chart8,,2)</definedName>
    <definedName name="d_N_Small_Spreads" comment="Auto-added dynamic range" localSheetId="27">INDEX(d__Chart8,,2)</definedName>
    <definedName name="d_N_Small_Spreads" comment="Auto-added dynamic range" localSheetId="28">INDEX('27 '!d__Chart8,,2)</definedName>
    <definedName name="d_N_Small_Spreads" comment="Auto-added dynamic range" localSheetId="29">INDEX('28'!d__Chart8,,2)</definedName>
    <definedName name="d_N_Small_Spreads" comment="Auto-added dynamic range" localSheetId="3">INDEX(d__Chart8,,2)</definedName>
    <definedName name="d_N_Small_Spreads" comment="Auto-added dynamic range" localSheetId="31">INDEX('30'!d__Chart8,,2)</definedName>
    <definedName name="d_N_Small_Spreads" comment="Auto-added dynamic range" localSheetId="32">INDEX(d__Chart8,,2)</definedName>
    <definedName name="d_N_Small_Spreads" comment="Auto-added dynamic range" localSheetId="33">INDEX(d__Chart8,,2)</definedName>
    <definedName name="d_N_Small_Spreads" comment="Auto-added dynamic range" localSheetId="34">INDEX(d__Chart8,,2)</definedName>
    <definedName name="d_N_Small_Spreads" comment="Auto-added dynamic range" localSheetId="37">INDEX(d__Chart8,,2)</definedName>
    <definedName name="d_N_Small_Spreads" comment="Auto-added dynamic range" localSheetId="41">INDEX('39-41'!d__Chart8,,2)</definedName>
    <definedName name="d_N_Small_Spreads" comment="Auto-added dynamic range" localSheetId="4">INDEX('4'!d__Chart8,,2)</definedName>
    <definedName name="d_N_Small_Spreads" comment="Auto-added dynamic range" localSheetId="45">INDEX(d__Chart8,,2)</definedName>
    <definedName name="d_N_Small_Spreads" comment="Auto-added dynamic range" localSheetId="46">INDEX('46a-b'!d__Chart8,,2)</definedName>
    <definedName name="d_N_Small_Spreads" comment="Auto-added dynamic range" localSheetId="47">INDEX('47'!d__Chart8,,2)</definedName>
    <definedName name="d_N_Small_Spreads" comment="Auto-added dynamic range" localSheetId="48">INDEX('48a-b '!d__Chart8,,2)</definedName>
    <definedName name="d_N_Small_Spreads" comment="Auto-added dynamic range" localSheetId="49">INDEX('49a'!d__Chart8,,2)</definedName>
    <definedName name="d_N_Small_Spreads" comment="Auto-added dynamic range" localSheetId="50">INDEX('49b'!d__Chart8,,2)</definedName>
    <definedName name="d_N_Small_Spreads" comment="Auto-added dynamic range" localSheetId="5">INDEX(d__Chart8,,2)</definedName>
    <definedName name="d_N_Small_Spreads" comment="Auto-added dynamic range" localSheetId="51">INDEX('50'!d__Chart8,,2)</definedName>
    <definedName name="d_N_Small_Spreads" comment="Auto-added dynamic range" localSheetId="52">INDEX(d__Chart8,,2)</definedName>
    <definedName name="d_N_Small_Spreads" comment="Auto-added dynamic range" localSheetId="53">INDEX('53a-b'!d__Chart8,,2)</definedName>
    <definedName name="d_N_Small_Spreads" comment="Auto-added dynamic range" localSheetId="54">INDEX('53c'!d__Chart8,,2)</definedName>
    <definedName name="d_N_Small_Spreads" comment="Auto-added dynamic range" localSheetId="56">INDEX('55a'!d__Chart8,,2)</definedName>
    <definedName name="d_N_Small_Spreads" comment="Auto-added dynamic range" localSheetId="57">INDEX('55b'!d__Chart8,,2)</definedName>
    <definedName name="d_N_Small_Spreads" comment="Auto-added dynamic range" localSheetId="58">INDEX('56'!d__Chart8,,2)</definedName>
    <definedName name="d_N_Small_Spreads" comment="Auto-added dynamic range" localSheetId="59">INDEX(d__Chart8,,2)</definedName>
    <definedName name="d_N_Small_Spreads" comment="Auto-added dynamic range" localSheetId="60">INDEX('58a'!d__Chart8,,2)</definedName>
    <definedName name="d_N_Small_Spreads" comment="Auto-added dynamic range" localSheetId="61">INDEX('58b-c'!d__Chart8,,2)</definedName>
    <definedName name="d_N_Small_Spreads" comment="Auto-added dynamic range" localSheetId="62">INDEX('58d'!d__Chart8,,2)</definedName>
    <definedName name="d_N_Small_Spreads" comment="Auto-added dynamic range" localSheetId="63">INDEX('59-60'!d__Chart8,,2)</definedName>
    <definedName name="d_N_Small_Spreads" comment="Auto-added dynamic range" localSheetId="6">INDEX(d__Chart8,,2)</definedName>
    <definedName name="d_N_Small_Spreads" comment="Auto-added dynamic range" localSheetId="64">INDEX('61'!d__Chart8,,2)</definedName>
    <definedName name="d_N_Small_Spreads" comment="Auto-added dynamic range" localSheetId="65">INDEX(d__Chart8,,2)</definedName>
    <definedName name="d_N_Small_Spreads" comment="Auto-added dynamic range" localSheetId="66">INDEX('62b'!d__Chart8,,2)</definedName>
    <definedName name="d_N_Small_Spreads" comment="Auto-added dynamic range" localSheetId="67">INDEX('63a-b'!d__Chart8,,2)</definedName>
    <definedName name="d_N_Small_Spreads" comment="Auto-added dynamic range" localSheetId="68">INDEX('64'!d__Chart8,,2)</definedName>
    <definedName name="d_N_Small_Spreads" comment="Auto-added dynamic range" localSheetId="69">INDEX('65a-b'!d__Chart8,,2)</definedName>
    <definedName name="d_N_Small_Spreads" comment="Auto-added dynamic range" localSheetId="71">INDEX('67'!d__Chart8,,2)</definedName>
    <definedName name="d_N_Small_Spreads" comment="Auto-added dynamic range" localSheetId="72">INDEX('68a-b '!d__Chart8,,2)</definedName>
    <definedName name="d_N_Small_Spreads" comment="Auto-added dynamic range" localSheetId="73">INDEX('69a-b '!d__Chart8,,2)</definedName>
    <definedName name="d_N_Small_Spreads" comment="Auto-added dynamic range" localSheetId="7">INDEX(d__Chart8,,2)</definedName>
    <definedName name="d_N_Small_Spreads" comment="Auto-added dynamic range" localSheetId="74">INDEX(d__Chart8,,2)</definedName>
    <definedName name="d_N_Small_Spreads" comment="Auto-added dynamic range" localSheetId="75">INDEX(d__Chart8,,2)</definedName>
    <definedName name="d_N_Small_Spreads" comment="Auto-added dynamic range" localSheetId="76">INDEX(d__Chart8,,2)</definedName>
    <definedName name="d_N_Small_Spreads" comment="Auto-added dynamic range" localSheetId="77">INDEX(d__Chart8,,2)</definedName>
    <definedName name="d_N_Small_Spreads" comment="Auto-added dynamic range" localSheetId="78">INDEX(d__Chart8,,2)</definedName>
    <definedName name="d_N_Small_Spreads" comment="Auto-added dynamic range" localSheetId="79">INDEX(d__Chart8,,2)</definedName>
    <definedName name="d_N_Small_Spreads" comment="Auto-added dynamic range" localSheetId="8">INDEX(d__Chart8,,2)</definedName>
    <definedName name="d_N_Small_Spreads" comment="Auto-added dynamic range" localSheetId="9">INDEX(d__Chart8,,2)</definedName>
    <definedName name="d_N_Small_Spreads" comment="Auto-added dynamic range">INDEX(d__Chart8,,2)</definedName>
    <definedName name="d_N_Unsec_availability" comment="Auto-added dynamic range" localSheetId="1">INDEX('1'!d__Chart5,2,)</definedName>
    <definedName name="d_N_Unsec_availability" comment="Auto-added dynamic range" localSheetId="10">INDEX(d__Chart5,2,)</definedName>
    <definedName name="d_N_Unsec_availability" comment="Auto-added dynamic range" localSheetId="11">INDEX('11'!d__Chart5,2,)</definedName>
    <definedName name="d_N_Unsec_availability" comment="Auto-added dynamic range" localSheetId="12">INDEX('12'!d__Chart5,2,)</definedName>
    <definedName name="d_N_Unsec_availability" comment="Auto-added dynamic range" localSheetId="13">INDEX('13'!d__Chart5,2,)</definedName>
    <definedName name="d_N_Unsec_availability" comment="Auto-added dynamic range" localSheetId="15">INDEX(d__Chart5,2,)</definedName>
    <definedName name="d_N_Unsec_availability" comment="Auto-added dynamic range" localSheetId="16">INDEX(d__Chart5,2,)</definedName>
    <definedName name="d_N_Unsec_availability" comment="Auto-added dynamic range" localSheetId="2">INDEX(d__Chart5,2,)</definedName>
    <definedName name="d_N_Unsec_availability" comment="Auto-added dynamic range" localSheetId="22">INDEX(d__Chart5,2,)</definedName>
    <definedName name="d_N_Unsec_availability" comment="Auto-added dynamic range" localSheetId="23">INDEX('23'!d__Chart5,2,)</definedName>
    <definedName name="d_N_Unsec_availability" comment="Auto-added dynamic range" localSheetId="24">INDEX('24'!d__Chart5,2,)</definedName>
    <definedName name="d_N_Unsec_availability" comment="Auto-added dynamic range" localSheetId="25">INDEX(d__Chart5,2,)</definedName>
    <definedName name="d_N_Unsec_availability" comment="Auto-added dynamic range" localSheetId="26">INDEX('25b'!d__Chart5,2,)</definedName>
    <definedName name="d_N_Unsec_availability" comment="Auto-added dynamic range" localSheetId="27">INDEX(d__Chart5,2,)</definedName>
    <definedName name="d_N_Unsec_availability" comment="Auto-added dynamic range" localSheetId="28">INDEX('27 '!d__Chart5,2,)</definedName>
    <definedName name="d_N_Unsec_availability" comment="Auto-added dynamic range" localSheetId="29">INDEX('28'!d__Chart5,2,)</definedName>
    <definedName name="d_N_Unsec_availability" comment="Auto-added dynamic range" localSheetId="3">INDEX(d__Chart5,2,)</definedName>
    <definedName name="d_N_Unsec_availability" comment="Auto-added dynamic range" localSheetId="31">INDEX('30'!d__Chart5,2,)</definedName>
    <definedName name="d_N_Unsec_availability" comment="Auto-added dynamic range" localSheetId="32">INDEX(d__Chart5,2,)</definedName>
    <definedName name="d_N_Unsec_availability" comment="Auto-added dynamic range" localSheetId="33">INDEX(d__Chart5,2,)</definedName>
    <definedName name="d_N_Unsec_availability" comment="Auto-added dynamic range" localSheetId="34">INDEX(d__Chart5,2,)</definedName>
    <definedName name="d_N_Unsec_availability" comment="Auto-added dynamic range" localSheetId="37">INDEX(d__Chart5,2,)</definedName>
    <definedName name="d_N_Unsec_availability" comment="Auto-added dynamic range" localSheetId="41">INDEX('39-41'!d__Chart5,2,)</definedName>
    <definedName name="d_N_Unsec_availability" comment="Auto-added dynamic range" localSheetId="4">INDEX('4'!d__Chart5,2,)</definedName>
    <definedName name="d_N_Unsec_availability" comment="Auto-added dynamic range" localSheetId="45">INDEX(d__Chart5,2,)</definedName>
    <definedName name="d_N_Unsec_availability" comment="Auto-added dynamic range" localSheetId="46">INDEX('46a-b'!d__Chart5,2,)</definedName>
    <definedName name="d_N_Unsec_availability" comment="Auto-added dynamic range" localSheetId="47">INDEX('47'!d__Chart5,2,)</definedName>
    <definedName name="d_N_Unsec_availability" comment="Auto-added dynamic range" localSheetId="48">INDEX('48a-b '!d__Chart5,2,)</definedName>
    <definedName name="d_N_Unsec_availability" comment="Auto-added dynamic range" localSheetId="49">INDEX('49a'!d__Chart5,2,)</definedName>
    <definedName name="d_N_Unsec_availability" comment="Auto-added dynamic range" localSheetId="50">INDEX('49b'!d__Chart5,2,)</definedName>
    <definedName name="d_N_Unsec_availability" comment="Auto-added dynamic range" localSheetId="5">INDEX(d__Chart5,2,)</definedName>
    <definedName name="d_N_Unsec_availability" comment="Auto-added dynamic range" localSheetId="51">INDEX('50'!d__Chart5,2,)</definedName>
    <definedName name="d_N_Unsec_availability" comment="Auto-added dynamic range" localSheetId="52">INDEX(d__Chart5,2,)</definedName>
    <definedName name="d_N_Unsec_availability" comment="Auto-added dynamic range" localSheetId="53">INDEX('53a-b'!d__Chart5,2,)</definedName>
    <definedName name="d_N_Unsec_availability" comment="Auto-added dynamic range" localSheetId="54">INDEX('53c'!d__Chart5,2,)</definedName>
    <definedName name="d_N_Unsec_availability" comment="Auto-added dynamic range" localSheetId="56">INDEX('55a'!d__Chart5,2,)</definedName>
    <definedName name="d_N_Unsec_availability" comment="Auto-added dynamic range" localSheetId="57">INDEX('55b'!d__Chart5,2,)</definedName>
    <definedName name="d_N_Unsec_availability" comment="Auto-added dynamic range" localSheetId="58">INDEX('56'!d__Chart5,2,)</definedName>
    <definedName name="d_N_Unsec_availability" comment="Auto-added dynamic range" localSheetId="59">INDEX(d__Chart5,2,)</definedName>
    <definedName name="d_N_Unsec_availability" comment="Auto-added dynamic range" localSheetId="60">INDEX('58a'!d__Chart5,2,)</definedName>
    <definedName name="d_N_Unsec_availability" comment="Auto-added dynamic range" localSheetId="61">INDEX('58b-c'!d__Chart5,2,)</definedName>
    <definedName name="d_N_Unsec_availability" comment="Auto-added dynamic range" localSheetId="62">INDEX('58d'!d__Chart5,2,)</definedName>
    <definedName name="d_N_Unsec_availability" comment="Auto-added dynamic range" localSheetId="63">INDEX('59-60'!d__Chart5,2,)</definedName>
    <definedName name="d_N_Unsec_availability" comment="Auto-added dynamic range" localSheetId="6">INDEX(d__Chart5,2,)</definedName>
    <definedName name="d_N_Unsec_availability" comment="Auto-added dynamic range" localSheetId="64">INDEX('61'!d__Chart5,2,)</definedName>
    <definedName name="d_N_Unsec_availability" comment="Auto-added dynamic range" localSheetId="65">INDEX(d__Chart5,2,)</definedName>
    <definedName name="d_N_Unsec_availability" comment="Auto-added dynamic range" localSheetId="66">INDEX('62b'!d__Chart5,2,)</definedName>
    <definedName name="d_N_Unsec_availability" comment="Auto-added dynamic range" localSheetId="67">INDEX('63a-b'!d__Chart5,2,)</definedName>
    <definedName name="d_N_Unsec_availability" comment="Auto-added dynamic range" localSheetId="68">INDEX('64'!d__Chart5,2,)</definedName>
    <definedName name="d_N_Unsec_availability" comment="Auto-added dynamic range" localSheetId="69">INDEX('65a-b'!d__Chart5,2,)</definedName>
    <definedName name="d_N_Unsec_availability" comment="Auto-added dynamic range" localSheetId="71">INDEX('67'!d__Chart5,2,)</definedName>
    <definedName name="d_N_Unsec_availability" comment="Auto-added dynamic range" localSheetId="72">INDEX('68a-b '!d__Chart5,2,)</definedName>
    <definedName name="d_N_Unsec_availability" comment="Auto-added dynamic range" localSheetId="73">INDEX('69a-b '!d__Chart5,2,)</definedName>
    <definedName name="d_N_Unsec_availability" comment="Auto-added dynamic range" localSheetId="7">INDEX(d__Chart5,2,)</definedName>
    <definedName name="d_N_Unsec_availability" comment="Auto-added dynamic range" localSheetId="74">INDEX(d__Chart5,2,)</definedName>
    <definedName name="d_N_Unsec_availability" comment="Auto-added dynamic range" localSheetId="75">INDEX(d__Chart5,2,)</definedName>
    <definedName name="d_N_Unsec_availability" comment="Auto-added dynamic range" localSheetId="76">INDEX(d__Chart5,2,)</definedName>
    <definedName name="d_N_Unsec_availability" comment="Auto-added dynamic range" localSheetId="77">INDEX(d__Chart5,2,)</definedName>
    <definedName name="d_N_Unsec_availability" comment="Auto-added dynamic range" localSheetId="78">INDEX(d__Chart5,2,)</definedName>
    <definedName name="d_N_Unsec_availability" comment="Auto-added dynamic range" localSheetId="79">INDEX(d__Chart5,2,)</definedName>
    <definedName name="d_N_Unsec_availability" comment="Auto-added dynamic range" localSheetId="8">INDEX(d__Chart5,2,)</definedName>
    <definedName name="d_N_Unsec_availability" comment="Auto-added dynamic range" localSheetId="9">INDEX(d__Chart5,2,)</definedName>
    <definedName name="d_N_Unsec_availability" comment="Auto-added dynamic range">INDEX(d__Chart5,2,)</definedName>
    <definedName name="D_O" localSheetId="1">#REF!</definedName>
    <definedName name="D_O" localSheetId="10">#REF!</definedName>
    <definedName name="D_O" localSheetId="11">#REF!</definedName>
    <definedName name="D_O" localSheetId="12">#REF!</definedName>
    <definedName name="D_O" localSheetId="13">#REF!</definedName>
    <definedName name="D_O" localSheetId="15">#REF!</definedName>
    <definedName name="D_O" localSheetId="16">#REF!</definedName>
    <definedName name="D_O" localSheetId="2">#REF!</definedName>
    <definedName name="D_O" localSheetId="23">#REF!</definedName>
    <definedName name="D_O" localSheetId="24">#REF!</definedName>
    <definedName name="D_O" localSheetId="25">#REF!</definedName>
    <definedName name="D_O" localSheetId="26">#REF!</definedName>
    <definedName name="D_O" localSheetId="27">#REF!</definedName>
    <definedName name="D_O" localSheetId="28">#REF!</definedName>
    <definedName name="D_O" localSheetId="29">#REF!</definedName>
    <definedName name="D_O" localSheetId="3">#REF!</definedName>
    <definedName name="D_O" localSheetId="31">#REF!</definedName>
    <definedName name="D_O" localSheetId="32">#REF!</definedName>
    <definedName name="D_O" localSheetId="33">#REF!</definedName>
    <definedName name="D_O" localSheetId="34">#REF!</definedName>
    <definedName name="D_O" localSheetId="37">#REF!</definedName>
    <definedName name="D_O" localSheetId="41">#REF!</definedName>
    <definedName name="D_O" localSheetId="4">#REF!</definedName>
    <definedName name="D_O" localSheetId="45">#REF!</definedName>
    <definedName name="D_O" localSheetId="46">#REF!</definedName>
    <definedName name="D_O" localSheetId="47">#REF!</definedName>
    <definedName name="D_O" localSheetId="48">#REF!</definedName>
    <definedName name="D_O" localSheetId="49">#REF!</definedName>
    <definedName name="D_O" localSheetId="50">#REF!</definedName>
    <definedName name="D_O" localSheetId="5">#REF!</definedName>
    <definedName name="D_O" localSheetId="51">#REF!</definedName>
    <definedName name="D_O" localSheetId="52">#REF!</definedName>
    <definedName name="D_O" localSheetId="53">#REF!</definedName>
    <definedName name="D_O" localSheetId="54">#REF!</definedName>
    <definedName name="D_O" localSheetId="56">#REF!</definedName>
    <definedName name="D_O" localSheetId="57">#REF!</definedName>
    <definedName name="D_O" localSheetId="58">#REF!</definedName>
    <definedName name="D_O" localSheetId="59">#REF!</definedName>
    <definedName name="D_O" localSheetId="60">#REF!</definedName>
    <definedName name="D_O" localSheetId="61">#REF!</definedName>
    <definedName name="D_O" localSheetId="62">#REF!</definedName>
    <definedName name="D_O" localSheetId="63">#REF!</definedName>
    <definedName name="D_O" localSheetId="6">#REF!</definedName>
    <definedName name="D_O" localSheetId="64">#REF!</definedName>
    <definedName name="D_O" localSheetId="65">#REF!</definedName>
    <definedName name="D_O" localSheetId="66">#REF!</definedName>
    <definedName name="D_O" localSheetId="67">#REF!</definedName>
    <definedName name="D_O" localSheetId="68">#REF!</definedName>
    <definedName name="D_O" localSheetId="69">#REF!</definedName>
    <definedName name="D_O" localSheetId="71">#REF!</definedName>
    <definedName name="D_O" localSheetId="72">#REF!</definedName>
    <definedName name="D_O" localSheetId="73">#REF!</definedName>
    <definedName name="D_O" localSheetId="7">#REF!</definedName>
    <definedName name="D_O" localSheetId="74">#REF!</definedName>
    <definedName name="D_O" localSheetId="75">#REF!</definedName>
    <definedName name="D_O" localSheetId="76">#REF!</definedName>
    <definedName name="D_O" localSheetId="77">#REF!</definedName>
    <definedName name="D_O" localSheetId="78">#REF!</definedName>
    <definedName name="D_O" localSheetId="79">#REF!</definedName>
    <definedName name="D_O" localSheetId="8">#REF!</definedName>
    <definedName name="D_O" localSheetId="9">#REF!</definedName>
    <definedName name="D_O">#REF!</definedName>
    <definedName name="d_Overall" comment="Auto-added dynamic range" localSheetId="1">INDEX('1'!d__Chart1,,2)</definedName>
    <definedName name="d_Overall" comment="Auto-added dynamic range" localSheetId="10">INDEX('10'!d__Chart1,,2)</definedName>
    <definedName name="d_Overall" comment="Auto-added dynamic range" localSheetId="11">INDEX('11'!d__Chart1,,2)</definedName>
    <definedName name="d_Overall" comment="Auto-added dynamic range" localSheetId="12">INDEX('12'!d__Chart1,,2)</definedName>
    <definedName name="d_Overall" comment="Auto-added dynamic range" localSheetId="13">INDEX('13'!d__Chart1,,2)</definedName>
    <definedName name="d_Overall" comment="Auto-added dynamic range" localSheetId="15">INDEX('15'!d__Chart1,,2)</definedName>
    <definedName name="d_Overall" comment="Auto-added dynamic range" localSheetId="16">INDEX('16'!d__Chart1,,2)</definedName>
    <definedName name="d_Overall" comment="Auto-added dynamic range" localSheetId="2">INDEX('2'!d__Chart1,,2)</definedName>
    <definedName name="d_Overall" comment="Auto-added dynamic range" localSheetId="22">INDEX(d__Chart1,,2)</definedName>
    <definedName name="d_Overall" comment="Auto-added dynamic range" localSheetId="23">INDEX('23'!d__Chart1,,2)</definedName>
    <definedName name="d_Overall" comment="Auto-added dynamic range" localSheetId="24">INDEX('24'!d__Chart1,,2)</definedName>
    <definedName name="d_Overall" comment="Auto-added dynamic range" localSheetId="25">INDEX('25a'!d__Chart1,,2)</definedName>
    <definedName name="d_Overall" comment="Auto-added dynamic range" localSheetId="26">INDEX('25b'!d__Chart1,,2)</definedName>
    <definedName name="d_Overall" comment="Auto-added dynamic range" localSheetId="27">INDEX('26'!d__Chart1,,2)</definedName>
    <definedName name="d_Overall" comment="Auto-added dynamic range" localSheetId="28">INDEX('27 '!d__Chart1,,2)</definedName>
    <definedName name="d_Overall" comment="Auto-added dynamic range" localSheetId="29">INDEX('28'!d__Chart1,,2)</definedName>
    <definedName name="d_Overall" comment="Auto-added dynamic range" localSheetId="3">INDEX('3'!d__Chart1,,2)</definedName>
    <definedName name="d_Overall" comment="Auto-added dynamic range" localSheetId="31">INDEX('30'!d__Chart1,,2)</definedName>
    <definedName name="d_Overall" comment="Auto-added dynamic range" localSheetId="32">INDEX('31'!d__Chart1,,2)</definedName>
    <definedName name="d_Overall" comment="Auto-added dynamic range" localSheetId="33">INDEX('32'!d__Chart1,,2)</definedName>
    <definedName name="d_Overall" comment="Auto-added dynamic range" localSheetId="34">INDEX('33'!d__Chart1,,2)</definedName>
    <definedName name="d_Overall" comment="Auto-added dynamic range" localSheetId="37">INDEX('36'!d__Chart1,,2)</definedName>
    <definedName name="d_Overall" comment="Auto-added dynamic range" localSheetId="41">INDEX('39-41'!d__Chart1,,2)</definedName>
    <definedName name="d_Overall" comment="Auto-added dynamic range" localSheetId="4">INDEX('4'!d__Chart1,,2)</definedName>
    <definedName name="d_Overall" comment="Auto-added dynamic range" localSheetId="45">INDEX('45a-c'!d__Chart1,,2)</definedName>
    <definedName name="d_Overall" comment="Auto-added dynamic range" localSheetId="46">INDEX('46a-b'!d__Chart1,,2)</definedName>
    <definedName name="d_Overall" comment="Auto-added dynamic range" localSheetId="47">INDEX('47'!d__Chart1,,2)</definedName>
    <definedName name="d_Overall" comment="Auto-added dynamic range" localSheetId="48">INDEX('48a-b '!d__Chart1,,2)</definedName>
    <definedName name="d_Overall" comment="Auto-added dynamic range" localSheetId="49">INDEX('49a'!d__Chart1,,2)</definedName>
    <definedName name="d_Overall" comment="Auto-added dynamic range" localSheetId="50">INDEX('49b'!d__Chart1,,2)</definedName>
    <definedName name="d_Overall" comment="Auto-added dynamic range" localSheetId="5">INDEX('5'!d__Chart1,,2)</definedName>
    <definedName name="d_Overall" comment="Auto-added dynamic range" localSheetId="51">INDEX('50'!d__Chart1,,2)</definedName>
    <definedName name="d_Overall" comment="Auto-added dynamic range" localSheetId="52">INDEX('51-52'!d__Chart1,,2)</definedName>
    <definedName name="d_Overall" comment="Auto-added dynamic range" localSheetId="53">INDEX('53a-b'!d__Chart1,,2)</definedName>
    <definedName name="d_Overall" comment="Auto-added dynamic range" localSheetId="54">INDEX('53c'!d__Chart1,,2)</definedName>
    <definedName name="d_Overall" comment="Auto-added dynamic range" localSheetId="56">INDEX('55a'!d__Chart1,,2)</definedName>
    <definedName name="d_Overall" comment="Auto-added dynamic range" localSheetId="57">INDEX('55b'!d__Chart1,,2)</definedName>
    <definedName name="d_Overall" comment="Auto-added dynamic range" localSheetId="58">INDEX('56'!d__Chart1,,2)</definedName>
    <definedName name="d_Overall" comment="Auto-added dynamic range" localSheetId="59">INDEX('57a-b'!d__Chart1,,2)</definedName>
    <definedName name="d_Overall" comment="Auto-added dynamic range" localSheetId="60">INDEX('58a'!d__Chart1,,2)</definedName>
    <definedName name="d_Overall" comment="Auto-added dynamic range" localSheetId="61">INDEX('58b-c'!d__Chart1,,2)</definedName>
    <definedName name="d_Overall" comment="Auto-added dynamic range" localSheetId="62">INDEX('58d'!d__Chart1,,2)</definedName>
    <definedName name="d_Overall" comment="Auto-added dynamic range" localSheetId="63">INDEX('59-60'!d__Chart1,,2)</definedName>
    <definedName name="d_Overall" comment="Auto-added dynamic range" localSheetId="6">INDEX('6'!d__Chart1,,2)</definedName>
    <definedName name="d_Overall" comment="Auto-added dynamic range" localSheetId="64">INDEX('61'!d__Chart1,,2)</definedName>
    <definedName name="d_Overall" comment="Auto-added dynamic range" localSheetId="65">INDEX('62a'!d__Chart1,,2)</definedName>
    <definedName name="d_Overall" comment="Auto-added dynamic range" localSheetId="66">INDEX('62b'!d__Chart1,,2)</definedName>
    <definedName name="d_Overall" comment="Auto-added dynamic range" localSheetId="67">INDEX('63a-b'!d__Chart1,,2)</definedName>
    <definedName name="d_Overall" comment="Auto-added dynamic range" localSheetId="68">INDEX('64'!d__Chart1,,2)</definedName>
    <definedName name="d_Overall" comment="Auto-added dynamic range" localSheetId="69">INDEX('65a-b'!d__Chart1,,2)</definedName>
    <definedName name="d_Overall" comment="Auto-added dynamic range" localSheetId="71">INDEX('67'!d__Chart1,,2)</definedName>
    <definedName name="d_Overall" comment="Auto-added dynamic range" localSheetId="72">INDEX('68a-b '!d__Chart1,,2)</definedName>
    <definedName name="d_Overall" comment="Auto-added dynamic range" localSheetId="73">INDEX('69a-b '!d__Chart1,,2)</definedName>
    <definedName name="d_Overall" comment="Auto-added dynamic range" localSheetId="7">INDEX('7'!d__Chart1,,2)</definedName>
    <definedName name="d_Overall" comment="Auto-added dynamic range" localSheetId="74">INDEX('70a-b- c'!d__Chart1,,2)</definedName>
    <definedName name="d_Overall" comment="Auto-added dynamic range" localSheetId="75">INDEX('70d'!d__Chart1,,2)</definedName>
    <definedName name="d_Overall" comment="Auto-added dynamic range" localSheetId="76">INDEX('71'!d__Chart1,,2)</definedName>
    <definedName name="d_Overall" comment="Auto-added dynamic range" localSheetId="77">INDEX('72'!d__Chart1,,2)</definedName>
    <definedName name="d_Overall" comment="Auto-added dynamic range" localSheetId="78">INDEX('73'!d__Chart1,,2)</definedName>
    <definedName name="d_Overall" comment="Auto-added dynamic range" localSheetId="79">INDEX('74'!d__Chart1,,2)</definedName>
    <definedName name="d_Overall" comment="Auto-added dynamic range" localSheetId="8">INDEX('8  '!d__Chart1,,2)</definedName>
    <definedName name="d_Overall" comment="Auto-added dynamic range" localSheetId="9">INDEX('9'!d__Chart1,,2)</definedName>
    <definedName name="d_Overall" comment="Auto-added dynamic range">INDEX(d__Chart1,,2)</definedName>
    <definedName name="D_P" localSheetId="1">#REF!</definedName>
    <definedName name="D_P" localSheetId="10">#REF!</definedName>
    <definedName name="D_P" localSheetId="11">#REF!</definedName>
    <definedName name="D_P" localSheetId="12">#REF!</definedName>
    <definedName name="D_P" localSheetId="13">#REF!</definedName>
    <definedName name="D_P" localSheetId="15">#REF!</definedName>
    <definedName name="D_P" localSheetId="16">#REF!</definedName>
    <definedName name="D_P" localSheetId="2">#REF!</definedName>
    <definedName name="D_P" localSheetId="23">#REF!</definedName>
    <definedName name="D_P" localSheetId="24">#REF!</definedName>
    <definedName name="D_P" localSheetId="25">#REF!</definedName>
    <definedName name="D_P" localSheetId="26">#REF!</definedName>
    <definedName name="D_P" localSheetId="27">#REF!</definedName>
    <definedName name="D_P" localSheetId="28">#REF!</definedName>
    <definedName name="D_P" localSheetId="29">#REF!</definedName>
    <definedName name="D_P" localSheetId="3">#REF!</definedName>
    <definedName name="D_P" localSheetId="31">#REF!</definedName>
    <definedName name="D_P" localSheetId="32">#REF!</definedName>
    <definedName name="D_P" localSheetId="33">#REF!</definedName>
    <definedName name="D_P" localSheetId="34">#REF!</definedName>
    <definedName name="D_P" localSheetId="37">#REF!</definedName>
    <definedName name="D_P" localSheetId="41">#REF!</definedName>
    <definedName name="D_P" localSheetId="4">#REF!</definedName>
    <definedName name="D_P" localSheetId="45">#REF!</definedName>
    <definedName name="D_P" localSheetId="46">#REF!</definedName>
    <definedName name="D_P" localSheetId="47">#REF!</definedName>
    <definedName name="D_P" localSheetId="48">#REF!</definedName>
    <definedName name="D_P" localSheetId="49">#REF!</definedName>
    <definedName name="D_P" localSheetId="50">#REF!</definedName>
    <definedName name="D_P" localSheetId="5">#REF!</definedName>
    <definedName name="D_P" localSheetId="51">#REF!</definedName>
    <definedName name="D_P" localSheetId="52">#REF!</definedName>
    <definedName name="D_P" localSheetId="53">#REF!</definedName>
    <definedName name="D_P" localSheetId="54">#REF!</definedName>
    <definedName name="D_P" localSheetId="56">#REF!</definedName>
    <definedName name="D_P" localSheetId="57">#REF!</definedName>
    <definedName name="D_P" localSheetId="58">#REF!</definedName>
    <definedName name="D_P" localSheetId="59">#REF!</definedName>
    <definedName name="D_P" localSheetId="60">#REF!</definedName>
    <definedName name="D_P" localSheetId="61">#REF!</definedName>
    <definedName name="D_P" localSheetId="62">#REF!</definedName>
    <definedName name="D_P" localSheetId="63">#REF!</definedName>
    <definedName name="D_P" localSheetId="6">#REF!</definedName>
    <definedName name="D_P" localSheetId="64">#REF!</definedName>
    <definedName name="D_P" localSheetId="65">#REF!</definedName>
    <definedName name="D_P" localSheetId="66">#REF!</definedName>
    <definedName name="D_P" localSheetId="67">#REF!</definedName>
    <definedName name="D_P" localSheetId="68">#REF!</definedName>
    <definedName name="D_P" localSheetId="69">#REF!</definedName>
    <definedName name="D_P" localSheetId="71">#REF!</definedName>
    <definedName name="D_P" localSheetId="72">#REF!</definedName>
    <definedName name="D_P" localSheetId="73">#REF!</definedName>
    <definedName name="D_P" localSheetId="7">#REF!</definedName>
    <definedName name="D_P" localSheetId="74">#REF!</definedName>
    <definedName name="D_P" localSheetId="75">#REF!</definedName>
    <definedName name="D_P" localSheetId="76">#REF!</definedName>
    <definedName name="D_P" localSheetId="77">#REF!</definedName>
    <definedName name="D_P" localSheetId="78">#REF!</definedName>
    <definedName name="D_P" localSheetId="79">#REF!</definedName>
    <definedName name="D_P" localSheetId="8">#REF!</definedName>
    <definedName name="D_P" localSheetId="9">#REF!</definedName>
    <definedName name="D_P">#REF!</definedName>
    <definedName name="d_P_house_spreads" comment="Auto-added dynamic range" localSheetId="1">INDEX('1'!d__Chart3,1,)</definedName>
    <definedName name="d_P_house_spreads" comment="Auto-added dynamic range" localSheetId="10">INDEX('10'!d__Chart3,1,)</definedName>
    <definedName name="d_P_house_spreads" comment="Auto-added dynamic range" localSheetId="11">INDEX('11'!d__Chart3,1,)</definedName>
    <definedName name="d_P_house_spreads" comment="Auto-added dynamic range" localSheetId="12">INDEX('12'!d__Chart3,1,)</definedName>
    <definedName name="d_P_house_spreads" comment="Auto-added dynamic range" localSheetId="13">INDEX('13'!d__Chart3,1,)</definedName>
    <definedName name="d_P_house_spreads" comment="Auto-added dynamic range" localSheetId="15">INDEX('15'!d__Chart3,1,)</definedName>
    <definedName name="d_P_house_spreads" comment="Auto-added dynamic range" localSheetId="16">INDEX('16'!d__Chart3,1,)</definedName>
    <definedName name="d_P_house_spreads" comment="Auto-added dynamic range" localSheetId="2">INDEX('2'!d__Chart3,1,)</definedName>
    <definedName name="d_P_house_spreads" comment="Auto-added dynamic range" localSheetId="22">INDEX(d__Chart3,1,)</definedName>
    <definedName name="d_P_house_spreads" comment="Auto-added dynamic range" localSheetId="23">INDEX('23'!d__Chart3,1,)</definedName>
    <definedName name="d_P_house_spreads" comment="Auto-added dynamic range" localSheetId="24">INDEX('24'!d__Chart3,1,)</definedName>
    <definedName name="d_P_house_spreads" comment="Auto-added dynamic range" localSheetId="25">INDEX('25a'!d__Chart3,1,)</definedName>
    <definedName name="d_P_house_spreads" comment="Auto-added dynamic range" localSheetId="26">INDEX('25b'!d__Chart3,1,)</definedName>
    <definedName name="d_P_house_spreads" comment="Auto-added dynamic range" localSheetId="27">INDEX('26'!d__Chart3,1,)</definedName>
    <definedName name="d_P_house_spreads" comment="Auto-added dynamic range" localSheetId="28">INDEX('27 '!d__Chart3,1,)</definedName>
    <definedName name="d_P_house_spreads" comment="Auto-added dynamic range" localSheetId="29">INDEX('28'!d__Chart3,1,)</definedName>
    <definedName name="d_P_house_spreads" comment="Auto-added dynamic range" localSheetId="3">INDEX('3'!d__Chart3,1,)</definedName>
    <definedName name="d_P_house_spreads" comment="Auto-added dynamic range" localSheetId="31">INDEX('30'!d__Chart3,1,)</definedName>
    <definedName name="d_P_house_spreads" comment="Auto-added dynamic range" localSheetId="32">INDEX('31'!d__Chart3,1,)</definedName>
    <definedName name="d_P_house_spreads" comment="Auto-added dynamic range" localSheetId="33">INDEX('32'!d__Chart3,1,)</definedName>
    <definedName name="d_P_house_spreads" comment="Auto-added dynamic range" localSheetId="34">INDEX('33'!d__Chart3,1,)</definedName>
    <definedName name="d_P_house_spreads" comment="Auto-added dynamic range" localSheetId="37">INDEX('36'!d__Chart3,1,)</definedName>
    <definedName name="d_P_house_spreads" comment="Auto-added dynamic range" localSheetId="41">INDEX('39-41'!d__Chart3,1,)</definedName>
    <definedName name="d_P_house_spreads" comment="Auto-added dynamic range" localSheetId="4">INDEX('4'!d__Chart3,1,)</definedName>
    <definedName name="d_P_house_spreads" comment="Auto-added dynamic range" localSheetId="45">INDEX('45a-c'!d__Chart3,1,)</definedName>
    <definedName name="d_P_house_spreads" comment="Auto-added dynamic range" localSheetId="46">INDEX('46a-b'!d__Chart3,1,)</definedName>
    <definedName name="d_P_house_spreads" comment="Auto-added dynamic range" localSheetId="47">INDEX('47'!d__Chart3,1,)</definedName>
    <definedName name="d_P_house_spreads" comment="Auto-added dynamic range" localSheetId="48">INDEX('48a-b '!d__Chart3,1,)</definedName>
    <definedName name="d_P_house_spreads" comment="Auto-added dynamic range" localSheetId="49">INDEX('49a'!d__Chart3,1,)</definedName>
    <definedName name="d_P_house_spreads" comment="Auto-added dynamic range" localSheetId="50">INDEX('49b'!d__Chart3,1,)</definedName>
    <definedName name="d_P_house_spreads" comment="Auto-added dynamic range" localSheetId="5">INDEX('5'!d__Chart3,1,)</definedName>
    <definedName name="d_P_house_spreads" comment="Auto-added dynamic range" localSheetId="51">INDEX('50'!d__Chart3,1,)</definedName>
    <definedName name="d_P_house_spreads" comment="Auto-added dynamic range" localSheetId="52">INDEX('51-52'!d__Chart3,1,)</definedName>
    <definedName name="d_P_house_spreads" comment="Auto-added dynamic range" localSheetId="53">INDEX('53a-b'!d__Chart3,1,)</definedName>
    <definedName name="d_P_house_spreads" comment="Auto-added dynamic range" localSheetId="54">INDEX('53c'!d__Chart3,1,)</definedName>
    <definedName name="d_P_house_spreads" comment="Auto-added dynamic range" localSheetId="56">INDEX('55a'!d__Chart3,1,)</definedName>
    <definedName name="d_P_house_spreads" comment="Auto-added dynamic range" localSheetId="57">INDEX('55b'!d__Chart3,1,)</definedName>
    <definedName name="d_P_house_spreads" comment="Auto-added dynamic range" localSheetId="58">INDEX('56'!d__Chart3,1,)</definedName>
    <definedName name="d_P_house_spreads" comment="Auto-added dynamic range" localSheetId="59">INDEX('57a-b'!d__Chart3,1,)</definedName>
    <definedName name="d_P_house_spreads" comment="Auto-added dynamic range" localSheetId="60">INDEX('58a'!d__Chart3,1,)</definedName>
    <definedName name="d_P_house_spreads" comment="Auto-added dynamic range" localSheetId="61">INDEX('58b-c'!d__Chart3,1,)</definedName>
    <definedName name="d_P_house_spreads" comment="Auto-added dynamic range" localSheetId="62">INDEX('58d'!d__Chart3,1,)</definedName>
    <definedName name="d_P_house_spreads" comment="Auto-added dynamic range" localSheetId="63">INDEX('59-60'!d__Chart3,1,)</definedName>
    <definedName name="d_P_house_spreads" comment="Auto-added dynamic range" localSheetId="6">INDEX('6'!d__Chart3,1,)</definedName>
    <definedName name="d_P_house_spreads" comment="Auto-added dynamic range" localSheetId="64">INDEX('61'!d__Chart3,1,)</definedName>
    <definedName name="d_P_house_spreads" comment="Auto-added dynamic range" localSheetId="65">INDEX('62a'!d__Chart3,1,)</definedName>
    <definedName name="d_P_house_spreads" comment="Auto-added dynamic range" localSheetId="66">INDEX('62b'!d__Chart3,1,)</definedName>
    <definedName name="d_P_house_spreads" comment="Auto-added dynamic range" localSheetId="67">INDEX('63a-b'!d__Chart3,1,)</definedName>
    <definedName name="d_P_house_spreads" comment="Auto-added dynamic range" localSheetId="68">INDEX('64'!d__Chart3,1,)</definedName>
    <definedName name="d_P_house_spreads" comment="Auto-added dynamic range" localSheetId="69">INDEX('65a-b'!d__Chart3,1,)</definedName>
    <definedName name="d_P_house_spreads" comment="Auto-added dynamic range" localSheetId="71">INDEX('67'!d__Chart3,1,)</definedName>
    <definedName name="d_P_house_spreads" comment="Auto-added dynamic range" localSheetId="72">INDEX('68a-b '!d__Chart3,1,)</definedName>
    <definedName name="d_P_house_spreads" comment="Auto-added dynamic range" localSheetId="73">INDEX('69a-b '!d__Chart3,1,)</definedName>
    <definedName name="d_P_house_spreads" comment="Auto-added dynamic range" localSheetId="7">INDEX('7'!d__Chart3,1,)</definedName>
    <definedName name="d_P_house_spreads" comment="Auto-added dynamic range" localSheetId="74">INDEX('70a-b- c'!d__Chart3,1,)</definedName>
    <definedName name="d_P_house_spreads" comment="Auto-added dynamic range" localSheetId="75">INDEX('70d'!d__Chart3,1,)</definedName>
    <definedName name="d_P_house_spreads" comment="Auto-added dynamic range" localSheetId="76">INDEX('71'!d__Chart3,1,)</definedName>
    <definedName name="d_P_house_spreads" comment="Auto-added dynamic range" localSheetId="77">INDEX('72'!d__Chart3,1,)</definedName>
    <definedName name="d_P_house_spreads" comment="Auto-added dynamic range" localSheetId="78">INDEX('73'!d__Chart3,1,)</definedName>
    <definedName name="d_P_house_spreads" comment="Auto-added dynamic range" localSheetId="79">INDEX('74'!d__Chart3,1,)</definedName>
    <definedName name="d_P_house_spreads" comment="Auto-added dynamic range" localSheetId="8">INDEX('8  '!d__Chart3,1,)</definedName>
    <definedName name="d_P_house_spreads" comment="Auto-added dynamic range" localSheetId="9">INDEX('9'!d__Chart3,1,)</definedName>
    <definedName name="d_P_house_spreads" comment="Auto-added dynamic range">INDEX(d__Chart3,1,)</definedName>
    <definedName name="d_P_Large_Availability" comment="Auto-added dynamic range" localSheetId="1">INDEX('1'!d__Chart7,,6)</definedName>
    <definedName name="d_P_Large_Availability" comment="Auto-added dynamic range" localSheetId="10">INDEX(d__Chart7,,6)</definedName>
    <definedName name="d_P_Large_Availability" comment="Auto-added dynamic range" localSheetId="11">INDEX('11'!d__Chart7,,6)</definedName>
    <definedName name="d_P_Large_Availability" comment="Auto-added dynamic range" localSheetId="12">INDEX('12'!d__Chart7,,6)</definedName>
    <definedName name="d_P_Large_Availability" comment="Auto-added dynamic range" localSheetId="13">INDEX('13'!d__Chart7,,6)</definedName>
    <definedName name="d_P_Large_Availability" comment="Auto-added dynamic range" localSheetId="15">INDEX(d__Chart7,,6)</definedName>
    <definedName name="d_P_Large_Availability" comment="Auto-added dynamic range" localSheetId="16">INDEX(d__Chart7,,6)</definedName>
    <definedName name="d_P_Large_Availability" comment="Auto-added dynamic range" localSheetId="2">INDEX(d__Chart7,,6)</definedName>
    <definedName name="d_P_Large_Availability" comment="Auto-added dynamic range" localSheetId="22">INDEX(d__Chart7,,6)</definedName>
    <definedName name="d_P_Large_Availability" comment="Auto-added dynamic range" localSheetId="23">INDEX('23'!d__Chart7,,6)</definedName>
    <definedName name="d_P_Large_Availability" comment="Auto-added dynamic range" localSheetId="24">INDEX('24'!d__Chart7,,6)</definedName>
    <definedName name="d_P_Large_Availability" comment="Auto-added dynamic range" localSheetId="25">INDEX(d__Chart7,,6)</definedName>
    <definedName name="d_P_Large_Availability" comment="Auto-added dynamic range" localSheetId="26">INDEX('25b'!d__Chart7,,6)</definedName>
    <definedName name="d_P_Large_Availability" comment="Auto-added dynamic range" localSheetId="27">INDEX(d__Chart7,,6)</definedName>
    <definedName name="d_P_Large_Availability" comment="Auto-added dynamic range" localSheetId="28">INDEX('27 '!d__Chart7,,6)</definedName>
    <definedName name="d_P_Large_Availability" comment="Auto-added dynamic range" localSheetId="29">INDEX('28'!d__Chart7,,6)</definedName>
    <definedName name="d_P_Large_Availability" comment="Auto-added dynamic range" localSheetId="3">INDEX(d__Chart7,,6)</definedName>
    <definedName name="d_P_Large_Availability" comment="Auto-added dynamic range" localSheetId="31">INDEX('30'!d__Chart7,,6)</definedName>
    <definedName name="d_P_Large_Availability" comment="Auto-added dynamic range" localSheetId="32">INDEX(d__Chart7,,6)</definedName>
    <definedName name="d_P_Large_Availability" comment="Auto-added dynamic range" localSheetId="33">INDEX(d__Chart7,,6)</definedName>
    <definedName name="d_P_Large_Availability" comment="Auto-added dynamic range" localSheetId="34">INDEX(d__Chart7,,6)</definedName>
    <definedName name="d_P_Large_Availability" comment="Auto-added dynamic range" localSheetId="37">INDEX(d__Chart7,,6)</definedName>
    <definedName name="d_P_Large_Availability" comment="Auto-added dynamic range" localSheetId="41">INDEX('39-41'!d__Chart7,,6)</definedName>
    <definedName name="d_P_Large_Availability" comment="Auto-added dynamic range" localSheetId="4">INDEX('4'!d__Chart7,,6)</definedName>
    <definedName name="d_P_Large_Availability" comment="Auto-added dynamic range" localSheetId="45">INDEX(d__Chart7,,6)</definedName>
    <definedName name="d_P_Large_Availability" comment="Auto-added dynamic range" localSheetId="46">INDEX('46a-b'!d__Chart7,,6)</definedName>
    <definedName name="d_P_Large_Availability" comment="Auto-added dynamic range" localSheetId="47">INDEX('47'!d__Chart7,,6)</definedName>
    <definedName name="d_P_Large_Availability" comment="Auto-added dynamic range" localSheetId="48">INDEX('48a-b '!d__Chart7,,6)</definedName>
    <definedName name="d_P_Large_Availability" comment="Auto-added dynamic range" localSheetId="49">INDEX('49a'!d__Chart7,,6)</definedName>
    <definedName name="d_P_Large_Availability" comment="Auto-added dynamic range" localSheetId="50">INDEX('49b'!d__Chart7,,6)</definedName>
    <definedName name="d_P_Large_Availability" comment="Auto-added dynamic range" localSheetId="5">INDEX(d__Chart7,,6)</definedName>
    <definedName name="d_P_Large_Availability" comment="Auto-added dynamic range" localSheetId="51">INDEX('50'!d__Chart7,,6)</definedName>
    <definedName name="d_P_Large_Availability" comment="Auto-added dynamic range" localSheetId="52">INDEX(d__Chart7,,6)</definedName>
    <definedName name="d_P_Large_Availability" comment="Auto-added dynamic range" localSheetId="53">INDEX('53a-b'!d__Chart7,,6)</definedName>
    <definedName name="d_P_Large_Availability" comment="Auto-added dynamic range" localSheetId="54">INDEX('53c'!d__Chart7,,6)</definedName>
    <definedName name="d_P_Large_Availability" comment="Auto-added dynamic range" localSheetId="56">INDEX('55a'!d__Chart7,,6)</definedName>
    <definedName name="d_P_Large_Availability" comment="Auto-added dynamic range" localSheetId="57">INDEX('55b'!d__Chart7,,6)</definedName>
    <definedName name="d_P_Large_Availability" comment="Auto-added dynamic range" localSheetId="58">INDEX('56'!d__Chart7,,6)</definedName>
    <definedName name="d_P_Large_Availability" comment="Auto-added dynamic range" localSheetId="59">INDEX(d__Chart7,,6)</definedName>
    <definedName name="d_P_Large_Availability" comment="Auto-added dynamic range" localSheetId="60">INDEX('58a'!d__Chart7,,6)</definedName>
    <definedName name="d_P_Large_Availability" comment="Auto-added dynamic range" localSheetId="61">INDEX('58b-c'!d__Chart7,,6)</definedName>
    <definedName name="d_P_Large_Availability" comment="Auto-added dynamic range" localSheetId="62">INDEX('58d'!d__Chart7,,6)</definedName>
    <definedName name="d_P_Large_Availability" comment="Auto-added dynamic range" localSheetId="63">INDEX('59-60'!d__Chart7,,6)</definedName>
    <definedName name="d_P_Large_Availability" comment="Auto-added dynamic range" localSheetId="6">INDEX(d__Chart7,,6)</definedName>
    <definedName name="d_P_Large_Availability" comment="Auto-added dynamic range" localSheetId="64">INDEX('61'!d__Chart7,,6)</definedName>
    <definedName name="d_P_Large_Availability" comment="Auto-added dynamic range" localSheetId="65">INDEX(d__Chart7,,6)</definedName>
    <definedName name="d_P_Large_Availability" comment="Auto-added dynamic range" localSheetId="66">INDEX('62b'!d__Chart7,,6)</definedName>
    <definedName name="d_P_Large_Availability" comment="Auto-added dynamic range" localSheetId="67">INDEX('63a-b'!d__Chart7,,6)</definedName>
    <definedName name="d_P_Large_Availability" comment="Auto-added dynamic range" localSheetId="68">INDEX('64'!d__Chart7,,6)</definedName>
    <definedName name="d_P_Large_Availability" comment="Auto-added dynamic range" localSheetId="69">INDEX('65a-b'!d__Chart7,,6)</definedName>
    <definedName name="d_P_Large_Availability" comment="Auto-added dynamic range" localSheetId="71">INDEX('67'!d__Chart7,,6)</definedName>
    <definedName name="d_P_Large_Availability" comment="Auto-added dynamic range" localSheetId="72">INDEX('68a-b '!d__Chart7,,6)</definedName>
    <definedName name="d_P_Large_Availability" comment="Auto-added dynamic range" localSheetId="73">INDEX('69a-b '!d__Chart7,,6)</definedName>
    <definedName name="d_P_Large_Availability" comment="Auto-added dynamic range" localSheetId="7">INDEX(d__Chart7,,6)</definedName>
    <definedName name="d_P_Large_Availability" comment="Auto-added dynamic range" localSheetId="74">INDEX(d__Chart7,,6)</definedName>
    <definedName name="d_P_Large_Availability" comment="Auto-added dynamic range" localSheetId="75">INDEX(d__Chart7,,6)</definedName>
    <definedName name="d_P_Large_Availability" comment="Auto-added dynamic range" localSheetId="76">INDEX(d__Chart7,,6)</definedName>
    <definedName name="d_P_Large_Availability" comment="Auto-added dynamic range" localSheetId="77">INDEX(d__Chart7,,6)</definedName>
    <definedName name="d_P_Large_Availability" comment="Auto-added dynamic range" localSheetId="78">INDEX(d__Chart7,,6)</definedName>
    <definedName name="d_P_Large_Availability" comment="Auto-added dynamic range" localSheetId="79">INDEX(d__Chart7,,6)</definedName>
    <definedName name="d_P_Large_Availability" comment="Auto-added dynamic range" localSheetId="8">INDEX(d__Chart7,,6)</definedName>
    <definedName name="d_P_Large_Availability" comment="Auto-added dynamic range" localSheetId="9">INDEX(d__Chart7,,6)</definedName>
    <definedName name="d_P_Large_Availability" comment="Auto-added dynamic range">INDEX(d__Chart7,,6)</definedName>
    <definedName name="d_P_Large_Demand" comment="Auto-added dynamic range" localSheetId="1">INDEX('1'!d__Chart9,,5)</definedName>
    <definedName name="d_P_Large_Demand" comment="Auto-added dynamic range" localSheetId="10">INDEX(d__Chart9,,5)</definedName>
    <definedName name="d_P_Large_Demand" comment="Auto-added dynamic range" localSheetId="11">INDEX('11'!d__Chart9,,5)</definedName>
    <definedName name="d_P_Large_Demand" comment="Auto-added dynamic range" localSheetId="12">INDEX('12'!d__Chart9,,5)</definedName>
    <definedName name="d_P_Large_Demand" comment="Auto-added dynamic range" localSheetId="13">INDEX('13'!d__Chart9,,5)</definedName>
    <definedName name="d_P_Large_Demand" comment="Auto-added dynamic range" localSheetId="15">INDEX(d__Chart9,,5)</definedName>
    <definedName name="d_P_Large_Demand" comment="Auto-added dynamic range" localSheetId="16">INDEX(d__Chart9,,5)</definedName>
    <definedName name="d_P_Large_Demand" comment="Auto-added dynamic range" localSheetId="2">INDEX(d__Chart9,,5)</definedName>
    <definedName name="d_P_Large_Demand" comment="Auto-added dynamic range" localSheetId="22">INDEX(d__Chart9,,5)</definedName>
    <definedName name="d_P_Large_Demand" comment="Auto-added dynamic range" localSheetId="23">INDEX('23'!d__Chart9,,5)</definedName>
    <definedName name="d_P_Large_Demand" comment="Auto-added dynamic range" localSheetId="24">INDEX('24'!d__Chart9,,5)</definedName>
    <definedName name="d_P_Large_Demand" comment="Auto-added dynamic range" localSheetId="25">INDEX(d__Chart9,,5)</definedName>
    <definedName name="d_P_Large_Demand" comment="Auto-added dynamic range" localSheetId="26">INDEX('25b'!d__Chart9,,5)</definedName>
    <definedName name="d_P_Large_Demand" comment="Auto-added dynamic range" localSheetId="27">INDEX(d__Chart9,,5)</definedName>
    <definedName name="d_P_Large_Demand" comment="Auto-added dynamic range" localSheetId="28">INDEX('27 '!d__Chart9,,5)</definedName>
    <definedName name="d_P_Large_Demand" comment="Auto-added dynamic range" localSheetId="29">INDEX('28'!d__Chart9,,5)</definedName>
    <definedName name="d_P_Large_Demand" comment="Auto-added dynamic range" localSheetId="3">INDEX(d__Chart9,,5)</definedName>
    <definedName name="d_P_Large_Demand" comment="Auto-added dynamic range" localSheetId="31">INDEX('30'!d__Chart9,,5)</definedName>
    <definedName name="d_P_Large_Demand" comment="Auto-added dynamic range" localSheetId="32">INDEX(d__Chart9,,5)</definedName>
    <definedName name="d_P_Large_Demand" comment="Auto-added dynamic range" localSheetId="33">INDEX(d__Chart9,,5)</definedName>
    <definedName name="d_P_Large_Demand" comment="Auto-added dynamic range" localSheetId="34">INDEX(d__Chart9,,5)</definedName>
    <definedName name="d_P_Large_Demand" comment="Auto-added dynamic range" localSheetId="37">INDEX(d__Chart9,,5)</definedName>
    <definedName name="d_P_Large_Demand" comment="Auto-added dynamic range" localSheetId="41">INDEX('39-41'!d__Chart9,,5)</definedName>
    <definedName name="d_P_Large_Demand" comment="Auto-added dynamic range" localSheetId="4">INDEX('4'!d__Chart9,,5)</definedName>
    <definedName name="d_P_Large_Demand" comment="Auto-added dynamic range" localSheetId="45">INDEX(d__Chart9,,5)</definedName>
    <definedName name="d_P_Large_Demand" comment="Auto-added dynamic range" localSheetId="46">INDEX('46a-b'!d__Chart9,,5)</definedName>
    <definedName name="d_P_Large_Demand" comment="Auto-added dynamic range" localSheetId="47">INDEX('47'!d__Chart9,,5)</definedName>
    <definedName name="d_P_Large_Demand" comment="Auto-added dynamic range" localSheetId="48">INDEX('48a-b '!d__Chart9,,5)</definedName>
    <definedName name="d_P_Large_Demand" comment="Auto-added dynamic range" localSheetId="49">INDEX('49a'!d__Chart9,,5)</definedName>
    <definedName name="d_P_Large_Demand" comment="Auto-added dynamic range" localSheetId="50">INDEX('49b'!d__Chart9,,5)</definedName>
    <definedName name="d_P_Large_Demand" comment="Auto-added dynamic range" localSheetId="5">INDEX(d__Chart9,,5)</definedName>
    <definedName name="d_P_Large_Demand" comment="Auto-added dynamic range" localSheetId="51">INDEX('50'!d__Chart9,,5)</definedName>
    <definedName name="d_P_Large_Demand" comment="Auto-added dynamic range" localSheetId="52">INDEX(d__Chart9,,5)</definedName>
    <definedName name="d_P_Large_Demand" comment="Auto-added dynamic range" localSheetId="53">INDEX('53a-b'!d__Chart9,,5)</definedName>
    <definedName name="d_P_Large_Demand" comment="Auto-added dynamic range" localSheetId="54">INDEX('53c'!d__Chart9,,5)</definedName>
    <definedName name="d_P_Large_Demand" comment="Auto-added dynamic range" localSheetId="56">INDEX('55a'!d__Chart9,,5)</definedName>
    <definedName name="d_P_Large_Demand" comment="Auto-added dynamic range" localSheetId="57">INDEX('55b'!d__Chart9,,5)</definedName>
    <definedName name="d_P_Large_Demand" comment="Auto-added dynamic range" localSheetId="58">INDEX('56'!d__Chart9,,5)</definedName>
    <definedName name="d_P_Large_Demand" comment="Auto-added dynamic range" localSheetId="59">INDEX(d__Chart9,,5)</definedName>
    <definedName name="d_P_Large_Demand" comment="Auto-added dynamic range" localSheetId="60">INDEX('58a'!d__Chart9,,5)</definedName>
    <definedName name="d_P_Large_Demand" comment="Auto-added dynamic range" localSheetId="61">INDEX('58b-c'!d__Chart9,,5)</definedName>
    <definedName name="d_P_Large_Demand" comment="Auto-added dynamic range" localSheetId="62">INDEX('58d'!d__Chart9,,5)</definedName>
    <definedName name="d_P_Large_Demand" comment="Auto-added dynamic range" localSheetId="63">INDEX('59-60'!d__Chart9,,5)</definedName>
    <definedName name="d_P_Large_Demand" comment="Auto-added dynamic range" localSheetId="6">INDEX(d__Chart9,,5)</definedName>
    <definedName name="d_P_Large_Demand" comment="Auto-added dynamic range" localSheetId="64">INDEX('61'!d__Chart9,,5)</definedName>
    <definedName name="d_P_Large_Demand" comment="Auto-added dynamic range" localSheetId="65">INDEX(d__Chart9,,5)</definedName>
    <definedName name="d_P_Large_Demand" comment="Auto-added dynamic range" localSheetId="66">INDEX('62b'!d__Chart9,,5)</definedName>
    <definedName name="d_P_Large_Demand" comment="Auto-added dynamic range" localSheetId="67">INDEX('63a-b'!d__Chart9,,5)</definedName>
    <definedName name="d_P_Large_Demand" comment="Auto-added dynamic range" localSheetId="68">INDEX('64'!d__Chart9,,5)</definedName>
    <definedName name="d_P_Large_Demand" comment="Auto-added dynamic range" localSheetId="69">INDEX('65a-b'!d__Chart9,,5)</definedName>
    <definedName name="d_P_Large_Demand" comment="Auto-added dynamic range" localSheetId="71">INDEX('67'!d__Chart9,,5)</definedName>
    <definedName name="d_P_Large_Demand" comment="Auto-added dynamic range" localSheetId="72">INDEX('68a-b '!d__Chart9,,5)</definedName>
    <definedName name="d_P_Large_Demand" comment="Auto-added dynamic range" localSheetId="73">INDEX('69a-b '!d__Chart9,,5)</definedName>
    <definedName name="d_P_Large_Demand" comment="Auto-added dynamic range" localSheetId="7">INDEX(d__Chart9,,5)</definedName>
    <definedName name="d_P_Large_Demand" comment="Auto-added dynamic range" localSheetId="74">INDEX(d__Chart9,,5)</definedName>
    <definedName name="d_P_Large_Demand" comment="Auto-added dynamic range" localSheetId="75">INDEX(d__Chart9,,5)</definedName>
    <definedName name="d_P_Large_Demand" comment="Auto-added dynamic range" localSheetId="76">INDEX(d__Chart9,,5)</definedName>
    <definedName name="d_P_Large_Demand" comment="Auto-added dynamic range" localSheetId="77">INDEX(d__Chart9,,5)</definedName>
    <definedName name="d_P_Large_Demand" comment="Auto-added dynamic range" localSheetId="78">INDEX(d__Chart9,,5)</definedName>
    <definedName name="d_P_Large_Demand" comment="Auto-added dynamic range" localSheetId="79">INDEX(d__Chart9,,5)</definedName>
    <definedName name="d_P_Large_Demand" comment="Auto-added dynamic range" localSheetId="8">INDEX(d__Chart9,,5)</definedName>
    <definedName name="d_P_Large_Demand" comment="Auto-added dynamic range" localSheetId="9">INDEX(d__Chart9,,5)</definedName>
    <definedName name="d_P_Large_Demand" comment="Auto-added dynamic range">INDEX(d__Chart9,,5)</definedName>
    <definedName name="d_P_Large_Spreads" comment="Auto-added dynamic range" localSheetId="1">INDEX('1'!d__Chart8,,5)</definedName>
    <definedName name="d_P_Large_Spreads" comment="Auto-added dynamic range" localSheetId="10">INDEX(d__Chart8,,5)</definedName>
    <definedName name="d_P_Large_Spreads" comment="Auto-added dynamic range" localSheetId="11">INDEX('11'!d__Chart8,,5)</definedName>
    <definedName name="d_P_Large_Spreads" comment="Auto-added dynamic range" localSheetId="12">INDEX('12'!d__Chart8,,5)</definedName>
    <definedName name="d_P_Large_Spreads" comment="Auto-added dynamic range" localSheetId="13">INDEX('13'!d__Chart8,,5)</definedName>
    <definedName name="d_P_Large_Spreads" comment="Auto-added dynamic range" localSheetId="15">INDEX(d__Chart8,,5)</definedName>
    <definedName name="d_P_Large_Spreads" comment="Auto-added dynamic range" localSheetId="16">INDEX(d__Chart8,,5)</definedName>
    <definedName name="d_P_Large_Spreads" comment="Auto-added dynamic range" localSheetId="2">INDEX(d__Chart8,,5)</definedName>
    <definedName name="d_P_Large_Spreads" comment="Auto-added dynamic range" localSheetId="22">INDEX(d__Chart8,,5)</definedName>
    <definedName name="d_P_Large_Spreads" comment="Auto-added dynamic range" localSheetId="23">INDEX('23'!d__Chart8,,5)</definedName>
    <definedName name="d_P_Large_Spreads" comment="Auto-added dynamic range" localSheetId="24">INDEX('24'!d__Chart8,,5)</definedName>
    <definedName name="d_P_Large_Spreads" comment="Auto-added dynamic range" localSheetId="25">INDEX(d__Chart8,,5)</definedName>
    <definedName name="d_P_Large_Spreads" comment="Auto-added dynamic range" localSheetId="26">INDEX('25b'!d__Chart8,,5)</definedName>
    <definedName name="d_P_Large_Spreads" comment="Auto-added dynamic range" localSheetId="27">INDEX(d__Chart8,,5)</definedName>
    <definedName name="d_P_Large_Spreads" comment="Auto-added dynamic range" localSheetId="28">INDEX('27 '!d__Chart8,,5)</definedName>
    <definedName name="d_P_Large_Spreads" comment="Auto-added dynamic range" localSheetId="29">INDEX('28'!d__Chart8,,5)</definedName>
    <definedName name="d_P_Large_Spreads" comment="Auto-added dynamic range" localSheetId="3">INDEX(d__Chart8,,5)</definedName>
    <definedName name="d_P_Large_Spreads" comment="Auto-added dynamic range" localSheetId="31">INDEX('30'!d__Chart8,,5)</definedName>
    <definedName name="d_P_Large_Spreads" comment="Auto-added dynamic range" localSheetId="32">INDEX(d__Chart8,,5)</definedName>
    <definedName name="d_P_Large_Spreads" comment="Auto-added dynamic range" localSheetId="33">INDEX(d__Chart8,,5)</definedName>
    <definedName name="d_P_Large_Spreads" comment="Auto-added dynamic range" localSheetId="34">INDEX(d__Chart8,,5)</definedName>
    <definedName name="d_P_Large_Spreads" comment="Auto-added dynamic range" localSheetId="37">INDEX(d__Chart8,,5)</definedName>
    <definedName name="d_P_Large_Spreads" comment="Auto-added dynamic range" localSheetId="41">INDEX('39-41'!d__Chart8,,5)</definedName>
    <definedName name="d_P_Large_Spreads" comment="Auto-added dynamic range" localSheetId="4">INDEX('4'!d__Chart8,,5)</definedName>
    <definedName name="d_P_Large_Spreads" comment="Auto-added dynamic range" localSheetId="45">INDEX(d__Chart8,,5)</definedName>
    <definedName name="d_P_Large_Spreads" comment="Auto-added dynamic range" localSheetId="46">INDEX('46a-b'!d__Chart8,,5)</definedName>
    <definedName name="d_P_Large_Spreads" comment="Auto-added dynamic range" localSheetId="47">INDEX('47'!d__Chart8,,5)</definedName>
    <definedName name="d_P_Large_Spreads" comment="Auto-added dynamic range" localSheetId="48">INDEX('48a-b '!d__Chart8,,5)</definedName>
    <definedName name="d_P_Large_Spreads" comment="Auto-added dynamic range" localSheetId="49">INDEX('49a'!d__Chart8,,5)</definedName>
    <definedName name="d_P_Large_Spreads" comment="Auto-added dynamic range" localSheetId="50">INDEX('49b'!d__Chart8,,5)</definedName>
    <definedName name="d_P_Large_Spreads" comment="Auto-added dynamic range" localSheetId="5">INDEX(d__Chart8,,5)</definedName>
    <definedName name="d_P_Large_Spreads" comment="Auto-added dynamic range" localSheetId="51">INDEX('50'!d__Chart8,,5)</definedName>
    <definedName name="d_P_Large_Spreads" comment="Auto-added dynamic range" localSheetId="52">INDEX(d__Chart8,,5)</definedName>
    <definedName name="d_P_Large_Spreads" comment="Auto-added dynamic range" localSheetId="53">INDEX('53a-b'!d__Chart8,,5)</definedName>
    <definedName name="d_P_Large_Spreads" comment="Auto-added dynamic range" localSheetId="54">INDEX('53c'!d__Chart8,,5)</definedName>
    <definedName name="d_P_Large_Spreads" comment="Auto-added dynamic range" localSheetId="56">INDEX('55a'!d__Chart8,,5)</definedName>
    <definedName name="d_P_Large_Spreads" comment="Auto-added dynamic range" localSheetId="57">INDEX('55b'!d__Chart8,,5)</definedName>
    <definedName name="d_P_Large_Spreads" comment="Auto-added dynamic range" localSheetId="58">INDEX('56'!d__Chart8,,5)</definedName>
    <definedName name="d_P_Large_Spreads" comment="Auto-added dynamic range" localSheetId="59">INDEX(d__Chart8,,5)</definedName>
    <definedName name="d_P_Large_Spreads" comment="Auto-added dynamic range" localSheetId="60">INDEX('58a'!d__Chart8,,5)</definedName>
    <definedName name="d_P_Large_Spreads" comment="Auto-added dynamic range" localSheetId="61">INDEX('58b-c'!d__Chart8,,5)</definedName>
    <definedName name="d_P_Large_Spreads" comment="Auto-added dynamic range" localSheetId="62">INDEX('58d'!d__Chart8,,5)</definedName>
    <definedName name="d_P_Large_Spreads" comment="Auto-added dynamic range" localSheetId="63">INDEX('59-60'!d__Chart8,,5)</definedName>
    <definedName name="d_P_Large_Spreads" comment="Auto-added dynamic range" localSheetId="6">INDEX(d__Chart8,,5)</definedName>
    <definedName name="d_P_Large_Spreads" comment="Auto-added dynamic range" localSheetId="64">INDEX('61'!d__Chart8,,5)</definedName>
    <definedName name="d_P_Large_Spreads" comment="Auto-added dynamic range" localSheetId="65">INDEX(d__Chart8,,5)</definedName>
    <definedName name="d_P_Large_Spreads" comment="Auto-added dynamic range" localSheetId="66">INDEX('62b'!d__Chart8,,5)</definedName>
    <definedName name="d_P_Large_Spreads" comment="Auto-added dynamic range" localSheetId="67">INDEX('63a-b'!d__Chart8,,5)</definedName>
    <definedName name="d_P_Large_Spreads" comment="Auto-added dynamic range" localSheetId="68">INDEX('64'!d__Chart8,,5)</definedName>
    <definedName name="d_P_Large_Spreads" comment="Auto-added dynamic range" localSheetId="69">INDEX('65a-b'!d__Chart8,,5)</definedName>
    <definedName name="d_P_Large_Spreads" comment="Auto-added dynamic range" localSheetId="71">INDEX('67'!d__Chart8,,5)</definedName>
    <definedName name="d_P_Large_Spreads" comment="Auto-added dynamic range" localSheetId="72">INDEX('68a-b '!d__Chart8,,5)</definedName>
    <definedName name="d_P_Large_Spreads" comment="Auto-added dynamic range" localSheetId="73">INDEX('69a-b '!d__Chart8,,5)</definedName>
    <definedName name="d_P_Large_Spreads" comment="Auto-added dynamic range" localSheetId="7">INDEX(d__Chart8,,5)</definedName>
    <definedName name="d_P_Large_Spreads" comment="Auto-added dynamic range" localSheetId="74">INDEX(d__Chart8,,5)</definedName>
    <definedName name="d_P_Large_Spreads" comment="Auto-added dynamic range" localSheetId="75">INDEX(d__Chart8,,5)</definedName>
    <definedName name="d_P_Large_Spreads" comment="Auto-added dynamic range" localSheetId="76">INDEX(d__Chart8,,5)</definedName>
    <definedName name="d_P_Large_Spreads" comment="Auto-added dynamic range" localSheetId="77">INDEX(d__Chart8,,5)</definedName>
    <definedName name="d_P_Large_Spreads" comment="Auto-added dynamic range" localSheetId="78">INDEX(d__Chart8,,5)</definedName>
    <definedName name="d_P_Large_Spreads" comment="Auto-added dynamic range" localSheetId="79">INDEX(d__Chart8,,5)</definedName>
    <definedName name="d_P_Large_Spreads" comment="Auto-added dynamic range" localSheetId="8">INDEX(d__Chart8,,5)</definedName>
    <definedName name="d_P_Large_Spreads" comment="Auto-added dynamic range" localSheetId="9">INDEX(d__Chart8,,5)</definedName>
    <definedName name="d_P_Large_Spreads" comment="Auto-added dynamic range">INDEX(d__Chart8,,5)</definedName>
    <definedName name="d_P_Medium_Availability" comment="Auto-added dynamic range" localSheetId="1">INDEX('1'!d__Chart7,,4)</definedName>
    <definedName name="d_P_Medium_Availability" comment="Auto-added dynamic range" localSheetId="10">INDEX(d__Chart7,,4)</definedName>
    <definedName name="d_P_Medium_Availability" comment="Auto-added dynamic range" localSheetId="11">INDEX('11'!d__Chart7,,4)</definedName>
    <definedName name="d_P_Medium_Availability" comment="Auto-added dynamic range" localSheetId="12">INDEX('12'!d__Chart7,,4)</definedName>
    <definedName name="d_P_Medium_Availability" comment="Auto-added dynamic range" localSheetId="13">INDEX('13'!d__Chart7,,4)</definedName>
    <definedName name="d_P_Medium_Availability" comment="Auto-added dynamic range" localSheetId="15">INDEX(d__Chart7,,4)</definedName>
    <definedName name="d_P_Medium_Availability" comment="Auto-added dynamic range" localSheetId="16">INDEX(d__Chart7,,4)</definedName>
    <definedName name="d_P_Medium_Availability" comment="Auto-added dynamic range" localSheetId="2">INDEX(d__Chart7,,4)</definedName>
    <definedName name="d_P_Medium_Availability" comment="Auto-added dynamic range" localSheetId="22">INDEX(d__Chart7,,4)</definedName>
    <definedName name="d_P_Medium_Availability" comment="Auto-added dynamic range" localSheetId="23">INDEX('23'!d__Chart7,,4)</definedName>
    <definedName name="d_P_Medium_Availability" comment="Auto-added dynamic range" localSheetId="24">INDEX('24'!d__Chart7,,4)</definedName>
    <definedName name="d_P_Medium_Availability" comment="Auto-added dynamic range" localSheetId="25">INDEX(d__Chart7,,4)</definedName>
    <definedName name="d_P_Medium_Availability" comment="Auto-added dynamic range" localSheetId="26">INDEX('25b'!d__Chart7,,4)</definedName>
    <definedName name="d_P_Medium_Availability" comment="Auto-added dynamic range" localSheetId="27">INDEX(d__Chart7,,4)</definedName>
    <definedName name="d_P_Medium_Availability" comment="Auto-added dynamic range" localSheetId="28">INDEX('27 '!d__Chart7,,4)</definedName>
    <definedName name="d_P_Medium_Availability" comment="Auto-added dynamic range" localSheetId="29">INDEX('28'!d__Chart7,,4)</definedName>
    <definedName name="d_P_Medium_Availability" comment="Auto-added dynamic range" localSheetId="3">INDEX(d__Chart7,,4)</definedName>
    <definedName name="d_P_Medium_Availability" comment="Auto-added dynamic range" localSheetId="31">INDEX('30'!d__Chart7,,4)</definedName>
    <definedName name="d_P_Medium_Availability" comment="Auto-added dynamic range" localSheetId="32">INDEX(d__Chart7,,4)</definedName>
    <definedName name="d_P_Medium_Availability" comment="Auto-added dynamic range" localSheetId="33">INDEX(d__Chart7,,4)</definedName>
    <definedName name="d_P_Medium_Availability" comment="Auto-added dynamic range" localSheetId="34">INDEX(d__Chart7,,4)</definedName>
    <definedName name="d_P_Medium_Availability" comment="Auto-added dynamic range" localSheetId="37">INDEX(d__Chart7,,4)</definedName>
    <definedName name="d_P_Medium_Availability" comment="Auto-added dynamic range" localSheetId="41">INDEX('39-41'!d__Chart7,,4)</definedName>
    <definedName name="d_P_Medium_Availability" comment="Auto-added dynamic range" localSheetId="4">INDEX('4'!d__Chart7,,4)</definedName>
    <definedName name="d_P_Medium_Availability" comment="Auto-added dynamic range" localSheetId="45">INDEX(d__Chart7,,4)</definedName>
    <definedName name="d_P_Medium_Availability" comment="Auto-added dynamic range" localSheetId="46">INDEX('46a-b'!d__Chart7,,4)</definedName>
    <definedName name="d_P_Medium_Availability" comment="Auto-added dynamic range" localSheetId="47">INDEX('47'!d__Chart7,,4)</definedName>
    <definedName name="d_P_Medium_Availability" comment="Auto-added dynamic range" localSheetId="48">INDEX('48a-b '!d__Chart7,,4)</definedName>
    <definedName name="d_P_Medium_Availability" comment="Auto-added dynamic range" localSheetId="49">INDEX('49a'!d__Chart7,,4)</definedName>
    <definedName name="d_P_Medium_Availability" comment="Auto-added dynamic range" localSheetId="50">INDEX('49b'!d__Chart7,,4)</definedName>
    <definedName name="d_P_Medium_Availability" comment="Auto-added dynamic range" localSheetId="5">INDEX(d__Chart7,,4)</definedName>
    <definedName name="d_P_Medium_Availability" comment="Auto-added dynamic range" localSheetId="51">INDEX('50'!d__Chart7,,4)</definedName>
    <definedName name="d_P_Medium_Availability" comment="Auto-added dynamic range" localSheetId="52">INDEX(d__Chart7,,4)</definedName>
    <definedName name="d_P_Medium_Availability" comment="Auto-added dynamic range" localSheetId="53">INDEX('53a-b'!d__Chart7,,4)</definedName>
    <definedName name="d_P_Medium_Availability" comment="Auto-added dynamic range" localSheetId="54">INDEX('53c'!d__Chart7,,4)</definedName>
    <definedName name="d_P_Medium_Availability" comment="Auto-added dynamic range" localSheetId="56">INDEX('55a'!d__Chart7,,4)</definedName>
    <definedName name="d_P_Medium_Availability" comment="Auto-added dynamic range" localSheetId="57">INDEX('55b'!d__Chart7,,4)</definedName>
    <definedName name="d_P_Medium_Availability" comment="Auto-added dynamic range" localSheetId="58">INDEX('56'!d__Chart7,,4)</definedName>
    <definedName name="d_P_Medium_Availability" comment="Auto-added dynamic range" localSheetId="59">INDEX(d__Chart7,,4)</definedName>
    <definedName name="d_P_Medium_Availability" comment="Auto-added dynamic range" localSheetId="60">INDEX('58a'!d__Chart7,,4)</definedName>
    <definedName name="d_P_Medium_Availability" comment="Auto-added dynamic range" localSheetId="61">INDEX('58b-c'!d__Chart7,,4)</definedName>
    <definedName name="d_P_Medium_Availability" comment="Auto-added dynamic range" localSheetId="62">INDEX('58d'!d__Chart7,,4)</definedName>
    <definedName name="d_P_Medium_Availability" comment="Auto-added dynamic range" localSheetId="63">INDEX('59-60'!d__Chart7,,4)</definedName>
    <definedName name="d_P_Medium_Availability" comment="Auto-added dynamic range" localSheetId="6">INDEX(d__Chart7,,4)</definedName>
    <definedName name="d_P_Medium_Availability" comment="Auto-added dynamic range" localSheetId="64">INDEX('61'!d__Chart7,,4)</definedName>
    <definedName name="d_P_Medium_Availability" comment="Auto-added dynamic range" localSheetId="65">INDEX(d__Chart7,,4)</definedName>
    <definedName name="d_P_Medium_Availability" comment="Auto-added dynamic range" localSheetId="66">INDEX('62b'!d__Chart7,,4)</definedName>
    <definedName name="d_P_Medium_Availability" comment="Auto-added dynamic range" localSheetId="67">INDEX('63a-b'!d__Chart7,,4)</definedName>
    <definedName name="d_P_Medium_Availability" comment="Auto-added dynamic range" localSheetId="68">INDEX('64'!d__Chart7,,4)</definedName>
    <definedName name="d_P_Medium_Availability" comment="Auto-added dynamic range" localSheetId="69">INDEX('65a-b'!d__Chart7,,4)</definedName>
    <definedName name="d_P_Medium_Availability" comment="Auto-added dynamic range" localSheetId="71">INDEX('67'!d__Chart7,,4)</definedName>
    <definedName name="d_P_Medium_Availability" comment="Auto-added dynamic range" localSheetId="72">INDEX('68a-b '!d__Chart7,,4)</definedName>
    <definedName name="d_P_Medium_Availability" comment="Auto-added dynamic range" localSheetId="73">INDEX('69a-b '!d__Chart7,,4)</definedName>
    <definedName name="d_P_Medium_Availability" comment="Auto-added dynamic range" localSheetId="7">INDEX(d__Chart7,,4)</definedName>
    <definedName name="d_P_Medium_Availability" comment="Auto-added dynamic range" localSheetId="74">INDEX(d__Chart7,,4)</definedName>
    <definedName name="d_P_Medium_Availability" comment="Auto-added dynamic range" localSheetId="75">INDEX(d__Chart7,,4)</definedName>
    <definedName name="d_P_Medium_Availability" comment="Auto-added dynamic range" localSheetId="76">INDEX(d__Chart7,,4)</definedName>
    <definedName name="d_P_Medium_Availability" comment="Auto-added dynamic range" localSheetId="77">INDEX(d__Chart7,,4)</definedName>
    <definedName name="d_P_Medium_Availability" comment="Auto-added dynamic range" localSheetId="78">INDEX(d__Chart7,,4)</definedName>
    <definedName name="d_P_Medium_Availability" comment="Auto-added dynamic range" localSheetId="79">INDEX(d__Chart7,,4)</definedName>
    <definedName name="d_P_Medium_Availability" comment="Auto-added dynamic range" localSheetId="8">INDEX(d__Chart7,,4)</definedName>
    <definedName name="d_P_Medium_Availability" comment="Auto-added dynamic range" localSheetId="9">INDEX(d__Chart7,,4)</definedName>
    <definedName name="d_P_Medium_Availability" comment="Auto-added dynamic range">INDEX(d__Chart7,,4)</definedName>
    <definedName name="d_P_Medium_Demand" comment="Auto-added dynamic range" localSheetId="1">INDEX('1'!d__Chart9,,3)</definedName>
    <definedName name="d_P_Medium_Demand" comment="Auto-added dynamic range" localSheetId="10">INDEX(d__Chart9,,3)</definedName>
    <definedName name="d_P_Medium_Demand" comment="Auto-added dynamic range" localSheetId="11">INDEX('11'!d__Chart9,,3)</definedName>
    <definedName name="d_P_Medium_Demand" comment="Auto-added dynamic range" localSheetId="12">INDEX('12'!d__Chart9,,3)</definedName>
    <definedName name="d_P_Medium_Demand" comment="Auto-added dynamic range" localSheetId="13">INDEX('13'!d__Chart9,,3)</definedName>
    <definedName name="d_P_Medium_Demand" comment="Auto-added dynamic range" localSheetId="15">INDEX(d__Chart9,,3)</definedName>
    <definedName name="d_P_Medium_Demand" comment="Auto-added dynamic range" localSheetId="16">INDEX(d__Chart9,,3)</definedName>
    <definedName name="d_P_Medium_Demand" comment="Auto-added dynamic range" localSheetId="2">INDEX(d__Chart9,,3)</definedName>
    <definedName name="d_P_Medium_Demand" comment="Auto-added dynamic range" localSheetId="22">INDEX(d__Chart9,,3)</definedName>
    <definedName name="d_P_Medium_Demand" comment="Auto-added dynamic range" localSheetId="23">INDEX('23'!d__Chart9,,3)</definedName>
    <definedName name="d_P_Medium_Demand" comment="Auto-added dynamic range" localSheetId="24">INDEX('24'!d__Chart9,,3)</definedName>
    <definedName name="d_P_Medium_Demand" comment="Auto-added dynamic range" localSheetId="25">INDEX(d__Chart9,,3)</definedName>
    <definedName name="d_P_Medium_Demand" comment="Auto-added dynamic range" localSheetId="26">INDEX('25b'!d__Chart9,,3)</definedName>
    <definedName name="d_P_Medium_Demand" comment="Auto-added dynamic range" localSheetId="27">INDEX(d__Chart9,,3)</definedName>
    <definedName name="d_P_Medium_Demand" comment="Auto-added dynamic range" localSheetId="28">INDEX('27 '!d__Chart9,,3)</definedName>
    <definedName name="d_P_Medium_Demand" comment="Auto-added dynamic range" localSheetId="29">INDEX('28'!d__Chart9,,3)</definedName>
    <definedName name="d_P_Medium_Demand" comment="Auto-added dynamic range" localSheetId="3">INDEX(d__Chart9,,3)</definedName>
    <definedName name="d_P_Medium_Demand" comment="Auto-added dynamic range" localSheetId="31">INDEX('30'!d__Chart9,,3)</definedName>
    <definedName name="d_P_Medium_Demand" comment="Auto-added dynamic range" localSheetId="32">INDEX(d__Chart9,,3)</definedName>
    <definedName name="d_P_Medium_Demand" comment="Auto-added dynamic range" localSheetId="33">INDEX(d__Chart9,,3)</definedName>
    <definedName name="d_P_Medium_Demand" comment="Auto-added dynamic range" localSheetId="34">INDEX(d__Chart9,,3)</definedName>
    <definedName name="d_P_Medium_Demand" comment="Auto-added dynamic range" localSheetId="37">INDEX(d__Chart9,,3)</definedName>
    <definedName name="d_P_Medium_Demand" comment="Auto-added dynamic range" localSheetId="41">INDEX('39-41'!d__Chart9,,3)</definedName>
    <definedName name="d_P_Medium_Demand" comment="Auto-added dynamic range" localSheetId="4">INDEX('4'!d__Chart9,,3)</definedName>
    <definedName name="d_P_Medium_Demand" comment="Auto-added dynamic range" localSheetId="45">INDEX(d__Chart9,,3)</definedName>
    <definedName name="d_P_Medium_Demand" comment="Auto-added dynamic range" localSheetId="46">INDEX('46a-b'!d__Chart9,,3)</definedName>
    <definedName name="d_P_Medium_Demand" comment="Auto-added dynamic range" localSheetId="47">INDEX('47'!d__Chart9,,3)</definedName>
    <definedName name="d_P_Medium_Demand" comment="Auto-added dynamic range" localSheetId="48">INDEX('48a-b '!d__Chart9,,3)</definedName>
    <definedName name="d_P_Medium_Demand" comment="Auto-added dynamic range" localSheetId="49">INDEX('49a'!d__Chart9,,3)</definedName>
    <definedName name="d_P_Medium_Demand" comment="Auto-added dynamic range" localSheetId="50">INDEX('49b'!d__Chart9,,3)</definedName>
    <definedName name="d_P_Medium_Demand" comment="Auto-added dynamic range" localSheetId="5">INDEX(d__Chart9,,3)</definedName>
    <definedName name="d_P_Medium_Demand" comment="Auto-added dynamic range" localSheetId="51">INDEX('50'!d__Chart9,,3)</definedName>
    <definedName name="d_P_Medium_Demand" comment="Auto-added dynamic range" localSheetId="52">INDEX(d__Chart9,,3)</definedName>
    <definedName name="d_P_Medium_Demand" comment="Auto-added dynamic range" localSheetId="53">INDEX('53a-b'!d__Chart9,,3)</definedName>
    <definedName name="d_P_Medium_Demand" comment="Auto-added dynamic range" localSheetId="54">INDEX('53c'!d__Chart9,,3)</definedName>
    <definedName name="d_P_Medium_Demand" comment="Auto-added dynamic range" localSheetId="56">INDEX('55a'!d__Chart9,,3)</definedName>
    <definedName name="d_P_Medium_Demand" comment="Auto-added dynamic range" localSheetId="57">INDEX('55b'!d__Chart9,,3)</definedName>
    <definedName name="d_P_Medium_Demand" comment="Auto-added dynamic range" localSheetId="58">INDEX('56'!d__Chart9,,3)</definedName>
    <definedName name="d_P_Medium_Demand" comment="Auto-added dynamic range" localSheetId="59">INDEX(d__Chart9,,3)</definedName>
    <definedName name="d_P_Medium_Demand" comment="Auto-added dynamic range" localSheetId="60">INDEX('58a'!d__Chart9,,3)</definedName>
    <definedName name="d_P_Medium_Demand" comment="Auto-added dynamic range" localSheetId="61">INDEX('58b-c'!d__Chart9,,3)</definedName>
    <definedName name="d_P_Medium_Demand" comment="Auto-added dynamic range" localSheetId="62">INDEX('58d'!d__Chart9,,3)</definedName>
    <definedName name="d_P_Medium_Demand" comment="Auto-added dynamic range" localSheetId="63">INDEX('59-60'!d__Chart9,,3)</definedName>
    <definedName name="d_P_Medium_Demand" comment="Auto-added dynamic range" localSheetId="6">INDEX(d__Chart9,,3)</definedName>
    <definedName name="d_P_Medium_Demand" comment="Auto-added dynamic range" localSheetId="64">INDEX('61'!d__Chart9,,3)</definedName>
    <definedName name="d_P_Medium_Demand" comment="Auto-added dynamic range" localSheetId="65">INDEX(d__Chart9,,3)</definedName>
    <definedName name="d_P_Medium_Demand" comment="Auto-added dynamic range" localSheetId="66">INDEX('62b'!d__Chart9,,3)</definedName>
    <definedName name="d_P_Medium_Demand" comment="Auto-added dynamic range" localSheetId="67">INDEX('63a-b'!d__Chart9,,3)</definedName>
    <definedName name="d_P_Medium_Demand" comment="Auto-added dynamic range" localSheetId="68">INDEX('64'!d__Chart9,,3)</definedName>
    <definedName name="d_P_Medium_Demand" comment="Auto-added dynamic range" localSheetId="69">INDEX('65a-b'!d__Chart9,,3)</definedName>
    <definedName name="d_P_Medium_Demand" comment="Auto-added dynamic range" localSheetId="71">INDEX('67'!d__Chart9,,3)</definedName>
    <definedName name="d_P_Medium_Demand" comment="Auto-added dynamic range" localSheetId="72">INDEX('68a-b '!d__Chart9,,3)</definedName>
    <definedName name="d_P_Medium_Demand" comment="Auto-added dynamic range" localSheetId="73">INDEX('69a-b '!d__Chart9,,3)</definedName>
    <definedName name="d_P_Medium_Demand" comment="Auto-added dynamic range" localSheetId="7">INDEX(d__Chart9,,3)</definedName>
    <definedName name="d_P_Medium_Demand" comment="Auto-added dynamic range" localSheetId="74">INDEX(d__Chart9,,3)</definedName>
    <definedName name="d_P_Medium_Demand" comment="Auto-added dynamic range" localSheetId="75">INDEX(d__Chart9,,3)</definedName>
    <definedName name="d_P_Medium_Demand" comment="Auto-added dynamic range" localSheetId="76">INDEX(d__Chart9,,3)</definedName>
    <definedName name="d_P_Medium_Demand" comment="Auto-added dynamic range" localSheetId="77">INDEX(d__Chart9,,3)</definedName>
    <definedName name="d_P_Medium_Demand" comment="Auto-added dynamic range" localSheetId="78">INDEX(d__Chart9,,3)</definedName>
    <definedName name="d_P_Medium_Demand" comment="Auto-added dynamic range" localSheetId="79">INDEX(d__Chart9,,3)</definedName>
    <definedName name="d_P_Medium_Demand" comment="Auto-added dynamic range" localSheetId="8">INDEX(d__Chart9,,3)</definedName>
    <definedName name="d_P_Medium_Demand" comment="Auto-added dynamic range" localSheetId="9">INDEX(d__Chart9,,3)</definedName>
    <definedName name="d_P_Medium_Demand" comment="Auto-added dynamic range">INDEX(d__Chart9,,3)</definedName>
    <definedName name="d_P_Medium_Spreads" comment="Auto-added dynamic range" localSheetId="1">INDEX('1'!d__Chart8,,3)</definedName>
    <definedName name="d_P_Medium_Spreads" comment="Auto-added dynamic range" localSheetId="10">INDEX(d__Chart8,,3)</definedName>
    <definedName name="d_P_Medium_Spreads" comment="Auto-added dynamic range" localSheetId="11">INDEX('11'!d__Chart8,,3)</definedName>
    <definedName name="d_P_Medium_Spreads" comment="Auto-added dynamic range" localSheetId="12">INDEX('12'!d__Chart8,,3)</definedName>
    <definedName name="d_P_Medium_Spreads" comment="Auto-added dynamic range" localSheetId="13">INDEX('13'!d__Chart8,,3)</definedName>
    <definedName name="d_P_Medium_Spreads" comment="Auto-added dynamic range" localSheetId="15">INDEX(d__Chart8,,3)</definedName>
    <definedName name="d_P_Medium_Spreads" comment="Auto-added dynamic range" localSheetId="16">INDEX(d__Chart8,,3)</definedName>
    <definedName name="d_P_Medium_Spreads" comment="Auto-added dynamic range" localSheetId="2">INDEX(d__Chart8,,3)</definedName>
    <definedName name="d_P_Medium_Spreads" comment="Auto-added dynamic range" localSheetId="22">INDEX(d__Chart8,,3)</definedName>
    <definedName name="d_P_Medium_Spreads" comment="Auto-added dynamic range" localSheetId="23">INDEX('23'!d__Chart8,,3)</definedName>
    <definedName name="d_P_Medium_Spreads" comment="Auto-added dynamic range" localSheetId="24">INDEX('24'!d__Chart8,,3)</definedName>
    <definedName name="d_P_Medium_Spreads" comment="Auto-added dynamic range" localSheetId="25">INDEX(d__Chart8,,3)</definedName>
    <definedName name="d_P_Medium_Spreads" comment="Auto-added dynamic range" localSheetId="26">INDEX('25b'!d__Chart8,,3)</definedName>
    <definedName name="d_P_Medium_Spreads" comment="Auto-added dynamic range" localSheetId="27">INDEX(d__Chart8,,3)</definedName>
    <definedName name="d_P_Medium_Spreads" comment="Auto-added dynamic range" localSheetId="28">INDEX('27 '!d__Chart8,,3)</definedName>
    <definedName name="d_P_Medium_Spreads" comment="Auto-added dynamic range" localSheetId="29">INDEX('28'!d__Chart8,,3)</definedName>
    <definedName name="d_P_Medium_Spreads" comment="Auto-added dynamic range" localSheetId="3">INDEX(d__Chart8,,3)</definedName>
    <definedName name="d_P_Medium_Spreads" comment="Auto-added dynamic range" localSheetId="31">INDEX('30'!d__Chart8,,3)</definedName>
    <definedName name="d_P_Medium_Spreads" comment="Auto-added dynamic range" localSheetId="32">INDEX(d__Chart8,,3)</definedName>
    <definedName name="d_P_Medium_Spreads" comment="Auto-added dynamic range" localSheetId="33">INDEX(d__Chart8,,3)</definedName>
    <definedName name="d_P_Medium_Spreads" comment="Auto-added dynamic range" localSheetId="34">INDEX(d__Chart8,,3)</definedName>
    <definedName name="d_P_Medium_Spreads" comment="Auto-added dynamic range" localSheetId="37">INDEX(d__Chart8,,3)</definedName>
    <definedName name="d_P_Medium_Spreads" comment="Auto-added dynamic range" localSheetId="41">INDEX('39-41'!d__Chart8,,3)</definedName>
    <definedName name="d_P_Medium_Spreads" comment="Auto-added dynamic range" localSheetId="4">INDEX('4'!d__Chart8,,3)</definedName>
    <definedName name="d_P_Medium_Spreads" comment="Auto-added dynamic range" localSheetId="45">INDEX(d__Chart8,,3)</definedName>
    <definedName name="d_P_Medium_Spreads" comment="Auto-added dynamic range" localSheetId="46">INDEX('46a-b'!d__Chart8,,3)</definedName>
    <definedName name="d_P_Medium_Spreads" comment="Auto-added dynamic range" localSheetId="47">INDEX('47'!d__Chart8,,3)</definedName>
    <definedName name="d_P_Medium_Spreads" comment="Auto-added dynamic range" localSheetId="48">INDEX('48a-b '!d__Chart8,,3)</definedName>
    <definedName name="d_P_Medium_Spreads" comment="Auto-added dynamic range" localSheetId="49">INDEX('49a'!d__Chart8,,3)</definedName>
    <definedName name="d_P_Medium_Spreads" comment="Auto-added dynamic range" localSheetId="50">INDEX('49b'!d__Chart8,,3)</definedName>
    <definedName name="d_P_Medium_Spreads" comment="Auto-added dynamic range" localSheetId="5">INDEX(d__Chart8,,3)</definedName>
    <definedName name="d_P_Medium_Spreads" comment="Auto-added dynamic range" localSheetId="51">INDEX('50'!d__Chart8,,3)</definedName>
    <definedName name="d_P_Medium_Spreads" comment="Auto-added dynamic range" localSheetId="52">INDEX(d__Chart8,,3)</definedName>
    <definedName name="d_P_Medium_Spreads" comment="Auto-added dynamic range" localSheetId="53">INDEX('53a-b'!d__Chart8,,3)</definedName>
    <definedName name="d_P_Medium_Spreads" comment="Auto-added dynamic range" localSheetId="54">INDEX('53c'!d__Chart8,,3)</definedName>
    <definedName name="d_P_Medium_Spreads" comment="Auto-added dynamic range" localSheetId="56">INDEX('55a'!d__Chart8,,3)</definedName>
    <definedName name="d_P_Medium_Spreads" comment="Auto-added dynamic range" localSheetId="57">INDEX('55b'!d__Chart8,,3)</definedName>
    <definedName name="d_P_Medium_Spreads" comment="Auto-added dynamic range" localSheetId="58">INDEX('56'!d__Chart8,,3)</definedName>
    <definedName name="d_P_Medium_Spreads" comment="Auto-added dynamic range" localSheetId="59">INDEX(d__Chart8,,3)</definedName>
    <definedName name="d_P_Medium_Spreads" comment="Auto-added dynamic range" localSheetId="60">INDEX('58a'!d__Chart8,,3)</definedName>
    <definedName name="d_P_Medium_Spreads" comment="Auto-added dynamic range" localSheetId="61">INDEX('58b-c'!d__Chart8,,3)</definedName>
    <definedName name="d_P_Medium_Spreads" comment="Auto-added dynamic range" localSheetId="62">INDEX('58d'!d__Chart8,,3)</definedName>
    <definedName name="d_P_Medium_Spreads" comment="Auto-added dynamic range" localSheetId="63">INDEX('59-60'!d__Chart8,,3)</definedName>
    <definedName name="d_P_Medium_Spreads" comment="Auto-added dynamic range" localSheetId="6">INDEX(d__Chart8,,3)</definedName>
    <definedName name="d_P_Medium_Spreads" comment="Auto-added dynamic range" localSheetId="64">INDEX('61'!d__Chart8,,3)</definedName>
    <definedName name="d_P_Medium_Spreads" comment="Auto-added dynamic range" localSheetId="65">INDEX(d__Chart8,,3)</definedName>
    <definedName name="d_P_Medium_Spreads" comment="Auto-added dynamic range" localSheetId="66">INDEX('62b'!d__Chart8,,3)</definedName>
    <definedName name="d_P_Medium_Spreads" comment="Auto-added dynamic range" localSheetId="67">INDEX('63a-b'!d__Chart8,,3)</definedName>
    <definedName name="d_P_Medium_Spreads" comment="Auto-added dynamic range" localSheetId="68">INDEX('64'!d__Chart8,,3)</definedName>
    <definedName name="d_P_Medium_Spreads" comment="Auto-added dynamic range" localSheetId="69">INDEX('65a-b'!d__Chart8,,3)</definedName>
    <definedName name="d_P_Medium_Spreads" comment="Auto-added dynamic range" localSheetId="71">INDEX('67'!d__Chart8,,3)</definedName>
    <definedName name="d_P_Medium_Spreads" comment="Auto-added dynamic range" localSheetId="72">INDEX('68a-b '!d__Chart8,,3)</definedName>
    <definedName name="d_P_Medium_Spreads" comment="Auto-added dynamic range" localSheetId="73">INDEX('69a-b '!d__Chart8,,3)</definedName>
    <definedName name="d_P_Medium_Spreads" comment="Auto-added dynamic range" localSheetId="7">INDEX(d__Chart8,,3)</definedName>
    <definedName name="d_P_Medium_Spreads" comment="Auto-added dynamic range" localSheetId="74">INDEX(d__Chart8,,3)</definedName>
    <definedName name="d_P_Medium_Spreads" comment="Auto-added dynamic range" localSheetId="75">INDEX(d__Chart8,,3)</definedName>
    <definedName name="d_P_Medium_Spreads" comment="Auto-added dynamic range" localSheetId="76">INDEX(d__Chart8,,3)</definedName>
    <definedName name="d_P_Medium_Spreads" comment="Auto-added dynamic range" localSheetId="77">INDEX(d__Chart8,,3)</definedName>
    <definedName name="d_P_Medium_Spreads" comment="Auto-added dynamic range" localSheetId="78">INDEX(d__Chart8,,3)</definedName>
    <definedName name="d_P_Medium_Spreads" comment="Auto-added dynamic range" localSheetId="79">INDEX(d__Chart8,,3)</definedName>
    <definedName name="d_P_Medium_Spreads" comment="Auto-added dynamic range" localSheetId="8">INDEX(d__Chart8,,3)</definedName>
    <definedName name="d_P_Medium_Spreads" comment="Auto-added dynamic range" localSheetId="9">INDEX(d__Chart8,,3)</definedName>
    <definedName name="d_P_Medium_Spreads" comment="Auto-added dynamic range">INDEX(d__Chart8,,3)</definedName>
    <definedName name="d_P_Sec_spreads" comment="Auto-added dynamic range" localSheetId="1">INDEX('1'!d__Chart2,1,)</definedName>
    <definedName name="d_P_Sec_spreads" comment="Auto-added dynamic range" localSheetId="10">INDEX('10'!d__Chart2,1,)</definedName>
    <definedName name="d_P_Sec_spreads" comment="Auto-added dynamic range" localSheetId="11">INDEX('11'!d__Chart2,1,)</definedName>
    <definedName name="d_P_Sec_spreads" comment="Auto-added dynamic range" localSheetId="12">INDEX('12'!d__Chart2,1,)</definedName>
    <definedName name="d_P_Sec_spreads" comment="Auto-added dynamic range" localSheetId="13">INDEX('13'!d__Chart2,1,)</definedName>
    <definedName name="d_P_Sec_spreads" comment="Auto-added dynamic range" localSheetId="15">INDEX('15'!d__Chart2,1,)</definedName>
    <definedName name="d_P_Sec_spreads" comment="Auto-added dynamic range" localSheetId="16">INDEX('16'!d__Chart2,1,)</definedName>
    <definedName name="d_P_Sec_spreads" comment="Auto-added dynamic range" localSheetId="2">INDEX('2'!d__Chart2,1,)</definedName>
    <definedName name="d_P_Sec_spreads" comment="Auto-added dynamic range" localSheetId="22">INDEX(d__Chart2,1,)</definedName>
    <definedName name="d_P_Sec_spreads" comment="Auto-added dynamic range" localSheetId="23">INDEX('23'!d__Chart2,1,)</definedName>
    <definedName name="d_P_Sec_spreads" comment="Auto-added dynamic range" localSheetId="24">INDEX('24'!d__Chart2,1,)</definedName>
    <definedName name="d_P_Sec_spreads" comment="Auto-added dynamic range" localSheetId="25">INDEX('25a'!d__Chart2,1,)</definedName>
    <definedName name="d_P_Sec_spreads" comment="Auto-added dynamic range" localSheetId="26">INDEX('25b'!d__Chart2,1,)</definedName>
    <definedName name="d_P_Sec_spreads" comment="Auto-added dynamic range" localSheetId="27">INDEX('26'!d__Chart2,1,)</definedName>
    <definedName name="d_P_Sec_spreads" comment="Auto-added dynamic range" localSheetId="28">INDEX('27 '!d__Chart2,1,)</definedName>
    <definedName name="d_P_Sec_spreads" comment="Auto-added dynamic range" localSheetId="29">INDEX('28'!d__Chart2,1,)</definedName>
    <definedName name="d_P_Sec_spreads" comment="Auto-added dynamic range" localSheetId="3">INDEX('3'!d__Chart2,1,)</definedName>
    <definedName name="d_P_Sec_spreads" comment="Auto-added dynamic range" localSheetId="31">INDEX('30'!d__Chart2,1,)</definedName>
    <definedName name="d_P_Sec_spreads" comment="Auto-added dynamic range" localSheetId="32">INDEX('31'!d__Chart2,1,)</definedName>
    <definedName name="d_P_Sec_spreads" comment="Auto-added dynamic range" localSheetId="33">INDEX('32'!d__Chart2,1,)</definedName>
    <definedName name="d_P_Sec_spreads" comment="Auto-added dynamic range" localSheetId="34">INDEX('33'!d__Chart2,1,)</definedName>
    <definedName name="d_P_Sec_spreads" comment="Auto-added dynamic range" localSheetId="37">INDEX('36'!d__Chart2,1,)</definedName>
    <definedName name="d_P_Sec_spreads" comment="Auto-added dynamic range" localSheetId="41">INDEX('39-41'!d__Chart2,1,)</definedName>
    <definedName name="d_P_Sec_spreads" comment="Auto-added dynamic range" localSheetId="4">INDEX('4'!d__Chart2,1,)</definedName>
    <definedName name="d_P_Sec_spreads" comment="Auto-added dynamic range" localSheetId="45">INDEX('45a-c'!d__Chart2,1,)</definedName>
    <definedName name="d_P_Sec_spreads" comment="Auto-added dynamic range" localSheetId="46">INDEX('46a-b'!d__Chart2,1,)</definedName>
    <definedName name="d_P_Sec_spreads" comment="Auto-added dynamic range" localSheetId="47">INDEX('47'!d__Chart2,1,)</definedName>
    <definedName name="d_P_Sec_spreads" comment="Auto-added dynamic range" localSheetId="48">INDEX('48a-b '!d__Chart2,1,)</definedName>
    <definedName name="d_P_Sec_spreads" comment="Auto-added dynamic range" localSheetId="49">INDEX('49a'!d__Chart2,1,)</definedName>
    <definedName name="d_P_Sec_spreads" comment="Auto-added dynamic range" localSheetId="50">INDEX('49b'!d__Chart2,1,)</definedName>
    <definedName name="d_P_Sec_spreads" comment="Auto-added dynamic range" localSheetId="5">INDEX('5'!d__Chart2,1,)</definedName>
    <definedName name="d_P_Sec_spreads" comment="Auto-added dynamic range" localSheetId="51">INDEX('50'!d__Chart2,1,)</definedName>
    <definedName name="d_P_Sec_spreads" comment="Auto-added dynamic range" localSheetId="52">INDEX('51-52'!d__Chart2,1,)</definedName>
    <definedName name="d_P_Sec_spreads" comment="Auto-added dynamic range" localSheetId="53">INDEX('53a-b'!d__Chart2,1,)</definedName>
    <definedName name="d_P_Sec_spreads" comment="Auto-added dynamic range" localSheetId="54">INDEX('53c'!d__Chart2,1,)</definedName>
    <definedName name="d_P_Sec_spreads" comment="Auto-added dynamic range" localSheetId="56">INDEX('55a'!d__Chart2,1,)</definedName>
    <definedName name="d_P_Sec_spreads" comment="Auto-added dynamic range" localSheetId="57">INDEX('55b'!d__Chart2,1,)</definedName>
    <definedName name="d_P_Sec_spreads" comment="Auto-added dynamic range" localSheetId="58">INDEX('56'!d__Chart2,1,)</definedName>
    <definedName name="d_P_Sec_spreads" comment="Auto-added dynamic range" localSheetId="59">INDEX('57a-b'!d__Chart2,1,)</definedName>
    <definedName name="d_P_Sec_spreads" comment="Auto-added dynamic range" localSheetId="60">INDEX('58a'!d__Chart2,1,)</definedName>
    <definedName name="d_P_Sec_spreads" comment="Auto-added dynamic range" localSheetId="61">INDEX('58b-c'!d__Chart2,1,)</definedName>
    <definedName name="d_P_Sec_spreads" comment="Auto-added dynamic range" localSheetId="62">INDEX('58d'!d__Chart2,1,)</definedName>
    <definedName name="d_P_Sec_spreads" comment="Auto-added dynamic range" localSheetId="63">INDEX('59-60'!d__Chart2,1,)</definedName>
    <definedName name="d_P_Sec_spreads" comment="Auto-added dynamic range" localSheetId="6">INDEX('6'!d__Chart2,1,)</definedName>
    <definedName name="d_P_Sec_spreads" comment="Auto-added dynamic range" localSheetId="64">INDEX('61'!d__Chart2,1,)</definedName>
    <definedName name="d_P_Sec_spreads" comment="Auto-added dynamic range" localSheetId="65">INDEX('62a'!d__Chart2,1,)</definedName>
    <definedName name="d_P_Sec_spreads" comment="Auto-added dynamic range" localSheetId="66">INDEX('62b'!d__Chart2,1,)</definedName>
    <definedName name="d_P_Sec_spreads" comment="Auto-added dynamic range" localSheetId="67">INDEX('63a-b'!d__Chart2,1,)</definedName>
    <definedName name="d_P_Sec_spreads" comment="Auto-added dynamic range" localSheetId="68">INDEX('64'!d__Chart2,1,)</definedName>
    <definedName name="d_P_Sec_spreads" comment="Auto-added dynamic range" localSheetId="69">INDEX('65a-b'!d__Chart2,1,)</definedName>
    <definedName name="d_P_Sec_spreads" comment="Auto-added dynamic range" localSheetId="71">INDEX('67'!d__Chart2,1,)</definedName>
    <definedName name="d_P_Sec_spreads" comment="Auto-added dynamic range" localSheetId="72">INDEX('68a-b '!d__Chart2,1,)</definedName>
    <definedName name="d_P_Sec_spreads" comment="Auto-added dynamic range" localSheetId="73">INDEX('69a-b '!d__Chart2,1,)</definedName>
    <definedName name="d_P_Sec_spreads" comment="Auto-added dynamic range" localSheetId="7">INDEX('7'!d__Chart2,1,)</definedName>
    <definedName name="d_P_Sec_spreads" comment="Auto-added dynamic range" localSheetId="74">INDEX('70a-b- c'!d__Chart2,1,)</definedName>
    <definedName name="d_P_Sec_spreads" comment="Auto-added dynamic range" localSheetId="75">INDEX('70d'!d__Chart2,1,)</definedName>
    <definedName name="d_P_Sec_spreads" comment="Auto-added dynamic range" localSheetId="76">INDEX('71'!d__Chart2,1,)</definedName>
    <definedName name="d_P_Sec_spreads" comment="Auto-added dynamic range" localSheetId="77">INDEX('72'!d__Chart2,1,)</definedName>
    <definedName name="d_P_Sec_spreads" comment="Auto-added dynamic range" localSheetId="78">INDEX('73'!d__Chart2,1,)</definedName>
    <definedName name="d_P_Sec_spreads" comment="Auto-added dynamic range" localSheetId="79">INDEX('74'!d__Chart2,1,)</definedName>
    <definedName name="d_P_Sec_spreads" comment="Auto-added dynamic range" localSheetId="8">INDEX('8  '!d__Chart2,1,)</definedName>
    <definedName name="d_P_Sec_spreads" comment="Auto-added dynamic range" localSheetId="9">INDEX('9'!d__Chart2,1,)</definedName>
    <definedName name="d_P_Sec_spreads" comment="Auto-added dynamic range">INDEX(d__Chart2,1,)</definedName>
    <definedName name="d_P_Small_Availability" comment="Auto-added dynamic range" localSheetId="1">INDEX('1'!d__Chart7,,2)</definedName>
    <definedName name="d_P_Small_Availability" comment="Auto-added dynamic range" localSheetId="10">INDEX(d__Chart7,,2)</definedName>
    <definedName name="d_P_Small_Availability" comment="Auto-added dynamic range" localSheetId="11">INDEX('11'!d__Chart7,,2)</definedName>
    <definedName name="d_P_Small_Availability" comment="Auto-added dynamic range" localSheetId="12">INDEX('12'!d__Chart7,,2)</definedName>
    <definedName name="d_P_Small_Availability" comment="Auto-added dynamic range" localSheetId="13">INDEX('13'!d__Chart7,,2)</definedName>
    <definedName name="d_P_Small_Availability" comment="Auto-added dynamic range" localSheetId="15">INDEX(d__Chart7,,2)</definedName>
    <definedName name="d_P_Small_Availability" comment="Auto-added dynamic range" localSheetId="16">INDEX(d__Chart7,,2)</definedName>
    <definedName name="d_P_Small_Availability" comment="Auto-added dynamic range" localSheetId="2">INDEX(d__Chart7,,2)</definedName>
    <definedName name="d_P_Small_Availability" comment="Auto-added dynamic range" localSheetId="22">INDEX(d__Chart7,,2)</definedName>
    <definedName name="d_P_Small_Availability" comment="Auto-added dynamic range" localSheetId="23">INDEX('23'!d__Chart7,,2)</definedName>
    <definedName name="d_P_Small_Availability" comment="Auto-added dynamic range" localSheetId="24">INDEX('24'!d__Chart7,,2)</definedName>
    <definedName name="d_P_Small_Availability" comment="Auto-added dynamic range" localSheetId="25">INDEX(d__Chart7,,2)</definedName>
    <definedName name="d_P_Small_Availability" comment="Auto-added dynamic range" localSheetId="26">INDEX('25b'!d__Chart7,,2)</definedName>
    <definedName name="d_P_Small_Availability" comment="Auto-added dynamic range" localSheetId="27">INDEX(d__Chart7,,2)</definedName>
    <definedName name="d_P_Small_Availability" comment="Auto-added dynamic range" localSheetId="28">INDEX('27 '!d__Chart7,,2)</definedName>
    <definedName name="d_P_Small_Availability" comment="Auto-added dynamic range" localSheetId="29">INDEX('28'!d__Chart7,,2)</definedName>
    <definedName name="d_P_Small_Availability" comment="Auto-added dynamic range" localSheetId="3">INDEX(d__Chart7,,2)</definedName>
    <definedName name="d_P_Small_Availability" comment="Auto-added dynamic range" localSheetId="31">INDEX('30'!d__Chart7,,2)</definedName>
    <definedName name="d_P_Small_Availability" comment="Auto-added dynamic range" localSheetId="32">INDEX(d__Chart7,,2)</definedName>
    <definedName name="d_P_Small_Availability" comment="Auto-added dynamic range" localSheetId="33">INDEX(d__Chart7,,2)</definedName>
    <definedName name="d_P_Small_Availability" comment="Auto-added dynamic range" localSheetId="34">INDEX(d__Chart7,,2)</definedName>
    <definedName name="d_P_Small_Availability" comment="Auto-added dynamic range" localSheetId="37">INDEX(d__Chart7,,2)</definedName>
    <definedName name="d_P_Small_Availability" comment="Auto-added dynamic range" localSheetId="41">INDEX('39-41'!d__Chart7,,2)</definedName>
    <definedName name="d_P_Small_Availability" comment="Auto-added dynamic range" localSheetId="4">INDEX('4'!d__Chart7,,2)</definedName>
    <definedName name="d_P_Small_Availability" comment="Auto-added dynamic range" localSheetId="45">INDEX(d__Chart7,,2)</definedName>
    <definedName name="d_P_Small_Availability" comment="Auto-added dynamic range" localSheetId="46">INDEX('46a-b'!d__Chart7,,2)</definedName>
    <definedName name="d_P_Small_Availability" comment="Auto-added dynamic range" localSheetId="47">INDEX('47'!d__Chart7,,2)</definedName>
    <definedName name="d_P_Small_Availability" comment="Auto-added dynamic range" localSheetId="48">INDEX('48a-b '!d__Chart7,,2)</definedName>
    <definedName name="d_P_Small_Availability" comment="Auto-added dynamic range" localSheetId="49">INDEX('49a'!d__Chart7,,2)</definedName>
    <definedName name="d_P_Small_Availability" comment="Auto-added dynamic range" localSheetId="50">INDEX('49b'!d__Chart7,,2)</definedName>
    <definedName name="d_P_Small_Availability" comment="Auto-added dynamic range" localSheetId="5">INDEX(d__Chart7,,2)</definedName>
    <definedName name="d_P_Small_Availability" comment="Auto-added dynamic range" localSheetId="51">INDEX('50'!d__Chart7,,2)</definedName>
    <definedName name="d_P_Small_Availability" comment="Auto-added dynamic range" localSheetId="52">INDEX(d__Chart7,,2)</definedName>
    <definedName name="d_P_Small_Availability" comment="Auto-added dynamic range" localSheetId="53">INDEX('53a-b'!d__Chart7,,2)</definedName>
    <definedName name="d_P_Small_Availability" comment="Auto-added dynamic range" localSheetId="54">INDEX('53c'!d__Chart7,,2)</definedName>
    <definedName name="d_P_Small_Availability" comment="Auto-added dynamic range" localSheetId="56">INDEX('55a'!d__Chart7,,2)</definedName>
    <definedName name="d_P_Small_Availability" comment="Auto-added dynamic range" localSheetId="57">INDEX('55b'!d__Chart7,,2)</definedName>
    <definedName name="d_P_Small_Availability" comment="Auto-added dynamic range" localSheetId="58">INDEX('56'!d__Chart7,,2)</definedName>
    <definedName name="d_P_Small_Availability" comment="Auto-added dynamic range" localSheetId="59">INDEX(d__Chart7,,2)</definedName>
    <definedName name="d_P_Small_Availability" comment="Auto-added dynamic range" localSheetId="60">INDEX('58a'!d__Chart7,,2)</definedName>
    <definedName name="d_P_Small_Availability" comment="Auto-added dynamic range" localSheetId="61">INDEX('58b-c'!d__Chart7,,2)</definedName>
    <definedName name="d_P_Small_Availability" comment="Auto-added dynamic range" localSheetId="62">INDEX('58d'!d__Chart7,,2)</definedName>
    <definedName name="d_P_Small_Availability" comment="Auto-added dynamic range" localSheetId="63">INDEX('59-60'!d__Chart7,,2)</definedName>
    <definedName name="d_P_Small_Availability" comment="Auto-added dynamic range" localSheetId="6">INDEX(d__Chart7,,2)</definedName>
    <definedName name="d_P_Small_Availability" comment="Auto-added dynamic range" localSheetId="64">INDEX('61'!d__Chart7,,2)</definedName>
    <definedName name="d_P_Small_Availability" comment="Auto-added dynamic range" localSheetId="65">INDEX(d__Chart7,,2)</definedName>
    <definedName name="d_P_Small_Availability" comment="Auto-added dynamic range" localSheetId="66">INDEX('62b'!d__Chart7,,2)</definedName>
    <definedName name="d_P_Small_Availability" comment="Auto-added dynamic range" localSheetId="67">INDEX('63a-b'!d__Chart7,,2)</definedName>
    <definedName name="d_P_Small_Availability" comment="Auto-added dynamic range" localSheetId="68">INDEX('64'!d__Chart7,,2)</definedName>
    <definedName name="d_P_Small_Availability" comment="Auto-added dynamic range" localSheetId="69">INDEX('65a-b'!d__Chart7,,2)</definedName>
    <definedName name="d_P_Small_Availability" comment="Auto-added dynamic range" localSheetId="71">INDEX('67'!d__Chart7,,2)</definedName>
    <definedName name="d_P_Small_Availability" comment="Auto-added dynamic range" localSheetId="72">INDEX('68a-b '!d__Chart7,,2)</definedName>
    <definedName name="d_P_Small_Availability" comment="Auto-added dynamic range" localSheetId="73">INDEX('69a-b '!d__Chart7,,2)</definedName>
    <definedName name="d_P_Small_Availability" comment="Auto-added dynamic range" localSheetId="7">INDEX(d__Chart7,,2)</definedName>
    <definedName name="d_P_Small_Availability" comment="Auto-added dynamic range" localSheetId="74">INDEX(d__Chart7,,2)</definedName>
    <definedName name="d_P_Small_Availability" comment="Auto-added dynamic range" localSheetId="75">INDEX(d__Chart7,,2)</definedName>
    <definedName name="d_P_Small_Availability" comment="Auto-added dynamic range" localSheetId="76">INDEX(d__Chart7,,2)</definedName>
    <definedName name="d_P_Small_Availability" comment="Auto-added dynamic range" localSheetId="77">INDEX(d__Chart7,,2)</definedName>
    <definedName name="d_P_Small_Availability" comment="Auto-added dynamic range" localSheetId="78">INDEX(d__Chart7,,2)</definedName>
    <definedName name="d_P_Small_Availability" comment="Auto-added dynamic range" localSheetId="79">INDEX(d__Chart7,,2)</definedName>
    <definedName name="d_P_Small_Availability" comment="Auto-added dynamic range" localSheetId="8">INDEX(d__Chart7,,2)</definedName>
    <definedName name="d_P_Small_Availability" comment="Auto-added dynamic range" localSheetId="9">INDEX(d__Chart7,,2)</definedName>
    <definedName name="d_P_Small_Availability" comment="Auto-added dynamic range">INDEX(d__Chart7,,2)</definedName>
    <definedName name="d_P_Small_Demand" comment="Auto-added dynamic range" localSheetId="1">INDEX('1'!d__Chart9,,1)</definedName>
    <definedName name="d_P_Small_Demand" comment="Auto-added dynamic range" localSheetId="10">INDEX(d__Chart9,,1)</definedName>
    <definedName name="d_P_Small_Demand" comment="Auto-added dynamic range" localSheetId="11">INDEX('11'!d__Chart9,,1)</definedName>
    <definedName name="d_P_Small_Demand" comment="Auto-added dynamic range" localSheetId="12">INDEX('12'!d__Chart9,,1)</definedName>
    <definedName name="d_P_Small_Demand" comment="Auto-added dynamic range" localSheetId="13">INDEX('13'!d__Chart9,,1)</definedName>
    <definedName name="d_P_Small_Demand" comment="Auto-added dynamic range" localSheetId="15">INDEX(d__Chart9,,1)</definedName>
    <definedName name="d_P_Small_Demand" comment="Auto-added dynamic range" localSheetId="16">INDEX(d__Chart9,,1)</definedName>
    <definedName name="d_P_Small_Demand" comment="Auto-added dynamic range" localSheetId="2">INDEX(d__Chart9,,1)</definedName>
    <definedName name="d_P_Small_Demand" comment="Auto-added dynamic range" localSheetId="22">INDEX(d__Chart9,,1)</definedName>
    <definedName name="d_P_Small_Demand" comment="Auto-added dynamic range" localSheetId="23">INDEX('23'!d__Chart9,,1)</definedName>
    <definedName name="d_P_Small_Demand" comment="Auto-added dynamic range" localSheetId="24">INDEX('24'!d__Chart9,,1)</definedName>
    <definedName name="d_P_Small_Demand" comment="Auto-added dynamic range" localSheetId="25">INDEX(d__Chart9,,1)</definedName>
    <definedName name="d_P_Small_Demand" comment="Auto-added dynamic range" localSheetId="26">INDEX('25b'!d__Chart9,,1)</definedName>
    <definedName name="d_P_Small_Demand" comment="Auto-added dynamic range" localSheetId="27">INDEX(d__Chart9,,1)</definedName>
    <definedName name="d_P_Small_Demand" comment="Auto-added dynamic range" localSheetId="28">INDEX('27 '!d__Chart9,,1)</definedName>
    <definedName name="d_P_Small_Demand" comment="Auto-added dynamic range" localSheetId="29">INDEX('28'!d__Chart9,,1)</definedName>
    <definedName name="d_P_Small_Demand" comment="Auto-added dynamic range" localSheetId="3">INDEX(d__Chart9,,1)</definedName>
    <definedName name="d_P_Small_Demand" comment="Auto-added dynamic range" localSheetId="31">INDEX('30'!d__Chart9,,1)</definedName>
    <definedName name="d_P_Small_Demand" comment="Auto-added dynamic range" localSheetId="32">INDEX(d__Chart9,,1)</definedName>
    <definedName name="d_P_Small_Demand" comment="Auto-added dynamic range" localSheetId="33">INDEX(d__Chart9,,1)</definedName>
    <definedName name="d_P_Small_Demand" comment="Auto-added dynamic range" localSheetId="34">INDEX(d__Chart9,,1)</definedName>
    <definedName name="d_P_Small_Demand" comment="Auto-added dynamic range" localSheetId="37">INDEX(d__Chart9,,1)</definedName>
    <definedName name="d_P_Small_Demand" comment="Auto-added dynamic range" localSheetId="41">INDEX('39-41'!d__Chart9,,1)</definedName>
    <definedName name="d_P_Small_Demand" comment="Auto-added dynamic range" localSheetId="4">INDEX('4'!d__Chart9,,1)</definedName>
    <definedName name="d_P_Small_Demand" comment="Auto-added dynamic range" localSheetId="45">INDEX(d__Chart9,,1)</definedName>
    <definedName name="d_P_Small_Demand" comment="Auto-added dynamic range" localSheetId="46">INDEX('46a-b'!d__Chart9,,1)</definedName>
    <definedName name="d_P_Small_Demand" comment="Auto-added dynamic range" localSheetId="47">INDEX('47'!d__Chart9,,1)</definedName>
    <definedName name="d_P_Small_Demand" comment="Auto-added dynamic range" localSheetId="48">INDEX('48a-b '!d__Chart9,,1)</definedName>
    <definedName name="d_P_Small_Demand" comment="Auto-added dynamic range" localSheetId="49">INDEX('49a'!d__Chart9,,1)</definedName>
    <definedName name="d_P_Small_Demand" comment="Auto-added dynamic range" localSheetId="50">INDEX('49b'!d__Chart9,,1)</definedName>
    <definedName name="d_P_Small_Demand" comment="Auto-added dynamic range" localSheetId="5">INDEX(d__Chart9,,1)</definedName>
    <definedName name="d_P_Small_Demand" comment="Auto-added dynamic range" localSheetId="51">INDEX('50'!d__Chart9,,1)</definedName>
    <definedName name="d_P_Small_Demand" comment="Auto-added dynamic range" localSheetId="52">INDEX(d__Chart9,,1)</definedName>
    <definedName name="d_P_Small_Demand" comment="Auto-added dynamic range" localSheetId="53">INDEX('53a-b'!d__Chart9,,1)</definedName>
    <definedName name="d_P_Small_Demand" comment="Auto-added dynamic range" localSheetId="54">INDEX('53c'!d__Chart9,,1)</definedName>
    <definedName name="d_P_Small_Demand" comment="Auto-added dynamic range" localSheetId="56">INDEX('55a'!d__Chart9,,1)</definedName>
    <definedName name="d_P_Small_Demand" comment="Auto-added dynamic range" localSheetId="57">INDEX('55b'!d__Chart9,,1)</definedName>
    <definedName name="d_P_Small_Demand" comment="Auto-added dynamic range" localSheetId="58">INDEX('56'!d__Chart9,,1)</definedName>
    <definedName name="d_P_Small_Demand" comment="Auto-added dynamic range" localSheetId="59">INDEX(d__Chart9,,1)</definedName>
    <definedName name="d_P_Small_Demand" comment="Auto-added dynamic range" localSheetId="60">INDEX('58a'!d__Chart9,,1)</definedName>
    <definedName name="d_P_Small_Demand" comment="Auto-added dynamic range" localSheetId="61">INDEX('58b-c'!d__Chart9,,1)</definedName>
    <definedName name="d_P_Small_Demand" comment="Auto-added dynamic range" localSheetId="62">INDEX('58d'!d__Chart9,,1)</definedName>
    <definedName name="d_P_Small_Demand" comment="Auto-added dynamic range" localSheetId="63">INDEX('59-60'!d__Chart9,,1)</definedName>
    <definedName name="d_P_Small_Demand" comment="Auto-added dynamic range" localSheetId="6">INDEX(d__Chart9,,1)</definedName>
    <definedName name="d_P_Small_Demand" comment="Auto-added dynamic range" localSheetId="64">INDEX('61'!d__Chart9,,1)</definedName>
    <definedName name="d_P_Small_Demand" comment="Auto-added dynamic range" localSheetId="65">INDEX(d__Chart9,,1)</definedName>
    <definedName name="d_P_Small_Demand" comment="Auto-added dynamic range" localSheetId="66">INDEX('62b'!d__Chart9,,1)</definedName>
    <definedName name="d_P_Small_Demand" comment="Auto-added dynamic range" localSheetId="67">INDEX('63a-b'!d__Chart9,,1)</definedName>
    <definedName name="d_P_Small_Demand" comment="Auto-added dynamic range" localSheetId="68">INDEX('64'!d__Chart9,,1)</definedName>
    <definedName name="d_P_Small_Demand" comment="Auto-added dynamic range" localSheetId="69">INDEX('65a-b'!d__Chart9,,1)</definedName>
    <definedName name="d_P_Small_Demand" comment="Auto-added dynamic range" localSheetId="71">INDEX('67'!d__Chart9,,1)</definedName>
    <definedName name="d_P_Small_Demand" comment="Auto-added dynamic range" localSheetId="72">INDEX('68a-b '!d__Chart9,,1)</definedName>
    <definedName name="d_P_Small_Demand" comment="Auto-added dynamic range" localSheetId="73">INDEX('69a-b '!d__Chart9,,1)</definedName>
    <definedName name="d_P_Small_Demand" comment="Auto-added dynamic range" localSheetId="7">INDEX(d__Chart9,,1)</definedName>
    <definedName name="d_P_Small_Demand" comment="Auto-added dynamic range" localSheetId="74">INDEX(d__Chart9,,1)</definedName>
    <definedName name="d_P_Small_Demand" comment="Auto-added dynamic range" localSheetId="75">INDEX(d__Chart9,,1)</definedName>
    <definedName name="d_P_Small_Demand" comment="Auto-added dynamic range" localSheetId="76">INDEX(d__Chart9,,1)</definedName>
    <definedName name="d_P_Small_Demand" comment="Auto-added dynamic range" localSheetId="77">INDEX(d__Chart9,,1)</definedName>
    <definedName name="d_P_Small_Demand" comment="Auto-added dynamic range" localSheetId="78">INDEX(d__Chart9,,1)</definedName>
    <definedName name="d_P_Small_Demand" comment="Auto-added dynamic range" localSheetId="79">INDEX(d__Chart9,,1)</definedName>
    <definedName name="d_P_Small_Demand" comment="Auto-added dynamic range" localSheetId="8">INDEX(d__Chart9,,1)</definedName>
    <definedName name="d_P_Small_Demand" comment="Auto-added dynamic range" localSheetId="9">INDEX(d__Chart9,,1)</definedName>
    <definedName name="d_P_Small_Demand" comment="Auto-added dynamic range">INDEX(d__Chart9,,1)</definedName>
    <definedName name="d_P_Small_Spreads" comment="Auto-added dynamic range" localSheetId="1">INDEX('1'!d__Chart8,,1)</definedName>
    <definedName name="d_P_Small_Spreads" comment="Auto-added dynamic range" localSheetId="10">INDEX(d__Chart8,,1)</definedName>
    <definedName name="d_P_Small_Spreads" comment="Auto-added dynamic range" localSheetId="11">INDEX('11'!d__Chart8,,1)</definedName>
    <definedName name="d_P_Small_Spreads" comment="Auto-added dynamic range" localSheetId="12">INDEX('12'!d__Chart8,,1)</definedName>
    <definedName name="d_P_Small_Spreads" comment="Auto-added dynamic range" localSheetId="13">INDEX('13'!d__Chart8,,1)</definedName>
    <definedName name="d_P_Small_Spreads" comment="Auto-added dynamic range" localSheetId="15">INDEX(d__Chart8,,1)</definedName>
    <definedName name="d_P_Small_Spreads" comment="Auto-added dynamic range" localSheetId="16">INDEX(d__Chart8,,1)</definedName>
    <definedName name="d_P_Small_Spreads" comment="Auto-added dynamic range" localSheetId="2">INDEX(d__Chart8,,1)</definedName>
    <definedName name="d_P_Small_Spreads" comment="Auto-added dynamic range" localSheetId="22">INDEX(d__Chart8,,1)</definedName>
    <definedName name="d_P_Small_Spreads" comment="Auto-added dynamic range" localSheetId="23">INDEX('23'!d__Chart8,,1)</definedName>
    <definedName name="d_P_Small_Spreads" comment="Auto-added dynamic range" localSheetId="24">INDEX('24'!d__Chart8,,1)</definedName>
    <definedName name="d_P_Small_Spreads" comment="Auto-added dynamic range" localSheetId="25">INDEX(d__Chart8,,1)</definedName>
    <definedName name="d_P_Small_Spreads" comment="Auto-added dynamic range" localSheetId="26">INDEX('25b'!d__Chart8,,1)</definedName>
    <definedName name="d_P_Small_Spreads" comment="Auto-added dynamic range" localSheetId="27">INDEX(d__Chart8,,1)</definedName>
    <definedName name="d_P_Small_Spreads" comment="Auto-added dynamic range" localSheetId="28">INDEX('27 '!d__Chart8,,1)</definedName>
    <definedName name="d_P_Small_Spreads" comment="Auto-added dynamic range" localSheetId="29">INDEX('28'!d__Chart8,,1)</definedName>
    <definedName name="d_P_Small_Spreads" comment="Auto-added dynamic range" localSheetId="3">INDEX(d__Chart8,,1)</definedName>
    <definedName name="d_P_Small_Spreads" comment="Auto-added dynamic range" localSheetId="31">INDEX('30'!d__Chart8,,1)</definedName>
    <definedName name="d_P_Small_Spreads" comment="Auto-added dynamic range" localSheetId="32">INDEX(d__Chart8,,1)</definedName>
    <definedName name="d_P_Small_Spreads" comment="Auto-added dynamic range" localSheetId="33">INDEX(d__Chart8,,1)</definedName>
    <definedName name="d_P_Small_Spreads" comment="Auto-added dynamic range" localSheetId="34">INDEX(d__Chart8,,1)</definedName>
    <definedName name="d_P_Small_Spreads" comment="Auto-added dynamic range" localSheetId="37">INDEX(d__Chart8,,1)</definedName>
    <definedName name="d_P_Small_Spreads" comment="Auto-added dynamic range" localSheetId="41">INDEX('39-41'!d__Chart8,,1)</definedName>
    <definedName name="d_P_Small_Spreads" comment="Auto-added dynamic range" localSheetId="4">INDEX('4'!d__Chart8,,1)</definedName>
    <definedName name="d_P_Small_Spreads" comment="Auto-added dynamic range" localSheetId="45">INDEX(d__Chart8,,1)</definedName>
    <definedName name="d_P_Small_Spreads" comment="Auto-added dynamic range" localSheetId="46">INDEX('46a-b'!d__Chart8,,1)</definedName>
    <definedName name="d_P_Small_Spreads" comment="Auto-added dynamic range" localSheetId="47">INDEX('47'!d__Chart8,,1)</definedName>
    <definedName name="d_P_Small_Spreads" comment="Auto-added dynamic range" localSheetId="48">INDEX('48a-b '!d__Chart8,,1)</definedName>
    <definedName name="d_P_Small_Spreads" comment="Auto-added dynamic range" localSheetId="49">INDEX('49a'!d__Chart8,,1)</definedName>
    <definedName name="d_P_Small_Spreads" comment="Auto-added dynamic range" localSheetId="50">INDEX('49b'!d__Chart8,,1)</definedName>
    <definedName name="d_P_Small_Spreads" comment="Auto-added dynamic range" localSheetId="5">INDEX(d__Chart8,,1)</definedName>
    <definedName name="d_P_Small_Spreads" comment="Auto-added dynamic range" localSheetId="51">INDEX('50'!d__Chart8,,1)</definedName>
    <definedName name="d_P_Small_Spreads" comment="Auto-added dynamic range" localSheetId="52">INDEX(d__Chart8,,1)</definedName>
    <definedName name="d_P_Small_Spreads" comment="Auto-added dynamic range" localSheetId="53">INDEX('53a-b'!d__Chart8,,1)</definedName>
    <definedName name="d_P_Small_Spreads" comment="Auto-added dynamic range" localSheetId="54">INDEX('53c'!d__Chart8,,1)</definedName>
    <definedName name="d_P_Small_Spreads" comment="Auto-added dynamic range" localSheetId="56">INDEX('55a'!d__Chart8,,1)</definedName>
    <definedName name="d_P_Small_Spreads" comment="Auto-added dynamic range" localSheetId="57">INDEX('55b'!d__Chart8,,1)</definedName>
    <definedName name="d_P_Small_Spreads" comment="Auto-added dynamic range" localSheetId="58">INDEX('56'!d__Chart8,,1)</definedName>
    <definedName name="d_P_Small_Spreads" comment="Auto-added dynamic range" localSheetId="59">INDEX(d__Chart8,,1)</definedName>
    <definedName name="d_P_Small_Spreads" comment="Auto-added dynamic range" localSheetId="60">INDEX('58a'!d__Chart8,,1)</definedName>
    <definedName name="d_P_Small_Spreads" comment="Auto-added dynamic range" localSheetId="61">INDEX('58b-c'!d__Chart8,,1)</definedName>
    <definedName name="d_P_Small_Spreads" comment="Auto-added dynamic range" localSheetId="62">INDEX('58d'!d__Chart8,,1)</definedName>
    <definedName name="d_P_Small_Spreads" comment="Auto-added dynamic range" localSheetId="63">INDEX('59-60'!d__Chart8,,1)</definedName>
    <definedName name="d_P_Small_Spreads" comment="Auto-added dynamic range" localSheetId="6">INDEX(d__Chart8,,1)</definedName>
    <definedName name="d_P_Small_Spreads" comment="Auto-added dynamic range" localSheetId="64">INDEX('61'!d__Chart8,,1)</definedName>
    <definedName name="d_P_Small_Spreads" comment="Auto-added dynamic range" localSheetId="65">INDEX(d__Chart8,,1)</definedName>
    <definedName name="d_P_Small_Spreads" comment="Auto-added dynamic range" localSheetId="66">INDEX('62b'!d__Chart8,,1)</definedName>
    <definedName name="d_P_Small_Spreads" comment="Auto-added dynamic range" localSheetId="67">INDEX('63a-b'!d__Chart8,,1)</definedName>
    <definedName name="d_P_Small_Spreads" comment="Auto-added dynamic range" localSheetId="68">INDEX('64'!d__Chart8,,1)</definedName>
    <definedName name="d_P_Small_Spreads" comment="Auto-added dynamic range" localSheetId="69">INDEX('65a-b'!d__Chart8,,1)</definedName>
    <definedName name="d_P_Small_Spreads" comment="Auto-added dynamic range" localSheetId="71">INDEX('67'!d__Chart8,,1)</definedName>
    <definedName name="d_P_Small_Spreads" comment="Auto-added dynamic range" localSheetId="72">INDEX('68a-b '!d__Chart8,,1)</definedName>
    <definedName name="d_P_Small_Spreads" comment="Auto-added dynamic range" localSheetId="73">INDEX('69a-b '!d__Chart8,,1)</definedName>
    <definedName name="d_P_Small_Spreads" comment="Auto-added dynamic range" localSheetId="7">INDEX(d__Chart8,,1)</definedName>
    <definedName name="d_P_Small_Spreads" comment="Auto-added dynamic range" localSheetId="74">INDEX(d__Chart8,,1)</definedName>
    <definedName name="d_P_Small_Spreads" comment="Auto-added dynamic range" localSheetId="75">INDEX(d__Chart8,,1)</definedName>
    <definedName name="d_P_Small_Spreads" comment="Auto-added dynamic range" localSheetId="76">INDEX(d__Chart8,,1)</definedName>
    <definedName name="d_P_Small_Spreads" comment="Auto-added dynamic range" localSheetId="77">INDEX(d__Chart8,,1)</definedName>
    <definedName name="d_P_Small_Spreads" comment="Auto-added dynamic range" localSheetId="78">INDEX(d__Chart8,,1)</definedName>
    <definedName name="d_P_Small_Spreads" comment="Auto-added dynamic range" localSheetId="79">INDEX(d__Chart8,,1)</definedName>
    <definedName name="d_P_Small_Spreads" comment="Auto-added dynamic range" localSheetId="8">INDEX(d__Chart8,,1)</definedName>
    <definedName name="d_P_Small_Spreads" comment="Auto-added dynamic range" localSheetId="9">INDEX(d__Chart8,,1)</definedName>
    <definedName name="d_P_Small_Spreads" comment="Auto-added dynamic range">INDEX(d__Chart8,,1)</definedName>
    <definedName name="d_P_Unsec_availability" comment="Auto-added dynamic range" localSheetId="1">INDEX('1'!d__Chart5,1,)</definedName>
    <definedName name="d_P_Unsec_availability" comment="Auto-added dynamic range" localSheetId="10">INDEX(d__Chart5,1,)</definedName>
    <definedName name="d_P_Unsec_availability" comment="Auto-added dynamic range" localSheetId="11">INDEX('11'!d__Chart5,1,)</definedName>
    <definedName name="d_P_Unsec_availability" comment="Auto-added dynamic range" localSheetId="12">INDEX('12'!d__Chart5,1,)</definedName>
    <definedName name="d_P_Unsec_availability" comment="Auto-added dynamic range" localSheetId="13">INDEX('13'!d__Chart5,1,)</definedName>
    <definedName name="d_P_Unsec_availability" comment="Auto-added dynamic range" localSheetId="15">INDEX(d__Chart5,1,)</definedName>
    <definedName name="d_P_Unsec_availability" comment="Auto-added dynamic range" localSheetId="16">INDEX(d__Chart5,1,)</definedName>
    <definedName name="d_P_Unsec_availability" comment="Auto-added dynamic range" localSheetId="2">INDEX(d__Chart5,1,)</definedName>
    <definedName name="d_P_Unsec_availability" comment="Auto-added dynamic range" localSheetId="22">INDEX(d__Chart5,1,)</definedName>
    <definedName name="d_P_Unsec_availability" comment="Auto-added dynamic range" localSheetId="23">INDEX('23'!d__Chart5,1,)</definedName>
    <definedName name="d_P_Unsec_availability" comment="Auto-added dynamic range" localSheetId="24">INDEX('24'!d__Chart5,1,)</definedName>
    <definedName name="d_P_Unsec_availability" comment="Auto-added dynamic range" localSheetId="25">INDEX(d__Chart5,1,)</definedName>
    <definedName name="d_P_Unsec_availability" comment="Auto-added dynamic range" localSheetId="26">INDEX('25b'!d__Chart5,1,)</definedName>
    <definedName name="d_P_Unsec_availability" comment="Auto-added dynamic range" localSheetId="27">INDEX(d__Chart5,1,)</definedName>
    <definedName name="d_P_Unsec_availability" comment="Auto-added dynamic range" localSheetId="28">INDEX('27 '!d__Chart5,1,)</definedName>
    <definedName name="d_P_Unsec_availability" comment="Auto-added dynamic range" localSheetId="29">INDEX('28'!d__Chart5,1,)</definedName>
    <definedName name="d_P_Unsec_availability" comment="Auto-added dynamic range" localSheetId="3">INDEX(d__Chart5,1,)</definedName>
    <definedName name="d_P_Unsec_availability" comment="Auto-added dynamic range" localSheetId="31">INDEX('30'!d__Chart5,1,)</definedName>
    <definedName name="d_P_Unsec_availability" comment="Auto-added dynamic range" localSheetId="32">INDEX(d__Chart5,1,)</definedName>
    <definedName name="d_P_Unsec_availability" comment="Auto-added dynamic range" localSheetId="33">INDEX(d__Chart5,1,)</definedName>
    <definedName name="d_P_Unsec_availability" comment="Auto-added dynamic range" localSheetId="34">INDEX(d__Chart5,1,)</definedName>
    <definedName name="d_P_Unsec_availability" comment="Auto-added dynamic range" localSheetId="37">INDEX(d__Chart5,1,)</definedName>
    <definedName name="d_P_Unsec_availability" comment="Auto-added dynamic range" localSheetId="41">INDEX('39-41'!d__Chart5,1,)</definedName>
    <definedName name="d_P_Unsec_availability" comment="Auto-added dynamic range" localSheetId="4">INDEX('4'!d__Chart5,1,)</definedName>
    <definedName name="d_P_Unsec_availability" comment="Auto-added dynamic range" localSheetId="45">INDEX(d__Chart5,1,)</definedName>
    <definedName name="d_P_Unsec_availability" comment="Auto-added dynamic range" localSheetId="46">INDEX('46a-b'!d__Chart5,1,)</definedName>
    <definedName name="d_P_Unsec_availability" comment="Auto-added dynamic range" localSheetId="47">INDEX('47'!d__Chart5,1,)</definedName>
    <definedName name="d_P_Unsec_availability" comment="Auto-added dynamic range" localSheetId="48">INDEX('48a-b '!d__Chart5,1,)</definedName>
    <definedName name="d_P_Unsec_availability" comment="Auto-added dynamic range" localSheetId="49">INDEX('49a'!d__Chart5,1,)</definedName>
    <definedName name="d_P_Unsec_availability" comment="Auto-added dynamic range" localSheetId="50">INDEX('49b'!d__Chart5,1,)</definedName>
    <definedName name="d_P_Unsec_availability" comment="Auto-added dynamic range" localSheetId="5">INDEX(d__Chart5,1,)</definedName>
    <definedName name="d_P_Unsec_availability" comment="Auto-added dynamic range" localSheetId="51">INDEX('50'!d__Chart5,1,)</definedName>
    <definedName name="d_P_Unsec_availability" comment="Auto-added dynamic range" localSheetId="52">INDEX(d__Chart5,1,)</definedName>
    <definedName name="d_P_Unsec_availability" comment="Auto-added dynamic range" localSheetId="53">INDEX('53a-b'!d__Chart5,1,)</definedName>
    <definedName name="d_P_Unsec_availability" comment="Auto-added dynamic range" localSheetId="54">INDEX('53c'!d__Chart5,1,)</definedName>
    <definedName name="d_P_Unsec_availability" comment="Auto-added dynamic range" localSheetId="56">INDEX('55a'!d__Chart5,1,)</definedName>
    <definedName name="d_P_Unsec_availability" comment="Auto-added dynamic range" localSheetId="57">INDEX('55b'!d__Chart5,1,)</definedName>
    <definedName name="d_P_Unsec_availability" comment="Auto-added dynamic range" localSheetId="58">INDEX('56'!d__Chart5,1,)</definedName>
    <definedName name="d_P_Unsec_availability" comment="Auto-added dynamic range" localSheetId="59">INDEX(d__Chart5,1,)</definedName>
    <definedName name="d_P_Unsec_availability" comment="Auto-added dynamic range" localSheetId="60">INDEX('58a'!d__Chart5,1,)</definedName>
    <definedName name="d_P_Unsec_availability" comment="Auto-added dynamic range" localSheetId="61">INDEX('58b-c'!d__Chart5,1,)</definedName>
    <definedName name="d_P_Unsec_availability" comment="Auto-added dynamic range" localSheetId="62">INDEX('58d'!d__Chart5,1,)</definedName>
    <definedName name="d_P_Unsec_availability" comment="Auto-added dynamic range" localSheetId="63">INDEX('59-60'!d__Chart5,1,)</definedName>
    <definedName name="d_P_Unsec_availability" comment="Auto-added dynamic range" localSheetId="6">INDEX(d__Chart5,1,)</definedName>
    <definedName name="d_P_Unsec_availability" comment="Auto-added dynamic range" localSheetId="64">INDEX('61'!d__Chart5,1,)</definedName>
    <definedName name="d_P_Unsec_availability" comment="Auto-added dynamic range" localSheetId="65">INDEX(d__Chart5,1,)</definedName>
    <definedName name="d_P_Unsec_availability" comment="Auto-added dynamic range" localSheetId="66">INDEX('62b'!d__Chart5,1,)</definedName>
    <definedName name="d_P_Unsec_availability" comment="Auto-added dynamic range" localSheetId="67">INDEX('63a-b'!d__Chart5,1,)</definedName>
    <definedName name="d_P_Unsec_availability" comment="Auto-added dynamic range" localSheetId="68">INDEX('64'!d__Chart5,1,)</definedName>
    <definedName name="d_P_Unsec_availability" comment="Auto-added dynamic range" localSheetId="69">INDEX('65a-b'!d__Chart5,1,)</definedName>
    <definedName name="d_P_Unsec_availability" comment="Auto-added dynamic range" localSheetId="71">INDEX('67'!d__Chart5,1,)</definedName>
    <definedName name="d_P_Unsec_availability" comment="Auto-added dynamic range" localSheetId="72">INDEX('68a-b '!d__Chart5,1,)</definedName>
    <definedName name="d_P_Unsec_availability" comment="Auto-added dynamic range" localSheetId="73">INDEX('69a-b '!d__Chart5,1,)</definedName>
    <definedName name="d_P_Unsec_availability" comment="Auto-added dynamic range" localSheetId="7">INDEX(d__Chart5,1,)</definedName>
    <definedName name="d_P_Unsec_availability" comment="Auto-added dynamic range" localSheetId="74">INDEX(d__Chart5,1,)</definedName>
    <definedName name="d_P_Unsec_availability" comment="Auto-added dynamic range" localSheetId="75">INDEX(d__Chart5,1,)</definedName>
    <definedName name="d_P_Unsec_availability" comment="Auto-added dynamic range" localSheetId="76">INDEX(d__Chart5,1,)</definedName>
    <definedName name="d_P_Unsec_availability" comment="Auto-added dynamic range" localSheetId="77">INDEX(d__Chart5,1,)</definedName>
    <definedName name="d_P_Unsec_availability" comment="Auto-added dynamic range" localSheetId="78">INDEX(d__Chart5,1,)</definedName>
    <definedName name="d_P_Unsec_availability" comment="Auto-added dynamic range" localSheetId="79">INDEX(d__Chart5,1,)</definedName>
    <definedName name="d_P_Unsec_availability" comment="Auto-added dynamic range" localSheetId="8">INDEX(d__Chart5,1,)</definedName>
    <definedName name="d_P_Unsec_availability" comment="Auto-added dynamic range" localSheetId="9">INDEX(d__Chart5,1,)</definedName>
    <definedName name="d_P_Unsec_availability" comment="Auto-added dynamic range">INDEX(d__Chart5,1,)</definedName>
    <definedName name="d_Quarter__column_" comment="Auto-added dynamic range" localSheetId="1">#REF!:INDEX(#REF!,#REF!,#REF!)</definedName>
    <definedName name="d_Quarter__column_" comment="Auto-added dynamic range" localSheetId="10">#REF!:INDEX(#REF!,#REF!,#REF!)</definedName>
    <definedName name="d_Quarter__column_" comment="Auto-added dynamic range" localSheetId="11">#REF!:INDEX(#REF!,#REF!,#REF!)</definedName>
    <definedName name="d_Quarter__column_" comment="Auto-added dynamic range" localSheetId="12">#REF!:INDEX(#REF!,#REF!,#REF!)</definedName>
    <definedName name="d_Quarter__column_" comment="Auto-added dynamic range" localSheetId="13">#REF!:INDEX(#REF!,#REF!,#REF!)</definedName>
    <definedName name="d_Quarter__column_" comment="Auto-added dynamic range" localSheetId="15">#REF!:INDEX(#REF!,#REF!,#REF!)</definedName>
    <definedName name="d_Quarter__column_" comment="Auto-added dynamic range" localSheetId="16">#REF!:INDEX(#REF!,#REF!,#REF!)</definedName>
    <definedName name="d_Quarter__column_" comment="Auto-added dynamic range" localSheetId="2">#REF!:INDEX(#REF!,#REF!,#REF!)</definedName>
    <definedName name="d_Quarter__column_" comment="Auto-added dynamic range" localSheetId="23">#REF!:INDEX(#REF!,#REF!,#REF!)</definedName>
    <definedName name="d_Quarter__column_" comment="Auto-added dynamic range" localSheetId="24">#REF!:INDEX(#REF!,#REF!,#REF!)</definedName>
    <definedName name="d_Quarter__column_" comment="Auto-added dynamic range" localSheetId="25">#REF!:INDEX(#REF!,#REF!,#REF!)</definedName>
    <definedName name="d_Quarter__column_" comment="Auto-added dynamic range" localSheetId="26">#REF!:INDEX(#REF!,#REF!,#REF!)</definedName>
    <definedName name="d_Quarter__column_" comment="Auto-added dynamic range" localSheetId="27">#REF!:INDEX(#REF!,#REF!,#REF!)</definedName>
    <definedName name="d_Quarter__column_" comment="Auto-added dynamic range" localSheetId="28">#REF!:INDEX(#REF!,#REF!,#REF!)</definedName>
    <definedName name="d_Quarter__column_" comment="Auto-added dynamic range" localSheetId="29">#REF!:INDEX(#REF!,#REF!,#REF!)</definedName>
    <definedName name="d_Quarter__column_" comment="Auto-added dynamic range" localSheetId="3">#REF!:INDEX(#REF!,#REF!,#REF!)</definedName>
    <definedName name="d_Quarter__column_" comment="Auto-added dynamic range" localSheetId="31">#REF!:INDEX(#REF!,#REF!,#REF!)</definedName>
    <definedName name="d_Quarter__column_" comment="Auto-added dynamic range" localSheetId="32">#REF!:INDEX(#REF!,#REF!,#REF!)</definedName>
    <definedName name="d_Quarter__column_" comment="Auto-added dynamic range" localSheetId="33">#REF!:INDEX(#REF!,#REF!,#REF!)</definedName>
    <definedName name="d_Quarter__column_" comment="Auto-added dynamic range" localSheetId="34">#REF!:INDEX(#REF!,#REF!,#REF!)</definedName>
    <definedName name="d_Quarter__column_" comment="Auto-added dynamic range" localSheetId="37">#REF!:INDEX(#REF!,#REF!,#REF!)</definedName>
    <definedName name="d_Quarter__column_" comment="Auto-added dynamic range" localSheetId="41">#REF!:INDEX(#REF!,#REF!,#REF!)</definedName>
    <definedName name="d_Quarter__column_" comment="Auto-added dynamic range" localSheetId="4">#REF!:INDEX(#REF!,#REF!,#REF!)</definedName>
    <definedName name="d_Quarter__column_" comment="Auto-added dynamic range" localSheetId="45">#REF!:INDEX(#REF!,#REF!,#REF!)</definedName>
    <definedName name="d_Quarter__column_" comment="Auto-added dynamic range" localSheetId="46">#REF!:INDEX(#REF!,#REF!,#REF!)</definedName>
    <definedName name="d_Quarter__column_" comment="Auto-added dynamic range" localSheetId="47">#REF!:INDEX(#REF!,#REF!,#REF!)</definedName>
    <definedName name="d_Quarter__column_" comment="Auto-added dynamic range" localSheetId="48">#REF!:INDEX(#REF!,#REF!,#REF!)</definedName>
    <definedName name="d_Quarter__column_" comment="Auto-added dynamic range" localSheetId="49">#REF!:INDEX(#REF!,#REF!,#REF!)</definedName>
    <definedName name="d_Quarter__column_" comment="Auto-added dynamic range" localSheetId="50">#REF!:INDEX(#REF!,#REF!,#REF!)</definedName>
    <definedName name="d_Quarter__column_" comment="Auto-added dynamic range" localSheetId="5">#REF!:INDEX(#REF!,#REF!,#REF!)</definedName>
    <definedName name="d_Quarter__column_" comment="Auto-added dynamic range" localSheetId="51">#REF!:INDEX(#REF!,#REF!,#REF!)</definedName>
    <definedName name="d_Quarter__column_" comment="Auto-added dynamic range" localSheetId="52">#REF!:INDEX(#REF!,#REF!,#REF!)</definedName>
    <definedName name="d_Quarter__column_" comment="Auto-added dynamic range" localSheetId="53">#REF!:INDEX(#REF!,#REF!,#REF!)</definedName>
    <definedName name="d_Quarter__column_" comment="Auto-added dynamic range" localSheetId="54">#REF!:INDEX(#REF!,#REF!,#REF!)</definedName>
    <definedName name="d_Quarter__column_" comment="Auto-added dynamic range" localSheetId="56">#REF!:INDEX(#REF!,#REF!,#REF!)</definedName>
    <definedName name="d_Quarter__column_" comment="Auto-added dynamic range" localSheetId="57">#REF!:INDEX(#REF!,#REF!,#REF!)</definedName>
    <definedName name="d_Quarter__column_" comment="Auto-added dynamic range" localSheetId="58">#REF!:INDEX(#REF!,#REF!,#REF!)</definedName>
    <definedName name="d_Quarter__column_" comment="Auto-added dynamic range" localSheetId="59">#REF!:INDEX(#REF!,#REF!,#REF!)</definedName>
    <definedName name="d_Quarter__column_" comment="Auto-added dynamic range" localSheetId="60">#REF!:INDEX(#REF!,#REF!,#REF!)</definedName>
    <definedName name="d_Quarter__column_" comment="Auto-added dynamic range" localSheetId="61">#REF!:INDEX(#REF!,#REF!,#REF!)</definedName>
    <definedName name="d_Quarter__column_" comment="Auto-added dynamic range" localSheetId="62">#REF!:INDEX(#REF!,#REF!,#REF!)</definedName>
    <definedName name="d_Quarter__column_" comment="Auto-added dynamic range" localSheetId="63">#REF!:INDEX(#REF!,#REF!,#REF!)</definedName>
    <definedName name="d_Quarter__column_" comment="Auto-added dynamic range" localSheetId="6">#REF!:INDEX(#REF!,#REF!,#REF!)</definedName>
    <definedName name="d_Quarter__column_" comment="Auto-added dynamic range" localSheetId="64">#REF!:INDEX(#REF!,#REF!,#REF!)</definedName>
    <definedName name="d_Quarter__column_" comment="Auto-added dynamic range" localSheetId="65">#REF!:INDEX(#REF!,#REF!,#REF!)</definedName>
    <definedName name="d_Quarter__column_" comment="Auto-added dynamic range" localSheetId="66">#REF!:INDEX(#REF!,#REF!,#REF!)</definedName>
    <definedName name="d_Quarter__column_" comment="Auto-added dynamic range" localSheetId="67">#REF!:INDEX(#REF!,#REF!,#REF!)</definedName>
    <definedName name="d_Quarter__column_" comment="Auto-added dynamic range" localSheetId="68">#REF!:INDEX(#REF!,#REF!,#REF!)</definedName>
    <definedName name="d_Quarter__column_" comment="Auto-added dynamic range" localSheetId="69">#REF!:INDEX(#REF!,#REF!,#REF!)</definedName>
    <definedName name="d_Quarter__column_" comment="Auto-added dynamic range" localSheetId="71">#REF!:INDEX(#REF!,#REF!,#REF!)</definedName>
    <definedName name="d_Quarter__column_" comment="Auto-added dynamic range" localSheetId="72">#REF!:INDEX(#REF!,#REF!,#REF!)</definedName>
    <definedName name="d_Quarter__column_" comment="Auto-added dynamic range" localSheetId="73">#REF!:INDEX(#REF!,#REF!,#REF!)</definedName>
    <definedName name="d_Quarter__column_" comment="Auto-added dynamic range" localSheetId="7">#REF!:INDEX(#REF!,#REF!,#REF!)</definedName>
    <definedName name="d_Quarter__column_" comment="Auto-added dynamic range" localSheetId="74">#REF!:INDEX(#REF!,#REF!,#REF!)</definedName>
    <definedName name="d_Quarter__column_" comment="Auto-added dynamic range" localSheetId="75">#REF!:INDEX(#REF!,#REF!,#REF!)</definedName>
    <definedName name="d_Quarter__column_" comment="Auto-added dynamic range" localSheetId="76">#REF!:INDEX(#REF!,#REF!,#REF!)</definedName>
    <definedName name="d_Quarter__column_" comment="Auto-added dynamic range" localSheetId="77">#REF!:INDEX(#REF!,#REF!,#REF!)</definedName>
    <definedName name="d_Quarter__column_" comment="Auto-added dynamic range" localSheetId="78">#REF!:INDEX(#REF!,#REF!,#REF!)</definedName>
    <definedName name="d_Quarter__column_" comment="Auto-added dynamic range" localSheetId="79">#REF!:INDEX(#REF!,#REF!,#REF!)</definedName>
    <definedName name="d_Quarter__column_" comment="Auto-added dynamic range" localSheetId="8">#REF!:INDEX(#REF!,#REF!,#REF!)</definedName>
    <definedName name="d_Quarter__column_" comment="Auto-added dynamic range" localSheetId="9">#REF!:INDEX(#REF!,#REF!,#REF!)</definedName>
    <definedName name="d_Quarter__column_" comment="Auto-added dynamic range">#REF!:INDEX(#REF!,#REF!,#REF!)</definedName>
    <definedName name="d_Quarter_Corp" comment="Auto-added dynamic range" localSheetId="1">INDEX('1'!d__Chart7,,1)</definedName>
    <definedName name="d_Quarter_Corp" comment="Auto-added dynamic range" localSheetId="10">INDEX(d__Chart7,,1)</definedName>
    <definedName name="d_Quarter_Corp" comment="Auto-added dynamic range" localSheetId="11">INDEX('11'!d__Chart7,,1)</definedName>
    <definedName name="d_Quarter_Corp" comment="Auto-added dynamic range" localSheetId="12">INDEX('12'!d__Chart7,,1)</definedName>
    <definedName name="d_Quarter_Corp" comment="Auto-added dynamic range" localSheetId="13">INDEX('13'!d__Chart7,,1)</definedName>
    <definedName name="d_Quarter_Corp" comment="Auto-added dynamic range" localSheetId="15">INDEX(d__Chart7,,1)</definedName>
    <definedName name="d_Quarter_Corp" comment="Auto-added dynamic range" localSheetId="16">INDEX(d__Chart7,,1)</definedName>
    <definedName name="d_Quarter_Corp" comment="Auto-added dynamic range" localSheetId="2">INDEX(d__Chart7,,1)</definedName>
    <definedName name="d_Quarter_Corp" comment="Auto-added dynamic range" localSheetId="22">INDEX(d__Chart7,,1)</definedName>
    <definedName name="d_Quarter_Corp" comment="Auto-added dynamic range" localSheetId="23">INDEX('23'!d__Chart7,,1)</definedName>
    <definedName name="d_Quarter_Corp" comment="Auto-added dynamic range" localSheetId="24">INDEX('24'!d__Chart7,,1)</definedName>
    <definedName name="d_Quarter_Corp" comment="Auto-added dynamic range" localSheetId="25">INDEX(d__Chart7,,1)</definedName>
    <definedName name="d_Quarter_Corp" comment="Auto-added dynamic range" localSheetId="26">INDEX('25b'!d__Chart7,,1)</definedName>
    <definedName name="d_Quarter_Corp" comment="Auto-added dynamic range" localSheetId="27">INDEX(d__Chart7,,1)</definedName>
    <definedName name="d_Quarter_Corp" comment="Auto-added dynamic range" localSheetId="28">INDEX('27 '!d__Chart7,,1)</definedName>
    <definedName name="d_Quarter_Corp" comment="Auto-added dynamic range" localSheetId="29">INDEX('28'!d__Chart7,,1)</definedName>
    <definedName name="d_Quarter_Corp" comment="Auto-added dynamic range" localSheetId="3">INDEX(d__Chart7,,1)</definedName>
    <definedName name="d_Quarter_Corp" comment="Auto-added dynamic range" localSheetId="31">INDEX('30'!d__Chart7,,1)</definedName>
    <definedName name="d_Quarter_Corp" comment="Auto-added dynamic range" localSheetId="32">INDEX(d__Chart7,,1)</definedName>
    <definedName name="d_Quarter_Corp" comment="Auto-added dynamic range" localSheetId="33">INDEX(d__Chart7,,1)</definedName>
    <definedName name="d_Quarter_Corp" comment="Auto-added dynamic range" localSheetId="34">INDEX(d__Chart7,,1)</definedName>
    <definedName name="d_Quarter_Corp" comment="Auto-added dynamic range" localSheetId="37">INDEX(d__Chart7,,1)</definedName>
    <definedName name="d_Quarter_Corp" comment="Auto-added dynamic range" localSheetId="41">INDEX('39-41'!d__Chart7,,1)</definedName>
    <definedName name="d_Quarter_Corp" comment="Auto-added dynamic range" localSheetId="4">INDEX('4'!d__Chart7,,1)</definedName>
    <definedName name="d_Quarter_Corp" comment="Auto-added dynamic range" localSheetId="45">INDEX(d__Chart7,,1)</definedName>
    <definedName name="d_Quarter_Corp" comment="Auto-added dynamic range" localSheetId="46">INDEX('46a-b'!d__Chart7,,1)</definedName>
    <definedName name="d_Quarter_Corp" comment="Auto-added dynamic range" localSheetId="47">INDEX('47'!d__Chart7,,1)</definedName>
    <definedName name="d_Quarter_Corp" comment="Auto-added dynamic range" localSheetId="48">INDEX('48a-b '!d__Chart7,,1)</definedName>
    <definedName name="d_Quarter_Corp" comment="Auto-added dynamic range" localSheetId="49">INDEX('49a'!d__Chart7,,1)</definedName>
    <definedName name="d_Quarter_Corp" comment="Auto-added dynamic range" localSheetId="50">INDEX('49b'!d__Chart7,,1)</definedName>
    <definedName name="d_Quarter_Corp" comment="Auto-added dynamic range" localSheetId="5">INDEX(d__Chart7,,1)</definedName>
    <definedName name="d_Quarter_Corp" comment="Auto-added dynamic range" localSheetId="51">INDEX('50'!d__Chart7,,1)</definedName>
    <definedName name="d_Quarter_Corp" comment="Auto-added dynamic range" localSheetId="52">INDEX(d__Chart7,,1)</definedName>
    <definedName name="d_Quarter_Corp" comment="Auto-added dynamic range" localSheetId="53">INDEX('53a-b'!d__Chart7,,1)</definedName>
    <definedName name="d_Quarter_Corp" comment="Auto-added dynamic range" localSheetId="54">INDEX('53c'!d__Chart7,,1)</definedName>
    <definedName name="d_Quarter_Corp" comment="Auto-added dynamic range" localSheetId="56">INDEX('55a'!d__Chart7,,1)</definedName>
    <definedName name="d_Quarter_Corp" comment="Auto-added dynamic range" localSheetId="57">INDEX('55b'!d__Chart7,,1)</definedName>
    <definedName name="d_Quarter_Corp" comment="Auto-added dynamic range" localSheetId="58">INDEX('56'!d__Chart7,,1)</definedName>
    <definedName name="d_Quarter_Corp" comment="Auto-added dynamic range" localSheetId="59">INDEX(d__Chart7,,1)</definedName>
    <definedName name="d_Quarter_Corp" comment="Auto-added dynamic range" localSheetId="60">INDEX('58a'!d__Chart7,,1)</definedName>
    <definedName name="d_Quarter_Corp" comment="Auto-added dynamic range" localSheetId="61">INDEX('58b-c'!d__Chart7,,1)</definedName>
    <definedName name="d_Quarter_Corp" comment="Auto-added dynamic range" localSheetId="62">INDEX('58d'!d__Chart7,,1)</definedName>
    <definedName name="d_Quarter_Corp" comment="Auto-added dynamic range" localSheetId="63">INDEX('59-60'!d__Chart7,,1)</definedName>
    <definedName name="d_Quarter_Corp" comment="Auto-added dynamic range" localSheetId="6">INDEX(d__Chart7,,1)</definedName>
    <definedName name="d_Quarter_Corp" comment="Auto-added dynamic range" localSheetId="64">INDEX('61'!d__Chart7,,1)</definedName>
    <definedName name="d_Quarter_Corp" comment="Auto-added dynamic range" localSheetId="65">INDEX(d__Chart7,,1)</definedName>
    <definedName name="d_Quarter_Corp" comment="Auto-added dynamic range" localSheetId="66">INDEX('62b'!d__Chart7,,1)</definedName>
    <definedName name="d_Quarter_Corp" comment="Auto-added dynamic range" localSheetId="67">INDEX('63a-b'!d__Chart7,,1)</definedName>
    <definedName name="d_Quarter_Corp" comment="Auto-added dynamic range" localSheetId="68">INDEX('64'!d__Chart7,,1)</definedName>
    <definedName name="d_Quarter_Corp" comment="Auto-added dynamic range" localSheetId="69">INDEX('65a-b'!d__Chart7,,1)</definedName>
    <definedName name="d_Quarter_Corp" comment="Auto-added dynamic range" localSheetId="71">INDEX('67'!d__Chart7,,1)</definedName>
    <definedName name="d_Quarter_Corp" comment="Auto-added dynamic range" localSheetId="72">INDEX('68a-b '!d__Chart7,,1)</definedName>
    <definedName name="d_Quarter_Corp" comment="Auto-added dynamic range" localSheetId="73">INDEX('69a-b '!d__Chart7,,1)</definedName>
    <definedName name="d_Quarter_Corp" comment="Auto-added dynamic range" localSheetId="7">INDEX(d__Chart7,,1)</definedName>
    <definedName name="d_Quarter_Corp" comment="Auto-added dynamic range" localSheetId="74">INDEX(d__Chart7,,1)</definedName>
    <definedName name="d_Quarter_Corp" comment="Auto-added dynamic range" localSheetId="75">INDEX(d__Chart7,,1)</definedName>
    <definedName name="d_Quarter_Corp" comment="Auto-added dynamic range" localSheetId="76">INDEX(d__Chart7,,1)</definedName>
    <definedName name="d_Quarter_Corp" comment="Auto-added dynamic range" localSheetId="77">INDEX(d__Chart7,,1)</definedName>
    <definedName name="d_Quarter_Corp" comment="Auto-added dynamic range" localSheetId="78">INDEX(d__Chart7,,1)</definedName>
    <definedName name="d_Quarter_Corp" comment="Auto-added dynamic range" localSheetId="79">INDEX(d__Chart7,,1)</definedName>
    <definedName name="d_Quarter_Corp" comment="Auto-added dynamic range" localSheetId="8">INDEX(d__Chart7,,1)</definedName>
    <definedName name="d_Quarter_Corp" comment="Auto-added dynamic range" localSheetId="9">INDEX(d__Chart7,,1)</definedName>
    <definedName name="d_Quarter_Corp" comment="Auto-added dynamic range">INDEX(d__Chart7,,1)</definedName>
    <definedName name="d_Quarter_HHsec" comment="Auto-added dynamic range" localSheetId="1">INDEX('1'!d__Chart1,,1)</definedName>
    <definedName name="d_Quarter_HHsec" comment="Auto-added dynamic range" localSheetId="10">INDEX('10'!d__Chart1,,1)</definedName>
    <definedName name="d_Quarter_HHsec" comment="Auto-added dynamic range" localSheetId="11">INDEX('11'!d__Chart1,,1)</definedName>
    <definedName name="d_Quarter_HHsec" comment="Auto-added dynamic range" localSheetId="12">INDEX('12'!d__Chart1,,1)</definedName>
    <definedName name="d_Quarter_HHsec" comment="Auto-added dynamic range" localSheetId="13">INDEX('13'!d__Chart1,,1)</definedName>
    <definedName name="d_Quarter_HHsec" comment="Auto-added dynamic range" localSheetId="15">INDEX('15'!d__Chart1,,1)</definedName>
    <definedName name="d_Quarter_HHsec" comment="Auto-added dynamic range" localSheetId="16">INDEX('16'!d__Chart1,,1)</definedName>
    <definedName name="d_Quarter_HHsec" comment="Auto-added dynamic range" localSheetId="2">INDEX('2'!d__Chart1,,1)</definedName>
    <definedName name="d_Quarter_HHsec" comment="Auto-added dynamic range" localSheetId="22">INDEX(d__Chart1,,1)</definedName>
    <definedName name="d_Quarter_HHsec" comment="Auto-added dynamic range" localSheetId="23">INDEX('23'!d__Chart1,,1)</definedName>
    <definedName name="d_Quarter_HHsec" comment="Auto-added dynamic range" localSheetId="24">INDEX('24'!d__Chart1,,1)</definedName>
    <definedName name="d_Quarter_HHsec" comment="Auto-added dynamic range" localSheetId="25">INDEX('25a'!d__Chart1,,1)</definedName>
    <definedName name="d_Quarter_HHsec" comment="Auto-added dynamic range" localSheetId="26">INDEX('25b'!d__Chart1,,1)</definedName>
    <definedName name="d_Quarter_HHsec" comment="Auto-added dynamic range" localSheetId="27">INDEX('26'!d__Chart1,,1)</definedName>
    <definedName name="d_Quarter_HHsec" comment="Auto-added dynamic range" localSheetId="28">INDEX('27 '!d__Chart1,,1)</definedName>
    <definedName name="d_Quarter_HHsec" comment="Auto-added dynamic range" localSheetId="29">INDEX('28'!d__Chart1,,1)</definedName>
    <definedName name="d_Quarter_HHsec" comment="Auto-added dynamic range" localSheetId="3">INDEX('3'!d__Chart1,,1)</definedName>
    <definedName name="d_Quarter_HHsec" comment="Auto-added dynamic range" localSheetId="31">INDEX('30'!d__Chart1,,1)</definedName>
    <definedName name="d_Quarter_HHsec" comment="Auto-added dynamic range" localSheetId="32">INDEX('31'!d__Chart1,,1)</definedName>
    <definedName name="d_Quarter_HHsec" comment="Auto-added dynamic range" localSheetId="33">INDEX('32'!d__Chart1,,1)</definedName>
    <definedName name="d_Quarter_HHsec" comment="Auto-added dynamic range" localSheetId="34">INDEX('33'!d__Chart1,,1)</definedName>
    <definedName name="d_Quarter_HHsec" comment="Auto-added dynamic range" localSheetId="37">INDEX('36'!d__Chart1,,1)</definedName>
    <definedName name="d_Quarter_HHsec" comment="Auto-added dynamic range" localSheetId="41">INDEX('39-41'!d__Chart1,,1)</definedName>
    <definedName name="d_Quarter_HHsec" comment="Auto-added dynamic range" localSheetId="4">INDEX('4'!d__Chart1,,1)</definedName>
    <definedName name="d_Quarter_HHsec" comment="Auto-added dynamic range" localSheetId="45">INDEX('45a-c'!d__Chart1,,1)</definedName>
    <definedName name="d_Quarter_HHsec" comment="Auto-added dynamic range" localSheetId="46">INDEX('46a-b'!d__Chart1,,1)</definedName>
    <definedName name="d_Quarter_HHsec" comment="Auto-added dynamic range" localSheetId="47">INDEX('47'!d__Chart1,,1)</definedName>
    <definedName name="d_Quarter_HHsec" comment="Auto-added dynamic range" localSheetId="48">INDEX('48a-b '!d__Chart1,,1)</definedName>
    <definedName name="d_Quarter_HHsec" comment="Auto-added dynamic range" localSheetId="49">INDEX('49a'!d__Chart1,,1)</definedName>
    <definedName name="d_Quarter_HHsec" comment="Auto-added dynamic range" localSheetId="50">INDEX('49b'!d__Chart1,,1)</definedName>
    <definedName name="d_Quarter_HHsec" comment="Auto-added dynamic range" localSheetId="5">INDEX('5'!d__Chart1,,1)</definedName>
    <definedName name="d_Quarter_HHsec" comment="Auto-added dynamic range" localSheetId="51">INDEX('50'!d__Chart1,,1)</definedName>
    <definedName name="d_Quarter_HHsec" comment="Auto-added dynamic range" localSheetId="52">INDEX('51-52'!d__Chart1,,1)</definedName>
    <definedName name="d_Quarter_HHsec" comment="Auto-added dynamic range" localSheetId="53">INDEX('53a-b'!d__Chart1,,1)</definedName>
    <definedName name="d_Quarter_HHsec" comment="Auto-added dynamic range" localSheetId="54">INDEX('53c'!d__Chart1,,1)</definedName>
    <definedName name="d_Quarter_HHsec" comment="Auto-added dynamic range" localSheetId="56">INDEX('55a'!d__Chart1,,1)</definedName>
    <definedName name="d_Quarter_HHsec" comment="Auto-added dynamic range" localSheetId="57">INDEX('55b'!d__Chart1,,1)</definedName>
    <definedName name="d_Quarter_HHsec" comment="Auto-added dynamic range" localSheetId="58">INDEX('56'!d__Chart1,,1)</definedName>
    <definedName name="d_Quarter_HHsec" comment="Auto-added dynamic range" localSheetId="59">INDEX('57a-b'!d__Chart1,,1)</definedName>
    <definedName name="d_Quarter_HHsec" comment="Auto-added dynamic range" localSheetId="60">INDEX('58a'!d__Chart1,,1)</definedName>
    <definedName name="d_Quarter_HHsec" comment="Auto-added dynamic range" localSheetId="61">INDEX('58b-c'!d__Chart1,,1)</definedName>
    <definedName name="d_Quarter_HHsec" comment="Auto-added dynamic range" localSheetId="62">INDEX('58d'!d__Chart1,,1)</definedName>
    <definedName name="d_Quarter_HHsec" comment="Auto-added dynamic range" localSheetId="63">INDEX('59-60'!d__Chart1,,1)</definedName>
    <definedName name="d_Quarter_HHsec" comment="Auto-added dynamic range" localSheetId="6">INDEX('6'!d__Chart1,,1)</definedName>
    <definedName name="d_Quarter_HHsec" comment="Auto-added dynamic range" localSheetId="64">INDEX('61'!d__Chart1,,1)</definedName>
    <definedName name="d_Quarter_HHsec" comment="Auto-added dynamic range" localSheetId="65">INDEX('62a'!d__Chart1,,1)</definedName>
    <definedName name="d_Quarter_HHsec" comment="Auto-added dynamic range" localSheetId="66">INDEX('62b'!d__Chart1,,1)</definedName>
    <definedName name="d_Quarter_HHsec" comment="Auto-added dynamic range" localSheetId="67">INDEX('63a-b'!d__Chart1,,1)</definedName>
    <definedName name="d_Quarter_HHsec" comment="Auto-added dynamic range" localSheetId="68">INDEX('64'!d__Chart1,,1)</definedName>
    <definedName name="d_Quarter_HHsec" comment="Auto-added dynamic range" localSheetId="69">INDEX('65a-b'!d__Chart1,,1)</definedName>
    <definedName name="d_Quarter_HHsec" comment="Auto-added dynamic range" localSheetId="71">INDEX('67'!d__Chart1,,1)</definedName>
    <definedName name="d_Quarter_HHsec" comment="Auto-added dynamic range" localSheetId="72">INDEX('68a-b '!d__Chart1,,1)</definedName>
    <definedName name="d_Quarter_HHsec" comment="Auto-added dynamic range" localSheetId="73">INDEX('69a-b '!d__Chart1,,1)</definedName>
    <definedName name="d_Quarter_HHsec" comment="Auto-added dynamic range" localSheetId="7">INDEX('7'!d__Chart1,,1)</definedName>
    <definedName name="d_Quarter_HHsec" comment="Auto-added dynamic range" localSheetId="74">INDEX('70a-b- c'!d__Chart1,,1)</definedName>
    <definedName name="d_Quarter_HHsec" comment="Auto-added dynamic range" localSheetId="75">INDEX('70d'!d__Chart1,,1)</definedName>
    <definedName name="d_Quarter_HHsec" comment="Auto-added dynamic range" localSheetId="76">INDEX('71'!d__Chart1,,1)</definedName>
    <definedName name="d_Quarter_HHsec" comment="Auto-added dynamic range" localSheetId="77">INDEX('72'!d__Chart1,,1)</definedName>
    <definedName name="d_Quarter_HHsec" comment="Auto-added dynamic range" localSheetId="78">INDEX('73'!d__Chart1,,1)</definedName>
    <definedName name="d_Quarter_HHsec" comment="Auto-added dynamic range" localSheetId="79">INDEX('74'!d__Chart1,,1)</definedName>
    <definedName name="d_Quarter_HHsec" comment="Auto-added dynamic range" localSheetId="8">INDEX('8  '!d__Chart1,,1)</definedName>
    <definedName name="d_Quarter_HHsec" comment="Auto-added dynamic range" localSheetId="9">INDEX('9'!d__Chart1,,1)</definedName>
    <definedName name="d_Quarter_HHsec" comment="Auto-added dynamic range">INDEX(d__Chart1,,1)</definedName>
    <definedName name="d_Quarter_Unsec" comment="Auto-added dynamic range" localSheetId="1">INDEX('1'!d__Chart6_LA,,1)</definedName>
    <definedName name="d_Quarter_Unsec" comment="Auto-added dynamic range" localSheetId="10">INDEX(d__Chart6_LA,,1)</definedName>
    <definedName name="d_Quarter_Unsec" comment="Auto-added dynamic range" localSheetId="11">INDEX('11'!d__Chart6_LA,,1)</definedName>
    <definedName name="d_Quarter_Unsec" comment="Auto-added dynamic range" localSheetId="12">INDEX('12'!d__Chart6_LA,,1)</definedName>
    <definedName name="d_Quarter_Unsec" comment="Auto-added dynamic range" localSheetId="13">INDEX('13'!d__Chart6_LA,,1)</definedName>
    <definedName name="d_Quarter_Unsec" comment="Auto-added dynamic range" localSheetId="15">INDEX(d__Chart6_LA,,1)</definedName>
    <definedName name="d_Quarter_Unsec" comment="Auto-added dynamic range" localSheetId="16">INDEX(d__Chart6_LA,,1)</definedName>
    <definedName name="d_Quarter_Unsec" comment="Auto-added dynamic range" localSheetId="2">INDEX(d__Chart6_LA,,1)</definedName>
    <definedName name="d_Quarter_Unsec" comment="Auto-added dynamic range" localSheetId="22">INDEX(d__Chart6_LA,,1)</definedName>
    <definedName name="d_Quarter_Unsec" comment="Auto-added dynamic range" localSheetId="23">INDEX('23'!d__Chart6_LA,,1)</definedName>
    <definedName name="d_Quarter_Unsec" comment="Auto-added dynamic range" localSheetId="24">INDEX('24'!d__Chart6_LA,,1)</definedName>
    <definedName name="d_Quarter_Unsec" comment="Auto-added dynamic range" localSheetId="25">INDEX(d__Chart6_LA,,1)</definedName>
    <definedName name="d_Quarter_Unsec" comment="Auto-added dynamic range" localSheetId="26">INDEX('25b'!d__Chart6_LA,,1)</definedName>
    <definedName name="d_Quarter_Unsec" comment="Auto-added dynamic range" localSheetId="27">INDEX(d__Chart6_LA,,1)</definedName>
    <definedName name="d_Quarter_Unsec" comment="Auto-added dynamic range" localSheetId="28">INDEX('27 '!d__Chart6_LA,,1)</definedName>
    <definedName name="d_Quarter_Unsec" comment="Auto-added dynamic range" localSheetId="29">INDEX('28'!d__Chart6_LA,,1)</definedName>
    <definedName name="d_Quarter_Unsec" comment="Auto-added dynamic range" localSheetId="3">INDEX(d__Chart6_LA,,1)</definedName>
    <definedName name="d_Quarter_Unsec" comment="Auto-added dynamic range" localSheetId="31">INDEX('30'!d__Chart6_LA,,1)</definedName>
    <definedName name="d_Quarter_Unsec" comment="Auto-added dynamic range" localSheetId="32">INDEX(d__Chart6_LA,,1)</definedName>
    <definedName name="d_Quarter_Unsec" comment="Auto-added dynamic range" localSheetId="33">INDEX(d__Chart6_LA,,1)</definedName>
    <definedName name="d_Quarter_Unsec" comment="Auto-added dynamic range" localSheetId="34">INDEX(d__Chart6_LA,,1)</definedName>
    <definedName name="d_Quarter_Unsec" comment="Auto-added dynamic range" localSheetId="37">INDEX(d__Chart6_LA,,1)</definedName>
    <definedName name="d_Quarter_Unsec" comment="Auto-added dynamic range" localSheetId="41">INDEX('39-41'!d__Chart6_LA,,1)</definedName>
    <definedName name="d_Quarter_Unsec" comment="Auto-added dynamic range" localSheetId="4">INDEX('4'!d__Chart6_LA,,1)</definedName>
    <definedName name="d_Quarter_Unsec" comment="Auto-added dynamic range" localSheetId="45">INDEX(d__Chart6_LA,,1)</definedName>
    <definedName name="d_Quarter_Unsec" comment="Auto-added dynamic range" localSheetId="46">INDEX('46a-b'!d__Chart6_LA,,1)</definedName>
    <definedName name="d_Quarter_Unsec" comment="Auto-added dynamic range" localSheetId="47">INDEX('47'!d__Chart6_LA,,1)</definedName>
    <definedName name="d_Quarter_Unsec" comment="Auto-added dynamic range" localSheetId="48">INDEX('48a-b '!d__Chart6_LA,,1)</definedName>
    <definedName name="d_Quarter_Unsec" comment="Auto-added dynamic range" localSheetId="49">INDEX('49a'!d__Chart6_LA,,1)</definedName>
    <definedName name="d_Quarter_Unsec" comment="Auto-added dynamic range" localSheetId="50">INDEX('49b'!d__Chart6_LA,,1)</definedName>
    <definedName name="d_Quarter_Unsec" comment="Auto-added dynamic range" localSheetId="5">INDEX(d__Chart6_LA,,1)</definedName>
    <definedName name="d_Quarter_Unsec" comment="Auto-added dynamic range" localSheetId="51">INDEX('50'!d__Chart6_LA,,1)</definedName>
    <definedName name="d_Quarter_Unsec" comment="Auto-added dynamic range" localSheetId="52">INDEX(d__Chart6_LA,,1)</definedName>
    <definedName name="d_Quarter_Unsec" comment="Auto-added dynamic range" localSheetId="53">INDEX('53a-b'!d__Chart6_LA,,1)</definedName>
    <definedName name="d_Quarter_Unsec" comment="Auto-added dynamic range" localSheetId="54">INDEX('53c'!d__Chart6_LA,,1)</definedName>
    <definedName name="d_Quarter_Unsec" comment="Auto-added dynamic range" localSheetId="56">INDEX('55a'!d__Chart6_LA,,1)</definedName>
    <definedName name="d_Quarter_Unsec" comment="Auto-added dynamic range" localSheetId="57">INDEX('55b'!d__Chart6_LA,,1)</definedName>
    <definedName name="d_Quarter_Unsec" comment="Auto-added dynamic range" localSheetId="58">INDEX('56'!d__Chart6_LA,,1)</definedName>
    <definedName name="d_Quarter_Unsec" comment="Auto-added dynamic range" localSheetId="59">INDEX(d__Chart6_LA,,1)</definedName>
    <definedName name="d_Quarter_Unsec" comment="Auto-added dynamic range" localSheetId="60">INDEX('58a'!d__Chart6_LA,,1)</definedName>
    <definedName name="d_Quarter_Unsec" comment="Auto-added dynamic range" localSheetId="61">INDEX('58b-c'!d__Chart6_LA,,1)</definedName>
    <definedName name="d_Quarter_Unsec" comment="Auto-added dynamic range" localSheetId="62">INDEX('58d'!d__Chart6_LA,,1)</definedName>
    <definedName name="d_Quarter_Unsec" comment="Auto-added dynamic range" localSheetId="63">INDEX('59-60'!d__Chart6_LA,,1)</definedName>
    <definedName name="d_Quarter_Unsec" comment="Auto-added dynamic range" localSheetId="6">INDEX(d__Chart6_LA,,1)</definedName>
    <definedName name="d_Quarter_Unsec" comment="Auto-added dynamic range" localSheetId="64">INDEX('61'!d__Chart6_LA,,1)</definedName>
    <definedName name="d_Quarter_Unsec" comment="Auto-added dynamic range" localSheetId="65">INDEX(d__Chart6_LA,,1)</definedName>
    <definedName name="d_Quarter_Unsec" comment="Auto-added dynamic range" localSheetId="66">INDEX('62b'!d__Chart6_LA,,1)</definedName>
    <definedName name="d_Quarter_Unsec" comment="Auto-added dynamic range" localSheetId="67">INDEX('63a-b'!d__Chart6_LA,,1)</definedName>
    <definedName name="d_Quarter_Unsec" comment="Auto-added dynamic range" localSheetId="68">INDEX('64'!d__Chart6_LA,,1)</definedName>
    <definedName name="d_Quarter_Unsec" comment="Auto-added dynamic range" localSheetId="69">INDEX('65a-b'!d__Chart6_LA,,1)</definedName>
    <definedName name="d_Quarter_Unsec" comment="Auto-added dynamic range" localSheetId="71">INDEX('67'!d__Chart6_LA,,1)</definedName>
    <definedName name="d_Quarter_Unsec" comment="Auto-added dynamic range" localSheetId="72">INDEX('68a-b '!d__Chart6_LA,,1)</definedName>
    <definedName name="d_Quarter_Unsec" comment="Auto-added dynamic range" localSheetId="73">INDEX('69a-b '!d__Chart6_LA,,1)</definedName>
    <definedName name="d_Quarter_Unsec" comment="Auto-added dynamic range" localSheetId="7">INDEX(d__Chart6_LA,,1)</definedName>
    <definedName name="d_Quarter_Unsec" comment="Auto-added dynamic range" localSheetId="74">INDEX(d__Chart6_LA,,1)</definedName>
    <definedName name="d_Quarter_Unsec" comment="Auto-added dynamic range" localSheetId="75">INDEX(d__Chart6_LA,,1)</definedName>
    <definedName name="d_Quarter_Unsec" comment="Auto-added dynamic range" localSheetId="76">INDEX(d__Chart6_LA,,1)</definedName>
    <definedName name="d_Quarter_Unsec" comment="Auto-added dynamic range" localSheetId="77">INDEX(d__Chart6_LA,,1)</definedName>
    <definedName name="d_Quarter_Unsec" comment="Auto-added dynamic range" localSheetId="78">INDEX(d__Chart6_LA,,1)</definedName>
    <definedName name="d_Quarter_Unsec" comment="Auto-added dynamic range" localSheetId="79">INDEX(d__Chart6_LA,,1)</definedName>
    <definedName name="d_Quarter_Unsec" comment="Auto-added dynamic range" localSheetId="8">INDEX(d__Chart6_LA,,1)</definedName>
    <definedName name="d_Quarter_Unsec" comment="Auto-added dynamic range" localSheetId="9">INDEX(d__Chart6_LA,,1)</definedName>
    <definedName name="d_Quarter_Unsec" comment="Auto-added dynamic range">INDEX(d__Chart6_LA,,1)</definedName>
    <definedName name="D_S" localSheetId="1">#REF!</definedName>
    <definedName name="D_S" localSheetId="10">#REF!</definedName>
    <definedName name="D_S" localSheetId="11">#REF!</definedName>
    <definedName name="D_S" localSheetId="12">#REF!</definedName>
    <definedName name="D_S" localSheetId="13">#REF!</definedName>
    <definedName name="D_S" localSheetId="15">#REF!</definedName>
    <definedName name="D_S" localSheetId="16">#REF!</definedName>
    <definedName name="D_S" localSheetId="2">#REF!</definedName>
    <definedName name="D_S" localSheetId="23">#REF!</definedName>
    <definedName name="D_S" localSheetId="24">#REF!</definedName>
    <definedName name="D_S" localSheetId="25">#REF!</definedName>
    <definedName name="D_S" localSheetId="26">#REF!</definedName>
    <definedName name="D_S" localSheetId="27">#REF!</definedName>
    <definedName name="D_S" localSheetId="28">#REF!</definedName>
    <definedName name="D_S" localSheetId="29">#REF!</definedName>
    <definedName name="D_S" localSheetId="3">#REF!</definedName>
    <definedName name="D_S" localSheetId="31">#REF!</definedName>
    <definedName name="D_S" localSheetId="32">#REF!</definedName>
    <definedName name="D_S" localSheetId="33">#REF!</definedName>
    <definedName name="D_S" localSheetId="34">#REF!</definedName>
    <definedName name="D_S" localSheetId="37">#REF!</definedName>
    <definedName name="D_S" localSheetId="41">#REF!</definedName>
    <definedName name="D_S" localSheetId="4">#REF!</definedName>
    <definedName name="D_S" localSheetId="45">#REF!</definedName>
    <definedName name="D_S" localSheetId="46">#REF!</definedName>
    <definedName name="D_S" localSheetId="47">#REF!</definedName>
    <definedName name="D_S" localSheetId="48">#REF!</definedName>
    <definedName name="D_S" localSheetId="49">#REF!</definedName>
    <definedName name="D_S" localSheetId="50">#REF!</definedName>
    <definedName name="D_S" localSheetId="5">#REF!</definedName>
    <definedName name="D_S" localSheetId="51">#REF!</definedName>
    <definedName name="D_S" localSheetId="52">#REF!</definedName>
    <definedName name="D_S" localSheetId="53">#REF!</definedName>
    <definedName name="D_S" localSheetId="54">#REF!</definedName>
    <definedName name="D_S" localSheetId="56">#REF!</definedName>
    <definedName name="D_S" localSheetId="57">#REF!</definedName>
    <definedName name="D_S" localSheetId="58">#REF!</definedName>
    <definedName name="D_S" localSheetId="59">#REF!</definedName>
    <definedName name="D_S" localSheetId="60">#REF!</definedName>
    <definedName name="D_S" localSheetId="61">#REF!</definedName>
    <definedName name="D_S" localSheetId="62">#REF!</definedName>
    <definedName name="D_S" localSheetId="63">#REF!</definedName>
    <definedName name="D_S" localSheetId="6">#REF!</definedName>
    <definedName name="D_S" localSheetId="64">#REF!</definedName>
    <definedName name="D_S" localSheetId="65">#REF!</definedName>
    <definedName name="D_S" localSheetId="66">#REF!</definedName>
    <definedName name="D_S" localSheetId="67">#REF!</definedName>
    <definedName name="D_S" localSheetId="68">#REF!</definedName>
    <definedName name="D_S" localSheetId="69">#REF!</definedName>
    <definedName name="D_S" localSheetId="71">#REF!</definedName>
    <definedName name="D_S" localSheetId="72">#REF!</definedName>
    <definedName name="D_S" localSheetId="73">#REF!</definedName>
    <definedName name="D_S" localSheetId="7">#REF!</definedName>
    <definedName name="D_S" localSheetId="74">#REF!</definedName>
    <definedName name="D_S" localSheetId="75">#REF!</definedName>
    <definedName name="D_S" localSheetId="76">#REF!</definedName>
    <definedName name="D_S" localSheetId="77">#REF!</definedName>
    <definedName name="D_S" localSheetId="78">#REF!</definedName>
    <definedName name="D_S" localSheetId="79">#REF!</definedName>
    <definedName name="D_S" localSheetId="8">#REF!</definedName>
    <definedName name="D_S" localSheetId="9">#REF!</definedName>
    <definedName name="D_S">#REF!</definedName>
    <definedName name="d_Spreads_on_credit_card_N" comment="Auto-added dynamic range" localSheetId="1">INDEX('1'!d__Chart6_Spreads,,2)</definedName>
    <definedName name="d_Spreads_on_credit_card_N" comment="Auto-added dynamic range" localSheetId="10">INDEX(d__Chart6_Spreads,,2)</definedName>
    <definedName name="d_Spreads_on_credit_card_N" comment="Auto-added dynamic range" localSheetId="11">INDEX('11'!d__Chart6_Spreads,,2)</definedName>
    <definedName name="d_Spreads_on_credit_card_N" comment="Auto-added dynamic range" localSheetId="12">INDEX('12'!d__Chart6_Spreads,,2)</definedName>
    <definedName name="d_Spreads_on_credit_card_N" comment="Auto-added dynamic range" localSheetId="13">INDEX('13'!d__Chart6_Spreads,,2)</definedName>
    <definedName name="d_Spreads_on_credit_card_N" comment="Auto-added dynamic range" localSheetId="15">INDEX(d__Chart6_Spreads,,2)</definedName>
    <definedName name="d_Spreads_on_credit_card_N" comment="Auto-added dynamic range" localSheetId="16">INDEX(d__Chart6_Spreads,,2)</definedName>
    <definedName name="d_Spreads_on_credit_card_N" comment="Auto-added dynamic range" localSheetId="2">INDEX(d__Chart6_Spreads,,2)</definedName>
    <definedName name="d_Spreads_on_credit_card_N" comment="Auto-added dynamic range" localSheetId="22">INDEX(d__Chart6_Spreads,,2)</definedName>
    <definedName name="d_Spreads_on_credit_card_N" comment="Auto-added dynamic range" localSheetId="23">INDEX('23'!d__Chart6_Spreads,,2)</definedName>
    <definedName name="d_Spreads_on_credit_card_N" comment="Auto-added dynamic range" localSheetId="24">INDEX('24'!d__Chart6_Spreads,,2)</definedName>
    <definedName name="d_Spreads_on_credit_card_N" comment="Auto-added dynamic range" localSheetId="25">INDEX(d__Chart6_Spreads,,2)</definedName>
    <definedName name="d_Spreads_on_credit_card_N" comment="Auto-added dynamic range" localSheetId="26">INDEX('25b'!d__Chart6_Spreads,,2)</definedName>
    <definedName name="d_Spreads_on_credit_card_N" comment="Auto-added dynamic range" localSheetId="27">INDEX(d__Chart6_Spreads,,2)</definedName>
    <definedName name="d_Spreads_on_credit_card_N" comment="Auto-added dynamic range" localSheetId="28">INDEX('27 '!d__Chart6_Spreads,,2)</definedName>
    <definedName name="d_Spreads_on_credit_card_N" comment="Auto-added dynamic range" localSheetId="29">INDEX('28'!d__Chart6_Spreads,,2)</definedName>
    <definedName name="d_Spreads_on_credit_card_N" comment="Auto-added dynamic range" localSheetId="3">INDEX(d__Chart6_Spreads,,2)</definedName>
    <definedName name="d_Spreads_on_credit_card_N" comment="Auto-added dynamic range" localSheetId="31">INDEX('30'!d__Chart6_Spreads,,2)</definedName>
    <definedName name="d_Spreads_on_credit_card_N" comment="Auto-added dynamic range" localSheetId="32">INDEX(d__Chart6_Spreads,,2)</definedName>
    <definedName name="d_Spreads_on_credit_card_N" comment="Auto-added dynamic range" localSheetId="33">INDEX(d__Chart6_Spreads,,2)</definedName>
    <definedName name="d_Spreads_on_credit_card_N" comment="Auto-added dynamic range" localSheetId="34">INDEX(d__Chart6_Spreads,,2)</definedName>
    <definedName name="d_Spreads_on_credit_card_N" comment="Auto-added dynamic range" localSheetId="37">INDEX(d__Chart6_Spreads,,2)</definedName>
    <definedName name="d_Spreads_on_credit_card_N" comment="Auto-added dynamic range" localSheetId="41">INDEX('39-41'!d__Chart6_Spreads,,2)</definedName>
    <definedName name="d_Spreads_on_credit_card_N" comment="Auto-added dynamic range" localSheetId="4">INDEX('4'!d__Chart6_Spreads,,2)</definedName>
    <definedName name="d_Spreads_on_credit_card_N" comment="Auto-added dynamic range" localSheetId="45">INDEX(d__Chart6_Spreads,,2)</definedName>
    <definedName name="d_Spreads_on_credit_card_N" comment="Auto-added dynamic range" localSheetId="46">INDEX('46a-b'!d__Chart6_Spreads,,2)</definedName>
    <definedName name="d_Spreads_on_credit_card_N" comment="Auto-added dynamic range" localSheetId="47">INDEX('47'!d__Chart6_Spreads,,2)</definedName>
    <definedName name="d_Spreads_on_credit_card_N" comment="Auto-added dynamic range" localSheetId="48">INDEX('48a-b '!d__Chart6_Spreads,,2)</definedName>
    <definedName name="d_Spreads_on_credit_card_N" comment="Auto-added dynamic range" localSheetId="49">INDEX('49a'!d__Chart6_Spreads,,2)</definedName>
    <definedName name="d_Spreads_on_credit_card_N" comment="Auto-added dynamic range" localSheetId="50">INDEX('49b'!d__Chart6_Spreads,,2)</definedName>
    <definedName name="d_Spreads_on_credit_card_N" comment="Auto-added dynamic range" localSheetId="5">INDEX(d__Chart6_Spreads,,2)</definedName>
    <definedName name="d_Spreads_on_credit_card_N" comment="Auto-added dynamic range" localSheetId="51">INDEX('50'!d__Chart6_Spreads,,2)</definedName>
    <definedName name="d_Spreads_on_credit_card_N" comment="Auto-added dynamic range" localSheetId="52">INDEX(d__Chart6_Spreads,,2)</definedName>
    <definedName name="d_Spreads_on_credit_card_N" comment="Auto-added dynamic range" localSheetId="53">INDEX('53a-b'!d__Chart6_Spreads,,2)</definedName>
    <definedName name="d_Spreads_on_credit_card_N" comment="Auto-added dynamic range" localSheetId="54">INDEX('53c'!d__Chart6_Spreads,,2)</definedName>
    <definedName name="d_Spreads_on_credit_card_N" comment="Auto-added dynamic range" localSheetId="56">INDEX('55a'!d__Chart6_Spreads,,2)</definedName>
    <definedName name="d_Spreads_on_credit_card_N" comment="Auto-added dynamic range" localSheetId="57">INDEX('55b'!d__Chart6_Spreads,,2)</definedName>
    <definedName name="d_Spreads_on_credit_card_N" comment="Auto-added dynamic range" localSheetId="58">INDEX('56'!d__Chart6_Spreads,,2)</definedName>
    <definedName name="d_Spreads_on_credit_card_N" comment="Auto-added dynamic range" localSheetId="59">INDEX(d__Chart6_Spreads,,2)</definedName>
    <definedName name="d_Spreads_on_credit_card_N" comment="Auto-added dynamic range" localSheetId="60">INDEX('58a'!d__Chart6_Spreads,,2)</definedName>
    <definedName name="d_Spreads_on_credit_card_N" comment="Auto-added dynamic range" localSheetId="61">INDEX('58b-c'!d__Chart6_Spreads,,2)</definedName>
    <definedName name="d_Spreads_on_credit_card_N" comment="Auto-added dynamic range" localSheetId="62">INDEX('58d'!d__Chart6_Spreads,,2)</definedName>
    <definedName name="d_Spreads_on_credit_card_N" comment="Auto-added dynamic range" localSheetId="63">INDEX('59-60'!d__Chart6_Spreads,,2)</definedName>
    <definedName name="d_Spreads_on_credit_card_N" comment="Auto-added dynamic range" localSheetId="6">INDEX(d__Chart6_Spreads,,2)</definedName>
    <definedName name="d_Spreads_on_credit_card_N" comment="Auto-added dynamic range" localSheetId="64">INDEX('61'!d__Chart6_Spreads,,2)</definedName>
    <definedName name="d_Spreads_on_credit_card_N" comment="Auto-added dynamic range" localSheetId="65">INDEX(d__Chart6_Spreads,,2)</definedName>
    <definedName name="d_Spreads_on_credit_card_N" comment="Auto-added dynamic range" localSheetId="66">INDEX('62b'!d__Chart6_Spreads,,2)</definedName>
    <definedName name="d_Spreads_on_credit_card_N" comment="Auto-added dynamic range" localSheetId="67">INDEX('63a-b'!d__Chart6_Spreads,,2)</definedName>
    <definedName name="d_Spreads_on_credit_card_N" comment="Auto-added dynamic range" localSheetId="68">INDEX('64'!d__Chart6_Spreads,,2)</definedName>
    <definedName name="d_Spreads_on_credit_card_N" comment="Auto-added dynamic range" localSheetId="69">INDEX('65a-b'!d__Chart6_Spreads,,2)</definedName>
    <definedName name="d_Spreads_on_credit_card_N" comment="Auto-added dynamic range" localSheetId="71">INDEX('67'!d__Chart6_Spreads,,2)</definedName>
    <definedName name="d_Spreads_on_credit_card_N" comment="Auto-added dynamic range" localSheetId="72">INDEX('68a-b '!d__Chart6_Spreads,,2)</definedName>
    <definedName name="d_Spreads_on_credit_card_N" comment="Auto-added dynamic range" localSheetId="73">INDEX('69a-b '!d__Chart6_Spreads,,2)</definedName>
    <definedName name="d_Spreads_on_credit_card_N" comment="Auto-added dynamic range" localSheetId="7">INDEX(d__Chart6_Spreads,,2)</definedName>
    <definedName name="d_Spreads_on_credit_card_N" comment="Auto-added dynamic range" localSheetId="74">INDEX(d__Chart6_Spreads,,2)</definedName>
    <definedName name="d_Spreads_on_credit_card_N" comment="Auto-added dynamic range" localSheetId="75">INDEX(d__Chart6_Spreads,,2)</definedName>
    <definedName name="d_Spreads_on_credit_card_N" comment="Auto-added dynamic range" localSheetId="76">INDEX(d__Chart6_Spreads,,2)</definedName>
    <definedName name="d_Spreads_on_credit_card_N" comment="Auto-added dynamic range" localSheetId="77">INDEX(d__Chart6_Spreads,,2)</definedName>
    <definedName name="d_Spreads_on_credit_card_N" comment="Auto-added dynamic range" localSheetId="78">INDEX(d__Chart6_Spreads,,2)</definedName>
    <definedName name="d_Spreads_on_credit_card_N" comment="Auto-added dynamic range" localSheetId="79">INDEX(d__Chart6_Spreads,,2)</definedName>
    <definedName name="d_Spreads_on_credit_card_N" comment="Auto-added dynamic range" localSheetId="8">INDEX(d__Chart6_Spreads,,2)</definedName>
    <definedName name="d_Spreads_on_credit_card_N" comment="Auto-added dynamic range" localSheetId="9">INDEX(d__Chart6_Spreads,,2)</definedName>
    <definedName name="d_Spreads_on_credit_card_N" comment="Auto-added dynamic range">INDEX(d__Chart6_Spreads,,2)</definedName>
    <definedName name="d_Spreads_on_credit_card_P" comment="Auto-added dynamic range" localSheetId="1">INDEX('1'!d__Chart6_Spreads,,1)</definedName>
    <definedName name="d_Spreads_on_credit_card_P" comment="Auto-added dynamic range" localSheetId="10">INDEX(d__Chart6_Spreads,,1)</definedName>
    <definedName name="d_Spreads_on_credit_card_P" comment="Auto-added dynamic range" localSheetId="11">INDEX('11'!d__Chart6_Spreads,,1)</definedName>
    <definedName name="d_Spreads_on_credit_card_P" comment="Auto-added dynamic range" localSheetId="12">INDEX('12'!d__Chart6_Spreads,,1)</definedName>
    <definedName name="d_Spreads_on_credit_card_P" comment="Auto-added dynamic range" localSheetId="13">INDEX('13'!d__Chart6_Spreads,,1)</definedName>
    <definedName name="d_Spreads_on_credit_card_P" comment="Auto-added dynamic range" localSheetId="15">INDEX(d__Chart6_Spreads,,1)</definedName>
    <definedName name="d_Spreads_on_credit_card_P" comment="Auto-added dynamic range" localSheetId="16">INDEX(d__Chart6_Spreads,,1)</definedName>
    <definedName name="d_Spreads_on_credit_card_P" comment="Auto-added dynamic range" localSheetId="2">INDEX(d__Chart6_Spreads,,1)</definedName>
    <definedName name="d_Spreads_on_credit_card_P" comment="Auto-added dynamic range" localSheetId="22">INDEX(d__Chart6_Spreads,,1)</definedName>
    <definedName name="d_Spreads_on_credit_card_P" comment="Auto-added dynamic range" localSheetId="23">INDEX('23'!d__Chart6_Spreads,,1)</definedName>
    <definedName name="d_Spreads_on_credit_card_P" comment="Auto-added dynamic range" localSheetId="24">INDEX('24'!d__Chart6_Spreads,,1)</definedName>
    <definedName name="d_Spreads_on_credit_card_P" comment="Auto-added dynamic range" localSheetId="25">INDEX(d__Chart6_Spreads,,1)</definedName>
    <definedName name="d_Spreads_on_credit_card_P" comment="Auto-added dynamic range" localSheetId="26">INDEX('25b'!d__Chart6_Spreads,,1)</definedName>
    <definedName name="d_Spreads_on_credit_card_P" comment="Auto-added dynamic range" localSheetId="27">INDEX(d__Chart6_Spreads,,1)</definedName>
    <definedName name="d_Spreads_on_credit_card_P" comment="Auto-added dynamic range" localSheetId="28">INDEX('27 '!d__Chart6_Spreads,,1)</definedName>
    <definedName name="d_Spreads_on_credit_card_P" comment="Auto-added dynamic range" localSheetId="29">INDEX('28'!d__Chart6_Spreads,,1)</definedName>
    <definedName name="d_Spreads_on_credit_card_P" comment="Auto-added dynamic range" localSheetId="3">INDEX(d__Chart6_Spreads,,1)</definedName>
    <definedName name="d_Spreads_on_credit_card_P" comment="Auto-added dynamic range" localSheetId="31">INDEX('30'!d__Chart6_Spreads,,1)</definedName>
    <definedName name="d_Spreads_on_credit_card_P" comment="Auto-added dynamic range" localSheetId="32">INDEX(d__Chart6_Spreads,,1)</definedName>
    <definedName name="d_Spreads_on_credit_card_P" comment="Auto-added dynamic range" localSheetId="33">INDEX(d__Chart6_Spreads,,1)</definedName>
    <definedName name="d_Spreads_on_credit_card_P" comment="Auto-added dynamic range" localSheetId="34">INDEX(d__Chart6_Spreads,,1)</definedName>
    <definedName name="d_Spreads_on_credit_card_P" comment="Auto-added dynamic range" localSheetId="37">INDEX(d__Chart6_Spreads,,1)</definedName>
    <definedName name="d_Spreads_on_credit_card_P" comment="Auto-added dynamic range" localSheetId="41">INDEX('39-41'!d__Chart6_Spreads,,1)</definedName>
    <definedName name="d_Spreads_on_credit_card_P" comment="Auto-added dynamic range" localSheetId="4">INDEX('4'!d__Chart6_Spreads,,1)</definedName>
    <definedName name="d_Spreads_on_credit_card_P" comment="Auto-added dynamic range" localSheetId="45">INDEX(d__Chart6_Spreads,,1)</definedName>
    <definedName name="d_Spreads_on_credit_card_P" comment="Auto-added dynamic range" localSheetId="46">INDEX('46a-b'!d__Chart6_Spreads,,1)</definedName>
    <definedName name="d_Spreads_on_credit_card_P" comment="Auto-added dynamic range" localSheetId="47">INDEX('47'!d__Chart6_Spreads,,1)</definedName>
    <definedName name="d_Spreads_on_credit_card_P" comment="Auto-added dynamic range" localSheetId="48">INDEX('48a-b '!d__Chart6_Spreads,,1)</definedName>
    <definedName name="d_Spreads_on_credit_card_P" comment="Auto-added dynamic range" localSheetId="49">INDEX('49a'!d__Chart6_Spreads,,1)</definedName>
    <definedName name="d_Spreads_on_credit_card_P" comment="Auto-added dynamic range" localSheetId="50">INDEX('49b'!d__Chart6_Spreads,,1)</definedName>
    <definedName name="d_Spreads_on_credit_card_P" comment="Auto-added dynamic range" localSheetId="5">INDEX(d__Chart6_Spreads,,1)</definedName>
    <definedName name="d_Spreads_on_credit_card_P" comment="Auto-added dynamic range" localSheetId="51">INDEX('50'!d__Chart6_Spreads,,1)</definedName>
    <definedName name="d_Spreads_on_credit_card_P" comment="Auto-added dynamic range" localSheetId="52">INDEX(d__Chart6_Spreads,,1)</definedName>
    <definedName name="d_Spreads_on_credit_card_P" comment="Auto-added dynamic range" localSheetId="53">INDEX('53a-b'!d__Chart6_Spreads,,1)</definedName>
    <definedName name="d_Spreads_on_credit_card_P" comment="Auto-added dynamic range" localSheetId="54">INDEX('53c'!d__Chart6_Spreads,,1)</definedName>
    <definedName name="d_Spreads_on_credit_card_P" comment="Auto-added dynamic range" localSheetId="56">INDEX('55a'!d__Chart6_Spreads,,1)</definedName>
    <definedName name="d_Spreads_on_credit_card_P" comment="Auto-added dynamic range" localSheetId="57">INDEX('55b'!d__Chart6_Spreads,,1)</definedName>
    <definedName name="d_Spreads_on_credit_card_P" comment="Auto-added dynamic range" localSheetId="58">INDEX('56'!d__Chart6_Spreads,,1)</definedName>
    <definedName name="d_Spreads_on_credit_card_P" comment="Auto-added dynamic range" localSheetId="59">INDEX(d__Chart6_Spreads,,1)</definedName>
    <definedName name="d_Spreads_on_credit_card_P" comment="Auto-added dynamic range" localSheetId="60">INDEX('58a'!d__Chart6_Spreads,,1)</definedName>
    <definedName name="d_Spreads_on_credit_card_P" comment="Auto-added dynamic range" localSheetId="61">INDEX('58b-c'!d__Chart6_Spreads,,1)</definedName>
    <definedName name="d_Spreads_on_credit_card_P" comment="Auto-added dynamic range" localSheetId="62">INDEX('58d'!d__Chart6_Spreads,,1)</definedName>
    <definedName name="d_Spreads_on_credit_card_P" comment="Auto-added dynamic range" localSheetId="63">INDEX('59-60'!d__Chart6_Spreads,,1)</definedName>
    <definedName name="d_Spreads_on_credit_card_P" comment="Auto-added dynamic range" localSheetId="6">INDEX(d__Chart6_Spreads,,1)</definedName>
    <definedName name="d_Spreads_on_credit_card_P" comment="Auto-added dynamic range" localSheetId="64">INDEX('61'!d__Chart6_Spreads,,1)</definedName>
    <definedName name="d_Spreads_on_credit_card_P" comment="Auto-added dynamic range" localSheetId="65">INDEX(d__Chart6_Spreads,,1)</definedName>
    <definedName name="d_Spreads_on_credit_card_P" comment="Auto-added dynamic range" localSheetId="66">INDEX('62b'!d__Chart6_Spreads,,1)</definedName>
    <definedName name="d_Spreads_on_credit_card_P" comment="Auto-added dynamic range" localSheetId="67">INDEX('63a-b'!d__Chart6_Spreads,,1)</definedName>
    <definedName name="d_Spreads_on_credit_card_P" comment="Auto-added dynamic range" localSheetId="68">INDEX('64'!d__Chart6_Spreads,,1)</definedName>
    <definedName name="d_Spreads_on_credit_card_P" comment="Auto-added dynamic range" localSheetId="69">INDEX('65a-b'!d__Chart6_Spreads,,1)</definedName>
    <definedName name="d_Spreads_on_credit_card_P" comment="Auto-added dynamic range" localSheetId="71">INDEX('67'!d__Chart6_Spreads,,1)</definedName>
    <definedName name="d_Spreads_on_credit_card_P" comment="Auto-added dynamic range" localSheetId="72">INDEX('68a-b '!d__Chart6_Spreads,,1)</definedName>
    <definedName name="d_Spreads_on_credit_card_P" comment="Auto-added dynamic range" localSheetId="73">INDEX('69a-b '!d__Chart6_Spreads,,1)</definedName>
    <definedName name="d_Spreads_on_credit_card_P" comment="Auto-added dynamic range" localSheetId="7">INDEX(d__Chart6_Spreads,,1)</definedName>
    <definedName name="d_Spreads_on_credit_card_P" comment="Auto-added dynamic range" localSheetId="74">INDEX(d__Chart6_Spreads,,1)</definedName>
    <definedName name="d_Spreads_on_credit_card_P" comment="Auto-added dynamic range" localSheetId="75">INDEX(d__Chart6_Spreads,,1)</definedName>
    <definedName name="d_Spreads_on_credit_card_P" comment="Auto-added dynamic range" localSheetId="76">INDEX(d__Chart6_Spreads,,1)</definedName>
    <definedName name="d_Spreads_on_credit_card_P" comment="Auto-added dynamic range" localSheetId="77">INDEX(d__Chart6_Spreads,,1)</definedName>
    <definedName name="d_Spreads_on_credit_card_P" comment="Auto-added dynamic range" localSheetId="78">INDEX(d__Chart6_Spreads,,1)</definedName>
    <definedName name="d_Spreads_on_credit_card_P" comment="Auto-added dynamic range" localSheetId="79">INDEX(d__Chart6_Spreads,,1)</definedName>
    <definedName name="d_Spreads_on_credit_card_P" comment="Auto-added dynamic range" localSheetId="8">INDEX(d__Chart6_Spreads,,1)</definedName>
    <definedName name="d_Spreads_on_credit_card_P" comment="Auto-added dynamic range" localSheetId="9">INDEX(d__Chart6_Spreads,,1)</definedName>
    <definedName name="d_Spreads_on_credit_card_P" comment="Auto-added dynamic range">INDEX(d__Chart6_Spreads,,1)</definedName>
    <definedName name="d_Spreads_on_other_pccs_core_unsecured_N" comment="Auto-added dynamic range" localSheetId="1">INDEX('1'!d__Chart6_Spreads,,4)</definedName>
    <definedName name="d_Spreads_on_other_pccs_core_unsecured_N" comment="Auto-added dynamic range" localSheetId="10">INDEX(d__Chart6_Spreads,,4)</definedName>
    <definedName name="d_Spreads_on_other_pccs_core_unsecured_N" comment="Auto-added dynamic range" localSheetId="11">INDEX('11'!d__Chart6_Spreads,,4)</definedName>
    <definedName name="d_Spreads_on_other_pccs_core_unsecured_N" comment="Auto-added dynamic range" localSheetId="12">INDEX('12'!d__Chart6_Spreads,,4)</definedName>
    <definedName name="d_Spreads_on_other_pccs_core_unsecured_N" comment="Auto-added dynamic range" localSheetId="13">INDEX('13'!d__Chart6_Spreads,,4)</definedName>
    <definedName name="d_Spreads_on_other_pccs_core_unsecured_N" comment="Auto-added dynamic range" localSheetId="15">INDEX(d__Chart6_Spreads,,4)</definedName>
    <definedName name="d_Spreads_on_other_pccs_core_unsecured_N" comment="Auto-added dynamic range" localSheetId="16">INDEX(d__Chart6_Spreads,,4)</definedName>
    <definedName name="d_Spreads_on_other_pccs_core_unsecured_N" comment="Auto-added dynamic range" localSheetId="2">INDEX(d__Chart6_Spreads,,4)</definedName>
    <definedName name="d_Spreads_on_other_pccs_core_unsecured_N" comment="Auto-added dynamic range" localSheetId="22">INDEX(d__Chart6_Spreads,,4)</definedName>
    <definedName name="d_Spreads_on_other_pccs_core_unsecured_N" comment="Auto-added dynamic range" localSheetId="23">INDEX('23'!d__Chart6_Spreads,,4)</definedName>
    <definedName name="d_Spreads_on_other_pccs_core_unsecured_N" comment="Auto-added dynamic range" localSheetId="24">INDEX('24'!d__Chart6_Spreads,,4)</definedName>
    <definedName name="d_Spreads_on_other_pccs_core_unsecured_N" comment="Auto-added dynamic range" localSheetId="25">INDEX(d__Chart6_Spreads,,4)</definedName>
    <definedName name="d_Spreads_on_other_pccs_core_unsecured_N" comment="Auto-added dynamic range" localSheetId="26">INDEX('25b'!d__Chart6_Spreads,,4)</definedName>
    <definedName name="d_Spreads_on_other_pccs_core_unsecured_N" comment="Auto-added dynamic range" localSheetId="27">INDEX(d__Chart6_Spreads,,4)</definedName>
    <definedName name="d_Spreads_on_other_pccs_core_unsecured_N" comment="Auto-added dynamic range" localSheetId="28">INDEX('27 '!d__Chart6_Spreads,,4)</definedName>
    <definedName name="d_Spreads_on_other_pccs_core_unsecured_N" comment="Auto-added dynamic range" localSheetId="29">INDEX('28'!d__Chart6_Spreads,,4)</definedName>
    <definedName name="d_Spreads_on_other_pccs_core_unsecured_N" comment="Auto-added dynamic range" localSheetId="3">INDEX(d__Chart6_Spreads,,4)</definedName>
    <definedName name="d_Spreads_on_other_pccs_core_unsecured_N" comment="Auto-added dynamic range" localSheetId="31">INDEX('30'!d__Chart6_Spreads,,4)</definedName>
    <definedName name="d_Spreads_on_other_pccs_core_unsecured_N" comment="Auto-added dynamic range" localSheetId="32">INDEX(d__Chart6_Spreads,,4)</definedName>
    <definedName name="d_Spreads_on_other_pccs_core_unsecured_N" comment="Auto-added dynamic range" localSheetId="33">INDEX(d__Chart6_Spreads,,4)</definedName>
    <definedName name="d_Spreads_on_other_pccs_core_unsecured_N" comment="Auto-added dynamic range" localSheetId="34">INDEX(d__Chart6_Spreads,,4)</definedName>
    <definedName name="d_Spreads_on_other_pccs_core_unsecured_N" comment="Auto-added dynamic range" localSheetId="37">INDEX(d__Chart6_Spreads,,4)</definedName>
    <definedName name="d_Spreads_on_other_pccs_core_unsecured_N" comment="Auto-added dynamic range" localSheetId="41">INDEX('39-41'!d__Chart6_Spreads,,4)</definedName>
    <definedName name="d_Spreads_on_other_pccs_core_unsecured_N" comment="Auto-added dynamic range" localSheetId="4">INDEX('4'!d__Chart6_Spreads,,4)</definedName>
    <definedName name="d_Spreads_on_other_pccs_core_unsecured_N" comment="Auto-added dynamic range" localSheetId="45">INDEX(d__Chart6_Spreads,,4)</definedName>
    <definedName name="d_Spreads_on_other_pccs_core_unsecured_N" comment="Auto-added dynamic range" localSheetId="46">INDEX('46a-b'!d__Chart6_Spreads,,4)</definedName>
    <definedName name="d_Spreads_on_other_pccs_core_unsecured_N" comment="Auto-added dynamic range" localSheetId="47">INDEX('47'!d__Chart6_Spreads,,4)</definedName>
    <definedName name="d_Spreads_on_other_pccs_core_unsecured_N" comment="Auto-added dynamic range" localSheetId="48">INDEX('48a-b '!d__Chart6_Spreads,,4)</definedName>
    <definedName name="d_Spreads_on_other_pccs_core_unsecured_N" comment="Auto-added dynamic range" localSheetId="49">INDEX('49a'!d__Chart6_Spreads,,4)</definedName>
    <definedName name="d_Spreads_on_other_pccs_core_unsecured_N" comment="Auto-added dynamic range" localSheetId="50">INDEX('49b'!d__Chart6_Spreads,,4)</definedName>
    <definedName name="d_Spreads_on_other_pccs_core_unsecured_N" comment="Auto-added dynamic range" localSheetId="5">INDEX(d__Chart6_Spreads,,4)</definedName>
    <definedName name="d_Spreads_on_other_pccs_core_unsecured_N" comment="Auto-added dynamic range" localSheetId="51">INDEX('50'!d__Chart6_Spreads,,4)</definedName>
    <definedName name="d_Spreads_on_other_pccs_core_unsecured_N" comment="Auto-added dynamic range" localSheetId="52">INDEX(d__Chart6_Spreads,,4)</definedName>
    <definedName name="d_Spreads_on_other_pccs_core_unsecured_N" comment="Auto-added dynamic range" localSheetId="53">INDEX('53a-b'!d__Chart6_Spreads,,4)</definedName>
    <definedName name="d_Spreads_on_other_pccs_core_unsecured_N" comment="Auto-added dynamic range" localSheetId="54">INDEX('53c'!d__Chart6_Spreads,,4)</definedName>
    <definedName name="d_Spreads_on_other_pccs_core_unsecured_N" comment="Auto-added dynamic range" localSheetId="56">INDEX('55a'!d__Chart6_Spreads,,4)</definedName>
    <definedName name="d_Spreads_on_other_pccs_core_unsecured_N" comment="Auto-added dynamic range" localSheetId="57">INDEX('55b'!d__Chart6_Spreads,,4)</definedName>
    <definedName name="d_Spreads_on_other_pccs_core_unsecured_N" comment="Auto-added dynamic range" localSheetId="58">INDEX('56'!d__Chart6_Spreads,,4)</definedName>
    <definedName name="d_Spreads_on_other_pccs_core_unsecured_N" comment="Auto-added dynamic range" localSheetId="59">INDEX(d__Chart6_Spreads,,4)</definedName>
    <definedName name="d_Spreads_on_other_pccs_core_unsecured_N" comment="Auto-added dynamic range" localSheetId="60">INDEX('58a'!d__Chart6_Spreads,,4)</definedName>
    <definedName name="d_Spreads_on_other_pccs_core_unsecured_N" comment="Auto-added dynamic range" localSheetId="61">INDEX('58b-c'!d__Chart6_Spreads,,4)</definedName>
    <definedName name="d_Spreads_on_other_pccs_core_unsecured_N" comment="Auto-added dynamic range" localSheetId="62">INDEX('58d'!d__Chart6_Spreads,,4)</definedName>
    <definedName name="d_Spreads_on_other_pccs_core_unsecured_N" comment="Auto-added dynamic range" localSheetId="63">INDEX('59-60'!d__Chart6_Spreads,,4)</definedName>
    <definedName name="d_Spreads_on_other_pccs_core_unsecured_N" comment="Auto-added dynamic range" localSheetId="6">INDEX(d__Chart6_Spreads,,4)</definedName>
    <definedName name="d_Spreads_on_other_pccs_core_unsecured_N" comment="Auto-added dynamic range" localSheetId="64">INDEX('61'!d__Chart6_Spreads,,4)</definedName>
    <definedName name="d_Spreads_on_other_pccs_core_unsecured_N" comment="Auto-added dynamic range" localSheetId="65">INDEX(d__Chart6_Spreads,,4)</definedName>
    <definedName name="d_Spreads_on_other_pccs_core_unsecured_N" comment="Auto-added dynamic range" localSheetId="66">INDEX('62b'!d__Chart6_Spreads,,4)</definedName>
    <definedName name="d_Spreads_on_other_pccs_core_unsecured_N" comment="Auto-added dynamic range" localSheetId="67">INDEX('63a-b'!d__Chart6_Spreads,,4)</definedName>
    <definedName name="d_Spreads_on_other_pccs_core_unsecured_N" comment="Auto-added dynamic range" localSheetId="68">INDEX('64'!d__Chart6_Spreads,,4)</definedName>
    <definedName name="d_Spreads_on_other_pccs_core_unsecured_N" comment="Auto-added dynamic range" localSheetId="69">INDEX('65a-b'!d__Chart6_Spreads,,4)</definedName>
    <definedName name="d_Spreads_on_other_pccs_core_unsecured_N" comment="Auto-added dynamic range" localSheetId="71">INDEX('67'!d__Chart6_Spreads,,4)</definedName>
    <definedName name="d_Spreads_on_other_pccs_core_unsecured_N" comment="Auto-added dynamic range" localSheetId="72">INDEX('68a-b '!d__Chart6_Spreads,,4)</definedName>
    <definedName name="d_Spreads_on_other_pccs_core_unsecured_N" comment="Auto-added dynamic range" localSheetId="73">INDEX('69a-b '!d__Chart6_Spreads,,4)</definedName>
    <definedName name="d_Spreads_on_other_pccs_core_unsecured_N" comment="Auto-added dynamic range" localSheetId="7">INDEX(d__Chart6_Spreads,,4)</definedName>
    <definedName name="d_Spreads_on_other_pccs_core_unsecured_N" comment="Auto-added dynamic range" localSheetId="74">INDEX(d__Chart6_Spreads,,4)</definedName>
    <definedName name="d_Spreads_on_other_pccs_core_unsecured_N" comment="Auto-added dynamic range" localSheetId="75">INDEX(d__Chart6_Spreads,,4)</definedName>
    <definedName name="d_Spreads_on_other_pccs_core_unsecured_N" comment="Auto-added dynamic range" localSheetId="76">INDEX(d__Chart6_Spreads,,4)</definedName>
    <definedName name="d_Spreads_on_other_pccs_core_unsecured_N" comment="Auto-added dynamic range" localSheetId="77">INDEX(d__Chart6_Spreads,,4)</definedName>
    <definedName name="d_Spreads_on_other_pccs_core_unsecured_N" comment="Auto-added dynamic range" localSheetId="78">INDEX(d__Chart6_Spreads,,4)</definedName>
    <definedName name="d_Spreads_on_other_pccs_core_unsecured_N" comment="Auto-added dynamic range" localSheetId="79">INDEX(d__Chart6_Spreads,,4)</definedName>
    <definedName name="d_Spreads_on_other_pccs_core_unsecured_N" comment="Auto-added dynamic range" localSheetId="8">INDEX(d__Chart6_Spreads,,4)</definedName>
    <definedName name="d_Spreads_on_other_pccs_core_unsecured_N" comment="Auto-added dynamic range" localSheetId="9">INDEX(d__Chart6_Spreads,,4)</definedName>
    <definedName name="d_Spreads_on_other_pccs_core_unsecured_N" comment="Auto-added dynamic range">INDEX(d__Chart6_Spreads,,4)</definedName>
    <definedName name="d_Spreads_on_other_pccs_core_unsecured_P" comment="Auto-added dynamic range" localSheetId="1">INDEX('1'!d__Chart6_Spreads,,3)</definedName>
    <definedName name="d_Spreads_on_other_pccs_core_unsecured_P" comment="Auto-added dynamic range" localSheetId="10">INDEX(d__Chart6_Spreads,,3)</definedName>
    <definedName name="d_Spreads_on_other_pccs_core_unsecured_P" comment="Auto-added dynamic range" localSheetId="11">INDEX('11'!d__Chart6_Spreads,,3)</definedName>
    <definedName name="d_Spreads_on_other_pccs_core_unsecured_P" comment="Auto-added dynamic range" localSheetId="12">INDEX('12'!d__Chart6_Spreads,,3)</definedName>
    <definedName name="d_Spreads_on_other_pccs_core_unsecured_P" comment="Auto-added dynamic range" localSheetId="13">INDEX('13'!d__Chart6_Spreads,,3)</definedName>
    <definedName name="d_Spreads_on_other_pccs_core_unsecured_P" comment="Auto-added dynamic range" localSheetId="15">INDEX(d__Chart6_Spreads,,3)</definedName>
    <definedName name="d_Spreads_on_other_pccs_core_unsecured_P" comment="Auto-added dynamic range" localSheetId="16">INDEX(d__Chart6_Spreads,,3)</definedName>
    <definedName name="d_Spreads_on_other_pccs_core_unsecured_P" comment="Auto-added dynamic range" localSheetId="2">INDEX(d__Chart6_Spreads,,3)</definedName>
    <definedName name="d_Spreads_on_other_pccs_core_unsecured_P" comment="Auto-added dynamic range" localSheetId="22">INDEX(d__Chart6_Spreads,,3)</definedName>
    <definedName name="d_Spreads_on_other_pccs_core_unsecured_P" comment="Auto-added dynamic range" localSheetId="23">INDEX('23'!d__Chart6_Spreads,,3)</definedName>
    <definedName name="d_Spreads_on_other_pccs_core_unsecured_P" comment="Auto-added dynamic range" localSheetId="24">INDEX('24'!d__Chart6_Spreads,,3)</definedName>
    <definedName name="d_Spreads_on_other_pccs_core_unsecured_P" comment="Auto-added dynamic range" localSheetId="25">INDEX(d__Chart6_Spreads,,3)</definedName>
    <definedName name="d_Spreads_on_other_pccs_core_unsecured_P" comment="Auto-added dynamic range" localSheetId="26">INDEX('25b'!d__Chart6_Spreads,,3)</definedName>
    <definedName name="d_Spreads_on_other_pccs_core_unsecured_P" comment="Auto-added dynamic range" localSheetId="27">INDEX(d__Chart6_Spreads,,3)</definedName>
    <definedName name="d_Spreads_on_other_pccs_core_unsecured_P" comment="Auto-added dynamic range" localSheetId="28">INDEX('27 '!d__Chart6_Spreads,,3)</definedName>
    <definedName name="d_Spreads_on_other_pccs_core_unsecured_P" comment="Auto-added dynamic range" localSheetId="29">INDEX('28'!d__Chart6_Spreads,,3)</definedName>
    <definedName name="d_Spreads_on_other_pccs_core_unsecured_P" comment="Auto-added dynamic range" localSheetId="3">INDEX(d__Chart6_Spreads,,3)</definedName>
    <definedName name="d_Spreads_on_other_pccs_core_unsecured_P" comment="Auto-added dynamic range" localSheetId="31">INDEX('30'!d__Chart6_Spreads,,3)</definedName>
    <definedName name="d_Spreads_on_other_pccs_core_unsecured_P" comment="Auto-added dynamic range" localSheetId="32">INDEX(d__Chart6_Spreads,,3)</definedName>
    <definedName name="d_Spreads_on_other_pccs_core_unsecured_P" comment="Auto-added dynamic range" localSheetId="33">INDEX(d__Chart6_Spreads,,3)</definedName>
    <definedName name="d_Spreads_on_other_pccs_core_unsecured_P" comment="Auto-added dynamic range" localSheetId="34">INDEX(d__Chart6_Spreads,,3)</definedName>
    <definedName name="d_Spreads_on_other_pccs_core_unsecured_P" comment="Auto-added dynamic range" localSheetId="37">INDEX(d__Chart6_Spreads,,3)</definedName>
    <definedName name="d_Spreads_on_other_pccs_core_unsecured_P" comment="Auto-added dynamic range" localSheetId="41">INDEX('39-41'!d__Chart6_Spreads,,3)</definedName>
    <definedName name="d_Spreads_on_other_pccs_core_unsecured_P" comment="Auto-added dynamic range" localSheetId="4">INDEX('4'!d__Chart6_Spreads,,3)</definedName>
    <definedName name="d_Spreads_on_other_pccs_core_unsecured_P" comment="Auto-added dynamic range" localSheetId="45">INDEX(d__Chart6_Spreads,,3)</definedName>
    <definedName name="d_Spreads_on_other_pccs_core_unsecured_P" comment="Auto-added dynamic range" localSheetId="46">INDEX('46a-b'!d__Chart6_Spreads,,3)</definedName>
    <definedName name="d_Spreads_on_other_pccs_core_unsecured_P" comment="Auto-added dynamic range" localSheetId="47">INDEX('47'!d__Chart6_Spreads,,3)</definedName>
    <definedName name="d_Spreads_on_other_pccs_core_unsecured_P" comment="Auto-added dynamic range" localSheetId="48">INDEX('48a-b '!d__Chart6_Spreads,,3)</definedName>
    <definedName name="d_Spreads_on_other_pccs_core_unsecured_P" comment="Auto-added dynamic range" localSheetId="49">INDEX('49a'!d__Chart6_Spreads,,3)</definedName>
    <definedName name="d_Spreads_on_other_pccs_core_unsecured_P" comment="Auto-added dynamic range" localSheetId="50">INDEX('49b'!d__Chart6_Spreads,,3)</definedName>
    <definedName name="d_Spreads_on_other_pccs_core_unsecured_P" comment="Auto-added dynamic range" localSheetId="5">INDEX(d__Chart6_Spreads,,3)</definedName>
    <definedName name="d_Spreads_on_other_pccs_core_unsecured_P" comment="Auto-added dynamic range" localSheetId="51">INDEX('50'!d__Chart6_Spreads,,3)</definedName>
    <definedName name="d_Spreads_on_other_pccs_core_unsecured_P" comment="Auto-added dynamic range" localSheetId="52">INDEX(d__Chart6_Spreads,,3)</definedName>
    <definedName name="d_Spreads_on_other_pccs_core_unsecured_P" comment="Auto-added dynamic range" localSheetId="53">INDEX('53a-b'!d__Chart6_Spreads,,3)</definedName>
    <definedName name="d_Spreads_on_other_pccs_core_unsecured_P" comment="Auto-added dynamic range" localSheetId="54">INDEX('53c'!d__Chart6_Spreads,,3)</definedName>
    <definedName name="d_Spreads_on_other_pccs_core_unsecured_P" comment="Auto-added dynamic range" localSheetId="56">INDEX('55a'!d__Chart6_Spreads,,3)</definedName>
    <definedName name="d_Spreads_on_other_pccs_core_unsecured_P" comment="Auto-added dynamic range" localSheetId="57">INDEX('55b'!d__Chart6_Spreads,,3)</definedName>
    <definedName name="d_Spreads_on_other_pccs_core_unsecured_P" comment="Auto-added dynamic range" localSheetId="58">INDEX('56'!d__Chart6_Spreads,,3)</definedName>
    <definedName name="d_Spreads_on_other_pccs_core_unsecured_P" comment="Auto-added dynamic range" localSheetId="59">INDEX(d__Chart6_Spreads,,3)</definedName>
    <definedName name="d_Spreads_on_other_pccs_core_unsecured_P" comment="Auto-added dynamic range" localSheetId="60">INDEX('58a'!d__Chart6_Spreads,,3)</definedName>
    <definedName name="d_Spreads_on_other_pccs_core_unsecured_P" comment="Auto-added dynamic range" localSheetId="61">INDEX('58b-c'!d__Chart6_Spreads,,3)</definedName>
    <definedName name="d_Spreads_on_other_pccs_core_unsecured_P" comment="Auto-added dynamic range" localSheetId="62">INDEX('58d'!d__Chart6_Spreads,,3)</definedName>
    <definedName name="d_Spreads_on_other_pccs_core_unsecured_P" comment="Auto-added dynamic range" localSheetId="63">INDEX('59-60'!d__Chart6_Spreads,,3)</definedName>
    <definedName name="d_Spreads_on_other_pccs_core_unsecured_P" comment="Auto-added dynamic range" localSheetId="6">INDEX(d__Chart6_Spreads,,3)</definedName>
    <definedName name="d_Spreads_on_other_pccs_core_unsecured_P" comment="Auto-added dynamic range" localSheetId="64">INDEX('61'!d__Chart6_Spreads,,3)</definedName>
    <definedName name="d_Spreads_on_other_pccs_core_unsecured_P" comment="Auto-added dynamic range" localSheetId="65">INDEX(d__Chart6_Spreads,,3)</definedName>
    <definedName name="d_Spreads_on_other_pccs_core_unsecured_P" comment="Auto-added dynamic range" localSheetId="66">INDEX('62b'!d__Chart6_Spreads,,3)</definedName>
    <definedName name="d_Spreads_on_other_pccs_core_unsecured_P" comment="Auto-added dynamic range" localSheetId="67">INDEX('63a-b'!d__Chart6_Spreads,,3)</definedName>
    <definedName name="d_Spreads_on_other_pccs_core_unsecured_P" comment="Auto-added dynamic range" localSheetId="68">INDEX('64'!d__Chart6_Spreads,,3)</definedName>
    <definedName name="d_Spreads_on_other_pccs_core_unsecured_P" comment="Auto-added dynamic range" localSheetId="69">INDEX('65a-b'!d__Chart6_Spreads,,3)</definedName>
    <definedName name="d_Spreads_on_other_pccs_core_unsecured_P" comment="Auto-added dynamic range" localSheetId="71">INDEX('67'!d__Chart6_Spreads,,3)</definedName>
    <definedName name="d_Spreads_on_other_pccs_core_unsecured_P" comment="Auto-added dynamic range" localSheetId="72">INDEX('68a-b '!d__Chart6_Spreads,,3)</definedName>
    <definedName name="d_Spreads_on_other_pccs_core_unsecured_P" comment="Auto-added dynamic range" localSheetId="73">INDEX('69a-b '!d__Chart6_Spreads,,3)</definedName>
    <definedName name="d_Spreads_on_other_pccs_core_unsecured_P" comment="Auto-added dynamic range" localSheetId="7">INDEX(d__Chart6_Spreads,,3)</definedName>
    <definedName name="d_Spreads_on_other_pccs_core_unsecured_P" comment="Auto-added dynamic range" localSheetId="74">INDEX(d__Chart6_Spreads,,3)</definedName>
    <definedName name="d_Spreads_on_other_pccs_core_unsecured_P" comment="Auto-added dynamic range" localSheetId="75">INDEX(d__Chart6_Spreads,,3)</definedName>
    <definedName name="d_Spreads_on_other_pccs_core_unsecured_P" comment="Auto-added dynamic range" localSheetId="76">INDEX(d__Chart6_Spreads,,3)</definedName>
    <definedName name="d_Spreads_on_other_pccs_core_unsecured_P" comment="Auto-added dynamic range" localSheetId="77">INDEX(d__Chart6_Spreads,,3)</definedName>
    <definedName name="d_Spreads_on_other_pccs_core_unsecured_P" comment="Auto-added dynamic range" localSheetId="78">INDEX(d__Chart6_Spreads,,3)</definedName>
    <definedName name="d_Spreads_on_other_pccs_core_unsecured_P" comment="Auto-added dynamic range" localSheetId="79">INDEX(d__Chart6_Spreads,,3)</definedName>
    <definedName name="d_Spreads_on_other_pccs_core_unsecured_P" comment="Auto-added dynamic range" localSheetId="8">INDEX(d__Chart6_Spreads,,3)</definedName>
    <definedName name="d_Spreads_on_other_pccs_core_unsecured_P" comment="Auto-added dynamic range" localSheetId="9">INDEX(d__Chart6_Spreads,,3)</definedName>
    <definedName name="d_Spreads_on_other_pccs_core_unsecured_P" comment="Auto-added dynamic range">INDEX(d__Chart6_Spreads,,3)</definedName>
    <definedName name="D_SRM" localSheetId="1">#REF!</definedName>
    <definedName name="D_SRM" localSheetId="10">#REF!</definedName>
    <definedName name="D_SRM" localSheetId="11">#REF!</definedName>
    <definedName name="D_SRM" localSheetId="12">#REF!</definedName>
    <definedName name="D_SRM" localSheetId="13">#REF!</definedName>
    <definedName name="D_SRM" localSheetId="15">#REF!</definedName>
    <definedName name="D_SRM" localSheetId="16">#REF!</definedName>
    <definedName name="D_SRM" localSheetId="2">#REF!</definedName>
    <definedName name="D_SRM" localSheetId="23">#REF!</definedName>
    <definedName name="D_SRM" localSheetId="24">#REF!</definedName>
    <definedName name="D_SRM" localSheetId="25">#REF!</definedName>
    <definedName name="D_SRM" localSheetId="26">#REF!</definedName>
    <definedName name="D_SRM" localSheetId="27">#REF!</definedName>
    <definedName name="D_SRM" localSheetId="28">#REF!</definedName>
    <definedName name="D_SRM" localSheetId="29">#REF!</definedName>
    <definedName name="D_SRM" localSheetId="3">#REF!</definedName>
    <definedName name="D_SRM" localSheetId="31">#REF!</definedName>
    <definedName name="D_SRM" localSheetId="32">#REF!</definedName>
    <definedName name="D_SRM" localSheetId="33">#REF!</definedName>
    <definedName name="D_SRM" localSheetId="34">#REF!</definedName>
    <definedName name="D_SRM" localSheetId="37">#REF!</definedName>
    <definedName name="D_SRM" localSheetId="41">#REF!</definedName>
    <definedName name="D_SRM" localSheetId="4">#REF!</definedName>
    <definedName name="D_SRM" localSheetId="45">#REF!</definedName>
    <definedName name="D_SRM" localSheetId="46">#REF!</definedName>
    <definedName name="D_SRM" localSheetId="47">#REF!</definedName>
    <definedName name="D_SRM" localSheetId="48">#REF!</definedName>
    <definedName name="D_SRM" localSheetId="49">#REF!</definedName>
    <definedName name="D_SRM" localSheetId="50">#REF!</definedName>
    <definedName name="D_SRM" localSheetId="5">#REF!</definedName>
    <definedName name="D_SRM" localSheetId="51">#REF!</definedName>
    <definedName name="D_SRM" localSheetId="52">#REF!</definedName>
    <definedName name="D_SRM" localSheetId="53">#REF!</definedName>
    <definedName name="D_SRM" localSheetId="54">#REF!</definedName>
    <definedName name="D_SRM" localSheetId="56">#REF!</definedName>
    <definedName name="D_SRM" localSheetId="57">#REF!</definedName>
    <definedName name="D_SRM" localSheetId="58">#REF!</definedName>
    <definedName name="D_SRM" localSheetId="59">#REF!</definedName>
    <definedName name="D_SRM" localSheetId="60">#REF!</definedName>
    <definedName name="D_SRM" localSheetId="61">#REF!</definedName>
    <definedName name="D_SRM" localSheetId="62">#REF!</definedName>
    <definedName name="D_SRM" localSheetId="63">#REF!</definedName>
    <definedName name="D_SRM" localSheetId="6">#REF!</definedName>
    <definedName name="D_SRM" localSheetId="64">#REF!</definedName>
    <definedName name="D_SRM" localSheetId="65">#REF!</definedName>
    <definedName name="D_SRM" localSheetId="66">#REF!</definedName>
    <definedName name="D_SRM" localSheetId="67">#REF!</definedName>
    <definedName name="D_SRM" localSheetId="68">#REF!</definedName>
    <definedName name="D_SRM" localSheetId="69">#REF!</definedName>
    <definedName name="D_SRM" localSheetId="71">#REF!</definedName>
    <definedName name="D_SRM" localSheetId="72">#REF!</definedName>
    <definedName name="D_SRM" localSheetId="73">#REF!</definedName>
    <definedName name="D_SRM" localSheetId="7">#REF!</definedName>
    <definedName name="D_SRM" localSheetId="74">#REF!</definedName>
    <definedName name="D_SRM" localSheetId="75">#REF!</definedName>
    <definedName name="D_SRM" localSheetId="76">#REF!</definedName>
    <definedName name="D_SRM" localSheetId="77">#REF!</definedName>
    <definedName name="D_SRM" localSheetId="78">#REF!</definedName>
    <definedName name="D_SRM" localSheetId="79">#REF!</definedName>
    <definedName name="D_SRM" localSheetId="8">#REF!</definedName>
    <definedName name="D_SRM" localSheetId="9">#REF!</definedName>
    <definedName name="D_SRM">#REF!</definedName>
    <definedName name="D_SY" localSheetId="1">#REF!</definedName>
    <definedName name="D_SY" localSheetId="10">#REF!</definedName>
    <definedName name="D_SY" localSheetId="11">#REF!</definedName>
    <definedName name="D_SY" localSheetId="12">#REF!</definedName>
    <definedName name="D_SY" localSheetId="13">#REF!</definedName>
    <definedName name="D_SY" localSheetId="15">#REF!</definedName>
    <definedName name="D_SY" localSheetId="16">#REF!</definedName>
    <definedName name="D_SY" localSheetId="2">#REF!</definedName>
    <definedName name="D_SY" localSheetId="23">#REF!</definedName>
    <definedName name="D_SY" localSheetId="24">#REF!</definedName>
    <definedName name="D_SY" localSheetId="25">#REF!</definedName>
    <definedName name="D_SY" localSheetId="26">#REF!</definedName>
    <definedName name="D_SY" localSheetId="27">#REF!</definedName>
    <definedName name="D_SY" localSheetId="28">#REF!</definedName>
    <definedName name="D_SY" localSheetId="29">#REF!</definedName>
    <definedName name="D_SY" localSheetId="3">#REF!</definedName>
    <definedName name="D_SY" localSheetId="31">#REF!</definedName>
    <definedName name="D_SY" localSheetId="32">#REF!</definedName>
    <definedName name="D_SY" localSheetId="33">#REF!</definedName>
    <definedName name="D_SY" localSheetId="34">#REF!</definedName>
    <definedName name="D_SY" localSheetId="37">#REF!</definedName>
    <definedName name="D_SY" localSheetId="41">#REF!</definedName>
    <definedName name="D_SY" localSheetId="4">#REF!</definedName>
    <definedName name="D_SY" localSheetId="45">#REF!</definedName>
    <definedName name="D_SY" localSheetId="46">#REF!</definedName>
    <definedName name="D_SY" localSheetId="47">#REF!</definedName>
    <definedName name="D_SY" localSheetId="48">#REF!</definedName>
    <definedName name="D_SY" localSheetId="49">#REF!</definedName>
    <definedName name="D_SY" localSheetId="50">#REF!</definedName>
    <definedName name="D_SY" localSheetId="5">#REF!</definedName>
    <definedName name="D_SY" localSheetId="51">#REF!</definedName>
    <definedName name="D_SY" localSheetId="52">#REF!</definedName>
    <definedName name="D_SY" localSheetId="53">#REF!</definedName>
    <definedName name="D_SY" localSheetId="54">#REF!</definedName>
    <definedName name="D_SY" localSheetId="56">#REF!</definedName>
    <definedName name="D_SY" localSheetId="57">#REF!</definedName>
    <definedName name="D_SY" localSheetId="58">#REF!</definedName>
    <definedName name="D_SY" localSheetId="59">#REF!</definedName>
    <definedName name="D_SY" localSheetId="60">#REF!</definedName>
    <definedName name="D_SY" localSheetId="61">#REF!</definedName>
    <definedName name="D_SY" localSheetId="62">#REF!</definedName>
    <definedName name="D_SY" localSheetId="63">#REF!</definedName>
    <definedName name="D_SY" localSheetId="6">#REF!</definedName>
    <definedName name="D_SY" localSheetId="64">#REF!</definedName>
    <definedName name="D_SY" localSheetId="65">#REF!</definedName>
    <definedName name="D_SY" localSheetId="66">#REF!</definedName>
    <definedName name="D_SY" localSheetId="67">#REF!</definedName>
    <definedName name="D_SY" localSheetId="68">#REF!</definedName>
    <definedName name="D_SY" localSheetId="69">#REF!</definedName>
    <definedName name="D_SY" localSheetId="71">#REF!</definedName>
    <definedName name="D_SY" localSheetId="72">#REF!</definedName>
    <definedName name="D_SY" localSheetId="73">#REF!</definedName>
    <definedName name="D_SY" localSheetId="7">#REF!</definedName>
    <definedName name="D_SY" localSheetId="74">#REF!</definedName>
    <definedName name="D_SY" localSheetId="75">#REF!</definedName>
    <definedName name="D_SY" localSheetId="76">#REF!</definedName>
    <definedName name="D_SY" localSheetId="77">#REF!</definedName>
    <definedName name="D_SY" localSheetId="78">#REF!</definedName>
    <definedName name="D_SY" localSheetId="79">#REF!</definedName>
    <definedName name="D_SY" localSheetId="8">#REF!</definedName>
    <definedName name="D_SY" localSheetId="9">#REF!</definedName>
    <definedName name="D_SY">#REF!</definedName>
    <definedName name="d_To_borrowers_with_high_LTV_ratios__c_" comment="Auto-added dynamic range" localSheetId="1">INDEX('1'!d__Chart1,,4)</definedName>
    <definedName name="d_To_borrowers_with_high_LTV_ratios__c_" comment="Auto-added dynamic range" localSheetId="10">INDEX('10'!d__Chart1,,4)</definedName>
    <definedName name="d_To_borrowers_with_high_LTV_ratios__c_" comment="Auto-added dynamic range" localSheetId="11">INDEX('11'!d__Chart1,,4)</definedName>
    <definedName name="d_To_borrowers_with_high_LTV_ratios__c_" comment="Auto-added dynamic range" localSheetId="12">INDEX('12'!d__Chart1,,4)</definedName>
    <definedName name="d_To_borrowers_with_high_LTV_ratios__c_" comment="Auto-added dynamic range" localSheetId="13">INDEX('13'!d__Chart1,,4)</definedName>
    <definedName name="d_To_borrowers_with_high_LTV_ratios__c_" comment="Auto-added dynamic range" localSheetId="15">INDEX('15'!d__Chart1,,4)</definedName>
    <definedName name="d_To_borrowers_with_high_LTV_ratios__c_" comment="Auto-added dynamic range" localSheetId="16">INDEX('16'!d__Chart1,,4)</definedName>
    <definedName name="d_To_borrowers_with_high_LTV_ratios__c_" comment="Auto-added dynamic range" localSheetId="2">INDEX('2'!d__Chart1,,4)</definedName>
    <definedName name="d_To_borrowers_with_high_LTV_ratios__c_" comment="Auto-added dynamic range" localSheetId="22">INDEX(d__Chart1,,4)</definedName>
    <definedName name="d_To_borrowers_with_high_LTV_ratios__c_" comment="Auto-added dynamic range" localSheetId="23">INDEX('23'!d__Chart1,,4)</definedName>
    <definedName name="d_To_borrowers_with_high_LTV_ratios__c_" comment="Auto-added dynamic range" localSheetId="24">INDEX('24'!d__Chart1,,4)</definedName>
    <definedName name="d_To_borrowers_with_high_LTV_ratios__c_" comment="Auto-added dynamic range" localSheetId="25">INDEX('25a'!d__Chart1,,4)</definedName>
    <definedName name="d_To_borrowers_with_high_LTV_ratios__c_" comment="Auto-added dynamic range" localSheetId="26">INDEX('25b'!d__Chart1,,4)</definedName>
    <definedName name="d_To_borrowers_with_high_LTV_ratios__c_" comment="Auto-added dynamic range" localSheetId="27">INDEX('26'!d__Chart1,,4)</definedName>
    <definedName name="d_To_borrowers_with_high_LTV_ratios__c_" comment="Auto-added dynamic range" localSheetId="28">INDEX('27 '!d__Chart1,,4)</definedName>
    <definedName name="d_To_borrowers_with_high_LTV_ratios__c_" comment="Auto-added dynamic range" localSheetId="29">INDEX('28'!d__Chart1,,4)</definedName>
    <definedName name="d_To_borrowers_with_high_LTV_ratios__c_" comment="Auto-added dynamic range" localSheetId="3">INDEX('3'!d__Chart1,,4)</definedName>
    <definedName name="d_To_borrowers_with_high_LTV_ratios__c_" comment="Auto-added dynamic range" localSheetId="31">INDEX('30'!d__Chart1,,4)</definedName>
    <definedName name="d_To_borrowers_with_high_LTV_ratios__c_" comment="Auto-added dynamic range" localSheetId="32">INDEX('31'!d__Chart1,,4)</definedName>
    <definedName name="d_To_borrowers_with_high_LTV_ratios__c_" comment="Auto-added dynamic range" localSheetId="33">INDEX('32'!d__Chart1,,4)</definedName>
    <definedName name="d_To_borrowers_with_high_LTV_ratios__c_" comment="Auto-added dynamic range" localSheetId="34">INDEX('33'!d__Chart1,,4)</definedName>
    <definedName name="d_To_borrowers_with_high_LTV_ratios__c_" comment="Auto-added dynamic range" localSheetId="37">INDEX('36'!d__Chart1,,4)</definedName>
    <definedName name="d_To_borrowers_with_high_LTV_ratios__c_" comment="Auto-added dynamic range" localSheetId="41">INDEX('39-41'!d__Chart1,,4)</definedName>
    <definedName name="d_To_borrowers_with_high_LTV_ratios__c_" comment="Auto-added dynamic range" localSheetId="4">INDEX('4'!d__Chart1,,4)</definedName>
    <definedName name="d_To_borrowers_with_high_LTV_ratios__c_" comment="Auto-added dynamic range" localSheetId="45">INDEX('45a-c'!d__Chart1,,4)</definedName>
    <definedName name="d_To_borrowers_with_high_LTV_ratios__c_" comment="Auto-added dynamic range" localSheetId="46">INDEX('46a-b'!d__Chart1,,4)</definedName>
    <definedName name="d_To_borrowers_with_high_LTV_ratios__c_" comment="Auto-added dynamic range" localSheetId="47">INDEX('47'!d__Chart1,,4)</definedName>
    <definedName name="d_To_borrowers_with_high_LTV_ratios__c_" comment="Auto-added dynamic range" localSheetId="48">INDEX('48a-b '!d__Chart1,,4)</definedName>
    <definedName name="d_To_borrowers_with_high_LTV_ratios__c_" comment="Auto-added dynamic range" localSheetId="49">INDEX('49a'!d__Chart1,,4)</definedName>
    <definedName name="d_To_borrowers_with_high_LTV_ratios__c_" comment="Auto-added dynamic range" localSheetId="50">INDEX('49b'!d__Chart1,,4)</definedName>
    <definedName name="d_To_borrowers_with_high_LTV_ratios__c_" comment="Auto-added dynamic range" localSheetId="5">INDEX('5'!d__Chart1,,4)</definedName>
    <definedName name="d_To_borrowers_with_high_LTV_ratios__c_" comment="Auto-added dynamic range" localSheetId="51">INDEX('50'!d__Chart1,,4)</definedName>
    <definedName name="d_To_borrowers_with_high_LTV_ratios__c_" comment="Auto-added dynamic range" localSheetId="52">INDEX('51-52'!d__Chart1,,4)</definedName>
    <definedName name="d_To_borrowers_with_high_LTV_ratios__c_" comment="Auto-added dynamic range" localSheetId="53">INDEX('53a-b'!d__Chart1,,4)</definedName>
    <definedName name="d_To_borrowers_with_high_LTV_ratios__c_" comment="Auto-added dynamic range" localSheetId="54">INDEX('53c'!d__Chart1,,4)</definedName>
    <definedName name="d_To_borrowers_with_high_LTV_ratios__c_" comment="Auto-added dynamic range" localSheetId="56">INDEX('55a'!d__Chart1,,4)</definedName>
    <definedName name="d_To_borrowers_with_high_LTV_ratios__c_" comment="Auto-added dynamic range" localSheetId="57">INDEX('55b'!d__Chart1,,4)</definedName>
    <definedName name="d_To_borrowers_with_high_LTV_ratios__c_" comment="Auto-added dynamic range" localSheetId="58">INDEX('56'!d__Chart1,,4)</definedName>
    <definedName name="d_To_borrowers_with_high_LTV_ratios__c_" comment="Auto-added dynamic range" localSheetId="59">INDEX('57a-b'!d__Chart1,,4)</definedName>
    <definedName name="d_To_borrowers_with_high_LTV_ratios__c_" comment="Auto-added dynamic range" localSheetId="60">INDEX('58a'!d__Chart1,,4)</definedName>
    <definedName name="d_To_borrowers_with_high_LTV_ratios__c_" comment="Auto-added dynamic range" localSheetId="61">INDEX('58b-c'!d__Chart1,,4)</definedName>
    <definedName name="d_To_borrowers_with_high_LTV_ratios__c_" comment="Auto-added dynamic range" localSheetId="62">INDEX('58d'!d__Chart1,,4)</definedName>
    <definedName name="d_To_borrowers_with_high_LTV_ratios__c_" comment="Auto-added dynamic range" localSheetId="63">INDEX('59-60'!d__Chart1,,4)</definedName>
    <definedName name="d_To_borrowers_with_high_LTV_ratios__c_" comment="Auto-added dynamic range" localSheetId="6">INDEX('6'!d__Chart1,,4)</definedName>
    <definedName name="d_To_borrowers_with_high_LTV_ratios__c_" comment="Auto-added dynamic range" localSheetId="64">INDEX('61'!d__Chart1,,4)</definedName>
    <definedName name="d_To_borrowers_with_high_LTV_ratios__c_" comment="Auto-added dynamic range" localSheetId="65">INDEX('62a'!d__Chart1,,4)</definedName>
    <definedName name="d_To_borrowers_with_high_LTV_ratios__c_" comment="Auto-added dynamic range" localSheetId="66">INDEX('62b'!d__Chart1,,4)</definedName>
    <definedName name="d_To_borrowers_with_high_LTV_ratios__c_" comment="Auto-added dynamic range" localSheetId="67">INDEX('63a-b'!d__Chart1,,4)</definedName>
    <definedName name="d_To_borrowers_with_high_LTV_ratios__c_" comment="Auto-added dynamic range" localSheetId="68">INDEX('64'!d__Chart1,,4)</definedName>
    <definedName name="d_To_borrowers_with_high_LTV_ratios__c_" comment="Auto-added dynamic range" localSheetId="69">INDEX('65a-b'!d__Chart1,,4)</definedName>
    <definedName name="d_To_borrowers_with_high_LTV_ratios__c_" comment="Auto-added dynamic range" localSheetId="71">INDEX('67'!d__Chart1,,4)</definedName>
    <definedName name="d_To_borrowers_with_high_LTV_ratios__c_" comment="Auto-added dynamic range" localSheetId="72">INDEX('68a-b '!d__Chart1,,4)</definedName>
    <definedName name="d_To_borrowers_with_high_LTV_ratios__c_" comment="Auto-added dynamic range" localSheetId="73">INDEX('69a-b '!d__Chart1,,4)</definedName>
    <definedName name="d_To_borrowers_with_high_LTV_ratios__c_" comment="Auto-added dynamic range" localSheetId="7">INDEX('7'!d__Chart1,,4)</definedName>
    <definedName name="d_To_borrowers_with_high_LTV_ratios__c_" comment="Auto-added dynamic range" localSheetId="74">INDEX('70a-b- c'!d__Chart1,,4)</definedName>
    <definedName name="d_To_borrowers_with_high_LTV_ratios__c_" comment="Auto-added dynamic range" localSheetId="75">INDEX('70d'!d__Chart1,,4)</definedName>
    <definedName name="d_To_borrowers_with_high_LTV_ratios__c_" comment="Auto-added dynamic range" localSheetId="76">INDEX('71'!d__Chart1,,4)</definedName>
    <definedName name="d_To_borrowers_with_high_LTV_ratios__c_" comment="Auto-added dynamic range" localSheetId="77">INDEX('72'!d__Chart1,,4)</definedName>
    <definedName name="d_To_borrowers_with_high_LTV_ratios__c_" comment="Auto-added dynamic range" localSheetId="78">INDEX('73'!d__Chart1,,4)</definedName>
    <definedName name="d_To_borrowers_with_high_LTV_ratios__c_" comment="Auto-added dynamic range" localSheetId="79">INDEX('74'!d__Chart1,,4)</definedName>
    <definedName name="d_To_borrowers_with_high_LTV_ratios__c_" comment="Auto-added dynamic range" localSheetId="8">INDEX('8  '!d__Chart1,,4)</definedName>
    <definedName name="d_To_borrowers_with_high_LTV_ratios__c_" comment="Auto-added dynamic range" localSheetId="9">INDEX('9'!d__Chart1,,4)</definedName>
    <definedName name="d_To_borrowers_with_high_LTV_ratios__c_" comment="Auto-added dynamic range">INDEX(d__Chart1,,4)</definedName>
    <definedName name="D_trade" localSheetId="1">'[159]9'!#REF!</definedName>
    <definedName name="D_trade" localSheetId="10">'[159]9'!#REF!</definedName>
    <definedName name="D_trade" localSheetId="11">'[159]9'!#REF!</definedName>
    <definedName name="D_trade" localSheetId="12">'[159]9'!#REF!</definedName>
    <definedName name="D_trade" localSheetId="13">'[159]9'!#REF!</definedName>
    <definedName name="D_trade" localSheetId="15">'[159]9'!#REF!</definedName>
    <definedName name="D_trade" localSheetId="16">'[159]9'!#REF!</definedName>
    <definedName name="D_trade" localSheetId="2">'[159]9'!#REF!</definedName>
    <definedName name="D_trade" localSheetId="24">'[159]9'!#REF!</definedName>
    <definedName name="D_trade" localSheetId="25">'[159]9'!#REF!</definedName>
    <definedName name="D_trade" localSheetId="26">'[159]9'!#REF!</definedName>
    <definedName name="D_trade" localSheetId="27">'[159]9'!#REF!</definedName>
    <definedName name="D_trade" localSheetId="28">'[159]9'!#REF!</definedName>
    <definedName name="D_trade" localSheetId="29">'[159]9'!#REF!</definedName>
    <definedName name="D_trade" localSheetId="3">'[159]9'!#REF!</definedName>
    <definedName name="D_trade" localSheetId="31">'[159]9'!#REF!</definedName>
    <definedName name="D_trade" localSheetId="32">'[159]9'!#REF!</definedName>
    <definedName name="D_trade" localSheetId="33">'[159]9'!#REF!</definedName>
    <definedName name="D_trade" localSheetId="34">'[159]9'!#REF!</definedName>
    <definedName name="D_trade" localSheetId="37">'[159]9'!#REF!</definedName>
    <definedName name="D_trade" localSheetId="41">'[159]9'!#REF!</definedName>
    <definedName name="D_trade" localSheetId="4">'[159]9'!#REF!</definedName>
    <definedName name="D_trade" localSheetId="45">'[159]9'!#REF!</definedName>
    <definedName name="D_trade" localSheetId="46">'[159]9'!#REF!</definedName>
    <definedName name="D_trade" localSheetId="47">'[159]9'!#REF!</definedName>
    <definedName name="D_trade" localSheetId="48">'[159]9'!#REF!</definedName>
    <definedName name="D_trade" localSheetId="49">'[159]9'!#REF!</definedName>
    <definedName name="D_trade" localSheetId="50">'[159]9'!#REF!</definedName>
    <definedName name="D_trade" localSheetId="5">'[160]9'!#REF!</definedName>
    <definedName name="D_trade" localSheetId="51">'[159]9'!#REF!</definedName>
    <definedName name="D_trade" localSheetId="52">'[159]9'!#REF!</definedName>
    <definedName name="D_trade" localSheetId="53">'[159]9'!#REF!</definedName>
    <definedName name="D_trade" localSheetId="54">'[159]9'!#REF!</definedName>
    <definedName name="D_trade" localSheetId="56">'[159]9'!#REF!</definedName>
    <definedName name="D_trade" localSheetId="57">'[159]9'!#REF!</definedName>
    <definedName name="D_trade" localSheetId="58">'[159]9'!#REF!</definedName>
    <definedName name="D_trade" localSheetId="59">'[159]9'!#REF!</definedName>
    <definedName name="D_trade" localSheetId="60">'[159]9'!#REF!</definedName>
    <definedName name="D_trade" localSheetId="61">'[159]9'!#REF!</definedName>
    <definedName name="D_trade" localSheetId="62">'[159]9'!#REF!</definedName>
    <definedName name="D_trade" localSheetId="63">'[159]9'!#REF!</definedName>
    <definedName name="D_trade" localSheetId="6">'[161]9'!#REF!</definedName>
    <definedName name="D_trade" localSheetId="64">'[159]9'!#REF!</definedName>
    <definedName name="D_trade" localSheetId="65">'[159]9'!#REF!</definedName>
    <definedName name="D_trade" localSheetId="66">'[159]9'!#REF!</definedName>
    <definedName name="D_trade" localSheetId="67">'[159]9'!#REF!</definedName>
    <definedName name="D_trade" localSheetId="68">'[159]9'!#REF!</definedName>
    <definedName name="D_trade" localSheetId="69">'[159]9'!#REF!</definedName>
    <definedName name="D_trade" localSheetId="71">'[159]9'!#REF!</definedName>
    <definedName name="D_trade" localSheetId="72">'[159]9'!#REF!</definedName>
    <definedName name="D_trade" localSheetId="73">'[159]9'!#REF!</definedName>
    <definedName name="D_trade" localSheetId="7">'[159]9'!#REF!</definedName>
    <definedName name="D_trade" localSheetId="74">'[159]9'!#REF!</definedName>
    <definedName name="D_trade" localSheetId="75">'[159]9'!#REF!</definedName>
    <definedName name="D_trade" localSheetId="76">'[159]9'!#REF!</definedName>
    <definedName name="D_trade" localSheetId="77">'[159]9'!#REF!</definedName>
    <definedName name="D_trade" localSheetId="78">'[159]9'!#REF!</definedName>
    <definedName name="D_trade" localSheetId="79">'[159]9'!#REF!</definedName>
    <definedName name="D_trade" localSheetId="8">'[159]9'!#REF!</definedName>
    <definedName name="D_trade" localSheetId="9">'[159]9'!#REF!</definedName>
    <definedName name="D_trade">'[159]9'!#REF!</definedName>
    <definedName name="D_trchg" localSheetId="1">'[159]9'!#REF!</definedName>
    <definedName name="D_trchg" localSheetId="10">'[159]9'!#REF!</definedName>
    <definedName name="D_trchg" localSheetId="11">'[159]9'!#REF!</definedName>
    <definedName name="D_trchg" localSheetId="12">'[159]9'!#REF!</definedName>
    <definedName name="D_trchg" localSheetId="13">'[159]9'!#REF!</definedName>
    <definedName name="D_trchg" localSheetId="15">'[159]9'!#REF!</definedName>
    <definedName name="D_trchg" localSheetId="16">'[159]9'!#REF!</definedName>
    <definedName name="D_trchg" localSheetId="2">'[159]9'!#REF!</definedName>
    <definedName name="D_trchg" localSheetId="24">'[159]9'!#REF!</definedName>
    <definedName name="D_trchg" localSheetId="25">'[159]9'!#REF!</definedName>
    <definedName name="D_trchg" localSheetId="26">'[159]9'!#REF!</definedName>
    <definedName name="D_trchg" localSheetId="27">'[159]9'!#REF!</definedName>
    <definedName name="D_trchg" localSheetId="28">'[159]9'!#REF!</definedName>
    <definedName name="D_trchg" localSheetId="29">'[159]9'!#REF!</definedName>
    <definedName name="D_trchg" localSheetId="3">'[159]9'!#REF!</definedName>
    <definedName name="D_trchg" localSheetId="31">'[159]9'!#REF!</definedName>
    <definedName name="D_trchg" localSheetId="32">'[159]9'!#REF!</definedName>
    <definedName name="D_trchg" localSheetId="33">'[159]9'!#REF!</definedName>
    <definedName name="D_trchg" localSheetId="34">'[159]9'!#REF!</definedName>
    <definedName name="D_trchg" localSheetId="37">'[159]9'!#REF!</definedName>
    <definedName name="D_trchg" localSheetId="41">'[159]9'!#REF!</definedName>
    <definedName name="D_trchg" localSheetId="4">'[159]9'!#REF!</definedName>
    <definedName name="D_trchg" localSheetId="45">'[159]9'!#REF!</definedName>
    <definedName name="D_trchg" localSheetId="46">'[159]9'!#REF!</definedName>
    <definedName name="D_trchg" localSheetId="47">'[159]9'!#REF!</definedName>
    <definedName name="D_trchg" localSheetId="48">'[159]9'!#REF!</definedName>
    <definedName name="D_trchg" localSheetId="49">'[159]9'!#REF!</definedName>
    <definedName name="D_trchg" localSheetId="50">'[159]9'!#REF!</definedName>
    <definedName name="D_trchg" localSheetId="5">'[160]9'!#REF!</definedName>
    <definedName name="D_trchg" localSheetId="51">'[159]9'!#REF!</definedName>
    <definedName name="D_trchg" localSheetId="52">'[159]9'!#REF!</definedName>
    <definedName name="D_trchg" localSheetId="53">'[159]9'!#REF!</definedName>
    <definedName name="D_trchg" localSheetId="54">'[159]9'!#REF!</definedName>
    <definedName name="D_trchg" localSheetId="56">'[159]9'!#REF!</definedName>
    <definedName name="D_trchg" localSheetId="57">'[159]9'!#REF!</definedName>
    <definedName name="D_trchg" localSheetId="58">'[159]9'!#REF!</definedName>
    <definedName name="D_trchg" localSheetId="59">'[159]9'!#REF!</definedName>
    <definedName name="D_trchg" localSheetId="60">'[159]9'!#REF!</definedName>
    <definedName name="D_trchg" localSheetId="61">'[159]9'!#REF!</definedName>
    <definedName name="D_trchg" localSheetId="62">'[159]9'!#REF!</definedName>
    <definedName name="D_trchg" localSheetId="63">'[159]9'!#REF!</definedName>
    <definedName name="D_trchg" localSheetId="6">'[161]9'!#REF!</definedName>
    <definedName name="D_trchg" localSheetId="64">'[159]9'!#REF!</definedName>
    <definedName name="D_trchg" localSheetId="65">'[159]9'!#REF!</definedName>
    <definedName name="D_trchg" localSheetId="66">'[159]9'!#REF!</definedName>
    <definedName name="D_trchg" localSheetId="67">'[159]9'!#REF!</definedName>
    <definedName name="D_trchg" localSheetId="68">'[159]9'!#REF!</definedName>
    <definedName name="D_trchg" localSheetId="69">'[159]9'!#REF!</definedName>
    <definedName name="D_trchg" localSheetId="71">'[159]9'!#REF!</definedName>
    <definedName name="D_trchg" localSheetId="72">'[159]9'!#REF!</definedName>
    <definedName name="D_trchg" localSheetId="73">'[159]9'!#REF!</definedName>
    <definedName name="D_trchg" localSheetId="7">'[159]9'!#REF!</definedName>
    <definedName name="D_trchg" localSheetId="74">'[159]9'!#REF!</definedName>
    <definedName name="D_trchg" localSheetId="75">'[159]9'!#REF!</definedName>
    <definedName name="D_trchg" localSheetId="76">'[159]9'!#REF!</definedName>
    <definedName name="D_trchg" localSheetId="77">'[159]9'!#REF!</definedName>
    <definedName name="D_trchg" localSheetId="78">'[159]9'!#REF!</definedName>
    <definedName name="D_trchg" localSheetId="79">'[159]9'!#REF!</definedName>
    <definedName name="D_trchg" localSheetId="8">'[159]9'!#REF!</definedName>
    <definedName name="D_trchg" localSheetId="9">'[159]9'!#REF!</definedName>
    <definedName name="D_trchg">'[159]9'!#REF!</definedName>
    <definedName name="d_Zero_Corp" comment="Auto-added dynamic range" localSheetId="1">INDEX('1'!d__Chart7,,8)</definedName>
    <definedName name="d_Zero_Corp" comment="Auto-added dynamic range" localSheetId="10">INDEX(d__Chart7,,8)</definedName>
    <definedName name="d_Zero_Corp" comment="Auto-added dynamic range" localSheetId="11">INDEX('11'!d__Chart7,,8)</definedName>
    <definedName name="d_Zero_Corp" comment="Auto-added dynamic range" localSheetId="12">INDEX('12'!d__Chart7,,8)</definedName>
    <definedName name="d_Zero_Corp" comment="Auto-added dynamic range" localSheetId="13">INDEX('13'!d__Chart7,,8)</definedName>
    <definedName name="d_Zero_Corp" comment="Auto-added dynamic range" localSheetId="15">INDEX(d__Chart7,,8)</definedName>
    <definedName name="d_Zero_Corp" comment="Auto-added dynamic range" localSheetId="16">INDEX(d__Chart7,,8)</definedName>
    <definedName name="d_Zero_Corp" comment="Auto-added dynamic range" localSheetId="2">INDEX(d__Chart7,,8)</definedName>
    <definedName name="d_Zero_Corp" comment="Auto-added dynamic range" localSheetId="22">INDEX(d__Chart7,,8)</definedName>
    <definedName name="d_Zero_Corp" comment="Auto-added dynamic range" localSheetId="23">INDEX('23'!d__Chart7,,8)</definedName>
    <definedName name="d_Zero_Corp" comment="Auto-added dynamic range" localSheetId="24">INDEX('24'!d__Chart7,,8)</definedName>
    <definedName name="d_Zero_Corp" comment="Auto-added dynamic range" localSheetId="25">INDEX(d__Chart7,,8)</definedName>
    <definedName name="d_Zero_Corp" comment="Auto-added dynamic range" localSheetId="26">INDEX('25b'!d__Chart7,,8)</definedName>
    <definedName name="d_Zero_Corp" comment="Auto-added dynamic range" localSheetId="27">INDEX(d__Chart7,,8)</definedName>
    <definedName name="d_Zero_Corp" comment="Auto-added dynamic range" localSheetId="28">INDEX('27 '!d__Chart7,,8)</definedName>
    <definedName name="d_Zero_Corp" comment="Auto-added dynamic range" localSheetId="29">INDEX('28'!d__Chart7,,8)</definedName>
    <definedName name="d_Zero_Corp" comment="Auto-added dynamic range" localSheetId="3">INDEX(d__Chart7,,8)</definedName>
    <definedName name="d_Zero_Corp" comment="Auto-added dynamic range" localSheetId="31">INDEX('30'!d__Chart7,,8)</definedName>
    <definedName name="d_Zero_Corp" comment="Auto-added dynamic range" localSheetId="32">INDEX(d__Chart7,,8)</definedName>
    <definedName name="d_Zero_Corp" comment="Auto-added dynamic range" localSheetId="33">INDEX(d__Chart7,,8)</definedName>
    <definedName name="d_Zero_Corp" comment="Auto-added dynamic range" localSheetId="34">INDEX(d__Chart7,,8)</definedName>
    <definedName name="d_Zero_Corp" comment="Auto-added dynamic range" localSheetId="37">INDEX(d__Chart7,,8)</definedName>
    <definedName name="d_Zero_Corp" comment="Auto-added dynamic range" localSheetId="41">INDEX('39-41'!d__Chart7,,8)</definedName>
    <definedName name="d_Zero_Corp" comment="Auto-added dynamic range" localSheetId="4">INDEX('4'!d__Chart7,,8)</definedName>
    <definedName name="d_Zero_Corp" comment="Auto-added dynamic range" localSheetId="45">INDEX(d__Chart7,,8)</definedName>
    <definedName name="d_Zero_Corp" comment="Auto-added dynamic range" localSheetId="46">INDEX('46a-b'!d__Chart7,,8)</definedName>
    <definedName name="d_Zero_Corp" comment="Auto-added dynamic range" localSheetId="47">INDEX('47'!d__Chart7,,8)</definedName>
    <definedName name="d_Zero_Corp" comment="Auto-added dynamic range" localSheetId="48">INDEX('48a-b '!d__Chart7,,8)</definedName>
    <definedName name="d_Zero_Corp" comment="Auto-added dynamic range" localSheetId="49">INDEX('49a'!d__Chart7,,8)</definedName>
    <definedName name="d_Zero_Corp" comment="Auto-added dynamic range" localSheetId="50">INDEX('49b'!d__Chart7,,8)</definedName>
    <definedName name="d_Zero_Corp" comment="Auto-added dynamic range" localSheetId="5">INDEX(d__Chart7,,8)</definedName>
    <definedName name="d_Zero_Corp" comment="Auto-added dynamic range" localSheetId="51">INDEX('50'!d__Chart7,,8)</definedName>
    <definedName name="d_Zero_Corp" comment="Auto-added dynamic range" localSheetId="52">INDEX(d__Chart7,,8)</definedName>
    <definedName name="d_Zero_Corp" comment="Auto-added dynamic range" localSheetId="53">INDEX('53a-b'!d__Chart7,,8)</definedName>
    <definedName name="d_Zero_Corp" comment="Auto-added dynamic range" localSheetId="54">INDEX('53c'!d__Chart7,,8)</definedName>
    <definedName name="d_Zero_Corp" comment="Auto-added dynamic range" localSheetId="56">INDEX('55a'!d__Chart7,,8)</definedName>
    <definedName name="d_Zero_Corp" comment="Auto-added dynamic range" localSheetId="57">INDEX('55b'!d__Chart7,,8)</definedName>
    <definedName name="d_Zero_Corp" comment="Auto-added dynamic range" localSheetId="58">INDEX('56'!d__Chart7,,8)</definedName>
    <definedName name="d_Zero_Corp" comment="Auto-added dynamic range" localSheetId="59">INDEX(d__Chart7,,8)</definedName>
    <definedName name="d_Zero_Corp" comment="Auto-added dynamic range" localSheetId="60">INDEX('58a'!d__Chart7,,8)</definedName>
    <definedName name="d_Zero_Corp" comment="Auto-added dynamic range" localSheetId="61">INDEX('58b-c'!d__Chart7,,8)</definedName>
    <definedName name="d_Zero_Corp" comment="Auto-added dynamic range" localSheetId="62">INDEX('58d'!d__Chart7,,8)</definedName>
    <definedName name="d_Zero_Corp" comment="Auto-added dynamic range" localSheetId="63">INDEX('59-60'!d__Chart7,,8)</definedName>
    <definedName name="d_Zero_Corp" comment="Auto-added dynamic range" localSheetId="6">INDEX(d__Chart7,,8)</definedName>
    <definedName name="d_Zero_Corp" comment="Auto-added dynamic range" localSheetId="64">INDEX('61'!d__Chart7,,8)</definedName>
    <definedName name="d_Zero_Corp" comment="Auto-added dynamic range" localSheetId="65">INDEX(d__Chart7,,8)</definedName>
    <definedName name="d_Zero_Corp" comment="Auto-added dynamic range" localSheetId="66">INDEX('62b'!d__Chart7,,8)</definedName>
    <definedName name="d_Zero_Corp" comment="Auto-added dynamic range" localSheetId="67">INDEX('63a-b'!d__Chart7,,8)</definedName>
    <definedName name="d_Zero_Corp" comment="Auto-added dynamic range" localSheetId="68">INDEX('64'!d__Chart7,,8)</definedName>
    <definedName name="d_Zero_Corp" comment="Auto-added dynamic range" localSheetId="69">INDEX('65a-b'!d__Chart7,,8)</definedName>
    <definedName name="d_Zero_Corp" comment="Auto-added dynamic range" localSheetId="71">INDEX('67'!d__Chart7,,8)</definedName>
    <definedName name="d_Zero_Corp" comment="Auto-added dynamic range" localSheetId="72">INDEX('68a-b '!d__Chart7,,8)</definedName>
    <definedName name="d_Zero_Corp" comment="Auto-added dynamic range" localSheetId="73">INDEX('69a-b '!d__Chart7,,8)</definedName>
    <definedName name="d_Zero_Corp" comment="Auto-added dynamic range" localSheetId="7">INDEX(d__Chart7,,8)</definedName>
    <definedName name="d_Zero_Corp" comment="Auto-added dynamic range" localSheetId="74">INDEX(d__Chart7,,8)</definedName>
    <definedName name="d_Zero_Corp" comment="Auto-added dynamic range" localSheetId="75">INDEX(d__Chart7,,8)</definedName>
    <definedName name="d_Zero_Corp" comment="Auto-added dynamic range" localSheetId="76">INDEX(d__Chart7,,8)</definedName>
    <definedName name="d_Zero_Corp" comment="Auto-added dynamic range" localSheetId="77">INDEX(d__Chart7,,8)</definedName>
    <definedName name="d_Zero_Corp" comment="Auto-added dynamic range" localSheetId="78">INDEX(d__Chart7,,8)</definedName>
    <definedName name="d_Zero_Corp" comment="Auto-added dynamic range" localSheetId="79">INDEX(d__Chart7,,8)</definedName>
    <definedName name="d_Zero_Corp" comment="Auto-added dynamic range" localSheetId="8">INDEX(d__Chart7,,8)</definedName>
    <definedName name="d_Zero_Corp" comment="Auto-added dynamic range" localSheetId="9">INDEX(d__Chart7,,8)</definedName>
    <definedName name="d_Zero_Corp" comment="Auto-added dynamic range">INDEX(d__Chart7,,8)</definedName>
    <definedName name="d_Zero_Unsec" comment="Auto-added dynamic range" localSheetId="1">INDEX('1'!d__Chart6_LA,,6)</definedName>
    <definedName name="d_Zero_Unsec" comment="Auto-added dynamic range" localSheetId="10">INDEX(d__Chart6_LA,,6)</definedName>
    <definedName name="d_Zero_Unsec" comment="Auto-added dynamic range" localSheetId="11">INDEX('11'!d__Chart6_LA,,6)</definedName>
    <definedName name="d_Zero_Unsec" comment="Auto-added dynamic range" localSheetId="12">INDEX('12'!d__Chart6_LA,,6)</definedName>
    <definedName name="d_Zero_Unsec" comment="Auto-added dynamic range" localSheetId="13">INDEX('13'!d__Chart6_LA,,6)</definedName>
    <definedName name="d_Zero_Unsec" comment="Auto-added dynamic range" localSheetId="15">INDEX(d__Chart6_LA,,6)</definedName>
    <definedName name="d_Zero_Unsec" comment="Auto-added dynamic range" localSheetId="16">INDEX(d__Chart6_LA,,6)</definedName>
    <definedName name="d_Zero_Unsec" comment="Auto-added dynamic range" localSheetId="2">INDEX(d__Chart6_LA,,6)</definedName>
    <definedName name="d_Zero_Unsec" comment="Auto-added dynamic range" localSheetId="22">INDEX(d__Chart6_LA,,6)</definedName>
    <definedName name="d_Zero_Unsec" comment="Auto-added dynamic range" localSheetId="23">INDEX('23'!d__Chart6_LA,,6)</definedName>
    <definedName name="d_Zero_Unsec" comment="Auto-added dynamic range" localSheetId="24">INDEX('24'!d__Chart6_LA,,6)</definedName>
    <definedName name="d_Zero_Unsec" comment="Auto-added dynamic range" localSheetId="25">INDEX(d__Chart6_LA,,6)</definedName>
    <definedName name="d_Zero_Unsec" comment="Auto-added dynamic range" localSheetId="26">INDEX('25b'!d__Chart6_LA,,6)</definedName>
    <definedName name="d_Zero_Unsec" comment="Auto-added dynamic range" localSheetId="27">INDEX(d__Chart6_LA,,6)</definedName>
    <definedName name="d_Zero_Unsec" comment="Auto-added dynamic range" localSheetId="28">INDEX('27 '!d__Chart6_LA,,6)</definedName>
    <definedName name="d_Zero_Unsec" comment="Auto-added dynamic range" localSheetId="29">INDEX('28'!d__Chart6_LA,,6)</definedName>
    <definedName name="d_Zero_Unsec" comment="Auto-added dynamic range" localSheetId="3">INDEX(d__Chart6_LA,,6)</definedName>
    <definedName name="d_Zero_Unsec" comment="Auto-added dynamic range" localSheetId="31">INDEX('30'!d__Chart6_LA,,6)</definedName>
    <definedName name="d_Zero_Unsec" comment="Auto-added dynamic range" localSheetId="32">INDEX(d__Chart6_LA,,6)</definedName>
    <definedName name="d_Zero_Unsec" comment="Auto-added dynamic range" localSheetId="33">INDEX(d__Chart6_LA,,6)</definedName>
    <definedName name="d_Zero_Unsec" comment="Auto-added dynamic range" localSheetId="34">INDEX(d__Chart6_LA,,6)</definedName>
    <definedName name="d_Zero_Unsec" comment="Auto-added dynamic range" localSheetId="37">INDEX(d__Chart6_LA,,6)</definedName>
    <definedName name="d_Zero_Unsec" comment="Auto-added dynamic range" localSheetId="41">INDEX('39-41'!d__Chart6_LA,,6)</definedName>
    <definedName name="d_Zero_Unsec" comment="Auto-added dynamic range" localSheetId="4">INDEX('4'!d__Chart6_LA,,6)</definedName>
    <definedName name="d_Zero_Unsec" comment="Auto-added dynamic range" localSheetId="45">INDEX(d__Chart6_LA,,6)</definedName>
    <definedName name="d_Zero_Unsec" comment="Auto-added dynamic range" localSheetId="46">INDEX('46a-b'!d__Chart6_LA,,6)</definedName>
    <definedName name="d_Zero_Unsec" comment="Auto-added dynamic range" localSheetId="47">INDEX('47'!d__Chart6_LA,,6)</definedName>
    <definedName name="d_Zero_Unsec" comment="Auto-added dynamic range" localSheetId="48">INDEX('48a-b '!d__Chart6_LA,,6)</definedName>
    <definedName name="d_Zero_Unsec" comment="Auto-added dynamic range" localSheetId="49">INDEX('49a'!d__Chart6_LA,,6)</definedName>
    <definedName name="d_Zero_Unsec" comment="Auto-added dynamic range" localSheetId="50">INDEX('49b'!d__Chart6_LA,,6)</definedName>
    <definedName name="d_Zero_Unsec" comment="Auto-added dynamic range" localSheetId="5">INDEX(d__Chart6_LA,,6)</definedName>
    <definedName name="d_Zero_Unsec" comment="Auto-added dynamic range" localSheetId="51">INDEX('50'!d__Chart6_LA,,6)</definedName>
    <definedName name="d_Zero_Unsec" comment="Auto-added dynamic range" localSheetId="52">INDEX(d__Chart6_LA,,6)</definedName>
    <definedName name="d_Zero_Unsec" comment="Auto-added dynamic range" localSheetId="53">INDEX('53a-b'!d__Chart6_LA,,6)</definedName>
    <definedName name="d_Zero_Unsec" comment="Auto-added dynamic range" localSheetId="54">INDEX('53c'!d__Chart6_LA,,6)</definedName>
    <definedName name="d_Zero_Unsec" comment="Auto-added dynamic range" localSheetId="56">INDEX('55a'!d__Chart6_LA,,6)</definedName>
    <definedName name="d_Zero_Unsec" comment="Auto-added dynamic range" localSheetId="57">INDEX('55b'!d__Chart6_LA,,6)</definedName>
    <definedName name="d_Zero_Unsec" comment="Auto-added dynamic range" localSheetId="58">INDEX('56'!d__Chart6_LA,,6)</definedName>
    <definedName name="d_Zero_Unsec" comment="Auto-added dynamic range" localSheetId="59">INDEX(d__Chart6_LA,,6)</definedName>
    <definedName name="d_Zero_Unsec" comment="Auto-added dynamic range" localSheetId="60">INDEX('58a'!d__Chart6_LA,,6)</definedName>
    <definedName name="d_Zero_Unsec" comment="Auto-added dynamic range" localSheetId="61">INDEX('58b-c'!d__Chart6_LA,,6)</definedName>
    <definedName name="d_Zero_Unsec" comment="Auto-added dynamic range" localSheetId="62">INDEX('58d'!d__Chart6_LA,,6)</definedName>
    <definedName name="d_Zero_Unsec" comment="Auto-added dynamic range" localSheetId="63">INDEX('59-60'!d__Chart6_LA,,6)</definedName>
    <definedName name="d_Zero_Unsec" comment="Auto-added dynamic range" localSheetId="6">INDEX(d__Chart6_LA,,6)</definedName>
    <definedName name="d_Zero_Unsec" comment="Auto-added dynamic range" localSheetId="64">INDEX('61'!d__Chart6_LA,,6)</definedName>
    <definedName name="d_Zero_Unsec" comment="Auto-added dynamic range" localSheetId="65">INDEX(d__Chart6_LA,,6)</definedName>
    <definedName name="d_Zero_Unsec" comment="Auto-added dynamic range" localSheetId="66">INDEX('62b'!d__Chart6_LA,,6)</definedName>
    <definedName name="d_Zero_Unsec" comment="Auto-added dynamic range" localSheetId="67">INDEX('63a-b'!d__Chart6_LA,,6)</definedName>
    <definedName name="d_Zero_Unsec" comment="Auto-added dynamic range" localSheetId="68">INDEX('64'!d__Chart6_LA,,6)</definedName>
    <definedName name="d_Zero_Unsec" comment="Auto-added dynamic range" localSheetId="69">INDEX('65a-b'!d__Chart6_LA,,6)</definedName>
    <definedName name="d_Zero_Unsec" comment="Auto-added dynamic range" localSheetId="71">INDEX('67'!d__Chart6_LA,,6)</definedName>
    <definedName name="d_Zero_Unsec" comment="Auto-added dynamic range" localSheetId="72">INDEX('68a-b '!d__Chart6_LA,,6)</definedName>
    <definedName name="d_Zero_Unsec" comment="Auto-added dynamic range" localSheetId="73">INDEX('69a-b '!d__Chart6_LA,,6)</definedName>
    <definedName name="d_Zero_Unsec" comment="Auto-added dynamic range" localSheetId="7">INDEX(d__Chart6_LA,,6)</definedName>
    <definedName name="d_Zero_Unsec" comment="Auto-added dynamic range" localSheetId="74">INDEX(d__Chart6_LA,,6)</definedName>
    <definedName name="d_Zero_Unsec" comment="Auto-added dynamic range" localSheetId="75">INDEX(d__Chart6_LA,,6)</definedName>
    <definedName name="d_Zero_Unsec" comment="Auto-added dynamic range" localSheetId="76">INDEX(d__Chart6_LA,,6)</definedName>
    <definedName name="d_Zero_Unsec" comment="Auto-added dynamic range" localSheetId="77">INDEX(d__Chart6_LA,,6)</definedName>
    <definedName name="d_Zero_Unsec" comment="Auto-added dynamic range" localSheetId="78">INDEX(d__Chart6_LA,,6)</definedName>
    <definedName name="d_Zero_Unsec" comment="Auto-added dynamic range" localSheetId="79">INDEX(d__Chart6_LA,,6)</definedName>
    <definedName name="d_Zero_Unsec" comment="Auto-added dynamic range" localSheetId="8">INDEX(d__Chart6_LA,,6)</definedName>
    <definedName name="d_Zero_Unsec" comment="Auto-added dynamic range" localSheetId="9">INDEX(d__Chart6_LA,,6)</definedName>
    <definedName name="d_Zero_Unsec" comment="Auto-added dynamic range">INDEX(d__Chart6_LA,,6)</definedName>
    <definedName name="da" localSheetId="1">#REF!</definedName>
    <definedName name="da" localSheetId="10">#REF!</definedName>
    <definedName name="da" localSheetId="11">#REF!</definedName>
    <definedName name="da" localSheetId="12">#REF!</definedName>
    <definedName name="da" localSheetId="13">#REF!</definedName>
    <definedName name="da" localSheetId="15">#REF!</definedName>
    <definedName name="da" localSheetId="16">#REF!</definedName>
    <definedName name="da" localSheetId="2">#REF!</definedName>
    <definedName name="da" localSheetId="23">#REF!</definedName>
    <definedName name="da" localSheetId="24">#REF!</definedName>
    <definedName name="da" localSheetId="25">#REF!</definedName>
    <definedName name="da" localSheetId="26">#REF!</definedName>
    <definedName name="da" localSheetId="27">#REF!</definedName>
    <definedName name="da" localSheetId="28">#REF!</definedName>
    <definedName name="da" localSheetId="29">#REF!</definedName>
    <definedName name="da" localSheetId="3">#REF!</definedName>
    <definedName name="da" localSheetId="31">#REF!</definedName>
    <definedName name="da" localSheetId="32">#REF!</definedName>
    <definedName name="da" localSheetId="33">#REF!</definedName>
    <definedName name="da" localSheetId="34">#REF!</definedName>
    <definedName name="da" localSheetId="37">#REF!</definedName>
    <definedName name="da" localSheetId="41">#REF!</definedName>
    <definedName name="da" localSheetId="4">#REF!</definedName>
    <definedName name="da" localSheetId="45">#REF!</definedName>
    <definedName name="da" localSheetId="46">#REF!</definedName>
    <definedName name="da" localSheetId="47">#REF!</definedName>
    <definedName name="da" localSheetId="48">#REF!</definedName>
    <definedName name="da" localSheetId="49">#REF!</definedName>
    <definedName name="da" localSheetId="50">#REF!</definedName>
    <definedName name="da" localSheetId="5">#REF!</definedName>
    <definedName name="da" localSheetId="51">#REF!</definedName>
    <definedName name="da" localSheetId="52">#REF!</definedName>
    <definedName name="da" localSheetId="53">#REF!</definedName>
    <definedName name="da" localSheetId="54">#REF!</definedName>
    <definedName name="da" localSheetId="56">#REF!</definedName>
    <definedName name="da" localSheetId="57">#REF!</definedName>
    <definedName name="da" localSheetId="58">#REF!</definedName>
    <definedName name="da" localSheetId="59">#REF!</definedName>
    <definedName name="da" localSheetId="60">#REF!</definedName>
    <definedName name="da" localSheetId="61">#REF!</definedName>
    <definedName name="da" localSheetId="62">#REF!</definedName>
    <definedName name="da" localSheetId="63">#REF!</definedName>
    <definedName name="da" localSheetId="6">#REF!</definedName>
    <definedName name="da" localSheetId="64">#REF!</definedName>
    <definedName name="da" localSheetId="65">#REF!</definedName>
    <definedName name="da" localSheetId="66">#REF!</definedName>
    <definedName name="da" localSheetId="67">#REF!</definedName>
    <definedName name="da" localSheetId="68">#REF!</definedName>
    <definedName name="da" localSheetId="69">#REF!</definedName>
    <definedName name="da" localSheetId="71">#REF!</definedName>
    <definedName name="da" localSheetId="72">#REF!</definedName>
    <definedName name="da" localSheetId="73">#REF!</definedName>
    <definedName name="da" localSheetId="7">#REF!</definedName>
    <definedName name="da" localSheetId="74">#REF!</definedName>
    <definedName name="da" localSheetId="75">#REF!</definedName>
    <definedName name="da" localSheetId="76">#REF!</definedName>
    <definedName name="da" localSheetId="77">#REF!</definedName>
    <definedName name="da" localSheetId="78">#REF!</definedName>
    <definedName name="da" localSheetId="79">#REF!</definedName>
    <definedName name="da" localSheetId="8">#REF!</definedName>
    <definedName name="da" localSheetId="9">#REF!</definedName>
    <definedName name="da">#REF!</definedName>
    <definedName name="DABA" localSheetId="1">#REF!</definedName>
    <definedName name="DABA" localSheetId="10">#REF!</definedName>
    <definedName name="DABA" localSheetId="11">#REF!</definedName>
    <definedName name="DABA" localSheetId="12">#REF!</definedName>
    <definedName name="DABA" localSheetId="13">#REF!</definedName>
    <definedName name="DABA" localSheetId="15">#REF!</definedName>
    <definedName name="DABA" localSheetId="16">#REF!</definedName>
    <definedName name="DABA" localSheetId="2">#REF!</definedName>
    <definedName name="DABA" localSheetId="23">#REF!</definedName>
    <definedName name="DABA" localSheetId="24">#REF!</definedName>
    <definedName name="DABA" localSheetId="25">#REF!</definedName>
    <definedName name="DABA" localSheetId="26">#REF!</definedName>
    <definedName name="DABA" localSheetId="27">#REF!</definedName>
    <definedName name="DABA" localSheetId="28">#REF!</definedName>
    <definedName name="DABA" localSheetId="29">#REF!</definedName>
    <definedName name="DABA" localSheetId="3">#REF!</definedName>
    <definedName name="DABA" localSheetId="31">#REF!</definedName>
    <definedName name="DABA" localSheetId="32">#REF!</definedName>
    <definedName name="DABA" localSheetId="33">#REF!</definedName>
    <definedName name="DABA" localSheetId="34">#REF!</definedName>
    <definedName name="DABA" localSheetId="37">#REF!</definedName>
    <definedName name="DABA" localSheetId="41">#REF!</definedName>
    <definedName name="DABA" localSheetId="4">#REF!</definedName>
    <definedName name="DABA" localSheetId="45">#REF!</definedName>
    <definedName name="DABA" localSheetId="46">#REF!</definedName>
    <definedName name="DABA" localSheetId="47">#REF!</definedName>
    <definedName name="DABA" localSheetId="48">#REF!</definedName>
    <definedName name="DABA" localSheetId="49">#REF!</definedName>
    <definedName name="DABA" localSheetId="50">#REF!</definedName>
    <definedName name="DABA" localSheetId="5">#REF!</definedName>
    <definedName name="DABA" localSheetId="51">#REF!</definedName>
    <definedName name="DABA" localSheetId="52">#REF!</definedName>
    <definedName name="DABA" localSheetId="53">#REF!</definedName>
    <definedName name="DABA" localSheetId="54">#REF!</definedName>
    <definedName name="DABA" localSheetId="56">#REF!</definedName>
    <definedName name="DABA" localSheetId="57">#REF!</definedName>
    <definedName name="DABA" localSheetId="58">#REF!</definedName>
    <definedName name="DABA" localSheetId="59">#REF!</definedName>
    <definedName name="DABA" localSheetId="60">#REF!</definedName>
    <definedName name="DABA" localSheetId="61">#REF!</definedName>
    <definedName name="DABA" localSheetId="62">#REF!</definedName>
    <definedName name="DABA" localSheetId="63">#REF!</definedName>
    <definedName name="DABA" localSheetId="6">#REF!</definedName>
    <definedName name="DABA" localSheetId="64">#REF!</definedName>
    <definedName name="DABA" localSheetId="65">#REF!</definedName>
    <definedName name="DABA" localSheetId="66">#REF!</definedName>
    <definedName name="DABA" localSheetId="67">#REF!</definedName>
    <definedName name="DABA" localSheetId="68">#REF!</definedName>
    <definedName name="DABA" localSheetId="69">#REF!</definedName>
    <definedName name="DABA" localSheetId="71">#REF!</definedName>
    <definedName name="DABA" localSheetId="72">#REF!</definedName>
    <definedName name="DABA" localSheetId="73">#REF!</definedName>
    <definedName name="DABA" localSheetId="7">#REF!</definedName>
    <definedName name="DABA" localSheetId="74">#REF!</definedName>
    <definedName name="DABA" localSheetId="75">#REF!</definedName>
    <definedName name="DABA" localSheetId="76">#REF!</definedName>
    <definedName name="DABA" localSheetId="77">#REF!</definedName>
    <definedName name="DABA" localSheetId="78">#REF!</definedName>
    <definedName name="DABA" localSheetId="79">#REF!</definedName>
    <definedName name="DABA" localSheetId="8">#REF!</definedName>
    <definedName name="DABA" localSheetId="9">#REF!</definedName>
    <definedName name="DABA">#REF!</definedName>
    <definedName name="DABI" localSheetId="1">#REF!</definedName>
    <definedName name="DABI" localSheetId="10">#REF!</definedName>
    <definedName name="DABI" localSheetId="11">#REF!</definedName>
    <definedName name="DABI" localSheetId="12">#REF!</definedName>
    <definedName name="DABI" localSheetId="13">#REF!</definedName>
    <definedName name="DABI" localSheetId="15">#REF!</definedName>
    <definedName name="DABI" localSheetId="16">#REF!</definedName>
    <definedName name="DABI" localSheetId="2">#REF!</definedName>
    <definedName name="DABI" localSheetId="23">#REF!</definedName>
    <definedName name="DABI" localSheetId="24">#REF!</definedName>
    <definedName name="DABI" localSheetId="25">#REF!</definedName>
    <definedName name="DABI" localSheetId="26">#REF!</definedName>
    <definedName name="DABI" localSheetId="27">#REF!</definedName>
    <definedName name="DABI" localSheetId="28">#REF!</definedName>
    <definedName name="DABI" localSheetId="29">#REF!</definedName>
    <definedName name="DABI" localSheetId="3">#REF!</definedName>
    <definedName name="DABI" localSheetId="31">#REF!</definedName>
    <definedName name="DABI" localSheetId="32">#REF!</definedName>
    <definedName name="DABI" localSheetId="33">#REF!</definedName>
    <definedName name="DABI" localSheetId="34">#REF!</definedName>
    <definedName name="DABI" localSheetId="37">#REF!</definedName>
    <definedName name="DABI" localSheetId="41">#REF!</definedName>
    <definedName name="DABI" localSheetId="4">#REF!</definedName>
    <definedName name="DABI" localSheetId="45">#REF!</definedName>
    <definedName name="DABI" localSheetId="46">#REF!</definedName>
    <definedName name="DABI" localSheetId="47">#REF!</definedName>
    <definedName name="DABI" localSheetId="48">#REF!</definedName>
    <definedName name="DABI" localSheetId="49">#REF!</definedName>
    <definedName name="DABI" localSheetId="50">#REF!</definedName>
    <definedName name="DABI" localSheetId="5">#REF!</definedName>
    <definedName name="DABI" localSheetId="51">#REF!</definedName>
    <definedName name="DABI" localSheetId="52">#REF!</definedName>
    <definedName name="DABI" localSheetId="53">#REF!</definedName>
    <definedName name="DABI" localSheetId="54">#REF!</definedName>
    <definedName name="DABI" localSheetId="56">#REF!</definedName>
    <definedName name="DABI" localSheetId="57">#REF!</definedName>
    <definedName name="DABI" localSheetId="58">#REF!</definedName>
    <definedName name="DABI" localSheetId="59">#REF!</definedName>
    <definedName name="DABI" localSheetId="60">#REF!</definedName>
    <definedName name="DABI" localSheetId="61">#REF!</definedName>
    <definedName name="DABI" localSheetId="62">#REF!</definedName>
    <definedName name="DABI" localSheetId="63">#REF!</definedName>
    <definedName name="DABI" localSheetId="6">#REF!</definedName>
    <definedName name="DABI" localSheetId="64">#REF!</definedName>
    <definedName name="DABI" localSheetId="65">#REF!</definedName>
    <definedName name="DABI" localSheetId="66">#REF!</definedName>
    <definedName name="DABI" localSheetId="67">#REF!</definedName>
    <definedName name="DABI" localSheetId="68">#REF!</definedName>
    <definedName name="DABI" localSheetId="69">#REF!</definedName>
    <definedName name="DABI" localSheetId="71">#REF!</definedName>
    <definedName name="DABI" localSheetId="72">#REF!</definedName>
    <definedName name="DABI" localSheetId="73">#REF!</definedName>
    <definedName name="DABI" localSheetId="7">#REF!</definedName>
    <definedName name="DABI" localSheetId="74">#REF!</definedName>
    <definedName name="DABI" localSheetId="75">#REF!</definedName>
    <definedName name="DABI" localSheetId="76">#REF!</definedName>
    <definedName name="DABI" localSheetId="77">#REF!</definedName>
    <definedName name="DABI" localSheetId="78">#REF!</definedName>
    <definedName name="DABI" localSheetId="79">#REF!</definedName>
    <definedName name="DABI" localSheetId="8">#REF!</definedName>
    <definedName name="DABI" localSheetId="9">#REF!</definedName>
    <definedName name="DABI">#REF!</definedName>
    <definedName name="DABproj">#N/A</definedName>
    <definedName name="DAGproj">#N/A</definedName>
    <definedName name="DAMU" localSheetId="1">#REF!</definedName>
    <definedName name="DAMU" localSheetId="10">#REF!</definedName>
    <definedName name="DAMU" localSheetId="11">#REF!</definedName>
    <definedName name="DAMU" localSheetId="12">#REF!</definedName>
    <definedName name="DAMU" localSheetId="13">#REF!</definedName>
    <definedName name="DAMU" localSheetId="15">#REF!</definedName>
    <definedName name="DAMU" localSheetId="16">#REF!</definedName>
    <definedName name="DAMU" localSheetId="2">#REF!</definedName>
    <definedName name="DAMU" localSheetId="23">#REF!</definedName>
    <definedName name="DAMU" localSheetId="24">#REF!</definedName>
    <definedName name="DAMU" localSheetId="25">#REF!</definedName>
    <definedName name="DAMU" localSheetId="26">#REF!</definedName>
    <definedName name="DAMU" localSheetId="27">#REF!</definedName>
    <definedName name="DAMU" localSheetId="28">#REF!</definedName>
    <definedName name="DAMU" localSheetId="29">#REF!</definedName>
    <definedName name="DAMU" localSheetId="3">#REF!</definedName>
    <definedName name="DAMU" localSheetId="31">#REF!</definedName>
    <definedName name="DAMU" localSheetId="32">#REF!</definedName>
    <definedName name="DAMU" localSheetId="33">#REF!</definedName>
    <definedName name="DAMU" localSheetId="34">#REF!</definedName>
    <definedName name="DAMU" localSheetId="37">#REF!</definedName>
    <definedName name="DAMU" localSheetId="41">#REF!</definedName>
    <definedName name="DAMU" localSheetId="4">#REF!</definedName>
    <definedName name="DAMU" localSheetId="45">#REF!</definedName>
    <definedName name="DAMU" localSheetId="46">#REF!</definedName>
    <definedName name="DAMU" localSheetId="47">#REF!</definedName>
    <definedName name="DAMU" localSheetId="48">#REF!</definedName>
    <definedName name="DAMU" localSheetId="49">#REF!</definedName>
    <definedName name="DAMU" localSheetId="50">#REF!</definedName>
    <definedName name="DAMU" localSheetId="5">#REF!</definedName>
    <definedName name="DAMU" localSheetId="51">#REF!</definedName>
    <definedName name="DAMU" localSheetId="52">#REF!</definedName>
    <definedName name="DAMU" localSheetId="53">#REF!</definedName>
    <definedName name="DAMU" localSheetId="54">#REF!</definedName>
    <definedName name="DAMU" localSheetId="56">#REF!</definedName>
    <definedName name="DAMU" localSheetId="57">#REF!</definedName>
    <definedName name="DAMU" localSheetId="58">#REF!</definedName>
    <definedName name="DAMU" localSheetId="59">#REF!</definedName>
    <definedName name="DAMU" localSheetId="60">#REF!</definedName>
    <definedName name="DAMU" localSheetId="61">#REF!</definedName>
    <definedName name="DAMU" localSheetId="62">#REF!</definedName>
    <definedName name="DAMU" localSheetId="63">#REF!</definedName>
    <definedName name="DAMU" localSheetId="6">#REF!</definedName>
    <definedName name="DAMU" localSheetId="64">#REF!</definedName>
    <definedName name="DAMU" localSheetId="65">#REF!</definedName>
    <definedName name="DAMU" localSheetId="66">#REF!</definedName>
    <definedName name="DAMU" localSheetId="67">#REF!</definedName>
    <definedName name="DAMU" localSheetId="68">#REF!</definedName>
    <definedName name="DAMU" localSheetId="69">#REF!</definedName>
    <definedName name="DAMU" localSheetId="71">#REF!</definedName>
    <definedName name="DAMU" localSheetId="72">#REF!</definedName>
    <definedName name="DAMU" localSheetId="73">#REF!</definedName>
    <definedName name="DAMU" localSheetId="7">#REF!</definedName>
    <definedName name="DAMU" localSheetId="74">#REF!</definedName>
    <definedName name="DAMU" localSheetId="75">#REF!</definedName>
    <definedName name="DAMU" localSheetId="76">#REF!</definedName>
    <definedName name="DAMU" localSheetId="77">#REF!</definedName>
    <definedName name="DAMU" localSheetId="78">#REF!</definedName>
    <definedName name="DAMU" localSheetId="79">#REF!</definedName>
    <definedName name="DAMU" localSheetId="8">#REF!</definedName>
    <definedName name="DAMU" localSheetId="9">#REF!</definedName>
    <definedName name="DAMU">#REF!</definedName>
    <definedName name="DAproj">#N/A</definedName>
    <definedName name="DASD">#N/A</definedName>
    <definedName name="DASDB">#N/A</definedName>
    <definedName name="DASDG">#N/A</definedName>
    <definedName name="Data" localSheetId="1">#REF!</definedName>
    <definedName name="Data" localSheetId="10">#REF!</definedName>
    <definedName name="Data" localSheetId="11">#REF!</definedName>
    <definedName name="Data" localSheetId="12">#REF!</definedName>
    <definedName name="Data" localSheetId="13">#REF!</definedName>
    <definedName name="Data" localSheetId="15">#REF!</definedName>
    <definedName name="Data" localSheetId="16">#REF!</definedName>
    <definedName name="Data" localSheetId="2">#REF!</definedName>
    <definedName name="Data" localSheetId="23">#REF!</definedName>
    <definedName name="Data" localSheetId="24">#REF!</definedName>
    <definedName name="Data" localSheetId="25">#REF!</definedName>
    <definedName name="Data" localSheetId="26">#REF!</definedName>
    <definedName name="Data" localSheetId="27">#REF!</definedName>
    <definedName name="Data" localSheetId="28">#REF!</definedName>
    <definedName name="Data" localSheetId="29">#REF!</definedName>
    <definedName name="Data" localSheetId="3">#REF!</definedName>
    <definedName name="Data" localSheetId="31">#REF!</definedName>
    <definedName name="Data" localSheetId="32">#REF!</definedName>
    <definedName name="Data" localSheetId="33">#REF!</definedName>
    <definedName name="Data" localSheetId="34">#REF!</definedName>
    <definedName name="Data" localSheetId="37">#REF!</definedName>
    <definedName name="Data" localSheetId="41">#REF!</definedName>
    <definedName name="Data" localSheetId="4">#REF!</definedName>
    <definedName name="Data" localSheetId="45">#REF!</definedName>
    <definedName name="Data" localSheetId="46">#REF!</definedName>
    <definedName name="Data" localSheetId="47">#REF!</definedName>
    <definedName name="Data" localSheetId="48">#REF!</definedName>
    <definedName name="Data" localSheetId="49">#REF!</definedName>
    <definedName name="Data" localSheetId="50">#REF!</definedName>
    <definedName name="Data" localSheetId="5">#REF!</definedName>
    <definedName name="Data" localSheetId="51">#REF!</definedName>
    <definedName name="Data" localSheetId="52">#REF!</definedName>
    <definedName name="Data" localSheetId="53">#REF!</definedName>
    <definedName name="Data" localSheetId="54">#REF!</definedName>
    <definedName name="Data" localSheetId="56">#REF!</definedName>
    <definedName name="Data" localSheetId="57">#REF!</definedName>
    <definedName name="Data" localSheetId="58">#REF!</definedName>
    <definedName name="Data" localSheetId="59">#REF!</definedName>
    <definedName name="Data" localSheetId="60">#REF!</definedName>
    <definedName name="Data" localSheetId="61">#REF!</definedName>
    <definedName name="Data" localSheetId="62">#REF!</definedName>
    <definedName name="Data" localSheetId="63">#REF!</definedName>
    <definedName name="Data" localSheetId="6">#REF!</definedName>
    <definedName name="Data" localSheetId="64">#REF!</definedName>
    <definedName name="Data" localSheetId="65">#REF!</definedName>
    <definedName name="Data" localSheetId="66">#REF!</definedName>
    <definedName name="Data" localSheetId="67">#REF!</definedName>
    <definedName name="Data" localSheetId="68">#REF!</definedName>
    <definedName name="Data" localSheetId="69">#REF!</definedName>
    <definedName name="Data" localSheetId="71">#REF!</definedName>
    <definedName name="Data" localSheetId="72">#REF!</definedName>
    <definedName name="Data" localSheetId="73">#REF!</definedName>
    <definedName name="Data" localSheetId="7">#REF!</definedName>
    <definedName name="Data" localSheetId="74">#REF!</definedName>
    <definedName name="Data" localSheetId="75">#REF!</definedName>
    <definedName name="Data" localSheetId="76">#REF!</definedName>
    <definedName name="Data" localSheetId="77">#REF!</definedName>
    <definedName name="Data" localSheetId="78">#REF!</definedName>
    <definedName name="Data" localSheetId="79">#REF!</definedName>
    <definedName name="Data" localSheetId="8">#REF!</definedName>
    <definedName name="Data" localSheetId="9">#REF!</definedName>
    <definedName name="Data">#REF!</definedName>
    <definedName name="data_8.4" localSheetId="1">#REF!</definedName>
    <definedName name="data_8.4" localSheetId="10">#REF!</definedName>
    <definedName name="data_8.4" localSheetId="11">#REF!</definedName>
    <definedName name="data_8.4" localSheetId="12">#REF!</definedName>
    <definedName name="data_8.4" localSheetId="13">#REF!</definedName>
    <definedName name="data_8.4" localSheetId="15">#REF!</definedName>
    <definedName name="data_8.4" localSheetId="16">#REF!</definedName>
    <definedName name="data_8.4" localSheetId="2">#REF!</definedName>
    <definedName name="data_8.4" localSheetId="23">#REF!</definedName>
    <definedName name="data_8.4" localSheetId="24">#REF!</definedName>
    <definedName name="data_8.4" localSheetId="25">#REF!</definedName>
    <definedName name="data_8.4" localSheetId="26">#REF!</definedName>
    <definedName name="data_8.4" localSheetId="27">#REF!</definedName>
    <definedName name="data_8.4" localSheetId="28">#REF!</definedName>
    <definedName name="data_8.4" localSheetId="29">#REF!</definedName>
    <definedName name="data_8.4" localSheetId="3">#REF!</definedName>
    <definedName name="data_8.4" localSheetId="31">#REF!</definedName>
    <definedName name="data_8.4" localSheetId="32">#REF!</definedName>
    <definedName name="data_8.4" localSheetId="33">#REF!</definedName>
    <definedName name="data_8.4" localSheetId="34">#REF!</definedName>
    <definedName name="data_8.4" localSheetId="37">#REF!</definedName>
    <definedName name="data_8.4" localSheetId="41">#REF!</definedName>
    <definedName name="data_8.4" localSheetId="4">#REF!</definedName>
    <definedName name="data_8.4" localSheetId="45">#REF!</definedName>
    <definedName name="data_8.4" localSheetId="46">#REF!</definedName>
    <definedName name="data_8.4" localSheetId="47">#REF!</definedName>
    <definedName name="data_8.4" localSheetId="48">#REF!</definedName>
    <definedName name="data_8.4" localSheetId="49">#REF!</definedName>
    <definedName name="data_8.4" localSheetId="50">#REF!</definedName>
    <definedName name="data_8.4" localSheetId="5">#REF!</definedName>
    <definedName name="data_8.4" localSheetId="51">#REF!</definedName>
    <definedName name="data_8.4" localSheetId="52">#REF!</definedName>
    <definedName name="data_8.4" localSheetId="53">#REF!</definedName>
    <definedName name="data_8.4" localSheetId="54">#REF!</definedName>
    <definedName name="data_8.4" localSheetId="56">#REF!</definedName>
    <definedName name="data_8.4" localSheetId="57">#REF!</definedName>
    <definedName name="data_8.4" localSheetId="58">#REF!</definedName>
    <definedName name="data_8.4" localSheetId="59">#REF!</definedName>
    <definedName name="data_8.4" localSheetId="60">#REF!</definedName>
    <definedName name="data_8.4" localSheetId="61">#REF!</definedName>
    <definedName name="data_8.4" localSheetId="62">#REF!</definedName>
    <definedName name="data_8.4" localSheetId="63">#REF!</definedName>
    <definedName name="data_8.4" localSheetId="6">#REF!</definedName>
    <definedName name="data_8.4" localSheetId="64">#REF!</definedName>
    <definedName name="data_8.4" localSheetId="65">#REF!</definedName>
    <definedName name="data_8.4" localSheetId="66">#REF!</definedName>
    <definedName name="data_8.4" localSheetId="67">#REF!</definedName>
    <definedName name="data_8.4" localSheetId="68">#REF!</definedName>
    <definedName name="data_8.4" localSheetId="69">#REF!</definedName>
    <definedName name="data_8.4" localSheetId="71">#REF!</definedName>
    <definedName name="data_8.4" localSheetId="72">#REF!</definedName>
    <definedName name="data_8.4" localSheetId="73">#REF!</definedName>
    <definedName name="data_8.4" localSheetId="7">#REF!</definedName>
    <definedName name="data_8.4" localSheetId="74">#REF!</definedName>
    <definedName name="data_8.4" localSheetId="75">#REF!</definedName>
    <definedName name="data_8.4" localSheetId="76">#REF!</definedName>
    <definedName name="data_8.4" localSheetId="77">#REF!</definedName>
    <definedName name="data_8.4" localSheetId="78">#REF!</definedName>
    <definedName name="data_8.4" localSheetId="79">#REF!</definedName>
    <definedName name="data_8.4" localSheetId="8">#REF!</definedName>
    <definedName name="data_8.4" localSheetId="9">#REF!</definedName>
    <definedName name="data_8.4">#REF!</definedName>
    <definedName name="DATA_BPM6_1" localSheetId="1">#REF!</definedName>
    <definedName name="DATA_BPM6_1" localSheetId="10">#REF!</definedName>
    <definedName name="DATA_BPM6_1" localSheetId="11">#REF!</definedName>
    <definedName name="DATA_BPM6_1" localSheetId="12">#REF!</definedName>
    <definedName name="DATA_BPM6_1" localSheetId="13">#REF!</definedName>
    <definedName name="DATA_BPM6_1" localSheetId="15">#REF!</definedName>
    <definedName name="DATA_BPM6_1" localSheetId="16">#REF!</definedName>
    <definedName name="DATA_BPM6_1" localSheetId="2">#REF!</definedName>
    <definedName name="DATA_BPM6_1" localSheetId="23">#REF!</definedName>
    <definedName name="DATA_BPM6_1" localSheetId="24">#REF!</definedName>
    <definedName name="DATA_BPM6_1" localSheetId="25">#REF!</definedName>
    <definedName name="DATA_BPM6_1" localSheetId="26">#REF!</definedName>
    <definedName name="DATA_BPM6_1" localSheetId="27">#REF!</definedName>
    <definedName name="DATA_BPM6_1" localSheetId="28">#REF!</definedName>
    <definedName name="DATA_BPM6_1" localSheetId="29">#REF!</definedName>
    <definedName name="DATA_BPM6_1" localSheetId="3">#REF!</definedName>
    <definedName name="DATA_BPM6_1" localSheetId="31">#REF!</definedName>
    <definedName name="DATA_BPM6_1" localSheetId="32">#REF!</definedName>
    <definedName name="DATA_BPM6_1" localSheetId="33">#REF!</definedName>
    <definedName name="DATA_BPM6_1" localSheetId="34">#REF!</definedName>
    <definedName name="DATA_BPM6_1" localSheetId="37">#REF!</definedName>
    <definedName name="DATA_BPM6_1" localSheetId="41">#REF!</definedName>
    <definedName name="DATA_BPM6_1" localSheetId="4">#REF!</definedName>
    <definedName name="DATA_BPM6_1" localSheetId="45">#REF!</definedName>
    <definedName name="DATA_BPM6_1" localSheetId="46">#REF!</definedName>
    <definedName name="DATA_BPM6_1" localSheetId="47">#REF!</definedName>
    <definedName name="DATA_BPM6_1" localSheetId="48">#REF!</definedName>
    <definedName name="DATA_BPM6_1" localSheetId="49">#REF!</definedName>
    <definedName name="DATA_BPM6_1" localSheetId="50">#REF!</definedName>
    <definedName name="DATA_BPM6_1" localSheetId="5">#REF!</definedName>
    <definedName name="DATA_BPM6_1" localSheetId="51">#REF!</definedName>
    <definedName name="DATA_BPM6_1" localSheetId="52">#REF!</definedName>
    <definedName name="DATA_BPM6_1" localSheetId="53">#REF!</definedName>
    <definedName name="DATA_BPM6_1" localSheetId="54">#REF!</definedName>
    <definedName name="DATA_BPM6_1" localSheetId="56">#REF!</definedName>
    <definedName name="DATA_BPM6_1" localSheetId="57">#REF!</definedName>
    <definedName name="DATA_BPM6_1" localSheetId="58">#REF!</definedName>
    <definedName name="DATA_BPM6_1" localSheetId="59">#REF!</definedName>
    <definedName name="DATA_BPM6_1" localSheetId="60">#REF!</definedName>
    <definedName name="DATA_BPM6_1" localSheetId="61">#REF!</definedName>
    <definedName name="DATA_BPM6_1" localSheetId="62">#REF!</definedName>
    <definedName name="DATA_BPM6_1" localSheetId="63">#REF!</definedName>
    <definedName name="DATA_BPM6_1" localSheetId="6">#REF!</definedName>
    <definedName name="DATA_BPM6_1" localSheetId="64">#REF!</definedName>
    <definedName name="DATA_BPM6_1" localSheetId="65">#REF!</definedName>
    <definedName name="DATA_BPM6_1" localSheetId="66">#REF!</definedName>
    <definedName name="DATA_BPM6_1" localSheetId="67">#REF!</definedName>
    <definedName name="DATA_BPM6_1" localSheetId="68">#REF!</definedName>
    <definedName name="DATA_BPM6_1" localSheetId="69">#REF!</definedName>
    <definedName name="DATA_BPM6_1" localSheetId="71">#REF!</definedName>
    <definedName name="DATA_BPM6_1" localSheetId="72">#REF!</definedName>
    <definedName name="DATA_BPM6_1" localSheetId="73">#REF!</definedName>
    <definedName name="DATA_BPM6_1" localSheetId="7">#REF!</definedName>
    <definedName name="DATA_BPM6_1" localSheetId="74">#REF!</definedName>
    <definedName name="DATA_BPM6_1" localSheetId="75">#REF!</definedName>
    <definedName name="DATA_BPM6_1" localSheetId="76">#REF!</definedName>
    <definedName name="DATA_BPM6_1" localSheetId="77">#REF!</definedName>
    <definedName name="DATA_BPM6_1" localSheetId="78">#REF!</definedName>
    <definedName name="DATA_BPM6_1" localSheetId="79">#REF!</definedName>
    <definedName name="DATA_BPM6_1" localSheetId="8">#REF!</definedName>
    <definedName name="DATA_BPM6_1" localSheetId="9">#REF!</definedName>
    <definedName name="DATA_BPM6_1">#REF!</definedName>
    <definedName name="DATA_BPM6_2" localSheetId="1">#REF!</definedName>
    <definedName name="DATA_BPM6_2" localSheetId="11">#REF!</definedName>
    <definedName name="DATA_BPM6_2" localSheetId="12">#REF!</definedName>
    <definedName name="DATA_BPM6_2" localSheetId="13">#REF!</definedName>
    <definedName name="DATA_BPM6_2" localSheetId="23">#REF!</definedName>
    <definedName name="DATA_BPM6_2" localSheetId="24">#REF!</definedName>
    <definedName name="DATA_BPM6_2" localSheetId="26">#REF!</definedName>
    <definedName name="DATA_BPM6_2" localSheetId="28">#REF!</definedName>
    <definedName name="DATA_BPM6_2" localSheetId="29">#REF!</definedName>
    <definedName name="DATA_BPM6_2" localSheetId="31">#REF!</definedName>
    <definedName name="DATA_BPM6_2" localSheetId="41">#REF!</definedName>
    <definedName name="DATA_BPM6_2" localSheetId="4">#REF!</definedName>
    <definedName name="DATA_BPM6_2" localSheetId="46">#REF!</definedName>
    <definedName name="DATA_BPM6_2" localSheetId="47">#REF!</definedName>
    <definedName name="DATA_BPM6_2" localSheetId="48">#REF!</definedName>
    <definedName name="DATA_BPM6_2" localSheetId="49">#REF!</definedName>
    <definedName name="DATA_BPM6_2" localSheetId="50">#REF!</definedName>
    <definedName name="DATA_BPM6_2" localSheetId="51">#REF!</definedName>
    <definedName name="DATA_BPM6_2" localSheetId="53">#REF!</definedName>
    <definedName name="DATA_BPM6_2" localSheetId="54">#REF!</definedName>
    <definedName name="DATA_BPM6_2" localSheetId="56">#REF!</definedName>
    <definedName name="DATA_BPM6_2" localSheetId="57">#REF!</definedName>
    <definedName name="DATA_BPM6_2" localSheetId="58">#REF!</definedName>
    <definedName name="DATA_BPM6_2" localSheetId="60">#REF!</definedName>
    <definedName name="DATA_BPM6_2" localSheetId="61">#REF!</definedName>
    <definedName name="DATA_BPM6_2" localSheetId="62">#REF!</definedName>
    <definedName name="DATA_BPM6_2" localSheetId="63">#REF!</definedName>
    <definedName name="DATA_BPM6_2" localSheetId="64">#REF!</definedName>
    <definedName name="DATA_BPM6_2" localSheetId="66">#REF!</definedName>
    <definedName name="DATA_BPM6_2" localSheetId="67">#REF!</definedName>
    <definedName name="DATA_BPM6_2" localSheetId="68">#REF!</definedName>
    <definedName name="DATA_BPM6_2" localSheetId="69">#REF!</definedName>
    <definedName name="DATA_BPM6_2" localSheetId="71">#REF!</definedName>
    <definedName name="DATA_BPM6_2" localSheetId="72">#REF!</definedName>
    <definedName name="DATA_BPM6_2" localSheetId="73">#REF!</definedName>
    <definedName name="DATA_BPM6_2">#REF!</definedName>
    <definedName name="data1" localSheetId="1">#REF!</definedName>
    <definedName name="data1" localSheetId="11">#REF!</definedName>
    <definedName name="data1" localSheetId="12">#REF!</definedName>
    <definedName name="data1" localSheetId="13">#REF!</definedName>
    <definedName name="data1" localSheetId="23">#REF!</definedName>
    <definedName name="data1" localSheetId="24">#REF!</definedName>
    <definedName name="data1" localSheetId="26">#REF!</definedName>
    <definedName name="data1" localSheetId="28">#REF!</definedName>
    <definedName name="data1" localSheetId="29">#REF!</definedName>
    <definedName name="data1" localSheetId="31">#REF!</definedName>
    <definedName name="data1" localSheetId="41">#REF!</definedName>
    <definedName name="data1" localSheetId="4">#REF!</definedName>
    <definedName name="data1" localSheetId="46">#REF!</definedName>
    <definedName name="data1" localSheetId="47">#REF!</definedName>
    <definedName name="data1" localSheetId="48">#REF!</definedName>
    <definedName name="data1" localSheetId="49">#REF!</definedName>
    <definedName name="data1" localSheetId="50">#REF!</definedName>
    <definedName name="data1" localSheetId="51">#REF!</definedName>
    <definedName name="data1" localSheetId="53">#REF!</definedName>
    <definedName name="data1" localSheetId="54">#REF!</definedName>
    <definedName name="data1" localSheetId="56">#REF!</definedName>
    <definedName name="data1" localSheetId="57">#REF!</definedName>
    <definedName name="data1" localSheetId="58">#REF!</definedName>
    <definedName name="data1" localSheetId="60">#REF!</definedName>
    <definedName name="data1" localSheetId="61">#REF!</definedName>
    <definedName name="data1" localSheetId="62">#REF!</definedName>
    <definedName name="data1" localSheetId="63">#REF!</definedName>
    <definedName name="data1" localSheetId="64">#REF!</definedName>
    <definedName name="data1" localSheetId="66">#REF!</definedName>
    <definedName name="data1" localSheetId="67">#REF!</definedName>
    <definedName name="data1" localSheetId="68">#REF!</definedName>
    <definedName name="data1" localSheetId="69">#REF!</definedName>
    <definedName name="data1" localSheetId="71">#REF!</definedName>
    <definedName name="data1" localSheetId="72">#REF!</definedName>
    <definedName name="data1" localSheetId="73">#REF!</definedName>
    <definedName name="data1">#REF!</definedName>
    <definedName name="data2" localSheetId="1">#REF!</definedName>
    <definedName name="data2" localSheetId="11">#REF!</definedName>
    <definedName name="data2" localSheetId="12">#REF!</definedName>
    <definedName name="data2" localSheetId="13">#REF!</definedName>
    <definedName name="data2" localSheetId="23">#REF!</definedName>
    <definedName name="data2" localSheetId="24">#REF!</definedName>
    <definedName name="data2" localSheetId="26">#REF!</definedName>
    <definedName name="data2" localSheetId="28">#REF!</definedName>
    <definedName name="data2" localSheetId="29">#REF!</definedName>
    <definedName name="data2" localSheetId="31">#REF!</definedName>
    <definedName name="data2" localSheetId="41">#REF!</definedName>
    <definedName name="data2" localSheetId="4">#REF!</definedName>
    <definedName name="data2" localSheetId="46">#REF!</definedName>
    <definedName name="data2" localSheetId="47">#REF!</definedName>
    <definedName name="data2" localSheetId="48">#REF!</definedName>
    <definedName name="data2" localSheetId="49">#REF!</definedName>
    <definedName name="data2" localSheetId="50">#REF!</definedName>
    <definedName name="data2" localSheetId="51">#REF!</definedName>
    <definedName name="data2" localSheetId="53">#REF!</definedName>
    <definedName name="data2" localSheetId="54">#REF!</definedName>
    <definedName name="data2" localSheetId="56">#REF!</definedName>
    <definedName name="data2" localSheetId="57">#REF!</definedName>
    <definedName name="data2" localSheetId="58">#REF!</definedName>
    <definedName name="data2" localSheetId="60">#REF!</definedName>
    <definedName name="data2" localSheetId="61">#REF!</definedName>
    <definedName name="data2" localSheetId="62">#REF!</definedName>
    <definedName name="data2" localSheetId="63">#REF!</definedName>
    <definedName name="data2" localSheetId="64">#REF!</definedName>
    <definedName name="data2" localSheetId="66">#REF!</definedName>
    <definedName name="data2" localSheetId="67">#REF!</definedName>
    <definedName name="data2" localSheetId="68">#REF!</definedName>
    <definedName name="data2" localSheetId="69">#REF!</definedName>
    <definedName name="data2" localSheetId="71">#REF!</definedName>
    <definedName name="data2" localSheetId="72">#REF!</definedName>
    <definedName name="data2" localSheetId="73">#REF!</definedName>
    <definedName name="data2">#REF!</definedName>
    <definedName name="data3" localSheetId="1">#REF!</definedName>
    <definedName name="data3" localSheetId="11">#REF!</definedName>
    <definedName name="data3" localSheetId="12">#REF!</definedName>
    <definedName name="data3" localSheetId="13">#REF!</definedName>
    <definedName name="data3" localSheetId="23">#REF!</definedName>
    <definedName name="data3" localSheetId="24">#REF!</definedName>
    <definedName name="data3" localSheetId="26">#REF!</definedName>
    <definedName name="data3" localSheetId="28">#REF!</definedName>
    <definedName name="data3" localSheetId="29">#REF!</definedName>
    <definedName name="data3" localSheetId="31">#REF!</definedName>
    <definedName name="data3" localSheetId="41">#REF!</definedName>
    <definedName name="data3" localSheetId="4">#REF!</definedName>
    <definedName name="data3" localSheetId="46">#REF!</definedName>
    <definedName name="data3" localSheetId="47">#REF!</definedName>
    <definedName name="data3" localSheetId="48">#REF!</definedName>
    <definedName name="data3" localSheetId="49">#REF!</definedName>
    <definedName name="data3" localSheetId="50">#REF!</definedName>
    <definedName name="data3" localSheetId="51">#REF!</definedName>
    <definedName name="data3" localSheetId="53">#REF!</definedName>
    <definedName name="data3" localSheetId="54">#REF!</definedName>
    <definedName name="data3" localSheetId="56">#REF!</definedName>
    <definedName name="data3" localSheetId="57">#REF!</definedName>
    <definedName name="data3" localSheetId="58">#REF!</definedName>
    <definedName name="data3" localSheetId="60">#REF!</definedName>
    <definedName name="data3" localSheetId="61">#REF!</definedName>
    <definedName name="data3" localSheetId="62">#REF!</definedName>
    <definedName name="data3" localSheetId="63">#REF!</definedName>
    <definedName name="data3" localSheetId="64">#REF!</definedName>
    <definedName name="data3" localSheetId="66">#REF!</definedName>
    <definedName name="data3" localSheetId="67">#REF!</definedName>
    <definedName name="data3" localSheetId="68">#REF!</definedName>
    <definedName name="data3" localSheetId="69">#REF!</definedName>
    <definedName name="data3" localSheetId="71">#REF!</definedName>
    <definedName name="data3" localSheetId="72">#REF!</definedName>
    <definedName name="data3" localSheetId="73">#REF!</definedName>
    <definedName name="data3">#REF!</definedName>
    <definedName name="_xlnm.Database" localSheetId="1">'[162]Table-1'!#REF!</definedName>
    <definedName name="_xlnm.Database" localSheetId="10">'[162]Table-1'!#REF!</definedName>
    <definedName name="_xlnm.Database" localSheetId="11">'[162]Table-1'!#REF!</definedName>
    <definedName name="_xlnm.Database" localSheetId="12">'[162]Table-1'!#REF!</definedName>
    <definedName name="_xlnm.Database" localSheetId="13">'[162]Table-1'!#REF!</definedName>
    <definedName name="_xlnm.Database" localSheetId="15">'[162]Table-1'!#REF!</definedName>
    <definedName name="_xlnm.Database" localSheetId="16">'[162]Table-1'!#REF!</definedName>
    <definedName name="_xlnm.Database" localSheetId="2">'[162]Table-1'!#REF!</definedName>
    <definedName name="_xlnm.Database" localSheetId="24">'[162]Table-1'!#REF!</definedName>
    <definedName name="_xlnm.Database" localSheetId="25">'[162]Table-1'!#REF!</definedName>
    <definedName name="_xlnm.Database" localSheetId="26">'[162]Table-1'!#REF!</definedName>
    <definedName name="_xlnm.Database" localSheetId="27">'[162]Table-1'!#REF!</definedName>
    <definedName name="_xlnm.Database" localSheetId="28">'[162]Table-1'!#REF!</definedName>
    <definedName name="_xlnm.Database" localSheetId="29">'[162]Table-1'!#REF!</definedName>
    <definedName name="_xlnm.Database" localSheetId="3">'[162]Table-1'!#REF!</definedName>
    <definedName name="_xlnm.Database" localSheetId="31">'[162]Table-1'!#REF!</definedName>
    <definedName name="_xlnm.Database" localSheetId="32">'[162]Table-1'!#REF!</definedName>
    <definedName name="_xlnm.Database" localSheetId="33">'[162]Table-1'!#REF!</definedName>
    <definedName name="_xlnm.Database" localSheetId="34">'[162]Table-1'!#REF!</definedName>
    <definedName name="_xlnm.Database" localSheetId="37">'[162]Table-1'!#REF!</definedName>
    <definedName name="_xlnm.Database" localSheetId="41">'[162]Table-1'!#REF!</definedName>
    <definedName name="_xlnm.Database" localSheetId="4">'[162]Table-1'!#REF!</definedName>
    <definedName name="_xlnm.Database" localSheetId="45">'[162]Table-1'!#REF!</definedName>
    <definedName name="_xlnm.Database" localSheetId="46">'[162]Table-1'!#REF!</definedName>
    <definedName name="_xlnm.Database" localSheetId="47">'[162]Table-1'!#REF!</definedName>
    <definedName name="_xlnm.Database" localSheetId="48">'[162]Table-1'!#REF!</definedName>
    <definedName name="_xlnm.Database" localSheetId="49">'[162]Table-1'!#REF!</definedName>
    <definedName name="_xlnm.Database" localSheetId="50">'[162]Table-1'!#REF!</definedName>
    <definedName name="_xlnm.Database" localSheetId="5">'[163]Table-1'!#REF!</definedName>
    <definedName name="_xlnm.Database" localSheetId="51">'[162]Table-1'!#REF!</definedName>
    <definedName name="_xlnm.Database" localSheetId="52">'[162]Table-1'!#REF!</definedName>
    <definedName name="_xlnm.Database" localSheetId="53">'[162]Table-1'!#REF!</definedName>
    <definedName name="_xlnm.Database" localSheetId="54">'[162]Table-1'!#REF!</definedName>
    <definedName name="_xlnm.Database" localSheetId="56">'[162]Table-1'!#REF!</definedName>
    <definedName name="_xlnm.Database" localSheetId="57">'[162]Table-1'!#REF!</definedName>
    <definedName name="_xlnm.Database" localSheetId="58">'[162]Table-1'!#REF!</definedName>
    <definedName name="_xlnm.Database" localSheetId="59">'[162]Table-1'!#REF!</definedName>
    <definedName name="_xlnm.Database" localSheetId="60">'[162]Table-1'!#REF!</definedName>
    <definedName name="_xlnm.Database" localSheetId="61">'[162]Table-1'!#REF!</definedName>
    <definedName name="_xlnm.Database" localSheetId="62">'[162]Table-1'!#REF!</definedName>
    <definedName name="_xlnm.Database" localSheetId="63">'[162]Table-1'!#REF!</definedName>
    <definedName name="_xlnm.Database" localSheetId="6">'[163]Table-1'!#REF!</definedName>
    <definedName name="_xlnm.Database" localSheetId="64">'[162]Table-1'!#REF!</definedName>
    <definedName name="_xlnm.Database" localSheetId="65">'[162]Table-1'!#REF!</definedName>
    <definedName name="_xlnm.Database" localSheetId="66">'[162]Table-1'!#REF!</definedName>
    <definedName name="_xlnm.Database" localSheetId="67">'[162]Table-1'!#REF!</definedName>
    <definedName name="_xlnm.Database" localSheetId="68">'[162]Table-1'!#REF!</definedName>
    <definedName name="_xlnm.Database" localSheetId="69">'[162]Table-1'!#REF!</definedName>
    <definedName name="_xlnm.Database" localSheetId="71">'[162]Table-1'!#REF!</definedName>
    <definedName name="_xlnm.Database" localSheetId="72">'[162]Table-1'!#REF!</definedName>
    <definedName name="_xlnm.Database" localSheetId="73">'[162]Table-1'!#REF!</definedName>
    <definedName name="_xlnm.Database" localSheetId="7">'[162]Table-1'!#REF!</definedName>
    <definedName name="_xlnm.Database" localSheetId="74">'[162]Table-1'!#REF!</definedName>
    <definedName name="_xlnm.Database" localSheetId="75">'[162]Table-1'!#REF!</definedName>
    <definedName name="_xlnm.Database" localSheetId="76">'[162]Table-1'!#REF!</definedName>
    <definedName name="_xlnm.Database" localSheetId="77">'[162]Table-1'!#REF!</definedName>
    <definedName name="_xlnm.Database" localSheetId="78">'[162]Table-1'!#REF!</definedName>
    <definedName name="_xlnm.Database" localSheetId="79">'[162]Table-1'!#REF!</definedName>
    <definedName name="_xlnm.Database" localSheetId="8">'[162]Table-1'!#REF!</definedName>
    <definedName name="_xlnm.Database" localSheetId="9">'[162]Table-1'!#REF!</definedName>
    <definedName name="_xlnm.Database">'[162]Table-1'!#REF!</definedName>
    <definedName name="Database_MI" localSheetId="1">#REF!</definedName>
    <definedName name="Database_MI" localSheetId="10">#REF!</definedName>
    <definedName name="Database_MI" localSheetId="11">#REF!</definedName>
    <definedName name="Database_MI" localSheetId="12">#REF!</definedName>
    <definedName name="Database_MI" localSheetId="13">#REF!</definedName>
    <definedName name="Database_MI" localSheetId="15">#REF!</definedName>
    <definedName name="Database_MI" localSheetId="16">#REF!</definedName>
    <definedName name="Database_MI" localSheetId="2">#REF!</definedName>
    <definedName name="Database_MI" localSheetId="23">#REF!</definedName>
    <definedName name="Database_MI" localSheetId="24">#REF!</definedName>
    <definedName name="Database_MI" localSheetId="25">#REF!</definedName>
    <definedName name="Database_MI" localSheetId="26">#REF!</definedName>
    <definedName name="Database_MI" localSheetId="27">#REF!</definedName>
    <definedName name="Database_MI" localSheetId="28">#REF!</definedName>
    <definedName name="Database_MI" localSheetId="29">#REF!</definedName>
    <definedName name="Database_MI" localSheetId="3">#REF!</definedName>
    <definedName name="Database_MI" localSheetId="31">#REF!</definedName>
    <definedName name="Database_MI" localSheetId="32">#REF!</definedName>
    <definedName name="Database_MI" localSheetId="33">#REF!</definedName>
    <definedName name="Database_MI" localSheetId="34">#REF!</definedName>
    <definedName name="Database_MI" localSheetId="37">#REF!</definedName>
    <definedName name="Database_MI" localSheetId="41">#REF!</definedName>
    <definedName name="Database_MI" localSheetId="4">#REF!</definedName>
    <definedName name="Database_MI" localSheetId="45">#REF!</definedName>
    <definedName name="Database_MI" localSheetId="46">#REF!</definedName>
    <definedName name="Database_MI" localSheetId="47">#REF!</definedName>
    <definedName name="Database_MI" localSheetId="48">#REF!</definedName>
    <definedName name="Database_MI" localSheetId="49">#REF!</definedName>
    <definedName name="Database_MI" localSheetId="50">#REF!</definedName>
    <definedName name="Database_MI" localSheetId="5">#REF!</definedName>
    <definedName name="Database_MI" localSheetId="51">#REF!</definedName>
    <definedName name="Database_MI" localSheetId="52">#REF!</definedName>
    <definedName name="Database_MI" localSheetId="53">#REF!</definedName>
    <definedName name="Database_MI" localSheetId="54">#REF!</definedName>
    <definedName name="Database_MI" localSheetId="56">#REF!</definedName>
    <definedName name="Database_MI" localSheetId="57">#REF!</definedName>
    <definedName name="Database_MI" localSheetId="58">#REF!</definedName>
    <definedName name="Database_MI" localSheetId="59">#REF!</definedName>
    <definedName name="Database_MI" localSheetId="60">#REF!</definedName>
    <definedName name="Database_MI" localSheetId="61">#REF!</definedName>
    <definedName name="Database_MI" localSheetId="62">#REF!</definedName>
    <definedName name="Database_MI" localSheetId="63">#REF!</definedName>
    <definedName name="Database_MI" localSheetId="6">#REF!</definedName>
    <definedName name="Database_MI" localSheetId="64">#REF!</definedName>
    <definedName name="Database_MI" localSheetId="65">#REF!</definedName>
    <definedName name="Database_MI" localSheetId="66">#REF!</definedName>
    <definedName name="Database_MI" localSheetId="67">#REF!</definedName>
    <definedName name="Database_MI" localSheetId="68">#REF!</definedName>
    <definedName name="Database_MI" localSheetId="69">#REF!</definedName>
    <definedName name="Database_MI" localSheetId="71">#REF!</definedName>
    <definedName name="Database_MI" localSheetId="72">#REF!</definedName>
    <definedName name="Database_MI" localSheetId="73">#REF!</definedName>
    <definedName name="Database_MI" localSheetId="7">#REF!</definedName>
    <definedName name="Database_MI" localSheetId="74">#REF!</definedName>
    <definedName name="Database_MI" localSheetId="75">#REF!</definedName>
    <definedName name="Database_MI" localSheetId="76">#REF!</definedName>
    <definedName name="Database_MI" localSheetId="77">#REF!</definedName>
    <definedName name="Database_MI" localSheetId="78">#REF!</definedName>
    <definedName name="Database_MI" localSheetId="79">#REF!</definedName>
    <definedName name="Database_MI" localSheetId="8">#REF!</definedName>
    <definedName name="Database_MI" localSheetId="9">#REF!</definedName>
    <definedName name="Database_MI">#REF!</definedName>
    <definedName name="database1" localSheetId="1">'[162]Table-1'!#REF!</definedName>
    <definedName name="database1" localSheetId="10">'[162]Table-1'!#REF!</definedName>
    <definedName name="database1" localSheetId="11">'[162]Table-1'!#REF!</definedName>
    <definedName name="database1" localSheetId="12">'[162]Table-1'!#REF!</definedName>
    <definedName name="database1" localSheetId="13">'[162]Table-1'!#REF!</definedName>
    <definedName name="database1" localSheetId="15">'[162]Table-1'!#REF!</definedName>
    <definedName name="database1" localSheetId="16">'[162]Table-1'!#REF!</definedName>
    <definedName name="database1" localSheetId="2">'[162]Table-1'!#REF!</definedName>
    <definedName name="database1" localSheetId="24">'[162]Table-1'!#REF!</definedName>
    <definedName name="database1" localSheetId="25">'[162]Table-1'!#REF!</definedName>
    <definedName name="database1" localSheetId="26">'[162]Table-1'!#REF!</definedName>
    <definedName name="database1" localSheetId="27">'[162]Table-1'!#REF!</definedName>
    <definedName name="database1" localSheetId="28">'[162]Table-1'!#REF!</definedName>
    <definedName name="database1" localSheetId="29">'[162]Table-1'!#REF!</definedName>
    <definedName name="database1" localSheetId="3">'[162]Table-1'!#REF!</definedName>
    <definedName name="database1" localSheetId="31">'[162]Table-1'!#REF!</definedName>
    <definedName name="database1" localSheetId="32">'[162]Table-1'!#REF!</definedName>
    <definedName name="database1" localSheetId="33">'[162]Table-1'!#REF!</definedName>
    <definedName name="database1" localSheetId="34">'[162]Table-1'!#REF!</definedName>
    <definedName name="database1" localSheetId="37">'[162]Table-1'!#REF!</definedName>
    <definedName name="database1" localSheetId="41">'[162]Table-1'!#REF!</definedName>
    <definedName name="database1" localSheetId="4">'[162]Table-1'!#REF!</definedName>
    <definedName name="database1" localSheetId="45">'[162]Table-1'!#REF!</definedName>
    <definedName name="database1" localSheetId="46">'[162]Table-1'!#REF!</definedName>
    <definedName name="database1" localSheetId="47">'[162]Table-1'!#REF!</definedName>
    <definedName name="database1" localSheetId="48">'[162]Table-1'!#REF!</definedName>
    <definedName name="database1" localSheetId="49">'[162]Table-1'!#REF!</definedName>
    <definedName name="database1" localSheetId="50">'[162]Table-1'!#REF!</definedName>
    <definedName name="database1" localSheetId="5">'[163]Table-1'!#REF!</definedName>
    <definedName name="database1" localSheetId="51">'[162]Table-1'!#REF!</definedName>
    <definedName name="database1" localSheetId="52">'[162]Table-1'!#REF!</definedName>
    <definedName name="database1" localSheetId="53">'[162]Table-1'!#REF!</definedName>
    <definedName name="database1" localSheetId="54">'[162]Table-1'!#REF!</definedName>
    <definedName name="database1" localSheetId="56">'[162]Table-1'!#REF!</definedName>
    <definedName name="database1" localSheetId="57">'[162]Table-1'!#REF!</definedName>
    <definedName name="database1" localSheetId="58">'[162]Table-1'!#REF!</definedName>
    <definedName name="database1" localSheetId="59">'[162]Table-1'!#REF!</definedName>
    <definedName name="database1" localSheetId="60">'[162]Table-1'!#REF!</definedName>
    <definedName name="database1" localSheetId="61">'[162]Table-1'!#REF!</definedName>
    <definedName name="database1" localSheetId="62">'[162]Table-1'!#REF!</definedName>
    <definedName name="database1" localSheetId="63">'[162]Table-1'!#REF!</definedName>
    <definedName name="database1" localSheetId="6">'[163]Table-1'!#REF!</definedName>
    <definedName name="database1" localSheetId="64">'[162]Table-1'!#REF!</definedName>
    <definedName name="database1" localSheetId="65">'[162]Table-1'!#REF!</definedName>
    <definedName name="database1" localSheetId="66">'[162]Table-1'!#REF!</definedName>
    <definedName name="database1" localSheetId="67">'[162]Table-1'!#REF!</definedName>
    <definedName name="database1" localSheetId="68">'[162]Table-1'!#REF!</definedName>
    <definedName name="database1" localSheetId="69">'[162]Table-1'!#REF!</definedName>
    <definedName name="database1" localSheetId="71">'[162]Table-1'!#REF!</definedName>
    <definedName name="database1" localSheetId="72">'[162]Table-1'!#REF!</definedName>
    <definedName name="database1" localSheetId="73">'[162]Table-1'!#REF!</definedName>
    <definedName name="database1" localSheetId="7">'[162]Table-1'!#REF!</definedName>
    <definedName name="database1" localSheetId="74">'[162]Table-1'!#REF!</definedName>
    <definedName name="database1" localSheetId="75">'[162]Table-1'!#REF!</definedName>
    <definedName name="database1" localSheetId="76">'[162]Table-1'!#REF!</definedName>
    <definedName name="database1" localSheetId="77">'[162]Table-1'!#REF!</definedName>
    <definedName name="database1" localSheetId="78">'[162]Table-1'!#REF!</definedName>
    <definedName name="database1" localSheetId="79">'[162]Table-1'!#REF!</definedName>
    <definedName name="database1" localSheetId="8">'[162]Table-1'!#REF!</definedName>
    <definedName name="database1" localSheetId="9">'[162]Table-1'!#REF!</definedName>
    <definedName name="database1">'[162]Table-1'!#REF!</definedName>
    <definedName name="databse" localSheetId="1">#REF!</definedName>
    <definedName name="databse" localSheetId="10">#REF!</definedName>
    <definedName name="databse" localSheetId="11">#REF!</definedName>
    <definedName name="databse" localSheetId="12">#REF!</definedName>
    <definedName name="databse" localSheetId="13">#REF!</definedName>
    <definedName name="databse" localSheetId="15">#REF!</definedName>
    <definedName name="databse" localSheetId="16">#REF!</definedName>
    <definedName name="databse" localSheetId="2">#REF!</definedName>
    <definedName name="databse" localSheetId="23">#REF!</definedName>
    <definedName name="databse" localSheetId="24">#REF!</definedName>
    <definedName name="databse" localSheetId="25">#REF!</definedName>
    <definedName name="databse" localSheetId="26">#REF!</definedName>
    <definedName name="databse" localSheetId="27">#REF!</definedName>
    <definedName name="databse" localSheetId="28">#REF!</definedName>
    <definedName name="databse" localSheetId="29">#REF!</definedName>
    <definedName name="databse" localSheetId="3">#REF!</definedName>
    <definedName name="databse" localSheetId="31">#REF!</definedName>
    <definedName name="databse" localSheetId="32">#REF!</definedName>
    <definedName name="databse" localSheetId="33">#REF!</definedName>
    <definedName name="databse" localSheetId="34">#REF!</definedName>
    <definedName name="databse" localSheetId="37">#REF!</definedName>
    <definedName name="databse" localSheetId="41">#REF!</definedName>
    <definedName name="databse" localSheetId="4">#REF!</definedName>
    <definedName name="databse" localSheetId="45">#REF!</definedName>
    <definedName name="databse" localSheetId="46">#REF!</definedName>
    <definedName name="databse" localSheetId="47">#REF!</definedName>
    <definedName name="databse" localSheetId="48">#REF!</definedName>
    <definedName name="databse" localSheetId="49">#REF!</definedName>
    <definedName name="databse" localSheetId="50">#REF!</definedName>
    <definedName name="databse" localSheetId="5">#REF!</definedName>
    <definedName name="databse" localSheetId="51">#REF!</definedName>
    <definedName name="databse" localSheetId="52">#REF!</definedName>
    <definedName name="databse" localSheetId="53">#REF!</definedName>
    <definedName name="databse" localSheetId="54">#REF!</definedName>
    <definedName name="databse" localSheetId="56">#REF!</definedName>
    <definedName name="databse" localSheetId="57">#REF!</definedName>
    <definedName name="databse" localSheetId="58">#REF!</definedName>
    <definedName name="databse" localSheetId="59">#REF!</definedName>
    <definedName name="databse" localSheetId="60">#REF!</definedName>
    <definedName name="databse" localSheetId="61">#REF!</definedName>
    <definedName name="databse" localSheetId="62">#REF!</definedName>
    <definedName name="databse" localSheetId="63">#REF!</definedName>
    <definedName name="databse" localSheetId="6">#REF!</definedName>
    <definedName name="databse" localSheetId="64">#REF!</definedName>
    <definedName name="databse" localSheetId="65">#REF!</definedName>
    <definedName name="databse" localSheetId="66">#REF!</definedName>
    <definedName name="databse" localSheetId="67">#REF!</definedName>
    <definedName name="databse" localSheetId="68">#REF!</definedName>
    <definedName name="databse" localSheetId="69">#REF!</definedName>
    <definedName name="databse" localSheetId="71">#REF!</definedName>
    <definedName name="databse" localSheetId="72">#REF!</definedName>
    <definedName name="databse" localSheetId="73">#REF!</definedName>
    <definedName name="databse" localSheetId="7">#REF!</definedName>
    <definedName name="databse" localSheetId="74">#REF!</definedName>
    <definedName name="databse" localSheetId="75">#REF!</definedName>
    <definedName name="databse" localSheetId="76">#REF!</definedName>
    <definedName name="databse" localSheetId="77">#REF!</definedName>
    <definedName name="databse" localSheetId="78">#REF!</definedName>
    <definedName name="databse" localSheetId="79">#REF!</definedName>
    <definedName name="databse" localSheetId="8">#REF!</definedName>
    <definedName name="databse" localSheetId="9">#REF!</definedName>
    <definedName name="databse">#REF!</definedName>
    <definedName name="DATE" localSheetId="1">#REF!</definedName>
    <definedName name="DATE" localSheetId="10">#REF!</definedName>
    <definedName name="DATE" localSheetId="11">#REF!</definedName>
    <definedName name="DATE" localSheetId="12">#REF!</definedName>
    <definedName name="DATE" localSheetId="13">#REF!</definedName>
    <definedName name="DATE" localSheetId="15">#REF!</definedName>
    <definedName name="DATE" localSheetId="16">#REF!</definedName>
    <definedName name="DATE" localSheetId="2">#REF!</definedName>
    <definedName name="DATE" localSheetId="23">#REF!</definedName>
    <definedName name="DATE" localSheetId="24">#REF!</definedName>
    <definedName name="DATE" localSheetId="25">#REF!</definedName>
    <definedName name="DATE" localSheetId="26">#REF!</definedName>
    <definedName name="DATE" localSheetId="27">#REF!</definedName>
    <definedName name="DATE" localSheetId="28">#REF!</definedName>
    <definedName name="DATE" localSheetId="29">#REF!</definedName>
    <definedName name="DATE" localSheetId="3">#REF!</definedName>
    <definedName name="DATE" localSheetId="31">#REF!</definedName>
    <definedName name="DATE" localSheetId="32">#REF!</definedName>
    <definedName name="DATE" localSheetId="33">#REF!</definedName>
    <definedName name="DATE" localSheetId="34">#REF!</definedName>
    <definedName name="DATE" localSheetId="37">#REF!</definedName>
    <definedName name="DATE" localSheetId="41">#REF!</definedName>
    <definedName name="DATE" localSheetId="4">#REF!</definedName>
    <definedName name="DATE" localSheetId="45">#REF!</definedName>
    <definedName name="DATE" localSheetId="46">#REF!</definedName>
    <definedName name="DATE" localSheetId="47">#REF!</definedName>
    <definedName name="DATE" localSheetId="48">#REF!</definedName>
    <definedName name="DATE" localSheetId="49">#REF!</definedName>
    <definedName name="DATE" localSheetId="50">#REF!</definedName>
    <definedName name="DATE" localSheetId="5">#REF!</definedName>
    <definedName name="DATE" localSheetId="51">#REF!</definedName>
    <definedName name="DATE" localSheetId="52">#REF!</definedName>
    <definedName name="DATE" localSheetId="53">#REF!</definedName>
    <definedName name="DATE" localSheetId="54">#REF!</definedName>
    <definedName name="DATE" localSheetId="56">#REF!</definedName>
    <definedName name="DATE" localSheetId="57">#REF!</definedName>
    <definedName name="DATE" localSheetId="58">#REF!</definedName>
    <definedName name="DATE" localSheetId="59">#REF!</definedName>
    <definedName name="DATE" localSheetId="60">#REF!</definedName>
    <definedName name="DATE" localSheetId="61">#REF!</definedName>
    <definedName name="DATE" localSheetId="62">#REF!</definedName>
    <definedName name="DATE" localSheetId="63">#REF!</definedName>
    <definedName name="DATE" localSheetId="6">#REF!</definedName>
    <definedName name="DATE" localSheetId="64">#REF!</definedName>
    <definedName name="DATE" localSheetId="65">#REF!</definedName>
    <definedName name="DATE" localSheetId="66">#REF!</definedName>
    <definedName name="DATE" localSheetId="67">#REF!</definedName>
    <definedName name="DATE" localSheetId="68">#REF!</definedName>
    <definedName name="DATE" localSheetId="69">#REF!</definedName>
    <definedName name="DATE" localSheetId="71">#REF!</definedName>
    <definedName name="DATE" localSheetId="72">#REF!</definedName>
    <definedName name="DATE" localSheetId="73">#REF!</definedName>
    <definedName name="DATE" localSheetId="7">#REF!</definedName>
    <definedName name="DATE" localSheetId="74">#REF!</definedName>
    <definedName name="DATE" localSheetId="75">#REF!</definedName>
    <definedName name="DATE" localSheetId="76">#REF!</definedName>
    <definedName name="DATE" localSheetId="77">#REF!</definedName>
    <definedName name="DATE" localSheetId="78">#REF!</definedName>
    <definedName name="DATE" localSheetId="79">#REF!</definedName>
    <definedName name="DATE" localSheetId="8">#REF!</definedName>
    <definedName name="DATE" localSheetId="9">#REF!</definedName>
    <definedName name="DATE">#REF!</definedName>
    <definedName name="DATEcol" localSheetId="1">#REF!</definedName>
    <definedName name="DATEcol" localSheetId="10">#REF!</definedName>
    <definedName name="DATEcol" localSheetId="11">#REF!</definedName>
    <definedName name="DATEcol" localSheetId="12">#REF!</definedName>
    <definedName name="DATEcol" localSheetId="13">#REF!</definedName>
    <definedName name="DATEcol" localSheetId="15">#REF!</definedName>
    <definedName name="DATEcol" localSheetId="16">#REF!</definedName>
    <definedName name="DATEcol" localSheetId="2">#REF!</definedName>
    <definedName name="DATEcol" localSheetId="23">#REF!</definedName>
    <definedName name="DATEcol" localSheetId="24">#REF!</definedName>
    <definedName name="DATEcol" localSheetId="25">#REF!</definedName>
    <definedName name="DATEcol" localSheetId="26">#REF!</definedName>
    <definedName name="DATEcol" localSheetId="27">#REF!</definedName>
    <definedName name="DATEcol" localSheetId="28">#REF!</definedName>
    <definedName name="DATEcol" localSheetId="29">#REF!</definedName>
    <definedName name="DATEcol" localSheetId="3">#REF!</definedName>
    <definedName name="DATEcol" localSheetId="31">#REF!</definedName>
    <definedName name="DATEcol" localSheetId="32">#REF!</definedName>
    <definedName name="DATEcol" localSheetId="33">#REF!</definedName>
    <definedName name="DATEcol" localSheetId="34">#REF!</definedName>
    <definedName name="DATEcol" localSheetId="37">#REF!</definedName>
    <definedName name="DATEcol" localSheetId="41">#REF!</definedName>
    <definedName name="DATEcol" localSheetId="4">#REF!</definedName>
    <definedName name="DATEcol" localSheetId="45">#REF!</definedName>
    <definedName name="DATEcol" localSheetId="46">#REF!</definedName>
    <definedName name="DATEcol" localSheetId="47">#REF!</definedName>
    <definedName name="DATEcol" localSheetId="48">#REF!</definedName>
    <definedName name="DATEcol" localSheetId="49">#REF!</definedName>
    <definedName name="DATEcol" localSheetId="50">#REF!</definedName>
    <definedName name="DATEcol" localSheetId="5">#REF!</definedName>
    <definedName name="DATEcol" localSheetId="51">#REF!</definedName>
    <definedName name="DATEcol" localSheetId="52">#REF!</definedName>
    <definedName name="DATEcol" localSheetId="53">#REF!</definedName>
    <definedName name="DATEcol" localSheetId="54">#REF!</definedName>
    <definedName name="DATEcol" localSheetId="56">#REF!</definedName>
    <definedName name="DATEcol" localSheetId="57">#REF!</definedName>
    <definedName name="DATEcol" localSheetId="58">#REF!</definedName>
    <definedName name="DATEcol" localSheetId="59">#REF!</definedName>
    <definedName name="DATEcol" localSheetId="60">#REF!</definedName>
    <definedName name="DATEcol" localSheetId="61">#REF!</definedName>
    <definedName name="DATEcol" localSheetId="62">#REF!</definedName>
    <definedName name="DATEcol" localSheetId="63">#REF!</definedName>
    <definedName name="DATEcol" localSheetId="6">#REF!</definedName>
    <definedName name="DATEcol" localSheetId="64">#REF!</definedName>
    <definedName name="DATEcol" localSheetId="65">#REF!</definedName>
    <definedName name="DATEcol" localSheetId="66">#REF!</definedName>
    <definedName name="DATEcol" localSheetId="67">#REF!</definedName>
    <definedName name="DATEcol" localSheetId="68">#REF!</definedName>
    <definedName name="DATEcol" localSheetId="69">#REF!</definedName>
    <definedName name="DATEcol" localSheetId="71">#REF!</definedName>
    <definedName name="DATEcol" localSheetId="72">#REF!</definedName>
    <definedName name="DATEcol" localSheetId="73">#REF!</definedName>
    <definedName name="DATEcol" localSheetId="7">#REF!</definedName>
    <definedName name="DATEcol" localSheetId="74">#REF!</definedName>
    <definedName name="DATEcol" localSheetId="75">#REF!</definedName>
    <definedName name="DATEcol" localSheetId="76">#REF!</definedName>
    <definedName name="DATEcol" localSheetId="77">#REF!</definedName>
    <definedName name="DATEcol" localSheetId="78">#REF!</definedName>
    <definedName name="DATEcol" localSheetId="79">#REF!</definedName>
    <definedName name="DATEcol" localSheetId="8">#REF!</definedName>
    <definedName name="DATEcol" localSheetId="9">#REF!</definedName>
    <definedName name="DATEcol">#REF!</definedName>
    <definedName name="DATEe" localSheetId="1">'1'!ChEnd '1'!DATEcol</definedName>
    <definedName name="DATEe" localSheetId="10">ChEnd '10'!DATEcol</definedName>
    <definedName name="DATEe" localSheetId="11">'11'!ChEnd '11'!DATEcol</definedName>
    <definedName name="DATEe" localSheetId="12">'12'!ChEnd '12'!DATEcol</definedName>
    <definedName name="DATEe" localSheetId="13">'13'!ChEnd '13'!DATEcol</definedName>
    <definedName name="DATEe" localSheetId="15">ChEnd '15'!DATEcol</definedName>
    <definedName name="DATEe" localSheetId="16">ChEnd '16'!DATEcol</definedName>
    <definedName name="DATEe" localSheetId="2">ChEnd '2'!DATEcol</definedName>
    <definedName name="DATEe" localSheetId="22">ChEnd DATEcol</definedName>
    <definedName name="DATEe" localSheetId="23">'23'!ChEnd '23'!DATEcol</definedName>
    <definedName name="DATEe" localSheetId="24">'24'!ChEnd '24'!DATEcol</definedName>
    <definedName name="DATEe" localSheetId="25">ChEnd '25a'!DATEcol</definedName>
    <definedName name="DATEe" localSheetId="26">'25b'!ChEnd '25b'!DATEcol</definedName>
    <definedName name="DATEe" localSheetId="27">ChEnd '26'!DATEcol</definedName>
    <definedName name="DATEe" localSheetId="28">'27 '!ChEnd '27 '!DATEcol</definedName>
    <definedName name="DATEe" localSheetId="29">'28'!ChEnd '28'!DATEcol</definedName>
    <definedName name="DATEe" localSheetId="3">ChEnd '3'!DATEcol</definedName>
    <definedName name="DATEe" localSheetId="31">'30'!ChEnd '30'!DATEcol</definedName>
    <definedName name="DATEe" localSheetId="32">ChEnd '31'!DATEcol</definedName>
    <definedName name="DATEe" localSheetId="33">ChEnd '32'!DATEcol</definedName>
    <definedName name="DATEe" localSheetId="34">ChEnd '33'!DATEcol</definedName>
    <definedName name="DATEe" localSheetId="37">ChEnd '36'!DATEcol</definedName>
    <definedName name="DATEe" localSheetId="41">'39-41'!ChEnd '39-41'!DATEcol</definedName>
    <definedName name="DATEe" localSheetId="4">'4'!ChEnd '4'!DATEcol</definedName>
    <definedName name="DATEe" localSheetId="45">ChEnd '45a-c'!DATEcol</definedName>
    <definedName name="DATEe" localSheetId="46">'46a-b'!ChEnd '46a-b'!DATEcol</definedName>
    <definedName name="DATEe" localSheetId="47">'47'!ChEnd '47'!DATEcol</definedName>
    <definedName name="DATEe" localSheetId="48">'48a-b '!ChEnd '48a-b '!DATEcol</definedName>
    <definedName name="DATEe" localSheetId="49">'49a'!ChEnd '49a'!DATEcol</definedName>
    <definedName name="DATEe" localSheetId="50">'49b'!ChEnd '49b'!DATEcol</definedName>
    <definedName name="DATEe" localSheetId="5">ChEnd '5'!DATEcol</definedName>
    <definedName name="DATEe" localSheetId="51">'50'!ChEnd '50'!DATEcol</definedName>
    <definedName name="DATEe" localSheetId="52">ChEnd '51-52'!DATEcol</definedName>
    <definedName name="DATEe" localSheetId="53">'53a-b'!ChEnd '53a-b'!DATEcol</definedName>
    <definedName name="DATEe" localSheetId="54">'53c'!ChEnd '53c'!DATEcol</definedName>
    <definedName name="DATEe" localSheetId="56">'55a'!ChEnd '55a'!DATEcol</definedName>
    <definedName name="DATEe" localSheetId="57">'55b'!ChEnd '55b'!DATEcol</definedName>
    <definedName name="DATEe" localSheetId="58">'56'!ChEnd '56'!DATEcol</definedName>
    <definedName name="DATEe" localSheetId="59">ChEnd '57a-b'!DATEcol</definedName>
    <definedName name="DATEe" localSheetId="60">'58a'!ChEnd '58a'!DATEcol</definedName>
    <definedName name="DATEe" localSheetId="61">'58b-c'!ChEnd '58b-c'!DATEcol</definedName>
    <definedName name="DATEe" localSheetId="62">'58d'!ChEnd '58d'!DATEcol</definedName>
    <definedName name="DATEe" localSheetId="63">'59-60'!ChEnd '59-60'!DATEcol</definedName>
    <definedName name="DATEe" localSheetId="6">ChEnd '6'!DATEcol</definedName>
    <definedName name="DATEe" localSheetId="64">'61'!ChEnd '61'!DATEcol</definedName>
    <definedName name="DATEe" localSheetId="65">ChEnd '62a'!DATEcol</definedName>
    <definedName name="DATEe" localSheetId="66">'62b'!ChEnd '62b'!DATEcol</definedName>
    <definedName name="DATEe" localSheetId="67">'63a-b'!ChEnd '63a-b'!DATEcol</definedName>
    <definedName name="DATEe" localSheetId="68">'64'!ChEnd '64'!DATEcol</definedName>
    <definedName name="DATEe" localSheetId="69">'65a-b'!ChEnd '65a-b'!DATEcol</definedName>
    <definedName name="DATEe" localSheetId="71">'67'!ChEnd '67'!DATEcol</definedName>
    <definedName name="DATEe" localSheetId="72">'68a-b '!ChEnd '68a-b '!DATEcol</definedName>
    <definedName name="DATEe" localSheetId="73">'69a-b '!ChEnd '69a-b '!DATEcol</definedName>
    <definedName name="DATEe" localSheetId="7">ChEnd '7'!DATEcol</definedName>
    <definedName name="DATEe" localSheetId="74">ChEnd '70a-b- c'!DATEcol</definedName>
    <definedName name="DATEe" localSheetId="75">ChEnd '70d'!DATEcol</definedName>
    <definedName name="DATEe" localSheetId="76">ChEnd '71'!DATEcol</definedName>
    <definedName name="DATEe" localSheetId="77">ChEnd '72'!DATEcol</definedName>
    <definedName name="DATEe" localSheetId="78">ChEnd '73'!DATEcol</definedName>
    <definedName name="DATEe" localSheetId="79">ChEnd '74'!DATEcol</definedName>
    <definedName name="DATEe" localSheetId="8">ChEnd '8  '!DATEcol</definedName>
    <definedName name="DATEe" localSheetId="9">ChEnd '9'!DATEcol</definedName>
    <definedName name="DATEe">ChEnd DATEcol</definedName>
    <definedName name="DATES" localSheetId="1">#REF!</definedName>
    <definedName name="DATES" localSheetId="10">#REF!</definedName>
    <definedName name="DATES" localSheetId="11">#REF!</definedName>
    <definedName name="DATES" localSheetId="12">#REF!</definedName>
    <definedName name="DATES" localSheetId="13">#REF!</definedName>
    <definedName name="DATES" localSheetId="15">#REF!</definedName>
    <definedName name="DATES" localSheetId="16">#REF!</definedName>
    <definedName name="DATES" localSheetId="2">#REF!</definedName>
    <definedName name="DATES" localSheetId="23">#REF!</definedName>
    <definedName name="DATES" localSheetId="24">#REF!</definedName>
    <definedName name="DATES" localSheetId="25">#REF!</definedName>
    <definedName name="DATES" localSheetId="26">#REF!</definedName>
    <definedName name="DATES" localSheetId="27">#REF!</definedName>
    <definedName name="DATES" localSheetId="28">#REF!</definedName>
    <definedName name="DATES" localSheetId="29">#REF!</definedName>
    <definedName name="DATES" localSheetId="3">#REF!</definedName>
    <definedName name="DATES" localSheetId="31">#REF!</definedName>
    <definedName name="DATES" localSheetId="32">#REF!</definedName>
    <definedName name="DATES" localSheetId="33">#REF!</definedName>
    <definedName name="DATES" localSheetId="34">#REF!</definedName>
    <definedName name="DATES" localSheetId="37">#REF!</definedName>
    <definedName name="DATES" localSheetId="41">#REF!</definedName>
    <definedName name="DATES" localSheetId="4">#REF!</definedName>
    <definedName name="DATES" localSheetId="45">#REF!</definedName>
    <definedName name="DATES" localSheetId="46">#REF!</definedName>
    <definedName name="DATES" localSheetId="47">#REF!</definedName>
    <definedName name="DATES" localSheetId="48">#REF!</definedName>
    <definedName name="DATES" localSheetId="49">#REF!</definedName>
    <definedName name="DATES" localSheetId="50">#REF!</definedName>
    <definedName name="DATES" localSheetId="5">#REF!</definedName>
    <definedName name="DATES" localSheetId="51">#REF!</definedName>
    <definedName name="DATES" localSheetId="52">#REF!</definedName>
    <definedName name="DATES" localSheetId="53">#REF!</definedName>
    <definedName name="DATES" localSheetId="54">#REF!</definedName>
    <definedName name="DATES" localSheetId="56">#REF!</definedName>
    <definedName name="DATES" localSheetId="57">#REF!</definedName>
    <definedName name="DATES" localSheetId="58">#REF!</definedName>
    <definedName name="DATES" localSheetId="59">#REF!</definedName>
    <definedName name="DATES" localSheetId="60">#REF!</definedName>
    <definedName name="DATES" localSheetId="61">#REF!</definedName>
    <definedName name="DATES" localSheetId="62">#REF!</definedName>
    <definedName name="DATES" localSheetId="63">#REF!</definedName>
    <definedName name="DATES" localSheetId="6">#REF!</definedName>
    <definedName name="DATES" localSheetId="64">#REF!</definedName>
    <definedName name="DATES" localSheetId="65">#REF!</definedName>
    <definedName name="DATES" localSheetId="66">#REF!</definedName>
    <definedName name="DATES" localSheetId="67">#REF!</definedName>
    <definedName name="DATES" localSheetId="68">#REF!</definedName>
    <definedName name="DATES" localSheetId="69">#REF!</definedName>
    <definedName name="DATES" localSheetId="71">#REF!</definedName>
    <definedName name="DATES" localSheetId="72">#REF!</definedName>
    <definedName name="DATES" localSheetId="73">#REF!</definedName>
    <definedName name="DATES" localSheetId="7">#REF!</definedName>
    <definedName name="DATES" localSheetId="74">#REF!</definedName>
    <definedName name="DATES" localSheetId="75">#REF!</definedName>
    <definedName name="DATES" localSheetId="76">#REF!</definedName>
    <definedName name="DATES" localSheetId="77">#REF!</definedName>
    <definedName name="DATES" localSheetId="78">#REF!</definedName>
    <definedName name="DATES" localSheetId="79">#REF!</definedName>
    <definedName name="DATES" localSheetId="8">#REF!</definedName>
    <definedName name="DATES" localSheetId="9">#REF!</definedName>
    <definedName name="DATES">#REF!</definedName>
    <definedName name="dates_w" localSheetId="1">#REF!</definedName>
    <definedName name="dates_w" localSheetId="10">#REF!</definedName>
    <definedName name="dates_w" localSheetId="11">#REF!</definedName>
    <definedName name="dates_w" localSheetId="12">#REF!</definedName>
    <definedName name="dates_w" localSheetId="13">#REF!</definedName>
    <definedName name="dates_w" localSheetId="15">#REF!</definedName>
    <definedName name="dates_w" localSheetId="16">#REF!</definedName>
    <definedName name="dates_w" localSheetId="2">#REF!</definedName>
    <definedName name="dates_w" localSheetId="23">#REF!</definedName>
    <definedName name="dates_w" localSheetId="24">#REF!</definedName>
    <definedName name="dates_w" localSheetId="25">#REF!</definedName>
    <definedName name="dates_w" localSheetId="26">#REF!</definedName>
    <definedName name="dates_w" localSheetId="27">#REF!</definedName>
    <definedName name="dates_w" localSheetId="28">#REF!</definedName>
    <definedName name="dates_w" localSheetId="29">#REF!</definedName>
    <definedName name="dates_w" localSheetId="3">#REF!</definedName>
    <definedName name="dates_w" localSheetId="31">#REF!</definedName>
    <definedName name="dates_w" localSheetId="32">#REF!</definedName>
    <definedName name="dates_w" localSheetId="33">#REF!</definedName>
    <definedName name="dates_w" localSheetId="34">#REF!</definedName>
    <definedName name="dates_w" localSheetId="37">#REF!</definedName>
    <definedName name="dates_w" localSheetId="41">#REF!</definedName>
    <definedName name="dates_w" localSheetId="4">#REF!</definedName>
    <definedName name="dates_w" localSheetId="45">#REF!</definedName>
    <definedName name="dates_w" localSheetId="46">#REF!</definedName>
    <definedName name="dates_w" localSheetId="47">#REF!</definedName>
    <definedName name="dates_w" localSheetId="48">#REF!</definedName>
    <definedName name="dates_w" localSheetId="49">#REF!</definedName>
    <definedName name="dates_w" localSheetId="50">#REF!</definedName>
    <definedName name="dates_w" localSheetId="5">#REF!</definedName>
    <definedName name="dates_w" localSheetId="51">#REF!</definedName>
    <definedName name="dates_w" localSheetId="52">#REF!</definedName>
    <definedName name="dates_w" localSheetId="53">#REF!</definedName>
    <definedName name="dates_w" localSheetId="54">#REF!</definedName>
    <definedName name="dates_w" localSheetId="56">#REF!</definedName>
    <definedName name="dates_w" localSheetId="57">#REF!</definedName>
    <definedName name="dates_w" localSheetId="58">#REF!</definedName>
    <definedName name="dates_w" localSheetId="59">#REF!</definedName>
    <definedName name="dates_w" localSheetId="60">#REF!</definedName>
    <definedName name="dates_w" localSheetId="61">#REF!</definedName>
    <definedName name="dates_w" localSheetId="62">#REF!</definedName>
    <definedName name="dates_w" localSheetId="63">#REF!</definedName>
    <definedName name="dates_w" localSheetId="6">#REF!</definedName>
    <definedName name="dates_w" localSheetId="64">#REF!</definedName>
    <definedName name="dates_w" localSheetId="65">#REF!</definedName>
    <definedName name="dates_w" localSheetId="66">#REF!</definedName>
    <definedName name="dates_w" localSheetId="67">#REF!</definedName>
    <definedName name="dates_w" localSheetId="68">#REF!</definedName>
    <definedName name="dates_w" localSheetId="69">#REF!</definedName>
    <definedName name="dates_w" localSheetId="71">#REF!</definedName>
    <definedName name="dates_w" localSheetId="72">#REF!</definedName>
    <definedName name="dates_w" localSheetId="73">#REF!</definedName>
    <definedName name="dates_w" localSheetId="7">#REF!</definedName>
    <definedName name="dates_w" localSheetId="74">#REF!</definedName>
    <definedName name="dates_w" localSheetId="75">#REF!</definedName>
    <definedName name="dates_w" localSheetId="76">#REF!</definedName>
    <definedName name="dates_w" localSheetId="77">#REF!</definedName>
    <definedName name="dates_w" localSheetId="78">#REF!</definedName>
    <definedName name="dates_w" localSheetId="79">#REF!</definedName>
    <definedName name="dates_w" localSheetId="8">#REF!</definedName>
    <definedName name="dates_w" localSheetId="9">#REF!</definedName>
    <definedName name="dates_w">#REF!</definedName>
    <definedName name="Dates1" localSheetId="1">#REF!</definedName>
    <definedName name="Dates1" localSheetId="10">#REF!</definedName>
    <definedName name="Dates1" localSheetId="11">#REF!</definedName>
    <definedName name="Dates1" localSheetId="12">#REF!</definedName>
    <definedName name="Dates1" localSheetId="13">#REF!</definedName>
    <definedName name="Dates1" localSheetId="15">#REF!</definedName>
    <definedName name="Dates1" localSheetId="16">#REF!</definedName>
    <definedName name="Dates1" localSheetId="2">#REF!</definedName>
    <definedName name="Dates1" localSheetId="23">#REF!</definedName>
    <definedName name="Dates1" localSheetId="24">#REF!</definedName>
    <definedName name="Dates1" localSheetId="25">#REF!</definedName>
    <definedName name="Dates1" localSheetId="26">#REF!</definedName>
    <definedName name="Dates1" localSheetId="27">#REF!</definedName>
    <definedName name="Dates1" localSheetId="28">#REF!</definedName>
    <definedName name="Dates1" localSheetId="29">#REF!</definedName>
    <definedName name="Dates1" localSheetId="3">#REF!</definedName>
    <definedName name="Dates1" localSheetId="31">#REF!</definedName>
    <definedName name="Dates1" localSheetId="32">#REF!</definedName>
    <definedName name="Dates1" localSheetId="33">#REF!</definedName>
    <definedName name="Dates1" localSheetId="34">#REF!</definedName>
    <definedName name="Dates1" localSheetId="37">#REF!</definedName>
    <definedName name="Dates1" localSheetId="41">#REF!</definedName>
    <definedName name="Dates1" localSheetId="4">#REF!</definedName>
    <definedName name="Dates1" localSheetId="45">#REF!</definedName>
    <definedName name="Dates1" localSheetId="46">#REF!</definedName>
    <definedName name="Dates1" localSheetId="47">#REF!</definedName>
    <definedName name="Dates1" localSheetId="48">#REF!</definedName>
    <definedName name="Dates1" localSheetId="49">#REF!</definedName>
    <definedName name="Dates1" localSheetId="50">#REF!</definedName>
    <definedName name="Dates1" localSheetId="5">#REF!</definedName>
    <definedName name="Dates1" localSheetId="51">#REF!</definedName>
    <definedName name="Dates1" localSheetId="52">#REF!</definedName>
    <definedName name="Dates1" localSheetId="53">#REF!</definedName>
    <definedName name="Dates1" localSheetId="54">#REF!</definedName>
    <definedName name="Dates1" localSheetId="56">#REF!</definedName>
    <definedName name="Dates1" localSheetId="57">#REF!</definedName>
    <definedName name="Dates1" localSheetId="58">#REF!</definedName>
    <definedName name="Dates1" localSheetId="59">#REF!</definedName>
    <definedName name="Dates1" localSheetId="60">#REF!</definedName>
    <definedName name="Dates1" localSheetId="61">#REF!</definedName>
    <definedName name="Dates1" localSheetId="62">#REF!</definedName>
    <definedName name="Dates1" localSheetId="63">#REF!</definedName>
    <definedName name="Dates1" localSheetId="6">#REF!</definedName>
    <definedName name="Dates1" localSheetId="64">#REF!</definedName>
    <definedName name="Dates1" localSheetId="65">#REF!</definedName>
    <definedName name="Dates1" localSheetId="66">#REF!</definedName>
    <definedName name="Dates1" localSheetId="67">#REF!</definedName>
    <definedName name="Dates1" localSheetId="68">#REF!</definedName>
    <definedName name="Dates1" localSheetId="69">#REF!</definedName>
    <definedName name="Dates1" localSheetId="71">#REF!</definedName>
    <definedName name="Dates1" localSheetId="72">#REF!</definedName>
    <definedName name="Dates1" localSheetId="73">#REF!</definedName>
    <definedName name="Dates1" localSheetId="7">#REF!</definedName>
    <definedName name="Dates1" localSheetId="74">#REF!</definedName>
    <definedName name="Dates1" localSheetId="75">#REF!</definedName>
    <definedName name="Dates1" localSheetId="76">#REF!</definedName>
    <definedName name="Dates1" localSheetId="77">#REF!</definedName>
    <definedName name="Dates1" localSheetId="78">#REF!</definedName>
    <definedName name="Dates1" localSheetId="79">#REF!</definedName>
    <definedName name="Dates1" localSheetId="8">#REF!</definedName>
    <definedName name="Dates1" localSheetId="9">#REF!</definedName>
    <definedName name="Dates1">#REF!</definedName>
    <definedName name="dates2" localSheetId="1">#REF!</definedName>
    <definedName name="dates2" localSheetId="11">#REF!</definedName>
    <definedName name="dates2" localSheetId="12">#REF!</definedName>
    <definedName name="dates2" localSheetId="13">#REF!</definedName>
    <definedName name="dates2" localSheetId="23">#REF!</definedName>
    <definedName name="dates2" localSheetId="24">#REF!</definedName>
    <definedName name="dates2" localSheetId="26">#REF!</definedName>
    <definedName name="dates2" localSheetId="28">#REF!</definedName>
    <definedName name="dates2" localSheetId="29">#REF!</definedName>
    <definedName name="dates2" localSheetId="31">#REF!</definedName>
    <definedName name="dates2" localSheetId="41">#REF!</definedName>
    <definedName name="dates2" localSheetId="4">#REF!</definedName>
    <definedName name="dates2" localSheetId="46">#REF!</definedName>
    <definedName name="dates2" localSheetId="47">#REF!</definedName>
    <definedName name="dates2" localSheetId="48">#REF!</definedName>
    <definedName name="dates2" localSheetId="49">#REF!</definedName>
    <definedName name="dates2" localSheetId="50">#REF!</definedName>
    <definedName name="dates2" localSheetId="51">#REF!</definedName>
    <definedName name="dates2" localSheetId="53">#REF!</definedName>
    <definedName name="dates2" localSheetId="54">#REF!</definedName>
    <definedName name="dates2" localSheetId="56">#REF!</definedName>
    <definedName name="dates2" localSheetId="57">#REF!</definedName>
    <definedName name="dates2" localSheetId="58">#REF!</definedName>
    <definedName name="dates2" localSheetId="60">#REF!</definedName>
    <definedName name="dates2" localSheetId="61">#REF!</definedName>
    <definedName name="dates2" localSheetId="62">#REF!</definedName>
    <definedName name="dates2" localSheetId="63">#REF!</definedName>
    <definedName name="dates2" localSheetId="64">#REF!</definedName>
    <definedName name="dates2" localSheetId="66">#REF!</definedName>
    <definedName name="dates2" localSheetId="67">#REF!</definedName>
    <definedName name="dates2" localSheetId="68">#REF!</definedName>
    <definedName name="dates2" localSheetId="69">#REF!</definedName>
    <definedName name="dates2" localSheetId="71">#REF!</definedName>
    <definedName name="dates2" localSheetId="72">#REF!</definedName>
    <definedName name="dates2" localSheetId="73">#REF!</definedName>
    <definedName name="dates2">#REF!</definedName>
    <definedName name="dates3" localSheetId="1">#REF!</definedName>
    <definedName name="dates3" localSheetId="11">#REF!</definedName>
    <definedName name="dates3" localSheetId="12">#REF!</definedName>
    <definedName name="dates3" localSheetId="13">#REF!</definedName>
    <definedName name="dates3" localSheetId="23">#REF!</definedName>
    <definedName name="dates3" localSheetId="24">#REF!</definedName>
    <definedName name="dates3" localSheetId="26">#REF!</definedName>
    <definedName name="dates3" localSheetId="28">#REF!</definedName>
    <definedName name="dates3" localSheetId="29">#REF!</definedName>
    <definedName name="dates3" localSheetId="31">#REF!</definedName>
    <definedName name="dates3" localSheetId="41">#REF!</definedName>
    <definedName name="dates3" localSheetId="4">#REF!</definedName>
    <definedName name="dates3" localSheetId="46">#REF!</definedName>
    <definedName name="dates3" localSheetId="47">#REF!</definedName>
    <definedName name="dates3" localSheetId="48">#REF!</definedName>
    <definedName name="dates3" localSheetId="49">#REF!</definedName>
    <definedName name="dates3" localSheetId="50">#REF!</definedName>
    <definedName name="dates3" localSheetId="51">#REF!</definedName>
    <definedName name="dates3" localSheetId="53">#REF!</definedName>
    <definedName name="dates3" localSheetId="54">#REF!</definedName>
    <definedName name="dates3" localSheetId="56">#REF!</definedName>
    <definedName name="dates3" localSheetId="57">#REF!</definedName>
    <definedName name="dates3" localSheetId="58">#REF!</definedName>
    <definedName name="dates3" localSheetId="60">#REF!</definedName>
    <definedName name="dates3" localSheetId="61">#REF!</definedName>
    <definedName name="dates3" localSheetId="62">#REF!</definedName>
    <definedName name="dates3" localSheetId="63">#REF!</definedName>
    <definedName name="dates3" localSheetId="64">#REF!</definedName>
    <definedName name="dates3" localSheetId="66">#REF!</definedName>
    <definedName name="dates3" localSheetId="67">#REF!</definedName>
    <definedName name="dates3" localSheetId="68">#REF!</definedName>
    <definedName name="dates3" localSheetId="69">#REF!</definedName>
    <definedName name="dates3" localSheetId="71">#REF!</definedName>
    <definedName name="dates3" localSheetId="72">#REF!</definedName>
    <definedName name="dates3" localSheetId="73">#REF!</definedName>
    <definedName name="dates3">#REF!</definedName>
    <definedName name="db" localSheetId="1">#REF!</definedName>
    <definedName name="db" localSheetId="11">#REF!</definedName>
    <definedName name="db" localSheetId="12">#REF!</definedName>
    <definedName name="db" localSheetId="13">#REF!</definedName>
    <definedName name="db" localSheetId="23">#REF!</definedName>
    <definedName name="db" localSheetId="24">#REF!</definedName>
    <definedName name="db" localSheetId="26">#REF!</definedName>
    <definedName name="db" localSheetId="28">#REF!</definedName>
    <definedName name="db" localSheetId="29">#REF!</definedName>
    <definedName name="db" localSheetId="31">#REF!</definedName>
    <definedName name="db" localSheetId="41">#REF!</definedName>
    <definedName name="db" localSheetId="4">#REF!</definedName>
    <definedName name="db" localSheetId="46">#REF!</definedName>
    <definedName name="db" localSheetId="47">#REF!</definedName>
    <definedName name="db" localSheetId="48">#REF!</definedName>
    <definedName name="db" localSheetId="49">#REF!</definedName>
    <definedName name="db" localSheetId="50">#REF!</definedName>
    <definedName name="db" localSheetId="51">#REF!</definedName>
    <definedName name="db" localSheetId="53">#REF!</definedName>
    <definedName name="db" localSheetId="54">#REF!</definedName>
    <definedName name="db" localSheetId="56">#REF!</definedName>
    <definedName name="db" localSheetId="57">#REF!</definedName>
    <definedName name="db" localSheetId="58">#REF!</definedName>
    <definedName name="db" localSheetId="60">#REF!</definedName>
    <definedName name="db" localSheetId="61">#REF!</definedName>
    <definedName name="db" localSheetId="62">#REF!</definedName>
    <definedName name="db" localSheetId="63">#REF!</definedName>
    <definedName name="db" localSheetId="64">#REF!</definedName>
    <definedName name="db" localSheetId="66">#REF!</definedName>
    <definedName name="db" localSheetId="67">#REF!</definedName>
    <definedName name="db" localSheetId="68">#REF!</definedName>
    <definedName name="db" localSheetId="69">#REF!</definedName>
    <definedName name="db" localSheetId="71">#REF!</definedName>
    <definedName name="db" localSheetId="72">#REF!</definedName>
    <definedName name="db" localSheetId="73">#REF!</definedName>
    <definedName name="db">#REF!</definedName>
    <definedName name="DBA" localSheetId="1">'[105]WETA BOP'!#REF!</definedName>
    <definedName name="DBA" localSheetId="10">'[105]WETA BOP'!#REF!</definedName>
    <definedName name="DBA" localSheetId="11">'[105]WETA BOP'!#REF!</definedName>
    <definedName name="DBA" localSheetId="12">'[105]WETA BOP'!#REF!</definedName>
    <definedName name="DBA" localSheetId="13">'[105]WETA BOP'!#REF!</definedName>
    <definedName name="DBA" localSheetId="15">'[105]WETA BOP'!#REF!</definedName>
    <definedName name="DBA" localSheetId="16">'[105]WETA BOP'!#REF!</definedName>
    <definedName name="DBA" localSheetId="2">'[105]WETA BOP'!#REF!</definedName>
    <definedName name="DBA" localSheetId="24">'[105]WETA BOP'!#REF!</definedName>
    <definedName name="DBA" localSheetId="25">'[105]WETA BOP'!#REF!</definedName>
    <definedName name="DBA" localSheetId="26">'[105]WETA BOP'!#REF!</definedName>
    <definedName name="DBA" localSheetId="27">'[105]WETA BOP'!#REF!</definedName>
    <definedName name="DBA" localSheetId="28">'[105]WETA BOP'!#REF!</definedName>
    <definedName name="DBA" localSheetId="29">'[105]WETA BOP'!#REF!</definedName>
    <definedName name="DBA" localSheetId="3">'[105]WETA BOP'!#REF!</definedName>
    <definedName name="DBA" localSheetId="31">'[105]WETA BOP'!#REF!</definedName>
    <definedName name="DBA" localSheetId="32">'[105]WETA BOP'!#REF!</definedName>
    <definedName name="DBA" localSheetId="33">'[105]WETA BOP'!#REF!</definedName>
    <definedName name="DBA" localSheetId="34">'[105]WETA BOP'!#REF!</definedName>
    <definedName name="DBA" localSheetId="37">'[105]WETA BOP'!#REF!</definedName>
    <definedName name="DBA" localSheetId="41">'[105]WETA BOP'!#REF!</definedName>
    <definedName name="DBA" localSheetId="4">'[105]WETA BOP'!#REF!</definedName>
    <definedName name="DBA" localSheetId="45">'[105]WETA BOP'!#REF!</definedName>
    <definedName name="DBA" localSheetId="46">'[105]WETA BOP'!#REF!</definedName>
    <definedName name="DBA" localSheetId="47">'[105]WETA BOP'!#REF!</definedName>
    <definedName name="DBA" localSheetId="48">'[105]WETA BOP'!#REF!</definedName>
    <definedName name="DBA" localSheetId="49">'[105]WETA BOP'!#REF!</definedName>
    <definedName name="DBA" localSheetId="50">'[105]WETA BOP'!#REF!</definedName>
    <definedName name="DBA" localSheetId="5">'[106]WETA BOP'!#REF!</definedName>
    <definedName name="DBA" localSheetId="51">'[105]WETA BOP'!#REF!</definedName>
    <definedName name="DBA" localSheetId="52">'[105]WETA BOP'!#REF!</definedName>
    <definedName name="DBA" localSheetId="53">'[105]WETA BOP'!#REF!</definedName>
    <definedName name="DBA" localSheetId="54">'[105]WETA BOP'!#REF!</definedName>
    <definedName name="DBA" localSheetId="56">'[105]WETA BOP'!#REF!</definedName>
    <definedName name="DBA" localSheetId="57">'[105]WETA BOP'!#REF!</definedName>
    <definedName name="DBA" localSheetId="58">'[105]WETA BOP'!#REF!</definedName>
    <definedName name="DBA" localSheetId="59">'[105]WETA BOP'!#REF!</definedName>
    <definedName name="DBA" localSheetId="60">'[105]WETA BOP'!#REF!</definedName>
    <definedName name="DBA" localSheetId="61">'[105]WETA BOP'!#REF!</definedName>
    <definedName name="DBA" localSheetId="62">'[105]WETA BOP'!#REF!</definedName>
    <definedName name="DBA" localSheetId="63">'[105]WETA BOP'!#REF!</definedName>
    <definedName name="DBA" localSheetId="6">'[107]WETA BOP'!#REF!</definedName>
    <definedName name="DBA" localSheetId="64">'[105]WETA BOP'!#REF!</definedName>
    <definedName name="DBA" localSheetId="65">'[105]WETA BOP'!#REF!</definedName>
    <definedName name="DBA" localSheetId="66">'[105]WETA BOP'!#REF!</definedName>
    <definedName name="DBA" localSheetId="67">'[105]WETA BOP'!#REF!</definedName>
    <definedName name="DBA" localSheetId="68">'[105]WETA BOP'!#REF!</definedName>
    <definedName name="DBA" localSheetId="69">'[105]WETA BOP'!#REF!</definedName>
    <definedName name="DBA" localSheetId="71">'[105]WETA BOP'!#REF!</definedName>
    <definedName name="DBA" localSheetId="72">'[105]WETA BOP'!#REF!</definedName>
    <definedName name="DBA" localSheetId="73">'[105]WETA BOP'!#REF!</definedName>
    <definedName name="DBA" localSheetId="7">'[105]WETA BOP'!#REF!</definedName>
    <definedName name="DBA" localSheetId="74">'[105]WETA BOP'!#REF!</definedName>
    <definedName name="DBA" localSheetId="75">'[105]WETA BOP'!#REF!</definedName>
    <definedName name="DBA" localSheetId="76">'[105]WETA BOP'!#REF!</definedName>
    <definedName name="DBA" localSheetId="77">'[105]WETA BOP'!#REF!</definedName>
    <definedName name="DBA" localSheetId="78">'[105]WETA BOP'!#REF!</definedName>
    <definedName name="DBA" localSheetId="79">'[105]WETA BOP'!#REF!</definedName>
    <definedName name="DBA" localSheetId="8">'[105]WETA BOP'!#REF!</definedName>
    <definedName name="DBA" localSheetId="9">'[105]WETA BOP'!#REF!</definedName>
    <definedName name="DBA">'[105]WETA BOP'!#REF!</definedName>
    <definedName name="DBI" localSheetId="1">'[105]WETA BOP'!#REF!</definedName>
    <definedName name="DBI" localSheetId="10">'[105]WETA BOP'!#REF!</definedName>
    <definedName name="DBI" localSheetId="11">'[105]WETA BOP'!#REF!</definedName>
    <definedName name="DBI" localSheetId="12">'[105]WETA BOP'!#REF!</definedName>
    <definedName name="DBI" localSheetId="13">'[105]WETA BOP'!#REF!</definedName>
    <definedName name="DBI" localSheetId="15">'[105]WETA BOP'!#REF!</definedName>
    <definedName name="DBI" localSheetId="16">'[105]WETA BOP'!#REF!</definedName>
    <definedName name="DBI" localSheetId="2">'[105]WETA BOP'!#REF!</definedName>
    <definedName name="DBI" localSheetId="24">'[105]WETA BOP'!#REF!</definedName>
    <definedName name="DBI" localSheetId="25">'[105]WETA BOP'!#REF!</definedName>
    <definedName name="DBI" localSheetId="26">'[105]WETA BOP'!#REF!</definedName>
    <definedName name="DBI" localSheetId="27">'[105]WETA BOP'!#REF!</definedName>
    <definedName name="DBI" localSheetId="28">'[105]WETA BOP'!#REF!</definedName>
    <definedName name="DBI" localSheetId="29">'[105]WETA BOP'!#REF!</definedName>
    <definedName name="DBI" localSheetId="3">'[105]WETA BOP'!#REF!</definedName>
    <definedName name="DBI" localSheetId="31">'[105]WETA BOP'!#REF!</definedName>
    <definedName name="DBI" localSheetId="32">'[105]WETA BOP'!#REF!</definedName>
    <definedName name="DBI" localSheetId="33">'[105]WETA BOP'!#REF!</definedName>
    <definedName name="DBI" localSheetId="34">'[105]WETA BOP'!#REF!</definedName>
    <definedName name="DBI" localSheetId="37">'[105]WETA BOP'!#REF!</definedName>
    <definedName name="DBI" localSheetId="41">'[105]WETA BOP'!#REF!</definedName>
    <definedName name="DBI" localSheetId="4">'[105]WETA BOP'!#REF!</definedName>
    <definedName name="DBI" localSheetId="45">'[105]WETA BOP'!#REF!</definedName>
    <definedName name="DBI" localSheetId="46">'[105]WETA BOP'!#REF!</definedName>
    <definedName name="DBI" localSheetId="47">'[105]WETA BOP'!#REF!</definedName>
    <definedName name="DBI" localSheetId="48">'[105]WETA BOP'!#REF!</definedName>
    <definedName name="DBI" localSheetId="49">'[105]WETA BOP'!#REF!</definedName>
    <definedName name="DBI" localSheetId="50">'[105]WETA BOP'!#REF!</definedName>
    <definedName name="DBI" localSheetId="5">'[106]WETA BOP'!#REF!</definedName>
    <definedName name="DBI" localSheetId="51">'[105]WETA BOP'!#REF!</definedName>
    <definedName name="DBI" localSheetId="52">'[105]WETA BOP'!#REF!</definedName>
    <definedName name="DBI" localSheetId="53">'[105]WETA BOP'!#REF!</definedName>
    <definedName name="DBI" localSheetId="54">'[105]WETA BOP'!#REF!</definedName>
    <definedName name="DBI" localSheetId="56">'[105]WETA BOP'!#REF!</definedName>
    <definedName name="DBI" localSheetId="57">'[105]WETA BOP'!#REF!</definedName>
    <definedName name="DBI" localSheetId="58">'[105]WETA BOP'!#REF!</definedName>
    <definedName name="DBI" localSheetId="59">'[105]WETA BOP'!#REF!</definedName>
    <definedName name="DBI" localSheetId="60">'[105]WETA BOP'!#REF!</definedName>
    <definedName name="DBI" localSheetId="61">'[105]WETA BOP'!#REF!</definedName>
    <definedName name="DBI" localSheetId="62">'[105]WETA BOP'!#REF!</definedName>
    <definedName name="DBI" localSheetId="63">'[105]WETA BOP'!#REF!</definedName>
    <definedName name="DBI" localSheetId="6">'[107]WETA BOP'!#REF!</definedName>
    <definedName name="DBI" localSheetId="64">'[105]WETA BOP'!#REF!</definedName>
    <definedName name="DBI" localSheetId="65">'[105]WETA BOP'!#REF!</definedName>
    <definedName name="DBI" localSheetId="66">'[105]WETA BOP'!#REF!</definedName>
    <definedName name="DBI" localSheetId="67">'[105]WETA BOP'!#REF!</definedName>
    <definedName name="DBI" localSheetId="68">'[105]WETA BOP'!#REF!</definedName>
    <definedName name="DBI" localSheetId="69">'[105]WETA BOP'!#REF!</definedName>
    <definedName name="DBI" localSheetId="71">'[105]WETA BOP'!#REF!</definedName>
    <definedName name="DBI" localSheetId="72">'[105]WETA BOP'!#REF!</definedName>
    <definedName name="DBI" localSheetId="73">'[105]WETA BOP'!#REF!</definedName>
    <definedName name="DBI" localSheetId="7">'[105]WETA BOP'!#REF!</definedName>
    <definedName name="DBI" localSheetId="74">'[105]WETA BOP'!#REF!</definedName>
    <definedName name="DBI" localSheetId="75">'[105]WETA BOP'!#REF!</definedName>
    <definedName name="DBI" localSheetId="76">'[105]WETA BOP'!#REF!</definedName>
    <definedName name="DBI" localSheetId="77">'[105]WETA BOP'!#REF!</definedName>
    <definedName name="DBI" localSheetId="78">'[105]WETA BOP'!#REF!</definedName>
    <definedName name="DBI" localSheetId="79">'[105]WETA BOP'!#REF!</definedName>
    <definedName name="DBI" localSheetId="8">'[105]WETA BOP'!#REF!</definedName>
    <definedName name="DBI" localSheetId="9">'[105]WETA BOP'!#REF!</definedName>
    <definedName name="DBI">'[105]WETA BOP'!#REF!</definedName>
    <definedName name="DBML" localSheetId="1">#REF!</definedName>
    <definedName name="DBML" localSheetId="10">#REF!</definedName>
    <definedName name="DBML" localSheetId="11">#REF!</definedName>
    <definedName name="DBML" localSheetId="12">#REF!</definedName>
    <definedName name="DBML" localSheetId="13">#REF!</definedName>
    <definedName name="DBML" localSheetId="15">#REF!</definedName>
    <definedName name="DBML" localSheetId="16">#REF!</definedName>
    <definedName name="DBML" localSheetId="2">#REF!</definedName>
    <definedName name="DBML" localSheetId="23">#REF!</definedName>
    <definedName name="DBML" localSheetId="24">#REF!</definedName>
    <definedName name="DBML" localSheetId="25">#REF!</definedName>
    <definedName name="DBML" localSheetId="26">#REF!</definedName>
    <definedName name="DBML" localSheetId="27">#REF!</definedName>
    <definedName name="DBML" localSheetId="28">#REF!</definedName>
    <definedName name="DBML" localSheetId="29">#REF!</definedName>
    <definedName name="DBML" localSheetId="3">#REF!</definedName>
    <definedName name="DBML" localSheetId="31">#REF!</definedName>
    <definedName name="DBML" localSheetId="32">#REF!</definedName>
    <definedName name="DBML" localSheetId="33">#REF!</definedName>
    <definedName name="DBML" localSheetId="34">#REF!</definedName>
    <definedName name="DBML" localSheetId="37">#REF!</definedName>
    <definedName name="DBML" localSheetId="41">#REF!</definedName>
    <definedName name="DBML" localSheetId="4">#REF!</definedName>
    <definedName name="DBML" localSheetId="45">#REF!</definedName>
    <definedName name="DBML" localSheetId="46">#REF!</definedName>
    <definedName name="DBML" localSheetId="47">#REF!</definedName>
    <definedName name="DBML" localSheetId="48">#REF!</definedName>
    <definedName name="DBML" localSheetId="49">#REF!</definedName>
    <definedName name="DBML" localSheetId="50">#REF!</definedName>
    <definedName name="DBML" localSheetId="5">#REF!</definedName>
    <definedName name="DBML" localSheetId="51">#REF!</definedName>
    <definedName name="DBML" localSheetId="52">#REF!</definedName>
    <definedName name="DBML" localSheetId="53">#REF!</definedName>
    <definedName name="DBML" localSheetId="54">#REF!</definedName>
    <definedName name="DBML" localSheetId="56">#REF!</definedName>
    <definedName name="DBML" localSheetId="57">#REF!</definedName>
    <definedName name="DBML" localSheetId="58">#REF!</definedName>
    <definedName name="DBML" localSheetId="59">#REF!</definedName>
    <definedName name="DBML" localSheetId="60">#REF!</definedName>
    <definedName name="DBML" localSheetId="61">#REF!</definedName>
    <definedName name="DBML" localSheetId="62">#REF!</definedName>
    <definedName name="DBML" localSheetId="63">#REF!</definedName>
    <definedName name="DBML" localSheetId="6">#REF!</definedName>
    <definedName name="DBML" localSheetId="64">#REF!</definedName>
    <definedName name="DBML" localSheetId="65">#REF!</definedName>
    <definedName name="DBML" localSheetId="66">#REF!</definedName>
    <definedName name="DBML" localSheetId="67">#REF!</definedName>
    <definedName name="DBML" localSheetId="68">#REF!</definedName>
    <definedName name="DBML" localSheetId="69">#REF!</definedName>
    <definedName name="DBML" localSheetId="71">#REF!</definedName>
    <definedName name="DBML" localSheetId="72">#REF!</definedName>
    <definedName name="DBML" localSheetId="73">#REF!</definedName>
    <definedName name="DBML" localSheetId="7">#REF!</definedName>
    <definedName name="DBML" localSheetId="74">#REF!</definedName>
    <definedName name="DBML" localSheetId="75">#REF!</definedName>
    <definedName name="DBML" localSheetId="76">#REF!</definedName>
    <definedName name="DBML" localSheetId="77">#REF!</definedName>
    <definedName name="DBML" localSheetId="78">#REF!</definedName>
    <definedName name="DBML" localSheetId="79">#REF!</definedName>
    <definedName name="DBML" localSheetId="8">#REF!</definedName>
    <definedName name="DBML" localSheetId="9">#REF!</definedName>
    <definedName name="DBML">#REF!</definedName>
    <definedName name="DBproj">#N/A</definedName>
    <definedName name="DCSa" localSheetId="1">'[164]Table 1'!#REF!</definedName>
    <definedName name="DCSa" localSheetId="10">'[164]Table 1'!#REF!</definedName>
    <definedName name="DCSa" localSheetId="11">'[164]Table 1'!#REF!</definedName>
    <definedName name="DCSa" localSheetId="12">'[164]Table 1'!#REF!</definedName>
    <definedName name="DCSa" localSheetId="13">'[164]Table 1'!#REF!</definedName>
    <definedName name="DCSa" localSheetId="15">'[164]Table 1'!#REF!</definedName>
    <definedName name="DCSa" localSheetId="16">'[164]Table 1'!#REF!</definedName>
    <definedName name="DCSa" localSheetId="2">'[164]Table 1'!#REF!</definedName>
    <definedName name="DCSa" localSheetId="24">'[164]Table 1'!#REF!</definedName>
    <definedName name="DCSa" localSheetId="25">'[164]Table 1'!#REF!</definedName>
    <definedName name="DCSa" localSheetId="26">'[164]Table 1'!#REF!</definedName>
    <definedName name="DCSa" localSheetId="27">'[164]Table 1'!#REF!</definedName>
    <definedName name="DCSa" localSheetId="28">'[164]Table 1'!#REF!</definedName>
    <definedName name="DCSa" localSheetId="29">'[164]Table 1'!#REF!</definedName>
    <definedName name="DCSa" localSheetId="3">'[164]Table 1'!#REF!</definedName>
    <definedName name="DCSa" localSheetId="31">'[164]Table 1'!#REF!</definedName>
    <definedName name="DCSa" localSheetId="32">'[164]Table 1'!#REF!</definedName>
    <definedName name="DCSa" localSheetId="33">'[164]Table 1'!#REF!</definedName>
    <definedName name="DCSa" localSheetId="34">'[164]Table 1'!#REF!</definedName>
    <definedName name="DCSa" localSheetId="37">'[164]Table 1'!#REF!</definedName>
    <definedName name="DCSa" localSheetId="41">'[164]Table 1'!#REF!</definedName>
    <definedName name="DCSa" localSheetId="4">'[164]Table 1'!#REF!</definedName>
    <definedName name="DCSa" localSheetId="45">'[164]Table 1'!#REF!</definedName>
    <definedName name="DCSa" localSheetId="46">'[164]Table 1'!#REF!</definedName>
    <definedName name="DCSa" localSheetId="47">'[164]Table 1'!#REF!</definedName>
    <definedName name="DCSa" localSheetId="48">'[164]Table 1'!#REF!</definedName>
    <definedName name="DCSa" localSheetId="49">'[164]Table 1'!#REF!</definedName>
    <definedName name="DCSa" localSheetId="50">'[164]Table 1'!#REF!</definedName>
    <definedName name="DCSa" localSheetId="5">'[165]Table 1'!#REF!</definedName>
    <definedName name="DCSa" localSheetId="51">'[164]Table 1'!#REF!</definedName>
    <definedName name="DCSa" localSheetId="52">'[164]Table 1'!#REF!</definedName>
    <definedName name="DCSa" localSheetId="53">'[164]Table 1'!#REF!</definedName>
    <definedName name="DCSa" localSheetId="54">'[164]Table 1'!#REF!</definedName>
    <definedName name="DCSa" localSheetId="56">'[164]Table 1'!#REF!</definedName>
    <definedName name="DCSa" localSheetId="57">'[164]Table 1'!#REF!</definedName>
    <definedName name="DCSa" localSheetId="58">'[164]Table 1'!#REF!</definedName>
    <definedName name="DCSa" localSheetId="59">'[164]Table 1'!#REF!</definedName>
    <definedName name="DCSa" localSheetId="60">'[164]Table 1'!#REF!</definedName>
    <definedName name="DCSa" localSheetId="61">'[164]Table 1'!#REF!</definedName>
    <definedName name="DCSa" localSheetId="62">'[164]Table 1'!#REF!</definedName>
    <definedName name="DCSa" localSheetId="63">'[164]Table 1'!#REF!</definedName>
    <definedName name="DCSa" localSheetId="6">'[165]Table 1'!#REF!</definedName>
    <definedName name="DCSa" localSheetId="64">'[164]Table 1'!#REF!</definedName>
    <definedName name="DCSa" localSheetId="65">'[164]Table 1'!#REF!</definedName>
    <definedName name="DCSa" localSheetId="66">'[164]Table 1'!#REF!</definedName>
    <definedName name="DCSa" localSheetId="67">'[164]Table 1'!#REF!</definedName>
    <definedName name="DCSa" localSheetId="68">'[164]Table 1'!#REF!</definedName>
    <definedName name="DCSa" localSheetId="69">'[164]Table 1'!#REF!</definedName>
    <definedName name="DCSa" localSheetId="71">'[164]Table 1'!#REF!</definedName>
    <definedName name="DCSa" localSheetId="72">'[164]Table 1'!#REF!</definedName>
    <definedName name="DCSa" localSheetId="73">'[164]Table 1'!#REF!</definedName>
    <definedName name="DCSa" localSheetId="7">'[164]Table 1'!#REF!</definedName>
    <definedName name="DCSa" localSheetId="74">'[164]Table 1'!#REF!</definedName>
    <definedName name="DCSa" localSheetId="75">'[164]Table 1'!#REF!</definedName>
    <definedName name="DCSa" localSheetId="76">'[164]Table 1'!#REF!</definedName>
    <definedName name="DCSa" localSheetId="77">'[164]Table 1'!#REF!</definedName>
    <definedName name="DCSa" localSheetId="78">'[164]Table 1'!#REF!</definedName>
    <definedName name="DCSa" localSheetId="79">'[164]Table 1'!#REF!</definedName>
    <definedName name="DCSa" localSheetId="8">'[164]Table 1'!#REF!</definedName>
    <definedName name="DCSa" localSheetId="9">'[164]Table 1'!#REF!</definedName>
    <definedName name="DCSa">'[164]Table 1'!#REF!</definedName>
    <definedName name="dd" localSheetId="1"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13" hidden="1">{"Riqfin97",#N/A,FALSE,"Tran";"Riqfinpro",#N/A,FALSE,"Tran"}</definedName>
    <definedName name="dd" localSheetId="15"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 hidden="1">{"Riqfin97",#N/A,FALSE,"Tran";"Riqfinpro",#N/A,FALSE,"Tran"}</definedName>
    <definedName name="dd" localSheetId="20" hidden="1">{"Riqfin97",#N/A,FALSE,"Tran";"Riqfinpro",#N/A,FALSE,"Tran"}</definedName>
    <definedName name="dd" localSheetId="21" hidden="1">{"Riqfin97",#N/A,FALSE,"Tran";"Riqfinpro",#N/A,FALSE,"Tran"}</definedName>
    <definedName name="dd" localSheetId="22" hidden="1">{"Riqfin97",#N/A,FALSE,"Tran";"Riqfinpro",#N/A,FALSE,"Tran"}</definedName>
    <definedName name="dd" localSheetId="23" hidden="1">{"Riqfin97",#N/A,FALSE,"Tran";"Riqfinpro",#N/A,FALSE,"Tran"}</definedName>
    <definedName name="dd" localSheetId="24" hidden="1">{"Riqfin97",#N/A,FALSE,"Tran";"Riqfinpro",#N/A,FALSE,"Tran"}</definedName>
    <definedName name="dd" localSheetId="25" hidden="1">{"Riqfin97",#N/A,FALSE,"Tran";"Riqfinpro",#N/A,FALSE,"Tran"}</definedName>
    <definedName name="dd" localSheetId="26" hidden="1">{"Riqfin97",#N/A,FALSE,"Tran";"Riqfinpro",#N/A,FALSE,"Tran"}</definedName>
    <definedName name="dd" localSheetId="27" hidden="1">{"Riqfin97",#N/A,FALSE,"Tran";"Riqfinpro",#N/A,FALSE,"Tran"}</definedName>
    <definedName name="dd" localSheetId="28" hidden="1">{"Riqfin97",#N/A,FALSE,"Tran";"Riqfinpro",#N/A,FALSE,"Tran"}</definedName>
    <definedName name="dd" localSheetId="29" hidden="1">{"Riqfin97",#N/A,FALSE,"Tran";"Riqfinpro",#N/A,FALSE,"Tran"}</definedName>
    <definedName name="dd" localSheetId="3" hidden="1">{"Riqfin97",#N/A,FALSE,"Tran";"Riqfinpro",#N/A,FALSE,"Tran"}</definedName>
    <definedName name="dd" localSheetId="31" hidden="1">{"Riqfin97",#N/A,FALSE,"Tran";"Riqfinpro",#N/A,FALSE,"Tran"}</definedName>
    <definedName name="dd" localSheetId="32" hidden="1">{"Riqfin97",#N/A,FALSE,"Tran";"Riqfinpro",#N/A,FALSE,"Tran"}</definedName>
    <definedName name="dd" localSheetId="33" hidden="1">{"Riqfin97",#N/A,FALSE,"Tran";"Riqfinpro",#N/A,FALSE,"Tran"}</definedName>
    <definedName name="dd" localSheetId="34" hidden="1">{"Riqfin97",#N/A,FALSE,"Tran";"Riqfinpro",#N/A,FALSE,"Tran"}</definedName>
    <definedName name="dd" localSheetId="37" hidden="1">{"Riqfin97",#N/A,FALSE,"Tran";"Riqfinpro",#N/A,FALSE,"Tran"}</definedName>
    <definedName name="dd" localSheetId="41" hidden="1">{"Riqfin97",#N/A,FALSE,"Tran";"Riqfinpro",#N/A,FALSE,"Tran"}</definedName>
    <definedName name="dd" localSheetId="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 hidden="1">{"Riqfin97",#N/A,FALSE,"Tran";"Riqfinpro",#N/A,FALSE,"Tran"}</definedName>
    <definedName name="dd" localSheetId="51" hidden="1">{"Riqfin97",#N/A,FALSE,"Tran";"Riqfinpro",#N/A,FALSE,"Tran"}</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1" hidden="1">{"Riqfin97",#N/A,FALSE,"Tran";"Riqfinpro",#N/A,FALSE,"Tran"}</definedName>
    <definedName name="dd" localSheetId="62" hidden="1">{"Riqfin97",#N/A,FALSE,"Tran";"Riqfinpro",#N/A,FALSE,"Tran"}</definedName>
    <definedName name="dd" localSheetId="63" hidden="1">{"Riqfin97",#N/A,FALSE,"Tran";"Riqfinpro",#N/A,FALSE,"Tran"}</definedName>
    <definedName name="dd" localSheetId="6" hidden="1">{"Riqfin97",#N/A,FALSE,"Tran";"Riqfinpro",#N/A,FALSE,"Tran"}</definedName>
    <definedName name="dd" localSheetId="64" hidden="1">{"Riqfin97",#N/A,FALSE,"Tran";"Riqfinpro",#N/A,FALSE,"Tran"}</definedName>
    <definedName name="dd" localSheetId="65" hidden="1">{"Riqfin97",#N/A,FALSE,"Tran";"Riqfinpro",#N/A,FALSE,"Tran"}</definedName>
    <definedName name="dd" localSheetId="66" hidden="1">{"Riqfin97",#N/A,FALSE,"Tran";"Riqfinpro",#N/A,FALSE,"Tran"}</definedName>
    <definedName name="dd" localSheetId="67" hidden="1">{"Riqfin97",#N/A,FALSE,"Tran";"Riqfinpro",#N/A,FALSE,"Tran"}</definedName>
    <definedName name="dd" localSheetId="68" hidden="1">{"Riqfin97",#N/A,FALSE,"Tran";"Riqfinpro",#N/A,FALSE,"Tran"}</definedName>
    <definedName name="dd" localSheetId="69" hidden="1">{"Riqfin97",#N/A,FALSE,"Tran";"Riqfinpro",#N/A,FALSE,"Tran"}</definedName>
    <definedName name="dd" localSheetId="70" hidden="1">{"Riqfin97",#N/A,FALSE,"Tran";"Riqfinpro",#N/A,FALSE,"Tran"}</definedName>
    <definedName name="dd" localSheetId="71" hidden="1">{"Riqfin97",#N/A,FALSE,"Tran";"Riqfinpro",#N/A,FALSE,"Tran"}</definedName>
    <definedName name="dd" localSheetId="72" hidden="1">{"Riqfin97",#N/A,FALSE,"Tran";"Riqfinpro",#N/A,FALSE,"Tran"}</definedName>
    <definedName name="dd" localSheetId="73" hidden="1">{"Riqfin97",#N/A,FALSE,"Tran";"Riqfinpro",#N/A,FALSE,"Tran"}</definedName>
    <definedName name="dd" localSheetId="7" hidden="1">{"Riqfin97",#N/A,FALSE,"Tran";"Riqfinpro",#N/A,FALSE,"Tran"}</definedName>
    <definedName name="dd" localSheetId="74" hidden="1">{"Riqfin97",#N/A,FALSE,"Tran";"Riqfinpro",#N/A,FALSE,"Tran"}</definedName>
    <definedName name="dd" localSheetId="75" hidden="1">{"Riqfin97",#N/A,FALSE,"Tran";"Riqfinpro",#N/A,FALSE,"Tran"}</definedName>
    <definedName name="dd" localSheetId="76" hidden="1">{"Riqfin97",#N/A,FALSE,"Tran";"Riqfinpro",#N/A,FALSE,"Tran"}</definedName>
    <definedName name="dd" localSheetId="77" hidden="1">{"Riqfin97",#N/A,FALSE,"Tran";"Riqfinpro",#N/A,FALSE,"Tran"}</definedName>
    <definedName name="dd" localSheetId="78" hidden="1">{"Riqfin97",#N/A,FALSE,"Tran";"Riqfinpro",#N/A,FALSE,"Tran"}</definedName>
    <definedName name="dd" localSheetId="79" hidden="1">{"Riqfin97",#N/A,FALSE,"Tran";"Riqfinpro",#N/A,FALSE,"Tran"}</definedName>
    <definedName name="dd" localSheetId="8" hidden="1">{"Riqfin97",#N/A,FALSE,"Tran";"Riqfinpro",#N/A,FALSE,"Tran"}</definedName>
    <definedName name="dd" localSheetId="9" hidden="1">{"Riqfin97",#N/A,FALSE,"Tran";"Riqfinpro",#N/A,FALSE,"Tran"}</definedName>
    <definedName name="dd" hidden="1">{"Riqfin97",#N/A,FALSE,"Tran";"Riqfinpro",#N/A,FALSE,"Tran"}</definedName>
    <definedName name="ddd" localSheetId="1">#REF!</definedName>
    <definedName name="ddd" localSheetId="10">#REF!</definedName>
    <definedName name="ddd" localSheetId="11">#REF!</definedName>
    <definedName name="ddd" localSheetId="12">#REF!</definedName>
    <definedName name="ddd" localSheetId="13">#REF!</definedName>
    <definedName name="ddd" localSheetId="15">#REF!</definedName>
    <definedName name="ddd" localSheetId="16">#REF!</definedName>
    <definedName name="ddd" localSheetId="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28">#REF!</definedName>
    <definedName name="ddd" localSheetId="29">#REF!</definedName>
    <definedName name="ddd" localSheetId="3">#REF!</definedName>
    <definedName name="ddd" localSheetId="31">#REF!</definedName>
    <definedName name="ddd" localSheetId="32">#REF!</definedName>
    <definedName name="ddd" localSheetId="33">#REF!</definedName>
    <definedName name="ddd" localSheetId="34">#REF!</definedName>
    <definedName name="ddd" localSheetId="37">#REF!</definedName>
    <definedName name="ddd" localSheetId="41">#REF!</definedName>
    <definedName name="ddd" localSheetId="4">#REF!</definedName>
    <definedName name="ddd" localSheetId="45">#REF!</definedName>
    <definedName name="ddd" localSheetId="46">#REF!</definedName>
    <definedName name="ddd" localSheetId="47">#REF!</definedName>
    <definedName name="ddd" localSheetId="48">#REF!</definedName>
    <definedName name="ddd" localSheetId="49">#REF!</definedName>
    <definedName name="ddd" localSheetId="50">#REF!</definedName>
    <definedName name="ddd" localSheetId="5">#REF!</definedName>
    <definedName name="ddd" localSheetId="51">#REF!</definedName>
    <definedName name="ddd" localSheetId="52">#REF!</definedName>
    <definedName name="ddd" localSheetId="53">#REF!</definedName>
    <definedName name="ddd" localSheetId="54">#REF!</definedName>
    <definedName name="ddd" localSheetId="56">#REF!</definedName>
    <definedName name="ddd" localSheetId="57">#REF!</definedName>
    <definedName name="ddd" localSheetId="58">#REF!</definedName>
    <definedName name="ddd" localSheetId="59">#REF!</definedName>
    <definedName name="ddd" localSheetId="60">#REF!</definedName>
    <definedName name="ddd" localSheetId="61">#REF!</definedName>
    <definedName name="ddd" localSheetId="62">#REF!</definedName>
    <definedName name="ddd" localSheetId="63">#REF!</definedName>
    <definedName name="ddd" localSheetId="6">#REF!</definedName>
    <definedName name="ddd" localSheetId="64">#REF!</definedName>
    <definedName name="ddd" localSheetId="65">#REF!</definedName>
    <definedName name="ddd" localSheetId="66">#REF!</definedName>
    <definedName name="ddd" localSheetId="67">#REF!</definedName>
    <definedName name="ddd" localSheetId="68">#REF!</definedName>
    <definedName name="ddd" localSheetId="69">#REF!</definedName>
    <definedName name="ddd" localSheetId="71">#REF!</definedName>
    <definedName name="ddd" localSheetId="72">#REF!</definedName>
    <definedName name="ddd" localSheetId="73">#REF!</definedName>
    <definedName name="ddd" localSheetId="7">#REF!</definedName>
    <definedName name="ddd" localSheetId="74">#REF!</definedName>
    <definedName name="ddd" localSheetId="75">#REF!</definedName>
    <definedName name="ddd" localSheetId="76">#REF!</definedName>
    <definedName name="ddd" localSheetId="77">#REF!</definedName>
    <definedName name="ddd" localSheetId="78">#REF!</definedName>
    <definedName name="ddd" localSheetId="79">#REF!</definedName>
    <definedName name="ddd" localSheetId="8">#REF!</definedName>
    <definedName name="ddd" localSheetId="9">#REF!</definedName>
    <definedName name="ddd">#REF!</definedName>
    <definedName name="DDR" localSheetId="1">#REF!</definedName>
    <definedName name="DDR" localSheetId="10">#REF!</definedName>
    <definedName name="DDR" localSheetId="11">#REF!</definedName>
    <definedName name="DDR" localSheetId="12">#REF!</definedName>
    <definedName name="DDR" localSheetId="13">#REF!</definedName>
    <definedName name="DDR" localSheetId="15">#REF!</definedName>
    <definedName name="DDR" localSheetId="16">#REF!</definedName>
    <definedName name="DDR" localSheetId="2">#REF!</definedName>
    <definedName name="DDR" localSheetId="23">#REF!</definedName>
    <definedName name="DDR" localSheetId="24">#REF!</definedName>
    <definedName name="DDR" localSheetId="25">#REF!</definedName>
    <definedName name="DDR" localSheetId="26">#REF!</definedName>
    <definedName name="DDR" localSheetId="27">#REF!</definedName>
    <definedName name="DDR" localSheetId="28">#REF!</definedName>
    <definedName name="DDR" localSheetId="29">#REF!</definedName>
    <definedName name="DDR" localSheetId="3">#REF!</definedName>
    <definedName name="DDR" localSheetId="31">#REF!</definedName>
    <definedName name="DDR" localSheetId="32">#REF!</definedName>
    <definedName name="DDR" localSheetId="33">#REF!</definedName>
    <definedName name="DDR" localSheetId="34">#REF!</definedName>
    <definedName name="DDR" localSheetId="37">#REF!</definedName>
    <definedName name="DDR" localSheetId="41">#REF!</definedName>
    <definedName name="DDR" localSheetId="4">#REF!</definedName>
    <definedName name="DDR" localSheetId="45">#REF!</definedName>
    <definedName name="DDR" localSheetId="46">#REF!</definedName>
    <definedName name="DDR" localSheetId="47">#REF!</definedName>
    <definedName name="DDR" localSheetId="48">#REF!</definedName>
    <definedName name="DDR" localSheetId="49">#REF!</definedName>
    <definedName name="DDR" localSheetId="50">#REF!</definedName>
    <definedName name="DDR" localSheetId="5">#REF!</definedName>
    <definedName name="DDR" localSheetId="51">#REF!</definedName>
    <definedName name="DDR" localSheetId="52">#REF!</definedName>
    <definedName name="DDR" localSheetId="53">#REF!</definedName>
    <definedName name="DDR" localSheetId="54">#REF!</definedName>
    <definedName name="DDR" localSheetId="56">#REF!</definedName>
    <definedName name="DDR" localSheetId="57">#REF!</definedName>
    <definedName name="DDR" localSheetId="58">#REF!</definedName>
    <definedName name="DDR" localSheetId="59">#REF!</definedName>
    <definedName name="DDR" localSheetId="60">#REF!</definedName>
    <definedName name="DDR" localSheetId="61">#REF!</definedName>
    <definedName name="DDR" localSheetId="62">#REF!</definedName>
    <definedName name="DDR" localSheetId="63">#REF!</definedName>
    <definedName name="DDR" localSheetId="6">#REF!</definedName>
    <definedName name="DDR" localSheetId="64">#REF!</definedName>
    <definedName name="DDR" localSheetId="65">#REF!</definedName>
    <definedName name="DDR" localSheetId="66">#REF!</definedName>
    <definedName name="DDR" localSheetId="67">#REF!</definedName>
    <definedName name="DDR" localSheetId="68">#REF!</definedName>
    <definedName name="DDR" localSheetId="69">#REF!</definedName>
    <definedName name="DDR" localSheetId="71">#REF!</definedName>
    <definedName name="DDR" localSheetId="72">#REF!</definedName>
    <definedName name="DDR" localSheetId="73">#REF!</definedName>
    <definedName name="DDR" localSheetId="7">#REF!</definedName>
    <definedName name="DDR" localSheetId="74">#REF!</definedName>
    <definedName name="DDR" localSheetId="75">#REF!</definedName>
    <definedName name="DDR" localSheetId="76">#REF!</definedName>
    <definedName name="DDR" localSheetId="77">#REF!</definedName>
    <definedName name="DDR" localSheetId="78">#REF!</definedName>
    <definedName name="DDR" localSheetId="79">#REF!</definedName>
    <definedName name="DDR" localSheetId="8">#REF!</definedName>
    <definedName name="DDR" localSheetId="9">#REF!</definedName>
    <definedName name="DDR">#REF!</definedName>
    <definedName name="DDRBA" localSheetId="1">#REF!</definedName>
    <definedName name="DDRBA" localSheetId="10">#REF!</definedName>
    <definedName name="DDRBA" localSheetId="11">#REF!</definedName>
    <definedName name="DDRBA" localSheetId="12">#REF!</definedName>
    <definedName name="DDRBA" localSheetId="13">#REF!</definedName>
    <definedName name="DDRBA" localSheetId="15">#REF!</definedName>
    <definedName name="DDRBA" localSheetId="16">#REF!</definedName>
    <definedName name="DDRBA" localSheetId="2">#REF!</definedName>
    <definedName name="DDRBA" localSheetId="23">#REF!</definedName>
    <definedName name="DDRBA" localSheetId="24">#REF!</definedName>
    <definedName name="DDRBA" localSheetId="25">#REF!</definedName>
    <definedName name="DDRBA" localSheetId="26">#REF!</definedName>
    <definedName name="DDRBA" localSheetId="27">#REF!</definedName>
    <definedName name="DDRBA" localSheetId="28">#REF!</definedName>
    <definedName name="DDRBA" localSheetId="29">#REF!</definedName>
    <definedName name="DDRBA" localSheetId="3">#REF!</definedName>
    <definedName name="DDRBA" localSheetId="31">#REF!</definedName>
    <definedName name="DDRBA" localSheetId="32">#REF!</definedName>
    <definedName name="DDRBA" localSheetId="33">#REF!</definedName>
    <definedName name="DDRBA" localSheetId="34">#REF!</definedName>
    <definedName name="DDRBA" localSheetId="37">#REF!</definedName>
    <definedName name="DDRBA" localSheetId="41">#REF!</definedName>
    <definedName name="DDRBA" localSheetId="4">#REF!</definedName>
    <definedName name="DDRBA" localSheetId="45">#REF!</definedName>
    <definedName name="DDRBA" localSheetId="46">#REF!</definedName>
    <definedName name="DDRBA" localSheetId="47">#REF!</definedName>
    <definedName name="DDRBA" localSheetId="48">#REF!</definedName>
    <definedName name="DDRBA" localSheetId="49">#REF!</definedName>
    <definedName name="DDRBA" localSheetId="50">#REF!</definedName>
    <definedName name="DDRBA" localSheetId="5">#REF!</definedName>
    <definedName name="DDRBA" localSheetId="51">#REF!</definedName>
    <definedName name="DDRBA" localSheetId="52">#REF!</definedName>
    <definedName name="DDRBA" localSheetId="53">#REF!</definedName>
    <definedName name="DDRBA" localSheetId="54">#REF!</definedName>
    <definedName name="DDRBA" localSheetId="56">#REF!</definedName>
    <definedName name="DDRBA" localSheetId="57">#REF!</definedName>
    <definedName name="DDRBA" localSheetId="58">#REF!</definedName>
    <definedName name="DDRBA" localSheetId="59">#REF!</definedName>
    <definedName name="DDRBA" localSheetId="60">#REF!</definedName>
    <definedName name="DDRBA" localSheetId="61">#REF!</definedName>
    <definedName name="DDRBA" localSheetId="62">#REF!</definedName>
    <definedName name="DDRBA" localSheetId="63">#REF!</definedName>
    <definedName name="DDRBA" localSheetId="6">#REF!</definedName>
    <definedName name="DDRBA" localSheetId="64">#REF!</definedName>
    <definedName name="DDRBA" localSheetId="65">#REF!</definedName>
    <definedName name="DDRBA" localSheetId="66">#REF!</definedName>
    <definedName name="DDRBA" localSheetId="67">#REF!</definedName>
    <definedName name="DDRBA" localSheetId="68">#REF!</definedName>
    <definedName name="DDRBA" localSheetId="69">#REF!</definedName>
    <definedName name="DDRBA" localSheetId="71">#REF!</definedName>
    <definedName name="DDRBA" localSheetId="72">#REF!</definedName>
    <definedName name="DDRBA" localSheetId="73">#REF!</definedName>
    <definedName name="DDRBA" localSheetId="7">#REF!</definedName>
    <definedName name="DDRBA" localSheetId="74">#REF!</definedName>
    <definedName name="DDRBA" localSheetId="75">#REF!</definedName>
    <definedName name="DDRBA" localSheetId="76">#REF!</definedName>
    <definedName name="DDRBA" localSheetId="77">#REF!</definedName>
    <definedName name="DDRBA" localSheetId="78">#REF!</definedName>
    <definedName name="DDRBA" localSheetId="79">#REF!</definedName>
    <definedName name="DDRBA" localSheetId="8">#REF!</definedName>
    <definedName name="DDRBA" localSheetId="9">#REF!</definedName>
    <definedName name="DDRBA">#REF!</definedName>
    <definedName name="de" localSheetId="1">#REF!</definedName>
    <definedName name="de" localSheetId="11">#REF!</definedName>
    <definedName name="de" localSheetId="12">#REF!</definedName>
    <definedName name="de" localSheetId="13">#REF!</definedName>
    <definedName name="de" localSheetId="23">#REF!</definedName>
    <definedName name="de" localSheetId="24">#REF!</definedName>
    <definedName name="de" localSheetId="26">#REF!</definedName>
    <definedName name="de" localSheetId="28">#REF!</definedName>
    <definedName name="de" localSheetId="29">#REF!</definedName>
    <definedName name="de" localSheetId="31">#REF!</definedName>
    <definedName name="de" localSheetId="41">#REF!</definedName>
    <definedName name="de" localSheetId="4">#REF!</definedName>
    <definedName name="de" localSheetId="46">#REF!</definedName>
    <definedName name="de" localSheetId="47">#REF!</definedName>
    <definedName name="de" localSheetId="48">#REF!</definedName>
    <definedName name="de" localSheetId="49">#REF!</definedName>
    <definedName name="de" localSheetId="50">#REF!</definedName>
    <definedName name="de" localSheetId="51">#REF!</definedName>
    <definedName name="de" localSheetId="53">#REF!</definedName>
    <definedName name="de" localSheetId="54">#REF!</definedName>
    <definedName name="de" localSheetId="56">#REF!</definedName>
    <definedName name="de" localSheetId="57">#REF!</definedName>
    <definedName name="de" localSheetId="58">#REF!</definedName>
    <definedName name="de" localSheetId="60">#REF!</definedName>
    <definedName name="de" localSheetId="61">#REF!</definedName>
    <definedName name="de" localSheetId="62">#REF!</definedName>
    <definedName name="de" localSheetId="63">#REF!</definedName>
    <definedName name="de" localSheetId="64">#REF!</definedName>
    <definedName name="de" localSheetId="66">#REF!</definedName>
    <definedName name="de" localSheetId="67">#REF!</definedName>
    <definedName name="de" localSheetId="68">#REF!</definedName>
    <definedName name="de" localSheetId="69">#REF!</definedName>
    <definedName name="de" localSheetId="71">#REF!</definedName>
    <definedName name="de" localSheetId="72">#REF!</definedName>
    <definedName name="de" localSheetId="73">#REF!</definedName>
    <definedName name="de">#REF!</definedName>
    <definedName name="DEBRIEF" localSheetId="1">#REF!</definedName>
    <definedName name="DEBRIEF" localSheetId="11">#REF!</definedName>
    <definedName name="DEBRIEF" localSheetId="12">#REF!</definedName>
    <definedName name="DEBRIEF" localSheetId="13">#REF!</definedName>
    <definedName name="DEBRIEF" localSheetId="23">#REF!</definedName>
    <definedName name="DEBRIEF" localSheetId="24">#REF!</definedName>
    <definedName name="DEBRIEF" localSheetId="26">#REF!</definedName>
    <definedName name="DEBRIEF" localSheetId="28">#REF!</definedName>
    <definedName name="DEBRIEF" localSheetId="29">#REF!</definedName>
    <definedName name="DEBRIEF" localSheetId="31">#REF!</definedName>
    <definedName name="DEBRIEF" localSheetId="41">#REF!</definedName>
    <definedName name="DEBRIEF" localSheetId="4">#REF!</definedName>
    <definedName name="DEBRIEF" localSheetId="46">#REF!</definedName>
    <definedName name="DEBRIEF" localSheetId="47">#REF!</definedName>
    <definedName name="DEBRIEF" localSheetId="48">#REF!</definedName>
    <definedName name="DEBRIEF" localSheetId="49">#REF!</definedName>
    <definedName name="DEBRIEF" localSheetId="50">#REF!</definedName>
    <definedName name="DEBRIEF" localSheetId="51">#REF!</definedName>
    <definedName name="DEBRIEF" localSheetId="53">#REF!</definedName>
    <definedName name="DEBRIEF" localSheetId="54">#REF!</definedName>
    <definedName name="DEBRIEF" localSheetId="56">#REF!</definedName>
    <definedName name="DEBRIEF" localSheetId="57">#REF!</definedName>
    <definedName name="DEBRIEF" localSheetId="58">#REF!</definedName>
    <definedName name="DEBRIEF" localSheetId="60">#REF!</definedName>
    <definedName name="DEBRIEF" localSheetId="61">#REF!</definedName>
    <definedName name="DEBRIEF" localSheetId="62">#REF!</definedName>
    <definedName name="DEBRIEF" localSheetId="63">#REF!</definedName>
    <definedName name="DEBRIEF" localSheetId="64">#REF!</definedName>
    <definedName name="DEBRIEF" localSheetId="66">#REF!</definedName>
    <definedName name="DEBRIEF" localSheetId="67">#REF!</definedName>
    <definedName name="DEBRIEF" localSheetId="68">#REF!</definedName>
    <definedName name="DEBRIEF" localSheetId="69">#REF!</definedName>
    <definedName name="DEBRIEF" localSheetId="71">#REF!</definedName>
    <definedName name="DEBRIEF" localSheetId="72">#REF!</definedName>
    <definedName name="DEBRIEF" localSheetId="73">#REF!</definedName>
    <definedName name="DEBRIEF">#REF!</definedName>
    <definedName name="DEBT" localSheetId="1">#REF!</definedName>
    <definedName name="DEBT" localSheetId="11">#REF!</definedName>
    <definedName name="DEBT" localSheetId="12">#REF!</definedName>
    <definedName name="DEBT" localSheetId="13">#REF!</definedName>
    <definedName name="DEBT" localSheetId="23">#REF!</definedName>
    <definedName name="DEBT" localSheetId="24">#REF!</definedName>
    <definedName name="DEBT" localSheetId="26">#REF!</definedName>
    <definedName name="DEBT" localSheetId="28">#REF!</definedName>
    <definedName name="DEBT" localSheetId="29">#REF!</definedName>
    <definedName name="DEBT" localSheetId="31">#REF!</definedName>
    <definedName name="DEBT" localSheetId="41">#REF!</definedName>
    <definedName name="DEBT" localSheetId="4">#REF!</definedName>
    <definedName name="DEBT" localSheetId="46">#REF!</definedName>
    <definedName name="DEBT" localSheetId="47">#REF!</definedName>
    <definedName name="DEBT" localSheetId="48">#REF!</definedName>
    <definedName name="DEBT" localSheetId="49">#REF!</definedName>
    <definedName name="DEBT" localSheetId="50">#REF!</definedName>
    <definedName name="DEBT" localSheetId="51">#REF!</definedName>
    <definedName name="DEBT" localSheetId="53">#REF!</definedName>
    <definedName name="DEBT" localSheetId="54">#REF!</definedName>
    <definedName name="DEBT" localSheetId="56">#REF!</definedName>
    <definedName name="DEBT" localSheetId="57">#REF!</definedName>
    <definedName name="DEBT" localSheetId="58">#REF!</definedName>
    <definedName name="DEBT" localSheetId="60">#REF!</definedName>
    <definedName name="DEBT" localSheetId="61">#REF!</definedName>
    <definedName name="DEBT" localSheetId="62">#REF!</definedName>
    <definedName name="DEBT" localSheetId="63">#REF!</definedName>
    <definedName name="DEBT" localSheetId="64">#REF!</definedName>
    <definedName name="DEBT" localSheetId="66">#REF!</definedName>
    <definedName name="DEBT" localSheetId="67">#REF!</definedName>
    <definedName name="DEBT" localSheetId="68">#REF!</definedName>
    <definedName name="DEBT" localSheetId="69">#REF!</definedName>
    <definedName name="DEBT" localSheetId="71">#REF!</definedName>
    <definedName name="DEBT" localSheetId="72">#REF!</definedName>
    <definedName name="DEBT" localSheetId="73">#REF!</definedName>
    <definedName name="DEBT">#REF!</definedName>
    <definedName name="DEBT1" localSheetId="1">#REF!</definedName>
    <definedName name="DEBT1" localSheetId="11">#REF!</definedName>
    <definedName name="DEBT1" localSheetId="12">#REF!</definedName>
    <definedName name="DEBT1" localSheetId="13">#REF!</definedName>
    <definedName name="DEBT1" localSheetId="23">#REF!</definedName>
    <definedName name="DEBT1" localSheetId="24">#REF!</definedName>
    <definedName name="DEBT1" localSheetId="26">#REF!</definedName>
    <definedName name="DEBT1" localSheetId="28">#REF!</definedName>
    <definedName name="DEBT1" localSheetId="29">#REF!</definedName>
    <definedName name="DEBT1" localSheetId="31">#REF!</definedName>
    <definedName name="DEBT1" localSheetId="41">#REF!</definedName>
    <definedName name="DEBT1" localSheetId="4">#REF!</definedName>
    <definedName name="DEBT1" localSheetId="46">#REF!</definedName>
    <definedName name="DEBT1" localSheetId="47">#REF!</definedName>
    <definedName name="DEBT1" localSheetId="48">#REF!</definedName>
    <definedName name="DEBT1" localSheetId="49">#REF!</definedName>
    <definedName name="DEBT1" localSheetId="50">#REF!</definedName>
    <definedName name="DEBT1" localSheetId="51">#REF!</definedName>
    <definedName name="DEBT1" localSheetId="53">#REF!</definedName>
    <definedName name="DEBT1" localSheetId="54">#REF!</definedName>
    <definedName name="DEBT1" localSheetId="56">#REF!</definedName>
    <definedName name="DEBT1" localSheetId="57">#REF!</definedName>
    <definedName name="DEBT1" localSheetId="58">#REF!</definedName>
    <definedName name="DEBT1" localSheetId="60">#REF!</definedName>
    <definedName name="DEBT1" localSheetId="61">#REF!</definedName>
    <definedName name="DEBT1" localSheetId="62">#REF!</definedName>
    <definedName name="DEBT1" localSheetId="63">#REF!</definedName>
    <definedName name="DEBT1" localSheetId="64">#REF!</definedName>
    <definedName name="DEBT1" localSheetId="66">#REF!</definedName>
    <definedName name="DEBT1" localSheetId="67">#REF!</definedName>
    <definedName name="DEBT1" localSheetId="68">#REF!</definedName>
    <definedName name="DEBT1" localSheetId="69">#REF!</definedName>
    <definedName name="DEBT1" localSheetId="71">#REF!</definedName>
    <definedName name="DEBT1" localSheetId="72">#REF!</definedName>
    <definedName name="DEBT1" localSheetId="73">#REF!</definedName>
    <definedName name="DEBT1">#REF!</definedName>
    <definedName name="DEBT10" localSheetId="1">#REF!</definedName>
    <definedName name="DEBT10" localSheetId="11">#REF!</definedName>
    <definedName name="DEBT10" localSheetId="12">#REF!</definedName>
    <definedName name="DEBT10" localSheetId="13">#REF!</definedName>
    <definedName name="DEBT10" localSheetId="23">#REF!</definedName>
    <definedName name="DEBT10" localSheetId="24">#REF!</definedName>
    <definedName name="DEBT10" localSheetId="26">#REF!</definedName>
    <definedName name="DEBT10" localSheetId="28">#REF!</definedName>
    <definedName name="DEBT10" localSheetId="29">#REF!</definedName>
    <definedName name="DEBT10" localSheetId="31">#REF!</definedName>
    <definedName name="DEBT10" localSheetId="41">#REF!</definedName>
    <definedName name="DEBT10" localSheetId="4">#REF!</definedName>
    <definedName name="DEBT10" localSheetId="46">#REF!</definedName>
    <definedName name="DEBT10" localSheetId="47">#REF!</definedName>
    <definedName name="DEBT10" localSheetId="48">#REF!</definedName>
    <definedName name="DEBT10" localSheetId="49">#REF!</definedName>
    <definedName name="DEBT10" localSheetId="50">#REF!</definedName>
    <definedName name="DEBT10" localSheetId="51">#REF!</definedName>
    <definedName name="DEBT10" localSheetId="53">#REF!</definedName>
    <definedName name="DEBT10" localSheetId="54">#REF!</definedName>
    <definedName name="DEBT10" localSheetId="56">#REF!</definedName>
    <definedName name="DEBT10" localSheetId="57">#REF!</definedName>
    <definedName name="DEBT10" localSheetId="58">#REF!</definedName>
    <definedName name="DEBT10" localSheetId="60">#REF!</definedName>
    <definedName name="DEBT10" localSheetId="61">#REF!</definedName>
    <definedName name="DEBT10" localSheetId="62">#REF!</definedName>
    <definedName name="DEBT10" localSheetId="63">#REF!</definedName>
    <definedName name="DEBT10" localSheetId="64">#REF!</definedName>
    <definedName name="DEBT10" localSheetId="66">#REF!</definedName>
    <definedName name="DEBT10" localSheetId="67">#REF!</definedName>
    <definedName name="DEBT10" localSheetId="68">#REF!</definedName>
    <definedName name="DEBT10" localSheetId="69">#REF!</definedName>
    <definedName name="DEBT10" localSheetId="71">#REF!</definedName>
    <definedName name="DEBT10" localSheetId="72">#REF!</definedName>
    <definedName name="DEBT10" localSheetId="73">#REF!</definedName>
    <definedName name="DEBT10">#REF!</definedName>
    <definedName name="DEBT11" localSheetId="1">#REF!</definedName>
    <definedName name="DEBT11" localSheetId="11">#REF!</definedName>
    <definedName name="DEBT11" localSheetId="12">#REF!</definedName>
    <definedName name="DEBT11" localSheetId="13">#REF!</definedName>
    <definedName name="DEBT11" localSheetId="23">#REF!</definedName>
    <definedName name="DEBT11" localSheetId="24">#REF!</definedName>
    <definedName name="DEBT11" localSheetId="26">#REF!</definedName>
    <definedName name="DEBT11" localSheetId="28">#REF!</definedName>
    <definedName name="DEBT11" localSheetId="29">#REF!</definedName>
    <definedName name="DEBT11" localSheetId="31">#REF!</definedName>
    <definedName name="DEBT11" localSheetId="41">#REF!</definedName>
    <definedName name="DEBT11" localSheetId="4">#REF!</definedName>
    <definedName name="DEBT11" localSheetId="46">#REF!</definedName>
    <definedName name="DEBT11" localSheetId="47">#REF!</definedName>
    <definedName name="DEBT11" localSheetId="48">#REF!</definedName>
    <definedName name="DEBT11" localSheetId="49">#REF!</definedName>
    <definedName name="DEBT11" localSheetId="50">#REF!</definedName>
    <definedName name="DEBT11" localSheetId="51">#REF!</definedName>
    <definedName name="DEBT11" localSheetId="53">#REF!</definedName>
    <definedName name="DEBT11" localSheetId="54">#REF!</definedName>
    <definedName name="DEBT11" localSheetId="56">#REF!</definedName>
    <definedName name="DEBT11" localSheetId="57">#REF!</definedName>
    <definedName name="DEBT11" localSheetId="58">#REF!</definedName>
    <definedName name="DEBT11" localSheetId="60">#REF!</definedName>
    <definedName name="DEBT11" localSheetId="61">#REF!</definedName>
    <definedName name="DEBT11" localSheetId="62">#REF!</definedName>
    <definedName name="DEBT11" localSheetId="63">#REF!</definedName>
    <definedName name="DEBT11" localSheetId="64">#REF!</definedName>
    <definedName name="DEBT11" localSheetId="66">#REF!</definedName>
    <definedName name="DEBT11" localSheetId="67">#REF!</definedName>
    <definedName name="DEBT11" localSheetId="68">#REF!</definedName>
    <definedName name="DEBT11" localSheetId="69">#REF!</definedName>
    <definedName name="DEBT11" localSheetId="71">#REF!</definedName>
    <definedName name="DEBT11" localSheetId="72">#REF!</definedName>
    <definedName name="DEBT11" localSheetId="73">#REF!</definedName>
    <definedName name="DEBT11">#REF!</definedName>
    <definedName name="DEBT12" localSheetId="1">#REF!</definedName>
    <definedName name="DEBT12" localSheetId="11">#REF!</definedName>
    <definedName name="DEBT12" localSheetId="12">#REF!</definedName>
    <definedName name="DEBT12" localSheetId="13">#REF!</definedName>
    <definedName name="DEBT12" localSheetId="23">#REF!</definedName>
    <definedName name="DEBT12" localSheetId="24">#REF!</definedName>
    <definedName name="DEBT12" localSheetId="26">#REF!</definedName>
    <definedName name="DEBT12" localSheetId="28">#REF!</definedName>
    <definedName name="DEBT12" localSheetId="29">#REF!</definedName>
    <definedName name="DEBT12" localSheetId="31">#REF!</definedName>
    <definedName name="DEBT12" localSheetId="41">#REF!</definedName>
    <definedName name="DEBT12" localSheetId="4">#REF!</definedName>
    <definedName name="DEBT12" localSheetId="46">#REF!</definedName>
    <definedName name="DEBT12" localSheetId="47">#REF!</definedName>
    <definedName name="DEBT12" localSheetId="48">#REF!</definedName>
    <definedName name="DEBT12" localSheetId="49">#REF!</definedName>
    <definedName name="DEBT12" localSheetId="50">#REF!</definedName>
    <definedName name="DEBT12" localSheetId="51">#REF!</definedName>
    <definedName name="DEBT12" localSheetId="53">#REF!</definedName>
    <definedName name="DEBT12" localSheetId="54">#REF!</definedName>
    <definedName name="DEBT12" localSheetId="56">#REF!</definedName>
    <definedName name="DEBT12" localSheetId="57">#REF!</definedName>
    <definedName name="DEBT12" localSheetId="58">#REF!</definedName>
    <definedName name="DEBT12" localSheetId="60">#REF!</definedName>
    <definedName name="DEBT12" localSheetId="61">#REF!</definedName>
    <definedName name="DEBT12" localSheetId="62">#REF!</definedName>
    <definedName name="DEBT12" localSheetId="63">#REF!</definedName>
    <definedName name="DEBT12" localSheetId="64">#REF!</definedName>
    <definedName name="DEBT12" localSheetId="66">#REF!</definedName>
    <definedName name="DEBT12" localSheetId="67">#REF!</definedName>
    <definedName name="DEBT12" localSheetId="68">#REF!</definedName>
    <definedName name="DEBT12" localSheetId="69">#REF!</definedName>
    <definedName name="DEBT12" localSheetId="71">#REF!</definedName>
    <definedName name="DEBT12" localSheetId="72">#REF!</definedName>
    <definedName name="DEBT12" localSheetId="73">#REF!</definedName>
    <definedName name="DEBT12">#REF!</definedName>
    <definedName name="DEBT13" localSheetId="1">#REF!</definedName>
    <definedName name="DEBT13" localSheetId="11">#REF!</definedName>
    <definedName name="DEBT13" localSheetId="12">#REF!</definedName>
    <definedName name="DEBT13" localSheetId="13">#REF!</definedName>
    <definedName name="DEBT13" localSheetId="23">#REF!</definedName>
    <definedName name="DEBT13" localSheetId="24">#REF!</definedName>
    <definedName name="DEBT13" localSheetId="26">#REF!</definedName>
    <definedName name="DEBT13" localSheetId="28">#REF!</definedName>
    <definedName name="DEBT13" localSheetId="29">#REF!</definedName>
    <definedName name="DEBT13" localSheetId="31">#REF!</definedName>
    <definedName name="DEBT13" localSheetId="41">#REF!</definedName>
    <definedName name="DEBT13" localSheetId="4">#REF!</definedName>
    <definedName name="DEBT13" localSheetId="46">#REF!</definedName>
    <definedName name="DEBT13" localSheetId="47">#REF!</definedName>
    <definedName name="DEBT13" localSheetId="48">#REF!</definedName>
    <definedName name="DEBT13" localSheetId="49">#REF!</definedName>
    <definedName name="DEBT13" localSheetId="50">#REF!</definedName>
    <definedName name="DEBT13" localSheetId="51">#REF!</definedName>
    <definedName name="DEBT13" localSheetId="53">#REF!</definedName>
    <definedName name="DEBT13" localSheetId="54">#REF!</definedName>
    <definedName name="DEBT13" localSheetId="56">#REF!</definedName>
    <definedName name="DEBT13" localSheetId="57">#REF!</definedName>
    <definedName name="DEBT13" localSheetId="58">#REF!</definedName>
    <definedName name="DEBT13" localSheetId="60">#REF!</definedName>
    <definedName name="DEBT13" localSheetId="61">#REF!</definedName>
    <definedName name="DEBT13" localSheetId="62">#REF!</definedName>
    <definedName name="DEBT13" localSheetId="63">#REF!</definedName>
    <definedName name="DEBT13" localSheetId="64">#REF!</definedName>
    <definedName name="DEBT13" localSheetId="66">#REF!</definedName>
    <definedName name="DEBT13" localSheetId="67">#REF!</definedName>
    <definedName name="DEBT13" localSheetId="68">#REF!</definedName>
    <definedName name="DEBT13" localSheetId="69">#REF!</definedName>
    <definedName name="DEBT13" localSheetId="71">#REF!</definedName>
    <definedName name="DEBT13" localSheetId="72">#REF!</definedName>
    <definedName name="DEBT13" localSheetId="73">#REF!</definedName>
    <definedName name="DEBT13">#REF!</definedName>
    <definedName name="DEBT14" localSheetId="1">#REF!</definedName>
    <definedName name="DEBT14" localSheetId="11">#REF!</definedName>
    <definedName name="DEBT14" localSheetId="12">#REF!</definedName>
    <definedName name="DEBT14" localSheetId="13">#REF!</definedName>
    <definedName name="DEBT14" localSheetId="23">#REF!</definedName>
    <definedName name="DEBT14" localSheetId="24">#REF!</definedName>
    <definedName name="DEBT14" localSheetId="26">#REF!</definedName>
    <definedName name="DEBT14" localSheetId="28">#REF!</definedName>
    <definedName name="DEBT14" localSheetId="29">#REF!</definedName>
    <definedName name="DEBT14" localSheetId="31">#REF!</definedName>
    <definedName name="DEBT14" localSheetId="41">#REF!</definedName>
    <definedName name="DEBT14" localSheetId="4">#REF!</definedName>
    <definedName name="DEBT14" localSheetId="46">#REF!</definedName>
    <definedName name="DEBT14" localSheetId="47">#REF!</definedName>
    <definedName name="DEBT14" localSheetId="48">#REF!</definedName>
    <definedName name="DEBT14" localSheetId="49">#REF!</definedName>
    <definedName name="DEBT14" localSheetId="50">#REF!</definedName>
    <definedName name="DEBT14" localSheetId="51">#REF!</definedName>
    <definedName name="DEBT14" localSheetId="53">#REF!</definedName>
    <definedName name="DEBT14" localSheetId="54">#REF!</definedName>
    <definedName name="DEBT14" localSheetId="56">#REF!</definedName>
    <definedName name="DEBT14" localSheetId="57">#REF!</definedName>
    <definedName name="DEBT14" localSheetId="58">#REF!</definedName>
    <definedName name="DEBT14" localSheetId="60">#REF!</definedName>
    <definedName name="DEBT14" localSheetId="61">#REF!</definedName>
    <definedName name="DEBT14" localSheetId="62">#REF!</definedName>
    <definedName name="DEBT14" localSheetId="63">#REF!</definedName>
    <definedName name="DEBT14" localSheetId="64">#REF!</definedName>
    <definedName name="DEBT14" localSheetId="66">#REF!</definedName>
    <definedName name="DEBT14" localSheetId="67">#REF!</definedName>
    <definedName name="DEBT14" localSheetId="68">#REF!</definedName>
    <definedName name="DEBT14" localSheetId="69">#REF!</definedName>
    <definedName name="DEBT14" localSheetId="71">#REF!</definedName>
    <definedName name="DEBT14" localSheetId="72">#REF!</definedName>
    <definedName name="DEBT14" localSheetId="73">#REF!</definedName>
    <definedName name="DEBT14">#REF!</definedName>
    <definedName name="DEBT15" localSheetId="1">#REF!</definedName>
    <definedName name="DEBT15" localSheetId="11">#REF!</definedName>
    <definedName name="DEBT15" localSheetId="12">#REF!</definedName>
    <definedName name="DEBT15" localSheetId="13">#REF!</definedName>
    <definedName name="DEBT15" localSheetId="23">#REF!</definedName>
    <definedName name="DEBT15" localSheetId="24">#REF!</definedName>
    <definedName name="DEBT15" localSheetId="26">#REF!</definedName>
    <definedName name="DEBT15" localSheetId="28">#REF!</definedName>
    <definedName name="DEBT15" localSheetId="29">#REF!</definedName>
    <definedName name="DEBT15" localSheetId="31">#REF!</definedName>
    <definedName name="DEBT15" localSheetId="41">#REF!</definedName>
    <definedName name="DEBT15" localSheetId="4">#REF!</definedName>
    <definedName name="DEBT15" localSheetId="46">#REF!</definedName>
    <definedName name="DEBT15" localSheetId="47">#REF!</definedName>
    <definedName name="DEBT15" localSheetId="48">#REF!</definedName>
    <definedName name="DEBT15" localSheetId="49">#REF!</definedName>
    <definedName name="DEBT15" localSheetId="50">#REF!</definedName>
    <definedName name="DEBT15" localSheetId="51">#REF!</definedName>
    <definedName name="DEBT15" localSheetId="53">#REF!</definedName>
    <definedName name="DEBT15" localSheetId="54">#REF!</definedName>
    <definedName name="DEBT15" localSheetId="56">#REF!</definedName>
    <definedName name="DEBT15" localSheetId="57">#REF!</definedName>
    <definedName name="DEBT15" localSheetId="58">#REF!</definedName>
    <definedName name="DEBT15" localSheetId="60">#REF!</definedName>
    <definedName name="DEBT15" localSheetId="61">#REF!</definedName>
    <definedName name="DEBT15" localSheetId="62">#REF!</definedName>
    <definedName name="DEBT15" localSheetId="63">#REF!</definedName>
    <definedName name="DEBT15" localSheetId="64">#REF!</definedName>
    <definedName name="DEBT15" localSheetId="66">#REF!</definedName>
    <definedName name="DEBT15" localSheetId="67">#REF!</definedName>
    <definedName name="DEBT15" localSheetId="68">#REF!</definedName>
    <definedName name="DEBT15" localSheetId="69">#REF!</definedName>
    <definedName name="DEBT15" localSheetId="71">#REF!</definedName>
    <definedName name="DEBT15" localSheetId="72">#REF!</definedName>
    <definedName name="DEBT15" localSheetId="73">#REF!</definedName>
    <definedName name="DEBT15">#REF!</definedName>
    <definedName name="DEBT16" localSheetId="1">#REF!</definedName>
    <definedName name="DEBT16" localSheetId="11">#REF!</definedName>
    <definedName name="DEBT16" localSheetId="12">#REF!</definedName>
    <definedName name="DEBT16" localSheetId="13">#REF!</definedName>
    <definedName name="DEBT16" localSheetId="23">#REF!</definedName>
    <definedName name="DEBT16" localSheetId="24">#REF!</definedName>
    <definedName name="DEBT16" localSheetId="26">#REF!</definedName>
    <definedName name="DEBT16" localSheetId="28">#REF!</definedName>
    <definedName name="DEBT16" localSheetId="29">#REF!</definedName>
    <definedName name="DEBT16" localSheetId="31">#REF!</definedName>
    <definedName name="DEBT16" localSheetId="41">#REF!</definedName>
    <definedName name="DEBT16" localSheetId="4">#REF!</definedName>
    <definedName name="DEBT16" localSheetId="46">#REF!</definedName>
    <definedName name="DEBT16" localSheetId="47">#REF!</definedName>
    <definedName name="DEBT16" localSheetId="48">#REF!</definedName>
    <definedName name="DEBT16" localSheetId="49">#REF!</definedName>
    <definedName name="DEBT16" localSheetId="50">#REF!</definedName>
    <definedName name="DEBT16" localSheetId="51">#REF!</definedName>
    <definedName name="DEBT16" localSheetId="53">#REF!</definedName>
    <definedName name="DEBT16" localSheetId="54">#REF!</definedName>
    <definedName name="DEBT16" localSheetId="56">#REF!</definedName>
    <definedName name="DEBT16" localSheetId="57">#REF!</definedName>
    <definedName name="DEBT16" localSheetId="58">#REF!</definedName>
    <definedName name="DEBT16" localSheetId="60">#REF!</definedName>
    <definedName name="DEBT16" localSheetId="61">#REF!</definedName>
    <definedName name="DEBT16" localSheetId="62">#REF!</definedName>
    <definedName name="DEBT16" localSheetId="63">#REF!</definedName>
    <definedName name="DEBT16" localSheetId="64">#REF!</definedName>
    <definedName name="DEBT16" localSheetId="66">#REF!</definedName>
    <definedName name="DEBT16" localSheetId="67">#REF!</definedName>
    <definedName name="DEBT16" localSheetId="68">#REF!</definedName>
    <definedName name="DEBT16" localSheetId="69">#REF!</definedName>
    <definedName name="DEBT16" localSheetId="71">#REF!</definedName>
    <definedName name="DEBT16" localSheetId="72">#REF!</definedName>
    <definedName name="DEBT16" localSheetId="73">#REF!</definedName>
    <definedName name="DEBT16">#REF!</definedName>
    <definedName name="DEBT2" localSheetId="1">#REF!</definedName>
    <definedName name="DEBT2" localSheetId="11">#REF!</definedName>
    <definedName name="DEBT2" localSheetId="12">#REF!</definedName>
    <definedName name="DEBT2" localSheetId="13">#REF!</definedName>
    <definedName name="DEBT2" localSheetId="23">#REF!</definedName>
    <definedName name="DEBT2" localSheetId="24">#REF!</definedName>
    <definedName name="DEBT2" localSheetId="26">#REF!</definedName>
    <definedName name="DEBT2" localSheetId="28">#REF!</definedName>
    <definedName name="DEBT2" localSheetId="29">#REF!</definedName>
    <definedName name="DEBT2" localSheetId="31">#REF!</definedName>
    <definedName name="DEBT2" localSheetId="41">#REF!</definedName>
    <definedName name="DEBT2" localSheetId="4">#REF!</definedName>
    <definedName name="DEBT2" localSheetId="46">#REF!</definedName>
    <definedName name="DEBT2" localSheetId="47">#REF!</definedName>
    <definedName name="DEBT2" localSheetId="48">#REF!</definedName>
    <definedName name="DEBT2" localSheetId="49">#REF!</definedName>
    <definedName name="DEBT2" localSheetId="50">#REF!</definedName>
    <definedName name="DEBT2" localSheetId="51">#REF!</definedName>
    <definedName name="DEBT2" localSheetId="53">#REF!</definedName>
    <definedName name="DEBT2" localSheetId="54">#REF!</definedName>
    <definedName name="DEBT2" localSheetId="56">#REF!</definedName>
    <definedName name="DEBT2" localSheetId="57">#REF!</definedName>
    <definedName name="DEBT2" localSheetId="58">#REF!</definedName>
    <definedName name="DEBT2" localSheetId="60">#REF!</definedName>
    <definedName name="DEBT2" localSheetId="61">#REF!</definedName>
    <definedName name="DEBT2" localSheetId="62">#REF!</definedName>
    <definedName name="DEBT2" localSheetId="63">#REF!</definedName>
    <definedName name="DEBT2" localSheetId="64">#REF!</definedName>
    <definedName name="DEBT2" localSheetId="66">#REF!</definedName>
    <definedName name="DEBT2" localSheetId="67">#REF!</definedName>
    <definedName name="DEBT2" localSheetId="68">#REF!</definedName>
    <definedName name="DEBT2" localSheetId="69">#REF!</definedName>
    <definedName name="DEBT2" localSheetId="71">#REF!</definedName>
    <definedName name="DEBT2" localSheetId="72">#REF!</definedName>
    <definedName name="DEBT2" localSheetId="73">#REF!</definedName>
    <definedName name="DEBT2">#REF!</definedName>
    <definedName name="DEBT3" localSheetId="1">#REF!</definedName>
    <definedName name="DEBT3" localSheetId="11">#REF!</definedName>
    <definedName name="DEBT3" localSheetId="12">#REF!</definedName>
    <definedName name="DEBT3" localSheetId="13">#REF!</definedName>
    <definedName name="DEBT3" localSheetId="23">#REF!</definedName>
    <definedName name="DEBT3" localSheetId="24">#REF!</definedName>
    <definedName name="DEBT3" localSheetId="26">#REF!</definedName>
    <definedName name="DEBT3" localSheetId="28">#REF!</definedName>
    <definedName name="DEBT3" localSheetId="29">#REF!</definedName>
    <definedName name="DEBT3" localSheetId="31">#REF!</definedName>
    <definedName name="DEBT3" localSheetId="41">#REF!</definedName>
    <definedName name="DEBT3" localSheetId="4">#REF!</definedName>
    <definedName name="DEBT3" localSheetId="46">#REF!</definedName>
    <definedName name="DEBT3" localSheetId="47">#REF!</definedName>
    <definedName name="DEBT3" localSheetId="48">#REF!</definedName>
    <definedName name="DEBT3" localSheetId="49">#REF!</definedName>
    <definedName name="DEBT3" localSheetId="50">#REF!</definedName>
    <definedName name="DEBT3" localSheetId="51">#REF!</definedName>
    <definedName name="DEBT3" localSheetId="53">#REF!</definedName>
    <definedName name="DEBT3" localSheetId="54">#REF!</definedName>
    <definedName name="DEBT3" localSheetId="56">#REF!</definedName>
    <definedName name="DEBT3" localSheetId="57">#REF!</definedName>
    <definedName name="DEBT3" localSheetId="58">#REF!</definedName>
    <definedName name="DEBT3" localSheetId="60">#REF!</definedName>
    <definedName name="DEBT3" localSheetId="61">#REF!</definedName>
    <definedName name="DEBT3" localSheetId="62">#REF!</definedName>
    <definedName name="DEBT3" localSheetId="63">#REF!</definedName>
    <definedName name="DEBT3" localSheetId="64">#REF!</definedName>
    <definedName name="DEBT3" localSheetId="66">#REF!</definedName>
    <definedName name="DEBT3" localSheetId="67">#REF!</definedName>
    <definedName name="DEBT3" localSheetId="68">#REF!</definedName>
    <definedName name="DEBT3" localSheetId="69">#REF!</definedName>
    <definedName name="DEBT3" localSheetId="71">#REF!</definedName>
    <definedName name="DEBT3" localSheetId="72">#REF!</definedName>
    <definedName name="DEBT3" localSheetId="73">#REF!</definedName>
    <definedName name="DEBT3">#REF!</definedName>
    <definedName name="DEBT4" localSheetId="1">#REF!</definedName>
    <definedName name="DEBT4" localSheetId="11">#REF!</definedName>
    <definedName name="DEBT4" localSheetId="12">#REF!</definedName>
    <definedName name="DEBT4" localSheetId="13">#REF!</definedName>
    <definedName name="DEBT4" localSheetId="23">#REF!</definedName>
    <definedName name="DEBT4" localSheetId="24">#REF!</definedName>
    <definedName name="DEBT4" localSheetId="26">#REF!</definedName>
    <definedName name="DEBT4" localSheetId="28">#REF!</definedName>
    <definedName name="DEBT4" localSheetId="29">#REF!</definedName>
    <definedName name="DEBT4" localSheetId="31">#REF!</definedName>
    <definedName name="DEBT4" localSheetId="41">#REF!</definedName>
    <definedName name="DEBT4" localSheetId="4">#REF!</definedName>
    <definedName name="DEBT4" localSheetId="46">#REF!</definedName>
    <definedName name="DEBT4" localSheetId="47">#REF!</definedName>
    <definedName name="DEBT4" localSheetId="48">#REF!</definedName>
    <definedName name="DEBT4" localSheetId="49">#REF!</definedName>
    <definedName name="DEBT4" localSheetId="50">#REF!</definedName>
    <definedName name="DEBT4" localSheetId="51">#REF!</definedName>
    <definedName name="DEBT4" localSheetId="53">#REF!</definedName>
    <definedName name="DEBT4" localSheetId="54">#REF!</definedName>
    <definedName name="DEBT4" localSheetId="56">#REF!</definedName>
    <definedName name="DEBT4" localSheetId="57">#REF!</definedName>
    <definedName name="DEBT4" localSheetId="58">#REF!</definedName>
    <definedName name="DEBT4" localSheetId="60">#REF!</definedName>
    <definedName name="DEBT4" localSheetId="61">#REF!</definedName>
    <definedName name="DEBT4" localSheetId="62">#REF!</definedName>
    <definedName name="DEBT4" localSheetId="63">#REF!</definedName>
    <definedName name="DEBT4" localSheetId="64">#REF!</definedName>
    <definedName name="DEBT4" localSheetId="66">#REF!</definedName>
    <definedName name="DEBT4" localSheetId="67">#REF!</definedName>
    <definedName name="DEBT4" localSheetId="68">#REF!</definedName>
    <definedName name="DEBT4" localSheetId="69">#REF!</definedName>
    <definedName name="DEBT4" localSheetId="71">#REF!</definedName>
    <definedName name="DEBT4" localSheetId="72">#REF!</definedName>
    <definedName name="DEBT4" localSheetId="73">#REF!</definedName>
    <definedName name="DEBT4">#REF!</definedName>
    <definedName name="DEBT5" localSheetId="1">#REF!</definedName>
    <definedName name="DEBT5" localSheetId="11">#REF!</definedName>
    <definedName name="DEBT5" localSheetId="12">#REF!</definedName>
    <definedName name="DEBT5" localSheetId="13">#REF!</definedName>
    <definedName name="DEBT5" localSheetId="23">#REF!</definedName>
    <definedName name="DEBT5" localSheetId="24">#REF!</definedName>
    <definedName name="DEBT5" localSheetId="26">#REF!</definedName>
    <definedName name="DEBT5" localSheetId="28">#REF!</definedName>
    <definedName name="DEBT5" localSheetId="29">#REF!</definedName>
    <definedName name="DEBT5" localSheetId="31">#REF!</definedName>
    <definedName name="DEBT5" localSheetId="41">#REF!</definedName>
    <definedName name="DEBT5" localSheetId="4">#REF!</definedName>
    <definedName name="DEBT5" localSheetId="46">#REF!</definedName>
    <definedName name="DEBT5" localSheetId="47">#REF!</definedName>
    <definedName name="DEBT5" localSheetId="48">#REF!</definedName>
    <definedName name="DEBT5" localSheetId="49">#REF!</definedName>
    <definedName name="DEBT5" localSheetId="50">#REF!</definedName>
    <definedName name="DEBT5" localSheetId="51">#REF!</definedName>
    <definedName name="DEBT5" localSheetId="53">#REF!</definedName>
    <definedName name="DEBT5" localSheetId="54">#REF!</definedName>
    <definedName name="DEBT5" localSheetId="56">#REF!</definedName>
    <definedName name="DEBT5" localSheetId="57">#REF!</definedName>
    <definedName name="DEBT5" localSheetId="58">#REF!</definedName>
    <definedName name="DEBT5" localSheetId="60">#REF!</definedName>
    <definedName name="DEBT5" localSheetId="61">#REF!</definedName>
    <definedName name="DEBT5" localSheetId="62">#REF!</definedName>
    <definedName name="DEBT5" localSheetId="63">#REF!</definedName>
    <definedName name="DEBT5" localSheetId="64">#REF!</definedName>
    <definedName name="DEBT5" localSheetId="66">#REF!</definedName>
    <definedName name="DEBT5" localSheetId="67">#REF!</definedName>
    <definedName name="DEBT5" localSheetId="68">#REF!</definedName>
    <definedName name="DEBT5" localSheetId="69">#REF!</definedName>
    <definedName name="DEBT5" localSheetId="71">#REF!</definedName>
    <definedName name="DEBT5" localSheetId="72">#REF!</definedName>
    <definedName name="DEBT5" localSheetId="73">#REF!</definedName>
    <definedName name="DEBT5">#REF!</definedName>
    <definedName name="DEBT6" localSheetId="1">#REF!</definedName>
    <definedName name="DEBT6" localSheetId="11">#REF!</definedName>
    <definedName name="DEBT6" localSheetId="12">#REF!</definedName>
    <definedName name="DEBT6" localSheetId="13">#REF!</definedName>
    <definedName name="DEBT6" localSheetId="23">#REF!</definedName>
    <definedName name="DEBT6" localSheetId="24">#REF!</definedName>
    <definedName name="DEBT6" localSheetId="26">#REF!</definedName>
    <definedName name="DEBT6" localSheetId="28">#REF!</definedName>
    <definedName name="DEBT6" localSheetId="29">#REF!</definedName>
    <definedName name="DEBT6" localSheetId="31">#REF!</definedName>
    <definedName name="DEBT6" localSheetId="41">#REF!</definedName>
    <definedName name="DEBT6" localSheetId="4">#REF!</definedName>
    <definedName name="DEBT6" localSheetId="46">#REF!</definedName>
    <definedName name="DEBT6" localSheetId="47">#REF!</definedName>
    <definedName name="DEBT6" localSheetId="48">#REF!</definedName>
    <definedName name="DEBT6" localSheetId="49">#REF!</definedName>
    <definedName name="DEBT6" localSheetId="50">#REF!</definedName>
    <definedName name="DEBT6" localSheetId="51">#REF!</definedName>
    <definedName name="DEBT6" localSheetId="53">#REF!</definedName>
    <definedName name="DEBT6" localSheetId="54">#REF!</definedName>
    <definedName name="DEBT6" localSheetId="56">#REF!</definedName>
    <definedName name="DEBT6" localSheetId="57">#REF!</definedName>
    <definedName name="DEBT6" localSheetId="58">#REF!</definedName>
    <definedName name="DEBT6" localSheetId="60">#REF!</definedName>
    <definedName name="DEBT6" localSheetId="61">#REF!</definedName>
    <definedName name="DEBT6" localSheetId="62">#REF!</definedName>
    <definedName name="DEBT6" localSheetId="63">#REF!</definedName>
    <definedName name="DEBT6" localSheetId="64">#REF!</definedName>
    <definedName name="DEBT6" localSheetId="66">#REF!</definedName>
    <definedName name="DEBT6" localSheetId="67">#REF!</definedName>
    <definedName name="DEBT6" localSheetId="68">#REF!</definedName>
    <definedName name="DEBT6" localSheetId="69">#REF!</definedName>
    <definedName name="DEBT6" localSheetId="71">#REF!</definedName>
    <definedName name="DEBT6" localSheetId="72">#REF!</definedName>
    <definedName name="DEBT6" localSheetId="73">#REF!</definedName>
    <definedName name="DEBT6">#REF!</definedName>
    <definedName name="DEBT7" localSheetId="1">#REF!</definedName>
    <definedName name="DEBT7" localSheetId="11">#REF!</definedName>
    <definedName name="DEBT7" localSheetId="12">#REF!</definedName>
    <definedName name="DEBT7" localSheetId="13">#REF!</definedName>
    <definedName name="DEBT7" localSheetId="23">#REF!</definedName>
    <definedName name="DEBT7" localSheetId="24">#REF!</definedName>
    <definedName name="DEBT7" localSheetId="26">#REF!</definedName>
    <definedName name="DEBT7" localSheetId="28">#REF!</definedName>
    <definedName name="DEBT7" localSheetId="29">#REF!</definedName>
    <definedName name="DEBT7" localSheetId="31">#REF!</definedName>
    <definedName name="DEBT7" localSheetId="41">#REF!</definedName>
    <definedName name="DEBT7" localSheetId="4">#REF!</definedName>
    <definedName name="DEBT7" localSheetId="46">#REF!</definedName>
    <definedName name="DEBT7" localSheetId="47">#REF!</definedName>
    <definedName name="DEBT7" localSheetId="48">#REF!</definedName>
    <definedName name="DEBT7" localSheetId="49">#REF!</definedName>
    <definedName name="DEBT7" localSheetId="50">#REF!</definedName>
    <definedName name="DEBT7" localSheetId="51">#REF!</definedName>
    <definedName name="DEBT7" localSheetId="53">#REF!</definedName>
    <definedName name="DEBT7" localSheetId="54">#REF!</definedName>
    <definedName name="DEBT7" localSheetId="56">#REF!</definedName>
    <definedName name="DEBT7" localSheetId="57">#REF!</definedName>
    <definedName name="DEBT7" localSheetId="58">#REF!</definedName>
    <definedName name="DEBT7" localSheetId="60">#REF!</definedName>
    <definedName name="DEBT7" localSheetId="61">#REF!</definedName>
    <definedName name="DEBT7" localSheetId="62">#REF!</definedName>
    <definedName name="DEBT7" localSheetId="63">#REF!</definedName>
    <definedName name="DEBT7" localSheetId="64">#REF!</definedName>
    <definedName name="DEBT7" localSheetId="66">#REF!</definedName>
    <definedName name="DEBT7" localSheetId="67">#REF!</definedName>
    <definedName name="DEBT7" localSheetId="68">#REF!</definedName>
    <definedName name="DEBT7" localSheetId="69">#REF!</definedName>
    <definedName name="DEBT7" localSheetId="71">#REF!</definedName>
    <definedName name="DEBT7" localSheetId="72">#REF!</definedName>
    <definedName name="DEBT7" localSheetId="73">#REF!</definedName>
    <definedName name="DEBT7">#REF!</definedName>
    <definedName name="DEBT8" localSheetId="1">#REF!</definedName>
    <definedName name="DEBT8" localSheetId="11">#REF!</definedName>
    <definedName name="DEBT8" localSheetId="12">#REF!</definedName>
    <definedName name="DEBT8" localSheetId="13">#REF!</definedName>
    <definedName name="DEBT8" localSheetId="23">#REF!</definedName>
    <definedName name="DEBT8" localSheetId="24">#REF!</definedName>
    <definedName name="DEBT8" localSheetId="26">#REF!</definedName>
    <definedName name="DEBT8" localSheetId="28">#REF!</definedName>
    <definedName name="DEBT8" localSheetId="29">#REF!</definedName>
    <definedName name="DEBT8" localSheetId="31">#REF!</definedName>
    <definedName name="DEBT8" localSheetId="41">#REF!</definedName>
    <definedName name="DEBT8" localSheetId="4">#REF!</definedName>
    <definedName name="DEBT8" localSheetId="46">#REF!</definedName>
    <definedName name="DEBT8" localSheetId="47">#REF!</definedName>
    <definedName name="DEBT8" localSheetId="48">#REF!</definedName>
    <definedName name="DEBT8" localSheetId="49">#REF!</definedName>
    <definedName name="DEBT8" localSheetId="50">#REF!</definedName>
    <definedName name="DEBT8" localSheetId="51">#REF!</definedName>
    <definedName name="DEBT8" localSheetId="53">#REF!</definedName>
    <definedName name="DEBT8" localSheetId="54">#REF!</definedName>
    <definedName name="DEBT8" localSheetId="56">#REF!</definedName>
    <definedName name="DEBT8" localSheetId="57">#REF!</definedName>
    <definedName name="DEBT8" localSheetId="58">#REF!</definedName>
    <definedName name="DEBT8" localSheetId="60">#REF!</definedName>
    <definedName name="DEBT8" localSheetId="61">#REF!</definedName>
    <definedName name="DEBT8" localSheetId="62">#REF!</definedName>
    <definedName name="DEBT8" localSheetId="63">#REF!</definedName>
    <definedName name="DEBT8" localSheetId="64">#REF!</definedName>
    <definedName name="DEBT8" localSheetId="66">#REF!</definedName>
    <definedName name="DEBT8" localSheetId="67">#REF!</definedName>
    <definedName name="DEBT8" localSheetId="68">#REF!</definedName>
    <definedName name="DEBT8" localSheetId="69">#REF!</definedName>
    <definedName name="DEBT8" localSheetId="71">#REF!</definedName>
    <definedName name="DEBT8" localSheetId="72">#REF!</definedName>
    <definedName name="DEBT8" localSheetId="73">#REF!</definedName>
    <definedName name="DEBT8">#REF!</definedName>
    <definedName name="DEBT9" localSheetId="1">#REF!</definedName>
    <definedName name="DEBT9" localSheetId="11">#REF!</definedName>
    <definedName name="DEBT9" localSheetId="12">#REF!</definedName>
    <definedName name="DEBT9" localSheetId="13">#REF!</definedName>
    <definedName name="DEBT9" localSheetId="23">#REF!</definedName>
    <definedName name="DEBT9" localSheetId="24">#REF!</definedName>
    <definedName name="DEBT9" localSheetId="26">#REF!</definedName>
    <definedName name="DEBT9" localSheetId="28">#REF!</definedName>
    <definedName name="DEBT9" localSheetId="29">#REF!</definedName>
    <definedName name="DEBT9" localSheetId="31">#REF!</definedName>
    <definedName name="DEBT9" localSheetId="41">#REF!</definedName>
    <definedName name="DEBT9" localSheetId="4">#REF!</definedName>
    <definedName name="DEBT9" localSheetId="46">#REF!</definedName>
    <definedName name="DEBT9" localSheetId="47">#REF!</definedName>
    <definedName name="DEBT9" localSheetId="48">#REF!</definedName>
    <definedName name="DEBT9" localSheetId="49">#REF!</definedName>
    <definedName name="DEBT9" localSheetId="50">#REF!</definedName>
    <definedName name="DEBT9" localSheetId="51">#REF!</definedName>
    <definedName name="DEBT9" localSheetId="53">#REF!</definedName>
    <definedName name="DEBT9" localSheetId="54">#REF!</definedName>
    <definedName name="DEBT9" localSheetId="56">#REF!</definedName>
    <definedName name="DEBT9" localSheetId="57">#REF!</definedName>
    <definedName name="DEBT9" localSheetId="58">#REF!</definedName>
    <definedName name="DEBT9" localSheetId="60">#REF!</definedName>
    <definedName name="DEBT9" localSheetId="61">#REF!</definedName>
    <definedName name="DEBT9" localSheetId="62">#REF!</definedName>
    <definedName name="DEBT9" localSheetId="63">#REF!</definedName>
    <definedName name="DEBT9" localSheetId="64">#REF!</definedName>
    <definedName name="DEBT9" localSheetId="66">#REF!</definedName>
    <definedName name="DEBT9" localSheetId="67">#REF!</definedName>
    <definedName name="DEBT9" localSheetId="68">#REF!</definedName>
    <definedName name="DEBT9" localSheetId="69">#REF!</definedName>
    <definedName name="DEBT9" localSheetId="71">#REF!</definedName>
    <definedName name="DEBT9" localSheetId="72">#REF!</definedName>
    <definedName name="DEBT9" localSheetId="73">#REF!</definedName>
    <definedName name="DEBT9">#REF!</definedName>
    <definedName name="debte" localSheetId="1">#REF!</definedName>
    <definedName name="debte" localSheetId="11">#REF!</definedName>
    <definedName name="debte" localSheetId="12">#REF!</definedName>
    <definedName name="debte" localSheetId="13">#REF!</definedName>
    <definedName name="debte" localSheetId="23">#REF!</definedName>
    <definedName name="debte" localSheetId="24">#REF!</definedName>
    <definedName name="debte" localSheetId="26">#REF!</definedName>
    <definedName name="debte" localSheetId="28">#REF!</definedName>
    <definedName name="debte" localSheetId="29">#REF!</definedName>
    <definedName name="debte" localSheetId="31">#REF!</definedName>
    <definedName name="debte" localSheetId="41">#REF!</definedName>
    <definedName name="debte" localSheetId="4">#REF!</definedName>
    <definedName name="debte" localSheetId="46">#REF!</definedName>
    <definedName name="debte" localSheetId="47">#REF!</definedName>
    <definedName name="debte" localSheetId="48">#REF!</definedName>
    <definedName name="debte" localSheetId="49">#REF!</definedName>
    <definedName name="debte" localSheetId="50">#REF!</definedName>
    <definedName name="debte" localSheetId="51">#REF!</definedName>
    <definedName name="debte" localSheetId="53">#REF!</definedName>
    <definedName name="debte" localSheetId="54">#REF!</definedName>
    <definedName name="debte" localSheetId="56">#REF!</definedName>
    <definedName name="debte" localSheetId="57">#REF!</definedName>
    <definedName name="debte" localSheetId="58">#REF!</definedName>
    <definedName name="debte" localSheetId="60">#REF!</definedName>
    <definedName name="debte" localSheetId="61">#REF!</definedName>
    <definedName name="debte" localSheetId="62">#REF!</definedName>
    <definedName name="debte" localSheetId="63">#REF!</definedName>
    <definedName name="debte" localSheetId="64">#REF!</definedName>
    <definedName name="debte" localSheetId="66">#REF!</definedName>
    <definedName name="debte" localSheetId="67">#REF!</definedName>
    <definedName name="debte" localSheetId="68">#REF!</definedName>
    <definedName name="debte" localSheetId="69">#REF!</definedName>
    <definedName name="debte" localSheetId="71">#REF!</definedName>
    <definedName name="debte" localSheetId="72">#REF!</definedName>
    <definedName name="debte" localSheetId="73">#REF!</definedName>
    <definedName name="debte">#REF!</definedName>
    <definedName name="DEBTSERV" localSheetId="1">#REF!</definedName>
    <definedName name="DEBTSERV" localSheetId="11">#REF!</definedName>
    <definedName name="DEBTSERV" localSheetId="12">#REF!</definedName>
    <definedName name="DEBTSERV" localSheetId="13">#REF!</definedName>
    <definedName name="DEBTSERV" localSheetId="23">#REF!</definedName>
    <definedName name="DEBTSERV" localSheetId="24">#REF!</definedName>
    <definedName name="DEBTSERV" localSheetId="26">#REF!</definedName>
    <definedName name="DEBTSERV" localSheetId="28">#REF!</definedName>
    <definedName name="DEBTSERV" localSheetId="29">#REF!</definedName>
    <definedName name="DEBTSERV" localSheetId="31">#REF!</definedName>
    <definedName name="DEBTSERV" localSheetId="41">#REF!</definedName>
    <definedName name="DEBTSERV" localSheetId="4">#REF!</definedName>
    <definedName name="DEBTSERV" localSheetId="46">#REF!</definedName>
    <definedName name="DEBTSERV" localSheetId="47">#REF!</definedName>
    <definedName name="DEBTSERV" localSheetId="48">#REF!</definedName>
    <definedName name="DEBTSERV" localSheetId="49">#REF!</definedName>
    <definedName name="DEBTSERV" localSheetId="50">#REF!</definedName>
    <definedName name="DEBTSERV" localSheetId="51">#REF!</definedName>
    <definedName name="DEBTSERV" localSheetId="53">#REF!</definedName>
    <definedName name="DEBTSERV" localSheetId="54">#REF!</definedName>
    <definedName name="DEBTSERV" localSheetId="56">#REF!</definedName>
    <definedName name="DEBTSERV" localSheetId="57">#REF!</definedName>
    <definedName name="DEBTSERV" localSheetId="58">#REF!</definedName>
    <definedName name="DEBTSERV" localSheetId="60">#REF!</definedName>
    <definedName name="DEBTSERV" localSheetId="61">#REF!</definedName>
    <definedName name="DEBTSERV" localSheetId="62">#REF!</definedName>
    <definedName name="DEBTSERV" localSheetId="63">#REF!</definedName>
    <definedName name="DEBTSERV" localSheetId="64">#REF!</definedName>
    <definedName name="DEBTSERV" localSheetId="66">#REF!</definedName>
    <definedName name="DEBTSERV" localSheetId="67">#REF!</definedName>
    <definedName name="DEBTSERV" localSheetId="68">#REF!</definedName>
    <definedName name="DEBTSERV" localSheetId="69">#REF!</definedName>
    <definedName name="DEBTSERV" localSheetId="71">#REF!</definedName>
    <definedName name="DEBTSERV" localSheetId="72">#REF!</definedName>
    <definedName name="DEBTSERV" localSheetId="73">#REF!</definedName>
    <definedName name="DEBTSERV">#REF!</definedName>
    <definedName name="Dec_50" localSheetId="1">#REF!</definedName>
    <definedName name="Dec_50" localSheetId="11">#REF!</definedName>
    <definedName name="Dec_50" localSheetId="12">#REF!</definedName>
    <definedName name="Dec_50" localSheetId="13">#REF!</definedName>
    <definedName name="Dec_50" localSheetId="23">#REF!</definedName>
    <definedName name="Dec_50" localSheetId="24">#REF!</definedName>
    <definedName name="Dec_50" localSheetId="26">#REF!</definedName>
    <definedName name="Dec_50" localSheetId="28">#REF!</definedName>
    <definedName name="Dec_50" localSheetId="29">#REF!</definedName>
    <definedName name="Dec_50" localSheetId="31">#REF!</definedName>
    <definedName name="Dec_50" localSheetId="41">#REF!</definedName>
    <definedName name="Dec_50" localSheetId="4">#REF!</definedName>
    <definedName name="Dec_50" localSheetId="46">#REF!</definedName>
    <definedName name="Dec_50" localSheetId="47">#REF!</definedName>
    <definedName name="Dec_50" localSheetId="48">#REF!</definedName>
    <definedName name="Dec_50" localSheetId="49">#REF!</definedName>
    <definedName name="Dec_50" localSheetId="50">#REF!</definedName>
    <definedName name="Dec_50" localSheetId="51">#REF!</definedName>
    <definedName name="Dec_50" localSheetId="53">#REF!</definedName>
    <definedName name="Dec_50" localSheetId="54">#REF!</definedName>
    <definedName name="Dec_50" localSheetId="56">#REF!</definedName>
    <definedName name="Dec_50" localSheetId="57">#REF!</definedName>
    <definedName name="Dec_50" localSheetId="58">#REF!</definedName>
    <definedName name="Dec_50" localSheetId="60">#REF!</definedName>
    <definedName name="Dec_50" localSheetId="61">#REF!</definedName>
    <definedName name="Dec_50" localSheetId="62">#REF!</definedName>
    <definedName name="Dec_50" localSheetId="63">#REF!</definedName>
    <definedName name="Dec_50" localSheetId="64">#REF!</definedName>
    <definedName name="Dec_50" localSheetId="66">#REF!</definedName>
    <definedName name="Dec_50" localSheetId="67">#REF!</definedName>
    <definedName name="Dec_50" localSheetId="68">#REF!</definedName>
    <definedName name="Dec_50" localSheetId="69">#REF!</definedName>
    <definedName name="Dec_50" localSheetId="71">#REF!</definedName>
    <definedName name="Dec_50" localSheetId="72">#REF!</definedName>
    <definedName name="Dec_50" localSheetId="73">#REF!</definedName>
    <definedName name="Dec_50">#REF!</definedName>
    <definedName name="Dec_51" localSheetId="1">#REF!</definedName>
    <definedName name="Dec_51" localSheetId="11">#REF!</definedName>
    <definedName name="Dec_51" localSheetId="12">#REF!</definedName>
    <definedName name="Dec_51" localSheetId="13">#REF!</definedName>
    <definedName name="Dec_51" localSheetId="23">#REF!</definedName>
    <definedName name="Dec_51" localSheetId="24">#REF!</definedName>
    <definedName name="Dec_51" localSheetId="26">#REF!</definedName>
    <definedName name="Dec_51" localSheetId="28">#REF!</definedName>
    <definedName name="Dec_51" localSheetId="29">#REF!</definedName>
    <definedName name="Dec_51" localSheetId="31">#REF!</definedName>
    <definedName name="Dec_51" localSheetId="41">#REF!</definedName>
    <definedName name="Dec_51" localSheetId="4">#REF!</definedName>
    <definedName name="Dec_51" localSheetId="46">#REF!</definedName>
    <definedName name="Dec_51" localSheetId="47">#REF!</definedName>
    <definedName name="Dec_51" localSheetId="48">#REF!</definedName>
    <definedName name="Dec_51" localSheetId="49">#REF!</definedName>
    <definedName name="Dec_51" localSheetId="50">#REF!</definedName>
    <definedName name="Dec_51" localSheetId="51">#REF!</definedName>
    <definedName name="Dec_51" localSheetId="53">#REF!</definedName>
    <definedName name="Dec_51" localSheetId="54">#REF!</definedName>
    <definedName name="Dec_51" localSheetId="56">#REF!</definedName>
    <definedName name="Dec_51" localSheetId="57">#REF!</definedName>
    <definedName name="Dec_51" localSheetId="58">#REF!</definedName>
    <definedName name="Dec_51" localSheetId="60">#REF!</definedName>
    <definedName name="Dec_51" localSheetId="61">#REF!</definedName>
    <definedName name="Dec_51" localSheetId="62">#REF!</definedName>
    <definedName name="Dec_51" localSheetId="63">#REF!</definedName>
    <definedName name="Dec_51" localSheetId="64">#REF!</definedName>
    <definedName name="Dec_51" localSheetId="66">#REF!</definedName>
    <definedName name="Dec_51" localSheetId="67">#REF!</definedName>
    <definedName name="Dec_51" localSheetId="68">#REF!</definedName>
    <definedName name="Dec_51" localSheetId="69">#REF!</definedName>
    <definedName name="Dec_51" localSheetId="71">#REF!</definedName>
    <definedName name="Dec_51" localSheetId="72">#REF!</definedName>
    <definedName name="Dec_51" localSheetId="73">#REF!</definedName>
    <definedName name="Dec_51">#REF!</definedName>
    <definedName name="Dec_52" localSheetId="1">#REF!</definedName>
    <definedName name="Dec_52" localSheetId="11">#REF!</definedName>
    <definedName name="Dec_52" localSheetId="12">#REF!</definedName>
    <definedName name="Dec_52" localSheetId="13">#REF!</definedName>
    <definedName name="Dec_52" localSheetId="23">#REF!</definedName>
    <definedName name="Dec_52" localSheetId="24">#REF!</definedName>
    <definedName name="Dec_52" localSheetId="26">#REF!</definedName>
    <definedName name="Dec_52" localSheetId="28">#REF!</definedName>
    <definedName name="Dec_52" localSheetId="29">#REF!</definedName>
    <definedName name="Dec_52" localSheetId="31">#REF!</definedName>
    <definedName name="Dec_52" localSheetId="41">#REF!</definedName>
    <definedName name="Dec_52" localSheetId="4">#REF!</definedName>
    <definedName name="Dec_52" localSheetId="46">#REF!</definedName>
    <definedName name="Dec_52" localSheetId="47">#REF!</definedName>
    <definedName name="Dec_52" localSheetId="48">#REF!</definedName>
    <definedName name="Dec_52" localSheetId="49">#REF!</definedName>
    <definedName name="Dec_52" localSheetId="50">#REF!</definedName>
    <definedName name="Dec_52" localSheetId="51">#REF!</definedName>
    <definedName name="Dec_52" localSheetId="53">#REF!</definedName>
    <definedName name="Dec_52" localSheetId="54">#REF!</definedName>
    <definedName name="Dec_52" localSheetId="56">#REF!</definedName>
    <definedName name="Dec_52" localSheetId="57">#REF!</definedName>
    <definedName name="Dec_52" localSheetId="58">#REF!</definedName>
    <definedName name="Dec_52" localSheetId="60">#REF!</definedName>
    <definedName name="Dec_52" localSheetId="61">#REF!</definedName>
    <definedName name="Dec_52" localSheetId="62">#REF!</definedName>
    <definedName name="Dec_52" localSheetId="63">#REF!</definedName>
    <definedName name="Dec_52" localSheetId="64">#REF!</definedName>
    <definedName name="Dec_52" localSheetId="66">#REF!</definedName>
    <definedName name="Dec_52" localSheetId="67">#REF!</definedName>
    <definedName name="Dec_52" localSheetId="68">#REF!</definedName>
    <definedName name="Dec_52" localSheetId="69">#REF!</definedName>
    <definedName name="Dec_52" localSheetId="71">#REF!</definedName>
    <definedName name="Dec_52" localSheetId="72">#REF!</definedName>
    <definedName name="Dec_52" localSheetId="73">#REF!</definedName>
    <definedName name="Dec_52">#REF!</definedName>
    <definedName name="Dec_53" localSheetId="1">#REF!</definedName>
    <definedName name="Dec_53" localSheetId="11">#REF!</definedName>
    <definedName name="Dec_53" localSheetId="12">#REF!</definedName>
    <definedName name="Dec_53" localSheetId="13">#REF!</definedName>
    <definedName name="Dec_53" localSheetId="23">#REF!</definedName>
    <definedName name="Dec_53" localSheetId="24">#REF!</definedName>
    <definedName name="Dec_53" localSheetId="26">#REF!</definedName>
    <definedName name="Dec_53" localSheetId="28">#REF!</definedName>
    <definedName name="Dec_53" localSheetId="29">#REF!</definedName>
    <definedName name="Dec_53" localSheetId="31">#REF!</definedName>
    <definedName name="Dec_53" localSheetId="41">#REF!</definedName>
    <definedName name="Dec_53" localSheetId="4">#REF!</definedName>
    <definedName name="Dec_53" localSheetId="46">#REF!</definedName>
    <definedName name="Dec_53" localSheetId="47">#REF!</definedName>
    <definedName name="Dec_53" localSheetId="48">#REF!</definedName>
    <definedName name="Dec_53" localSheetId="49">#REF!</definedName>
    <definedName name="Dec_53" localSheetId="50">#REF!</definedName>
    <definedName name="Dec_53" localSheetId="51">#REF!</definedName>
    <definedName name="Dec_53" localSheetId="53">#REF!</definedName>
    <definedName name="Dec_53" localSheetId="54">#REF!</definedName>
    <definedName name="Dec_53" localSheetId="56">#REF!</definedName>
    <definedName name="Dec_53" localSheetId="57">#REF!</definedName>
    <definedName name="Dec_53" localSheetId="58">#REF!</definedName>
    <definedName name="Dec_53" localSheetId="60">#REF!</definedName>
    <definedName name="Dec_53" localSheetId="61">#REF!</definedName>
    <definedName name="Dec_53" localSheetId="62">#REF!</definedName>
    <definedName name="Dec_53" localSheetId="63">#REF!</definedName>
    <definedName name="Dec_53" localSheetId="64">#REF!</definedName>
    <definedName name="Dec_53" localSheetId="66">#REF!</definedName>
    <definedName name="Dec_53" localSheetId="67">#REF!</definedName>
    <definedName name="Dec_53" localSheetId="68">#REF!</definedName>
    <definedName name="Dec_53" localSheetId="69">#REF!</definedName>
    <definedName name="Dec_53" localSheetId="71">#REF!</definedName>
    <definedName name="Dec_53" localSheetId="72">#REF!</definedName>
    <definedName name="Dec_53" localSheetId="73">#REF!</definedName>
    <definedName name="Dec_53">#REF!</definedName>
    <definedName name="Dec_54" localSheetId="1">#REF!</definedName>
    <definedName name="Dec_54" localSheetId="11">#REF!</definedName>
    <definedName name="Dec_54" localSheetId="12">#REF!</definedName>
    <definedName name="Dec_54" localSheetId="13">#REF!</definedName>
    <definedName name="Dec_54" localSheetId="23">#REF!</definedName>
    <definedName name="Dec_54" localSheetId="24">#REF!</definedName>
    <definedName name="Dec_54" localSheetId="26">#REF!</definedName>
    <definedName name="Dec_54" localSheetId="28">#REF!</definedName>
    <definedName name="Dec_54" localSheetId="29">#REF!</definedName>
    <definedName name="Dec_54" localSheetId="31">#REF!</definedName>
    <definedName name="Dec_54" localSheetId="41">#REF!</definedName>
    <definedName name="Dec_54" localSheetId="4">#REF!</definedName>
    <definedName name="Dec_54" localSheetId="46">#REF!</definedName>
    <definedName name="Dec_54" localSheetId="47">#REF!</definedName>
    <definedName name="Dec_54" localSheetId="48">#REF!</definedName>
    <definedName name="Dec_54" localSheetId="49">#REF!</definedName>
    <definedName name="Dec_54" localSheetId="50">#REF!</definedName>
    <definedName name="Dec_54" localSheetId="51">#REF!</definedName>
    <definedName name="Dec_54" localSheetId="53">#REF!</definedName>
    <definedName name="Dec_54" localSheetId="54">#REF!</definedName>
    <definedName name="Dec_54" localSheetId="56">#REF!</definedName>
    <definedName name="Dec_54" localSheetId="57">#REF!</definedName>
    <definedName name="Dec_54" localSheetId="58">#REF!</definedName>
    <definedName name="Dec_54" localSheetId="60">#REF!</definedName>
    <definedName name="Dec_54" localSheetId="61">#REF!</definedName>
    <definedName name="Dec_54" localSheetId="62">#REF!</definedName>
    <definedName name="Dec_54" localSheetId="63">#REF!</definedName>
    <definedName name="Dec_54" localSheetId="64">#REF!</definedName>
    <definedName name="Dec_54" localSheetId="66">#REF!</definedName>
    <definedName name="Dec_54" localSheetId="67">#REF!</definedName>
    <definedName name="Dec_54" localSheetId="68">#REF!</definedName>
    <definedName name="Dec_54" localSheetId="69">#REF!</definedName>
    <definedName name="Dec_54" localSheetId="71">#REF!</definedName>
    <definedName name="Dec_54" localSheetId="72">#REF!</definedName>
    <definedName name="Dec_54" localSheetId="73">#REF!</definedName>
    <definedName name="Dec_54">#REF!</definedName>
    <definedName name="Dec_55" localSheetId="1">#REF!</definedName>
    <definedName name="Dec_55" localSheetId="11">#REF!</definedName>
    <definedName name="Dec_55" localSheetId="12">#REF!</definedName>
    <definedName name="Dec_55" localSheetId="13">#REF!</definedName>
    <definedName name="Dec_55" localSheetId="23">#REF!</definedName>
    <definedName name="Dec_55" localSheetId="24">#REF!</definedName>
    <definedName name="Dec_55" localSheetId="26">#REF!</definedName>
    <definedName name="Dec_55" localSheetId="28">#REF!</definedName>
    <definedName name="Dec_55" localSheetId="29">#REF!</definedName>
    <definedName name="Dec_55" localSheetId="31">#REF!</definedName>
    <definedName name="Dec_55" localSheetId="41">#REF!</definedName>
    <definedName name="Dec_55" localSheetId="4">#REF!</definedName>
    <definedName name="Dec_55" localSheetId="46">#REF!</definedName>
    <definedName name="Dec_55" localSheetId="47">#REF!</definedName>
    <definedName name="Dec_55" localSheetId="48">#REF!</definedName>
    <definedName name="Dec_55" localSheetId="49">#REF!</definedName>
    <definedName name="Dec_55" localSheetId="50">#REF!</definedName>
    <definedName name="Dec_55" localSheetId="51">#REF!</definedName>
    <definedName name="Dec_55" localSheetId="53">#REF!</definedName>
    <definedName name="Dec_55" localSheetId="54">#REF!</definedName>
    <definedName name="Dec_55" localSheetId="56">#REF!</definedName>
    <definedName name="Dec_55" localSheetId="57">#REF!</definedName>
    <definedName name="Dec_55" localSheetId="58">#REF!</definedName>
    <definedName name="Dec_55" localSheetId="60">#REF!</definedName>
    <definedName name="Dec_55" localSheetId="61">#REF!</definedName>
    <definedName name="Dec_55" localSheetId="62">#REF!</definedName>
    <definedName name="Dec_55" localSheetId="63">#REF!</definedName>
    <definedName name="Dec_55" localSheetId="64">#REF!</definedName>
    <definedName name="Dec_55" localSheetId="66">#REF!</definedName>
    <definedName name="Dec_55" localSheetId="67">#REF!</definedName>
    <definedName name="Dec_55" localSheetId="68">#REF!</definedName>
    <definedName name="Dec_55" localSheetId="69">#REF!</definedName>
    <definedName name="Dec_55" localSheetId="71">#REF!</definedName>
    <definedName name="Dec_55" localSheetId="72">#REF!</definedName>
    <definedName name="Dec_55" localSheetId="73">#REF!</definedName>
    <definedName name="Dec_55">#REF!</definedName>
    <definedName name="Dec_56" localSheetId="1">#REF!</definedName>
    <definedName name="Dec_56" localSheetId="11">#REF!</definedName>
    <definedName name="Dec_56" localSheetId="12">#REF!</definedName>
    <definedName name="Dec_56" localSheetId="13">#REF!</definedName>
    <definedName name="Dec_56" localSheetId="23">#REF!</definedName>
    <definedName name="Dec_56" localSheetId="24">#REF!</definedName>
    <definedName name="Dec_56" localSheetId="26">#REF!</definedName>
    <definedName name="Dec_56" localSheetId="28">#REF!</definedName>
    <definedName name="Dec_56" localSheetId="29">#REF!</definedName>
    <definedName name="Dec_56" localSheetId="31">#REF!</definedName>
    <definedName name="Dec_56" localSheetId="41">#REF!</definedName>
    <definedName name="Dec_56" localSheetId="4">#REF!</definedName>
    <definedName name="Dec_56" localSheetId="46">#REF!</definedName>
    <definedName name="Dec_56" localSheetId="47">#REF!</definedName>
    <definedName name="Dec_56" localSheetId="48">#REF!</definedName>
    <definedName name="Dec_56" localSheetId="49">#REF!</definedName>
    <definedName name="Dec_56" localSheetId="50">#REF!</definedName>
    <definedName name="Dec_56" localSheetId="51">#REF!</definedName>
    <definedName name="Dec_56" localSheetId="53">#REF!</definedName>
    <definedName name="Dec_56" localSheetId="54">#REF!</definedName>
    <definedName name="Dec_56" localSheetId="56">#REF!</definedName>
    <definedName name="Dec_56" localSheetId="57">#REF!</definedName>
    <definedName name="Dec_56" localSheetId="58">#REF!</definedName>
    <definedName name="Dec_56" localSheetId="60">#REF!</definedName>
    <definedName name="Dec_56" localSheetId="61">#REF!</definedName>
    <definedName name="Dec_56" localSheetId="62">#REF!</definedName>
    <definedName name="Dec_56" localSheetId="63">#REF!</definedName>
    <definedName name="Dec_56" localSheetId="64">#REF!</definedName>
    <definedName name="Dec_56" localSheetId="66">#REF!</definedName>
    <definedName name="Dec_56" localSheetId="67">#REF!</definedName>
    <definedName name="Dec_56" localSheetId="68">#REF!</definedName>
    <definedName name="Dec_56" localSheetId="69">#REF!</definedName>
    <definedName name="Dec_56" localSheetId="71">#REF!</definedName>
    <definedName name="Dec_56" localSheetId="72">#REF!</definedName>
    <definedName name="Dec_56" localSheetId="73">#REF!</definedName>
    <definedName name="Dec_56">#REF!</definedName>
    <definedName name="Dec_57" localSheetId="1">#REF!</definedName>
    <definedName name="Dec_57" localSheetId="11">#REF!</definedName>
    <definedName name="Dec_57" localSheetId="12">#REF!</definedName>
    <definedName name="Dec_57" localSheetId="13">#REF!</definedName>
    <definedName name="Dec_57" localSheetId="23">#REF!</definedName>
    <definedName name="Dec_57" localSheetId="24">#REF!</definedName>
    <definedName name="Dec_57" localSheetId="26">#REF!</definedName>
    <definedName name="Dec_57" localSheetId="28">#REF!</definedName>
    <definedName name="Dec_57" localSheetId="29">#REF!</definedName>
    <definedName name="Dec_57" localSheetId="31">#REF!</definedName>
    <definedName name="Dec_57" localSheetId="41">#REF!</definedName>
    <definedName name="Dec_57" localSheetId="4">#REF!</definedName>
    <definedName name="Dec_57" localSheetId="46">#REF!</definedName>
    <definedName name="Dec_57" localSheetId="47">#REF!</definedName>
    <definedName name="Dec_57" localSheetId="48">#REF!</definedName>
    <definedName name="Dec_57" localSheetId="49">#REF!</definedName>
    <definedName name="Dec_57" localSheetId="50">#REF!</definedName>
    <definedName name="Dec_57" localSheetId="51">#REF!</definedName>
    <definedName name="Dec_57" localSheetId="53">#REF!</definedName>
    <definedName name="Dec_57" localSheetId="54">#REF!</definedName>
    <definedName name="Dec_57" localSheetId="56">#REF!</definedName>
    <definedName name="Dec_57" localSheetId="57">#REF!</definedName>
    <definedName name="Dec_57" localSheetId="58">#REF!</definedName>
    <definedName name="Dec_57" localSheetId="60">#REF!</definedName>
    <definedName name="Dec_57" localSheetId="61">#REF!</definedName>
    <definedName name="Dec_57" localSheetId="62">#REF!</definedName>
    <definedName name="Dec_57" localSheetId="63">#REF!</definedName>
    <definedName name="Dec_57" localSheetId="64">#REF!</definedName>
    <definedName name="Dec_57" localSheetId="66">#REF!</definedName>
    <definedName name="Dec_57" localSheetId="67">#REF!</definedName>
    <definedName name="Dec_57" localSheetId="68">#REF!</definedName>
    <definedName name="Dec_57" localSheetId="69">#REF!</definedName>
    <definedName name="Dec_57" localSheetId="71">#REF!</definedName>
    <definedName name="Dec_57" localSheetId="72">#REF!</definedName>
    <definedName name="Dec_57" localSheetId="73">#REF!</definedName>
    <definedName name="Dec_57">#REF!</definedName>
    <definedName name="Dec_58" localSheetId="1">#REF!</definedName>
    <definedName name="Dec_58" localSheetId="11">#REF!</definedName>
    <definedName name="Dec_58" localSheetId="12">#REF!</definedName>
    <definedName name="Dec_58" localSheetId="13">#REF!</definedName>
    <definedName name="Dec_58" localSheetId="23">#REF!</definedName>
    <definedName name="Dec_58" localSheetId="24">#REF!</definedName>
    <definedName name="Dec_58" localSheetId="26">#REF!</definedName>
    <definedName name="Dec_58" localSheetId="28">#REF!</definedName>
    <definedName name="Dec_58" localSheetId="29">#REF!</definedName>
    <definedName name="Dec_58" localSheetId="31">#REF!</definedName>
    <definedName name="Dec_58" localSheetId="41">#REF!</definedName>
    <definedName name="Dec_58" localSheetId="4">#REF!</definedName>
    <definedName name="Dec_58" localSheetId="46">#REF!</definedName>
    <definedName name="Dec_58" localSheetId="47">#REF!</definedName>
    <definedName name="Dec_58" localSheetId="48">#REF!</definedName>
    <definedName name="Dec_58" localSheetId="49">#REF!</definedName>
    <definedName name="Dec_58" localSheetId="50">#REF!</definedName>
    <definedName name="Dec_58" localSheetId="51">#REF!</definedName>
    <definedName name="Dec_58" localSheetId="53">#REF!</definedName>
    <definedName name="Dec_58" localSheetId="54">#REF!</definedName>
    <definedName name="Dec_58" localSheetId="56">#REF!</definedName>
    <definedName name="Dec_58" localSheetId="57">#REF!</definedName>
    <definedName name="Dec_58" localSheetId="58">#REF!</definedName>
    <definedName name="Dec_58" localSheetId="60">#REF!</definedName>
    <definedName name="Dec_58" localSheetId="61">#REF!</definedName>
    <definedName name="Dec_58" localSheetId="62">#REF!</definedName>
    <definedName name="Dec_58" localSheetId="63">#REF!</definedName>
    <definedName name="Dec_58" localSheetId="64">#REF!</definedName>
    <definedName name="Dec_58" localSheetId="66">#REF!</definedName>
    <definedName name="Dec_58" localSheetId="67">#REF!</definedName>
    <definedName name="Dec_58" localSheetId="68">#REF!</definedName>
    <definedName name="Dec_58" localSheetId="69">#REF!</definedName>
    <definedName name="Dec_58" localSheetId="71">#REF!</definedName>
    <definedName name="Dec_58" localSheetId="72">#REF!</definedName>
    <definedName name="Dec_58" localSheetId="73">#REF!</definedName>
    <definedName name="Dec_58">#REF!</definedName>
    <definedName name="Dec_59" localSheetId="1">#REF!</definedName>
    <definedName name="Dec_59" localSheetId="11">#REF!</definedName>
    <definedName name="Dec_59" localSheetId="12">#REF!</definedName>
    <definedName name="Dec_59" localSheetId="13">#REF!</definedName>
    <definedName name="Dec_59" localSheetId="23">#REF!</definedName>
    <definedName name="Dec_59" localSheetId="24">#REF!</definedName>
    <definedName name="Dec_59" localSheetId="26">#REF!</definedName>
    <definedName name="Dec_59" localSheetId="28">#REF!</definedName>
    <definedName name="Dec_59" localSheetId="29">#REF!</definedName>
    <definedName name="Dec_59" localSheetId="31">#REF!</definedName>
    <definedName name="Dec_59" localSheetId="41">#REF!</definedName>
    <definedName name="Dec_59" localSheetId="4">#REF!</definedName>
    <definedName name="Dec_59" localSheetId="46">#REF!</definedName>
    <definedName name="Dec_59" localSheetId="47">#REF!</definedName>
    <definedName name="Dec_59" localSheetId="48">#REF!</definedName>
    <definedName name="Dec_59" localSheetId="49">#REF!</definedName>
    <definedName name="Dec_59" localSheetId="50">#REF!</definedName>
    <definedName name="Dec_59" localSheetId="51">#REF!</definedName>
    <definedName name="Dec_59" localSheetId="53">#REF!</definedName>
    <definedName name="Dec_59" localSheetId="54">#REF!</definedName>
    <definedName name="Dec_59" localSheetId="56">#REF!</definedName>
    <definedName name="Dec_59" localSheetId="57">#REF!</definedName>
    <definedName name="Dec_59" localSheetId="58">#REF!</definedName>
    <definedName name="Dec_59" localSheetId="60">#REF!</definedName>
    <definedName name="Dec_59" localSheetId="61">#REF!</definedName>
    <definedName name="Dec_59" localSheetId="62">#REF!</definedName>
    <definedName name="Dec_59" localSheetId="63">#REF!</definedName>
    <definedName name="Dec_59" localSheetId="64">#REF!</definedName>
    <definedName name="Dec_59" localSheetId="66">#REF!</definedName>
    <definedName name="Dec_59" localSheetId="67">#REF!</definedName>
    <definedName name="Dec_59" localSheetId="68">#REF!</definedName>
    <definedName name="Dec_59" localSheetId="69">#REF!</definedName>
    <definedName name="Dec_59" localSheetId="71">#REF!</definedName>
    <definedName name="Dec_59" localSheetId="72">#REF!</definedName>
    <definedName name="Dec_59" localSheetId="73">#REF!</definedName>
    <definedName name="Dec_59">#REF!</definedName>
    <definedName name="Dec_60" localSheetId="1">#REF!</definedName>
    <definedName name="Dec_60" localSheetId="11">#REF!</definedName>
    <definedName name="Dec_60" localSheetId="12">#REF!</definedName>
    <definedName name="Dec_60" localSheetId="13">#REF!</definedName>
    <definedName name="Dec_60" localSheetId="23">#REF!</definedName>
    <definedName name="Dec_60" localSheetId="24">#REF!</definedName>
    <definedName name="Dec_60" localSheetId="26">#REF!</definedName>
    <definedName name="Dec_60" localSheetId="28">#REF!</definedName>
    <definedName name="Dec_60" localSheetId="29">#REF!</definedName>
    <definedName name="Dec_60" localSheetId="31">#REF!</definedName>
    <definedName name="Dec_60" localSheetId="41">#REF!</definedName>
    <definedName name="Dec_60" localSheetId="4">#REF!</definedName>
    <definedName name="Dec_60" localSheetId="46">#REF!</definedName>
    <definedName name="Dec_60" localSheetId="47">#REF!</definedName>
    <definedName name="Dec_60" localSheetId="48">#REF!</definedName>
    <definedName name="Dec_60" localSheetId="49">#REF!</definedName>
    <definedName name="Dec_60" localSheetId="50">#REF!</definedName>
    <definedName name="Dec_60" localSheetId="51">#REF!</definedName>
    <definedName name="Dec_60" localSheetId="53">#REF!</definedName>
    <definedName name="Dec_60" localSheetId="54">#REF!</definedName>
    <definedName name="Dec_60" localSheetId="56">#REF!</definedName>
    <definedName name="Dec_60" localSheetId="57">#REF!</definedName>
    <definedName name="Dec_60" localSheetId="58">#REF!</definedName>
    <definedName name="Dec_60" localSheetId="60">#REF!</definedName>
    <definedName name="Dec_60" localSheetId="61">#REF!</definedName>
    <definedName name="Dec_60" localSheetId="62">#REF!</definedName>
    <definedName name="Dec_60" localSheetId="63">#REF!</definedName>
    <definedName name="Dec_60" localSheetId="64">#REF!</definedName>
    <definedName name="Dec_60" localSheetId="66">#REF!</definedName>
    <definedName name="Dec_60" localSheetId="67">#REF!</definedName>
    <definedName name="Dec_60" localSheetId="68">#REF!</definedName>
    <definedName name="Dec_60" localSheetId="69">#REF!</definedName>
    <definedName name="Dec_60" localSheetId="71">#REF!</definedName>
    <definedName name="Dec_60" localSheetId="72">#REF!</definedName>
    <definedName name="Dec_60" localSheetId="73">#REF!</definedName>
    <definedName name="Dec_60">#REF!</definedName>
    <definedName name="Dec_61" localSheetId="1">#REF!</definedName>
    <definedName name="Dec_61" localSheetId="11">#REF!</definedName>
    <definedName name="Dec_61" localSheetId="12">#REF!</definedName>
    <definedName name="Dec_61" localSheetId="13">#REF!</definedName>
    <definedName name="Dec_61" localSheetId="23">#REF!</definedName>
    <definedName name="Dec_61" localSheetId="24">#REF!</definedName>
    <definedName name="Dec_61" localSheetId="26">#REF!</definedName>
    <definedName name="Dec_61" localSheetId="28">#REF!</definedName>
    <definedName name="Dec_61" localSheetId="29">#REF!</definedName>
    <definedName name="Dec_61" localSheetId="31">#REF!</definedName>
    <definedName name="Dec_61" localSheetId="41">#REF!</definedName>
    <definedName name="Dec_61" localSheetId="4">#REF!</definedName>
    <definedName name="Dec_61" localSheetId="46">#REF!</definedName>
    <definedName name="Dec_61" localSheetId="47">#REF!</definedName>
    <definedName name="Dec_61" localSheetId="48">#REF!</definedName>
    <definedName name="Dec_61" localSheetId="49">#REF!</definedName>
    <definedName name="Dec_61" localSheetId="50">#REF!</definedName>
    <definedName name="Dec_61" localSheetId="51">#REF!</definedName>
    <definedName name="Dec_61" localSheetId="53">#REF!</definedName>
    <definedName name="Dec_61" localSheetId="54">#REF!</definedName>
    <definedName name="Dec_61" localSheetId="56">#REF!</definedName>
    <definedName name="Dec_61" localSheetId="57">#REF!</definedName>
    <definedName name="Dec_61" localSheetId="58">#REF!</definedName>
    <definedName name="Dec_61" localSheetId="60">#REF!</definedName>
    <definedName name="Dec_61" localSheetId="61">#REF!</definedName>
    <definedName name="Dec_61" localSheetId="62">#REF!</definedName>
    <definedName name="Dec_61" localSheetId="63">#REF!</definedName>
    <definedName name="Dec_61" localSheetId="64">#REF!</definedName>
    <definedName name="Dec_61" localSheetId="66">#REF!</definedName>
    <definedName name="Dec_61" localSheetId="67">#REF!</definedName>
    <definedName name="Dec_61" localSheetId="68">#REF!</definedName>
    <definedName name="Dec_61" localSheetId="69">#REF!</definedName>
    <definedName name="Dec_61" localSheetId="71">#REF!</definedName>
    <definedName name="Dec_61" localSheetId="72">#REF!</definedName>
    <definedName name="Dec_61" localSheetId="73">#REF!</definedName>
    <definedName name="Dec_61">#REF!</definedName>
    <definedName name="Dec_62" localSheetId="1">#REF!</definedName>
    <definedName name="Dec_62" localSheetId="11">#REF!</definedName>
    <definedName name="Dec_62" localSheetId="12">#REF!</definedName>
    <definedName name="Dec_62" localSheetId="13">#REF!</definedName>
    <definedName name="Dec_62" localSheetId="23">#REF!</definedName>
    <definedName name="Dec_62" localSheetId="24">#REF!</definedName>
    <definedName name="Dec_62" localSheetId="26">#REF!</definedName>
    <definedName name="Dec_62" localSheetId="28">#REF!</definedName>
    <definedName name="Dec_62" localSheetId="29">#REF!</definedName>
    <definedName name="Dec_62" localSheetId="31">#REF!</definedName>
    <definedName name="Dec_62" localSheetId="41">#REF!</definedName>
    <definedName name="Dec_62" localSheetId="4">#REF!</definedName>
    <definedName name="Dec_62" localSheetId="46">#REF!</definedName>
    <definedName name="Dec_62" localSheetId="47">#REF!</definedName>
    <definedName name="Dec_62" localSheetId="48">#REF!</definedName>
    <definedName name="Dec_62" localSheetId="49">#REF!</definedName>
    <definedName name="Dec_62" localSheetId="50">#REF!</definedName>
    <definedName name="Dec_62" localSheetId="51">#REF!</definedName>
    <definedName name="Dec_62" localSheetId="53">#REF!</definedName>
    <definedName name="Dec_62" localSheetId="54">#REF!</definedName>
    <definedName name="Dec_62" localSheetId="56">#REF!</definedName>
    <definedName name="Dec_62" localSheetId="57">#REF!</definedName>
    <definedName name="Dec_62" localSheetId="58">#REF!</definedName>
    <definedName name="Dec_62" localSheetId="60">#REF!</definedName>
    <definedName name="Dec_62" localSheetId="61">#REF!</definedName>
    <definedName name="Dec_62" localSheetId="62">#REF!</definedName>
    <definedName name="Dec_62" localSheetId="63">#REF!</definedName>
    <definedName name="Dec_62" localSheetId="64">#REF!</definedName>
    <definedName name="Dec_62" localSheetId="66">#REF!</definedName>
    <definedName name="Dec_62" localSheetId="67">#REF!</definedName>
    <definedName name="Dec_62" localSheetId="68">#REF!</definedName>
    <definedName name="Dec_62" localSheetId="69">#REF!</definedName>
    <definedName name="Dec_62" localSheetId="71">#REF!</definedName>
    <definedName name="Dec_62" localSheetId="72">#REF!</definedName>
    <definedName name="Dec_62" localSheetId="73">#REF!</definedName>
    <definedName name="Dec_62">#REF!</definedName>
    <definedName name="Dec_63" localSheetId="1">#REF!</definedName>
    <definedName name="Dec_63" localSheetId="11">#REF!</definedName>
    <definedName name="Dec_63" localSheetId="12">#REF!</definedName>
    <definedName name="Dec_63" localSheetId="13">#REF!</definedName>
    <definedName name="Dec_63" localSheetId="23">#REF!</definedName>
    <definedName name="Dec_63" localSheetId="24">#REF!</definedName>
    <definedName name="Dec_63" localSheetId="26">#REF!</definedName>
    <definedName name="Dec_63" localSheetId="28">#REF!</definedName>
    <definedName name="Dec_63" localSheetId="29">#REF!</definedName>
    <definedName name="Dec_63" localSheetId="31">#REF!</definedName>
    <definedName name="Dec_63" localSheetId="41">#REF!</definedName>
    <definedName name="Dec_63" localSheetId="4">#REF!</definedName>
    <definedName name="Dec_63" localSheetId="46">#REF!</definedName>
    <definedName name="Dec_63" localSheetId="47">#REF!</definedName>
    <definedName name="Dec_63" localSheetId="48">#REF!</definedName>
    <definedName name="Dec_63" localSheetId="49">#REF!</definedName>
    <definedName name="Dec_63" localSheetId="50">#REF!</definedName>
    <definedName name="Dec_63" localSheetId="51">#REF!</definedName>
    <definedName name="Dec_63" localSheetId="53">#REF!</definedName>
    <definedName name="Dec_63" localSheetId="54">#REF!</definedName>
    <definedName name="Dec_63" localSheetId="56">#REF!</definedName>
    <definedName name="Dec_63" localSheetId="57">#REF!</definedName>
    <definedName name="Dec_63" localSheetId="58">#REF!</definedName>
    <definedName name="Dec_63" localSheetId="60">#REF!</definedName>
    <definedName name="Dec_63" localSheetId="61">#REF!</definedName>
    <definedName name="Dec_63" localSheetId="62">#REF!</definedName>
    <definedName name="Dec_63" localSheetId="63">#REF!</definedName>
    <definedName name="Dec_63" localSheetId="64">#REF!</definedName>
    <definedName name="Dec_63" localSheetId="66">#REF!</definedName>
    <definedName name="Dec_63" localSheetId="67">#REF!</definedName>
    <definedName name="Dec_63" localSheetId="68">#REF!</definedName>
    <definedName name="Dec_63" localSheetId="69">#REF!</definedName>
    <definedName name="Dec_63" localSheetId="71">#REF!</definedName>
    <definedName name="Dec_63" localSheetId="72">#REF!</definedName>
    <definedName name="Dec_63" localSheetId="73">#REF!</definedName>
    <definedName name="Dec_63">#REF!</definedName>
    <definedName name="Dec_64" localSheetId="1">#REF!</definedName>
    <definedName name="Dec_64" localSheetId="11">#REF!</definedName>
    <definedName name="Dec_64" localSheetId="12">#REF!</definedName>
    <definedName name="Dec_64" localSheetId="13">#REF!</definedName>
    <definedName name="Dec_64" localSheetId="23">#REF!</definedName>
    <definedName name="Dec_64" localSheetId="24">#REF!</definedName>
    <definedName name="Dec_64" localSheetId="26">#REF!</definedName>
    <definedName name="Dec_64" localSheetId="28">#REF!</definedName>
    <definedName name="Dec_64" localSheetId="29">#REF!</definedName>
    <definedName name="Dec_64" localSheetId="31">#REF!</definedName>
    <definedName name="Dec_64" localSheetId="41">#REF!</definedName>
    <definedName name="Dec_64" localSheetId="4">#REF!</definedName>
    <definedName name="Dec_64" localSheetId="46">#REF!</definedName>
    <definedName name="Dec_64" localSheetId="47">#REF!</definedName>
    <definedName name="Dec_64" localSheetId="48">#REF!</definedName>
    <definedName name="Dec_64" localSheetId="49">#REF!</definedName>
    <definedName name="Dec_64" localSheetId="50">#REF!</definedName>
    <definedName name="Dec_64" localSheetId="51">#REF!</definedName>
    <definedName name="Dec_64" localSheetId="53">#REF!</definedName>
    <definedName name="Dec_64" localSheetId="54">#REF!</definedName>
    <definedName name="Dec_64" localSheetId="56">#REF!</definedName>
    <definedName name="Dec_64" localSheetId="57">#REF!</definedName>
    <definedName name="Dec_64" localSheetId="58">#REF!</definedName>
    <definedName name="Dec_64" localSheetId="60">#REF!</definedName>
    <definedName name="Dec_64" localSheetId="61">#REF!</definedName>
    <definedName name="Dec_64" localSheetId="62">#REF!</definedName>
    <definedName name="Dec_64" localSheetId="63">#REF!</definedName>
    <definedName name="Dec_64" localSheetId="64">#REF!</definedName>
    <definedName name="Dec_64" localSheetId="66">#REF!</definedName>
    <definedName name="Dec_64" localSheetId="67">#REF!</definedName>
    <definedName name="Dec_64" localSheetId="68">#REF!</definedName>
    <definedName name="Dec_64" localSheetId="69">#REF!</definedName>
    <definedName name="Dec_64" localSheetId="71">#REF!</definedName>
    <definedName name="Dec_64" localSheetId="72">#REF!</definedName>
    <definedName name="Dec_64" localSheetId="73">#REF!</definedName>
    <definedName name="Dec_64">#REF!</definedName>
    <definedName name="Dec_65" localSheetId="1">#REF!</definedName>
    <definedName name="Dec_65" localSheetId="11">#REF!</definedName>
    <definedName name="Dec_65" localSheetId="12">#REF!</definedName>
    <definedName name="Dec_65" localSheetId="13">#REF!</definedName>
    <definedName name="Dec_65" localSheetId="23">#REF!</definedName>
    <definedName name="Dec_65" localSheetId="24">#REF!</definedName>
    <definedName name="Dec_65" localSheetId="26">#REF!</definedName>
    <definedName name="Dec_65" localSheetId="28">#REF!</definedName>
    <definedName name="Dec_65" localSheetId="29">#REF!</definedName>
    <definedName name="Dec_65" localSheetId="31">#REF!</definedName>
    <definedName name="Dec_65" localSheetId="41">#REF!</definedName>
    <definedName name="Dec_65" localSheetId="4">#REF!</definedName>
    <definedName name="Dec_65" localSheetId="46">#REF!</definedName>
    <definedName name="Dec_65" localSheetId="47">#REF!</definedName>
    <definedName name="Dec_65" localSheetId="48">#REF!</definedName>
    <definedName name="Dec_65" localSheetId="49">#REF!</definedName>
    <definedName name="Dec_65" localSheetId="50">#REF!</definedName>
    <definedName name="Dec_65" localSheetId="51">#REF!</definedName>
    <definedName name="Dec_65" localSheetId="53">#REF!</definedName>
    <definedName name="Dec_65" localSheetId="54">#REF!</definedName>
    <definedName name="Dec_65" localSheetId="56">#REF!</definedName>
    <definedName name="Dec_65" localSheetId="57">#REF!</definedName>
    <definedName name="Dec_65" localSheetId="58">#REF!</definedName>
    <definedName name="Dec_65" localSheetId="60">#REF!</definedName>
    <definedName name="Dec_65" localSheetId="61">#REF!</definedName>
    <definedName name="Dec_65" localSheetId="62">#REF!</definedName>
    <definedName name="Dec_65" localSheetId="63">#REF!</definedName>
    <definedName name="Dec_65" localSheetId="64">#REF!</definedName>
    <definedName name="Dec_65" localSheetId="66">#REF!</definedName>
    <definedName name="Dec_65" localSheetId="67">#REF!</definedName>
    <definedName name="Dec_65" localSheetId="68">#REF!</definedName>
    <definedName name="Dec_65" localSheetId="69">#REF!</definedName>
    <definedName name="Dec_65" localSheetId="71">#REF!</definedName>
    <definedName name="Dec_65" localSheetId="72">#REF!</definedName>
    <definedName name="Dec_65" localSheetId="73">#REF!</definedName>
    <definedName name="Dec_65">#REF!</definedName>
    <definedName name="Dec_66" localSheetId="1">#REF!</definedName>
    <definedName name="Dec_66" localSheetId="11">#REF!</definedName>
    <definedName name="Dec_66" localSheetId="12">#REF!</definedName>
    <definedName name="Dec_66" localSheetId="13">#REF!</definedName>
    <definedName name="Dec_66" localSheetId="23">#REF!</definedName>
    <definedName name="Dec_66" localSheetId="24">#REF!</definedName>
    <definedName name="Dec_66" localSheetId="26">#REF!</definedName>
    <definedName name="Dec_66" localSheetId="28">#REF!</definedName>
    <definedName name="Dec_66" localSheetId="29">#REF!</definedName>
    <definedName name="Dec_66" localSheetId="31">#REF!</definedName>
    <definedName name="Dec_66" localSheetId="41">#REF!</definedName>
    <definedName name="Dec_66" localSheetId="4">#REF!</definedName>
    <definedName name="Dec_66" localSheetId="46">#REF!</definedName>
    <definedName name="Dec_66" localSheetId="47">#REF!</definedName>
    <definedName name="Dec_66" localSheetId="48">#REF!</definedName>
    <definedName name="Dec_66" localSheetId="49">#REF!</definedName>
    <definedName name="Dec_66" localSheetId="50">#REF!</definedName>
    <definedName name="Dec_66" localSheetId="51">#REF!</definedName>
    <definedName name="Dec_66" localSheetId="53">#REF!</definedName>
    <definedName name="Dec_66" localSheetId="54">#REF!</definedName>
    <definedName name="Dec_66" localSheetId="56">#REF!</definedName>
    <definedName name="Dec_66" localSheetId="57">#REF!</definedName>
    <definedName name="Dec_66" localSheetId="58">#REF!</definedName>
    <definedName name="Dec_66" localSheetId="60">#REF!</definedName>
    <definedName name="Dec_66" localSheetId="61">#REF!</definedName>
    <definedName name="Dec_66" localSheetId="62">#REF!</definedName>
    <definedName name="Dec_66" localSheetId="63">#REF!</definedName>
    <definedName name="Dec_66" localSheetId="64">#REF!</definedName>
    <definedName name="Dec_66" localSheetId="66">#REF!</definedName>
    <definedName name="Dec_66" localSheetId="67">#REF!</definedName>
    <definedName name="Dec_66" localSheetId="68">#REF!</definedName>
    <definedName name="Dec_66" localSheetId="69">#REF!</definedName>
    <definedName name="Dec_66" localSheetId="71">#REF!</definedName>
    <definedName name="Dec_66" localSheetId="72">#REF!</definedName>
    <definedName name="Dec_66" localSheetId="73">#REF!</definedName>
    <definedName name="Dec_66">#REF!</definedName>
    <definedName name="Dec_67" localSheetId="1">#REF!</definedName>
    <definedName name="Dec_67" localSheetId="11">#REF!</definedName>
    <definedName name="Dec_67" localSheetId="12">#REF!</definedName>
    <definedName name="Dec_67" localSheetId="13">#REF!</definedName>
    <definedName name="Dec_67" localSheetId="23">#REF!</definedName>
    <definedName name="Dec_67" localSheetId="24">#REF!</definedName>
    <definedName name="Dec_67" localSheetId="26">#REF!</definedName>
    <definedName name="Dec_67" localSheetId="28">#REF!</definedName>
    <definedName name="Dec_67" localSheetId="29">#REF!</definedName>
    <definedName name="Dec_67" localSheetId="31">#REF!</definedName>
    <definedName name="Dec_67" localSheetId="41">#REF!</definedName>
    <definedName name="Dec_67" localSheetId="4">#REF!</definedName>
    <definedName name="Dec_67" localSheetId="46">#REF!</definedName>
    <definedName name="Dec_67" localSheetId="47">#REF!</definedName>
    <definedName name="Dec_67" localSheetId="48">#REF!</definedName>
    <definedName name="Dec_67" localSheetId="49">#REF!</definedName>
    <definedName name="Dec_67" localSheetId="50">#REF!</definedName>
    <definedName name="Dec_67" localSheetId="51">#REF!</definedName>
    <definedName name="Dec_67" localSheetId="53">#REF!</definedName>
    <definedName name="Dec_67" localSheetId="54">#REF!</definedName>
    <definedName name="Dec_67" localSheetId="56">#REF!</definedName>
    <definedName name="Dec_67" localSheetId="57">#REF!</definedName>
    <definedName name="Dec_67" localSheetId="58">#REF!</definedName>
    <definedName name="Dec_67" localSheetId="60">#REF!</definedName>
    <definedName name="Dec_67" localSheetId="61">#REF!</definedName>
    <definedName name="Dec_67" localSheetId="62">#REF!</definedName>
    <definedName name="Dec_67" localSheetId="63">#REF!</definedName>
    <definedName name="Dec_67" localSheetId="64">#REF!</definedName>
    <definedName name="Dec_67" localSheetId="66">#REF!</definedName>
    <definedName name="Dec_67" localSheetId="67">#REF!</definedName>
    <definedName name="Dec_67" localSheetId="68">#REF!</definedName>
    <definedName name="Dec_67" localSheetId="69">#REF!</definedName>
    <definedName name="Dec_67" localSheetId="71">#REF!</definedName>
    <definedName name="Dec_67" localSheetId="72">#REF!</definedName>
    <definedName name="Dec_67" localSheetId="73">#REF!</definedName>
    <definedName name="Dec_67">#REF!</definedName>
    <definedName name="Dec_68" localSheetId="1">#REF!</definedName>
    <definedName name="Dec_68" localSheetId="11">#REF!</definedName>
    <definedName name="Dec_68" localSheetId="12">#REF!</definedName>
    <definedName name="Dec_68" localSheetId="13">#REF!</definedName>
    <definedName name="Dec_68" localSheetId="23">#REF!</definedName>
    <definedName name="Dec_68" localSheetId="24">#REF!</definedName>
    <definedName name="Dec_68" localSheetId="26">#REF!</definedName>
    <definedName name="Dec_68" localSheetId="28">#REF!</definedName>
    <definedName name="Dec_68" localSheetId="29">#REF!</definedName>
    <definedName name="Dec_68" localSheetId="31">#REF!</definedName>
    <definedName name="Dec_68" localSheetId="41">#REF!</definedName>
    <definedName name="Dec_68" localSheetId="4">#REF!</definedName>
    <definedName name="Dec_68" localSheetId="46">#REF!</definedName>
    <definedName name="Dec_68" localSheetId="47">#REF!</definedName>
    <definedName name="Dec_68" localSheetId="48">#REF!</definedName>
    <definedName name="Dec_68" localSheetId="49">#REF!</definedName>
    <definedName name="Dec_68" localSheetId="50">#REF!</definedName>
    <definedName name="Dec_68" localSheetId="51">#REF!</definedName>
    <definedName name="Dec_68" localSheetId="53">#REF!</definedName>
    <definedName name="Dec_68" localSheetId="54">#REF!</definedName>
    <definedName name="Dec_68" localSheetId="56">#REF!</definedName>
    <definedName name="Dec_68" localSheetId="57">#REF!</definedName>
    <definedName name="Dec_68" localSheetId="58">#REF!</definedName>
    <definedName name="Dec_68" localSheetId="60">#REF!</definedName>
    <definedName name="Dec_68" localSheetId="61">#REF!</definedName>
    <definedName name="Dec_68" localSheetId="62">#REF!</definedName>
    <definedName name="Dec_68" localSheetId="63">#REF!</definedName>
    <definedName name="Dec_68" localSheetId="64">#REF!</definedName>
    <definedName name="Dec_68" localSheetId="66">#REF!</definedName>
    <definedName name="Dec_68" localSheetId="67">#REF!</definedName>
    <definedName name="Dec_68" localSheetId="68">#REF!</definedName>
    <definedName name="Dec_68" localSheetId="69">#REF!</definedName>
    <definedName name="Dec_68" localSheetId="71">#REF!</definedName>
    <definedName name="Dec_68" localSheetId="72">#REF!</definedName>
    <definedName name="Dec_68" localSheetId="73">#REF!</definedName>
    <definedName name="Dec_68">#REF!</definedName>
    <definedName name="Dec_69" localSheetId="1">#REF!</definedName>
    <definedName name="Dec_69" localSheetId="11">#REF!</definedName>
    <definedName name="Dec_69" localSheetId="12">#REF!</definedName>
    <definedName name="Dec_69" localSheetId="13">#REF!</definedName>
    <definedName name="Dec_69" localSheetId="23">#REF!</definedName>
    <definedName name="Dec_69" localSheetId="24">#REF!</definedName>
    <definedName name="Dec_69" localSheetId="26">#REF!</definedName>
    <definedName name="Dec_69" localSheetId="28">#REF!</definedName>
    <definedName name="Dec_69" localSheetId="29">#REF!</definedName>
    <definedName name="Dec_69" localSheetId="31">#REF!</definedName>
    <definedName name="Dec_69" localSheetId="41">#REF!</definedName>
    <definedName name="Dec_69" localSheetId="4">#REF!</definedName>
    <definedName name="Dec_69" localSheetId="46">#REF!</definedName>
    <definedName name="Dec_69" localSheetId="47">#REF!</definedName>
    <definedName name="Dec_69" localSheetId="48">#REF!</definedName>
    <definedName name="Dec_69" localSheetId="49">#REF!</definedName>
    <definedName name="Dec_69" localSheetId="50">#REF!</definedName>
    <definedName name="Dec_69" localSheetId="51">#REF!</definedName>
    <definedName name="Dec_69" localSheetId="53">#REF!</definedName>
    <definedName name="Dec_69" localSheetId="54">#REF!</definedName>
    <definedName name="Dec_69" localSheetId="56">#REF!</definedName>
    <definedName name="Dec_69" localSheetId="57">#REF!</definedName>
    <definedName name="Dec_69" localSheetId="58">#REF!</definedName>
    <definedName name="Dec_69" localSheetId="60">#REF!</definedName>
    <definedName name="Dec_69" localSheetId="61">#REF!</definedName>
    <definedName name="Dec_69" localSheetId="62">#REF!</definedName>
    <definedName name="Dec_69" localSheetId="63">#REF!</definedName>
    <definedName name="Dec_69" localSheetId="64">#REF!</definedName>
    <definedName name="Dec_69" localSheetId="66">#REF!</definedName>
    <definedName name="Dec_69" localSheetId="67">#REF!</definedName>
    <definedName name="Dec_69" localSheetId="68">#REF!</definedName>
    <definedName name="Dec_69" localSheetId="69">#REF!</definedName>
    <definedName name="Dec_69" localSheetId="71">#REF!</definedName>
    <definedName name="Dec_69" localSheetId="72">#REF!</definedName>
    <definedName name="Dec_69" localSheetId="73">#REF!</definedName>
    <definedName name="Dec_69">#REF!</definedName>
    <definedName name="Dec_70" localSheetId="1">#REF!</definedName>
    <definedName name="Dec_70" localSheetId="11">#REF!</definedName>
    <definedName name="Dec_70" localSheetId="12">#REF!</definedName>
    <definedName name="Dec_70" localSheetId="13">#REF!</definedName>
    <definedName name="Dec_70" localSheetId="23">#REF!</definedName>
    <definedName name="Dec_70" localSheetId="24">#REF!</definedName>
    <definedName name="Dec_70" localSheetId="26">#REF!</definedName>
    <definedName name="Dec_70" localSheetId="28">#REF!</definedName>
    <definedName name="Dec_70" localSheetId="29">#REF!</definedName>
    <definedName name="Dec_70" localSheetId="31">#REF!</definedName>
    <definedName name="Dec_70" localSheetId="41">#REF!</definedName>
    <definedName name="Dec_70" localSheetId="4">#REF!</definedName>
    <definedName name="Dec_70" localSheetId="46">#REF!</definedName>
    <definedName name="Dec_70" localSheetId="47">#REF!</definedName>
    <definedName name="Dec_70" localSheetId="48">#REF!</definedName>
    <definedName name="Dec_70" localSheetId="49">#REF!</definedName>
    <definedName name="Dec_70" localSheetId="50">#REF!</definedName>
    <definedName name="Dec_70" localSheetId="51">#REF!</definedName>
    <definedName name="Dec_70" localSheetId="53">#REF!</definedName>
    <definedName name="Dec_70" localSheetId="54">#REF!</definedName>
    <definedName name="Dec_70" localSheetId="56">#REF!</definedName>
    <definedName name="Dec_70" localSheetId="57">#REF!</definedName>
    <definedName name="Dec_70" localSheetId="58">#REF!</definedName>
    <definedName name="Dec_70" localSheetId="60">#REF!</definedName>
    <definedName name="Dec_70" localSheetId="61">#REF!</definedName>
    <definedName name="Dec_70" localSheetId="62">#REF!</definedName>
    <definedName name="Dec_70" localSheetId="63">#REF!</definedName>
    <definedName name="Dec_70" localSheetId="64">#REF!</definedName>
    <definedName name="Dec_70" localSheetId="66">#REF!</definedName>
    <definedName name="Dec_70" localSheetId="67">#REF!</definedName>
    <definedName name="Dec_70" localSheetId="68">#REF!</definedName>
    <definedName name="Dec_70" localSheetId="69">#REF!</definedName>
    <definedName name="Dec_70" localSheetId="71">#REF!</definedName>
    <definedName name="Dec_70" localSheetId="72">#REF!</definedName>
    <definedName name="Dec_70" localSheetId="73">#REF!</definedName>
    <definedName name="Dec_70">#REF!</definedName>
    <definedName name="Dec_71" localSheetId="1">#REF!</definedName>
    <definedName name="Dec_71" localSheetId="11">#REF!</definedName>
    <definedName name="Dec_71" localSheetId="12">#REF!</definedName>
    <definedName name="Dec_71" localSheetId="13">#REF!</definedName>
    <definedName name="Dec_71" localSheetId="23">#REF!</definedName>
    <definedName name="Dec_71" localSheetId="24">#REF!</definedName>
    <definedName name="Dec_71" localSheetId="26">#REF!</definedName>
    <definedName name="Dec_71" localSheetId="28">#REF!</definedName>
    <definedName name="Dec_71" localSheetId="29">#REF!</definedName>
    <definedName name="Dec_71" localSheetId="31">#REF!</definedName>
    <definedName name="Dec_71" localSheetId="41">#REF!</definedName>
    <definedName name="Dec_71" localSheetId="4">#REF!</definedName>
    <definedName name="Dec_71" localSheetId="46">#REF!</definedName>
    <definedName name="Dec_71" localSheetId="47">#REF!</definedName>
    <definedName name="Dec_71" localSheetId="48">#REF!</definedName>
    <definedName name="Dec_71" localSheetId="49">#REF!</definedName>
    <definedName name="Dec_71" localSheetId="50">#REF!</definedName>
    <definedName name="Dec_71" localSheetId="51">#REF!</definedName>
    <definedName name="Dec_71" localSheetId="53">#REF!</definedName>
    <definedName name="Dec_71" localSheetId="54">#REF!</definedName>
    <definedName name="Dec_71" localSheetId="56">#REF!</definedName>
    <definedName name="Dec_71" localSheetId="57">#REF!</definedName>
    <definedName name="Dec_71" localSheetId="58">#REF!</definedName>
    <definedName name="Dec_71" localSheetId="60">#REF!</definedName>
    <definedName name="Dec_71" localSheetId="61">#REF!</definedName>
    <definedName name="Dec_71" localSheetId="62">#REF!</definedName>
    <definedName name="Dec_71" localSheetId="63">#REF!</definedName>
    <definedName name="Dec_71" localSheetId="64">#REF!</definedName>
    <definedName name="Dec_71" localSheetId="66">#REF!</definedName>
    <definedName name="Dec_71" localSheetId="67">#REF!</definedName>
    <definedName name="Dec_71" localSheetId="68">#REF!</definedName>
    <definedName name="Dec_71" localSheetId="69">#REF!</definedName>
    <definedName name="Dec_71" localSheetId="71">#REF!</definedName>
    <definedName name="Dec_71" localSheetId="72">#REF!</definedName>
    <definedName name="Dec_71" localSheetId="73">#REF!</definedName>
    <definedName name="Dec_71">#REF!</definedName>
    <definedName name="Dec_72" localSheetId="1">#REF!</definedName>
    <definedName name="Dec_72" localSheetId="11">#REF!</definedName>
    <definedName name="Dec_72" localSheetId="12">#REF!</definedName>
    <definedName name="Dec_72" localSheetId="13">#REF!</definedName>
    <definedName name="Dec_72" localSheetId="23">#REF!</definedName>
    <definedName name="Dec_72" localSheetId="24">#REF!</definedName>
    <definedName name="Dec_72" localSheetId="26">#REF!</definedName>
    <definedName name="Dec_72" localSheetId="28">#REF!</definedName>
    <definedName name="Dec_72" localSheetId="29">#REF!</definedName>
    <definedName name="Dec_72" localSheetId="31">#REF!</definedName>
    <definedName name="Dec_72" localSheetId="41">#REF!</definedName>
    <definedName name="Dec_72" localSheetId="4">#REF!</definedName>
    <definedName name="Dec_72" localSheetId="46">#REF!</definedName>
    <definedName name="Dec_72" localSheetId="47">#REF!</definedName>
    <definedName name="Dec_72" localSheetId="48">#REF!</definedName>
    <definedName name="Dec_72" localSheetId="49">#REF!</definedName>
    <definedName name="Dec_72" localSheetId="50">#REF!</definedName>
    <definedName name="Dec_72" localSheetId="51">#REF!</definedName>
    <definedName name="Dec_72" localSheetId="53">#REF!</definedName>
    <definedName name="Dec_72" localSheetId="54">#REF!</definedName>
    <definedName name="Dec_72" localSheetId="56">#REF!</definedName>
    <definedName name="Dec_72" localSheetId="57">#REF!</definedName>
    <definedName name="Dec_72" localSheetId="58">#REF!</definedName>
    <definedName name="Dec_72" localSheetId="60">#REF!</definedName>
    <definedName name="Dec_72" localSheetId="61">#REF!</definedName>
    <definedName name="Dec_72" localSheetId="62">#REF!</definedName>
    <definedName name="Dec_72" localSheetId="63">#REF!</definedName>
    <definedName name="Dec_72" localSheetId="64">#REF!</definedName>
    <definedName name="Dec_72" localSheetId="66">#REF!</definedName>
    <definedName name="Dec_72" localSheetId="67">#REF!</definedName>
    <definedName name="Dec_72" localSheetId="68">#REF!</definedName>
    <definedName name="Dec_72" localSheetId="69">#REF!</definedName>
    <definedName name="Dec_72" localSheetId="71">#REF!</definedName>
    <definedName name="Dec_72" localSheetId="72">#REF!</definedName>
    <definedName name="Dec_72" localSheetId="73">#REF!</definedName>
    <definedName name="Dec_72">#REF!</definedName>
    <definedName name="Dec_73" localSheetId="1">#REF!</definedName>
    <definedName name="Dec_73" localSheetId="11">#REF!</definedName>
    <definedName name="Dec_73" localSheetId="12">#REF!</definedName>
    <definedName name="Dec_73" localSheetId="13">#REF!</definedName>
    <definedName name="Dec_73" localSheetId="23">#REF!</definedName>
    <definedName name="Dec_73" localSheetId="24">#REF!</definedName>
    <definedName name="Dec_73" localSheetId="26">#REF!</definedName>
    <definedName name="Dec_73" localSheetId="28">#REF!</definedName>
    <definedName name="Dec_73" localSheetId="29">#REF!</definedName>
    <definedName name="Dec_73" localSheetId="31">#REF!</definedName>
    <definedName name="Dec_73" localSheetId="41">#REF!</definedName>
    <definedName name="Dec_73" localSheetId="4">#REF!</definedName>
    <definedName name="Dec_73" localSheetId="46">#REF!</definedName>
    <definedName name="Dec_73" localSheetId="47">#REF!</definedName>
    <definedName name="Dec_73" localSheetId="48">#REF!</definedName>
    <definedName name="Dec_73" localSheetId="49">#REF!</definedName>
    <definedName name="Dec_73" localSheetId="50">#REF!</definedName>
    <definedName name="Dec_73" localSheetId="51">#REF!</definedName>
    <definedName name="Dec_73" localSheetId="53">#REF!</definedName>
    <definedName name="Dec_73" localSheetId="54">#REF!</definedName>
    <definedName name="Dec_73" localSheetId="56">#REF!</definedName>
    <definedName name="Dec_73" localSheetId="57">#REF!</definedName>
    <definedName name="Dec_73" localSheetId="58">#REF!</definedName>
    <definedName name="Dec_73" localSheetId="60">#REF!</definedName>
    <definedName name="Dec_73" localSheetId="61">#REF!</definedName>
    <definedName name="Dec_73" localSheetId="62">#REF!</definedName>
    <definedName name="Dec_73" localSheetId="63">#REF!</definedName>
    <definedName name="Dec_73" localSheetId="64">#REF!</definedName>
    <definedName name="Dec_73" localSheetId="66">#REF!</definedName>
    <definedName name="Dec_73" localSheetId="67">#REF!</definedName>
    <definedName name="Dec_73" localSheetId="68">#REF!</definedName>
    <definedName name="Dec_73" localSheetId="69">#REF!</definedName>
    <definedName name="Dec_73" localSheetId="71">#REF!</definedName>
    <definedName name="Dec_73" localSheetId="72">#REF!</definedName>
    <definedName name="Dec_73" localSheetId="73">#REF!</definedName>
    <definedName name="Dec_73">#REF!</definedName>
    <definedName name="Dec_74" localSheetId="1">#REF!</definedName>
    <definedName name="Dec_74" localSheetId="11">#REF!</definedName>
    <definedName name="Dec_74" localSheetId="12">#REF!</definedName>
    <definedName name="Dec_74" localSheetId="13">#REF!</definedName>
    <definedName name="Dec_74" localSheetId="23">#REF!</definedName>
    <definedName name="Dec_74" localSheetId="24">#REF!</definedName>
    <definedName name="Dec_74" localSheetId="26">#REF!</definedName>
    <definedName name="Dec_74" localSheetId="28">#REF!</definedName>
    <definedName name="Dec_74" localSheetId="29">#REF!</definedName>
    <definedName name="Dec_74" localSheetId="31">#REF!</definedName>
    <definedName name="Dec_74" localSheetId="41">#REF!</definedName>
    <definedName name="Dec_74" localSheetId="4">#REF!</definedName>
    <definedName name="Dec_74" localSheetId="46">#REF!</definedName>
    <definedName name="Dec_74" localSheetId="47">#REF!</definedName>
    <definedName name="Dec_74" localSheetId="48">#REF!</definedName>
    <definedName name="Dec_74" localSheetId="49">#REF!</definedName>
    <definedName name="Dec_74" localSheetId="50">#REF!</definedName>
    <definedName name="Dec_74" localSheetId="51">#REF!</definedName>
    <definedName name="Dec_74" localSheetId="53">#REF!</definedName>
    <definedName name="Dec_74" localSheetId="54">#REF!</definedName>
    <definedName name="Dec_74" localSheetId="56">#REF!</definedName>
    <definedName name="Dec_74" localSheetId="57">#REF!</definedName>
    <definedName name="Dec_74" localSheetId="58">#REF!</definedName>
    <definedName name="Dec_74" localSheetId="60">#REF!</definedName>
    <definedName name="Dec_74" localSheetId="61">#REF!</definedName>
    <definedName name="Dec_74" localSheetId="62">#REF!</definedName>
    <definedName name="Dec_74" localSheetId="63">#REF!</definedName>
    <definedName name="Dec_74" localSheetId="64">#REF!</definedName>
    <definedName name="Dec_74" localSheetId="66">#REF!</definedName>
    <definedName name="Dec_74" localSheetId="67">#REF!</definedName>
    <definedName name="Dec_74" localSheetId="68">#REF!</definedName>
    <definedName name="Dec_74" localSheetId="69">#REF!</definedName>
    <definedName name="Dec_74" localSheetId="71">#REF!</definedName>
    <definedName name="Dec_74" localSheetId="72">#REF!</definedName>
    <definedName name="Dec_74" localSheetId="73">#REF!</definedName>
    <definedName name="Dec_74">#REF!</definedName>
    <definedName name="Dec_75" localSheetId="1">#REF!</definedName>
    <definedName name="Dec_75" localSheetId="11">#REF!</definedName>
    <definedName name="Dec_75" localSheetId="12">#REF!</definedName>
    <definedName name="Dec_75" localSheetId="13">#REF!</definedName>
    <definedName name="Dec_75" localSheetId="23">#REF!</definedName>
    <definedName name="Dec_75" localSheetId="24">#REF!</definedName>
    <definedName name="Dec_75" localSheetId="26">#REF!</definedName>
    <definedName name="Dec_75" localSheetId="28">#REF!</definedName>
    <definedName name="Dec_75" localSheetId="29">#REF!</definedName>
    <definedName name="Dec_75" localSheetId="31">#REF!</definedName>
    <definedName name="Dec_75" localSheetId="41">#REF!</definedName>
    <definedName name="Dec_75" localSheetId="4">#REF!</definedName>
    <definedName name="Dec_75" localSheetId="46">#REF!</definedName>
    <definedName name="Dec_75" localSheetId="47">#REF!</definedName>
    <definedName name="Dec_75" localSheetId="48">#REF!</definedName>
    <definedName name="Dec_75" localSheetId="49">#REF!</definedName>
    <definedName name="Dec_75" localSheetId="50">#REF!</definedName>
    <definedName name="Dec_75" localSheetId="51">#REF!</definedName>
    <definedName name="Dec_75" localSheetId="53">#REF!</definedName>
    <definedName name="Dec_75" localSheetId="54">#REF!</definedName>
    <definedName name="Dec_75" localSheetId="56">#REF!</definedName>
    <definedName name="Dec_75" localSheetId="57">#REF!</definedName>
    <definedName name="Dec_75" localSheetId="58">#REF!</definedName>
    <definedName name="Dec_75" localSheetId="60">#REF!</definedName>
    <definedName name="Dec_75" localSheetId="61">#REF!</definedName>
    <definedName name="Dec_75" localSheetId="62">#REF!</definedName>
    <definedName name="Dec_75" localSheetId="63">#REF!</definedName>
    <definedName name="Dec_75" localSheetId="64">#REF!</definedName>
    <definedName name="Dec_75" localSheetId="66">#REF!</definedName>
    <definedName name="Dec_75" localSheetId="67">#REF!</definedName>
    <definedName name="Dec_75" localSheetId="68">#REF!</definedName>
    <definedName name="Dec_75" localSheetId="69">#REF!</definedName>
    <definedName name="Dec_75" localSheetId="71">#REF!</definedName>
    <definedName name="Dec_75" localSheetId="72">#REF!</definedName>
    <definedName name="Dec_75" localSheetId="73">#REF!</definedName>
    <definedName name="Dec_75">#REF!</definedName>
    <definedName name="Dec_76" localSheetId="1">#REF!</definedName>
    <definedName name="Dec_76" localSheetId="11">#REF!</definedName>
    <definedName name="Dec_76" localSheetId="12">#REF!</definedName>
    <definedName name="Dec_76" localSheetId="13">#REF!</definedName>
    <definedName name="Dec_76" localSheetId="23">#REF!</definedName>
    <definedName name="Dec_76" localSheetId="24">#REF!</definedName>
    <definedName name="Dec_76" localSheetId="26">#REF!</definedName>
    <definedName name="Dec_76" localSheetId="28">#REF!</definedName>
    <definedName name="Dec_76" localSheetId="29">#REF!</definedName>
    <definedName name="Dec_76" localSheetId="31">#REF!</definedName>
    <definedName name="Dec_76" localSheetId="41">#REF!</definedName>
    <definedName name="Dec_76" localSheetId="4">#REF!</definedName>
    <definedName name="Dec_76" localSheetId="46">#REF!</definedName>
    <definedName name="Dec_76" localSheetId="47">#REF!</definedName>
    <definedName name="Dec_76" localSheetId="48">#REF!</definedName>
    <definedName name="Dec_76" localSheetId="49">#REF!</definedName>
    <definedName name="Dec_76" localSheetId="50">#REF!</definedName>
    <definedName name="Dec_76" localSheetId="51">#REF!</definedName>
    <definedName name="Dec_76" localSheetId="53">#REF!</definedName>
    <definedName name="Dec_76" localSheetId="54">#REF!</definedName>
    <definedName name="Dec_76" localSheetId="56">#REF!</definedName>
    <definedName name="Dec_76" localSheetId="57">#REF!</definedName>
    <definedName name="Dec_76" localSheetId="58">#REF!</definedName>
    <definedName name="Dec_76" localSheetId="60">#REF!</definedName>
    <definedName name="Dec_76" localSheetId="61">#REF!</definedName>
    <definedName name="Dec_76" localSheetId="62">#REF!</definedName>
    <definedName name="Dec_76" localSheetId="63">#REF!</definedName>
    <definedName name="Dec_76" localSheetId="64">#REF!</definedName>
    <definedName name="Dec_76" localSheetId="66">#REF!</definedName>
    <definedName name="Dec_76" localSheetId="67">#REF!</definedName>
    <definedName name="Dec_76" localSheetId="68">#REF!</definedName>
    <definedName name="Dec_76" localSheetId="69">#REF!</definedName>
    <definedName name="Dec_76" localSheetId="71">#REF!</definedName>
    <definedName name="Dec_76" localSheetId="72">#REF!</definedName>
    <definedName name="Dec_76" localSheetId="73">#REF!</definedName>
    <definedName name="Dec_76">#REF!</definedName>
    <definedName name="Dec_77" localSheetId="1">#REF!</definedName>
    <definedName name="Dec_77" localSheetId="11">#REF!</definedName>
    <definedName name="Dec_77" localSheetId="12">#REF!</definedName>
    <definedName name="Dec_77" localSheetId="13">#REF!</definedName>
    <definedName name="Dec_77" localSheetId="23">#REF!</definedName>
    <definedName name="Dec_77" localSheetId="24">#REF!</definedName>
    <definedName name="Dec_77" localSheetId="26">#REF!</definedName>
    <definedName name="Dec_77" localSheetId="28">#REF!</definedName>
    <definedName name="Dec_77" localSheetId="29">#REF!</definedName>
    <definedName name="Dec_77" localSheetId="31">#REF!</definedName>
    <definedName name="Dec_77" localSheetId="41">#REF!</definedName>
    <definedName name="Dec_77" localSheetId="4">#REF!</definedName>
    <definedName name="Dec_77" localSheetId="46">#REF!</definedName>
    <definedName name="Dec_77" localSheetId="47">#REF!</definedName>
    <definedName name="Dec_77" localSheetId="48">#REF!</definedName>
    <definedName name="Dec_77" localSheetId="49">#REF!</definedName>
    <definedName name="Dec_77" localSheetId="50">#REF!</definedName>
    <definedName name="Dec_77" localSheetId="51">#REF!</definedName>
    <definedName name="Dec_77" localSheetId="53">#REF!</definedName>
    <definedName name="Dec_77" localSheetId="54">#REF!</definedName>
    <definedName name="Dec_77" localSheetId="56">#REF!</definedName>
    <definedName name="Dec_77" localSheetId="57">#REF!</definedName>
    <definedName name="Dec_77" localSheetId="58">#REF!</definedName>
    <definedName name="Dec_77" localSheetId="60">#REF!</definedName>
    <definedName name="Dec_77" localSheetId="61">#REF!</definedName>
    <definedName name="Dec_77" localSheetId="62">#REF!</definedName>
    <definedName name="Dec_77" localSheetId="63">#REF!</definedName>
    <definedName name="Dec_77" localSheetId="64">#REF!</definedName>
    <definedName name="Dec_77" localSheetId="66">#REF!</definedName>
    <definedName name="Dec_77" localSheetId="67">#REF!</definedName>
    <definedName name="Dec_77" localSheetId="68">#REF!</definedName>
    <definedName name="Dec_77" localSheetId="69">#REF!</definedName>
    <definedName name="Dec_77" localSheetId="71">#REF!</definedName>
    <definedName name="Dec_77" localSheetId="72">#REF!</definedName>
    <definedName name="Dec_77" localSheetId="73">#REF!</definedName>
    <definedName name="Dec_77">#REF!</definedName>
    <definedName name="Dec_78" localSheetId="1">#REF!</definedName>
    <definedName name="Dec_78" localSheetId="11">#REF!</definedName>
    <definedName name="Dec_78" localSheetId="12">#REF!</definedName>
    <definedName name="Dec_78" localSheetId="13">#REF!</definedName>
    <definedName name="Dec_78" localSheetId="23">#REF!</definedName>
    <definedName name="Dec_78" localSheetId="24">#REF!</definedName>
    <definedName name="Dec_78" localSheetId="26">#REF!</definedName>
    <definedName name="Dec_78" localSheetId="28">#REF!</definedName>
    <definedName name="Dec_78" localSheetId="29">#REF!</definedName>
    <definedName name="Dec_78" localSheetId="31">#REF!</definedName>
    <definedName name="Dec_78" localSheetId="41">#REF!</definedName>
    <definedName name="Dec_78" localSheetId="4">#REF!</definedName>
    <definedName name="Dec_78" localSheetId="46">#REF!</definedName>
    <definedName name="Dec_78" localSheetId="47">#REF!</definedName>
    <definedName name="Dec_78" localSheetId="48">#REF!</definedName>
    <definedName name="Dec_78" localSheetId="49">#REF!</definedName>
    <definedName name="Dec_78" localSheetId="50">#REF!</definedName>
    <definedName name="Dec_78" localSheetId="51">#REF!</definedName>
    <definedName name="Dec_78" localSheetId="53">#REF!</definedName>
    <definedName name="Dec_78" localSheetId="54">#REF!</definedName>
    <definedName name="Dec_78" localSheetId="56">#REF!</definedName>
    <definedName name="Dec_78" localSheetId="57">#REF!</definedName>
    <definedName name="Dec_78" localSheetId="58">#REF!</definedName>
    <definedName name="Dec_78" localSheetId="60">#REF!</definedName>
    <definedName name="Dec_78" localSheetId="61">#REF!</definedName>
    <definedName name="Dec_78" localSheetId="62">#REF!</definedName>
    <definedName name="Dec_78" localSheetId="63">#REF!</definedName>
    <definedName name="Dec_78" localSheetId="64">#REF!</definedName>
    <definedName name="Dec_78" localSheetId="66">#REF!</definedName>
    <definedName name="Dec_78" localSheetId="67">#REF!</definedName>
    <definedName name="Dec_78" localSheetId="68">#REF!</definedName>
    <definedName name="Dec_78" localSheetId="69">#REF!</definedName>
    <definedName name="Dec_78" localSheetId="71">#REF!</definedName>
    <definedName name="Dec_78" localSheetId="72">#REF!</definedName>
    <definedName name="Dec_78" localSheetId="73">#REF!</definedName>
    <definedName name="Dec_78">#REF!</definedName>
    <definedName name="Dec_79" localSheetId="1">#REF!</definedName>
    <definedName name="Dec_79" localSheetId="11">#REF!</definedName>
    <definedName name="Dec_79" localSheetId="12">#REF!</definedName>
    <definedName name="Dec_79" localSheetId="13">#REF!</definedName>
    <definedName name="Dec_79" localSheetId="23">#REF!</definedName>
    <definedName name="Dec_79" localSheetId="24">#REF!</definedName>
    <definedName name="Dec_79" localSheetId="26">#REF!</definedName>
    <definedName name="Dec_79" localSheetId="28">#REF!</definedName>
    <definedName name="Dec_79" localSheetId="29">#REF!</definedName>
    <definedName name="Dec_79" localSheetId="31">#REF!</definedName>
    <definedName name="Dec_79" localSheetId="41">#REF!</definedName>
    <definedName name="Dec_79" localSheetId="4">#REF!</definedName>
    <definedName name="Dec_79" localSheetId="46">#REF!</definedName>
    <definedName name="Dec_79" localSheetId="47">#REF!</definedName>
    <definedName name="Dec_79" localSheetId="48">#REF!</definedName>
    <definedName name="Dec_79" localSheetId="49">#REF!</definedName>
    <definedName name="Dec_79" localSheetId="50">#REF!</definedName>
    <definedName name="Dec_79" localSheetId="51">#REF!</definedName>
    <definedName name="Dec_79" localSheetId="53">#REF!</definedName>
    <definedName name="Dec_79" localSheetId="54">#REF!</definedName>
    <definedName name="Dec_79" localSheetId="56">#REF!</definedName>
    <definedName name="Dec_79" localSheetId="57">#REF!</definedName>
    <definedName name="Dec_79" localSheetId="58">#REF!</definedName>
    <definedName name="Dec_79" localSheetId="60">#REF!</definedName>
    <definedName name="Dec_79" localSheetId="61">#REF!</definedName>
    <definedName name="Dec_79" localSheetId="62">#REF!</definedName>
    <definedName name="Dec_79" localSheetId="63">#REF!</definedName>
    <definedName name="Dec_79" localSheetId="64">#REF!</definedName>
    <definedName name="Dec_79" localSheetId="66">#REF!</definedName>
    <definedName name="Dec_79" localSheetId="67">#REF!</definedName>
    <definedName name="Dec_79" localSheetId="68">#REF!</definedName>
    <definedName name="Dec_79" localSheetId="69">#REF!</definedName>
    <definedName name="Dec_79" localSheetId="71">#REF!</definedName>
    <definedName name="Dec_79" localSheetId="72">#REF!</definedName>
    <definedName name="Dec_79" localSheetId="73">#REF!</definedName>
    <definedName name="Dec_79">#REF!</definedName>
    <definedName name="Dec_80" localSheetId="1">#REF!</definedName>
    <definedName name="Dec_80" localSheetId="11">#REF!</definedName>
    <definedName name="Dec_80" localSheetId="12">#REF!</definedName>
    <definedName name="Dec_80" localSheetId="13">#REF!</definedName>
    <definedName name="Dec_80" localSheetId="23">#REF!</definedName>
    <definedName name="Dec_80" localSheetId="24">#REF!</definedName>
    <definedName name="Dec_80" localSheetId="26">#REF!</definedName>
    <definedName name="Dec_80" localSheetId="28">#REF!</definedName>
    <definedName name="Dec_80" localSheetId="29">#REF!</definedName>
    <definedName name="Dec_80" localSheetId="31">#REF!</definedName>
    <definedName name="Dec_80" localSheetId="41">#REF!</definedName>
    <definedName name="Dec_80" localSheetId="4">#REF!</definedName>
    <definedName name="Dec_80" localSheetId="46">#REF!</definedName>
    <definedName name="Dec_80" localSheetId="47">#REF!</definedName>
    <definedName name="Dec_80" localSheetId="48">#REF!</definedName>
    <definedName name="Dec_80" localSheetId="49">#REF!</definedName>
    <definedName name="Dec_80" localSheetId="50">#REF!</definedName>
    <definedName name="Dec_80" localSheetId="51">#REF!</definedName>
    <definedName name="Dec_80" localSheetId="53">#REF!</definedName>
    <definedName name="Dec_80" localSheetId="54">#REF!</definedName>
    <definedName name="Dec_80" localSheetId="56">#REF!</definedName>
    <definedName name="Dec_80" localSheetId="57">#REF!</definedName>
    <definedName name="Dec_80" localSheetId="58">#REF!</definedName>
    <definedName name="Dec_80" localSheetId="60">#REF!</definedName>
    <definedName name="Dec_80" localSheetId="61">#REF!</definedName>
    <definedName name="Dec_80" localSheetId="62">#REF!</definedName>
    <definedName name="Dec_80" localSheetId="63">#REF!</definedName>
    <definedName name="Dec_80" localSheetId="64">#REF!</definedName>
    <definedName name="Dec_80" localSheetId="66">#REF!</definedName>
    <definedName name="Dec_80" localSheetId="67">#REF!</definedName>
    <definedName name="Dec_80" localSheetId="68">#REF!</definedName>
    <definedName name="Dec_80" localSheetId="69">#REF!</definedName>
    <definedName name="Dec_80" localSheetId="71">#REF!</definedName>
    <definedName name="Dec_80" localSheetId="72">#REF!</definedName>
    <definedName name="Dec_80" localSheetId="73">#REF!</definedName>
    <definedName name="Dec_80">#REF!</definedName>
    <definedName name="Dec_81" localSheetId="1">#REF!</definedName>
    <definedName name="Dec_81" localSheetId="11">#REF!</definedName>
    <definedName name="Dec_81" localSheetId="12">#REF!</definedName>
    <definedName name="Dec_81" localSheetId="13">#REF!</definedName>
    <definedName name="Dec_81" localSheetId="23">#REF!</definedName>
    <definedName name="Dec_81" localSheetId="24">#REF!</definedName>
    <definedName name="Dec_81" localSheetId="26">#REF!</definedName>
    <definedName name="Dec_81" localSheetId="28">#REF!</definedName>
    <definedName name="Dec_81" localSheetId="29">#REF!</definedName>
    <definedName name="Dec_81" localSheetId="31">#REF!</definedName>
    <definedName name="Dec_81" localSheetId="41">#REF!</definedName>
    <definedName name="Dec_81" localSheetId="4">#REF!</definedName>
    <definedName name="Dec_81" localSheetId="46">#REF!</definedName>
    <definedName name="Dec_81" localSheetId="47">#REF!</definedName>
    <definedName name="Dec_81" localSheetId="48">#REF!</definedName>
    <definedName name="Dec_81" localSheetId="49">#REF!</definedName>
    <definedName name="Dec_81" localSheetId="50">#REF!</definedName>
    <definedName name="Dec_81" localSheetId="51">#REF!</definedName>
    <definedName name="Dec_81" localSheetId="53">#REF!</definedName>
    <definedName name="Dec_81" localSheetId="54">#REF!</definedName>
    <definedName name="Dec_81" localSheetId="56">#REF!</definedName>
    <definedName name="Dec_81" localSheetId="57">#REF!</definedName>
    <definedName name="Dec_81" localSheetId="58">#REF!</definedName>
    <definedName name="Dec_81" localSheetId="60">#REF!</definedName>
    <definedName name="Dec_81" localSheetId="61">#REF!</definedName>
    <definedName name="Dec_81" localSheetId="62">#REF!</definedName>
    <definedName name="Dec_81" localSheetId="63">#REF!</definedName>
    <definedName name="Dec_81" localSheetId="64">#REF!</definedName>
    <definedName name="Dec_81" localSheetId="66">#REF!</definedName>
    <definedName name="Dec_81" localSheetId="67">#REF!</definedName>
    <definedName name="Dec_81" localSheetId="68">#REF!</definedName>
    <definedName name="Dec_81" localSheetId="69">#REF!</definedName>
    <definedName name="Dec_81" localSheetId="71">#REF!</definedName>
    <definedName name="Dec_81" localSheetId="72">#REF!</definedName>
    <definedName name="Dec_81" localSheetId="73">#REF!</definedName>
    <definedName name="Dec_81">#REF!</definedName>
    <definedName name="Dec_82" localSheetId="1">#REF!</definedName>
    <definedName name="Dec_82" localSheetId="11">#REF!</definedName>
    <definedName name="Dec_82" localSheetId="12">#REF!</definedName>
    <definedName name="Dec_82" localSheetId="13">#REF!</definedName>
    <definedName name="Dec_82" localSheetId="23">#REF!</definedName>
    <definedName name="Dec_82" localSheetId="24">#REF!</definedName>
    <definedName name="Dec_82" localSheetId="26">#REF!</definedName>
    <definedName name="Dec_82" localSheetId="28">#REF!</definedName>
    <definedName name="Dec_82" localSheetId="29">#REF!</definedName>
    <definedName name="Dec_82" localSheetId="31">#REF!</definedName>
    <definedName name="Dec_82" localSheetId="41">#REF!</definedName>
    <definedName name="Dec_82" localSheetId="4">#REF!</definedName>
    <definedName name="Dec_82" localSheetId="46">#REF!</definedName>
    <definedName name="Dec_82" localSheetId="47">#REF!</definedName>
    <definedName name="Dec_82" localSheetId="48">#REF!</definedName>
    <definedName name="Dec_82" localSheetId="49">#REF!</definedName>
    <definedName name="Dec_82" localSheetId="50">#REF!</definedName>
    <definedName name="Dec_82" localSheetId="51">#REF!</definedName>
    <definedName name="Dec_82" localSheetId="53">#REF!</definedName>
    <definedName name="Dec_82" localSheetId="54">#REF!</definedName>
    <definedName name="Dec_82" localSheetId="56">#REF!</definedName>
    <definedName name="Dec_82" localSheetId="57">#REF!</definedName>
    <definedName name="Dec_82" localSheetId="58">#REF!</definedName>
    <definedName name="Dec_82" localSheetId="60">#REF!</definedName>
    <definedName name="Dec_82" localSheetId="61">#REF!</definedName>
    <definedName name="Dec_82" localSheetId="62">#REF!</definedName>
    <definedName name="Dec_82" localSheetId="63">#REF!</definedName>
    <definedName name="Dec_82" localSheetId="64">#REF!</definedName>
    <definedName name="Dec_82" localSheetId="66">#REF!</definedName>
    <definedName name="Dec_82" localSheetId="67">#REF!</definedName>
    <definedName name="Dec_82" localSheetId="68">#REF!</definedName>
    <definedName name="Dec_82" localSheetId="69">#REF!</definedName>
    <definedName name="Dec_82" localSheetId="71">#REF!</definedName>
    <definedName name="Dec_82" localSheetId="72">#REF!</definedName>
    <definedName name="Dec_82" localSheetId="73">#REF!</definedName>
    <definedName name="Dec_82">#REF!</definedName>
    <definedName name="Dec_83" localSheetId="1">#REF!</definedName>
    <definedName name="Dec_83" localSheetId="11">#REF!</definedName>
    <definedName name="Dec_83" localSheetId="12">#REF!</definedName>
    <definedName name="Dec_83" localSheetId="13">#REF!</definedName>
    <definedName name="Dec_83" localSheetId="23">#REF!</definedName>
    <definedName name="Dec_83" localSheetId="24">#REF!</definedName>
    <definedName name="Dec_83" localSheetId="26">#REF!</definedName>
    <definedName name="Dec_83" localSheetId="28">#REF!</definedName>
    <definedName name="Dec_83" localSheetId="29">#REF!</definedName>
    <definedName name="Dec_83" localSheetId="31">#REF!</definedName>
    <definedName name="Dec_83" localSheetId="41">#REF!</definedName>
    <definedName name="Dec_83" localSheetId="4">#REF!</definedName>
    <definedName name="Dec_83" localSheetId="46">#REF!</definedName>
    <definedName name="Dec_83" localSheetId="47">#REF!</definedName>
    <definedName name="Dec_83" localSheetId="48">#REF!</definedName>
    <definedName name="Dec_83" localSheetId="49">#REF!</definedName>
    <definedName name="Dec_83" localSheetId="50">#REF!</definedName>
    <definedName name="Dec_83" localSheetId="51">#REF!</definedName>
    <definedName name="Dec_83" localSheetId="53">#REF!</definedName>
    <definedName name="Dec_83" localSheetId="54">#REF!</definedName>
    <definedName name="Dec_83" localSheetId="56">#REF!</definedName>
    <definedName name="Dec_83" localSheetId="57">#REF!</definedName>
    <definedName name="Dec_83" localSheetId="58">#REF!</definedName>
    <definedName name="Dec_83" localSheetId="60">#REF!</definedName>
    <definedName name="Dec_83" localSheetId="61">#REF!</definedName>
    <definedName name="Dec_83" localSheetId="62">#REF!</definedName>
    <definedName name="Dec_83" localSheetId="63">#REF!</definedName>
    <definedName name="Dec_83" localSheetId="64">#REF!</definedName>
    <definedName name="Dec_83" localSheetId="66">#REF!</definedName>
    <definedName name="Dec_83" localSheetId="67">#REF!</definedName>
    <definedName name="Dec_83" localSheetId="68">#REF!</definedName>
    <definedName name="Dec_83" localSheetId="69">#REF!</definedName>
    <definedName name="Dec_83" localSheetId="71">#REF!</definedName>
    <definedName name="Dec_83" localSheetId="72">#REF!</definedName>
    <definedName name="Dec_83" localSheetId="73">#REF!</definedName>
    <definedName name="Dec_83">#REF!</definedName>
    <definedName name="Dec_84" localSheetId="1">#REF!</definedName>
    <definedName name="Dec_84" localSheetId="11">#REF!</definedName>
    <definedName name="Dec_84" localSheetId="12">#REF!</definedName>
    <definedName name="Dec_84" localSheetId="13">#REF!</definedName>
    <definedName name="Dec_84" localSheetId="23">#REF!</definedName>
    <definedName name="Dec_84" localSheetId="24">#REF!</definedName>
    <definedName name="Dec_84" localSheetId="26">#REF!</definedName>
    <definedName name="Dec_84" localSheetId="28">#REF!</definedName>
    <definedName name="Dec_84" localSheetId="29">#REF!</definedName>
    <definedName name="Dec_84" localSheetId="31">#REF!</definedName>
    <definedName name="Dec_84" localSheetId="41">#REF!</definedName>
    <definedName name="Dec_84" localSheetId="4">#REF!</definedName>
    <definedName name="Dec_84" localSheetId="46">#REF!</definedName>
    <definedName name="Dec_84" localSheetId="47">#REF!</definedName>
    <definedName name="Dec_84" localSheetId="48">#REF!</definedName>
    <definedName name="Dec_84" localSheetId="49">#REF!</definedName>
    <definedName name="Dec_84" localSheetId="50">#REF!</definedName>
    <definedName name="Dec_84" localSheetId="51">#REF!</definedName>
    <definedName name="Dec_84" localSheetId="53">#REF!</definedName>
    <definedName name="Dec_84" localSheetId="54">#REF!</definedName>
    <definedName name="Dec_84" localSheetId="56">#REF!</definedName>
    <definedName name="Dec_84" localSheetId="57">#REF!</definedName>
    <definedName name="Dec_84" localSheetId="58">#REF!</definedName>
    <definedName name="Dec_84" localSheetId="60">#REF!</definedName>
    <definedName name="Dec_84" localSheetId="61">#REF!</definedName>
    <definedName name="Dec_84" localSheetId="62">#REF!</definedName>
    <definedName name="Dec_84" localSheetId="63">#REF!</definedName>
    <definedName name="Dec_84" localSheetId="64">#REF!</definedName>
    <definedName name="Dec_84" localSheetId="66">#REF!</definedName>
    <definedName name="Dec_84" localSheetId="67">#REF!</definedName>
    <definedName name="Dec_84" localSheetId="68">#REF!</definedName>
    <definedName name="Dec_84" localSheetId="69">#REF!</definedName>
    <definedName name="Dec_84" localSheetId="71">#REF!</definedName>
    <definedName name="Dec_84" localSheetId="72">#REF!</definedName>
    <definedName name="Dec_84" localSheetId="73">#REF!</definedName>
    <definedName name="Dec_84">#REF!</definedName>
    <definedName name="Dec_85" localSheetId="1">#REF!</definedName>
    <definedName name="Dec_85" localSheetId="11">#REF!</definedName>
    <definedName name="Dec_85" localSheetId="12">#REF!</definedName>
    <definedName name="Dec_85" localSheetId="13">#REF!</definedName>
    <definedName name="Dec_85" localSheetId="23">#REF!</definedName>
    <definedName name="Dec_85" localSheetId="24">#REF!</definedName>
    <definedName name="Dec_85" localSheetId="26">#REF!</definedName>
    <definedName name="Dec_85" localSheetId="28">#REF!</definedName>
    <definedName name="Dec_85" localSheetId="29">#REF!</definedName>
    <definedName name="Dec_85" localSheetId="31">#REF!</definedName>
    <definedName name="Dec_85" localSheetId="41">#REF!</definedName>
    <definedName name="Dec_85" localSheetId="4">#REF!</definedName>
    <definedName name="Dec_85" localSheetId="46">#REF!</definedName>
    <definedName name="Dec_85" localSheetId="47">#REF!</definedName>
    <definedName name="Dec_85" localSheetId="48">#REF!</definedName>
    <definedName name="Dec_85" localSheetId="49">#REF!</definedName>
    <definedName name="Dec_85" localSheetId="50">#REF!</definedName>
    <definedName name="Dec_85" localSheetId="51">#REF!</definedName>
    <definedName name="Dec_85" localSheetId="53">#REF!</definedName>
    <definedName name="Dec_85" localSheetId="54">#REF!</definedName>
    <definedName name="Dec_85" localSheetId="56">#REF!</definedName>
    <definedName name="Dec_85" localSheetId="57">#REF!</definedName>
    <definedName name="Dec_85" localSheetId="58">#REF!</definedName>
    <definedName name="Dec_85" localSheetId="60">#REF!</definedName>
    <definedName name="Dec_85" localSheetId="61">#REF!</definedName>
    <definedName name="Dec_85" localSheetId="62">#REF!</definedName>
    <definedName name="Dec_85" localSheetId="63">#REF!</definedName>
    <definedName name="Dec_85" localSheetId="64">#REF!</definedName>
    <definedName name="Dec_85" localSheetId="66">#REF!</definedName>
    <definedName name="Dec_85" localSheetId="67">#REF!</definedName>
    <definedName name="Dec_85" localSheetId="68">#REF!</definedName>
    <definedName name="Dec_85" localSheetId="69">#REF!</definedName>
    <definedName name="Dec_85" localSheetId="71">#REF!</definedName>
    <definedName name="Dec_85" localSheetId="72">#REF!</definedName>
    <definedName name="Dec_85" localSheetId="73">#REF!</definedName>
    <definedName name="Dec_85">#REF!</definedName>
    <definedName name="Dec_86" localSheetId="1">#REF!</definedName>
    <definedName name="Dec_86" localSheetId="11">#REF!</definedName>
    <definedName name="Dec_86" localSheetId="12">#REF!</definedName>
    <definedName name="Dec_86" localSheetId="13">#REF!</definedName>
    <definedName name="Dec_86" localSheetId="23">#REF!</definedName>
    <definedName name="Dec_86" localSheetId="24">#REF!</definedName>
    <definedName name="Dec_86" localSheetId="26">#REF!</definedName>
    <definedName name="Dec_86" localSheetId="28">#REF!</definedName>
    <definedName name="Dec_86" localSheetId="29">#REF!</definedName>
    <definedName name="Dec_86" localSheetId="31">#REF!</definedName>
    <definedName name="Dec_86" localSheetId="41">#REF!</definedName>
    <definedName name="Dec_86" localSheetId="4">#REF!</definedName>
    <definedName name="Dec_86" localSheetId="46">#REF!</definedName>
    <definedName name="Dec_86" localSheetId="47">#REF!</definedName>
    <definedName name="Dec_86" localSheetId="48">#REF!</definedName>
    <definedName name="Dec_86" localSheetId="49">#REF!</definedName>
    <definedName name="Dec_86" localSheetId="50">#REF!</definedName>
    <definedName name="Dec_86" localSheetId="51">#REF!</definedName>
    <definedName name="Dec_86" localSheetId="53">#REF!</definedName>
    <definedName name="Dec_86" localSheetId="54">#REF!</definedName>
    <definedName name="Dec_86" localSheetId="56">#REF!</definedName>
    <definedName name="Dec_86" localSheetId="57">#REF!</definedName>
    <definedName name="Dec_86" localSheetId="58">#REF!</definedName>
    <definedName name="Dec_86" localSheetId="60">#REF!</definedName>
    <definedName name="Dec_86" localSheetId="61">#REF!</definedName>
    <definedName name="Dec_86" localSheetId="62">#REF!</definedName>
    <definedName name="Dec_86" localSheetId="63">#REF!</definedName>
    <definedName name="Dec_86" localSheetId="64">#REF!</definedName>
    <definedName name="Dec_86" localSheetId="66">#REF!</definedName>
    <definedName name="Dec_86" localSheetId="67">#REF!</definedName>
    <definedName name="Dec_86" localSheetId="68">#REF!</definedName>
    <definedName name="Dec_86" localSheetId="69">#REF!</definedName>
    <definedName name="Dec_86" localSheetId="71">#REF!</definedName>
    <definedName name="Dec_86" localSheetId="72">#REF!</definedName>
    <definedName name="Dec_86" localSheetId="73">#REF!</definedName>
    <definedName name="Dec_86">#REF!</definedName>
    <definedName name="Dec_87" localSheetId="1">#REF!</definedName>
    <definedName name="Dec_87" localSheetId="11">#REF!</definedName>
    <definedName name="Dec_87" localSheetId="12">#REF!</definedName>
    <definedName name="Dec_87" localSheetId="13">#REF!</definedName>
    <definedName name="Dec_87" localSheetId="23">#REF!</definedName>
    <definedName name="Dec_87" localSheetId="24">#REF!</definedName>
    <definedName name="Dec_87" localSheetId="26">#REF!</definedName>
    <definedName name="Dec_87" localSheetId="28">#REF!</definedName>
    <definedName name="Dec_87" localSheetId="29">#REF!</definedName>
    <definedName name="Dec_87" localSheetId="31">#REF!</definedName>
    <definedName name="Dec_87" localSheetId="41">#REF!</definedName>
    <definedName name="Dec_87" localSheetId="4">#REF!</definedName>
    <definedName name="Dec_87" localSheetId="46">#REF!</definedName>
    <definedName name="Dec_87" localSheetId="47">#REF!</definedName>
    <definedName name="Dec_87" localSheetId="48">#REF!</definedName>
    <definedName name="Dec_87" localSheetId="49">#REF!</definedName>
    <definedName name="Dec_87" localSheetId="50">#REF!</definedName>
    <definedName name="Dec_87" localSheetId="51">#REF!</definedName>
    <definedName name="Dec_87" localSheetId="53">#REF!</definedName>
    <definedName name="Dec_87" localSheetId="54">#REF!</definedName>
    <definedName name="Dec_87" localSheetId="56">#REF!</definedName>
    <definedName name="Dec_87" localSheetId="57">#REF!</definedName>
    <definedName name="Dec_87" localSheetId="58">#REF!</definedName>
    <definedName name="Dec_87" localSheetId="60">#REF!</definedName>
    <definedName name="Dec_87" localSheetId="61">#REF!</definedName>
    <definedName name="Dec_87" localSheetId="62">#REF!</definedName>
    <definedName name="Dec_87" localSheetId="63">#REF!</definedName>
    <definedName name="Dec_87" localSheetId="64">#REF!</definedName>
    <definedName name="Dec_87" localSheetId="66">#REF!</definedName>
    <definedName name="Dec_87" localSheetId="67">#REF!</definedName>
    <definedName name="Dec_87" localSheetId="68">#REF!</definedName>
    <definedName name="Dec_87" localSheetId="69">#REF!</definedName>
    <definedName name="Dec_87" localSheetId="71">#REF!</definedName>
    <definedName name="Dec_87" localSheetId="72">#REF!</definedName>
    <definedName name="Dec_87" localSheetId="73">#REF!</definedName>
    <definedName name="Dec_87">#REF!</definedName>
    <definedName name="Dec_88" localSheetId="1">#REF!</definedName>
    <definedName name="Dec_88" localSheetId="11">#REF!</definedName>
    <definedName name="Dec_88" localSheetId="12">#REF!</definedName>
    <definedName name="Dec_88" localSheetId="13">#REF!</definedName>
    <definedName name="Dec_88" localSheetId="23">#REF!</definedName>
    <definedName name="Dec_88" localSheetId="24">#REF!</definedName>
    <definedName name="Dec_88" localSheetId="26">#REF!</definedName>
    <definedName name="Dec_88" localSheetId="28">#REF!</definedName>
    <definedName name="Dec_88" localSheetId="29">#REF!</definedName>
    <definedName name="Dec_88" localSheetId="31">#REF!</definedName>
    <definedName name="Dec_88" localSheetId="41">#REF!</definedName>
    <definedName name="Dec_88" localSheetId="4">#REF!</definedName>
    <definedName name="Dec_88" localSheetId="46">#REF!</definedName>
    <definedName name="Dec_88" localSheetId="47">#REF!</definedName>
    <definedName name="Dec_88" localSheetId="48">#REF!</definedName>
    <definedName name="Dec_88" localSheetId="49">#REF!</definedName>
    <definedName name="Dec_88" localSheetId="50">#REF!</definedName>
    <definedName name="Dec_88" localSheetId="51">#REF!</definedName>
    <definedName name="Dec_88" localSheetId="53">#REF!</definedName>
    <definedName name="Dec_88" localSheetId="54">#REF!</definedName>
    <definedName name="Dec_88" localSheetId="56">#REF!</definedName>
    <definedName name="Dec_88" localSheetId="57">#REF!</definedName>
    <definedName name="Dec_88" localSheetId="58">#REF!</definedName>
    <definedName name="Dec_88" localSheetId="60">#REF!</definedName>
    <definedName name="Dec_88" localSheetId="61">#REF!</definedName>
    <definedName name="Dec_88" localSheetId="62">#REF!</definedName>
    <definedName name="Dec_88" localSheetId="63">#REF!</definedName>
    <definedName name="Dec_88" localSheetId="64">#REF!</definedName>
    <definedName name="Dec_88" localSheetId="66">#REF!</definedName>
    <definedName name="Dec_88" localSheetId="67">#REF!</definedName>
    <definedName name="Dec_88" localSheetId="68">#REF!</definedName>
    <definedName name="Dec_88" localSheetId="69">#REF!</definedName>
    <definedName name="Dec_88" localSheetId="71">#REF!</definedName>
    <definedName name="Dec_88" localSheetId="72">#REF!</definedName>
    <definedName name="Dec_88" localSheetId="73">#REF!</definedName>
    <definedName name="Dec_88">#REF!</definedName>
    <definedName name="Dec_89" localSheetId="1">#REF!</definedName>
    <definedName name="Dec_89" localSheetId="11">#REF!</definedName>
    <definedName name="Dec_89" localSheetId="12">#REF!</definedName>
    <definedName name="Dec_89" localSheetId="13">#REF!</definedName>
    <definedName name="Dec_89" localSheetId="23">#REF!</definedName>
    <definedName name="Dec_89" localSheetId="24">#REF!</definedName>
    <definedName name="Dec_89" localSheetId="26">#REF!</definedName>
    <definedName name="Dec_89" localSheetId="28">#REF!</definedName>
    <definedName name="Dec_89" localSheetId="29">#REF!</definedName>
    <definedName name="Dec_89" localSheetId="31">#REF!</definedName>
    <definedName name="Dec_89" localSheetId="41">#REF!</definedName>
    <definedName name="Dec_89" localSheetId="4">#REF!</definedName>
    <definedName name="Dec_89" localSheetId="46">#REF!</definedName>
    <definedName name="Dec_89" localSheetId="47">#REF!</definedName>
    <definedName name="Dec_89" localSheetId="48">#REF!</definedName>
    <definedName name="Dec_89" localSheetId="49">#REF!</definedName>
    <definedName name="Dec_89" localSheetId="50">#REF!</definedName>
    <definedName name="Dec_89" localSheetId="51">#REF!</definedName>
    <definedName name="Dec_89" localSheetId="53">#REF!</definedName>
    <definedName name="Dec_89" localSheetId="54">#REF!</definedName>
    <definedName name="Dec_89" localSheetId="56">#REF!</definedName>
    <definedName name="Dec_89" localSheetId="57">#REF!</definedName>
    <definedName name="Dec_89" localSheetId="58">#REF!</definedName>
    <definedName name="Dec_89" localSheetId="60">#REF!</definedName>
    <definedName name="Dec_89" localSheetId="61">#REF!</definedName>
    <definedName name="Dec_89" localSheetId="62">#REF!</definedName>
    <definedName name="Dec_89" localSheetId="63">#REF!</definedName>
    <definedName name="Dec_89" localSheetId="64">#REF!</definedName>
    <definedName name="Dec_89" localSheetId="66">#REF!</definedName>
    <definedName name="Dec_89" localSheetId="67">#REF!</definedName>
    <definedName name="Dec_89" localSheetId="68">#REF!</definedName>
    <definedName name="Dec_89" localSheetId="69">#REF!</definedName>
    <definedName name="Dec_89" localSheetId="71">#REF!</definedName>
    <definedName name="Dec_89" localSheetId="72">#REF!</definedName>
    <definedName name="Dec_89" localSheetId="73">#REF!</definedName>
    <definedName name="Dec_89">#REF!</definedName>
    <definedName name="Dec_90" localSheetId="1">#REF!</definedName>
    <definedName name="Dec_90" localSheetId="11">#REF!</definedName>
    <definedName name="Dec_90" localSheetId="12">#REF!</definedName>
    <definedName name="Dec_90" localSheetId="13">#REF!</definedName>
    <definedName name="Dec_90" localSheetId="23">#REF!</definedName>
    <definedName name="Dec_90" localSheetId="24">#REF!</definedName>
    <definedName name="Dec_90" localSheetId="26">#REF!</definedName>
    <definedName name="Dec_90" localSheetId="28">#REF!</definedName>
    <definedName name="Dec_90" localSheetId="29">#REF!</definedName>
    <definedName name="Dec_90" localSheetId="31">#REF!</definedName>
    <definedName name="Dec_90" localSheetId="41">#REF!</definedName>
    <definedName name="Dec_90" localSheetId="4">#REF!</definedName>
    <definedName name="Dec_90" localSheetId="46">#REF!</definedName>
    <definedName name="Dec_90" localSheetId="47">#REF!</definedName>
    <definedName name="Dec_90" localSheetId="48">#REF!</definedName>
    <definedName name="Dec_90" localSheetId="49">#REF!</definedName>
    <definedName name="Dec_90" localSheetId="50">#REF!</definedName>
    <definedName name="Dec_90" localSheetId="51">#REF!</definedName>
    <definedName name="Dec_90" localSheetId="53">#REF!</definedName>
    <definedName name="Dec_90" localSheetId="54">#REF!</definedName>
    <definedName name="Dec_90" localSheetId="56">#REF!</definedName>
    <definedName name="Dec_90" localSheetId="57">#REF!</definedName>
    <definedName name="Dec_90" localSheetId="58">#REF!</definedName>
    <definedName name="Dec_90" localSheetId="60">#REF!</definedName>
    <definedName name="Dec_90" localSheetId="61">#REF!</definedName>
    <definedName name="Dec_90" localSheetId="62">#REF!</definedName>
    <definedName name="Dec_90" localSheetId="63">#REF!</definedName>
    <definedName name="Dec_90" localSheetId="64">#REF!</definedName>
    <definedName name="Dec_90" localSheetId="66">#REF!</definedName>
    <definedName name="Dec_90" localSheetId="67">#REF!</definedName>
    <definedName name="Dec_90" localSheetId="68">#REF!</definedName>
    <definedName name="Dec_90" localSheetId="69">#REF!</definedName>
    <definedName name="Dec_90" localSheetId="71">#REF!</definedName>
    <definedName name="Dec_90" localSheetId="72">#REF!</definedName>
    <definedName name="Dec_90" localSheetId="73">#REF!</definedName>
    <definedName name="Dec_90">#REF!</definedName>
    <definedName name="Dec_91" localSheetId="1">#REF!</definedName>
    <definedName name="Dec_91" localSheetId="11">#REF!</definedName>
    <definedName name="Dec_91" localSheetId="12">#REF!</definedName>
    <definedName name="Dec_91" localSheetId="13">#REF!</definedName>
    <definedName name="Dec_91" localSheetId="23">#REF!</definedName>
    <definedName name="Dec_91" localSheetId="24">#REF!</definedName>
    <definedName name="Dec_91" localSheetId="26">#REF!</definedName>
    <definedName name="Dec_91" localSheetId="28">#REF!</definedName>
    <definedName name="Dec_91" localSheetId="29">#REF!</definedName>
    <definedName name="Dec_91" localSheetId="31">#REF!</definedName>
    <definedName name="Dec_91" localSheetId="41">#REF!</definedName>
    <definedName name="Dec_91" localSheetId="4">#REF!</definedName>
    <definedName name="Dec_91" localSheetId="46">#REF!</definedName>
    <definedName name="Dec_91" localSheetId="47">#REF!</definedName>
    <definedName name="Dec_91" localSheetId="48">#REF!</definedName>
    <definedName name="Dec_91" localSheetId="49">#REF!</definedName>
    <definedName name="Dec_91" localSheetId="50">#REF!</definedName>
    <definedName name="Dec_91" localSheetId="51">#REF!</definedName>
    <definedName name="Dec_91" localSheetId="53">#REF!</definedName>
    <definedName name="Dec_91" localSheetId="54">#REF!</definedName>
    <definedName name="Dec_91" localSheetId="56">#REF!</definedName>
    <definedName name="Dec_91" localSheetId="57">#REF!</definedName>
    <definedName name="Dec_91" localSheetId="58">#REF!</definedName>
    <definedName name="Dec_91" localSheetId="60">#REF!</definedName>
    <definedName name="Dec_91" localSheetId="61">#REF!</definedName>
    <definedName name="Dec_91" localSheetId="62">#REF!</definedName>
    <definedName name="Dec_91" localSheetId="63">#REF!</definedName>
    <definedName name="Dec_91" localSheetId="64">#REF!</definedName>
    <definedName name="Dec_91" localSheetId="66">#REF!</definedName>
    <definedName name="Dec_91" localSheetId="67">#REF!</definedName>
    <definedName name="Dec_91" localSheetId="68">#REF!</definedName>
    <definedName name="Dec_91" localSheetId="69">#REF!</definedName>
    <definedName name="Dec_91" localSheetId="71">#REF!</definedName>
    <definedName name="Dec_91" localSheetId="72">#REF!</definedName>
    <definedName name="Dec_91" localSheetId="73">#REF!</definedName>
    <definedName name="Dec_91">#REF!</definedName>
    <definedName name="Dec_92" localSheetId="1">#REF!</definedName>
    <definedName name="Dec_92" localSheetId="11">#REF!</definedName>
    <definedName name="Dec_92" localSheetId="12">#REF!</definedName>
    <definedName name="Dec_92" localSheetId="13">#REF!</definedName>
    <definedName name="Dec_92" localSheetId="23">#REF!</definedName>
    <definedName name="Dec_92" localSheetId="24">#REF!</definedName>
    <definedName name="Dec_92" localSheetId="26">#REF!</definedName>
    <definedName name="Dec_92" localSheetId="28">#REF!</definedName>
    <definedName name="Dec_92" localSheetId="29">#REF!</definedName>
    <definedName name="Dec_92" localSheetId="31">#REF!</definedName>
    <definedName name="Dec_92" localSheetId="41">#REF!</definedName>
    <definedName name="Dec_92" localSheetId="4">#REF!</definedName>
    <definedName name="Dec_92" localSheetId="46">#REF!</definedName>
    <definedName name="Dec_92" localSheetId="47">#REF!</definedName>
    <definedName name="Dec_92" localSheetId="48">#REF!</definedName>
    <definedName name="Dec_92" localSheetId="49">#REF!</definedName>
    <definedName name="Dec_92" localSheetId="50">#REF!</definedName>
    <definedName name="Dec_92" localSheetId="51">#REF!</definedName>
    <definedName name="Dec_92" localSheetId="53">#REF!</definedName>
    <definedName name="Dec_92" localSheetId="54">#REF!</definedName>
    <definedName name="Dec_92" localSheetId="56">#REF!</definedName>
    <definedName name="Dec_92" localSheetId="57">#REF!</definedName>
    <definedName name="Dec_92" localSheetId="58">#REF!</definedName>
    <definedName name="Dec_92" localSheetId="60">#REF!</definedName>
    <definedName name="Dec_92" localSheetId="61">#REF!</definedName>
    <definedName name="Dec_92" localSheetId="62">#REF!</definedName>
    <definedName name="Dec_92" localSheetId="63">#REF!</definedName>
    <definedName name="Dec_92" localSheetId="64">#REF!</definedName>
    <definedName name="Dec_92" localSheetId="66">#REF!</definedName>
    <definedName name="Dec_92" localSheetId="67">#REF!</definedName>
    <definedName name="Dec_92" localSheetId="68">#REF!</definedName>
    <definedName name="Dec_92" localSheetId="69">#REF!</definedName>
    <definedName name="Dec_92" localSheetId="71">#REF!</definedName>
    <definedName name="Dec_92" localSheetId="72">#REF!</definedName>
    <definedName name="Dec_92" localSheetId="73">#REF!</definedName>
    <definedName name="Dec_92">#REF!</definedName>
    <definedName name="Dec_93" localSheetId="1">#REF!</definedName>
    <definedName name="Dec_93" localSheetId="11">#REF!</definedName>
    <definedName name="Dec_93" localSheetId="12">#REF!</definedName>
    <definedName name="Dec_93" localSheetId="13">#REF!</definedName>
    <definedName name="Dec_93" localSheetId="23">#REF!</definedName>
    <definedName name="Dec_93" localSheetId="24">#REF!</definedName>
    <definedName name="Dec_93" localSheetId="26">#REF!</definedName>
    <definedName name="Dec_93" localSheetId="28">#REF!</definedName>
    <definedName name="Dec_93" localSheetId="29">#REF!</definedName>
    <definedName name="Dec_93" localSheetId="31">#REF!</definedName>
    <definedName name="Dec_93" localSheetId="41">#REF!</definedName>
    <definedName name="Dec_93" localSheetId="4">#REF!</definedName>
    <definedName name="Dec_93" localSheetId="46">#REF!</definedName>
    <definedName name="Dec_93" localSheetId="47">#REF!</definedName>
    <definedName name="Dec_93" localSheetId="48">#REF!</definedName>
    <definedName name="Dec_93" localSheetId="49">#REF!</definedName>
    <definedName name="Dec_93" localSheetId="50">#REF!</definedName>
    <definedName name="Dec_93" localSheetId="51">#REF!</definedName>
    <definedName name="Dec_93" localSheetId="53">#REF!</definedName>
    <definedName name="Dec_93" localSheetId="54">#REF!</definedName>
    <definedName name="Dec_93" localSheetId="56">#REF!</definedName>
    <definedName name="Dec_93" localSheetId="57">#REF!</definedName>
    <definedName name="Dec_93" localSheetId="58">#REF!</definedName>
    <definedName name="Dec_93" localSheetId="60">#REF!</definedName>
    <definedName name="Dec_93" localSheetId="61">#REF!</definedName>
    <definedName name="Dec_93" localSheetId="62">#REF!</definedName>
    <definedName name="Dec_93" localSheetId="63">#REF!</definedName>
    <definedName name="Dec_93" localSheetId="64">#REF!</definedName>
    <definedName name="Dec_93" localSheetId="66">#REF!</definedName>
    <definedName name="Dec_93" localSheetId="67">#REF!</definedName>
    <definedName name="Dec_93" localSheetId="68">#REF!</definedName>
    <definedName name="Dec_93" localSheetId="69">#REF!</definedName>
    <definedName name="Dec_93" localSheetId="71">#REF!</definedName>
    <definedName name="Dec_93" localSheetId="72">#REF!</definedName>
    <definedName name="Dec_93" localSheetId="73">#REF!</definedName>
    <definedName name="Dec_93">#REF!</definedName>
    <definedName name="Dec_94" localSheetId="1">#REF!</definedName>
    <definedName name="Dec_94" localSheetId="11">#REF!</definedName>
    <definedName name="Dec_94" localSheetId="12">#REF!</definedName>
    <definedName name="Dec_94" localSheetId="13">#REF!</definedName>
    <definedName name="Dec_94" localSheetId="23">#REF!</definedName>
    <definedName name="Dec_94" localSheetId="24">#REF!</definedName>
    <definedName name="Dec_94" localSheetId="26">#REF!</definedName>
    <definedName name="Dec_94" localSheetId="28">#REF!</definedName>
    <definedName name="Dec_94" localSheetId="29">#REF!</definedName>
    <definedName name="Dec_94" localSheetId="31">#REF!</definedName>
    <definedName name="Dec_94" localSheetId="41">#REF!</definedName>
    <definedName name="Dec_94" localSheetId="4">#REF!</definedName>
    <definedName name="Dec_94" localSheetId="46">#REF!</definedName>
    <definedName name="Dec_94" localSheetId="47">#REF!</definedName>
    <definedName name="Dec_94" localSheetId="48">#REF!</definedName>
    <definedName name="Dec_94" localSheetId="49">#REF!</definedName>
    <definedName name="Dec_94" localSheetId="50">#REF!</definedName>
    <definedName name="Dec_94" localSheetId="51">#REF!</definedName>
    <definedName name="Dec_94" localSheetId="53">#REF!</definedName>
    <definedName name="Dec_94" localSheetId="54">#REF!</definedName>
    <definedName name="Dec_94" localSheetId="56">#REF!</definedName>
    <definedName name="Dec_94" localSheetId="57">#REF!</definedName>
    <definedName name="Dec_94" localSheetId="58">#REF!</definedName>
    <definedName name="Dec_94" localSheetId="60">#REF!</definedName>
    <definedName name="Dec_94" localSheetId="61">#REF!</definedName>
    <definedName name="Dec_94" localSheetId="62">#REF!</definedName>
    <definedName name="Dec_94" localSheetId="63">#REF!</definedName>
    <definedName name="Dec_94" localSheetId="64">#REF!</definedName>
    <definedName name="Dec_94" localSheetId="66">#REF!</definedName>
    <definedName name="Dec_94" localSheetId="67">#REF!</definedName>
    <definedName name="Dec_94" localSheetId="68">#REF!</definedName>
    <definedName name="Dec_94" localSheetId="69">#REF!</definedName>
    <definedName name="Dec_94" localSheetId="71">#REF!</definedName>
    <definedName name="Dec_94" localSheetId="72">#REF!</definedName>
    <definedName name="Dec_94" localSheetId="73">#REF!</definedName>
    <definedName name="Dec_94">#REF!</definedName>
    <definedName name="Dec_95" localSheetId="1">#REF!</definedName>
    <definedName name="Dec_95" localSheetId="11">#REF!</definedName>
    <definedName name="Dec_95" localSheetId="12">#REF!</definedName>
    <definedName name="Dec_95" localSheetId="13">#REF!</definedName>
    <definedName name="Dec_95" localSheetId="23">#REF!</definedName>
    <definedName name="Dec_95" localSheetId="24">#REF!</definedName>
    <definedName name="Dec_95" localSheetId="26">#REF!</definedName>
    <definedName name="Dec_95" localSheetId="28">#REF!</definedName>
    <definedName name="Dec_95" localSheetId="29">#REF!</definedName>
    <definedName name="Dec_95" localSheetId="31">#REF!</definedName>
    <definedName name="Dec_95" localSheetId="41">#REF!</definedName>
    <definedName name="Dec_95" localSheetId="4">#REF!</definedName>
    <definedName name="Dec_95" localSheetId="46">#REF!</definedName>
    <definedName name="Dec_95" localSheetId="47">#REF!</definedName>
    <definedName name="Dec_95" localSheetId="48">#REF!</definedName>
    <definedName name="Dec_95" localSheetId="49">#REF!</definedName>
    <definedName name="Dec_95" localSheetId="50">#REF!</definedName>
    <definedName name="Dec_95" localSheetId="51">#REF!</definedName>
    <definedName name="Dec_95" localSheetId="53">#REF!</definedName>
    <definedName name="Dec_95" localSheetId="54">#REF!</definedName>
    <definedName name="Dec_95" localSheetId="56">#REF!</definedName>
    <definedName name="Dec_95" localSheetId="57">#REF!</definedName>
    <definedName name="Dec_95" localSheetId="58">#REF!</definedName>
    <definedName name="Dec_95" localSheetId="60">#REF!</definedName>
    <definedName name="Dec_95" localSheetId="61">#REF!</definedName>
    <definedName name="Dec_95" localSheetId="62">#REF!</definedName>
    <definedName name="Dec_95" localSheetId="63">#REF!</definedName>
    <definedName name="Dec_95" localSheetId="64">#REF!</definedName>
    <definedName name="Dec_95" localSheetId="66">#REF!</definedName>
    <definedName name="Dec_95" localSheetId="67">#REF!</definedName>
    <definedName name="Dec_95" localSheetId="68">#REF!</definedName>
    <definedName name="Dec_95" localSheetId="69">#REF!</definedName>
    <definedName name="Dec_95" localSheetId="71">#REF!</definedName>
    <definedName name="Dec_95" localSheetId="72">#REF!</definedName>
    <definedName name="Dec_95" localSheetId="73">#REF!</definedName>
    <definedName name="Dec_95">#REF!</definedName>
    <definedName name="Dec_96" localSheetId="1">#REF!</definedName>
    <definedName name="Dec_96" localSheetId="11">#REF!</definedName>
    <definedName name="Dec_96" localSheetId="12">#REF!</definedName>
    <definedName name="Dec_96" localSheetId="13">#REF!</definedName>
    <definedName name="Dec_96" localSheetId="23">#REF!</definedName>
    <definedName name="Dec_96" localSheetId="24">#REF!</definedName>
    <definedName name="Dec_96" localSheetId="26">#REF!</definedName>
    <definedName name="Dec_96" localSheetId="28">#REF!</definedName>
    <definedName name="Dec_96" localSheetId="29">#REF!</definedName>
    <definedName name="Dec_96" localSheetId="31">#REF!</definedName>
    <definedName name="Dec_96" localSheetId="41">#REF!</definedName>
    <definedName name="Dec_96" localSheetId="4">#REF!</definedName>
    <definedName name="Dec_96" localSheetId="46">#REF!</definedName>
    <definedName name="Dec_96" localSheetId="47">#REF!</definedName>
    <definedName name="Dec_96" localSheetId="48">#REF!</definedName>
    <definedName name="Dec_96" localSheetId="49">#REF!</definedName>
    <definedName name="Dec_96" localSheetId="50">#REF!</definedName>
    <definedName name="Dec_96" localSheetId="51">#REF!</definedName>
    <definedName name="Dec_96" localSheetId="53">#REF!</definedName>
    <definedName name="Dec_96" localSheetId="54">#REF!</definedName>
    <definedName name="Dec_96" localSheetId="56">#REF!</definedName>
    <definedName name="Dec_96" localSheetId="57">#REF!</definedName>
    <definedName name="Dec_96" localSheetId="58">#REF!</definedName>
    <definedName name="Dec_96" localSheetId="60">#REF!</definedName>
    <definedName name="Dec_96" localSheetId="61">#REF!</definedName>
    <definedName name="Dec_96" localSheetId="62">#REF!</definedName>
    <definedName name="Dec_96" localSheetId="63">#REF!</definedName>
    <definedName name="Dec_96" localSheetId="64">#REF!</definedName>
    <definedName name="Dec_96" localSheetId="66">#REF!</definedName>
    <definedName name="Dec_96" localSheetId="67">#REF!</definedName>
    <definedName name="Dec_96" localSheetId="68">#REF!</definedName>
    <definedName name="Dec_96" localSheetId="69">#REF!</definedName>
    <definedName name="Dec_96" localSheetId="71">#REF!</definedName>
    <definedName name="Dec_96" localSheetId="72">#REF!</definedName>
    <definedName name="Dec_96" localSheetId="73">#REF!</definedName>
    <definedName name="Dec_96">#REF!</definedName>
    <definedName name="Dec_97" localSheetId="1">#REF!</definedName>
    <definedName name="Dec_97" localSheetId="11">#REF!</definedName>
    <definedName name="Dec_97" localSheetId="12">#REF!</definedName>
    <definedName name="Dec_97" localSheetId="13">#REF!</definedName>
    <definedName name="Dec_97" localSheetId="23">#REF!</definedName>
    <definedName name="Dec_97" localSheetId="24">#REF!</definedName>
    <definedName name="Dec_97" localSheetId="26">#REF!</definedName>
    <definedName name="Dec_97" localSheetId="28">#REF!</definedName>
    <definedName name="Dec_97" localSheetId="29">#REF!</definedName>
    <definedName name="Dec_97" localSheetId="31">#REF!</definedName>
    <definedName name="Dec_97" localSheetId="41">#REF!</definedName>
    <definedName name="Dec_97" localSheetId="4">#REF!</definedName>
    <definedName name="Dec_97" localSheetId="46">#REF!</definedName>
    <definedName name="Dec_97" localSheetId="47">#REF!</definedName>
    <definedName name="Dec_97" localSheetId="48">#REF!</definedName>
    <definedName name="Dec_97" localSheetId="49">#REF!</definedName>
    <definedName name="Dec_97" localSheetId="50">#REF!</definedName>
    <definedName name="Dec_97" localSheetId="51">#REF!</definedName>
    <definedName name="Dec_97" localSheetId="53">#REF!</definedName>
    <definedName name="Dec_97" localSheetId="54">#REF!</definedName>
    <definedName name="Dec_97" localSheetId="56">#REF!</definedName>
    <definedName name="Dec_97" localSheetId="57">#REF!</definedName>
    <definedName name="Dec_97" localSheetId="58">#REF!</definedName>
    <definedName name="Dec_97" localSheetId="60">#REF!</definedName>
    <definedName name="Dec_97" localSheetId="61">#REF!</definedName>
    <definedName name="Dec_97" localSheetId="62">#REF!</definedName>
    <definedName name="Dec_97" localSheetId="63">#REF!</definedName>
    <definedName name="Dec_97" localSheetId="64">#REF!</definedName>
    <definedName name="Dec_97" localSheetId="66">#REF!</definedName>
    <definedName name="Dec_97" localSheetId="67">#REF!</definedName>
    <definedName name="Dec_97" localSheetId="68">#REF!</definedName>
    <definedName name="Dec_97" localSheetId="69">#REF!</definedName>
    <definedName name="Dec_97" localSheetId="71">#REF!</definedName>
    <definedName name="Dec_97" localSheetId="72">#REF!</definedName>
    <definedName name="Dec_97" localSheetId="73">#REF!</definedName>
    <definedName name="Dec_97">#REF!</definedName>
    <definedName name="Dec_98" localSheetId="1">#REF!</definedName>
    <definedName name="Dec_98" localSheetId="11">#REF!</definedName>
    <definedName name="Dec_98" localSheetId="12">#REF!</definedName>
    <definedName name="Dec_98" localSheetId="13">#REF!</definedName>
    <definedName name="Dec_98" localSheetId="23">#REF!</definedName>
    <definedName name="Dec_98" localSheetId="24">#REF!</definedName>
    <definedName name="Dec_98" localSheetId="26">#REF!</definedName>
    <definedName name="Dec_98" localSheetId="28">#REF!</definedName>
    <definedName name="Dec_98" localSheetId="29">#REF!</definedName>
    <definedName name="Dec_98" localSheetId="31">#REF!</definedName>
    <definedName name="Dec_98" localSheetId="41">#REF!</definedName>
    <definedName name="Dec_98" localSheetId="4">#REF!</definedName>
    <definedName name="Dec_98" localSheetId="46">#REF!</definedName>
    <definedName name="Dec_98" localSheetId="47">#REF!</definedName>
    <definedName name="Dec_98" localSheetId="48">#REF!</definedName>
    <definedName name="Dec_98" localSheetId="49">#REF!</definedName>
    <definedName name="Dec_98" localSheetId="50">#REF!</definedName>
    <definedName name="Dec_98" localSheetId="51">#REF!</definedName>
    <definedName name="Dec_98" localSheetId="53">#REF!</definedName>
    <definedName name="Dec_98" localSheetId="54">#REF!</definedName>
    <definedName name="Dec_98" localSheetId="56">#REF!</definedName>
    <definedName name="Dec_98" localSheetId="57">#REF!</definedName>
    <definedName name="Dec_98" localSheetId="58">#REF!</definedName>
    <definedName name="Dec_98" localSheetId="60">#REF!</definedName>
    <definedName name="Dec_98" localSheetId="61">#REF!</definedName>
    <definedName name="Dec_98" localSheetId="62">#REF!</definedName>
    <definedName name="Dec_98" localSheetId="63">#REF!</definedName>
    <definedName name="Dec_98" localSheetId="64">#REF!</definedName>
    <definedName name="Dec_98" localSheetId="66">#REF!</definedName>
    <definedName name="Dec_98" localSheetId="67">#REF!</definedName>
    <definedName name="Dec_98" localSheetId="68">#REF!</definedName>
    <definedName name="Dec_98" localSheetId="69">#REF!</definedName>
    <definedName name="Dec_98" localSheetId="71">#REF!</definedName>
    <definedName name="Dec_98" localSheetId="72">#REF!</definedName>
    <definedName name="Dec_98" localSheetId="73">#REF!</definedName>
    <definedName name="Dec_98">#REF!</definedName>
    <definedName name="Dec_99" localSheetId="1">#REF!</definedName>
    <definedName name="Dec_99" localSheetId="11">#REF!</definedName>
    <definedName name="Dec_99" localSheetId="12">#REF!</definedName>
    <definedName name="Dec_99" localSheetId="13">#REF!</definedName>
    <definedName name="Dec_99" localSheetId="23">#REF!</definedName>
    <definedName name="Dec_99" localSheetId="24">#REF!</definedName>
    <definedName name="Dec_99" localSheetId="26">#REF!</definedName>
    <definedName name="Dec_99" localSheetId="28">#REF!</definedName>
    <definedName name="Dec_99" localSheetId="29">#REF!</definedName>
    <definedName name="Dec_99" localSheetId="31">#REF!</definedName>
    <definedName name="Dec_99" localSheetId="41">#REF!</definedName>
    <definedName name="Dec_99" localSheetId="4">#REF!</definedName>
    <definedName name="Dec_99" localSheetId="46">#REF!</definedName>
    <definedName name="Dec_99" localSheetId="47">#REF!</definedName>
    <definedName name="Dec_99" localSheetId="48">#REF!</definedName>
    <definedName name="Dec_99" localSheetId="49">#REF!</definedName>
    <definedName name="Dec_99" localSheetId="50">#REF!</definedName>
    <definedName name="Dec_99" localSheetId="51">#REF!</definedName>
    <definedName name="Dec_99" localSheetId="53">#REF!</definedName>
    <definedName name="Dec_99" localSheetId="54">#REF!</definedName>
    <definedName name="Dec_99" localSheetId="56">#REF!</definedName>
    <definedName name="Dec_99" localSheetId="57">#REF!</definedName>
    <definedName name="Dec_99" localSheetId="58">#REF!</definedName>
    <definedName name="Dec_99" localSheetId="60">#REF!</definedName>
    <definedName name="Dec_99" localSheetId="61">#REF!</definedName>
    <definedName name="Dec_99" localSheetId="62">#REF!</definedName>
    <definedName name="Dec_99" localSheetId="63">#REF!</definedName>
    <definedName name="Dec_99" localSheetId="64">#REF!</definedName>
    <definedName name="Dec_99" localSheetId="66">#REF!</definedName>
    <definedName name="Dec_99" localSheetId="67">#REF!</definedName>
    <definedName name="Dec_99" localSheetId="68">#REF!</definedName>
    <definedName name="Dec_99" localSheetId="69">#REF!</definedName>
    <definedName name="Dec_99" localSheetId="71">#REF!</definedName>
    <definedName name="Dec_99" localSheetId="72">#REF!</definedName>
    <definedName name="Dec_99" localSheetId="73">#REF!</definedName>
    <definedName name="Dec_99">#REF!</definedName>
    <definedName name="DEF" localSheetId="1">#REF!</definedName>
    <definedName name="DEF" localSheetId="11">#REF!</definedName>
    <definedName name="DEF" localSheetId="12">#REF!</definedName>
    <definedName name="DEF" localSheetId="13">#REF!</definedName>
    <definedName name="DEF" localSheetId="23">#REF!</definedName>
    <definedName name="DEF" localSheetId="24">#REF!</definedName>
    <definedName name="DEF" localSheetId="26">#REF!</definedName>
    <definedName name="DEF" localSheetId="28">#REF!</definedName>
    <definedName name="DEF" localSheetId="29">#REF!</definedName>
    <definedName name="DEF" localSheetId="31">#REF!</definedName>
    <definedName name="DEF" localSheetId="41">#REF!</definedName>
    <definedName name="DEF" localSheetId="4">#REF!</definedName>
    <definedName name="DEF" localSheetId="46">#REF!</definedName>
    <definedName name="DEF" localSheetId="47">#REF!</definedName>
    <definedName name="DEF" localSheetId="48">#REF!</definedName>
    <definedName name="DEF" localSheetId="49">#REF!</definedName>
    <definedName name="DEF" localSheetId="50">#REF!</definedName>
    <definedName name="DEF" localSheetId="51">#REF!</definedName>
    <definedName name="DEF" localSheetId="53">#REF!</definedName>
    <definedName name="DEF" localSheetId="54">#REF!</definedName>
    <definedName name="DEF" localSheetId="56">#REF!</definedName>
    <definedName name="DEF" localSheetId="57">#REF!</definedName>
    <definedName name="DEF" localSheetId="58">#REF!</definedName>
    <definedName name="DEF" localSheetId="60">#REF!</definedName>
    <definedName name="DEF" localSheetId="61">#REF!</definedName>
    <definedName name="DEF" localSheetId="62">#REF!</definedName>
    <definedName name="DEF" localSheetId="63">#REF!</definedName>
    <definedName name="DEF" localSheetId="64">#REF!</definedName>
    <definedName name="DEF" localSheetId="66">#REF!</definedName>
    <definedName name="DEF" localSheetId="67">#REF!</definedName>
    <definedName name="DEF" localSheetId="68">#REF!</definedName>
    <definedName name="DEF" localSheetId="69">#REF!</definedName>
    <definedName name="DEF" localSheetId="71">#REF!</definedName>
    <definedName name="DEF" localSheetId="72">#REF!</definedName>
    <definedName name="DEF" localSheetId="73">#REF!</definedName>
    <definedName name="DEF">#REF!</definedName>
    <definedName name="DEFIND" localSheetId="1">#REF!</definedName>
    <definedName name="DEFIND" localSheetId="11">#REF!</definedName>
    <definedName name="DEFIND" localSheetId="12">#REF!</definedName>
    <definedName name="DEFIND" localSheetId="13">#REF!</definedName>
    <definedName name="DEFIND" localSheetId="23">#REF!</definedName>
    <definedName name="DEFIND" localSheetId="24">#REF!</definedName>
    <definedName name="DEFIND" localSheetId="26">#REF!</definedName>
    <definedName name="DEFIND" localSheetId="28">#REF!</definedName>
    <definedName name="DEFIND" localSheetId="29">#REF!</definedName>
    <definedName name="DEFIND" localSheetId="31">#REF!</definedName>
    <definedName name="DEFIND" localSheetId="41">#REF!</definedName>
    <definedName name="DEFIND" localSheetId="4">#REF!</definedName>
    <definedName name="DEFIND" localSheetId="46">#REF!</definedName>
    <definedName name="DEFIND" localSheetId="47">#REF!</definedName>
    <definedName name="DEFIND" localSheetId="48">#REF!</definedName>
    <definedName name="DEFIND" localSheetId="49">#REF!</definedName>
    <definedName name="DEFIND" localSheetId="50">#REF!</definedName>
    <definedName name="DEFIND" localSheetId="51">#REF!</definedName>
    <definedName name="DEFIND" localSheetId="53">#REF!</definedName>
    <definedName name="DEFIND" localSheetId="54">#REF!</definedName>
    <definedName name="DEFIND" localSheetId="56">#REF!</definedName>
    <definedName name="DEFIND" localSheetId="57">#REF!</definedName>
    <definedName name="DEFIND" localSheetId="58">#REF!</definedName>
    <definedName name="DEFIND" localSheetId="60">#REF!</definedName>
    <definedName name="DEFIND" localSheetId="61">#REF!</definedName>
    <definedName name="DEFIND" localSheetId="62">#REF!</definedName>
    <definedName name="DEFIND" localSheetId="63">#REF!</definedName>
    <definedName name="DEFIND" localSheetId="64">#REF!</definedName>
    <definedName name="DEFIND" localSheetId="66">#REF!</definedName>
    <definedName name="DEFIND" localSheetId="67">#REF!</definedName>
    <definedName name="DEFIND" localSheetId="68">#REF!</definedName>
    <definedName name="DEFIND" localSheetId="69">#REF!</definedName>
    <definedName name="DEFIND" localSheetId="71">#REF!</definedName>
    <definedName name="DEFIND" localSheetId="72">#REF!</definedName>
    <definedName name="DEFIND" localSheetId="73">#REF!</definedName>
    <definedName name="DEFIND">#REF!</definedName>
    <definedName name="DEFINT" localSheetId="1">#REF!</definedName>
    <definedName name="DEFINT" localSheetId="11">#REF!</definedName>
    <definedName name="DEFINT" localSheetId="12">#REF!</definedName>
    <definedName name="DEFINT" localSheetId="13">#REF!</definedName>
    <definedName name="DEFINT" localSheetId="23">#REF!</definedName>
    <definedName name="DEFINT" localSheetId="24">#REF!</definedName>
    <definedName name="DEFINT" localSheetId="26">#REF!</definedName>
    <definedName name="DEFINT" localSheetId="28">#REF!</definedName>
    <definedName name="DEFINT" localSheetId="29">#REF!</definedName>
    <definedName name="DEFINT" localSheetId="31">#REF!</definedName>
    <definedName name="DEFINT" localSheetId="41">#REF!</definedName>
    <definedName name="DEFINT" localSheetId="4">#REF!</definedName>
    <definedName name="DEFINT" localSheetId="46">#REF!</definedName>
    <definedName name="DEFINT" localSheetId="47">#REF!</definedName>
    <definedName name="DEFINT" localSheetId="48">#REF!</definedName>
    <definedName name="DEFINT" localSheetId="49">#REF!</definedName>
    <definedName name="DEFINT" localSheetId="50">#REF!</definedName>
    <definedName name="DEFINT" localSheetId="51">#REF!</definedName>
    <definedName name="DEFINT" localSheetId="53">#REF!</definedName>
    <definedName name="DEFINT" localSheetId="54">#REF!</definedName>
    <definedName name="DEFINT" localSheetId="56">#REF!</definedName>
    <definedName name="DEFINT" localSheetId="57">#REF!</definedName>
    <definedName name="DEFINT" localSheetId="58">#REF!</definedName>
    <definedName name="DEFINT" localSheetId="60">#REF!</definedName>
    <definedName name="DEFINT" localSheetId="61">#REF!</definedName>
    <definedName name="DEFINT" localSheetId="62">#REF!</definedName>
    <definedName name="DEFINT" localSheetId="63">#REF!</definedName>
    <definedName name="DEFINT" localSheetId="64">#REF!</definedName>
    <definedName name="DEFINT" localSheetId="66">#REF!</definedName>
    <definedName name="DEFINT" localSheetId="67">#REF!</definedName>
    <definedName name="DEFINT" localSheetId="68">#REF!</definedName>
    <definedName name="DEFINT" localSheetId="69">#REF!</definedName>
    <definedName name="DEFINT" localSheetId="71">#REF!</definedName>
    <definedName name="DEFINT" localSheetId="72">#REF!</definedName>
    <definedName name="DEFINT" localSheetId="73">#REF!</definedName>
    <definedName name="DEFINT">#REF!</definedName>
    <definedName name="DEFL" localSheetId="1">#REF!</definedName>
    <definedName name="DEFL" localSheetId="11">#REF!</definedName>
    <definedName name="DEFL" localSheetId="12">#REF!</definedName>
    <definedName name="DEFL" localSheetId="13">#REF!</definedName>
    <definedName name="DEFL" localSheetId="23">#REF!</definedName>
    <definedName name="DEFL" localSheetId="24">#REF!</definedName>
    <definedName name="DEFL" localSheetId="26">#REF!</definedName>
    <definedName name="DEFL" localSheetId="28">#REF!</definedName>
    <definedName name="DEFL" localSheetId="29">#REF!</definedName>
    <definedName name="DEFL" localSheetId="31">#REF!</definedName>
    <definedName name="DEFL" localSheetId="41">#REF!</definedName>
    <definedName name="DEFL" localSheetId="4">#REF!</definedName>
    <definedName name="DEFL" localSheetId="46">#REF!</definedName>
    <definedName name="DEFL" localSheetId="47">#REF!</definedName>
    <definedName name="DEFL" localSheetId="48">#REF!</definedName>
    <definedName name="DEFL" localSheetId="49">#REF!</definedName>
    <definedName name="DEFL" localSheetId="50">#REF!</definedName>
    <definedName name="DEFL" localSheetId="51">#REF!</definedName>
    <definedName name="DEFL" localSheetId="53">#REF!</definedName>
    <definedName name="DEFL" localSheetId="54">#REF!</definedName>
    <definedName name="DEFL" localSheetId="56">#REF!</definedName>
    <definedName name="DEFL" localSheetId="57">#REF!</definedName>
    <definedName name="DEFL" localSheetId="58">#REF!</definedName>
    <definedName name="DEFL" localSheetId="60">#REF!</definedName>
    <definedName name="DEFL" localSheetId="61">#REF!</definedName>
    <definedName name="DEFL" localSheetId="62">#REF!</definedName>
    <definedName name="DEFL" localSheetId="63">#REF!</definedName>
    <definedName name="DEFL" localSheetId="64">#REF!</definedName>
    <definedName name="DEFL" localSheetId="66">#REF!</definedName>
    <definedName name="DEFL" localSheetId="67">#REF!</definedName>
    <definedName name="DEFL" localSheetId="68">#REF!</definedName>
    <definedName name="DEFL" localSheetId="69">#REF!</definedName>
    <definedName name="DEFL" localSheetId="71">#REF!</definedName>
    <definedName name="DEFL" localSheetId="72">#REF!</definedName>
    <definedName name="DEFL" localSheetId="73">#REF!</definedName>
    <definedName name="DEFL">#REF!</definedName>
    <definedName name="DEM" localSheetId="5">[79]CIRRs!$C$84</definedName>
    <definedName name="DEM" localSheetId="6">[79]CIRRs!$C$84</definedName>
    <definedName name="DEM">[80]CIRRs!$C$84</definedName>
    <definedName name="Department" localSheetId="5">[100]Nominal!$B$2</definedName>
    <definedName name="Department" localSheetId="6">[101]Nominal!$B$2</definedName>
    <definedName name="Department">[102]Nominal!$B$2</definedName>
    <definedName name="DEUTSCHE" localSheetId="1">#REF!</definedName>
    <definedName name="DEUTSCHE" localSheetId="10">#REF!</definedName>
    <definedName name="DEUTSCHE" localSheetId="11">#REF!</definedName>
    <definedName name="DEUTSCHE" localSheetId="12">#REF!</definedName>
    <definedName name="DEUTSCHE" localSheetId="13">#REF!</definedName>
    <definedName name="DEUTSCHE" localSheetId="15">#REF!</definedName>
    <definedName name="DEUTSCHE" localSheetId="16">#REF!</definedName>
    <definedName name="DEUTSCHE" localSheetId="2">#REF!</definedName>
    <definedName name="DEUTSCHE" localSheetId="23">#REF!</definedName>
    <definedName name="DEUTSCHE" localSheetId="24">#REF!</definedName>
    <definedName name="DEUTSCHE" localSheetId="25">#REF!</definedName>
    <definedName name="DEUTSCHE" localSheetId="26">#REF!</definedName>
    <definedName name="DEUTSCHE" localSheetId="27">#REF!</definedName>
    <definedName name="DEUTSCHE" localSheetId="28">#REF!</definedName>
    <definedName name="DEUTSCHE" localSheetId="29">#REF!</definedName>
    <definedName name="DEUTSCHE" localSheetId="3">#REF!</definedName>
    <definedName name="DEUTSCHE" localSheetId="31">#REF!</definedName>
    <definedName name="DEUTSCHE" localSheetId="32">#REF!</definedName>
    <definedName name="DEUTSCHE" localSheetId="33">#REF!</definedName>
    <definedName name="DEUTSCHE" localSheetId="34">#REF!</definedName>
    <definedName name="DEUTSCHE" localSheetId="37">#REF!</definedName>
    <definedName name="DEUTSCHE" localSheetId="41">#REF!</definedName>
    <definedName name="DEUTSCHE" localSheetId="4">#REF!</definedName>
    <definedName name="DEUTSCHE" localSheetId="45">#REF!</definedName>
    <definedName name="DEUTSCHE" localSheetId="46">#REF!</definedName>
    <definedName name="DEUTSCHE" localSheetId="47">#REF!</definedName>
    <definedName name="DEUTSCHE" localSheetId="48">#REF!</definedName>
    <definedName name="DEUTSCHE" localSheetId="49">#REF!</definedName>
    <definedName name="DEUTSCHE" localSheetId="50">#REF!</definedName>
    <definedName name="DEUTSCHE" localSheetId="5">#REF!</definedName>
    <definedName name="DEUTSCHE" localSheetId="51">#REF!</definedName>
    <definedName name="DEUTSCHE" localSheetId="52">#REF!</definedName>
    <definedName name="DEUTSCHE" localSheetId="53">#REF!</definedName>
    <definedName name="DEUTSCHE" localSheetId="54">#REF!</definedName>
    <definedName name="DEUTSCHE" localSheetId="56">#REF!</definedName>
    <definedName name="DEUTSCHE" localSheetId="57">#REF!</definedName>
    <definedName name="DEUTSCHE" localSheetId="58">#REF!</definedName>
    <definedName name="DEUTSCHE" localSheetId="59">#REF!</definedName>
    <definedName name="DEUTSCHE" localSheetId="60">#REF!</definedName>
    <definedName name="DEUTSCHE" localSheetId="61">#REF!</definedName>
    <definedName name="DEUTSCHE" localSheetId="62">#REF!</definedName>
    <definedName name="DEUTSCHE" localSheetId="63">#REF!</definedName>
    <definedName name="DEUTSCHE" localSheetId="6">#REF!</definedName>
    <definedName name="DEUTSCHE" localSheetId="64">#REF!</definedName>
    <definedName name="DEUTSCHE" localSheetId="65">#REF!</definedName>
    <definedName name="DEUTSCHE" localSheetId="66">#REF!</definedName>
    <definedName name="DEUTSCHE" localSheetId="67">#REF!</definedName>
    <definedName name="DEUTSCHE" localSheetId="68">#REF!</definedName>
    <definedName name="DEUTSCHE" localSheetId="69">#REF!</definedName>
    <definedName name="DEUTSCHE" localSheetId="71">#REF!</definedName>
    <definedName name="DEUTSCHE" localSheetId="72">#REF!</definedName>
    <definedName name="DEUTSCHE" localSheetId="73">#REF!</definedName>
    <definedName name="DEUTSCHE" localSheetId="7">#REF!</definedName>
    <definedName name="DEUTSCHE" localSheetId="74">#REF!</definedName>
    <definedName name="DEUTSCHE" localSheetId="75">#REF!</definedName>
    <definedName name="DEUTSCHE" localSheetId="76">#REF!</definedName>
    <definedName name="DEUTSCHE" localSheetId="77">#REF!</definedName>
    <definedName name="DEUTSCHE" localSheetId="78">#REF!</definedName>
    <definedName name="DEUTSCHE" localSheetId="79">#REF!</definedName>
    <definedName name="DEUTSCHE" localSheetId="8">#REF!</definedName>
    <definedName name="DEUTSCHE" localSheetId="9">#REF!</definedName>
    <definedName name="DEUTSCHE">#REF!</definedName>
    <definedName name="df" localSheetId="1">#REF!</definedName>
    <definedName name="df" localSheetId="10">#REF!</definedName>
    <definedName name="df" localSheetId="11">#REF!</definedName>
    <definedName name="df" localSheetId="12">#REF!</definedName>
    <definedName name="df" localSheetId="13">#REF!</definedName>
    <definedName name="df" localSheetId="15">#REF!</definedName>
    <definedName name="df" localSheetId="16">#REF!</definedName>
    <definedName name="df" localSheetId="2">#REF!</definedName>
    <definedName name="df" localSheetId="23">#REF!</definedName>
    <definedName name="df" localSheetId="24">#REF!</definedName>
    <definedName name="df" localSheetId="25">#REF!</definedName>
    <definedName name="df" localSheetId="26">#REF!</definedName>
    <definedName name="df" localSheetId="27">#REF!</definedName>
    <definedName name="df" localSheetId="28">#REF!</definedName>
    <definedName name="df" localSheetId="29">#REF!</definedName>
    <definedName name="df" localSheetId="3">#REF!</definedName>
    <definedName name="df" localSheetId="31">#REF!</definedName>
    <definedName name="df" localSheetId="32">#REF!</definedName>
    <definedName name="df" localSheetId="33">#REF!</definedName>
    <definedName name="df" localSheetId="34">#REF!</definedName>
    <definedName name="df" localSheetId="37">#REF!</definedName>
    <definedName name="df" localSheetId="41">#REF!</definedName>
    <definedName name="df" localSheetId="4">#REF!</definedName>
    <definedName name="df" localSheetId="45">#REF!</definedName>
    <definedName name="df" localSheetId="46">#REF!</definedName>
    <definedName name="df" localSheetId="47">#REF!</definedName>
    <definedName name="df" localSheetId="48">#REF!</definedName>
    <definedName name="df" localSheetId="49">#REF!</definedName>
    <definedName name="df" localSheetId="50">#REF!</definedName>
    <definedName name="df" localSheetId="5">#REF!</definedName>
    <definedName name="df" localSheetId="51">#REF!</definedName>
    <definedName name="df" localSheetId="52">#REF!</definedName>
    <definedName name="df" localSheetId="53">#REF!</definedName>
    <definedName name="df" localSheetId="54">#REF!</definedName>
    <definedName name="df" localSheetId="56">#REF!</definedName>
    <definedName name="df" localSheetId="57">#REF!</definedName>
    <definedName name="df" localSheetId="58">#REF!</definedName>
    <definedName name="df" localSheetId="59">#REF!</definedName>
    <definedName name="df" localSheetId="60">#REF!</definedName>
    <definedName name="df" localSheetId="61">#REF!</definedName>
    <definedName name="df" localSheetId="62">#REF!</definedName>
    <definedName name="df" localSheetId="63">#REF!</definedName>
    <definedName name="df" localSheetId="6">#REF!</definedName>
    <definedName name="df" localSheetId="64">#REF!</definedName>
    <definedName name="df" localSheetId="65">#REF!</definedName>
    <definedName name="df" localSheetId="66">#REF!</definedName>
    <definedName name="df" localSheetId="67">#REF!</definedName>
    <definedName name="df" localSheetId="68">#REF!</definedName>
    <definedName name="df" localSheetId="69">#REF!</definedName>
    <definedName name="df" localSheetId="71">#REF!</definedName>
    <definedName name="df" localSheetId="72">#REF!</definedName>
    <definedName name="df" localSheetId="73">#REF!</definedName>
    <definedName name="df" localSheetId="7">#REF!</definedName>
    <definedName name="df" localSheetId="74">#REF!</definedName>
    <definedName name="df" localSheetId="75">#REF!</definedName>
    <definedName name="df" localSheetId="76">#REF!</definedName>
    <definedName name="df" localSheetId="77">#REF!</definedName>
    <definedName name="df" localSheetId="78">#REF!</definedName>
    <definedName name="df" localSheetId="79">#REF!</definedName>
    <definedName name="df" localSheetId="8">#REF!</definedName>
    <definedName name="df" localSheetId="9">#REF!</definedName>
    <definedName name="df">#REF!</definedName>
    <definedName name="dfdbgn" localSheetId="1">'[70]10'!#REF!</definedName>
    <definedName name="dfdbgn" localSheetId="10">'[70]10'!#REF!</definedName>
    <definedName name="dfdbgn" localSheetId="13">'[70]10'!#REF!</definedName>
    <definedName name="dfdbgn" localSheetId="15">'[70]10'!#REF!</definedName>
    <definedName name="dfdbgn" localSheetId="16">'[70]10'!#REF!</definedName>
    <definedName name="dfdbgn" localSheetId="2">'[70]10'!#REF!</definedName>
    <definedName name="dfdbgn" localSheetId="24">'[70]10'!#REF!</definedName>
    <definedName name="dfdbgn" localSheetId="25">'[70]10'!#REF!</definedName>
    <definedName name="dfdbgn" localSheetId="26">'[70]10'!#REF!</definedName>
    <definedName name="dfdbgn" localSheetId="27">'[70]10'!#REF!</definedName>
    <definedName name="dfdbgn" localSheetId="28">'[70]10'!#REF!</definedName>
    <definedName name="dfdbgn" localSheetId="29">'[70]10'!#REF!</definedName>
    <definedName name="dfdbgn" localSheetId="3">'[70]10'!#REF!</definedName>
    <definedName name="dfdbgn" localSheetId="31">'[70]10'!#REF!</definedName>
    <definedName name="dfdbgn" localSheetId="32">'[70]10'!#REF!</definedName>
    <definedName name="dfdbgn" localSheetId="33">'[70]10'!#REF!</definedName>
    <definedName name="dfdbgn" localSheetId="34">'[70]10'!#REF!</definedName>
    <definedName name="dfdbgn" localSheetId="37">'[70]10'!#REF!</definedName>
    <definedName name="dfdbgn" localSheetId="41">'[70]10'!#REF!</definedName>
    <definedName name="dfdbgn" localSheetId="4">'[70]10'!#REF!</definedName>
    <definedName name="dfdbgn" localSheetId="45">'[70]10'!#REF!</definedName>
    <definedName name="dfdbgn" localSheetId="46">'[70]10'!#REF!</definedName>
    <definedName name="dfdbgn" localSheetId="47">'[70]10'!#REF!</definedName>
    <definedName name="dfdbgn" localSheetId="48">'[70]10'!#REF!</definedName>
    <definedName name="dfdbgn" localSheetId="49">'[70]10'!#REF!</definedName>
    <definedName name="dfdbgn" localSheetId="50">'[70]10'!#REF!</definedName>
    <definedName name="dfdbgn" localSheetId="5">'[71]10'!#REF!</definedName>
    <definedName name="dfdbgn" localSheetId="51">'[70]10'!#REF!</definedName>
    <definedName name="dfdbgn" localSheetId="52">'[72]10'!#REF!</definedName>
    <definedName name="dfdbgn" localSheetId="53">'[70]10'!#REF!</definedName>
    <definedName name="dfdbgn" localSheetId="54">'[70]10'!#REF!</definedName>
    <definedName name="dfdbgn" localSheetId="56">'[70]10'!#REF!</definedName>
    <definedName name="dfdbgn" localSheetId="57">'[70]10'!#REF!</definedName>
    <definedName name="dfdbgn" localSheetId="58">'[70]10'!#REF!</definedName>
    <definedName name="dfdbgn" localSheetId="59">'[70]10'!#REF!</definedName>
    <definedName name="dfdbgn" localSheetId="60">'[70]10'!#REF!</definedName>
    <definedName name="dfdbgn" localSheetId="61">'[70]10'!#REF!</definedName>
    <definedName name="dfdbgn" localSheetId="62">'[70]10'!#REF!</definedName>
    <definedName name="dfdbgn" localSheetId="63">'[70]10'!#REF!</definedName>
    <definedName name="dfdbgn" localSheetId="6">'[71]10'!#REF!</definedName>
    <definedName name="dfdbgn" localSheetId="64">'[70]10'!#REF!</definedName>
    <definedName name="dfdbgn" localSheetId="65">'[70]10'!#REF!</definedName>
    <definedName name="dfdbgn" localSheetId="66">'[70]10'!#REF!</definedName>
    <definedName name="dfdbgn" localSheetId="67">'[70]10'!#REF!</definedName>
    <definedName name="dfdbgn" localSheetId="68">'[70]10'!#REF!</definedName>
    <definedName name="dfdbgn" localSheetId="69">'[70]10'!#REF!</definedName>
    <definedName name="dfdbgn" localSheetId="71">'[70]10'!#REF!</definedName>
    <definedName name="dfdbgn" localSheetId="72">'[70]10'!#REF!</definedName>
    <definedName name="dfdbgn" localSheetId="73">'[70]10'!#REF!</definedName>
    <definedName name="dfdbgn" localSheetId="7">'[70]10'!#REF!</definedName>
    <definedName name="dfdbgn" localSheetId="74">'[70]10'!#REF!</definedName>
    <definedName name="dfdbgn" localSheetId="75">'[70]10'!#REF!</definedName>
    <definedName name="dfdbgn" localSheetId="76">'[70]10'!#REF!</definedName>
    <definedName name="dfdbgn" localSheetId="77">'[70]10'!#REF!</definedName>
    <definedName name="dfdbgn" localSheetId="78">'[70]10'!#REF!</definedName>
    <definedName name="dfdbgn" localSheetId="79">'[70]10'!#REF!</definedName>
    <definedName name="dfdbgn" localSheetId="8">'[70]10'!#REF!</definedName>
    <definedName name="dfdbgn" localSheetId="9">'[70]10'!#REF!</definedName>
    <definedName name="dfdbgn">'[70]10'!#REF!</definedName>
    <definedName name="dfg" localSheetId="1">'[103]10'!#REF!</definedName>
    <definedName name="dfg" localSheetId="10">'[103]10'!#REF!</definedName>
    <definedName name="dfg" localSheetId="13">'[103]10'!#REF!</definedName>
    <definedName name="dfg" localSheetId="15">'[103]10'!#REF!</definedName>
    <definedName name="dfg" localSheetId="16">'[103]10'!#REF!</definedName>
    <definedName name="dfg" localSheetId="2">'[103]10'!#REF!</definedName>
    <definedName name="dfg" localSheetId="24">'[103]10'!#REF!</definedName>
    <definedName name="dfg" localSheetId="25">'[103]10'!#REF!</definedName>
    <definedName name="dfg" localSheetId="26">'[103]10'!#REF!</definedName>
    <definedName name="dfg" localSheetId="27">'[103]10'!#REF!</definedName>
    <definedName name="dfg" localSheetId="28">'[103]10'!#REF!</definedName>
    <definedName name="dfg" localSheetId="29">'[103]10'!#REF!</definedName>
    <definedName name="dfg" localSheetId="3">'[103]10'!#REF!</definedName>
    <definedName name="dfg" localSheetId="31">'[103]10'!#REF!</definedName>
    <definedName name="dfg" localSheetId="32">'[103]10'!#REF!</definedName>
    <definedName name="dfg" localSheetId="33">'[103]10'!#REF!</definedName>
    <definedName name="dfg" localSheetId="34">'[103]10'!#REF!</definedName>
    <definedName name="dfg" localSheetId="37">'[103]10'!#REF!</definedName>
    <definedName name="dfg" localSheetId="41">'[103]10'!#REF!</definedName>
    <definedName name="dfg" localSheetId="4">'[103]10'!#REF!</definedName>
    <definedName name="dfg" localSheetId="45">'[103]10'!#REF!</definedName>
    <definedName name="dfg" localSheetId="46">'[103]10'!#REF!</definedName>
    <definedName name="dfg" localSheetId="47">'[103]10'!#REF!</definedName>
    <definedName name="dfg" localSheetId="48">'[103]10'!#REF!</definedName>
    <definedName name="dfg" localSheetId="49">'[103]10'!#REF!</definedName>
    <definedName name="dfg" localSheetId="50">'[103]10'!#REF!</definedName>
    <definedName name="dfg" localSheetId="5">'[104]10'!#REF!</definedName>
    <definedName name="dfg" localSheetId="51">'[103]10'!#REF!</definedName>
    <definedName name="dfg" localSheetId="52">'[103]10'!#REF!</definedName>
    <definedName name="dfg" localSheetId="53">'[103]10'!#REF!</definedName>
    <definedName name="dfg" localSheetId="54">'[103]10'!#REF!</definedName>
    <definedName name="dfg" localSheetId="56">'[103]10'!#REF!</definedName>
    <definedName name="dfg" localSheetId="57">'[103]10'!#REF!</definedName>
    <definedName name="dfg" localSheetId="58">'[103]10'!#REF!</definedName>
    <definedName name="dfg" localSheetId="59">'[103]10'!#REF!</definedName>
    <definedName name="dfg" localSheetId="60">'[103]10'!#REF!</definedName>
    <definedName name="dfg" localSheetId="61">'[103]10'!#REF!</definedName>
    <definedName name="dfg" localSheetId="62">'[103]10'!#REF!</definedName>
    <definedName name="dfg" localSheetId="63">'[103]10'!#REF!</definedName>
    <definedName name="dfg" localSheetId="6">'[104]10'!#REF!</definedName>
    <definedName name="dfg" localSheetId="64">'[103]10'!#REF!</definedName>
    <definedName name="dfg" localSheetId="65">'[103]10'!#REF!</definedName>
    <definedName name="dfg" localSheetId="66">'[103]10'!#REF!</definedName>
    <definedName name="dfg" localSheetId="67">'[103]10'!#REF!</definedName>
    <definedName name="dfg" localSheetId="68">'[103]10'!#REF!</definedName>
    <definedName name="dfg" localSheetId="69">'[103]10'!#REF!</definedName>
    <definedName name="dfg" localSheetId="71">'[103]10'!#REF!</definedName>
    <definedName name="dfg" localSheetId="72">'[103]10'!#REF!</definedName>
    <definedName name="dfg" localSheetId="73">'[103]10'!#REF!</definedName>
    <definedName name="dfg" localSheetId="7">'[103]10'!#REF!</definedName>
    <definedName name="dfg" localSheetId="74">'[103]10'!#REF!</definedName>
    <definedName name="dfg" localSheetId="75">'[103]10'!#REF!</definedName>
    <definedName name="dfg" localSheetId="76">'[103]10'!#REF!</definedName>
    <definedName name="dfg" localSheetId="77">'[103]10'!#REF!</definedName>
    <definedName name="dfg" localSheetId="78">'[103]10'!#REF!</definedName>
    <definedName name="dfg" localSheetId="79">'[103]10'!#REF!</definedName>
    <definedName name="dfg" localSheetId="8">'[103]10'!#REF!</definedName>
    <definedName name="dfg" localSheetId="9">'[103]10'!#REF!</definedName>
    <definedName name="dfg">'[103]10'!#REF!</definedName>
    <definedName name="dg" localSheetId="1" hidden="1">{#N/A,#N/A,TRUE,"Table1USD";#N/A,#N/A,TRUE,"Table1GBP"}</definedName>
    <definedName name="dg" localSheetId="10" hidden="1">{#N/A,#N/A,TRUE,"Table1USD";#N/A,#N/A,TRUE,"Table1GBP"}</definedName>
    <definedName name="dg" localSheetId="11" hidden="1">{#N/A,#N/A,TRUE,"Table1USD";#N/A,#N/A,TRUE,"Table1GBP"}</definedName>
    <definedName name="dg" localSheetId="12" hidden="1">{#N/A,#N/A,TRUE,"Table1USD";#N/A,#N/A,TRUE,"Table1GBP"}</definedName>
    <definedName name="dg" localSheetId="13" hidden="1">{#N/A,#N/A,TRUE,"Table1USD";#N/A,#N/A,TRUE,"Table1GBP"}</definedName>
    <definedName name="dg" localSheetId="15" hidden="1">{#N/A,#N/A,TRUE,"Table1USD";#N/A,#N/A,TRUE,"Table1GBP"}</definedName>
    <definedName name="dg" localSheetId="16" hidden="1">{#N/A,#N/A,TRUE,"Table1USD";#N/A,#N/A,TRUE,"Table1GBP"}</definedName>
    <definedName name="dg" localSheetId="17" hidden="1">{#N/A,#N/A,TRUE,"Table1USD";#N/A,#N/A,TRUE,"Table1GBP"}</definedName>
    <definedName name="dg" localSheetId="18" hidden="1">{#N/A,#N/A,TRUE,"Table1USD";#N/A,#N/A,TRUE,"Table1GBP"}</definedName>
    <definedName name="dg" localSheetId="19" hidden="1">{#N/A,#N/A,TRUE,"Table1USD";#N/A,#N/A,TRUE,"Table1GBP"}</definedName>
    <definedName name="dg" localSheetId="2" hidden="1">{#N/A,#N/A,TRUE,"Table1USD";#N/A,#N/A,TRUE,"Table1GBP"}</definedName>
    <definedName name="dg" localSheetId="20" hidden="1">{#N/A,#N/A,TRUE,"Table1USD";#N/A,#N/A,TRUE,"Table1GBP"}</definedName>
    <definedName name="dg" localSheetId="21" hidden="1">{#N/A,#N/A,TRUE,"Table1USD";#N/A,#N/A,TRUE,"Table1GBP"}</definedName>
    <definedName name="dg" localSheetId="22" hidden="1">{#N/A,#N/A,TRUE,"Table1USD";#N/A,#N/A,TRUE,"Table1GBP"}</definedName>
    <definedName name="dg" localSheetId="23" hidden="1">{#N/A,#N/A,TRUE,"Table1USD";#N/A,#N/A,TRUE,"Table1GBP"}</definedName>
    <definedName name="dg" localSheetId="24" hidden="1">{#N/A,#N/A,TRUE,"Table1USD";#N/A,#N/A,TRUE,"Table1GBP"}</definedName>
    <definedName name="dg" localSheetId="25" hidden="1">{#N/A,#N/A,TRUE,"Table1USD";#N/A,#N/A,TRUE,"Table1GBP"}</definedName>
    <definedName name="dg" localSheetId="26" hidden="1">{#N/A,#N/A,TRUE,"Table1USD";#N/A,#N/A,TRUE,"Table1GBP"}</definedName>
    <definedName name="dg" localSheetId="27" hidden="1">{#N/A,#N/A,TRUE,"Table1USD";#N/A,#N/A,TRUE,"Table1GBP"}</definedName>
    <definedName name="dg" localSheetId="28" hidden="1">{#N/A,#N/A,TRUE,"Table1USD";#N/A,#N/A,TRUE,"Table1GBP"}</definedName>
    <definedName name="dg" localSheetId="29" hidden="1">{#N/A,#N/A,TRUE,"Table1USD";#N/A,#N/A,TRUE,"Table1GBP"}</definedName>
    <definedName name="dg" localSheetId="3" hidden="1">{#N/A,#N/A,TRUE,"Table1USD";#N/A,#N/A,TRUE,"Table1GBP"}</definedName>
    <definedName name="dg" localSheetId="31" hidden="1">{#N/A,#N/A,TRUE,"Table1USD";#N/A,#N/A,TRUE,"Table1GBP"}</definedName>
    <definedName name="dg" localSheetId="32" hidden="1">{#N/A,#N/A,TRUE,"Table1USD";#N/A,#N/A,TRUE,"Table1GBP"}</definedName>
    <definedName name="dg" localSheetId="33" hidden="1">{#N/A,#N/A,TRUE,"Table1USD";#N/A,#N/A,TRUE,"Table1GBP"}</definedName>
    <definedName name="dg" localSheetId="34" hidden="1">{#N/A,#N/A,TRUE,"Table1USD";#N/A,#N/A,TRUE,"Table1GBP"}</definedName>
    <definedName name="dg" localSheetId="37" hidden="1">{#N/A,#N/A,TRUE,"Table1USD";#N/A,#N/A,TRUE,"Table1GBP"}</definedName>
    <definedName name="dg" localSheetId="41" hidden="1">{#N/A,#N/A,TRUE,"Table1USD";#N/A,#N/A,TRUE,"Table1GBP"}</definedName>
    <definedName name="dg" localSheetId="4" hidden="1">{#N/A,#N/A,TRUE,"Table1USD";#N/A,#N/A,TRUE,"Table1GBP"}</definedName>
    <definedName name="dg" localSheetId="45"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0" hidden="1">{#N/A,#N/A,TRUE,"Table1USD";#N/A,#N/A,TRUE,"Table1GBP"}</definedName>
    <definedName name="dg" localSheetId="5" hidden="1">{#N/A,#N/A,TRUE,"Table1USD";#N/A,#N/A,TRUE,"Table1GBP"}</definedName>
    <definedName name="dg" localSheetId="51" hidden="1">{#N/A,#N/A,TRUE,"Table1USD";#N/A,#N/A,TRUE,"Table1GBP"}</definedName>
    <definedName name="dg" localSheetId="52" hidden="1">{#N/A,#N/A,TRUE,"Table1USD";#N/A,#N/A,TRUE,"Table1GBP"}</definedName>
    <definedName name="dg" localSheetId="53" hidden="1">{#N/A,#N/A,TRUE,"Table1USD";#N/A,#N/A,TRUE,"Table1GBP"}</definedName>
    <definedName name="dg" localSheetId="54" hidden="1">{#N/A,#N/A,TRUE,"Table1USD";#N/A,#N/A,TRUE,"Table1GBP"}</definedName>
    <definedName name="dg" localSheetId="55"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0" hidden="1">{#N/A,#N/A,TRUE,"Table1USD";#N/A,#N/A,TRUE,"Table1GBP"}</definedName>
    <definedName name="dg" localSheetId="61" hidden="1">{#N/A,#N/A,TRUE,"Table1USD";#N/A,#N/A,TRUE,"Table1GBP"}</definedName>
    <definedName name="dg" localSheetId="62" hidden="1">{#N/A,#N/A,TRUE,"Table1USD";#N/A,#N/A,TRUE,"Table1GBP"}</definedName>
    <definedName name="dg" localSheetId="63" hidden="1">{#N/A,#N/A,TRUE,"Table1USD";#N/A,#N/A,TRUE,"Table1GBP"}</definedName>
    <definedName name="dg" localSheetId="6" hidden="1">{#N/A,#N/A,TRUE,"Table1USD";#N/A,#N/A,TRUE,"Table1GBP"}</definedName>
    <definedName name="dg" localSheetId="64" hidden="1">{#N/A,#N/A,TRUE,"Table1USD";#N/A,#N/A,TRUE,"Table1GBP"}</definedName>
    <definedName name="dg" localSheetId="65" hidden="1">{#N/A,#N/A,TRUE,"Table1USD";#N/A,#N/A,TRUE,"Table1GBP"}</definedName>
    <definedName name="dg" localSheetId="66" hidden="1">{#N/A,#N/A,TRUE,"Table1USD";#N/A,#N/A,TRUE,"Table1GBP"}</definedName>
    <definedName name="dg" localSheetId="67" hidden="1">{#N/A,#N/A,TRUE,"Table1USD";#N/A,#N/A,TRUE,"Table1GBP"}</definedName>
    <definedName name="dg" localSheetId="68" hidden="1">{#N/A,#N/A,TRUE,"Table1USD";#N/A,#N/A,TRUE,"Table1GBP"}</definedName>
    <definedName name="dg" localSheetId="69" hidden="1">{#N/A,#N/A,TRUE,"Table1USD";#N/A,#N/A,TRUE,"Table1GBP"}</definedName>
    <definedName name="dg" localSheetId="70" hidden="1">{#N/A,#N/A,TRUE,"Table1USD";#N/A,#N/A,TRUE,"Table1GBP"}</definedName>
    <definedName name="dg" localSheetId="71" hidden="1">{#N/A,#N/A,TRUE,"Table1USD";#N/A,#N/A,TRUE,"Table1GBP"}</definedName>
    <definedName name="dg" localSheetId="72" hidden="1">{#N/A,#N/A,TRUE,"Table1USD";#N/A,#N/A,TRUE,"Table1GBP"}</definedName>
    <definedName name="dg" localSheetId="73" hidden="1">{#N/A,#N/A,TRUE,"Table1USD";#N/A,#N/A,TRUE,"Table1GBP"}</definedName>
    <definedName name="dg" localSheetId="7" hidden="1">{#N/A,#N/A,TRUE,"Table1USD";#N/A,#N/A,TRUE,"Table1GBP"}</definedName>
    <definedName name="dg" localSheetId="74" hidden="1">{#N/A,#N/A,TRUE,"Table1USD";#N/A,#N/A,TRUE,"Table1GBP"}</definedName>
    <definedName name="dg" localSheetId="75" hidden="1">{#N/A,#N/A,TRUE,"Table1USD";#N/A,#N/A,TRUE,"Table1GBP"}</definedName>
    <definedName name="dg" localSheetId="76" hidden="1">{#N/A,#N/A,TRUE,"Table1USD";#N/A,#N/A,TRUE,"Table1GBP"}</definedName>
    <definedName name="dg" localSheetId="77" hidden="1">{#N/A,#N/A,TRUE,"Table1USD";#N/A,#N/A,TRUE,"Table1GBP"}</definedName>
    <definedName name="dg" localSheetId="78" hidden="1">{#N/A,#N/A,TRUE,"Table1USD";#N/A,#N/A,TRUE,"Table1GBP"}</definedName>
    <definedName name="dg" localSheetId="79" hidden="1">{#N/A,#N/A,TRUE,"Table1USD";#N/A,#N/A,TRUE,"Table1GBP"}</definedName>
    <definedName name="dg" localSheetId="8" hidden="1">{#N/A,#N/A,TRUE,"Table1USD";#N/A,#N/A,TRUE,"Table1GBP"}</definedName>
    <definedName name="dg" localSheetId="9" hidden="1">{#N/A,#N/A,TRUE,"Table1USD";#N/A,#N/A,TRUE,"Table1GBP"}</definedName>
    <definedName name="dg" hidden="1">{#N/A,#N/A,TRUE,"Table1USD";#N/A,#N/A,TRUE,"Table1GBP"}</definedName>
    <definedName name="DG.DOD.MWBG.CD" localSheetId="1">#REF!</definedName>
    <definedName name="DG.DOD.MWBG.CD" localSheetId="10">#REF!</definedName>
    <definedName name="DG.DOD.MWBG.CD" localSheetId="11">#REF!</definedName>
    <definedName name="DG.DOD.MWBG.CD" localSheetId="12">#REF!</definedName>
    <definedName name="DG.DOD.MWBG.CD" localSheetId="13">#REF!</definedName>
    <definedName name="DG.DOD.MWBG.CD" localSheetId="15">#REF!</definedName>
    <definedName name="DG.DOD.MWBG.CD" localSheetId="16">#REF!</definedName>
    <definedName name="DG.DOD.MWBG.CD" localSheetId="2">#REF!</definedName>
    <definedName name="DG.DOD.MWBG.CD" localSheetId="23">#REF!</definedName>
    <definedName name="DG.DOD.MWBG.CD" localSheetId="24">#REF!</definedName>
    <definedName name="DG.DOD.MWBG.CD" localSheetId="25">#REF!</definedName>
    <definedName name="DG.DOD.MWBG.CD" localSheetId="26">#REF!</definedName>
    <definedName name="DG.DOD.MWBG.CD" localSheetId="27">#REF!</definedName>
    <definedName name="DG.DOD.MWBG.CD" localSheetId="28">#REF!</definedName>
    <definedName name="DG.DOD.MWBG.CD" localSheetId="29">#REF!</definedName>
    <definedName name="DG.DOD.MWBG.CD" localSheetId="3">#REF!</definedName>
    <definedName name="DG.DOD.MWBG.CD" localSheetId="31">#REF!</definedName>
    <definedName name="DG.DOD.MWBG.CD" localSheetId="32">#REF!</definedName>
    <definedName name="DG.DOD.MWBG.CD" localSheetId="33">#REF!</definedName>
    <definedName name="DG.DOD.MWBG.CD" localSheetId="34">#REF!</definedName>
    <definedName name="DG.DOD.MWBG.CD" localSheetId="37">#REF!</definedName>
    <definedName name="DG.DOD.MWBG.CD" localSheetId="41">#REF!</definedName>
    <definedName name="DG.DOD.MWBG.CD" localSheetId="4">#REF!</definedName>
    <definedName name="DG.DOD.MWBG.CD" localSheetId="45">#REF!</definedName>
    <definedName name="DG.DOD.MWBG.CD" localSheetId="46">#REF!</definedName>
    <definedName name="DG.DOD.MWBG.CD" localSheetId="47">#REF!</definedName>
    <definedName name="DG.DOD.MWBG.CD" localSheetId="48">#REF!</definedName>
    <definedName name="DG.DOD.MWBG.CD" localSheetId="49">#REF!</definedName>
    <definedName name="DG.DOD.MWBG.CD" localSheetId="50">#REF!</definedName>
    <definedName name="DG.DOD.MWBG.CD" localSheetId="5">#REF!</definedName>
    <definedName name="DG.DOD.MWBG.CD" localSheetId="51">#REF!</definedName>
    <definedName name="DG.DOD.MWBG.CD" localSheetId="52">#REF!</definedName>
    <definedName name="DG.DOD.MWBG.CD" localSheetId="53">#REF!</definedName>
    <definedName name="DG.DOD.MWBG.CD" localSheetId="54">#REF!</definedName>
    <definedName name="DG.DOD.MWBG.CD" localSheetId="56">#REF!</definedName>
    <definedName name="DG.DOD.MWBG.CD" localSheetId="57">#REF!</definedName>
    <definedName name="DG.DOD.MWBG.CD" localSheetId="58">#REF!</definedName>
    <definedName name="DG.DOD.MWBG.CD" localSheetId="59">#REF!</definedName>
    <definedName name="DG.DOD.MWBG.CD" localSheetId="60">#REF!</definedName>
    <definedName name="DG.DOD.MWBG.CD" localSheetId="61">#REF!</definedName>
    <definedName name="DG.DOD.MWBG.CD" localSheetId="62">#REF!</definedName>
    <definedName name="DG.DOD.MWBG.CD" localSheetId="63">#REF!</definedName>
    <definedName name="DG.DOD.MWBG.CD" localSheetId="6">#REF!</definedName>
    <definedName name="DG.DOD.MWBG.CD" localSheetId="64">#REF!</definedName>
    <definedName name="DG.DOD.MWBG.CD" localSheetId="65">#REF!</definedName>
    <definedName name="DG.DOD.MWBG.CD" localSheetId="66">#REF!</definedName>
    <definedName name="DG.DOD.MWBG.CD" localSheetId="67">#REF!</definedName>
    <definedName name="DG.DOD.MWBG.CD" localSheetId="68">#REF!</definedName>
    <definedName name="DG.DOD.MWBG.CD" localSheetId="69">#REF!</definedName>
    <definedName name="DG.DOD.MWBG.CD" localSheetId="71">#REF!</definedName>
    <definedName name="DG.DOD.MWBG.CD" localSheetId="72">#REF!</definedName>
    <definedName name="DG.DOD.MWBG.CD" localSheetId="73">#REF!</definedName>
    <definedName name="DG.DOD.MWBG.CD" localSheetId="7">#REF!</definedName>
    <definedName name="DG.DOD.MWBG.CD" localSheetId="74">#REF!</definedName>
    <definedName name="DG.DOD.MWBG.CD" localSheetId="75">#REF!</definedName>
    <definedName name="DG.DOD.MWBG.CD" localSheetId="76">#REF!</definedName>
    <definedName name="DG.DOD.MWBG.CD" localSheetId="77">#REF!</definedName>
    <definedName name="DG.DOD.MWBG.CD" localSheetId="78">#REF!</definedName>
    <definedName name="DG.DOD.MWBG.CD" localSheetId="79">#REF!</definedName>
    <definedName name="DG.DOD.MWBG.CD" localSheetId="8">#REF!</definedName>
    <definedName name="DG.DOD.MWBG.CD" localSheetId="9">#REF!</definedName>
    <definedName name="DG.DOD.MWBG.CD">#REF!</definedName>
    <definedName name="DG_S" localSheetId="1">#REF!</definedName>
    <definedName name="DG_S" localSheetId="10">#REF!</definedName>
    <definedName name="DG_S" localSheetId="11">#REF!</definedName>
    <definedName name="DG_S" localSheetId="12">#REF!</definedName>
    <definedName name="DG_S" localSheetId="13">#REF!</definedName>
    <definedName name="DG_S" localSheetId="15">#REF!</definedName>
    <definedName name="DG_S" localSheetId="16">#REF!</definedName>
    <definedName name="DG_S" localSheetId="2">#REF!</definedName>
    <definedName name="DG_S" localSheetId="23">#REF!</definedName>
    <definedName name="DG_S" localSheetId="24">#REF!</definedName>
    <definedName name="DG_S" localSheetId="25">#REF!</definedName>
    <definedName name="DG_S" localSheetId="26">#REF!</definedName>
    <definedName name="DG_S" localSheetId="27">#REF!</definedName>
    <definedName name="DG_S" localSheetId="28">#REF!</definedName>
    <definedName name="DG_S" localSheetId="29">#REF!</definedName>
    <definedName name="DG_S" localSheetId="3">#REF!</definedName>
    <definedName name="DG_S" localSheetId="31">#REF!</definedName>
    <definedName name="DG_S" localSheetId="32">#REF!</definedName>
    <definedName name="DG_S" localSheetId="33">#REF!</definedName>
    <definedName name="DG_S" localSheetId="34">#REF!</definedName>
    <definedName name="DG_S" localSheetId="37">#REF!</definedName>
    <definedName name="DG_S" localSheetId="41">#REF!</definedName>
    <definedName name="DG_S" localSheetId="4">#REF!</definedName>
    <definedName name="DG_S" localSheetId="45">#REF!</definedName>
    <definedName name="DG_S" localSheetId="46">#REF!</definedName>
    <definedName name="DG_S" localSheetId="47">#REF!</definedName>
    <definedName name="DG_S" localSheetId="48">#REF!</definedName>
    <definedName name="DG_S" localSheetId="49">#REF!</definedName>
    <definedName name="DG_S" localSheetId="50">#REF!</definedName>
    <definedName name="DG_S" localSheetId="5">#REF!</definedName>
    <definedName name="DG_S" localSheetId="51">#REF!</definedName>
    <definedName name="DG_S" localSheetId="52">#REF!</definedName>
    <definedName name="DG_S" localSheetId="53">#REF!</definedName>
    <definedName name="DG_S" localSheetId="54">#REF!</definedName>
    <definedName name="DG_S" localSheetId="56">#REF!</definedName>
    <definedName name="DG_S" localSheetId="57">#REF!</definedName>
    <definedName name="DG_S" localSheetId="58">#REF!</definedName>
    <definedName name="DG_S" localSheetId="59">#REF!</definedName>
    <definedName name="DG_S" localSheetId="60">#REF!</definedName>
    <definedName name="DG_S" localSheetId="61">#REF!</definedName>
    <definedName name="DG_S" localSheetId="62">#REF!</definedName>
    <definedName name="DG_S" localSheetId="63">#REF!</definedName>
    <definedName name="DG_S" localSheetId="6">#REF!</definedName>
    <definedName name="DG_S" localSheetId="64">#REF!</definedName>
    <definedName name="DG_S" localSheetId="65">#REF!</definedName>
    <definedName name="DG_S" localSheetId="66">#REF!</definedName>
    <definedName name="DG_S" localSheetId="67">#REF!</definedName>
    <definedName name="DG_S" localSheetId="68">#REF!</definedName>
    <definedName name="DG_S" localSheetId="69">#REF!</definedName>
    <definedName name="DG_S" localSheetId="71">#REF!</definedName>
    <definedName name="DG_S" localSheetId="72">#REF!</definedName>
    <definedName name="DG_S" localSheetId="73">#REF!</definedName>
    <definedName name="DG_S" localSheetId="7">#REF!</definedName>
    <definedName name="DG_S" localSheetId="74">#REF!</definedName>
    <definedName name="DG_S" localSheetId="75">#REF!</definedName>
    <definedName name="DG_S" localSheetId="76">#REF!</definedName>
    <definedName name="DG_S" localSheetId="77">#REF!</definedName>
    <definedName name="DG_S" localSheetId="78">#REF!</definedName>
    <definedName name="DG_S" localSheetId="79">#REF!</definedName>
    <definedName name="DG_S" localSheetId="8">#REF!</definedName>
    <definedName name="DG_S" localSheetId="9">#REF!</definedName>
    <definedName name="DG_S">#REF!</definedName>
    <definedName name="dgfwe" localSheetId="1">#REF!</definedName>
    <definedName name="dgfwe" localSheetId="10">#REF!</definedName>
    <definedName name="dgfwe" localSheetId="11">#REF!</definedName>
    <definedName name="dgfwe" localSheetId="12">#REF!</definedName>
    <definedName name="dgfwe" localSheetId="13">#REF!</definedName>
    <definedName name="dgfwe" localSheetId="15">#REF!</definedName>
    <definedName name="dgfwe" localSheetId="16">#REF!</definedName>
    <definedName name="dgfwe" localSheetId="2">#REF!</definedName>
    <definedName name="dgfwe" localSheetId="23">#REF!</definedName>
    <definedName name="dgfwe" localSheetId="24">#REF!</definedName>
    <definedName name="dgfwe" localSheetId="25">#REF!</definedName>
    <definedName name="dgfwe" localSheetId="26">#REF!</definedName>
    <definedName name="dgfwe" localSheetId="27">#REF!</definedName>
    <definedName name="dgfwe" localSheetId="28">#REF!</definedName>
    <definedName name="dgfwe" localSheetId="29">#REF!</definedName>
    <definedName name="dgfwe" localSheetId="3">#REF!</definedName>
    <definedName name="dgfwe" localSheetId="31">#REF!</definedName>
    <definedName name="dgfwe" localSheetId="32">#REF!</definedName>
    <definedName name="dgfwe" localSheetId="33">#REF!</definedName>
    <definedName name="dgfwe" localSheetId="34">#REF!</definedName>
    <definedName name="dgfwe" localSheetId="37">#REF!</definedName>
    <definedName name="dgfwe" localSheetId="41">#REF!</definedName>
    <definedName name="dgfwe" localSheetId="4">#REF!</definedName>
    <definedName name="dgfwe" localSheetId="45">#REF!</definedName>
    <definedName name="dgfwe" localSheetId="46">#REF!</definedName>
    <definedName name="dgfwe" localSheetId="47">#REF!</definedName>
    <definedName name="dgfwe" localSheetId="48">#REF!</definedName>
    <definedName name="dgfwe" localSheetId="49">#REF!</definedName>
    <definedName name="dgfwe" localSheetId="50">#REF!</definedName>
    <definedName name="dgfwe" localSheetId="5">#REF!</definedName>
    <definedName name="dgfwe" localSheetId="51">#REF!</definedName>
    <definedName name="dgfwe" localSheetId="52">#REF!</definedName>
    <definedName name="dgfwe" localSheetId="53">#REF!</definedName>
    <definedName name="dgfwe" localSheetId="54">#REF!</definedName>
    <definedName name="dgfwe" localSheetId="56">#REF!</definedName>
    <definedName name="dgfwe" localSheetId="57">#REF!</definedName>
    <definedName name="dgfwe" localSheetId="58">#REF!</definedName>
    <definedName name="dgfwe" localSheetId="59">#REF!</definedName>
    <definedName name="dgfwe" localSheetId="60">#REF!</definedName>
    <definedName name="dgfwe" localSheetId="61">#REF!</definedName>
    <definedName name="dgfwe" localSheetId="62">#REF!</definedName>
    <definedName name="dgfwe" localSheetId="63">#REF!</definedName>
    <definedName name="dgfwe" localSheetId="6">#REF!</definedName>
    <definedName name="dgfwe" localSheetId="64">#REF!</definedName>
    <definedName name="dgfwe" localSheetId="65">#REF!</definedName>
    <definedName name="dgfwe" localSheetId="66">#REF!</definedName>
    <definedName name="dgfwe" localSheetId="67">#REF!</definedName>
    <definedName name="dgfwe" localSheetId="68">#REF!</definedName>
    <definedName name="dgfwe" localSheetId="69">#REF!</definedName>
    <definedName name="dgfwe" localSheetId="71">#REF!</definedName>
    <definedName name="dgfwe" localSheetId="72">#REF!</definedName>
    <definedName name="dgfwe" localSheetId="73">#REF!</definedName>
    <definedName name="dgfwe" localSheetId="7">#REF!</definedName>
    <definedName name="dgfwe" localSheetId="74">#REF!</definedName>
    <definedName name="dgfwe" localSheetId="75">#REF!</definedName>
    <definedName name="dgfwe" localSheetId="76">#REF!</definedName>
    <definedName name="dgfwe" localSheetId="77">#REF!</definedName>
    <definedName name="dgfwe" localSheetId="78">#REF!</definedName>
    <definedName name="dgfwe" localSheetId="79">#REF!</definedName>
    <definedName name="dgfwe" localSheetId="8">#REF!</definedName>
    <definedName name="dgfwe" localSheetId="9">#REF!</definedName>
    <definedName name="dgfwe">#REF!</definedName>
    <definedName name="DGproj">#N/A</definedName>
    <definedName name="dgzhdzdj" localSheetId="1">'[70]10'!#REF!</definedName>
    <definedName name="dgzhdzdj" localSheetId="10">'[70]10'!#REF!</definedName>
    <definedName name="dgzhdzdj" localSheetId="13">'[70]10'!#REF!</definedName>
    <definedName name="dgzhdzdj" localSheetId="15">'[70]10'!#REF!</definedName>
    <definedName name="dgzhdzdj" localSheetId="16">'[70]10'!#REF!</definedName>
    <definedName name="dgzhdzdj" localSheetId="2">'[70]10'!#REF!</definedName>
    <definedName name="dgzhdzdj" localSheetId="24">'[70]10'!#REF!</definedName>
    <definedName name="dgzhdzdj" localSheetId="25">'[70]10'!#REF!</definedName>
    <definedName name="dgzhdzdj" localSheetId="26">'[70]10'!#REF!</definedName>
    <definedName name="dgzhdzdj" localSheetId="27">'[70]10'!#REF!</definedName>
    <definedName name="dgzhdzdj" localSheetId="28">'[70]10'!#REF!</definedName>
    <definedName name="dgzhdzdj" localSheetId="29">'[70]10'!#REF!</definedName>
    <definedName name="dgzhdzdj" localSheetId="3">'[70]10'!#REF!</definedName>
    <definedName name="dgzhdzdj" localSheetId="31">'[70]10'!#REF!</definedName>
    <definedName name="dgzhdzdj" localSheetId="32">'[70]10'!#REF!</definedName>
    <definedName name="dgzhdzdj" localSheetId="33">'[70]10'!#REF!</definedName>
    <definedName name="dgzhdzdj" localSheetId="34">'[70]10'!#REF!</definedName>
    <definedName name="dgzhdzdj" localSheetId="37">'[70]10'!#REF!</definedName>
    <definedName name="dgzhdzdj" localSheetId="41">'[70]10'!#REF!</definedName>
    <definedName name="dgzhdzdj" localSheetId="4">'[70]10'!#REF!</definedName>
    <definedName name="dgzhdzdj" localSheetId="45">'[70]10'!#REF!</definedName>
    <definedName name="dgzhdzdj" localSheetId="46">'[70]10'!#REF!</definedName>
    <definedName name="dgzhdzdj" localSheetId="47">'[70]10'!#REF!</definedName>
    <definedName name="dgzhdzdj" localSheetId="48">'[70]10'!#REF!</definedName>
    <definedName name="dgzhdzdj" localSheetId="49">'[70]10'!#REF!</definedName>
    <definedName name="dgzhdzdj" localSheetId="50">'[70]10'!#REF!</definedName>
    <definedName name="dgzhdzdj" localSheetId="5">'[71]10'!#REF!</definedName>
    <definedName name="dgzhdzdj" localSheetId="51">'[70]10'!#REF!</definedName>
    <definedName name="dgzhdzdj" localSheetId="52">'[72]10'!#REF!</definedName>
    <definedName name="dgzhdzdj" localSheetId="53">'[70]10'!#REF!</definedName>
    <definedName name="dgzhdzdj" localSheetId="54">'[70]10'!#REF!</definedName>
    <definedName name="dgzhdzdj" localSheetId="56">'[70]10'!#REF!</definedName>
    <definedName name="dgzhdzdj" localSheetId="57">'[70]10'!#REF!</definedName>
    <definedName name="dgzhdzdj" localSheetId="58">'[70]10'!#REF!</definedName>
    <definedName name="dgzhdzdj" localSheetId="59">'[70]10'!#REF!</definedName>
    <definedName name="dgzhdzdj" localSheetId="60">'[70]10'!#REF!</definedName>
    <definedName name="dgzhdzdj" localSheetId="61">'[70]10'!#REF!</definedName>
    <definedName name="dgzhdzdj" localSheetId="62">'[70]10'!#REF!</definedName>
    <definedName name="dgzhdzdj" localSheetId="63">'[70]10'!#REF!</definedName>
    <definedName name="dgzhdzdj" localSheetId="6">'[71]10'!#REF!</definedName>
    <definedName name="dgzhdzdj" localSheetId="64">'[70]10'!#REF!</definedName>
    <definedName name="dgzhdzdj" localSheetId="65">'[70]10'!#REF!</definedName>
    <definedName name="dgzhdzdj" localSheetId="66">'[70]10'!#REF!</definedName>
    <definedName name="dgzhdzdj" localSheetId="67">'[70]10'!#REF!</definedName>
    <definedName name="dgzhdzdj" localSheetId="68">'[70]10'!#REF!</definedName>
    <definedName name="dgzhdzdj" localSheetId="69">'[70]10'!#REF!</definedName>
    <definedName name="dgzhdzdj" localSheetId="71">'[70]10'!#REF!</definedName>
    <definedName name="dgzhdzdj" localSheetId="72">'[70]10'!#REF!</definedName>
    <definedName name="dgzhdzdj" localSheetId="73">'[70]10'!#REF!</definedName>
    <definedName name="dgzhdzdj" localSheetId="7">'[70]10'!#REF!</definedName>
    <definedName name="dgzhdzdj" localSheetId="74">'[70]10'!#REF!</definedName>
    <definedName name="dgzhdzdj" localSheetId="75">'[70]10'!#REF!</definedName>
    <definedName name="dgzhdzdj" localSheetId="76">'[70]10'!#REF!</definedName>
    <definedName name="dgzhdzdj" localSheetId="77">'[70]10'!#REF!</definedName>
    <definedName name="dgzhdzdj" localSheetId="78">'[70]10'!#REF!</definedName>
    <definedName name="dgzhdzdj" localSheetId="79">'[70]10'!#REF!</definedName>
    <definedName name="dgzhdzdj" localSheetId="8">'[70]10'!#REF!</definedName>
    <definedName name="dgzhdzdj" localSheetId="9">'[70]10'!#REF!</definedName>
    <definedName name="dgzhdzdj">'[70]10'!#REF!</definedName>
    <definedName name="DHD" localSheetId="1">#REF!</definedName>
    <definedName name="DHD" localSheetId="10">#REF!</definedName>
    <definedName name="DHD" localSheetId="11">#REF!</definedName>
    <definedName name="DHD" localSheetId="12">#REF!</definedName>
    <definedName name="DHD" localSheetId="13">#REF!</definedName>
    <definedName name="DHD" localSheetId="15">#REF!</definedName>
    <definedName name="DHD" localSheetId="16">#REF!</definedName>
    <definedName name="DHD" localSheetId="2">#REF!</definedName>
    <definedName name="DHD" localSheetId="23">#REF!</definedName>
    <definedName name="DHD" localSheetId="24">#REF!</definedName>
    <definedName name="DHD" localSheetId="25">#REF!</definedName>
    <definedName name="DHD" localSheetId="26">#REF!</definedName>
    <definedName name="DHD" localSheetId="27">#REF!</definedName>
    <definedName name="DHD" localSheetId="28">#REF!</definedName>
    <definedName name="DHD" localSheetId="29">#REF!</definedName>
    <definedName name="DHD" localSheetId="3">#REF!</definedName>
    <definedName name="DHD" localSheetId="31">#REF!</definedName>
    <definedName name="DHD" localSheetId="32">#REF!</definedName>
    <definedName name="DHD" localSheetId="33">#REF!</definedName>
    <definedName name="DHD" localSheetId="34">#REF!</definedName>
    <definedName name="DHD" localSheetId="37">#REF!</definedName>
    <definedName name="DHD" localSheetId="41">#REF!</definedName>
    <definedName name="DHD" localSheetId="4">#REF!</definedName>
    <definedName name="DHD" localSheetId="45">#REF!</definedName>
    <definedName name="DHD" localSheetId="46">#REF!</definedName>
    <definedName name="DHD" localSheetId="47">#REF!</definedName>
    <definedName name="DHD" localSheetId="48">#REF!</definedName>
    <definedName name="DHD" localSheetId="49">#REF!</definedName>
    <definedName name="DHD" localSheetId="50">#REF!</definedName>
    <definedName name="DHD" localSheetId="5">#REF!</definedName>
    <definedName name="DHD" localSheetId="51">#REF!</definedName>
    <definedName name="DHD" localSheetId="52">#REF!</definedName>
    <definedName name="DHD" localSheetId="53">#REF!</definedName>
    <definedName name="DHD" localSheetId="54">#REF!</definedName>
    <definedName name="DHD" localSheetId="56">#REF!</definedName>
    <definedName name="DHD" localSheetId="57">#REF!</definedName>
    <definedName name="DHD" localSheetId="58">#REF!</definedName>
    <definedName name="DHD" localSheetId="59">#REF!</definedName>
    <definedName name="DHD" localSheetId="60">#REF!</definedName>
    <definedName name="DHD" localSheetId="61">#REF!</definedName>
    <definedName name="DHD" localSheetId="62">#REF!</definedName>
    <definedName name="DHD" localSheetId="63">#REF!</definedName>
    <definedName name="DHD" localSheetId="6">#REF!</definedName>
    <definedName name="DHD" localSheetId="64">#REF!</definedName>
    <definedName name="DHD" localSheetId="65">#REF!</definedName>
    <definedName name="DHD" localSheetId="66">#REF!</definedName>
    <definedName name="DHD" localSheetId="67">#REF!</definedName>
    <definedName name="DHD" localSheetId="68">#REF!</definedName>
    <definedName name="DHD" localSheetId="69">#REF!</definedName>
    <definedName name="DHD" localSheetId="71">#REF!</definedName>
    <definedName name="DHD" localSheetId="72">#REF!</definedName>
    <definedName name="DHD" localSheetId="73">#REF!</definedName>
    <definedName name="DHD" localSheetId="7">#REF!</definedName>
    <definedName name="DHD" localSheetId="74">#REF!</definedName>
    <definedName name="DHD" localSheetId="75">#REF!</definedName>
    <definedName name="DHD" localSheetId="76">#REF!</definedName>
    <definedName name="DHD" localSheetId="77">#REF!</definedName>
    <definedName name="DHD" localSheetId="78">#REF!</definedName>
    <definedName name="DHD" localSheetId="79">#REF!</definedName>
    <definedName name="DHD" localSheetId="8">#REF!</definedName>
    <definedName name="DHD" localSheetId="9">#REF!</definedName>
    <definedName name="DHD">#REF!</definedName>
    <definedName name="dig8_10f" localSheetId="1">#REF!</definedName>
    <definedName name="dig8_10f" localSheetId="10">#REF!</definedName>
    <definedName name="dig8_10f" localSheetId="11">#REF!</definedName>
    <definedName name="dig8_10f" localSheetId="12">#REF!</definedName>
    <definedName name="dig8_10f" localSheetId="13">#REF!</definedName>
    <definedName name="dig8_10f" localSheetId="15">#REF!</definedName>
    <definedName name="dig8_10f" localSheetId="16">#REF!</definedName>
    <definedName name="dig8_10f" localSheetId="2">#REF!</definedName>
    <definedName name="dig8_10f" localSheetId="23">#REF!</definedName>
    <definedName name="dig8_10f" localSheetId="24">#REF!</definedName>
    <definedName name="dig8_10f" localSheetId="25">#REF!</definedName>
    <definedName name="dig8_10f" localSheetId="26">#REF!</definedName>
    <definedName name="dig8_10f" localSheetId="27">#REF!</definedName>
    <definedName name="dig8_10f" localSheetId="28">#REF!</definedName>
    <definedName name="dig8_10f" localSheetId="29">#REF!</definedName>
    <definedName name="dig8_10f" localSheetId="3">#REF!</definedName>
    <definedName name="dig8_10f" localSheetId="31">#REF!</definedName>
    <definedName name="dig8_10f" localSheetId="32">#REF!</definedName>
    <definedName name="dig8_10f" localSheetId="33">#REF!</definedName>
    <definedName name="dig8_10f" localSheetId="34">#REF!</definedName>
    <definedName name="dig8_10f" localSheetId="37">#REF!</definedName>
    <definedName name="dig8_10f" localSheetId="41">#REF!</definedName>
    <definedName name="dig8_10f" localSheetId="4">#REF!</definedName>
    <definedName name="dig8_10f" localSheetId="45">#REF!</definedName>
    <definedName name="dig8_10f" localSheetId="46">#REF!</definedName>
    <definedName name="dig8_10f" localSheetId="47">#REF!</definedName>
    <definedName name="dig8_10f" localSheetId="48">#REF!</definedName>
    <definedName name="dig8_10f" localSheetId="49">#REF!</definedName>
    <definedName name="dig8_10f" localSheetId="50">#REF!</definedName>
    <definedName name="dig8_10f" localSheetId="5">#REF!</definedName>
    <definedName name="dig8_10f" localSheetId="51">#REF!</definedName>
    <definedName name="dig8_10f" localSheetId="52">#REF!</definedName>
    <definedName name="dig8_10f" localSheetId="53">#REF!</definedName>
    <definedName name="dig8_10f" localSheetId="54">#REF!</definedName>
    <definedName name="dig8_10f" localSheetId="56">#REF!</definedName>
    <definedName name="dig8_10f" localSheetId="57">#REF!</definedName>
    <definedName name="dig8_10f" localSheetId="58">#REF!</definedName>
    <definedName name="dig8_10f" localSheetId="59">#REF!</definedName>
    <definedName name="dig8_10f" localSheetId="60">#REF!</definedName>
    <definedName name="dig8_10f" localSheetId="61">#REF!</definedName>
    <definedName name="dig8_10f" localSheetId="62">#REF!</definedName>
    <definedName name="dig8_10f" localSheetId="63">#REF!</definedName>
    <definedName name="dig8_10f" localSheetId="6">#REF!</definedName>
    <definedName name="dig8_10f" localSheetId="64">#REF!</definedName>
    <definedName name="dig8_10f" localSheetId="65">#REF!</definedName>
    <definedName name="dig8_10f" localSheetId="66">#REF!</definedName>
    <definedName name="dig8_10f" localSheetId="67">#REF!</definedName>
    <definedName name="dig8_10f" localSheetId="68">#REF!</definedName>
    <definedName name="dig8_10f" localSheetId="69">#REF!</definedName>
    <definedName name="dig8_10f" localSheetId="71">#REF!</definedName>
    <definedName name="dig8_10f" localSheetId="72">#REF!</definedName>
    <definedName name="dig8_10f" localSheetId="73">#REF!</definedName>
    <definedName name="dig8_10f" localSheetId="7">#REF!</definedName>
    <definedName name="dig8_10f" localSheetId="74">#REF!</definedName>
    <definedName name="dig8_10f" localSheetId="75">#REF!</definedName>
    <definedName name="dig8_10f" localSheetId="76">#REF!</definedName>
    <definedName name="dig8_10f" localSheetId="77">#REF!</definedName>
    <definedName name="dig8_10f" localSheetId="78">#REF!</definedName>
    <definedName name="dig8_10f" localSheetId="79">#REF!</definedName>
    <definedName name="dig8_10f" localSheetId="8">#REF!</definedName>
    <definedName name="dig8_10f" localSheetId="9">#REF!</definedName>
    <definedName name="dig8_10f">#REF!</definedName>
    <definedName name="dis" localSheetId="1">#REF!</definedName>
    <definedName name="dis" localSheetId="10">#REF!</definedName>
    <definedName name="dis" localSheetId="11">#REF!</definedName>
    <definedName name="dis" localSheetId="12">#REF!</definedName>
    <definedName name="dis" localSheetId="13">#REF!</definedName>
    <definedName name="dis" localSheetId="15">#REF!</definedName>
    <definedName name="dis" localSheetId="16">#REF!</definedName>
    <definedName name="dis" localSheetId="2">#REF!</definedName>
    <definedName name="dis" localSheetId="23">#REF!</definedName>
    <definedName name="dis" localSheetId="24">#REF!</definedName>
    <definedName name="dis" localSheetId="25">#REF!</definedName>
    <definedName name="dis" localSheetId="26">#REF!</definedName>
    <definedName name="dis" localSheetId="27">#REF!</definedName>
    <definedName name="dis" localSheetId="28">#REF!</definedName>
    <definedName name="dis" localSheetId="29">#REF!</definedName>
    <definedName name="dis" localSheetId="3">#REF!</definedName>
    <definedName name="dis" localSheetId="31">#REF!</definedName>
    <definedName name="dis" localSheetId="32">#REF!</definedName>
    <definedName name="dis" localSheetId="33">#REF!</definedName>
    <definedName name="dis" localSheetId="34">#REF!</definedName>
    <definedName name="dis" localSheetId="37">#REF!</definedName>
    <definedName name="dis" localSheetId="41">#REF!</definedName>
    <definedName name="dis" localSheetId="4">#REF!</definedName>
    <definedName name="dis" localSheetId="45">#REF!</definedName>
    <definedName name="dis" localSheetId="46">#REF!</definedName>
    <definedName name="dis" localSheetId="47">#REF!</definedName>
    <definedName name="dis" localSheetId="48">#REF!</definedName>
    <definedName name="dis" localSheetId="49">#REF!</definedName>
    <definedName name="dis" localSheetId="50">#REF!</definedName>
    <definedName name="dis" localSheetId="5">#REF!</definedName>
    <definedName name="dis" localSheetId="51">#REF!</definedName>
    <definedName name="dis" localSheetId="52">#REF!</definedName>
    <definedName name="dis" localSheetId="53">#REF!</definedName>
    <definedName name="dis" localSheetId="54">#REF!</definedName>
    <definedName name="dis" localSheetId="56">#REF!</definedName>
    <definedName name="dis" localSheetId="57">#REF!</definedName>
    <definedName name="dis" localSheetId="58">#REF!</definedName>
    <definedName name="dis" localSheetId="59">#REF!</definedName>
    <definedName name="dis" localSheetId="60">#REF!</definedName>
    <definedName name="dis" localSheetId="61">#REF!</definedName>
    <definedName name="dis" localSheetId="62">#REF!</definedName>
    <definedName name="dis" localSheetId="63">#REF!</definedName>
    <definedName name="dis" localSheetId="6">#REF!</definedName>
    <definedName name="dis" localSheetId="64">#REF!</definedName>
    <definedName name="dis" localSheetId="65">#REF!</definedName>
    <definedName name="dis" localSheetId="66">#REF!</definedName>
    <definedName name="dis" localSheetId="67">#REF!</definedName>
    <definedName name="dis" localSheetId="68">#REF!</definedName>
    <definedName name="dis" localSheetId="69">#REF!</definedName>
    <definedName name="dis" localSheetId="71">#REF!</definedName>
    <definedName name="dis" localSheetId="72">#REF!</definedName>
    <definedName name="dis" localSheetId="73">#REF!</definedName>
    <definedName name="dis" localSheetId="7">#REF!</definedName>
    <definedName name="dis" localSheetId="74">#REF!</definedName>
    <definedName name="dis" localSheetId="75">#REF!</definedName>
    <definedName name="dis" localSheetId="76">#REF!</definedName>
    <definedName name="dis" localSheetId="77">#REF!</definedName>
    <definedName name="dis" localSheetId="78">#REF!</definedName>
    <definedName name="dis" localSheetId="79">#REF!</definedName>
    <definedName name="dis" localSheetId="8">#REF!</definedName>
    <definedName name="dis" localSheetId="9">#REF!</definedName>
    <definedName name="dis">#REF!</definedName>
    <definedName name="DISBE" localSheetId="1">#REF!</definedName>
    <definedName name="DISBE" localSheetId="11">#REF!</definedName>
    <definedName name="DISBE" localSheetId="12">#REF!</definedName>
    <definedName name="DISBE" localSheetId="13">#REF!</definedName>
    <definedName name="DISBE" localSheetId="23">#REF!</definedName>
    <definedName name="DISBE" localSheetId="24">#REF!</definedName>
    <definedName name="DISBE" localSheetId="26">#REF!</definedName>
    <definedName name="DISBE" localSheetId="28">#REF!</definedName>
    <definedName name="DISBE" localSheetId="29">#REF!</definedName>
    <definedName name="DISBE" localSheetId="31">#REF!</definedName>
    <definedName name="DISBE" localSheetId="41">#REF!</definedName>
    <definedName name="DISBE" localSheetId="4">#REF!</definedName>
    <definedName name="DISBE" localSheetId="46">#REF!</definedName>
    <definedName name="DISBE" localSheetId="47">#REF!</definedName>
    <definedName name="DISBE" localSheetId="48">#REF!</definedName>
    <definedName name="DISBE" localSheetId="49">#REF!</definedName>
    <definedName name="DISBE" localSheetId="50">#REF!</definedName>
    <definedName name="DISBE" localSheetId="51">#REF!</definedName>
    <definedName name="DISBE" localSheetId="53">#REF!</definedName>
    <definedName name="DISBE" localSheetId="54">#REF!</definedName>
    <definedName name="DISBE" localSheetId="56">#REF!</definedName>
    <definedName name="DISBE" localSheetId="57">#REF!</definedName>
    <definedName name="DISBE" localSheetId="58">#REF!</definedName>
    <definedName name="DISBE" localSheetId="60">#REF!</definedName>
    <definedName name="DISBE" localSheetId="61">#REF!</definedName>
    <definedName name="DISBE" localSheetId="62">#REF!</definedName>
    <definedName name="DISBE" localSheetId="63">#REF!</definedName>
    <definedName name="DISBE" localSheetId="64">#REF!</definedName>
    <definedName name="DISBE" localSheetId="66">#REF!</definedName>
    <definedName name="DISBE" localSheetId="67">#REF!</definedName>
    <definedName name="DISBE" localSheetId="68">#REF!</definedName>
    <definedName name="DISBE" localSheetId="69">#REF!</definedName>
    <definedName name="DISBE" localSheetId="71">#REF!</definedName>
    <definedName name="DISBE" localSheetId="72">#REF!</definedName>
    <definedName name="DISBE" localSheetId="73">#REF!</definedName>
    <definedName name="DISBE">#REF!</definedName>
    <definedName name="DISBURSEMENT" localSheetId="1">#REF!</definedName>
    <definedName name="DISBURSEMENT" localSheetId="11">#REF!</definedName>
    <definedName name="DISBURSEMENT" localSheetId="12">#REF!</definedName>
    <definedName name="DISBURSEMENT" localSheetId="13">#REF!</definedName>
    <definedName name="DISBURSEMENT" localSheetId="23">#REF!</definedName>
    <definedName name="DISBURSEMENT" localSheetId="24">#REF!</definedName>
    <definedName name="DISBURSEMENT" localSheetId="26">#REF!</definedName>
    <definedName name="DISBURSEMENT" localSheetId="28">#REF!</definedName>
    <definedName name="DISBURSEMENT" localSheetId="29">#REF!</definedName>
    <definedName name="DISBURSEMENT" localSheetId="31">#REF!</definedName>
    <definedName name="DISBURSEMENT" localSheetId="41">#REF!</definedName>
    <definedName name="DISBURSEMENT" localSheetId="4">#REF!</definedName>
    <definedName name="DISBURSEMENT" localSheetId="46">#REF!</definedName>
    <definedName name="DISBURSEMENT" localSheetId="47">#REF!</definedName>
    <definedName name="DISBURSEMENT" localSheetId="48">#REF!</definedName>
    <definedName name="DISBURSEMENT" localSheetId="49">#REF!</definedName>
    <definedName name="DISBURSEMENT" localSheetId="50">#REF!</definedName>
    <definedName name="DISBURSEMENT" localSheetId="51">#REF!</definedName>
    <definedName name="DISBURSEMENT" localSheetId="53">#REF!</definedName>
    <definedName name="DISBURSEMENT" localSheetId="54">#REF!</definedName>
    <definedName name="DISBURSEMENT" localSheetId="56">#REF!</definedName>
    <definedName name="DISBURSEMENT" localSheetId="57">#REF!</definedName>
    <definedName name="DISBURSEMENT" localSheetId="58">#REF!</definedName>
    <definedName name="DISBURSEMENT" localSheetId="60">#REF!</definedName>
    <definedName name="DISBURSEMENT" localSheetId="61">#REF!</definedName>
    <definedName name="DISBURSEMENT" localSheetId="62">#REF!</definedName>
    <definedName name="DISBURSEMENT" localSheetId="63">#REF!</definedName>
    <definedName name="DISBURSEMENT" localSheetId="64">#REF!</definedName>
    <definedName name="DISBURSEMENT" localSheetId="66">#REF!</definedName>
    <definedName name="DISBURSEMENT" localSheetId="67">#REF!</definedName>
    <definedName name="DISBURSEMENT" localSheetId="68">#REF!</definedName>
    <definedName name="DISBURSEMENT" localSheetId="69">#REF!</definedName>
    <definedName name="DISBURSEMENT" localSheetId="71">#REF!</definedName>
    <definedName name="DISBURSEMENT" localSheetId="72">#REF!</definedName>
    <definedName name="DISBURSEMENT" localSheetId="73">#REF!</definedName>
    <definedName name="DISBURSEMENT">#REF!</definedName>
    <definedName name="Discount_IDA" localSheetId="5">[166]NPV!$B$28</definedName>
    <definedName name="Discount_IDA" localSheetId="6">[167]NPV!$B$28</definedName>
    <definedName name="Discount_IDA">[168]NPV!$B$28</definedName>
    <definedName name="Discount_IDA1" localSheetId="1">#REF!</definedName>
    <definedName name="Discount_IDA1" localSheetId="10">#REF!</definedName>
    <definedName name="Discount_IDA1" localSheetId="11">#REF!</definedName>
    <definedName name="Discount_IDA1" localSheetId="12">#REF!</definedName>
    <definedName name="Discount_IDA1" localSheetId="13">#REF!</definedName>
    <definedName name="Discount_IDA1" localSheetId="15">#REF!</definedName>
    <definedName name="Discount_IDA1" localSheetId="16">#REF!</definedName>
    <definedName name="Discount_IDA1" localSheetId="2">#REF!</definedName>
    <definedName name="Discount_IDA1" localSheetId="23">#REF!</definedName>
    <definedName name="Discount_IDA1" localSheetId="24">#REF!</definedName>
    <definedName name="Discount_IDA1" localSheetId="25">#REF!</definedName>
    <definedName name="Discount_IDA1" localSheetId="26">#REF!</definedName>
    <definedName name="Discount_IDA1" localSheetId="27">#REF!</definedName>
    <definedName name="Discount_IDA1" localSheetId="28">#REF!</definedName>
    <definedName name="Discount_IDA1" localSheetId="29">#REF!</definedName>
    <definedName name="Discount_IDA1" localSheetId="3">#REF!</definedName>
    <definedName name="Discount_IDA1" localSheetId="31">#REF!</definedName>
    <definedName name="Discount_IDA1" localSheetId="32">#REF!</definedName>
    <definedName name="Discount_IDA1" localSheetId="33">#REF!</definedName>
    <definedName name="Discount_IDA1" localSheetId="34">#REF!</definedName>
    <definedName name="Discount_IDA1" localSheetId="37">#REF!</definedName>
    <definedName name="Discount_IDA1" localSheetId="41">#REF!</definedName>
    <definedName name="Discount_IDA1" localSheetId="4">#REF!</definedName>
    <definedName name="Discount_IDA1" localSheetId="45">#REF!</definedName>
    <definedName name="Discount_IDA1" localSheetId="46">#REF!</definedName>
    <definedName name="Discount_IDA1" localSheetId="47">#REF!</definedName>
    <definedName name="Discount_IDA1" localSheetId="48">#REF!</definedName>
    <definedName name="Discount_IDA1" localSheetId="49">#REF!</definedName>
    <definedName name="Discount_IDA1" localSheetId="50">#REF!</definedName>
    <definedName name="Discount_IDA1" localSheetId="5">#REF!</definedName>
    <definedName name="Discount_IDA1" localSheetId="51">#REF!</definedName>
    <definedName name="Discount_IDA1" localSheetId="52">#REF!</definedName>
    <definedName name="Discount_IDA1" localSheetId="53">#REF!</definedName>
    <definedName name="Discount_IDA1" localSheetId="54">#REF!</definedName>
    <definedName name="Discount_IDA1" localSheetId="56">#REF!</definedName>
    <definedName name="Discount_IDA1" localSheetId="57">#REF!</definedName>
    <definedName name="Discount_IDA1" localSheetId="58">#REF!</definedName>
    <definedName name="Discount_IDA1" localSheetId="59">#REF!</definedName>
    <definedName name="Discount_IDA1" localSheetId="60">#REF!</definedName>
    <definedName name="Discount_IDA1" localSheetId="61">#REF!</definedName>
    <definedName name="Discount_IDA1" localSheetId="62">#REF!</definedName>
    <definedName name="Discount_IDA1" localSheetId="63">#REF!</definedName>
    <definedName name="Discount_IDA1" localSheetId="6">#REF!</definedName>
    <definedName name="Discount_IDA1" localSheetId="64">#REF!</definedName>
    <definedName name="Discount_IDA1" localSheetId="65">#REF!</definedName>
    <definedName name="Discount_IDA1" localSheetId="66">#REF!</definedName>
    <definedName name="Discount_IDA1" localSheetId="67">#REF!</definedName>
    <definedName name="Discount_IDA1" localSheetId="68">#REF!</definedName>
    <definedName name="Discount_IDA1" localSheetId="69">#REF!</definedName>
    <definedName name="Discount_IDA1" localSheetId="71">#REF!</definedName>
    <definedName name="Discount_IDA1" localSheetId="72">#REF!</definedName>
    <definedName name="Discount_IDA1" localSheetId="73">#REF!</definedName>
    <definedName name="Discount_IDA1" localSheetId="7">#REF!</definedName>
    <definedName name="Discount_IDA1" localSheetId="74">#REF!</definedName>
    <definedName name="Discount_IDA1" localSheetId="75">#REF!</definedName>
    <definedName name="Discount_IDA1" localSheetId="76">#REF!</definedName>
    <definedName name="Discount_IDA1" localSheetId="77">#REF!</definedName>
    <definedName name="Discount_IDA1" localSheetId="78">#REF!</definedName>
    <definedName name="Discount_IDA1" localSheetId="79">#REF!</definedName>
    <definedName name="Discount_IDA1" localSheetId="8">#REF!</definedName>
    <definedName name="Discount_IDA1" localSheetId="9">#REF!</definedName>
    <definedName name="Discount_IDA1">#REF!</definedName>
    <definedName name="Discount_NC" localSheetId="1">[168]NPV!#REF!</definedName>
    <definedName name="Discount_NC" localSheetId="10">[168]NPV!#REF!</definedName>
    <definedName name="Discount_NC" localSheetId="11">[168]NPV!#REF!</definedName>
    <definedName name="Discount_NC" localSheetId="12">[168]NPV!#REF!</definedName>
    <definedName name="Discount_NC" localSheetId="13">[168]NPV!#REF!</definedName>
    <definedName name="Discount_NC" localSheetId="15">[168]NPV!#REF!</definedName>
    <definedName name="Discount_NC" localSheetId="16">[168]NPV!#REF!</definedName>
    <definedName name="Discount_NC" localSheetId="2">[168]NPV!#REF!</definedName>
    <definedName name="Discount_NC" localSheetId="24">[168]NPV!#REF!</definedName>
    <definedName name="Discount_NC" localSheetId="25">[168]NPV!#REF!</definedName>
    <definedName name="Discount_NC" localSheetId="26">[168]NPV!#REF!</definedName>
    <definedName name="Discount_NC" localSheetId="27">[168]NPV!#REF!</definedName>
    <definedName name="Discount_NC" localSheetId="28">[168]NPV!#REF!</definedName>
    <definedName name="Discount_NC" localSheetId="29">[168]NPV!#REF!</definedName>
    <definedName name="Discount_NC" localSheetId="3">[168]NPV!#REF!</definedName>
    <definedName name="Discount_NC" localSheetId="31">[168]NPV!#REF!</definedName>
    <definedName name="Discount_NC" localSheetId="32">[168]NPV!#REF!</definedName>
    <definedName name="Discount_NC" localSheetId="33">[168]NPV!#REF!</definedName>
    <definedName name="Discount_NC" localSheetId="34">[168]NPV!#REF!</definedName>
    <definedName name="Discount_NC" localSheetId="37">[168]NPV!#REF!</definedName>
    <definedName name="Discount_NC" localSheetId="41">[168]NPV!#REF!</definedName>
    <definedName name="Discount_NC" localSheetId="4">[168]NPV!#REF!</definedName>
    <definedName name="Discount_NC" localSheetId="45">[168]NPV!#REF!</definedName>
    <definedName name="Discount_NC" localSheetId="46">[168]NPV!#REF!</definedName>
    <definedName name="Discount_NC" localSheetId="47">[168]NPV!#REF!</definedName>
    <definedName name="Discount_NC" localSheetId="48">[168]NPV!#REF!</definedName>
    <definedName name="Discount_NC" localSheetId="49">[168]NPV!#REF!</definedName>
    <definedName name="Discount_NC" localSheetId="50">[168]NPV!#REF!</definedName>
    <definedName name="Discount_NC" localSheetId="5">[166]NPV!#REF!</definedName>
    <definedName name="Discount_NC" localSheetId="51">[168]NPV!#REF!</definedName>
    <definedName name="Discount_NC" localSheetId="52">[168]NPV!#REF!</definedName>
    <definedName name="Discount_NC" localSheetId="53">[168]NPV!#REF!</definedName>
    <definedName name="Discount_NC" localSheetId="54">[168]NPV!#REF!</definedName>
    <definedName name="Discount_NC" localSheetId="56">[168]NPV!#REF!</definedName>
    <definedName name="Discount_NC" localSheetId="57">[168]NPV!#REF!</definedName>
    <definedName name="Discount_NC" localSheetId="58">[168]NPV!#REF!</definedName>
    <definedName name="Discount_NC" localSheetId="59">[168]NPV!#REF!</definedName>
    <definedName name="Discount_NC" localSheetId="60">[168]NPV!#REF!</definedName>
    <definedName name="Discount_NC" localSheetId="61">[168]NPV!#REF!</definedName>
    <definedName name="Discount_NC" localSheetId="62">[168]NPV!#REF!</definedName>
    <definedName name="Discount_NC" localSheetId="63">[168]NPV!#REF!</definedName>
    <definedName name="Discount_NC" localSheetId="6">[167]NPV!#REF!</definedName>
    <definedName name="Discount_NC" localSheetId="64">[168]NPV!#REF!</definedName>
    <definedName name="Discount_NC" localSheetId="65">[168]NPV!#REF!</definedName>
    <definedName name="Discount_NC" localSheetId="66">[168]NPV!#REF!</definedName>
    <definedName name="Discount_NC" localSheetId="67">[168]NPV!#REF!</definedName>
    <definedName name="Discount_NC" localSheetId="68">[168]NPV!#REF!</definedName>
    <definedName name="Discount_NC" localSheetId="69">[168]NPV!#REF!</definedName>
    <definedName name="Discount_NC" localSheetId="71">[168]NPV!#REF!</definedName>
    <definedName name="Discount_NC" localSheetId="72">[168]NPV!#REF!</definedName>
    <definedName name="Discount_NC" localSheetId="73">[168]NPV!#REF!</definedName>
    <definedName name="Discount_NC" localSheetId="7">[168]NPV!#REF!</definedName>
    <definedName name="Discount_NC" localSheetId="74">[168]NPV!#REF!</definedName>
    <definedName name="Discount_NC" localSheetId="75">[168]NPV!#REF!</definedName>
    <definedName name="Discount_NC" localSheetId="76">[168]NPV!#REF!</definedName>
    <definedName name="Discount_NC" localSheetId="77">[168]NPV!#REF!</definedName>
    <definedName name="Discount_NC" localSheetId="78">[168]NPV!#REF!</definedName>
    <definedName name="Discount_NC" localSheetId="79">[168]NPV!#REF!</definedName>
    <definedName name="Discount_NC" localSheetId="8">[168]NPV!#REF!</definedName>
    <definedName name="Discount_NC" localSheetId="9">[168]NPV!#REF!</definedName>
    <definedName name="Discount_NC">[168]NPV!#REF!</definedName>
    <definedName name="DiscountRate" localSheetId="1">#REF!</definedName>
    <definedName name="DiscountRate" localSheetId="10">#REF!</definedName>
    <definedName name="DiscountRate" localSheetId="11">#REF!</definedName>
    <definedName name="DiscountRate" localSheetId="12">#REF!</definedName>
    <definedName name="DiscountRate" localSheetId="13">#REF!</definedName>
    <definedName name="DiscountRate" localSheetId="15">#REF!</definedName>
    <definedName name="DiscountRate" localSheetId="16">#REF!</definedName>
    <definedName name="DiscountRate" localSheetId="2">#REF!</definedName>
    <definedName name="DiscountRate" localSheetId="23">#REF!</definedName>
    <definedName name="DiscountRate" localSheetId="24">#REF!</definedName>
    <definedName name="DiscountRate" localSheetId="25">#REF!</definedName>
    <definedName name="DiscountRate" localSheetId="26">#REF!</definedName>
    <definedName name="DiscountRate" localSheetId="27">#REF!</definedName>
    <definedName name="DiscountRate" localSheetId="28">#REF!</definedName>
    <definedName name="DiscountRate" localSheetId="29">#REF!</definedName>
    <definedName name="DiscountRate" localSheetId="3">#REF!</definedName>
    <definedName name="DiscountRate" localSheetId="31">#REF!</definedName>
    <definedName name="DiscountRate" localSheetId="32">#REF!</definedName>
    <definedName name="DiscountRate" localSheetId="33">#REF!</definedName>
    <definedName name="DiscountRate" localSheetId="34">#REF!</definedName>
    <definedName name="DiscountRate" localSheetId="37">#REF!</definedName>
    <definedName name="DiscountRate" localSheetId="41">#REF!</definedName>
    <definedName name="DiscountRate" localSheetId="4">#REF!</definedName>
    <definedName name="DiscountRate" localSheetId="45">#REF!</definedName>
    <definedName name="DiscountRate" localSheetId="46">#REF!</definedName>
    <definedName name="DiscountRate" localSheetId="47">#REF!</definedName>
    <definedName name="DiscountRate" localSheetId="48">#REF!</definedName>
    <definedName name="DiscountRate" localSheetId="49">#REF!</definedName>
    <definedName name="DiscountRate" localSheetId="50">#REF!</definedName>
    <definedName name="DiscountRate" localSheetId="5">#REF!</definedName>
    <definedName name="DiscountRate" localSheetId="51">#REF!</definedName>
    <definedName name="DiscountRate" localSheetId="52">#REF!</definedName>
    <definedName name="DiscountRate" localSheetId="53">#REF!</definedName>
    <definedName name="DiscountRate" localSheetId="54">#REF!</definedName>
    <definedName name="DiscountRate" localSheetId="56">#REF!</definedName>
    <definedName name="DiscountRate" localSheetId="57">#REF!</definedName>
    <definedName name="DiscountRate" localSheetId="58">#REF!</definedName>
    <definedName name="DiscountRate" localSheetId="59">#REF!</definedName>
    <definedName name="DiscountRate" localSheetId="60">#REF!</definedName>
    <definedName name="DiscountRate" localSheetId="61">#REF!</definedName>
    <definedName name="DiscountRate" localSheetId="62">#REF!</definedName>
    <definedName name="DiscountRate" localSheetId="63">#REF!</definedName>
    <definedName name="DiscountRate" localSheetId="6">#REF!</definedName>
    <definedName name="DiscountRate" localSheetId="64">#REF!</definedName>
    <definedName name="DiscountRate" localSheetId="65">#REF!</definedName>
    <definedName name="DiscountRate" localSheetId="66">#REF!</definedName>
    <definedName name="DiscountRate" localSheetId="67">#REF!</definedName>
    <definedName name="DiscountRate" localSheetId="68">#REF!</definedName>
    <definedName name="DiscountRate" localSheetId="69">#REF!</definedName>
    <definedName name="DiscountRate" localSheetId="71">#REF!</definedName>
    <definedName name="DiscountRate" localSheetId="72">#REF!</definedName>
    <definedName name="DiscountRate" localSheetId="73">#REF!</definedName>
    <definedName name="DiscountRate" localSheetId="7">#REF!</definedName>
    <definedName name="DiscountRate" localSheetId="74">#REF!</definedName>
    <definedName name="DiscountRate" localSheetId="75">#REF!</definedName>
    <definedName name="DiscountRate" localSheetId="76">#REF!</definedName>
    <definedName name="DiscountRate" localSheetId="77">#REF!</definedName>
    <definedName name="DiscountRate" localSheetId="78">#REF!</definedName>
    <definedName name="DiscountRate" localSheetId="79">#REF!</definedName>
    <definedName name="DiscountRate" localSheetId="8">#REF!</definedName>
    <definedName name="DiscountRate" localSheetId="9">#REF!</definedName>
    <definedName name="DiscountRate">#REF!</definedName>
    <definedName name="DISRATE" localSheetId="5">'[169]DISC RATES'!$A$3:$E$21</definedName>
    <definedName name="DISRATE" localSheetId="6">'[170]DISC RATES'!$A$3:$E$21</definedName>
    <definedName name="DISRATE">'[171]DISC RATES'!$A$3:$E$21</definedName>
    <definedName name="DKK" localSheetId="1">#REF!</definedName>
    <definedName name="DKK" localSheetId="10">#REF!</definedName>
    <definedName name="DKK" localSheetId="11">#REF!</definedName>
    <definedName name="DKK" localSheetId="12">#REF!</definedName>
    <definedName name="DKK" localSheetId="13">#REF!</definedName>
    <definedName name="DKK" localSheetId="15">#REF!</definedName>
    <definedName name="DKK" localSheetId="16">#REF!</definedName>
    <definedName name="DKK" localSheetId="2">#REF!</definedName>
    <definedName name="DKK" localSheetId="23">#REF!</definedName>
    <definedName name="DKK" localSheetId="24">#REF!</definedName>
    <definedName name="DKK" localSheetId="25">#REF!</definedName>
    <definedName name="DKK" localSheetId="26">#REF!</definedName>
    <definedName name="DKK" localSheetId="27">#REF!</definedName>
    <definedName name="DKK" localSheetId="28">#REF!</definedName>
    <definedName name="DKK" localSheetId="29">#REF!</definedName>
    <definedName name="DKK" localSheetId="3">#REF!</definedName>
    <definedName name="DKK" localSheetId="31">#REF!</definedName>
    <definedName name="DKK" localSheetId="32">#REF!</definedName>
    <definedName name="DKK" localSheetId="33">#REF!</definedName>
    <definedName name="DKK" localSheetId="34">#REF!</definedName>
    <definedName name="DKK" localSheetId="37">#REF!</definedName>
    <definedName name="DKK" localSheetId="41">#REF!</definedName>
    <definedName name="DKK" localSheetId="4">#REF!</definedName>
    <definedName name="DKK" localSheetId="45">#REF!</definedName>
    <definedName name="DKK" localSheetId="46">#REF!</definedName>
    <definedName name="DKK" localSheetId="47">#REF!</definedName>
    <definedName name="DKK" localSheetId="48">#REF!</definedName>
    <definedName name="DKK" localSheetId="49">#REF!</definedName>
    <definedName name="DKK" localSheetId="50">#REF!</definedName>
    <definedName name="DKK" localSheetId="5">#REF!</definedName>
    <definedName name="DKK" localSheetId="51">#REF!</definedName>
    <definedName name="DKK" localSheetId="52">#REF!</definedName>
    <definedName name="DKK" localSheetId="53">#REF!</definedName>
    <definedName name="DKK" localSheetId="54">#REF!</definedName>
    <definedName name="DKK" localSheetId="56">#REF!</definedName>
    <definedName name="DKK" localSheetId="57">#REF!</definedName>
    <definedName name="DKK" localSheetId="58">#REF!</definedName>
    <definedName name="DKK" localSheetId="59">#REF!</definedName>
    <definedName name="DKK" localSheetId="60">#REF!</definedName>
    <definedName name="DKK" localSheetId="61">#REF!</definedName>
    <definedName name="DKK" localSheetId="62">#REF!</definedName>
    <definedName name="DKK" localSheetId="63">#REF!</definedName>
    <definedName name="DKK" localSheetId="6">#REF!</definedName>
    <definedName name="DKK" localSheetId="64">#REF!</definedName>
    <definedName name="DKK" localSheetId="65">#REF!</definedName>
    <definedName name="DKK" localSheetId="66">#REF!</definedName>
    <definedName name="DKK" localSheetId="67">#REF!</definedName>
    <definedName name="DKK" localSheetId="68">#REF!</definedName>
    <definedName name="DKK" localSheetId="69">#REF!</definedName>
    <definedName name="DKK" localSheetId="71">#REF!</definedName>
    <definedName name="DKK" localSheetId="72">#REF!</definedName>
    <definedName name="DKK" localSheetId="73">#REF!</definedName>
    <definedName name="DKK" localSheetId="7">#REF!</definedName>
    <definedName name="DKK" localSheetId="74">#REF!</definedName>
    <definedName name="DKK" localSheetId="75">#REF!</definedName>
    <definedName name="DKK" localSheetId="76">#REF!</definedName>
    <definedName name="DKK" localSheetId="77">#REF!</definedName>
    <definedName name="DKK" localSheetId="78">#REF!</definedName>
    <definedName name="DKK" localSheetId="79">#REF!</definedName>
    <definedName name="DKK" localSheetId="8">#REF!</definedName>
    <definedName name="DKK" localSheetId="9">#REF!</definedName>
    <definedName name="DKK">#REF!</definedName>
    <definedName name="DM" localSheetId="1">#REF!</definedName>
    <definedName name="DM" localSheetId="10">#REF!</definedName>
    <definedName name="DM" localSheetId="11">#REF!</definedName>
    <definedName name="DM" localSheetId="12">#REF!</definedName>
    <definedName name="DM" localSheetId="13">#REF!</definedName>
    <definedName name="DM" localSheetId="15">#REF!</definedName>
    <definedName name="DM" localSheetId="16">#REF!</definedName>
    <definedName name="DM" localSheetId="2">#REF!</definedName>
    <definedName name="DM" localSheetId="23">#REF!</definedName>
    <definedName name="DM" localSheetId="24">#REF!</definedName>
    <definedName name="DM" localSheetId="25">#REF!</definedName>
    <definedName name="DM" localSheetId="26">#REF!</definedName>
    <definedName name="DM" localSheetId="27">#REF!</definedName>
    <definedName name="DM" localSheetId="28">#REF!</definedName>
    <definedName name="DM" localSheetId="29">#REF!</definedName>
    <definedName name="DM" localSheetId="3">#REF!</definedName>
    <definedName name="DM" localSheetId="31">#REF!</definedName>
    <definedName name="DM" localSheetId="32">#REF!</definedName>
    <definedName name="DM" localSheetId="33">#REF!</definedName>
    <definedName name="DM" localSheetId="34">#REF!</definedName>
    <definedName name="DM" localSheetId="37">#REF!</definedName>
    <definedName name="DM" localSheetId="41">#REF!</definedName>
    <definedName name="DM" localSheetId="4">#REF!</definedName>
    <definedName name="DM" localSheetId="45">#REF!</definedName>
    <definedName name="DM" localSheetId="46">#REF!</definedName>
    <definedName name="DM" localSheetId="47">#REF!</definedName>
    <definedName name="DM" localSheetId="48">#REF!</definedName>
    <definedName name="DM" localSheetId="49">#REF!</definedName>
    <definedName name="DM" localSheetId="50">#REF!</definedName>
    <definedName name="DM" localSheetId="5">#REF!</definedName>
    <definedName name="DM" localSheetId="51">#REF!</definedName>
    <definedName name="DM" localSheetId="52">#REF!</definedName>
    <definedName name="DM" localSheetId="53">#REF!</definedName>
    <definedName name="DM" localSheetId="54">#REF!</definedName>
    <definedName name="DM" localSheetId="56">#REF!</definedName>
    <definedName name="DM" localSheetId="57">#REF!</definedName>
    <definedName name="DM" localSheetId="58">#REF!</definedName>
    <definedName name="DM" localSheetId="59">#REF!</definedName>
    <definedName name="DM" localSheetId="60">#REF!</definedName>
    <definedName name="DM" localSheetId="61">#REF!</definedName>
    <definedName name="DM" localSheetId="62">#REF!</definedName>
    <definedName name="DM" localSheetId="63">#REF!</definedName>
    <definedName name="DM" localSheetId="6">#REF!</definedName>
    <definedName name="DM" localSheetId="64">#REF!</definedName>
    <definedName name="DM" localSheetId="65">#REF!</definedName>
    <definedName name="DM" localSheetId="66">#REF!</definedName>
    <definedName name="DM" localSheetId="67">#REF!</definedName>
    <definedName name="DM" localSheetId="68">#REF!</definedName>
    <definedName name="DM" localSheetId="69">#REF!</definedName>
    <definedName name="DM" localSheetId="71">#REF!</definedName>
    <definedName name="DM" localSheetId="72">#REF!</definedName>
    <definedName name="DM" localSheetId="73">#REF!</definedName>
    <definedName name="DM" localSheetId="7">#REF!</definedName>
    <definedName name="DM" localSheetId="74">#REF!</definedName>
    <definedName name="DM" localSheetId="75">#REF!</definedName>
    <definedName name="DM" localSheetId="76">#REF!</definedName>
    <definedName name="DM" localSheetId="77">#REF!</definedName>
    <definedName name="DM" localSheetId="78">#REF!</definedName>
    <definedName name="DM" localSheetId="79">#REF!</definedName>
    <definedName name="DM" localSheetId="8">#REF!</definedName>
    <definedName name="DM" localSheetId="9">#REF!</definedName>
    <definedName name="DM">#REF!</definedName>
    <definedName name="DMB" localSheetId="1">'[27]Monetary Dev_Monthly'!#REF!</definedName>
    <definedName name="DMB" localSheetId="10">'[27]Monetary Dev_Monthly'!#REF!</definedName>
    <definedName name="DMB" localSheetId="13">'[27]Monetary Dev_Monthly'!#REF!</definedName>
    <definedName name="DMB" localSheetId="15">'[27]Monetary Dev_Monthly'!#REF!</definedName>
    <definedName name="DMB" localSheetId="16">'[27]Monetary Dev_Monthly'!#REF!</definedName>
    <definedName name="DMB" localSheetId="2">'[27]Monetary Dev_Monthly'!#REF!</definedName>
    <definedName name="DMB" localSheetId="24">'[27]Monetary Dev_Monthly'!#REF!</definedName>
    <definedName name="DMB" localSheetId="25">'[27]Monetary Dev_Monthly'!#REF!</definedName>
    <definedName name="DMB" localSheetId="26">'[27]Monetary Dev_Monthly'!#REF!</definedName>
    <definedName name="DMB" localSheetId="27">'[27]Monetary Dev_Monthly'!#REF!</definedName>
    <definedName name="DMB" localSheetId="28">'[27]Monetary Dev_Monthly'!#REF!</definedName>
    <definedName name="DMB" localSheetId="29">'[27]Monetary Dev_Monthly'!#REF!</definedName>
    <definedName name="DMB" localSheetId="3">'[27]Monetary Dev_Monthly'!#REF!</definedName>
    <definedName name="DMB" localSheetId="31">'[27]Monetary Dev_Monthly'!#REF!</definedName>
    <definedName name="DMB" localSheetId="32">'[27]Monetary Dev_Monthly'!#REF!</definedName>
    <definedName name="DMB" localSheetId="33">'[27]Monetary Dev_Monthly'!#REF!</definedName>
    <definedName name="DMB" localSheetId="34">'[27]Monetary Dev_Monthly'!#REF!</definedName>
    <definedName name="DMB" localSheetId="37">'[27]Monetary Dev_Monthly'!#REF!</definedName>
    <definedName name="DMB" localSheetId="41">'[27]Monetary Dev_Monthly'!#REF!</definedName>
    <definedName name="DMB" localSheetId="4">'[27]Monetary Dev_Monthly'!#REF!</definedName>
    <definedName name="DMB" localSheetId="45">'[27]Monetary Dev_Monthly'!#REF!</definedName>
    <definedName name="DMB" localSheetId="46">'[27]Monetary Dev_Monthly'!#REF!</definedName>
    <definedName name="DMB" localSheetId="47">'[27]Monetary Dev_Monthly'!#REF!</definedName>
    <definedName name="DMB" localSheetId="48">'[27]Monetary Dev_Monthly'!#REF!</definedName>
    <definedName name="DMB" localSheetId="49">'[27]Monetary Dev_Monthly'!#REF!</definedName>
    <definedName name="DMB" localSheetId="50">'[27]Monetary Dev_Monthly'!#REF!</definedName>
    <definedName name="DMB" localSheetId="5">'[25]Monetary Dev_Monthly'!#REF!</definedName>
    <definedName name="DMB" localSheetId="51">'[27]Monetary Dev_Monthly'!#REF!</definedName>
    <definedName name="DMB" localSheetId="52">'[27]Monetary Dev_Monthly'!#REF!</definedName>
    <definedName name="DMB" localSheetId="53">'[27]Monetary Dev_Monthly'!#REF!</definedName>
    <definedName name="DMB" localSheetId="54">'[27]Monetary Dev_Monthly'!#REF!</definedName>
    <definedName name="DMB" localSheetId="56">'[27]Monetary Dev_Monthly'!#REF!</definedName>
    <definedName name="DMB" localSheetId="57">'[27]Monetary Dev_Monthly'!#REF!</definedName>
    <definedName name="DMB" localSheetId="58">'[27]Monetary Dev_Monthly'!#REF!</definedName>
    <definedName name="DMB" localSheetId="59">'[27]Monetary Dev_Monthly'!#REF!</definedName>
    <definedName name="DMB" localSheetId="60">'[27]Monetary Dev_Monthly'!#REF!</definedName>
    <definedName name="DMB" localSheetId="61">'[27]Monetary Dev_Monthly'!#REF!</definedName>
    <definedName name="DMB" localSheetId="62">'[27]Monetary Dev_Monthly'!#REF!</definedName>
    <definedName name="DMB" localSheetId="63">'[27]Monetary Dev_Monthly'!#REF!</definedName>
    <definedName name="DMB" localSheetId="6">'[26]Monetary Dev_Monthly'!#REF!</definedName>
    <definedName name="DMB" localSheetId="64">'[27]Monetary Dev_Monthly'!#REF!</definedName>
    <definedName name="DMB" localSheetId="65">'[27]Monetary Dev_Monthly'!#REF!</definedName>
    <definedName name="DMB" localSheetId="66">'[27]Monetary Dev_Monthly'!#REF!</definedName>
    <definedName name="DMB" localSheetId="67">'[27]Monetary Dev_Monthly'!#REF!</definedName>
    <definedName name="DMB" localSheetId="68">'[27]Monetary Dev_Monthly'!#REF!</definedName>
    <definedName name="DMB" localSheetId="69">'[27]Monetary Dev_Monthly'!#REF!</definedName>
    <definedName name="DMB" localSheetId="71">'[27]Monetary Dev_Monthly'!#REF!</definedName>
    <definedName name="DMB" localSheetId="72">'[27]Monetary Dev_Monthly'!#REF!</definedName>
    <definedName name="DMB" localSheetId="73">'[27]Monetary Dev_Monthly'!#REF!</definedName>
    <definedName name="DMB" localSheetId="7">'[27]Monetary Dev_Monthly'!#REF!</definedName>
    <definedName name="DMB" localSheetId="74">'[27]Monetary Dev_Monthly'!#REF!</definedName>
    <definedName name="DMB" localSheetId="75">'[27]Monetary Dev_Monthly'!#REF!</definedName>
    <definedName name="DMB" localSheetId="76">'[27]Monetary Dev_Monthly'!#REF!</definedName>
    <definedName name="DMB" localSheetId="77">'[27]Monetary Dev_Monthly'!#REF!</definedName>
    <definedName name="DMB" localSheetId="78">'[27]Monetary Dev_Monthly'!#REF!</definedName>
    <definedName name="DMB" localSheetId="79">'[27]Monetary Dev_Monthly'!#REF!</definedName>
    <definedName name="DMB" localSheetId="8">'[27]Monetary Dev_Monthly'!#REF!</definedName>
    <definedName name="DMB" localSheetId="9">'[27]Monetary Dev_Monthly'!#REF!</definedName>
    <definedName name="DMB">'[27]Monetary Dev_Monthly'!#REF!</definedName>
    <definedName name="DMU" localSheetId="1">'[105]WETA BOP'!#REF!</definedName>
    <definedName name="DMU" localSheetId="10">'[105]WETA BOP'!#REF!</definedName>
    <definedName name="DMU" localSheetId="13">'[105]WETA BOP'!#REF!</definedName>
    <definedName name="DMU" localSheetId="15">'[105]WETA BOP'!#REF!</definedName>
    <definedName name="DMU" localSheetId="16">'[105]WETA BOP'!#REF!</definedName>
    <definedName name="DMU" localSheetId="2">'[105]WETA BOP'!#REF!</definedName>
    <definedName name="DMU" localSheetId="24">'[105]WETA BOP'!#REF!</definedName>
    <definedName name="DMU" localSheetId="25">'[105]WETA BOP'!#REF!</definedName>
    <definedName name="DMU" localSheetId="26">'[105]WETA BOP'!#REF!</definedName>
    <definedName name="DMU" localSheetId="27">'[105]WETA BOP'!#REF!</definedName>
    <definedName name="DMU" localSheetId="28">'[105]WETA BOP'!#REF!</definedName>
    <definedName name="DMU" localSheetId="29">'[105]WETA BOP'!#REF!</definedName>
    <definedName name="DMU" localSheetId="3">'[105]WETA BOP'!#REF!</definedName>
    <definedName name="DMU" localSheetId="31">'[105]WETA BOP'!#REF!</definedName>
    <definedName name="DMU" localSheetId="32">'[105]WETA BOP'!#REF!</definedName>
    <definedName name="DMU" localSheetId="33">'[105]WETA BOP'!#REF!</definedName>
    <definedName name="DMU" localSheetId="34">'[105]WETA BOP'!#REF!</definedName>
    <definedName name="DMU" localSheetId="37">'[105]WETA BOP'!#REF!</definedName>
    <definedName name="DMU" localSheetId="41">'[105]WETA BOP'!#REF!</definedName>
    <definedName name="DMU" localSheetId="4">'[105]WETA BOP'!#REF!</definedName>
    <definedName name="DMU" localSheetId="45">'[105]WETA BOP'!#REF!</definedName>
    <definedName name="DMU" localSheetId="46">'[105]WETA BOP'!#REF!</definedName>
    <definedName name="DMU" localSheetId="47">'[105]WETA BOP'!#REF!</definedName>
    <definedName name="DMU" localSheetId="48">'[105]WETA BOP'!#REF!</definedName>
    <definedName name="DMU" localSheetId="49">'[105]WETA BOP'!#REF!</definedName>
    <definedName name="DMU" localSheetId="50">'[105]WETA BOP'!#REF!</definedName>
    <definedName name="DMU" localSheetId="5">'[106]WETA BOP'!#REF!</definedName>
    <definedName name="DMU" localSheetId="51">'[105]WETA BOP'!#REF!</definedName>
    <definedName name="DMU" localSheetId="52">'[105]WETA BOP'!#REF!</definedName>
    <definedName name="DMU" localSheetId="53">'[105]WETA BOP'!#REF!</definedName>
    <definedName name="DMU" localSheetId="54">'[105]WETA BOP'!#REF!</definedName>
    <definedName name="DMU" localSheetId="56">'[105]WETA BOP'!#REF!</definedName>
    <definedName name="DMU" localSheetId="57">'[105]WETA BOP'!#REF!</definedName>
    <definedName name="DMU" localSheetId="58">'[105]WETA BOP'!#REF!</definedName>
    <definedName name="DMU" localSheetId="59">'[105]WETA BOP'!#REF!</definedName>
    <definedName name="DMU" localSheetId="60">'[105]WETA BOP'!#REF!</definedName>
    <definedName name="DMU" localSheetId="61">'[105]WETA BOP'!#REF!</definedName>
    <definedName name="DMU" localSheetId="62">'[105]WETA BOP'!#REF!</definedName>
    <definedName name="DMU" localSheetId="63">'[105]WETA BOP'!#REF!</definedName>
    <definedName name="DMU" localSheetId="6">'[107]WETA BOP'!#REF!</definedName>
    <definedName name="DMU" localSheetId="64">'[105]WETA BOP'!#REF!</definedName>
    <definedName name="DMU" localSheetId="65">'[105]WETA BOP'!#REF!</definedName>
    <definedName name="DMU" localSheetId="66">'[105]WETA BOP'!#REF!</definedName>
    <definedName name="DMU" localSheetId="67">'[105]WETA BOP'!#REF!</definedName>
    <definedName name="DMU" localSheetId="68">'[105]WETA BOP'!#REF!</definedName>
    <definedName name="DMU" localSheetId="69">'[105]WETA BOP'!#REF!</definedName>
    <definedName name="DMU" localSheetId="71">'[105]WETA BOP'!#REF!</definedName>
    <definedName name="DMU" localSheetId="72">'[105]WETA BOP'!#REF!</definedName>
    <definedName name="DMU" localSheetId="73">'[105]WETA BOP'!#REF!</definedName>
    <definedName name="DMU" localSheetId="7">'[105]WETA BOP'!#REF!</definedName>
    <definedName name="DMU" localSheetId="74">'[105]WETA BOP'!#REF!</definedName>
    <definedName name="DMU" localSheetId="75">'[105]WETA BOP'!#REF!</definedName>
    <definedName name="DMU" localSheetId="76">'[105]WETA BOP'!#REF!</definedName>
    <definedName name="DMU" localSheetId="77">'[105]WETA BOP'!#REF!</definedName>
    <definedName name="DMU" localSheetId="78">'[105]WETA BOP'!#REF!</definedName>
    <definedName name="DMU" localSheetId="79">'[105]WETA BOP'!#REF!</definedName>
    <definedName name="DMU" localSheetId="8">'[105]WETA BOP'!#REF!</definedName>
    <definedName name="DMU" localSheetId="9">'[105]WETA BOP'!#REF!</definedName>
    <definedName name="DMU">'[105]WETA BOP'!#REF!</definedName>
    <definedName name="DMX" localSheetId="1">'[172]Table 1'!#REF!</definedName>
    <definedName name="DMX" localSheetId="10">'[172]Table 1'!#REF!</definedName>
    <definedName name="DMX" localSheetId="13">'[172]Table 1'!#REF!</definedName>
    <definedName name="DMX" localSheetId="15">'[172]Table 1'!#REF!</definedName>
    <definedName name="DMX" localSheetId="16">'[172]Table 1'!#REF!</definedName>
    <definedName name="DMX" localSheetId="2">'[172]Table 1'!#REF!</definedName>
    <definedName name="DMX" localSheetId="24">'[172]Table 1'!#REF!</definedName>
    <definedName name="DMX" localSheetId="25">'[172]Table 1'!#REF!</definedName>
    <definedName name="DMX" localSheetId="26">'[172]Table 1'!#REF!</definedName>
    <definedName name="DMX" localSheetId="27">'[172]Table 1'!#REF!</definedName>
    <definedName name="DMX" localSheetId="28">'[172]Table 1'!#REF!</definedName>
    <definedName name="DMX" localSheetId="29">'[172]Table 1'!#REF!</definedName>
    <definedName name="DMX" localSheetId="3">'[172]Table 1'!#REF!</definedName>
    <definedName name="DMX" localSheetId="31">'[172]Table 1'!#REF!</definedName>
    <definedName name="DMX" localSheetId="32">'[172]Table 1'!#REF!</definedName>
    <definedName name="DMX" localSheetId="33">'[172]Table 1'!#REF!</definedName>
    <definedName name="DMX" localSheetId="34">'[172]Table 1'!#REF!</definedName>
    <definedName name="DMX" localSheetId="37">'[172]Table 1'!#REF!</definedName>
    <definedName name="DMX" localSheetId="41">'[172]Table 1'!#REF!</definedName>
    <definedName name="DMX" localSheetId="4">'[172]Table 1'!#REF!</definedName>
    <definedName name="DMX" localSheetId="46">'[172]Table 1'!#REF!</definedName>
    <definedName name="DMX" localSheetId="47">'[172]Table 1'!#REF!</definedName>
    <definedName name="DMX" localSheetId="48">'[172]Table 1'!#REF!</definedName>
    <definedName name="DMX" localSheetId="49">'[172]Table 1'!#REF!</definedName>
    <definedName name="DMX" localSheetId="50">'[172]Table 1'!#REF!</definedName>
    <definedName name="DMX" localSheetId="5">'[173]Table 1'!#REF!</definedName>
    <definedName name="DMX" localSheetId="51">'[172]Table 1'!#REF!</definedName>
    <definedName name="DMX" localSheetId="52">'[172]Table 1'!#REF!</definedName>
    <definedName name="DMX" localSheetId="53">'[172]Table 1'!#REF!</definedName>
    <definedName name="DMX" localSheetId="54">'[172]Table 1'!#REF!</definedName>
    <definedName name="DMX" localSheetId="56">'[172]Table 1'!#REF!</definedName>
    <definedName name="DMX" localSheetId="57">'[172]Table 1'!#REF!</definedName>
    <definedName name="DMX" localSheetId="58">'[172]Table 1'!#REF!</definedName>
    <definedName name="DMX" localSheetId="59">'[172]Table 1'!#REF!</definedName>
    <definedName name="DMX" localSheetId="60">'[172]Table 1'!#REF!</definedName>
    <definedName name="DMX" localSheetId="61">'[172]Table 1'!#REF!</definedName>
    <definedName name="DMX" localSheetId="62">'[172]Table 1'!#REF!</definedName>
    <definedName name="DMX" localSheetId="63">'[172]Table 1'!#REF!</definedName>
    <definedName name="DMX" localSheetId="6">'[173]Table 1'!#REF!</definedName>
    <definedName name="DMX" localSheetId="64">'[172]Table 1'!#REF!</definedName>
    <definedName name="DMX" localSheetId="65">'[172]Table 1'!#REF!</definedName>
    <definedName name="DMX" localSheetId="66">'[172]Table 1'!#REF!</definedName>
    <definedName name="DMX" localSheetId="67">'[172]Table 1'!#REF!</definedName>
    <definedName name="DMX" localSheetId="68">'[172]Table 1'!#REF!</definedName>
    <definedName name="DMX" localSheetId="69">'[172]Table 1'!#REF!</definedName>
    <definedName name="DMX" localSheetId="71">'[172]Table 1'!#REF!</definedName>
    <definedName name="DMX" localSheetId="72">'[172]Table 1'!#REF!</definedName>
    <definedName name="DMX" localSheetId="73">'[172]Table 1'!#REF!</definedName>
    <definedName name="DMX" localSheetId="7">'[172]Table 1'!#REF!</definedName>
    <definedName name="DMX" localSheetId="74">'[172]Table 1'!#REF!</definedName>
    <definedName name="DMX" localSheetId="75">'[172]Table 1'!#REF!</definedName>
    <definedName name="DMX" localSheetId="76">'[172]Table 1'!#REF!</definedName>
    <definedName name="DMX" localSheetId="77">'[172]Table 1'!#REF!</definedName>
    <definedName name="DMX" localSheetId="78">'[172]Table 1'!#REF!</definedName>
    <definedName name="DMX" localSheetId="79">'[172]Table 1'!#REF!</definedName>
    <definedName name="DMX" localSheetId="8">'[172]Table 1'!#REF!</definedName>
    <definedName name="DMX" localSheetId="9">'[172]Table 1'!#REF!</definedName>
    <definedName name="DMX">'[172]Table 1'!#REF!</definedName>
    <definedName name="DMX_Current" localSheetId="5">[136]Cover!$D$11</definedName>
    <definedName name="DMX_Current" localSheetId="6">[137]Cover!$D$11</definedName>
    <definedName name="DMX_Current">[138]Cover!$D$11</definedName>
    <definedName name="DMX_PRG" localSheetId="5">[136]Cover!$D$12</definedName>
    <definedName name="DMX_PRG" localSheetId="6">[137]Cover!$D$12</definedName>
    <definedName name="DMX_PRG">[138]Cover!$D$12</definedName>
    <definedName name="DO" localSheetId="1">#REF!</definedName>
    <definedName name="DO" localSheetId="10">#REF!</definedName>
    <definedName name="DO" localSheetId="11">#REF!</definedName>
    <definedName name="DO" localSheetId="12">#REF!</definedName>
    <definedName name="DO" localSheetId="13">#REF!</definedName>
    <definedName name="DO" localSheetId="15">#REF!</definedName>
    <definedName name="DO" localSheetId="16">#REF!</definedName>
    <definedName name="DO" localSheetId="2">#REF!</definedName>
    <definedName name="DO" localSheetId="23">#REF!</definedName>
    <definedName name="DO" localSheetId="24">#REF!</definedName>
    <definedName name="DO" localSheetId="25">#REF!</definedName>
    <definedName name="DO" localSheetId="26">#REF!</definedName>
    <definedName name="DO" localSheetId="27">#REF!</definedName>
    <definedName name="DO" localSheetId="28">#REF!</definedName>
    <definedName name="DO" localSheetId="29">#REF!</definedName>
    <definedName name="DO" localSheetId="3">#REF!</definedName>
    <definedName name="DO" localSheetId="31">#REF!</definedName>
    <definedName name="DO" localSheetId="32">#REF!</definedName>
    <definedName name="DO" localSheetId="33">#REF!</definedName>
    <definedName name="DO" localSheetId="34">#REF!</definedName>
    <definedName name="DO" localSheetId="37">#REF!</definedName>
    <definedName name="DO" localSheetId="41">#REF!</definedName>
    <definedName name="DO" localSheetId="4">#REF!</definedName>
    <definedName name="DO" localSheetId="45">#REF!</definedName>
    <definedName name="DO" localSheetId="46">#REF!</definedName>
    <definedName name="DO" localSheetId="47">#REF!</definedName>
    <definedName name="DO" localSheetId="48">#REF!</definedName>
    <definedName name="DO" localSheetId="49">#REF!</definedName>
    <definedName name="DO" localSheetId="50">#REF!</definedName>
    <definedName name="DO" localSheetId="5">#REF!</definedName>
    <definedName name="DO" localSheetId="51">#REF!</definedName>
    <definedName name="DO" localSheetId="52">#REF!</definedName>
    <definedName name="DO" localSheetId="53">#REF!</definedName>
    <definedName name="DO" localSheetId="54">#REF!</definedName>
    <definedName name="DO" localSheetId="56">#REF!</definedName>
    <definedName name="DO" localSheetId="57">#REF!</definedName>
    <definedName name="DO" localSheetId="58">#REF!</definedName>
    <definedName name="DO" localSheetId="59">#REF!</definedName>
    <definedName name="DO" localSheetId="60">#REF!</definedName>
    <definedName name="DO" localSheetId="61">#REF!</definedName>
    <definedName name="DO" localSheetId="62">#REF!</definedName>
    <definedName name="DO" localSheetId="63">#REF!</definedName>
    <definedName name="DO" localSheetId="6">#REF!</definedName>
    <definedName name="DO" localSheetId="64">#REF!</definedName>
    <definedName name="DO" localSheetId="65">#REF!</definedName>
    <definedName name="DO" localSheetId="66">#REF!</definedName>
    <definedName name="DO" localSheetId="67">#REF!</definedName>
    <definedName name="DO" localSheetId="68">#REF!</definedName>
    <definedName name="DO" localSheetId="69">#REF!</definedName>
    <definedName name="DO" localSheetId="71">#REF!</definedName>
    <definedName name="DO" localSheetId="72">#REF!</definedName>
    <definedName name="DO" localSheetId="73">#REF!</definedName>
    <definedName name="DO" localSheetId="7">#REF!</definedName>
    <definedName name="DO" localSheetId="74">#REF!</definedName>
    <definedName name="DO" localSheetId="75">#REF!</definedName>
    <definedName name="DO" localSheetId="76">#REF!</definedName>
    <definedName name="DO" localSheetId="77">#REF!</definedName>
    <definedName name="DO" localSheetId="78">#REF!</definedName>
    <definedName name="DO" localSheetId="79">#REF!</definedName>
    <definedName name="DO" localSheetId="8">#REF!</definedName>
    <definedName name="DO" localSheetId="9">#REF!</definedName>
    <definedName name="DO">#REF!</definedName>
    <definedName name="doit" localSheetId="1">#REF!</definedName>
    <definedName name="doit" localSheetId="10">#REF!</definedName>
    <definedName name="doit" localSheetId="11">#REF!</definedName>
    <definedName name="doit" localSheetId="12">#REF!</definedName>
    <definedName name="doit" localSheetId="13">#REF!</definedName>
    <definedName name="doit" localSheetId="15">#REF!</definedName>
    <definedName name="doit" localSheetId="16">#REF!</definedName>
    <definedName name="doit" localSheetId="2">#REF!</definedName>
    <definedName name="doit" localSheetId="23">#REF!</definedName>
    <definedName name="doit" localSheetId="24">#REF!</definedName>
    <definedName name="doit" localSheetId="25">#REF!</definedName>
    <definedName name="doit" localSheetId="26">#REF!</definedName>
    <definedName name="doit" localSheetId="27">#REF!</definedName>
    <definedName name="doit" localSheetId="28">#REF!</definedName>
    <definedName name="doit" localSheetId="29">#REF!</definedName>
    <definedName name="doit" localSheetId="3">#REF!</definedName>
    <definedName name="doit" localSheetId="31">#REF!</definedName>
    <definedName name="doit" localSheetId="32">#REF!</definedName>
    <definedName name="doit" localSheetId="33">#REF!</definedName>
    <definedName name="doit" localSheetId="34">#REF!</definedName>
    <definedName name="doit" localSheetId="37">#REF!</definedName>
    <definedName name="doit" localSheetId="41">#REF!</definedName>
    <definedName name="doit" localSheetId="4">#REF!</definedName>
    <definedName name="doit" localSheetId="45">#REF!</definedName>
    <definedName name="doit" localSheetId="46">#REF!</definedName>
    <definedName name="doit" localSheetId="47">#REF!</definedName>
    <definedName name="doit" localSheetId="48">#REF!</definedName>
    <definedName name="doit" localSheetId="49">#REF!</definedName>
    <definedName name="doit" localSheetId="50">#REF!</definedName>
    <definedName name="doit" localSheetId="5">#REF!</definedName>
    <definedName name="doit" localSheetId="51">#REF!</definedName>
    <definedName name="doit" localSheetId="52">#REF!</definedName>
    <definedName name="doit" localSheetId="53">#REF!</definedName>
    <definedName name="doit" localSheetId="54">#REF!</definedName>
    <definedName name="doit" localSheetId="56">#REF!</definedName>
    <definedName name="doit" localSheetId="57">#REF!</definedName>
    <definedName name="doit" localSheetId="58">#REF!</definedName>
    <definedName name="doit" localSheetId="59">#REF!</definedName>
    <definedName name="doit" localSheetId="60">#REF!</definedName>
    <definedName name="doit" localSheetId="61">#REF!</definedName>
    <definedName name="doit" localSheetId="62">#REF!</definedName>
    <definedName name="doit" localSheetId="63">#REF!</definedName>
    <definedName name="doit" localSheetId="6">#REF!</definedName>
    <definedName name="doit" localSheetId="64">#REF!</definedName>
    <definedName name="doit" localSheetId="65">#REF!</definedName>
    <definedName name="doit" localSheetId="66">#REF!</definedName>
    <definedName name="doit" localSheetId="67">#REF!</definedName>
    <definedName name="doit" localSheetId="68">#REF!</definedName>
    <definedName name="doit" localSheetId="69">#REF!</definedName>
    <definedName name="doit" localSheetId="71">#REF!</definedName>
    <definedName name="doit" localSheetId="72">#REF!</definedName>
    <definedName name="doit" localSheetId="73">#REF!</definedName>
    <definedName name="doit" localSheetId="7">#REF!</definedName>
    <definedName name="doit" localSheetId="74">#REF!</definedName>
    <definedName name="doit" localSheetId="75">#REF!</definedName>
    <definedName name="doit" localSheetId="76">#REF!</definedName>
    <definedName name="doit" localSheetId="77">#REF!</definedName>
    <definedName name="doit" localSheetId="78">#REF!</definedName>
    <definedName name="doit" localSheetId="79">#REF!</definedName>
    <definedName name="doit" localSheetId="8">#REF!</definedName>
    <definedName name="doit" localSheetId="9">#REF!</definedName>
    <definedName name="doit">#REF!</definedName>
    <definedName name="Download" localSheetId="1">'[27]IFS SURVEYS Dec1990_Feb2004'!#REF!</definedName>
    <definedName name="Download" localSheetId="10">'[27]IFS SURVEYS Dec1990_Feb2004'!#REF!</definedName>
    <definedName name="Download" localSheetId="13">'[27]IFS SURVEYS Dec1990_Feb2004'!#REF!</definedName>
    <definedName name="Download" localSheetId="15">'[27]IFS SURVEYS Dec1990_Feb2004'!#REF!</definedName>
    <definedName name="Download" localSheetId="16">'[27]IFS SURVEYS Dec1990_Feb2004'!#REF!</definedName>
    <definedName name="Download" localSheetId="2">'[27]IFS SURVEYS Dec1990_Feb2004'!#REF!</definedName>
    <definedName name="Download" localSheetId="24">'[27]IFS SURVEYS Dec1990_Feb2004'!#REF!</definedName>
    <definedName name="Download" localSheetId="25">'[27]IFS SURVEYS Dec1990_Feb2004'!#REF!</definedName>
    <definedName name="Download" localSheetId="26">'[27]IFS SURVEYS Dec1990_Feb2004'!#REF!</definedName>
    <definedName name="Download" localSheetId="27">'[27]IFS SURVEYS Dec1990_Feb2004'!#REF!</definedName>
    <definedName name="Download" localSheetId="28">'[27]IFS SURVEYS Dec1990_Feb2004'!#REF!</definedName>
    <definedName name="Download" localSheetId="29">'[27]IFS SURVEYS Dec1990_Feb2004'!#REF!</definedName>
    <definedName name="Download" localSheetId="3">'[27]IFS SURVEYS Dec1990_Feb2004'!#REF!</definedName>
    <definedName name="Download" localSheetId="31">'[27]IFS SURVEYS Dec1990_Feb2004'!#REF!</definedName>
    <definedName name="Download" localSheetId="32">'[27]IFS SURVEYS Dec1990_Feb2004'!#REF!</definedName>
    <definedName name="Download" localSheetId="33">'[27]IFS SURVEYS Dec1990_Feb2004'!#REF!</definedName>
    <definedName name="Download" localSheetId="34">'[27]IFS SURVEYS Dec1990_Feb2004'!#REF!</definedName>
    <definedName name="Download" localSheetId="37">'[27]IFS SURVEYS Dec1990_Feb2004'!#REF!</definedName>
    <definedName name="Download" localSheetId="41">'[27]IFS SURVEYS Dec1990_Feb2004'!#REF!</definedName>
    <definedName name="Download" localSheetId="4">'[27]IFS SURVEYS Dec1990_Feb2004'!#REF!</definedName>
    <definedName name="Download" localSheetId="45">'[27]IFS SURVEYS Dec1990_Feb2004'!#REF!</definedName>
    <definedName name="Download" localSheetId="46">'[27]IFS SURVEYS Dec1990_Feb2004'!#REF!</definedName>
    <definedName name="Download" localSheetId="47">'[27]IFS SURVEYS Dec1990_Feb2004'!#REF!</definedName>
    <definedName name="Download" localSheetId="48">'[27]IFS SURVEYS Dec1990_Feb2004'!#REF!</definedName>
    <definedName name="Download" localSheetId="49">'[27]IFS SURVEYS Dec1990_Feb2004'!#REF!</definedName>
    <definedName name="Download" localSheetId="50">'[27]IFS SURVEYS Dec1990_Feb2004'!#REF!</definedName>
    <definedName name="Download" localSheetId="5">'[25]IFS SURVEYS Dec1990_Feb2004'!#REF!</definedName>
    <definedName name="Download" localSheetId="51">'[27]IFS SURVEYS Dec1990_Feb2004'!#REF!</definedName>
    <definedName name="Download" localSheetId="52">'[27]IFS SURVEYS Dec1990_Feb2004'!#REF!</definedName>
    <definedName name="Download" localSheetId="53">'[27]IFS SURVEYS Dec1990_Feb2004'!#REF!</definedName>
    <definedName name="Download" localSheetId="54">'[27]IFS SURVEYS Dec1990_Feb2004'!#REF!</definedName>
    <definedName name="Download" localSheetId="56">'[27]IFS SURVEYS Dec1990_Feb2004'!#REF!</definedName>
    <definedName name="Download" localSheetId="57">'[27]IFS SURVEYS Dec1990_Feb2004'!#REF!</definedName>
    <definedName name="Download" localSheetId="58">'[27]IFS SURVEYS Dec1990_Feb2004'!#REF!</definedName>
    <definedName name="Download" localSheetId="59">'[27]IFS SURVEYS Dec1990_Feb2004'!#REF!</definedName>
    <definedName name="Download" localSheetId="60">'[27]IFS SURVEYS Dec1990_Feb2004'!#REF!</definedName>
    <definedName name="Download" localSheetId="61">'[27]IFS SURVEYS Dec1990_Feb2004'!#REF!</definedName>
    <definedName name="Download" localSheetId="62">'[27]IFS SURVEYS Dec1990_Feb2004'!#REF!</definedName>
    <definedName name="Download" localSheetId="63">'[27]IFS SURVEYS Dec1990_Feb2004'!#REF!</definedName>
    <definedName name="Download" localSheetId="6">'[26]IFS SURVEYS Dec1990_Feb2004'!#REF!</definedName>
    <definedName name="Download" localSheetId="64">'[27]IFS SURVEYS Dec1990_Feb2004'!#REF!</definedName>
    <definedName name="Download" localSheetId="65">'[27]IFS SURVEYS Dec1990_Feb2004'!#REF!</definedName>
    <definedName name="Download" localSheetId="66">'[27]IFS SURVEYS Dec1990_Feb2004'!#REF!</definedName>
    <definedName name="Download" localSheetId="67">'[27]IFS SURVEYS Dec1990_Feb2004'!#REF!</definedName>
    <definedName name="Download" localSheetId="68">'[27]IFS SURVEYS Dec1990_Feb2004'!#REF!</definedName>
    <definedName name="Download" localSheetId="69">'[27]IFS SURVEYS Dec1990_Feb2004'!#REF!</definedName>
    <definedName name="Download" localSheetId="71">'[27]IFS SURVEYS Dec1990_Feb2004'!#REF!</definedName>
    <definedName name="Download" localSheetId="72">'[27]IFS SURVEYS Dec1990_Feb2004'!#REF!</definedName>
    <definedName name="Download" localSheetId="73">'[27]IFS SURVEYS Dec1990_Feb2004'!#REF!</definedName>
    <definedName name="Download" localSheetId="7">'[27]IFS SURVEYS Dec1990_Feb2004'!#REF!</definedName>
    <definedName name="Download" localSheetId="74">'[27]IFS SURVEYS Dec1990_Feb2004'!#REF!</definedName>
    <definedName name="Download" localSheetId="75">'[27]IFS SURVEYS Dec1990_Feb2004'!#REF!</definedName>
    <definedName name="Download" localSheetId="76">'[27]IFS SURVEYS Dec1990_Feb2004'!#REF!</definedName>
    <definedName name="Download" localSheetId="77">'[27]IFS SURVEYS Dec1990_Feb2004'!#REF!</definedName>
    <definedName name="Download" localSheetId="78">'[27]IFS SURVEYS Dec1990_Feb2004'!#REF!</definedName>
    <definedName name="Download" localSheetId="79">'[27]IFS SURVEYS Dec1990_Feb2004'!#REF!</definedName>
    <definedName name="Download" localSheetId="8">'[27]IFS SURVEYS Dec1990_Feb2004'!#REF!</definedName>
    <definedName name="Download" localSheetId="9">'[27]IFS SURVEYS Dec1990_Feb2004'!#REF!</definedName>
    <definedName name="Download">'[27]IFS SURVEYS Dec1990_Feb2004'!#REF!</definedName>
    <definedName name="Dproj">#N/A</definedName>
    <definedName name="DPT" localSheetId="1">#REF!</definedName>
    <definedName name="DPT" localSheetId="10">#REF!</definedName>
    <definedName name="DPT" localSheetId="11">#REF!</definedName>
    <definedName name="DPT" localSheetId="12">#REF!</definedName>
    <definedName name="DPT" localSheetId="13">#REF!</definedName>
    <definedName name="DPT" localSheetId="15">#REF!</definedName>
    <definedName name="DPT" localSheetId="16">#REF!</definedName>
    <definedName name="DPT" localSheetId="2">#REF!</definedName>
    <definedName name="DPT" localSheetId="23">#REF!</definedName>
    <definedName name="DPT" localSheetId="24">#REF!</definedName>
    <definedName name="DPT" localSheetId="25">#REF!</definedName>
    <definedName name="DPT" localSheetId="26">#REF!</definedName>
    <definedName name="DPT" localSheetId="27">#REF!</definedName>
    <definedName name="DPT" localSheetId="28">#REF!</definedName>
    <definedName name="DPT" localSheetId="29">#REF!</definedName>
    <definedName name="DPT" localSheetId="3">#REF!</definedName>
    <definedName name="DPT" localSheetId="31">#REF!</definedName>
    <definedName name="DPT" localSheetId="32">#REF!</definedName>
    <definedName name="DPT" localSheetId="33">#REF!</definedName>
    <definedName name="DPT" localSheetId="34">#REF!</definedName>
    <definedName name="DPT" localSheetId="37">#REF!</definedName>
    <definedName name="DPT" localSheetId="41">#REF!</definedName>
    <definedName name="DPT" localSheetId="4">#REF!</definedName>
    <definedName name="DPT" localSheetId="45">#REF!</definedName>
    <definedName name="DPT" localSheetId="46">#REF!</definedName>
    <definedName name="DPT" localSheetId="47">#REF!</definedName>
    <definedName name="DPT" localSheetId="48">#REF!</definedName>
    <definedName name="DPT" localSheetId="49">#REF!</definedName>
    <definedName name="DPT" localSheetId="50">#REF!</definedName>
    <definedName name="DPT" localSheetId="5">#REF!</definedName>
    <definedName name="DPT" localSheetId="51">#REF!</definedName>
    <definedName name="DPT" localSheetId="52">#REF!</definedName>
    <definedName name="DPT" localSheetId="53">#REF!</definedName>
    <definedName name="DPT" localSheetId="54">#REF!</definedName>
    <definedName name="DPT" localSheetId="56">#REF!</definedName>
    <definedName name="DPT" localSheetId="57">#REF!</definedName>
    <definedName name="DPT" localSheetId="58">#REF!</definedName>
    <definedName name="DPT" localSheetId="59">#REF!</definedName>
    <definedName name="DPT" localSheetId="60">#REF!</definedName>
    <definedName name="DPT" localSheetId="61">#REF!</definedName>
    <definedName name="DPT" localSheetId="62">#REF!</definedName>
    <definedName name="DPT" localSheetId="63">#REF!</definedName>
    <definedName name="DPT" localSheetId="6">#REF!</definedName>
    <definedName name="DPT" localSheetId="64">#REF!</definedName>
    <definedName name="DPT" localSheetId="65">#REF!</definedName>
    <definedName name="DPT" localSheetId="66">#REF!</definedName>
    <definedName name="DPT" localSheetId="67">#REF!</definedName>
    <definedName name="DPT" localSheetId="68">#REF!</definedName>
    <definedName name="DPT" localSheetId="69">#REF!</definedName>
    <definedName name="DPT" localSheetId="71">#REF!</definedName>
    <definedName name="DPT" localSheetId="72">#REF!</definedName>
    <definedName name="DPT" localSheetId="73">#REF!</definedName>
    <definedName name="DPT" localSheetId="7">#REF!</definedName>
    <definedName name="DPT" localSheetId="74">#REF!</definedName>
    <definedName name="DPT" localSheetId="75">#REF!</definedName>
    <definedName name="DPT" localSheetId="76">#REF!</definedName>
    <definedName name="DPT" localSheetId="77">#REF!</definedName>
    <definedName name="DPT" localSheetId="78">#REF!</definedName>
    <definedName name="DPT" localSheetId="79">#REF!</definedName>
    <definedName name="DPT" localSheetId="8">#REF!</definedName>
    <definedName name="DPT" localSheetId="9">#REF!</definedName>
    <definedName name="DPT">#REF!</definedName>
    <definedName name="dr" localSheetId="1" hidden="1">{#N/A,#N/A,TRUE,"Table1USD";#N/A,#N/A,TRUE,"Table1GBP"}</definedName>
    <definedName name="dr" localSheetId="10" hidden="1">{#N/A,#N/A,TRUE,"Table1USD";#N/A,#N/A,TRUE,"Table1GBP"}</definedName>
    <definedName name="dr" localSheetId="11" hidden="1">{#N/A,#N/A,TRUE,"Table1USD";#N/A,#N/A,TRUE,"Table1GBP"}</definedName>
    <definedName name="dr" localSheetId="12" hidden="1">{#N/A,#N/A,TRUE,"Table1USD";#N/A,#N/A,TRUE,"Table1GBP"}</definedName>
    <definedName name="dr" localSheetId="13" hidden="1">{#N/A,#N/A,TRUE,"Table1USD";#N/A,#N/A,TRUE,"Table1GBP"}</definedName>
    <definedName name="dr" localSheetId="15" hidden="1">{#N/A,#N/A,TRUE,"Table1USD";#N/A,#N/A,TRUE,"Table1GBP"}</definedName>
    <definedName name="dr" localSheetId="16" hidden="1">{#N/A,#N/A,TRUE,"Table1USD";#N/A,#N/A,TRUE,"Table1GBP"}</definedName>
    <definedName name="dr" localSheetId="17" hidden="1">{#N/A,#N/A,TRUE,"Table1USD";#N/A,#N/A,TRUE,"Table1GBP"}</definedName>
    <definedName name="dr" localSheetId="18" hidden="1">{#N/A,#N/A,TRUE,"Table1USD";#N/A,#N/A,TRUE,"Table1GBP"}</definedName>
    <definedName name="dr" localSheetId="19" hidden="1">{#N/A,#N/A,TRUE,"Table1USD";#N/A,#N/A,TRUE,"Table1GBP"}</definedName>
    <definedName name="dr" localSheetId="2" hidden="1">{#N/A,#N/A,TRUE,"Table1USD";#N/A,#N/A,TRUE,"Table1GBP"}</definedName>
    <definedName name="dr" localSheetId="20" hidden="1">{#N/A,#N/A,TRUE,"Table1USD";#N/A,#N/A,TRUE,"Table1GBP"}</definedName>
    <definedName name="dr" localSheetId="21" hidden="1">{#N/A,#N/A,TRUE,"Table1USD";#N/A,#N/A,TRUE,"Table1GBP"}</definedName>
    <definedName name="dr" localSheetId="22" hidden="1">{#N/A,#N/A,TRUE,"Table1USD";#N/A,#N/A,TRUE,"Table1GBP"}</definedName>
    <definedName name="dr" localSheetId="23" hidden="1">{#N/A,#N/A,TRUE,"Table1USD";#N/A,#N/A,TRUE,"Table1GBP"}</definedName>
    <definedName name="dr" localSheetId="24" hidden="1">{#N/A,#N/A,TRUE,"Table1USD";#N/A,#N/A,TRUE,"Table1GBP"}</definedName>
    <definedName name="dr" localSheetId="25" hidden="1">{#N/A,#N/A,TRUE,"Table1USD";#N/A,#N/A,TRUE,"Table1GBP"}</definedName>
    <definedName name="dr" localSheetId="26" hidden="1">{#N/A,#N/A,TRUE,"Table1USD";#N/A,#N/A,TRUE,"Table1GBP"}</definedName>
    <definedName name="dr" localSheetId="27" hidden="1">{#N/A,#N/A,TRUE,"Table1USD";#N/A,#N/A,TRUE,"Table1GBP"}</definedName>
    <definedName name="dr" localSheetId="28" hidden="1">{#N/A,#N/A,TRUE,"Table1USD";#N/A,#N/A,TRUE,"Table1GBP"}</definedName>
    <definedName name="dr" localSheetId="29" hidden="1">{#N/A,#N/A,TRUE,"Table1USD";#N/A,#N/A,TRUE,"Table1GBP"}</definedName>
    <definedName name="dr" localSheetId="3" hidden="1">{#N/A,#N/A,TRUE,"Table1USD";#N/A,#N/A,TRUE,"Table1GBP"}</definedName>
    <definedName name="dr" localSheetId="31" hidden="1">{#N/A,#N/A,TRUE,"Table1USD";#N/A,#N/A,TRUE,"Table1GBP"}</definedName>
    <definedName name="dr" localSheetId="32" hidden="1">{#N/A,#N/A,TRUE,"Table1USD";#N/A,#N/A,TRUE,"Table1GBP"}</definedName>
    <definedName name="dr" localSheetId="33" hidden="1">{#N/A,#N/A,TRUE,"Table1USD";#N/A,#N/A,TRUE,"Table1GBP"}</definedName>
    <definedName name="dr" localSheetId="34" hidden="1">{#N/A,#N/A,TRUE,"Table1USD";#N/A,#N/A,TRUE,"Table1GBP"}</definedName>
    <definedName name="dr" localSheetId="37" hidden="1">{#N/A,#N/A,TRUE,"Table1USD";#N/A,#N/A,TRUE,"Table1GBP"}</definedName>
    <definedName name="dr" localSheetId="41" hidden="1">{#N/A,#N/A,TRUE,"Table1USD";#N/A,#N/A,TRUE,"Table1GBP"}</definedName>
    <definedName name="dr" localSheetId="4" hidden="1">{#N/A,#N/A,TRUE,"Table1USD";#N/A,#N/A,TRUE,"Table1GBP"}</definedName>
    <definedName name="dr" localSheetId="45"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0" hidden="1">{#N/A,#N/A,TRUE,"Table1USD";#N/A,#N/A,TRUE,"Table1GBP"}</definedName>
    <definedName name="dr" localSheetId="5" hidden="1">{#N/A,#N/A,TRUE,"Table1USD";#N/A,#N/A,TRUE,"Table1GBP"}</definedName>
    <definedName name="dr" localSheetId="51" hidden="1">{#N/A,#N/A,TRUE,"Table1USD";#N/A,#N/A,TRUE,"Table1GBP"}</definedName>
    <definedName name="dr" localSheetId="52" hidden="1">{#N/A,#N/A,TRUE,"Table1USD";#N/A,#N/A,TRUE,"Table1GBP"}</definedName>
    <definedName name="dr" localSheetId="53" hidden="1">{#N/A,#N/A,TRUE,"Table1USD";#N/A,#N/A,TRUE,"Table1GBP"}</definedName>
    <definedName name="dr" localSheetId="54" hidden="1">{#N/A,#N/A,TRUE,"Table1USD";#N/A,#N/A,TRUE,"Table1GBP"}</definedName>
    <definedName name="dr" localSheetId="55"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0" hidden="1">{#N/A,#N/A,TRUE,"Table1USD";#N/A,#N/A,TRUE,"Table1GBP"}</definedName>
    <definedName name="dr" localSheetId="61" hidden="1">{#N/A,#N/A,TRUE,"Table1USD";#N/A,#N/A,TRUE,"Table1GBP"}</definedName>
    <definedName name="dr" localSheetId="62" hidden="1">{#N/A,#N/A,TRUE,"Table1USD";#N/A,#N/A,TRUE,"Table1GBP"}</definedName>
    <definedName name="dr" localSheetId="63" hidden="1">{#N/A,#N/A,TRUE,"Table1USD";#N/A,#N/A,TRUE,"Table1GBP"}</definedName>
    <definedName name="dr" localSheetId="6" hidden="1">{#N/A,#N/A,TRUE,"Table1USD";#N/A,#N/A,TRUE,"Table1GBP"}</definedName>
    <definedName name="dr" localSheetId="64" hidden="1">{#N/A,#N/A,TRUE,"Table1USD";#N/A,#N/A,TRUE,"Table1GBP"}</definedName>
    <definedName name="dr" localSheetId="65" hidden="1">{#N/A,#N/A,TRUE,"Table1USD";#N/A,#N/A,TRUE,"Table1GBP"}</definedName>
    <definedName name="dr" localSheetId="66" hidden="1">{#N/A,#N/A,TRUE,"Table1USD";#N/A,#N/A,TRUE,"Table1GBP"}</definedName>
    <definedName name="dr" localSheetId="67" hidden="1">{#N/A,#N/A,TRUE,"Table1USD";#N/A,#N/A,TRUE,"Table1GBP"}</definedName>
    <definedName name="dr" localSheetId="68" hidden="1">{#N/A,#N/A,TRUE,"Table1USD";#N/A,#N/A,TRUE,"Table1GBP"}</definedName>
    <definedName name="dr" localSheetId="69" hidden="1">{#N/A,#N/A,TRUE,"Table1USD";#N/A,#N/A,TRUE,"Table1GBP"}</definedName>
    <definedName name="dr" localSheetId="70" hidden="1">{#N/A,#N/A,TRUE,"Table1USD";#N/A,#N/A,TRUE,"Table1GBP"}</definedName>
    <definedName name="dr" localSheetId="71" hidden="1">{#N/A,#N/A,TRUE,"Table1USD";#N/A,#N/A,TRUE,"Table1GBP"}</definedName>
    <definedName name="dr" localSheetId="72" hidden="1">{#N/A,#N/A,TRUE,"Table1USD";#N/A,#N/A,TRUE,"Table1GBP"}</definedName>
    <definedName name="dr" localSheetId="73" hidden="1">{#N/A,#N/A,TRUE,"Table1USD";#N/A,#N/A,TRUE,"Table1GBP"}</definedName>
    <definedName name="dr" localSheetId="7" hidden="1">{#N/A,#N/A,TRUE,"Table1USD";#N/A,#N/A,TRUE,"Table1GBP"}</definedName>
    <definedName name="dr" localSheetId="74" hidden="1">{#N/A,#N/A,TRUE,"Table1USD";#N/A,#N/A,TRUE,"Table1GBP"}</definedName>
    <definedName name="dr" localSheetId="75" hidden="1">{#N/A,#N/A,TRUE,"Table1USD";#N/A,#N/A,TRUE,"Table1GBP"}</definedName>
    <definedName name="dr" localSheetId="76" hidden="1">{#N/A,#N/A,TRUE,"Table1USD";#N/A,#N/A,TRUE,"Table1GBP"}</definedName>
    <definedName name="dr" localSheetId="77" hidden="1">{#N/A,#N/A,TRUE,"Table1USD";#N/A,#N/A,TRUE,"Table1GBP"}</definedName>
    <definedName name="dr" localSheetId="78" hidden="1">{#N/A,#N/A,TRUE,"Table1USD";#N/A,#N/A,TRUE,"Table1GBP"}</definedName>
    <definedName name="dr" localSheetId="79" hidden="1">{#N/A,#N/A,TRUE,"Table1USD";#N/A,#N/A,TRUE,"Table1GBP"}</definedName>
    <definedName name="dr" localSheetId="8" hidden="1">{#N/A,#N/A,TRUE,"Table1USD";#N/A,#N/A,TRUE,"Table1GBP"}</definedName>
    <definedName name="dr" localSheetId="9" hidden="1">{#N/A,#N/A,TRUE,"Table1USD";#N/A,#N/A,TRUE,"Table1GBP"}</definedName>
    <definedName name="dr" hidden="1">{#N/A,#N/A,TRUE,"Table1USD";#N/A,#N/A,TRUE,"Table1GBP"}</definedName>
    <definedName name="drs" localSheetId="5">'[174]Scheduled Repayment'!$E$2:$AV$2</definedName>
    <definedName name="drs" localSheetId="6">'[175]Scheduled Repayment'!$E$2:$AV$2</definedName>
    <definedName name="drs">'[176]Scheduled Repayment'!$E$2:$AV$2</definedName>
    <definedName name="drt" localSheetId="5">[97]Constants!$C$2</definedName>
    <definedName name="drt" localSheetId="6">[98]Constants!$C$2</definedName>
    <definedName name="drt">[99]Constants!$C$2</definedName>
    <definedName name="DS" localSheetId="1">#REF!</definedName>
    <definedName name="DS" localSheetId="10">#REF!</definedName>
    <definedName name="DS" localSheetId="11">#REF!</definedName>
    <definedName name="DS" localSheetId="12">#REF!</definedName>
    <definedName name="DS" localSheetId="13">#REF!</definedName>
    <definedName name="DS" localSheetId="15">#REF!</definedName>
    <definedName name="DS" localSheetId="16">#REF!</definedName>
    <definedName name="DS" localSheetId="2">#REF!</definedName>
    <definedName name="DS" localSheetId="23">#REF!</definedName>
    <definedName name="DS" localSheetId="24">#REF!</definedName>
    <definedName name="DS" localSheetId="25">#REF!</definedName>
    <definedName name="DS" localSheetId="26">#REF!</definedName>
    <definedName name="DS" localSheetId="27">#REF!</definedName>
    <definedName name="DS" localSheetId="28">#REF!</definedName>
    <definedName name="DS" localSheetId="29">#REF!</definedName>
    <definedName name="DS" localSheetId="3">#REF!</definedName>
    <definedName name="DS" localSheetId="31">#REF!</definedName>
    <definedName name="DS" localSheetId="32">#REF!</definedName>
    <definedName name="DS" localSheetId="33">#REF!</definedName>
    <definedName name="DS" localSheetId="34">#REF!</definedName>
    <definedName name="DS" localSheetId="37">#REF!</definedName>
    <definedName name="DS" localSheetId="41">#REF!</definedName>
    <definedName name="DS" localSheetId="4">#REF!</definedName>
    <definedName name="DS" localSheetId="45">#REF!</definedName>
    <definedName name="DS" localSheetId="46">#REF!</definedName>
    <definedName name="DS" localSheetId="47">#REF!</definedName>
    <definedName name="DS" localSheetId="48">#REF!</definedName>
    <definedName name="DS" localSheetId="49">#REF!</definedName>
    <definedName name="DS" localSheetId="50">#REF!</definedName>
    <definedName name="DS" localSheetId="5">#REF!</definedName>
    <definedName name="DS" localSheetId="51">#REF!</definedName>
    <definedName name="DS" localSheetId="52">#REF!</definedName>
    <definedName name="DS" localSheetId="53">#REF!</definedName>
    <definedName name="DS" localSheetId="54">#REF!</definedName>
    <definedName name="DS" localSheetId="56">#REF!</definedName>
    <definedName name="DS" localSheetId="57">#REF!</definedName>
    <definedName name="DS" localSheetId="58">#REF!</definedName>
    <definedName name="DS" localSheetId="59">#REF!</definedName>
    <definedName name="DS" localSheetId="60">#REF!</definedName>
    <definedName name="DS" localSheetId="61">#REF!</definedName>
    <definedName name="DS" localSheetId="62">#REF!</definedName>
    <definedName name="DS" localSheetId="63">#REF!</definedName>
    <definedName name="DS" localSheetId="6">#REF!</definedName>
    <definedName name="DS" localSheetId="64">#REF!</definedName>
    <definedName name="DS" localSheetId="65">#REF!</definedName>
    <definedName name="DS" localSheetId="66">#REF!</definedName>
    <definedName name="DS" localSheetId="67">#REF!</definedName>
    <definedName name="DS" localSheetId="68">#REF!</definedName>
    <definedName name="DS" localSheetId="69">#REF!</definedName>
    <definedName name="DS" localSheetId="71">#REF!</definedName>
    <definedName name="DS" localSheetId="72">#REF!</definedName>
    <definedName name="DS" localSheetId="73">#REF!</definedName>
    <definedName name="DS" localSheetId="7">#REF!</definedName>
    <definedName name="DS" localSheetId="74">#REF!</definedName>
    <definedName name="DS" localSheetId="75">#REF!</definedName>
    <definedName name="DS" localSheetId="76">#REF!</definedName>
    <definedName name="DS" localSheetId="77">#REF!</definedName>
    <definedName name="DS" localSheetId="78">#REF!</definedName>
    <definedName name="DS" localSheetId="79">#REF!</definedName>
    <definedName name="DS" localSheetId="8">#REF!</definedName>
    <definedName name="DS" localSheetId="9">#REF!</definedName>
    <definedName name="DS">#REF!</definedName>
    <definedName name="DS.MIS" localSheetId="1">#REF!</definedName>
    <definedName name="DS.MIS" localSheetId="10">#REF!</definedName>
    <definedName name="DS.MIS" localSheetId="11">#REF!</definedName>
    <definedName name="DS.MIS" localSheetId="12">#REF!</definedName>
    <definedName name="DS.MIS" localSheetId="13">#REF!</definedName>
    <definedName name="DS.MIS" localSheetId="15">#REF!</definedName>
    <definedName name="DS.MIS" localSheetId="16">#REF!</definedName>
    <definedName name="DS.MIS" localSheetId="2">#REF!</definedName>
    <definedName name="DS.MIS" localSheetId="23">#REF!</definedName>
    <definedName name="DS.MIS" localSheetId="24">#REF!</definedName>
    <definedName name="DS.MIS" localSheetId="25">#REF!</definedName>
    <definedName name="DS.MIS" localSheetId="26">#REF!</definedName>
    <definedName name="DS.MIS" localSheetId="27">#REF!</definedName>
    <definedName name="DS.MIS" localSheetId="28">#REF!</definedName>
    <definedName name="DS.MIS" localSheetId="29">#REF!</definedName>
    <definedName name="DS.MIS" localSheetId="3">#REF!</definedName>
    <definedName name="DS.MIS" localSheetId="31">#REF!</definedName>
    <definedName name="DS.MIS" localSheetId="32">#REF!</definedName>
    <definedName name="DS.MIS" localSheetId="33">#REF!</definedName>
    <definedName name="DS.MIS" localSheetId="34">#REF!</definedName>
    <definedName name="DS.MIS" localSheetId="37">#REF!</definedName>
    <definedName name="DS.MIS" localSheetId="41">#REF!</definedName>
    <definedName name="DS.MIS" localSheetId="4">#REF!</definedName>
    <definedName name="DS.MIS" localSheetId="45">#REF!</definedName>
    <definedName name="DS.MIS" localSheetId="46">#REF!</definedName>
    <definedName name="DS.MIS" localSheetId="47">#REF!</definedName>
    <definedName name="DS.MIS" localSheetId="48">#REF!</definedName>
    <definedName name="DS.MIS" localSheetId="49">#REF!</definedName>
    <definedName name="DS.MIS" localSheetId="50">#REF!</definedName>
    <definedName name="DS.MIS" localSheetId="5">#REF!</definedName>
    <definedName name="DS.MIS" localSheetId="51">#REF!</definedName>
    <definedName name="DS.MIS" localSheetId="52">#REF!</definedName>
    <definedName name="DS.MIS" localSheetId="53">#REF!</definedName>
    <definedName name="DS.MIS" localSheetId="54">#REF!</definedName>
    <definedName name="DS.MIS" localSheetId="56">#REF!</definedName>
    <definedName name="DS.MIS" localSheetId="57">#REF!</definedName>
    <definedName name="DS.MIS" localSheetId="58">#REF!</definedName>
    <definedName name="DS.MIS" localSheetId="59">#REF!</definedName>
    <definedName name="DS.MIS" localSheetId="60">#REF!</definedName>
    <definedName name="DS.MIS" localSheetId="61">#REF!</definedName>
    <definedName name="DS.MIS" localSheetId="62">#REF!</definedName>
    <definedName name="DS.MIS" localSheetId="63">#REF!</definedName>
    <definedName name="DS.MIS" localSheetId="6">#REF!</definedName>
    <definedName name="DS.MIS" localSheetId="64">#REF!</definedName>
    <definedName name="DS.MIS" localSheetId="65">#REF!</definedName>
    <definedName name="DS.MIS" localSheetId="66">#REF!</definedName>
    <definedName name="DS.MIS" localSheetId="67">#REF!</definedName>
    <definedName name="DS.MIS" localSheetId="68">#REF!</definedName>
    <definedName name="DS.MIS" localSheetId="69">#REF!</definedName>
    <definedName name="DS.MIS" localSheetId="71">#REF!</definedName>
    <definedName name="DS.MIS" localSheetId="72">#REF!</definedName>
    <definedName name="DS.MIS" localSheetId="73">#REF!</definedName>
    <definedName name="DS.MIS" localSheetId="7">#REF!</definedName>
    <definedName name="DS.MIS" localSheetId="74">#REF!</definedName>
    <definedName name="DS.MIS" localSheetId="75">#REF!</definedName>
    <definedName name="DS.MIS" localSheetId="76">#REF!</definedName>
    <definedName name="DS.MIS" localSheetId="77">#REF!</definedName>
    <definedName name="DS.MIS" localSheetId="78">#REF!</definedName>
    <definedName name="DS.MIS" localSheetId="79">#REF!</definedName>
    <definedName name="DS.MIS" localSheetId="8">#REF!</definedName>
    <definedName name="DS.MIS" localSheetId="9">#REF!</definedName>
    <definedName name="DS.MIS">#REF!</definedName>
    <definedName name="DS1.MIS" localSheetId="1">#REF!</definedName>
    <definedName name="DS1.MIS" localSheetId="10">#REF!</definedName>
    <definedName name="DS1.MIS" localSheetId="11">#REF!</definedName>
    <definedName name="DS1.MIS" localSheetId="12">#REF!</definedName>
    <definedName name="DS1.MIS" localSheetId="13">#REF!</definedName>
    <definedName name="DS1.MIS" localSheetId="15">#REF!</definedName>
    <definedName name="DS1.MIS" localSheetId="16">#REF!</definedName>
    <definedName name="DS1.MIS" localSheetId="2">#REF!</definedName>
    <definedName name="DS1.MIS" localSheetId="23">#REF!</definedName>
    <definedName name="DS1.MIS" localSheetId="24">#REF!</definedName>
    <definedName name="DS1.MIS" localSheetId="25">#REF!</definedName>
    <definedName name="DS1.MIS" localSheetId="26">#REF!</definedName>
    <definedName name="DS1.MIS" localSheetId="27">#REF!</definedName>
    <definedName name="DS1.MIS" localSheetId="28">#REF!</definedName>
    <definedName name="DS1.MIS" localSheetId="29">#REF!</definedName>
    <definedName name="DS1.MIS" localSheetId="3">#REF!</definedName>
    <definedName name="DS1.MIS" localSheetId="31">#REF!</definedName>
    <definedName name="DS1.MIS" localSheetId="32">#REF!</definedName>
    <definedName name="DS1.MIS" localSheetId="33">#REF!</definedName>
    <definedName name="DS1.MIS" localSheetId="34">#REF!</definedName>
    <definedName name="DS1.MIS" localSheetId="37">#REF!</definedName>
    <definedName name="DS1.MIS" localSheetId="41">#REF!</definedName>
    <definedName name="DS1.MIS" localSheetId="4">#REF!</definedName>
    <definedName name="DS1.MIS" localSheetId="45">#REF!</definedName>
    <definedName name="DS1.MIS" localSheetId="46">#REF!</definedName>
    <definedName name="DS1.MIS" localSheetId="47">#REF!</definedName>
    <definedName name="DS1.MIS" localSheetId="48">#REF!</definedName>
    <definedName name="DS1.MIS" localSheetId="49">#REF!</definedName>
    <definedName name="DS1.MIS" localSheetId="50">#REF!</definedName>
    <definedName name="DS1.MIS" localSheetId="5">#REF!</definedName>
    <definedName name="DS1.MIS" localSheetId="51">#REF!</definedName>
    <definedName name="DS1.MIS" localSheetId="52">#REF!</definedName>
    <definedName name="DS1.MIS" localSheetId="53">#REF!</definedName>
    <definedName name="DS1.MIS" localSheetId="54">#REF!</definedName>
    <definedName name="DS1.MIS" localSheetId="56">#REF!</definedName>
    <definedName name="DS1.MIS" localSheetId="57">#REF!</definedName>
    <definedName name="DS1.MIS" localSheetId="58">#REF!</definedName>
    <definedName name="DS1.MIS" localSheetId="59">#REF!</definedName>
    <definedName name="DS1.MIS" localSheetId="60">#REF!</definedName>
    <definedName name="DS1.MIS" localSheetId="61">#REF!</definedName>
    <definedName name="DS1.MIS" localSheetId="62">#REF!</definedName>
    <definedName name="DS1.MIS" localSheetId="63">#REF!</definedName>
    <definedName name="DS1.MIS" localSheetId="6">#REF!</definedName>
    <definedName name="DS1.MIS" localSheetId="64">#REF!</definedName>
    <definedName name="DS1.MIS" localSheetId="65">#REF!</definedName>
    <definedName name="DS1.MIS" localSheetId="66">#REF!</definedName>
    <definedName name="DS1.MIS" localSheetId="67">#REF!</definedName>
    <definedName name="DS1.MIS" localSheetId="68">#REF!</definedName>
    <definedName name="DS1.MIS" localSheetId="69">#REF!</definedName>
    <definedName name="DS1.MIS" localSheetId="71">#REF!</definedName>
    <definedName name="DS1.MIS" localSheetId="72">#REF!</definedName>
    <definedName name="DS1.MIS" localSheetId="73">#REF!</definedName>
    <definedName name="DS1.MIS" localSheetId="7">#REF!</definedName>
    <definedName name="DS1.MIS" localSheetId="74">#REF!</definedName>
    <definedName name="DS1.MIS" localSheetId="75">#REF!</definedName>
    <definedName name="DS1.MIS" localSheetId="76">#REF!</definedName>
    <definedName name="DS1.MIS" localSheetId="77">#REF!</definedName>
    <definedName name="DS1.MIS" localSheetId="78">#REF!</definedName>
    <definedName name="DS1.MIS" localSheetId="79">#REF!</definedName>
    <definedName name="DS1.MIS" localSheetId="8">#REF!</definedName>
    <definedName name="DS1.MIS" localSheetId="9">#REF!</definedName>
    <definedName name="DS1.MIS">#REF!</definedName>
    <definedName name="DS2.MIS" localSheetId="1">#REF!</definedName>
    <definedName name="DS2.MIS" localSheetId="11">#REF!</definedName>
    <definedName name="DS2.MIS" localSheetId="12">#REF!</definedName>
    <definedName name="DS2.MIS" localSheetId="13">#REF!</definedName>
    <definedName name="DS2.MIS" localSheetId="23">#REF!</definedName>
    <definedName name="DS2.MIS" localSheetId="24">#REF!</definedName>
    <definedName name="DS2.MIS" localSheetId="26">#REF!</definedName>
    <definedName name="DS2.MIS" localSheetId="28">#REF!</definedName>
    <definedName name="DS2.MIS" localSheetId="29">#REF!</definedName>
    <definedName name="DS2.MIS" localSheetId="31">#REF!</definedName>
    <definedName name="DS2.MIS" localSheetId="41">#REF!</definedName>
    <definedName name="DS2.MIS" localSheetId="4">#REF!</definedName>
    <definedName name="DS2.MIS" localSheetId="46">#REF!</definedName>
    <definedName name="DS2.MIS" localSheetId="47">#REF!</definedName>
    <definedName name="DS2.MIS" localSheetId="48">#REF!</definedName>
    <definedName name="DS2.MIS" localSheetId="49">#REF!</definedName>
    <definedName name="DS2.MIS" localSheetId="50">#REF!</definedName>
    <definedName name="DS2.MIS" localSheetId="51">#REF!</definedName>
    <definedName name="DS2.MIS" localSheetId="53">#REF!</definedName>
    <definedName name="DS2.MIS" localSheetId="54">#REF!</definedName>
    <definedName name="DS2.MIS" localSheetId="56">#REF!</definedName>
    <definedName name="DS2.MIS" localSheetId="57">#REF!</definedName>
    <definedName name="DS2.MIS" localSheetId="58">#REF!</definedName>
    <definedName name="DS2.MIS" localSheetId="60">#REF!</definedName>
    <definedName name="DS2.MIS" localSheetId="61">#REF!</definedName>
    <definedName name="DS2.MIS" localSheetId="62">#REF!</definedName>
    <definedName name="DS2.MIS" localSheetId="63">#REF!</definedName>
    <definedName name="DS2.MIS" localSheetId="64">#REF!</definedName>
    <definedName name="DS2.MIS" localSheetId="66">#REF!</definedName>
    <definedName name="DS2.MIS" localSheetId="67">#REF!</definedName>
    <definedName name="DS2.MIS" localSheetId="68">#REF!</definedName>
    <definedName name="DS2.MIS" localSheetId="69">#REF!</definedName>
    <definedName name="DS2.MIS" localSheetId="71">#REF!</definedName>
    <definedName name="DS2.MIS" localSheetId="72">#REF!</definedName>
    <definedName name="DS2.MIS" localSheetId="73">#REF!</definedName>
    <definedName name="DS2.MIS">#REF!</definedName>
    <definedName name="DS3.MIS" localSheetId="1">#REF!</definedName>
    <definedName name="DS3.MIS" localSheetId="11">#REF!</definedName>
    <definedName name="DS3.MIS" localSheetId="12">#REF!</definedName>
    <definedName name="DS3.MIS" localSheetId="13">#REF!</definedName>
    <definedName name="DS3.MIS" localSheetId="23">#REF!</definedName>
    <definedName name="DS3.MIS" localSheetId="24">#REF!</definedName>
    <definedName name="DS3.MIS" localSheetId="26">#REF!</definedName>
    <definedName name="DS3.MIS" localSheetId="28">#REF!</definedName>
    <definedName name="DS3.MIS" localSheetId="29">#REF!</definedName>
    <definedName name="DS3.MIS" localSheetId="31">#REF!</definedName>
    <definedName name="DS3.MIS" localSheetId="41">#REF!</definedName>
    <definedName name="DS3.MIS" localSheetId="4">#REF!</definedName>
    <definedName name="DS3.MIS" localSheetId="46">#REF!</definedName>
    <definedName name="DS3.MIS" localSheetId="47">#REF!</definedName>
    <definedName name="DS3.MIS" localSheetId="48">#REF!</definedName>
    <definedName name="DS3.MIS" localSheetId="49">#REF!</definedName>
    <definedName name="DS3.MIS" localSheetId="50">#REF!</definedName>
    <definedName name="DS3.MIS" localSheetId="51">#REF!</definedName>
    <definedName name="DS3.MIS" localSheetId="53">#REF!</definedName>
    <definedName name="DS3.MIS" localSheetId="54">#REF!</definedName>
    <definedName name="DS3.MIS" localSheetId="56">#REF!</definedName>
    <definedName name="DS3.MIS" localSheetId="57">#REF!</definedName>
    <definedName name="DS3.MIS" localSheetId="58">#REF!</definedName>
    <definedName name="DS3.MIS" localSheetId="60">#REF!</definedName>
    <definedName name="DS3.MIS" localSheetId="61">#REF!</definedName>
    <definedName name="DS3.MIS" localSheetId="62">#REF!</definedName>
    <definedName name="DS3.MIS" localSheetId="63">#REF!</definedName>
    <definedName name="DS3.MIS" localSheetId="64">#REF!</definedName>
    <definedName name="DS3.MIS" localSheetId="66">#REF!</definedName>
    <definedName name="DS3.MIS" localSheetId="67">#REF!</definedName>
    <definedName name="DS3.MIS" localSheetId="68">#REF!</definedName>
    <definedName name="DS3.MIS" localSheetId="69">#REF!</definedName>
    <definedName name="DS3.MIS" localSheetId="71">#REF!</definedName>
    <definedName name="DS3.MIS" localSheetId="72">#REF!</definedName>
    <definedName name="DS3.MIS" localSheetId="73">#REF!</definedName>
    <definedName name="DS3.MIS">#REF!</definedName>
    <definedName name="DS4.MIS" localSheetId="1">#REF!</definedName>
    <definedName name="DS4.MIS" localSheetId="11">#REF!</definedName>
    <definedName name="DS4.MIS" localSheetId="12">#REF!</definedName>
    <definedName name="DS4.MIS" localSheetId="13">#REF!</definedName>
    <definedName name="DS4.MIS" localSheetId="23">#REF!</definedName>
    <definedName name="DS4.MIS" localSheetId="24">#REF!</definedName>
    <definedName name="DS4.MIS" localSheetId="26">#REF!</definedName>
    <definedName name="DS4.MIS" localSheetId="28">#REF!</definedName>
    <definedName name="DS4.MIS" localSheetId="29">#REF!</definedName>
    <definedName name="DS4.MIS" localSheetId="31">#REF!</definedName>
    <definedName name="DS4.MIS" localSheetId="41">#REF!</definedName>
    <definedName name="DS4.MIS" localSheetId="4">#REF!</definedName>
    <definedName name="DS4.MIS" localSheetId="46">#REF!</definedName>
    <definedName name="DS4.MIS" localSheetId="47">#REF!</definedName>
    <definedName name="DS4.MIS" localSheetId="48">#REF!</definedName>
    <definedName name="DS4.MIS" localSheetId="49">#REF!</definedName>
    <definedName name="DS4.MIS" localSheetId="50">#REF!</definedName>
    <definedName name="DS4.MIS" localSheetId="51">#REF!</definedName>
    <definedName name="DS4.MIS" localSheetId="53">#REF!</definedName>
    <definedName name="DS4.MIS" localSheetId="54">#REF!</definedName>
    <definedName name="DS4.MIS" localSheetId="56">#REF!</definedName>
    <definedName name="DS4.MIS" localSheetId="57">#REF!</definedName>
    <definedName name="DS4.MIS" localSheetId="58">#REF!</definedName>
    <definedName name="DS4.MIS" localSheetId="60">#REF!</definedName>
    <definedName name="DS4.MIS" localSheetId="61">#REF!</definedName>
    <definedName name="DS4.MIS" localSheetId="62">#REF!</definedName>
    <definedName name="DS4.MIS" localSheetId="63">#REF!</definedName>
    <definedName name="DS4.MIS" localSheetId="64">#REF!</definedName>
    <definedName name="DS4.MIS" localSheetId="66">#REF!</definedName>
    <definedName name="DS4.MIS" localSheetId="67">#REF!</definedName>
    <definedName name="DS4.MIS" localSheetId="68">#REF!</definedName>
    <definedName name="DS4.MIS" localSheetId="69">#REF!</definedName>
    <definedName name="DS4.MIS" localSheetId="71">#REF!</definedName>
    <definedName name="DS4.MIS" localSheetId="72">#REF!</definedName>
    <definedName name="DS4.MIS" localSheetId="73">#REF!</definedName>
    <definedName name="DS4.MIS">#REF!</definedName>
    <definedName name="DSA_Assumptions" localSheetId="1">#REF!</definedName>
    <definedName name="DSA_Assumptions" localSheetId="11">#REF!</definedName>
    <definedName name="DSA_Assumptions" localSheetId="12">#REF!</definedName>
    <definedName name="DSA_Assumptions" localSheetId="13">#REF!</definedName>
    <definedName name="DSA_Assumptions" localSheetId="23">#REF!</definedName>
    <definedName name="DSA_Assumptions" localSheetId="24">#REF!</definedName>
    <definedName name="DSA_Assumptions" localSheetId="26">#REF!</definedName>
    <definedName name="DSA_Assumptions" localSheetId="28">#REF!</definedName>
    <definedName name="DSA_Assumptions" localSheetId="29">#REF!</definedName>
    <definedName name="DSA_Assumptions" localSheetId="31">#REF!</definedName>
    <definedName name="DSA_Assumptions" localSheetId="41">#REF!</definedName>
    <definedName name="DSA_Assumptions" localSheetId="4">#REF!</definedName>
    <definedName name="DSA_Assumptions" localSheetId="46">#REF!</definedName>
    <definedName name="DSA_Assumptions" localSheetId="47">#REF!</definedName>
    <definedName name="DSA_Assumptions" localSheetId="48">#REF!</definedName>
    <definedName name="DSA_Assumptions" localSheetId="49">#REF!</definedName>
    <definedName name="DSA_Assumptions" localSheetId="50">#REF!</definedName>
    <definedName name="DSA_Assumptions" localSheetId="51">#REF!</definedName>
    <definedName name="DSA_Assumptions" localSheetId="53">#REF!</definedName>
    <definedName name="DSA_Assumptions" localSheetId="54">#REF!</definedName>
    <definedName name="DSA_Assumptions" localSheetId="56">#REF!</definedName>
    <definedName name="DSA_Assumptions" localSheetId="57">#REF!</definedName>
    <definedName name="DSA_Assumptions" localSheetId="58">#REF!</definedName>
    <definedName name="DSA_Assumptions" localSheetId="60">#REF!</definedName>
    <definedName name="DSA_Assumptions" localSheetId="61">#REF!</definedName>
    <definedName name="DSA_Assumptions" localSheetId="62">#REF!</definedName>
    <definedName name="DSA_Assumptions" localSheetId="63">#REF!</definedName>
    <definedName name="DSA_Assumptions" localSheetId="64">#REF!</definedName>
    <definedName name="DSA_Assumptions" localSheetId="66">#REF!</definedName>
    <definedName name="DSA_Assumptions" localSheetId="67">#REF!</definedName>
    <definedName name="DSA_Assumptions" localSheetId="68">#REF!</definedName>
    <definedName name="DSA_Assumptions" localSheetId="69">#REF!</definedName>
    <definedName name="DSA_Assumptions" localSheetId="71">#REF!</definedName>
    <definedName name="DSA_Assumptions" localSheetId="72">#REF!</definedName>
    <definedName name="DSA_Assumptions" localSheetId="73">#REF!</definedName>
    <definedName name="DSA_Assumptions">#REF!</definedName>
    <definedName name="DSABOP" localSheetId="1">#REF!</definedName>
    <definedName name="DSABOP" localSheetId="11">#REF!</definedName>
    <definedName name="DSABOP" localSheetId="12">#REF!</definedName>
    <definedName name="DSABOP" localSheetId="13">#REF!</definedName>
    <definedName name="DSABOP" localSheetId="23">#REF!</definedName>
    <definedName name="DSABOP" localSheetId="24">#REF!</definedName>
    <definedName name="DSABOP" localSheetId="26">#REF!</definedName>
    <definedName name="DSABOP" localSheetId="28">#REF!</definedName>
    <definedName name="DSABOP" localSheetId="29">#REF!</definedName>
    <definedName name="DSABOP" localSheetId="31">#REF!</definedName>
    <definedName name="DSABOP" localSheetId="41">#REF!</definedName>
    <definedName name="DSABOP" localSheetId="4">#REF!</definedName>
    <definedName name="DSABOP" localSheetId="46">#REF!</definedName>
    <definedName name="DSABOP" localSheetId="47">#REF!</definedName>
    <definedName name="DSABOP" localSheetId="48">#REF!</definedName>
    <definedName name="DSABOP" localSheetId="49">#REF!</definedName>
    <definedName name="DSABOP" localSheetId="50">#REF!</definedName>
    <definedName name="DSABOP" localSheetId="51">#REF!</definedName>
    <definedName name="DSABOP" localSheetId="53">#REF!</definedName>
    <definedName name="DSABOP" localSheetId="54">#REF!</definedName>
    <definedName name="DSABOP" localSheetId="56">#REF!</definedName>
    <definedName name="DSABOP" localSheetId="57">#REF!</definedName>
    <definedName name="DSABOP" localSheetId="58">#REF!</definedName>
    <definedName name="DSABOP" localSheetId="60">#REF!</definedName>
    <definedName name="DSABOP" localSheetId="61">#REF!</definedName>
    <definedName name="DSABOP" localSheetId="62">#REF!</definedName>
    <definedName name="DSABOP" localSheetId="63">#REF!</definedName>
    <definedName name="DSABOP" localSheetId="64">#REF!</definedName>
    <definedName name="DSABOP" localSheetId="66">#REF!</definedName>
    <definedName name="DSABOP" localSheetId="67">#REF!</definedName>
    <definedName name="DSABOP" localSheetId="68">#REF!</definedName>
    <definedName name="DSABOP" localSheetId="69">#REF!</definedName>
    <definedName name="DSABOP" localSheetId="71">#REF!</definedName>
    <definedName name="DSABOP" localSheetId="72">#REF!</definedName>
    <definedName name="DSABOP" localSheetId="73">#REF!</definedName>
    <definedName name="DSABOP">#REF!</definedName>
    <definedName name="dsaf" localSheetId="13">'[177]Table 1'!#REF!</definedName>
    <definedName name="dsaf" localSheetId="23">'[177]Table 1'!#REF!</definedName>
    <definedName name="dsaf" localSheetId="24">'[177]Table 1'!#REF!</definedName>
    <definedName name="dsaf" localSheetId="28">'[177]Table 1'!#REF!</definedName>
    <definedName name="dsaf" localSheetId="29">'[177]Table 1'!#REF!</definedName>
    <definedName name="dsaf" localSheetId="31">'[177]Table 1'!#REF!</definedName>
    <definedName name="dsaf" localSheetId="49">'[177]Table 1'!#REF!</definedName>
    <definedName name="dsaf" localSheetId="5">'[178]Table 1'!#REF!</definedName>
    <definedName name="dsaf" localSheetId="53">'[177]Table 1'!#REF!</definedName>
    <definedName name="dsaf" localSheetId="54">'[177]Table 1'!#REF!</definedName>
    <definedName name="dsaf" localSheetId="57">'[177]Table 1'!#REF!</definedName>
    <definedName name="dsaf" localSheetId="60">'[177]Table 1'!#REF!</definedName>
    <definedName name="dsaf" localSheetId="61">'[177]Table 1'!#REF!</definedName>
    <definedName name="dsaf" localSheetId="62">'[177]Table 1'!#REF!</definedName>
    <definedName name="dsaf" localSheetId="63">'[177]Table 1'!#REF!</definedName>
    <definedName name="dsaf" localSheetId="6">'[178]Table 1'!#REF!</definedName>
    <definedName name="dsaf" localSheetId="66">'[177]Table 1'!#REF!</definedName>
    <definedName name="dsaf" localSheetId="69">'[177]Table 1'!#REF!</definedName>
    <definedName name="dsaf" localSheetId="72">'[177]Table 1'!#REF!</definedName>
    <definedName name="dsaf" localSheetId="73">'[177]Table 1'!#REF!</definedName>
    <definedName name="dsaf">'[177]Table 1'!#REF!</definedName>
    <definedName name="dsaout" localSheetId="1">#REF!</definedName>
    <definedName name="dsaout" localSheetId="10">#REF!</definedName>
    <definedName name="dsaout" localSheetId="11">#REF!</definedName>
    <definedName name="dsaout" localSheetId="12">#REF!</definedName>
    <definedName name="dsaout" localSheetId="13">#REF!</definedName>
    <definedName name="dsaout" localSheetId="15">#REF!</definedName>
    <definedName name="dsaout" localSheetId="16">#REF!</definedName>
    <definedName name="dsaout" localSheetId="2">#REF!</definedName>
    <definedName name="dsaout" localSheetId="23">#REF!</definedName>
    <definedName name="dsaout" localSheetId="24">#REF!</definedName>
    <definedName name="dsaout" localSheetId="25">#REF!</definedName>
    <definedName name="dsaout" localSheetId="26">#REF!</definedName>
    <definedName name="dsaout" localSheetId="27">#REF!</definedName>
    <definedName name="dsaout" localSheetId="28">#REF!</definedName>
    <definedName name="dsaout" localSheetId="29">#REF!</definedName>
    <definedName name="dsaout" localSheetId="3">#REF!</definedName>
    <definedName name="dsaout" localSheetId="31">#REF!</definedName>
    <definedName name="dsaout" localSheetId="32">#REF!</definedName>
    <definedName name="dsaout" localSheetId="33">#REF!</definedName>
    <definedName name="dsaout" localSheetId="34">#REF!</definedName>
    <definedName name="dsaout" localSheetId="37">#REF!</definedName>
    <definedName name="dsaout" localSheetId="41">#REF!</definedName>
    <definedName name="dsaout" localSheetId="4">#REF!</definedName>
    <definedName name="dsaout" localSheetId="45">#REF!</definedName>
    <definedName name="dsaout" localSheetId="46">#REF!</definedName>
    <definedName name="dsaout" localSheetId="47">#REF!</definedName>
    <definedName name="dsaout" localSheetId="48">#REF!</definedName>
    <definedName name="dsaout" localSheetId="49">#REF!</definedName>
    <definedName name="dsaout" localSheetId="50">#REF!</definedName>
    <definedName name="dsaout" localSheetId="5">#REF!</definedName>
    <definedName name="dsaout" localSheetId="51">#REF!</definedName>
    <definedName name="dsaout" localSheetId="52">#REF!</definedName>
    <definedName name="dsaout" localSheetId="53">#REF!</definedName>
    <definedName name="dsaout" localSheetId="54">#REF!</definedName>
    <definedName name="dsaout" localSheetId="56">#REF!</definedName>
    <definedName name="dsaout" localSheetId="57">#REF!</definedName>
    <definedName name="dsaout" localSheetId="58">#REF!</definedName>
    <definedName name="dsaout" localSheetId="59">#REF!</definedName>
    <definedName name="dsaout" localSheetId="60">#REF!</definedName>
    <definedName name="dsaout" localSheetId="61">#REF!</definedName>
    <definedName name="dsaout" localSheetId="62">#REF!</definedName>
    <definedName name="dsaout" localSheetId="63">#REF!</definedName>
    <definedName name="dsaout" localSheetId="6">#REF!</definedName>
    <definedName name="dsaout" localSheetId="64">#REF!</definedName>
    <definedName name="dsaout" localSheetId="65">#REF!</definedName>
    <definedName name="dsaout" localSheetId="66">#REF!</definedName>
    <definedName name="dsaout" localSheetId="67">#REF!</definedName>
    <definedName name="dsaout" localSheetId="68">#REF!</definedName>
    <definedName name="dsaout" localSheetId="69">#REF!</definedName>
    <definedName name="dsaout" localSheetId="71">#REF!</definedName>
    <definedName name="dsaout" localSheetId="72">#REF!</definedName>
    <definedName name="dsaout" localSheetId="73">#REF!</definedName>
    <definedName name="dsaout" localSheetId="7">#REF!</definedName>
    <definedName name="dsaout" localSheetId="74">#REF!</definedName>
    <definedName name="dsaout" localSheetId="75">#REF!</definedName>
    <definedName name="dsaout" localSheetId="76">#REF!</definedName>
    <definedName name="dsaout" localSheetId="77">#REF!</definedName>
    <definedName name="dsaout" localSheetId="78">#REF!</definedName>
    <definedName name="dsaout" localSheetId="79">#REF!</definedName>
    <definedName name="dsaout" localSheetId="8">#REF!</definedName>
    <definedName name="dsaout" localSheetId="9">#REF!</definedName>
    <definedName name="dsaout">#REF!</definedName>
    <definedName name="DSD">#N/A</definedName>
    <definedName name="DSD_S">#N/A</definedName>
    <definedName name="DSDB">#N/A</definedName>
    <definedName name="DSDG">#N/A</definedName>
    <definedName name="dsfgds" localSheetId="1" hidden="1">#REF!</definedName>
    <definedName name="dsfgds" localSheetId="10" hidden="1">#REF!</definedName>
    <definedName name="dsfgds" localSheetId="11" hidden="1">#REF!</definedName>
    <definedName name="dsfgds" localSheetId="12" hidden="1">#REF!</definedName>
    <definedName name="dsfgds" localSheetId="13" hidden="1">#REF!</definedName>
    <definedName name="dsfgds" localSheetId="15" hidden="1">#REF!</definedName>
    <definedName name="dsfgds" localSheetId="16" hidden="1">#REF!</definedName>
    <definedName name="dsfgds" localSheetId="2" hidden="1">#REF!</definedName>
    <definedName name="dsfgds" localSheetId="23" hidden="1">#REF!</definedName>
    <definedName name="dsfgds" localSheetId="24" hidden="1">#REF!</definedName>
    <definedName name="dsfgds" localSheetId="25" hidden="1">#REF!</definedName>
    <definedName name="dsfgds" localSheetId="26" hidden="1">#REF!</definedName>
    <definedName name="dsfgds" localSheetId="27" hidden="1">#REF!</definedName>
    <definedName name="dsfgds" localSheetId="28" hidden="1">#REF!</definedName>
    <definedName name="dsfgds" localSheetId="29" hidden="1">#REF!</definedName>
    <definedName name="dsfgds" localSheetId="3" hidden="1">#REF!</definedName>
    <definedName name="dsfgds" localSheetId="31" hidden="1">#REF!</definedName>
    <definedName name="dsfgds" localSheetId="32" hidden="1">#REF!</definedName>
    <definedName name="dsfgds" localSheetId="33" hidden="1">#REF!</definedName>
    <definedName name="dsfgds" localSheetId="34" hidden="1">#REF!</definedName>
    <definedName name="dsfgds" localSheetId="37" hidden="1">#REF!</definedName>
    <definedName name="dsfgds" localSheetId="41" hidden="1">#REF!</definedName>
    <definedName name="dsfgds" localSheetId="4" hidden="1">#REF!</definedName>
    <definedName name="dsfgds" localSheetId="45" hidden="1">#REF!</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0" hidden="1">#REF!</definedName>
    <definedName name="dsfgds" localSheetId="5" hidden="1">#REF!</definedName>
    <definedName name="dsfgds" localSheetId="51" hidden="1">#REF!</definedName>
    <definedName name="dsfgds" localSheetId="52" hidden="1">#REF!</definedName>
    <definedName name="dsfgds" localSheetId="53" hidden="1">#REF!</definedName>
    <definedName name="dsfgds" localSheetId="54" hidden="1">#REF!</definedName>
    <definedName name="dsfgds" localSheetId="55" hidden="1">#REF!</definedName>
    <definedName name="dsfgds" localSheetId="56" hidden="1">#REF!</definedName>
    <definedName name="dsfgds" localSheetId="57" hidden="1">#REF!</definedName>
    <definedName name="dsfgds" localSheetId="58" hidden="1">#REF!</definedName>
    <definedName name="dsfgds" localSheetId="59" hidden="1">#REF!</definedName>
    <definedName name="dsfgds" localSheetId="60" hidden="1">#REF!</definedName>
    <definedName name="dsfgds" localSheetId="61" hidden="1">#REF!</definedName>
    <definedName name="dsfgds" localSheetId="62" hidden="1">#REF!</definedName>
    <definedName name="dsfgds" localSheetId="63" hidden="1">#REF!</definedName>
    <definedName name="dsfgds" localSheetId="6" hidden="1">#REF!</definedName>
    <definedName name="dsfgds" localSheetId="64" hidden="1">#REF!</definedName>
    <definedName name="dsfgds" localSheetId="65" hidden="1">#REF!</definedName>
    <definedName name="dsfgds" localSheetId="66" hidden="1">#REF!</definedName>
    <definedName name="dsfgds" localSheetId="67" hidden="1">#REF!</definedName>
    <definedName name="dsfgds" localSheetId="68" hidden="1">#REF!</definedName>
    <definedName name="dsfgds" localSheetId="69" hidden="1">#REF!</definedName>
    <definedName name="dsfgds" localSheetId="70" hidden="1">#REF!</definedName>
    <definedName name="dsfgds" localSheetId="71" hidden="1">#REF!</definedName>
    <definedName name="dsfgds" localSheetId="72" hidden="1">#REF!</definedName>
    <definedName name="dsfgds" localSheetId="73" hidden="1">#REF!</definedName>
    <definedName name="dsfgds" localSheetId="7" hidden="1">#REF!</definedName>
    <definedName name="dsfgds" localSheetId="74" hidden="1">#REF!</definedName>
    <definedName name="dsfgds" localSheetId="75" hidden="1">#REF!</definedName>
    <definedName name="dsfgds" localSheetId="76" hidden="1">#REF!</definedName>
    <definedName name="dsfgds" localSheetId="77" hidden="1">#REF!</definedName>
    <definedName name="dsfgds" localSheetId="78" hidden="1">#REF!</definedName>
    <definedName name="dsfgds" localSheetId="79" hidden="1">#REF!</definedName>
    <definedName name="dsfgds" localSheetId="8" hidden="1">#REF!</definedName>
    <definedName name="dsfgds" localSheetId="9" hidden="1">#REF!</definedName>
    <definedName name="dsfgds" hidden="1">#REF!</definedName>
    <definedName name="DSI" localSheetId="1">#REF!</definedName>
    <definedName name="DSI" localSheetId="10">#REF!</definedName>
    <definedName name="DSI" localSheetId="11">#REF!</definedName>
    <definedName name="DSI" localSheetId="12">#REF!</definedName>
    <definedName name="DSI" localSheetId="13">#REF!</definedName>
    <definedName name="DSI" localSheetId="2">#REF!</definedName>
    <definedName name="DSI" localSheetId="23">#REF!</definedName>
    <definedName name="DSI" localSheetId="24">#REF!</definedName>
    <definedName name="DSI" localSheetId="25">#REF!</definedName>
    <definedName name="DSI" localSheetId="26">#REF!</definedName>
    <definedName name="DSI" localSheetId="27">#REF!</definedName>
    <definedName name="DSI" localSheetId="28">#REF!</definedName>
    <definedName name="DSI" localSheetId="29">#REF!</definedName>
    <definedName name="DSI" localSheetId="3">#REF!</definedName>
    <definedName name="DSI" localSheetId="31">#REF!</definedName>
    <definedName name="DSI" localSheetId="32">#REF!</definedName>
    <definedName name="DSI" localSheetId="33">#REF!</definedName>
    <definedName name="DSI" localSheetId="34">#REF!</definedName>
    <definedName name="DSI" localSheetId="37">#REF!</definedName>
    <definedName name="DSI" localSheetId="41">#REF!</definedName>
    <definedName name="DSI" localSheetId="4">#REF!</definedName>
    <definedName name="DSI" localSheetId="45">#REF!</definedName>
    <definedName name="DSI" localSheetId="46">#REF!</definedName>
    <definedName name="DSI" localSheetId="47">#REF!</definedName>
    <definedName name="DSI" localSheetId="48">#REF!</definedName>
    <definedName name="DSI" localSheetId="49">#REF!</definedName>
    <definedName name="DSI" localSheetId="50">#REF!</definedName>
    <definedName name="DSI" localSheetId="5">#REF!</definedName>
    <definedName name="DSI" localSheetId="51">#REF!</definedName>
    <definedName name="DSI" localSheetId="52">#REF!</definedName>
    <definedName name="DSI" localSheetId="53">#REF!</definedName>
    <definedName name="DSI" localSheetId="54">#REF!</definedName>
    <definedName name="DSI" localSheetId="56">#REF!</definedName>
    <definedName name="DSI" localSheetId="57">#REF!</definedName>
    <definedName name="DSI" localSheetId="58">#REF!</definedName>
    <definedName name="DSI" localSheetId="59">#REF!</definedName>
    <definedName name="DSI" localSheetId="60">#REF!</definedName>
    <definedName name="DSI" localSheetId="61">#REF!</definedName>
    <definedName name="DSI" localSheetId="62">#REF!</definedName>
    <definedName name="DSI" localSheetId="63">#REF!</definedName>
    <definedName name="DSI" localSheetId="6">#REF!</definedName>
    <definedName name="DSI" localSheetId="64">#REF!</definedName>
    <definedName name="DSI" localSheetId="65">#REF!</definedName>
    <definedName name="DSI" localSheetId="66">#REF!</definedName>
    <definedName name="DSI" localSheetId="67">#REF!</definedName>
    <definedName name="DSI" localSheetId="68">#REF!</definedName>
    <definedName name="DSI" localSheetId="69">#REF!</definedName>
    <definedName name="DSI" localSheetId="71">#REF!</definedName>
    <definedName name="DSI" localSheetId="72">#REF!</definedName>
    <definedName name="DSI" localSheetId="73">#REF!</definedName>
    <definedName name="DSI" localSheetId="7">#REF!</definedName>
    <definedName name="DSI" localSheetId="74">#REF!</definedName>
    <definedName name="DSI" localSheetId="75">#REF!</definedName>
    <definedName name="DSI" localSheetId="76">#REF!</definedName>
    <definedName name="DSI" localSheetId="77">#REF!</definedName>
    <definedName name="DSI" localSheetId="78">#REF!</definedName>
    <definedName name="DSI" localSheetId="79">#REF!</definedName>
    <definedName name="DSI" localSheetId="8">#REF!</definedName>
    <definedName name="DSI" localSheetId="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#REF!</definedName>
    <definedName name="DSP" localSheetId="10">#REF!</definedName>
    <definedName name="DSP" localSheetId="11">#REF!</definedName>
    <definedName name="DSP" localSheetId="12">#REF!</definedName>
    <definedName name="DSP" localSheetId="13">#REF!</definedName>
    <definedName name="DSP" localSheetId="15">#REF!</definedName>
    <definedName name="DSP" localSheetId="16">#REF!</definedName>
    <definedName name="DSP" localSheetId="2">#REF!</definedName>
    <definedName name="DSP" localSheetId="23">#REF!</definedName>
    <definedName name="DSP" localSheetId="24">#REF!</definedName>
    <definedName name="DSP" localSheetId="25">#REF!</definedName>
    <definedName name="DSP" localSheetId="26">#REF!</definedName>
    <definedName name="DSP" localSheetId="27">#REF!</definedName>
    <definedName name="DSP" localSheetId="28">#REF!</definedName>
    <definedName name="DSP" localSheetId="29">#REF!</definedName>
    <definedName name="DSP" localSheetId="3">#REF!</definedName>
    <definedName name="DSP" localSheetId="31">#REF!</definedName>
    <definedName name="DSP" localSheetId="32">#REF!</definedName>
    <definedName name="DSP" localSheetId="33">#REF!</definedName>
    <definedName name="DSP" localSheetId="34">#REF!</definedName>
    <definedName name="DSP" localSheetId="37">#REF!</definedName>
    <definedName name="DSP" localSheetId="41">#REF!</definedName>
    <definedName name="DSP" localSheetId="4">#REF!</definedName>
    <definedName name="DSP" localSheetId="45">#REF!</definedName>
    <definedName name="DSP" localSheetId="46">#REF!</definedName>
    <definedName name="DSP" localSheetId="47">#REF!</definedName>
    <definedName name="DSP" localSheetId="48">#REF!</definedName>
    <definedName name="DSP" localSheetId="49">#REF!</definedName>
    <definedName name="DSP" localSheetId="50">#REF!</definedName>
    <definedName name="DSP" localSheetId="5">#REF!</definedName>
    <definedName name="DSP" localSheetId="51">#REF!</definedName>
    <definedName name="DSP" localSheetId="52">#REF!</definedName>
    <definedName name="DSP" localSheetId="53">#REF!</definedName>
    <definedName name="DSP" localSheetId="54">#REF!</definedName>
    <definedName name="DSP" localSheetId="56">#REF!</definedName>
    <definedName name="DSP" localSheetId="57">#REF!</definedName>
    <definedName name="DSP" localSheetId="58">#REF!</definedName>
    <definedName name="DSP" localSheetId="59">#REF!</definedName>
    <definedName name="DSP" localSheetId="60">#REF!</definedName>
    <definedName name="DSP" localSheetId="61">#REF!</definedName>
    <definedName name="DSP" localSheetId="62">#REF!</definedName>
    <definedName name="DSP" localSheetId="63">#REF!</definedName>
    <definedName name="DSP" localSheetId="6">#REF!</definedName>
    <definedName name="DSP" localSheetId="64">#REF!</definedName>
    <definedName name="DSP" localSheetId="65">#REF!</definedName>
    <definedName name="DSP" localSheetId="66">#REF!</definedName>
    <definedName name="DSP" localSheetId="67">#REF!</definedName>
    <definedName name="DSP" localSheetId="68">#REF!</definedName>
    <definedName name="DSP" localSheetId="69">#REF!</definedName>
    <definedName name="DSP" localSheetId="71">#REF!</definedName>
    <definedName name="DSP" localSheetId="72">#REF!</definedName>
    <definedName name="DSP" localSheetId="73">#REF!</definedName>
    <definedName name="DSP" localSheetId="7">#REF!</definedName>
    <definedName name="DSP" localSheetId="74">#REF!</definedName>
    <definedName name="DSP" localSheetId="75">#REF!</definedName>
    <definedName name="DSP" localSheetId="76">#REF!</definedName>
    <definedName name="DSP" localSheetId="77">#REF!</definedName>
    <definedName name="DSP" localSheetId="78">#REF!</definedName>
    <definedName name="DSP" localSheetId="79">#REF!</definedName>
    <definedName name="DSP" localSheetId="8">#REF!</definedName>
    <definedName name="DSP" localSheetId="9">#REF!</definedName>
    <definedName name="DSP">#REF!</definedName>
    <definedName name="DSPBproj">#N/A</definedName>
    <definedName name="DSPG" localSheetId="1">#REF!</definedName>
    <definedName name="DSPG" localSheetId="10">#REF!</definedName>
    <definedName name="DSPG" localSheetId="11">#REF!</definedName>
    <definedName name="DSPG" localSheetId="12">#REF!</definedName>
    <definedName name="DSPG" localSheetId="13">#REF!</definedName>
    <definedName name="DSPG" localSheetId="15">#REF!</definedName>
    <definedName name="DSPG" localSheetId="16">#REF!</definedName>
    <definedName name="DSPG" localSheetId="2">#REF!</definedName>
    <definedName name="DSPG" localSheetId="23">#REF!</definedName>
    <definedName name="DSPG" localSheetId="24">#REF!</definedName>
    <definedName name="DSPG" localSheetId="25">#REF!</definedName>
    <definedName name="DSPG" localSheetId="26">#REF!</definedName>
    <definedName name="DSPG" localSheetId="27">#REF!</definedName>
    <definedName name="DSPG" localSheetId="28">#REF!</definedName>
    <definedName name="DSPG" localSheetId="29">#REF!</definedName>
    <definedName name="DSPG" localSheetId="3">#REF!</definedName>
    <definedName name="DSPG" localSheetId="31">#REF!</definedName>
    <definedName name="DSPG" localSheetId="32">#REF!</definedName>
    <definedName name="DSPG" localSheetId="33">#REF!</definedName>
    <definedName name="DSPG" localSheetId="34">#REF!</definedName>
    <definedName name="DSPG" localSheetId="37">#REF!</definedName>
    <definedName name="DSPG" localSheetId="41">#REF!</definedName>
    <definedName name="DSPG" localSheetId="4">#REF!</definedName>
    <definedName name="DSPG" localSheetId="45">#REF!</definedName>
    <definedName name="DSPG" localSheetId="46">#REF!</definedName>
    <definedName name="DSPG" localSheetId="47">#REF!</definedName>
    <definedName name="DSPG" localSheetId="48">#REF!</definedName>
    <definedName name="DSPG" localSheetId="49">#REF!</definedName>
    <definedName name="DSPG" localSheetId="50">#REF!</definedName>
    <definedName name="DSPG" localSheetId="5">#REF!</definedName>
    <definedName name="DSPG" localSheetId="51">#REF!</definedName>
    <definedName name="DSPG" localSheetId="52">#REF!</definedName>
    <definedName name="DSPG" localSheetId="53">#REF!</definedName>
    <definedName name="DSPG" localSheetId="54">#REF!</definedName>
    <definedName name="DSPG" localSheetId="56">#REF!</definedName>
    <definedName name="DSPG" localSheetId="57">#REF!</definedName>
    <definedName name="DSPG" localSheetId="58">#REF!</definedName>
    <definedName name="DSPG" localSheetId="59">#REF!</definedName>
    <definedName name="DSPG" localSheetId="60">#REF!</definedName>
    <definedName name="DSPG" localSheetId="61">#REF!</definedName>
    <definedName name="DSPG" localSheetId="62">#REF!</definedName>
    <definedName name="DSPG" localSheetId="63">#REF!</definedName>
    <definedName name="DSPG" localSheetId="6">#REF!</definedName>
    <definedName name="DSPG" localSheetId="64">#REF!</definedName>
    <definedName name="DSPG" localSheetId="65">#REF!</definedName>
    <definedName name="DSPG" localSheetId="66">#REF!</definedName>
    <definedName name="DSPG" localSheetId="67">#REF!</definedName>
    <definedName name="DSPG" localSheetId="68">#REF!</definedName>
    <definedName name="DSPG" localSheetId="69">#REF!</definedName>
    <definedName name="DSPG" localSheetId="71">#REF!</definedName>
    <definedName name="DSPG" localSheetId="72">#REF!</definedName>
    <definedName name="DSPG" localSheetId="73">#REF!</definedName>
    <definedName name="DSPG" localSheetId="7">#REF!</definedName>
    <definedName name="DSPG" localSheetId="74">#REF!</definedName>
    <definedName name="DSPG" localSheetId="75">#REF!</definedName>
    <definedName name="DSPG" localSheetId="76">#REF!</definedName>
    <definedName name="DSPG" localSheetId="77">#REF!</definedName>
    <definedName name="DSPG" localSheetId="78">#REF!</definedName>
    <definedName name="DSPG" localSheetId="79">#REF!</definedName>
    <definedName name="DSPG" localSheetId="8">#REF!</definedName>
    <definedName name="DSPG" localSheetId="9">#REF!</definedName>
    <definedName name="DSPG">#REF!</definedName>
    <definedName name="DSPGproj">#N/A</definedName>
    <definedName name="DSPproj">#N/A</definedName>
    <definedName name="DSPSD">#N/A</definedName>
    <definedName name="DSPSDB">#N/A</definedName>
    <definedName name="DSPSDG">#N/A</definedName>
    <definedName name="DT.AMA.DECT.CD" localSheetId="1">#REF!</definedName>
    <definedName name="DT.AMA.DECT.CD" localSheetId="10">#REF!</definedName>
    <definedName name="DT.AMA.DECT.CD" localSheetId="11">#REF!</definedName>
    <definedName name="DT.AMA.DECT.CD" localSheetId="12">#REF!</definedName>
    <definedName name="DT.AMA.DECT.CD" localSheetId="13">#REF!</definedName>
    <definedName name="DT.AMA.DECT.CD" localSheetId="15">#REF!</definedName>
    <definedName name="DT.AMA.DECT.CD" localSheetId="16">#REF!</definedName>
    <definedName name="DT.AMA.DECT.CD" localSheetId="2">#REF!</definedName>
    <definedName name="DT.AMA.DECT.CD" localSheetId="23">#REF!</definedName>
    <definedName name="DT.AMA.DECT.CD" localSheetId="24">#REF!</definedName>
    <definedName name="DT.AMA.DECT.CD" localSheetId="25">#REF!</definedName>
    <definedName name="DT.AMA.DECT.CD" localSheetId="26">#REF!</definedName>
    <definedName name="DT.AMA.DECT.CD" localSheetId="27">#REF!</definedName>
    <definedName name="DT.AMA.DECT.CD" localSheetId="28">#REF!</definedName>
    <definedName name="DT.AMA.DECT.CD" localSheetId="29">#REF!</definedName>
    <definedName name="DT.AMA.DECT.CD" localSheetId="3">#REF!</definedName>
    <definedName name="DT.AMA.DECT.CD" localSheetId="31">#REF!</definedName>
    <definedName name="DT.AMA.DECT.CD" localSheetId="32">#REF!</definedName>
    <definedName name="DT.AMA.DECT.CD" localSheetId="33">#REF!</definedName>
    <definedName name="DT.AMA.DECT.CD" localSheetId="34">#REF!</definedName>
    <definedName name="DT.AMA.DECT.CD" localSheetId="37">#REF!</definedName>
    <definedName name="DT.AMA.DECT.CD" localSheetId="41">#REF!</definedName>
    <definedName name="DT.AMA.DECT.CD" localSheetId="4">#REF!</definedName>
    <definedName name="DT.AMA.DECT.CD" localSheetId="45">#REF!</definedName>
    <definedName name="DT.AMA.DECT.CD" localSheetId="46">#REF!</definedName>
    <definedName name="DT.AMA.DECT.CD" localSheetId="47">#REF!</definedName>
    <definedName name="DT.AMA.DECT.CD" localSheetId="48">#REF!</definedName>
    <definedName name="DT.AMA.DECT.CD" localSheetId="49">#REF!</definedName>
    <definedName name="DT.AMA.DECT.CD" localSheetId="50">#REF!</definedName>
    <definedName name="DT.AMA.DECT.CD" localSheetId="5">#REF!</definedName>
    <definedName name="DT.AMA.DECT.CD" localSheetId="51">#REF!</definedName>
    <definedName name="DT.AMA.DECT.CD" localSheetId="52">#REF!</definedName>
    <definedName name="DT.AMA.DECT.CD" localSheetId="53">#REF!</definedName>
    <definedName name="DT.AMA.DECT.CD" localSheetId="54">#REF!</definedName>
    <definedName name="DT.AMA.DECT.CD" localSheetId="56">#REF!</definedName>
    <definedName name="DT.AMA.DECT.CD" localSheetId="57">#REF!</definedName>
    <definedName name="DT.AMA.DECT.CD" localSheetId="58">#REF!</definedName>
    <definedName name="DT.AMA.DECT.CD" localSheetId="59">#REF!</definedName>
    <definedName name="DT.AMA.DECT.CD" localSheetId="60">#REF!</definedName>
    <definedName name="DT.AMA.DECT.CD" localSheetId="61">#REF!</definedName>
    <definedName name="DT.AMA.DECT.CD" localSheetId="62">#REF!</definedName>
    <definedName name="DT.AMA.DECT.CD" localSheetId="63">#REF!</definedName>
    <definedName name="DT.AMA.DECT.CD" localSheetId="6">#REF!</definedName>
    <definedName name="DT.AMA.DECT.CD" localSheetId="64">#REF!</definedName>
    <definedName name="DT.AMA.DECT.CD" localSheetId="65">#REF!</definedName>
    <definedName name="DT.AMA.DECT.CD" localSheetId="66">#REF!</definedName>
    <definedName name="DT.AMA.DECT.CD" localSheetId="67">#REF!</definedName>
    <definedName name="DT.AMA.DECT.CD" localSheetId="68">#REF!</definedName>
    <definedName name="DT.AMA.DECT.CD" localSheetId="69">#REF!</definedName>
    <definedName name="DT.AMA.DECT.CD" localSheetId="71">#REF!</definedName>
    <definedName name="DT.AMA.DECT.CD" localSheetId="72">#REF!</definedName>
    <definedName name="DT.AMA.DECT.CD" localSheetId="73">#REF!</definedName>
    <definedName name="DT.AMA.DECT.CD" localSheetId="7">#REF!</definedName>
    <definedName name="DT.AMA.DECT.CD" localSheetId="74">#REF!</definedName>
    <definedName name="DT.AMA.DECT.CD" localSheetId="75">#REF!</definedName>
    <definedName name="DT.AMA.DECT.CD" localSheetId="76">#REF!</definedName>
    <definedName name="DT.AMA.DECT.CD" localSheetId="77">#REF!</definedName>
    <definedName name="DT.AMA.DECT.CD" localSheetId="78">#REF!</definedName>
    <definedName name="DT.AMA.DECT.CD" localSheetId="79">#REF!</definedName>
    <definedName name="DT.AMA.DECT.CD" localSheetId="8">#REF!</definedName>
    <definedName name="DT.AMA.DECT.CD" localSheetId="9">#REF!</definedName>
    <definedName name="DT.AMA.DECT.CD">#REF!</definedName>
    <definedName name="DT.AMD.DECT.CD" localSheetId="1">#REF!</definedName>
    <definedName name="DT.AMD.DECT.CD" localSheetId="10">#REF!</definedName>
    <definedName name="DT.AMD.DECT.CD" localSheetId="11">#REF!</definedName>
    <definedName name="DT.AMD.DECT.CD" localSheetId="12">#REF!</definedName>
    <definedName name="DT.AMD.DECT.CD" localSheetId="13">#REF!</definedName>
    <definedName name="DT.AMD.DECT.CD" localSheetId="15">#REF!</definedName>
    <definedName name="DT.AMD.DECT.CD" localSheetId="16">#REF!</definedName>
    <definedName name="DT.AMD.DECT.CD" localSheetId="2">#REF!</definedName>
    <definedName name="DT.AMD.DECT.CD" localSheetId="23">#REF!</definedName>
    <definedName name="DT.AMD.DECT.CD" localSheetId="24">#REF!</definedName>
    <definedName name="DT.AMD.DECT.CD" localSheetId="25">#REF!</definedName>
    <definedName name="DT.AMD.DECT.CD" localSheetId="26">#REF!</definedName>
    <definedName name="DT.AMD.DECT.CD" localSheetId="27">#REF!</definedName>
    <definedName name="DT.AMD.DECT.CD" localSheetId="28">#REF!</definedName>
    <definedName name="DT.AMD.DECT.CD" localSheetId="29">#REF!</definedName>
    <definedName name="DT.AMD.DECT.CD" localSheetId="3">#REF!</definedName>
    <definedName name="DT.AMD.DECT.CD" localSheetId="31">#REF!</definedName>
    <definedName name="DT.AMD.DECT.CD" localSheetId="32">#REF!</definedName>
    <definedName name="DT.AMD.DECT.CD" localSheetId="33">#REF!</definedName>
    <definedName name="DT.AMD.DECT.CD" localSheetId="34">#REF!</definedName>
    <definedName name="DT.AMD.DECT.CD" localSheetId="37">#REF!</definedName>
    <definedName name="DT.AMD.DECT.CD" localSheetId="41">#REF!</definedName>
    <definedName name="DT.AMD.DECT.CD" localSheetId="4">#REF!</definedName>
    <definedName name="DT.AMD.DECT.CD" localSheetId="45">#REF!</definedName>
    <definedName name="DT.AMD.DECT.CD" localSheetId="46">#REF!</definedName>
    <definedName name="DT.AMD.DECT.CD" localSheetId="47">#REF!</definedName>
    <definedName name="DT.AMD.DECT.CD" localSheetId="48">#REF!</definedName>
    <definedName name="DT.AMD.DECT.CD" localSheetId="49">#REF!</definedName>
    <definedName name="DT.AMD.DECT.CD" localSheetId="50">#REF!</definedName>
    <definedName name="DT.AMD.DECT.CD" localSheetId="5">#REF!</definedName>
    <definedName name="DT.AMD.DECT.CD" localSheetId="51">#REF!</definedName>
    <definedName name="DT.AMD.DECT.CD" localSheetId="52">#REF!</definedName>
    <definedName name="DT.AMD.DECT.CD" localSheetId="53">#REF!</definedName>
    <definedName name="DT.AMD.DECT.CD" localSheetId="54">#REF!</definedName>
    <definedName name="DT.AMD.DECT.CD" localSheetId="56">#REF!</definedName>
    <definedName name="DT.AMD.DECT.CD" localSheetId="57">#REF!</definedName>
    <definedName name="DT.AMD.DECT.CD" localSheetId="58">#REF!</definedName>
    <definedName name="DT.AMD.DECT.CD" localSheetId="59">#REF!</definedName>
    <definedName name="DT.AMD.DECT.CD" localSheetId="60">#REF!</definedName>
    <definedName name="DT.AMD.DECT.CD" localSheetId="61">#REF!</definedName>
    <definedName name="DT.AMD.DECT.CD" localSheetId="62">#REF!</definedName>
    <definedName name="DT.AMD.DECT.CD" localSheetId="63">#REF!</definedName>
    <definedName name="DT.AMD.DECT.CD" localSheetId="6">#REF!</definedName>
    <definedName name="DT.AMD.DECT.CD" localSheetId="64">#REF!</definedName>
    <definedName name="DT.AMD.DECT.CD" localSheetId="65">#REF!</definedName>
    <definedName name="DT.AMD.DECT.CD" localSheetId="66">#REF!</definedName>
    <definedName name="DT.AMD.DECT.CD" localSheetId="67">#REF!</definedName>
    <definedName name="DT.AMD.DECT.CD" localSheetId="68">#REF!</definedName>
    <definedName name="DT.AMD.DECT.CD" localSheetId="69">#REF!</definedName>
    <definedName name="DT.AMD.DECT.CD" localSheetId="71">#REF!</definedName>
    <definedName name="DT.AMD.DECT.CD" localSheetId="72">#REF!</definedName>
    <definedName name="DT.AMD.DECT.CD" localSheetId="73">#REF!</definedName>
    <definedName name="DT.AMD.DECT.CD" localSheetId="7">#REF!</definedName>
    <definedName name="DT.AMD.DECT.CD" localSheetId="74">#REF!</definedName>
    <definedName name="DT.AMD.DECT.CD" localSheetId="75">#REF!</definedName>
    <definedName name="DT.AMD.DECT.CD" localSheetId="76">#REF!</definedName>
    <definedName name="DT.AMD.DECT.CD" localSheetId="77">#REF!</definedName>
    <definedName name="DT.AMD.DECT.CD" localSheetId="78">#REF!</definedName>
    <definedName name="DT.AMD.DECT.CD" localSheetId="79">#REF!</definedName>
    <definedName name="DT.AMD.DECT.CD" localSheetId="8">#REF!</definedName>
    <definedName name="DT.AMD.DECT.CD" localSheetId="9">#REF!</definedName>
    <definedName name="DT.AMD.DECT.CD">#REF!</definedName>
    <definedName name="DT.AMD.DLXF.CD" localSheetId="1">#REF!</definedName>
    <definedName name="DT.AMD.DLXF.CD" localSheetId="10">#REF!</definedName>
    <definedName name="DT.AMD.DLXF.CD" localSheetId="11">#REF!</definedName>
    <definedName name="DT.AMD.DLXF.CD" localSheetId="12">#REF!</definedName>
    <definedName name="DT.AMD.DLXF.CD" localSheetId="13">#REF!</definedName>
    <definedName name="DT.AMD.DLXF.CD" localSheetId="15">#REF!</definedName>
    <definedName name="DT.AMD.DLXF.CD" localSheetId="16">#REF!</definedName>
    <definedName name="DT.AMD.DLXF.CD" localSheetId="2">#REF!</definedName>
    <definedName name="DT.AMD.DLXF.CD" localSheetId="23">#REF!</definedName>
    <definedName name="DT.AMD.DLXF.CD" localSheetId="24">#REF!</definedName>
    <definedName name="DT.AMD.DLXF.CD" localSheetId="25">#REF!</definedName>
    <definedName name="DT.AMD.DLXF.CD" localSheetId="26">#REF!</definedName>
    <definedName name="DT.AMD.DLXF.CD" localSheetId="27">#REF!</definedName>
    <definedName name="DT.AMD.DLXF.CD" localSheetId="28">#REF!</definedName>
    <definedName name="DT.AMD.DLXF.CD" localSheetId="29">#REF!</definedName>
    <definedName name="DT.AMD.DLXF.CD" localSheetId="3">#REF!</definedName>
    <definedName name="DT.AMD.DLXF.CD" localSheetId="31">#REF!</definedName>
    <definedName name="DT.AMD.DLXF.CD" localSheetId="32">#REF!</definedName>
    <definedName name="DT.AMD.DLXF.CD" localSheetId="33">#REF!</definedName>
    <definedName name="DT.AMD.DLXF.CD" localSheetId="34">#REF!</definedName>
    <definedName name="DT.AMD.DLXF.CD" localSheetId="37">#REF!</definedName>
    <definedName name="DT.AMD.DLXF.CD" localSheetId="41">#REF!</definedName>
    <definedName name="DT.AMD.DLXF.CD" localSheetId="4">#REF!</definedName>
    <definedName name="DT.AMD.DLXF.CD" localSheetId="45">#REF!</definedName>
    <definedName name="DT.AMD.DLXF.CD" localSheetId="46">#REF!</definedName>
    <definedName name="DT.AMD.DLXF.CD" localSheetId="47">#REF!</definedName>
    <definedName name="DT.AMD.DLXF.CD" localSheetId="48">#REF!</definedName>
    <definedName name="DT.AMD.DLXF.CD" localSheetId="49">#REF!</definedName>
    <definedName name="DT.AMD.DLXF.CD" localSheetId="50">#REF!</definedName>
    <definedName name="DT.AMD.DLXF.CD" localSheetId="5">#REF!</definedName>
    <definedName name="DT.AMD.DLXF.CD" localSheetId="51">#REF!</definedName>
    <definedName name="DT.AMD.DLXF.CD" localSheetId="52">#REF!</definedName>
    <definedName name="DT.AMD.DLXF.CD" localSheetId="53">#REF!</definedName>
    <definedName name="DT.AMD.DLXF.CD" localSheetId="54">#REF!</definedName>
    <definedName name="DT.AMD.DLXF.CD" localSheetId="56">#REF!</definedName>
    <definedName name="DT.AMD.DLXF.CD" localSheetId="57">#REF!</definedName>
    <definedName name="DT.AMD.DLXF.CD" localSheetId="58">#REF!</definedName>
    <definedName name="DT.AMD.DLXF.CD" localSheetId="60">#REF!</definedName>
    <definedName name="DT.AMD.DLXF.CD" localSheetId="61">#REF!</definedName>
    <definedName name="DT.AMD.DLXF.CD" localSheetId="62">#REF!</definedName>
    <definedName name="DT.AMD.DLXF.CD" localSheetId="63">#REF!</definedName>
    <definedName name="DT.AMD.DLXF.CD" localSheetId="6">#REF!</definedName>
    <definedName name="DT.AMD.DLXF.CD" localSheetId="64">#REF!</definedName>
    <definedName name="DT.AMD.DLXF.CD" localSheetId="65">#REF!</definedName>
    <definedName name="DT.AMD.DLXF.CD" localSheetId="66">#REF!</definedName>
    <definedName name="DT.AMD.DLXF.CD" localSheetId="67">#REF!</definedName>
    <definedName name="DT.AMD.DLXF.CD" localSheetId="68">#REF!</definedName>
    <definedName name="DT.AMD.DLXF.CD" localSheetId="69">#REF!</definedName>
    <definedName name="DT.AMD.DLXF.CD" localSheetId="71">#REF!</definedName>
    <definedName name="DT.AMD.DLXF.CD" localSheetId="72">#REF!</definedName>
    <definedName name="DT.AMD.DLXF.CD" localSheetId="73">#REF!</definedName>
    <definedName name="DT.AMD.DLXF.CD" localSheetId="7">#REF!</definedName>
    <definedName name="DT.AMD.DLXF.CD" localSheetId="74">#REF!</definedName>
    <definedName name="DT.AMD.DLXF.CD" localSheetId="75">#REF!</definedName>
    <definedName name="DT.AMD.DLXF.CD" localSheetId="76">#REF!</definedName>
    <definedName name="DT.AMD.DLXF.CD" localSheetId="77">#REF!</definedName>
    <definedName name="DT.AMD.DLXF.CD" localSheetId="78">#REF!</definedName>
    <definedName name="DT.AMD.DLXF.CD" localSheetId="79">#REF!</definedName>
    <definedName name="DT.AMD.DLXF.CD" localSheetId="8">#REF!</definedName>
    <definedName name="DT.AMD.DLXF.CD" localSheetId="9">#REF!</definedName>
    <definedName name="DT.AMD.DLXF.CD">#REF!</definedName>
    <definedName name="DT.AMN.DLXF.CD" localSheetId="1">#REF!</definedName>
    <definedName name="DT.AMN.DLXF.CD" localSheetId="11">#REF!</definedName>
    <definedName name="DT.AMN.DLXF.CD" localSheetId="12">#REF!</definedName>
    <definedName name="DT.AMN.DLXF.CD" localSheetId="13">#REF!</definedName>
    <definedName name="DT.AMN.DLXF.CD" localSheetId="23">#REF!</definedName>
    <definedName name="DT.AMN.DLXF.CD" localSheetId="24">#REF!</definedName>
    <definedName name="DT.AMN.DLXF.CD" localSheetId="26">#REF!</definedName>
    <definedName name="DT.AMN.DLXF.CD" localSheetId="28">#REF!</definedName>
    <definedName name="DT.AMN.DLXF.CD" localSheetId="29">#REF!</definedName>
    <definedName name="DT.AMN.DLXF.CD" localSheetId="31">#REF!</definedName>
    <definedName name="DT.AMN.DLXF.CD" localSheetId="41">#REF!</definedName>
    <definedName name="DT.AMN.DLXF.CD" localSheetId="4">#REF!</definedName>
    <definedName name="DT.AMN.DLXF.CD" localSheetId="46">#REF!</definedName>
    <definedName name="DT.AMN.DLXF.CD" localSheetId="47">#REF!</definedName>
    <definedName name="DT.AMN.DLXF.CD" localSheetId="48">#REF!</definedName>
    <definedName name="DT.AMN.DLXF.CD" localSheetId="49">#REF!</definedName>
    <definedName name="DT.AMN.DLXF.CD" localSheetId="50">#REF!</definedName>
    <definedName name="DT.AMN.DLXF.CD" localSheetId="51">#REF!</definedName>
    <definedName name="DT.AMN.DLXF.CD" localSheetId="53">#REF!</definedName>
    <definedName name="DT.AMN.DLXF.CD" localSheetId="54">#REF!</definedName>
    <definedName name="DT.AMN.DLXF.CD" localSheetId="56">#REF!</definedName>
    <definedName name="DT.AMN.DLXF.CD" localSheetId="57">#REF!</definedName>
    <definedName name="DT.AMN.DLXF.CD" localSheetId="58">#REF!</definedName>
    <definedName name="DT.AMN.DLXF.CD" localSheetId="60">#REF!</definedName>
    <definedName name="DT.AMN.DLXF.CD" localSheetId="61">#REF!</definedName>
    <definedName name="DT.AMN.DLXF.CD" localSheetId="62">#REF!</definedName>
    <definedName name="DT.AMN.DLXF.CD" localSheetId="63">#REF!</definedName>
    <definedName name="DT.AMN.DLXF.CD" localSheetId="64">#REF!</definedName>
    <definedName name="DT.AMN.DLXF.CD" localSheetId="66">#REF!</definedName>
    <definedName name="DT.AMN.DLXF.CD" localSheetId="67">#REF!</definedName>
    <definedName name="DT.AMN.DLXF.CD" localSheetId="68">#REF!</definedName>
    <definedName name="DT.AMN.DLXF.CD" localSheetId="69">#REF!</definedName>
    <definedName name="DT.AMN.DLXF.CD" localSheetId="71">#REF!</definedName>
    <definedName name="DT.AMN.DLXF.CD" localSheetId="72">#REF!</definedName>
    <definedName name="DT.AMN.DLXF.CD" localSheetId="73">#REF!</definedName>
    <definedName name="DT.AMN.DLXF.CD">#REF!</definedName>
    <definedName name="DT.AMP.DECT.CD" localSheetId="1">#REF!</definedName>
    <definedName name="DT.AMP.DECT.CD" localSheetId="11">#REF!</definedName>
    <definedName name="DT.AMP.DECT.CD" localSheetId="12">#REF!</definedName>
    <definedName name="DT.AMP.DECT.CD" localSheetId="13">#REF!</definedName>
    <definedName name="DT.AMP.DECT.CD" localSheetId="23">#REF!</definedName>
    <definedName name="DT.AMP.DECT.CD" localSheetId="24">#REF!</definedName>
    <definedName name="DT.AMP.DECT.CD" localSheetId="26">#REF!</definedName>
    <definedName name="DT.AMP.DECT.CD" localSheetId="28">#REF!</definedName>
    <definedName name="DT.AMP.DECT.CD" localSheetId="29">#REF!</definedName>
    <definedName name="DT.AMP.DECT.CD" localSheetId="31">#REF!</definedName>
    <definedName name="DT.AMP.DECT.CD" localSheetId="41">#REF!</definedName>
    <definedName name="DT.AMP.DECT.CD" localSheetId="4">#REF!</definedName>
    <definedName name="DT.AMP.DECT.CD" localSheetId="46">#REF!</definedName>
    <definedName name="DT.AMP.DECT.CD" localSheetId="47">#REF!</definedName>
    <definedName name="DT.AMP.DECT.CD" localSheetId="48">#REF!</definedName>
    <definedName name="DT.AMP.DECT.CD" localSheetId="49">#REF!</definedName>
    <definedName name="DT.AMP.DECT.CD" localSheetId="50">#REF!</definedName>
    <definedName name="DT.AMP.DECT.CD" localSheetId="51">#REF!</definedName>
    <definedName name="DT.AMP.DECT.CD" localSheetId="53">#REF!</definedName>
    <definedName name="DT.AMP.DECT.CD" localSheetId="54">#REF!</definedName>
    <definedName name="DT.AMP.DECT.CD" localSheetId="56">#REF!</definedName>
    <definedName name="DT.AMP.DECT.CD" localSheetId="57">#REF!</definedName>
    <definedName name="DT.AMP.DECT.CD" localSheetId="58">#REF!</definedName>
    <definedName name="DT.AMP.DECT.CD" localSheetId="60">#REF!</definedName>
    <definedName name="DT.AMP.DECT.CD" localSheetId="61">#REF!</definedName>
    <definedName name="DT.AMP.DECT.CD" localSheetId="62">#REF!</definedName>
    <definedName name="DT.AMP.DECT.CD" localSheetId="63">#REF!</definedName>
    <definedName name="DT.AMP.DECT.CD" localSheetId="64">#REF!</definedName>
    <definedName name="DT.AMP.DECT.CD" localSheetId="66">#REF!</definedName>
    <definedName name="DT.AMP.DECT.CD" localSheetId="67">#REF!</definedName>
    <definedName name="DT.AMP.DECT.CD" localSheetId="68">#REF!</definedName>
    <definedName name="DT.AMP.DECT.CD" localSheetId="69">#REF!</definedName>
    <definedName name="DT.AMP.DECT.CD" localSheetId="71">#REF!</definedName>
    <definedName name="DT.AMP.DECT.CD" localSheetId="72">#REF!</definedName>
    <definedName name="DT.AMP.DECT.CD" localSheetId="73">#REF!</definedName>
    <definedName name="DT.AMP.DECT.CD">#REF!</definedName>
    <definedName name="DT.AMR.DLXF.CD" localSheetId="1">#REF!</definedName>
    <definedName name="DT.AMR.DLXF.CD" localSheetId="11">#REF!</definedName>
    <definedName name="DT.AMR.DLXF.CD" localSheetId="12">#REF!</definedName>
    <definedName name="DT.AMR.DLXF.CD" localSheetId="13">#REF!</definedName>
    <definedName name="DT.AMR.DLXF.CD" localSheetId="23">#REF!</definedName>
    <definedName name="DT.AMR.DLXF.CD" localSheetId="24">#REF!</definedName>
    <definedName name="DT.AMR.DLXF.CD" localSheetId="26">#REF!</definedName>
    <definedName name="DT.AMR.DLXF.CD" localSheetId="28">#REF!</definedName>
    <definedName name="DT.AMR.DLXF.CD" localSheetId="29">#REF!</definedName>
    <definedName name="DT.AMR.DLXF.CD" localSheetId="31">#REF!</definedName>
    <definedName name="DT.AMR.DLXF.CD" localSheetId="41">#REF!</definedName>
    <definedName name="DT.AMR.DLXF.CD" localSheetId="4">#REF!</definedName>
    <definedName name="DT.AMR.DLXF.CD" localSheetId="46">#REF!</definedName>
    <definedName name="DT.AMR.DLXF.CD" localSheetId="47">#REF!</definedName>
    <definedName name="DT.AMR.DLXF.CD" localSheetId="48">#REF!</definedName>
    <definedName name="DT.AMR.DLXF.CD" localSheetId="49">#REF!</definedName>
    <definedName name="DT.AMR.DLXF.CD" localSheetId="50">#REF!</definedName>
    <definedName name="DT.AMR.DLXF.CD" localSheetId="51">#REF!</definedName>
    <definedName name="DT.AMR.DLXF.CD" localSheetId="53">#REF!</definedName>
    <definedName name="DT.AMR.DLXF.CD" localSheetId="54">#REF!</definedName>
    <definedName name="DT.AMR.DLXF.CD" localSheetId="56">#REF!</definedName>
    <definedName name="DT.AMR.DLXF.CD" localSheetId="57">#REF!</definedName>
    <definedName name="DT.AMR.DLXF.CD" localSheetId="58">#REF!</definedName>
    <definedName name="DT.AMR.DLXF.CD" localSheetId="60">#REF!</definedName>
    <definedName name="DT.AMR.DLXF.CD" localSheetId="61">#REF!</definedName>
    <definedName name="DT.AMR.DLXF.CD" localSheetId="62">#REF!</definedName>
    <definedName name="DT.AMR.DLXF.CD" localSheetId="63">#REF!</definedName>
    <definedName name="DT.AMR.DLXF.CD" localSheetId="64">#REF!</definedName>
    <definedName name="DT.AMR.DLXF.CD" localSheetId="66">#REF!</definedName>
    <definedName name="DT.AMR.DLXF.CD" localSheetId="67">#REF!</definedName>
    <definedName name="DT.AMR.DLXF.CD" localSheetId="68">#REF!</definedName>
    <definedName name="DT.AMR.DLXF.CD" localSheetId="69">#REF!</definedName>
    <definedName name="DT.AMR.DLXF.CD" localSheetId="71">#REF!</definedName>
    <definedName name="DT.AMR.DLXF.CD" localSheetId="72">#REF!</definedName>
    <definedName name="DT.AMR.DLXF.CD" localSheetId="73">#REF!</definedName>
    <definedName name="DT.AMR.DLXF.CD">#REF!</definedName>
    <definedName name="DT.AMT.BLAT.CD" localSheetId="1">#REF!</definedName>
    <definedName name="DT.AMT.BLAT.CD" localSheetId="11">#REF!</definedName>
    <definedName name="DT.AMT.BLAT.CD" localSheetId="12">#REF!</definedName>
    <definedName name="DT.AMT.BLAT.CD" localSheetId="13">#REF!</definedName>
    <definedName name="DT.AMT.BLAT.CD" localSheetId="23">#REF!</definedName>
    <definedName name="DT.AMT.BLAT.CD" localSheetId="24">#REF!</definedName>
    <definedName name="DT.AMT.BLAT.CD" localSheetId="26">#REF!</definedName>
    <definedName name="DT.AMT.BLAT.CD" localSheetId="28">#REF!</definedName>
    <definedName name="DT.AMT.BLAT.CD" localSheetId="29">#REF!</definedName>
    <definedName name="DT.AMT.BLAT.CD" localSheetId="31">#REF!</definedName>
    <definedName name="DT.AMT.BLAT.CD" localSheetId="41">#REF!</definedName>
    <definedName name="DT.AMT.BLAT.CD" localSheetId="4">#REF!</definedName>
    <definedName name="DT.AMT.BLAT.CD" localSheetId="46">#REF!</definedName>
    <definedName name="DT.AMT.BLAT.CD" localSheetId="47">#REF!</definedName>
    <definedName name="DT.AMT.BLAT.CD" localSheetId="48">#REF!</definedName>
    <definedName name="DT.AMT.BLAT.CD" localSheetId="49">#REF!</definedName>
    <definedName name="DT.AMT.BLAT.CD" localSheetId="50">#REF!</definedName>
    <definedName name="DT.AMT.BLAT.CD" localSheetId="51">#REF!</definedName>
    <definedName name="DT.AMT.BLAT.CD" localSheetId="53">#REF!</definedName>
    <definedName name="DT.AMT.BLAT.CD" localSheetId="54">#REF!</definedName>
    <definedName name="DT.AMT.BLAT.CD" localSheetId="56">#REF!</definedName>
    <definedName name="DT.AMT.BLAT.CD" localSheetId="57">#REF!</definedName>
    <definedName name="DT.AMT.BLAT.CD" localSheetId="58">#REF!</definedName>
    <definedName name="DT.AMT.BLAT.CD" localSheetId="60">#REF!</definedName>
    <definedName name="DT.AMT.BLAT.CD" localSheetId="61">#REF!</definedName>
    <definedName name="DT.AMT.BLAT.CD" localSheetId="62">#REF!</definedName>
    <definedName name="DT.AMT.BLAT.CD" localSheetId="63">#REF!</definedName>
    <definedName name="DT.AMT.BLAT.CD" localSheetId="64">#REF!</definedName>
    <definedName name="DT.AMT.BLAT.CD" localSheetId="66">#REF!</definedName>
    <definedName name="DT.AMT.BLAT.CD" localSheetId="67">#REF!</definedName>
    <definedName name="DT.AMT.BLAT.CD" localSheetId="68">#REF!</definedName>
    <definedName name="DT.AMT.BLAT.CD" localSheetId="69">#REF!</definedName>
    <definedName name="DT.AMT.BLAT.CD" localSheetId="71">#REF!</definedName>
    <definedName name="DT.AMT.BLAT.CD" localSheetId="72">#REF!</definedName>
    <definedName name="DT.AMT.BLAT.CD" localSheetId="73">#REF!</definedName>
    <definedName name="DT.AMT.BLAT.CD">#REF!</definedName>
    <definedName name="DT.AMT.DIMF.CD" localSheetId="1">#REF!</definedName>
    <definedName name="DT.AMT.DIMF.CD" localSheetId="11">#REF!</definedName>
    <definedName name="DT.AMT.DIMF.CD" localSheetId="12">#REF!</definedName>
    <definedName name="DT.AMT.DIMF.CD" localSheetId="13">#REF!</definedName>
    <definedName name="DT.AMT.DIMF.CD" localSheetId="23">#REF!</definedName>
    <definedName name="DT.AMT.DIMF.CD" localSheetId="24">#REF!</definedName>
    <definedName name="DT.AMT.DIMF.CD" localSheetId="26">#REF!</definedName>
    <definedName name="DT.AMT.DIMF.CD" localSheetId="28">#REF!</definedName>
    <definedName name="DT.AMT.DIMF.CD" localSheetId="29">#REF!</definedName>
    <definedName name="DT.AMT.DIMF.CD" localSheetId="31">#REF!</definedName>
    <definedName name="DT.AMT.DIMF.CD" localSheetId="41">#REF!</definedName>
    <definedName name="DT.AMT.DIMF.CD" localSheetId="4">#REF!</definedName>
    <definedName name="DT.AMT.DIMF.CD" localSheetId="46">#REF!</definedName>
    <definedName name="DT.AMT.DIMF.CD" localSheetId="47">#REF!</definedName>
    <definedName name="DT.AMT.DIMF.CD" localSheetId="48">#REF!</definedName>
    <definedName name="DT.AMT.DIMF.CD" localSheetId="49">#REF!</definedName>
    <definedName name="DT.AMT.DIMF.CD" localSheetId="50">#REF!</definedName>
    <definedName name="DT.AMT.DIMF.CD" localSheetId="51">#REF!</definedName>
    <definedName name="DT.AMT.DIMF.CD" localSheetId="53">#REF!</definedName>
    <definedName name="DT.AMT.DIMF.CD" localSheetId="54">#REF!</definedName>
    <definedName name="DT.AMT.DIMF.CD" localSheetId="56">#REF!</definedName>
    <definedName name="DT.AMT.DIMF.CD" localSheetId="57">#REF!</definedName>
    <definedName name="DT.AMT.DIMF.CD" localSheetId="58">#REF!</definedName>
    <definedName name="DT.AMT.DIMF.CD" localSheetId="60">#REF!</definedName>
    <definedName name="DT.AMT.DIMF.CD" localSheetId="61">#REF!</definedName>
    <definedName name="DT.AMT.DIMF.CD" localSheetId="62">#REF!</definedName>
    <definedName name="DT.AMT.DIMF.CD" localSheetId="63">#REF!</definedName>
    <definedName name="DT.AMT.DIMF.CD" localSheetId="64">#REF!</definedName>
    <definedName name="DT.AMT.DIMF.CD" localSheetId="66">#REF!</definedName>
    <definedName name="DT.AMT.DIMF.CD" localSheetId="67">#REF!</definedName>
    <definedName name="DT.AMT.DIMF.CD" localSheetId="68">#REF!</definedName>
    <definedName name="DT.AMT.DIMF.CD" localSheetId="69">#REF!</definedName>
    <definedName name="DT.AMT.DIMF.CD" localSheetId="71">#REF!</definedName>
    <definedName name="DT.AMT.DIMF.CD" localSheetId="72">#REF!</definedName>
    <definedName name="DT.AMT.DIMF.CD" localSheetId="73">#REF!</definedName>
    <definedName name="DT.AMT.DIMF.CD">#REF!</definedName>
    <definedName name="DT.AMT.DPNG.CD" localSheetId="1">#REF!</definedName>
    <definedName name="DT.AMT.DPNG.CD" localSheetId="11">#REF!</definedName>
    <definedName name="DT.AMT.DPNG.CD" localSheetId="12">#REF!</definedName>
    <definedName name="DT.AMT.DPNG.CD" localSheetId="13">#REF!</definedName>
    <definedName name="DT.AMT.DPNG.CD" localSheetId="23">#REF!</definedName>
    <definedName name="DT.AMT.DPNG.CD" localSheetId="24">#REF!</definedName>
    <definedName name="DT.AMT.DPNG.CD" localSheetId="26">#REF!</definedName>
    <definedName name="DT.AMT.DPNG.CD" localSheetId="28">#REF!</definedName>
    <definedName name="DT.AMT.DPNG.CD" localSheetId="29">#REF!</definedName>
    <definedName name="DT.AMT.DPNG.CD" localSheetId="31">#REF!</definedName>
    <definedName name="DT.AMT.DPNG.CD" localSheetId="41">#REF!</definedName>
    <definedName name="DT.AMT.DPNG.CD" localSheetId="4">#REF!</definedName>
    <definedName name="DT.AMT.DPNG.CD" localSheetId="46">#REF!</definedName>
    <definedName name="DT.AMT.DPNG.CD" localSheetId="47">#REF!</definedName>
    <definedName name="DT.AMT.DPNG.CD" localSheetId="48">#REF!</definedName>
    <definedName name="DT.AMT.DPNG.CD" localSheetId="49">#REF!</definedName>
    <definedName name="DT.AMT.DPNG.CD" localSheetId="50">#REF!</definedName>
    <definedName name="DT.AMT.DPNG.CD" localSheetId="51">#REF!</definedName>
    <definedName name="DT.AMT.DPNG.CD" localSheetId="53">#REF!</definedName>
    <definedName name="DT.AMT.DPNG.CD" localSheetId="54">#REF!</definedName>
    <definedName name="DT.AMT.DPNG.CD" localSheetId="56">#REF!</definedName>
    <definedName name="DT.AMT.DPNG.CD" localSheetId="57">#REF!</definedName>
    <definedName name="DT.AMT.DPNG.CD" localSheetId="58">#REF!</definedName>
    <definedName name="DT.AMT.DPNG.CD" localSheetId="60">#REF!</definedName>
    <definedName name="DT.AMT.DPNG.CD" localSheetId="61">#REF!</definedName>
    <definedName name="DT.AMT.DPNG.CD" localSheetId="62">#REF!</definedName>
    <definedName name="DT.AMT.DPNG.CD" localSheetId="63">#REF!</definedName>
    <definedName name="DT.AMT.DPNG.CD" localSheetId="64">#REF!</definedName>
    <definedName name="DT.AMT.DPNG.CD" localSheetId="66">#REF!</definedName>
    <definedName name="DT.AMT.DPNG.CD" localSheetId="67">#REF!</definedName>
    <definedName name="DT.AMT.DPNG.CD" localSheetId="68">#REF!</definedName>
    <definedName name="DT.AMT.DPNG.CD" localSheetId="69">#REF!</definedName>
    <definedName name="DT.AMT.DPNG.CD" localSheetId="71">#REF!</definedName>
    <definedName name="DT.AMT.DPNG.CD" localSheetId="72">#REF!</definedName>
    <definedName name="DT.AMT.DPNG.CD" localSheetId="73">#REF!</definedName>
    <definedName name="DT.AMT.DPNG.CD">#REF!</definedName>
    <definedName name="DT.AMT.DRSA.CD" localSheetId="1">#REF!</definedName>
    <definedName name="DT.AMT.DRSA.CD" localSheetId="11">#REF!</definedName>
    <definedName name="DT.AMT.DRSA.CD" localSheetId="12">#REF!</definedName>
    <definedName name="DT.AMT.DRSA.CD" localSheetId="13">#REF!</definedName>
    <definedName name="DT.AMT.DRSA.CD" localSheetId="23">#REF!</definedName>
    <definedName name="DT.AMT.DRSA.CD" localSheetId="24">#REF!</definedName>
    <definedName name="DT.AMT.DRSA.CD" localSheetId="26">#REF!</definedName>
    <definedName name="DT.AMT.DRSA.CD" localSheetId="28">#REF!</definedName>
    <definedName name="DT.AMT.DRSA.CD" localSheetId="29">#REF!</definedName>
    <definedName name="DT.AMT.DRSA.CD" localSheetId="31">#REF!</definedName>
    <definedName name="DT.AMT.DRSA.CD" localSheetId="41">#REF!</definedName>
    <definedName name="DT.AMT.DRSA.CD" localSheetId="4">#REF!</definedName>
    <definedName name="DT.AMT.DRSA.CD" localSheetId="46">#REF!</definedName>
    <definedName name="DT.AMT.DRSA.CD" localSheetId="47">#REF!</definedName>
    <definedName name="DT.AMT.DRSA.CD" localSheetId="48">#REF!</definedName>
    <definedName name="DT.AMT.DRSA.CD" localSheetId="49">#REF!</definedName>
    <definedName name="DT.AMT.DRSA.CD" localSheetId="50">#REF!</definedName>
    <definedName name="DT.AMT.DRSA.CD" localSheetId="51">#REF!</definedName>
    <definedName name="DT.AMT.DRSA.CD" localSheetId="53">#REF!</definedName>
    <definedName name="DT.AMT.DRSA.CD" localSheetId="54">#REF!</definedName>
    <definedName name="DT.AMT.DRSA.CD" localSheetId="56">#REF!</definedName>
    <definedName name="DT.AMT.DRSA.CD" localSheetId="57">#REF!</definedName>
    <definedName name="DT.AMT.DRSA.CD" localSheetId="58">#REF!</definedName>
    <definedName name="DT.AMT.DRSA.CD" localSheetId="60">#REF!</definedName>
    <definedName name="DT.AMT.DRSA.CD" localSheetId="61">#REF!</definedName>
    <definedName name="DT.AMT.DRSA.CD" localSheetId="62">#REF!</definedName>
    <definedName name="DT.AMT.DRSA.CD" localSheetId="63">#REF!</definedName>
    <definedName name="DT.AMT.DRSA.CD" localSheetId="64">#REF!</definedName>
    <definedName name="DT.AMT.DRSA.CD" localSheetId="66">#REF!</definedName>
    <definedName name="DT.AMT.DRSA.CD" localSheetId="67">#REF!</definedName>
    <definedName name="DT.AMT.DRSA.CD" localSheetId="68">#REF!</definedName>
    <definedName name="DT.AMT.DRSA.CD" localSheetId="69">#REF!</definedName>
    <definedName name="DT.AMT.DRSA.CD" localSheetId="71">#REF!</definedName>
    <definedName name="DT.AMT.DRSA.CD" localSheetId="72">#REF!</definedName>
    <definedName name="DT.AMT.DRSA.CD" localSheetId="73">#REF!</definedName>
    <definedName name="DT.AMT.DRSA.CD">#REF!</definedName>
    <definedName name="DT.AMT.DRSP.CD" localSheetId="1">#REF!</definedName>
    <definedName name="DT.AMT.DRSP.CD" localSheetId="11">#REF!</definedName>
    <definedName name="DT.AMT.DRSP.CD" localSheetId="12">#REF!</definedName>
    <definedName name="DT.AMT.DRSP.CD" localSheetId="13">#REF!</definedName>
    <definedName name="DT.AMT.DRSP.CD" localSheetId="23">#REF!</definedName>
    <definedName name="DT.AMT.DRSP.CD" localSheetId="24">#REF!</definedName>
    <definedName name="DT.AMT.DRSP.CD" localSheetId="26">#REF!</definedName>
    <definedName name="DT.AMT.DRSP.CD" localSheetId="28">#REF!</definedName>
    <definedName name="DT.AMT.DRSP.CD" localSheetId="29">#REF!</definedName>
    <definedName name="DT.AMT.DRSP.CD" localSheetId="31">#REF!</definedName>
    <definedName name="DT.AMT.DRSP.CD" localSheetId="41">#REF!</definedName>
    <definedName name="DT.AMT.DRSP.CD" localSheetId="4">#REF!</definedName>
    <definedName name="DT.AMT.DRSP.CD" localSheetId="46">#REF!</definedName>
    <definedName name="DT.AMT.DRSP.CD" localSheetId="47">#REF!</definedName>
    <definedName name="DT.AMT.DRSP.CD" localSheetId="48">#REF!</definedName>
    <definedName name="DT.AMT.DRSP.CD" localSheetId="49">#REF!</definedName>
    <definedName name="DT.AMT.DRSP.CD" localSheetId="50">#REF!</definedName>
    <definedName name="DT.AMT.DRSP.CD" localSheetId="51">#REF!</definedName>
    <definedName name="DT.AMT.DRSP.CD" localSheetId="53">#REF!</definedName>
    <definedName name="DT.AMT.DRSP.CD" localSheetId="54">#REF!</definedName>
    <definedName name="DT.AMT.DRSP.CD" localSheetId="56">#REF!</definedName>
    <definedName name="DT.AMT.DRSP.CD" localSheetId="57">#REF!</definedName>
    <definedName name="DT.AMT.DRSP.CD" localSheetId="58">#REF!</definedName>
    <definedName name="DT.AMT.DRSP.CD" localSheetId="60">#REF!</definedName>
    <definedName name="DT.AMT.DRSP.CD" localSheetId="61">#REF!</definedName>
    <definedName name="DT.AMT.DRSP.CD" localSheetId="62">#REF!</definedName>
    <definedName name="DT.AMT.DRSP.CD" localSheetId="63">#REF!</definedName>
    <definedName name="DT.AMT.DRSP.CD" localSheetId="64">#REF!</definedName>
    <definedName name="DT.AMT.DRSP.CD" localSheetId="66">#REF!</definedName>
    <definedName name="DT.AMT.DRSP.CD" localSheetId="67">#REF!</definedName>
    <definedName name="DT.AMT.DRSP.CD" localSheetId="68">#REF!</definedName>
    <definedName name="DT.AMT.DRSP.CD" localSheetId="69">#REF!</definedName>
    <definedName name="DT.AMT.DRSP.CD" localSheetId="71">#REF!</definedName>
    <definedName name="DT.AMT.DRSP.CD" localSheetId="72">#REF!</definedName>
    <definedName name="DT.AMT.DRSP.CD" localSheetId="73">#REF!</definedName>
    <definedName name="DT.AMT.DRSP.CD">#REF!</definedName>
    <definedName name="DT.AMT.MIBR.CD" localSheetId="1">#REF!</definedName>
    <definedName name="DT.AMT.MIBR.CD" localSheetId="11">#REF!</definedName>
    <definedName name="DT.AMT.MIBR.CD" localSheetId="12">#REF!</definedName>
    <definedName name="DT.AMT.MIBR.CD" localSheetId="13">#REF!</definedName>
    <definedName name="DT.AMT.MIBR.CD" localSheetId="23">#REF!</definedName>
    <definedName name="DT.AMT.MIBR.CD" localSheetId="24">#REF!</definedName>
    <definedName name="DT.AMT.MIBR.CD" localSheetId="26">#REF!</definedName>
    <definedName name="DT.AMT.MIBR.CD" localSheetId="28">#REF!</definedName>
    <definedName name="DT.AMT.MIBR.CD" localSheetId="29">#REF!</definedName>
    <definedName name="DT.AMT.MIBR.CD" localSheetId="31">#REF!</definedName>
    <definedName name="DT.AMT.MIBR.CD" localSheetId="41">#REF!</definedName>
    <definedName name="DT.AMT.MIBR.CD" localSheetId="4">#REF!</definedName>
    <definedName name="DT.AMT.MIBR.CD" localSheetId="46">#REF!</definedName>
    <definedName name="DT.AMT.MIBR.CD" localSheetId="47">#REF!</definedName>
    <definedName name="DT.AMT.MIBR.CD" localSheetId="48">#REF!</definedName>
    <definedName name="DT.AMT.MIBR.CD" localSheetId="49">#REF!</definedName>
    <definedName name="DT.AMT.MIBR.CD" localSheetId="50">#REF!</definedName>
    <definedName name="DT.AMT.MIBR.CD" localSheetId="51">#REF!</definedName>
    <definedName name="DT.AMT.MIBR.CD" localSheetId="53">#REF!</definedName>
    <definedName name="DT.AMT.MIBR.CD" localSheetId="54">#REF!</definedName>
    <definedName name="DT.AMT.MIBR.CD" localSheetId="56">#REF!</definedName>
    <definedName name="DT.AMT.MIBR.CD" localSheetId="57">#REF!</definedName>
    <definedName name="DT.AMT.MIBR.CD" localSheetId="58">#REF!</definedName>
    <definedName name="DT.AMT.MIBR.CD" localSheetId="60">#REF!</definedName>
    <definedName name="DT.AMT.MIBR.CD" localSheetId="61">#REF!</definedName>
    <definedName name="DT.AMT.MIBR.CD" localSheetId="62">#REF!</definedName>
    <definedName name="DT.AMT.MIBR.CD" localSheetId="63">#REF!</definedName>
    <definedName name="DT.AMT.MIBR.CD" localSheetId="64">#REF!</definedName>
    <definedName name="DT.AMT.MIBR.CD" localSheetId="66">#REF!</definedName>
    <definedName name="DT.AMT.MIBR.CD" localSheetId="67">#REF!</definedName>
    <definedName name="DT.AMT.MIBR.CD" localSheetId="68">#REF!</definedName>
    <definedName name="DT.AMT.MIBR.CD" localSheetId="69">#REF!</definedName>
    <definedName name="DT.AMT.MIBR.CD" localSheetId="71">#REF!</definedName>
    <definedName name="DT.AMT.MIBR.CD" localSheetId="72">#REF!</definedName>
    <definedName name="DT.AMT.MIBR.CD" localSheetId="73">#REF!</definedName>
    <definedName name="DT.AMT.MIBR.CD">#REF!</definedName>
    <definedName name="DT.AMT.MIDA.CD" localSheetId="1">#REF!</definedName>
    <definedName name="DT.AMT.MIDA.CD" localSheetId="11">#REF!</definedName>
    <definedName name="DT.AMT.MIDA.CD" localSheetId="12">#REF!</definedName>
    <definedName name="DT.AMT.MIDA.CD" localSheetId="13">#REF!</definedName>
    <definedName name="DT.AMT.MIDA.CD" localSheetId="23">#REF!</definedName>
    <definedName name="DT.AMT.MIDA.CD" localSheetId="24">#REF!</definedName>
    <definedName name="DT.AMT.MIDA.CD" localSheetId="26">#REF!</definedName>
    <definedName name="DT.AMT.MIDA.CD" localSheetId="28">#REF!</definedName>
    <definedName name="DT.AMT.MIDA.CD" localSheetId="29">#REF!</definedName>
    <definedName name="DT.AMT.MIDA.CD" localSheetId="31">#REF!</definedName>
    <definedName name="DT.AMT.MIDA.CD" localSheetId="41">#REF!</definedName>
    <definedName name="DT.AMT.MIDA.CD" localSheetId="4">#REF!</definedName>
    <definedName name="DT.AMT.MIDA.CD" localSheetId="46">#REF!</definedName>
    <definedName name="DT.AMT.MIDA.CD" localSheetId="47">#REF!</definedName>
    <definedName name="DT.AMT.MIDA.CD" localSheetId="48">#REF!</definedName>
    <definedName name="DT.AMT.MIDA.CD" localSheetId="49">#REF!</definedName>
    <definedName name="DT.AMT.MIDA.CD" localSheetId="50">#REF!</definedName>
    <definedName name="DT.AMT.MIDA.CD" localSheetId="51">#REF!</definedName>
    <definedName name="DT.AMT.MIDA.CD" localSheetId="53">#REF!</definedName>
    <definedName name="DT.AMT.MIDA.CD" localSheetId="54">#REF!</definedName>
    <definedName name="DT.AMT.MIDA.CD" localSheetId="56">#REF!</definedName>
    <definedName name="DT.AMT.MIDA.CD" localSheetId="57">#REF!</definedName>
    <definedName name="DT.AMT.MIDA.CD" localSheetId="58">#REF!</definedName>
    <definedName name="DT.AMT.MIDA.CD" localSheetId="60">#REF!</definedName>
    <definedName name="DT.AMT.MIDA.CD" localSheetId="61">#REF!</definedName>
    <definedName name="DT.AMT.MIDA.CD" localSheetId="62">#REF!</definedName>
    <definedName name="DT.AMT.MIDA.CD" localSheetId="63">#REF!</definedName>
    <definedName name="DT.AMT.MIDA.CD" localSheetId="64">#REF!</definedName>
    <definedName name="DT.AMT.MIDA.CD" localSheetId="66">#REF!</definedName>
    <definedName name="DT.AMT.MIDA.CD" localSheetId="67">#REF!</definedName>
    <definedName name="DT.AMT.MIDA.CD" localSheetId="68">#REF!</definedName>
    <definedName name="DT.AMT.MIDA.CD" localSheetId="69">#REF!</definedName>
    <definedName name="DT.AMT.MIDA.CD" localSheetId="71">#REF!</definedName>
    <definedName name="DT.AMT.MIDA.CD" localSheetId="72">#REF!</definedName>
    <definedName name="DT.AMT.MIDA.CD" localSheetId="73">#REF!</definedName>
    <definedName name="DT.AMT.MIDA.CD">#REF!</definedName>
    <definedName name="DT.AMT.MLAT.CD" localSheetId="1">#REF!</definedName>
    <definedName name="DT.AMT.MLAT.CD" localSheetId="11">#REF!</definedName>
    <definedName name="DT.AMT.MLAT.CD" localSheetId="12">#REF!</definedName>
    <definedName name="DT.AMT.MLAT.CD" localSheetId="13">#REF!</definedName>
    <definedName name="DT.AMT.MLAT.CD" localSheetId="23">#REF!</definedName>
    <definedName name="DT.AMT.MLAT.CD" localSheetId="24">#REF!</definedName>
    <definedName name="DT.AMT.MLAT.CD" localSheetId="26">#REF!</definedName>
    <definedName name="DT.AMT.MLAT.CD" localSheetId="28">#REF!</definedName>
    <definedName name="DT.AMT.MLAT.CD" localSheetId="29">#REF!</definedName>
    <definedName name="DT.AMT.MLAT.CD" localSheetId="31">#REF!</definedName>
    <definedName name="DT.AMT.MLAT.CD" localSheetId="41">#REF!</definedName>
    <definedName name="DT.AMT.MLAT.CD" localSheetId="4">#REF!</definedName>
    <definedName name="DT.AMT.MLAT.CD" localSheetId="46">#REF!</definedName>
    <definedName name="DT.AMT.MLAT.CD" localSheetId="47">#REF!</definedName>
    <definedName name="DT.AMT.MLAT.CD" localSheetId="48">#REF!</definedName>
    <definedName name="DT.AMT.MLAT.CD" localSheetId="49">#REF!</definedName>
    <definedName name="DT.AMT.MLAT.CD" localSheetId="50">#REF!</definedName>
    <definedName name="DT.AMT.MLAT.CD" localSheetId="51">#REF!</definedName>
    <definedName name="DT.AMT.MLAT.CD" localSheetId="53">#REF!</definedName>
    <definedName name="DT.AMT.MLAT.CD" localSheetId="54">#REF!</definedName>
    <definedName name="DT.AMT.MLAT.CD" localSheetId="56">#REF!</definedName>
    <definedName name="DT.AMT.MLAT.CD" localSheetId="57">#REF!</definedName>
    <definedName name="DT.AMT.MLAT.CD" localSheetId="58">#REF!</definedName>
    <definedName name="DT.AMT.MLAT.CD" localSheetId="60">#REF!</definedName>
    <definedName name="DT.AMT.MLAT.CD" localSheetId="61">#REF!</definedName>
    <definedName name="DT.AMT.MLAT.CD" localSheetId="62">#REF!</definedName>
    <definedName name="DT.AMT.MLAT.CD" localSheetId="63">#REF!</definedName>
    <definedName name="DT.AMT.MLAT.CD" localSheetId="64">#REF!</definedName>
    <definedName name="DT.AMT.MLAT.CD" localSheetId="66">#REF!</definedName>
    <definedName name="DT.AMT.MLAT.CD" localSheetId="67">#REF!</definedName>
    <definedName name="DT.AMT.MLAT.CD" localSheetId="68">#REF!</definedName>
    <definedName name="DT.AMT.MLAT.CD" localSheetId="69">#REF!</definedName>
    <definedName name="DT.AMT.MLAT.CD" localSheetId="71">#REF!</definedName>
    <definedName name="DT.AMT.MLAT.CD" localSheetId="72">#REF!</definedName>
    <definedName name="DT.AMT.MLAT.CD" localSheetId="73">#REF!</definedName>
    <definedName name="DT.AMT.MLAT.CD">#REF!</definedName>
    <definedName name="DT.AMT.PBND.CD" localSheetId="1">#REF!</definedName>
    <definedName name="DT.AMT.PBND.CD" localSheetId="11">#REF!</definedName>
    <definedName name="DT.AMT.PBND.CD" localSheetId="12">#REF!</definedName>
    <definedName name="DT.AMT.PBND.CD" localSheetId="13">#REF!</definedName>
    <definedName name="DT.AMT.PBND.CD" localSheetId="23">#REF!</definedName>
    <definedName name="DT.AMT.PBND.CD" localSheetId="24">#REF!</definedName>
    <definedName name="DT.AMT.PBND.CD" localSheetId="26">#REF!</definedName>
    <definedName name="DT.AMT.PBND.CD" localSheetId="28">#REF!</definedName>
    <definedName name="DT.AMT.PBND.CD" localSheetId="29">#REF!</definedName>
    <definedName name="DT.AMT.PBND.CD" localSheetId="31">#REF!</definedName>
    <definedName name="DT.AMT.PBND.CD" localSheetId="41">#REF!</definedName>
    <definedName name="DT.AMT.PBND.CD" localSheetId="4">#REF!</definedName>
    <definedName name="DT.AMT.PBND.CD" localSheetId="46">#REF!</definedName>
    <definedName name="DT.AMT.PBND.CD" localSheetId="47">#REF!</definedName>
    <definedName name="DT.AMT.PBND.CD" localSheetId="48">#REF!</definedName>
    <definedName name="DT.AMT.PBND.CD" localSheetId="49">#REF!</definedName>
    <definedName name="DT.AMT.PBND.CD" localSheetId="50">#REF!</definedName>
    <definedName name="DT.AMT.PBND.CD" localSheetId="51">#REF!</definedName>
    <definedName name="DT.AMT.PBND.CD" localSheetId="53">#REF!</definedName>
    <definedName name="DT.AMT.PBND.CD" localSheetId="54">#REF!</definedName>
    <definedName name="DT.AMT.PBND.CD" localSheetId="56">#REF!</definedName>
    <definedName name="DT.AMT.PBND.CD" localSheetId="57">#REF!</definedName>
    <definedName name="DT.AMT.PBND.CD" localSheetId="58">#REF!</definedName>
    <definedName name="DT.AMT.PBND.CD" localSheetId="60">#REF!</definedName>
    <definedName name="DT.AMT.PBND.CD" localSheetId="61">#REF!</definedName>
    <definedName name="DT.AMT.PBND.CD" localSheetId="62">#REF!</definedName>
    <definedName name="DT.AMT.PBND.CD" localSheetId="63">#REF!</definedName>
    <definedName name="DT.AMT.PBND.CD" localSheetId="64">#REF!</definedName>
    <definedName name="DT.AMT.PBND.CD" localSheetId="66">#REF!</definedName>
    <definedName name="DT.AMT.PBND.CD" localSheetId="67">#REF!</definedName>
    <definedName name="DT.AMT.PBND.CD" localSheetId="68">#REF!</definedName>
    <definedName name="DT.AMT.PBND.CD" localSheetId="69">#REF!</definedName>
    <definedName name="DT.AMT.PBND.CD" localSheetId="71">#REF!</definedName>
    <definedName name="DT.AMT.PBND.CD" localSheetId="72">#REF!</definedName>
    <definedName name="DT.AMT.PBND.CD" localSheetId="73">#REF!</definedName>
    <definedName name="DT.AMT.PBND.CD">#REF!</definedName>
    <definedName name="DT.AMT.PRVT.CD" localSheetId="1">#REF!</definedName>
    <definedName name="DT.AMT.PRVT.CD" localSheetId="11">#REF!</definedName>
    <definedName name="DT.AMT.PRVT.CD" localSheetId="12">#REF!</definedName>
    <definedName name="DT.AMT.PRVT.CD" localSheetId="13">#REF!</definedName>
    <definedName name="DT.AMT.PRVT.CD" localSheetId="23">#REF!</definedName>
    <definedName name="DT.AMT.PRVT.CD" localSheetId="24">#REF!</definedName>
    <definedName name="DT.AMT.PRVT.CD" localSheetId="26">#REF!</definedName>
    <definedName name="DT.AMT.PRVT.CD" localSheetId="28">#REF!</definedName>
    <definedName name="DT.AMT.PRVT.CD" localSheetId="29">#REF!</definedName>
    <definedName name="DT.AMT.PRVT.CD" localSheetId="31">#REF!</definedName>
    <definedName name="DT.AMT.PRVT.CD" localSheetId="41">#REF!</definedName>
    <definedName name="DT.AMT.PRVT.CD" localSheetId="4">#REF!</definedName>
    <definedName name="DT.AMT.PRVT.CD" localSheetId="46">#REF!</definedName>
    <definedName name="DT.AMT.PRVT.CD" localSheetId="47">#REF!</definedName>
    <definedName name="DT.AMT.PRVT.CD" localSheetId="48">#REF!</definedName>
    <definedName name="DT.AMT.PRVT.CD" localSheetId="49">#REF!</definedName>
    <definedName name="DT.AMT.PRVT.CD" localSheetId="50">#REF!</definedName>
    <definedName name="DT.AMT.PRVT.CD" localSheetId="51">#REF!</definedName>
    <definedName name="DT.AMT.PRVT.CD" localSheetId="53">#REF!</definedName>
    <definedName name="DT.AMT.PRVT.CD" localSheetId="54">#REF!</definedName>
    <definedName name="DT.AMT.PRVT.CD" localSheetId="56">#REF!</definedName>
    <definedName name="DT.AMT.PRVT.CD" localSheetId="57">#REF!</definedName>
    <definedName name="DT.AMT.PRVT.CD" localSheetId="58">#REF!</definedName>
    <definedName name="DT.AMT.PRVT.CD" localSheetId="60">#REF!</definedName>
    <definedName name="DT.AMT.PRVT.CD" localSheetId="61">#REF!</definedName>
    <definedName name="DT.AMT.PRVT.CD" localSheetId="62">#REF!</definedName>
    <definedName name="DT.AMT.PRVT.CD" localSheetId="63">#REF!</definedName>
    <definedName name="DT.AMT.PRVT.CD" localSheetId="64">#REF!</definedName>
    <definedName name="DT.AMT.PRVT.CD" localSheetId="66">#REF!</definedName>
    <definedName name="DT.AMT.PRVT.CD" localSheetId="67">#REF!</definedName>
    <definedName name="DT.AMT.PRVT.CD" localSheetId="68">#REF!</definedName>
    <definedName name="DT.AMT.PRVT.CD" localSheetId="69">#REF!</definedName>
    <definedName name="DT.AMT.PRVT.CD" localSheetId="71">#REF!</definedName>
    <definedName name="DT.AMT.PRVT.CD" localSheetId="72">#REF!</definedName>
    <definedName name="DT.AMT.PRVT.CD" localSheetId="73">#REF!</definedName>
    <definedName name="DT.AMT.PRVT.CD">#REF!</definedName>
    <definedName name="DT.ARA.DECT.CD" localSheetId="1">#REF!</definedName>
    <definedName name="DT.ARA.DECT.CD" localSheetId="11">#REF!</definedName>
    <definedName name="DT.ARA.DECT.CD" localSheetId="12">#REF!</definedName>
    <definedName name="DT.ARA.DECT.CD" localSheetId="13">#REF!</definedName>
    <definedName name="DT.ARA.DECT.CD" localSheetId="23">#REF!</definedName>
    <definedName name="DT.ARA.DECT.CD" localSheetId="24">#REF!</definedName>
    <definedName name="DT.ARA.DECT.CD" localSheetId="26">#REF!</definedName>
    <definedName name="DT.ARA.DECT.CD" localSheetId="28">#REF!</definedName>
    <definedName name="DT.ARA.DECT.CD" localSheetId="29">#REF!</definedName>
    <definedName name="DT.ARA.DECT.CD" localSheetId="31">#REF!</definedName>
    <definedName name="DT.ARA.DECT.CD" localSheetId="41">#REF!</definedName>
    <definedName name="DT.ARA.DECT.CD" localSheetId="4">#REF!</definedName>
    <definedName name="DT.ARA.DECT.CD" localSheetId="46">#REF!</definedName>
    <definedName name="DT.ARA.DECT.CD" localSheetId="47">#REF!</definedName>
    <definedName name="DT.ARA.DECT.CD" localSheetId="48">#REF!</definedName>
    <definedName name="DT.ARA.DECT.CD" localSheetId="49">#REF!</definedName>
    <definedName name="DT.ARA.DECT.CD" localSheetId="50">#REF!</definedName>
    <definedName name="DT.ARA.DECT.CD" localSheetId="51">#REF!</definedName>
    <definedName name="DT.ARA.DECT.CD" localSheetId="53">#REF!</definedName>
    <definedName name="DT.ARA.DECT.CD" localSheetId="54">#REF!</definedName>
    <definedName name="DT.ARA.DECT.CD" localSheetId="56">#REF!</definedName>
    <definedName name="DT.ARA.DECT.CD" localSheetId="57">#REF!</definedName>
    <definedName name="DT.ARA.DECT.CD" localSheetId="58">#REF!</definedName>
    <definedName name="DT.ARA.DECT.CD" localSheetId="60">#REF!</definedName>
    <definedName name="DT.ARA.DECT.CD" localSheetId="61">#REF!</definedName>
    <definedName name="DT.ARA.DECT.CD" localSheetId="62">#REF!</definedName>
    <definedName name="DT.ARA.DECT.CD" localSheetId="63">#REF!</definedName>
    <definedName name="DT.ARA.DECT.CD" localSheetId="64">#REF!</definedName>
    <definedName name="DT.ARA.DECT.CD" localSheetId="66">#REF!</definedName>
    <definedName name="DT.ARA.DECT.CD" localSheetId="67">#REF!</definedName>
    <definedName name="DT.ARA.DECT.CD" localSheetId="68">#REF!</definedName>
    <definedName name="DT.ARA.DECT.CD" localSheetId="69">#REF!</definedName>
    <definedName name="DT.ARA.DECT.CD" localSheetId="71">#REF!</definedName>
    <definedName name="DT.ARA.DECT.CD" localSheetId="72">#REF!</definedName>
    <definedName name="DT.ARA.DECT.CD" localSheetId="73">#REF!</definedName>
    <definedName name="DT.ARA.DECT.CD">#REF!</definedName>
    <definedName name="DT.ASD.DLXF.CD" localSheetId="1">#REF!</definedName>
    <definedName name="DT.ASD.DLXF.CD" localSheetId="11">#REF!</definedName>
    <definedName name="DT.ASD.DLXF.CD" localSheetId="12">#REF!</definedName>
    <definedName name="DT.ASD.DLXF.CD" localSheetId="13">#REF!</definedName>
    <definedName name="DT.ASD.DLXF.CD" localSheetId="23">#REF!</definedName>
    <definedName name="DT.ASD.DLXF.CD" localSheetId="24">#REF!</definedName>
    <definedName name="DT.ASD.DLXF.CD" localSheetId="26">#REF!</definedName>
    <definedName name="DT.ASD.DLXF.CD" localSheetId="28">#REF!</definedName>
    <definedName name="DT.ASD.DLXF.CD" localSheetId="29">#REF!</definedName>
    <definedName name="DT.ASD.DLXF.CD" localSheetId="31">#REF!</definedName>
    <definedName name="DT.ASD.DLXF.CD" localSheetId="41">#REF!</definedName>
    <definedName name="DT.ASD.DLXF.CD" localSheetId="4">#REF!</definedName>
    <definedName name="DT.ASD.DLXF.CD" localSheetId="46">#REF!</definedName>
    <definedName name="DT.ASD.DLXF.CD" localSheetId="47">#REF!</definedName>
    <definedName name="DT.ASD.DLXF.CD" localSheetId="48">#REF!</definedName>
    <definedName name="DT.ASD.DLXF.CD" localSheetId="49">#REF!</definedName>
    <definedName name="DT.ASD.DLXF.CD" localSheetId="50">#REF!</definedName>
    <definedName name="DT.ASD.DLXF.CD" localSheetId="51">#REF!</definedName>
    <definedName name="DT.ASD.DLXF.CD" localSheetId="53">#REF!</definedName>
    <definedName name="DT.ASD.DLXF.CD" localSheetId="54">#REF!</definedName>
    <definedName name="DT.ASD.DLXF.CD" localSheetId="56">#REF!</definedName>
    <definedName name="DT.ASD.DLXF.CD" localSheetId="57">#REF!</definedName>
    <definedName name="DT.ASD.DLXF.CD" localSheetId="58">#REF!</definedName>
    <definedName name="DT.ASD.DLXF.CD" localSheetId="60">#REF!</definedName>
    <definedName name="DT.ASD.DLXF.CD" localSheetId="61">#REF!</definedName>
    <definedName name="DT.ASD.DLXF.CD" localSheetId="62">#REF!</definedName>
    <definedName name="DT.ASD.DLXF.CD" localSheetId="63">#REF!</definedName>
    <definedName name="DT.ASD.DLXF.CD" localSheetId="64">#REF!</definedName>
    <definedName name="DT.ASD.DLXF.CD" localSheetId="66">#REF!</definedName>
    <definedName name="DT.ASD.DLXF.CD" localSheetId="67">#REF!</definedName>
    <definedName name="DT.ASD.DLXF.CD" localSheetId="68">#REF!</definedName>
    <definedName name="DT.ASD.DLXF.CD" localSheetId="69">#REF!</definedName>
    <definedName name="DT.ASD.DLXF.CD" localSheetId="71">#REF!</definedName>
    <definedName name="DT.ASD.DLXF.CD" localSheetId="72">#REF!</definedName>
    <definedName name="DT.ASD.DLXF.CD" localSheetId="73">#REF!</definedName>
    <definedName name="DT.ASD.DLXF.CD">#REF!</definedName>
    <definedName name="DT.AXA.DECT.CD" localSheetId="1">#REF!</definedName>
    <definedName name="DT.AXA.DECT.CD" localSheetId="11">#REF!</definedName>
    <definedName name="DT.AXA.DECT.CD" localSheetId="12">#REF!</definedName>
    <definedName name="DT.AXA.DECT.CD" localSheetId="13">#REF!</definedName>
    <definedName name="DT.AXA.DECT.CD" localSheetId="23">#REF!</definedName>
    <definedName name="DT.AXA.DECT.CD" localSheetId="24">#REF!</definedName>
    <definedName name="DT.AXA.DECT.CD" localSheetId="26">#REF!</definedName>
    <definedName name="DT.AXA.DECT.CD" localSheetId="28">#REF!</definedName>
    <definedName name="DT.AXA.DECT.CD" localSheetId="29">#REF!</definedName>
    <definedName name="DT.AXA.DECT.CD" localSheetId="31">#REF!</definedName>
    <definedName name="DT.AXA.DECT.CD" localSheetId="41">#REF!</definedName>
    <definedName name="DT.AXA.DECT.CD" localSheetId="4">#REF!</definedName>
    <definedName name="DT.AXA.DECT.CD" localSheetId="46">#REF!</definedName>
    <definedName name="DT.AXA.DECT.CD" localSheetId="47">#REF!</definedName>
    <definedName name="DT.AXA.DECT.CD" localSheetId="48">#REF!</definedName>
    <definedName name="DT.AXA.DECT.CD" localSheetId="49">#REF!</definedName>
    <definedName name="DT.AXA.DECT.CD" localSheetId="50">#REF!</definedName>
    <definedName name="DT.AXA.DECT.CD" localSheetId="51">#REF!</definedName>
    <definedName name="DT.AXA.DECT.CD" localSheetId="53">#REF!</definedName>
    <definedName name="DT.AXA.DECT.CD" localSheetId="54">#REF!</definedName>
    <definedName name="DT.AXA.DECT.CD" localSheetId="56">#REF!</definedName>
    <definedName name="DT.AXA.DECT.CD" localSheetId="57">#REF!</definedName>
    <definedName name="DT.AXA.DECT.CD" localSheetId="58">#REF!</definedName>
    <definedName name="DT.AXA.DECT.CD" localSheetId="60">#REF!</definedName>
    <definedName name="DT.AXA.DECT.CD" localSheetId="61">#REF!</definedName>
    <definedName name="DT.AXA.DECT.CD" localSheetId="62">#REF!</definedName>
    <definedName name="DT.AXA.DECT.CD" localSheetId="63">#REF!</definedName>
    <definedName name="DT.AXA.DECT.CD" localSheetId="64">#REF!</definedName>
    <definedName name="DT.AXA.DECT.CD" localSheetId="66">#REF!</definedName>
    <definedName name="DT.AXA.DECT.CD" localSheetId="67">#REF!</definedName>
    <definedName name="DT.AXA.DECT.CD" localSheetId="68">#REF!</definedName>
    <definedName name="DT.AXA.DECT.CD" localSheetId="69">#REF!</definedName>
    <definedName name="DT.AXA.DECT.CD" localSheetId="71">#REF!</definedName>
    <definedName name="DT.AXA.DECT.CD" localSheetId="72">#REF!</definedName>
    <definedName name="DT.AXA.DECT.CD" localSheetId="73">#REF!</definedName>
    <definedName name="DT.AXA.DECT.CD">#REF!</definedName>
    <definedName name="DT.AXA.DPPG.CD" localSheetId="1">#REF!</definedName>
    <definedName name="DT.AXA.DPPG.CD" localSheetId="11">#REF!</definedName>
    <definedName name="DT.AXA.DPPG.CD" localSheetId="12">#REF!</definedName>
    <definedName name="DT.AXA.DPPG.CD" localSheetId="13">#REF!</definedName>
    <definedName name="DT.AXA.DPPG.CD" localSheetId="23">#REF!</definedName>
    <definedName name="DT.AXA.DPPG.CD" localSheetId="24">#REF!</definedName>
    <definedName name="DT.AXA.DPPG.CD" localSheetId="26">#REF!</definedName>
    <definedName name="DT.AXA.DPPG.CD" localSheetId="28">#REF!</definedName>
    <definedName name="DT.AXA.DPPG.CD" localSheetId="29">#REF!</definedName>
    <definedName name="DT.AXA.DPPG.CD" localSheetId="31">#REF!</definedName>
    <definedName name="DT.AXA.DPPG.CD" localSheetId="41">#REF!</definedName>
    <definedName name="DT.AXA.DPPG.CD" localSheetId="4">#REF!</definedName>
    <definedName name="DT.AXA.DPPG.CD" localSheetId="46">#REF!</definedName>
    <definedName name="DT.AXA.DPPG.CD" localSheetId="47">#REF!</definedName>
    <definedName name="DT.AXA.DPPG.CD" localSheetId="48">#REF!</definedName>
    <definedName name="DT.AXA.DPPG.CD" localSheetId="49">#REF!</definedName>
    <definedName name="DT.AXA.DPPG.CD" localSheetId="50">#REF!</definedName>
    <definedName name="DT.AXA.DPPG.CD" localSheetId="51">#REF!</definedName>
    <definedName name="DT.AXA.DPPG.CD" localSheetId="53">#REF!</definedName>
    <definedName name="DT.AXA.DPPG.CD" localSheetId="54">#REF!</definedName>
    <definedName name="DT.AXA.DPPG.CD" localSheetId="56">#REF!</definedName>
    <definedName name="DT.AXA.DPPG.CD" localSheetId="57">#REF!</definedName>
    <definedName name="DT.AXA.DPPG.CD" localSheetId="58">#REF!</definedName>
    <definedName name="DT.AXA.DPPG.CD" localSheetId="60">#REF!</definedName>
    <definedName name="DT.AXA.DPPG.CD" localSheetId="61">#REF!</definedName>
    <definedName name="DT.AXA.DPPG.CD" localSheetId="62">#REF!</definedName>
    <definedName name="DT.AXA.DPPG.CD" localSheetId="63">#REF!</definedName>
    <definedName name="DT.AXA.DPPG.CD" localSheetId="64">#REF!</definedName>
    <definedName name="DT.AXA.DPPG.CD" localSheetId="66">#REF!</definedName>
    <definedName name="DT.AXA.DPPG.CD" localSheetId="67">#REF!</definedName>
    <definedName name="DT.AXA.DPPG.CD" localSheetId="68">#REF!</definedName>
    <definedName name="DT.AXA.DPPG.CD" localSheetId="69">#REF!</definedName>
    <definedName name="DT.AXA.DPPG.CD" localSheetId="71">#REF!</definedName>
    <definedName name="DT.AXA.DPPG.CD" localSheetId="72">#REF!</definedName>
    <definedName name="DT.AXA.DPPG.CD" localSheetId="73">#REF!</definedName>
    <definedName name="DT.AXA.DPPG.CD">#REF!</definedName>
    <definedName name="DT.AXF.DECT.CD" localSheetId="1">#REF!</definedName>
    <definedName name="DT.AXF.DECT.CD" localSheetId="11">#REF!</definedName>
    <definedName name="DT.AXF.DECT.CD" localSheetId="12">#REF!</definedName>
    <definedName name="DT.AXF.DECT.CD" localSheetId="13">#REF!</definedName>
    <definedName name="DT.AXF.DECT.CD" localSheetId="23">#REF!</definedName>
    <definedName name="DT.AXF.DECT.CD" localSheetId="24">#REF!</definedName>
    <definedName name="DT.AXF.DECT.CD" localSheetId="26">#REF!</definedName>
    <definedName name="DT.AXF.DECT.CD" localSheetId="28">#REF!</definedName>
    <definedName name="DT.AXF.DECT.CD" localSheetId="29">#REF!</definedName>
    <definedName name="DT.AXF.DECT.CD" localSheetId="31">#REF!</definedName>
    <definedName name="DT.AXF.DECT.CD" localSheetId="41">#REF!</definedName>
    <definedName name="DT.AXF.DECT.CD" localSheetId="4">#REF!</definedName>
    <definedName name="DT.AXF.DECT.CD" localSheetId="46">#REF!</definedName>
    <definedName name="DT.AXF.DECT.CD" localSheetId="47">#REF!</definedName>
    <definedName name="DT.AXF.DECT.CD" localSheetId="48">#REF!</definedName>
    <definedName name="DT.AXF.DECT.CD" localSheetId="49">#REF!</definedName>
    <definedName name="DT.AXF.DECT.CD" localSheetId="50">#REF!</definedName>
    <definedName name="DT.AXF.DECT.CD" localSheetId="51">#REF!</definedName>
    <definedName name="DT.AXF.DECT.CD" localSheetId="53">#REF!</definedName>
    <definedName name="DT.AXF.DECT.CD" localSheetId="54">#REF!</definedName>
    <definedName name="DT.AXF.DECT.CD" localSheetId="56">#REF!</definedName>
    <definedName name="DT.AXF.DECT.CD" localSheetId="57">#REF!</definedName>
    <definedName name="DT.AXF.DECT.CD" localSheetId="58">#REF!</definedName>
    <definedName name="DT.AXF.DECT.CD" localSheetId="60">#REF!</definedName>
    <definedName name="DT.AXF.DECT.CD" localSheetId="61">#REF!</definedName>
    <definedName name="DT.AXF.DECT.CD" localSheetId="62">#REF!</definedName>
    <definedName name="DT.AXF.DECT.CD" localSheetId="63">#REF!</definedName>
    <definedName name="DT.AXF.DECT.CD" localSheetId="64">#REF!</definedName>
    <definedName name="DT.AXF.DECT.CD" localSheetId="66">#REF!</definedName>
    <definedName name="DT.AXF.DECT.CD" localSheetId="67">#REF!</definedName>
    <definedName name="DT.AXF.DECT.CD" localSheetId="68">#REF!</definedName>
    <definedName name="DT.AXF.DECT.CD" localSheetId="69">#REF!</definedName>
    <definedName name="DT.AXF.DECT.CD" localSheetId="71">#REF!</definedName>
    <definedName name="DT.AXF.DECT.CD" localSheetId="72">#REF!</definedName>
    <definedName name="DT.AXF.DECT.CD" localSheetId="73">#REF!</definedName>
    <definedName name="DT.AXF.DECT.CD">#REF!</definedName>
    <definedName name="DT.AXP.DECT.CD" localSheetId="1">#REF!</definedName>
    <definedName name="DT.AXP.DECT.CD" localSheetId="11">#REF!</definedName>
    <definedName name="DT.AXP.DECT.CD" localSheetId="12">#REF!</definedName>
    <definedName name="DT.AXP.DECT.CD" localSheetId="13">#REF!</definedName>
    <definedName name="DT.AXP.DECT.CD" localSheetId="23">#REF!</definedName>
    <definedName name="DT.AXP.DECT.CD" localSheetId="24">#REF!</definedName>
    <definedName name="DT.AXP.DECT.CD" localSheetId="26">#REF!</definedName>
    <definedName name="DT.AXP.DECT.CD" localSheetId="28">#REF!</definedName>
    <definedName name="DT.AXP.DECT.CD" localSheetId="29">#REF!</definedName>
    <definedName name="DT.AXP.DECT.CD" localSheetId="31">#REF!</definedName>
    <definedName name="DT.AXP.DECT.CD" localSheetId="41">#REF!</definedName>
    <definedName name="DT.AXP.DECT.CD" localSheetId="4">#REF!</definedName>
    <definedName name="DT.AXP.DECT.CD" localSheetId="46">#REF!</definedName>
    <definedName name="DT.AXP.DECT.CD" localSheetId="47">#REF!</definedName>
    <definedName name="DT.AXP.DECT.CD" localSheetId="48">#REF!</definedName>
    <definedName name="DT.AXP.DECT.CD" localSheetId="49">#REF!</definedName>
    <definedName name="DT.AXP.DECT.CD" localSheetId="50">#REF!</definedName>
    <definedName name="DT.AXP.DECT.CD" localSheetId="51">#REF!</definedName>
    <definedName name="DT.AXP.DECT.CD" localSheetId="53">#REF!</definedName>
    <definedName name="DT.AXP.DECT.CD" localSheetId="54">#REF!</definedName>
    <definedName name="DT.AXP.DECT.CD" localSheetId="56">#REF!</definedName>
    <definedName name="DT.AXP.DECT.CD" localSheetId="57">#REF!</definedName>
    <definedName name="DT.AXP.DECT.CD" localSheetId="58">#REF!</definedName>
    <definedName name="DT.AXP.DECT.CD" localSheetId="60">#REF!</definedName>
    <definedName name="DT.AXP.DECT.CD" localSheetId="61">#REF!</definedName>
    <definedName name="DT.AXP.DECT.CD" localSheetId="62">#REF!</definedName>
    <definedName name="DT.AXP.DECT.CD" localSheetId="63">#REF!</definedName>
    <definedName name="DT.AXP.DECT.CD" localSheetId="64">#REF!</definedName>
    <definedName name="DT.AXP.DECT.CD" localSheetId="66">#REF!</definedName>
    <definedName name="DT.AXP.DECT.CD" localSheetId="67">#REF!</definedName>
    <definedName name="DT.AXP.DECT.CD" localSheetId="68">#REF!</definedName>
    <definedName name="DT.AXP.DECT.CD" localSheetId="69">#REF!</definedName>
    <definedName name="DT.AXP.DECT.CD" localSheetId="71">#REF!</definedName>
    <definedName name="DT.AXP.DECT.CD" localSheetId="72">#REF!</definedName>
    <definedName name="DT.AXP.DECT.CD" localSheetId="73">#REF!</definedName>
    <definedName name="DT.AXP.DECT.CD">#REF!</definedName>
    <definedName name="DT.AXR.DECT.CD" localSheetId="1">#REF!</definedName>
    <definedName name="DT.AXR.DECT.CD" localSheetId="11">#REF!</definedName>
    <definedName name="DT.AXR.DECT.CD" localSheetId="12">#REF!</definedName>
    <definedName name="DT.AXR.DECT.CD" localSheetId="13">#REF!</definedName>
    <definedName name="DT.AXR.DECT.CD" localSheetId="23">#REF!</definedName>
    <definedName name="DT.AXR.DECT.CD" localSheetId="24">#REF!</definedName>
    <definedName name="DT.AXR.DECT.CD" localSheetId="26">#REF!</definedName>
    <definedName name="DT.AXR.DECT.CD" localSheetId="28">#REF!</definedName>
    <definedName name="DT.AXR.DECT.CD" localSheetId="29">#REF!</definedName>
    <definedName name="DT.AXR.DECT.CD" localSheetId="31">#REF!</definedName>
    <definedName name="DT.AXR.DECT.CD" localSheetId="41">#REF!</definedName>
    <definedName name="DT.AXR.DECT.CD" localSheetId="4">#REF!</definedName>
    <definedName name="DT.AXR.DECT.CD" localSheetId="46">#REF!</definedName>
    <definedName name="DT.AXR.DECT.CD" localSheetId="47">#REF!</definedName>
    <definedName name="DT.AXR.DECT.CD" localSheetId="48">#REF!</definedName>
    <definedName name="DT.AXR.DECT.CD" localSheetId="49">#REF!</definedName>
    <definedName name="DT.AXR.DECT.CD" localSheetId="50">#REF!</definedName>
    <definedName name="DT.AXR.DECT.CD" localSheetId="51">#REF!</definedName>
    <definedName name="DT.AXR.DECT.CD" localSheetId="53">#REF!</definedName>
    <definedName name="DT.AXR.DECT.CD" localSheetId="54">#REF!</definedName>
    <definedName name="DT.AXR.DECT.CD" localSheetId="56">#REF!</definedName>
    <definedName name="DT.AXR.DECT.CD" localSheetId="57">#REF!</definedName>
    <definedName name="DT.AXR.DECT.CD" localSheetId="58">#REF!</definedName>
    <definedName name="DT.AXR.DECT.CD" localSheetId="60">#REF!</definedName>
    <definedName name="DT.AXR.DECT.CD" localSheetId="61">#REF!</definedName>
    <definedName name="DT.AXR.DECT.CD" localSheetId="62">#REF!</definedName>
    <definedName name="DT.AXR.DECT.CD" localSheetId="63">#REF!</definedName>
    <definedName name="DT.AXR.DECT.CD" localSheetId="64">#REF!</definedName>
    <definedName name="DT.AXR.DECT.CD" localSheetId="66">#REF!</definedName>
    <definedName name="DT.AXR.DECT.CD" localSheetId="67">#REF!</definedName>
    <definedName name="DT.AXR.DECT.CD" localSheetId="68">#REF!</definedName>
    <definedName name="DT.AXR.DECT.CD" localSheetId="69">#REF!</definedName>
    <definedName name="DT.AXR.DECT.CD" localSheetId="71">#REF!</definedName>
    <definedName name="DT.AXR.DECT.CD" localSheetId="72">#REF!</definedName>
    <definedName name="DT.AXR.DECT.CD" localSheetId="73">#REF!</definedName>
    <definedName name="DT.AXR.DECT.CD">#REF!</definedName>
    <definedName name="DT.DID.DLXF.CD" localSheetId="1">#REF!</definedName>
    <definedName name="DT.DID.DLXF.CD" localSheetId="11">#REF!</definedName>
    <definedName name="DT.DID.DLXF.CD" localSheetId="12">#REF!</definedName>
    <definedName name="DT.DID.DLXF.CD" localSheetId="13">#REF!</definedName>
    <definedName name="DT.DID.DLXF.CD" localSheetId="23">#REF!</definedName>
    <definedName name="DT.DID.DLXF.CD" localSheetId="24">#REF!</definedName>
    <definedName name="DT.DID.DLXF.CD" localSheetId="26">#REF!</definedName>
    <definedName name="DT.DID.DLXF.CD" localSheetId="28">#REF!</definedName>
    <definedName name="DT.DID.DLXF.CD" localSheetId="29">#REF!</definedName>
    <definedName name="DT.DID.DLXF.CD" localSheetId="31">#REF!</definedName>
    <definedName name="DT.DID.DLXF.CD" localSheetId="41">#REF!</definedName>
    <definedName name="DT.DID.DLXF.CD" localSheetId="4">#REF!</definedName>
    <definedName name="DT.DID.DLXF.CD" localSheetId="46">#REF!</definedName>
    <definedName name="DT.DID.DLXF.CD" localSheetId="47">#REF!</definedName>
    <definedName name="DT.DID.DLXF.CD" localSheetId="48">#REF!</definedName>
    <definedName name="DT.DID.DLXF.CD" localSheetId="49">#REF!</definedName>
    <definedName name="DT.DID.DLXF.CD" localSheetId="50">#REF!</definedName>
    <definedName name="DT.DID.DLXF.CD" localSheetId="51">#REF!</definedName>
    <definedName name="DT.DID.DLXF.CD" localSheetId="53">#REF!</definedName>
    <definedName name="DT.DID.DLXF.CD" localSheetId="54">#REF!</definedName>
    <definedName name="DT.DID.DLXF.CD" localSheetId="56">#REF!</definedName>
    <definedName name="DT.DID.DLXF.CD" localSheetId="57">#REF!</definedName>
    <definedName name="DT.DID.DLXF.CD" localSheetId="58">#REF!</definedName>
    <definedName name="DT.DID.DLXF.CD" localSheetId="60">#REF!</definedName>
    <definedName name="DT.DID.DLXF.CD" localSheetId="61">#REF!</definedName>
    <definedName name="DT.DID.DLXF.CD" localSheetId="62">#REF!</definedName>
    <definedName name="DT.DID.DLXF.CD" localSheetId="63">#REF!</definedName>
    <definedName name="DT.DID.DLXF.CD" localSheetId="64">#REF!</definedName>
    <definedName name="DT.DID.DLXF.CD" localSheetId="66">#REF!</definedName>
    <definedName name="DT.DID.DLXF.CD" localSheetId="67">#REF!</definedName>
    <definedName name="DT.DID.DLXF.CD" localSheetId="68">#REF!</definedName>
    <definedName name="DT.DID.DLXF.CD" localSheetId="69">#REF!</definedName>
    <definedName name="DT.DID.DLXF.CD" localSheetId="71">#REF!</definedName>
    <definedName name="DT.DID.DLXF.CD" localSheetId="72">#REF!</definedName>
    <definedName name="DT.DID.DLXF.CD" localSheetId="73">#REF!</definedName>
    <definedName name="DT.DID.DLXF.CD">#REF!</definedName>
    <definedName name="DT.DIN.DLXF.CD" localSheetId="1">#REF!</definedName>
    <definedName name="DT.DIN.DLXF.CD" localSheetId="11">#REF!</definedName>
    <definedName name="DT.DIN.DLXF.CD" localSheetId="12">#REF!</definedName>
    <definedName name="DT.DIN.DLXF.CD" localSheetId="13">#REF!</definedName>
    <definedName name="DT.DIN.DLXF.CD" localSheetId="23">#REF!</definedName>
    <definedName name="DT.DIN.DLXF.CD" localSheetId="24">#REF!</definedName>
    <definedName name="DT.DIN.DLXF.CD" localSheetId="26">#REF!</definedName>
    <definedName name="DT.DIN.DLXF.CD" localSheetId="28">#REF!</definedName>
    <definedName name="DT.DIN.DLXF.CD" localSheetId="29">#REF!</definedName>
    <definedName name="DT.DIN.DLXF.CD" localSheetId="31">#REF!</definedName>
    <definedName name="DT.DIN.DLXF.CD" localSheetId="41">#REF!</definedName>
    <definedName name="DT.DIN.DLXF.CD" localSheetId="4">#REF!</definedName>
    <definedName name="DT.DIN.DLXF.CD" localSheetId="46">#REF!</definedName>
    <definedName name="DT.DIN.DLXF.CD" localSheetId="47">#REF!</definedName>
    <definedName name="DT.DIN.DLXF.CD" localSheetId="48">#REF!</definedName>
    <definedName name="DT.DIN.DLXF.CD" localSheetId="49">#REF!</definedName>
    <definedName name="DT.DIN.DLXF.CD" localSheetId="50">#REF!</definedName>
    <definedName name="DT.DIN.DLXF.CD" localSheetId="51">#REF!</definedName>
    <definedName name="DT.DIN.DLXF.CD" localSheetId="53">#REF!</definedName>
    <definedName name="DT.DIN.DLXF.CD" localSheetId="54">#REF!</definedName>
    <definedName name="DT.DIN.DLXF.CD" localSheetId="56">#REF!</definedName>
    <definedName name="DT.DIN.DLXF.CD" localSheetId="57">#REF!</definedName>
    <definedName name="DT.DIN.DLXF.CD" localSheetId="58">#REF!</definedName>
    <definedName name="DT.DIN.DLXF.CD" localSheetId="60">#REF!</definedName>
    <definedName name="DT.DIN.DLXF.CD" localSheetId="61">#REF!</definedName>
    <definedName name="DT.DIN.DLXF.CD" localSheetId="62">#REF!</definedName>
    <definedName name="DT.DIN.DLXF.CD" localSheetId="63">#REF!</definedName>
    <definedName name="DT.DIN.DLXF.CD" localSheetId="64">#REF!</definedName>
    <definedName name="DT.DIN.DLXF.CD" localSheetId="66">#REF!</definedName>
    <definedName name="DT.DIN.DLXF.CD" localSheetId="67">#REF!</definedName>
    <definedName name="DT.DIN.DLXF.CD" localSheetId="68">#REF!</definedName>
    <definedName name="DT.DIN.DLXF.CD" localSheetId="69">#REF!</definedName>
    <definedName name="DT.DIN.DLXF.CD" localSheetId="71">#REF!</definedName>
    <definedName name="DT.DIN.DLXF.CD" localSheetId="72">#REF!</definedName>
    <definedName name="DT.DIN.DLXF.CD" localSheetId="73">#REF!</definedName>
    <definedName name="DT.DIN.DLXF.CD">#REF!</definedName>
    <definedName name="DT.DIP.DECT.CD" localSheetId="1">#REF!</definedName>
    <definedName name="DT.DIP.DECT.CD" localSheetId="11">#REF!</definedName>
    <definedName name="DT.DIP.DECT.CD" localSheetId="12">#REF!</definedName>
    <definedName name="DT.DIP.DECT.CD" localSheetId="13">#REF!</definedName>
    <definedName name="DT.DIP.DECT.CD" localSheetId="23">#REF!</definedName>
    <definedName name="DT.DIP.DECT.CD" localSheetId="24">#REF!</definedName>
    <definedName name="DT.DIP.DECT.CD" localSheetId="26">#REF!</definedName>
    <definedName name="DT.DIP.DECT.CD" localSheetId="28">#REF!</definedName>
    <definedName name="DT.DIP.DECT.CD" localSheetId="29">#REF!</definedName>
    <definedName name="DT.DIP.DECT.CD" localSheetId="31">#REF!</definedName>
    <definedName name="DT.DIP.DECT.CD" localSheetId="41">#REF!</definedName>
    <definedName name="DT.DIP.DECT.CD" localSheetId="4">#REF!</definedName>
    <definedName name="DT.DIP.DECT.CD" localSheetId="46">#REF!</definedName>
    <definedName name="DT.DIP.DECT.CD" localSheetId="47">#REF!</definedName>
    <definedName name="DT.DIP.DECT.CD" localSheetId="48">#REF!</definedName>
    <definedName name="DT.DIP.DECT.CD" localSheetId="49">#REF!</definedName>
    <definedName name="DT.DIP.DECT.CD" localSheetId="50">#REF!</definedName>
    <definedName name="DT.DIP.DECT.CD" localSheetId="51">#REF!</definedName>
    <definedName name="DT.DIP.DECT.CD" localSheetId="53">#REF!</definedName>
    <definedName name="DT.DIP.DECT.CD" localSheetId="54">#REF!</definedName>
    <definedName name="DT.DIP.DECT.CD" localSheetId="56">#REF!</definedName>
    <definedName name="DT.DIP.DECT.CD" localSheetId="57">#REF!</definedName>
    <definedName name="DT.DIP.DECT.CD" localSheetId="58">#REF!</definedName>
    <definedName name="DT.DIP.DECT.CD" localSheetId="60">#REF!</definedName>
    <definedName name="DT.DIP.DECT.CD" localSheetId="61">#REF!</definedName>
    <definedName name="DT.DIP.DECT.CD" localSheetId="62">#REF!</definedName>
    <definedName name="DT.DIP.DECT.CD" localSheetId="63">#REF!</definedName>
    <definedName name="DT.DIP.DECT.CD" localSheetId="64">#REF!</definedName>
    <definedName name="DT.DIP.DECT.CD" localSheetId="66">#REF!</definedName>
    <definedName name="DT.DIP.DECT.CD" localSheetId="67">#REF!</definedName>
    <definedName name="DT.DIP.DECT.CD" localSheetId="68">#REF!</definedName>
    <definedName name="DT.DIP.DECT.CD" localSheetId="69">#REF!</definedName>
    <definedName name="DT.DIP.DECT.CD" localSheetId="71">#REF!</definedName>
    <definedName name="DT.DIP.DECT.CD" localSheetId="72">#REF!</definedName>
    <definedName name="DT.DIP.DECT.CD" localSheetId="73">#REF!</definedName>
    <definedName name="DT.DIP.DECT.CD">#REF!</definedName>
    <definedName name="DT.DIR.DLXF.CD" localSheetId="1">#REF!</definedName>
    <definedName name="DT.DIR.DLXF.CD" localSheetId="11">#REF!</definedName>
    <definedName name="DT.DIR.DLXF.CD" localSheetId="12">#REF!</definedName>
    <definedName name="DT.DIR.DLXF.CD" localSheetId="13">#REF!</definedName>
    <definedName name="DT.DIR.DLXF.CD" localSheetId="23">#REF!</definedName>
    <definedName name="DT.DIR.DLXF.CD" localSheetId="24">#REF!</definedName>
    <definedName name="DT.DIR.DLXF.CD" localSheetId="26">#REF!</definedName>
    <definedName name="DT.DIR.DLXF.CD" localSheetId="28">#REF!</definedName>
    <definedName name="DT.DIR.DLXF.CD" localSheetId="29">#REF!</definedName>
    <definedName name="DT.DIR.DLXF.CD" localSheetId="31">#REF!</definedName>
    <definedName name="DT.DIR.DLXF.CD" localSheetId="41">#REF!</definedName>
    <definedName name="DT.DIR.DLXF.CD" localSheetId="4">#REF!</definedName>
    <definedName name="DT.DIR.DLXF.CD" localSheetId="46">#REF!</definedName>
    <definedName name="DT.DIR.DLXF.CD" localSheetId="47">#REF!</definedName>
    <definedName name="DT.DIR.DLXF.CD" localSheetId="48">#REF!</definedName>
    <definedName name="DT.DIR.DLXF.CD" localSheetId="49">#REF!</definedName>
    <definedName name="DT.DIR.DLXF.CD" localSheetId="50">#REF!</definedName>
    <definedName name="DT.DIR.DLXF.CD" localSheetId="51">#REF!</definedName>
    <definedName name="DT.DIR.DLXF.CD" localSheetId="53">#REF!</definedName>
    <definedName name="DT.DIR.DLXF.CD" localSheetId="54">#REF!</definedName>
    <definedName name="DT.DIR.DLXF.CD" localSheetId="56">#REF!</definedName>
    <definedName name="DT.DIR.DLXF.CD" localSheetId="57">#REF!</definedName>
    <definedName name="DT.DIR.DLXF.CD" localSheetId="58">#REF!</definedName>
    <definedName name="DT.DIR.DLXF.CD" localSheetId="60">#REF!</definedName>
    <definedName name="DT.DIR.DLXF.CD" localSheetId="61">#REF!</definedName>
    <definedName name="DT.DIR.DLXF.CD" localSheetId="62">#REF!</definedName>
    <definedName name="DT.DIR.DLXF.CD" localSheetId="63">#REF!</definedName>
    <definedName name="DT.DIR.DLXF.CD" localSheetId="64">#REF!</definedName>
    <definedName name="DT.DIR.DLXF.CD" localSheetId="66">#REF!</definedName>
    <definedName name="DT.DIR.DLXF.CD" localSheetId="67">#REF!</definedName>
    <definedName name="DT.DIR.DLXF.CD" localSheetId="68">#REF!</definedName>
    <definedName name="DT.DIR.DLXF.CD" localSheetId="69">#REF!</definedName>
    <definedName name="DT.DIR.DLXF.CD" localSheetId="71">#REF!</definedName>
    <definedName name="DT.DIR.DLXF.CD" localSheetId="72">#REF!</definedName>
    <definedName name="DT.DIR.DLXF.CD" localSheetId="73">#REF!</definedName>
    <definedName name="DT.DIR.DLXF.CD">#REF!</definedName>
    <definedName name="DT.DIS.BLAT.CD" localSheetId="1">#REF!</definedName>
    <definedName name="DT.DIS.BLAT.CD" localSheetId="11">#REF!</definedName>
    <definedName name="DT.DIS.BLAT.CD" localSheetId="12">#REF!</definedName>
    <definedName name="DT.DIS.BLAT.CD" localSheetId="13">#REF!</definedName>
    <definedName name="DT.DIS.BLAT.CD" localSheetId="23">#REF!</definedName>
    <definedName name="DT.DIS.BLAT.CD" localSheetId="24">#REF!</definedName>
    <definedName name="DT.DIS.BLAT.CD" localSheetId="26">#REF!</definedName>
    <definedName name="DT.DIS.BLAT.CD" localSheetId="28">#REF!</definedName>
    <definedName name="DT.DIS.BLAT.CD" localSheetId="29">#REF!</definedName>
    <definedName name="DT.DIS.BLAT.CD" localSheetId="31">#REF!</definedName>
    <definedName name="DT.DIS.BLAT.CD" localSheetId="41">#REF!</definedName>
    <definedName name="DT.DIS.BLAT.CD" localSheetId="4">#REF!</definedName>
    <definedName name="DT.DIS.BLAT.CD" localSheetId="46">#REF!</definedName>
    <definedName name="DT.DIS.BLAT.CD" localSheetId="47">#REF!</definedName>
    <definedName name="DT.DIS.BLAT.CD" localSheetId="48">#REF!</definedName>
    <definedName name="DT.DIS.BLAT.CD" localSheetId="49">#REF!</definedName>
    <definedName name="DT.DIS.BLAT.CD" localSheetId="50">#REF!</definedName>
    <definedName name="DT.DIS.BLAT.CD" localSheetId="51">#REF!</definedName>
    <definedName name="DT.DIS.BLAT.CD" localSheetId="53">#REF!</definedName>
    <definedName name="DT.DIS.BLAT.CD" localSheetId="54">#REF!</definedName>
    <definedName name="DT.DIS.BLAT.CD" localSheetId="56">#REF!</definedName>
    <definedName name="DT.DIS.BLAT.CD" localSheetId="57">#REF!</definedName>
    <definedName name="DT.DIS.BLAT.CD" localSheetId="58">#REF!</definedName>
    <definedName name="DT.DIS.BLAT.CD" localSheetId="60">#REF!</definedName>
    <definedName name="DT.DIS.BLAT.CD" localSheetId="61">#REF!</definedName>
    <definedName name="DT.DIS.BLAT.CD" localSheetId="62">#REF!</definedName>
    <definedName name="DT.DIS.BLAT.CD" localSheetId="63">#REF!</definedName>
    <definedName name="DT.DIS.BLAT.CD" localSheetId="64">#REF!</definedName>
    <definedName name="DT.DIS.BLAT.CD" localSheetId="66">#REF!</definedName>
    <definedName name="DT.DIS.BLAT.CD" localSheetId="67">#REF!</definedName>
    <definedName name="DT.DIS.BLAT.CD" localSheetId="68">#REF!</definedName>
    <definedName name="DT.DIS.BLAT.CD" localSheetId="69">#REF!</definedName>
    <definedName name="DT.DIS.BLAT.CD" localSheetId="71">#REF!</definedName>
    <definedName name="DT.DIS.BLAT.CD" localSheetId="72">#REF!</definedName>
    <definedName name="DT.DIS.BLAT.CD" localSheetId="73">#REF!</definedName>
    <definedName name="DT.DIS.BLAT.CD">#REF!</definedName>
    <definedName name="DT.DIS.DIMF.CD" localSheetId="1">#REF!</definedName>
    <definedName name="DT.DIS.DIMF.CD" localSheetId="11">#REF!</definedName>
    <definedName name="DT.DIS.DIMF.CD" localSheetId="12">#REF!</definedName>
    <definedName name="DT.DIS.DIMF.CD" localSheetId="13">#REF!</definedName>
    <definedName name="DT.DIS.DIMF.CD" localSheetId="23">#REF!</definedName>
    <definedName name="DT.DIS.DIMF.CD" localSheetId="24">#REF!</definedName>
    <definedName name="DT.DIS.DIMF.CD" localSheetId="26">#REF!</definedName>
    <definedName name="DT.DIS.DIMF.CD" localSheetId="28">#REF!</definedName>
    <definedName name="DT.DIS.DIMF.CD" localSheetId="29">#REF!</definedName>
    <definedName name="DT.DIS.DIMF.CD" localSheetId="31">#REF!</definedName>
    <definedName name="DT.DIS.DIMF.CD" localSheetId="41">#REF!</definedName>
    <definedName name="DT.DIS.DIMF.CD" localSheetId="4">#REF!</definedName>
    <definedName name="DT.DIS.DIMF.CD" localSheetId="46">#REF!</definedName>
    <definedName name="DT.DIS.DIMF.CD" localSheetId="47">#REF!</definedName>
    <definedName name="DT.DIS.DIMF.CD" localSheetId="48">#REF!</definedName>
    <definedName name="DT.DIS.DIMF.CD" localSheetId="49">#REF!</definedName>
    <definedName name="DT.DIS.DIMF.CD" localSheetId="50">#REF!</definedName>
    <definedName name="DT.DIS.DIMF.CD" localSheetId="51">#REF!</definedName>
    <definedName name="DT.DIS.DIMF.CD" localSheetId="53">#REF!</definedName>
    <definedName name="DT.DIS.DIMF.CD" localSheetId="54">#REF!</definedName>
    <definedName name="DT.DIS.DIMF.CD" localSheetId="56">#REF!</definedName>
    <definedName name="DT.DIS.DIMF.CD" localSheetId="57">#REF!</definedName>
    <definedName name="DT.DIS.DIMF.CD" localSheetId="58">#REF!</definedName>
    <definedName name="DT.DIS.DIMF.CD" localSheetId="60">#REF!</definedName>
    <definedName name="DT.DIS.DIMF.CD" localSheetId="61">#REF!</definedName>
    <definedName name="DT.DIS.DIMF.CD" localSheetId="62">#REF!</definedName>
    <definedName name="DT.DIS.DIMF.CD" localSheetId="63">#REF!</definedName>
    <definedName name="DT.DIS.DIMF.CD" localSheetId="64">#REF!</definedName>
    <definedName name="DT.DIS.DIMF.CD" localSheetId="66">#REF!</definedName>
    <definedName name="DT.DIS.DIMF.CD" localSheetId="67">#REF!</definedName>
    <definedName name="DT.DIS.DIMF.CD" localSheetId="68">#REF!</definedName>
    <definedName name="DT.DIS.DIMF.CD" localSheetId="69">#REF!</definedName>
    <definedName name="DT.DIS.DIMF.CD" localSheetId="71">#REF!</definedName>
    <definedName name="DT.DIS.DIMF.CD" localSheetId="72">#REF!</definedName>
    <definedName name="DT.DIS.DIMF.CD" localSheetId="73">#REF!</definedName>
    <definedName name="DT.DIS.DIMF.CD">#REF!</definedName>
    <definedName name="DT.DIS.DLXF.CD" localSheetId="1">#REF!</definedName>
    <definedName name="DT.DIS.DLXF.CD" localSheetId="11">#REF!</definedName>
    <definedName name="DT.DIS.DLXF.CD" localSheetId="12">#REF!</definedName>
    <definedName name="DT.DIS.DLXF.CD" localSheetId="13">#REF!</definedName>
    <definedName name="DT.DIS.DLXF.CD" localSheetId="23">#REF!</definedName>
    <definedName name="DT.DIS.DLXF.CD" localSheetId="24">#REF!</definedName>
    <definedName name="DT.DIS.DLXF.CD" localSheetId="26">#REF!</definedName>
    <definedName name="DT.DIS.DLXF.CD" localSheetId="28">#REF!</definedName>
    <definedName name="DT.DIS.DLXF.CD" localSheetId="29">#REF!</definedName>
    <definedName name="DT.DIS.DLXF.CD" localSheetId="31">#REF!</definedName>
    <definedName name="DT.DIS.DLXF.CD" localSheetId="41">#REF!</definedName>
    <definedName name="DT.DIS.DLXF.CD" localSheetId="4">#REF!</definedName>
    <definedName name="DT.DIS.DLXF.CD" localSheetId="46">#REF!</definedName>
    <definedName name="DT.DIS.DLXF.CD" localSheetId="47">#REF!</definedName>
    <definedName name="DT.DIS.DLXF.CD" localSheetId="48">#REF!</definedName>
    <definedName name="DT.DIS.DLXF.CD" localSheetId="49">#REF!</definedName>
    <definedName name="DT.DIS.DLXF.CD" localSheetId="50">#REF!</definedName>
    <definedName name="DT.DIS.DLXF.CD" localSheetId="51">#REF!</definedName>
    <definedName name="DT.DIS.DLXF.CD" localSheetId="53">#REF!</definedName>
    <definedName name="DT.DIS.DLXF.CD" localSheetId="54">#REF!</definedName>
    <definedName name="DT.DIS.DLXF.CD" localSheetId="56">#REF!</definedName>
    <definedName name="DT.DIS.DLXF.CD" localSheetId="57">#REF!</definedName>
    <definedName name="DT.DIS.DLXF.CD" localSheetId="58">#REF!</definedName>
    <definedName name="DT.DIS.DLXF.CD" localSheetId="60">#REF!</definedName>
    <definedName name="DT.DIS.DLXF.CD" localSheetId="61">#REF!</definedName>
    <definedName name="DT.DIS.DLXF.CD" localSheetId="62">#REF!</definedName>
    <definedName name="DT.DIS.DLXF.CD" localSheetId="63">#REF!</definedName>
    <definedName name="DT.DIS.DLXF.CD" localSheetId="64">#REF!</definedName>
    <definedName name="DT.DIS.DLXF.CD" localSheetId="66">#REF!</definedName>
    <definedName name="DT.DIS.DLXF.CD" localSheetId="67">#REF!</definedName>
    <definedName name="DT.DIS.DLXF.CD" localSheetId="68">#REF!</definedName>
    <definedName name="DT.DIS.DLXF.CD" localSheetId="69">#REF!</definedName>
    <definedName name="DT.DIS.DLXF.CD" localSheetId="71">#REF!</definedName>
    <definedName name="DT.DIS.DLXF.CD" localSheetId="72">#REF!</definedName>
    <definedName name="DT.DIS.DLXF.CD" localSheetId="73">#REF!</definedName>
    <definedName name="DT.DIS.DLXF.CD">#REF!</definedName>
    <definedName name="DT.DIS.DPNG.CD" localSheetId="1">#REF!</definedName>
    <definedName name="DT.DIS.DPNG.CD" localSheetId="11">#REF!</definedName>
    <definedName name="DT.DIS.DPNG.CD" localSheetId="12">#REF!</definedName>
    <definedName name="DT.DIS.DPNG.CD" localSheetId="13">#REF!</definedName>
    <definedName name="DT.DIS.DPNG.CD" localSheetId="23">#REF!</definedName>
    <definedName name="DT.DIS.DPNG.CD" localSheetId="24">#REF!</definedName>
    <definedName name="DT.DIS.DPNG.CD" localSheetId="26">#REF!</definedName>
    <definedName name="DT.DIS.DPNG.CD" localSheetId="28">#REF!</definedName>
    <definedName name="DT.DIS.DPNG.CD" localSheetId="29">#REF!</definedName>
    <definedName name="DT.DIS.DPNG.CD" localSheetId="31">#REF!</definedName>
    <definedName name="DT.DIS.DPNG.CD" localSheetId="41">#REF!</definedName>
    <definedName name="DT.DIS.DPNG.CD" localSheetId="4">#REF!</definedName>
    <definedName name="DT.DIS.DPNG.CD" localSheetId="46">#REF!</definedName>
    <definedName name="DT.DIS.DPNG.CD" localSheetId="47">#REF!</definedName>
    <definedName name="DT.DIS.DPNG.CD" localSheetId="48">#REF!</definedName>
    <definedName name="DT.DIS.DPNG.CD" localSheetId="49">#REF!</definedName>
    <definedName name="DT.DIS.DPNG.CD" localSheetId="50">#REF!</definedName>
    <definedName name="DT.DIS.DPNG.CD" localSheetId="51">#REF!</definedName>
    <definedName name="DT.DIS.DPNG.CD" localSheetId="53">#REF!</definedName>
    <definedName name="DT.DIS.DPNG.CD" localSheetId="54">#REF!</definedName>
    <definedName name="DT.DIS.DPNG.CD" localSheetId="56">#REF!</definedName>
    <definedName name="DT.DIS.DPNG.CD" localSheetId="57">#REF!</definedName>
    <definedName name="DT.DIS.DPNG.CD" localSheetId="58">#REF!</definedName>
    <definedName name="DT.DIS.DPNG.CD" localSheetId="60">#REF!</definedName>
    <definedName name="DT.DIS.DPNG.CD" localSheetId="61">#REF!</definedName>
    <definedName name="DT.DIS.DPNG.CD" localSheetId="62">#REF!</definedName>
    <definedName name="DT.DIS.DPNG.CD" localSheetId="63">#REF!</definedName>
    <definedName name="DT.DIS.DPNG.CD" localSheetId="64">#REF!</definedName>
    <definedName name="DT.DIS.DPNG.CD" localSheetId="66">#REF!</definedName>
    <definedName name="DT.DIS.DPNG.CD" localSheetId="67">#REF!</definedName>
    <definedName name="DT.DIS.DPNG.CD" localSheetId="68">#REF!</definedName>
    <definedName name="DT.DIS.DPNG.CD" localSheetId="69">#REF!</definedName>
    <definedName name="DT.DIS.DPNG.CD" localSheetId="71">#REF!</definedName>
    <definedName name="DT.DIS.DPNG.CD" localSheetId="72">#REF!</definedName>
    <definedName name="DT.DIS.DPNG.CD" localSheetId="73">#REF!</definedName>
    <definedName name="DT.DIS.DPNG.CD">#REF!</definedName>
    <definedName name="DT.DIS.DRSA.CD" localSheetId="1">#REF!</definedName>
    <definedName name="DT.DIS.DRSA.CD" localSheetId="11">#REF!</definedName>
    <definedName name="DT.DIS.DRSA.CD" localSheetId="12">#REF!</definedName>
    <definedName name="DT.DIS.DRSA.CD" localSheetId="13">#REF!</definedName>
    <definedName name="DT.DIS.DRSA.CD" localSheetId="23">#REF!</definedName>
    <definedName name="DT.DIS.DRSA.CD" localSheetId="24">#REF!</definedName>
    <definedName name="DT.DIS.DRSA.CD" localSheetId="26">#REF!</definedName>
    <definedName name="DT.DIS.DRSA.CD" localSheetId="28">#REF!</definedName>
    <definedName name="DT.DIS.DRSA.CD" localSheetId="29">#REF!</definedName>
    <definedName name="DT.DIS.DRSA.CD" localSheetId="31">#REF!</definedName>
    <definedName name="DT.DIS.DRSA.CD" localSheetId="41">#REF!</definedName>
    <definedName name="DT.DIS.DRSA.CD" localSheetId="4">#REF!</definedName>
    <definedName name="DT.DIS.DRSA.CD" localSheetId="46">#REF!</definedName>
    <definedName name="DT.DIS.DRSA.CD" localSheetId="47">#REF!</definedName>
    <definedName name="DT.DIS.DRSA.CD" localSheetId="48">#REF!</definedName>
    <definedName name="DT.DIS.DRSA.CD" localSheetId="49">#REF!</definedName>
    <definedName name="DT.DIS.DRSA.CD" localSheetId="50">#REF!</definedName>
    <definedName name="DT.DIS.DRSA.CD" localSheetId="51">#REF!</definedName>
    <definedName name="DT.DIS.DRSA.CD" localSheetId="53">#REF!</definedName>
    <definedName name="DT.DIS.DRSA.CD" localSheetId="54">#REF!</definedName>
    <definedName name="DT.DIS.DRSA.CD" localSheetId="56">#REF!</definedName>
    <definedName name="DT.DIS.DRSA.CD" localSheetId="57">#REF!</definedName>
    <definedName name="DT.DIS.DRSA.CD" localSheetId="58">#REF!</definedName>
    <definedName name="DT.DIS.DRSA.CD" localSheetId="60">#REF!</definedName>
    <definedName name="DT.DIS.DRSA.CD" localSheetId="61">#REF!</definedName>
    <definedName name="DT.DIS.DRSA.CD" localSheetId="62">#REF!</definedName>
    <definedName name="DT.DIS.DRSA.CD" localSheetId="63">#REF!</definedName>
    <definedName name="DT.DIS.DRSA.CD" localSheetId="64">#REF!</definedName>
    <definedName name="DT.DIS.DRSA.CD" localSheetId="66">#REF!</definedName>
    <definedName name="DT.DIS.DRSA.CD" localSheetId="67">#REF!</definedName>
    <definedName name="DT.DIS.DRSA.CD" localSheetId="68">#REF!</definedName>
    <definedName name="DT.DIS.DRSA.CD" localSheetId="69">#REF!</definedName>
    <definedName name="DT.DIS.DRSA.CD" localSheetId="71">#REF!</definedName>
    <definedName name="DT.DIS.DRSA.CD" localSheetId="72">#REF!</definedName>
    <definedName name="DT.DIS.DRSA.CD" localSheetId="73">#REF!</definedName>
    <definedName name="DT.DIS.DRSA.CD">#REF!</definedName>
    <definedName name="DT.DIS.DRSP.CD" localSheetId="1">#REF!</definedName>
    <definedName name="DT.DIS.DRSP.CD" localSheetId="11">#REF!</definedName>
    <definedName name="DT.DIS.DRSP.CD" localSheetId="12">#REF!</definedName>
    <definedName name="DT.DIS.DRSP.CD" localSheetId="13">#REF!</definedName>
    <definedName name="DT.DIS.DRSP.CD" localSheetId="23">#REF!</definedName>
    <definedName name="DT.DIS.DRSP.CD" localSheetId="24">#REF!</definedName>
    <definedName name="DT.DIS.DRSP.CD" localSheetId="26">#REF!</definedName>
    <definedName name="DT.DIS.DRSP.CD" localSheetId="28">#REF!</definedName>
    <definedName name="DT.DIS.DRSP.CD" localSheetId="29">#REF!</definedName>
    <definedName name="DT.DIS.DRSP.CD" localSheetId="31">#REF!</definedName>
    <definedName name="DT.DIS.DRSP.CD" localSheetId="41">#REF!</definedName>
    <definedName name="DT.DIS.DRSP.CD" localSheetId="4">#REF!</definedName>
    <definedName name="DT.DIS.DRSP.CD" localSheetId="46">#REF!</definedName>
    <definedName name="DT.DIS.DRSP.CD" localSheetId="47">#REF!</definedName>
    <definedName name="DT.DIS.DRSP.CD" localSheetId="48">#REF!</definedName>
    <definedName name="DT.DIS.DRSP.CD" localSheetId="49">#REF!</definedName>
    <definedName name="DT.DIS.DRSP.CD" localSheetId="50">#REF!</definedName>
    <definedName name="DT.DIS.DRSP.CD" localSheetId="51">#REF!</definedName>
    <definedName name="DT.DIS.DRSP.CD" localSheetId="53">#REF!</definedName>
    <definedName name="DT.DIS.DRSP.CD" localSheetId="54">#REF!</definedName>
    <definedName name="DT.DIS.DRSP.CD" localSheetId="56">#REF!</definedName>
    <definedName name="DT.DIS.DRSP.CD" localSheetId="57">#REF!</definedName>
    <definedName name="DT.DIS.DRSP.CD" localSheetId="58">#REF!</definedName>
    <definedName name="DT.DIS.DRSP.CD" localSheetId="60">#REF!</definedName>
    <definedName name="DT.DIS.DRSP.CD" localSheetId="61">#REF!</definedName>
    <definedName name="DT.DIS.DRSP.CD" localSheetId="62">#REF!</definedName>
    <definedName name="DT.DIS.DRSP.CD" localSheetId="63">#REF!</definedName>
    <definedName name="DT.DIS.DRSP.CD" localSheetId="64">#REF!</definedName>
    <definedName name="DT.DIS.DRSP.CD" localSheetId="66">#REF!</definedName>
    <definedName name="DT.DIS.DRSP.CD" localSheetId="67">#REF!</definedName>
    <definedName name="DT.DIS.DRSP.CD" localSheetId="68">#REF!</definedName>
    <definedName name="DT.DIS.DRSP.CD" localSheetId="69">#REF!</definedName>
    <definedName name="DT.DIS.DRSP.CD" localSheetId="71">#REF!</definedName>
    <definedName name="DT.DIS.DRSP.CD" localSheetId="72">#REF!</definedName>
    <definedName name="DT.DIS.DRSP.CD" localSheetId="73">#REF!</definedName>
    <definedName name="DT.DIS.DRSP.CD">#REF!</definedName>
    <definedName name="DT.DIS.DSTC.CD" localSheetId="1">#REF!</definedName>
    <definedName name="DT.DIS.DSTC.CD" localSheetId="11">#REF!</definedName>
    <definedName name="DT.DIS.DSTC.CD" localSheetId="12">#REF!</definedName>
    <definedName name="DT.DIS.DSTC.CD" localSheetId="13">#REF!</definedName>
    <definedName name="DT.DIS.DSTC.CD" localSheetId="23">#REF!</definedName>
    <definedName name="DT.DIS.DSTC.CD" localSheetId="24">#REF!</definedName>
    <definedName name="DT.DIS.DSTC.CD" localSheetId="26">#REF!</definedName>
    <definedName name="DT.DIS.DSTC.CD" localSheetId="28">#REF!</definedName>
    <definedName name="DT.DIS.DSTC.CD" localSheetId="29">#REF!</definedName>
    <definedName name="DT.DIS.DSTC.CD" localSheetId="31">#REF!</definedName>
    <definedName name="DT.DIS.DSTC.CD" localSheetId="41">#REF!</definedName>
    <definedName name="DT.DIS.DSTC.CD" localSheetId="4">#REF!</definedName>
    <definedName name="DT.DIS.DSTC.CD" localSheetId="46">#REF!</definedName>
    <definedName name="DT.DIS.DSTC.CD" localSheetId="47">#REF!</definedName>
    <definedName name="DT.DIS.DSTC.CD" localSheetId="48">#REF!</definedName>
    <definedName name="DT.DIS.DSTC.CD" localSheetId="49">#REF!</definedName>
    <definedName name="DT.DIS.DSTC.CD" localSheetId="50">#REF!</definedName>
    <definedName name="DT.DIS.DSTC.CD" localSheetId="51">#REF!</definedName>
    <definedName name="DT.DIS.DSTC.CD" localSheetId="53">#REF!</definedName>
    <definedName name="DT.DIS.DSTC.CD" localSheetId="54">#REF!</definedName>
    <definedName name="DT.DIS.DSTC.CD" localSheetId="56">#REF!</definedName>
    <definedName name="DT.DIS.DSTC.CD" localSheetId="57">#REF!</definedName>
    <definedName name="DT.DIS.DSTC.CD" localSheetId="58">#REF!</definedName>
    <definedName name="DT.DIS.DSTC.CD" localSheetId="60">#REF!</definedName>
    <definedName name="DT.DIS.DSTC.CD" localSheetId="61">#REF!</definedName>
    <definedName name="DT.DIS.DSTC.CD" localSheetId="62">#REF!</definedName>
    <definedName name="DT.DIS.DSTC.CD" localSheetId="63">#REF!</definedName>
    <definedName name="DT.DIS.DSTC.CD" localSheetId="64">#REF!</definedName>
    <definedName name="DT.DIS.DSTC.CD" localSheetId="66">#REF!</definedName>
    <definedName name="DT.DIS.DSTC.CD" localSheetId="67">#REF!</definedName>
    <definedName name="DT.DIS.DSTC.CD" localSheetId="68">#REF!</definedName>
    <definedName name="DT.DIS.DSTC.CD" localSheetId="69">#REF!</definedName>
    <definedName name="DT.DIS.DSTC.CD" localSheetId="71">#REF!</definedName>
    <definedName name="DT.DIS.DSTC.CD" localSheetId="72">#REF!</definedName>
    <definedName name="DT.DIS.DSTC.CD" localSheetId="73">#REF!</definedName>
    <definedName name="DT.DIS.DSTC.CD">#REF!</definedName>
    <definedName name="DT.DIS.MIBR.CD" localSheetId="1">#REF!</definedName>
    <definedName name="DT.DIS.MIBR.CD" localSheetId="11">#REF!</definedName>
    <definedName name="DT.DIS.MIBR.CD" localSheetId="12">#REF!</definedName>
    <definedName name="DT.DIS.MIBR.CD" localSheetId="13">#REF!</definedName>
    <definedName name="DT.DIS.MIBR.CD" localSheetId="23">#REF!</definedName>
    <definedName name="DT.DIS.MIBR.CD" localSheetId="24">#REF!</definedName>
    <definedName name="DT.DIS.MIBR.CD" localSheetId="26">#REF!</definedName>
    <definedName name="DT.DIS.MIBR.CD" localSheetId="28">#REF!</definedName>
    <definedName name="DT.DIS.MIBR.CD" localSheetId="29">#REF!</definedName>
    <definedName name="DT.DIS.MIBR.CD" localSheetId="31">#REF!</definedName>
    <definedName name="DT.DIS.MIBR.CD" localSheetId="41">#REF!</definedName>
    <definedName name="DT.DIS.MIBR.CD" localSheetId="4">#REF!</definedName>
    <definedName name="DT.DIS.MIBR.CD" localSheetId="46">#REF!</definedName>
    <definedName name="DT.DIS.MIBR.CD" localSheetId="47">#REF!</definedName>
    <definedName name="DT.DIS.MIBR.CD" localSheetId="48">#REF!</definedName>
    <definedName name="DT.DIS.MIBR.CD" localSheetId="49">#REF!</definedName>
    <definedName name="DT.DIS.MIBR.CD" localSheetId="50">#REF!</definedName>
    <definedName name="DT.DIS.MIBR.CD" localSheetId="51">#REF!</definedName>
    <definedName name="DT.DIS.MIBR.CD" localSheetId="53">#REF!</definedName>
    <definedName name="DT.DIS.MIBR.CD" localSheetId="54">#REF!</definedName>
    <definedName name="DT.DIS.MIBR.CD" localSheetId="56">#REF!</definedName>
    <definedName name="DT.DIS.MIBR.CD" localSheetId="57">#REF!</definedName>
    <definedName name="DT.DIS.MIBR.CD" localSheetId="58">#REF!</definedName>
    <definedName name="DT.DIS.MIBR.CD" localSheetId="60">#REF!</definedName>
    <definedName name="DT.DIS.MIBR.CD" localSheetId="61">#REF!</definedName>
    <definedName name="DT.DIS.MIBR.CD" localSheetId="62">#REF!</definedName>
    <definedName name="DT.DIS.MIBR.CD" localSheetId="63">#REF!</definedName>
    <definedName name="DT.DIS.MIBR.CD" localSheetId="64">#REF!</definedName>
    <definedName name="DT.DIS.MIBR.CD" localSheetId="66">#REF!</definedName>
    <definedName name="DT.DIS.MIBR.CD" localSheetId="67">#REF!</definedName>
    <definedName name="DT.DIS.MIBR.CD" localSheetId="68">#REF!</definedName>
    <definedName name="DT.DIS.MIBR.CD" localSheetId="69">#REF!</definedName>
    <definedName name="DT.DIS.MIBR.CD" localSheetId="71">#REF!</definedName>
    <definedName name="DT.DIS.MIBR.CD" localSheetId="72">#REF!</definedName>
    <definedName name="DT.DIS.MIBR.CD" localSheetId="73">#REF!</definedName>
    <definedName name="DT.DIS.MIBR.CD">#REF!</definedName>
    <definedName name="DT.DIS.MIDA.CD" localSheetId="1">#REF!</definedName>
    <definedName name="DT.DIS.MIDA.CD" localSheetId="11">#REF!</definedName>
    <definedName name="DT.DIS.MIDA.CD" localSheetId="12">#REF!</definedName>
    <definedName name="DT.DIS.MIDA.CD" localSheetId="13">#REF!</definedName>
    <definedName name="DT.DIS.MIDA.CD" localSheetId="23">#REF!</definedName>
    <definedName name="DT.DIS.MIDA.CD" localSheetId="24">#REF!</definedName>
    <definedName name="DT.DIS.MIDA.CD" localSheetId="26">#REF!</definedName>
    <definedName name="DT.DIS.MIDA.CD" localSheetId="28">#REF!</definedName>
    <definedName name="DT.DIS.MIDA.CD" localSheetId="29">#REF!</definedName>
    <definedName name="DT.DIS.MIDA.CD" localSheetId="31">#REF!</definedName>
    <definedName name="DT.DIS.MIDA.CD" localSheetId="41">#REF!</definedName>
    <definedName name="DT.DIS.MIDA.CD" localSheetId="4">#REF!</definedName>
    <definedName name="DT.DIS.MIDA.CD" localSheetId="46">#REF!</definedName>
    <definedName name="DT.DIS.MIDA.CD" localSheetId="47">#REF!</definedName>
    <definedName name="DT.DIS.MIDA.CD" localSheetId="48">#REF!</definedName>
    <definedName name="DT.DIS.MIDA.CD" localSheetId="49">#REF!</definedName>
    <definedName name="DT.DIS.MIDA.CD" localSheetId="50">#REF!</definedName>
    <definedName name="DT.DIS.MIDA.CD" localSheetId="51">#REF!</definedName>
    <definedName name="DT.DIS.MIDA.CD" localSheetId="53">#REF!</definedName>
    <definedName name="DT.DIS.MIDA.CD" localSheetId="54">#REF!</definedName>
    <definedName name="DT.DIS.MIDA.CD" localSheetId="56">#REF!</definedName>
    <definedName name="DT.DIS.MIDA.CD" localSheetId="57">#REF!</definedName>
    <definedName name="DT.DIS.MIDA.CD" localSheetId="58">#REF!</definedName>
    <definedName name="DT.DIS.MIDA.CD" localSheetId="60">#REF!</definedName>
    <definedName name="DT.DIS.MIDA.CD" localSheetId="61">#REF!</definedName>
    <definedName name="DT.DIS.MIDA.CD" localSheetId="62">#REF!</definedName>
    <definedName name="DT.DIS.MIDA.CD" localSheetId="63">#REF!</definedName>
    <definedName name="DT.DIS.MIDA.CD" localSheetId="64">#REF!</definedName>
    <definedName name="DT.DIS.MIDA.CD" localSheetId="66">#REF!</definedName>
    <definedName name="DT.DIS.MIDA.CD" localSheetId="67">#REF!</definedName>
    <definedName name="DT.DIS.MIDA.CD" localSheetId="68">#REF!</definedName>
    <definedName name="DT.DIS.MIDA.CD" localSheetId="69">#REF!</definedName>
    <definedName name="DT.DIS.MIDA.CD" localSheetId="71">#REF!</definedName>
    <definedName name="DT.DIS.MIDA.CD" localSheetId="72">#REF!</definedName>
    <definedName name="DT.DIS.MIDA.CD" localSheetId="73">#REF!</definedName>
    <definedName name="DT.DIS.MIDA.CD">#REF!</definedName>
    <definedName name="DT.DIS.MLAT.CD" localSheetId="1">#REF!</definedName>
    <definedName name="DT.DIS.MLAT.CD" localSheetId="11">#REF!</definedName>
    <definedName name="DT.DIS.MLAT.CD" localSheetId="12">#REF!</definedName>
    <definedName name="DT.DIS.MLAT.CD" localSheetId="13">#REF!</definedName>
    <definedName name="DT.DIS.MLAT.CD" localSheetId="23">#REF!</definedName>
    <definedName name="DT.DIS.MLAT.CD" localSheetId="24">#REF!</definedName>
    <definedName name="DT.DIS.MLAT.CD" localSheetId="26">#REF!</definedName>
    <definedName name="DT.DIS.MLAT.CD" localSheetId="28">#REF!</definedName>
    <definedName name="DT.DIS.MLAT.CD" localSheetId="29">#REF!</definedName>
    <definedName name="DT.DIS.MLAT.CD" localSheetId="31">#REF!</definedName>
    <definedName name="DT.DIS.MLAT.CD" localSheetId="41">#REF!</definedName>
    <definedName name="DT.DIS.MLAT.CD" localSheetId="4">#REF!</definedName>
    <definedName name="DT.DIS.MLAT.CD" localSheetId="46">#REF!</definedName>
    <definedName name="DT.DIS.MLAT.CD" localSheetId="47">#REF!</definedName>
    <definedName name="DT.DIS.MLAT.CD" localSheetId="48">#REF!</definedName>
    <definedName name="DT.DIS.MLAT.CD" localSheetId="49">#REF!</definedName>
    <definedName name="DT.DIS.MLAT.CD" localSheetId="50">#REF!</definedName>
    <definedName name="DT.DIS.MLAT.CD" localSheetId="51">#REF!</definedName>
    <definedName name="DT.DIS.MLAT.CD" localSheetId="53">#REF!</definedName>
    <definedName name="DT.DIS.MLAT.CD" localSheetId="54">#REF!</definedName>
    <definedName name="DT.DIS.MLAT.CD" localSheetId="56">#REF!</definedName>
    <definedName name="DT.DIS.MLAT.CD" localSheetId="57">#REF!</definedName>
    <definedName name="DT.DIS.MLAT.CD" localSheetId="58">#REF!</definedName>
    <definedName name="DT.DIS.MLAT.CD" localSheetId="60">#REF!</definedName>
    <definedName name="DT.DIS.MLAT.CD" localSheetId="61">#REF!</definedName>
    <definedName name="DT.DIS.MLAT.CD" localSheetId="62">#REF!</definedName>
    <definedName name="DT.DIS.MLAT.CD" localSheetId="63">#REF!</definedName>
    <definedName name="DT.DIS.MLAT.CD" localSheetId="64">#REF!</definedName>
    <definedName name="DT.DIS.MLAT.CD" localSheetId="66">#REF!</definedName>
    <definedName name="DT.DIS.MLAT.CD" localSheetId="67">#REF!</definedName>
    <definedName name="DT.DIS.MLAT.CD" localSheetId="68">#REF!</definedName>
    <definedName name="DT.DIS.MLAT.CD" localSheetId="69">#REF!</definedName>
    <definedName name="DT.DIS.MLAT.CD" localSheetId="71">#REF!</definedName>
    <definedName name="DT.DIS.MLAT.CD" localSheetId="72">#REF!</definedName>
    <definedName name="DT.DIS.MLAT.CD" localSheetId="73">#REF!</definedName>
    <definedName name="DT.DIS.MLAT.CD">#REF!</definedName>
    <definedName name="DT.DIS.PBND.CD" localSheetId="1">#REF!</definedName>
    <definedName name="DT.DIS.PBND.CD" localSheetId="11">#REF!</definedName>
    <definedName name="DT.DIS.PBND.CD" localSheetId="12">#REF!</definedName>
    <definedName name="DT.DIS.PBND.CD" localSheetId="13">#REF!</definedName>
    <definedName name="DT.DIS.PBND.CD" localSheetId="23">#REF!</definedName>
    <definedName name="DT.DIS.PBND.CD" localSheetId="24">#REF!</definedName>
    <definedName name="DT.DIS.PBND.CD" localSheetId="26">#REF!</definedName>
    <definedName name="DT.DIS.PBND.CD" localSheetId="28">#REF!</definedName>
    <definedName name="DT.DIS.PBND.CD" localSheetId="29">#REF!</definedName>
    <definedName name="DT.DIS.PBND.CD" localSheetId="31">#REF!</definedName>
    <definedName name="DT.DIS.PBND.CD" localSheetId="41">#REF!</definedName>
    <definedName name="DT.DIS.PBND.CD" localSheetId="4">#REF!</definedName>
    <definedName name="DT.DIS.PBND.CD" localSheetId="46">#REF!</definedName>
    <definedName name="DT.DIS.PBND.CD" localSheetId="47">#REF!</definedName>
    <definedName name="DT.DIS.PBND.CD" localSheetId="48">#REF!</definedName>
    <definedName name="DT.DIS.PBND.CD" localSheetId="49">#REF!</definedName>
    <definedName name="DT.DIS.PBND.CD" localSheetId="50">#REF!</definedName>
    <definedName name="DT.DIS.PBND.CD" localSheetId="51">#REF!</definedName>
    <definedName name="DT.DIS.PBND.CD" localSheetId="53">#REF!</definedName>
    <definedName name="DT.DIS.PBND.CD" localSheetId="54">#REF!</definedName>
    <definedName name="DT.DIS.PBND.CD" localSheetId="56">#REF!</definedName>
    <definedName name="DT.DIS.PBND.CD" localSheetId="57">#REF!</definedName>
    <definedName name="DT.DIS.PBND.CD" localSheetId="58">#REF!</definedName>
    <definedName name="DT.DIS.PBND.CD" localSheetId="60">#REF!</definedName>
    <definedName name="DT.DIS.PBND.CD" localSheetId="61">#REF!</definedName>
    <definedName name="DT.DIS.PBND.CD" localSheetId="62">#REF!</definedName>
    <definedName name="DT.DIS.PBND.CD" localSheetId="63">#REF!</definedName>
    <definedName name="DT.DIS.PBND.CD" localSheetId="64">#REF!</definedName>
    <definedName name="DT.DIS.PBND.CD" localSheetId="66">#REF!</definedName>
    <definedName name="DT.DIS.PBND.CD" localSheetId="67">#REF!</definedName>
    <definedName name="DT.DIS.PBND.CD" localSheetId="68">#REF!</definedName>
    <definedName name="DT.DIS.PBND.CD" localSheetId="69">#REF!</definedName>
    <definedName name="DT.DIS.PBND.CD" localSheetId="71">#REF!</definedName>
    <definedName name="DT.DIS.PBND.CD" localSheetId="72">#REF!</definedName>
    <definedName name="DT.DIS.PBND.CD" localSheetId="73">#REF!</definedName>
    <definedName name="DT.DIS.PBND.CD">#REF!</definedName>
    <definedName name="DT.DIS.PRVT.CD" localSheetId="1">#REF!</definedName>
    <definedName name="DT.DIS.PRVT.CD" localSheetId="11">#REF!</definedName>
    <definedName name="DT.DIS.PRVT.CD" localSheetId="12">#REF!</definedName>
    <definedName name="DT.DIS.PRVT.CD" localSheetId="13">#REF!</definedName>
    <definedName name="DT.DIS.PRVT.CD" localSheetId="23">#REF!</definedName>
    <definedName name="DT.DIS.PRVT.CD" localSheetId="24">#REF!</definedName>
    <definedName name="DT.DIS.PRVT.CD" localSheetId="26">#REF!</definedName>
    <definedName name="DT.DIS.PRVT.CD" localSheetId="28">#REF!</definedName>
    <definedName name="DT.DIS.PRVT.CD" localSheetId="29">#REF!</definedName>
    <definedName name="DT.DIS.PRVT.CD" localSheetId="31">#REF!</definedName>
    <definedName name="DT.DIS.PRVT.CD" localSheetId="41">#REF!</definedName>
    <definedName name="DT.DIS.PRVT.CD" localSheetId="4">#REF!</definedName>
    <definedName name="DT.DIS.PRVT.CD" localSheetId="46">#REF!</definedName>
    <definedName name="DT.DIS.PRVT.CD" localSheetId="47">#REF!</definedName>
    <definedName name="DT.DIS.PRVT.CD" localSheetId="48">#REF!</definedName>
    <definedName name="DT.DIS.PRVT.CD" localSheetId="49">#REF!</definedName>
    <definedName name="DT.DIS.PRVT.CD" localSheetId="50">#REF!</definedName>
    <definedName name="DT.DIS.PRVT.CD" localSheetId="51">#REF!</definedName>
    <definedName name="DT.DIS.PRVT.CD" localSheetId="53">#REF!</definedName>
    <definedName name="DT.DIS.PRVT.CD" localSheetId="54">#REF!</definedName>
    <definedName name="DT.DIS.PRVT.CD" localSheetId="56">#REF!</definedName>
    <definedName name="DT.DIS.PRVT.CD" localSheetId="57">#REF!</definedName>
    <definedName name="DT.DIS.PRVT.CD" localSheetId="58">#REF!</definedName>
    <definedName name="DT.DIS.PRVT.CD" localSheetId="60">#REF!</definedName>
    <definedName name="DT.DIS.PRVT.CD" localSheetId="61">#REF!</definedName>
    <definedName name="DT.DIS.PRVT.CD" localSheetId="62">#REF!</definedName>
    <definedName name="DT.DIS.PRVT.CD" localSheetId="63">#REF!</definedName>
    <definedName name="DT.DIS.PRVT.CD" localSheetId="64">#REF!</definedName>
    <definedName name="DT.DIS.PRVT.CD" localSheetId="66">#REF!</definedName>
    <definedName name="DT.DIS.PRVT.CD" localSheetId="67">#REF!</definedName>
    <definedName name="DT.DIS.PRVT.CD" localSheetId="68">#REF!</definedName>
    <definedName name="DT.DIS.PRVT.CD" localSheetId="69">#REF!</definedName>
    <definedName name="DT.DIS.PRVT.CD" localSheetId="71">#REF!</definedName>
    <definedName name="DT.DIS.PRVT.CD" localSheetId="72">#REF!</definedName>
    <definedName name="DT.DIS.PRVT.CD" localSheetId="73">#REF!</definedName>
    <definedName name="DT.DIS.PRVT.CD">#REF!</definedName>
    <definedName name="DT.DNA.DLXF.CD" localSheetId="1">#REF!</definedName>
    <definedName name="DT.DNA.DLXF.CD" localSheetId="11">#REF!</definedName>
    <definedName name="DT.DNA.DLXF.CD" localSheetId="12">#REF!</definedName>
    <definedName name="DT.DNA.DLXF.CD" localSheetId="13">#REF!</definedName>
    <definedName name="DT.DNA.DLXF.CD" localSheetId="23">#REF!</definedName>
    <definedName name="DT.DNA.DLXF.CD" localSheetId="24">#REF!</definedName>
    <definedName name="DT.DNA.DLXF.CD" localSheetId="26">#REF!</definedName>
    <definedName name="DT.DNA.DLXF.CD" localSheetId="28">#REF!</definedName>
    <definedName name="DT.DNA.DLXF.CD" localSheetId="29">#REF!</definedName>
    <definedName name="DT.DNA.DLXF.CD" localSheetId="31">#REF!</definedName>
    <definedName name="DT.DNA.DLXF.CD" localSheetId="41">#REF!</definedName>
    <definedName name="DT.DNA.DLXF.CD" localSheetId="4">#REF!</definedName>
    <definedName name="DT.DNA.DLXF.CD" localSheetId="46">#REF!</definedName>
    <definedName name="DT.DNA.DLXF.CD" localSheetId="47">#REF!</definedName>
    <definedName name="DT.DNA.DLXF.CD" localSheetId="48">#REF!</definedName>
    <definedName name="DT.DNA.DLXF.CD" localSheetId="49">#REF!</definedName>
    <definedName name="DT.DNA.DLXF.CD" localSheetId="50">#REF!</definedName>
    <definedName name="DT.DNA.DLXF.CD" localSheetId="51">#REF!</definedName>
    <definedName name="DT.DNA.DLXF.CD" localSheetId="53">#REF!</definedName>
    <definedName name="DT.DNA.DLXF.CD" localSheetId="54">#REF!</definedName>
    <definedName name="DT.DNA.DLXF.CD" localSheetId="56">#REF!</definedName>
    <definedName name="DT.DNA.DLXF.CD" localSheetId="57">#REF!</definedName>
    <definedName name="DT.DNA.DLXF.CD" localSheetId="58">#REF!</definedName>
    <definedName name="DT.DNA.DLXF.CD" localSheetId="60">#REF!</definedName>
    <definedName name="DT.DNA.DLXF.CD" localSheetId="61">#REF!</definedName>
    <definedName name="DT.DNA.DLXF.CD" localSheetId="62">#REF!</definedName>
    <definedName name="DT.DNA.DLXF.CD" localSheetId="63">#REF!</definedName>
    <definedName name="DT.DNA.DLXF.CD" localSheetId="64">#REF!</definedName>
    <definedName name="DT.DNA.DLXF.CD" localSheetId="66">#REF!</definedName>
    <definedName name="DT.DNA.DLXF.CD" localSheetId="67">#REF!</definedName>
    <definedName name="DT.DNA.DLXF.CD" localSheetId="68">#REF!</definedName>
    <definedName name="DT.DNA.DLXF.CD" localSheetId="69">#REF!</definedName>
    <definedName name="DT.DNA.DLXF.CD" localSheetId="71">#REF!</definedName>
    <definedName name="DT.DNA.DLXF.CD" localSheetId="72">#REF!</definedName>
    <definedName name="DT.DNA.DLXF.CD" localSheetId="73">#REF!</definedName>
    <definedName name="DT.DNA.DLXF.CD">#REF!</definedName>
    <definedName name="DT.DNI.DSTC.CD" localSheetId="1">#REF!</definedName>
    <definedName name="DT.DNI.DSTC.CD" localSheetId="11">#REF!</definedName>
    <definedName name="DT.DNI.DSTC.CD" localSheetId="12">#REF!</definedName>
    <definedName name="DT.DNI.DSTC.CD" localSheetId="13">#REF!</definedName>
    <definedName name="DT.DNI.DSTC.CD" localSheetId="23">#REF!</definedName>
    <definedName name="DT.DNI.DSTC.CD" localSheetId="24">#REF!</definedName>
    <definedName name="DT.DNI.DSTC.CD" localSheetId="26">#REF!</definedName>
    <definedName name="DT.DNI.DSTC.CD" localSheetId="28">#REF!</definedName>
    <definedName name="DT.DNI.DSTC.CD" localSheetId="29">#REF!</definedName>
    <definedName name="DT.DNI.DSTC.CD" localSheetId="31">#REF!</definedName>
    <definedName name="DT.DNI.DSTC.CD" localSheetId="41">#REF!</definedName>
    <definedName name="DT.DNI.DSTC.CD" localSheetId="4">#REF!</definedName>
    <definedName name="DT.DNI.DSTC.CD" localSheetId="46">#REF!</definedName>
    <definedName name="DT.DNI.DSTC.CD" localSheetId="47">#REF!</definedName>
    <definedName name="DT.DNI.DSTC.CD" localSheetId="48">#REF!</definedName>
    <definedName name="DT.DNI.DSTC.CD" localSheetId="49">#REF!</definedName>
    <definedName name="DT.DNI.DSTC.CD" localSheetId="50">#REF!</definedName>
    <definedName name="DT.DNI.DSTC.CD" localSheetId="51">#REF!</definedName>
    <definedName name="DT.DNI.DSTC.CD" localSheetId="53">#REF!</definedName>
    <definedName name="DT.DNI.DSTC.CD" localSheetId="54">#REF!</definedName>
    <definedName name="DT.DNI.DSTC.CD" localSheetId="56">#REF!</definedName>
    <definedName name="DT.DNI.DSTC.CD" localSheetId="57">#REF!</definedName>
    <definedName name="DT.DNI.DSTC.CD" localSheetId="58">#REF!</definedName>
    <definedName name="DT.DNI.DSTC.CD" localSheetId="60">#REF!</definedName>
    <definedName name="DT.DNI.DSTC.CD" localSheetId="61">#REF!</definedName>
    <definedName name="DT.DNI.DSTC.CD" localSheetId="62">#REF!</definedName>
    <definedName name="DT.DNI.DSTC.CD" localSheetId="63">#REF!</definedName>
    <definedName name="DT.DNI.DSTC.CD" localSheetId="64">#REF!</definedName>
    <definedName name="DT.DNI.DSTC.CD" localSheetId="66">#REF!</definedName>
    <definedName name="DT.DNI.DSTC.CD" localSheetId="67">#REF!</definedName>
    <definedName name="DT.DNI.DSTC.CD" localSheetId="68">#REF!</definedName>
    <definedName name="DT.DNI.DSTC.CD" localSheetId="69">#REF!</definedName>
    <definedName name="DT.DNI.DSTC.CD" localSheetId="71">#REF!</definedName>
    <definedName name="DT.DNI.DSTC.CD" localSheetId="72">#REF!</definedName>
    <definedName name="DT.DNI.DSTC.CD" localSheetId="73">#REF!</definedName>
    <definedName name="DT.DNI.DSTC.CD">#REF!</definedName>
    <definedName name="DT.DOD.ALLC.CD" localSheetId="1">#REF!</definedName>
    <definedName name="DT.DOD.ALLC.CD" localSheetId="11">#REF!</definedName>
    <definedName name="DT.DOD.ALLC.CD" localSheetId="12">#REF!</definedName>
    <definedName name="DT.DOD.ALLC.CD" localSheetId="13">#REF!</definedName>
    <definedName name="DT.DOD.ALLC.CD" localSheetId="23">#REF!</definedName>
    <definedName name="DT.DOD.ALLC.CD" localSheetId="24">#REF!</definedName>
    <definedName name="DT.DOD.ALLC.CD" localSheetId="26">#REF!</definedName>
    <definedName name="DT.DOD.ALLC.CD" localSheetId="28">#REF!</definedName>
    <definedName name="DT.DOD.ALLC.CD" localSheetId="29">#REF!</definedName>
    <definedName name="DT.DOD.ALLC.CD" localSheetId="31">#REF!</definedName>
    <definedName name="DT.DOD.ALLC.CD" localSheetId="41">#REF!</definedName>
    <definedName name="DT.DOD.ALLC.CD" localSheetId="4">#REF!</definedName>
    <definedName name="DT.DOD.ALLC.CD" localSheetId="46">#REF!</definedName>
    <definedName name="DT.DOD.ALLC.CD" localSheetId="47">#REF!</definedName>
    <definedName name="DT.DOD.ALLC.CD" localSheetId="48">#REF!</definedName>
    <definedName name="DT.DOD.ALLC.CD" localSheetId="49">#REF!</definedName>
    <definedName name="DT.DOD.ALLC.CD" localSheetId="50">#REF!</definedName>
    <definedName name="DT.DOD.ALLC.CD" localSheetId="51">#REF!</definedName>
    <definedName name="DT.DOD.ALLC.CD" localSheetId="53">#REF!</definedName>
    <definedName name="DT.DOD.ALLC.CD" localSheetId="54">#REF!</definedName>
    <definedName name="DT.DOD.ALLC.CD" localSheetId="56">#REF!</definedName>
    <definedName name="DT.DOD.ALLC.CD" localSheetId="57">#REF!</definedName>
    <definedName name="DT.DOD.ALLC.CD" localSheetId="58">#REF!</definedName>
    <definedName name="DT.DOD.ALLC.CD" localSheetId="60">#REF!</definedName>
    <definedName name="DT.DOD.ALLC.CD" localSheetId="61">#REF!</definedName>
    <definedName name="DT.DOD.ALLC.CD" localSheetId="62">#REF!</definedName>
    <definedName name="DT.DOD.ALLC.CD" localSheetId="63">#REF!</definedName>
    <definedName name="DT.DOD.ALLC.CD" localSheetId="64">#REF!</definedName>
    <definedName name="DT.DOD.ALLC.CD" localSheetId="66">#REF!</definedName>
    <definedName name="DT.DOD.ALLC.CD" localSheetId="67">#REF!</definedName>
    <definedName name="DT.DOD.ALLC.CD" localSheetId="68">#REF!</definedName>
    <definedName name="DT.DOD.ALLC.CD" localSheetId="69">#REF!</definedName>
    <definedName name="DT.DOD.ALLC.CD" localSheetId="71">#REF!</definedName>
    <definedName name="DT.DOD.ALLC.CD" localSheetId="72">#REF!</definedName>
    <definedName name="DT.DOD.ALLC.CD" localSheetId="73">#REF!</definedName>
    <definedName name="DT.DOD.ALLC.CD">#REF!</definedName>
    <definedName name="DT.DOD.BLAT.CD" localSheetId="1">#REF!</definedName>
    <definedName name="DT.DOD.BLAT.CD" localSheetId="11">#REF!</definedName>
    <definedName name="DT.DOD.BLAT.CD" localSheetId="12">#REF!</definedName>
    <definedName name="DT.DOD.BLAT.CD" localSheetId="13">#REF!</definedName>
    <definedName name="DT.DOD.BLAT.CD" localSheetId="23">#REF!</definedName>
    <definedName name="DT.DOD.BLAT.CD" localSheetId="24">#REF!</definedName>
    <definedName name="DT.DOD.BLAT.CD" localSheetId="26">#REF!</definedName>
    <definedName name="DT.DOD.BLAT.CD" localSheetId="28">#REF!</definedName>
    <definedName name="DT.DOD.BLAT.CD" localSheetId="29">#REF!</definedName>
    <definedName name="DT.DOD.BLAT.CD" localSheetId="31">#REF!</definedName>
    <definedName name="DT.DOD.BLAT.CD" localSheetId="41">#REF!</definedName>
    <definedName name="DT.DOD.BLAT.CD" localSheetId="4">#REF!</definedName>
    <definedName name="DT.DOD.BLAT.CD" localSheetId="46">#REF!</definedName>
    <definedName name="DT.DOD.BLAT.CD" localSheetId="47">#REF!</definedName>
    <definedName name="DT.DOD.BLAT.CD" localSheetId="48">#REF!</definedName>
    <definedName name="DT.DOD.BLAT.CD" localSheetId="49">#REF!</definedName>
    <definedName name="DT.DOD.BLAT.CD" localSheetId="50">#REF!</definedName>
    <definedName name="DT.DOD.BLAT.CD" localSheetId="51">#REF!</definedName>
    <definedName name="DT.DOD.BLAT.CD" localSheetId="53">#REF!</definedName>
    <definedName name="DT.DOD.BLAT.CD" localSheetId="54">#REF!</definedName>
    <definedName name="DT.DOD.BLAT.CD" localSheetId="56">#REF!</definedName>
    <definedName name="DT.DOD.BLAT.CD" localSheetId="57">#REF!</definedName>
    <definedName name="DT.DOD.BLAT.CD" localSheetId="58">#REF!</definedName>
    <definedName name="DT.DOD.BLAT.CD" localSheetId="60">#REF!</definedName>
    <definedName name="DT.DOD.BLAT.CD" localSheetId="61">#REF!</definedName>
    <definedName name="DT.DOD.BLAT.CD" localSheetId="62">#REF!</definedName>
    <definedName name="DT.DOD.BLAT.CD" localSheetId="63">#REF!</definedName>
    <definedName name="DT.DOD.BLAT.CD" localSheetId="64">#REF!</definedName>
    <definedName name="DT.DOD.BLAT.CD" localSheetId="66">#REF!</definedName>
    <definedName name="DT.DOD.BLAT.CD" localSheetId="67">#REF!</definedName>
    <definedName name="DT.DOD.BLAT.CD" localSheetId="68">#REF!</definedName>
    <definedName name="DT.DOD.BLAT.CD" localSheetId="69">#REF!</definedName>
    <definedName name="DT.DOD.BLAT.CD" localSheetId="71">#REF!</definedName>
    <definedName name="DT.DOD.BLAT.CD" localSheetId="72">#REF!</definedName>
    <definedName name="DT.DOD.BLAT.CD" localSheetId="73">#REF!</definedName>
    <definedName name="DT.DOD.BLAT.CD">#REF!</definedName>
    <definedName name="DT.DOD.DECT.CD" localSheetId="1">#REF!</definedName>
    <definedName name="DT.DOD.DECT.CD" localSheetId="11">#REF!</definedName>
    <definedName name="DT.DOD.DECT.CD" localSheetId="12">#REF!</definedName>
    <definedName name="DT.DOD.DECT.CD" localSheetId="13">#REF!</definedName>
    <definedName name="DT.DOD.DECT.CD" localSheetId="23">#REF!</definedName>
    <definedName name="DT.DOD.DECT.CD" localSheetId="24">#REF!</definedName>
    <definedName name="DT.DOD.DECT.CD" localSheetId="26">#REF!</definedName>
    <definedName name="DT.DOD.DECT.CD" localSheetId="28">#REF!</definedName>
    <definedName name="DT.DOD.DECT.CD" localSheetId="29">#REF!</definedName>
    <definedName name="DT.DOD.DECT.CD" localSheetId="31">#REF!</definedName>
    <definedName name="DT.DOD.DECT.CD" localSheetId="41">#REF!</definedName>
    <definedName name="DT.DOD.DECT.CD" localSheetId="4">#REF!</definedName>
    <definedName name="DT.DOD.DECT.CD" localSheetId="46">#REF!</definedName>
    <definedName name="DT.DOD.DECT.CD" localSheetId="47">#REF!</definedName>
    <definedName name="DT.DOD.DECT.CD" localSheetId="48">#REF!</definedName>
    <definedName name="DT.DOD.DECT.CD" localSheetId="49">#REF!</definedName>
    <definedName name="DT.DOD.DECT.CD" localSheetId="50">#REF!</definedName>
    <definedName name="DT.DOD.DECT.CD" localSheetId="51">#REF!</definedName>
    <definedName name="DT.DOD.DECT.CD" localSheetId="53">#REF!</definedName>
    <definedName name="DT.DOD.DECT.CD" localSheetId="54">#REF!</definedName>
    <definedName name="DT.DOD.DECT.CD" localSheetId="56">#REF!</definedName>
    <definedName name="DT.DOD.DECT.CD" localSheetId="57">#REF!</definedName>
    <definedName name="DT.DOD.DECT.CD" localSheetId="58">#REF!</definedName>
    <definedName name="DT.DOD.DECT.CD" localSheetId="60">#REF!</definedName>
    <definedName name="DT.DOD.DECT.CD" localSheetId="61">#REF!</definedName>
    <definedName name="DT.DOD.DECT.CD" localSheetId="62">#REF!</definedName>
    <definedName name="DT.DOD.DECT.CD" localSheetId="63">#REF!</definedName>
    <definedName name="DT.DOD.DECT.CD" localSheetId="64">#REF!</definedName>
    <definedName name="DT.DOD.DECT.CD" localSheetId="66">#REF!</definedName>
    <definedName name="DT.DOD.DECT.CD" localSheetId="67">#REF!</definedName>
    <definedName name="DT.DOD.DECT.CD" localSheetId="68">#REF!</definedName>
    <definedName name="DT.DOD.DECT.CD" localSheetId="69">#REF!</definedName>
    <definedName name="DT.DOD.DECT.CD" localSheetId="71">#REF!</definedName>
    <definedName name="DT.DOD.DECT.CD" localSheetId="72">#REF!</definedName>
    <definedName name="DT.DOD.DECT.CD" localSheetId="73">#REF!</definedName>
    <definedName name="DT.DOD.DECT.CD">#REF!</definedName>
    <definedName name="DT.DOD.DIMF.CD" localSheetId="1">#REF!</definedName>
    <definedName name="DT.DOD.DIMF.CD" localSheetId="11">#REF!</definedName>
    <definedName name="DT.DOD.DIMF.CD" localSheetId="12">#REF!</definedName>
    <definedName name="DT.DOD.DIMF.CD" localSheetId="13">#REF!</definedName>
    <definedName name="DT.DOD.DIMF.CD" localSheetId="23">#REF!</definedName>
    <definedName name="DT.DOD.DIMF.CD" localSheetId="24">#REF!</definedName>
    <definedName name="DT.DOD.DIMF.CD" localSheetId="26">#REF!</definedName>
    <definedName name="DT.DOD.DIMF.CD" localSheetId="28">#REF!</definedName>
    <definedName name="DT.DOD.DIMF.CD" localSheetId="29">#REF!</definedName>
    <definedName name="DT.DOD.DIMF.CD" localSheetId="31">#REF!</definedName>
    <definedName name="DT.DOD.DIMF.CD" localSheetId="41">#REF!</definedName>
    <definedName name="DT.DOD.DIMF.CD" localSheetId="4">#REF!</definedName>
    <definedName name="DT.DOD.DIMF.CD" localSheetId="46">#REF!</definedName>
    <definedName name="DT.DOD.DIMF.CD" localSheetId="47">#REF!</definedName>
    <definedName name="DT.DOD.DIMF.CD" localSheetId="48">#REF!</definedName>
    <definedName name="DT.DOD.DIMF.CD" localSheetId="49">#REF!</definedName>
    <definedName name="DT.DOD.DIMF.CD" localSheetId="50">#REF!</definedName>
    <definedName name="DT.DOD.DIMF.CD" localSheetId="51">#REF!</definedName>
    <definedName name="DT.DOD.DIMF.CD" localSheetId="53">#REF!</definedName>
    <definedName name="DT.DOD.DIMF.CD" localSheetId="54">#REF!</definedName>
    <definedName name="DT.DOD.DIMF.CD" localSheetId="56">#REF!</definedName>
    <definedName name="DT.DOD.DIMF.CD" localSheetId="57">#REF!</definedName>
    <definedName name="DT.DOD.DIMF.CD" localSheetId="58">#REF!</definedName>
    <definedName name="DT.DOD.DIMF.CD" localSheetId="60">#REF!</definedName>
    <definedName name="DT.DOD.DIMF.CD" localSheetId="61">#REF!</definedName>
    <definedName name="DT.DOD.DIMF.CD" localSheetId="62">#REF!</definedName>
    <definedName name="DT.DOD.DIMF.CD" localSheetId="63">#REF!</definedName>
    <definedName name="DT.DOD.DIMF.CD" localSheetId="64">#REF!</definedName>
    <definedName name="DT.DOD.DIMF.CD" localSheetId="66">#REF!</definedName>
    <definedName name="DT.DOD.DIMF.CD" localSheetId="67">#REF!</definedName>
    <definedName name="DT.DOD.DIMF.CD" localSheetId="68">#REF!</definedName>
    <definedName name="DT.DOD.DIMF.CD" localSheetId="69">#REF!</definedName>
    <definedName name="DT.DOD.DIMF.CD" localSheetId="71">#REF!</definedName>
    <definedName name="DT.DOD.DIMF.CD" localSheetId="72">#REF!</definedName>
    <definedName name="DT.DOD.DIMF.CD" localSheetId="73">#REF!</definedName>
    <definedName name="DT.DOD.DIMF.CD">#REF!</definedName>
    <definedName name="DT.DOD.DLXF.CD" localSheetId="1">#REF!</definedName>
    <definedName name="DT.DOD.DLXF.CD" localSheetId="11">#REF!</definedName>
    <definedName name="DT.DOD.DLXF.CD" localSheetId="12">#REF!</definedName>
    <definedName name="DT.DOD.DLXF.CD" localSheetId="13">#REF!</definedName>
    <definedName name="DT.DOD.DLXF.CD" localSheetId="23">#REF!</definedName>
    <definedName name="DT.DOD.DLXF.CD" localSheetId="24">#REF!</definedName>
    <definedName name="DT.DOD.DLXF.CD" localSheetId="26">#REF!</definedName>
    <definedName name="DT.DOD.DLXF.CD" localSheetId="28">#REF!</definedName>
    <definedName name="DT.DOD.DLXF.CD" localSheetId="29">#REF!</definedName>
    <definedName name="DT.DOD.DLXF.CD" localSheetId="31">#REF!</definedName>
    <definedName name="DT.DOD.DLXF.CD" localSheetId="41">#REF!</definedName>
    <definedName name="DT.DOD.DLXF.CD" localSheetId="4">#REF!</definedName>
    <definedName name="DT.DOD.DLXF.CD" localSheetId="46">#REF!</definedName>
    <definedName name="DT.DOD.DLXF.CD" localSheetId="47">#REF!</definedName>
    <definedName name="DT.DOD.DLXF.CD" localSheetId="48">#REF!</definedName>
    <definedName name="DT.DOD.DLXF.CD" localSheetId="49">#REF!</definedName>
    <definedName name="DT.DOD.DLXF.CD" localSheetId="50">#REF!</definedName>
    <definedName name="DT.DOD.DLXF.CD" localSheetId="51">#REF!</definedName>
    <definedName name="DT.DOD.DLXF.CD" localSheetId="53">#REF!</definedName>
    <definedName name="DT.DOD.DLXF.CD" localSheetId="54">#REF!</definedName>
    <definedName name="DT.DOD.DLXF.CD" localSheetId="56">#REF!</definedName>
    <definedName name="DT.DOD.DLXF.CD" localSheetId="57">#REF!</definedName>
    <definedName name="DT.DOD.DLXF.CD" localSheetId="58">#REF!</definedName>
    <definedName name="DT.DOD.DLXF.CD" localSheetId="60">#REF!</definedName>
    <definedName name="DT.DOD.DLXF.CD" localSheetId="61">#REF!</definedName>
    <definedName name="DT.DOD.DLXF.CD" localSheetId="62">#REF!</definedName>
    <definedName name="DT.DOD.DLXF.CD" localSheetId="63">#REF!</definedName>
    <definedName name="DT.DOD.DLXF.CD" localSheetId="64">#REF!</definedName>
    <definedName name="DT.DOD.DLXF.CD" localSheetId="66">#REF!</definedName>
    <definedName name="DT.DOD.DLXF.CD" localSheetId="67">#REF!</definedName>
    <definedName name="DT.DOD.DLXF.CD" localSheetId="68">#REF!</definedName>
    <definedName name="DT.DOD.DLXF.CD" localSheetId="69">#REF!</definedName>
    <definedName name="DT.DOD.DLXF.CD" localSheetId="71">#REF!</definedName>
    <definedName name="DT.DOD.DLXF.CD" localSheetId="72">#REF!</definedName>
    <definedName name="DT.DOD.DLXF.CD" localSheetId="73">#REF!</definedName>
    <definedName name="DT.DOD.DLXF.CD">#REF!</definedName>
    <definedName name="DT.DOD.DPNG.CD" localSheetId="1">#REF!</definedName>
    <definedName name="DT.DOD.DPNG.CD" localSheetId="11">#REF!</definedName>
    <definedName name="DT.DOD.DPNG.CD" localSheetId="12">#REF!</definedName>
    <definedName name="DT.DOD.DPNG.CD" localSheetId="13">#REF!</definedName>
    <definedName name="DT.DOD.DPNG.CD" localSheetId="23">#REF!</definedName>
    <definedName name="DT.DOD.DPNG.CD" localSheetId="24">#REF!</definedName>
    <definedName name="DT.DOD.DPNG.CD" localSheetId="26">#REF!</definedName>
    <definedName name="DT.DOD.DPNG.CD" localSheetId="28">#REF!</definedName>
    <definedName name="DT.DOD.DPNG.CD" localSheetId="29">#REF!</definedName>
    <definedName name="DT.DOD.DPNG.CD" localSheetId="31">#REF!</definedName>
    <definedName name="DT.DOD.DPNG.CD" localSheetId="41">#REF!</definedName>
    <definedName name="DT.DOD.DPNG.CD" localSheetId="4">#REF!</definedName>
    <definedName name="DT.DOD.DPNG.CD" localSheetId="46">#REF!</definedName>
    <definedName name="DT.DOD.DPNG.CD" localSheetId="47">#REF!</definedName>
    <definedName name="DT.DOD.DPNG.CD" localSheetId="48">#REF!</definedName>
    <definedName name="DT.DOD.DPNG.CD" localSheetId="49">#REF!</definedName>
    <definedName name="DT.DOD.DPNG.CD" localSheetId="50">#REF!</definedName>
    <definedName name="DT.DOD.DPNG.CD" localSheetId="51">#REF!</definedName>
    <definedName name="DT.DOD.DPNG.CD" localSheetId="53">#REF!</definedName>
    <definedName name="DT.DOD.DPNG.CD" localSheetId="54">#REF!</definedName>
    <definedName name="DT.DOD.DPNG.CD" localSheetId="56">#REF!</definedName>
    <definedName name="DT.DOD.DPNG.CD" localSheetId="57">#REF!</definedName>
    <definedName name="DT.DOD.DPNG.CD" localSheetId="58">#REF!</definedName>
    <definedName name="DT.DOD.DPNG.CD" localSheetId="60">#REF!</definedName>
    <definedName name="DT.DOD.DPNG.CD" localSheetId="61">#REF!</definedName>
    <definedName name="DT.DOD.DPNG.CD" localSheetId="62">#REF!</definedName>
    <definedName name="DT.DOD.DPNG.CD" localSheetId="63">#REF!</definedName>
    <definedName name="DT.DOD.DPNG.CD" localSheetId="64">#REF!</definedName>
    <definedName name="DT.DOD.DPNG.CD" localSheetId="66">#REF!</definedName>
    <definedName name="DT.DOD.DPNG.CD" localSheetId="67">#REF!</definedName>
    <definedName name="DT.DOD.DPNG.CD" localSheetId="68">#REF!</definedName>
    <definedName name="DT.DOD.DPNG.CD" localSheetId="69">#REF!</definedName>
    <definedName name="DT.DOD.DPNG.CD" localSheetId="71">#REF!</definedName>
    <definedName name="DT.DOD.DPNG.CD" localSheetId="72">#REF!</definedName>
    <definedName name="DT.DOD.DPNG.CD" localSheetId="73">#REF!</definedName>
    <definedName name="DT.DOD.DPNG.CD">#REF!</definedName>
    <definedName name="DT.DOD.DPPG.CD" localSheetId="1">#REF!</definedName>
    <definedName name="DT.DOD.DPPG.CD" localSheetId="11">#REF!</definedName>
    <definedName name="DT.DOD.DPPG.CD" localSheetId="12">#REF!</definedName>
    <definedName name="DT.DOD.DPPG.CD" localSheetId="13">#REF!</definedName>
    <definedName name="DT.DOD.DPPG.CD" localSheetId="23">#REF!</definedName>
    <definedName name="DT.DOD.DPPG.CD" localSheetId="24">#REF!</definedName>
    <definedName name="DT.DOD.DPPG.CD" localSheetId="26">#REF!</definedName>
    <definedName name="DT.DOD.DPPG.CD" localSheetId="28">#REF!</definedName>
    <definedName name="DT.DOD.DPPG.CD" localSheetId="29">#REF!</definedName>
    <definedName name="DT.DOD.DPPG.CD" localSheetId="31">#REF!</definedName>
    <definedName name="DT.DOD.DPPG.CD" localSheetId="41">#REF!</definedName>
    <definedName name="DT.DOD.DPPG.CD" localSheetId="4">#REF!</definedName>
    <definedName name="DT.DOD.DPPG.CD" localSheetId="46">#REF!</definedName>
    <definedName name="DT.DOD.DPPG.CD" localSheetId="47">#REF!</definedName>
    <definedName name="DT.DOD.DPPG.CD" localSheetId="48">#REF!</definedName>
    <definedName name="DT.DOD.DPPG.CD" localSheetId="49">#REF!</definedName>
    <definedName name="DT.DOD.DPPG.CD" localSheetId="50">#REF!</definedName>
    <definedName name="DT.DOD.DPPG.CD" localSheetId="51">#REF!</definedName>
    <definedName name="DT.DOD.DPPG.CD" localSheetId="53">#REF!</definedName>
    <definedName name="DT.DOD.DPPG.CD" localSheetId="54">#REF!</definedName>
    <definedName name="DT.DOD.DPPG.CD" localSheetId="56">#REF!</definedName>
    <definedName name="DT.DOD.DPPG.CD" localSheetId="57">#REF!</definedName>
    <definedName name="DT.DOD.DPPG.CD" localSheetId="58">#REF!</definedName>
    <definedName name="DT.DOD.DPPG.CD" localSheetId="60">#REF!</definedName>
    <definedName name="DT.DOD.DPPG.CD" localSheetId="61">#REF!</definedName>
    <definedName name="DT.DOD.DPPG.CD" localSheetId="62">#REF!</definedName>
    <definedName name="DT.DOD.DPPG.CD" localSheetId="63">#REF!</definedName>
    <definedName name="DT.DOD.DPPG.CD" localSheetId="64">#REF!</definedName>
    <definedName name="DT.DOD.DPPG.CD" localSheetId="66">#REF!</definedName>
    <definedName name="DT.DOD.DPPG.CD" localSheetId="67">#REF!</definedName>
    <definedName name="DT.DOD.DPPG.CD" localSheetId="68">#REF!</definedName>
    <definedName name="DT.DOD.DPPG.CD" localSheetId="69">#REF!</definedName>
    <definedName name="DT.DOD.DPPG.CD" localSheetId="71">#REF!</definedName>
    <definedName name="DT.DOD.DPPG.CD" localSheetId="72">#REF!</definedName>
    <definedName name="DT.DOD.DPPG.CD" localSheetId="73">#REF!</definedName>
    <definedName name="DT.DOD.DPPG.CD">#REF!</definedName>
    <definedName name="DT.DOD.DRSA.CD" localSheetId="1">#REF!</definedName>
    <definedName name="DT.DOD.DRSA.CD" localSheetId="11">#REF!</definedName>
    <definedName name="DT.DOD.DRSA.CD" localSheetId="12">#REF!</definedName>
    <definedName name="DT.DOD.DRSA.CD" localSheetId="13">#REF!</definedName>
    <definedName name="DT.DOD.DRSA.CD" localSheetId="23">#REF!</definedName>
    <definedName name="DT.DOD.DRSA.CD" localSheetId="24">#REF!</definedName>
    <definedName name="DT.DOD.DRSA.CD" localSheetId="26">#REF!</definedName>
    <definedName name="DT.DOD.DRSA.CD" localSheetId="28">#REF!</definedName>
    <definedName name="DT.DOD.DRSA.CD" localSheetId="29">#REF!</definedName>
    <definedName name="DT.DOD.DRSA.CD" localSheetId="31">#REF!</definedName>
    <definedName name="DT.DOD.DRSA.CD" localSheetId="41">#REF!</definedName>
    <definedName name="DT.DOD.DRSA.CD" localSheetId="4">#REF!</definedName>
    <definedName name="DT.DOD.DRSA.CD" localSheetId="46">#REF!</definedName>
    <definedName name="DT.DOD.DRSA.CD" localSheetId="47">#REF!</definedName>
    <definedName name="DT.DOD.DRSA.CD" localSheetId="48">#REF!</definedName>
    <definedName name="DT.DOD.DRSA.CD" localSheetId="49">#REF!</definedName>
    <definedName name="DT.DOD.DRSA.CD" localSheetId="50">#REF!</definedName>
    <definedName name="DT.DOD.DRSA.CD" localSheetId="51">#REF!</definedName>
    <definedName name="DT.DOD.DRSA.CD" localSheetId="53">#REF!</definedName>
    <definedName name="DT.DOD.DRSA.CD" localSheetId="54">#REF!</definedName>
    <definedName name="DT.DOD.DRSA.CD" localSheetId="56">#REF!</definedName>
    <definedName name="DT.DOD.DRSA.CD" localSheetId="57">#REF!</definedName>
    <definedName name="DT.DOD.DRSA.CD" localSheetId="58">#REF!</definedName>
    <definedName name="DT.DOD.DRSA.CD" localSheetId="60">#REF!</definedName>
    <definedName name="DT.DOD.DRSA.CD" localSheetId="61">#REF!</definedName>
    <definedName name="DT.DOD.DRSA.CD" localSheetId="62">#REF!</definedName>
    <definedName name="DT.DOD.DRSA.CD" localSheetId="63">#REF!</definedName>
    <definedName name="DT.DOD.DRSA.CD" localSheetId="64">#REF!</definedName>
    <definedName name="DT.DOD.DRSA.CD" localSheetId="66">#REF!</definedName>
    <definedName name="DT.DOD.DRSA.CD" localSheetId="67">#REF!</definedName>
    <definedName name="DT.DOD.DRSA.CD" localSheetId="68">#REF!</definedName>
    <definedName name="DT.DOD.DRSA.CD" localSheetId="69">#REF!</definedName>
    <definedName name="DT.DOD.DRSA.CD" localSheetId="71">#REF!</definedName>
    <definedName name="DT.DOD.DRSA.CD" localSheetId="72">#REF!</definedName>
    <definedName name="DT.DOD.DRSA.CD" localSheetId="73">#REF!</definedName>
    <definedName name="DT.DOD.DRSA.CD">#REF!</definedName>
    <definedName name="DT.DOD.DRSP.CD" localSheetId="1">#REF!</definedName>
    <definedName name="DT.DOD.DRSP.CD" localSheetId="11">#REF!</definedName>
    <definedName name="DT.DOD.DRSP.CD" localSheetId="12">#REF!</definedName>
    <definedName name="DT.DOD.DRSP.CD" localSheetId="13">#REF!</definedName>
    <definedName name="DT.DOD.DRSP.CD" localSheetId="23">#REF!</definedName>
    <definedName name="DT.DOD.DRSP.CD" localSheetId="24">#REF!</definedName>
    <definedName name="DT.DOD.DRSP.CD" localSheetId="26">#REF!</definedName>
    <definedName name="DT.DOD.DRSP.CD" localSheetId="28">#REF!</definedName>
    <definedName name="DT.DOD.DRSP.CD" localSheetId="29">#REF!</definedName>
    <definedName name="DT.DOD.DRSP.CD" localSheetId="31">#REF!</definedName>
    <definedName name="DT.DOD.DRSP.CD" localSheetId="41">#REF!</definedName>
    <definedName name="DT.DOD.DRSP.CD" localSheetId="4">#REF!</definedName>
    <definedName name="DT.DOD.DRSP.CD" localSheetId="46">#REF!</definedName>
    <definedName name="DT.DOD.DRSP.CD" localSheetId="47">#REF!</definedName>
    <definedName name="DT.DOD.DRSP.CD" localSheetId="48">#REF!</definedName>
    <definedName name="DT.DOD.DRSP.CD" localSheetId="49">#REF!</definedName>
    <definedName name="DT.DOD.DRSP.CD" localSheetId="50">#REF!</definedName>
    <definedName name="DT.DOD.DRSP.CD" localSheetId="51">#REF!</definedName>
    <definedName name="DT.DOD.DRSP.CD" localSheetId="53">#REF!</definedName>
    <definedName name="DT.DOD.DRSP.CD" localSheetId="54">#REF!</definedName>
    <definedName name="DT.DOD.DRSP.CD" localSheetId="56">#REF!</definedName>
    <definedName name="DT.DOD.DRSP.CD" localSheetId="57">#REF!</definedName>
    <definedName name="DT.DOD.DRSP.CD" localSheetId="58">#REF!</definedName>
    <definedName name="DT.DOD.DRSP.CD" localSheetId="60">#REF!</definedName>
    <definedName name="DT.DOD.DRSP.CD" localSheetId="61">#REF!</definedName>
    <definedName name="DT.DOD.DRSP.CD" localSheetId="62">#REF!</definedName>
    <definedName name="DT.DOD.DRSP.CD" localSheetId="63">#REF!</definedName>
    <definedName name="DT.DOD.DRSP.CD" localSheetId="64">#REF!</definedName>
    <definedName name="DT.DOD.DRSP.CD" localSheetId="66">#REF!</definedName>
    <definedName name="DT.DOD.DRSP.CD" localSheetId="67">#REF!</definedName>
    <definedName name="DT.DOD.DRSP.CD" localSheetId="68">#REF!</definedName>
    <definedName name="DT.DOD.DRSP.CD" localSheetId="69">#REF!</definedName>
    <definedName name="DT.DOD.DRSP.CD" localSheetId="71">#REF!</definedName>
    <definedName name="DT.DOD.DRSP.CD" localSheetId="72">#REF!</definedName>
    <definedName name="DT.DOD.DRSP.CD" localSheetId="73">#REF!</definedName>
    <definedName name="DT.DOD.DRSP.CD">#REF!</definedName>
    <definedName name="DT.DOD.DSTC.CD" localSheetId="1">#REF!</definedName>
    <definedName name="DT.DOD.DSTC.CD" localSheetId="11">#REF!</definedName>
    <definedName name="DT.DOD.DSTC.CD" localSheetId="12">#REF!</definedName>
    <definedName name="DT.DOD.DSTC.CD" localSheetId="13">#REF!</definedName>
    <definedName name="DT.DOD.DSTC.CD" localSheetId="23">#REF!</definedName>
    <definedName name="DT.DOD.DSTC.CD" localSheetId="24">#REF!</definedName>
    <definedName name="DT.DOD.DSTC.CD" localSheetId="26">#REF!</definedName>
    <definedName name="DT.DOD.DSTC.CD" localSheetId="28">#REF!</definedName>
    <definedName name="DT.DOD.DSTC.CD" localSheetId="29">#REF!</definedName>
    <definedName name="DT.DOD.DSTC.CD" localSheetId="31">#REF!</definedName>
    <definedName name="DT.DOD.DSTC.CD" localSheetId="41">#REF!</definedName>
    <definedName name="DT.DOD.DSTC.CD" localSheetId="4">#REF!</definedName>
    <definedName name="DT.DOD.DSTC.CD" localSheetId="46">#REF!</definedName>
    <definedName name="DT.DOD.DSTC.CD" localSheetId="47">#REF!</definedName>
    <definedName name="DT.DOD.DSTC.CD" localSheetId="48">#REF!</definedName>
    <definedName name="DT.DOD.DSTC.CD" localSheetId="49">#REF!</definedName>
    <definedName name="DT.DOD.DSTC.CD" localSheetId="50">#REF!</definedName>
    <definedName name="DT.DOD.DSTC.CD" localSheetId="51">#REF!</definedName>
    <definedName name="DT.DOD.DSTC.CD" localSheetId="53">#REF!</definedName>
    <definedName name="DT.DOD.DSTC.CD" localSheetId="54">#REF!</definedName>
    <definedName name="DT.DOD.DSTC.CD" localSheetId="56">#REF!</definedName>
    <definedName name="DT.DOD.DSTC.CD" localSheetId="57">#REF!</definedName>
    <definedName name="DT.DOD.DSTC.CD" localSheetId="58">#REF!</definedName>
    <definedName name="DT.DOD.DSTC.CD" localSheetId="60">#REF!</definedName>
    <definedName name="DT.DOD.DSTC.CD" localSheetId="61">#REF!</definedName>
    <definedName name="DT.DOD.DSTC.CD" localSheetId="62">#REF!</definedName>
    <definedName name="DT.DOD.DSTC.CD" localSheetId="63">#REF!</definedName>
    <definedName name="DT.DOD.DSTC.CD" localSheetId="64">#REF!</definedName>
    <definedName name="DT.DOD.DSTC.CD" localSheetId="66">#REF!</definedName>
    <definedName name="DT.DOD.DSTC.CD" localSheetId="67">#REF!</definedName>
    <definedName name="DT.DOD.DSTC.CD" localSheetId="68">#REF!</definedName>
    <definedName name="DT.DOD.DSTC.CD" localSheetId="69">#REF!</definedName>
    <definedName name="DT.DOD.DSTC.CD" localSheetId="71">#REF!</definedName>
    <definedName name="DT.DOD.DSTC.CD" localSheetId="72">#REF!</definedName>
    <definedName name="DT.DOD.DSTC.CD" localSheetId="73">#REF!</definedName>
    <definedName name="DT.DOD.DSTC.CD">#REF!</definedName>
    <definedName name="DT.DOD.MIBR.CD" localSheetId="1">#REF!</definedName>
    <definedName name="DT.DOD.MIBR.CD" localSheetId="11">#REF!</definedName>
    <definedName name="DT.DOD.MIBR.CD" localSheetId="12">#REF!</definedName>
    <definedName name="DT.DOD.MIBR.CD" localSheetId="13">#REF!</definedName>
    <definedName name="DT.DOD.MIBR.CD" localSheetId="23">#REF!</definedName>
    <definedName name="DT.DOD.MIBR.CD" localSheetId="24">#REF!</definedName>
    <definedName name="DT.DOD.MIBR.CD" localSheetId="26">#REF!</definedName>
    <definedName name="DT.DOD.MIBR.CD" localSheetId="28">#REF!</definedName>
    <definedName name="DT.DOD.MIBR.CD" localSheetId="29">#REF!</definedName>
    <definedName name="DT.DOD.MIBR.CD" localSheetId="31">#REF!</definedName>
    <definedName name="DT.DOD.MIBR.CD" localSheetId="41">#REF!</definedName>
    <definedName name="DT.DOD.MIBR.CD" localSheetId="4">#REF!</definedName>
    <definedName name="DT.DOD.MIBR.CD" localSheetId="46">#REF!</definedName>
    <definedName name="DT.DOD.MIBR.CD" localSheetId="47">#REF!</definedName>
    <definedName name="DT.DOD.MIBR.CD" localSheetId="48">#REF!</definedName>
    <definedName name="DT.DOD.MIBR.CD" localSheetId="49">#REF!</definedName>
    <definedName name="DT.DOD.MIBR.CD" localSheetId="50">#REF!</definedName>
    <definedName name="DT.DOD.MIBR.CD" localSheetId="51">#REF!</definedName>
    <definedName name="DT.DOD.MIBR.CD" localSheetId="53">#REF!</definedName>
    <definedName name="DT.DOD.MIBR.CD" localSheetId="54">#REF!</definedName>
    <definedName name="DT.DOD.MIBR.CD" localSheetId="56">#REF!</definedName>
    <definedName name="DT.DOD.MIBR.CD" localSheetId="57">#REF!</definedName>
    <definedName name="DT.DOD.MIBR.CD" localSheetId="58">#REF!</definedName>
    <definedName name="DT.DOD.MIBR.CD" localSheetId="60">#REF!</definedName>
    <definedName name="DT.DOD.MIBR.CD" localSheetId="61">#REF!</definedName>
    <definedName name="DT.DOD.MIBR.CD" localSheetId="62">#REF!</definedName>
    <definedName name="DT.DOD.MIBR.CD" localSheetId="63">#REF!</definedName>
    <definedName name="DT.DOD.MIBR.CD" localSheetId="64">#REF!</definedName>
    <definedName name="DT.DOD.MIBR.CD" localSheetId="66">#REF!</definedName>
    <definedName name="DT.DOD.MIBR.CD" localSheetId="67">#REF!</definedName>
    <definedName name="DT.DOD.MIBR.CD" localSheetId="68">#REF!</definedName>
    <definedName name="DT.DOD.MIBR.CD" localSheetId="69">#REF!</definedName>
    <definedName name="DT.DOD.MIBR.CD" localSheetId="71">#REF!</definedName>
    <definedName name="DT.DOD.MIBR.CD" localSheetId="72">#REF!</definedName>
    <definedName name="DT.DOD.MIBR.CD" localSheetId="73">#REF!</definedName>
    <definedName name="DT.DOD.MIBR.CD">#REF!</definedName>
    <definedName name="DT.DOD.MIDA.CD" localSheetId="1">#REF!</definedName>
    <definedName name="DT.DOD.MIDA.CD" localSheetId="11">#REF!</definedName>
    <definedName name="DT.DOD.MIDA.CD" localSheetId="12">#REF!</definedName>
    <definedName name="DT.DOD.MIDA.CD" localSheetId="13">#REF!</definedName>
    <definedName name="DT.DOD.MIDA.CD" localSheetId="23">#REF!</definedName>
    <definedName name="DT.DOD.MIDA.CD" localSheetId="24">#REF!</definedName>
    <definedName name="DT.DOD.MIDA.CD" localSheetId="26">#REF!</definedName>
    <definedName name="DT.DOD.MIDA.CD" localSheetId="28">#REF!</definedName>
    <definedName name="DT.DOD.MIDA.CD" localSheetId="29">#REF!</definedName>
    <definedName name="DT.DOD.MIDA.CD" localSheetId="31">#REF!</definedName>
    <definedName name="DT.DOD.MIDA.CD" localSheetId="41">#REF!</definedName>
    <definedName name="DT.DOD.MIDA.CD" localSheetId="4">#REF!</definedName>
    <definedName name="DT.DOD.MIDA.CD" localSheetId="46">#REF!</definedName>
    <definedName name="DT.DOD.MIDA.CD" localSheetId="47">#REF!</definedName>
    <definedName name="DT.DOD.MIDA.CD" localSheetId="48">#REF!</definedName>
    <definedName name="DT.DOD.MIDA.CD" localSheetId="49">#REF!</definedName>
    <definedName name="DT.DOD.MIDA.CD" localSheetId="50">#REF!</definedName>
    <definedName name="DT.DOD.MIDA.CD" localSheetId="51">#REF!</definedName>
    <definedName name="DT.DOD.MIDA.CD" localSheetId="53">#REF!</definedName>
    <definedName name="DT.DOD.MIDA.CD" localSheetId="54">#REF!</definedName>
    <definedName name="DT.DOD.MIDA.CD" localSheetId="56">#REF!</definedName>
    <definedName name="DT.DOD.MIDA.CD" localSheetId="57">#REF!</definedName>
    <definedName name="DT.DOD.MIDA.CD" localSheetId="58">#REF!</definedName>
    <definedName name="DT.DOD.MIDA.CD" localSheetId="60">#REF!</definedName>
    <definedName name="DT.DOD.MIDA.CD" localSheetId="61">#REF!</definedName>
    <definedName name="DT.DOD.MIDA.CD" localSheetId="62">#REF!</definedName>
    <definedName name="DT.DOD.MIDA.CD" localSheetId="63">#REF!</definedName>
    <definedName name="DT.DOD.MIDA.CD" localSheetId="64">#REF!</definedName>
    <definedName name="DT.DOD.MIDA.CD" localSheetId="66">#REF!</definedName>
    <definedName name="DT.DOD.MIDA.CD" localSheetId="67">#REF!</definedName>
    <definedName name="DT.DOD.MIDA.CD" localSheetId="68">#REF!</definedName>
    <definedName name="DT.DOD.MIDA.CD" localSheetId="69">#REF!</definedName>
    <definedName name="DT.DOD.MIDA.CD" localSheetId="71">#REF!</definedName>
    <definedName name="DT.DOD.MIDA.CD" localSheetId="72">#REF!</definedName>
    <definedName name="DT.DOD.MIDA.CD" localSheetId="73">#REF!</definedName>
    <definedName name="DT.DOD.MIDA.CD">#REF!</definedName>
    <definedName name="DT.DOD.MLAT.CD" localSheetId="1">#REF!</definedName>
    <definedName name="DT.DOD.MLAT.CD" localSheetId="11">#REF!</definedName>
    <definedName name="DT.DOD.MLAT.CD" localSheetId="12">#REF!</definedName>
    <definedName name="DT.DOD.MLAT.CD" localSheetId="13">#REF!</definedName>
    <definedName name="DT.DOD.MLAT.CD" localSheetId="23">#REF!</definedName>
    <definedName name="DT.DOD.MLAT.CD" localSheetId="24">#REF!</definedName>
    <definedName name="DT.DOD.MLAT.CD" localSheetId="26">#REF!</definedName>
    <definedName name="DT.DOD.MLAT.CD" localSheetId="28">#REF!</definedName>
    <definedName name="DT.DOD.MLAT.CD" localSheetId="29">#REF!</definedName>
    <definedName name="DT.DOD.MLAT.CD" localSheetId="31">#REF!</definedName>
    <definedName name="DT.DOD.MLAT.CD" localSheetId="41">#REF!</definedName>
    <definedName name="DT.DOD.MLAT.CD" localSheetId="4">#REF!</definedName>
    <definedName name="DT.DOD.MLAT.CD" localSheetId="46">#REF!</definedName>
    <definedName name="DT.DOD.MLAT.CD" localSheetId="47">#REF!</definedName>
    <definedName name="DT.DOD.MLAT.CD" localSheetId="48">#REF!</definedName>
    <definedName name="DT.DOD.MLAT.CD" localSheetId="49">#REF!</definedName>
    <definedName name="DT.DOD.MLAT.CD" localSheetId="50">#REF!</definedName>
    <definedName name="DT.DOD.MLAT.CD" localSheetId="51">#REF!</definedName>
    <definedName name="DT.DOD.MLAT.CD" localSheetId="53">#REF!</definedName>
    <definedName name="DT.DOD.MLAT.CD" localSheetId="54">#REF!</definedName>
    <definedName name="DT.DOD.MLAT.CD" localSheetId="56">#REF!</definedName>
    <definedName name="DT.DOD.MLAT.CD" localSheetId="57">#REF!</definedName>
    <definedName name="DT.DOD.MLAT.CD" localSheetId="58">#REF!</definedName>
    <definedName name="DT.DOD.MLAT.CD" localSheetId="60">#REF!</definedName>
    <definedName name="DT.DOD.MLAT.CD" localSheetId="61">#REF!</definedName>
    <definedName name="DT.DOD.MLAT.CD" localSheetId="62">#REF!</definedName>
    <definedName name="DT.DOD.MLAT.CD" localSheetId="63">#REF!</definedName>
    <definedName name="DT.DOD.MLAT.CD" localSheetId="64">#REF!</definedName>
    <definedName name="DT.DOD.MLAT.CD" localSheetId="66">#REF!</definedName>
    <definedName name="DT.DOD.MLAT.CD" localSheetId="67">#REF!</definedName>
    <definedName name="DT.DOD.MLAT.CD" localSheetId="68">#REF!</definedName>
    <definedName name="DT.DOD.MLAT.CD" localSheetId="69">#REF!</definedName>
    <definedName name="DT.DOD.MLAT.CD" localSheetId="71">#REF!</definedName>
    <definedName name="DT.DOD.MLAT.CD" localSheetId="72">#REF!</definedName>
    <definedName name="DT.DOD.MLAT.CD" localSheetId="73">#REF!</definedName>
    <definedName name="DT.DOD.MLAT.CD">#REF!</definedName>
    <definedName name="DT.DOD.OFFT.CD" localSheetId="1">#REF!</definedName>
    <definedName name="DT.DOD.OFFT.CD" localSheetId="11">#REF!</definedName>
    <definedName name="DT.DOD.OFFT.CD" localSheetId="12">#REF!</definedName>
    <definedName name="DT.DOD.OFFT.CD" localSheetId="13">#REF!</definedName>
    <definedName name="DT.DOD.OFFT.CD" localSheetId="23">#REF!</definedName>
    <definedName name="DT.DOD.OFFT.CD" localSheetId="24">#REF!</definedName>
    <definedName name="DT.DOD.OFFT.CD" localSheetId="26">#REF!</definedName>
    <definedName name="DT.DOD.OFFT.CD" localSheetId="28">#REF!</definedName>
    <definedName name="DT.DOD.OFFT.CD" localSheetId="29">#REF!</definedName>
    <definedName name="DT.DOD.OFFT.CD" localSheetId="31">#REF!</definedName>
    <definedName name="DT.DOD.OFFT.CD" localSheetId="41">#REF!</definedName>
    <definedName name="DT.DOD.OFFT.CD" localSheetId="4">#REF!</definedName>
    <definedName name="DT.DOD.OFFT.CD" localSheetId="46">#REF!</definedName>
    <definedName name="DT.DOD.OFFT.CD" localSheetId="47">#REF!</definedName>
    <definedName name="DT.DOD.OFFT.CD" localSheetId="48">#REF!</definedName>
    <definedName name="DT.DOD.OFFT.CD" localSheetId="49">#REF!</definedName>
    <definedName name="DT.DOD.OFFT.CD" localSheetId="50">#REF!</definedName>
    <definedName name="DT.DOD.OFFT.CD" localSheetId="51">#REF!</definedName>
    <definedName name="DT.DOD.OFFT.CD" localSheetId="53">#REF!</definedName>
    <definedName name="DT.DOD.OFFT.CD" localSheetId="54">#REF!</definedName>
    <definedName name="DT.DOD.OFFT.CD" localSheetId="56">#REF!</definedName>
    <definedName name="DT.DOD.OFFT.CD" localSheetId="57">#REF!</definedName>
    <definedName name="DT.DOD.OFFT.CD" localSheetId="58">#REF!</definedName>
    <definedName name="DT.DOD.OFFT.CD" localSheetId="60">#REF!</definedName>
    <definedName name="DT.DOD.OFFT.CD" localSheetId="61">#REF!</definedName>
    <definedName name="DT.DOD.OFFT.CD" localSheetId="62">#REF!</definedName>
    <definedName name="DT.DOD.OFFT.CD" localSheetId="63">#REF!</definedName>
    <definedName name="DT.DOD.OFFT.CD" localSheetId="64">#REF!</definedName>
    <definedName name="DT.DOD.OFFT.CD" localSheetId="66">#REF!</definedName>
    <definedName name="DT.DOD.OFFT.CD" localSheetId="67">#REF!</definedName>
    <definedName name="DT.DOD.OFFT.CD" localSheetId="68">#REF!</definedName>
    <definedName name="DT.DOD.OFFT.CD" localSheetId="69">#REF!</definedName>
    <definedName name="DT.DOD.OFFT.CD" localSheetId="71">#REF!</definedName>
    <definedName name="DT.DOD.OFFT.CD" localSheetId="72">#REF!</definedName>
    <definedName name="DT.DOD.OFFT.CD" localSheetId="73">#REF!</definedName>
    <definedName name="DT.DOD.OFFT.CD">#REF!</definedName>
    <definedName name="DT.DOD.PBND.CD" localSheetId="1">#REF!</definedName>
    <definedName name="DT.DOD.PBND.CD" localSheetId="11">#REF!</definedName>
    <definedName name="DT.DOD.PBND.CD" localSheetId="12">#REF!</definedName>
    <definedName name="DT.DOD.PBND.CD" localSheetId="13">#REF!</definedName>
    <definedName name="DT.DOD.PBND.CD" localSheetId="23">#REF!</definedName>
    <definedName name="DT.DOD.PBND.CD" localSheetId="24">#REF!</definedName>
    <definedName name="DT.DOD.PBND.CD" localSheetId="26">#REF!</definedName>
    <definedName name="DT.DOD.PBND.CD" localSheetId="28">#REF!</definedName>
    <definedName name="DT.DOD.PBND.CD" localSheetId="29">#REF!</definedName>
    <definedName name="DT.DOD.PBND.CD" localSheetId="31">#REF!</definedName>
    <definedName name="DT.DOD.PBND.CD" localSheetId="41">#REF!</definedName>
    <definedName name="DT.DOD.PBND.CD" localSheetId="4">#REF!</definedName>
    <definedName name="DT.DOD.PBND.CD" localSheetId="46">#REF!</definedName>
    <definedName name="DT.DOD.PBND.CD" localSheetId="47">#REF!</definedName>
    <definedName name="DT.DOD.PBND.CD" localSheetId="48">#REF!</definedName>
    <definedName name="DT.DOD.PBND.CD" localSheetId="49">#REF!</definedName>
    <definedName name="DT.DOD.PBND.CD" localSheetId="50">#REF!</definedName>
    <definedName name="DT.DOD.PBND.CD" localSheetId="51">#REF!</definedName>
    <definedName name="DT.DOD.PBND.CD" localSheetId="53">#REF!</definedName>
    <definedName name="DT.DOD.PBND.CD" localSheetId="54">#REF!</definedName>
    <definedName name="DT.DOD.PBND.CD" localSheetId="56">#REF!</definedName>
    <definedName name="DT.DOD.PBND.CD" localSheetId="57">#REF!</definedName>
    <definedName name="DT.DOD.PBND.CD" localSheetId="58">#REF!</definedName>
    <definedName name="DT.DOD.PBND.CD" localSheetId="60">#REF!</definedName>
    <definedName name="DT.DOD.PBND.CD" localSheetId="61">#REF!</definedName>
    <definedName name="DT.DOD.PBND.CD" localSheetId="62">#REF!</definedName>
    <definedName name="DT.DOD.PBND.CD" localSheetId="63">#REF!</definedName>
    <definedName name="DT.DOD.PBND.CD" localSheetId="64">#REF!</definedName>
    <definedName name="DT.DOD.PBND.CD" localSheetId="66">#REF!</definedName>
    <definedName name="DT.DOD.PBND.CD" localSheetId="67">#REF!</definedName>
    <definedName name="DT.DOD.PBND.CD" localSheetId="68">#REF!</definedName>
    <definedName name="DT.DOD.PBND.CD" localSheetId="69">#REF!</definedName>
    <definedName name="DT.DOD.PBND.CD" localSheetId="71">#REF!</definedName>
    <definedName name="DT.DOD.PBND.CD" localSheetId="72">#REF!</definedName>
    <definedName name="DT.DOD.PBND.CD" localSheetId="73">#REF!</definedName>
    <definedName name="DT.DOD.PBND.CD">#REF!</definedName>
    <definedName name="DT.DOD.PCBK.CD" localSheetId="1">#REF!</definedName>
    <definedName name="DT.DOD.PCBK.CD" localSheetId="11">#REF!</definedName>
    <definedName name="DT.DOD.PCBK.CD" localSheetId="12">#REF!</definedName>
    <definedName name="DT.DOD.PCBK.CD" localSheetId="13">#REF!</definedName>
    <definedName name="DT.DOD.PCBK.CD" localSheetId="23">#REF!</definedName>
    <definedName name="DT.DOD.PCBK.CD" localSheetId="24">#REF!</definedName>
    <definedName name="DT.DOD.PCBK.CD" localSheetId="26">#REF!</definedName>
    <definedName name="DT.DOD.PCBK.CD" localSheetId="28">#REF!</definedName>
    <definedName name="DT.DOD.PCBK.CD" localSheetId="29">#REF!</definedName>
    <definedName name="DT.DOD.PCBK.CD" localSheetId="31">#REF!</definedName>
    <definedName name="DT.DOD.PCBK.CD" localSheetId="41">#REF!</definedName>
    <definedName name="DT.DOD.PCBK.CD" localSheetId="4">#REF!</definedName>
    <definedName name="DT.DOD.PCBK.CD" localSheetId="46">#REF!</definedName>
    <definedName name="DT.DOD.PCBK.CD" localSheetId="47">#REF!</definedName>
    <definedName name="DT.DOD.PCBK.CD" localSheetId="48">#REF!</definedName>
    <definedName name="DT.DOD.PCBK.CD" localSheetId="49">#REF!</definedName>
    <definedName name="DT.DOD.PCBK.CD" localSheetId="50">#REF!</definedName>
    <definedName name="DT.DOD.PCBK.CD" localSheetId="51">#REF!</definedName>
    <definedName name="DT.DOD.PCBK.CD" localSheetId="53">#REF!</definedName>
    <definedName name="DT.DOD.PCBK.CD" localSheetId="54">#REF!</definedName>
    <definedName name="DT.DOD.PCBK.CD" localSheetId="56">#REF!</definedName>
    <definedName name="DT.DOD.PCBK.CD" localSheetId="57">#REF!</definedName>
    <definedName name="DT.DOD.PCBK.CD" localSheetId="58">#REF!</definedName>
    <definedName name="DT.DOD.PCBK.CD" localSheetId="60">#REF!</definedName>
    <definedName name="DT.DOD.PCBK.CD" localSheetId="61">#REF!</definedName>
    <definedName name="DT.DOD.PCBK.CD" localSheetId="62">#REF!</definedName>
    <definedName name="DT.DOD.PCBK.CD" localSheetId="63">#REF!</definedName>
    <definedName name="DT.DOD.PCBK.CD" localSheetId="64">#REF!</definedName>
    <definedName name="DT.DOD.PCBK.CD" localSheetId="66">#REF!</definedName>
    <definedName name="DT.DOD.PCBK.CD" localSheetId="67">#REF!</definedName>
    <definedName name="DT.DOD.PCBK.CD" localSheetId="68">#REF!</definedName>
    <definedName name="DT.DOD.PCBK.CD" localSheetId="69">#REF!</definedName>
    <definedName name="DT.DOD.PCBK.CD" localSheetId="71">#REF!</definedName>
    <definedName name="DT.DOD.PCBK.CD" localSheetId="72">#REF!</definedName>
    <definedName name="DT.DOD.PCBK.CD" localSheetId="73">#REF!</definedName>
    <definedName name="DT.DOD.PCBK.CD">#REF!</definedName>
    <definedName name="DT.DOD.POTH.CD" localSheetId="1">#REF!</definedName>
    <definedName name="DT.DOD.POTH.CD" localSheetId="11">#REF!</definedName>
    <definedName name="DT.DOD.POTH.CD" localSheetId="12">#REF!</definedName>
    <definedName name="DT.DOD.POTH.CD" localSheetId="13">#REF!</definedName>
    <definedName name="DT.DOD.POTH.CD" localSheetId="23">#REF!</definedName>
    <definedName name="DT.DOD.POTH.CD" localSheetId="24">#REF!</definedName>
    <definedName name="DT.DOD.POTH.CD" localSheetId="26">#REF!</definedName>
    <definedName name="DT.DOD.POTH.CD" localSheetId="28">#REF!</definedName>
    <definedName name="DT.DOD.POTH.CD" localSheetId="29">#REF!</definedName>
    <definedName name="DT.DOD.POTH.CD" localSheetId="31">#REF!</definedName>
    <definedName name="DT.DOD.POTH.CD" localSheetId="41">#REF!</definedName>
    <definedName name="DT.DOD.POTH.CD" localSheetId="4">#REF!</definedName>
    <definedName name="DT.DOD.POTH.CD" localSheetId="46">#REF!</definedName>
    <definedName name="DT.DOD.POTH.CD" localSheetId="47">#REF!</definedName>
    <definedName name="DT.DOD.POTH.CD" localSheetId="48">#REF!</definedName>
    <definedName name="DT.DOD.POTH.CD" localSheetId="49">#REF!</definedName>
    <definedName name="DT.DOD.POTH.CD" localSheetId="50">#REF!</definedName>
    <definedName name="DT.DOD.POTH.CD" localSheetId="51">#REF!</definedName>
    <definedName name="DT.DOD.POTH.CD" localSheetId="53">#REF!</definedName>
    <definedName name="DT.DOD.POTH.CD" localSheetId="54">#REF!</definedName>
    <definedName name="DT.DOD.POTH.CD" localSheetId="56">#REF!</definedName>
    <definedName name="DT.DOD.POTH.CD" localSheetId="57">#REF!</definedName>
    <definedName name="DT.DOD.POTH.CD" localSheetId="58">#REF!</definedName>
    <definedName name="DT.DOD.POTH.CD" localSheetId="60">#REF!</definedName>
    <definedName name="DT.DOD.POTH.CD" localSheetId="61">#REF!</definedName>
    <definedName name="DT.DOD.POTH.CD" localSheetId="62">#REF!</definedName>
    <definedName name="DT.DOD.POTH.CD" localSheetId="63">#REF!</definedName>
    <definedName name="DT.DOD.POTH.CD" localSheetId="64">#REF!</definedName>
    <definedName name="DT.DOD.POTH.CD" localSheetId="66">#REF!</definedName>
    <definedName name="DT.DOD.POTH.CD" localSheetId="67">#REF!</definedName>
    <definedName name="DT.DOD.POTH.CD" localSheetId="68">#REF!</definedName>
    <definedName name="DT.DOD.POTH.CD" localSheetId="69">#REF!</definedName>
    <definedName name="DT.DOD.POTH.CD" localSheetId="71">#REF!</definedName>
    <definedName name="DT.DOD.POTH.CD" localSheetId="72">#REF!</definedName>
    <definedName name="DT.DOD.POTH.CD" localSheetId="73">#REF!</definedName>
    <definedName name="DT.DOD.POTH.CD">#REF!</definedName>
    <definedName name="DT.DOD.PRVT.CD" localSheetId="1">#REF!</definedName>
    <definedName name="DT.DOD.PRVT.CD" localSheetId="11">#REF!</definedName>
    <definedName name="DT.DOD.PRVT.CD" localSheetId="12">#REF!</definedName>
    <definedName name="DT.DOD.PRVT.CD" localSheetId="13">#REF!</definedName>
    <definedName name="DT.DOD.PRVT.CD" localSheetId="23">#REF!</definedName>
    <definedName name="DT.DOD.PRVT.CD" localSheetId="24">#REF!</definedName>
    <definedName name="DT.DOD.PRVT.CD" localSheetId="26">#REF!</definedName>
    <definedName name="DT.DOD.PRVT.CD" localSheetId="28">#REF!</definedName>
    <definedName name="DT.DOD.PRVT.CD" localSheetId="29">#REF!</definedName>
    <definedName name="DT.DOD.PRVT.CD" localSheetId="31">#REF!</definedName>
    <definedName name="DT.DOD.PRVT.CD" localSheetId="41">#REF!</definedName>
    <definedName name="DT.DOD.PRVT.CD" localSheetId="4">#REF!</definedName>
    <definedName name="DT.DOD.PRVT.CD" localSheetId="46">#REF!</definedName>
    <definedName name="DT.DOD.PRVT.CD" localSheetId="47">#REF!</definedName>
    <definedName name="DT.DOD.PRVT.CD" localSheetId="48">#REF!</definedName>
    <definedName name="DT.DOD.PRVT.CD" localSheetId="49">#REF!</definedName>
    <definedName name="DT.DOD.PRVT.CD" localSheetId="50">#REF!</definedName>
    <definedName name="DT.DOD.PRVT.CD" localSheetId="51">#REF!</definedName>
    <definedName name="DT.DOD.PRVT.CD" localSheetId="53">#REF!</definedName>
    <definedName name="DT.DOD.PRVT.CD" localSheetId="54">#REF!</definedName>
    <definedName name="DT.DOD.PRVT.CD" localSheetId="56">#REF!</definedName>
    <definedName name="DT.DOD.PRVT.CD" localSheetId="57">#REF!</definedName>
    <definedName name="DT.DOD.PRVT.CD" localSheetId="58">#REF!</definedName>
    <definedName name="DT.DOD.PRVT.CD" localSheetId="60">#REF!</definedName>
    <definedName name="DT.DOD.PRVT.CD" localSheetId="61">#REF!</definedName>
    <definedName name="DT.DOD.PRVT.CD" localSheetId="62">#REF!</definedName>
    <definedName name="DT.DOD.PRVT.CD" localSheetId="63">#REF!</definedName>
    <definedName name="DT.DOD.PRVT.CD" localSheetId="64">#REF!</definedName>
    <definedName name="DT.DOD.PRVT.CD" localSheetId="66">#REF!</definedName>
    <definedName name="DT.DOD.PRVT.CD" localSheetId="67">#REF!</definedName>
    <definedName name="DT.DOD.PRVT.CD" localSheetId="68">#REF!</definedName>
    <definedName name="DT.DOD.PRVT.CD" localSheetId="69">#REF!</definedName>
    <definedName name="DT.DOD.PRVT.CD" localSheetId="71">#REF!</definedName>
    <definedName name="DT.DOD.PRVT.CD" localSheetId="72">#REF!</definedName>
    <definedName name="DT.DOD.PRVT.CD" localSheetId="73">#REF!</definedName>
    <definedName name="DT.DOD.PRVT.CD">#REF!</definedName>
    <definedName name="DT.DOD.PSUP.CD" localSheetId="1">#REF!</definedName>
    <definedName name="DT.DOD.PSUP.CD" localSheetId="11">#REF!</definedName>
    <definedName name="DT.DOD.PSUP.CD" localSheetId="12">#REF!</definedName>
    <definedName name="DT.DOD.PSUP.CD" localSheetId="13">#REF!</definedName>
    <definedName name="DT.DOD.PSUP.CD" localSheetId="23">#REF!</definedName>
    <definedName name="DT.DOD.PSUP.CD" localSheetId="24">#REF!</definedName>
    <definedName name="DT.DOD.PSUP.CD" localSheetId="26">#REF!</definedName>
    <definedName name="DT.DOD.PSUP.CD" localSheetId="28">#REF!</definedName>
    <definedName name="DT.DOD.PSUP.CD" localSheetId="29">#REF!</definedName>
    <definedName name="DT.DOD.PSUP.CD" localSheetId="31">#REF!</definedName>
    <definedName name="DT.DOD.PSUP.CD" localSheetId="41">#REF!</definedName>
    <definedName name="DT.DOD.PSUP.CD" localSheetId="4">#REF!</definedName>
    <definedName name="DT.DOD.PSUP.CD" localSheetId="46">#REF!</definedName>
    <definedName name="DT.DOD.PSUP.CD" localSheetId="47">#REF!</definedName>
    <definedName name="DT.DOD.PSUP.CD" localSheetId="48">#REF!</definedName>
    <definedName name="DT.DOD.PSUP.CD" localSheetId="49">#REF!</definedName>
    <definedName name="DT.DOD.PSUP.CD" localSheetId="50">#REF!</definedName>
    <definedName name="DT.DOD.PSUP.CD" localSheetId="51">#REF!</definedName>
    <definedName name="DT.DOD.PSUP.CD" localSheetId="53">#REF!</definedName>
    <definedName name="DT.DOD.PSUP.CD" localSheetId="54">#REF!</definedName>
    <definedName name="DT.DOD.PSUP.CD" localSheetId="56">#REF!</definedName>
    <definedName name="DT.DOD.PSUP.CD" localSheetId="57">#REF!</definedName>
    <definedName name="DT.DOD.PSUP.CD" localSheetId="58">#REF!</definedName>
    <definedName name="DT.DOD.PSUP.CD" localSheetId="60">#REF!</definedName>
    <definedName name="DT.DOD.PSUP.CD" localSheetId="61">#REF!</definedName>
    <definedName name="DT.DOD.PSUP.CD" localSheetId="62">#REF!</definedName>
    <definedName name="DT.DOD.PSUP.CD" localSheetId="63">#REF!</definedName>
    <definedName name="DT.DOD.PSUP.CD" localSheetId="64">#REF!</definedName>
    <definedName name="DT.DOD.PSUP.CD" localSheetId="66">#REF!</definedName>
    <definedName name="DT.DOD.PSUP.CD" localSheetId="67">#REF!</definedName>
    <definedName name="DT.DOD.PSUP.CD" localSheetId="68">#REF!</definedName>
    <definedName name="DT.DOD.PSUP.CD" localSheetId="69">#REF!</definedName>
    <definedName name="DT.DOD.PSUP.CD" localSheetId="71">#REF!</definedName>
    <definedName name="DT.DOD.PSUP.CD" localSheetId="72">#REF!</definedName>
    <definedName name="DT.DOD.PSUP.CD" localSheetId="73">#REF!</definedName>
    <definedName name="DT.DOD.PSUP.CD">#REF!</definedName>
    <definedName name="DT.DON.DLXF.CD" localSheetId="1">#REF!</definedName>
    <definedName name="DT.DON.DLXF.CD" localSheetId="11">#REF!</definedName>
    <definedName name="DT.DON.DLXF.CD" localSheetId="12">#REF!</definedName>
    <definedName name="DT.DON.DLXF.CD" localSheetId="13">#REF!</definedName>
    <definedName name="DT.DON.DLXF.CD" localSheetId="23">#REF!</definedName>
    <definedName name="DT.DON.DLXF.CD" localSheetId="24">#REF!</definedName>
    <definedName name="DT.DON.DLXF.CD" localSheetId="26">#REF!</definedName>
    <definedName name="DT.DON.DLXF.CD" localSheetId="28">#REF!</definedName>
    <definedName name="DT.DON.DLXF.CD" localSheetId="29">#REF!</definedName>
    <definedName name="DT.DON.DLXF.CD" localSheetId="31">#REF!</definedName>
    <definedName name="DT.DON.DLXF.CD" localSheetId="41">#REF!</definedName>
    <definedName name="DT.DON.DLXF.CD" localSheetId="4">#REF!</definedName>
    <definedName name="DT.DON.DLXF.CD" localSheetId="46">#REF!</definedName>
    <definedName name="DT.DON.DLXF.CD" localSheetId="47">#REF!</definedName>
    <definedName name="DT.DON.DLXF.CD" localSheetId="48">#REF!</definedName>
    <definedName name="DT.DON.DLXF.CD" localSheetId="49">#REF!</definedName>
    <definedName name="DT.DON.DLXF.CD" localSheetId="50">#REF!</definedName>
    <definedName name="DT.DON.DLXF.CD" localSheetId="51">#REF!</definedName>
    <definedName name="DT.DON.DLXF.CD" localSheetId="53">#REF!</definedName>
    <definedName name="DT.DON.DLXF.CD" localSheetId="54">#REF!</definedName>
    <definedName name="DT.DON.DLXF.CD" localSheetId="56">#REF!</definedName>
    <definedName name="DT.DON.DLXF.CD" localSheetId="57">#REF!</definedName>
    <definedName name="DT.DON.DLXF.CD" localSheetId="58">#REF!</definedName>
    <definedName name="DT.DON.DLXF.CD" localSheetId="60">#REF!</definedName>
    <definedName name="DT.DON.DLXF.CD" localSheetId="61">#REF!</definedName>
    <definedName name="DT.DON.DLXF.CD" localSheetId="62">#REF!</definedName>
    <definedName name="DT.DON.DLXF.CD" localSheetId="63">#REF!</definedName>
    <definedName name="DT.DON.DLXF.CD" localSheetId="64">#REF!</definedName>
    <definedName name="DT.DON.DLXF.CD" localSheetId="66">#REF!</definedName>
    <definedName name="DT.DON.DLXF.CD" localSheetId="67">#REF!</definedName>
    <definedName name="DT.DON.DLXF.CD" localSheetId="68">#REF!</definedName>
    <definedName name="DT.DON.DLXF.CD" localSheetId="69">#REF!</definedName>
    <definedName name="DT.DON.DLXF.CD" localSheetId="71">#REF!</definedName>
    <definedName name="DT.DON.DLXF.CD" localSheetId="72">#REF!</definedName>
    <definedName name="DT.DON.DLXF.CD" localSheetId="73">#REF!</definedName>
    <definedName name="DT.DON.DLXF.CD">#REF!</definedName>
    <definedName name="DT.DOX.DECT.CD" localSheetId="1">#REF!</definedName>
    <definedName name="DT.DOX.DECT.CD" localSheetId="11">#REF!</definedName>
    <definedName name="DT.DOX.DECT.CD" localSheetId="12">#REF!</definedName>
    <definedName name="DT.DOX.DECT.CD" localSheetId="13">#REF!</definedName>
    <definedName name="DT.DOX.DECT.CD" localSheetId="23">#REF!</definedName>
    <definedName name="DT.DOX.DECT.CD" localSheetId="24">#REF!</definedName>
    <definedName name="DT.DOX.DECT.CD" localSheetId="26">#REF!</definedName>
    <definedName name="DT.DOX.DECT.CD" localSheetId="28">#REF!</definedName>
    <definedName name="DT.DOX.DECT.CD" localSheetId="29">#REF!</definedName>
    <definedName name="DT.DOX.DECT.CD" localSheetId="31">#REF!</definedName>
    <definedName name="DT.DOX.DECT.CD" localSheetId="41">#REF!</definedName>
    <definedName name="DT.DOX.DECT.CD" localSheetId="4">#REF!</definedName>
    <definedName name="DT.DOX.DECT.CD" localSheetId="46">#REF!</definedName>
    <definedName name="DT.DOX.DECT.CD" localSheetId="47">#REF!</definedName>
    <definedName name="DT.DOX.DECT.CD" localSheetId="48">#REF!</definedName>
    <definedName name="DT.DOX.DECT.CD" localSheetId="49">#REF!</definedName>
    <definedName name="DT.DOX.DECT.CD" localSheetId="50">#REF!</definedName>
    <definedName name="DT.DOX.DECT.CD" localSheetId="51">#REF!</definedName>
    <definedName name="DT.DOX.DECT.CD" localSheetId="53">#REF!</definedName>
    <definedName name="DT.DOX.DECT.CD" localSheetId="54">#REF!</definedName>
    <definedName name="DT.DOX.DECT.CD" localSheetId="56">#REF!</definedName>
    <definedName name="DT.DOX.DECT.CD" localSheetId="57">#REF!</definedName>
    <definedName name="DT.DOX.DECT.CD" localSheetId="58">#REF!</definedName>
    <definedName name="DT.DOX.DECT.CD" localSheetId="60">#REF!</definedName>
    <definedName name="DT.DOX.DECT.CD" localSheetId="61">#REF!</definedName>
    <definedName name="DT.DOX.DECT.CD" localSheetId="62">#REF!</definedName>
    <definedName name="DT.DOX.DECT.CD" localSheetId="63">#REF!</definedName>
    <definedName name="DT.DOX.DECT.CD" localSheetId="64">#REF!</definedName>
    <definedName name="DT.DOX.DECT.CD" localSheetId="66">#REF!</definedName>
    <definedName name="DT.DOX.DECT.CD" localSheetId="67">#REF!</definedName>
    <definedName name="DT.DOX.DECT.CD" localSheetId="68">#REF!</definedName>
    <definedName name="DT.DOX.DECT.CD" localSheetId="69">#REF!</definedName>
    <definedName name="DT.DOX.DECT.CD" localSheetId="71">#REF!</definedName>
    <definedName name="DT.DOX.DECT.CD" localSheetId="72">#REF!</definedName>
    <definedName name="DT.DOX.DECT.CD" localSheetId="73">#REF!</definedName>
    <definedName name="DT.DOX.DECT.CD">#REF!</definedName>
    <definedName name="DT.DPA.DLXF.CD" localSheetId="1">#REF!</definedName>
    <definedName name="DT.DPA.DLXF.CD" localSheetId="11">#REF!</definedName>
    <definedName name="DT.DPA.DLXF.CD" localSheetId="12">#REF!</definedName>
    <definedName name="DT.DPA.DLXF.CD" localSheetId="13">#REF!</definedName>
    <definedName name="DT.DPA.DLXF.CD" localSheetId="23">#REF!</definedName>
    <definedName name="DT.DPA.DLXF.CD" localSheetId="24">#REF!</definedName>
    <definedName name="DT.DPA.DLXF.CD" localSheetId="26">#REF!</definedName>
    <definedName name="DT.DPA.DLXF.CD" localSheetId="28">#REF!</definedName>
    <definedName name="DT.DPA.DLXF.CD" localSheetId="29">#REF!</definedName>
    <definedName name="DT.DPA.DLXF.CD" localSheetId="31">#REF!</definedName>
    <definedName name="DT.DPA.DLXF.CD" localSheetId="41">#REF!</definedName>
    <definedName name="DT.DPA.DLXF.CD" localSheetId="4">#REF!</definedName>
    <definedName name="DT.DPA.DLXF.CD" localSheetId="46">#REF!</definedName>
    <definedName name="DT.DPA.DLXF.CD" localSheetId="47">#REF!</definedName>
    <definedName name="DT.DPA.DLXF.CD" localSheetId="48">#REF!</definedName>
    <definedName name="DT.DPA.DLXF.CD" localSheetId="49">#REF!</definedName>
    <definedName name="DT.DPA.DLXF.CD" localSheetId="50">#REF!</definedName>
    <definedName name="DT.DPA.DLXF.CD" localSheetId="51">#REF!</definedName>
    <definedName name="DT.DPA.DLXF.CD" localSheetId="53">#REF!</definedName>
    <definedName name="DT.DPA.DLXF.CD" localSheetId="54">#REF!</definedName>
    <definedName name="DT.DPA.DLXF.CD" localSheetId="56">#REF!</definedName>
    <definedName name="DT.DPA.DLXF.CD" localSheetId="57">#REF!</definedName>
    <definedName name="DT.DPA.DLXF.CD" localSheetId="58">#REF!</definedName>
    <definedName name="DT.DPA.DLXF.CD" localSheetId="60">#REF!</definedName>
    <definedName name="DT.DPA.DLXF.CD" localSheetId="61">#REF!</definedName>
    <definedName name="DT.DPA.DLXF.CD" localSheetId="62">#REF!</definedName>
    <definedName name="DT.DPA.DLXF.CD" localSheetId="63">#REF!</definedName>
    <definedName name="DT.DPA.DLXF.CD" localSheetId="64">#REF!</definedName>
    <definedName name="DT.DPA.DLXF.CD" localSheetId="66">#REF!</definedName>
    <definedName name="DT.DPA.DLXF.CD" localSheetId="67">#REF!</definedName>
    <definedName name="DT.DPA.DLXF.CD" localSheetId="68">#REF!</definedName>
    <definedName name="DT.DPA.DLXF.CD" localSheetId="69">#REF!</definedName>
    <definedName name="DT.DPA.DLXF.CD" localSheetId="71">#REF!</definedName>
    <definedName name="DT.DPA.DLXF.CD" localSheetId="72">#REF!</definedName>
    <definedName name="DT.DPA.DLXF.CD" localSheetId="73">#REF!</definedName>
    <definedName name="DT.DPA.DLXF.CD">#REF!</definedName>
    <definedName name="DT.DSC.DLXF.CD" localSheetId="1">#REF!</definedName>
    <definedName name="DT.DSC.DLXF.CD" localSheetId="11">#REF!</definedName>
    <definedName name="DT.DSC.DLXF.CD" localSheetId="12">#REF!</definedName>
    <definedName name="DT.DSC.DLXF.CD" localSheetId="13">#REF!</definedName>
    <definedName name="DT.DSC.DLXF.CD" localSheetId="23">#REF!</definedName>
    <definedName name="DT.DSC.DLXF.CD" localSheetId="24">#REF!</definedName>
    <definedName name="DT.DSC.DLXF.CD" localSheetId="26">#REF!</definedName>
    <definedName name="DT.DSC.DLXF.CD" localSheetId="28">#REF!</definedName>
    <definedName name="DT.DSC.DLXF.CD" localSheetId="29">#REF!</definedName>
    <definedName name="DT.DSC.DLXF.CD" localSheetId="31">#REF!</definedName>
    <definedName name="DT.DSC.DLXF.CD" localSheetId="41">#REF!</definedName>
    <definedName name="DT.DSC.DLXF.CD" localSheetId="4">#REF!</definedName>
    <definedName name="DT.DSC.DLXF.CD" localSheetId="46">#REF!</definedName>
    <definedName name="DT.DSC.DLXF.CD" localSheetId="47">#REF!</definedName>
    <definedName name="DT.DSC.DLXF.CD" localSheetId="48">#REF!</definedName>
    <definedName name="DT.DSC.DLXF.CD" localSheetId="49">#REF!</definedName>
    <definedName name="DT.DSC.DLXF.CD" localSheetId="50">#REF!</definedName>
    <definedName name="DT.DSC.DLXF.CD" localSheetId="51">#REF!</definedName>
    <definedName name="DT.DSC.DLXF.CD" localSheetId="53">#REF!</definedName>
    <definedName name="DT.DSC.DLXF.CD" localSheetId="54">#REF!</definedName>
    <definedName name="DT.DSC.DLXF.CD" localSheetId="56">#REF!</definedName>
    <definedName name="DT.DSC.DLXF.CD" localSheetId="57">#REF!</definedName>
    <definedName name="DT.DSC.DLXF.CD" localSheetId="58">#REF!</definedName>
    <definedName name="DT.DSC.DLXF.CD" localSheetId="60">#REF!</definedName>
    <definedName name="DT.DSC.DLXF.CD" localSheetId="61">#REF!</definedName>
    <definedName name="DT.DSC.DLXF.CD" localSheetId="62">#REF!</definedName>
    <definedName name="DT.DSC.DLXF.CD" localSheetId="63">#REF!</definedName>
    <definedName name="DT.DSC.DLXF.CD" localSheetId="64">#REF!</definedName>
    <definedName name="DT.DSC.DLXF.CD" localSheetId="66">#REF!</definedName>
    <definedName name="DT.DSC.DLXF.CD" localSheetId="67">#REF!</definedName>
    <definedName name="DT.DSC.DLXF.CD" localSheetId="68">#REF!</definedName>
    <definedName name="DT.DSC.DLXF.CD" localSheetId="69">#REF!</definedName>
    <definedName name="DT.DSC.DLXF.CD" localSheetId="71">#REF!</definedName>
    <definedName name="DT.DSC.DLXF.CD" localSheetId="72">#REF!</definedName>
    <definedName name="DT.DSC.DLXF.CD" localSheetId="73">#REF!</definedName>
    <definedName name="DT.DSC.DLXF.CD">#REF!</definedName>
    <definedName name="DT.DSD.DLXF.CD" localSheetId="1">#REF!</definedName>
    <definedName name="DT.DSD.DLXF.CD" localSheetId="11">#REF!</definedName>
    <definedName name="DT.DSD.DLXF.CD" localSheetId="12">#REF!</definedName>
    <definedName name="DT.DSD.DLXF.CD" localSheetId="13">#REF!</definedName>
    <definedName name="DT.DSD.DLXF.CD" localSheetId="23">#REF!</definedName>
    <definedName name="DT.DSD.DLXF.CD" localSheetId="24">#REF!</definedName>
    <definedName name="DT.DSD.DLXF.CD" localSheetId="26">#REF!</definedName>
    <definedName name="DT.DSD.DLXF.CD" localSheetId="28">#REF!</definedName>
    <definedName name="DT.DSD.DLXF.CD" localSheetId="29">#REF!</definedName>
    <definedName name="DT.DSD.DLXF.CD" localSheetId="31">#REF!</definedName>
    <definedName name="DT.DSD.DLXF.CD" localSheetId="41">#REF!</definedName>
    <definedName name="DT.DSD.DLXF.CD" localSheetId="4">#REF!</definedName>
    <definedName name="DT.DSD.DLXF.CD" localSheetId="46">#REF!</definedName>
    <definedName name="DT.DSD.DLXF.CD" localSheetId="47">#REF!</definedName>
    <definedName name="DT.DSD.DLXF.CD" localSheetId="48">#REF!</definedName>
    <definedName name="DT.DSD.DLXF.CD" localSheetId="49">#REF!</definedName>
    <definedName name="DT.DSD.DLXF.CD" localSheetId="50">#REF!</definedName>
    <definedName name="DT.DSD.DLXF.CD" localSheetId="51">#REF!</definedName>
    <definedName name="DT.DSD.DLXF.CD" localSheetId="53">#REF!</definedName>
    <definedName name="DT.DSD.DLXF.CD" localSheetId="54">#REF!</definedName>
    <definedName name="DT.DSD.DLXF.CD" localSheetId="56">#REF!</definedName>
    <definedName name="DT.DSD.DLXF.CD" localSheetId="57">#REF!</definedName>
    <definedName name="DT.DSD.DLXF.CD" localSheetId="58">#REF!</definedName>
    <definedName name="DT.DSD.DLXF.CD" localSheetId="60">#REF!</definedName>
    <definedName name="DT.DSD.DLXF.CD" localSheetId="61">#REF!</definedName>
    <definedName name="DT.DSD.DLXF.CD" localSheetId="62">#REF!</definedName>
    <definedName name="DT.DSD.DLXF.CD" localSheetId="63">#REF!</definedName>
    <definedName name="DT.DSD.DLXF.CD" localSheetId="64">#REF!</definedName>
    <definedName name="DT.DSD.DLXF.CD" localSheetId="66">#REF!</definedName>
    <definedName name="DT.DSD.DLXF.CD" localSheetId="67">#REF!</definedName>
    <definedName name="DT.DSD.DLXF.CD" localSheetId="68">#REF!</definedName>
    <definedName name="DT.DSD.DLXF.CD" localSheetId="69">#REF!</definedName>
    <definedName name="DT.DSD.DLXF.CD" localSheetId="71">#REF!</definedName>
    <definedName name="DT.DSD.DLXF.CD" localSheetId="72">#REF!</definedName>
    <definedName name="DT.DSD.DLXF.CD" localSheetId="73">#REF!</definedName>
    <definedName name="DT.DSD.DLXF.CD">#REF!</definedName>
    <definedName name="DT.DTA.DLXF.CD" localSheetId="1">#REF!</definedName>
    <definedName name="DT.DTA.DLXF.CD" localSheetId="11">#REF!</definedName>
    <definedName name="DT.DTA.DLXF.CD" localSheetId="12">#REF!</definedName>
    <definedName name="DT.DTA.DLXF.CD" localSheetId="13">#REF!</definedName>
    <definedName name="DT.DTA.DLXF.CD" localSheetId="23">#REF!</definedName>
    <definedName name="DT.DTA.DLXF.CD" localSheetId="24">#REF!</definedName>
    <definedName name="DT.DTA.DLXF.CD" localSheetId="26">#REF!</definedName>
    <definedName name="DT.DTA.DLXF.CD" localSheetId="28">#REF!</definedName>
    <definedName name="DT.DTA.DLXF.CD" localSheetId="29">#REF!</definedName>
    <definedName name="DT.DTA.DLXF.CD" localSheetId="31">#REF!</definedName>
    <definedName name="DT.DTA.DLXF.CD" localSheetId="41">#REF!</definedName>
    <definedName name="DT.DTA.DLXF.CD" localSheetId="4">#REF!</definedName>
    <definedName name="DT.DTA.DLXF.CD" localSheetId="46">#REF!</definedName>
    <definedName name="DT.DTA.DLXF.CD" localSheetId="47">#REF!</definedName>
    <definedName name="DT.DTA.DLXF.CD" localSheetId="48">#REF!</definedName>
    <definedName name="DT.DTA.DLXF.CD" localSheetId="49">#REF!</definedName>
    <definedName name="DT.DTA.DLXF.CD" localSheetId="50">#REF!</definedName>
    <definedName name="DT.DTA.DLXF.CD" localSheetId="51">#REF!</definedName>
    <definedName name="DT.DTA.DLXF.CD" localSheetId="53">#REF!</definedName>
    <definedName name="DT.DTA.DLXF.CD" localSheetId="54">#REF!</definedName>
    <definedName name="DT.DTA.DLXF.CD" localSheetId="56">#REF!</definedName>
    <definedName name="DT.DTA.DLXF.CD" localSheetId="57">#REF!</definedName>
    <definedName name="DT.DTA.DLXF.CD" localSheetId="58">#REF!</definedName>
    <definedName name="DT.DTA.DLXF.CD" localSheetId="60">#REF!</definedName>
    <definedName name="DT.DTA.DLXF.CD" localSheetId="61">#REF!</definedName>
    <definedName name="DT.DTA.DLXF.CD" localSheetId="62">#REF!</definedName>
    <definedName name="DT.DTA.DLXF.CD" localSheetId="63">#REF!</definedName>
    <definedName name="DT.DTA.DLXF.CD" localSheetId="64">#REF!</definedName>
    <definedName name="DT.DTA.DLXF.CD" localSheetId="66">#REF!</definedName>
    <definedName name="DT.DTA.DLXF.CD" localSheetId="67">#REF!</definedName>
    <definedName name="DT.DTA.DLXF.CD" localSheetId="68">#REF!</definedName>
    <definedName name="DT.DTA.DLXF.CD" localSheetId="69">#REF!</definedName>
    <definedName name="DT.DTA.DLXF.CD" localSheetId="71">#REF!</definedName>
    <definedName name="DT.DTA.DLXF.CD" localSheetId="72">#REF!</definedName>
    <definedName name="DT.DTA.DLXF.CD" localSheetId="73">#REF!</definedName>
    <definedName name="DT.DTA.DLXF.CD">#REF!</definedName>
    <definedName name="DT.DTA.OADJ.CD" localSheetId="1">#REF!</definedName>
    <definedName name="DT.DTA.OADJ.CD" localSheetId="11">#REF!</definedName>
    <definedName name="DT.DTA.OADJ.CD" localSheetId="12">#REF!</definedName>
    <definedName name="DT.DTA.OADJ.CD" localSheetId="13">#REF!</definedName>
    <definedName name="DT.DTA.OADJ.CD" localSheetId="23">#REF!</definedName>
    <definedName name="DT.DTA.OADJ.CD" localSheetId="24">#REF!</definedName>
    <definedName name="DT.DTA.OADJ.CD" localSheetId="26">#REF!</definedName>
    <definedName name="DT.DTA.OADJ.CD" localSheetId="28">#REF!</definedName>
    <definedName name="DT.DTA.OADJ.CD" localSheetId="29">#REF!</definedName>
    <definedName name="DT.DTA.OADJ.CD" localSheetId="31">#REF!</definedName>
    <definedName name="DT.DTA.OADJ.CD" localSheetId="41">#REF!</definedName>
    <definedName name="DT.DTA.OADJ.CD" localSheetId="4">#REF!</definedName>
    <definedName name="DT.DTA.OADJ.CD" localSheetId="46">#REF!</definedName>
    <definedName name="DT.DTA.OADJ.CD" localSheetId="47">#REF!</definedName>
    <definedName name="DT.DTA.OADJ.CD" localSheetId="48">#REF!</definedName>
    <definedName name="DT.DTA.OADJ.CD" localSheetId="49">#REF!</definedName>
    <definedName name="DT.DTA.OADJ.CD" localSheetId="50">#REF!</definedName>
    <definedName name="DT.DTA.OADJ.CD" localSheetId="51">#REF!</definedName>
    <definedName name="DT.DTA.OADJ.CD" localSheetId="53">#REF!</definedName>
    <definedName name="DT.DTA.OADJ.CD" localSheetId="54">#REF!</definedName>
    <definedName name="DT.DTA.OADJ.CD" localSheetId="56">#REF!</definedName>
    <definedName name="DT.DTA.OADJ.CD" localSheetId="57">#REF!</definedName>
    <definedName name="DT.DTA.OADJ.CD" localSheetId="58">#REF!</definedName>
    <definedName name="DT.DTA.OADJ.CD" localSheetId="60">#REF!</definedName>
    <definedName name="DT.DTA.OADJ.CD" localSheetId="61">#REF!</definedName>
    <definedName name="DT.DTA.OADJ.CD" localSheetId="62">#REF!</definedName>
    <definedName name="DT.DTA.OADJ.CD" localSheetId="63">#REF!</definedName>
    <definedName name="DT.DTA.OADJ.CD" localSheetId="64">#REF!</definedName>
    <definedName name="DT.DTA.OADJ.CD" localSheetId="66">#REF!</definedName>
    <definedName name="DT.DTA.OADJ.CD" localSheetId="67">#REF!</definedName>
    <definedName name="DT.DTA.OADJ.CD" localSheetId="68">#REF!</definedName>
    <definedName name="DT.DTA.OADJ.CD" localSheetId="69">#REF!</definedName>
    <definedName name="DT.DTA.OADJ.CD" localSheetId="71">#REF!</definedName>
    <definedName name="DT.DTA.OADJ.CD" localSheetId="72">#REF!</definedName>
    <definedName name="DT.DTA.OADJ.CD" localSheetId="73">#REF!</definedName>
    <definedName name="DT.DTA.OADJ.CD">#REF!</definedName>
    <definedName name="DT.DWA.DECT.CD" localSheetId="1">#REF!</definedName>
    <definedName name="DT.DWA.DECT.CD" localSheetId="11">#REF!</definedName>
    <definedName name="DT.DWA.DECT.CD" localSheetId="12">#REF!</definedName>
    <definedName name="DT.DWA.DECT.CD" localSheetId="13">#REF!</definedName>
    <definedName name="DT.DWA.DECT.CD" localSheetId="23">#REF!</definedName>
    <definedName name="DT.DWA.DECT.CD" localSheetId="24">#REF!</definedName>
    <definedName name="DT.DWA.DECT.CD" localSheetId="26">#REF!</definedName>
    <definedName name="DT.DWA.DECT.CD" localSheetId="28">#REF!</definedName>
    <definedName name="DT.DWA.DECT.CD" localSheetId="29">#REF!</definedName>
    <definedName name="DT.DWA.DECT.CD" localSheetId="31">#REF!</definedName>
    <definedName name="DT.DWA.DECT.CD" localSheetId="41">#REF!</definedName>
    <definedName name="DT.DWA.DECT.CD" localSheetId="4">#REF!</definedName>
    <definedName name="DT.DWA.DECT.CD" localSheetId="46">#REF!</definedName>
    <definedName name="DT.DWA.DECT.CD" localSheetId="47">#REF!</definedName>
    <definedName name="DT.DWA.DECT.CD" localSheetId="48">#REF!</definedName>
    <definedName name="DT.DWA.DECT.CD" localSheetId="49">#REF!</definedName>
    <definedName name="DT.DWA.DECT.CD" localSheetId="50">#REF!</definedName>
    <definedName name="DT.DWA.DECT.CD" localSheetId="51">#REF!</definedName>
    <definedName name="DT.DWA.DECT.CD" localSheetId="53">#REF!</definedName>
    <definedName name="DT.DWA.DECT.CD" localSheetId="54">#REF!</definedName>
    <definedName name="DT.DWA.DECT.CD" localSheetId="56">#REF!</definedName>
    <definedName name="DT.DWA.DECT.CD" localSheetId="57">#REF!</definedName>
    <definedName name="DT.DWA.DECT.CD" localSheetId="58">#REF!</definedName>
    <definedName name="DT.DWA.DECT.CD" localSheetId="60">#REF!</definedName>
    <definedName name="DT.DWA.DECT.CD" localSheetId="61">#REF!</definedName>
    <definedName name="DT.DWA.DECT.CD" localSheetId="62">#REF!</definedName>
    <definedName name="DT.DWA.DECT.CD" localSheetId="63">#REF!</definedName>
    <definedName name="DT.DWA.DECT.CD" localSheetId="64">#REF!</definedName>
    <definedName name="DT.DWA.DECT.CD" localSheetId="66">#REF!</definedName>
    <definedName name="DT.DWA.DECT.CD" localSheetId="67">#REF!</definedName>
    <definedName name="DT.DWA.DECT.CD" localSheetId="68">#REF!</definedName>
    <definedName name="DT.DWA.DECT.CD" localSheetId="69">#REF!</definedName>
    <definedName name="DT.DWA.DECT.CD" localSheetId="71">#REF!</definedName>
    <definedName name="DT.DWA.DECT.CD" localSheetId="72">#REF!</definedName>
    <definedName name="DT.DWA.DECT.CD" localSheetId="73">#REF!</definedName>
    <definedName name="DT.DWA.DECT.CD">#REF!</definedName>
    <definedName name="DT.INA.DECT.CD" localSheetId="1">#REF!</definedName>
    <definedName name="DT.INA.DECT.CD" localSheetId="11">#REF!</definedName>
    <definedName name="DT.INA.DECT.CD" localSheetId="12">#REF!</definedName>
    <definedName name="DT.INA.DECT.CD" localSheetId="13">#REF!</definedName>
    <definedName name="DT.INA.DECT.CD" localSheetId="23">#REF!</definedName>
    <definedName name="DT.INA.DECT.CD" localSheetId="24">#REF!</definedName>
    <definedName name="DT.INA.DECT.CD" localSheetId="26">#REF!</definedName>
    <definedName name="DT.INA.DECT.CD" localSheetId="28">#REF!</definedName>
    <definedName name="DT.INA.DECT.CD" localSheetId="29">#REF!</definedName>
    <definedName name="DT.INA.DECT.CD" localSheetId="31">#REF!</definedName>
    <definedName name="DT.INA.DECT.CD" localSheetId="41">#REF!</definedName>
    <definedName name="DT.INA.DECT.CD" localSheetId="4">#REF!</definedName>
    <definedName name="DT.INA.DECT.CD" localSheetId="46">#REF!</definedName>
    <definedName name="DT.INA.DECT.CD" localSheetId="47">#REF!</definedName>
    <definedName name="DT.INA.DECT.CD" localSheetId="48">#REF!</definedName>
    <definedName name="DT.INA.DECT.CD" localSheetId="49">#REF!</definedName>
    <definedName name="DT.INA.DECT.CD" localSheetId="50">#REF!</definedName>
    <definedName name="DT.INA.DECT.CD" localSheetId="51">#REF!</definedName>
    <definedName name="DT.INA.DECT.CD" localSheetId="53">#REF!</definedName>
    <definedName name="DT.INA.DECT.CD" localSheetId="54">#REF!</definedName>
    <definedName name="DT.INA.DECT.CD" localSheetId="56">#REF!</definedName>
    <definedName name="DT.INA.DECT.CD" localSheetId="57">#REF!</definedName>
    <definedName name="DT.INA.DECT.CD" localSheetId="58">#REF!</definedName>
    <definedName name="DT.INA.DECT.CD" localSheetId="60">#REF!</definedName>
    <definedName name="DT.INA.DECT.CD" localSheetId="61">#REF!</definedName>
    <definedName name="DT.INA.DECT.CD" localSheetId="62">#REF!</definedName>
    <definedName name="DT.INA.DECT.CD" localSheetId="63">#REF!</definedName>
    <definedName name="DT.INA.DECT.CD" localSheetId="64">#REF!</definedName>
    <definedName name="DT.INA.DECT.CD" localSheetId="66">#REF!</definedName>
    <definedName name="DT.INA.DECT.CD" localSheetId="67">#REF!</definedName>
    <definedName name="DT.INA.DECT.CD" localSheetId="68">#REF!</definedName>
    <definedName name="DT.INA.DECT.CD" localSheetId="69">#REF!</definedName>
    <definedName name="DT.INA.DECT.CD" localSheetId="71">#REF!</definedName>
    <definedName name="DT.INA.DECT.CD" localSheetId="72">#REF!</definedName>
    <definedName name="DT.INA.DECT.CD" localSheetId="73">#REF!</definedName>
    <definedName name="DT.INA.DECT.CD">#REF!</definedName>
    <definedName name="DT.IND.DEXF.CD" localSheetId="1">#REF!</definedName>
    <definedName name="DT.IND.DEXF.CD" localSheetId="11">#REF!</definedName>
    <definedName name="DT.IND.DEXF.CD" localSheetId="12">#REF!</definedName>
    <definedName name="DT.IND.DEXF.CD" localSheetId="13">#REF!</definedName>
    <definedName name="DT.IND.DEXF.CD" localSheetId="23">#REF!</definedName>
    <definedName name="DT.IND.DEXF.CD" localSheetId="24">#REF!</definedName>
    <definedName name="DT.IND.DEXF.CD" localSheetId="26">#REF!</definedName>
    <definedName name="DT.IND.DEXF.CD" localSheetId="28">#REF!</definedName>
    <definedName name="DT.IND.DEXF.CD" localSheetId="29">#REF!</definedName>
    <definedName name="DT.IND.DEXF.CD" localSheetId="31">#REF!</definedName>
    <definedName name="DT.IND.DEXF.CD" localSheetId="41">#REF!</definedName>
    <definedName name="DT.IND.DEXF.CD" localSheetId="4">#REF!</definedName>
    <definedName name="DT.IND.DEXF.CD" localSheetId="46">#REF!</definedName>
    <definedName name="DT.IND.DEXF.CD" localSheetId="47">#REF!</definedName>
    <definedName name="DT.IND.DEXF.CD" localSheetId="48">#REF!</definedName>
    <definedName name="DT.IND.DEXF.CD" localSheetId="49">#REF!</definedName>
    <definedName name="DT.IND.DEXF.CD" localSheetId="50">#REF!</definedName>
    <definedName name="DT.IND.DEXF.CD" localSheetId="51">#REF!</definedName>
    <definedName name="DT.IND.DEXF.CD" localSheetId="53">#REF!</definedName>
    <definedName name="DT.IND.DEXF.CD" localSheetId="54">#REF!</definedName>
    <definedName name="DT.IND.DEXF.CD" localSheetId="56">#REF!</definedName>
    <definedName name="DT.IND.DEXF.CD" localSheetId="57">#REF!</definedName>
    <definedName name="DT.IND.DEXF.CD" localSheetId="58">#REF!</definedName>
    <definedName name="DT.IND.DEXF.CD" localSheetId="60">#REF!</definedName>
    <definedName name="DT.IND.DEXF.CD" localSheetId="61">#REF!</definedName>
    <definedName name="DT.IND.DEXF.CD" localSheetId="62">#REF!</definedName>
    <definedName name="DT.IND.DEXF.CD" localSheetId="63">#REF!</definedName>
    <definedName name="DT.IND.DEXF.CD" localSheetId="64">#REF!</definedName>
    <definedName name="DT.IND.DEXF.CD" localSheetId="66">#REF!</definedName>
    <definedName name="DT.IND.DEXF.CD" localSheetId="67">#REF!</definedName>
    <definedName name="DT.IND.DEXF.CD" localSheetId="68">#REF!</definedName>
    <definedName name="DT.IND.DEXF.CD" localSheetId="69">#REF!</definedName>
    <definedName name="DT.IND.DEXF.CD" localSheetId="71">#REF!</definedName>
    <definedName name="DT.IND.DEXF.CD" localSheetId="72">#REF!</definedName>
    <definedName name="DT.IND.DEXF.CD" localSheetId="73">#REF!</definedName>
    <definedName name="DT.IND.DEXF.CD">#REF!</definedName>
    <definedName name="DT.INN.DLXF.CD" localSheetId="1">#REF!</definedName>
    <definedName name="DT.INN.DLXF.CD" localSheetId="11">#REF!</definedName>
    <definedName name="DT.INN.DLXF.CD" localSheetId="12">#REF!</definedName>
    <definedName name="DT.INN.DLXF.CD" localSheetId="13">#REF!</definedName>
    <definedName name="DT.INN.DLXF.CD" localSheetId="23">#REF!</definedName>
    <definedName name="DT.INN.DLXF.CD" localSheetId="24">#REF!</definedName>
    <definedName name="DT.INN.DLXF.CD" localSheetId="26">#REF!</definedName>
    <definedName name="DT.INN.DLXF.CD" localSheetId="28">#REF!</definedName>
    <definedName name="DT.INN.DLXF.CD" localSheetId="29">#REF!</definedName>
    <definedName name="DT.INN.DLXF.CD" localSheetId="31">#REF!</definedName>
    <definedName name="DT.INN.DLXF.CD" localSheetId="41">#REF!</definedName>
    <definedName name="DT.INN.DLXF.CD" localSheetId="4">#REF!</definedName>
    <definedName name="DT.INN.DLXF.CD" localSheetId="46">#REF!</definedName>
    <definedName name="DT.INN.DLXF.CD" localSheetId="47">#REF!</definedName>
    <definedName name="DT.INN.DLXF.CD" localSheetId="48">#REF!</definedName>
    <definedName name="DT.INN.DLXF.CD" localSheetId="49">#REF!</definedName>
    <definedName name="DT.INN.DLXF.CD" localSheetId="50">#REF!</definedName>
    <definedName name="DT.INN.DLXF.CD" localSheetId="51">#REF!</definedName>
    <definedName name="DT.INN.DLXF.CD" localSheetId="53">#REF!</definedName>
    <definedName name="DT.INN.DLXF.CD" localSheetId="54">#REF!</definedName>
    <definedName name="DT.INN.DLXF.CD" localSheetId="56">#REF!</definedName>
    <definedName name="DT.INN.DLXF.CD" localSheetId="57">#REF!</definedName>
    <definedName name="DT.INN.DLXF.CD" localSheetId="58">#REF!</definedName>
    <definedName name="DT.INN.DLXF.CD" localSheetId="60">#REF!</definedName>
    <definedName name="DT.INN.DLXF.CD" localSheetId="61">#REF!</definedName>
    <definedName name="DT.INN.DLXF.CD" localSheetId="62">#REF!</definedName>
    <definedName name="DT.INN.DLXF.CD" localSheetId="63">#REF!</definedName>
    <definedName name="DT.INN.DLXF.CD" localSheetId="64">#REF!</definedName>
    <definedName name="DT.INN.DLXF.CD" localSheetId="66">#REF!</definedName>
    <definedName name="DT.INN.DLXF.CD" localSheetId="67">#REF!</definedName>
    <definedName name="DT.INN.DLXF.CD" localSheetId="68">#REF!</definedName>
    <definedName name="DT.INN.DLXF.CD" localSheetId="69">#REF!</definedName>
    <definedName name="DT.INN.DLXF.CD" localSheetId="71">#REF!</definedName>
    <definedName name="DT.INN.DLXF.CD" localSheetId="72">#REF!</definedName>
    <definedName name="DT.INN.DLXF.CD" localSheetId="73">#REF!</definedName>
    <definedName name="DT.INN.DLXF.CD">#REF!</definedName>
    <definedName name="DT.INP.DECT.CD" localSheetId="1">#REF!</definedName>
    <definedName name="DT.INP.DECT.CD" localSheetId="11">#REF!</definedName>
    <definedName name="DT.INP.DECT.CD" localSheetId="12">#REF!</definedName>
    <definedName name="DT.INP.DECT.CD" localSheetId="13">#REF!</definedName>
    <definedName name="DT.INP.DECT.CD" localSheetId="23">#REF!</definedName>
    <definedName name="DT.INP.DECT.CD" localSheetId="24">#REF!</definedName>
    <definedName name="DT.INP.DECT.CD" localSheetId="26">#REF!</definedName>
    <definedName name="DT.INP.DECT.CD" localSheetId="28">#REF!</definedName>
    <definedName name="DT.INP.DECT.CD" localSheetId="29">#REF!</definedName>
    <definedName name="DT.INP.DECT.CD" localSheetId="31">#REF!</definedName>
    <definedName name="DT.INP.DECT.CD" localSheetId="41">#REF!</definedName>
    <definedName name="DT.INP.DECT.CD" localSheetId="4">#REF!</definedName>
    <definedName name="DT.INP.DECT.CD" localSheetId="46">#REF!</definedName>
    <definedName name="DT.INP.DECT.CD" localSheetId="47">#REF!</definedName>
    <definedName name="DT.INP.DECT.CD" localSheetId="48">#REF!</definedName>
    <definedName name="DT.INP.DECT.CD" localSheetId="49">#REF!</definedName>
    <definedName name="DT.INP.DECT.CD" localSheetId="50">#REF!</definedName>
    <definedName name="DT.INP.DECT.CD" localSheetId="51">#REF!</definedName>
    <definedName name="DT.INP.DECT.CD" localSheetId="53">#REF!</definedName>
    <definedName name="DT.INP.DECT.CD" localSheetId="54">#REF!</definedName>
    <definedName name="DT.INP.DECT.CD" localSheetId="56">#REF!</definedName>
    <definedName name="DT.INP.DECT.CD" localSheetId="57">#REF!</definedName>
    <definedName name="DT.INP.DECT.CD" localSheetId="58">#REF!</definedName>
    <definedName name="DT.INP.DECT.CD" localSheetId="60">#REF!</definedName>
    <definedName name="DT.INP.DECT.CD" localSheetId="61">#REF!</definedName>
    <definedName name="DT.INP.DECT.CD" localSheetId="62">#REF!</definedName>
    <definedName name="DT.INP.DECT.CD" localSheetId="63">#REF!</definedName>
    <definedName name="DT.INP.DECT.CD" localSheetId="64">#REF!</definedName>
    <definedName name="DT.INP.DECT.CD" localSheetId="66">#REF!</definedName>
    <definedName name="DT.INP.DECT.CD" localSheetId="67">#REF!</definedName>
    <definedName name="DT.INP.DECT.CD" localSheetId="68">#REF!</definedName>
    <definedName name="DT.INP.DECT.CD" localSheetId="69">#REF!</definedName>
    <definedName name="DT.INP.DECT.CD" localSheetId="71">#REF!</definedName>
    <definedName name="DT.INP.DECT.CD" localSheetId="72">#REF!</definedName>
    <definedName name="DT.INP.DECT.CD" localSheetId="73">#REF!</definedName>
    <definedName name="DT.INP.DECT.CD">#REF!</definedName>
    <definedName name="DT.INR.DLXF.CD" localSheetId="1">#REF!</definedName>
    <definedName name="DT.INR.DLXF.CD" localSheetId="11">#REF!</definedName>
    <definedName name="DT.INR.DLXF.CD" localSheetId="12">#REF!</definedName>
    <definedName name="DT.INR.DLXF.CD" localSheetId="13">#REF!</definedName>
    <definedName name="DT.INR.DLXF.CD" localSheetId="23">#REF!</definedName>
    <definedName name="DT.INR.DLXF.CD" localSheetId="24">#REF!</definedName>
    <definedName name="DT.INR.DLXF.CD" localSheetId="26">#REF!</definedName>
    <definedName name="DT.INR.DLXF.CD" localSheetId="28">#REF!</definedName>
    <definedName name="DT.INR.DLXF.CD" localSheetId="29">#REF!</definedName>
    <definedName name="DT.INR.DLXF.CD" localSheetId="31">#REF!</definedName>
    <definedName name="DT.INR.DLXF.CD" localSheetId="41">#REF!</definedName>
    <definedName name="DT.INR.DLXF.CD" localSheetId="4">#REF!</definedName>
    <definedName name="DT.INR.DLXF.CD" localSheetId="46">#REF!</definedName>
    <definedName name="DT.INR.DLXF.CD" localSheetId="47">#REF!</definedName>
    <definedName name="DT.INR.DLXF.CD" localSheetId="48">#REF!</definedName>
    <definedName name="DT.INR.DLXF.CD" localSheetId="49">#REF!</definedName>
    <definedName name="DT.INR.DLXF.CD" localSheetId="50">#REF!</definedName>
    <definedName name="DT.INR.DLXF.CD" localSheetId="51">#REF!</definedName>
    <definedName name="DT.INR.DLXF.CD" localSheetId="53">#REF!</definedName>
    <definedName name="DT.INR.DLXF.CD" localSheetId="54">#REF!</definedName>
    <definedName name="DT.INR.DLXF.CD" localSheetId="56">#REF!</definedName>
    <definedName name="DT.INR.DLXF.CD" localSheetId="57">#REF!</definedName>
    <definedName name="DT.INR.DLXF.CD" localSheetId="58">#REF!</definedName>
    <definedName name="DT.INR.DLXF.CD" localSheetId="60">#REF!</definedName>
    <definedName name="DT.INR.DLXF.CD" localSheetId="61">#REF!</definedName>
    <definedName name="DT.INR.DLXF.CD" localSheetId="62">#REF!</definedName>
    <definedName name="DT.INR.DLXF.CD" localSheetId="63">#REF!</definedName>
    <definedName name="DT.INR.DLXF.CD" localSheetId="64">#REF!</definedName>
    <definedName name="DT.INR.DLXF.CD" localSheetId="66">#REF!</definedName>
    <definedName name="DT.INR.DLXF.CD" localSheetId="67">#REF!</definedName>
    <definedName name="DT.INR.DLXF.CD" localSheetId="68">#REF!</definedName>
    <definedName name="DT.INR.DLXF.CD" localSheetId="69">#REF!</definedName>
    <definedName name="DT.INR.DLXF.CD" localSheetId="71">#REF!</definedName>
    <definedName name="DT.INR.DLXF.CD" localSheetId="72">#REF!</definedName>
    <definedName name="DT.INR.DLXF.CD" localSheetId="73">#REF!</definedName>
    <definedName name="DT.INR.DLXF.CD">#REF!</definedName>
    <definedName name="DT.INT.BLAT.CD" localSheetId="1">#REF!</definedName>
    <definedName name="DT.INT.BLAT.CD" localSheetId="11">#REF!</definedName>
    <definedName name="DT.INT.BLAT.CD" localSheetId="12">#REF!</definedName>
    <definedName name="DT.INT.BLAT.CD" localSheetId="13">#REF!</definedName>
    <definedName name="DT.INT.BLAT.CD" localSheetId="23">#REF!</definedName>
    <definedName name="DT.INT.BLAT.CD" localSheetId="24">#REF!</definedName>
    <definedName name="DT.INT.BLAT.CD" localSheetId="26">#REF!</definedName>
    <definedName name="DT.INT.BLAT.CD" localSheetId="28">#REF!</definedName>
    <definedName name="DT.INT.BLAT.CD" localSheetId="29">#REF!</definedName>
    <definedName name="DT.INT.BLAT.CD" localSheetId="31">#REF!</definedName>
    <definedName name="DT.INT.BLAT.CD" localSheetId="41">#REF!</definedName>
    <definedName name="DT.INT.BLAT.CD" localSheetId="4">#REF!</definedName>
    <definedName name="DT.INT.BLAT.CD" localSheetId="46">#REF!</definedName>
    <definedName name="DT.INT.BLAT.CD" localSheetId="47">#REF!</definedName>
    <definedName name="DT.INT.BLAT.CD" localSheetId="48">#REF!</definedName>
    <definedName name="DT.INT.BLAT.CD" localSheetId="49">#REF!</definedName>
    <definedName name="DT.INT.BLAT.CD" localSheetId="50">#REF!</definedName>
    <definedName name="DT.INT.BLAT.CD" localSheetId="51">#REF!</definedName>
    <definedName name="DT.INT.BLAT.CD" localSheetId="53">#REF!</definedName>
    <definedName name="DT.INT.BLAT.CD" localSheetId="54">#REF!</definedName>
    <definedName name="DT.INT.BLAT.CD" localSheetId="56">#REF!</definedName>
    <definedName name="DT.INT.BLAT.CD" localSheetId="57">#REF!</definedName>
    <definedName name="DT.INT.BLAT.CD" localSheetId="58">#REF!</definedName>
    <definedName name="DT.INT.BLAT.CD" localSheetId="60">#REF!</definedName>
    <definedName name="DT.INT.BLAT.CD" localSheetId="61">#REF!</definedName>
    <definedName name="DT.INT.BLAT.CD" localSheetId="62">#REF!</definedName>
    <definedName name="DT.INT.BLAT.CD" localSheetId="63">#REF!</definedName>
    <definedName name="DT.INT.BLAT.CD" localSheetId="64">#REF!</definedName>
    <definedName name="DT.INT.BLAT.CD" localSheetId="66">#REF!</definedName>
    <definedName name="DT.INT.BLAT.CD" localSheetId="67">#REF!</definedName>
    <definedName name="DT.INT.BLAT.CD" localSheetId="68">#REF!</definedName>
    <definedName name="DT.INT.BLAT.CD" localSheetId="69">#REF!</definedName>
    <definedName name="DT.INT.BLAT.CD" localSheetId="71">#REF!</definedName>
    <definedName name="DT.INT.BLAT.CD" localSheetId="72">#REF!</definedName>
    <definedName name="DT.INT.BLAT.CD" localSheetId="73">#REF!</definedName>
    <definedName name="DT.INT.BLAT.CD">#REF!</definedName>
    <definedName name="DT.INT.DIMF.CD" localSheetId="1">#REF!</definedName>
    <definedName name="DT.INT.DIMF.CD" localSheetId="11">#REF!</definedName>
    <definedName name="DT.INT.DIMF.CD" localSheetId="12">#REF!</definedName>
    <definedName name="DT.INT.DIMF.CD" localSheetId="13">#REF!</definedName>
    <definedName name="DT.INT.DIMF.CD" localSheetId="23">#REF!</definedName>
    <definedName name="DT.INT.DIMF.CD" localSheetId="24">#REF!</definedName>
    <definedName name="DT.INT.DIMF.CD" localSheetId="26">#REF!</definedName>
    <definedName name="DT.INT.DIMF.CD" localSheetId="28">#REF!</definedName>
    <definedName name="DT.INT.DIMF.CD" localSheetId="29">#REF!</definedName>
    <definedName name="DT.INT.DIMF.CD" localSheetId="31">#REF!</definedName>
    <definedName name="DT.INT.DIMF.CD" localSheetId="41">#REF!</definedName>
    <definedName name="DT.INT.DIMF.CD" localSheetId="4">#REF!</definedName>
    <definedName name="DT.INT.DIMF.CD" localSheetId="46">#REF!</definedName>
    <definedName name="DT.INT.DIMF.CD" localSheetId="47">#REF!</definedName>
    <definedName name="DT.INT.DIMF.CD" localSheetId="48">#REF!</definedName>
    <definedName name="DT.INT.DIMF.CD" localSheetId="49">#REF!</definedName>
    <definedName name="DT.INT.DIMF.CD" localSheetId="50">#REF!</definedName>
    <definedName name="DT.INT.DIMF.CD" localSheetId="51">#REF!</definedName>
    <definedName name="DT.INT.DIMF.CD" localSheetId="53">#REF!</definedName>
    <definedName name="DT.INT.DIMF.CD" localSheetId="54">#REF!</definedName>
    <definedName name="DT.INT.DIMF.CD" localSheetId="56">#REF!</definedName>
    <definedName name="DT.INT.DIMF.CD" localSheetId="57">#REF!</definedName>
    <definedName name="DT.INT.DIMF.CD" localSheetId="58">#REF!</definedName>
    <definedName name="DT.INT.DIMF.CD" localSheetId="60">#REF!</definedName>
    <definedName name="DT.INT.DIMF.CD" localSheetId="61">#REF!</definedName>
    <definedName name="DT.INT.DIMF.CD" localSheetId="62">#REF!</definedName>
    <definedName name="DT.INT.DIMF.CD" localSheetId="63">#REF!</definedName>
    <definedName name="DT.INT.DIMF.CD" localSheetId="64">#REF!</definedName>
    <definedName name="DT.INT.DIMF.CD" localSheetId="66">#REF!</definedName>
    <definedName name="DT.INT.DIMF.CD" localSheetId="67">#REF!</definedName>
    <definedName name="DT.INT.DIMF.CD" localSheetId="68">#REF!</definedName>
    <definedName name="DT.INT.DIMF.CD" localSheetId="69">#REF!</definedName>
    <definedName name="DT.INT.DIMF.CD" localSheetId="71">#REF!</definedName>
    <definedName name="DT.INT.DIMF.CD" localSheetId="72">#REF!</definedName>
    <definedName name="DT.INT.DIMF.CD" localSheetId="73">#REF!</definedName>
    <definedName name="DT.INT.DIMF.CD">#REF!</definedName>
    <definedName name="DT.INT.DPNG.CD" localSheetId="1">#REF!</definedName>
    <definedName name="DT.INT.DPNG.CD" localSheetId="11">#REF!</definedName>
    <definedName name="DT.INT.DPNG.CD" localSheetId="12">#REF!</definedName>
    <definedName name="DT.INT.DPNG.CD" localSheetId="13">#REF!</definedName>
    <definedName name="DT.INT.DPNG.CD" localSheetId="23">#REF!</definedName>
    <definedName name="DT.INT.DPNG.CD" localSheetId="24">#REF!</definedName>
    <definedName name="DT.INT.DPNG.CD" localSheetId="26">#REF!</definedName>
    <definedName name="DT.INT.DPNG.CD" localSheetId="28">#REF!</definedName>
    <definedName name="DT.INT.DPNG.CD" localSheetId="29">#REF!</definedName>
    <definedName name="DT.INT.DPNG.CD" localSheetId="31">#REF!</definedName>
    <definedName name="DT.INT.DPNG.CD" localSheetId="41">#REF!</definedName>
    <definedName name="DT.INT.DPNG.CD" localSheetId="4">#REF!</definedName>
    <definedName name="DT.INT.DPNG.CD" localSheetId="46">#REF!</definedName>
    <definedName name="DT.INT.DPNG.CD" localSheetId="47">#REF!</definedName>
    <definedName name="DT.INT.DPNG.CD" localSheetId="48">#REF!</definedName>
    <definedName name="DT.INT.DPNG.CD" localSheetId="49">#REF!</definedName>
    <definedName name="DT.INT.DPNG.CD" localSheetId="50">#REF!</definedName>
    <definedName name="DT.INT.DPNG.CD" localSheetId="51">#REF!</definedName>
    <definedName name="DT.INT.DPNG.CD" localSheetId="53">#REF!</definedName>
    <definedName name="DT.INT.DPNG.CD" localSheetId="54">#REF!</definedName>
    <definedName name="DT.INT.DPNG.CD" localSheetId="56">#REF!</definedName>
    <definedName name="DT.INT.DPNG.CD" localSheetId="57">#REF!</definedName>
    <definedName name="DT.INT.DPNG.CD" localSheetId="58">#REF!</definedName>
    <definedName name="DT.INT.DPNG.CD" localSheetId="60">#REF!</definedName>
    <definedName name="DT.INT.DPNG.CD" localSheetId="61">#REF!</definedName>
    <definedName name="DT.INT.DPNG.CD" localSheetId="62">#REF!</definedName>
    <definedName name="DT.INT.DPNG.CD" localSheetId="63">#REF!</definedName>
    <definedName name="DT.INT.DPNG.CD" localSheetId="64">#REF!</definedName>
    <definedName name="DT.INT.DPNG.CD" localSheetId="66">#REF!</definedName>
    <definedName name="DT.INT.DPNG.CD" localSheetId="67">#REF!</definedName>
    <definedName name="DT.INT.DPNG.CD" localSheetId="68">#REF!</definedName>
    <definedName name="DT.INT.DPNG.CD" localSheetId="69">#REF!</definedName>
    <definedName name="DT.INT.DPNG.CD" localSheetId="71">#REF!</definedName>
    <definedName name="DT.INT.DPNG.CD" localSheetId="72">#REF!</definedName>
    <definedName name="DT.INT.DPNG.CD" localSheetId="73">#REF!</definedName>
    <definedName name="DT.INT.DPNG.CD">#REF!</definedName>
    <definedName name="DT.INT.DRSA.CD" localSheetId="1">#REF!</definedName>
    <definedName name="DT.INT.DRSA.CD" localSheetId="11">#REF!</definedName>
    <definedName name="DT.INT.DRSA.CD" localSheetId="12">#REF!</definedName>
    <definedName name="DT.INT.DRSA.CD" localSheetId="13">#REF!</definedName>
    <definedName name="DT.INT.DRSA.CD" localSheetId="23">#REF!</definedName>
    <definedName name="DT.INT.DRSA.CD" localSheetId="24">#REF!</definedName>
    <definedName name="DT.INT.DRSA.CD" localSheetId="26">#REF!</definedName>
    <definedName name="DT.INT.DRSA.CD" localSheetId="28">#REF!</definedName>
    <definedName name="DT.INT.DRSA.CD" localSheetId="29">#REF!</definedName>
    <definedName name="DT.INT.DRSA.CD" localSheetId="31">#REF!</definedName>
    <definedName name="DT.INT.DRSA.CD" localSheetId="41">#REF!</definedName>
    <definedName name="DT.INT.DRSA.CD" localSheetId="4">#REF!</definedName>
    <definedName name="DT.INT.DRSA.CD" localSheetId="46">#REF!</definedName>
    <definedName name="DT.INT.DRSA.CD" localSheetId="47">#REF!</definedName>
    <definedName name="DT.INT.DRSA.CD" localSheetId="48">#REF!</definedName>
    <definedName name="DT.INT.DRSA.CD" localSheetId="49">#REF!</definedName>
    <definedName name="DT.INT.DRSA.CD" localSheetId="50">#REF!</definedName>
    <definedName name="DT.INT.DRSA.CD" localSheetId="51">#REF!</definedName>
    <definedName name="DT.INT.DRSA.CD" localSheetId="53">#REF!</definedName>
    <definedName name="DT.INT.DRSA.CD" localSheetId="54">#REF!</definedName>
    <definedName name="DT.INT.DRSA.CD" localSheetId="56">#REF!</definedName>
    <definedName name="DT.INT.DRSA.CD" localSheetId="57">#REF!</definedName>
    <definedName name="DT.INT.DRSA.CD" localSheetId="58">#REF!</definedName>
    <definedName name="DT.INT.DRSA.CD" localSheetId="60">#REF!</definedName>
    <definedName name="DT.INT.DRSA.CD" localSheetId="61">#REF!</definedName>
    <definedName name="DT.INT.DRSA.CD" localSheetId="62">#REF!</definedName>
    <definedName name="DT.INT.DRSA.CD" localSheetId="63">#REF!</definedName>
    <definedName name="DT.INT.DRSA.CD" localSheetId="64">#REF!</definedName>
    <definedName name="DT.INT.DRSA.CD" localSheetId="66">#REF!</definedName>
    <definedName name="DT.INT.DRSA.CD" localSheetId="67">#REF!</definedName>
    <definedName name="DT.INT.DRSA.CD" localSheetId="68">#REF!</definedName>
    <definedName name="DT.INT.DRSA.CD" localSheetId="69">#REF!</definedName>
    <definedName name="DT.INT.DRSA.CD" localSheetId="71">#REF!</definedName>
    <definedName name="DT.INT.DRSA.CD" localSheetId="72">#REF!</definedName>
    <definedName name="DT.INT.DRSA.CD" localSheetId="73">#REF!</definedName>
    <definedName name="DT.INT.DRSA.CD">#REF!</definedName>
    <definedName name="DT.INT.DRSP.CD" localSheetId="1">#REF!</definedName>
    <definedName name="DT.INT.DRSP.CD" localSheetId="11">#REF!</definedName>
    <definedName name="DT.INT.DRSP.CD" localSheetId="12">#REF!</definedName>
    <definedName name="DT.INT.DRSP.CD" localSheetId="13">#REF!</definedName>
    <definedName name="DT.INT.DRSP.CD" localSheetId="23">#REF!</definedName>
    <definedName name="DT.INT.DRSP.CD" localSheetId="24">#REF!</definedName>
    <definedName name="DT.INT.DRSP.CD" localSheetId="26">#REF!</definedName>
    <definedName name="DT.INT.DRSP.CD" localSheetId="28">#REF!</definedName>
    <definedName name="DT.INT.DRSP.CD" localSheetId="29">#REF!</definedName>
    <definedName name="DT.INT.DRSP.CD" localSheetId="31">#REF!</definedName>
    <definedName name="DT.INT.DRSP.CD" localSheetId="41">#REF!</definedName>
    <definedName name="DT.INT.DRSP.CD" localSheetId="4">#REF!</definedName>
    <definedName name="DT.INT.DRSP.CD" localSheetId="46">#REF!</definedName>
    <definedName name="DT.INT.DRSP.CD" localSheetId="47">#REF!</definedName>
    <definedName name="DT.INT.DRSP.CD" localSheetId="48">#REF!</definedName>
    <definedName name="DT.INT.DRSP.CD" localSheetId="49">#REF!</definedName>
    <definedName name="DT.INT.DRSP.CD" localSheetId="50">#REF!</definedName>
    <definedName name="DT.INT.DRSP.CD" localSheetId="51">#REF!</definedName>
    <definedName name="DT.INT.DRSP.CD" localSheetId="53">#REF!</definedName>
    <definedName name="DT.INT.DRSP.CD" localSheetId="54">#REF!</definedName>
    <definedName name="DT.INT.DRSP.CD" localSheetId="56">#REF!</definedName>
    <definedName name="DT.INT.DRSP.CD" localSheetId="57">#REF!</definedName>
    <definedName name="DT.INT.DRSP.CD" localSheetId="58">#REF!</definedName>
    <definedName name="DT.INT.DRSP.CD" localSheetId="60">#REF!</definedName>
    <definedName name="DT.INT.DRSP.CD" localSheetId="61">#REF!</definedName>
    <definedName name="DT.INT.DRSP.CD" localSheetId="62">#REF!</definedName>
    <definedName name="DT.INT.DRSP.CD" localSheetId="63">#REF!</definedName>
    <definedName name="DT.INT.DRSP.CD" localSheetId="64">#REF!</definedName>
    <definedName name="DT.INT.DRSP.CD" localSheetId="66">#REF!</definedName>
    <definedName name="DT.INT.DRSP.CD" localSheetId="67">#REF!</definedName>
    <definedName name="DT.INT.DRSP.CD" localSheetId="68">#REF!</definedName>
    <definedName name="DT.INT.DRSP.CD" localSheetId="69">#REF!</definedName>
    <definedName name="DT.INT.DRSP.CD" localSheetId="71">#REF!</definedName>
    <definedName name="DT.INT.DRSP.CD" localSheetId="72">#REF!</definedName>
    <definedName name="DT.INT.DRSP.CD" localSheetId="73">#REF!</definedName>
    <definedName name="DT.INT.DRSP.CD">#REF!</definedName>
    <definedName name="DT.INT.DSTC.CD" localSheetId="1">#REF!</definedName>
    <definedName name="DT.INT.DSTC.CD" localSheetId="11">#REF!</definedName>
    <definedName name="DT.INT.DSTC.CD" localSheetId="12">#REF!</definedName>
    <definedName name="DT.INT.DSTC.CD" localSheetId="13">#REF!</definedName>
    <definedName name="DT.INT.DSTC.CD" localSheetId="23">#REF!</definedName>
    <definedName name="DT.INT.DSTC.CD" localSheetId="24">#REF!</definedName>
    <definedName name="DT.INT.DSTC.CD" localSheetId="26">#REF!</definedName>
    <definedName name="DT.INT.DSTC.CD" localSheetId="28">#REF!</definedName>
    <definedName name="DT.INT.DSTC.CD" localSheetId="29">#REF!</definedName>
    <definedName name="DT.INT.DSTC.CD" localSheetId="31">#REF!</definedName>
    <definedName name="DT.INT.DSTC.CD" localSheetId="41">#REF!</definedName>
    <definedName name="DT.INT.DSTC.CD" localSheetId="4">#REF!</definedName>
    <definedName name="DT.INT.DSTC.CD" localSheetId="46">#REF!</definedName>
    <definedName name="DT.INT.DSTC.CD" localSheetId="47">#REF!</definedName>
    <definedName name="DT.INT.DSTC.CD" localSheetId="48">#REF!</definedName>
    <definedName name="DT.INT.DSTC.CD" localSheetId="49">#REF!</definedName>
    <definedName name="DT.INT.DSTC.CD" localSheetId="50">#REF!</definedName>
    <definedName name="DT.INT.DSTC.CD" localSheetId="51">#REF!</definedName>
    <definedName name="DT.INT.DSTC.CD" localSheetId="53">#REF!</definedName>
    <definedName name="DT.INT.DSTC.CD" localSheetId="54">#REF!</definedName>
    <definedName name="DT.INT.DSTC.CD" localSheetId="56">#REF!</definedName>
    <definedName name="DT.INT.DSTC.CD" localSheetId="57">#REF!</definedName>
    <definedName name="DT.INT.DSTC.CD" localSheetId="58">#REF!</definedName>
    <definedName name="DT.INT.DSTC.CD" localSheetId="60">#REF!</definedName>
    <definedName name="DT.INT.DSTC.CD" localSheetId="61">#REF!</definedName>
    <definedName name="DT.INT.DSTC.CD" localSheetId="62">#REF!</definedName>
    <definedName name="DT.INT.DSTC.CD" localSheetId="63">#REF!</definedName>
    <definedName name="DT.INT.DSTC.CD" localSheetId="64">#REF!</definedName>
    <definedName name="DT.INT.DSTC.CD" localSheetId="66">#REF!</definedName>
    <definedName name="DT.INT.DSTC.CD" localSheetId="67">#REF!</definedName>
    <definedName name="DT.INT.DSTC.CD" localSheetId="68">#REF!</definedName>
    <definedName name="DT.INT.DSTC.CD" localSheetId="69">#REF!</definedName>
    <definedName name="DT.INT.DSTC.CD" localSheetId="71">#REF!</definedName>
    <definedName name="DT.INT.DSTC.CD" localSheetId="72">#REF!</definedName>
    <definedName name="DT.INT.DSTC.CD" localSheetId="73">#REF!</definedName>
    <definedName name="DT.INT.DSTC.CD">#REF!</definedName>
    <definedName name="DT.INT.MIBR.CD" localSheetId="1">#REF!</definedName>
    <definedName name="DT.INT.MIBR.CD" localSheetId="11">#REF!</definedName>
    <definedName name="DT.INT.MIBR.CD" localSheetId="12">#REF!</definedName>
    <definedName name="DT.INT.MIBR.CD" localSheetId="13">#REF!</definedName>
    <definedName name="DT.INT.MIBR.CD" localSheetId="23">#REF!</definedName>
    <definedName name="DT.INT.MIBR.CD" localSheetId="24">#REF!</definedName>
    <definedName name="DT.INT.MIBR.CD" localSheetId="26">#REF!</definedName>
    <definedName name="DT.INT.MIBR.CD" localSheetId="28">#REF!</definedName>
    <definedName name="DT.INT.MIBR.CD" localSheetId="29">#REF!</definedName>
    <definedName name="DT.INT.MIBR.CD" localSheetId="31">#REF!</definedName>
    <definedName name="DT.INT.MIBR.CD" localSheetId="41">#REF!</definedName>
    <definedName name="DT.INT.MIBR.CD" localSheetId="4">#REF!</definedName>
    <definedName name="DT.INT.MIBR.CD" localSheetId="46">#REF!</definedName>
    <definedName name="DT.INT.MIBR.CD" localSheetId="47">#REF!</definedName>
    <definedName name="DT.INT.MIBR.CD" localSheetId="48">#REF!</definedName>
    <definedName name="DT.INT.MIBR.CD" localSheetId="49">#REF!</definedName>
    <definedName name="DT.INT.MIBR.CD" localSheetId="50">#REF!</definedName>
    <definedName name="DT.INT.MIBR.CD" localSheetId="51">#REF!</definedName>
    <definedName name="DT.INT.MIBR.CD" localSheetId="53">#REF!</definedName>
    <definedName name="DT.INT.MIBR.CD" localSheetId="54">#REF!</definedName>
    <definedName name="DT.INT.MIBR.CD" localSheetId="56">#REF!</definedName>
    <definedName name="DT.INT.MIBR.CD" localSheetId="57">#REF!</definedName>
    <definedName name="DT.INT.MIBR.CD" localSheetId="58">#REF!</definedName>
    <definedName name="DT.INT.MIBR.CD" localSheetId="60">#REF!</definedName>
    <definedName name="DT.INT.MIBR.CD" localSheetId="61">#REF!</definedName>
    <definedName name="DT.INT.MIBR.CD" localSheetId="62">#REF!</definedName>
    <definedName name="DT.INT.MIBR.CD" localSheetId="63">#REF!</definedName>
    <definedName name="DT.INT.MIBR.CD" localSheetId="64">#REF!</definedName>
    <definedName name="DT.INT.MIBR.CD" localSheetId="66">#REF!</definedName>
    <definedName name="DT.INT.MIBR.CD" localSheetId="67">#REF!</definedName>
    <definedName name="DT.INT.MIBR.CD" localSheetId="68">#REF!</definedName>
    <definedName name="DT.INT.MIBR.CD" localSheetId="69">#REF!</definedName>
    <definedName name="DT.INT.MIBR.CD" localSheetId="71">#REF!</definedName>
    <definedName name="DT.INT.MIBR.CD" localSheetId="72">#REF!</definedName>
    <definedName name="DT.INT.MIBR.CD" localSheetId="73">#REF!</definedName>
    <definedName name="DT.INT.MIBR.CD">#REF!</definedName>
    <definedName name="DT.INT.MIDA.CD" localSheetId="1">#REF!</definedName>
    <definedName name="DT.INT.MIDA.CD" localSheetId="11">#REF!</definedName>
    <definedName name="DT.INT.MIDA.CD" localSheetId="12">#REF!</definedName>
    <definedName name="DT.INT.MIDA.CD" localSheetId="13">#REF!</definedName>
    <definedName name="DT.INT.MIDA.CD" localSheetId="23">#REF!</definedName>
    <definedName name="DT.INT.MIDA.CD" localSheetId="24">#REF!</definedName>
    <definedName name="DT.INT.MIDA.CD" localSheetId="26">#REF!</definedName>
    <definedName name="DT.INT.MIDA.CD" localSheetId="28">#REF!</definedName>
    <definedName name="DT.INT.MIDA.CD" localSheetId="29">#REF!</definedName>
    <definedName name="DT.INT.MIDA.CD" localSheetId="31">#REF!</definedName>
    <definedName name="DT.INT.MIDA.CD" localSheetId="41">#REF!</definedName>
    <definedName name="DT.INT.MIDA.CD" localSheetId="4">#REF!</definedName>
    <definedName name="DT.INT.MIDA.CD" localSheetId="46">#REF!</definedName>
    <definedName name="DT.INT.MIDA.CD" localSheetId="47">#REF!</definedName>
    <definedName name="DT.INT.MIDA.CD" localSheetId="48">#REF!</definedName>
    <definedName name="DT.INT.MIDA.CD" localSheetId="49">#REF!</definedName>
    <definedName name="DT.INT.MIDA.CD" localSheetId="50">#REF!</definedName>
    <definedName name="DT.INT.MIDA.CD" localSheetId="51">#REF!</definedName>
    <definedName name="DT.INT.MIDA.CD" localSheetId="53">#REF!</definedName>
    <definedName name="DT.INT.MIDA.CD" localSheetId="54">#REF!</definedName>
    <definedName name="DT.INT.MIDA.CD" localSheetId="56">#REF!</definedName>
    <definedName name="DT.INT.MIDA.CD" localSheetId="57">#REF!</definedName>
    <definedName name="DT.INT.MIDA.CD" localSheetId="58">#REF!</definedName>
    <definedName name="DT.INT.MIDA.CD" localSheetId="60">#REF!</definedName>
    <definedName name="DT.INT.MIDA.CD" localSheetId="61">#REF!</definedName>
    <definedName name="DT.INT.MIDA.CD" localSheetId="62">#REF!</definedName>
    <definedName name="DT.INT.MIDA.CD" localSheetId="63">#REF!</definedName>
    <definedName name="DT.INT.MIDA.CD" localSheetId="64">#REF!</definedName>
    <definedName name="DT.INT.MIDA.CD" localSheetId="66">#REF!</definedName>
    <definedName name="DT.INT.MIDA.CD" localSheetId="67">#REF!</definedName>
    <definedName name="DT.INT.MIDA.CD" localSheetId="68">#REF!</definedName>
    <definedName name="DT.INT.MIDA.CD" localSheetId="69">#REF!</definedName>
    <definedName name="DT.INT.MIDA.CD" localSheetId="71">#REF!</definedName>
    <definedName name="DT.INT.MIDA.CD" localSheetId="72">#REF!</definedName>
    <definedName name="DT.INT.MIDA.CD" localSheetId="73">#REF!</definedName>
    <definedName name="DT.INT.MIDA.CD">#REF!</definedName>
    <definedName name="DT.INT.MLAT.CD" localSheetId="1">#REF!</definedName>
    <definedName name="DT.INT.MLAT.CD" localSheetId="11">#REF!</definedName>
    <definedName name="DT.INT.MLAT.CD" localSheetId="12">#REF!</definedName>
    <definedName name="DT.INT.MLAT.CD" localSheetId="13">#REF!</definedName>
    <definedName name="DT.INT.MLAT.CD" localSheetId="23">#REF!</definedName>
    <definedName name="DT.INT.MLAT.CD" localSheetId="24">#REF!</definedName>
    <definedName name="DT.INT.MLAT.CD" localSheetId="26">#REF!</definedName>
    <definedName name="DT.INT.MLAT.CD" localSheetId="28">#REF!</definedName>
    <definedName name="DT.INT.MLAT.CD" localSheetId="29">#REF!</definedName>
    <definedName name="DT.INT.MLAT.CD" localSheetId="31">#REF!</definedName>
    <definedName name="DT.INT.MLAT.CD" localSheetId="41">#REF!</definedName>
    <definedName name="DT.INT.MLAT.CD" localSheetId="4">#REF!</definedName>
    <definedName name="DT.INT.MLAT.CD" localSheetId="46">#REF!</definedName>
    <definedName name="DT.INT.MLAT.CD" localSheetId="47">#REF!</definedName>
    <definedName name="DT.INT.MLAT.CD" localSheetId="48">#REF!</definedName>
    <definedName name="DT.INT.MLAT.CD" localSheetId="49">#REF!</definedName>
    <definedName name="DT.INT.MLAT.CD" localSheetId="50">#REF!</definedName>
    <definedName name="DT.INT.MLAT.CD" localSheetId="51">#REF!</definedName>
    <definedName name="DT.INT.MLAT.CD" localSheetId="53">#REF!</definedName>
    <definedName name="DT.INT.MLAT.CD" localSheetId="54">#REF!</definedName>
    <definedName name="DT.INT.MLAT.CD" localSheetId="56">#REF!</definedName>
    <definedName name="DT.INT.MLAT.CD" localSheetId="57">#REF!</definedName>
    <definedName name="DT.INT.MLAT.CD" localSheetId="58">#REF!</definedName>
    <definedName name="DT.INT.MLAT.CD" localSheetId="60">#REF!</definedName>
    <definedName name="DT.INT.MLAT.CD" localSheetId="61">#REF!</definedName>
    <definedName name="DT.INT.MLAT.CD" localSheetId="62">#REF!</definedName>
    <definedName name="DT.INT.MLAT.CD" localSheetId="63">#REF!</definedName>
    <definedName name="DT.INT.MLAT.CD" localSheetId="64">#REF!</definedName>
    <definedName name="DT.INT.MLAT.CD" localSheetId="66">#REF!</definedName>
    <definedName name="DT.INT.MLAT.CD" localSheetId="67">#REF!</definedName>
    <definedName name="DT.INT.MLAT.CD" localSheetId="68">#REF!</definedName>
    <definedName name="DT.INT.MLAT.CD" localSheetId="69">#REF!</definedName>
    <definedName name="DT.INT.MLAT.CD" localSheetId="71">#REF!</definedName>
    <definedName name="DT.INT.MLAT.CD" localSheetId="72">#REF!</definedName>
    <definedName name="DT.INT.MLAT.CD" localSheetId="73">#REF!</definedName>
    <definedName name="DT.INT.MLAT.CD">#REF!</definedName>
    <definedName name="DT.INT.PBND.CD" localSheetId="1">#REF!</definedName>
    <definedName name="DT.INT.PBND.CD" localSheetId="11">#REF!</definedName>
    <definedName name="DT.INT.PBND.CD" localSheetId="12">#REF!</definedName>
    <definedName name="DT.INT.PBND.CD" localSheetId="13">#REF!</definedName>
    <definedName name="DT.INT.PBND.CD" localSheetId="23">#REF!</definedName>
    <definedName name="DT.INT.PBND.CD" localSheetId="24">#REF!</definedName>
    <definedName name="DT.INT.PBND.CD" localSheetId="26">#REF!</definedName>
    <definedName name="DT.INT.PBND.CD" localSheetId="28">#REF!</definedName>
    <definedName name="DT.INT.PBND.CD" localSheetId="29">#REF!</definedName>
    <definedName name="DT.INT.PBND.CD" localSheetId="31">#REF!</definedName>
    <definedName name="DT.INT.PBND.CD" localSheetId="41">#REF!</definedName>
    <definedName name="DT.INT.PBND.CD" localSheetId="4">#REF!</definedName>
    <definedName name="DT.INT.PBND.CD" localSheetId="46">#REF!</definedName>
    <definedName name="DT.INT.PBND.CD" localSheetId="47">#REF!</definedName>
    <definedName name="DT.INT.PBND.CD" localSheetId="48">#REF!</definedName>
    <definedName name="DT.INT.PBND.CD" localSheetId="49">#REF!</definedName>
    <definedName name="DT.INT.PBND.CD" localSheetId="50">#REF!</definedName>
    <definedName name="DT.INT.PBND.CD" localSheetId="51">#REF!</definedName>
    <definedName name="DT.INT.PBND.CD" localSheetId="53">#REF!</definedName>
    <definedName name="DT.INT.PBND.CD" localSheetId="54">#REF!</definedName>
    <definedName name="DT.INT.PBND.CD" localSheetId="56">#REF!</definedName>
    <definedName name="DT.INT.PBND.CD" localSheetId="57">#REF!</definedName>
    <definedName name="DT.INT.PBND.CD" localSheetId="58">#REF!</definedName>
    <definedName name="DT.INT.PBND.CD" localSheetId="60">#REF!</definedName>
    <definedName name="DT.INT.PBND.CD" localSheetId="61">#REF!</definedName>
    <definedName name="DT.INT.PBND.CD" localSheetId="62">#REF!</definedName>
    <definedName name="DT.INT.PBND.CD" localSheetId="63">#REF!</definedName>
    <definedName name="DT.INT.PBND.CD" localSheetId="64">#REF!</definedName>
    <definedName name="DT.INT.PBND.CD" localSheetId="66">#REF!</definedName>
    <definedName name="DT.INT.PBND.CD" localSheetId="67">#REF!</definedName>
    <definedName name="DT.INT.PBND.CD" localSheetId="68">#REF!</definedName>
    <definedName name="DT.INT.PBND.CD" localSheetId="69">#REF!</definedName>
    <definedName name="DT.INT.PBND.CD" localSheetId="71">#REF!</definedName>
    <definedName name="DT.INT.PBND.CD" localSheetId="72">#REF!</definedName>
    <definedName name="DT.INT.PBND.CD" localSheetId="73">#REF!</definedName>
    <definedName name="DT.INT.PBND.CD">#REF!</definedName>
    <definedName name="DT.INT.PRVT.CD" localSheetId="1">#REF!</definedName>
    <definedName name="DT.INT.PRVT.CD" localSheetId="11">#REF!</definedName>
    <definedName name="DT.INT.PRVT.CD" localSheetId="12">#REF!</definedName>
    <definedName name="DT.INT.PRVT.CD" localSheetId="13">#REF!</definedName>
    <definedName name="DT.INT.PRVT.CD" localSheetId="23">#REF!</definedName>
    <definedName name="DT.INT.PRVT.CD" localSheetId="24">#REF!</definedName>
    <definedName name="DT.INT.PRVT.CD" localSheetId="26">#REF!</definedName>
    <definedName name="DT.INT.PRVT.CD" localSheetId="28">#REF!</definedName>
    <definedName name="DT.INT.PRVT.CD" localSheetId="29">#REF!</definedName>
    <definedName name="DT.INT.PRVT.CD" localSheetId="31">#REF!</definedName>
    <definedName name="DT.INT.PRVT.CD" localSheetId="41">#REF!</definedName>
    <definedName name="DT.INT.PRVT.CD" localSheetId="4">#REF!</definedName>
    <definedName name="DT.INT.PRVT.CD" localSheetId="46">#REF!</definedName>
    <definedName name="DT.INT.PRVT.CD" localSheetId="47">#REF!</definedName>
    <definedName name="DT.INT.PRVT.CD" localSheetId="48">#REF!</definedName>
    <definedName name="DT.INT.PRVT.CD" localSheetId="49">#REF!</definedName>
    <definedName name="DT.INT.PRVT.CD" localSheetId="50">#REF!</definedName>
    <definedName name="DT.INT.PRVT.CD" localSheetId="51">#REF!</definedName>
    <definedName name="DT.INT.PRVT.CD" localSheetId="53">#REF!</definedName>
    <definedName name="DT.INT.PRVT.CD" localSheetId="54">#REF!</definedName>
    <definedName name="DT.INT.PRVT.CD" localSheetId="56">#REF!</definedName>
    <definedName name="DT.INT.PRVT.CD" localSheetId="57">#REF!</definedName>
    <definedName name="DT.INT.PRVT.CD" localSheetId="58">#REF!</definedName>
    <definedName name="DT.INT.PRVT.CD" localSheetId="60">#REF!</definedName>
    <definedName name="DT.INT.PRVT.CD" localSheetId="61">#REF!</definedName>
    <definedName name="DT.INT.PRVT.CD" localSheetId="62">#REF!</definedName>
    <definedName name="DT.INT.PRVT.CD" localSheetId="63">#REF!</definedName>
    <definedName name="DT.INT.PRVT.CD" localSheetId="64">#REF!</definedName>
    <definedName name="DT.INT.PRVT.CD" localSheetId="66">#REF!</definedName>
    <definedName name="DT.INT.PRVT.CD" localSheetId="67">#REF!</definedName>
    <definedName name="DT.INT.PRVT.CD" localSheetId="68">#REF!</definedName>
    <definedName name="DT.INT.PRVT.CD" localSheetId="69">#REF!</definedName>
    <definedName name="DT.INT.PRVT.CD" localSheetId="71">#REF!</definedName>
    <definedName name="DT.INT.PRVT.CD" localSheetId="72">#REF!</definedName>
    <definedName name="DT.INT.PRVT.CD" localSheetId="73">#REF!</definedName>
    <definedName name="DT.INT.PRVT.CD">#REF!</definedName>
    <definedName name="DT.IRA.DECT.CD" localSheetId="1">#REF!</definedName>
    <definedName name="DT.IRA.DECT.CD" localSheetId="11">#REF!</definedName>
    <definedName name="DT.IRA.DECT.CD" localSheetId="12">#REF!</definedName>
    <definedName name="DT.IRA.DECT.CD" localSheetId="13">#REF!</definedName>
    <definedName name="DT.IRA.DECT.CD" localSheetId="23">#REF!</definedName>
    <definedName name="DT.IRA.DECT.CD" localSheetId="24">#REF!</definedName>
    <definedName name="DT.IRA.DECT.CD" localSheetId="26">#REF!</definedName>
    <definedName name="DT.IRA.DECT.CD" localSheetId="28">#REF!</definedName>
    <definedName name="DT.IRA.DECT.CD" localSheetId="29">#REF!</definedName>
    <definedName name="DT.IRA.DECT.CD" localSheetId="31">#REF!</definedName>
    <definedName name="DT.IRA.DECT.CD" localSheetId="41">#REF!</definedName>
    <definedName name="DT.IRA.DECT.CD" localSheetId="4">#REF!</definedName>
    <definedName name="DT.IRA.DECT.CD" localSheetId="46">#REF!</definedName>
    <definedName name="DT.IRA.DECT.CD" localSheetId="47">#REF!</definedName>
    <definedName name="DT.IRA.DECT.CD" localSheetId="48">#REF!</definedName>
    <definedName name="DT.IRA.DECT.CD" localSheetId="49">#REF!</definedName>
    <definedName name="DT.IRA.DECT.CD" localSheetId="50">#REF!</definedName>
    <definedName name="DT.IRA.DECT.CD" localSheetId="51">#REF!</definedName>
    <definedName name="DT.IRA.DECT.CD" localSheetId="53">#REF!</definedName>
    <definedName name="DT.IRA.DECT.CD" localSheetId="54">#REF!</definedName>
    <definedName name="DT.IRA.DECT.CD" localSheetId="56">#REF!</definedName>
    <definedName name="DT.IRA.DECT.CD" localSheetId="57">#REF!</definedName>
    <definedName name="DT.IRA.DECT.CD" localSheetId="58">#REF!</definedName>
    <definedName name="DT.IRA.DECT.CD" localSheetId="60">#REF!</definedName>
    <definedName name="DT.IRA.DECT.CD" localSheetId="61">#REF!</definedName>
    <definedName name="DT.IRA.DECT.CD" localSheetId="62">#REF!</definedName>
    <definedName name="DT.IRA.DECT.CD" localSheetId="63">#REF!</definedName>
    <definedName name="DT.IRA.DECT.CD" localSheetId="64">#REF!</definedName>
    <definedName name="DT.IRA.DECT.CD" localSheetId="66">#REF!</definedName>
    <definedName name="DT.IRA.DECT.CD" localSheetId="67">#REF!</definedName>
    <definedName name="DT.IRA.DECT.CD" localSheetId="68">#REF!</definedName>
    <definedName name="DT.IRA.DECT.CD" localSheetId="69">#REF!</definedName>
    <definedName name="DT.IRA.DECT.CD" localSheetId="71">#REF!</definedName>
    <definedName name="DT.IRA.DECT.CD" localSheetId="72">#REF!</definedName>
    <definedName name="DT.IRA.DECT.CD" localSheetId="73">#REF!</definedName>
    <definedName name="DT.IRA.DECT.CD">#REF!</definedName>
    <definedName name="DT.ISD.DLXF.CD" localSheetId="1">#REF!</definedName>
    <definedName name="DT.ISD.DLXF.CD" localSheetId="11">#REF!</definedName>
    <definedName name="DT.ISD.DLXF.CD" localSheetId="12">#REF!</definedName>
    <definedName name="DT.ISD.DLXF.CD" localSheetId="13">#REF!</definedName>
    <definedName name="DT.ISD.DLXF.CD" localSheetId="23">#REF!</definedName>
    <definedName name="DT.ISD.DLXF.CD" localSheetId="24">#REF!</definedName>
    <definedName name="DT.ISD.DLXF.CD" localSheetId="26">#REF!</definedName>
    <definedName name="DT.ISD.DLXF.CD" localSheetId="28">#REF!</definedName>
    <definedName name="DT.ISD.DLXF.CD" localSheetId="29">#REF!</definedName>
    <definedName name="DT.ISD.DLXF.CD" localSheetId="31">#REF!</definedName>
    <definedName name="DT.ISD.DLXF.CD" localSheetId="41">#REF!</definedName>
    <definedName name="DT.ISD.DLXF.CD" localSheetId="4">#REF!</definedName>
    <definedName name="DT.ISD.DLXF.CD" localSheetId="46">#REF!</definedName>
    <definedName name="DT.ISD.DLXF.CD" localSheetId="47">#REF!</definedName>
    <definedName name="DT.ISD.DLXF.CD" localSheetId="48">#REF!</definedName>
    <definedName name="DT.ISD.DLXF.CD" localSheetId="49">#REF!</definedName>
    <definedName name="DT.ISD.DLXF.CD" localSheetId="50">#REF!</definedName>
    <definedName name="DT.ISD.DLXF.CD" localSheetId="51">#REF!</definedName>
    <definedName name="DT.ISD.DLXF.CD" localSheetId="53">#REF!</definedName>
    <definedName name="DT.ISD.DLXF.CD" localSheetId="54">#REF!</definedName>
    <definedName name="DT.ISD.DLXF.CD" localSheetId="56">#REF!</definedName>
    <definedName name="DT.ISD.DLXF.CD" localSheetId="57">#REF!</definedName>
    <definedName name="DT.ISD.DLXF.CD" localSheetId="58">#REF!</definedName>
    <definedName name="DT.ISD.DLXF.CD" localSheetId="60">#REF!</definedName>
    <definedName name="DT.ISD.DLXF.CD" localSheetId="61">#REF!</definedName>
    <definedName name="DT.ISD.DLXF.CD" localSheetId="62">#REF!</definedName>
    <definedName name="DT.ISD.DLXF.CD" localSheetId="63">#REF!</definedName>
    <definedName name="DT.ISD.DLXF.CD" localSheetId="64">#REF!</definedName>
    <definedName name="DT.ISD.DLXF.CD" localSheetId="66">#REF!</definedName>
    <definedName name="DT.ISD.DLXF.CD" localSheetId="67">#REF!</definedName>
    <definedName name="DT.ISD.DLXF.CD" localSheetId="68">#REF!</definedName>
    <definedName name="DT.ISD.DLXF.CD" localSheetId="69">#REF!</definedName>
    <definedName name="DT.ISD.DLXF.CD" localSheetId="71">#REF!</definedName>
    <definedName name="DT.ISD.DLXF.CD" localSheetId="72">#REF!</definedName>
    <definedName name="DT.ISD.DLXF.CD" localSheetId="73">#REF!</definedName>
    <definedName name="DT.ISD.DLXF.CD">#REF!</definedName>
    <definedName name="DT.IXA.DECT.CD" localSheetId="1">#REF!</definedName>
    <definedName name="DT.IXA.DECT.CD" localSheetId="11">#REF!</definedName>
    <definedName name="DT.IXA.DECT.CD" localSheetId="12">#REF!</definedName>
    <definedName name="DT.IXA.DECT.CD" localSheetId="13">#REF!</definedName>
    <definedName name="DT.IXA.DECT.CD" localSheetId="23">#REF!</definedName>
    <definedName name="DT.IXA.DECT.CD" localSheetId="24">#REF!</definedName>
    <definedName name="DT.IXA.DECT.CD" localSheetId="26">#REF!</definedName>
    <definedName name="DT.IXA.DECT.CD" localSheetId="28">#REF!</definedName>
    <definedName name="DT.IXA.DECT.CD" localSheetId="29">#REF!</definedName>
    <definedName name="DT.IXA.DECT.CD" localSheetId="31">#REF!</definedName>
    <definedName name="DT.IXA.DECT.CD" localSheetId="41">#REF!</definedName>
    <definedName name="DT.IXA.DECT.CD" localSheetId="4">#REF!</definedName>
    <definedName name="DT.IXA.DECT.CD" localSheetId="46">#REF!</definedName>
    <definedName name="DT.IXA.DECT.CD" localSheetId="47">#REF!</definedName>
    <definedName name="DT.IXA.DECT.CD" localSheetId="48">#REF!</definedName>
    <definedName name="DT.IXA.DECT.CD" localSheetId="49">#REF!</definedName>
    <definedName name="DT.IXA.DECT.CD" localSheetId="50">#REF!</definedName>
    <definedName name="DT.IXA.DECT.CD" localSheetId="51">#REF!</definedName>
    <definedName name="DT.IXA.DECT.CD" localSheetId="53">#REF!</definedName>
    <definedName name="DT.IXA.DECT.CD" localSheetId="54">#REF!</definedName>
    <definedName name="DT.IXA.DECT.CD" localSheetId="56">#REF!</definedName>
    <definedName name="DT.IXA.DECT.CD" localSheetId="57">#REF!</definedName>
    <definedName name="DT.IXA.DECT.CD" localSheetId="58">#REF!</definedName>
    <definedName name="DT.IXA.DECT.CD" localSheetId="60">#REF!</definedName>
    <definedName name="DT.IXA.DECT.CD" localSheetId="61">#REF!</definedName>
    <definedName name="DT.IXA.DECT.CD" localSheetId="62">#REF!</definedName>
    <definedName name="DT.IXA.DECT.CD" localSheetId="63">#REF!</definedName>
    <definedName name="DT.IXA.DECT.CD" localSheetId="64">#REF!</definedName>
    <definedName name="DT.IXA.DECT.CD" localSheetId="66">#REF!</definedName>
    <definedName name="DT.IXA.DECT.CD" localSheetId="67">#REF!</definedName>
    <definedName name="DT.IXA.DECT.CD" localSheetId="68">#REF!</definedName>
    <definedName name="DT.IXA.DECT.CD" localSheetId="69">#REF!</definedName>
    <definedName name="DT.IXA.DECT.CD" localSheetId="71">#REF!</definedName>
    <definedName name="DT.IXA.DECT.CD" localSheetId="72">#REF!</definedName>
    <definedName name="DT.IXA.DECT.CD" localSheetId="73">#REF!</definedName>
    <definedName name="DT.IXA.DECT.CD">#REF!</definedName>
    <definedName name="DT.IXA.DPPG.CD" localSheetId="1">#REF!</definedName>
    <definedName name="DT.IXA.DPPG.CD" localSheetId="11">#REF!</definedName>
    <definedName name="DT.IXA.DPPG.CD" localSheetId="12">#REF!</definedName>
    <definedName name="DT.IXA.DPPG.CD" localSheetId="13">#REF!</definedName>
    <definedName name="DT.IXA.DPPG.CD" localSheetId="23">#REF!</definedName>
    <definedName name="DT.IXA.DPPG.CD" localSheetId="24">#REF!</definedName>
    <definedName name="DT.IXA.DPPG.CD" localSheetId="26">#REF!</definedName>
    <definedName name="DT.IXA.DPPG.CD" localSheetId="28">#REF!</definedName>
    <definedName name="DT.IXA.DPPG.CD" localSheetId="29">#REF!</definedName>
    <definedName name="DT.IXA.DPPG.CD" localSheetId="31">#REF!</definedName>
    <definedName name="DT.IXA.DPPG.CD" localSheetId="41">#REF!</definedName>
    <definedName name="DT.IXA.DPPG.CD" localSheetId="4">#REF!</definedName>
    <definedName name="DT.IXA.DPPG.CD" localSheetId="46">#REF!</definedName>
    <definedName name="DT.IXA.DPPG.CD" localSheetId="47">#REF!</definedName>
    <definedName name="DT.IXA.DPPG.CD" localSheetId="48">#REF!</definedName>
    <definedName name="DT.IXA.DPPG.CD" localSheetId="49">#REF!</definedName>
    <definedName name="DT.IXA.DPPG.CD" localSheetId="50">#REF!</definedName>
    <definedName name="DT.IXA.DPPG.CD" localSheetId="51">#REF!</definedName>
    <definedName name="DT.IXA.DPPG.CD" localSheetId="53">#REF!</definedName>
    <definedName name="DT.IXA.DPPG.CD" localSheetId="54">#REF!</definedName>
    <definedName name="DT.IXA.DPPG.CD" localSheetId="56">#REF!</definedName>
    <definedName name="DT.IXA.DPPG.CD" localSheetId="57">#REF!</definedName>
    <definedName name="DT.IXA.DPPG.CD" localSheetId="58">#REF!</definedName>
    <definedName name="DT.IXA.DPPG.CD" localSheetId="60">#REF!</definedName>
    <definedName name="DT.IXA.DPPG.CD" localSheetId="61">#REF!</definedName>
    <definedName name="DT.IXA.DPPG.CD" localSheetId="62">#REF!</definedName>
    <definedName name="DT.IXA.DPPG.CD" localSheetId="63">#REF!</definedName>
    <definedName name="DT.IXA.DPPG.CD" localSheetId="64">#REF!</definedName>
    <definedName name="DT.IXA.DPPG.CD" localSheetId="66">#REF!</definedName>
    <definedName name="DT.IXA.DPPG.CD" localSheetId="67">#REF!</definedName>
    <definedName name="DT.IXA.DPPG.CD" localSheetId="68">#REF!</definedName>
    <definedName name="DT.IXA.DPPG.CD" localSheetId="69">#REF!</definedName>
    <definedName name="DT.IXA.DPPG.CD" localSheetId="71">#REF!</definedName>
    <definedName name="DT.IXA.DPPG.CD" localSheetId="72">#REF!</definedName>
    <definedName name="DT.IXA.DPPG.CD" localSheetId="73">#REF!</definedName>
    <definedName name="DT.IXA.DPPG.CD">#REF!</definedName>
    <definedName name="DT.IXF.DECT.CD" localSheetId="1">#REF!</definedName>
    <definedName name="DT.IXF.DECT.CD" localSheetId="11">#REF!</definedName>
    <definedName name="DT.IXF.DECT.CD" localSheetId="12">#REF!</definedName>
    <definedName name="DT.IXF.DECT.CD" localSheetId="13">#REF!</definedName>
    <definedName name="DT.IXF.DECT.CD" localSheetId="23">#REF!</definedName>
    <definedName name="DT.IXF.DECT.CD" localSheetId="24">#REF!</definedName>
    <definedName name="DT.IXF.DECT.CD" localSheetId="26">#REF!</definedName>
    <definedName name="DT.IXF.DECT.CD" localSheetId="28">#REF!</definedName>
    <definedName name="DT.IXF.DECT.CD" localSheetId="29">#REF!</definedName>
    <definedName name="DT.IXF.DECT.CD" localSheetId="31">#REF!</definedName>
    <definedName name="DT.IXF.DECT.CD" localSheetId="41">#REF!</definedName>
    <definedName name="DT.IXF.DECT.CD" localSheetId="4">#REF!</definedName>
    <definedName name="DT.IXF.DECT.CD" localSheetId="46">#REF!</definedName>
    <definedName name="DT.IXF.DECT.CD" localSheetId="47">#REF!</definedName>
    <definedName name="DT.IXF.DECT.CD" localSheetId="48">#REF!</definedName>
    <definedName name="DT.IXF.DECT.CD" localSheetId="49">#REF!</definedName>
    <definedName name="DT.IXF.DECT.CD" localSheetId="50">#REF!</definedName>
    <definedName name="DT.IXF.DECT.CD" localSheetId="51">#REF!</definedName>
    <definedName name="DT.IXF.DECT.CD" localSheetId="53">#REF!</definedName>
    <definedName name="DT.IXF.DECT.CD" localSheetId="54">#REF!</definedName>
    <definedName name="DT.IXF.DECT.CD" localSheetId="56">#REF!</definedName>
    <definedName name="DT.IXF.DECT.CD" localSheetId="57">#REF!</definedName>
    <definedName name="DT.IXF.DECT.CD" localSheetId="58">#REF!</definedName>
    <definedName name="DT.IXF.DECT.CD" localSheetId="60">#REF!</definedName>
    <definedName name="DT.IXF.DECT.CD" localSheetId="61">#REF!</definedName>
    <definedName name="DT.IXF.DECT.CD" localSheetId="62">#REF!</definedName>
    <definedName name="DT.IXF.DECT.CD" localSheetId="63">#REF!</definedName>
    <definedName name="DT.IXF.DECT.CD" localSheetId="64">#REF!</definedName>
    <definedName name="DT.IXF.DECT.CD" localSheetId="66">#REF!</definedName>
    <definedName name="DT.IXF.DECT.CD" localSheetId="67">#REF!</definedName>
    <definedName name="DT.IXF.DECT.CD" localSheetId="68">#REF!</definedName>
    <definedName name="DT.IXF.DECT.CD" localSheetId="69">#REF!</definedName>
    <definedName name="DT.IXF.DECT.CD" localSheetId="71">#REF!</definedName>
    <definedName name="DT.IXF.DECT.CD" localSheetId="72">#REF!</definedName>
    <definedName name="DT.IXF.DECT.CD" localSheetId="73">#REF!</definedName>
    <definedName name="DT.IXF.DECT.CD">#REF!</definedName>
    <definedName name="DT.IXP.DECT.CD" localSheetId="1">#REF!</definedName>
    <definedName name="DT.IXP.DECT.CD" localSheetId="11">#REF!</definedName>
    <definedName name="DT.IXP.DECT.CD" localSheetId="12">#REF!</definedName>
    <definedName name="DT.IXP.DECT.CD" localSheetId="13">#REF!</definedName>
    <definedName name="DT.IXP.DECT.CD" localSheetId="23">#REF!</definedName>
    <definedName name="DT.IXP.DECT.CD" localSheetId="24">#REF!</definedName>
    <definedName name="DT.IXP.DECT.CD" localSheetId="26">#REF!</definedName>
    <definedName name="DT.IXP.DECT.CD" localSheetId="28">#REF!</definedName>
    <definedName name="DT.IXP.DECT.CD" localSheetId="29">#REF!</definedName>
    <definedName name="DT.IXP.DECT.CD" localSheetId="31">#REF!</definedName>
    <definedName name="DT.IXP.DECT.CD" localSheetId="41">#REF!</definedName>
    <definedName name="DT.IXP.DECT.CD" localSheetId="4">#REF!</definedName>
    <definedName name="DT.IXP.DECT.CD" localSheetId="46">#REF!</definedName>
    <definedName name="DT.IXP.DECT.CD" localSheetId="47">#REF!</definedName>
    <definedName name="DT.IXP.DECT.CD" localSheetId="48">#REF!</definedName>
    <definedName name="DT.IXP.DECT.CD" localSheetId="49">#REF!</definedName>
    <definedName name="DT.IXP.DECT.CD" localSheetId="50">#REF!</definedName>
    <definedName name="DT.IXP.DECT.CD" localSheetId="51">#REF!</definedName>
    <definedName name="DT.IXP.DECT.CD" localSheetId="53">#REF!</definedName>
    <definedName name="DT.IXP.DECT.CD" localSheetId="54">#REF!</definedName>
    <definedName name="DT.IXP.DECT.CD" localSheetId="56">#REF!</definedName>
    <definedName name="DT.IXP.DECT.CD" localSheetId="57">#REF!</definedName>
    <definedName name="DT.IXP.DECT.CD" localSheetId="58">#REF!</definedName>
    <definedName name="DT.IXP.DECT.CD" localSheetId="60">#REF!</definedName>
    <definedName name="DT.IXP.DECT.CD" localSheetId="61">#REF!</definedName>
    <definedName name="DT.IXP.DECT.CD" localSheetId="62">#REF!</definedName>
    <definedName name="DT.IXP.DECT.CD" localSheetId="63">#REF!</definedName>
    <definedName name="DT.IXP.DECT.CD" localSheetId="64">#REF!</definedName>
    <definedName name="DT.IXP.DECT.CD" localSheetId="66">#REF!</definedName>
    <definedName name="DT.IXP.DECT.CD" localSheetId="67">#REF!</definedName>
    <definedName name="DT.IXP.DECT.CD" localSheetId="68">#REF!</definedName>
    <definedName name="DT.IXP.DECT.CD" localSheetId="69">#REF!</definedName>
    <definedName name="DT.IXP.DECT.CD" localSheetId="71">#REF!</definedName>
    <definedName name="DT.IXP.DECT.CD" localSheetId="72">#REF!</definedName>
    <definedName name="DT.IXP.DECT.CD" localSheetId="73">#REF!</definedName>
    <definedName name="DT.IXP.DECT.CD">#REF!</definedName>
    <definedName name="DT.IXR.DECT.CD" localSheetId="1">#REF!</definedName>
    <definedName name="DT.IXR.DECT.CD" localSheetId="11">#REF!</definedName>
    <definedName name="DT.IXR.DECT.CD" localSheetId="12">#REF!</definedName>
    <definedName name="DT.IXR.DECT.CD" localSheetId="13">#REF!</definedName>
    <definedName name="DT.IXR.DECT.CD" localSheetId="23">#REF!</definedName>
    <definedName name="DT.IXR.DECT.CD" localSheetId="24">#REF!</definedName>
    <definedName name="DT.IXR.DECT.CD" localSheetId="26">#REF!</definedName>
    <definedName name="DT.IXR.DECT.CD" localSheetId="28">#REF!</definedName>
    <definedName name="DT.IXR.DECT.CD" localSheetId="29">#REF!</definedName>
    <definedName name="DT.IXR.DECT.CD" localSheetId="31">#REF!</definedName>
    <definedName name="DT.IXR.DECT.CD" localSheetId="41">#REF!</definedName>
    <definedName name="DT.IXR.DECT.CD" localSheetId="4">#REF!</definedName>
    <definedName name="DT.IXR.DECT.CD" localSheetId="46">#REF!</definedName>
    <definedName name="DT.IXR.DECT.CD" localSheetId="47">#REF!</definedName>
    <definedName name="DT.IXR.DECT.CD" localSheetId="48">#REF!</definedName>
    <definedName name="DT.IXR.DECT.CD" localSheetId="49">#REF!</definedName>
    <definedName name="DT.IXR.DECT.CD" localSheetId="50">#REF!</definedName>
    <definedName name="DT.IXR.DECT.CD" localSheetId="51">#REF!</definedName>
    <definedName name="DT.IXR.DECT.CD" localSheetId="53">#REF!</definedName>
    <definedName name="DT.IXR.DECT.CD" localSheetId="54">#REF!</definedName>
    <definedName name="DT.IXR.DECT.CD" localSheetId="56">#REF!</definedName>
    <definedName name="DT.IXR.DECT.CD" localSheetId="57">#REF!</definedName>
    <definedName name="DT.IXR.DECT.CD" localSheetId="58">#REF!</definedName>
    <definedName name="DT.IXR.DECT.CD" localSheetId="60">#REF!</definedName>
    <definedName name="DT.IXR.DECT.CD" localSheetId="61">#REF!</definedName>
    <definedName name="DT.IXR.DECT.CD" localSheetId="62">#REF!</definedName>
    <definedName name="DT.IXR.DECT.CD" localSheetId="63">#REF!</definedName>
    <definedName name="DT.IXR.DECT.CD" localSheetId="64">#REF!</definedName>
    <definedName name="DT.IXR.DECT.CD" localSheetId="66">#REF!</definedName>
    <definedName name="DT.IXR.DECT.CD" localSheetId="67">#REF!</definedName>
    <definedName name="DT.IXR.DECT.CD" localSheetId="68">#REF!</definedName>
    <definedName name="DT.IXR.DECT.CD" localSheetId="69">#REF!</definedName>
    <definedName name="DT.IXR.DECT.CD" localSheetId="71">#REF!</definedName>
    <definedName name="DT.IXR.DECT.CD" localSheetId="72">#REF!</definedName>
    <definedName name="DT.IXR.DECT.CD" localSheetId="73">#REF!</definedName>
    <definedName name="DT.IXR.DECT.CD">#REF!</definedName>
    <definedName name="DT.NFL.DSTC.CD" localSheetId="1">#REF!</definedName>
    <definedName name="DT.NFL.DSTC.CD" localSheetId="11">#REF!</definedName>
    <definedName name="DT.NFL.DSTC.CD" localSheetId="12">#REF!</definedName>
    <definedName name="DT.NFL.DSTC.CD" localSheetId="13">#REF!</definedName>
    <definedName name="DT.NFL.DSTC.CD" localSheetId="23">#REF!</definedName>
    <definedName name="DT.NFL.DSTC.CD" localSheetId="24">#REF!</definedName>
    <definedName name="DT.NFL.DSTC.CD" localSheetId="26">#REF!</definedName>
    <definedName name="DT.NFL.DSTC.CD" localSheetId="28">#REF!</definedName>
    <definedName name="DT.NFL.DSTC.CD" localSheetId="29">#REF!</definedName>
    <definedName name="DT.NFL.DSTC.CD" localSheetId="31">#REF!</definedName>
    <definedName name="DT.NFL.DSTC.CD" localSheetId="41">#REF!</definedName>
    <definedName name="DT.NFL.DSTC.CD" localSheetId="4">#REF!</definedName>
    <definedName name="DT.NFL.DSTC.CD" localSheetId="46">#REF!</definedName>
    <definedName name="DT.NFL.DSTC.CD" localSheetId="47">#REF!</definedName>
    <definedName name="DT.NFL.DSTC.CD" localSheetId="48">#REF!</definedName>
    <definedName name="DT.NFL.DSTC.CD" localSheetId="49">#REF!</definedName>
    <definedName name="DT.NFL.DSTC.CD" localSheetId="50">#REF!</definedName>
    <definedName name="DT.NFL.DSTC.CD" localSheetId="51">#REF!</definedName>
    <definedName name="DT.NFL.DSTC.CD" localSheetId="53">#REF!</definedName>
    <definedName name="DT.NFL.DSTC.CD" localSheetId="54">#REF!</definedName>
    <definedName name="DT.NFL.DSTC.CD" localSheetId="56">#REF!</definedName>
    <definedName name="DT.NFL.DSTC.CD" localSheetId="57">#REF!</definedName>
    <definedName name="DT.NFL.DSTC.CD" localSheetId="58">#REF!</definedName>
    <definedName name="DT.NFL.DSTC.CD" localSheetId="60">#REF!</definedName>
    <definedName name="DT.NFL.DSTC.CD" localSheetId="61">#REF!</definedName>
    <definedName name="DT.NFL.DSTC.CD" localSheetId="62">#REF!</definedName>
    <definedName name="DT.NFL.DSTC.CD" localSheetId="63">#REF!</definedName>
    <definedName name="DT.NFL.DSTC.CD" localSheetId="64">#REF!</definedName>
    <definedName name="DT.NFL.DSTC.CD" localSheetId="66">#REF!</definedName>
    <definedName name="DT.NFL.DSTC.CD" localSheetId="67">#REF!</definedName>
    <definedName name="DT.NFL.DSTC.CD" localSheetId="68">#REF!</definedName>
    <definedName name="DT.NFL.DSTC.CD" localSheetId="69">#REF!</definedName>
    <definedName name="DT.NFL.DSTC.CD" localSheetId="71">#REF!</definedName>
    <definedName name="DT.NFL.DSTC.CD" localSheetId="72">#REF!</definedName>
    <definedName name="DT.NFL.DSTC.CD" localSheetId="73">#REF!</definedName>
    <definedName name="DT.NFL.DSTC.CD">#REF!</definedName>
    <definedName name="DTS" localSheetId="1">#REF!</definedName>
    <definedName name="DTS" localSheetId="11">#REF!</definedName>
    <definedName name="DTS" localSheetId="12">#REF!</definedName>
    <definedName name="DTS" localSheetId="13">#REF!</definedName>
    <definedName name="DTS" localSheetId="23">#REF!</definedName>
    <definedName name="DTS" localSheetId="24">#REF!</definedName>
    <definedName name="DTS" localSheetId="26">#REF!</definedName>
    <definedName name="DTS" localSheetId="28">#REF!</definedName>
    <definedName name="DTS" localSheetId="29">#REF!</definedName>
    <definedName name="DTS" localSheetId="31">#REF!</definedName>
    <definedName name="DTS" localSheetId="41">#REF!</definedName>
    <definedName name="DTS" localSheetId="4">#REF!</definedName>
    <definedName name="DTS" localSheetId="46">#REF!</definedName>
    <definedName name="DTS" localSheetId="47">#REF!</definedName>
    <definedName name="DTS" localSheetId="48">#REF!</definedName>
    <definedName name="DTS" localSheetId="49">#REF!</definedName>
    <definedName name="DTS" localSheetId="50">#REF!</definedName>
    <definedName name="DTS" localSheetId="51">#REF!</definedName>
    <definedName name="DTS" localSheetId="53">#REF!</definedName>
    <definedName name="DTS" localSheetId="54">#REF!</definedName>
    <definedName name="DTS" localSheetId="56">#REF!</definedName>
    <definedName name="DTS" localSheetId="57">#REF!</definedName>
    <definedName name="DTS" localSheetId="58">#REF!</definedName>
    <definedName name="DTS" localSheetId="60">#REF!</definedName>
    <definedName name="DTS" localSheetId="61">#REF!</definedName>
    <definedName name="DTS" localSheetId="62">#REF!</definedName>
    <definedName name="DTS" localSheetId="63">#REF!</definedName>
    <definedName name="DTS" localSheetId="64">#REF!</definedName>
    <definedName name="DTS" localSheetId="66">#REF!</definedName>
    <definedName name="DTS" localSheetId="67">#REF!</definedName>
    <definedName name="DTS" localSheetId="68">#REF!</definedName>
    <definedName name="DTS" localSheetId="69">#REF!</definedName>
    <definedName name="DTS" localSheetId="71">#REF!</definedName>
    <definedName name="DTS" localSheetId="72">#REF!</definedName>
    <definedName name="DTS" localSheetId="73">#REF!</definedName>
    <definedName name="DTS">#REF!</definedName>
    <definedName name="dummy" localSheetId="5">[25]WEO_WETA!$AB$14:$AB$35</definedName>
    <definedName name="dummy" localSheetId="6">[26]WEO_WETA!$AB$14:$AB$35</definedName>
    <definedName name="dummy">[27]WEO_WETA!$AB$14:$AB$35</definedName>
    <definedName name="EBRD" localSheetId="1">#REF!</definedName>
    <definedName name="EBRD" localSheetId="10">#REF!</definedName>
    <definedName name="EBRD" localSheetId="11">#REF!</definedName>
    <definedName name="EBRD" localSheetId="12">#REF!</definedName>
    <definedName name="EBRD" localSheetId="13">#REF!</definedName>
    <definedName name="EBRD" localSheetId="15">#REF!</definedName>
    <definedName name="EBRD" localSheetId="16">#REF!</definedName>
    <definedName name="EBRD" localSheetId="2">#REF!</definedName>
    <definedName name="EBRD" localSheetId="23">#REF!</definedName>
    <definedName name="EBRD" localSheetId="24">#REF!</definedName>
    <definedName name="EBRD" localSheetId="25">#REF!</definedName>
    <definedName name="EBRD" localSheetId="26">#REF!</definedName>
    <definedName name="EBRD" localSheetId="27">#REF!</definedName>
    <definedName name="EBRD" localSheetId="28">#REF!</definedName>
    <definedName name="EBRD" localSheetId="29">#REF!</definedName>
    <definedName name="EBRD" localSheetId="3">#REF!</definedName>
    <definedName name="EBRD" localSheetId="31">#REF!</definedName>
    <definedName name="EBRD" localSheetId="32">#REF!</definedName>
    <definedName name="EBRD" localSheetId="33">#REF!</definedName>
    <definedName name="EBRD" localSheetId="34">#REF!</definedName>
    <definedName name="EBRD" localSheetId="37">#REF!</definedName>
    <definedName name="EBRD" localSheetId="41">#REF!</definedName>
    <definedName name="EBRD" localSheetId="4">#REF!</definedName>
    <definedName name="EBRD" localSheetId="45">#REF!</definedName>
    <definedName name="EBRD" localSheetId="46">#REF!</definedName>
    <definedName name="EBRD" localSheetId="47">#REF!</definedName>
    <definedName name="EBRD" localSheetId="48">#REF!</definedName>
    <definedName name="EBRD" localSheetId="49">#REF!</definedName>
    <definedName name="EBRD" localSheetId="50">#REF!</definedName>
    <definedName name="EBRD" localSheetId="5">#REF!</definedName>
    <definedName name="EBRD" localSheetId="51">#REF!</definedName>
    <definedName name="EBRD" localSheetId="52">#REF!</definedName>
    <definedName name="EBRD" localSheetId="53">#REF!</definedName>
    <definedName name="EBRD" localSheetId="54">#REF!</definedName>
    <definedName name="EBRD" localSheetId="56">#REF!</definedName>
    <definedName name="EBRD" localSheetId="57">#REF!</definedName>
    <definedName name="EBRD" localSheetId="58">#REF!</definedName>
    <definedName name="EBRD" localSheetId="59">#REF!</definedName>
    <definedName name="EBRD" localSheetId="60">#REF!</definedName>
    <definedName name="EBRD" localSheetId="61">#REF!</definedName>
    <definedName name="EBRD" localSheetId="62">#REF!</definedName>
    <definedName name="EBRD" localSheetId="63">#REF!</definedName>
    <definedName name="EBRD" localSheetId="6">#REF!</definedName>
    <definedName name="EBRD" localSheetId="64">#REF!</definedName>
    <definedName name="EBRD" localSheetId="65">#REF!</definedName>
    <definedName name="EBRD" localSheetId="66">#REF!</definedName>
    <definedName name="EBRD" localSheetId="67">#REF!</definedName>
    <definedName name="EBRD" localSheetId="68">#REF!</definedName>
    <definedName name="EBRD" localSheetId="69">#REF!</definedName>
    <definedName name="EBRD" localSheetId="71">#REF!</definedName>
    <definedName name="EBRD" localSheetId="72">#REF!</definedName>
    <definedName name="EBRD" localSheetId="73">#REF!</definedName>
    <definedName name="EBRD" localSheetId="7">#REF!</definedName>
    <definedName name="EBRD" localSheetId="74">#REF!</definedName>
    <definedName name="EBRD" localSheetId="75">#REF!</definedName>
    <definedName name="EBRD" localSheetId="76">#REF!</definedName>
    <definedName name="EBRD" localSheetId="77">#REF!</definedName>
    <definedName name="EBRD" localSheetId="78">#REF!</definedName>
    <definedName name="EBRD" localSheetId="79">#REF!</definedName>
    <definedName name="EBRD" localSheetId="8">#REF!</definedName>
    <definedName name="EBRD" localSheetId="9">#REF!</definedName>
    <definedName name="EBRD">#REF!</definedName>
    <definedName name="Ecowas" localSheetId="1">[86]terms!#REF!</definedName>
    <definedName name="Ecowas" localSheetId="10">[86]terms!#REF!</definedName>
    <definedName name="Ecowas" localSheetId="11">[86]terms!#REF!</definedName>
    <definedName name="Ecowas" localSheetId="12">[86]terms!#REF!</definedName>
    <definedName name="Ecowas" localSheetId="13">[86]terms!#REF!</definedName>
    <definedName name="Ecowas" localSheetId="15">[86]terms!#REF!</definedName>
    <definedName name="Ecowas" localSheetId="16">[86]terms!#REF!</definedName>
    <definedName name="Ecowas" localSheetId="2">[86]terms!#REF!</definedName>
    <definedName name="Ecowas" localSheetId="24">[86]terms!#REF!</definedName>
    <definedName name="Ecowas" localSheetId="25">[86]terms!#REF!</definedName>
    <definedName name="Ecowas" localSheetId="26">[86]terms!#REF!</definedName>
    <definedName name="Ecowas" localSheetId="27">[86]terms!#REF!</definedName>
    <definedName name="Ecowas" localSheetId="28">[86]terms!#REF!</definedName>
    <definedName name="Ecowas" localSheetId="29">[86]terms!#REF!</definedName>
    <definedName name="Ecowas" localSheetId="3">[86]terms!#REF!</definedName>
    <definedName name="Ecowas" localSheetId="31">[86]terms!#REF!</definedName>
    <definedName name="Ecowas" localSheetId="32">[86]terms!#REF!</definedName>
    <definedName name="Ecowas" localSheetId="33">[86]terms!#REF!</definedName>
    <definedName name="Ecowas" localSheetId="34">[86]terms!#REF!</definedName>
    <definedName name="Ecowas" localSheetId="37">[86]terms!#REF!</definedName>
    <definedName name="Ecowas" localSheetId="41">[86]terms!#REF!</definedName>
    <definedName name="Ecowas" localSheetId="4">[86]terms!#REF!</definedName>
    <definedName name="Ecowas" localSheetId="45">[86]terms!#REF!</definedName>
    <definedName name="Ecowas" localSheetId="46">[86]terms!#REF!</definedName>
    <definedName name="Ecowas" localSheetId="47">[86]terms!#REF!</definedName>
    <definedName name="Ecowas" localSheetId="48">[86]terms!#REF!</definedName>
    <definedName name="Ecowas" localSheetId="49">[86]terms!#REF!</definedName>
    <definedName name="Ecowas" localSheetId="50">[86]terms!#REF!</definedName>
    <definedName name="Ecowas" localSheetId="5">[87]terms!#REF!</definedName>
    <definedName name="Ecowas" localSheetId="51">[86]terms!#REF!</definedName>
    <definedName name="Ecowas" localSheetId="52">[86]terms!#REF!</definedName>
    <definedName name="Ecowas" localSheetId="53">[86]terms!#REF!</definedName>
    <definedName name="Ecowas" localSheetId="54">[86]terms!#REF!</definedName>
    <definedName name="Ecowas" localSheetId="56">[86]terms!#REF!</definedName>
    <definedName name="Ecowas" localSheetId="57">[86]terms!#REF!</definedName>
    <definedName name="Ecowas" localSheetId="58">[86]terms!#REF!</definedName>
    <definedName name="Ecowas" localSheetId="59">[86]terms!#REF!</definedName>
    <definedName name="Ecowas" localSheetId="60">[86]terms!#REF!</definedName>
    <definedName name="Ecowas" localSheetId="61">[86]terms!#REF!</definedName>
    <definedName name="Ecowas" localSheetId="62">[86]terms!#REF!</definedName>
    <definedName name="Ecowas" localSheetId="63">[86]terms!#REF!</definedName>
    <definedName name="Ecowas" localSheetId="6">[87]terms!#REF!</definedName>
    <definedName name="Ecowas" localSheetId="64">[86]terms!#REF!</definedName>
    <definedName name="Ecowas" localSheetId="65">[86]terms!#REF!</definedName>
    <definedName name="Ecowas" localSheetId="66">[86]terms!#REF!</definedName>
    <definedName name="Ecowas" localSheetId="67">[86]terms!#REF!</definedName>
    <definedName name="Ecowas" localSheetId="68">[86]terms!#REF!</definedName>
    <definedName name="Ecowas" localSheetId="69">[86]terms!#REF!</definedName>
    <definedName name="Ecowas" localSheetId="71">[86]terms!#REF!</definedName>
    <definedName name="Ecowas" localSheetId="72">[86]terms!#REF!</definedName>
    <definedName name="Ecowas" localSheetId="73">[86]terms!#REF!</definedName>
    <definedName name="Ecowas" localSheetId="7">[86]terms!#REF!</definedName>
    <definedName name="Ecowas" localSheetId="74">[86]terms!#REF!</definedName>
    <definedName name="Ecowas" localSheetId="75">[86]terms!#REF!</definedName>
    <definedName name="Ecowas" localSheetId="76">[86]terms!#REF!</definedName>
    <definedName name="Ecowas" localSheetId="77">[86]terms!#REF!</definedName>
    <definedName name="Ecowas" localSheetId="78">[86]terms!#REF!</definedName>
    <definedName name="Ecowas" localSheetId="79">[86]terms!#REF!</definedName>
    <definedName name="Ecowas" localSheetId="8">[86]terms!#REF!</definedName>
    <definedName name="Ecowas" localSheetId="9">[86]terms!#REF!</definedName>
    <definedName name="Ecowas">[86]terms!#REF!</definedName>
    <definedName name="ecrit" localSheetId="1">'[179]NPV-DP'!#REF!</definedName>
    <definedName name="ecrit" localSheetId="10">'[179]NPV-DP'!#REF!</definedName>
    <definedName name="ecrit" localSheetId="11">'[179]NPV-DP'!#REF!</definedName>
    <definedName name="ecrit" localSheetId="12">'[179]NPV-DP'!#REF!</definedName>
    <definedName name="ecrit" localSheetId="13">'[179]NPV-DP'!#REF!</definedName>
    <definedName name="ecrit" localSheetId="15">'[179]NPV-DP'!#REF!</definedName>
    <definedName name="ecrit" localSheetId="16">'[179]NPV-DP'!#REF!</definedName>
    <definedName name="ecrit" localSheetId="2">'[179]NPV-DP'!#REF!</definedName>
    <definedName name="ecrit" localSheetId="25">'[179]NPV-DP'!#REF!</definedName>
    <definedName name="ecrit" localSheetId="26">'[179]NPV-DP'!#REF!</definedName>
    <definedName name="ecrit" localSheetId="27">'[179]NPV-DP'!#REF!</definedName>
    <definedName name="ecrit" localSheetId="28">'[179]NPV-DP'!#REF!</definedName>
    <definedName name="ecrit" localSheetId="29">'[179]NPV-DP'!#REF!</definedName>
    <definedName name="ecrit" localSheetId="3">'[179]NPV-DP'!#REF!</definedName>
    <definedName name="ecrit" localSheetId="31">'[179]NPV-DP'!#REF!</definedName>
    <definedName name="ecrit" localSheetId="32">'[179]NPV-DP'!#REF!</definedName>
    <definedName name="ecrit" localSheetId="33">'[179]NPV-DP'!#REF!</definedName>
    <definedName name="ecrit" localSheetId="34">'[179]NPV-DP'!#REF!</definedName>
    <definedName name="ecrit" localSheetId="37">'[179]NPV-DP'!#REF!</definedName>
    <definedName name="ecrit" localSheetId="41">'[179]NPV-DP'!#REF!</definedName>
    <definedName name="ecrit" localSheetId="4">'[179]NPV-DP'!#REF!</definedName>
    <definedName name="ecrit" localSheetId="45">'[179]NPV-DP'!#REF!</definedName>
    <definedName name="ecrit" localSheetId="46">'[179]NPV-DP'!#REF!</definedName>
    <definedName name="ecrit" localSheetId="47">'[179]NPV-DP'!#REF!</definedName>
    <definedName name="ecrit" localSheetId="48">'[179]NPV-DP'!#REF!</definedName>
    <definedName name="ecrit" localSheetId="49">'[179]NPV-DP'!#REF!</definedName>
    <definedName name="ecrit" localSheetId="50">'[179]NPV-DP'!#REF!</definedName>
    <definedName name="ecrit" localSheetId="5">'[180]NPV-DP'!#REF!</definedName>
    <definedName name="ecrit" localSheetId="51">'[179]NPV-DP'!#REF!</definedName>
    <definedName name="ecrit" localSheetId="53">'[179]NPV-DP'!#REF!</definedName>
    <definedName name="ecrit" localSheetId="54">'[179]NPV-DP'!#REF!</definedName>
    <definedName name="ecrit" localSheetId="56">'[179]NPV-DP'!#REF!</definedName>
    <definedName name="ecrit" localSheetId="57">'[179]NPV-DP'!#REF!</definedName>
    <definedName name="ecrit" localSheetId="58">'[179]NPV-DP'!#REF!</definedName>
    <definedName name="ecrit" localSheetId="59">'[179]NPV-DP'!#REF!</definedName>
    <definedName name="ecrit" localSheetId="60">'[179]NPV-DP'!#REF!</definedName>
    <definedName name="ecrit" localSheetId="61">'[179]NPV-DP'!#REF!</definedName>
    <definedName name="ecrit" localSheetId="62">'[179]NPV-DP'!#REF!</definedName>
    <definedName name="ecrit" localSheetId="63">'[179]NPV-DP'!#REF!</definedName>
    <definedName name="ecrit" localSheetId="6">'[180]NPV-DP'!#REF!</definedName>
    <definedName name="ecrit" localSheetId="64">'[179]NPV-DP'!#REF!</definedName>
    <definedName name="ecrit" localSheetId="65">'[179]NPV-DP'!#REF!</definedName>
    <definedName name="ecrit" localSheetId="66">'[179]NPV-DP'!#REF!</definedName>
    <definedName name="ecrit" localSheetId="67">'[179]NPV-DP'!#REF!</definedName>
    <definedName name="ecrit" localSheetId="68">'[179]NPV-DP'!#REF!</definedName>
    <definedName name="ecrit" localSheetId="69">'[179]NPV-DP'!#REF!</definedName>
    <definedName name="ecrit" localSheetId="71">'[179]NPV-DP'!#REF!</definedName>
    <definedName name="ecrit" localSheetId="72">'[179]NPV-DP'!#REF!</definedName>
    <definedName name="ecrit" localSheetId="73">'[179]NPV-DP'!#REF!</definedName>
    <definedName name="ecrit" localSheetId="7">'[179]NPV-DP'!#REF!</definedName>
    <definedName name="ecrit" localSheetId="74">'[179]NPV-DP'!#REF!</definedName>
    <definedName name="ecrit" localSheetId="77">'[179]NPV-DP'!#REF!</definedName>
    <definedName name="ecrit" localSheetId="8">'[179]NPV-DP'!#REF!</definedName>
    <definedName name="ecrit" localSheetId="9">'[179]NPV-DP'!#REF!</definedName>
    <definedName name="ecrit">'[179]NPV-DP'!#REF!</definedName>
    <definedName name="ECU" localSheetId="1">#REF!</definedName>
    <definedName name="ECU" localSheetId="10">#REF!</definedName>
    <definedName name="ECU" localSheetId="11">#REF!</definedName>
    <definedName name="ECU" localSheetId="12">#REF!</definedName>
    <definedName name="ECU" localSheetId="13">#REF!</definedName>
    <definedName name="ECU" localSheetId="15">#REF!</definedName>
    <definedName name="ECU" localSheetId="16">#REF!</definedName>
    <definedName name="ECU" localSheetId="2">#REF!</definedName>
    <definedName name="ECU" localSheetId="23">#REF!</definedName>
    <definedName name="ECU" localSheetId="24">#REF!</definedName>
    <definedName name="ECU" localSheetId="25">#REF!</definedName>
    <definedName name="ECU" localSheetId="26">#REF!</definedName>
    <definedName name="ECU" localSheetId="27">#REF!</definedName>
    <definedName name="ECU" localSheetId="28">#REF!</definedName>
    <definedName name="ECU" localSheetId="29">#REF!</definedName>
    <definedName name="ECU" localSheetId="3">#REF!</definedName>
    <definedName name="ECU" localSheetId="31">#REF!</definedName>
    <definedName name="ECU" localSheetId="32">#REF!</definedName>
    <definedName name="ECU" localSheetId="33">#REF!</definedName>
    <definedName name="ECU" localSheetId="34">#REF!</definedName>
    <definedName name="ECU" localSheetId="37">#REF!</definedName>
    <definedName name="ECU" localSheetId="41">#REF!</definedName>
    <definedName name="ECU" localSheetId="4">#REF!</definedName>
    <definedName name="ECU" localSheetId="45">#REF!</definedName>
    <definedName name="ECU" localSheetId="46">#REF!</definedName>
    <definedName name="ECU" localSheetId="47">#REF!</definedName>
    <definedName name="ECU" localSheetId="48">#REF!</definedName>
    <definedName name="ECU" localSheetId="49">#REF!</definedName>
    <definedName name="ECU" localSheetId="50">#REF!</definedName>
    <definedName name="ECU" localSheetId="5">#REF!</definedName>
    <definedName name="ECU" localSheetId="51">#REF!</definedName>
    <definedName name="ECU" localSheetId="52">#REF!</definedName>
    <definedName name="ECU" localSheetId="53">#REF!</definedName>
    <definedName name="ECU" localSheetId="54">#REF!</definedName>
    <definedName name="ECU" localSheetId="56">#REF!</definedName>
    <definedName name="ECU" localSheetId="57">#REF!</definedName>
    <definedName name="ECU" localSheetId="58">#REF!</definedName>
    <definedName name="ECU" localSheetId="59">#REF!</definedName>
    <definedName name="ECU" localSheetId="60">#REF!</definedName>
    <definedName name="ECU" localSheetId="61">#REF!</definedName>
    <definedName name="ECU" localSheetId="62">#REF!</definedName>
    <definedName name="ECU" localSheetId="63">#REF!</definedName>
    <definedName name="ECU" localSheetId="6">#REF!</definedName>
    <definedName name="ECU" localSheetId="64">#REF!</definedName>
    <definedName name="ECU" localSheetId="65">#REF!</definedName>
    <definedName name="ECU" localSheetId="66">#REF!</definedName>
    <definedName name="ECU" localSheetId="67">#REF!</definedName>
    <definedName name="ECU" localSheetId="68">#REF!</definedName>
    <definedName name="ECU" localSheetId="69">#REF!</definedName>
    <definedName name="ECU" localSheetId="71">#REF!</definedName>
    <definedName name="ECU" localSheetId="72">#REF!</definedName>
    <definedName name="ECU" localSheetId="73">#REF!</definedName>
    <definedName name="ECU" localSheetId="7">#REF!</definedName>
    <definedName name="ECU" localSheetId="74">#REF!</definedName>
    <definedName name="ECU" localSheetId="75">#REF!</definedName>
    <definedName name="ECU" localSheetId="76">#REF!</definedName>
    <definedName name="ECU" localSheetId="77">#REF!</definedName>
    <definedName name="ECU" localSheetId="78">#REF!</definedName>
    <definedName name="ECU" localSheetId="79">#REF!</definedName>
    <definedName name="ECU" localSheetId="8">#REF!</definedName>
    <definedName name="ECU" localSheetId="9">#REF!</definedName>
    <definedName name="ECU">#REF!</definedName>
    <definedName name="EDNA">#N/A</definedName>
    <definedName name="ee" localSheetId="1">'1'!ee</definedName>
    <definedName name="ee" localSheetId="10">'10'!ee</definedName>
    <definedName name="ee" localSheetId="11">'11'!ee</definedName>
    <definedName name="ee" localSheetId="12">'12'!ee</definedName>
    <definedName name="ee" localSheetId="13">'13'!ee</definedName>
    <definedName name="ee" localSheetId="15">'15'!ee</definedName>
    <definedName name="ee" localSheetId="16">'16'!ee</definedName>
    <definedName name="ee" localSheetId="2">'2'!ee</definedName>
    <definedName name="ee" localSheetId="22">'22a-b'!ee</definedName>
    <definedName name="ee" localSheetId="23">'23'!ee</definedName>
    <definedName name="ee" localSheetId="24">'24'!ee</definedName>
    <definedName name="ee" localSheetId="25">'25a'!ee</definedName>
    <definedName name="ee" localSheetId="26">'25b'!ee</definedName>
    <definedName name="ee" localSheetId="27">'26'!ee</definedName>
    <definedName name="ee" localSheetId="28">#N/A</definedName>
    <definedName name="ee" localSheetId="29">#N/A</definedName>
    <definedName name="ee" localSheetId="3">'3'!ee</definedName>
    <definedName name="ee" localSheetId="31">'30'!ee</definedName>
    <definedName name="ee" localSheetId="32">'31'!ee</definedName>
    <definedName name="ee" localSheetId="33">'32'!ee</definedName>
    <definedName name="ee" localSheetId="34">[54]!ee</definedName>
    <definedName name="ee" localSheetId="37">'36'!ee</definedName>
    <definedName name="ee" localSheetId="41">'25b'!ee</definedName>
    <definedName name="ee" localSheetId="4">'4'!ee</definedName>
    <definedName name="ee" localSheetId="45">'45a-c'!ee</definedName>
    <definedName name="ee" localSheetId="46">[55]!ee</definedName>
    <definedName name="ee" localSheetId="47">[55]!ee</definedName>
    <definedName name="ee" localSheetId="48">[55]!ee</definedName>
    <definedName name="ee" localSheetId="49">[55]!ee</definedName>
    <definedName name="ee" localSheetId="50">[56]!ee</definedName>
    <definedName name="ee" localSheetId="5">'5'!ee</definedName>
    <definedName name="ee" localSheetId="51">[55]!ee</definedName>
    <definedName name="ee" localSheetId="52">'51-52'!ee</definedName>
    <definedName name="ee" localSheetId="53">'53a-b'!ee</definedName>
    <definedName name="ee" localSheetId="54">[57]!ee</definedName>
    <definedName name="ee" localSheetId="56">[56]!ee</definedName>
    <definedName name="ee" localSheetId="57">[56]!ee</definedName>
    <definedName name="ee" localSheetId="58">[56]!ee</definedName>
    <definedName name="ee" localSheetId="59">'57a-b'!ee</definedName>
    <definedName name="ee" localSheetId="60">'58a'!ee</definedName>
    <definedName name="ee" localSheetId="61">'58b-c'!ee</definedName>
    <definedName name="ee" localSheetId="62">'58d'!ee</definedName>
    <definedName name="ee" localSheetId="63">'59-60'!ee</definedName>
    <definedName name="ee" localSheetId="6">'6'!ee</definedName>
    <definedName name="ee" localSheetId="64">'61'!ee</definedName>
    <definedName name="ee" localSheetId="65">'62a'!ee</definedName>
    <definedName name="ee" localSheetId="66">'62b'!ee</definedName>
    <definedName name="ee" localSheetId="67">'63a-b'!ee</definedName>
    <definedName name="ee" localSheetId="68">'64'!ee</definedName>
    <definedName name="ee" localSheetId="69">#N/A</definedName>
    <definedName name="ee" localSheetId="71">'67'!ee</definedName>
    <definedName name="ee" localSheetId="72">'68a-b '!ee</definedName>
    <definedName name="ee" localSheetId="73">'69a-b '!ee</definedName>
    <definedName name="ee" localSheetId="7">'7'!ee</definedName>
    <definedName name="ee" localSheetId="74">'70a-b- c'!ee</definedName>
    <definedName name="ee" localSheetId="75">#N/A</definedName>
    <definedName name="ee" localSheetId="76">#N/A</definedName>
    <definedName name="ee" localSheetId="77">'72'!ee</definedName>
    <definedName name="ee" localSheetId="78">'73'!ee</definedName>
    <definedName name="ee" localSheetId="79">'74'!ee</definedName>
    <definedName name="ee" localSheetId="8">'8  '!ee</definedName>
    <definedName name="ee" localSheetId="9">'9'!ee</definedName>
    <definedName name="ee">[0]!ee</definedName>
    <definedName name="eee" localSheetId="1"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13" hidden="1">{"Tab1",#N/A,FALSE,"P";"Tab2",#N/A,FALSE,"P"}</definedName>
    <definedName name="eee" localSheetId="15"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 hidden="1">{"Tab1",#N/A,FALSE,"P";"Tab2",#N/A,FALSE,"P"}</definedName>
    <definedName name="eee" localSheetId="20" hidden="1">{"Tab1",#N/A,FALSE,"P";"Tab2",#N/A,FALSE,"P"}</definedName>
    <definedName name="eee" localSheetId="21" hidden="1">{"Tab1",#N/A,FALSE,"P";"Tab2",#N/A,FALSE,"P"}</definedName>
    <definedName name="eee" localSheetId="22" hidden="1">{"Tab1",#N/A,FALSE,"P";"Tab2",#N/A,FALSE,"P"}</definedName>
    <definedName name="eee" localSheetId="23" hidden="1">{"Tab1",#N/A,FALSE,"P";"Tab2",#N/A,FALSE,"P"}</definedName>
    <definedName name="eee" localSheetId="24" hidden="1">{"Tab1",#N/A,FALSE,"P";"Tab2",#N/A,FALSE,"P"}</definedName>
    <definedName name="eee" localSheetId="25" hidden="1">{"Tab1",#N/A,FALSE,"P";"Tab2",#N/A,FALSE,"P"}</definedName>
    <definedName name="eee" localSheetId="26" hidden="1">{"Tab1",#N/A,FALSE,"P";"Tab2",#N/A,FALSE,"P"}</definedName>
    <definedName name="eee" localSheetId="27" hidden="1">{"Tab1",#N/A,FALSE,"P";"Tab2",#N/A,FALSE,"P"}</definedName>
    <definedName name="eee" localSheetId="28" hidden="1">{"Tab1",#N/A,FALSE,"P";"Tab2",#N/A,FALSE,"P"}</definedName>
    <definedName name="eee" localSheetId="29" hidden="1">{"Tab1",#N/A,FALSE,"P";"Tab2",#N/A,FALSE,"P"}</definedName>
    <definedName name="eee" localSheetId="3" hidden="1">{"Tab1",#N/A,FALSE,"P";"Tab2",#N/A,FALSE,"P"}</definedName>
    <definedName name="eee" localSheetId="31" hidden="1">{"Tab1",#N/A,FALSE,"P";"Tab2",#N/A,FALSE,"P"}</definedName>
    <definedName name="eee" localSheetId="32" hidden="1">{"Tab1",#N/A,FALSE,"P";"Tab2",#N/A,FALSE,"P"}</definedName>
    <definedName name="eee" localSheetId="33" hidden="1">{"Tab1",#N/A,FALSE,"P";"Tab2",#N/A,FALSE,"P"}</definedName>
    <definedName name="eee" localSheetId="34" hidden="1">{"Tab1",#N/A,FALSE,"P";"Tab2",#N/A,FALSE,"P"}</definedName>
    <definedName name="eee" localSheetId="37" hidden="1">{"Tab1",#N/A,FALSE,"P";"Tab2",#N/A,FALSE,"P"}</definedName>
    <definedName name="eee" localSheetId="41" hidden="1">{"Tab1",#N/A,FALSE,"P";"Tab2",#N/A,FALSE,"P"}</definedName>
    <definedName name="eee" localSheetId="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 hidden="1">{"Tab1",#N/A,FALSE,"P";"Tab2",#N/A,FALSE,"P"}</definedName>
    <definedName name="eee" localSheetId="51"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1" hidden="1">{"Tab1",#N/A,FALSE,"P";"Tab2",#N/A,FALSE,"P"}</definedName>
    <definedName name="eee" localSheetId="62" hidden="1">{"Tab1",#N/A,FALSE,"P";"Tab2",#N/A,FALSE,"P"}</definedName>
    <definedName name="eee" localSheetId="63" hidden="1">{"Tab1",#N/A,FALSE,"P";"Tab2",#N/A,FALSE,"P"}</definedName>
    <definedName name="eee" localSheetId="6" hidden="1">{"Tab1",#N/A,FALSE,"P";"Tab2",#N/A,FALSE,"P"}</definedName>
    <definedName name="eee" localSheetId="64" hidden="1">{"Tab1",#N/A,FALSE,"P";"Tab2",#N/A,FALSE,"P"}</definedName>
    <definedName name="eee" localSheetId="65" hidden="1">{"Tab1",#N/A,FALSE,"P";"Tab2",#N/A,FALSE,"P"}</definedName>
    <definedName name="eee" localSheetId="66" hidden="1">{"Tab1",#N/A,FALSE,"P";"Tab2",#N/A,FALSE,"P"}</definedName>
    <definedName name="eee" localSheetId="67" hidden="1">{"Tab1",#N/A,FALSE,"P";"Tab2",#N/A,FALSE,"P"}</definedName>
    <definedName name="eee" localSheetId="68" hidden="1">{"Tab1",#N/A,FALSE,"P";"Tab2",#N/A,FALSE,"P"}</definedName>
    <definedName name="eee" localSheetId="69" hidden="1">{"Tab1",#N/A,FALSE,"P";"Tab2",#N/A,FALSE,"P"}</definedName>
    <definedName name="eee" localSheetId="70" hidden="1">{"Tab1",#N/A,FALSE,"P";"Tab2",#N/A,FALSE,"P"}</definedName>
    <definedName name="eee" localSheetId="71" hidden="1">{"Tab1",#N/A,FALSE,"P";"Tab2",#N/A,FALSE,"P"}</definedName>
    <definedName name="eee" localSheetId="72" hidden="1">{"Tab1",#N/A,FALSE,"P";"Tab2",#N/A,FALSE,"P"}</definedName>
    <definedName name="eee" localSheetId="73" hidden="1">{"Tab1",#N/A,FALSE,"P";"Tab2",#N/A,FALSE,"P"}</definedName>
    <definedName name="eee" localSheetId="7" hidden="1">{"Tab1",#N/A,FALSE,"P";"Tab2",#N/A,FALSE,"P"}</definedName>
    <definedName name="eee" localSheetId="74" hidden="1">{"Tab1",#N/A,FALSE,"P";"Tab2",#N/A,FALSE,"P"}</definedName>
    <definedName name="eee" localSheetId="75" hidden="1">{"Tab1",#N/A,FALSE,"P";"Tab2",#N/A,FALSE,"P"}</definedName>
    <definedName name="eee" localSheetId="76" hidden="1">{"Tab1",#N/A,FALSE,"P";"Tab2",#N/A,FALSE,"P"}</definedName>
    <definedName name="eee" localSheetId="77" hidden="1">{"Tab1",#N/A,FALSE,"P";"Tab2",#N/A,FALSE,"P"}</definedName>
    <definedName name="eee" localSheetId="78" hidden="1">{"Tab1",#N/A,FALSE,"P";"Tab2",#N/A,FALSE,"P"}</definedName>
    <definedName name="eee" localSheetId="79" hidden="1">{"Tab1",#N/A,FALSE,"P";"Tab2",#N/A,FALSE,"P"}</definedName>
    <definedName name="eee" localSheetId="8" hidden="1">{"Tab1",#N/A,FALSE,"P";"Tab2",#N/A,FALSE,"P"}</definedName>
    <definedName name="eee" localSheetId="9" hidden="1">{"Tab1",#N/A,FALSE,"P";"Tab2",#N/A,FALSE,"P"}</definedName>
    <definedName name="eee" hidden="1">{"Tab1",#N/A,FALSE,"P";"Tab2",#N/A,FALSE,"P"}</definedName>
    <definedName name="EFA" localSheetId="1">#REF!</definedName>
    <definedName name="EFA" localSheetId="10">#REF!</definedName>
    <definedName name="EFA" localSheetId="11">#REF!</definedName>
    <definedName name="EFA" localSheetId="12">#REF!</definedName>
    <definedName name="EFA" localSheetId="13">#REF!</definedName>
    <definedName name="EFA" localSheetId="15">#REF!</definedName>
    <definedName name="EFA" localSheetId="16">#REF!</definedName>
    <definedName name="EFA" localSheetId="2">#REF!</definedName>
    <definedName name="EFA" localSheetId="23">#REF!</definedName>
    <definedName name="EFA" localSheetId="24">#REF!</definedName>
    <definedName name="EFA" localSheetId="25">#REF!</definedName>
    <definedName name="EFA" localSheetId="26">#REF!</definedName>
    <definedName name="EFA" localSheetId="27">#REF!</definedName>
    <definedName name="EFA" localSheetId="28">#REF!</definedName>
    <definedName name="EFA" localSheetId="29">#REF!</definedName>
    <definedName name="EFA" localSheetId="3">#REF!</definedName>
    <definedName name="EFA" localSheetId="31">#REF!</definedName>
    <definedName name="EFA" localSheetId="32">#REF!</definedName>
    <definedName name="EFA" localSheetId="33">#REF!</definedName>
    <definedName name="EFA" localSheetId="34">#REF!</definedName>
    <definedName name="EFA" localSheetId="37">#REF!</definedName>
    <definedName name="EFA" localSheetId="41">#REF!</definedName>
    <definedName name="EFA" localSheetId="4">#REF!</definedName>
    <definedName name="EFA" localSheetId="45">#REF!</definedName>
    <definedName name="EFA" localSheetId="46">#REF!</definedName>
    <definedName name="EFA" localSheetId="47">#REF!</definedName>
    <definedName name="EFA" localSheetId="48">#REF!</definedName>
    <definedName name="EFA" localSheetId="49">#REF!</definedName>
    <definedName name="EFA" localSheetId="50">#REF!</definedName>
    <definedName name="EFA" localSheetId="5">#REF!</definedName>
    <definedName name="EFA" localSheetId="51">#REF!</definedName>
    <definedName name="EFA" localSheetId="52">#REF!</definedName>
    <definedName name="EFA" localSheetId="53">#REF!</definedName>
    <definedName name="EFA" localSheetId="54">#REF!</definedName>
    <definedName name="EFA" localSheetId="56">#REF!</definedName>
    <definedName name="EFA" localSheetId="57">#REF!</definedName>
    <definedName name="EFA" localSheetId="58">#REF!</definedName>
    <definedName name="EFA" localSheetId="59">#REF!</definedName>
    <definedName name="EFA" localSheetId="60">#REF!</definedName>
    <definedName name="EFA" localSheetId="61">#REF!</definedName>
    <definedName name="EFA" localSheetId="62">#REF!</definedName>
    <definedName name="EFA" localSheetId="63">#REF!</definedName>
    <definedName name="EFA" localSheetId="6">#REF!</definedName>
    <definedName name="EFA" localSheetId="64">#REF!</definedName>
    <definedName name="EFA" localSheetId="65">#REF!</definedName>
    <definedName name="EFA" localSheetId="66">#REF!</definedName>
    <definedName name="EFA" localSheetId="67">#REF!</definedName>
    <definedName name="EFA" localSheetId="68">#REF!</definedName>
    <definedName name="EFA" localSheetId="69">#REF!</definedName>
    <definedName name="EFA" localSheetId="71">#REF!</definedName>
    <definedName name="EFA" localSheetId="72">#REF!</definedName>
    <definedName name="EFA" localSheetId="73">#REF!</definedName>
    <definedName name="EFA" localSheetId="7">#REF!</definedName>
    <definedName name="EFA" localSheetId="74">#REF!</definedName>
    <definedName name="EFA" localSheetId="75">#REF!</definedName>
    <definedName name="EFA" localSheetId="76">#REF!</definedName>
    <definedName name="EFA" localSheetId="77">#REF!</definedName>
    <definedName name="EFA" localSheetId="78">#REF!</definedName>
    <definedName name="EFA" localSheetId="79">#REF!</definedName>
    <definedName name="EFA" localSheetId="8">#REF!</definedName>
    <definedName name="EFA" localSheetId="9">#REF!</definedName>
    <definedName name="EFA">#REF!</definedName>
    <definedName name="EFIN" localSheetId="1">#REF!</definedName>
    <definedName name="EFIN" localSheetId="10">#REF!</definedName>
    <definedName name="EFIN" localSheetId="11">#REF!</definedName>
    <definedName name="EFIN" localSheetId="12">#REF!</definedName>
    <definedName name="EFIN" localSheetId="13">#REF!</definedName>
    <definedName name="EFIN" localSheetId="15">#REF!</definedName>
    <definedName name="EFIN" localSheetId="16">#REF!</definedName>
    <definedName name="EFIN" localSheetId="2">#REF!</definedName>
    <definedName name="EFIN" localSheetId="23">#REF!</definedName>
    <definedName name="EFIN" localSheetId="24">#REF!</definedName>
    <definedName name="EFIN" localSheetId="25">#REF!</definedName>
    <definedName name="EFIN" localSheetId="26">#REF!</definedName>
    <definedName name="EFIN" localSheetId="27">#REF!</definedName>
    <definedName name="EFIN" localSheetId="28">#REF!</definedName>
    <definedName name="EFIN" localSheetId="29">#REF!</definedName>
    <definedName name="EFIN" localSheetId="3">#REF!</definedName>
    <definedName name="EFIN" localSheetId="31">#REF!</definedName>
    <definedName name="EFIN" localSheetId="32">#REF!</definedName>
    <definedName name="EFIN" localSheetId="33">#REF!</definedName>
    <definedName name="EFIN" localSheetId="34">#REF!</definedName>
    <definedName name="EFIN" localSheetId="37">#REF!</definedName>
    <definedName name="EFIN" localSheetId="41">#REF!</definedName>
    <definedName name="EFIN" localSheetId="4">#REF!</definedName>
    <definedName name="EFIN" localSheetId="45">#REF!</definedName>
    <definedName name="EFIN" localSheetId="46">#REF!</definedName>
    <definedName name="EFIN" localSheetId="47">#REF!</definedName>
    <definedName name="EFIN" localSheetId="48">#REF!</definedName>
    <definedName name="EFIN" localSheetId="49">#REF!</definedName>
    <definedName name="EFIN" localSheetId="50">#REF!</definedName>
    <definedName name="EFIN" localSheetId="5">#REF!</definedName>
    <definedName name="EFIN" localSheetId="51">#REF!</definedName>
    <definedName name="EFIN" localSheetId="52">#REF!</definedName>
    <definedName name="EFIN" localSheetId="53">#REF!</definedName>
    <definedName name="EFIN" localSheetId="54">#REF!</definedName>
    <definedName name="EFIN" localSheetId="56">#REF!</definedName>
    <definedName name="EFIN" localSheetId="57">#REF!</definedName>
    <definedName name="EFIN" localSheetId="58">#REF!</definedName>
    <definedName name="EFIN" localSheetId="59">#REF!</definedName>
    <definedName name="EFIN" localSheetId="60">#REF!</definedName>
    <definedName name="EFIN" localSheetId="61">#REF!</definedName>
    <definedName name="EFIN" localSheetId="62">#REF!</definedName>
    <definedName name="EFIN" localSheetId="63">#REF!</definedName>
    <definedName name="EFIN" localSheetId="6">#REF!</definedName>
    <definedName name="EFIN" localSheetId="64">#REF!</definedName>
    <definedName name="EFIN" localSheetId="65">#REF!</definedName>
    <definedName name="EFIN" localSheetId="66">#REF!</definedName>
    <definedName name="EFIN" localSheetId="67">#REF!</definedName>
    <definedName name="EFIN" localSheetId="68">#REF!</definedName>
    <definedName name="EFIN" localSheetId="69">#REF!</definedName>
    <definedName name="EFIN" localSheetId="71">#REF!</definedName>
    <definedName name="EFIN" localSheetId="72">#REF!</definedName>
    <definedName name="EFIN" localSheetId="73">#REF!</definedName>
    <definedName name="EFIN" localSheetId="7">#REF!</definedName>
    <definedName name="EFIN" localSheetId="74">#REF!</definedName>
    <definedName name="EFIN" localSheetId="75">#REF!</definedName>
    <definedName name="EFIN" localSheetId="76">#REF!</definedName>
    <definedName name="EFIN" localSheetId="77">#REF!</definedName>
    <definedName name="EFIN" localSheetId="78">#REF!</definedName>
    <definedName name="EFIN" localSheetId="79">#REF!</definedName>
    <definedName name="EFIN" localSheetId="8">#REF!</definedName>
    <definedName name="EFIN" localSheetId="9">#REF!</definedName>
    <definedName name="EFIN">#REF!</definedName>
    <definedName name="EFIN.MIS" localSheetId="1">#REF!</definedName>
    <definedName name="EFIN.MIS" localSheetId="10">#REF!</definedName>
    <definedName name="EFIN.MIS" localSheetId="11">#REF!</definedName>
    <definedName name="EFIN.MIS" localSheetId="12">#REF!</definedName>
    <definedName name="EFIN.MIS" localSheetId="13">#REF!</definedName>
    <definedName name="EFIN.MIS" localSheetId="15">#REF!</definedName>
    <definedName name="EFIN.MIS" localSheetId="16">#REF!</definedName>
    <definedName name="EFIN.MIS" localSheetId="2">#REF!</definedName>
    <definedName name="EFIN.MIS" localSheetId="23">#REF!</definedName>
    <definedName name="EFIN.MIS" localSheetId="24">#REF!</definedName>
    <definedName name="EFIN.MIS" localSheetId="25">#REF!</definedName>
    <definedName name="EFIN.MIS" localSheetId="26">#REF!</definedName>
    <definedName name="EFIN.MIS" localSheetId="27">#REF!</definedName>
    <definedName name="EFIN.MIS" localSheetId="28">#REF!</definedName>
    <definedName name="EFIN.MIS" localSheetId="29">#REF!</definedName>
    <definedName name="EFIN.MIS" localSheetId="3">#REF!</definedName>
    <definedName name="EFIN.MIS" localSheetId="31">#REF!</definedName>
    <definedName name="EFIN.MIS" localSheetId="32">#REF!</definedName>
    <definedName name="EFIN.MIS" localSheetId="33">#REF!</definedName>
    <definedName name="EFIN.MIS" localSheetId="34">#REF!</definedName>
    <definedName name="EFIN.MIS" localSheetId="37">#REF!</definedName>
    <definedName name="EFIN.MIS" localSheetId="41">#REF!</definedName>
    <definedName name="EFIN.MIS" localSheetId="4">#REF!</definedName>
    <definedName name="EFIN.MIS" localSheetId="45">#REF!</definedName>
    <definedName name="EFIN.MIS" localSheetId="46">#REF!</definedName>
    <definedName name="EFIN.MIS" localSheetId="47">#REF!</definedName>
    <definedName name="EFIN.MIS" localSheetId="48">#REF!</definedName>
    <definedName name="EFIN.MIS" localSheetId="49">#REF!</definedName>
    <definedName name="EFIN.MIS" localSheetId="50">#REF!</definedName>
    <definedName name="EFIN.MIS" localSheetId="5">#REF!</definedName>
    <definedName name="EFIN.MIS" localSheetId="51">#REF!</definedName>
    <definedName name="EFIN.MIS" localSheetId="52">#REF!</definedName>
    <definedName name="EFIN.MIS" localSheetId="53">#REF!</definedName>
    <definedName name="EFIN.MIS" localSheetId="54">#REF!</definedName>
    <definedName name="EFIN.MIS" localSheetId="56">#REF!</definedName>
    <definedName name="EFIN.MIS" localSheetId="57">#REF!</definedName>
    <definedName name="EFIN.MIS" localSheetId="58">#REF!</definedName>
    <definedName name="EFIN.MIS" localSheetId="59">#REF!</definedName>
    <definedName name="EFIN.MIS" localSheetId="60">#REF!</definedName>
    <definedName name="EFIN.MIS" localSheetId="61">#REF!</definedName>
    <definedName name="EFIN.MIS" localSheetId="62">#REF!</definedName>
    <definedName name="EFIN.MIS" localSheetId="63">#REF!</definedName>
    <definedName name="EFIN.MIS" localSheetId="6">#REF!</definedName>
    <definedName name="EFIN.MIS" localSheetId="64">#REF!</definedName>
    <definedName name="EFIN.MIS" localSheetId="65">#REF!</definedName>
    <definedName name="EFIN.MIS" localSheetId="66">#REF!</definedName>
    <definedName name="EFIN.MIS" localSheetId="67">#REF!</definedName>
    <definedName name="EFIN.MIS" localSheetId="68">#REF!</definedName>
    <definedName name="EFIN.MIS" localSheetId="69">#REF!</definedName>
    <definedName name="EFIN.MIS" localSheetId="71">#REF!</definedName>
    <definedName name="EFIN.MIS" localSheetId="72">#REF!</definedName>
    <definedName name="EFIN.MIS" localSheetId="73">#REF!</definedName>
    <definedName name="EFIN.MIS" localSheetId="7">#REF!</definedName>
    <definedName name="EFIN.MIS" localSheetId="74">#REF!</definedName>
    <definedName name="EFIN.MIS" localSheetId="75">#REF!</definedName>
    <definedName name="EFIN.MIS" localSheetId="76">#REF!</definedName>
    <definedName name="EFIN.MIS" localSheetId="77">#REF!</definedName>
    <definedName name="EFIN.MIS" localSheetId="78">#REF!</definedName>
    <definedName name="EFIN.MIS" localSheetId="79">#REF!</definedName>
    <definedName name="EFIN.MIS" localSheetId="8">#REF!</definedName>
    <definedName name="EFIN.MIS" localSheetId="9">#REF!</definedName>
    <definedName name="EFIN.MIS">#REF!</definedName>
    <definedName name="EFRE" localSheetId="1">#REF!</definedName>
    <definedName name="EFRE" localSheetId="11">#REF!</definedName>
    <definedName name="EFRE" localSheetId="12">#REF!</definedName>
    <definedName name="EFRE" localSheetId="13">#REF!</definedName>
    <definedName name="EFRE" localSheetId="23">#REF!</definedName>
    <definedName name="EFRE" localSheetId="24">#REF!</definedName>
    <definedName name="EFRE" localSheetId="26">#REF!</definedName>
    <definedName name="EFRE" localSheetId="28">#REF!</definedName>
    <definedName name="EFRE" localSheetId="29">#REF!</definedName>
    <definedName name="EFRE" localSheetId="31">#REF!</definedName>
    <definedName name="EFRE" localSheetId="41">#REF!</definedName>
    <definedName name="EFRE" localSheetId="4">#REF!</definedName>
    <definedName name="EFRE" localSheetId="46">#REF!</definedName>
    <definedName name="EFRE" localSheetId="47">#REF!</definedName>
    <definedName name="EFRE" localSheetId="48">#REF!</definedName>
    <definedName name="EFRE" localSheetId="49">#REF!</definedName>
    <definedName name="EFRE" localSheetId="50">#REF!</definedName>
    <definedName name="EFRE" localSheetId="51">#REF!</definedName>
    <definedName name="EFRE" localSheetId="53">#REF!</definedName>
    <definedName name="EFRE" localSheetId="54">#REF!</definedName>
    <definedName name="EFRE" localSheetId="56">#REF!</definedName>
    <definedName name="EFRE" localSheetId="57">#REF!</definedName>
    <definedName name="EFRE" localSheetId="58">#REF!</definedName>
    <definedName name="EFRE" localSheetId="60">#REF!</definedName>
    <definedName name="EFRE" localSheetId="61">#REF!</definedName>
    <definedName name="EFRE" localSheetId="62">#REF!</definedName>
    <definedName name="EFRE" localSheetId="63">#REF!</definedName>
    <definedName name="EFRE" localSheetId="64">#REF!</definedName>
    <definedName name="EFRE" localSheetId="66">#REF!</definedName>
    <definedName name="EFRE" localSheetId="67">#REF!</definedName>
    <definedName name="EFRE" localSheetId="68">#REF!</definedName>
    <definedName name="EFRE" localSheetId="69">#REF!</definedName>
    <definedName name="EFRE" localSheetId="71">#REF!</definedName>
    <definedName name="EFRE" localSheetId="72">#REF!</definedName>
    <definedName name="EFRE" localSheetId="73">#REF!</definedName>
    <definedName name="EFRE">#REF!</definedName>
    <definedName name="EFRF" localSheetId="1">#REF!</definedName>
    <definedName name="EFRF" localSheetId="11">#REF!</definedName>
    <definedName name="EFRF" localSheetId="12">#REF!</definedName>
    <definedName name="EFRF" localSheetId="13">#REF!</definedName>
    <definedName name="EFRF" localSheetId="23">#REF!</definedName>
    <definedName name="EFRF" localSheetId="24">#REF!</definedName>
    <definedName name="EFRF" localSheetId="26">#REF!</definedName>
    <definedName name="EFRF" localSheetId="28">#REF!</definedName>
    <definedName name="EFRF" localSheetId="29">#REF!</definedName>
    <definedName name="EFRF" localSheetId="31">#REF!</definedName>
    <definedName name="EFRF" localSheetId="41">#REF!</definedName>
    <definedName name="EFRF" localSheetId="4">#REF!</definedName>
    <definedName name="EFRF" localSheetId="46">#REF!</definedName>
    <definedName name="EFRF" localSheetId="47">#REF!</definedName>
    <definedName name="EFRF" localSheetId="48">#REF!</definedName>
    <definedName name="EFRF" localSheetId="49">#REF!</definedName>
    <definedName name="EFRF" localSheetId="50">#REF!</definedName>
    <definedName name="EFRF" localSheetId="51">#REF!</definedName>
    <definedName name="EFRF" localSheetId="53">#REF!</definedName>
    <definedName name="EFRF" localSheetId="54">#REF!</definedName>
    <definedName name="EFRF" localSheetId="56">#REF!</definedName>
    <definedName name="EFRF" localSheetId="57">#REF!</definedName>
    <definedName name="EFRF" localSheetId="58">#REF!</definedName>
    <definedName name="EFRF" localSheetId="60">#REF!</definedName>
    <definedName name="EFRF" localSheetId="61">#REF!</definedName>
    <definedName name="EFRF" localSheetId="62">#REF!</definedName>
    <definedName name="EFRF" localSheetId="63">#REF!</definedName>
    <definedName name="EFRF" localSheetId="64">#REF!</definedName>
    <definedName name="EFRF" localSheetId="66">#REF!</definedName>
    <definedName name="EFRF" localSheetId="67">#REF!</definedName>
    <definedName name="EFRF" localSheetId="68">#REF!</definedName>
    <definedName name="EFRF" localSheetId="69">#REF!</definedName>
    <definedName name="EFRF" localSheetId="71">#REF!</definedName>
    <definedName name="EFRF" localSheetId="72">#REF!</definedName>
    <definedName name="EFRF" localSheetId="73">#REF!</definedName>
    <definedName name="EFRF">#REF!</definedName>
    <definedName name="eHIPC" localSheetId="1">#REF!</definedName>
    <definedName name="eHIPC" localSheetId="11">#REF!</definedName>
    <definedName name="eHIPC" localSheetId="12">#REF!</definedName>
    <definedName name="eHIPC" localSheetId="13">#REF!</definedName>
    <definedName name="eHIPC" localSheetId="23">#REF!</definedName>
    <definedName name="eHIPC" localSheetId="24">#REF!</definedName>
    <definedName name="eHIPC" localSheetId="26">#REF!</definedName>
    <definedName name="eHIPC" localSheetId="28">#REF!</definedName>
    <definedName name="eHIPC" localSheetId="29">#REF!</definedName>
    <definedName name="eHIPC" localSheetId="31">#REF!</definedName>
    <definedName name="eHIPC" localSheetId="41">#REF!</definedName>
    <definedName name="eHIPC" localSheetId="4">#REF!</definedName>
    <definedName name="eHIPC" localSheetId="46">#REF!</definedName>
    <definedName name="eHIPC" localSheetId="47">#REF!</definedName>
    <definedName name="eHIPC" localSheetId="48">#REF!</definedName>
    <definedName name="eHIPC" localSheetId="49">#REF!</definedName>
    <definedName name="eHIPC" localSheetId="50">#REF!</definedName>
    <definedName name="eHIPC" localSheetId="51">#REF!</definedName>
    <definedName name="eHIPC" localSheetId="53">#REF!</definedName>
    <definedName name="eHIPC" localSheetId="54">#REF!</definedName>
    <definedName name="eHIPC" localSheetId="56">#REF!</definedName>
    <definedName name="eHIPC" localSheetId="57">#REF!</definedName>
    <definedName name="eHIPC" localSheetId="58">#REF!</definedName>
    <definedName name="eHIPC" localSheetId="60">#REF!</definedName>
    <definedName name="eHIPC" localSheetId="61">#REF!</definedName>
    <definedName name="eHIPC" localSheetId="62">#REF!</definedName>
    <definedName name="eHIPC" localSheetId="63">#REF!</definedName>
    <definedName name="eHIPC" localSheetId="64">#REF!</definedName>
    <definedName name="eHIPC" localSheetId="66">#REF!</definedName>
    <definedName name="eHIPC" localSheetId="67">#REF!</definedName>
    <definedName name="eHIPC" localSheetId="68">#REF!</definedName>
    <definedName name="eHIPC" localSheetId="69">#REF!</definedName>
    <definedName name="eHIPC" localSheetId="71">#REF!</definedName>
    <definedName name="eHIPC" localSheetId="72">#REF!</definedName>
    <definedName name="eHIPC" localSheetId="73">#REF!</definedName>
    <definedName name="eHIPC">#REF!</definedName>
    <definedName name="EIB" localSheetId="5">[79]CIRRs!$C$61</definedName>
    <definedName name="EIB" localSheetId="6">[79]CIRRs!$C$61</definedName>
    <definedName name="EIB">[80]CIRRs!$C$61</definedName>
    <definedName name="elect" localSheetId="1">#REF!</definedName>
    <definedName name="elect" localSheetId="10">#REF!</definedName>
    <definedName name="elect" localSheetId="11">#REF!</definedName>
    <definedName name="elect" localSheetId="12">#REF!</definedName>
    <definedName name="elect" localSheetId="13">#REF!</definedName>
    <definedName name="elect" localSheetId="15">#REF!</definedName>
    <definedName name="elect" localSheetId="16">#REF!</definedName>
    <definedName name="elect" localSheetId="2">#REF!</definedName>
    <definedName name="elect" localSheetId="23">#REF!</definedName>
    <definedName name="elect" localSheetId="24">#REF!</definedName>
    <definedName name="elect" localSheetId="25">#REF!</definedName>
    <definedName name="elect" localSheetId="26">#REF!</definedName>
    <definedName name="elect" localSheetId="27">#REF!</definedName>
    <definedName name="elect" localSheetId="28">#REF!</definedName>
    <definedName name="elect" localSheetId="29">#REF!</definedName>
    <definedName name="elect" localSheetId="3">#REF!</definedName>
    <definedName name="elect" localSheetId="31">#REF!</definedName>
    <definedName name="elect" localSheetId="32">#REF!</definedName>
    <definedName name="elect" localSheetId="33">#REF!</definedName>
    <definedName name="elect" localSheetId="34">#REF!</definedName>
    <definedName name="elect" localSheetId="37">#REF!</definedName>
    <definedName name="elect" localSheetId="41">#REF!</definedName>
    <definedName name="elect" localSheetId="4">#REF!</definedName>
    <definedName name="elect" localSheetId="45">#REF!</definedName>
    <definedName name="elect" localSheetId="46">#REF!</definedName>
    <definedName name="elect" localSheetId="47">#REF!</definedName>
    <definedName name="elect" localSheetId="48">#REF!</definedName>
    <definedName name="elect" localSheetId="49">#REF!</definedName>
    <definedName name="elect" localSheetId="50">#REF!</definedName>
    <definedName name="elect" localSheetId="5">#REF!</definedName>
    <definedName name="elect" localSheetId="51">#REF!</definedName>
    <definedName name="elect" localSheetId="52">#REF!</definedName>
    <definedName name="elect" localSheetId="53">#REF!</definedName>
    <definedName name="elect" localSheetId="54">#REF!</definedName>
    <definedName name="elect" localSheetId="56">#REF!</definedName>
    <definedName name="elect" localSheetId="57">#REF!</definedName>
    <definedName name="elect" localSheetId="58">#REF!</definedName>
    <definedName name="elect" localSheetId="59">#REF!</definedName>
    <definedName name="elect" localSheetId="60">#REF!</definedName>
    <definedName name="elect" localSheetId="61">#REF!</definedName>
    <definedName name="elect" localSheetId="62">#REF!</definedName>
    <definedName name="elect" localSheetId="63">#REF!</definedName>
    <definedName name="elect" localSheetId="6">#REF!</definedName>
    <definedName name="elect" localSheetId="64">#REF!</definedName>
    <definedName name="elect" localSheetId="65">#REF!</definedName>
    <definedName name="elect" localSheetId="66">#REF!</definedName>
    <definedName name="elect" localSheetId="67">#REF!</definedName>
    <definedName name="elect" localSheetId="68">#REF!</definedName>
    <definedName name="elect" localSheetId="69">#REF!</definedName>
    <definedName name="elect" localSheetId="71">#REF!</definedName>
    <definedName name="elect" localSheetId="72">#REF!</definedName>
    <definedName name="elect" localSheetId="73">#REF!</definedName>
    <definedName name="elect" localSheetId="7">#REF!</definedName>
    <definedName name="elect" localSheetId="74">#REF!</definedName>
    <definedName name="elect" localSheetId="75">#REF!</definedName>
    <definedName name="elect" localSheetId="76">#REF!</definedName>
    <definedName name="elect" localSheetId="77">#REF!</definedName>
    <definedName name="elect" localSheetId="78">#REF!</definedName>
    <definedName name="elect" localSheetId="79">#REF!</definedName>
    <definedName name="elect" localSheetId="8">#REF!</definedName>
    <definedName name="elect" localSheetId="9">#REF!</definedName>
    <definedName name="elect">#REF!</definedName>
    <definedName name="EMETEL" localSheetId="1">#REF!</definedName>
    <definedName name="EMETEL" localSheetId="10">#REF!</definedName>
    <definedName name="EMETEL" localSheetId="11">#REF!</definedName>
    <definedName name="EMETEL" localSheetId="12">#REF!</definedName>
    <definedName name="EMETEL" localSheetId="13">#REF!</definedName>
    <definedName name="EMETEL" localSheetId="15">#REF!</definedName>
    <definedName name="EMETEL" localSheetId="16">#REF!</definedName>
    <definedName name="EMETEL" localSheetId="2">#REF!</definedName>
    <definedName name="EMETEL" localSheetId="23">#REF!</definedName>
    <definedName name="EMETEL" localSheetId="24">#REF!</definedName>
    <definedName name="EMETEL" localSheetId="25">#REF!</definedName>
    <definedName name="EMETEL" localSheetId="26">#REF!</definedName>
    <definedName name="EMETEL" localSheetId="27">#REF!</definedName>
    <definedName name="EMETEL" localSheetId="28">#REF!</definedName>
    <definedName name="EMETEL" localSheetId="29">#REF!</definedName>
    <definedName name="EMETEL" localSheetId="3">#REF!</definedName>
    <definedName name="EMETEL" localSheetId="31">#REF!</definedName>
    <definedName name="EMETEL" localSheetId="32">#REF!</definedName>
    <definedName name="EMETEL" localSheetId="33">#REF!</definedName>
    <definedName name="EMETEL" localSheetId="34">#REF!</definedName>
    <definedName name="EMETEL" localSheetId="37">#REF!</definedName>
    <definedName name="EMETEL" localSheetId="41">#REF!</definedName>
    <definedName name="EMETEL" localSheetId="4">#REF!</definedName>
    <definedName name="EMETEL" localSheetId="45">#REF!</definedName>
    <definedName name="EMETEL" localSheetId="46">#REF!</definedName>
    <definedName name="EMETEL" localSheetId="47">#REF!</definedName>
    <definedName name="EMETEL" localSheetId="48">#REF!</definedName>
    <definedName name="EMETEL" localSheetId="49">#REF!</definedName>
    <definedName name="EMETEL" localSheetId="50">#REF!</definedName>
    <definedName name="EMETEL" localSheetId="5">#REF!</definedName>
    <definedName name="EMETEL" localSheetId="51">#REF!</definedName>
    <definedName name="EMETEL" localSheetId="52">#REF!</definedName>
    <definedName name="EMETEL" localSheetId="53">#REF!</definedName>
    <definedName name="EMETEL" localSheetId="54">#REF!</definedName>
    <definedName name="EMETEL" localSheetId="56">#REF!</definedName>
    <definedName name="EMETEL" localSheetId="57">#REF!</definedName>
    <definedName name="EMETEL" localSheetId="58">#REF!</definedName>
    <definedName name="EMETEL" localSheetId="59">#REF!</definedName>
    <definedName name="EMETEL" localSheetId="60">#REF!</definedName>
    <definedName name="EMETEL" localSheetId="61">#REF!</definedName>
    <definedName name="EMETEL" localSheetId="62">#REF!</definedName>
    <definedName name="EMETEL" localSheetId="63">#REF!</definedName>
    <definedName name="EMETEL" localSheetId="6">#REF!</definedName>
    <definedName name="EMETEL" localSheetId="64">#REF!</definedName>
    <definedName name="EMETEL" localSheetId="65">#REF!</definedName>
    <definedName name="EMETEL" localSheetId="66">#REF!</definedName>
    <definedName name="EMETEL" localSheetId="67">#REF!</definedName>
    <definedName name="EMETEL" localSheetId="68">#REF!</definedName>
    <definedName name="EMETEL" localSheetId="69">#REF!</definedName>
    <definedName name="EMETEL" localSheetId="71">#REF!</definedName>
    <definedName name="EMETEL" localSheetId="72">#REF!</definedName>
    <definedName name="EMETEL" localSheetId="73">#REF!</definedName>
    <definedName name="EMETEL" localSheetId="7">#REF!</definedName>
    <definedName name="EMETEL" localSheetId="74">#REF!</definedName>
    <definedName name="EMETEL" localSheetId="75">#REF!</definedName>
    <definedName name="EMETEL" localSheetId="76">#REF!</definedName>
    <definedName name="EMETEL" localSheetId="77">#REF!</definedName>
    <definedName name="EMETEL" localSheetId="78">#REF!</definedName>
    <definedName name="EMETEL" localSheetId="79">#REF!</definedName>
    <definedName name="EMETEL" localSheetId="8">#REF!</definedName>
    <definedName name="EMETEL" localSheetId="9">#REF!</definedName>
    <definedName name="EMETEL">#REF!</definedName>
    <definedName name="empty" localSheetId="1">#REF!</definedName>
    <definedName name="empty" localSheetId="10">#REF!</definedName>
    <definedName name="empty" localSheetId="11">#REF!</definedName>
    <definedName name="empty" localSheetId="12">#REF!</definedName>
    <definedName name="empty" localSheetId="13">#REF!</definedName>
    <definedName name="empty" localSheetId="15">#REF!</definedName>
    <definedName name="empty" localSheetId="16">#REF!</definedName>
    <definedName name="empty" localSheetId="2">#REF!</definedName>
    <definedName name="empty" localSheetId="23">#REF!</definedName>
    <definedName name="empty" localSheetId="24">#REF!</definedName>
    <definedName name="empty" localSheetId="25">#REF!</definedName>
    <definedName name="empty" localSheetId="26">#REF!</definedName>
    <definedName name="empty" localSheetId="27">#REF!</definedName>
    <definedName name="empty" localSheetId="28">#REF!</definedName>
    <definedName name="empty" localSheetId="29">#REF!</definedName>
    <definedName name="empty" localSheetId="3">#REF!</definedName>
    <definedName name="empty" localSheetId="31">#REF!</definedName>
    <definedName name="empty" localSheetId="32">#REF!</definedName>
    <definedName name="empty" localSheetId="33">#REF!</definedName>
    <definedName name="empty" localSheetId="34">#REF!</definedName>
    <definedName name="empty" localSheetId="37">#REF!</definedName>
    <definedName name="empty" localSheetId="41">#REF!</definedName>
    <definedName name="empty" localSheetId="4">#REF!</definedName>
    <definedName name="empty" localSheetId="45">#REF!</definedName>
    <definedName name="empty" localSheetId="46">#REF!</definedName>
    <definedName name="empty" localSheetId="47">#REF!</definedName>
    <definedName name="empty" localSheetId="48">#REF!</definedName>
    <definedName name="empty" localSheetId="49">#REF!</definedName>
    <definedName name="empty" localSheetId="50">#REF!</definedName>
    <definedName name="empty" localSheetId="5">#REF!</definedName>
    <definedName name="empty" localSheetId="51">#REF!</definedName>
    <definedName name="empty" localSheetId="52">#REF!</definedName>
    <definedName name="empty" localSheetId="53">#REF!</definedName>
    <definedName name="empty" localSheetId="54">#REF!</definedName>
    <definedName name="empty" localSheetId="56">#REF!</definedName>
    <definedName name="empty" localSheetId="57">#REF!</definedName>
    <definedName name="empty" localSheetId="58">#REF!</definedName>
    <definedName name="empty" localSheetId="59">#REF!</definedName>
    <definedName name="empty" localSheetId="60">#REF!</definedName>
    <definedName name="empty" localSheetId="61">#REF!</definedName>
    <definedName name="empty" localSheetId="62">#REF!</definedName>
    <definedName name="empty" localSheetId="63">#REF!</definedName>
    <definedName name="empty" localSheetId="6">#REF!</definedName>
    <definedName name="empty" localSheetId="64">#REF!</definedName>
    <definedName name="empty" localSheetId="65">#REF!</definedName>
    <definedName name="empty" localSheetId="66">#REF!</definedName>
    <definedName name="empty" localSheetId="67">#REF!</definedName>
    <definedName name="empty" localSheetId="68">#REF!</definedName>
    <definedName name="empty" localSheetId="69">#REF!</definedName>
    <definedName name="empty" localSheetId="71">#REF!</definedName>
    <definedName name="empty" localSheetId="72">#REF!</definedName>
    <definedName name="empty" localSheetId="73">#REF!</definedName>
    <definedName name="empty" localSheetId="7">#REF!</definedName>
    <definedName name="empty" localSheetId="74">#REF!</definedName>
    <definedName name="empty" localSheetId="75">#REF!</definedName>
    <definedName name="empty" localSheetId="76">#REF!</definedName>
    <definedName name="empty" localSheetId="77">#REF!</definedName>
    <definedName name="empty" localSheetId="78">#REF!</definedName>
    <definedName name="empty" localSheetId="79">#REF!</definedName>
    <definedName name="empty" localSheetId="8">#REF!</definedName>
    <definedName name="empty" localSheetId="9">#REF!</definedName>
    <definedName name="empty">#REF!</definedName>
    <definedName name="ENC96_TO_BOP" localSheetId="5">'[181]Links-Out'!$B$4:$U$13</definedName>
    <definedName name="ENC96_TO_BOP" localSheetId="6">'[182]Links-Out'!$B$4:$U$13</definedName>
    <definedName name="ENC96_TO_BOP">'[183]Links-Out'!$B$4:$U$13</definedName>
    <definedName name="end" localSheetId="1">#REF!</definedName>
    <definedName name="end" localSheetId="10">#REF!</definedName>
    <definedName name="end" localSheetId="11">#REF!</definedName>
    <definedName name="end" localSheetId="12">#REF!</definedName>
    <definedName name="end" localSheetId="13">#REF!</definedName>
    <definedName name="end" localSheetId="15">#REF!</definedName>
    <definedName name="end" localSheetId="16">#REF!</definedName>
    <definedName name="end" localSheetId="2">#REF!</definedName>
    <definedName name="end" localSheetId="23">#REF!</definedName>
    <definedName name="end" localSheetId="24">#REF!</definedName>
    <definedName name="end" localSheetId="25">#REF!</definedName>
    <definedName name="end" localSheetId="26">#REF!</definedName>
    <definedName name="end" localSheetId="27">#REF!</definedName>
    <definedName name="end" localSheetId="28">#REF!</definedName>
    <definedName name="end" localSheetId="29">#REF!</definedName>
    <definedName name="end" localSheetId="3">#REF!</definedName>
    <definedName name="end" localSheetId="31">#REF!</definedName>
    <definedName name="end" localSheetId="32">#REF!</definedName>
    <definedName name="end" localSheetId="33">#REF!</definedName>
    <definedName name="end" localSheetId="34">#REF!</definedName>
    <definedName name="end" localSheetId="37">#REF!</definedName>
    <definedName name="end" localSheetId="41">#REF!</definedName>
    <definedName name="end" localSheetId="4">#REF!</definedName>
    <definedName name="end" localSheetId="45">#REF!</definedName>
    <definedName name="end" localSheetId="46">#REF!</definedName>
    <definedName name="end" localSheetId="47">#REF!</definedName>
    <definedName name="end" localSheetId="48">#REF!</definedName>
    <definedName name="end" localSheetId="49">#REF!</definedName>
    <definedName name="end" localSheetId="50">#REF!</definedName>
    <definedName name="end" localSheetId="5">#REF!</definedName>
    <definedName name="end" localSheetId="51">#REF!</definedName>
    <definedName name="end" localSheetId="52">#REF!</definedName>
    <definedName name="end" localSheetId="53">#REF!</definedName>
    <definedName name="end" localSheetId="54">#REF!</definedName>
    <definedName name="end" localSheetId="56">#REF!</definedName>
    <definedName name="end" localSheetId="57">#REF!</definedName>
    <definedName name="end" localSheetId="58">#REF!</definedName>
    <definedName name="end" localSheetId="59">#REF!</definedName>
    <definedName name="end" localSheetId="60">#REF!</definedName>
    <definedName name="end" localSheetId="61">#REF!</definedName>
    <definedName name="end" localSheetId="62">#REF!</definedName>
    <definedName name="end" localSheetId="63">#REF!</definedName>
    <definedName name="end" localSheetId="6">#REF!</definedName>
    <definedName name="end" localSheetId="64">#REF!</definedName>
    <definedName name="end" localSheetId="65">#REF!</definedName>
    <definedName name="end" localSheetId="66">#REF!</definedName>
    <definedName name="end" localSheetId="67">#REF!</definedName>
    <definedName name="end" localSheetId="68">#REF!</definedName>
    <definedName name="end" localSheetId="69">#REF!</definedName>
    <definedName name="end" localSheetId="71">#REF!</definedName>
    <definedName name="end" localSheetId="72">#REF!</definedName>
    <definedName name="end" localSheetId="73">#REF!</definedName>
    <definedName name="end" localSheetId="7">#REF!</definedName>
    <definedName name="end" localSheetId="74">#REF!</definedName>
    <definedName name="end" localSheetId="75">#REF!</definedName>
    <definedName name="end" localSheetId="76">#REF!</definedName>
    <definedName name="end" localSheetId="77">#REF!</definedName>
    <definedName name="end" localSheetId="78">#REF!</definedName>
    <definedName name="end" localSheetId="79">#REF!</definedName>
    <definedName name="end" localSheetId="8">#REF!</definedName>
    <definedName name="end" localSheetId="9">#REF!</definedName>
    <definedName name="end">#REF!</definedName>
    <definedName name="end.usd" localSheetId="1">[67]CIRRs!#REF!</definedName>
    <definedName name="end.usd" localSheetId="10">[67]CIRRs!#REF!</definedName>
    <definedName name="end.usd" localSheetId="11">[67]CIRRs!#REF!</definedName>
    <definedName name="end.usd" localSheetId="12">[67]CIRRs!#REF!</definedName>
    <definedName name="end.usd" localSheetId="13">[67]CIRRs!#REF!</definedName>
    <definedName name="end.usd" localSheetId="15">[67]CIRRs!#REF!</definedName>
    <definedName name="end.usd" localSheetId="16">[67]CIRRs!#REF!</definedName>
    <definedName name="end.usd" localSheetId="2">[67]CIRRs!#REF!</definedName>
    <definedName name="end.usd" localSheetId="24">[67]CIRRs!#REF!</definedName>
    <definedName name="end.usd" localSheetId="25">[67]CIRRs!#REF!</definedName>
    <definedName name="end.usd" localSheetId="26">[67]CIRRs!#REF!</definedName>
    <definedName name="end.usd" localSheetId="27">[67]CIRRs!#REF!</definedName>
    <definedName name="end.usd" localSheetId="28">[67]CIRRs!#REF!</definedName>
    <definedName name="end.usd" localSheetId="29">[67]CIRRs!#REF!</definedName>
    <definedName name="end.usd" localSheetId="3">[67]CIRRs!#REF!</definedName>
    <definedName name="end.usd" localSheetId="31">[67]CIRRs!#REF!</definedName>
    <definedName name="end.usd" localSheetId="32">[67]CIRRs!#REF!</definedName>
    <definedName name="end.usd" localSheetId="33">[67]CIRRs!#REF!</definedName>
    <definedName name="end.usd" localSheetId="34">[67]CIRRs!#REF!</definedName>
    <definedName name="end.usd" localSheetId="37">[67]CIRRs!#REF!</definedName>
    <definedName name="end.usd" localSheetId="41">[67]CIRRs!#REF!</definedName>
    <definedName name="end.usd" localSheetId="4">[67]CIRRs!#REF!</definedName>
    <definedName name="end.usd" localSheetId="45">[67]CIRRs!#REF!</definedName>
    <definedName name="end.usd" localSheetId="46">[67]CIRRs!#REF!</definedName>
    <definedName name="end.usd" localSheetId="47">[67]CIRRs!#REF!</definedName>
    <definedName name="end.usd" localSheetId="48">[67]CIRRs!#REF!</definedName>
    <definedName name="end.usd" localSheetId="49">[67]CIRRs!#REF!</definedName>
    <definedName name="end.usd" localSheetId="50">[67]CIRRs!#REF!</definedName>
    <definedName name="end.usd" localSheetId="5">[68]CIRRs!#REF!</definedName>
    <definedName name="end.usd" localSheetId="51">[67]CIRRs!#REF!</definedName>
    <definedName name="end.usd" localSheetId="52">[67]CIRRs!#REF!</definedName>
    <definedName name="end.usd" localSheetId="53">[67]CIRRs!#REF!</definedName>
    <definedName name="end.usd" localSheetId="54">[67]CIRRs!#REF!</definedName>
    <definedName name="end.usd" localSheetId="56">[67]CIRRs!#REF!</definedName>
    <definedName name="end.usd" localSheetId="57">[67]CIRRs!#REF!</definedName>
    <definedName name="end.usd" localSheetId="58">[67]CIRRs!#REF!</definedName>
    <definedName name="end.usd" localSheetId="59">[67]CIRRs!#REF!</definedName>
    <definedName name="end.usd" localSheetId="60">[67]CIRRs!#REF!</definedName>
    <definedName name="end.usd" localSheetId="61">[67]CIRRs!#REF!</definedName>
    <definedName name="end.usd" localSheetId="62">[67]CIRRs!#REF!</definedName>
    <definedName name="end.usd" localSheetId="63">[67]CIRRs!#REF!</definedName>
    <definedName name="end.usd" localSheetId="6">[69]CIRRs!#REF!</definedName>
    <definedName name="end.usd" localSheetId="64">[67]CIRRs!#REF!</definedName>
    <definedName name="end.usd" localSheetId="65">[67]CIRRs!#REF!</definedName>
    <definedName name="end.usd" localSheetId="66">[67]CIRRs!#REF!</definedName>
    <definedName name="end.usd" localSheetId="67">[67]CIRRs!#REF!</definedName>
    <definedName name="end.usd" localSheetId="68">[67]CIRRs!#REF!</definedName>
    <definedName name="end.usd" localSheetId="69">[67]CIRRs!#REF!</definedName>
    <definedName name="end.usd" localSheetId="71">[67]CIRRs!#REF!</definedName>
    <definedName name="end.usd" localSheetId="72">[67]CIRRs!#REF!</definedName>
    <definedName name="end.usd" localSheetId="73">[67]CIRRs!#REF!</definedName>
    <definedName name="end.usd" localSheetId="7">[67]CIRRs!#REF!</definedName>
    <definedName name="end.usd" localSheetId="74">[67]CIRRs!#REF!</definedName>
    <definedName name="end.usd" localSheetId="75">[67]CIRRs!#REF!</definedName>
    <definedName name="end.usd" localSheetId="76">[67]CIRRs!#REF!</definedName>
    <definedName name="end.usd" localSheetId="77">[67]CIRRs!#REF!</definedName>
    <definedName name="end.usd" localSheetId="78">[67]CIRRs!#REF!</definedName>
    <definedName name="end.usd" localSheetId="79">[67]CIRRs!#REF!</definedName>
    <definedName name="end.usd" localSheetId="8">[67]CIRRs!#REF!</definedName>
    <definedName name="end.usd" localSheetId="9">[67]CIRRs!#REF!</definedName>
    <definedName name="end.usd">[67]CIRRs!#REF!</definedName>
    <definedName name="End_Bal" localSheetId="1">#REF!</definedName>
    <definedName name="End_Bal" localSheetId="10">#REF!</definedName>
    <definedName name="End_Bal" localSheetId="11">#REF!</definedName>
    <definedName name="End_Bal" localSheetId="12">#REF!</definedName>
    <definedName name="End_Bal" localSheetId="13">#REF!</definedName>
    <definedName name="End_Bal" localSheetId="15">#REF!</definedName>
    <definedName name="End_Bal" localSheetId="16">#REF!</definedName>
    <definedName name="End_Bal" localSheetId="2">#REF!</definedName>
    <definedName name="End_Bal" localSheetId="23">#REF!</definedName>
    <definedName name="End_Bal" localSheetId="24">#REF!</definedName>
    <definedName name="End_Bal" localSheetId="25">#REF!</definedName>
    <definedName name="End_Bal" localSheetId="26">#REF!</definedName>
    <definedName name="End_Bal" localSheetId="27">#REF!</definedName>
    <definedName name="End_Bal" localSheetId="28">#REF!</definedName>
    <definedName name="End_Bal" localSheetId="29">#REF!</definedName>
    <definedName name="End_Bal" localSheetId="3">#REF!</definedName>
    <definedName name="End_Bal" localSheetId="31">#REF!</definedName>
    <definedName name="End_Bal" localSheetId="32">#REF!</definedName>
    <definedName name="End_Bal" localSheetId="33">#REF!</definedName>
    <definedName name="End_Bal" localSheetId="34">#REF!</definedName>
    <definedName name="End_Bal" localSheetId="37">#REF!</definedName>
    <definedName name="End_Bal" localSheetId="41">#REF!</definedName>
    <definedName name="End_Bal" localSheetId="4">#REF!</definedName>
    <definedName name="End_Bal" localSheetId="45">#REF!</definedName>
    <definedName name="End_Bal" localSheetId="46">#REF!</definedName>
    <definedName name="End_Bal" localSheetId="47">#REF!</definedName>
    <definedName name="End_Bal" localSheetId="48">#REF!</definedName>
    <definedName name="End_Bal" localSheetId="49">#REF!</definedName>
    <definedName name="End_Bal" localSheetId="50">#REF!</definedName>
    <definedName name="End_Bal" localSheetId="5">#REF!</definedName>
    <definedName name="End_Bal" localSheetId="51">#REF!</definedName>
    <definedName name="End_Bal" localSheetId="52">#REF!</definedName>
    <definedName name="End_Bal" localSheetId="53">#REF!</definedName>
    <definedName name="End_Bal" localSheetId="54">#REF!</definedName>
    <definedName name="End_Bal" localSheetId="56">#REF!</definedName>
    <definedName name="End_Bal" localSheetId="57">#REF!</definedName>
    <definedName name="End_Bal" localSheetId="58">#REF!</definedName>
    <definedName name="End_Bal" localSheetId="59">#REF!</definedName>
    <definedName name="End_Bal" localSheetId="60">#REF!</definedName>
    <definedName name="End_Bal" localSheetId="61">#REF!</definedName>
    <definedName name="End_Bal" localSheetId="62">#REF!</definedName>
    <definedName name="End_Bal" localSheetId="63">#REF!</definedName>
    <definedName name="End_Bal" localSheetId="6">#REF!</definedName>
    <definedName name="End_Bal" localSheetId="64">#REF!</definedName>
    <definedName name="End_Bal" localSheetId="65">#REF!</definedName>
    <definedName name="End_Bal" localSheetId="66">#REF!</definedName>
    <definedName name="End_Bal" localSheetId="67">#REF!</definedName>
    <definedName name="End_Bal" localSheetId="68">#REF!</definedName>
    <definedName name="End_Bal" localSheetId="69">#REF!</definedName>
    <definedName name="End_Bal" localSheetId="71">#REF!</definedName>
    <definedName name="End_Bal" localSheetId="72">#REF!</definedName>
    <definedName name="End_Bal" localSheetId="73">#REF!</definedName>
    <definedName name="End_Bal" localSheetId="7">#REF!</definedName>
    <definedName name="End_Bal" localSheetId="74">#REF!</definedName>
    <definedName name="End_Bal" localSheetId="75">#REF!</definedName>
    <definedName name="End_Bal" localSheetId="76">#REF!</definedName>
    <definedName name="End_Bal" localSheetId="77">#REF!</definedName>
    <definedName name="End_Bal" localSheetId="78">#REF!</definedName>
    <definedName name="End_Bal" localSheetId="79">#REF!</definedName>
    <definedName name="End_Bal" localSheetId="8">#REF!</definedName>
    <definedName name="End_Bal" localSheetId="9">#REF!</definedName>
    <definedName name="End_Bal">#REF!</definedName>
    <definedName name="ENDA">#N/A</definedName>
    <definedName name="ENDA_PR" localSheetId="1">#REF!</definedName>
    <definedName name="ENDA_PR" localSheetId="10">#REF!</definedName>
    <definedName name="ENDA_PR" localSheetId="11">#REF!</definedName>
    <definedName name="ENDA_PR" localSheetId="12">#REF!</definedName>
    <definedName name="ENDA_PR" localSheetId="13">#REF!</definedName>
    <definedName name="ENDA_PR" localSheetId="15">#REF!</definedName>
    <definedName name="ENDA_PR" localSheetId="16">#REF!</definedName>
    <definedName name="ENDA_PR" localSheetId="2">#REF!</definedName>
    <definedName name="ENDA_PR" localSheetId="23">#REF!</definedName>
    <definedName name="ENDA_PR" localSheetId="24">#REF!</definedName>
    <definedName name="ENDA_PR" localSheetId="25">#REF!</definedName>
    <definedName name="ENDA_PR" localSheetId="26">#REF!</definedName>
    <definedName name="ENDA_PR" localSheetId="27">#REF!</definedName>
    <definedName name="ENDA_PR" localSheetId="28">#REF!</definedName>
    <definedName name="ENDA_PR" localSheetId="29">#REF!</definedName>
    <definedName name="ENDA_PR" localSheetId="3">#REF!</definedName>
    <definedName name="ENDA_PR" localSheetId="31">#REF!</definedName>
    <definedName name="ENDA_PR" localSheetId="32">#REF!</definedName>
    <definedName name="ENDA_PR" localSheetId="33">#REF!</definedName>
    <definedName name="ENDA_PR" localSheetId="34">#REF!</definedName>
    <definedName name="ENDA_PR" localSheetId="37">#REF!</definedName>
    <definedName name="ENDA_PR" localSheetId="41">#REF!</definedName>
    <definedName name="ENDA_PR" localSheetId="4">#REF!</definedName>
    <definedName name="ENDA_PR" localSheetId="45">#REF!</definedName>
    <definedName name="ENDA_PR" localSheetId="46">#REF!</definedName>
    <definedName name="ENDA_PR" localSheetId="47">#REF!</definedName>
    <definedName name="ENDA_PR" localSheetId="48">#REF!</definedName>
    <definedName name="ENDA_PR" localSheetId="49">#REF!</definedName>
    <definedName name="ENDA_PR" localSheetId="50">#REF!</definedName>
    <definedName name="ENDA_PR" localSheetId="5">#REF!</definedName>
    <definedName name="ENDA_PR" localSheetId="51">#REF!</definedName>
    <definedName name="ENDA_PR" localSheetId="52">#REF!</definedName>
    <definedName name="ENDA_PR" localSheetId="53">#REF!</definedName>
    <definedName name="ENDA_PR" localSheetId="54">#REF!</definedName>
    <definedName name="ENDA_PR" localSheetId="56">#REF!</definedName>
    <definedName name="ENDA_PR" localSheetId="57">#REF!</definedName>
    <definedName name="ENDA_PR" localSheetId="58">#REF!</definedName>
    <definedName name="ENDA_PR" localSheetId="59">#REF!</definedName>
    <definedName name="ENDA_PR" localSheetId="60">#REF!</definedName>
    <definedName name="ENDA_PR" localSheetId="61">#REF!</definedName>
    <definedName name="ENDA_PR" localSheetId="62">#REF!</definedName>
    <definedName name="ENDA_PR" localSheetId="63">#REF!</definedName>
    <definedName name="ENDA_PR" localSheetId="6">#REF!</definedName>
    <definedName name="ENDA_PR" localSheetId="64">#REF!</definedName>
    <definedName name="ENDA_PR" localSheetId="65">#REF!</definedName>
    <definedName name="ENDA_PR" localSheetId="66">#REF!</definedName>
    <definedName name="ENDA_PR" localSheetId="67">#REF!</definedName>
    <definedName name="ENDA_PR" localSheetId="68">#REF!</definedName>
    <definedName name="ENDA_PR" localSheetId="69">#REF!</definedName>
    <definedName name="ENDA_PR" localSheetId="71">#REF!</definedName>
    <definedName name="ENDA_PR" localSheetId="72">#REF!</definedName>
    <definedName name="ENDA_PR" localSheetId="73">#REF!</definedName>
    <definedName name="ENDA_PR" localSheetId="7">#REF!</definedName>
    <definedName name="ENDA_PR" localSheetId="74">#REF!</definedName>
    <definedName name="ENDA_PR" localSheetId="75">#REF!</definedName>
    <definedName name="ENDA_PR" localSheetId="76">#REF!</definedName>
    <definedName name="ENDA_PR" localSheetId="77">#REF!</definedName>
    <definedName name="ENDA_PR" localSheetId="78">#REF!</definedName>
    <definedName name="ENDA_PR" localSheetId="79">#REF!</definedName>
    <definedName name="ENDA_PR" localSheetId="8">#REF!</definedName>
    <definedName name="ENDA_PR" localSheetId="9">#REF!</definedName>
    <definedName name="ENDA_PR">#REF!</definedName>
    <definedName name="endbut">"Button 3"</definedName>
    <definedName name="ENDE" localSheetId="1">#REF!</definedName>
    <definedName name="ENDE" localSheetId="10">#REF!</definedName>
    <definedName name="ENDE" localSheetId="11">#REF!</definedName>
    <definedName name="ENDE" localSheetId="12">#REF!</definedName>
    <definedName name="ENDE" localSheetId="13">#REF!</definedName>
    <definedName name="ENDE" localSheetId="15">#REF!</definedName>
    <definedName name="ENDE" localSheetId="16">#REF!</definedName>
    <definedName name="ENDE" localSheetId="2">#REF!</definedName>
    <definedName name="ENDE" localSheetId="23">#REF!</definedName>
    <definedName name="ENDE" localSheetId="24">#REF!</definedName>
    <definedName name="ENDE" localSheetId="25">#REF!</definedName>
    <definedName name="ENDE" localSheetId="26">#REF!</definedName>
    <definedName name="ENDE" localSheetId="27">#REF!</definedName>
    <definedName name="ENDE" localSheetId="28">#REF!</definedName>
    <definedName name="ENDE" localSheetId="29">#REF!</definedName>
    <definedName name="ENDE" localSheetId="3">#REF!</definedName>
    <definedName name="ENDE" localSheetId="31">#REF!</definedName>
    <definedName name="ENDE" localSheetId="32">#REF!</definedName>
    <definedName name="ENDE" localSheetId="33">#REF!</definedName>
    <definedName name="ENDE" localSheetId="34">#REF!</definedName>
    <definedName name="ENDE" localSheetId="37">#REF!</definedName>
    <definedName name="ENDE" localSheetId="41">#REF!</definedName>
    <definedName name="ENDE" localSheetId="4">#REF!</definedName>
    <definedName name="ENDE" localSheetId="45">#REF!</definedName>
    <definedName name="ENDE" localSheetId="46">#REF!</definedName>
    <definedName name="ENDE" localSheetId="47">#REF!</definedName>
    <definedName name="ENDE" localSheetId="48">#REF!</definedName>
    <definedName name="ENDE" localSheetId="49">#REF!</definedName>
    <definedName name="ENDE" localSheetId="50">#REF!</definedName>
    <definedName name="ENDE" localSheetId="5">#REF!</definedName>
    <definedName name="ENDE" localSheetId="51">#REF!</definedName>
    <definedName name="ENDE" localSheetId="52">#REF!</definedName>
    <definedName name="ENDE" localSheetId="53">#REF!</definedName>
    <definedName name="ENDE" localSheetId="54">#REF!</definedName>
    <definedName name="ENDE" localSheetId="56">#REF!</definedName>
    <definedName name="ENDE" localSheetId="57">#REF!</definedName>
    <definedName name="ENDE" localSheetId="58">#REF!</definedName>
    <definedName name="ENDE" localSheetId="59">#REF!</definedName>
    <definedName name="ENDE" localSheetId="60">#REF!</definedName>
    <definedName name="ENDE" localSheetId="61">#REF!</definedName>
    <definedName name="ENDE" localSheetId="62">#REF!</definedName>
    <definedName name="ENDE" localSheetId="63">#REF!</definedName>
    <definedName name="ENDE" localSheetId="6">#REF!</definedName>
    <definedName name="ENDE" localSheetId="64">#REF!</definedName>
    <definedName name="ENDE" localSheetId="65">#REF!</definedName>
    <definedName name="ENDE" localSheetId="66">#REF!</definedName>
    <definedName name="ENDE" localSheetId="67">#REF!</definedName>
    <definedName name="ENDE" localSheetId="68">#REF!</definedName>
    <definedName name="ENDE" localSheetId="69">#REF!</definedName>
    <definedName name="ENDE" localSheetId="71">#REF!</definedName>
    <definedName name="ENDE" localSheetId="72">#REF!</definedName>
    <definedName name="ENDE" localSheetId="73">#REF!</definedName>
    <definedName name="ENDE" localSheetId="7">#REF!</definedName>
    <definedName name="ENDE" localSheetId="74">#REF!</definedName>
    <definedName name="ENDE" localSheetId="75">#REF!</definedName>
    <definedName name="ENDE" localSheetId="76">#REF!</definedName>
    <definedName name="ENDE" localSheetId="77">#REF!</definedName>
    <definedName name="ENDE" localSheetId="78">#REF!</definedName>
    <definedName name="ENDE" localSheetId="79">#REF!</definedName>
    <definedName name="ENDE" localSheetId="8">#REF!</definedName>
    <definedName name="ENDE" localSheetId="9">#REF!</definedName>
    <definedName name="ENDE">#REF!</definedName>
    <definedName name="eretuytu" localSheetId="1" hidden="1">#REF!</definedName>
    <definedName name="eretuytu" localSheetId="10" hidden="1">#REF!</definedName>
    <definedName name="eretuytu" localSheetId="11" hidden="1">#REF!</definedName>
    <definedName name="eretuytu" localSheetId="12" hidden="1">#REF!</definedName>
    <definedName name="eretuytu" localSheetId="13" hidden="1">#REF!</definedName>
    <definedName name="eretuytu" localSheetId="2" hidden="1">#REF!</definedName>
    <definedName name="eretuytu" localSheetId="23" hidden="1">#REF!</definedName>
    <definedName name="eretuytu" localSheetId="24" hidden="1">#REF!</definedName>
    <definedName name="eretuytu" localSheetId="25" hidden="1">#REF!</definedName>
    <definedName name="eretuytu" localSheetId="26" hidden="1">#REF!</definedName>
    <definedName name="eretuytu" localSheetId="27" hidden="1">#REF!</definedName>
    <definedName name="eretuytu" localSheetId="28" hidden="1">#REF!</definedName>
    <definedName name="eretuytu" localSheetId="29" hidden="1">#REF!</definedName>
    <definedName name="eretuytu" localSheetId="3" hidden="1">#REF!</definedName>
    <definedName name="eretuytu" localSheetId="31" hidden="1">#REF!</definedName>
    <definedName name="eretuytu" localSheetId="32" hidden="1">#REF!</definedName>
    <definedName name="eretuytu" localSheetId="33" hidden="1">#REF!</definedName>
    <definedName name="eretuytu" localSheetId="34" hidden="1">#REF!</definedName>
    <definedName name="eretuytu" localSheetId="37" hidden="1">#REF!</definedName>
    <definedName name="eretuytu" localSheetId="41" hidden="1">#REF!</definedName>
    <definedName name="eretuytu" localSheetId="4" hidden="1">#REF!</definedName>
    <definedName name="eretuytu" localSheetId="45"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0" hidden="1">#REF!</definedName>
    <definedName name="eretuytu" localSheetId="5" hidden="1">#REF!</definedName>
    <definedName name="eretuytu" localSheetId="51" hidden="1">#REF!</definedName>
    <definedName name="eretuytu" localSheetId="52" hidden="1">#REF!</definedName>
    <definedName name="eretuytu" localSheetId="53" hidden="1">#REF!</definedName>
    <definedName name="eretuytu" localSheetId="54" hidden="1">#REF!</definedName>
    <definedName name="eretuytu" localSheetId="55" hidden="1">#REF!</definedName>
    <definedName name="eretuytu" localSheetId="56" hidden="1">#REF!</definedName>
    <definedName name="eretuytu" localSheetId="57" hidden="1">#REF!</definedName>
    <definedName name="eretuytu" localSheetId="58" hidden="1">#REF!</definedName>
    <definedName name="eretuytu" localSheetId="59" hidden="1">#REF!</definedName>
    <definedName name="eretuytu" localSheetId="60" hidden="1">#REF!</definedName>
    <definedName name="eretuytu" localSheetId="61" hidden="1">#REF!</definedName>
    <definedName name="eretuytu" localSheetId="62" hidden="1">#REF!</definedName>
    <definedName name="eretuytu" localSheetId="63" hidden="1">#REF!</definedName>
    <definedName name="eretuytu" localSheetId="6" hidden="1">#REF!</definedName>
    <definedName name="eretuytu" localSheetId="64" hidden="1">#REF!</definedName>
    <definedName name="eretuytu" localSheetId="65" hidden="1">#REF!</definedName>
    <definedName name="eretuytu" localSheetId="66" hidden="1">#REF!</definedName>
    <definedName name="eretuytu" localSheetId="67" hidden="1">#REF!</definedName>
    <definedName name="eretuytu" localSheetId="68" hidden="1">#REF!</definedName>
    <definedName name="eretuytu" localSheetId="69" hidden="1">#REF!</definedName>
    <definedName name="eretuytu" localSheetId="70" hidden="1">#REF!</definedName>
    <definedName name="eretuytu" localSheetId="71" hidden="1">#REF!</definedName>
    <definedName name="eretuytu" localSheetId="72" hidden="1">#REF!</definedName>
    <definedName name="eretuytu" localSheetId="73" hidden="1">#REF!</definedName>
    <definedName name="eretuytu" localSheetId="7" hidden="1">#REF!</definedName>
    <definedName name="eretuytu" localSheetId="74" hidden="1">#REF!</definedName>
    <definedName name="eretuytu" localSheetId="75" hidden="1">#REF!</definedName>
    <definedName name="eretuytu" localSheetId="76" hidden="1">#REF!</definedName>
    <definedName name="eretuytu" localSheetId="77" hidden="1">#REF!</definedName>
    <definedName name="eretuytu" localSheetId="78" hidden="1">#REF!</definedName>
    <definedName name="eretuytu" localSheetId="79" hidden="1">#REF!</definedName>
    <definedName name="eretuytu" localSheetId="8" hidden="1">#REF!</definedName>
    <definedName name="eretuytu" localSheetId="9" hidden="1">#REF!</definedName>
    <definedName name="eretuytu" hidden="1">#REF!</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5"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 hidden="1">{"Main Economic Indicators",#N/A,FALSE,"C"}</definedName>
    <definedName name="ergferger" localSheetId="20" hidden="1">{"Main Economic Indicators",#N/A,FALSE,"C"}</definedName>
    <definedName name="ergferger" localSheetId="21" hidden="1">{"Main Economic Indicators",#N/A,FALSE,"C"}</definedName>
    <definedName name="ergferger" localSheetId="22" hidden="1">{"Main Economic Indicators",#N/A,FALSE,"C"}</definedName>
    <definedName name="ergferger" localSheetId="23" hidden="1">{"Main Economic Indicators",#N/A,FALSE,"C"}</definedName>
    <definedName name="ergferger" localSheetId="24" hidden="1">{"Main Economic Indicators",#N/A,FALSE,"C"}</definedName>
    <definedName name="ergferger" localSheetId="25"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localSheetId="29" hidden="1">{"Main Economic Indicators",#N/A,FALSE,"C"}</definedName>
    <definedName name="ergferger" localSheetId="3"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4" hidden="1">{"Main Economic Indicators",#N/A,FALSE,"C"}</definedName>
    <definedName name="ergferger" localSheetId="37" hidden="1">{"Main Economic Indicators",#N/A,FALSE,"C"}</definedName>
    <definedName name="ergferger" localSheetId="41" hidden="1">{"Main Economic Indicators",#N/A,FALSE,"C"}</definedName>
    <definedName name="ergferger" localSheetId="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 hidden="1">{"Main Economic Indicators",#N/A,FALSE,"C"}</definedName>
    <definedName name="ergferger" localSheetId="51"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1" hidden="1">{"Main Economic Indicators",#N/A,FALSE,"C"}</definedName>
    <definedName name="ergferger" localSheetId="62" hidden="1">{"Main Economic Indicators",#N/A,FALSE,"C"}</definedName>
    <definedName name="ergferger" localSheetId="63" hidden="1">{"Main Economic Indicators",#N/A,FALSE,"C"}</definedName>
    <definedName name="ergferger" localSheetId="6" hidden="1">{"Main Economic Indicators",#N/A,FALSE,"C"}</definedName>
    <definedName name="ergferger" localSheetId="64" hidden="1">{"Main Economic Indicators",#N/A,FALSE,"C"}</definedName>
    <definedName name="ergferger" localSheetId="65" hidden="1">{"Main Economic Indicators",#N/A,FALSE,"C"}</definedName>
    <definedName name="ergferger" localSheetId="66" hidden="1">{"Main Economic Indicators",#N/A,FALSE,"C"}</definedName>
    <definedName name="ergferger" localSheetId="67" hidden="1">{"Main Economic Indicators",#N/A,FALSE,"C"}</definedName>
    <definedName name="ergferger" localSheetId="68" hidden="1">{"Main Economic Indicators",#N/A,FALSE,"C"}</definedName>
    <definedName name="ergferger" localSheetId="69" hidden="1">{"Main Economic Indicators",#N/A,FALSE,"C"}</definedName>
    <definedName name="ergferger" localSheetId="70" hidden="1">{"Main Economic Indicators",#N/A,FALSE,"C"}</definedName>
    <definedName name="ergferger" localSheetId="71" hidden="1">{"Main Economic Indicators",#N/A,FALSE,"C"}</definedName>
    <definedName name="ergferger" localSheetId="72" hidden="1">{"Main Economic Indicators",#N/A,FALSE,"C"}</definedName>
    <definedName name="ergferger" localSheetId="73" hidden="1">{"Main Economic Indicators",#N/A,FALSE,"C"}</definedName>
    <definedName name="ergferger" localSheetId="7" hidden="1">{"Main Economic Indicators",#N/A,FALSE,"C"}</definedName>
    <definedName name="ergferger" localSheetId="74" hidden="1">{"Main Economic Indicators",#N/A,FALSE,"C"}</definedName>
    <definedName name="ergferger" localSheetId="75" hidden="1">{"Main Economic Indicators",#N/A,FALSE,"C"}</definedName>
    <definedName name="ergferger" localSheetId="76" hidden="1">{"Main Economic Indicators",#N/A,FALSE,"C"}</definedName>
    <definedName name="ergferger" localSheetId="77" hidden="1">{"Main Economic Indicators",#N/A,FALSE,"C"}</definedName>
    <definedName name="ergferger" localSheetId="78" hidden="1">{"Main Economic Indicators",#N/A,FALSE,"C"}</definedName>
    <definedName name="ergferger" localSheetId="79"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rnesto" localSheetId="1">'1'!ernesto</definedName>
    <definedName name="ernesto" localSheetId="10">'10'!ernesto</definedName>
    <definedName name="ernesto" localSheetId="11">'11'!ernesto</definedName>
    <definedName name="ernesto" localSheetId="12">'12'!ernesto</definedName>
    <definedName name="ernesto" localSheetId="13">'13'!ernesto</definedName>
    <definedName name="ernesto" localSheetId="15">'15'!ernesto</definedName>
    <definedName name="ernesto" localSheetId="16">'16'!ernesto</definedName>
    <definedName name="ernesto" localSheetId="2">'2'!ernesto</definedName>
    <definedName name="ernesto" localSheetId="22">'22a-b'!ernesto</definedName>
    <definedName name="ernesto" localSheetId="23">'23'!ernesto</definedName>
    <definedName name="ernesto" localSheetId="24">'24'!ernesto</definedName>
    <definedName name="ernesto" localSheetId="25">'25a'!ernesto</definedName>
    <definedName name="ernesto" localSheetId="26">'25b'!ernesto</definedName>
    <definedName name="ernesto" localSheetId="27">'26'!ernesto</definedName>
    <definedName name="ernesto" localSheetId="28">#N/A</definedName>
    <definedName name="ernesto" localSheetId="29">#N/A</definedName>
    <definedName name="ernesto" localSheetId="3">'3'!ernesto</definedName>
    <definedName name="ernesto" localSheetId="31">'30'!ernesto</definedName>
    <definedName name="ernesto" localSheetId="32">'31'!ernesto</definedName>
    <definedName name="ernesto" localSheetId="33">'32'!ernesto</definedName>
    <definedName name="ernesto" localSheetId="34">[54]!ernesto</definedName>
    <definedName name="ernesto" localSheetId="37">'36'!ernesto</definedName>
    <definedName name="ernesto" localSheetId="41">'25b'!ernesto</definedName>
    <definedName name="ernesto" localSheetId="4">'4'!ernesto</definedName>
    <definedName name="ernesto" localSheetId="45">'45a-c'!ernesto</definedName>
    <definedName name="ernesto" localSheetId="46">[55]!ernesto</definedName>
    <definedName name="ernesto" localSheetId="47">[55]!ernesto</definedName>
    <definedName name="ernesto" localSheetId="48">[55]!ernesto</definedName>
    <definedName name="ernesto" localSheetId="49">[55]!ernesto</definedName>
    <definedName name="ernesto" localSheetId="50">[56]!ernesto</definedName>
    <definedName name="ernesto" localSheetId="5">'5'!ernesto</definedName>
    <definedName name="ernesto" localSheetId="51">[55]!ernesto</definedName>
    <definedName name="ernesto" localSheetId="52">'51-52'!ernesto</definedName>
    <definedName name="ernesto" localSheetId="53">'53a-b'!ernesto</definedName>
    <definedName name="ernesto" localSheetId="54">[57]!ernesto</definedName>
    <definedName name="ernesto" localSheetId="56">[56]!ernesto</definedName>
    <definedName name="ernesto" localSheetId="57">[56]!ernesto</definedName>
    <definedName name="ernesto" localSheetId="58">[56]!ernesto</definedName>
    <definedName name="ernesto" localSheetId="59">'57a-b'!ernesto</definedName>
    <definedName name="ernesto" localSheetId="60">'58a'!ernesto</definedName>
    <definedName name="ernesto" localSheetId="61">'58b-c'!ernesto</definedName>
    <definedName name="ernesto" localSheetId="62">'58d'!ernesto</definedName>
    <definedName name="ernesto" localSheetId="63">'59-60'!ernesto</definedName>
    <definedName name="ernesto" localSheetId="6">'6'!ernesto</definedName>
    <definedName name="ernesto" localSheetId="64">'61'!ernesto</definedName>
    <definedName name="ernesto" localSheetId="65">'62a'!ernesto</definedName>
    <definedName name="ernesto" localSheetId="66">'62b'!ernesto</definedName>
    <definedName name="ernesto" localSheetId="67">'63a-b'!ernesto</definedName>
    <definedName name="ernesto" localSheetId="68">'64'!ernesto</definedName>
    <definedName name="ernesto" localSheetId="69">#N/A</definedName>
    <definedName name="ernesto" localSheetId="71">'67'!ernesto</definedName>
    <definedName name="ernesto" localSheetId="72">'68a-b '!ernesto</definedName>
    <definedName name="ernesto" localSheetId="73">'69a-b '!ernesto</definedName>
    <definedName name="ernesto" localSheetId="7">'7'!ernesto</definedName>
    <definedName name="ernesto" localSheetId="74">'70a-b- c'!ernesto</definedName>
    <definedName name="ernesto" localSheetId="75">#N/A</definedName>
    <definedName name="ernesto" localSheetId="76">#N/A</definedName>
    <definedName name="ernesto" localSheetId="77">'72'!ernesto</definedName>
    <definedName name="ernesto" localSheetId="78">'73'!ernesto</definedName>
    <definedName name="ernesto" localSheetId="79">'74'!ernesto</definedName>
    <definedName name="ernesto" localSheetId="8">'8  '!ernesto</definedName>
    <definedName name="ernesto" localSheetId="9">'9'!ernesto</definedName>
    <definedName name="ernesto">[0]!ernesto</definedName>
    <definedName name="ESAF_QUAR_GDP" localSheetId="1">#REF!</definedName>
    <definedName name="ESAF_QUAR_GDP" localSheetId="10">#REF!</definedName>
    <definedName name="ESAF_QUAR_GDP" localSheetId="11">#REF!</definedName>
    <definedName name="ESAF_QUAR_GDP" localSheetId="12">#REF!</definedName>
    <definedName name="ESAF_QUAR_GDP" localSheetId="13">#REF!</definedName>
    <definedName name="ESAF_QUAR_GDP" localSheetId="15">#REF!</definedName>
    <definedName name="ESAF_QUAR_GDP" localSheetId="16">#REF!</definedName>
    <definedName name="ESAF_QUAR_GDP" localSheetId="2">#REF!</definedName>
    <definedName name="ESAF_QUAR_GDP" localSheetId="23">#REF!</definedName>
    <definedName name="ESAF_QUAR_GDP" localSheetId="24">#REF!</definedName>
    <definedName name="ESAF_QUAR_GDP" localSheetId="25">#REF!</definedName>
    <definedName name="ESAF_QUAR_GDP" localSheetId="26">#REF!</definedName>
    <definedName name="ESAF_QUAR_GDP" localSheetId="27">#REF!</definedName>
    <definedName name="ESAF_QUAR_GDP" localSheetId="28">#REF!</definedName>
    <definedName name="ESAF_QUAR_GDP" localSheetId="29">#REF!</definedName>
    <definedName name="ESAF_QUAR_GDP" localSheetId="3">#REF!</definedName>
    <definedName name="ESAF_QUAR_GDP" localSheetId="31">#REF!</definedName>
    <definedName name="ESAF_QUAR_GDP" localSheetId="32">#REF!</definedName>
    <definedName name="ESAF_QUAR_GDP" localSheetId="33">#REF!</definedName>
    <definedName name="ESAF_QUAR_GDP" localSheetId="34">#REF!</definedName>
    <definedName name="ESAF_QUAR_GDP" localSheetId="37">#REF!</definedName>
    <definedName name="ESAF_QUAR_GDP" localSheetId="41">#REF!</definedName>
    <definedName name="ESAF_QUAR_GDP" localSheetId="4">#REF!</definedName>
    <definedName name="ESAF_QUAR_GDP" localSheetId="45">#REF!</definedName>
    <definedName name="ESAF_QUAR_GDP" localSheetId="46">#REF!</definedName>
    <definedName name="ESAF_QUAR_GDP" localSheetId="47">#REF!</definedName>
    <definedName name="ESAF_QUAR_GDP" localSheetId="48">#REF!</definedName>
    <definedName name="ESAF_QUAR_GDP" localSheetId="49">#REF!</definedName>
    <definedName name="ESAF_QUAR_GDP" localSheetId="50">#REF!</definedName>
    <definedName name="ESAF_QUAR_GDP" localSheetId="5">#REF!</definedName>
    <definedName name="ESAF_QUAR_GDP" localSheetId="51">#REF!</definedName>
    <definedName name="ESAF_QUAR_GDP" localSheetId="52">#REF!</definedName>
    <definedName name="ESAF_QUAR_GDP" localSheetId="53">#REF!</definedName>
    <definedName name="ESAF_QUAR_GDP" localSheetId="54">#REF!</definedName>
    <definedName name="ESAF_QUAR_GDP" localSheetId="56">#REF!</definedName>
    <definedName name="ESAF_QUAR_GDP" localSheetId="57">#REF!</definedName>
    <definedName name="ESAF_QUAR_GDP" localSheetId="58">#REF!</definedName>
    <definedName name="ESAF_QUAR_GDP" localSheetId="59">#REF!</definedName>
    <definedName name="ESAF_QUAR_GDP" localSheetId="60">#REF!</definedName>
    <definedName name="ESAF_QUAR_GDP" localSheetId="61">#REF!</definedName>
    <definedName name="ESAF_QUAR_GDP" localSheetId="62">#REF!</definedName>
    <definedName name="ESAF_QUAR_GDP" localSheetId="63">#REF!</definedName>
    <definedName name="ESAF_QUAR_GDP" localSheetId="6">#REF!</definedName>
    <definedName name="ESAF_QUAR_GDP" localSheetId="64">#REF!</definedName>
    <definedName name="ESAF_QUAR_GDP" localSheetId="65">#REF!</definedName>
    <definedName name="ESAF_QUAR_GDP" localSheetId="66">#REF!</definedName>
    <definedName name="ESAF_QUAR_GDP" localSheetId="67">#REF!</definedName>
    <definedName name="ESAF_QUAR_GDP" localSheetId="68">#REF!</definedName>
    <definedName name="ESAF_QUAR_GDP" localSheetId="69">#REF!</definedName>
    <definedName name="ESAF_QUAR_GDP" localSheetId="71">#REF!</definedName>
    <definedName name="ESAF_QUAR_GDP" localSheetId="72">#REF!</definedName>
    <definedName name="ESAF_QUAR_GDP" localSheetId="73">#REF!</definedName>
    <definedName name="ESAF_QUAR_GDP" localSheetId="7">#REF!</definedName>
    <definedName name="ESAF_QUAR_GDP" localSheetId="74">#REF!</definedName>
    <definedName name="ESAF_QUAR_GDP" localSheetId="75">#REF!</definedName>
    <definedName name="ESAF_QUAR_GDP" localSheetId="76">#REF!</definedName>
    <definedName name="ESAF_QUAR_GDP" localSheetId="77">#REF!</definedName>
    <definedName name="ESAF_QUAR_GDP" localSheetId="78">#REF!</definedName>
    <definedName name="ESAF_QUAR_GDP" localSheetId="79">#REF!</definedName>
    <definedName name="ESAF_QUAR_GDP" localSheetId="8">#REF!</definedName>
    <definedName name="ESAF_QUAR_GDP" localSheetId="9">#REF!</definedName>
    <definedName name="ESAF_QUAR_GDP">#REF!</definedName>
    <definedName name="esafr" localSheetId="1">#REF!</definedName>
    <definedName name="esafr" localSheetId="10">#REF!</definedName>
    <definedName name="esafr" localSheetId="11">#REF!</definedName>
    <definedName name="esafr" localSheetId="12">#REF!</definedName>
    <definedName name="esafr" localSheetId="13">#REF!</definedName>
    <definedName name="esafr" localSheetId="15">#REF!</definedName>
    <definedName name="esafr" localSheetId="16">#REF!</definedName>
    <definedName name="esafr" localSheetId="2">#REF!</definedName>
    <definedName name="esafr" localSheetId="23">#REF!</definedName>
    <definedName name="esafr" localSheetId="24">#REF!</definedName>
    <definedName name="esafr" localSheetId="25">#REF!</definedName>
    <definedName name="esafr" localSheetId="26">#REF!</definedName>
    <definedName name="esafr" localSheetId="27">#REF!</definedName>
    <definedName name="esafr" localSheetId="28">#REF!</definedName>
    <definedName name="esafr" localSheetId="29">#REF!</definedName>
    <definedName name="esafr" localSheetId="3">#REF!</definedName>
    <definedName name="esafr" localSheetId="31">#REF!</definedName>
    <definedName name="esafr" localSheetId="32">#REF!</definedName>
    <definedName name="esafr" localSheetId="33">#REF!</definedName>
    <definedName name="esafr" localSheetId="34">#REF!</definedName>
    <definedName name="esafr" localSheetId="37">#REF!</definedName>
    <definedName name="esafr" localSheetId="41">#REF!</definedName>
    <definedName name="esafr" localSheetId="4">#REF!</definedName>
    <definedName name="esafr" localSheetId="45">#REF!</definedName>
    <definedName name="esafr" localSheetId="46">#REF!</definedName>
    <definedName name="esafr" localSheetId="47">#REF!</definedName>
    <definedName name="esafr" localSheetId="48">#REF!</definedName>
    <definedName name="esafr" localSheetId="49">#REF!</definedName>
    <definedName name="esafr" localSheetId="50">#REF!</definedName>
    <definedName name="esafr" localSheetId="5">#REF!</definedName>
    <definedName name="esafr" localSheetId="51">#REF!</definedName>
    <definedName name="esafr" localSheetId="52">#REF!</definedName>
    <definedName name="esafr" localSheetId="53">#REF!</definedName>
    <definedName name="esafr" localSheetId="54">#REF!</definedName>
    <definedName name="esafr" localSheetId="56">#REF!</definedName>
    <definedName name="esafr" localSheetId="57">#REF!</definedName>
    <definedName name="esafr" localSheetId="58">#REF!</definedName>
    <definedName name="esafr" localSheetId="59">#REF!</definedName>
    <definedName name="esafr" localSheetId="60">#REF!</definedName>
    <definedName name="esafr" localSheetId="61">#REF!</definedName>
    <definedName name="esafr" localSheetId="62">#REF!</definedName>
    <definedName name="esafr" localSheetId="63">#REF!</definedName>
    <definedName name="esafr" localSheetId="6">#REF!</definedName>
    <definedName name="esafr" localSheetId="64">#REF!</definedName>
    <definedName name="esafr" localSheetId="65">#REF!</definedName>
    <definedName name="esafr" localSheetId="66">#REF!</definedName>
    <definedName name="esafr" localSheetId="67">#REF!</definedName>
    <definedName name="esafr" localSheetId="68">#REF!</definedName>
    <definedName name="esafr" localSheetId="69">#REF!</definedName>
    <definedName name="esafr" localSheetId="71">#REF!</definedName>
    <definedName name="esafr" localSheetId="72">#REF!</definedName>
    <definedName name="esafr" localSheetId="73">#REF!</definedName>
    <definedName name="esafr" localSheetId="7">#REF!</definedName>
    <definedName name="esafr" localSheetId="74">#REF!</definedName>
    <definedName name="esafr" localSheetId="75">#REF!</definedName>
    <definedName name="esafr" localSheetId="76">#REF!</definedName>
    <definedName name="esafr" localSheetId="77">#REF!</definedName>
    <definedName name="esafr" localSheetId="78">#REF!</definedName>
    <definedName name="esafr" localSheetId="79">#REF!</definedName>
    <definedName name="esafr" localSheetId="8">#REF!</definedName>
    <definedName name="esafr" localSheetId="9">#REF!</definedName>
    <definedName name="esafr">#REF!</definedName>
    <definedName name="ESP" localSheetId="1">#REF!</definedName>
    <definedName name="ESP" localSheetId="10">#REF!</definedName>
    <definedName name="ESP" localSheetId="11">#REF!</definedName>
    <definedName name="ESP" localSheetId="12">#REF!</definedName>
    <definedName name="ESP" localSheetId="13">#REF!</definedName>
    <definedName name="ESP" localSheetId="15">#REF!</definedName>
    <definedName name="ESP" localSheetId="16">#REF!</definedName>
    <definedName name="ESP" localSheetId="2">#REF!</definedName>
    <definedName name="ESP" localSheetId="23">#REF!</definedName>
    <definedName name="ESP" localSheetId="24">#REF!</definedName>
    <definedName name="ESP" localSheetId="25">#REF!</definedName>
    <definedName name="ESP" localSheetId="26">#REF!</definedName>
    <definedName name="ESP" localSheetId="27">#REF!</definedName>
    <definedName name="ESP" localSheetId="28">#REF!</definedName>
    <definedName name="ESP" localSheetId="29">#REF!</definedName>
    <definedName name="ESP" localSheetId="3">#REF!</definedName>
    <definedName name="ESP" localSheetId="31">#REF!</definedName>
    <definedName name="ESP" localSheetId="32">#REF!</definedName>
    <definedName name="ESP" localSheetId="33">#REF!</definedName>
    <definedName name="ESP" localSheetId="34">#REF!</definedName>
    <definedName name="ESP" localSheetId="37">#REF!</definedName>
    <definedName name="ESP" localSheetId="41">#REF!</definedName>
    <definedName name="ESP" localSheetId="4">#REF!</definedName>
    <definedName name="ESP" localSheetId="45">#REF!</definedName>
    <definedName name="ESP" localSheetId="46">#REF!</definedName>
    <definedName name="ESP" localSheetId="47">#REF!</definedName>
    <definedName name="ESP" localSheetId="48">#REF!</definedName>
    <definedName name="ESP" localSheetId="49">#REF!</definedName>
    <definedName name="ESP" localSheetId="50">#REF!</definedName>
    <definedName name="ESP" localSheetId="5">#REF!</definedName>
    <definedName name="ESP" localSheetId="51">#REF!</definedName>
    <definedName name="ESP" localSheetId="52">#REF!</definedName>
    <definedName name="ESP" localSheetId="53">#REF!</definedName>
    <definedName name="ESP" localSheetId="54">#REF!</definedName>
    <definedName name="ESP" localSheetId="56">#REF!</definedName>
    <definedName name="ESP" localSheetId="57">#REF!</definedName>
    <definedName name="ESP" localSheetId="58">#REF!</definedName>
    <definedName name="ESP" localSheetId="59">#REF!</definedName>
    <definedName name="ESP" localSheetId="60">#REF!</definedName>
    <definedName name="ESP" localSheetId="61">#REF!</definedName>
    <definedName name="ESP" localSheetId="62">#REF!</definedName>
    <definedName name="ESP" localSheetId="63">#REF!</definedName>
    <definedName name="ESP" localSheetId="6">#REF!</definedName>
    <definedName name="ESP" localSheetId="64">#REF!</definedName>
    <definedName name="ESP" localSheetId="65">#REF!</definedName>
    <definedName name="ESP" localSheetId="66">#REF!</definedName>
    <definedName name="ESP" localSheetId="67">#REF!</definedName>
    <definedName name="ESP" localSheetId="68">#REF!</definedName>
    <definedName name="ESP" localSheetId="69">#REF!</definedName>
    <definedName name="ESP" localSheetId="71">#REF!</definedName>
    <definedName name="ESP" localSheetId="72">#REF!</definedName>
    <definedName name="ESP" localSheetId="73">#REF!</definedName>
    <definedName name="ESP" localSheetId="7">#REF!</definedName>
    <definedName name="ESP" localSheetId="74">#REF!</definedName>
    <definedName name="ESP" localSheetId="75">#REF!</definedName>
    <definedName name="ESP" localSheetId="76">#REF!</definedName>
    <definedName name="ESP" localSheetId="77">#REF!</definedName>
    <definedName name="ESP" localSheetId="78">#REF!</definedName>
    <definedName name="ESP" localSheetId="79">#REF!</definedName>
    <definedName name="ESP" localSheetId="8">#REF!</definedName>
    <definedName name="ESP" localSheetId="9">#REF!</definedName>
    <definedName name="ESP">#REF!</definedName>
    <definedName name="EU" localSheetId="5">[79]CIRRs!$C$62</definedName>
    <definedName name="EU" localSheetId="6">[79]CIRRs!$C$62</definedName>
    <definedName name="EU">[80]CIRRs!$C$62</definedName>
    <definedName name="EUR" localSheetId="5">[79]CIRRs!$C$87</definedName>
    <definedName name="EUR" localSheetId="6">[79]CIRRs!$C$87</definedName>
    <definedName name="EUR">[80]CIRRs!$C$87</definedName>
    <definedName name="ex" localSheetId="1">'[164]Table 1'!#REF!</definedName>
    <definedName name="ex" localSheetId="10">'[164]Table 1'!#REF!</definedName>
    <definedName name="ex" localSheetId="11">'[164]Table 1'!#REF!</definedName>
    <definedName name="ex" localSheetId="12">'[164]Table 1'!#REF!</definedName>
    <definedName name="ex" localSheetId="13">'[164]Table 1'!#REF!</definedName>
    <definedName name="ex" localSheetId="2">'[164]Table 1'!#REF!</definedName>
    <definedName name="ex" localSheetId="25">'[164]Table 1'!#REF!</definedName>
    <definedName name="ex" localSheetId="26">'[164]Table 1'!#REF!</definedName>
    <definedName name="ex" localSheetId="27">'[164]Table 1'!#REF!</definedName>
    <definedName name="ex" localSheetId="28">'[164]Table 1'!#REF!</definedName>
    <definedName name="ex" localSheetId="29">'[164]Table 1'!#REF!</definedName>
    <definedName name="ex" localSheetId="3">'[164]Table 1'!#REF!</definedName>
    <definedName name="ex" localSheetId="31">'[164]Table 1'!#REF!</definedName>
    <definedName name="ex" localSheetId="32">'[164]Table 1'!#REF!</definedName>
    <definedName name="ex" localSheetId="33">'[164]Table 1'!#REF!</definedName>
    <definedName name="ex" localSheetId="34">'[164]Table 1'!#REF!</definedName>
    <definedName name="ex" localSheetId="37">'[164]Table 1'!#REF!</definedName>
    <definedName name="ex" localSheetId="41">'[164]Table 1'!#REF!</definedName>
    <definedName name="ex" localSheetId="4">'[164]Table 1'!#REF!</definedName>
    <definedName name="ex" localSheetId="45">'[164]Table 1'!#REF!</definedName>
    <definedName name="ex" localSheetId="46">'[164]Table 1'!#REF!</definedName>
    <definedName name="ex" localSheetId="47">'[164]Table 1'!#REF!</definedName>
    <definedName name="ex" localSheetId="48">'[164]Table 1'!#REF!</definedName>
    <definedName name="ex" localSheetId="49">'[164]Table 1'!#REF!</definedName>
    <definedName name="ex" localSheetId="50">'[164]Table 1'!#REF!</definedName>
    <definedName name="ex" localSheetId="5">'[165]Table 1'!#REF!</definedName>
    <definedName name="ex" localSheetId="51">'[164]Table 1'!#REF!</definedName>
    <definedName name="ex" localSheetId="52">'[164]Table 1'!#REF!</definedName>
    <definedName name="ex" localSheetId="53">'[164]Table 1'!#REF!</definedName>
    <definedName name="ex" localSheetId="54">'[164]Table 1'!#REF!</definedName>
    <definedName name="ex" localSheetId="56">'[164]Table 1'!#REF!</definedName>
    <definedName name="ex" localSheetId="57">'[164]Table 1'!#REF!</definedName>
    <definedName name="ex" localSheetId="58">'[164]Table 1'!#REF!</definedName>
    <definedName name="ex" localSheetId="59">'[164]Table 1'!#REF!</definedName>
    <definedName name="ex" localSheetId="60">'[164]Table 1'!#REF!</definedName>
    <definedName name="ex" localSheetId="61">'[164]Table 1'!#REF!</definedName>
    <definedName name="ex" localSheetId="62">'[164]Table 1'!#REF!</definedName>
    <definedName name="ex" localSheetId="63">'[164]Table 1'!#REF!</definedName>
    <definedName name="ex" localSheetId="6">'[165]Table 1'!#REF!</definedName>
    <definedName name="ex" localSheetId="64">'[164]Table 1'!#REF!</definedName>
    <definedName name="ex" localSheetId="65">'[164]Table 1'!#REF!</definedName>
    <definedName name="ex" localSheetId="66">'[164]Table 1'!#REF!</definedName>
    <definedName name="ex" localSheetId="67">'[164]Table 1'!#REF!</definedName>
    <definedName name="ex" localSheetId="68">'[164]Table 1'!#REF!</definedName>
    <definedName name="ex" localSheetId="69">'[164]Table 1'!#REF!</definedName>
    <definedName name="ex" localSheetId="71">'[164]Table 1'!#REF!</definedName>
    <definedName name="ex" localSheetId="72">'[164]Table 1'!#REF!</definedName>
    <definedName name="ex" localSheetId="73">'[164]Table 1'!#REF!</definedName>
    <definedName name="ex" localSheetId="7">'[164]Table 1'!#REF!</definedName>
    <definedName name="ex" localSheetId="74">'[164]Table 1'!#REF!</definedName>
    <definedName name="ex" localSheetId="75">'[164]Table 1'!#REF!</definedName>
    <definedName name="ex" localSheetId="76">'[164]Table 1'!#REF!</definedName>
    <definedName name="ex" localSheetId="77">'[164]Table 1'!#REF!</definedName>
    <definedName name="ex" localSheetId="78">'[164]Table 1'!#REF!</definedName>
    <definedName name="ex" localSheetId="79">'[164]Table 1'!#REF!</definedName>
    <definedName name="ex" localSheetId="8">'[164]Table 1'!#REF!</definedName>
    <definedName name="ex" localSheetId="9">'[164]Table 1'!#REF!</definedName>
    <definedName name="ex">'[164]Table 1'!#REF!</definedName>
    <definedName name="Exch.Rate" localSheetId="1">#REF!</definedName>
    <definedName name="Exch.Rate" localSheetId="10">#REF!</definedName>
    <definedName name="Exch.Rate" localSheetId="11">#REF!</definedName>
    <definedName name="Exch.Rate" localSheetId="12">#REF!</definedName>
    <definedName name="Exch.Rate" localSheetId="13">#REF!</definedName>
    <definedName name="Exch.Rate" localSheetId="15">#REF!</definedName>
    <definedName name="Exch.Rate" localSheetId="16">#REF!</definedName>
    <definedName name="Exch.Rate" localSheetId="2">#REF!</definedName>
    <definedName name="Exch.Rate" localSheetId="23">#REF!</definedName>
    <definedName name="Exch.Rate" localSheetId="24">#REF!</definedName>
    <definedName name="Exch.Rate" localSheetId="25">#REF!</definedName>
    <definedName name="Exch.Rate" localSheetId="26">#REF!</definedName>
    <definedName name="Exch.Rate" localSheetId="27">#REF!</definedName>
    <definedName name="Exch.Rate" localSheetId="28">#REF!</definedName>
    <definedName name="Exch.Rate" localSheetId="29">#REF!</definedName>
    <definedName name="Exch.Rate" localSheetId="3">#REF!</definedName>
    <definedName name="Exch.Rate" localSheetId="31">#REF!</definedName>
    <definedName name="Exch.Rate" localSheetId="32">#REF!</definedName>
    <definedName name="Exch.Rate" localSheetId="33">#REF!</definedName>
    <definedName name="Exch.Rate" localSheetId="34">#REF!</definedName>
    <definedName name="Exch.Rate" localSheetId="37">#REF!</definedName>
    <definedName name="Exch.Rate" localSheetId="41">#REF!</definedName>
    <definedName name="Exch.Rate" localSheetId="4">#REF!</definedName>
    <definedName name="Exch.Rate" localSheetId="45">#REF!</definedName>
    <definedName name="Exch.Rate" localSheetId="46">#REF!</definedName>
    <definedName name="Exch.Rate" localSheetId="47">#REF!</definedName>
    <definedName name="Exch.Rate" localSheetId="48">#REF!</definedName>
    <definedName name="Exch.Rate" localSheetId="49">#REF!</definedName>
    <definedName name="Exch.Rate" localSheetId="50">#REF!</definedName>
    <definedName name="Exch.Rate" localSheetId="5">#REF!</definedName>
    <definedName name="Exch.Rate" localSheetId="51">#REF!</definedName>
    <definedName name="Exch.Rate" localSheetId="52">#REF!</definedName>
    <definedName name="Exch.Rate" localSheetId="53">#REF!</definedName>
    <definedName name="Exch.Rate" localSheetId="54">#REF!</definedName>
    <definedName name="Exch.Rate" localSheetId="56">#REF!</definedName>
    <definedName name="Exch.Rate" localSheetId="57">#REF!</definedName>
    <definedName name="Exch.Rate" localSheetId="58">#REF!</definedName>
    <definedName name="Exch.Rate" localSheetId="59">#REF!</definedName>
    <definedName name="Exch.Rate" localSheetId="60">#REF!</definedName>
    <definedName name="Exch.Rate" localSheetId="61">#REF!</definedName>
    <definedName name="Exch.Rate" localSheetId="62">#REF!</definedName>
    <definedName name="Exch.Rate" localSheetId="63">#REF!</definedName>
    <definedName name="Exch.Rate" localSheetId="6">#REF!</definedName>
    <definedName name="Exch.Rate" localSheetId="64">#REF!</definedName>
    <definedName name="Exch.Rate" localSheetId="65">#REF!</definedName>
    <definedName name="Exch.Rate" localSheetId="66">#REF!</definedName>
    <definedName name="Exch.Rate" localSheetId="67">#REF!</definedName>
    <definedName name="Exch.Rate" localSheetId="68">#REF!</definedName>
    <definedName name="Exch.Rate" localSheetId="69">#REF!</definedName>
    <definedName name="Exch.Rate" localSheetId="71">#REF!</definedName>
    <definedName name="Exch.Rate" localSheetId="72">#REF!</definedName>
    <definedName name="Exch.Rate" localSheetId="73">#REF!</definedName>
    <definedName name="Exch.Rate" localSheetId="7">#REF!</definedName>
    <definedName name="Exch.Rate" localSheetId="74">#REF!</definedName>
    <definedName name="Exch.Rate" localSheetId="75">#REF!</definedName>
    <definedName name="Exch.Rate" localSheetId="76">#REF!</definedName>
    <definedName name="Exch.Rate" localSheetId="77">#REF!</definedName>
    <definedName name="Exch.Rate" localSheetId="78">#REF!</definedName>
    <definedName name="Exch.Rate" localSheetId="79">#REF!</definedName>
    <definedName name="Exch.Rate" localSheetId="8">#REF!</definedName>
    <definedName name="Exch.Rate" localSheetId="9">#REF!</definedName>
    <definedName name="Exch.Rate">#REF!</definedName>
    <definedName name="EXFIN.FRE" localSheetId="1">#REF!</definedName>
    <definedName name="EXFIN.FRE" localSheetId="10">#REF!</definedName>
    <definedName name="EXFIN.FRE" localSheetId="11">#REF!</definedName>
    <definedName name="EXFIN.FRE" localSheetId="12">#REF!</definedName>
    <definedName name="EXFIN.FRE" localSheetId="13">#REF!</definedName>
    <definedName name="EXFIN.FRE" localSheetId="15">#REF!</definedName>
    <definedName name="EXFIN.FRE" localSheetId="16">#REF!</definedName>
    <definedName name="EXFIN.FRE" localSheetId="2">#REF!</definedName>
    <definedName name="EXFIN.FRE" localSheetId="23">#REF!</definedName>
    <definedName name="EXFIN.FRE" localSheetId="24">#REF!</definedName>
    <definedName name="EXFIN.FRE" localSheetId="25">#REF!</definedName>
    <definedName name="EXFIN.FRE" localSheetId="26">#REF!</definedName>
    <definedName name="EXFIN.FRE" localSheetId="27">#REF!</definedName>
    <definedName name="EXFIN.FRE" localSheetId="28">#REF!</definedName>
    <definedName name="EXFIN.FRE" localSheetId="29">#REF!</definedName>
    <definedName name="EXFIN.FRE" localSheetId="3">#REF!</definedName>
    <definedName name="EXFIN.FRE" localSheetId="31">#REF!</definedName>
    <definedName name="EXFIN.FRE" localSheetId="32">#REF!</definedName>
    <definedName name="EXFIN.FRE" localSheetId="33">#REF!</definedName>
    <definedName name="EXFIN.FRE" localSheetId="34">#REF!</definedName>
    <definedName name="EXFIN.FRE" localSheetId="37">#REF!</definedName>
    <definedName name="EXFIN.FRE" localSheetId="41">#REF!</definedName>
    <definedName name="EXFIN.FRE" localSheetId="4">#REF!</definedName>
    <definedName name="EXFIN.FRE" localSheetId="45">#REF!</definedName>
    <definedName name="EXFIN.FRE" localSheetId="46">#REF!</definedName>
    <definedName name="EXFIN.FRE" localSheetId="47">#REF!</definedName>
    <definedName name="EXFIN.FRE" localSheetId="48">#REF!</definedName>
    <definedName name="EXFIN.FRE" localSheetId="49">#REF!</definedName>
    <definedName name="EXFIN.FRE" localSheetId="50">#REF!</definedName>
    <definedName name="EXFIN.FRE" localSheetId="5">#REF!</definedName>
    <definedName name="EXFIN.FRE" localSheetId="51">#REF!</definedName>
    <definedName name="EXFIN.FRE" localSheetId="52">#REF!</definedName>
    <definedName name="EXFIN.FRE" localSheetId="53">#REF!</definedName>
    <definedName name="EXFIN.FRE" localSheetId="54">#REF!</definedName>
    <definedName name="EXFIN.FRE" localSheetId="56">#REF!</definedName>
    <definedName name="EXFIN.FRE" localSheetId="57">#REF!</definedName>
    <definedName name="EXFIN.FRE" localSheetId="58">#REF!</definedName>
    <definedName name="EXFIN.FRE" localSheetId="59">#REF!</definedName>
    <definedName name="EXFIN.FRE" localSheetId="60">#REF!</definedName>
    <definedName name="EXFIN.FRE" localSheetId="61">#REF!</definedName>
    <definedName name="EXFIN.FRE" localSheetId="62">#REF!</definedName>
    <definedName name="EXFIN.FRE" localSheetId="63">#REF!</definedName>
    <definedName name="EXFIN.FRE" localSheetId="6">#REF!</definedName>
    <definedName name="EXFIN.FRE" localSheetId="64">#REF!</definedName>
    <definedName name="EXFIN.FRE" localSheetId="65">#REF!</definedName>
    <definedName name="EXFIN.FRE" localSheetId="66">#REF!</definedName>
    <definedName name="EXFIN.FRE" localSheetId="67">#REF!</definedName>
    <definedName name="EXFIN.FRE" localSheetId="68">#REF!</definedName>
    <definedName name="EXFIN.FRE" localSheetId="69">#REF!</definedName>
    <definedName name="EXFIN.FRE" localSheetId="71">#REF!</definedName>
    <definedName name="EXFIN.FRE" localSheetId="72">#REF!</definedName>
    <definedName name="EXFIN.FRE" localSheetId="73">#REF!</definedName>
    <definedName name="EXFIN.FRE" localSheetId="7">#REF!</definedName>
    <definedName name="EXFIN.FRE" localSheetId="74">#REF!</definedName>
    <definedName name="EXFIN.FRE" localSheetId="75">#REF!</definedName>
    <definedName name="EXFIN.FRE" localSheetId="76">#REF!</definedName>
    <definedName name="EXFIN.FRE" localSheetId="77">#REF!</definedName>
    <definedName name="EXFIN.FRE" localSheetId="78">#REF!</definedName>
    <definedName name="EXFIN.FRE" localSheetId="79">#REF!</definedName>
    <definedName name="EXFIN.FRE" localSheetId="8">#REF!</definedName>
    <definedName name="EXFIN.FRE" localSheetId="9">#REF!</definedName>
    <definedName name="EXFIN.FRE">#REF!</definedName>
    <definedName name="EXFIN.MIS" localSheetId="1">#REF!</definedName>
    <definedName name="EXFIN.MIS" localSheetId="10">#REF!</definedName>
    <definedName name="EXFIN.MIS" localSheetId="11">#REF!</definedName>
    <definedName name="EXFIN.MIS" localSheetId="12">#REF!</definedName>
    <definedName name="EXFIN.MIS" localSheetId="13">#REF!</definedName>
    <definedName name="EXFIN.MIS" localSheetId="15">#REF!</definedName>
    <definedName name="EXFIN.MIS" localSheetId="16">#REF!</definedName>
    <definedName name="EXFIN.MIS" localSheetId="2">#REF!</definedName>
    <definedName name="EXFIN.MIS" localSheetId="23">#REF!</definedName>
    <definedName name="EXFIN.MIS" localSheetId="24">#REF!</definedName>
    <definedName name="EXFIN.MIS" localSheetId="25">#REF!</definedName>
    <definedName name="EXFIN.MIS" localSheetId="26">#REF!</definedName>
    <definedName name="EXFIN.MIS" localSheetId="27">#REF!</definedName>
    <definedName name="EXFIN.MIS" localSheetId="28">#REF!</definedName>
    <definedName name="EXFIN.MIS" localSheetId="29">#REF!</definedName>
    <definedName name="EXFIN.MIS" localSheetId="3">#REF!</definedName>
    <definedName name="EXFIN.MIS" localSheetId="31">#REF!</definedName>
    <definedName name="EXFIN.MIS" localSheetId="32">#REF!</definedName>
    <definedName name="EXFIN.MIS" localSheetId="33">#REF!</definedName>
    <definedName name="EXFIN.MIS" localSheetId="34">#REF!</definedName>
    <definedName name="EXFIN.MIS" localSheetId="37">#REF!</definedName>
    <definedName name="EXFIN.MIS" localSheetId="41">#REF!</definedName>
    <definedName name="EXFIN.MIS" localSheetId="4">#REF!</definedName>
    <definedName name="EXFIN.MIS" localSheetId="45">#REF!</definedName>
    <definedName name="EXFIN.MIS" localSheetId="46">#REF!</definedName>
    <definedName name="EXFIN.MIS" localSheetId="47">#REF!</definedName>
    <definedName name="EXFIN.MIS" localSheetId="48">#REF!</definedName>
    <definedName name="EXFIN.MIS" localSheetId="49">#REF!</definedName>
    <definedName name="EXFIN.MIS" localSheetId="50">#REF!</definedName>
    <definedName name="EXFIN.MIS" localSheetId="5">#REF!</definedName>
    <definedName name="EXFIN.MIS" localSheetId="51">#REF!</definedName>
    <definedName name="EXFIN.MIS" localSheetId="52">#REF!</definedName>
    <definedName name="EXFIN.MIS" localSheetId="53">#REF!</definedName>
    <definedName name="EXFIN.MIS" localSheetId="54">#REF!</definedName>
    <definedName name="EXFIN.MIS" localSheetId="56">#REF!</definedName>
    <definedName name="EXFIN.MIS" localSheetId="57">#REF!</definedName>
    <definedName name="EXFIN.MIS" localSheetId="58">#REF!</definedName>
    <definedName name="EXFIN.MIS" localSheetId="59">#REF!</definedName>
    <definedName name="EXFIN.MIS" localSheetId="60">#REF!</definedName>
    <definedName name="EXFIN.MIS" localSheetId="61">#REF!</definedName>
    <definedName name="EXFIN.MIS" localSheetId="62">#REF!</definedName>
    <definedName name="EXFIN.MIS" localSheetId="63">#REF!</definedName>
    <definedName name="EXFIN.MIS" localSheetId="6">#REF!</definedName>
    <definedName name="EXFIN.MIS" localSheetId="64">#REF!</definedName>
    <definedName name="EXFIN.MIS" localSheetId="65">#REF!</definedName>
    <definedName name="EXFIN.MIS" localSheetId="66">#REF!</definedName>
    <definedName name="EXFIN.MIS" localSheetId="67">#REF!</definedName>
    <definedName name="EXFIN.MIS" localSheetId="68">#REF!</definedName>
    <definedName name="EXFIN.MIS" localSheetId="69">#REF!</definedName>
    <definedName name="EXFIN.MIS" localSheetId="71">#REF!</definedName>
    <definedName name="EXFIN.MIS" localSheetId="72">#REF!</definedName>
    <definedName name="EXFIN.MIS" localSheetId="73">#REF!</definedName>
    <definedName name="EXFIN.MIS" localSheetId="7">#REF!</definedName>
    <definedName name="EXFIN.MIS" localSheetId="74">#REF!</definedName>
    <definedName name="EXFIN.MIS" localSheetId="75">#REF!</definedName>
    <definedName name="EXFIN.MIS" localSheetId="76">#REF!</definedName>
    <definedName name="EXFIN.MIS" localSheetId="77">#REF!</definedName>
    <definedName name="EXFIN.MIS" localSheetId="78">#REF!</definedName>
    <definedName name="EXFIN.MIS" localSheetId="79">#REF!</definedName>
    <definedName name="EXFIN.MIS" localSheetId="8">#REF!</definedName>
    <definedName name="EXFIN.MIS" localSheetId="9">#REF!</definedName>
    <definedName name="EXFIN.MIS">#REF!</definedName>
    <definedName name="EXFIN.WYS" localSheetId="1">#REF!</definedName>
    <definedName name="EXFIN.WYS" localSheetId="11">#REF!</definedName>
    <definedName name="EXFIN.WYS" localSheetId="12">#REF!</definedName>
    <definedName name="EXFIN.WYS" localSheetId="13">#REF!</definedName>
    <definedName name="EXFIN.WYS" localSheetId="23">#REF!</definedName>
    <definedName name="EXFIN.WYS" localSheetId="24">#REF!</definedName>
    <definedName name="EXFIN.WYS" localSheetId="26">#REF!</definedName>
    <definedName name="EXFIN.WYS" localSheetId="28">#REF!</definedName>
    <definedName name="EXFIN.WYS" localSheetId="29">#REF!</definedName>
    <definedName name="EXFIN.WYS" localSheetId="31">#REF!</definedName>
    <definedName name="EXFIN.WYS" localSheetId="41">#REF!</definedName>
    <definedName name="EXFIN.WYS" localSheetId="4">#REF!</definedName>
    <definedName name="EXFIN.WYS" localSheetId="46">#REF!</definedName>
    <definedName name="EXFIN.WYS" localSheetId="47">#REF!</definedName>
    <definedName name="EXFIN.WYS" localSheetId="48">#REF!</definedName>
    <definedName name="EXFIN.WYS" localSheetId="49">#REF!</definedName>
    <definedName name="EXFIN.WYS" localSheetId="50">#REF!</definedName>
    <definedName name="EXFIN.WYS" localSheetId="51">#REF!</definedName>
    <definedName name="EXFIN.WYS" localSheetId="53">#REF!</definedName>
    <definedName name="EXFIN.WYS" localSheetId="54">#REF!</definedName>
    <definedName name="EXFIN.WYS" localSheetId="56">#REF!</definedName>
    <definedName name="EXFIN.WYS" localSheetId="57">#REF!</definedName>
    <definedName name="EXFIN.WYS" localSheetId="58">#REF!</definedName>
    <definedName name="EXFIN.WYS" localSheetId="60">#REF!</definedName>
    <definedName name="EXFIN.WYS" localSheetId="61">#REF!</definedName>
    <definedName name="EXFIN.WYS" localSheetId="62">#REF!</definedName>
    <definedName name="EXFIN.WYS" localSheetId="63">#REF!</definedName>
    <definedName name="EXFIN.WYS" localSheetId="64">#REF!</definedName>
    <definedName name="EXFIN.WYS" localSheetId="66">#REF!</definedName>
    <definedName name="EXFIN.WYS" localSheetId="67">#REF!</definedName>
    <definedName name="EXFIN.WYS" localSheetId="68">#REF!</definedName>
    <definedName name="EXFIN.WYS" localSheetId="69">#REF!</definedName>
    <definedName name="EXFIN.WYS" localSheetId="71">#REF!</definedName>
    <definedName name="EXFIN.WYS" localSheetId="72">#REF!</definedName>
    <definedName name="EXFIN.WYS" localSheetId="73">#REF!</definedName>
    <definedName name="EXFIN.WYS">#REF!</definedName>
    <definedName name="ExitWRS" localSheetId="5">[184]Main!$AB$25</definedName>
    <definedName name="ExitWRS" localSheetId="6">[185]Main!$AB$25</definedName>
    <definedName name="ExitWRS">[186]Main!$AB$25</definedName>
    <definedName name="exp" localSheetId="1">#REF!,#REF!,#REF!</definedName>
    <definedName name="exp" localSheetId="10">#REF!,#REF!,#REF!</definedName>
    <definedName name="exp" localSheetId="11">#REF!,#REF!,#REF!</definedName>
    <definedName name="exp" localSheetId="12">#REF!,#REF!,#REF!</definedName>
    <definedName name="exp" localSheetId="13">#REF!,#REF!,#REF!</definedName>
    <definedName name="exp" localSheetId="15">#REF!,#REF!,#REF!</definedName>
    <definedName name="exp" localSheetId="16">#REF!,#REF!,#REF!</definedName>
    <definedName name="exp" localSheetId="2">#REF!,#REF!,#REF!</definedName>
    <definedName name="exp" localSheetId="23">#REF!,#REF!,#REF!</definedName>
    <definedName name="exp" localSheetId="24">#REF!,#REF!,#REF!</definedName>
    <definedName name="exp" localSheetId="25">#REF!,#REF!,#REF!</definedName>
    <definedName name="exp" localSheetId="26">#REF!,#REF!,#REF!</definedName>
    <definedName name="exp" localSheetId="27">#REF!,#REF!,#REF!</definedName>
    <definedName name="exp" localSheetId="28">#REF!,#REF!,#REF!</definedName>
    <definedName name="exp" localSheetId="29">#REF!,#REF!,#REF!</definedName>
    <definedName name="exp" localSheetId="3">#REF!,#REF!,#REF!</definedName>
    <definedName name="exp" localSheetId="31">#REF!,#REF!,#REF!</definedName>
    <definedName name="exp" localSheetId="32">#REF!,#REF!,#REF!</definedName>
    <definedName name="exp" localSheetId="33">#REF!,#REF!,#REF!</definedName>
    <definedName name="exp" localSheetId="34">#REF!,#REF!,#REF!</definedName>
    <definedName name="exp" localSheetId="37">#REF!,#REF!,#REF!</definedName>
    <definedName name="exp" localSheetId="41">#REF!,#REF!,#REF!</definedName>
    <definedName name="exp" localSheetId="4">#REF!,#REF!,#REF!</definedName>
    <definedName name="exp" localSheetId="45">#REF!,#REF!,#REF!</definedName>
    <definedName name="exp" localSheetId="46">#REF!,#REF!,#REF!</definedName>
    <definedName name="exp" localSheetId="47">#REF!,#REF!,#REF!</definedName>
    <definedName name="exp" localSheetId="48">#REF!,#REF!,#REF!</definedName>
    <definedName name="exp" localSheetId="49">#REF!,#REF!,#REF!</definedName>
    <definedName name="exp" localSheetId="50">#REF!,#REF!,#REF!</definedName>
    <definedName name="exp" localSheetId="5">#REF!,#REF!,#REF!</definedName>
    <definedName name="exp" localSheetId="51">#REF!,#REF!,#REF!</definedName>
    <definedName name="exp" localSheetId="52">#REF!,#REF!,#REF!</definedName>
    <definedName name="exp" localSheetId="53">#REF!,#REF!,#REF!</definedName>
    <definedName name="exp" localSheetId="54">#REF!,#REF!,#REF!</definedName>
    <definedName name="exp" localSheetId="56">#REF!,#REF!,#REF!</definedName>
    <definedName name="exp" localSheetId="57">#REF!,#REF!,#REF!</definedName>
    <definedName name="exp" localSheetId="58">#REF!,#REF!,#REF!</definedName>
    <definedName name="exp" localSheetId="59">#REF!,#REF!,#REF!</definedName>
    <definedName name="exp" localSheetId="60">#REF!,#REF!,#REF!</definedName>
    <definedName name="exp" localSheetId="61">#REF!,#REF!,#REF!</definedName>
    <definedName name="exp" localSheetId="62">#REF!,#REF!,#REF!</definedName>
    <definedName name="exp" localSheetId="63">#REF!,#REF!,#REF!</definedName>
    <definedName name="exp" localSheetId="6">#REF!,#REF!,#REF!</definedName>
    <definedName name="exp" localSheetId="64">#REF!,#REF!,#REF!</definedName>
    <definedName name="exp" localSheetId="65">#REF!,#REF!,#REF!</definedName>
    <definedName name="exp" localSheetId="66">#REF!,#REF!,#REF!</definedName>
    <definedName name="exp" localSheetId="67">#REF!,#REF!,#REF!</definedName>
    <definedName name="exp" localSheetId="68">#REF!,#REF!,#REF!</definedName>
    <definedName name="exp" localSheetId="69">#REF!,#REF!,#REF!</definedName>
    <definedName name="exp" localSheetId="71">#REF!,#REF!,#REF!</definedName>
    <definedName name="exp" localSheetId="72">#REF!,#REF!,#REF!</definedName>
    <definedName name="exp" localSheetId="73">#REF!,#REF!,#REF!</definedName>
    <definedName name="exp" localSheetId="7">#REF!,#REF!,#REF!</definedName>
    <definedName name="exp" localSheetId="74">#REF!,#REF!,#REF!</definedName>
    <definedName name="exp" localSheetId="75">#REF!,#REF!,#REF!</definedName>
    <definedName name="exp" localSheetId="76">#REF!,#REF!,#REF!</definedName>
    <definedName name="exp" localSheetId="77">#REF!,#REF!,#REF!</definedName>
    <definedName name="exp" localSheetId="78">#REF!,#REF!,#REF!</definedName>
    <definedName name="exp" localSheetId="79">#REF!,#REF!,#REF!</definedName>
    <definedName name="exp" localSheetId="8">#REF!,#REF!,#REF!</definedName>
    <definedName name="exp" localSheetId="9">#REF!,#REF!,#REF!</definedName>
    <definedName name="exp">#REF!,#REF!,#REF!</definedName>
    <definedName name="Exp_GDP" localSheetId="1">#REF!</definedName>
    <definedName name="Exp_GDP" localSheetId="10">#REF!</definedName>
    <definedName name="Exp_GDP" localSheetId="11">#REF!</definedName>
    <definedName name="Exp_GDP" localSheetId="12">#REF!</definedName>
    <definedName name="Exp_GDP" localSheetId="13">#REF!</definedName>
    <definedName name="Exp_GDP" localSheetId="15">#REF!</definedName>
    <definedName name="Exp_GDP" localSheetId="16">#REF!</definedName>
    <definedName name="Exp_GDP" localSheetId="2">#REF!</definedName>
    <definedName name="Exp_GDP" localSheetId="23">#REF!</definedName>
    <definedName name="Exp_GDP" localSheetId="24">#REF!</definedName>
    <definedName name="Exp_GDP" localSheetId="25">#REF!</definedName>
    <definedName name="Exp_GDP" localSheetId="26">#REF!</definedName>
    <definedName name="Exp_GDP" localSheetId="27">#REF!</definedName>
    <definedName name="Exp_GDP" localSheetId="28">#REF!</definedName>
    <definedName name="Exp_GDP" localSheetId="29">#REF!</definedName>
    <definedName name="Exp_GDP" localSheetId="3">#REF!</definedName>
    <definedName name="Exp_GDP" localSheetId="31">#REF!</definedName>
    <definedName name="Exp_GDP" localSheetId="32">#REF!</definedName>
    <definedName name="Exp_GDP" localSheetId="33">#REF!</definedName>
    <definedName name="Exp_GDP" localSheetId="34">#REF!</definedName>
    <definedName name="Exp_GDP" localSheetId="37">#REF!</definedName>
    <definedName name="Exp_GDP" localSheetId="41">#REF!</definedName>
    <definedName name="Exp_GDP" localSheetId="4">#REF!</definedName>
    <definedName name="Exp_GDP" localSheetId="45">#REF!</definedName>
    <definedName name="Exp_GDP" localSheetId="46">#REF!</definedName>
    <definedName name="Exp_GDP" localSheetId="47">#REF!</definedName>
    <definedName name="Exp_GDP" localSheetId="48">#REF!</definedName>
    <definedName name="Exp_GDP" localSheetId="49">#REF!</definedName>
    <definedName name="Exp_GDP" localSheetId="50">#REF!</definedName>
    <definedName name="Exp_GDP" localSheetId="5">#REF!</definedName>
    <definedName name="Exp_GDP" localSheetId="51">#REF!</definedName>
    <definedName name="Exp_GDP" localSheetId="52">#REF!</definedName>
    <definedName name="Exp_GDP" localSheetId="53">#REF!</definedName>
    <definedName name="Exp_GDP" localSheetId="54">#REF!</definedName>
    <definedName name="Exp_GDP" localSheetId="56">#REF!</definedName>
    <definedName name="Exp_GDP" localSheetId="57">#REF!</definedName>
    <definedName name="Exp_GDP" localSheetId="58">#REF!</definedName>
    <definedName name="Exp_GDP" localSheetId="59">#REF!</definedName>
    <definedName name="Exp_GDP" localSheetId="60">#REF!</definedName>
    <definedName name="Exp_GDP" localSheetId="61">#REF!</definedName>
    <definedName name="Exp_GDP" localSheetId="62">#REF!</definedName>
    <definedName name="Exp_GDP" localSheetId="63">#REF!</definedName>
    <definedName name="Exp_GDP" localSheetId="6">#REF!</definedName>
    <definedName name="Exp_GDP" localSheetId="64">#REF!</definedName>
    <definedName name="Exp_GDP" localSheetId="65">#REF!</definedName>
    <definedName name="Exp_GDP" localSheetId="66">#REF!</definedName>
    <definedName name="Exp_GDP" localSheetId="67">#REF!</definedName>
    <definedName name="Exp_GDP" localSheetId="68">#REF!</definedName>
    <definedName name="Exp_GDP" localSheetId="69">#REF!</definedName>
    <definedName name="Exp_GDP" localSheetId="71">#REF!</definedName>
    <definedName name="Exp_GDP" localSheetId="72">#REF!</definedName>
    <definedName name="Exp_GDP" localSheetId="73">#REF!</definedName>
    <definedName name="Exp_GDP" localSheetId="7">#REF!</definedName>
    <definedName name="Exp_GDP" localSheetId="74">#REF!</definedName>
    <definedName name="Exp_GDP" localSheetId="75">#REF!</definedName>
    <definedName name="Exp_GDP" localSheetId="76">#REF!</definedName>
    <definedName name="Exp_GDP" localSheetId="77">#REF!</definedName>
    <definedName name="Exp_GDP" localSheetId="78">#REF!</definedName>
    <definedName name="Exp_GDP" localSheetId="79">#REF!</definedName>
    <definedName name="Exp_GDP" localSheetId="8">#REF!</definedName>
    <definedName name="Exp_GDP" localSheetId="9">#REF!</definedName>
    <definedName name="Exp_GDP">#REF!</definedName>
    <definedName name="Exp_S114" localSheetId="1">'[187]Table 1'!#REF!</definedName>
    <definedName name="Exp_S114" localSheetId="10">'[187]Table 1'!#REF!</definedName>
    <definedName name="Exp_S114" localSheetId="11">'[187]Table 1'!#REF!</definedName>
    <definedName name="Exp_S114" localSheetId="12">'[187]Table 1'!#REF!</definedName>
    <definedName name="Exp_S114" localSheetId="13">'[187]Table 1'!#REF!</definedName>
    <definedName name="Exp_S114" localSheetId="15">'[187]Table 1'!#REF!</definedName>
    <definedName name="Exp_S114" localSheetId="16">'[187]Table 1'!#REF!</definedName>
    <definedName name="Exp_S114" localSheetId="2">'[187]Table 1'!#REF!</definedName>
    <definedName name="Exp_S114" localSheetId="23">'[187]Table 1'!#REF!</definedName>
    <definedName name="Exp_S114" localSheetId="24">'[187]Table 1'!#REF!</definedName>
    <definedName name="Exp_S114" localSheetId="25">'[187]Table 1'!#REF!</definedName>
    <definedName name="Exp_S114" localSheetId="26">'[187]Table 1'!#REF!</definedName>
    <definedName name="Exp_S114" localSheetId="27">'[187]Table 1'!#REF!</definedName>
    <definedName name="Exp_S114" localSheetId="28">'[187]Table 1'!#REF!</definedName>
    <definedName name="Exp_S114" localSheetId="29">'[187]Table 1'!#REF!</definedName>
    <definedName name="Exp_S114" localSheetId="3">'[187]Table 1'!#REF!</definedName>
    <definedName name="Exp_S114" localSheetId="31">'[187]Table 1'!#REF!</definedName>
    <definedName name="Exp_S114" localSheetId="32">'[187]Table 1'!#REF!</definedName>
    <definedName name="Exp_S114" localSheetId="33">'[187]Table 1'!#REF!</definedName>
    <definedName name="Exp_S114" localSheetId="34">'[187]Table 1'!#REF!</definedName>
    <definedName name="Exp_S114" localSheetId="37">'[187]Table 1'!#REF!</definedName>
    <definedName name="Exp_S114" localSheetId="41">'[187]Table 1'!#REF!</definedName>
    <definedName name="Exp_S114" localSheetId="4">'[187]Table 1'!#REF!</definedName>
    <definedName name="Exp_S114" localSheetId="45">'[187]Table 1'!#REF!</definedName>
    <definedName name="Exp_S114" localSheetId="46">'[187]Table 1'!#REF!</definedName>
    <definedName name="Exp_S114" localSheetId="47">'[187]Table 1'!#REF!</definedName>
    <definedName name="Exp_S114" localSheetId="48">'[187]Table 1'!#REF!</definedName>
    <definedName name="Exp_S114" localSheetId="49">'[187]Table 1'!#REF!</definedName>
    <definedName name="Exp_S114" localSheetId="50">'[187]Table 1'!#REF!</definedName>
    <definedName name="Exp_S114" localSheetId="5">'[188]Table 1'!#REF!</definedName>
    <definedName name="Exp_S114" localSheetId="51">'[187]Table 1'!#REF!</definedName>
    <definedName name="Exp_S114" localSheetId="52">'[187]Table 1'!#REF!</definedName>
    <definedName name="Exp_S114" localSheetId="53">'[187]Table 1'!#REF!</definedName>
    <definedName name="Exp_S114" localSheetId="54">'[187]Table 1'!#REF!</definedName>
    <definedName name="Exp_S114" localSheetId="56">'[187]Table 1'!#REF!</definedName>
    <definedName name="Exp_S114" localSheetId="57">'[187]Table 1'!#REF!</definedName>
    <definedName name="Exp_S114" localSheetId="58">'[187]Table 1'!#REF!</definedName>
    <definedName name="Exp_S114" localSheetId="59">'[187]Table 1'!#REF!</definedName>
    <definedName name="Exp_S114" localSheetId="60">'[187]Table 1'!#REF!</definedName>
    <definedName name="Exp_S114" localSheetId="61">'[187]Table 1'!#REF!</definedName>
    <definedName name="Exp_S114" localSheetId="62">'[187]Table 1'!#REF!</definedName>
    <definedName name="Exp_S114" localSheetId="63">'[187]Table 1'!#REF!</definedName>
    <definedName name="Exp_S114" localSheetId="6">'[188]Table 1'!#REF!</definedName>
    <definedName name="Exp_S114" localSheetId="64">'[187]Table 1'!#REF!</definedName>
    <definedName name="Exp_S114" localSheetId="65">'[187]Table 1'!#REF!</definedName>
    <definedName name="Exp_S114" localSheetId="66">'[187]Table 1'!#REF!</definedName>
    <definedName name="Exp_S114" localSheetId="67">'[187]Table 1'!#REF!</definedName>
    <definedName name="Exp_S114" localSheetId="68">'[187]Table 1'!#REF!</definedName>
    <definedName name="Exp_S114" localSheetId="69">'[187]Table 1'!#REF!</definedName>
    <definedName name="Exp_S114" localSheetId="71">'[187]Table 1'!#REF!</definedName>
    <definedName name="Exp_S114" localSheetId="72">'[187]Table 1'!#REF!</definedName>
    <definedName name="Exp_S114" localSheetId="73">'[187]Table 1'!#REF!</definedName>
    <definedName name="Exp_S114" localSheetId="7">'[187]Table 1'!#REF!</definedName>
    <definedName name="Exp_S114" localSheetId="74">'[187]Table 1'!#REF!</definedName>
    <definedName name="Exp_S114" localSheetId="75">'[187]Table 1'!#REF!</definedName>
    <definedName name="Exp_S114" localSheetId="76">'[187]Table 1'!#REF!</definedName>
    <definedName name="Exp_S114" localSheetId="77">'[187]Table 1'!#REF!</definedName>
    <definedName name="Exp_S114" localSheetId="78">'[187]Table 1'!#REF!</definedName>
    <definedName name="Exp_S114" localSheetId="79">'[187]Table 1'!#REF!</definedName>
    <definedName name="Exp_S114" localSheetId="8">'[187]Table 1'!#REF!</definedName>
    <definedName name="Exp_S114" localSheetId="9">'[187]Table 1'!#REF!</definedName>
    <definedName name="Exp_S114">'[187]Table 1'!#REF!</definedName>
    <definedName name="EXPORTS" localSheetId="1">#REF!</definedName>
    <definedName name="EXPORTS" localSheetId="10">#REF!</definedName>
    <definedName name="EXPORTS" localSheetId="11">#REF!</definedName>
    <definedName name="EXPORTS" localSheetId="12">#REF!</definedName>
    <definedName name="EXPORTS" localSheetId="13">#REF!</definedName>
    <definedName name="EXPORTS" localSheetId="15">#REF!</definedName>
    <definedName name="EXPORTS" localSheetId="16">#REF!</definedName>
    <definedName name="EXPORTS" localSheetId="2">#REF!</definedName>
    <definedName name="EXPORTS" localSheetId="23">#REF!</definedName>
    <definedName name="EXPORTS" localSheetId="24">#REF!</definedName>
    <definedName name="EXPORTS" localSheetId="25">#REF!</definedName>
    <definedName name="EXPORTS" localSheetId="26">#REF!</definedName>
    <definedName name="EXPORTS" localSheetId="27">#REF!</definedName>
    <definedName name="EXPORTS" localSheetId="28">#REF!</definedName>
    <definedName name="EXPORTS" localSheetId="29">#REF!</definedName>
    <definedName name="EXPORTS" localSheetId="3">#REF!</definedName>
    <definedName name="EXPORTS" localSheetId="31">#REF!</definedName>
    <definedName name="EXPORTS" localSheetId="32">#REF!</definedName>
    <definedName name="EXPORTS" localSheetId="33">#REF!</definedName>
    <definedName name="EXPORTS" localSheetId="34">#REF!</definedName>
    <definedName name="EXPORTS" localSheetId="37">#REF!</definedName>
    <definedName name="EXPORTS" localSheetId="41">#REF!</definedName>
    <definedName name="EXPORTS" localSheetId="4">#REF!</definedName>
    <definedName name="EXPORTS" localSheetId="45">#REF!</definedName>
    <definedName name="EXPORTS" localSheetId="46">#REF!</definedName>
    <definedName name="EXPORTS" localSheetId="47">#REF!</definedName>
    <definedName name="EXPORTS" localSheetId="48">#REF!</definedName>
    <definedName name="EXPORTS" localSheetId="49">#REF!</definedName>
    <definedName name="EXPORTS" localSheetId="50">#REF!</definedName>
    <definedName name="EXPORTS" localSheetId="5">#REF!</definedName>
    <definedName name="EXPORTS" localSheetId="51">#REF!</definedName>
    <definedName name="EXPORTS" localSheetId="52">#REF!</definedName>
    <definedName name="EXPORTS" localSheetId="53">#REF!</definedName>
    <definedName name="EXPORTS" localSheetId="54">#REF!</definedName>
    <definedName name="EXPORTS" localSheetId="56">#REF!</definedName>
    <definedName name="EXPORTS" localSheetId="57">#REF!</definedName>
    <definedName name="EXPORTS" localSheetId="58">#REF!</definedName>
    <definedName name="EXPORTS" localSheetId="59">#REF!</definedName>
    <definedName name="EXPORTS" localSheetId="60">#REF!</definedName>
    <definedName name="EXPORTS" localSheetId="61">#REF!</definedName>
    <definedName name="EXPORTS" localSheetId="62">#REF!</definedName>
    <definedName name="EXPORTS" localSheetId="63">#REF!</definedName>
    <definedName name="EXPORTS" localSheetId="6">#REF!</definedName>
    <definedName name="EXPORTS" localSheetId="64">#REF!</definedName>
    <definedName name="EXPORTS" localSheetId="65">#REF!</definedName>
    <definedName name="EXPORTS" localSheetId="66">#REF!</definedName>
    <definedName name="EXPORTS" localSheetId="67">#REF!</definedName>
    <definedName name="EXPORTS" localSheetId="68">#REF!</definedName>
    <definedName name="EXPORTS" localSheetId="69">#REF!</definedName>
    <definedName name="EXPORTS" localSheetId="71">#REF!</definedName>
    <definedName name="EXPORTS" localSheetId="72">#REF!</definedName>
    <definedName name="EXPORTS" localSheetId="73">#REF!</definedName>
    <definedName name="EXPORTS" localSheetId="7">#REF!</definedName>
    <definedName name="EXPORTS" localSheetId="74">#REF!</definedName>
    <definedName name="EXPORTS" localSheetId="75">#REF!</definedName>
    <definedName name="EXPORTS" localSheetId="76">#REF!</definedName>
    <definedName name="EXPORTS" localSheetId="77">#REF!</definedName>
    <definedName name="EXPORTS" localSheetId="78">#REF!</definedName>
    <definedName name="EXPORTS" localSheetId="79">#REF!</definedName>
    <definedName name="EXPORTS" localSheetId="8">#REF!</definedName>
    <definedName name="EXPORTS" localSheetId="9">#REF!</definedName>
    <definedName name="EXPORTS">#REF!</definedName>
    <definedName name="EXR_UPDATE" localSheetId="1">#REF!</definedName>
    <definedName name="EXR_UPDATE" localSheetId="10">#REF!</definedName>
    <definedName name="EXR_UPDATE" localSheetId="11">#REF!</definedName>
    <definedName name="EXR_UPDATE" localSheetId="12">#REF!</definedName>
    <definedName name="EXR_UPDATE" localSheetId="13">#REF!</definedName>
    <definedName name="EXR_UPDATE" localSheetId="15">#REF!</definedName>
    <definedName name="EXR_UPDATE" localSheetId="16">#REF!</definedName>
    <definedName name="EXR_UPDATE" localSheetId="2">#REF!</definedName>
    <definedName name="EXR_UPDATE" localSheetId="23">#REF!</definedName>
    <definedName name="EXR_UPDATE" localSheetId="24">#REF!</definedName>
    <definedName name="EXR_UPDATE" localSheetId="25">#REF!</definedName>
    <definedName name="EXR_UPDATE" localSheetId="26">#REF!</definedName>
    <definedName name="EXR_UPDATE" localSheetId="27">#REF!</definedName>
    <definedName name="EXR_UPDATE" localSheetId="28">#REF!</definedName>
    <definedName name="EXR_UPDATE" localSheetId="29">#REF!</definedName>
    <definedName name="EXR_UPDATE" localSheetId="3">#REF!</definedName>
    <definedName name="EXR_UPDATE" localSheetId="31">#REF!</definedName>
    <definedName name="EXR_UPDATE" localSheetId="32">#REF!</definedName>
    <definedName name="EXR_UPDATE" localSheetId="33">#REF!</definedName>
    <definedName name="EXR_UPDATE" localSheetId="34">#REF!</definedName>
    <definedName name="EXR_UPDATE" localSheetId="37">#REF!</definedName>
    <definedName name="EXR_UPDATE" localSheetId="41">#REF!</definedName>
    <definedName name="EXR_UPDATE" localSheetId="4">#REF!</definedName>
    <definedName name="EXR_UPDATE" localSheetId="45">#REF!</definedName>
    <definedName name="EXR_UPDATE" localSheetId="46">#REF!</definedName>
    <definedName name="EXR_UPDATE" localSheetId="47">#REF!</definedName>
    <definedName name="EXR_UPDATE" localSheetId="48">#REF!</definedName>
    <definedName name="EXR_UPDATE" localSheetId="49">#REF!</definedName>
    <definedName name="EXR_UPDATE" localSheetId="50">#REF!</definedName>
    <definedName name="EXR_UPDATE" localSheetId="5">#REF!</definedName>
    <definedName name="EXR_UPDATE" localSheetId="51">#REF!</definedName>
    <definedName name="EXR_UPDATE" localSheetId="52">#REF!</definedName>
    <definedName name="EXR_UPDATE" localSheetId="53">#REF!</definedName>
    <definedName name="EXR_UPDATE" localSheetId="54">#REF!</definedName>
    <definedName name="EXR_UPDATE" localSheetId="56">#REF!</definedName>
    <definedName name="EXR_UPDATE" localSheetId="57">#REF!</definedName>
    <definedName name="EXR_UPDATE" localSheetId="58">#REF!</definedName>
    <definedName name="EXR_UPDATE" localSheetId="59">#REF!</definedName>
    <definedName name="EXR_UPDATE" localSheetId="60">#REF!</definedName>
    <definedName name="EXR_UPDATE" localSheetId="61">#REF!</definedName>
    <definedName name="EXR_UPDATE" localSheetId="62">#REF!</definedName>
    <definedName name="EXR_UPDATE" localSheetId="63">#REF!</definedName>
    <definedName name="EXR_UPDATE" localSheetId="6">#REF!</definedName>
    <definedName name="EXR_UPDATE" localSheetId="64">#REF!</definedName>
    <definedName name="EXR_UPDATE" localSheetId="65">#REF!</definedName>
    <definedName name="EXR_UPDATE" localSheetId="66">#REF!</definedName>
    <definedName name="EXR_UPDATE" localSheetId="67">#REF!</definedName>
    <definedName name="EXR_UPDATE" localSheetId="68">#REF!</definedName>
    <definedName name="EXR_UPDATE" localSheetId="69">#REF!</definedName>
    <definedName name="EXR_UPDATE" localSheetId="71">#REF!</definedName>
    <definedName name="EXR_UPDATE" localSheetId="72">#REF!</definedName>
    <definedName name="EXR_UPDATE" localSheetId="73">#REF!</definedName>
    <definedName name="EXR_UPDATE" localSheetId="7">#REF!</definedName>
    <definedName name="EXR_UPDATE" localSheetId="74">#REF!</definedName>
    <definedName name="EXR_UPDATE" localSheetId="75">#REF!</definedName>
    <definedName name="EXR_UPDATE" localSheetId="76">#REF!</definedName>
    <definedName name="EXR_UPDATE" localSheetId="77">#REF!</definedName>
    <definedName name="EXR_UPDATE" localSheetId="78">#REF!</definedName>
    <definedName name="EXR_UPDATE" localSheetId="79">#REF!</definedName>
    <definedName name="EXR_UPDATE" localSheetId="8">#REF!</definedName>
    <definedName name="EXR_UPDATE" localSheetId="9">#REF!</definedName>
    <definedName name="EXR_UPDATE">#REF!</definedName>
    <definedName name="EXTDEBT" localSheetId="1">#REF!</definedName>
    <definedName name="EXTDEBT" localSheetId="10">#REF!</definedName>
    <definedName name="EXTDEBT" localSheetId="11">#REF!</definedName>
    <definedName name="EXTDEBT" localSheetId="12">#REF!</definedName>
    <definedName name="EXTDEBT" localSheetId="13">#REF!</definedName>
    <definedName name="EXTDEBT" localSheetId="15">#REF!</definedName>
    <definedName name="EXTDEBT" localSheetId="16">#REF!</definedName>
    <definedName name="EXTDEBT" localSheetId="2">#REF!</definedName>
    <definedName name="EXTDEBT" localSheetId="23">#REF!</definedName>
    <definedName name="EXTDEBT" localSheetId="24">#REF!</definedName>
    <definedName name="EXTDEBT" localSheetId="25">#REF!</definedName>
    <definedName name="EXTDEBT" localSheetId="26">#REF!</definedName>
    <definedName name="EXTDEBT" localSheetId="27">#REF!</definedName>
    <definedName name="EXTDEBT" localSheetId="28">#REF!</definedName>
    <definedName name="EXTDEBT" localSheetId="29">#REF!</definedName>
    <definedName name="EXTDEBT" localSheetId="3">#REF!</definedName>
    <definedName name="EXTDEBT" localSheetId="31">#REF!</definedName>
    <definedName name="EXTDEBT" localSheetId="32">#REF!</definedName>
    <definedName name="EXTDEBT" localSheetId="33">#REF!</definedName>
    <definedName name="EXTDEBT" localSheetId="34">#REF!</definedName>
    <definedName name="EXTDEBT" localSheetId="37">#REF!</definedName>
    <definedName name="EXTDEBT" localSheetId="41">#REF!</definedName>
    <definedName name="EXTDEBT" localSheetId="4">#REF!</definedName>
    <definedName name="EXTDEBT" localSheetId="45">#REF!</definedName>
    <definedName name="EXTDEBT" localSheetId="46">#REF!</definedName>
    <definedName name="EXTDEBT" localSheetId="47">#REF!</definedName>
    <definedName name="EXTDEBT" localSheetId="48">#REF!</definedName>
    <definedName name="EXTDEBT" localSheetId="49">#REF!</definedName>
    <definedName name="EXTDEBT" localSheetId="50">#REF!</definedName>
    <definedName name="EXTDEBT" localSheetId="5">#REF!</definedName>
    <definedName name="EXTDEBT" localSheetId="51">#REF!</definedName>
    <definedName name="EXTDEBT" localSheetId="52">#REF!</definedName>
    <definedName name="EXTDEBT" localSheetId="53">#REF!</definedName>
    <definedName name="EXTDEBT" localSheetId="54">#REF!</definedName>
    <definedName name="EXTDEBT" localSheetId="56">#REF!</definedName>
    <definedName name="EXTDEBT" localSheetId="57">#REF!</definedName>
    <definedName name="EXTDEBT" localSheetId="58">#REF!</definedName>
    <definedName name="EXTDEBT" localSheetId="59">#REF!</definedName>
    <definedName name="EXTDEBT" localSheetId="60">#REF!</definedName>
    <definedName name="EXTDEBT" localSheetId="61">#REF!</definedName>
    <definedName name="EXTDEBT" localSheetId="62">#REF!</definedName>
    <definedName name="EXTDEBT" localSheetId="63">#REF!</definedName>
    <definedName name="EXTDEBT" localSheetId="6">#REF!</definedName>
    <definedName name="EXTDEBT" localSheetId="64">#REF!</definedName>
    <definedName name="EXTDEBT" localSheetId="65">#REF!</definedName>
    <definedName name="EXTDEBT" localSheetId="66">#REF!</definedName>
    <definedName name="EXTDEBT" localSheetId="67">#REF!</definedName>
    <definedName name="EXTDEBT" localSheetId="68">#REF!</definedName>
    <definedName name="EXTDEBT" localSheetId="69">#REF!</definedName>
    <definedName name="EXTDEBT" localSheetId="71">#REF!</definedName>
    <definedName name="EXTDEBT" localSheetId="72">#REF!</definedName>
    <definedName name="EXTDEBT" localSheetId="73">#REF!</definedName>
    <definedName name="EXTDEBT" localSheetId="7">#REF!</definedName>
    <definedName name="EXTDEBT" localSheetId="74">#REF!</definedName>
    <definedName name="EXTDEBT" localSheetId="75">#REF!</definedName>
    <definedName name="EXTDEBT" localSheetId="76">#REF!</definedName>
    <definedName name="EXTDEBT" localSheetId="77">#REF!</definedName>
    <definedName name="EXTDEBT" localSheetId="78">#REF!</definedName>
    <definedName name="EXTDEBT" localSheetId="79">#REF!</definedName>
    <definedName name="EXTDEBT" localSheetId="8">#REF!</definedName>
    <definedName name="EXTDEBT" localSheetId="9">#REF!</definedName>
    <definedName name="EXTDEBT">#REF!</definedName>
    <definedName name="External_debt_indicators" localSheetId="5">[189]Table3!$F$8:$AB$437:'[189]Table3'!$AB$9</definedName>
    <definedName name="External_debt_indicators" localSheetId="6">[189]Table3!$F$8:$AB$437:'[189]Table3'!$AB$9</definedName>
    <definedName name="External_debt_indicators">[190]Table3!$F$8:$AB$437:'[190]Table3'!$AB$9</definedName>
    <definedName name="Extra_Pay" localSheetId="1">#REF!</definedName>
    <definedName name="Extra_Pay" localSheetId="10">#REF!</definedName>
    <definedName name="Extra_Pay" localSheetId="11">#REF!</definedName>
    <definedName name="Extra_Pay" localSheetId="12">#REF!</definedName>
    <definedName name="Extra_Pay" localSheetId="13">#REF!</definedName>
    <definedName name="Extra_Pay" localSheetId="15">#REF!</definedName>
    <definedName name="Extra_Pay" localSheetId="16">#REF!</definedName>
    <definedName name="Extra_Pay" localSheetId="2">#REF!</definedName>
    <definedName name="Extra_Pay" localSheetId="23">#REF!</definedName>
    <definedName name="Extra_Pay" localSheetId="24">#REF!</definedName>
    <definedName name="Extra_Pay" localSheetId="25">#REF!</definedName>
    <definedName name="Extra_Pay" localSheetId="26">#REF!</definedName>
    <definedName name="Extra_Pay" localSheetId="27">#REF!</definedName>
    <definedName name="Extra_Pay" localSheetId="28">#REF!</definedName>
    <definedName name="Extra_Pay" localSheetId="29">#REF!</definedName>
    <definedName name="Extra_Pay" localSheetId="3">#REF!</definedName>
    <definedName name="Extra_Pay" localSheetId="31">#REF!</definedName>
    <definedName name="Extra_Pay" localSheetId="32">#REF!</definedName>
    <definedName name="Extra_Pay" localSheetId="33">#REF!</definedName>
    <definedName name="Extra_Pay" localSheetId="34">#REF!</definedName>
    <definedName name="Extra_Pay" localSheetId="37">#REF!</definedName>
    <definedName name="Extra_Pay" localSheetId="41">#REF!</definedName>
    <definedName name="Extra_Pay" localSheetId="4">#REF!</definedName>
    <definedName name="Extra_Pay" localSheetId="45">#REF!</definedName>
    <definedName name="Extra_Pay" localSheetId="46">#REF!</definedName>
    <definedName name="Extra_Pay" localSheetId="47">#REF!</definedName>
    <definedName name="Extra_Pay" localSheetId="48">#REF!</definedName>
    <definedName name="Extra_Pay" localSheetId="49">#REF!</definedName>
    <definedName name="Extra_Pay" localSheetId="50">#REF!</definedName>
    <definedName name="Extra_Pay" localSheetId="5">#REF!</definedName>
    <definedName name="Extra_Pay" localSheetId="51">#REF!</definedName>
    <definedName name="Extra_Pay" localSheetId="52">#REF!</definedName>
    <definedName name="Extra_Pay" localSheetId="53">#REF!</definedName>
    <definedName name="Extra_Pay" localSheetId="54">#REF!</definedName>
    <definedName name="Extra_Pay" localSheetId="56">#REF!</definedName>
    <definedName name="Extra_Pay" localSheetId="57">#REF!</definedName>
    <definedName name="Extra_Pay" localSheetId="58">#REF!</definedName>
    <definedName name="Extra_Pay" localSheetId="59">#REF!</definedName>
    <definedName name="Extra_Pay" localSheetId="60">#REF!</definedName>
    <definedName name="Extra_Pay" localSheetId="61">#REF!</definedName>
    <definedName name="Extra_Pay" localSheetId="62">#REF!</definedName>
    <definedName name="Extra_Pay" localSheetId="63">#REF!</definedName>
    <definedName name="Extra_Pay" localSheetId="6">#REF!</definedName>
    <definedName name="Extra_Pay" localSheetId="64">#REF!</definedName>
    <definedName name="Extra_Pay" localSheetId="65">#REF!</definedName>
    <definedName name="Extra_Pay" localSheetId="66">#REF!</definedName>
    <definedName name="Extra_Pay" localSheetId="67">#REF!</definedName>
    <definedName name="Extra_Pay" localSheetId="68">#REF!</definedName>
    <definedName name="Extra_Pay" localSheetId="69">#REF!</definedName>
    <definedName name="Extra_Pay" localSheetId="71">#REF!</definedName>
    <definedName name="Extra_Pay" localSheetId="72">#REF!</definedName>
    <definedName name="Extra_Pay" localSheetId="73">#REF!</definedName>
    <definedName name="Extra_Pay" localSheetId="7">#REF!</definedName>
    <definedName name="Extra_Pay" localSheetId="74">#REF!</definedName>
    <definedName name="Extra_Pay" localSheetId="75">#REF!</definedName>
    <definedName name="Extra_Pay" localSheetId="76">#REF!</definedName>
    <definedName name="Extra_Pay" localSheetId="77">#REF!</definedName>
    <definedName name="Extra_Pay" localSheetId="78">#REF!</definedName>
    <definedName name="Extra_Pay" localSheetId="79">#REF!</definedName>
    <definedName name="Extra_Pay" localSheetId="8">#REF!</definedName>
    <definedName name="Extra_Pay" localSheetId="9">#REF!</definedName>
    <definedName name="Extra_Pay">#REF!</definedName>
    <definedName name="f" localSheetId="1" hidden="1">{"Main Economic Indicators",#N/A,FALSE,"C"}</definedName>
    <definedName name="f" localSheetId="10" hidden="1">{"Main Economic Indicators",#N/A,FALSE,"C"}</definedName>
    <definedName name="f" localSheetId="11" hidden="1">{"Main Economic Indicators",#N/A,FALSE,"C"}</definedName>
    <definedName name="f" localSheetId="12" hidden="1">{"Main Economic Indicators",#N/A,FALSE,"C"}</definedName>
    <definedName name="f" localSheetId="13" hidden="1">{"Main Economic Indicators",#N/A,FALSE,"C"}</definedName>
    <definedName name="f" localSheetId="15"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19" hidden="1">{"Main Economic Indicators",#N/A,FALSE,"C"}</definedName>
    <definedName name="f" localSheetId="2" hidden="1">{"Main Economic Indicators",#N/A,FALSE,"C"}</definedName>
    <definedName name="f" localSheetId="20" hidden="1">{"Main Economic Indicators",#N/A,FALSE,"C"}</definedName>
    <definedName name="f" localSheetId="21" hidden="1">{"Main Economic Indicators",#N/A,FALSE,"C"}</definedName>
    <definedName name="f" localSheetId="22" hidden="1">{"Main Economic Indicators",#N/A,FALSE,"C"}</definedName>
    <definedName name="f" localSheetId="23" hidden="1">{"Main Economic Indicators",#N/A,FALSE,"C"}</definedName>
    <definedName name="f" localSheetId="24" hidden="1">{"Main Economic Indicators",#N/A,FALSE,"C"}</definedName>
    <definedName name="f" localSheetId="25" hidden="1">{"Main Economic Indicators",#N/A,FALSE,"C"}</definedName>
    <definedName name="f" localSheetId="26" hidden="1">{"Main Economic Indicators",#N/A,FALSE,"C"}</definedName>
    <definedName name="f" localSheetId="27" hidden="1">{"Main Economic Indicators",#N/A,FALSE,"C"}</definedName>
    <definedName name="f" localSheetId="28" hidden="1">{"Main Economic Indicators",#N/A,FALSE,"C"}</definedName>
    <definedName name="f" localSheetId="29" hidden="1">{"Main Economic Indicators",#N/A,FALSE,"C"}</definedName>
    <definedName name="f" localSheetId="3" hidden="1">{"Main Economic Indicators",#N/A,FALSE,"C"}</definedName>
    <definedName name="f" localSheetId="31" hidden="1">{"Main Economic Indicators",#N/A,FALSE,"C"}</definedName>
    <definedName name="f" localSheetId="32" hidden="1">{"Main Economic Indicators",#N/A,FALSE,"C"}</definedName>
    <definedName name="f" localSheetId="33" hidden="1">{"Main Economic Indicators",#N/A,FALSE,"C"}</definedName>
    <definedName name="f" localSheetId="34" hidden="1">{"Main Economic Indicators",#N/A,FALSE,"C"}</definedName>
    <definedName name="f" localSheetId="37" hidden="1">{"Main Economic Indicators",#N/A,FALSE,"C"}</definedName>
    <definedName name="f" localSheetId="41" hidden="1">{"Main Economic Indicators",#N/A,FALSE,"C"}</definedName>
    <definedName name="f" localSheetId="4" hidden="1">{"Main Economic Indicators",#N/A,FALSE,"C"}</definedName>
    <definedName name="f" localSheetId="45"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0" hidden="1">{"Main Economic Indicators",#N/A,FALSE,"C"}</definedName>
    <definedName name="f" localSheetId="5" hidden="1">{"Main Economic Indicators",#N/A,FALSE,"C"}</definedName>
    <definedName name="f" localSheetId="51" hidden="1">{"Main Economic Indicators",#N/A,FALSE,"C"}</definedName>
    <definedName name="f" localSheetId="52" hidden="1">{"Main Economic Indicators",#N/A,FALSE,"C"}</definedName>
    <definedName name="f" localSheetId="53" hidden="1">{"Main Economic Indicators",#N/A,FALSE,"C"}</definedName>
    <definedName name="f" localSheetId="54" hidden="1">{"Main Economic Indicators",#N/A,FALSE,"C"}</definedName>
    <definedName name="f" localSheetId="55"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0" hidden="1">{"Main Economic Indicators",#N/A,FALSE,"C"}</definedName>
    <definedName name="f" localSheetId="61" hidden="1">{"Main Economic Indicators",#N/A,FALSE,"C"}</definedName>
    <definedName name="f" localSheetId="62" hidden="1">{"Main Economic Indicators",#N/A,FALSE,"C"}</definedName>
    <definedName name="f" localSheetId="63" hidden="1">{"Main Economic Indicators",#N/A,FALSE,"C"}</definedName>
    <definedName name="f" localSheetId="6" hidden="1">{"Main Economic Indicators",#N/A,FALSE,"C"}</definedName>
    <definedName name="f" localSheetId="64" hidden="1">{"Main Economic Indicators",#N/A,FALSE,"C"}</definedName>
    <definedName name="f" localSheetId="65" hidden="1">{"Main Economic Indicators",#N/A,FALSE,"C"}</definedName>
    <definedName name="f" localSheetId="66" hidden="1">{"Main Economic Indicators",#N/A,FALSE,"C"}</definedName>
    <definedName name="f" localSheetId="67" hidden="1">{"Main Economic Indicators",#N/A,FALSE,"C"}</definedName>
    <definedName name="f" localSheetId="68" hidden="1">{"Main Economic Indicators",#N/A,FALSE,"C"}</definedName>
    <definedName name="f" localSheetId="69" hidden="1">{"Main Economic Indicators",#N/A,FALSE,"C"}</definedName>
    <definedName name="f" localSheetId="70" hidden="1">{"Main Economic Indicators",#N/A,FALSE,"C"}</definedName>
    <definedName name="f" localSheetId="71" hidden="1">{"Main Economic Indicators",#N/A,FALSE,"C"}</definedName>
    <definedName name="f" localSheetId="72" hidden="1">{"Main Economic Indicators",#N/A,FALSE,"C"}</definedName>
    <definedName name="f" localSheetId="73" hidden="1">{"Main Economic Indicators",#N/A,FALSE,"C"}</definedName>
    <definedName name="f" localSheetId="7" hidden="1">{"Main Economic Indicators",#N/A,FALSE,"C"}</definedName>
    <definedName name="f" localSheetId="74" hidden="1">{"Main Economic Indicators",#N/A,FALSE,"C"}</definedName>
    <definedName name="f" localSheetId="75" hidden="1">{"Main Economic Indicators",#N/A,FALSE,"C"}</definedName>
    <definedName name="f" localSheetId="76" hidden="1">{"Main Economic Indicators",#N/A,FALSE,"C"}</definedName>
    <definedName name="f" localSheetId="77" hidden="1">{"Main Economic Indicators",#N/A,FALSE,"C"}</definedName>
    <definedName name="f" localSheetId="78" hidden="1">{"Main Economic Indicators",#N/A,FALSE,"C"}</definedName>
    <definedName name="f" localSheetId="79" hidden="1">{"Main Economic Indicators",#N/A,FALSE,"C"}</definedName>
    <definedName name="f" localSheetId="8" hidden="1">{"Main Economic Indicators",#N/A,FALSE,"C"}</definedName>
    <definedName name="f" localSheetId="9" hidden="1">{"Main Economic Indicators",#N/A,FALSE,"C"}</definedName>
    <definedName name="f" hidden="1">{"Main Economic Indicators",#N/A,FALSE,"C"}</definedName>
    <definedName name="FCB" localSheetId="1">#REF!</definedName>
    <definedName name="FCB" localSheetId="10">#REF!</definedName>
    <definedName name="FCB" localSheetId="11">#REF!</definedName>
    <definedName name="FCB" localSheetId="12">#REF!</definedName>
    <definedName name="FCB" localSheetId="13">#REF!</definedName>
    <definedName name="FCB" localSheetId="15">#REF!</definedName>
    <definedName name="FCB" localSheetId="16">#REF!</definedName>
    <definedName name="FCB" localSheetId="2">#REF!</definedName>
    <definedName name="FCB" localSheetId="23">#REF!</definedName>
    <definedName name="FCB" localSheetId="24">#REF!</definedName>
    <definedName name="FCB" localSheetId="25">#REF!</definedName>
    <definedName name="FCB" localSheetId="26">#REF!</definedName>
    <definedName name="FCB" localSheetId="27">#REF!</definedName>
    <definedName name="FCB" localSheetId="28">#REF!</definedName>
    <definedName name="FCB" localSheetId="29">#REF!</definedName>
    <definedName name="FCB" localSheetId="3">#REF!</definedName>
    <definedName name="FCB" localSheetId="31">#REF!</definedName>
    <definedName name="FCB" localSheetId="32">#REF!</definedName>
    <definedName name="FCB" localSheetId="33">#REF!</definedName>
    <definedName name="FCB" localSheetId="34">#REF!</definedName>
    <definedName name="FCB" localSheetId="37">#REF!</definedName>
    <definedName name="FCB" localSheetId="41">#REF!</definedName>
    <definedName name="FCB" localSheetId="4">#REF!</definedName>
    <definedName name="FCB" localSheetId="45">#REF!</definedName>
    <definedName name="FCB" localSheetId="46">#REF!</definedName>
    <definedName name="FCB" localSheetId="47">#REF!</definedName>
    <definedName name="FCB" localSheetId="48">#REF!</definedName>
    <definedName name="FCB" localSheetId="49">#REF!</definedName>
    <definedName name="FCB" localSheetId="50">#REF!</definedName>
    <definedName name="FCB" localSheetId="5">#REF!</definedName>
    <definedName name="FCB" localSheetId="51">#REF!</definedName>
    <definedName name="FCB" localSheetId="52">#REF!</definedName>
    <definedName name="FCB" localSheetId="53">#REF!</definedName>
    <definedName name="FCB" localSheetId="54">#REF!</definedName>
    <definedName name="FCB" localSheetId="56">#REF!</definedName>
    <definedName name="FCB" localSheetId="57">#REF!</definedName>
    <definedName name="FCB" localSheetId="58">#REF!</definedName>
    <definedName name="FCB" localSheetId="59">#REF!</definedName>
    <definedName name="FCB" localSheetId="60">#REF!</definedName>
    <definedName name="FCB" localSheetId="61">#REF!</definedName>
    <definedName name="FCB" localSheetId="62">#REF!</definedName>
    <definedName name="FCB" localSheetId="63">#REF!</definedName>
    <definedName name="FCB" localSheetId="6">#REF!</definedName>
    <definedName name="FCB" localSheetId="64">#REF!</definedName>
    <definedName name="FCB" localSheetId="65">#REF!</definedName>
    <definedName name="FCB" localSheetId="66">#REF!</definedName>
    <definedName name="FCB" localSheetId="67">#REF!</definedName>
    <definedName name="FCB" localSheetId="68">#REF!</definedName>
    <definedName name="FCB" localSheetId="69">#REF!</definedName>
    <definedName name="FCB" localSheetId="71">#REF!</definedName>
    <definedName name="FCB" localSheetId="72">#REF!</definedName>
    <definedName name="FCB" localSheetId="73">#REF!</definedName>
    <definedName name="FCB" localSheetId="7">#REF!</definedName>
    <definedName name="FCB" localSheetId="74">#REF!</definedName>
    <definedName name="FCB" localSheetId="75">#REF!</definedName>
    <definedName name="FCB" localSheetId="76">#REF!</definedName>
    <definedName name="FCB" localSheetId="77">#REF!</definedName>
    <definedName name="FCB" localSheetId="78">#REF!</definedName>
    <definedName name="FCB" localSheetId="79">#REF!</definedName>
    <definedName name="FCB" localSheetId="8">#REF!</definedName>
    <definedName name="FCB" localSheetId="9">#REF!</definedName>
    <definedName name="FCB">#REF!</definedName>
    <definedName name="fcrit" localSheetId="1">'[179]NPV-DP'!#REF!</definedName>
    <definedName name="fcrit" localSheetId="10">'[179]NPV-DP'!#REF!</definedName>
    <definedName name="fcrit" localSheetId="11">'[179]NPV-DP'!#REF!</definedName>
    <definedName name="fcrit" localSheetId="12">'[179]NPV-DP'!#REF!</definedName>
    <definedName name="fcrit" localSheetId="13">'[179]NPV-DP'!#REF!</definedName>
    <definedName name="fcrit" localSheetId="24">'[179]NPV-DP'!#REF!</definedName>
    <definedName name="fcrit" localSheetId="28">'[179]NPV-DP'!#REF!</definedName>
    <definedName name="fcrit" localSheetId="29">'[179]NPV-DP'!#REF!</definedName>
    <definedName name="fcrit" localSheetId="31">'[179]NPV-DP'!#REF!</definedName>
    <definedName name="fcrit" localSheetId="4">'[179]NPV-DP'!#REF!</definedName>
    <definedName name="fcrit" localSheetId="45">'[179]NPV-DP'!#REF!</definedName>
    <definedName name="fcrit" localSheetId="46">'[179]NPV-DP'!#REF!</definedName>
    <definedName name="fcrit" localSheetId="47">'[179]NPV-DP'!#REF!</definedName>
    <definedName name="fcrit" localSheetId="48">'[179]NPV-DP'!#REF!</definedName>
    <definedName name="fcrit" localSheetId="49">'[179]NPV-DP'!#REF!</definedName>
    <definedName name="fcrit" localSheetId="50">'[179]NPV-DP'!#REF!</definedName>
    <definedName name="fcrit" localSheetId="5">'[180]NPV-DP'!#REF!</definedName>
    <definedName name="fcrit" localSheetId="51">'[179]NPV-DP'!#REF!</definedName>
    <definedName name="fcrit" localSheetId="52">'[179]NPV-DP'!#REF!</definedName>
    <definedName name="fcrit" localSheetId="53">'[179]NPV-DP'!#REF!</definedName>
    <definedName name="fcrit" localSheetId="54">'[179]NPV-DP'!#REF!</definedName>
    <definedName name="fcrit" localSheetId="56">'[179]NPV-DP'!#REF!</definedName>
    <definedName name="fcrit" localSheetId="57">'[179]NPV-DP'!#REF!</definedName>
    <definedName name="fcrit" localSheetId="58">'[179]NPV-DP'!#REF!</definedName>
    <definedName name="fcrit" localSheetId="59">'[179]NPV-DP'!#REF!</definedName>
    <definedName name="fcrit" localSheetId="60">'[179]NPV-DP'!#REF!</definedName>
    <definedName name="fcrit" localSheetId="61">'[179]NPV-DP'!#REF!</definedName>
    <definedName name="fcrit" localSheetId="62">'[179]NPV-DP'!#REF!</definedName>
    <definedName name="fcrit" localSheetId="63">'[179]NPV-DP'!#REF!</definedName>
    <definedName name="fcrit" localSheetId="6">'[180]NPV-DP'!#REF!</definedName>
    <definedName name="fcrit" localSheetId="64">'[179]NPV-DP'!#REF!</definedName>
    <definedName name="fcrit" localSheetId="65">'[179]NPV-DP'!#REF!</definedName>
    <definedName name="fcrit" localSheetId="66">'[179]NPV-DP'!#REF!</definedName>
    <definedName name="fcrit" localSheetId="67">'[179]NPV-DP'!#REF!</definedName>
    <definedName name="fcrit" localSheetId="68">'[179]NPV-DP'!#REF!</definedName>
    <definedName name="fcrit" localSheetId="69">'[179]NPV-DP'!#REF!</definedName>
    <definedName name="fcrit" localSheetId="71">'[179]NPV-DP'!#REF!</definedName>
    <definedName name="fcrit" localSheetId="72">'[179]NPV-DP'!#REF!</definedName>
    <definedName name="fcrit" localSheetId="73">'[179]NPV-DP'!#REF!</definedName>
    <definedName name="fcrit" localSheetId="7">'[179]NPV-DP'!#REF!</definedName>
    <definedName name="fcrit" localSheetId="74">'[179]NPV-DP'!#REF!</definedName>
    <definedName name="fcrit" localSheetId="75">'[179]NPV-DP'!#REF!</definedName>
    <definedName name="fcrit" localSheetId="76">'[179]NPV-DP'!#REF!</definedName>
    <definedName name="fcrit" localSheetId="77">'[179]NPV-DP'!#REF!</definedName>
    <definedName name="fcrit" localSheetId="78">'[179]NPV-DP'!#REF!</definedName>
    <definedName name="fcrit" localSheetId="79">'[179]NPV-DP'!#REF!</definedName>
    <definedName name="fcrit" localSheetId="8">'[179]NPV-DP'!#REF!</definedName>
    <definedName name="fcrit">'[179]NPV-DP'!#REF!</definedName>
    <definedName name="fcvsfvzdfgv" localSheetId="1">#REF!</definedName>
    <definedName name="fcvsfvzdfgv" localSheetId="10">#REF!</definedName>
    <definedName name="fcvsfvzdfgv" localSheetId="11">#REF!</definedName>
    <definedName name="fcvsfvzdfgv" localSheetId="12">#REF!</definedName>
    <definedName name="fcvsfvzdfgv" localSheetId="13">#REF!</definedName>
    <definedName name="fcvsfvzdfgv" localSheetId="15">#REF!</definedName>
    <definedName name="fcvsfvzdfgv" localSheetId="16">#REF!</definedName>
    <definedName name="fcvsfvzdfgv" localSheetId="2">#REF!</definedName>
    <definedName name="fcvsfvzdfgv" localSheetId="23">#REF!</definedName>
    <definedName name="fcvsfvzdfgv" localSheetId="24">#REF!</definedName>
    <definedName name="fcvsfvzdfgv" localSheetId="25">#REF!</definedName>
    <definedName name="fcvsfvzdfgv" localSheetId="26">#REF!</definedName>
    <definedName name="fcvsfvzdfgv" localSheetId="27">#REF!</definedName>
    <definedName name="fcvsfvzdfgv" localSheetId="28">#REF!</definedName>
    <definedName name="fcvsfvzdfgv" localSheetId="29">#REF!</definedName>
    <definedName name="fcvsfvzdfgv" localSheetId="3">#REF!</definedName>
    <definedName name="fcvsfvzdfgv" localSheetId="31">#REF!</definedName>
    <definedName name="fcvsfvzdfgv" localSheetId="32">#REF!</definedName>
    <definedName name="fcvsfvzdfgv" localSheetId="33">#REF!</definedName>
    <definedName name="fcvsfvzdfgv" localSheetId="34">#REF!</definedName>
    <definedName name="fcvsfvzdfgv" localSheetId="37">#REF!</definedName>
    <definedName name="fcvsfvzdfgv" localSheetId="41">#REF!</definedName>
    <definedName name="fcvsfvzdfgv" localSheetId="4">#REF!</definedName>
    <definedName name="fcvsfvzdfgv" localSheetId="45">#REF!</definedName>
    <definedName name="fcvsfvzdfgv" localSheetId="46">#REF!</definedName>
    <definedName name="fcvsfvzdfgv" localSheetId="47">#REF!</definedName>
    <definedName name="fcvsfvzdfgv" localSheetId="48">#REF!</definedName>
    <definedName name="fcvsfvzdfgv" localSheetId="49">#REF!</definedName>
    <definedName name="fcvsfvzdfgv" localSheetId="50">#REF!</definedName>
    <definedName name="fcvsfvzdfgv" localSheetId="5">#REF!</definedName>
    <definedName name="fcvsfvzdfgv" localSheetId="51">#REF!</definedName>
    <definedName name="fcvsfvzdfgv" localSheetId="52">#REF!</definedName>
    <definedName name="fcvsfvzdfgv" localSheetId="53">#REF!</definedName>
    <definedName name="fcvsfvzdfgv" localSheetId="54">#REF!</definedName>
    <definedName name="fcvsfvzdfgv" localSheetId="56">#REF!</definedName>
    <definedName name="fcvsfvzdfgv" localSheetId="57">#REF!</definedName>
    <definedName name="fcvsfvzdfgv" localSheetId="58">#REF!</definedName>
    <definedName name="fcvsfvzdfgv" localSheetId="59">#REF!</definedName>
    <definedName name="fcvsfvzdfgv" localSheetId="60">#REF!</definedName>
    <definedName name="fcvsfvzdfgv" localSheetId="61">#REF!</definedName>
    <definedName name="fcvsfvzdfgv" localSheetId="62">#REF!</definedName>
    <definedName name="fcvsfvzdfgv" localSheetId="63">#REF!</definedName>
    <definedName name="fcvsfvzdfgv" localSheetId="6">#REF!</definedName>
    <definedName name="fcvsfvzdfgv" localSheetId="64">#REF!</definedName>
    <definedName name="fcvsfvzdfgv" localSheetId="65">#REF!</definedName>
    <definedName name="fcvsfvzdfgv" localSheetId="66">#REF!</definedName>
    <definedName name="fcvsfvzdfgv" localSheetId="67">#REF!</definedName>
    <definedName name="fcvsfvzdfgv" localSheetId="68">#REF!</definedName>
    <definedName name="fcvsfvzdfgv" localSheetId="69">#REF!</definedName>
    <definedName name="fcvsfvzdfgv" localSheetId="71">#REF!</definedName>
    <definedName name="fcvsfvzdfgv" localSheetId="72">#REF!</definedName>
    <definedName name="fcvsfvzdfgv" localSheetId="73">#REF!</definedName>
    <definedName name="fcvsfvzdfgv" localSheetId="7">#REF!</definedName>
    <definedName name="fcvsfvzdfgv" localSheetId="74">#REF!</definedName>
    <definedName name="fcvsfvzdfgv" localSheetId="75">#REF!</definedName>
    <definedName name="fcvsfvzdfgv" localSheetId="76">#REF!</definedName>
    <definedName name="fcvsfvzdfgv" localSheetId="77">#REF!</definedName>
    <definedName name="fcvsfvzdfgv" localSheetId="78">#REF!</definedName>
    <definedName name="fcvsfvzdfgv" localSheetId="79">#REF!</definedName>
    <definedName name="fcvsfvzdfgv" localSheetId="8">#REF!</definedName>
    <definedName name="fcvsfvzdfgv" localSheetId="9">#REF!</definedName>
    <definedName name="fcvsfvzdfgv">#REF!</definedName>
    <definedName name="fdf" localSheetId="1">#REF!</definedName>
    <definedName name="fdf" localSheetId="10">#REF!</definedName>
    <definedName name="fdf" localSheetId="11">#REF!</definedName>
    <definedName name="fdf" localSheetId="12">#REF!</definedName>
    <definedName name="fdf" localSheetId="13">#REF!</definedName>
    <definedName name="fdf" localSheetId="15">#REF!</definedName>
    <definedName name="fdf" localSheetId="16">#REF!</definedName>
    <definedName name="fdf" localSheetId="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28">#REF!</definedName>
    <definedName name="fdf" localSheetId="29">#REF!</definedName>
    <definedName name="fdf" localSheetId="3">#REF!</definedName>
    <definedName name="fdf" localSheetId="31">#REF!</definedName>
    <definedName name="fdf" localSheetId="32">#REF!</definedName>
    <definedName name="fdf" localSheetId="33">#REF!</definedName>
    <definedName name="fdf" localSheetId="34">#REF!</definedName>
    <definedName name="fdf" localSheetId="37">#REF!</definedName>
    <definedName name="fdf" localSheetId="41">#REF!</definedName>
    <definedName name="fdf" localSheetId="4">#REF!</definedName>
    <definedName name="fdf" localSheetId="45">#REF!</definedName>
    <definedName name="fdf" localSheetId="46">#REF!</definedName>
    <definedName name="fdf" localSheetId="47">#REF!</definedName>
    <definedName name="fdf" localSheetId="48">#REF!</definedName>
    <definedName name="fdf" localSheetId="49">#REF!</definedName>
    <definedName name="fdf" localSheetId="50">#REF!</definedName>
    <definedName name="fdf" localSheetId="5">#REF!</definedName>
    <definedName name="fdf" localSheetId="51">#REF!</definedName>
    <definedName name="fdf" localSheetId="52">#REF!</definedName>
    <definedName name="fdf" localSheetId="53">#REF!</definedName>
    <definedName name="fdf" localSheetId="54">#REF!</definedName>
    <definedName name="fdf" localSheetId="56">#REF!</definedName>
    <definedName name="fdf" localSheetId="57">#REF!</definedName>
    <definedName name="fdf" localSheetId="58">#REF!</definedName>
    <definedName name="fdf" localSheetId="59">#REF!</definedName>
    <definedName name="fdf" localSheetId="60">#REF!</definedName>
    <definedName name="fdf" localSheetId="61">#REF!</definedName>
    <definedName name="fdf" localSheetId="62">#REF!</definedName>
    <definedName name="fdf" localSheetId="63">#REF!</definedName>
    <definedName name="fdf" localSheetId="6">#REF!</definedName>
    <definedName name="fdf" localSheetId="64">#REF!</definedName>
    <definedName name="fdf" localSheetId="65">#REF!</definedName>
    <definedName name="fdf" localSheetId="66">#REF!</definedName>
    <definedName name="fdf" localSheetId="67">#REF!</definedName>
    <definedName name="fdf" localSheetId="68">#REF!</definedName>
    <definedName name="fdf" localSheetId="69">#REF!</definedName>
    <definedName name="fdf" localSheetId="71">#REF!</definedName>
    <definedName name="fdf" localSheetId="72">#REF!</definedName>
    <definedName name="fdf" localSheetId="73">#REF!</definedName>
    <definedName name="fdf" localSheetId="7">#REF!</definedName>
    <definedName name="fdf" localSheetId="74">#REF!</definedName>
    <definedName name="fdf" localSheetId="75">#REF!</definedName>
    <definedName name="fdf" localSheetId="76">#REF!</definedName>
    <definedName name="fdf" localSheetId="77">#REF!</definedName>
    <definedName name="fdf" localSheetId="78">#REF!</definedName>
    <definedName name="fdf" localSheetId="79">#REF!</definedName>
    <definedName name="fdf" localSheetId="8">#REF!</definedName>
    <definedName name="fdf" localSheetId="9">#REF!</definedName>
    <definedName name="fdf">#REF!</definedName>
    <definedName name="fdg" localSheetId="1">#REF!</definedName>
    <definedName name="fdg" localSheetId="10">#REF!</definedName>
    <definedName name="fdg" localSheetId="11">#REF!</definedName>
    <definedName name="fdg" localSheetId="12">#REF!</definedName>
    <definedName name="fdg" localSheetId="13">#REF!</definedName>
    <definedName name="fdg" localSheetId="15">#REF!</definedName>
    <definedName name="fdg" localSheetId="16">#REF!</definedName>
    <definedName name="fdg" localSheetId="2">#REF!</definedName>
    <definedName name="fdg" localSheetId="23">#REF!</definedName>
    <definedName name="fdg" localSheetId="24">#REF!</definedName>
    <definedName name="fdg" localSheetId="25">#REF!</definedName>
    <definedName name="fdg" localSheetId="26">#REF!</definedName>
    <definedName name="fdg" localSheetId="27">#REF!</definedName>
    <definedName name="fdg" localSheetId="28">#REF!</definedName>
    <definedName name="fdg" localSheetId="29">#REF!</definedName>
    <definedName name="fdg" localSheetId="3">#REF!</definedName>
    <definedName name="fdg" localSheetId="31">#REF!</definedName>
    <definedName name="fdg" localSheetId="32">#REF!</definedName>
    <definedName name="fdg" localSheetId="33">#REF!</definedName>
    <definedName name="fdg" localSheetId="34">#REF!</definedName>
    <definedName name="fdg" localSheetId="37">#REF!</definedName>
    <definedName name="fdg" localSheetId="41">#REF!</definedName>
    <definedName name="fdg" localSheetId="4">#REF!</definedName>
    <definedName name="fdg" localSheetId="45">#REF!</definedName>
    <definedName name="fdg" localSheetId="46">#REF!</definedName>
    <definedName name="fdg" localSheetId="47">#REF!</definedName>
    <definedName name="fdg" localSheetId="48">#REF!</definedName>
    <definedName name="fdg" localSheetId="49">#REF!</definedName>
    <definedName name="fdg" localSheetId="50">#REF!</definedName>
    <definedName name="fdg" localSheetId="5">#REF!</definedName>
    <definedName name="fdg" localSheetId="51">#REF!</definedName>
    <definedName name="fdg" localSheetId="52">#REF!</definedName>
    <definedName name="fdg" localSheetId="53">#REF!</definedName>
    <definedName name="fdg" localSheetId="54">#REF!</definedName>
    <definedName name="fdg" localSheetId="56">#REF!</definedName>
    <definedName name="fdg" localSheetId="57">#REF!</definedName>
    <definedName name="fdg" localSheetId="58">#REF!</definedName>
    <definedName name="fdg" localSheetId="59">#REF!</definedName>
    <definedName name="fdg" localSheetId="60">#REF!</definedName>
    <definedName name="fdg" localSheetId="61">#REF!</definedName>
    <definedName name="fdg" localSheetId="62">#REF!</definedName>
    <definedName name="fdg" localSheetId="63">#REF!</definedName>
    <definedName name="fdg" localSheetId="6">#REF!</definedName>
    <definedName name="fdg" localSheetId="64">#REF!</definedName>
    <definedName name="fdg" localSheetId="65">#REF!</definedName>
    <definedName name="fdg" localSheetId="66">#REF!</definedName>
    <definedName name="fdg" localSheetId="67">#REF!</definedName>
    <definedName name="fdg" localSheetId="68">#REF!</definedName>
    <definedName name="fdg" localSheetId="69">#REF!</definedName>
    <definedName name="fdg" localSheetId="71">#REF!</definedName>
    <definedName name="fdg" localSheetId="72">#REF!</definedName>
    <definedName name="fdg" localSheetId="73">#REF!</definedName>
    <definedName name="fdg" localSheetId="7">#REF!</definedName>
    <definedName name="fdg" localSheetId="74">#REF!</definedName>
    <definedName name="fdg" localSheetId="75">#REF!</definedName>
    <definedName name="fdg" localSheetId="76">#REF!</definedName>
    <definedName name="fdg" localSheetId="77">#REF!</definedName>
    <definedName name="fdg" localSheetId="78">#REF!</definedName>
    <definedName name="fdg" localSheetId="79">#REF!</definedName>
    <definedName name="fdg" localSheetId="8">#REF!</definedName>
    <definedName name="fdg" localSheetId="9">#REF!</definedName>
    <definedName name="fdg">#REF!</definedName>
    <definedName name="Feb_50" localSheetId="1">#REF!</definedName>
    <definedName name="Feb_50" localSheetId="11">#REF!</definedName>
    <definedName name="Feb_50" localSheetId="12">#REF!</definedName>
    <definedName name="Feb_50" localSheetId="13">#REF!</definedName>
    <definedName name="Feb_50" localSheetId="23">#REF!</definedName>
    <definedName name="Feb_50" localSheetId="24">#REF!</definedName>
    <definedName name="Feb_50" localSheetId="26">#REF!</definedName>
    <definedName name="Feb_50" localSheetId="28">#REF!</definedName>
    <definedName name="Feb_50" localSheetId="29">#REF!</definedName>
    <definedName name="Feb_50" localSheetId="31">#REF!</definedName>
    <definedName name="Feb_50" localSheetId="41">#REF!</definedName>
    <definedName name="Feb_50" localSheetId="4">#REF!</definedName>
    <definedName name="Feb_50" localSheetId="46">#REF!</definedName>
    <definedName name="Feb_50" localSheetId="47">#REF!</definedName>
    <definedName name="Feb_50" localSheetId="48">#REF!</definedName>
    <definedName name="Feb_50" localSheetId="49">#REF!</definedName>
    <definedName name="Feb_50" localSheetId="50">#REF!</definedName>
    <definedName name="Feb_50" localSheetId="51">#REF!</definedName>
    <definedName name="Feb_50" localSheetId="53">#REF!</definedName>
    <definedName name="Feb_50" localSheetId="54">#REF!</definedName>
    <definedName name="Feb_50" localSheetId="56">#REF!</definedName>
    <definedName name="Feb_50" localSheetId="57">#REF!</definedName>
    <definedName name="Feb_50" localSheetId="58">#REF!</definedName>
    <definedName name="Feb_50" localSheetId="60">#REF!</definedName>
    <definedName name="Feb_50" localSheetId="61">#REF!</definedName>
    <definedName name="Feb_50" localSheetId="62">#REF!</definedName>
    <definedName name="Feb_50" localSheetId="63">#REF!</definedName>
    <definedName name="Feb_50" localSheetId="64">#REF!</definedName>
    <definedName name="Feb_50" localSheetId="66">#REF!</definedName>
    <definedName name="Feb_50" localSheetId="67">#REF!</definedName>
    <definedName name="Feb_50" localSheetId="68">#REF!</definedName>
    <definedName name="Feb_50" localSheetId="69">#REF!</definedName>
    <definedName name="Feb_50" localSheetId="71">#REF!</definedName>
    <definedName name="Feb_50" localSheetId="72">#REF!</definedName>
    <definedName name="Feb_50" localSheetId="73">#REF!</definedName>
    <definedName name="Feb_50">#REF!</definedName>
    <definedName name="Feb_51" localSheetId="1">#REF!</definedName>
    <definedName name="Feb_51" localSheetId="11">#REF!</definedName>
    <definedName name="Feb_51" localSheetId="12">#REF!</definedName>
    <definedName name="Feb_51" localSheetId="13">#REF!</definedName>
    <definedName name="Feb_51" localSheetId="23">#REF!</definedName>
    <definedName name="Feb_51" localSheetId="24">#REF!</definedName>
    <definedName name="Feb_51" localSheetId="26">#REF!</definedName>
    <definedName name="Feb_51" localSheetId="28">#REF!</definedName>
    <definedName name="Feb_51" localSheetId="29">#REF!</definedName>
    <definedName name="Feb_51" localSheetId="31">#REF!</definedName>
    <definedName name="Feb_51" localSheetId="41">#REF!</definedName>
    <definedName name="Feb_51" localSheetId="4">#REF!</definedName>
    <definedName name="Feb_51" localSheetId="46">#REF!</definedName>
    <definedName name="Feb_51" localSheetId="47">#REF!</definedName>
    <definedName name="Feb_51" localSheetId="48">#REF!</definedName>
    <definedName name="Feb_51" localSheetId="49">#REF!</definedName>
    <definedName name="Feb_51" localSheetId="50">#REF!</definedName>
    <definedName name="Feb_51" localSheetId="51">#REF!</definedName>
    <definedName name="Feb_51" localSheetId="53">#REF!</definedName>
    <definedName name="Feb_51" localSheetId="54">#REF!</definedName>
    <definedName name="Feb_51" localSheetId="56">#REF!</definedName>
    <definedName name="Feb_51" localSheetId="57">#REF!</definedName>
    <definedName name="Feb_51" localSheetId="58">#REF!</definedName>
    <definedName name="Feb_51" localSheetId="60">#REF!</definedName>
    <definedName name="Feb_51" localSheetId="61">#REF!</definedName>
    <definedName name="Feb_51" localSheetId="62">#REF!</definedName>
    <definedName name="Feb_51" localSheetId="63">#REF!</definedName>
    <definedName name="Feb_51" localSheetId="64">#REF!</definedName>
    <definedName name="Feb_51" localSheetId="66">#REF!</definedName>
    <definedName name="Feb_51" localSheetId="67">#REF!</definedName>
    <definedName name="Feb_51" localSheetId="68">#REF!</definedName>
    <definedName name="Feb_51" localSheetId="69">#REF!</definedName>
    <definedName name="Feb_51" localSheetId="71">#REF!</definedName>
    <definedName name="Feb_51" localSheetId="72">#REF!</definedName>
    <definedName name="Feb_51" localSheetId="73">#REF!</definedName>
    <definedName name="Feb_51">#REF!</definedName>
    <definedName name="Feb_52" localSheetId="1">#REF!</definedName>
    <definedName name="Feb_52" localSheetId="11">#REF!</definedName>
    <definedName name="Feb_52" localSheetId="12">#REF!</definedName>
    <definedName name="Feb_52" localSheetId="13">#REF!</definedName>
    <definedName name="Feb_52" localSheetId="23">#REF!</definedName>
    <definedName name="Feb_52" localSheetId="24">#REF!</definedName>
    <definedName name="Feb_52" localSheetId="26">#REF!</definedName>
    <definedName name="Feb_52" localSheetId="28">#REF!</definedName>
    <definedName name="Feb_52" localSheetId="29">#REF!</definedName>
    <definedName name="Feb_52" localSheetId="31">#REF!</definedName>
    <definedName name="Feb_52" localSheetId="41">#REF!</definedName>
    <definedName name="Feb_52" localSheetId="4">#REF!</definedName>
    <definedName name="Feb_52" localSheetId="46">#REF!</definedName>
    <definedName name="Feb_52" localSheetId="47">#REF!</definedName>
    <definedName name="Feb_52" localSheetId="48">#REF!</definedName>
    <definedName name="Feb_52" localSheetId="49">#REF!</definedName>
    <definedName name="Feb_52" localSheetId="50">#REF!</definedName>
    <definedName name="Feb_52" localSheetId="51">#REF!</definedName>
    <definedName name="Feb_52" localSheetId="53">#REF!</definedName>
    <definedName name="Feb_52" localSheetId="54">#REF!</definedName>
    <definedName name="Feb_52" localSheetId="56">#REF!</definedName>
    <definedName name="Feb_52" localSheetId="57">#REF!</definedName>
    <definedName name="Feb_52" localSheetId="58">#REF!</definedName>
    <definedName name="Feb_52" localSheetId="60">#REF!</definedName>
    <definedName name="Feb_52" localSheetId="61">#REF!</definedName>
    <definedName name="Feb_52" localSheetId="62">#REF!</definedName>
    <definedName name="Feb_52" localSheetId="63">#REF!</definedName>
    <definedName name="Feb_52" localSheetId="64">#REF!</definedName>
    <definedName name="Feb_52" localSheetId="66">#REF!</definedName>
    <definedName name="Feb_52" localSheetId="67">#REF!</definedName>
    <definedName name="Feb_52" localSheetId="68">#REF!</definedName>
    <definedName name="Feb_52" localSheetId="69">#REF!</definedName>
    <definedName name="Feb_52" localSheetId="71">#REF!</definedName>
    <definedName name="Feb_52" localSheetId="72">#REF!</definedName>
    <definedName name="Feb_52" localSheetId="73">#REF!</definedName>
    <definedName name="Feb_52">#REF!</definedName>
    <definedName name="Feb_53" localSheetId="1">#REF!</definedName>
    <definedName name="Feb_53" localSheetId="11">#REF!</definedName>
    <definedName name="Feb_53" localSheetId="12">#REF!</definedName>
    <definedName name="Feb_53" localSheetId="13">#REF!</definedName>
    <definedName name="Feb_53" localSheetId="23">#REF!</definedName>
    <definedName name="Feb_53" localSheetId="24">#REF!</definedName>
    <definedName name="Feb_53" localSheetId="26">#REF!</definedName>
    <definedName name="Feb_53" localSheetId="28">#REF!</definedName>
    <definedName name="Feb_53" localSheetId="29">#REF!</definedName>
    <definedName name="Feb_53" localSheetId="31">#REF!</definedName>
    <definedName name="Feb_53" localSheetId="41">#REF!</definedName>
    <definedName name="Feb_53" localSheetId="4">#REF!</definedName>
    <definedName name="Feb_53" localSheetId="46">#REF!</definedName>
    <definedName name="Feb_53" localSheetId="47">#REF!</definedName>
    <definedName name="Feb_53" localSheetId="48">#REF!</definedName>
    <definedName name="Feb_53" localSheetId="49">#REF!</definedName>
    <definedName name="Feb_53" localSheetId="50">#REF!</definedName>
    <definedName name="Feb_53" localSheetId="51">#REF!</definedName>
    <definedName name="Feb_53" localSheetId="53">#REF!</definedName>
    <definedName name="Feb_53" localSheetId="54">#REF!</definedName>
    <definedName name="Feb_53" localSheetId="56">#REF!</definedName>
    <definedName name="Feb_53" localSheetId="57">#REF!</definedName>
    <definedName name="Feb_53" localSheetId="58">#REF!</definedName>
    <definedName name="Feb_53" localSheetId="60">#REF!</definedName>
    <definedName name="Feb_53" localSheetId="61">#REF!</definedName>
    <definedName name="Feb_53" localSheetId="62">#REF!</definedName>
    <definedName name="Feb_53" localSheetId="63">#REF!</definedName>
    <definedName name="Feb_53" localSheetId="64">#REF!</definedName>
    <definedName name="Feb_53" localSheetId="66">#REF!</definedName>
    <definedName name="Feb_53" localSheetId="67">#REF!</definedName>
    <definedName name="Feb_53" localSheetId="68">#REF!</definedName>
    <definedName name="Feb_53" localSheetId="69">#REF!</definedName>
    <definedName name="Feb_53" localSheetId="71">#REF!</definedName>
    <definedName name="Feb_53" localSheetId="72">#REF!</definedName>
    <definedName name="Feb_53" localSheetId="73">#REF!</definedName>
    <definedName name="Feb_53">#REF!</definedName>
    <definedName name="Feb_54" localSheetId="1">#REF!</definedName>
    <definedName name="Feb_54" localSheetId="11">#REF!</definedName>
    <definedName name="Feb_54" localSheetId="12">#REF!</definedName>
    <definedName name="Feb_54" localSheetId="13">#REF!</definedName>
    <definedName name="Feb_54" localSheetId="23">#REF!</definedName>
    <definedName name="Feb_54" localSheetId="24">#REF!</definedName>
    <definedName name="Feb_54" localSheetId="26">#REF!</definedName>
    <definedName name="Feb_54" localSheetId="28">#REF!</definedName>
    <definedName name="Feb_54" localSheetId="29">#REF!</definedName>
    <definedName name="Feb_54" localSheetId="31">#REF!</definedName>
    <definedName name="Feb_54" localSheetId="41">#REF!</definedName>
    <definedName name="Feb_54" localSheetId="4">#REF!</definedName>
    <definedName name="Feb_54" localSheetId="46">#REF!</definedName>
    <definedName name="Feb_54" localSheetId="47">#REF!</definedName>
    <definedName name="Feb_54" localSheetId="48">#REF!</definedName>
    <definedName name="Feb_54" localSheetId="49">#REF!</definedName>
    <definedName name="Feb_54" localSheetId="50">#REF!</definedName>
    <definedName name="Feb_54" localSheetId="51">#REF!</definedName>
    <definedName name="Feb_54" localSheetId="53">#REF!</definedName>
    <definedName name="Feb_54" localSheetId="54">#REF!</definedName>
    <definedName name="Feb_54" localSheetId="56">#REF!</definedName>
    <definedName name="Feb_54" localSheetId="57">#REF!</definedName>
    <definedName name="Feb_54" localSheetId="58">#REF!</definedName>
    <definedName name="Feb_54" localSheetId="60">#REF!</definedName>
    <definedName name="Feb_54" localSheetId="61">#REF!</definedName>
    <definedName name="Feb_54" localSheetId="62">#REF!</definedName>
    <definedName name="Feb_54" localSheetId="63">#REF!</definedName>
    <definedName name="Feb_54" localSheetId="64">#REF!</definedName>
    <definedName name="Feb_54" localSheetId="66">#REF!</definedName>
    <definedName name="Feb_54" localSheetId="67">#REF!</definedName>
    <definedName name="Feb_54" localSheetId="68">#REF!</definedName>
    <definedName name="Feb_54" localSheetId="69">#REF!</definedName>
    <definedName name="Feb_54" localSheetId="71">#REF!</definedName>
    <definedName name="Feb_54" localSheetId="72">#REF!</definedName>
    <definedName name="Feb_54" localSheetId="73">#REF!</definedName>
    <definedName name="Feb_54">#REF!</definedName>
    <definedName name="Feb_55" localSheetId="1">#REF!</definedName>
    <definedName name="Feb_55" localSheetId="11">#REF!</definedName>
    <definedName name="Feb_55" localSheetId="12">#REF!</definedName>
    <definedName name="Feb_55" localSheetId="13">#REF!</definedName>
    <definedName name="Feb_55" localSheetId="23">#REF!</definedName>
    <definedName name="Feb_55" localSheetId="24">#REF!</definedName>
    <definedName name="Feb_55" localSheetId="26">#REF!</definedName>
    <definedName name="Feb_55" localSheetId="28">#REF!</definedName>
    <definedName name="Feb_55" localSheetId="29">#REF!</definedName>
    <definedName name="Feb_55" localSheetId="31">#REF!</definedName>
    <definedName name="Feb_55" localSheetId="41">#REF!</definedName>
    <definedName name="Feb_55" localSheetId="4">#REF!</definedName>
    <definedName name="Feb_55" localSheetId="46">#REF!</definedName>
    <definedName name="Feb_55" localSheetId="47">#REF!</definedName>
    <definedName name="Feb_55" localSheetId="48">#REF!</definedName>
    <definedName name="Feb_55" localSheetId="49">#REF!</definedName>
    <definedName name="Feb_55" localSheetId="50">#REF!</definedName>
    <definedName name="Feb_55" localSheetId="51">#REF!</definedName>
    <definedName name="Feb_55" localSheetId="53">#REF!</definedName>
    <definedName name="Feb_55" localSheetId="54">#REF!</definedName>
    <definedName name="Feb_55" localSheetId="56">#REF!</definedName>
    <definedName name="Feb_55" localSheetId="57">#REF!</definedName>
    <definedName name="Feb_55" localSheetId="58">#REF!</definedName>
    <definedName name="Feb_55" localSheetId="60">#REF!</definedName>
    <definedName name="Feb_55" localSheetId="61">#REF!</definedName>
    <definedName name="Feb_55" localSheetId="62">#REF!</definedName>
    <definedName name="Feb_55" localSheetId="63">#REF!</definedName>
    <definedName name="Feb_55" localSheetId="64">#REF!</definedName>
    <definedName name="Feb_55" localSheetId="66">#REF!</definedName>
    <definedName name="Feb_55" localSheetId="67">#REF!</definedName>
    <definedName name="Feb_55" localSheetId="68">#REF!</definedName>
    <definedName name="Feb_55" localSheetId="69">#REF!</definedName>
    <definedName name="Feb_55" localSheetId="71">#REF!</definedName>
    <definedName name="Feb_55" localSheetId="72">#REF!</definedName>
    <definedName name="Feb_55" localSheetId="73">#REF!</definedName>
    <definedName name="Feb_55">#REF!</definedName>
    <definedName name="Feb_56" localSheetId="1">#REF!</definedName>
    <definedName name="Feb_56" localSheetId="11">#REF!</definedName>
    <definedName name="Feb_56" localSheetId="12">#REF!</definedName>
    <definedName name="Feb_56" localSheetId="13">#REF!</definedName>
    <definedName name="Feb_56" localSheetId="23">#REF!</definedName>
    <definedName name="Feb_56" localSheetId="24">#REF!</definedName>
    <definedName name="Feb_56" localSheetId="26">#REF!</definedName>
    <definedName name="Feb_56" localSheetId="28">#REF!</definedName>
    <definedName name="Feb_56" localSheetId="29">#REF!</definedName>
    <definedName name="Feb_56" localSheetId="31">#REF!</definedName>
    <definedName name="Feb_56" localSheetId="41">#REF!</definedName>
    <definedName name="Feb_56" localSheetId="4">#REF!</definedName>
    <definedName name="Feb_56" localSheetId="46">#REF!</definedName>
    <definedName name="Feb_56" localSheetId="47">#REF!</definedName>
    <definedName name="Feb_56" localSheetId="48">#REF!</definedName>
    <definedName name="Feb_56" localSheetId="49">#REF!</definedName>
    <definedName name="Feb_56" localSheetId="50">#REF!</definedName>
    <definedName name="Feb_56" localSheetId="51">#REF!</definedName>
    <definedName name="Feb_56" localSheetId="53">#REF!</definedName>
    <definedName name="Feb_56" localSheetId="54">#REF!</definedName>
    <definedName name="Feb_56" localSheetId="56">#REF!</definedName>
    <definedName name="Feb_56" localSheetId="57">#REF!</definedName>
    <definedName name="Feb_56" localSheetId="58">#REF!</definedName>
    <definedName name="Feb_56" localSheetId="60">#REF!</definedName>
    <definedName name="Feb_56" localSheetId="61">#REF!</definedName>
    <definedName name="Feb_56" localSheetId="62">#REF!</definedName>
    <definedName name="Feb_56" localSheetId="63">#REF!</definedName>
    <definedName name="Feb_56" localSheetId="64">#REF!</definedName>
    <definedName name="Feb_56" localSheetId="66">#REF!</definedName>
    <definedName name="Feb_56" localSheetId="67">#REF!</definedName>
    <definedName name="Feb_56" localSheetId="68">#REF!</definedName>
    <definedName name="Feb_56" localSheetId="69">#REF!</definedName>
    <definedName name="Feb_56" localSheetId="71">#REF!</definedName>
    <definedName name="Feb_56" localSheetId="72">#REF!</definedName>
    <definedName name="Feb_56" localSheetId="73">#REF!</definedName>
    <definedName name="Feb_56">#REF!</definedName>
    <definedName name="Feb_57" localSheetId="1">#REF!</definedName>
    <definedName name="Feb_57" localSheetId="11">#REF!</definedName>
    <definedName name="Feb_57" localSheetId="12">#REF!</definedName>
    <definedName name="Feb_57" localSheetId="13">#REF!</definedName>
    <definedName name="Feb_57" localSheetId="23">#REF!</definedName>
    <definedName name="Feb_57" localSheetId="24">#REF!</definedName>
    <definedName name="Feb_57" localSheetId="26">#REF!</definedName>
    <definedName name="Feb_57" localSheetId="28">#REF!</definedName>
    <definedName name="Feb_57" localSheetId="29">#REF!</definedName>
    <definedName name="Feb_57" localSheetId="31">#REF!</definedName>
    <definedName name="Feb_57" localSheetId="41">#REF!</definedName>
    <definedName name="Feb_57" localSheetId="4">#REF!</definedName>
    <definedName name="Feb_57" localSheetId="46">#REF!</definedName>
    <definedName name="Feb_57" localSheetId="47">#REF!</definedName>
    <definedName name="Feb_57" localSheetId="48">#REF!</definedName>
    <definedName name="Feb_57" localSheetId="49">#REF!</definedName>
    <definedName name="Feb_57" localSheetId="50">#REF!</definedName>
    <definedName name="Feb_57" localSheetId="51">#REF!</definedName>
    <definedName name="Feb_57" localSheetId="53">#REF!</definedName>
    <definedName name="Feb_57" localSheetId="54">#REF!</definedName>
    <definedName name="Feb_57" localSheetId="56">#REF!</definedName>
    <definedName name="Feb_57" localSheetId="57">#REF!</definedName>
    <definedName name="Feb_57" localSheetId="58">#REF!</definedName>
    <definedName name="Feb_57" localSheetId="60">#REF!</definedName>
    <definedName name="Feb_57" localSheetId="61">#REF!</definedName>
    <definedName name="Feb_57" localSheetId="62">#REF!</definedName>
    <definedName name="Feb_57" localSheetId="63">#REF!</definedName>
    <definedName name="Feb_57" localSheetId="64">#REF!</definedName>
    <definedName name="Feb_57" localSheetId="66">#REF!</definedName>
    <definedName name="Feb_57" localSheetId="67">#REF!</definedName>
    <definedName name="Feb_57" localSheetId="68">#REF!</definedName>
    <definedName name="Feb_57" localSheetId="69">#REF!</definedName>
    <definedName name="Feb_57" localSheetId="71">#REF!</definedName>
    <definedName name="Feb_57" localSheetId="72">#REF!</definedName>
    <definedName name="Feb_57" localSheetId="73">#REF!</definedName>
    <definedName name="Feb_57">#REF!</definedName>
    <definedName name="Feb_58" localSheetId="1">#REF!</definedName>
    <definedName name="Feb_58" localSheetId="11">#REF!</definedName>
    <definedName name="Feb_58" localSheetId="12">#REF!</definedName>
    <definedName name="Feb_58" localSheetId="13">#REF!</definedName>
    <definedName name="Feb_58" localSheetId="23">#REF!</definedName>
    <definedName name="Feb_58" localSheetId="24">#REF!</definedName>
    <definedName name="Feb_58" localSheetId="26">#REF!</definedName>
    <definedName name="Feb_58" localSheetId="28">#REF!</definedName>
    <definedName name="Feb_58" localSheetId="29">#REF!</definedName>
    <definedName name="Feb_58" localSheetId="31">#REF!</definedName>
    <definedName name="Feb_58" localSheetId="41">#REF!</definedName>
    <definedName name="Feb_58" localSheetId="4">#REF!</definedName>
    <definedName name="Feb_58" localSheetId="46">#REF!</definedName>
    <definedName name="Feb_58" localSheetId="47">#REF!</definedName>
    <definedName name="Feb_58" localSheetId="48">#REF!</definedName>
    <definedName name="Feb_58" localSheetId="49">#REF!</definedName>
    <definedName name="Feb_58" localSheetId="50">#REF!</definedName>
    <definedName name="Feb_58" localSheetId="51">#REF!</definedName>
    <definedName name="Feb_58" localSheetId="53">#REF!</definedName>
    <definedName name="Feb_58" localSheetId="54">#REF!</definedName>
    <definedName name="Feb_58" localSheetId="56">#REF!</definedName>
    <definedName name="Feb_58" localSheetId="57">#REF!</definedName>
    <definedName name="Feb_58" localSheetId="58">#REF!</definedName>
    <definedName name="Feb_58" localSheetId="60">#REF!</definedName>
    <definedName name="Feb_58" localSheetId="61">#REF!</definedName>
    <definedName name="Feb_58" localSheetId="62">#REF!</definedName>
    <definedName name="Feb_58" localSheetId="63">#REF!</definedName>
    <definedName name="Feb_58" localSheetId="64">#REF!</definedName>
    <definedName name="Feb_58" localSheetId="66">#REF!</definedName>
    <definedName name="Feb_58" localSheetId="67">#REF!</definedName>
    <definedName name="Feb_58" localSheetId="68">#REF!</definedName>
    <definedName name="Feb_58" localSheetId="69">#REF!</definedName>
    <definedName name="Feb_58" localSheetId="71">#REF!</definedName>
    <definedName name="Feb_58" localSheetId="72">#REF!</definedName>
    <definedName name="Feb_58" localSheetId="73">#REF!</definedName>
    <definedName name="Feb_58">#REF!</definedName>
    <definedName name="Feb_59" localSheetId="1">#REF!</definedName>
    <definedName name="Feb_59" localSheetId="11">#REF!</definedName>
    <definedName name="Feb_59" localSheetId="12">#REF!</definedName>
    <definedName name="Feb_59" localSheetId="13">#REF!</definedName>
    <definedName name="Feb_59" localSheetId="23">#REF!</definedName>
    <definedName name="Feb_59" localSheetId="24">#REF!</definedName>
    <definedName name="Feb_59" localSheetId="26">#REF!</definedName>
    <definedName name="Feb_59" localSheetId="28">#REF!</definedName>
    <definedName name="Feb_59" localSheetId="29">#REF!</definedName>
    <definedName name="Feb_59" localSheetId="31">#REF!</definedName>
    <definedName name="Feb_59" localSheetId="41">#REF!</definedName>
    <definedName name="Feb_59" localSheetId="4">#REF!</definedName>
    <definedName name="Feb_59" localSheetId="46">#REF!</definedName>
    <definedName name="Feb_59" localSheetId="47">#REF!</definedName>
    <definedName name="Feb_59" localSheetId="48">#REF!</definedName>
    <definedName name="Feb_59" localSheetId="49">#REF!</definedName>
    <definedName name="Feb_59" localSheetId="50">#REF!</definedName>
    <definedName name="Feb_59" localSheetId="51">#REF!</definedName>
    <definedName name="Feb_59" localSheetId="53">#REF!</definedName>
    <definedName name="Feb_59" localSheetId="54">#REF!</definedName>
    <definedName name="Feb_59" localSheetId="56">#REF!</definedName>
    <definedName name="Feb_59" localSheetId="57">#REF!</definedName>
    <definedName name="Feb_59" localSheetId="58">#REF!</definedName>
    <definedName name="Feb_59" localSheetId="60">#REF!</definedName>
    <definedName name="Feb_59" localSheetId="61">#REF!</definedName>
    <definedName name="Feb_59" localSheetId="62">#REF!</definedName>
    <definedName name="Feb_59" localSheetId="63">#REF!</definedName>
    <definedName name="Feb_59" localSheetId="64">#REF!</definedName>
    <definedName name="Feb_59" localSheetId="66">#REF!</definedName>
    <definedName name="Feb_59" localSheetId="67">#REF!</definedName>
    <definedName name="Feb_59" localSheetId="68">#REF!</definedName>
    <definedName name="Feb_59" localSheetId="69">#REF!</definedName>
    <definedName name="Feb_59" localSheetId="71">#REF!</definedName>
    <definedName name="Feb_59" localSheetId="72">#REF!</definedName>
    <definedName name="Feb_59" localSheetId="73">#REF!</definedName>
    <definedName name="Feb_59">#REF!</definedName>
    <definedName name="Feb_60" localSheetId="1">#REF!</definedName>
    <definedName name="Feb_60" localSheetId="11">#REF!</definedName>
    <definedName name="Feb_60" localSheetId="12">#REF!</definedName>
    <definedName name="Feb_60" localSheetId="13">#REF!</definedName>
    <definedName name="Feb_60" localSheetId="23">#REF!</definedName>
    <definedName name="Feb_60" localSheetId="24">#REF!</definedName>
    <definedName name="Feb_60" localSheetId="26">#REF!</definedName>
    <definedName name="Feb_60" localSheetId="28">#REF!</definedName>
    <definedName name="Feb_60" localSheetId="29">#REF!</definedName>
    <definedName name="Feb_60" localSheetId="31">#REF!</definedName>
    <definedName name="Feb_60" localSheetId="41">#REF!</definedName>
    <definedName name="Feb_60" localSheetId="4">#REF!</definedName>
    <definedName name="Feb_60" localSheetId="46">#REF!</definedName>
    <definedName name="Feb_60" localSheetId="47">#REF!</definedName>
    <definedName name="Feb_60" localSheetId="48">#REF!</definedName>
    <definedName name="Feb_60" localSheetId="49">#REF!</definedName>
    <definedName name="Feb_60" localSheetId="50">#REF!</definedName>
    <definedName name="Feb_60" localSheetId="51">#REF!</definedName>
    <definedName name="Feb_60" localSheetId="53">#REF!</definedName>
    <definedName name="Feb_60" localSheetId="54">#REF!</definedName>
    <definedName name="Feb_60" localSheetId="56">#REF!</definedName>
    <definedName name="Feb_60" localSheetId="57">#REF!</definedName>
    <definedName name="Feb_60" localSheetId="58">#REF!</definedName>
    <definedName name="Feb_60" localSheetId="60">#REF!</definedName>
    <definedName name="Feb_60" localSheetId="61">#REF!</definedName>
    <definedName name="Feb_60" localSheetId="62">#REF!</definedName>
    <definedName name="Feb_60" localSheetId="63">#REF!</definedName>
    <definedName name="Feb_60" localSheetId="64">#REF!</definedName>
    <definedName name="Feb_60" localSheetId="66">#REF!</definedName>
    <definedName name="Feb_60" localSheetId="67">#REF!</definedName>
    <definedName name="Feb_60" localSheetId="68">#REF!</definedName>
    <definedName name="Feb_60" localSheetId="69">#REF!</definedName>
    <definedName name="Feb_60" localSheetId="71">#REF!</definedName>
    <definedName name="Feb_60" localSheetId="72">#REF!</definedName>
    <definedName name="Feb_60" localSheetId="73">#REF!</definedName>
    <definedName name="Feb_60">#REF!</definedName>
    <definedName name="Feb_61" localSheetId="1">#REF!</definedName>
    <definedName name="Feb_61" localSheetId="11">#REF!</definedName>
    <definedName name="Feb_61" localSheetId="12">#REF!</definedName>
    <definedName name="Feb_61" localSheetId="13">#REF!</definedName>
    <definedName name="Feb_61" localSheetId="23">#REF!</definedName>
    <definedName name="Feb_61" localSheetId="24">#REF!</definedName>
    <definedName name="Feb_61" localSheetId="26">#REF!</definedName>
    <definedName name="Feb_61" localSheetId="28">#REF!</definedName>
    <definedName name="Feb_61" localSheetId="29">#REF!</definedName>
    <definedName name="Feb_61" localSheetId="31">#REF!</definedName>
    <definedName name="Feb_61" localSheetId="41">#REF!</definedName>
    <definedName name="Feb_61" localSheetId="4">#REF!</definedName>
    <definedName name="Feb_61" localSheetId="46">#REF!</definedName>
    <definedName name="Feb_61" localSheetId="47">#REF!</definedName>
    <definedName name="Feb_61" localSheetId="48">#REF!</definedName>
    <definedName name="Feb_61" localSheetId="49">#REF!</definedName>
    <definedName name="Feb_61" localSheetId="50">#REF!</definedName>
    <definedName name="Feb_61" localSheetId="51">#REF!</definedName>
    <definedName name="Feb_61" localSheetId="53">#REF!</definedName>
    <definedName name="Feb_61" localSheetId="54">#REF!</definedName>
    <definedName name="Feb_61" localSheetId="56">#REF!</definedName>
    <definedName name="Feb_61" localSheetId="57">#REF!</definedName>
    <definedName name="Feb_61" localSheetId="58">#REF!</definedName>
    <definedName name="Feb_61" localSheetId="60">#REF!</definedName>
    <definedName name="Feb_61" localSheetId="61">#REF!</definedName>
    <definedName name="Feb_61" localSheetId="62">#REF!</definedName>
    <definedName name="Feb_61" localSheetId="63">#REF!</definedName>
    <definedName name="Feb_61" localSheetId="64">#REF!</definedName>
    <definedName name="Feb_61" localSheetId="66">#REF!</definedName>
    <definedName name="Feb_61" localSheetId="67">#REF!</definedName>
    <definedName name="Feb_61" localSheetId="68">#REF!</definedName>
    <definedName name="Feb_61" localSheetId="69">#REF!</definedName>
    <definedName name="Feb_61" localSheetId="71">#REF!</definedName>
    <definedName name="Feb_61" localSheetId="72">#REF!</definedName>
    <definedName name="Feb_61" localSheetId="73">#REF!</definedName>
    <definedName name="Feb_61">#REF!</definedName>
    <definedName name="Feb_62" localSheetId="1">#REF!</definedName>
    <definedName name="Feb_62" localSheetId="11">#REF!</definedName>
    <definedName name="Feb_62" localSheetId="12">#REF!</definedName>
    <definedName name="Feb_62" localSheetId="13">#REF!</definedName>
    <definedName name="Feb_62" localSheetId="23">#REF!</definedName>
    <definedName name="Feb_62" localSheetId="24">#REF!</definedName>
    <definedName name="Feb_62" localSheetId="26">#REF!</definedName>
    <definedName name="Feb_62" localSheetId="28">#REF!</definedName>
    <definedName name="Feb_62" localSheetId="29">#REF!</definedName>
    <definedName name="Feb_62" localSheetId="31">#REF!</definedName>
    <definedName name="Feb_62" localSheetId="41">#REF!</definedName>
    <definedName name="Feb_62" localSheetId="4">#REF!</definedName>
    <definedName name="Feb_62" localSheetId="46">#REF!</definedName>
    <definedName name="Feb_62" localSheetId="47">#REF!</definedName>
    <definedName name="Feb_62" localSheetId="48">#REF!</definedName>
    <definedName name="Feb_62" localSheetId="49">#REF!</definedName>
    <definedName name="Feb_62" localSheetId="50">#REF!</definedName>
    <definedName name="Feb_62" localSheetId="51">#REF!</definedName>
    <definedName name="Feb_62" localSheetId="53">#REF!</definedName>
    <definedName name="Feb_62" localSheetId="54">#REF!</definedName>
    <definedName name="Feb_62" localSheetId="56">#REF!</definedName>
    <definedName name="Feb_62" localSheetId="57">#REF!</definedName>
    <definedName name="Feb_62" localSheetId="58">#REF!</definedName>
    <definedName name="Feb_62" localSheetId="60">#REF!</definedName>
    <definedName name="Feb_62" localSheetId="61">#REF!</definedName>
    <definedName name="Feb_62" localSheetId="62">#REF!</definedName>
    <definedName name="Feb_62" localSheetId="63">#REF!</definedName>
    <definedName name="Feb_62" localSheetId="64">#REF!</definedName>
    <definedName name="Feb_62" localSheetId="66">#REF!</definedName>
    <definedName name="Feb_62" localSheetId="67">#REF!</definedName>
    <definedName name="Feb_62" localSheetId="68">#REF!</definedName>
    <definedName name="Feb_62" localSheetId="69">#REF!</definedName>
    <definedName name="Feb_62" localSheetId="71">#REF!</definedName>
    <definedName name="Feb_62" localSheetId="72">#REF!</definedName>
    <definedName name="Feb_62" localSheetId="73">#REF!</definedName>
    <definedName name="Feb_62">#REF!</definedName>
    <definedName name="Feb_63" localSheetId="1">#REF!</definedName>
    <definedName name="Feb_63" localSheetId="11">#REF!</definedName>
    <definedName name="Feb_63" localSheetId="12">#REF!</definedName>
    <definedName name="Feb_63" localSheetId="13">#REF!</definedName>
    <definedName name="Feb_63" localSheetId="23">#REF!</definedName>
    <definedName name="Feb_63" localSheetId="24">#REF!</definedName>
    <definedName name="Feb_63" localSheetId="26">#REF!</definedName>
    <definedName name="Feb_63" localSheetId="28">#REF!</definedName>
    <definedName name="Feb_63" localSheetId="29">#REF!</definedName>
    <definedName name="Feb_63" localSheetId="31">#REF!</definedName>
    <definedName name="Feb_63" localSheetId="41">#REF!</definedName>
    <definedName name="Feb_63" localSheetId="4">#REF!</definedName>
    <definedName name="Feb_63" localSheetId="46">#REF!</definedName>
    <definedName name="Feb_63" localSheetId="47">#REF!</definedName>
    <definedName name="Feb_63" localSheetId="48">#REF!</definedName>
    <definedName name="Feb_63" localSheetId="49">#REF!</definedName>
    <definedName name="Feb_63" localSheetId="50">#REF!</definedName>
    <definedName name="Feb_63" localSheetId="51">#REF!</definedName>
    <definedName name="Feb_63" localSheetId="53">#REF!</definedName>
    <definedName name="Feb_63" localSheetId="54">#REF!</definedName>
    <definedName name="Feb_63" localSheetId="56">#REF!</definedName>
    <definedName name="Feb_63" localSheetId="57">#REF!</definedName>
    <definedName name="Feb_63" localSheetId="58">#REF!</definedName>
    <definedName name="Feb_63" localSheetId="60">#REF!</definedName>
    <definedName name="Feb_63" localSheetId="61">#REF!</definedName>
    <definedName name="Feb_63" localSheetId="62">#REF!</definedName>
    <definedName name="Feb_63" localSheetId="63">#REF!</definedName>
    <definedName name="Feb_63" localSheetId="64">#REF!</definedName>
    <definedName name="Feb_63" localSheetId="66">#REF!</definedName>
    <definedName name="Feb_63" localSheetId="67">#REF!</definedName>
    <definedName name="Feb_63" localSheetId="68">#REF!</definedName>
    <definedName name="Feb_63" localSheetId="69">#REF!</definedName>
    <definedName name="Feb_63" localSheetId="71">#REF!</definedName>
    <definedName name="Feb_63" localSheetId="72">#REF!</definedName>
    <definedName name="Feb_63" localSheetId="73">#REF!</definedName>
    <definedName name="Feb_63">#REF!</definedName>
    <definedName name="Feb_64" localSheetId="1">#REF!</definedName>
    <definedName name="Feb_64" localSheetId="11">#REF!</definedName>
    <definedName name="Feb_64" localSheetId="12">#REF!</definedName>
    <definedName name="Feb_64" localSheetId="13">#REF!</definedName>
    <definedName name="Feb_64" localSheetId="23">#REF!</definedName>
    <definedName name="Feb_64" localSheetId="24">#REF!</definedName>
    <definedName name="Feb_64" localSheetId="26">#REF!</definedName>
    <definedName name="Feb_64" localSheetId="28">#REF!</definedName>
    <definedName name="Feb_64" localSheetId="29">#REF!</definedName>
    <definedName name="Feb_64" localSheetId="31">#REF!</definedName>
    <definedName name="Feb_64" localSheetId="41">#REF!</definedName>
    <definedName name="Feb_64" localSheetId="4">#REF!</definedName>
    <definedName name="Feb_64" localSheetId="46">#REF!</definedName>
    <definedName name="Feb_64" localSheetId="47">#REF!</definedName>
    <definedName name="Feb_64" localSheetId="48">#REF!</definedName>
    <definedName name="Feb_64" localSheetId="49">#REF!</definedName>
    <definedName name="Feb_64" localSheetId="50">#REF!</definedName>
    <definedName name="Feb_64" localSheetId="51">#REF!</definedName>
    <definedName name="Feb_64" localSheetId="53">#REF!</definedName>
    <definedName name="Feb_64" localSheetId="54">#REF!</definedName>
    <definedName name="Feb_64" localSheetId="56">#REF!</definedName>
    <definedName name="Feb_64" localSheetId="57">#REF!</definedName>
    <definedName name="Feb_64" localSheetId="58">#REF!</definedName>
    <definedName name="Feb_64" localSheetId="60">#REF!</definedName>
    <definedName name="Feb_64" localSheetId="61">#REF!</definedName>
    <definedName name="Feb_64" localSheetId="62">#REF!</definedName>
    <definedName name="Feb_64" localSheetId="63">#REF!</definedName>
    <definedName name="Feb_64" localSheetId="64">#REF!</definedName>
    <definedName name="Feb_64" localSheetId="66">#REF!</definedName>
    <definedName name="Feb_64" localSheetId="67">#REF!</definedName>
    <definedName name="Feb_64" localSheetId="68">#REF!</definedName>
    <definedName name="Feb_64" localSheetId="69">#REF!</definedName>
    <definedName name="Feb_64" localSheetId="71">#REF!</definedName>
    <definedName name="Feb_64" localSheetId="72">#REF!</definedName>
    <definedName name="Feb_64" localSheetId="73">#REF!</definedName>
    <definedName name="Feb_64">#REF!</definedName>
    <definedName name="Feb_65" localSheetId="1">#REF!</definedName>
    <definedName name="Feb_65" localSheetId="11">#REF!</definedName>
    <definedName name="Feb_65" localSheetId="12">#REF!</definedName>
    <definedName name="Feb_65" localSheetId="13">#REF!</definedName>
    <definedName name="Feb_65" localSheetId="23">#REF!</definedName>
    <definedName name="Feb_65" localSheetId="24">#REF!</definedName>
    <definedName name="Feb_65" localSheetId="26">#REF!</definedName>
    <definedName name="Feb_65" localSheetId="28">#REF!</definedName>
    <definedName name="Feb_65" localSheetId="29">#REF!</definedName>
    <definedName name="Feb_65" localSheetId="31">#REF!</definedName>
    <definedName name="Feb_65" localSheetId="41">#REF!</definedName>
    <definedName name="Feb_65" localSheetId="4">#REF!</definedName>
    <definedName name="Feb_65" localSheetId="46">#REF!</definedName>
    <definedName name="Feb_65" localSheetId="47">#REF!</definedName>
    <definedName name="Feb_65" localSheetId="48">#REF!</definedName>
    <definedName name="Feb_65" localSheetId="49">#REF!</definedName>
    <definedName name="Feb_65" localSheetId="50">#REF!</definedName>
    <definedName name="Feb_65" localSheetId="51">#REF!</definedName>
    <definedName name="Feb_65" localSheetId="53">#REF!</definedName>
    <definedName name="Feb_65" localSheetId="54">#REF!</definedName>
    <definedName name="Feb_65" localSheetId="56">#REF!</definedName>
    <definedName name="Feb_65" localSheetId="57">#REF!</definedName>
    <definedName name="Feb_65" localSheetId="58">#REF!</definedName>
    <definedName name="Feb_65" localSheetId="60">#REF!</definedName>
    <definedName name="Feb_65" localSheetId="61">#REF!</definedName>
    <definedName name="Feb_65" localSheetId="62">#REF!</definedName>
    <definedName name="Feb_65" localSheetId="63">#REF!</definedName>
    <definedName name="Feb_65" localSheetId="64">#REF!</definedName>
    <definedName name="Feb_65" localSheetId="66">#REF!</definedName>
    <definedName name="Feb_65" localSheetId="67">#REF!</definedName>
    <definedName name="Feb_65" localSheetId="68">#REF!</definedName>
    <definedName name="Feb_65" localSheetId="69">#REF!</definedName>
    <definedName name="Feb_65" localSheetId="71">#REF!</definedName>
    <definedName name="Feb_65" localSheetId="72">#REF!</definedName>
    <definedName name="Feb_65" localSheetId="73">#REF!</definedName>
    <definedName name="Feb_65">#REF!</definedName>
    <definedName name="Feb_66" localSheetId="1">#REF!</definedName>
    <definedName name="Feb_66" localSheetId="11">#REF!</definedName>
    <definedName name="Feb_66" localSheetId="12">#REF!</definedName>
    <definedName name="Feb_66" localSheetId="13">#REF!</definedName>
    <definedName name="Feb_66" localSheetId="23">#REF!</definedName>
    <definedName name="Feb_66" localSheetId="24">#REF!</definedName>
    <definedName name="Feb_66" localSheetId="26">#REF!</definedName>
    <definedName name="Feb_66" localSheetId="28">#REF!</definedName>
    <definedName name="Feb_66" localSheetId="29">#REF!</definedName>
    <definedName name="Feb_66" localSheetId="31">#REF!</definedName>
    <definedName name="Feb_66" localSheetId="41">#REF!</definedName>
    <definedName name="Feb_66" localSheetId="4">#REF!</definedName>
    <definedName name="Feb_66" localSheetId="46">#REF!</definedName>
    <definedName name="Feb_66" localSheetId="47">#REF!</definedName>
    <definedName name="Feb_66" localSheetId="48">#REF!</definedName>
    <definedName name="Feb_66" localSheetId="49">#REF!</definedName>
    <definedName name="Feb_66" localSheetId="50">#REF!</definedName>
    <definedName name="Feb_66" localSheetId="51">#REF!</definedName>
    <definedName name="Feb_66" localSheetId="53">#REF!</definedName>
    <definedName name="Feb_66" localSheetId="54">#REF!</definedName>
    <definedName name="Feb_66" localSheetId="56">#REF!</definedName>
    <definedName name="Feb_66" localSheetId="57">#REF!</definedName>
    <definedName name="Feb_66" localSheetId="58">#REF!</definedName>
    <definedName name="Feb_66" localSheetId="60">#REF!</definedName>
    <definedName name="Feb_66" localSheetId="61">#REF!</definedName>
    <definedName name="Feb_66" localSheetId="62">#REF!</definedName>
    <definedName name="Feb_66" localSheetId="63">#REF!</definedName>
    <definedName name="Feb_66" localSheetId="64">#REF!</definedName>
    <definedName name="Feb_66" localSheetId="66">#REF!</definedName>
    <definedName name="Feb_66" localSheetId="67">#REF!</definedName>
    <definedName name="Feb_66" localSheetId="68">#REF!</definedName>
    <definedName name="Feb_66" localSheetId="69">#REF!</definedName>
    <definedName name="Feb_66" localSheetId="71">#REF!</definedName>
    <definedName name="Feb_66" localSheetId="72">#REF!</definedName>
    <definedName name="Feb_66" localSheetId="73">#REF!</definedName>
    <definedName name="Feb_66">#REF!</definedName>
    <definedName name="Feb_67" localSheetId="1">#REF!</definedName>
    <definedName name="Feb_67" localSheetId="11">#REF!</definedName>
    <definedName name="Feb_67" localSheetId="12">#REF!</definedName>
    <definedName name="Feb_67" localSheetId="13">#REF!</definedName>
    <definedName name="Feb_67" localSheetId="23">#REF!</definedName>
    <definedName name="Feb_67" localSheetId="24">#REF!</definedName>
    <definedName name="Feb_67" localSheetId="26">#REF!</definedName>
    <definedName name="Feb_67" localSheetId="28">#REF!</definedName>
    <definedName name="Feb_67" localSheetId="29">#REF!</definedName>
    <definedName name="Feb_67" localSheetId="31">#REF!</definedName>
    <definedName name="Feb_67" localSheetId="41">#REF!</definedName>
    <definedName name="Feb_67" localSheetId="4">#REF!</definedName>
    <definedName name="Feb_67" localSheetId="46">#REF!</definedName>
    <definedName name="Feb_67" localSheetId="47">#REF!</definedName>
    <definedName name="Feb_67" localSheetId="48">#REF!</definedName>
    <definedName name="Feb_67" localSheetId="49">#REF!</definedName>
    <definedName name="Feb_67" localSheetId="50">#REF!</definedName>
    <definedName name="Feb_67" localSheetId="51">#REF!</definedName>
    <definedName name="Feb_67" localSheetId="53">#REF!</definedName>
    <definedName name="Feb_67" localSheetId="54">#REF!</definedName>
    <definedName name="Feb_67" localSheetId="56">#REF!</definedName>
    <definedName name="Feb_67" localSheetId="57">#REF!</definedName>
    <definedName name="Feb_67" localSheetId="58">#REF!</definedName>
    <definedName name="Feb_67" localSheetId="60">#REF!</definedName>
    <definedName name="Feb_67" localSheetId="61">#REF!</definedName>
    <definedName name="Feb_67" localSheetId="62">#REF!</definedName>
    <definedName name="Feb_67" localSheetId="63">#REF!</definedName>
    <definedName name="Feb_67" localSheetId="64">#REF!</definedName>
    <definedName name="Feb_67" localSheetId="66">#REF!</definedName>
    <definedName name="Feb_67" localSheetId="67">#REF!</definedName>
    <definedName name="Feb_67" localSheetId="68">#REF!</definedName>
    <definedName name="Feb_67" localSheetId="69">#REF!</definedName>
    <definedName name="Feb_67" localSheetId="71">#REF!</definedName>
    <definedName name="Feb_67" localSheetId="72">#REF!</definedName>
    <definedName name="Feb_67" localSheetId="73">#REF!</definedName>
    <definedName name="Feb_67">#REF!</definedName>
    <definedName name="Feb_68" localSheetId="1">#REF!</definedName>
    <definedName name="Feb_68" localSheetId="11">#REF!</definedName>
    <definedName name="Feb_68" localSheetId="12">#REF!</definedName>
    <definedName name="Feb_68" localSheetId="13">#REF!</definedName>
    <definedName name="Feb_68" localSheetId="23">#REF!</definedName>
    <definedName name="Feb_68" localSheetId="24">#REF!</definedName>
    <definedName name="Feb_68" localSheetId="26">#REF!</definedName>
    <definedName name="Feb_68" localSheetId="28">#REF!</definedName>
    <definedName name="Feb_68" localSheetId="29">#REF!</definedName>
    <definedName name="Feb_68" localSheetId="31">#REF!</definedName>
    <definedName name="Feb_68" localSheetId="41">#REF!</definedName>
    <definedName name="Feb_68" localSheetId="4">#REF!</definedName>
    <definedName name="Feb_68" localSheetId="46">#REF!</definedName>
    <definedName name="Feb_68" localSheetId="47">#REF!</definedName>
    <definedName name="Feb_68" localSheetId="48">#REF!</definedName>
    <definedName name="Feb_68" localSheetId="49">#REF!</definedName>
    <definedName name="Feb_68" localSheetId="50">#REF!</definedName>
    <definedName name="Feb_68" localSheetId="51">#REF!</definedName>
    <definedName name="Feb_68" localSheetId="53">#REF!</definedName>
    <definedName name="Feb_68" localSheetId="54">#REF!</definedName>
    <definedName name="Feb_68" localSheetId="56">#REF!</definedName>
    <definedName name="Feb_68" localSheetId="57">#REF!</definedName>
    <definedName name="Feb_68" localSheetId="58">#REF!</definedName>
    <definedName name="Feb_68" localSheetId="60">#REF!</definedName>
    <definedName name="Feb_68" localSheetId="61">#REF!</definedName>
    <definedName name="Feb_68" localSheetId="62">#REF!</definedName>
    <definedName name="Feb_68" localSheetId="63">#REF!</definedName>
    <definedName name="Feb_68" localSheetId="64">#REF!</definedName>
    <definedName name="Feb_68" localSheetId="66">#REF!</definedName>
    <definedName name="Feb_68" localSheetId="67">#REF!</definedName>
    <definedName name="Feb_68" localSheetId="68">#REF!</definedName>
    <definedName name="Feb_68" localSheetId="69">#REF!</definedName>
    <definedName name="Feb_68" localSheetId="71">#REF!</definedName>
    <definedName name="Feb_68" localSheetId="72">#REF!</definedName>
    <definedName name="Feb_68" localSheetId="73">#REF!</definedName>
    <definedName name="Feb_68">#REF!</definedName>
    <definedName name="Feb_69" localSheetId="1">#REF!</definedName>
    <definedName name="Feb_69" localSheetId="11">#REF!</definedName>
    <definedName name="Feb_69" localSheetId="12">#REF!</definedName>
    <definedName name="Feb_69" localSheetId="13">#REF!</definedName>
    <definedName name="Feb_69" localSheetId="23">#REF!</definedName>
    <definedName name="Feb_69" localSheetId="24">#REF!</definedName>
    <definedName name="Feb_69" localSheetId="26">#REF!</definedName>
    <definedName name="Feb_69" localSheetId="28">#REF!</definedName>
    <definedName name="Feb_69" localSheetId="29">#REF!</definedName>
    <definedName name="Feb_69" localSheetId="31">#REF!</definedName>
    <definedName name="Feb_69" localSheetId="41">#REF!</definedName>
    <definedName name="Feb_69" localSheetId="4">#REF!</definedName>
    <definedName name="Feb_69" localSheetId="46">#REF!</definedName>
    <definedName name="Feb_69" localSheetId="47">#REF!</definedName>
    <definedName name="Feb_69" localSheetId="48">#REF!</definedName>
    <definedName name="Feb_69" localSheetId="49">#REF!</definedName>
    <definedName name="Feb_69" localSheetId="50">#REF!</definedName>
    <definedName name="Feb_69" localSheetId="51">#REF!</definedName>
    <definedName name="Feb_69" localSheetId="53">#REF!</definedName>
    <definedName name="Feb_69" localSheetId="54">#REF!</definedName>
    <definedName name="Feb_69" localSheetId="56">#REF!</definedName>
    <definedName name="Feb_69" localSheetId="57">#REF!</definedName>
    <definedName name="Feb_69" localSheetId="58">#REF!</definedName>
    <definedName name="Feb_69" localSheetId="60">#REF!</definedName>
    <definedName name="Feb_69" localSheetId="61">#REF!</definedName>
    <definedName name="Feb_69" localSheetId="62">#REF!</definedName>
    <definedName name="Feb_69" localSheetId="63">#REF!</definedName>
    <definedName name="Feb_69" localSheetId="64">#REF!</definedName>
    <definedName name="Feb_69" localSheetId="66">#REF!</definedName>
    <definedName name="Feb_69" localSheetId="67">#REF!</definedName>
    <definedName name="Feb_69" localSheetId="68">#REF!</definedName>
    <definedName name="Feb_69" localSheetId="69">#REF!</definedName>
    <definedName name="Feb_69" localSheetId="71">#REF!</definedName>
    <definedName name="Feb_69" localSheetId="72">#REF!</definedName>
    <definedName name="Feb_69" localSheetId="73">#REF!</definedName>
    <definedName name="Feb_69">#REF!</definedName>
    <definedName name="Feb_70" localSheetId="1">#REF!</definedName>
    <definedName name="Feb_70" localSheetId="11">#REF!</definedName>
    <definedName name="Feb_70" localSheetId="12">#REF!</definedName>
    <definedName name="Feb_70" localSheetId="13">#REF!</definedName>
    <definedName name="Feb_70" localSheetId="23">#REF!</definedName>
    <definedName name="Feb_70" localSheetId="24">#REF!</definedName>
    <definedName name="Feb_70" localSheetId="26">#REF!</definedName>
    <definedName name="Feb_70" localSheetId="28">#REF!</definedName>
    <definedName name="Feb_70" localSheetId="29">#REF!</definedName>
    <definedName name="Feb_70" localSheetId="31">#REF!</definedName>
    <definedName name="Feb_70" localSheetId="41">#REF!</definedName>
    <definedName name="Feb_70" localSheetId="4">#REF!</definedName>
    <definedName name="Feb_70" localSheetId="46">#REF!</definedName>
    <definedName name="Feb_70" localSheetId="47">#REF!</definedName>
    <definedName name="Feb_70" localSheetId="48">#REF!</definedName>
    <definedName name="Feb_70" localSheetId="49">#REF!</definedName>
    <definedName name="Feb_70" localSheetId="50">#REF!</definedName>
    <definedName name="Feb_70" localSheetId="51">#REF!</definedName>
    <definedName name="Feb_70" localSheetId="53">#REF!</definedName>
    <definedName name="Feb_70" localSheetId="54">#REF!</definedName>
    <definedName name="Feb_70" localSheetId="56">#REF!</definedName>
    <definedName name="Feb_70" localSheetId="57">#REF!</definedName>
    <definedName name="Feb_70" localSheetId="58">#REF!</definedName>
    <definedName name="Feb_70" localSheetId="60">#REF!</definedName>
    <definedName name="Feb_70" localSheetId="61">#REF!</definedName>
    <definedName name="Feb_70" localSheetId="62">#REF!</definedName>
    <definedName name="Feb_70" localSheetId="63">#REF!</definedName>
    <definedName name="Feb_70" localSheetId="64">#REF!</definedName>
    <definedName name="Feb_70" localSheetId="66">#REF!</definedName>
    <definedName name="Feb_70" localSheetId="67">#REF!</definedName>
    <definedName name="Feb_70" localSheetId="68">#REF!</definedName>
    <definedName name="Feb_70" localSheetId="69">#REF!</definedName>
    <definedName name="Feb_70" localSheetId="71">#REF!</definedName>
    <definedName name="Feb_70" localSheetId="72">#REF!</definedName>
    <definedName name="Feb_70" localSheetId="73">#REF!</definedName>
    <definedName name="Feb_70">#REF!</definedName>
    <definedName name="Feb_71" localSheetId="1">#REF!</definedName>
    <definedName name="Feb_71" localSheetId="11">#REF!</definedName>
    <definedName name="Feb_71" localSheetId="12">#REF!</definedName>
    <definedName name="Feb_71" localSheetId="13">#REF!</definedName>
    <definedName name="Feb_71" localSheetId="23">#REF!</definedName>
    <definedName name="Feb_71" localSheetId="24">#REF!</definedName>
    <definedName name="Feb_71" localSheetId="26">#REF!</definedName>
    <definedName name="Feb_71" localSheetId="28">#REF!</definedName>
    <definedName name="Feb_71" localSheetId="29">#REF!</definedName>
    <definedName name="Feb_71" localSheetId="31">#REF!</definedName>
    <definedName name="Feb_71" localSheetId="41">#REF!</definedName>
    <definedName name="Feb_71" localSheetId="4">#REF!</definedName>
    <definedName name="Feb_71" localSheetId="46">#REF!</definedName>
    <definedName name="Feb_71" localSheetId="47">#REF!</definedName>
    <definedName name="Feb_71" localSheetId="48">#REF!</definedName>
    <definedName name="Feb_71" localSheetId="49">#REF!</definedName>
    <definedName name="Feb_71" localSheetId="50">#REF!</definedName>
    <definedName name="Feb_71" localSheetId="51">#REF!</definedName>
    <definedName name="Feb_71" localSheetId="53">#REF!</definedName>
    <definedName name="Feb_71" localSheetId="54">#REF!</definedName>
    <definedName name="Feb_71" localSheetId="56">#REF!</definedName>
    <definedName name="Feb_71" localSheetId="57">#REF!</definedName>
    <definedName name="Feb_71" localSheetId="58">#REF!</definedName>
    <definedName name="Feb_71" localSheetId="60">#REF!</definedName>
    <definedName name="Feb_71" localSheetId="61">#REF!</definedName>
    <definedName name="Feb_71" localSheetId="62">#REF!</definedName>
    <definedName name="Feb_71" localSheetId="63">#REF!</definedName>
    <definedName name="Feb_71" localSheetId="64">#REF!</definedName>
    <definedName name="Feb_71" localSheetId="66">#REF!</definedName>
    <definedName name="Feb_71" localSheetId="67">#REF!</definedName>
    <definedName name="Feb_71" localSheetId="68">#REF!</definedName>
    <definedName name="Feb_71" localSheetId="69">#REF!</definedName>
    <definedName name="Feb_71" localSheetId="71">#REF!</definedName>
    <definedName name="Feb_71" localSheetId="72">#REF!</definedName>
    <definedName name="Feb_71" localSheetId="73">#REF!</definedName>
    <definedName name="Feb_71">#REF!</definedName>
    <definedName name="Feb_72" localSheetId="1">#REF!</definedName>
    <definedName name="Feb_72" localSheetId="11">#REF!</definedName>
    <definedName name="Feb_72" localSheetId="12">#REF!</definedName>
    <definedName name="Feb_72" localSheetId="13">#REF!</definedName>
    <definedName name="Feb_72" localSheetId="23">#REF!</definedName>
    <definedName name="Feb_72" localSheetId="24">#REF!</definedName>
    <definedName name="Feb_72" localSheetId="26">#REF!</definedName>
    <definedName name="Feb_72" localSheetId="28">#REF!</definedName>
    <definedName name="Feb_72" localSheetId="29">#REF!</definedName>
    <definedName name="Feb_72" localSheetId="31">#REF!</definedName>
    <definedName name="Feb_72" localSheetId="41">#REF!</definedName>
    <definedName name="Feb_72" localSheetId="4">#REF!</definedName>
    <definedName name="Feb_72" localSheetId="46">#REF!</definedName>
    <definedName name="Feb_72" localSheetId="47">#REF!</definedName>
    <definedName name="Feb_72" localSheetId="48">#REF!</definedName>
    <definedName name="Feb_72" localSheetId="49">#REF!</definedName>
    <definedName name="Feb_72" localSheetId="50">#REF!</definedName>
    <definedName name="Feb_72" localSheetId="51">#REF!</definedName>
    <definedName name="Feb_72" localSheetId="53">#REF!</definedName>
    <definedName name="Feb_72" localSheetId="54">#REF!</definedName>
    <definedName name="Feb_72" localSheetId="56">#REF!</definedName>
    <definedName name="Feb_72" localSheetId="57">#REF!</definedName>
    <definedName name="Feb_72" localSheetId="58">#REF!</definedName>
    <definedName name="Feb_72" localSheetId="60">#REF!</definedName>
    <definedName name="Feb_72" localSheetId="61">#REF!</definedName>
    <definedName name="Feb_72" localSheetId="62">#REF!</definedName>
    <definedName name="Feb_72" localSheetId="63">#REF!</definedName>
    <definedName name="Feb_72" localSheetId="64">#REF!</definedName>
    <definedName name="Feb_72" localSheetId="66">#REF!</definedName>
    <definedName name="Feb_72" localSheetId="67">#REF!</definedName>
    <definedName name="Feb_72" localSheetId="68">#REF!</definedName>
    <definedName name="Feb_72" localSheetId="69">#REF!</definedName>
    <definedName name="Feb_72" localSheetId="71">#REF!</definedName>
    <definedName name="Feb_72" localSheetId="72">#REF!</definedName>
    <definedName name="Feb_72" localSheetId="73">#REF!</definedName>
    <definedName name="Feb_72">#REF!</definedName>
    <definedName name="Feb_73" localSheetId="1">#REF!</definedName>
    <definedName name="Feb_73" localSheetId="11">#REF!</definedName>
    <definedName name="Feb_73" localSheetId="12">#REF!</definedName>
    <definedName name="Feb_73" localSheetId="13">#REF!</definedName>
    <definedName name="Feb_73" localSheetId="23">#REF!</definedName>
    <definedName name="Feb_73" localSheetId="24">#REF!</definedName>
    <definedName name="Feb_73" localSheetId="26">#REF!</definedName>
    <definedName name="Feb_73" localSheetId="28">#REF!</definedName>
    <definedName name="Feb_73" localSheetId="29">#REF!</definedName>
    <definedName name="Feb_73" localSheetId="31">#REF!</definedName>
    <definedName name="Feb_73" localSheetId="41">#REF!</definedName>
    <definedName name="Feb_73" localSheetId="4">#REF!</definedName>
    <definedName name="Feb_73" localSheetId="46">#REF!</definedName>
    <definedName name="Feb_73" localSheetId="47">#REF!</definedName>
    <definedName name="Feb_73" localSheetId="48">#REF!</definedName>
    <definedName name="Feb_73" localSheetId="49">#REF!</definedName>
    <definedName name="Feb_73" localSheetId="50">#REF!</definedName>
    <definedName name="Feb_73" localSheetId="51">#REF!</definedName>
    <definedName name="Feb_73" localSheetId="53">#REF!</definedName>
    <definedName name="Feb_73" localSheetId="54">#REF!</definedName>
    <definedName name="Feb_73" localSheetId="56">#REF!</definedName>
    <definedName name="Feb_73" localSheetId="57">#REF!</definedName>
    <definedName name="Feb_73" localSheetId="58">#REF!</definedName>
    <definedName name="Feb_73" localSheetId="60">#REF!</definedName>
    <definedName name="Feb_73" localSheetId="61">#REF!</definedName>
    <definedName name="Feb_73" localSheetId="62">#REF!</definedName>
    <definedName name="Feb_73" localSheetId="63">#REF!</definedName>
    <definedName name="Feb_73" localSheetId="64">#REF!</definedName>
    <definedName name="Feb_73" localSheetId="66">#REF!</definedName>
    <definedName name="Feb_73" localSheetId="67">#REF!</definedName>
    <definedName name="Feb_73" localSheetId="68">#REF!</definedName>
    <definedName name="Feb_73" localSheetId="69">#REF!</definedName>
    <definedName name="Feb_73" localSheetId="71">#REF!</definedName>
    <definedName name="Feb_73" localSheetId="72">#REF!</definedName>
    <definedName name="Feb_73" localSheetId="73">#REF!</definedName>
    <definedName name="Feb_73">#REF!</definedName>
    <definedName name="Feb_74" localSheetId="1">#REF!</definedName>
    <definedName name="Feb_74" localSheetId="11">#REF!</definedName>
    <definedName name="Feb_74" localSheetId="12">#REF!</definedName>
    <definedName name="Feb_74" localSheetId="13">#REF!</definedName>
    <definedName name="Feb_74" localSheetId="23">#REF!</definedName>
    <definedName name="Feb_74" localSheetId="24">#REF!</definedName>
    <definedName name="Feb_74" localSheetId="26">#REF!</definedName>
    <definedName name="Feb_74" localSheetId="28">#REF!</definedName>
    <definedName name="Feb_74" localSheetId="29">#REF!</definedName>
    <definedName name="Feb_74" localSheetId="31">#REF!</definedName>
    <definedName name="Feb_74" localSheetId="41">#REF!</definedName>
    <definedName name="Feb_74" localSheetId="4">#REF!</definedName>
    <definedName name="Feb_74" localSheetId="46">#REF!</definedName>
    <definedName name="Feb_74" localSheetId="47">#REF!</definedName>
    <definedName name="Feb_74" localSheetId="48">#REF!</definedName>
    <definedName name="Feb_74" localSheetId="49">#REF!</definedName>
    <definedName name="Feb_74" localSheetId="50">#REF!</definedName>
    <definedName name="Feb_74" localSheetId="51">#REF!</definedName>
    <definedName name="Feb_74" localSheetId="53">#REF!</definedName>
    <definedName name="Feb_74" localSheetId="54">#REF!</definedName>
    <definedName name="Feb_74" localSheetId="56">#REF!</definedName>
    <definedName name="Feb_74" localSheetId="57">#REF!</definedName>
    <definedName name="Feb_74" localSheetId="58">#REF!</definedName>
    <definedName name="Feb_74" localSheetId="60">#REF!</definedName>
    <definedName name="Feb_74" localSheetId="61">#REF!</definedName>
    <definedName name="Feb_74" localSheetId="62">#REF!</definedName>
    <definedName name="Feb_74" localSheetId="63">#REF!</definedName>
    <definedName name="Feb_74" localSheetId="64">#REF!</definedName>
    <definedName name="Feb_74" localSheetId="66">#REF!</definedName>
    <definedName name="Feb_74" localSheetId="67">#REF!</definedName>
    <definedName name="Feb_74" localSheetId="68">#REF!</definedName>
    <definedName name="Feb_74" localSheetId="69">#REF!</definedName>
    <definedName name="Feb_74" localSheetId="71">#REF!</definedName>
    <definedName name="Feb_74" localSheetId="72">#REF!</definedName>
    <definedName name="Feb_74" localSheetId="73">#REF!</definedName>
    <definedName name="Feb_74">#REF!</definedName>
    <definedName name="Feb_75" localSheetId="1">#REF!</definedName>
    <definedName name="Feb_75" localSheetId="11">#REF!</definedName>
    <definedName name="Feb_75" localSheetId="12">#REF!</definedName>
    <definedName name="Feb_75" localSheetId="13">#REF!</definedName>
    <definedName name="Feb_75" localSheetId="23">#REF!</definedName>
    <definedName name="Feb_75" localSheetId="24">#REF!</definedName>
    <definedName name="Feb_75" localSheetId="26">#REF!</definedName>
    <definedName name="Feb_75" localSheetId="28">#REF!</definedName>
    <definedName name="Feb_75" localSheetId="29">#REF!</definedName>
    <definedName name="Feb_75" localSheetId="31">#REF!</definedName>
    <definedName name="Feb_75" localSheetId="41">#REF!</definedName>
    <definedName name="Feb_75" localSheetId="4">#REF!</definedName>
    <definedName name="Feb_75" localSheetId="46">#REF!</definedName>
    <definedName name="Feb_75" localSheetId="47">#REF!</definedName>
    <definedName name="Feb_75" localSheetId="48">#REF!</definedName>
    <definedName name="Feb_75" localSheetId="49">#REF!</definedName>
    <definedName name="Feb_75" localSheetId="50">#REF!</definedName>
    <definedName name="Feb_75" localSheetId="51">#REF!</definedName>
    <definedName name="Feb_75" localSheetId="53">#REF!</definedName>
    <definedName name="Feb_75" localSheetId="54">#REF!</definedName>
    <definedName name="Feb_75" localSheetId="56">#REF!</definedName>
    <definedName name="Feb_75" localSheetId="57">#REF!</definedName>
    <definedName name="Feb_75" localSheetId="58">#REF!</definedName>
    <definedName name="Feb_75" localSheetId="60">#REF!</definedName>
    <definedName name="Feb_75" localSheetId="61">#REF!</definedName>
    <definedName name="Feb_75" localSheetId="62">#REF!</definedName>
    <definedName name="Feb_75" localSheetId="63">#REF!</definedName>
    <definedName name="Feb_75" localSheetId="64">#REF!</definedName>
    <definedName name="Feb_75" localSheetId="66">#REF!</definedName>
    <definedName name="Feb_75" localSheetId="67">#REF!</definedName>
    <definedName name="Feb_75" localSheetId="68">#REF!</definedName>
    <definedName name="Feb_75" localSheetId="69">#REF!</definedName>
    <definedName name="Feb_75" localSheetId="71">#REF!</definedName>
    <definedName name="Feb_75" localSheetId="72">#REF!</definedName>
    <definedName name="Feb_75" localSheetId="73">#REF!</definedName>
    <definedName name="Feb_75">#REF!</definedName>
    <definedName name="Feb_76" localSheetId="1">#REF!</definedName>
    <definedName name="Feb_76" localSheetId="11">#REF!</definedName>
    <definedName name="Feb_76" localSheetId="12">#REF!</definedName>
    <definedName name="Feb_76" localSheetId="13">#REF!</definedName>
    <definedName name="Feb_76" localSheetId="23">#REF!</definedName>
    <definedName name="Feb_76" localSheetId="24">#REF!</definedName>
    <definedName name="Feb_76" localSheetId="26">#REF!</definedName>
    <definedName name="Feb_76" localSheetId="28">#REF!</definedName>
    <definedName name="Feb_76" localSheetId="29">#REF!</definedName>
    <definedName name="Feb_76" localSheetId="31">#REF!</definedName>
    <definedName name="Feb_76" localSheetId="41">#REF!</definedName>
    <definedName name="Feb_76" localSheetId="4">#REF!</definedName>
    <definedName name="Feb_76" localSheetId="46">#REF!</definedName>
    <definedName name="Feb_76" localSheetId="47">#REF!</definedName>
    <definedName name="Feb_76" localSheetId="48">#REF!</definedName>
    <definedName name="Feb_76" localSheetId="49">#REF!</definedName>
    <definedName name="Feb_76" localSheetId="50">#REF!</definedName>
    <definedName name="Feb_76" localSheetId="51">#REF!</definedName>
    <definedName name="Feb_76" localSheetId="53">#REF!</definedName>
    <definedName name="Feb_76" localSheetId="54">#REF!</definedName>
    <definedName name="Feb_76" localSheetId="56">#REF!</definedName>
    <definedName name="Feb_76" localSheetId="57">#REF!</definedName>
    <definedName name="Feb_76" localSheetId="58">#REF!</definedName>
    <definedName name="Feb_76" localSheetId="60">#REF!</definedName>
    <definedName name="Feb_76" localSheetId="61">#REF!</definedName>
    <definedName name="Feb_76" localSheetId="62">#REF!</definedName>
    <definedName name="Feb_76" localSheetId="63">#REF!</definedName>
    <definedName name="Feb_76" localSheetId="64">#REF!</definedName>
    <definedName name="Feb_76" localSheetId="66">#REF!</definedName>
    <definedName name="Feb_76" localSheetId="67">#REF!</definedName>
    <definedName name="Feb_76" localSheetId="68">#REF!</definedName>
    <definedName name="Feb_76" localSheetId="69">#REF!</definedName>
    <definedName name="Feb_76" localSheetId="71">#REF!</definedName>
    <definedName name="Feb_76" localSheetId="72">#REF!</definedName>
    <definedName name="Feb_76" localSheetId="73">#REF!</definedName>
    <definedName name="Feb_76">#REF!</definedName>
    <definedName name="Feb_77" localSheetId="1">#REF!</definedName>
    <definedName name="Feb_77" localSheetId="11">#REF!</definedName>
    <definedName name="Feb_77" localSheetId="12">#REF!</definedName>
    <definedName name="Feb_77" localSheetId="13">#REF!</definedName>
    <definedName name="Feb_77" localSheetId="23">#REF!</definedName>
    <definedName name="Feb_77" localSheetId="24">#REF!</definedName>
    <definedName name="Feb_77" localSheetId="26">#REF!</definedName>
    <definedName name="Feb_77" localSheetId="28">#REF!</definedName>
    <definedName name="Feb_77" localSheetId="29">#REF!</definedName>
    <definedName name="Feb_77" localSheetId="31">#REF!</definedName>
    <definedName name="Feb_77" localSheetId="41">#REF!</definedName>
    <definedName name="Feb_77" localSheetId="4">#REF!</definedName>
    <definedName name="Feb_77" localSheetId="46">#REF!</definedName>
    <definedName name="Feb_77" localSheetId="47">#REF!</definedName>
    <definedName name="Feb_77" localSheetId="48">#REF!</definedName>
    <definedName name="Feb_77" localSheetId="49">#REF!</definedName>
    <definedName name="Feb_77" localSheetId="50">#REF!</definedName>
    <definedName name="Feb_77" localSheetId="51">#REF!</definedName>
    <definedName name="Feb_77" localSheetId="53">#REF!</definedName>
    <definedName name="Feb_77" localSheetId="54">#REF!</definedName>
    <definedName name="Feb_77" localSheetId="56">#REF!</definedName>
    <definedName name="Feb_77" localSheetId="57">#REF!</definedName>
    <definedName name="Feb_77" localSheetId="58">#REF!</definedName>
    <definedName name="Feb_77" localSheetId="60">#REF!</definedName>
    <definedName name="Feb_77" localSheetId="61">#REF!</definedName>
    <definedName name="Feb_77" localSheetId="62">#REF!</definedName>
    <definedName name="Feb_77" localSheetId="63">#REF!</definedName>
    <definedName name="Feb_77" localSheetId="64">#REF!</definedName>
    <definedName name="Feb_77" localSheetId="66">#REF!</definedName>
    <definedName name="Feb_77" localSheetId="67">#REF!</definedName>
    <definedName name="Feb_77" localSheetId="68">#REF!</definedName>
    <definedName name="Feb_77" localSheetId="69">#REF!</definedName>
    <definedName name="Feb_77" localSheetId="71">#REF!</definedName>
    <definedName name="Feb_77" localSheetId="72">#REF!</definedName>
    <definedName name="Feb_77" localSheetId="73">#REF!</definedName>
    <definedName name="Feb_77">#REF!</definedName>
    <definedName name="Feb_78" localSheetId="1">#REF!</definedName>
    <definedName name="Feb_78" localSheetId="11">#REF!</definedName>
    <definedName name="Feb_78" localSheetId="12">#REF!</definedName>
    <definedName name="Feb_78" localSheetId="13">#REF!</definedName>
    <definedName name="Feb_78" localSheetId="23">#REF!</definedName>
    <definedName name="Feb_78" localSheetId="24">#REF!</definedName>
    <definedName name="Feb_78" localSheetId="26">#REF!</definedName>
    <definedName name="Feb_78" localSheetId="28">#REF!</definedName>
    <definedName name="Feb_78" localSheetId="29">#REF!</definedName>
    <definedName name="Feb_78" localSheetId="31">#REF!</definedName>
    <definedName name="Feb_78" localSheetId="41">#REF!</definedName>
    <definedName name="Feb_78" localSheetId="4">#REF!</definedName>
    <definedName name="Feb_78" localSheetId="46">#REF!</definedName>
    <definedName name="Feb_78" localSheetId="47">#REF!</definedName>
    <definedName name="Feb_78" localSheetId="48">#REF!</definedName>
    <definedName name="Feb_78" localSheetId="49">#REF!</definedName>
    <definedName name="Feb_78" localSheetId="50">#REF!</definedName>
    <definedName name="Feb_78" localSheetId="51">#REF!</definedName>
    <definedName name="Feb_78" localSheetId="53">#REF!</definedName>
    <definedName name="Feb_78" localSheetId="54">#REF!</definedName>
    <definedName name="Feb_78" localSheetId="56">#REF!</definedName>
    <definedName name="Feb_78" localSheetId="57">#REF!</definedName>
    <definedName name="Feb_78" localSheetId="58">#REF!</definedName>
    <definedName name="Feb_78" localSheetId="60">#REF!</definedName>
    <definedName name="Feb_78" localSheetId="61">#REF!</definedName>
    <definedName name="Feb_78" localSheetId="62">#REF!</definedName>
    <definedName name="Feb_78" localSheetId="63">#REF!</definedName>
    <definedName name="Feb_78" localSheetId="64">#REF!</definedName>
    <definedName name="Feb_78" localSheetId="66">#REF!</definedName>
    <definedName name="Feb_78" localSheetId="67">#REF!</definedName>
    <definedName name="Feb_78" localSheetId="68">#REF!</definedName>
    <definedName name="Feb_78" localSheetId="69">#REF!</definedName>
    <definedName name="Feb_78" localSheetId="71">#REF!</definedName>
    <definedName name="Feb_78" localSheetId="72">#REF!</definedName>
    <definedName name="Feb_78" localSheetId="73">#REF!</definedName>
    <definedName name="Feb_78">#REF!</definedName>
    <definedName name="Feb_79" localSheetId="1">#REF!</definedName>
    <definedName name="Feb_79" localSheetId="11">#REF!</definedName>
    <definedName name="Feb_79" localSheetId="12">#REF!</definedName>
    <definedName name="Feb_79" localSheetId="13">#REF!</definedName>
    <definedName name="Feb_79" localSheetId="23">#REF!</definedName>
    <definedName name="Feb_79" localSheetId="24">#REF!</definedName>
    <definedName name="Feb_79" localSheetId="26">#REF!</definedName>
    <definedName name="Feb_79" localSheetId="28">#REF!</definedName>
    <definedName name="Feb_79" localSheetId="29">#REF!</definedName>
    <definedName name="Feb_79" localSheetId="31">#REF!</definedName>
    <definedName name="Feb_79" localSheetId="41">#REF!</definedName>
    <definedName name="Feb_79" localSheetId="4">#REF!</definedName>
    <definedName name="Feb_79" localSheetId="46">#REF!</definedName>
    <definedName name="Feb_79" localSheetId="47">#REF!</definedName>
    <definedName name="Feb_79" localSheetId="48">#REF!</definedName>
    <definedName name="Feb_79" localSheetId="49">#REF!</definedName>
    <definedName name="Feb_79" localSheetId="50">#REF!</definedName>
    <definedName name="Feb_79" localSheetId="51">#REF!</definedName>
    <definedName name="Feb_79" localSheetId="53">#REF!</definedName>
    <definedName name="Feb_79" localSheetId="54">#REF!</definedName>
    <definedName name="Feb_79" localSheetId="56">#REF!</definedName>
    <definedName name="Feb_79" localSheetId="57">#REF!</definedName>
    <definedName name="Feb_79" localSheetId="58">#REF!</definedName>
    <definedName name="Feb_79" localSheetId="60">#REF!</definedName>
    <definedName name="Feb_79" localSheetId="61">#REF!</definedName>
    <definedName name="Feb_79" localSheetId="62">#REF!</definedName>
    <definedName name="Feb_79" localSheetId="63">#REF!</definedName>
    <definedName name="Feb_79" localSheetId="64">#REF!</definedName>
    <definedName name="Feb_79" localSheetId="66">#REF!</definedName>
    <definedName name="Feb_79" localSheetId="67">#REF!</definedName>
    <definedName name="Feb_79" localSheetId="68">#REF!</definedName>
    <definedName name="Feb_79" localSheetId="69">#REF!</definedName>
    <definedName name="Feb_79" localSheetId="71">#REF!</definedName>
    <definedName name="Feb_79" localSheetId="72">#REF!</definedName>
    <definedName name="Feb_79" localSheetId="73">#REF!</definedName>
    <definedName name="Feb_79">#REF!</definedName>
    <definedName name="Feb_80" localSheetId="1">#REF!</definedName>
    <definedName name="Feb_80" localSheetId="11">#REF!</definedName>
    <definedName name="Feb_80" localSheetId="12">#REF!</definedName>
    <definedName name="Feb_80" localSheetId="13">#REF!</definedName>
    <definedName name="Feb_80" localSheetId="23">#REF!</definedName>
    <definedName name="Feb_80" localSheetId="24">#REF!</definedName>
    <definedName name="Feb_80" localSheetId="26">#REF!</definedName>
    <definedName name="Feb_80" localSheetId="28">#REF!</definedName>
    <definedName name="Feb_80" localSheetId="29">#REF!</definedName>
    <definedName name="Feb_80" localSheetId="31">#REF!</definedName>
    <definedName name="Feb_80" localSheetId="41">#REF!</definedName>
    <definedName name="Feb_80" localSheetId="4">#REF!</definedName>
    <definedName name="Feb_80" localSheetId="46">#REF!</definedName>
    <definedName name="Feb_80" localSheetId="47">#REF!</definedName>
    <definedName name="Feb_80" localSheetId="48">#REF!</definedName>
    <definedName name="Feb_80" localSheetId="49">#REF!</definedName>
    <definedName name="Feb_80" localSheetId="50">#REF!</definedName>
    <definedName name="Feb_80" localSheetId="51">#REF!</definedName>
    <definedName name="Feb_80" localSheetId="53">#REF!</definedName>
    <definedName name="Feb_80" localSheetId="54">#REF!</definedName>
    <definedName name="Feb_80" localSheetId="56">#REF!</definedName>
    <definedName name="Feb_80" localSheetId="57">#REF!</definedName>
    <definedName name="Feb_80" localSheetId="58">#REF!</definedName>
    <definedName name="Feb_80" localSheetId="60">#REF!</definedName>
    <definedName name="Feb_80" localSheetId="61">#REF!</definedName>
    <definedName name="Feb_80" localSheetId="62">#REF!</definedName>
    <definedName name="Feb_80" localSheetId="63">#REF!</definedName>
    <definedName name="Feb_80" localSheetId="64">#REF!</definedName>
    <definedName name="Feb_80" localSheetId="66">#REF!</definedName>
    <definedName name="Feb_80" localSheetId="67">#REF!</definedName>
    <definedName name="Feb_80" localSheetId="68">#REF!</definedName>
    <definedName name="Feb_80" localSheetId="69">#REF!</definedName>
    <definedName name="Feb_80" localSheetId="71">#REF!</definedName>
    <definedName name="Feb_80" localSheetId="72">#REF!</definedName>
    <definedName name="Feb_80" localSheetId="73">#REF!</definedName>
    <definedName name="Feb_80">#REF!</definedName>
    <definedName name="Feb_81" localSheetId="1">#REF!</definedName>
    <definedName name="Feb_81" localSheetId="11">#REF!</definedName>
    <definedName name="Feb_81" localSheetId="12">#REF!</definedName>
    <definedName name="Feb_81" localSheetId="13">#REF!</definedName>
    <definedName name="Feb_81" localSheetId="23">#REF!</definedName>
    <definedName name="Feb_81" localSheetId="24">#REF!</definedName>
    <definedName name="Feb_81" localSheetId="26">#REF!</definedName>
    <definedName name="Feb_81" localSheetId="28">#REF!</definedName>
    <definedName name="Feb_81" localSheetId="29">#REF!</definedName>
    <definedName name="Feb_81" localSheetId="31">#REF!</definedName>
    <definedName name="Feb_81" localSheetId="41">#REF!</definedName>
    <definedName name="Feb_81" localSheetId="4">#REF!</definedName>
    <definedName name="Feb_81" localSheetId="46">#REF!</definedName>
    <definedName name="Feb_81" localSheetId="47">#REF!</definedName>
    <definedName name="Feb_81" localSheetId="48">#REF!</definedName>
    <definedName name="Feb_81" localSheetId="49">#REF!</definedName>
    <definedName name="Feb_81" localSheetId="50">#REF!</definedName>
    <definedName name="Feb_81" localSheetId="51">#REF!</definedName>
    <definedName name="Feb_81" localSheetId="53">#REF!</definedName>
    <definedName name="Feb_81" localSheetId="54">#REF!</definedName>
    <definedName name="Feb_81" localSheetId="56">#REF!</definedName>
    <definedName name="Feb_81" localSheetId="57">#REF!</definedName>
    <definedName name="Feb_81" localSheetId="58">#REF!</definedName>
    <definedName name="Feb_81" localSheetId="60">#REF!</definedName>
    <definedName name="Feb_81" localSheetId="61">#REF!</definedName>
    <definedName name="Feb_81" localSheetId="62">#REF!</definedName>
    <definedName name="Feb_81" localSheetId="63">#REF!</definedName>
    <definedName name="Feb_81" localSheetId="64">#REF!</definedName>
    <definedName name="Feb_81" localSheetId="66">#REF!</definedName>
    <definedName name="Feb_81" localSheetId="67">#REF!</definedName>
    <definedName name="Feb_81" localSheetId="68">#REF!</definedName>
    <definedName name="Feb_81" localSheetId="69">#REF!</definedName>
    <definedName name="Feb_81" localSheetId="71">#REF!</definedName>
    <definedName name="Feb_81" localSheetId="72">#REF!</definedName>
    <definedName name="Feb_81" localSheetId="73">#REF!</definedName>
    <definedName name="Feb_81">#REF!</definedName>
    <definedName name="Feb_82" localSheetId="1">#REF!</definedName>
    <definedName name="Feb_82" localSheetId="11">#REF!</definedName>
    <definedName name="Feb_82" localSheetId="12">#REF!</definedName>
    <definedName name="Feb_82" localSheetId="13">#REF!</definedName>
    <definedName name="Feb_82" localSheetId="23">#REF!</definedName>
    <definedName name="Feb_82" localSheetId="24">#REF!</definedName>
    <definedName name="Feb_82" localSheetId="26">#REF!</definedName>
    <definedName name="Feb_82" localSheetId="28">#REF!</definedName>
    <definedName name="Feb_82" localSheetId="29">#REF!</definedName>
    <definedName name="Feb_82" localSheetId="31">#REF!</definedName>
    <definedName name="Feb_82" localSheetId="41">#REF!</definedName>
    <definedName name="Feb_82" localSheetId="4">#REF!</definedName>
    <definedName name="Feb_82" localSheetId="46">#REF!</definedName>
    <definedName name="Feb_82" localSheetId="47">#REF!</definedName>
    <definedName name="Feb_82" localSheetId="48">#REF!</definedName>
    <definedName name="Feb_82" localSheetId="49">#REF!</definedName>
    <definedName name="Feb_82" localSheetId="50">#REF!</definedName>
    <definedName name="Feb_82" localSheetId="51">#REF!</definedName>
    <definedName name="Feb_82" localSheetId="53">#REF!</definedName>
    <definedName name="Feb_82" localSheetId="54">#REF!</definedName>
    <definedName name="Feb_82" localSheetId="56">#REF!</definedName>
    <definedName name="Feb_82" localSheetId="57">#REF!</definedName>
    <definedName name="Feb_82" localSheetId="58">#REF!</definedName>
    <definedName name="Feb_82" localSheetId="60">#REF!</definedName>
    <definedName name="Feb_82" localSheetId="61">#REF!</definedName>
    <definedName name="Feb_82" localSheetId="62">#REF!</definedName>
    <definedName name="Feb_82" localSheetId="63">#REF!</definedName>
    <definedName name="Feb_82" localSheetId="64">#REF!</definedName>
    <definedName name="Feb_82" localSheetId="66">#REF!</definedName>
    <definedName name="Feb_82" localSheetId="67">#REF!</definedName>
    <definedName name="Feb_82" localSheetId="68">#REF!</definedName>
    <definedName name="Feb_82" localSheetId="69">#REF!</definedName>
    <definedName name="Feb_82" localSheetId="71">#REF!</definedName>
    <definedName name="Feb_82" localSheetId="72">#REF!</definedName>
    <definedName name="Feb_82" localSheetId="73">#REF!</definedName>
    <definedName name="Feb_82">#REF!</definedName>
    <definedName name="Feb_83" localSheetId="1">#REF!</definedName>
    <definedName name="Feb_83" localSheetId="11">#REF!</definedName>
    <definedName name="Feb_83" localSheetId="12">#REF!</definedName>
    <definedName name="Feb_83" localSheetId="13">#REF!</definedName>
    <definedName name="Feb_83" localSheetId="23">#REF!</definedName>
    <definedName name="Feb_83" localSheetId="24">#REF!</definedName>
    <definedName name="Feb_83" localSheetId="26">#REF!</definedName>
    <definedName name="Feb_83" localSheetId="28">#REF!</definedName>
    <definedName name="Feb_83" localSheetId="29">#REF!</definedName>
    <definedName name="Feb_83" localSheetId="31">#REF!</definedName>
    <definedName name="Feb_83" localSheetId="41">#REF!</definedName>
    <definedName name="Feb_83" localSheetId="4">#REF!</definedName>
    <definedName name="Feb_83" localSheetId="46">#REF!</definedName>
    <definedName name="Feb_83" localSheetId="47">#REF!</definedName>
    <definedName name="Feb_83" localSheetId="48">#REF!</definedName>
    <definedName name="Feb_83" localSheetId="49">#REF!</definedName>
    <definedName name="Feb_83" localSheetId="50">#REF!</definedName>
    <definedName name="Feb_83" localSheetId="51">#REF!</definedName>
    <definedName name="Feb_83" localSheetId="53">#REF!</definedName>
    <definedName name="Feb_83" localSheetId="54">#REF!</definedName>
    <definedName name="Feb_83" localSheetId="56">#REF!</definedName>
    <definedName name="Feb_83" localSheetId="57">#REF!</definedName>
    <definedName name="Feb_83" localSheetId="58">#REF!</definedName>
    <definedName name="Feb_83" localSheetId="60">#REF!</definedName>
    <definedName name="Feb_83" localSheetId="61">#REF!</definedName>
    <definedName name="Feb_83" localSheetId="62">#REF!</definedName>
    <definedName name="Feb_83" localSheetId="63">#REF!</definedName>
    <definedName name="Feb_83" localSheetId="64">#REF!</definedName>
    <definedName name="Feb_83" localSheetId="66">#REF!</definedName>
    <definedName name="Feb_83" localSheetId="67">#REF!</definedName>
    <definedName name="Feb_83" localSheetId="68">#REF!</definedName>
    <definedName name="Feb_83" localSheetId="69">#REF!</definedName>
    <definedName name="Feb_83" localSheetId="71">#REF!</definedName>
    <definedName name="Feb_83" localSheetId="72">#REF!</definedName>
    <definedName name="Feb_83" localSheetId="73">#REF!</definedName>
    <definedName name="Feb_83">#REF!</definedName>
    <definedName name="Feb_84" localSheetId="1">#REF!</definedName>
    <definedName name="Feb_84" localSheetId="11">#REF!</definedName>
    <definedName name="Feb_84" localSheetId="12">#REF!</definedName>
    <definedName name="Feb_84" localSheetId="13">#REF!</definedName>
    <definedName name="Feb_84" localSheetId="23">#REF!</definedName>
    <definedName name="Feb_84" localSheetId="24">#REF!</definedName>
    <definedName name="Feb_84" localSheetId="26">#REF!</definedName>
    <definedName name="Feb_84" localSheetId="28">#REF!</definedName>
    <definedName name="Feb_84" localSheetId="29">#REF!</definedName>
    <definedName name="Feb_84" localSheetId="31">#REF!</definedName>
    <definedName name="Feb_84" localSheetId="41">#REF!</definedName>
    <definedName name="Feb_84" localSheetId="4">#REF!</definedName>
    <definedName name="Feb_84" localSheetId="46">#REF!</definedName>
    <definedName name="Feb_84" localSheetId="47">#REF!</definedName>
    <definedName name="Feb_84" localSheetId="48">#REF!</definedName>
    <definedName name="Feb_84" localSheetId="49">#REF!</definedName>
    <definedName name="Feb_84" localSheetId="50">#REF!</definedName>
    <definedName name="Feb_84" localSheetId="51">#REF!</definedName>
    <definedName name="Feb_84" localSheetId="53">#REF!</definedName>
    <definedName name="Feb_84" localSheetId="54">#REF!</definedName>
    <definedName name="Feb_84" localSheetId="56">#REF!</definedName>
    <definedName name="Feb_84" localSheetId="57">#REF!</definedName>
    <definedName name="Feb_84" localSheetId="58">#REF!</definedName>
    <definedName name="Feb_84" localSheetId="60">#REF!</definedName>
    <definedName name="Feb_84" localSheetId="61">#REF!</definedName>
    <definedName name="Feb_84" localSheetId="62">#REF!</definedName>
    <definedName name="Feb_84" localSheetId="63">#REF!</definedName>
    <definedName name="Feb_84" localSheetId="64">#REF!</definedName>
    <definedName name="Feb_84" localSheetId="66">#REF!</definedName>
    <definedName name="Feb_84" localSheetId="67">#REF!</definedName>
    <definedName name="Feb_84" localSheetId="68">#REF!</definedName>
    <definedName name="Feb_84" localSheetId="69">#REF!</definedName>
    <definedName name="Feb_84" localSheetId="71">#REF!</definedName>
    <definedName name="Feb_84" localSheetId="72">#REF!</definedName>
    <definedName name="Feb_84" localSheetId="73">#REF!</definedName>
    <definedName name="Feb_84">#REF!</definedName>
    <definedName name="Feb_85" localSheetId="1">#REF!</definedName>
    <definedName name="Feb_85" localSheetId="11">#REF!</definedName>
    <definedName name="Feb_85" localSheetId="12">#REF!</definedName>
    <definedName name="Feb_85" localSheetId="13">#REF!</definedName>
    <definedName name="Feb_85" localSheetId="23">#REF!</definedName>
    <definedName name="Feb_85" localSheetId="24">#REF!</definedName>
    <definedName name="Feb_85" localSheetId="26">#REF!</definedName>
    <definedName name="Feb_85" localSheetId="28">#REF!</definedName>
    <definedName name="Feb_85" localSheetId="29">#REF!</definedName>
    <definedName name="Feb_85" localSheetId="31">#REF!</definedName>
    <definedName name="Feb_85" localSheetId="41">#REF!</definedName>
    <definedName name="Feb_85" localSheetId="4">#REF!</definedName>
    <definedName name="Feb_85" localSheetId="46">#REF!</definedName>
    <definedName name="Feb_85" localSheetId="47">#REF!</definedName>
    <definedName name="Feb_85" localSheetId="48">#REF!</definedName>
    <definedName name="Feb_85" localSheetId="49">#REF!</definedName>
    <definedName name="Feb_85" localSheetId="50">#REF!</definedName>
    <definedName name="Feb_85" localSheetId="51">#REF!</definedName>
    <definedName name="Feb_85" localSheetId="53">#REF!</definedName>
    <definedName name="Feb_85" localSheetId="54">#REF!</definedName>
    <definedName name="Feb_85" localSheetId="56">#REF!</definedName>
    <definedName name="Feb_85" localSheetId="57">#REF!</definedName>
    <definedName name="Feb_85" localSheetId="58">#REF!</definedName>
    <definedName name="Feb_85" localSheetId="60">#REF!</definedName>
    <definedName name="Feb_85" localSheetId="61">#REF!</definedName>
    <definedName name="Feb_85" localSheetId="62">#REF!</definedName>
    <definedName name="Feb_85" localSheetId="63">#REF!</definedName>
    <definedName name="Feb_85" localSheetId="64">#REF!</definedName>
    <definedName name="Feb_85" localSheetId="66">#REF!</definedName>
    <definedName name="Feb_85" localSheetId="67">#REF!</definedName>
    <definedName name="Feb_85" localSheetId="68">#REF!</definedName>
    <definedName name="Feb_85" localSheetId="69">#REF!</definedName>
    <definedName name="Feb_85" localSheetId="71">#REF!</definedName>
    <definedName name="Feb_85" localSheetId="72">#REF!</definedName>
    <definedName name="Feb_85" localSheetId="73">#REF!</definedName>
    <definedName name="Feb_85">#REF!</definedName>
    <definedName name="Feb_86" localSheetId="1">#REF!</definedName>
    <definedName name="Feb_86" localSheetId="11">#REF!</definedName>
    <definedName name="Feb_86" localSheetId="12">#REF!</definedName>
    <definedName name="Feb_86" localSheetId="13">#REF!</definedName>
    <definedName name="Feb_86" localSheetId="23">#REF!</definedName>
    <definedName name="Feb_86" localSheetId="24">#REF!</definedName>
    <definedName name="Feb_86" localSheetId="26">#REF!</definedName>
    <definedName name="Feb_86" localSheetId="28">#REF!</definedName>
    <definedName name="Feb_86" localSheetId="29">#REF!</definedName>
    <definedName name="Feb_86" localSheetId="31">#REF!</definedName>
    <definedName name="Feb_86" localSheetId="41">#REF!</definedName>
    <definedName name="Feb_86" localSheetId="4">#REF!</definedName>
    <definedName name="Feb_86" localSheetId="46">#REF!</definedName>
    <definedName name="Feb_86" localSheetId="47">#REF!</definedName>
    <definedName name="Feb_86" localSheetId="48">#REF!</definedName>
    <definedName name="Feb_86" localSheetId="49">#REF!</definedName>
    <definedName name="Feb_86" localSheetId="50">#REF!</definedName>
    <definedName name="Feb_86" localSheetId="51">#REF!</definedName>
    <definedName name="Feb_86" localSheetId="53">#REF!</definedName>
    <definedName name="Feb_86" localSheetId="54">#REF!</definedName>
    <definedName name="Feb_86" localSheetId="56">#REF!</definedName>
    <definedName name="Feb_86" localSheetId="57">#REF!</definedName>
    <definedName name="Feb_86" localSheetId="58">#REF!</definedName>
    <definedName name="Feb_86" localSheetId="60">#REF!</definedName>
    <definedName name="Feb_86" localSheetId="61">#REF!</definedName>
    <definedName name="Feb_86" localSheetId="62">#REF!</definedName>
    <definedName name="Feb_86" localSheetId="63">#REF!</definedName>
    <definedName name="Feb_86" localSheetId="64">#REF!</definedName>
    <definedName name="Feb_86" localSheetId="66">#REF!</definedName>
    <definedName name="Feb_86" localSheetId="67">#REF!</definedName>
    <definedName name="Feb_86" localSheetId="68">#REF!</definedName>
    <definedName name="Feb_86" localSheetId="69">#REF!</definedName>
    <definedName name="Feb_86" localSheetId="71">#REF!</definedName>
    <definedName name="Feb_86" localSheetId="72">#REF!</definedName>
    <definedName name="Feb_86" localSheetId="73">#REF!</definedName>
    <definedName name="Feb_86">#REF!</definedName>
    <definedName name="Feb_87" localSheetId="1">#REF!</definedName>
    <definedName name="Feb_87" localSheetId="11">#REF!</definedName>
    <definedName name="Feb_87" localSheetId="12">#REF!</definedName>
    <definedName name="Feb_87" localSheetId="13">#REF!</definedName>
    <definedName name="Feb_87" localSheetId="23">#REF!</definedName>
    <definedName name="Feb_87" localSheetId="24">#REF!</definedName>
    <definedName name="Feb_87" localSheetId="26">#REF!</definedName>
    <definedName name="Feb_87" localSheetId="28">#REF!</definedName>
    <definedName name="Feb_87" localSheetId="29">#REF!</definedName>
    <definedName name="Feb_87" localSheetId="31">#REF!</definedName>
    <definedName name="Feb_87" localSheetId="41">#REF!</definedName>
    <definedName name="Feb_87" localSheetId="4">#REF!</definedName>
    <definedName name="Feb_87" localSheetId="46">#REF!</definedName>
    <definedName name="Feb_87" localSheetId="47">#REF!</definedName>
    <definedName name="Feb_87" localSheetId="48">#REF!</definedName>
    <definedName name="Feb_87" localSheetId="49">#REF!</definedName>
    <definedName name="Feb_87" localSheetId="50">#REF!</definedName>
    <definedName name="Feb_87" localSheetId="51">#REF!</definedName>
    <definedName name="Feb_87" localSheetId="53">#REF!</definedName>
    <definedName name="Feb_87" localSheetId="54">#REF!</definedName>
    <definedName name="Feb_87" localSheetId="56">#REF!</definedName>
    <definedName name="Feb_87" localSheetId="57">#REF!</definedName>
    <definedName name="Feb_87" localSheetId="58">#REF!</definedName>
    <definedName name="Feb_87" localSheetId="60">#REF!</definedName>
    <definedName name="Feb_87" localSheetId="61">#REF!</definedName>
    <definedName name="Feb_87" localSheetId="62">#REF!</definedName>
    <definedName name="Feb_87" localSheetId="63">#REF!</definedName>
    <definedName name="Feb_87" localSheetId="64">#REF!</definedName>
    <definedName name="Feb_87" localSheetId="66">#REF!</definedName>
    <definedName name="Feb_87" localSheetId="67">#REF!</definedName>
    <definedName name="Feb_87" localSheetId="68">#REF!</definedName>
    <definedName name="Feb_87" localSheetId="69">#REF!</definedName>
    <definedName name="Feb_87" localSheetId="71">#REF!</definedName>
    <definedName name="Feb_87" localSheetId="72">#REF!</definedName>
    <definedName name="Feb_87" localSheetId="73">#REF!</definedName>
    <definedName name="Feb_87">#REF!</definedName>
    <definedName name="Feb_88" localSheetId="1">#REF!</definedName>
    <definedName name="Feb_88" localSheetId="11">#REF!</definedName>
    <definedName name="Feb_88" localSheetId="12">#REF!</definedName>
    <definedName name="Feb_88" localSheetId="13">#REF!</definedName>
    <definedName name="Feb_88" localSheetId="23">#REF!</definedName>
    <definedName name="Feb_88" localSheetId="24">#REF!</definedName>
    <definedName name="Feb_88" localSheetId="26">#REF!</definedName>
    <definedName name="Feb_88" localSheetId="28">#REF!</definedName>
    <definedName name="Feb_88" localSheetId="29">#REF!</definedName>
    <definedName name="Feb_88" localSheetId="31">#REF!</definedName>
    <definedName name="Feb_88" localSheetId="41">#REF!</definedName>
    <definedName name="Feb_88" localSheetId="4">#REF!</definedName>
    <definedName name="Feb_88" localSheetId="46">#REF!</definedName>
    <definedName name="Feb_88" localSheetId="47">#REF!</definedName>
    <definedName name="Feb_88" localSheetId="48">#REF!</definedName>
    <definedName name="Feb_88" localSheetId="49">#REF!</definedName>
    <definedName name="Feb_88" localSheetId="50">#REF!</definedName>
    <definedName name="Feb_88" localSheetId="51">#REF!</definedName>
    <definedName name="Feb_88" localSheetId="53">#REF!</definedName>
    <definedName name="Feb_88" localSheetId="54">#REF!</definedName>
    <definedName name="Feb_88" localSheetId="56">#REF!</definedName>
    <definedName name="Feb_88" localSheetId="57">#REF!</definedName>
    <definedName name="Feb_88" localSheetId="58">#REF!</definedName>
    <definedName name="Feb_88" localSheetId="60">#REF!</definedName>
    <definedName name="Feb_88" localSheetId="61">#REF!</definedName>
    <definedName name="Feb_88" localSheetId="62">#REF!</definedName>
    <definedName name="Feb_88" localSheetId="63">#REF!</definedName>
    <definedName name="Feb_88" localSheetId="64">#REF!</definedName>
    <definedName name="Feb_88" localSheetId="66">#REF!</definedName>
    <definedName name="Feb_88" localSheetId="67">#REF!</definedName>
    <definedName name="Feb_88" localSheetId="68">#REF!</definedName>
    <definedName name="Feb_88" localSheetId="69">#REF!</definedName>
    <definedName name="Feb_88" localSheetId="71">#REF!</definedName>
    <definedName name="Feb_88" localSheetId="72">#REF!</definedName>
    <definedName name="Feb_88" localSheetId="73">#REF!</definedName>
    <definedName name="Feb_88">#REF!</definedName>
    <definedName name="Feb_89" localSheetId="1">#REF!</definedName>
    <definedName name="Feb_89" localSheetId="11">#REF!</definedName>
    <definedName name="Feb_89" localSheetId="12">#REF!</definedName>
    <definedName name="Feb_89" localSheetId="13">#REF!</definedName>
    <definedName name="Feb_89" localSheetId="23">#REF!</definedName>
    <definedName name="Feb_89" localSheetId="24">#REF!</definedName>
    <definedName name="Feb_89" localSheetId="26">#REF!</definedName>
    <definedName name="Feb_89" localSheetId="28">#REF!</definedName>
    <definedName name="Feb_89" localSheetId="29">#REF!</definedName>
    <definedName name="Feb_89" localSheetId="31">#REF!</definedName>
    <definedName name="Feb_89" localSheetId="41">#REF!</definedName>
    <definedName name="Feb_89" localSheetId="4">#REF!</definedName>
    <definedName name="Feb_89" localSheetId="46">#REF!</definedName>
    <definedName name="Feb_89" localSheetId="47">#REF!</definedName>
    <definedName name="Feb_89" localSheetId="48">#REF!</definedName>
    <definedName name="Feb_89" localSheetId="49">#REF!</definedName>
    <definedName name="Feb_89" localSheetId="50">#REF!</definedName>
    <definedName name="Feb_89" localSheetId="51">#REF!</definedName>
    <definedName name="Feb_89" localSheetId="53">#REF!</definedName>
    <definedName name="Feb_89" localSheetId="54">#REF!</definedName>
    <definedName name="Feb_89" localSheetId="56">#REF!</definedName>
    <definedName name="Feb_89" localSheetId="57">#REF!</definedName>
    <definedName name="Feb_89" localSheetId="58">#REF!</definedName>
    <definedName name="Feb_89" localSheetId="60">#REF!</definedName>
    <definedName name="Feb_89" localSheetId="61">#REF!</definedName>
    <definedName name="Feb_89" localSheetId="62">#REF!</definedName>
    <definedName name="Feb_89" localSheetId="63">#REF!</definedName>
    <definedName name="Feb_89" localSheetId="64">#REF!</definedName>
    <definedName name="Feb_89" localSheetId="66">#REF!</definedName>
    <definedName name="Feb_89" localSheetId="67">#REF!</definedName>
    <definedName name="Feb_89" localSheetId="68">#REF!</definedName>
    <definedName name="Feb_89" localSheetId="69">#REF!</definedName>
    <definedName name="Feb_89" localSheetId="71">#REF!</definedName>
    <definedName name="Feb_89" localSheetId="72">#REF!</definedName>
    <definedName name="Feb_89" localSheetId="73">#REF!</definedName>
    <definedName name="Feb_89">#REF!</definedName>
    <definedName name="Feb_90" localSheetId="1">#REF!</definedName>
    <definedName name="Feb_90" localSheetId="11">#REF!</definedName>
    <definedName name="Feb_90" localSheetId="12">#REF!</definedName>
    <definedName name="Feb_90" localSheetId="13">#REF!</definedName>
    <definedName name="Feb_90" localSheetId="23">#REF!</definedName>
    <definedName name="Feb_90" localSheetId="24">#REF!</definedName>
    <definedName name="Feb_90" localSheetId="26">#REF!</definedName>
    <definedName name="Feb_90" localSheetId="28">#REF!</definedName>
    <definedName name="Feb_90" localSheetId="29">#REF!</definedName>
    <definedName name="Feb_90" localSheetId="31">#REF!</definedName>
    <definedName name="Feb_90" localSheetId="41">#REF!</definedName>
    <definedName name="Feb_90" localSheetId="4">#REF!</definedName>
    <definedName name="Feb_90" localSheetId="46">#REF!</definedName>
    <definedName name="Feb_90" localSheetId="47">#REF!</definedName>
    <definedName name="Feb_90" localSheetId="48">#REF!</definedName>
    <definedName name="Feb_90" localSheetId="49">#REF!</definedName>
    <definedName name="Feb_90" localSheetId="50">#REF!</definedName>
    <definedName name="Feb_90" localSheetId="51">#REF!</definedName>
    <definedName name="Feb_90" localSheetId="53">#REF!</definedName>
    <definedName name="Feb_90" localSheetId="54">#REF!</definedName>
    <definedName name="Feb_90" localSheetId="56">#REF!</definedName>
    <definedName name="Feb_90" localSheetId="57">#REF!</definedName>
    <definedName name="Feb_90" localSheetId="58">#REF!</definedName>
    <definedName name="Feb_90" localSheetId="60">#REF!</definedName>
    <definedName name="Feb_90" localSheetId="61">#REF!</definedName>
    <definedName name="Feb_90" localSheetId="62">#REF!</definedName>
    <definedName name="Feb_90" localSheetId="63">#REF!</definedName>
    <definedName name="Feb_90" localSheetId="64">#REF!</definedName>
    <definedName name="Feb_90" localSheetId="66">#REF!</definedName>
    <definedName name="Feb_90" localSheetId="67">#REF!</definedName>
    <definedName name="Feb_90" localSheetId="68">#REF!</definedName>
    <definedName name="Feb_90" localSheetId="69">#REF!</definedName>
    <definedName name="Feb_90" localSheetId="71">#REF!</definedName>
    <definedName name="Feb_90" localSheetId="72">#REF!</definedName>
    <definedName name="Feb_90" localSheetId="73">#REF!</definedName>
    <definedName name="Feb_90">#REF!</definedName>
    <definedName name="Feb_91" localSheetId="1">#REF!</definedName>
    <definedName name="Feb_91" localSheetId="11">#REF!</definedName>
    <definedName name="Feb_91" localSheetId="12">#REF!</definedName>
    <definedName name="Feb_91" localSheetId="13">#REF!</definedName>
    <definedName name="Feb_91" localSheetId="23">#REF!</definedName>
    <definedName name="Feb_91" localSheetId="24">#REF!</definedName>
    <definedName name="Feb_91" localSheetId="26">#REF!</definedName>
    <definedName name="Feb_91" localSheetId="28">#REF!</definedName>
    <definedName name="Feb_91" localSheetId="29">#REF!</definedName>
    <definedName name="Feb_91" localSheetId="31">#REF!</definedName>
    <definedName name="Feb_91" localSheetId="41">#REF!</definedName>
    <definedName name="Feb_91" localSheetId="4">#REF!</definedName>
    <definedName name="Feb_91" localSheetId="46">#REF!</definedName>
    <definedName name="Feb_91" localSheetId="47">#REF!</definedName>
    <definedName name="Feb_91" localSheetId="48">#REF!</definedName>
    <definedName name="Feb_91" localSheetId="49">#REF!</definedName>
    <definedName name="Feb_91" localSheetId="50">#REF!</definedName>
    <definedName name="Feb_91" localSheetId="51">#REF!</definedName>
    <definedName name="Feb_91" localSheetId="53">#REF!</definedName>
    <definedName name="Feb_91" localSheetId="54">#REF!</definedName>
    <definedName name="Feb_91" localSheetId="56">#REF!</definedName>
    <definedName name="Feb_91" localSheetId="57">#REF!</definedName>
    <definedName name="Feb_91" localSheetId="58">#REF!</definedName>
    <definedName name="Feb_91" localSheetId="60">#REF!</definedName>
    <definedName name="Feb_91" localSheetId="61">#REF!</definedName>
    <definedName name="Feb_91" localSheetId="62">#REF!</definedName>
    <definedName name="Feb_91" localSheetId="63">#REF!</definedName>
    <definedName name="Feb_91" localSheetId="64">#REF!</definedName>
    <definedName name="Feb_91" localSheetId="66">#REF!</definedName>
    <definedName name="Feb_91" localSheetId="67">#REF!</definedName>
    <definedName name="Feb_91" localSheetId="68">#REF!</definedName>
    <definedName name="Feb_91" localSheetId="69">#REF!</definedName>
    <definedName name="Feb_91" localSheetId="71">#REF!</definedName>
    <definedName name="Feb_91" localSheetId="72">#REF!</definedName>
    <definedName name="Feb_91" localSheetId="73">#REF!</definedName>
    <definedName name="Feb_91">#REF!</definedName>
    <definedName name="Feb_92" localSheetId="1">#REF!</definedName>
    <definedName name="Feb_92" localSheetId="11">#REF!</definedName>
    <definedName name="Feb_92" localSheetId="12">#REF!</definedName>
    <definedName name="Feb_92" localSheetId="13">#REF!</definedName>
    <definedName name="Feb_92" localSheetId="23">#REF!</definedName>
    <definedName name="Feb_92" localSheetId="24">#REF!</definedName>
    <definedName name="Feb_92" localSheetId="26">#REF!</definedName>
    <definedName name="Feb_92" localSheetId="28">#REF!</definedName>
    <definedName name="Feb_92" localSheetId="29">#REF!</definedName>
    <definedName name="Feb_92" localSheetId="31">#REF!</definedName>
    <definedName name="Feb_92" localSheetId="41">#REF!</definedName>
    <definedName name="Feb_92" localSheetId="4">#REF!</definedName>
    <definedName name="Feb_92" localSheetId="46">#REF!</definedName>
    <definedName name="Feb_92" localSheetId="47">#REF!</definedName>
    <definedName name="Feb_92" localSheetId="48">#REF!</definedName>
    <definedName name="Feb_92" localSheetId="49">#REF!</definedName>
    <definedName name="Feb_92" localSheetId="50">#REF!</definedName>
    <definedName name="Feb_92" localSheetId="51">#REF!</definedName>
    <definedName name="Feb_92" localSheetId="53">#REF!</definedName>
    <definedName name="Feb_92" localSheetId="54">#REF!</definedName>
    <definedName name="Feb_92" localSheetId="56">#REF!</definedName>
    <definedName name="Feb_92" localSheetId="57">#REF!</definedName>
    <definedName name="Feb_92" localSheetId="58">#REF!</definedName>
    <definedName name="Feb_92" localSheetId="60">#REF!</definedName>
    <definedName name="Feb_92" localSheetId="61">#REF!</definedName>
    <definedName name="Feb_92" localSheetId="62">#REF!</definedName>
    <definedName name="Feb_92" localSheetId="63">#REF!</definedName>
    <definedName name="Feb_92" localSheetId="64">#REF!</definedName>
    <definedName name="Feb_92" localSheetId="66">#REF!</definedName>
    <definedName name="Feb_92" localSheetId="67">#REF!</definedName>
    <definedName name="Feb_92" localSheetId="68">#REF!</definedName>
    <definedName name="Feb_92" localSheetId="69">#REF!</definedName>
    <definedName name="Feb_92" localSheetId="71">#REF!</definedName>
    <definedName name="Feb_92" localSheetId="72">#REF!</definedName>
    <definedName name="Feb_92" localSheetId="73">#REF!</definedName>
    <definedName name="Feb_92">#REF!</definedName>
    <definedName name="Feb_93" localSheetId="1">#REF!</definedName>
    <definedName name="Feb_93" localSheetId="11">#REF!</definedName>
    <definedName name="Feb_93" localSheetId="12">#REF!</definedName>
    <definedName name="Feb_93" localSheetId="13">#REF!</definedName>
    <definedName name="Feb_93" localSheetId="23">#REF!</definedName>
    <definedName name="Feb_93" localSheetId="24">#REF!</definedName>
    <definedName name="Feb_93" localSheetId="26">#REF!</definedName>
    <definedName name="Feb_93" localSheetId="28">#REF!</definedName>
    <definedName name="Feb_93" localSheetId="29">#REF!</definedName>
    <definedName name="Feb_93" localSheetId="31">#REF!</definedName>
    <definedName name="Feb_93" localSheetId="41">#REF!</definedName>
    <definedName name="Feb_93" localSheetId="4">#REF!</definedName>
    <definedName name="Feb_93" localSheetId="46">#REF!</definedName>
    <definedName name="Feb_93" localSheetId="47">#REF!</definedName>
    <definedName name="Feb_93" localSheetId="48">#REF!</definedName>
    <definedName name="Feb_93" localSheetId="49">#REF!</definedName>
    <definedName name="Feb_93" localSheetId="50">#REF!</definedName>
    <definedName name="Feb_93" localSheetId="51">#REF!</definedName>
    <definedName name="Feb_93" localSheetId="53">#REF!</definedName>
    <definedName name="Feb_93" localSheetId="54">#REF!</definedName>
    <definedName name="Feb_93" localSheetId="56">#REF!</definedName>
    <definedName name="Feb_93" localSheetId="57">#REF!</definedName>
    <definedName name="Feb_93" localSheetId="58">#REF!</definedName>
    <definedName name="Feb_93" localSheetId="60">#REF!</definedName>
    <definedName name="Feb_93" localSheetId="61">#REF!</definedName>
    <definedName name="Feb_93" localSheetId="62">#REF!</definedName>
    <definedName name="Feb_93" localSheetId="63">#REF!</definedName>
    <definedName name="Feb_93" localSheetId="64">#REF!</definedName>
    <definedName name="Feb_93" localSheetId="66">#REF!</definedName>
    <definedName name="Feb_93" localSheetId="67">#REF!</definedName>
    <definedName name="Feb_93" localSheetId="68">#REF!</definedName>
    <definedName name="Feb_93" localSheetId="69">#REF!</definedName>
    <definedName name="Feb_93" localSheetId="71">#REF!</definedName>
    <definedName name="Feb_93" localSheetId="72">#REF!</definedName>
    <definedName name="Feb_93" localSheetId="73">#REF!</definedName>
    <definedName name="Feb_93">#REF!</definedName>
    <definedName name="Feb_94" localSheetId="1">#REF!</definedName>
    <definedName name="Feb_94" localSheetId="11">#REF!</definedName>
    <definedName name="Feb_94" localSheetId="12">#REF!</definedName>
    <definedName name="Feb_94" localSheetId="13">#REF!</definedName>
    <definedName name="Feb_94" localSheetId="23">#REF!</definedName>
    <definedName name="Feb_94" localSheetId="24">#REF!</definedName>
    <definedName name="Feb_94" localSheetId="26">#REF!</definedName>
    <definedName name="Feb_94" localSheetId="28">#REF!</definedName>
    <definedName name="Feb_94" localSheetId="29">#REF!</definedName>
    <definedName name="Feb_94" localSheetId="31">#REF!</definedName>
    <definedName name="Feb_94" localSheetId="41">#REF!</definedName>
    <definedName name="Feb_94" localSheetId="4">#REF!</definedName>
    <definedName name="Feb_94" localSheetId="46">#REF!</definedName>
    <definedName name="Feb_94" localSheetId="47">#REF!</definedName>
    <definedName name="Feb_94" localSheetId="48">#REF!</definedName>
    <definedName name="Feb_94" localSheetId="49">#REF!</definedName>
    <definedName name="Feb_94" localSheetId="50">#REF!</definedName>
    <definedName name="Feb_94" localSheetId="51">#REF!</definedName>
    <definedName name="Feb_94" localSheetId="53">#REF!</definedName>
    <definedName name="Feb_94" localSheetId="54">#REF!</definedName>
    <definedName name="Feb_94" localSheetId="56">#REF!</definedName>
    <definedName name="Feb_94" localSheetId="57">#REF!</definedName>
    <definedName name="Feb_94" localSheetId="58">#REF!</definedName>
    <definedName name="Feb_94" localSheetId="60">#REF!</definedName>
    <definedName name="Feb_94" localSheetId="61">#REF!</definedName>
    <definedName name="Feb_94" localSheetId="62">#REF!</definedName>
    <definedName name="Feb_94" localSheetId="63">#REF!</definedName>
    <definedName name="Feb_94" localSheetId="64">#REF!</definedName>
    <definedName name="Feb_94" localSheetId="66">#REF!</definedName>
    <definedName name="Feb_94" localSheetId="67">#REF!</definedName>
    <definedName name="Feb_94" localSheetId="68">#REF!</definedName>
    <definedName name="Feb_94" localSheetId="69">#REF!</definedName>
    <definedName name="Feb_94" localSheetId="71">#REF!</definedName>
    <definedName name="Feb_94" localSheetId="72">#REF!</definedName>
    <definedName name="Feb_94" localSheetId="73">#REF!</definedName>
    <definedName name="Feb_94">#REF!</definedName>
    <definedName name="Feb_95" localSheetId="1">#REF!</definedName>
    <definedName name="Feb_95" localSheetId="11">#REF!</definedName>
    <definedName name="Feb_95" localSheetId="12">#REF!</definedName>
    <definedName name="Feb_95" localSheetId="13">#REF!</definedName>
    <definedName name="Feb_95" localSheetId="23">#REF!</definedName>
    <definedName name="Feb_95" localSheetId="24">#REF!</definedName>
    <definedName name="Feb_95" localSheetId="26">#REF!</definedName>
    <definedName name="Feb_95" localSheetId="28">#REF!</definedName>
    <definedName name="Feb_95" localSheetId="29">#REF!</definedName>
    <definedName name="Feb_95" localSheetId="31">#REF!</definedName>
    <definedName name="Feb_95" localSheetId="41">#REF!</definedName>
    <definedName name="Feb_95" localSheetId="4">#REF!</definedName>
    <definedName name="Feb_95" localSheetId="46">#REF!</definedName>
    <definedName name="Feb_95" localSheetId="47">#REF!</definedName>
    <definedName name="Feb_95" localSheetId="48">#REF!</definedName>
    <definedName name="Feb_95" localSheetId="49">#REF!</definedName>
    <definedName name="Feb_95" localSheetId="50">#REF!</definedName>
    <definedName name="Feb_95" localSheetId="51">#REF!</definedName>
    <definedName name="Feb_95" localSheetId="53">#REF!</definedName>
    <definedName name="Feb_95" localSheetId="54">#REF!</definedName>
    <definedName name="Feb_95" localSheetId="56">#REF!</definedName>
    <definedName name="Feb_95" localSheetId="57">#REF!</definedName>
    <definedName name="Feb_95" localSheetId="58">#REF!</definedName>
    <definedName name="Feb_95" localSheetId="60">#REF!</definedName>
    <definedName name="Feb_95" localSheetId="61">#REF!</definedName>
    <definedName name="Feb_95" localSheetId="62">#REF!</definedName>
    <definedName name="Feb_95" localSheetId="63">#REF!</definedName>
    <definedName name="Feb_95" localSheetId="64">#REF!</definedName>
    <definedName name="Feb_95" localSheetId="66">#REF!</definedName>
    <definedName name="Feb_95" localSheetId="67">#REF!</definedName>
    <definedName name="Feb_95" localSheetId="68">#REF!</definedName>
    <definedName name="Feb_95" localSheetId="69">#REF!</definedName>
    <definedName name="Feb_95" localSheetId="71">#REF!</definedName>
    <definedName name="Feb_95" localSheetId="72">#REF!</definedName>
    <definedName name="Feb_95" localSheetId="73">#REF!</definedName>
    <definedName name="Feb_95">#REF!</definedName>
    <definedName name="Feb_96" localSheetId="1">#REF!</definedName>
    <definedName name="Feb_96" localSheetId="11">#REF!</definedName>
    <definedName name="Feb_96" localSheetId="12">#REF!</definedName>
    <definedName name="Feb_96" localSheetId="13">#REF!</definedName>
    <definedName name="Feb_96" localSheetId="23">#REF!</definedName>
    <definedName name="Feb_96" localSheetId="24">#REF!</definedName>
    <definedName name="Feb_96" localSheetId="26">#REF!</definedName>
    <definedName name="Feb_96" localSheetId="28">#REF!</definedName>
    <definedName name="Feb_96" localSheetId="29">#REF!</definedName>
    <definedName name="Feb_96" localSheetId="31">#REF!</definedName>
    <definedName name="Feb_96" localSheetId="41">#REF!</definedName>
    <definedName name="Feb_96" localSheetId="4">#REF!</definedName>
    <definedName name="Feb_96" localSheetId="46">#REF!</definedName>
    <definedName name="Feb_96" localSheetId="47">#REF!</definedName>
    <definedName name="Feb_96" localSheetId="48">#REF!</definedName>
    <definedName name="Feb_96" localSheetId="49">#REF!</definedName>
    <definedName name="Feb_96" localSheetId="50">#REF!</definedName>
    <definedName name="Feb_96" localSheetId="51">#REF!</definedName>
    <definedName name="Feb_96" localSheetId="53">#REF!</definedName>
    <definedName name="Feb_96" localSheetId="54">#REF!</definedName>
    <definedName name="Feb_96" localSheetId="56">#REF!</definedName>
    <definedName name="Feb_96" localSheetId="57">#REF!</definedName>
    <definedName name="Feb_96" localSheetId="58">#REF!</definedName>
    <definedName name="Feb_96" localSheetId="60">#REF!</definedName>
    <definedName name="Feb_96" localSheetId="61">#REF!</definedName>
    <definedName name="Feb_96" localSheetId="62">#REF!</definedName>
    <definedName name="Feb_96" localSheetId="63">#REF!</definedName>
    <definedName name="Feb_96" localSheetId="64">#REF!</definedName>
    <definedName name="Feb_96" localSheetId="66">#REF!</definedName>
    <definedName name="Feb_96" localSheetId="67">#REF!</definedName>
    <definedName name="Feb_96" localSheetId="68">#REF!</definedName>
    <definedName name="Feb_96" localSheetId="69">#REF!</definedName>
    <definedName name="Feb_96" localSheetId="71">#REF!</definedName>
    <definedName name="Feb_96" localSheetId="72">#REF!</definedName>
    <definedName name="Feb_96" localSheetId="73">#REF!</definedName>
    <definedName name="Feb_96">#REF!</definedName>
    <definedName name="Feb_97" localSheetId="1">#REF!</definedName>
    <definedName name="Feb_97" localSheetId="11">#REF!</definedName>
    <definedName name="Feb_97" localSheetId="12">#REF!</definedName>
    <definedName name="Feb_97" localSheetId="13">#REF!</definedName>
    <definedName name="Feb_97" localSheetId="23">#REF!</definedName>
    <definedName name="Feb_97" localSheetId="24">#REF!</definedName>
    <definedName name="Feb_97" localSheetId="26">#REF!</definedName>
    <definedName name="Feb_97" localSheetId="28">#REF!</definedName>
    <definedName name="Feb_97" localSheetId="29">#REF!</definedName>
    <definedName name="Feb_97" localSheetId="31">#REF!</definedName>
    <definedName name="Feb_97" localSheetId="41">#REF!</definedName>
    <definedName name="Feb_97" localSheetId="4">#REF!</definedName>
    <definedName name="Feb_97" localSheetId="46">#REF!</definedName>
    <definedName name="Feb_97" localSheetId="47">#REF!</definedName>
    <definedName name="Feb_97" localSheetId="48">#REF!</definedName>
    <definedName name="Feb_97" localSheetId="49">#REF!</definedName>
    <definedName name="Feb_97" localSheetId="50">#REF!</definedName>
    <definedName name="Feb_97" localSheetId="51">#REF!</definedName>
    <definedName name="Feb_97" localSheetId="53">#REF!</definedName>
    <definedName name="Feb_97" localSheetId="54">#REF!</definedName>
    <definedName name="Feb_97" localSheetId="56">#REF!</definedName>
    <definedName name="Feb_97" localSheetId="57">#REF!</definedName>
    <definedName name="Feb_97" localSheetId="58">#REF!</definedName>
    <definedName name="Feb_97" localSheetId="60">#REF!</definedName>
    <definedName name="Feb_97" localSheetId="61">#REF!</definedName>
    <definedName name="Feb_97" localSheetId="62">#REF!</definedName>
    <definedName name="Feb_97" localSheetId="63">#REF!</definedName>
    <definedName name="Feb_97" localSheetId="64">#REF!</definedName>
    <definedName name="Feb_97" localSheetId="66">#REF!</definedName>
    <definedName name="Feb_97" localSheetId="67">#REF!</definedName>
    <definedName name="Feb_97" localSheetId="68">#REF!</definedName>
    <definedName name="Feb_97" localSheetId="69">#REF!</definedName>
    <definedName name="Feb_97" localSheetId="71">#REF!</definedName>
    <definedName name="Feb_97" localSheetId="72">#REF!</definedName>
    <definedName name="Feb_97" localSheetId="73">#REF!</definedName>
    <definedName name="Feb_97">#REF!</definedName>
    <definedName name="Feb_98" localSheetId="1">#REF!</definedName>
    <definedName name="Feb_98" localSheetId="11">#REF!</definedName>
    <definedName name="Feb_98" localSheetId="12">#REF!</definedName>
    <definedName name="Feb_98" localSheetId="13">#REF!</definedName>
    <definedName name="Feb_98" localSheetId="23">#REF!</definedName>
    <definedName name="Feb_98" localSheetId="24">#REF!</definedName>
    <definedName name="Feb_98" localSheetId="26">#REF!</definedName>
    <definedName name="Feb_98" localSheetId="28">#REF!</definedName>
    <definedName name="Feb_98" localSheetId="29">#REF!</definedName>
    <definedName name="Feb_98" localSheetId="31">#REF!</definedName>
    <definedName name="Feb_98" localSheetId="41">#REF!</definedName>
    <definedName name="Feb_98" localSheetId="4">#REF!</definedName>
    <definedName name="Feb_98" localSheetId="46">#REF!</definedName>
    <definedName name="Feb_98" localSheetId="47">#REF!</definedName>
    <definedName name="Feb_98" localSheetId="48">#REF!</definedName>
    <definedName name="Feb_98" localSheetId="49">#REF!</definedName>
    <definedName name="Feb_98" localSheetId="50">#REF!</definedName>
    <definedName name="Feb_98" localSheetId="51">#REF!</definedName>
    <definedName name="Feb_98" localSheetId="53">#REF!</definedName>
    <definedName name="Feb_98" localSheetId="54">#REF!</definedName>
    <definedName name="Feb_98" localSheetId="56">#REF!</definedName>
    <definedName name="Feb_98" localSheetId="57">#REF!</definedName>
    <definedName name="Feb_98" localSheetId="58">#REF!</definedName>
    <definedName name="Feb_98" localSheetId="60">#REF!</definedName>
    <definedName name="Feb_98" localSheetId="61">#REF!</definedName>
    <definedName name="Feb_98" localSheetId="62">#REF!</definedName>
    <definedName name="Feb_98" localSheetId="63">#REF!</definedName>
    <definedName name="Feb_98" localSheetId="64">#REF!</definedName>
    <definedName name="Feb_98" localSheetId="66">#REF!</definedName>
    <definedName name="Feb_98" localSheetId="67">#REF!</definedName>
    <definedName name="Feb_98" localSheetId="68">#REF!</definedName>
    <definedName name="Feb_98" localSheetId="69">#REF!</definedName>
    <definedName name="Feb_98" localSheetId="71">#REF!</definedName>
    <definedName name="Feb_98" localSheetId="72">#REF!</definedName>
    <definedName name="Feb_98" localSheetId="73">#REF!</definedName>
    <definedName name="Feb_98">#REF!</definedName>
    <definedName name="Feb_99" localSheetId="1">#REF!</definedName>
    <definedName name="Feb_99" localSheetId="11">#REF!</definedName>
    <definedName name="Feb_99" localSheetId="12">#REF!</definedName>
    <definedName name="Feb_99" localSheetId="13">#REF!</definedName>
    <definedName name="Feb_99" localSheetId="23">#REF!</definedName>
    <definedName name="Feb_99" localSheetId="24">#REF!</definedName>
    <definedName name="Feb_99" localSheetId="26">#REF!</definedName>
    <definedName name="Feb_99" localSheetId="28">#REF!</definedName>
    <definedName name="Feb_99" localSheetId="29">#REF!</definedName>
    <definedName name="Feb_99" localSheetId="31">#REF!</definedName>
    <definedName name="Feb_99" localSheetId="41">#REF!</definedName>
    <definedName name="Feb_99" localSheetId="4">#REF!</definedName>
    <definedName name="Feb_99" localSheetId="46">#REF!</definedName>
    <definedName name="Feb_99" localSheetId="47">#REF!</definedName>
    <definedName name="Feb_99" localSheetId="48">#REF!</definedName>
    <definedName name="Feb_99" localSheetId="49">#REF!</definedName>
    <definedName name="Feb_99" localSheetId="50">#REF!</definedName>
    <definedName name="Feb_99" localSheetId="51">#REF!</definedName>
    <definedName name="Feb_99" localSheetId="53">#REF!</definedName>
    <definedName name="Feb_99" localSheetId="54">#REF!</definedName>
    <definedName name="Feb_99" localSheetId="56">#REF!</definedName>
    <definedName name="Feb_99" localSheetId="57">#REF!</definedName>
    <definedName name="Feb_99" localSheetId="58">#REF!</definedName>
    <definedName name="Feb_99" localSheetId="60">#REF!</definedName>
    <definedName name="Feb_99" localSheetId="61">#REF!</definedName>
    <definedName name="Feb_99" localSheetId="62">#REF!</definedName>
    <definedName name="Feb_99" localSheetId="63">#REF!</definedName>
    <definedName name="Feb_99" localSheetId="64">#REF!</definedName>
    <definedName name="Feb_99" localSheetId="66">#REF!</definedName>
    <definedName name="Feb_99" localSheetId="67">#REF!</definedName>
    <definedName name="Feb_99" localSheetId="68">#REF!</definedName>
    <definedName name="Feb_99" localSheetId="69">#REF!</definedName>
    <definedName name="Feb_99" localSheetId="71">#REF!</definedName>
    <definedName name="Feb_99" localSheetId="72">#REF!</definedName>
    <definedName name="Feb_99" localSheetId="73">#REF!</definedName>
    <definedName name="Feb_99">#REF!</definedName>
    <definedName name="ff">#N/A</definedName>
    <definedName name="fff" localSheetId="1">#REF!</definedName>
    <definedName name="fff" localSheetId="10">#REF!</definedName>
    <definedName name="fff" localSheetId="11">#REF!</definedName>
    <definedName name="fff" localSheetId="12">#REF!</definedName>
    <definedName name="fff" localSheetId="13">#REF!</definedName>
    <definedName name="fff" localSheetId="15">#REF!</definedName>
    <definedName name="fff" localSheetId="16">#REF!</definedName>
    <definedName name="fff" localSheetId="2">#REF!</definedName>
    <definedName name="fff" localSheetId="23">#REF!</definedName>
    <definedName name="fff" localSheetId="24">#REF!</definedName>
    <definedName name="fff" localSheetId="25">#REF!</definedName>
    <definedName name="fff" localSheetId="26">#REF!</definedName>
    <definedName name="fff" localSheetId="27">#REF!</definedName>
    <definedName name="fff" localSheetId="28">#REF!</definedName>
    <definedName name="fff" localSheetId="29">#REF!</definedName>
    <definedName name="fff" localSheetId="3">#REF!</definedName>
    <definedName name="fff" localSheetId="31">#REF!</definedName>
    <definedName name="fff" localSheetId="32">#REF!</definedName>
    <definedName name="fff" localSheetId="33">#REF!</definedName>
    <definedName name="fff" localSheetId="34">#REF!</definedName>
    <definedName name="fff" localSheetId="37">#REF!</definedName>
    <definedName name="fff" localSheetId="41">#REF!</definedName>
    <definedName name="fff" localSheetId="4">#REF!</definedName>
    <definedName name="fff" localSheetId="45">#REF!</definedName>
    <definedName name="fff" localSheetId="46">#REF!</definedName>
    <definedName name="fff" localSheetId="47">#REF!</definedName>
    <definedName name="fff" localSheetId="48">#REF!</definedName>
    <definedName name="fff" localSheetId="49">#REF!</definedName>
    <definedName name="fff" localSheetId="50">#REF!</definedName>
    <definedName name="fff" localSheetId="5">#REF!</definedName>
    <definedName name="fff" localSheetId="51">#REF!</definedName>
    <definedName name="fff" localSheetId="52">#REF!</definedName>
    <definedName name="fff" localSheetId="53">#REF!</definedName>
    <definedName name="fff" localSheetId="54">#REF!</definedName>
    <definedName name="fff" localSheetId="56">#REF!</definedName>
    <definedName name="fff" localSheetId="57">#REF!</definedName>
    <definedName name="fff" localSheetId="58">#REF!</definedName>
    <definedName name="fff" localSheetId="59">#REF!</definedName>
    <definedName name="fff" localSheetId="60">#REF!</definedName>
    <definedName name="fff" localSheetId="61">#REF!</definedName>
    <definedName name="fff" localSheetId="62">#REF!</definedName>
    <definedName name="fff" localSheetId="63">#REF!</definedName>
    <definedName name="fff" localSheetId="6">#REF!</definedName>
    <definedName name="fff" localSheetId="64">#REF!</definedName>
    <definedName name="fff" localSheetId="65">#REF!</definedName>
    <definedName name="fff" localSheetId="66">#REF!</definedName>
    <definedName name="fff" localSheetId="67">#REF!</definedName>
    <definedName name="fff" localSheetId="68">#REF!</definedName>
    <definedName name="fff" localSheetId="69">#REF!</definedName>
    <definedName name="fff" localSheetId="71">#REF!</definedName>
    <definedName name="fff" localSheetId="72">#REF!</definedName>
    <definedName name="fff" localSheetId="73">#REF!</definedName>
    <definedName name="fff" localSheetId="7">#REF!</definedName>
    <definedName name="fff" localSheetId="74">#REF!</definedName>
    <definedName name="fff" localSheetId="75">#REF!</definedName>
    <definedName name="fff" localSheetId="76">#REF!</definedName>
    <definedName name="fff" localSheetId="77">#REF!</definedName>
    <definedName name="fff" localSheetId="78">#REF!</definedName>
    <definedName name="fff" localSheetId="79">#REF!</definedName>
    <definedName name="fff" localSheetId="8">#REF!</definedName>
    <definedName name="fff" localSheetId="9">#REF!</definedName>
    <definedName name="fff">#REF!</definedName>
    <definedName name="fgdgdgdtf" localSheetId="1" hidden="1">#REF!</definedName>
    <definedName name="fgdgdgdtf" localSheetId="10" hidden="1">#REF!</definedName>
    <definedName name="fgdgdgdtf" localSheetId="11" hidden="1">#REF!</definedName>
    <definedName name="fgdgdgdtf" localSheetId="12" hidden="1">#REF!</definedName>
    <definedName name="fgdgdgdtf" localSheetId="13" hidden="1">#REF!</definedName>
    <definedName name="fgdgdgdtf" localSheetId="2" hidden="1">#REF!</definedName>
    <definedName name="fgdgdgdtf" localSheetId="23" hidden="1">#REF!</definedName>
    <definedName name="fgdgdgdtf" localSheetId="24" hidden="1">#REF!</definedName>
    <definedName name="fgdgdgdtf" localSheetId="25" hidden="1">#REF!</definedName>
    <definedName name="fgdgdgdtf" localSheetId="26" hidden="1">#REF!</definedName>
    <definedName name="fgdgdgdtf" localSheetId="27" hidden="1">#REF!</definedName>
    <definedName name="fgdgdgdtf" localSheetId="28" hidden="1">#REF!</definedName>
    <definedName name="fgdgdgdtf" localSheetId="29" hidden="1">#REF!</definedName>
    <definedName name="fgdgdgdtf" localSheetId="3" hidden="1">#REF!</definedName>
    <definedName name="fgdgdgdtf" localSheetId="31" hidden="1">#REF!</definedName>
    <definedName name="fgdgdgdtf" localSheetId="32" hidden="1">#REF!</definedName>
    <definedName name="fgdgdgdtf" localSheetId="33" hidden="1">#REF!</definedName>
    <definedName name="fgdgdgdtf" localSheetId="34" hidden="1">#REF!</definedName>
    <definedName name="fgdgdgdtf" localSheetId="37" hidden="1">#REF!</definedName>
    <definedName name="fgdgdgdtf" localSheetId="41" hidden="1">#REF!</definedName>
    <definedName name="fgdgdgdtf" localSheetId="4" hidden="1">#REF!</definedName>
    <definedName name="fgdgdgdtf" localSheetId="45"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0" hidden="1">#REF!</definedName>
    <definedName name="fgdgdgdtf" localSheetId="5" hidden="1">#REF!</definedName>
    <definedName name="fgdgdgdtf" localSheetId="51" hidden="1">#REF!</definedName>
    <definedName name="fgdgdgdtf" localSheetId="52" hidden="1">#REF!</definedName>
    <definedName name="fgdgdgdtf" localSheetId="53" hidden="1">#REF!</definedName>
    <definedName name="fgdgdgdtf" localSheetId="54" hidden="1">#REF!</definedName>
    <definedName name="fgdgdgdtf" localSheetId="55" hidden="1">#REF!</definedName>
    <definedName name="fgdgdgdtf" localSheetId="56" hidden="1">#REF!</definedName>
    <definedName name="fgdgdgdtf" localSheetId="57" hidden="1">#REF!</definedName>
    <definedName name="fgdgdgdtf" localSheetId="58" hidden="1">#REF!</definedName>
    <definedName name="fgdgdgdtf" localSheetId="59" hidden="1">#REF!</definedName>
    <definedName name="fgdgdgdtf" localSheetId="60" hidden="1">#REF!</definedName>
    <definedName name="fgdgdgdtf" localSheetId="61" hidden="1">#REF!</definedName>
    <definedName name="fgdgdgdtf" localSheetId="62" hidden="1">#REF!</definedName>
    <definedName name="fgdgdgdtf" localSheetId="63" hidden="1">#REF!</definedName>
    <definedName name="fgdgdgdtf" localSheetId="6" hidden="1">#REF!</definedName>
    <definedName name="fgdgdgdtf" localSheetId="64" hidden="1">#REF!</definedName>
    <definedName name="fgdgdgdtf" localSheetId="65" hidden="1">#REF!</definedName>
    <definedName name="fgdgdgdtf" localSheetId="66" hidden="1">#REF!</definedName>
    <definedName name="fgdgdgdtf" localSheetId="67" hidden="1">#REF!</definedName>
    <definedName name="fgdgdgdtf" localSheetId="68" hidden="1">#REF!</definedName>
    <definedName name="fgdgdgdtf" localSheetId="69" hidden="1">#REF!</definedName>
    <definedName name="fgdgdgdtf" localSheetId="70" hidden="1">#REF!</definedName>
    <definedName name="fgdgdgdtf" localSheetId="71" hidden="1">#REF!</definedName>
    <definedName name="fgdgdgdtf" localSheetId="72" hidden="1">#REF!</definedName>
    <definedName name="fgdgdgdtf" localSheetId="73" hidden="1">#REF!</definedName>
    <definedName name="fgdgdgdtf" localSheetId="7" hidden="1">#REF!</definedName>
    <definedName name="fgdgdgdtf" localSheetId="74" hidden="1">#REF!</definedName>
    <definedName name="fgdgdgdtf" localSheetId="75" hidden="1">#REF!</definedName>
    <definedName name="fgdgdgdtf" localSheetId="76" hidden="1">#REF!</definedName>
    <definedName name="fgdgdgdtf" localSheetId="77" hidden="1">#REF!</definedName>
    <definedName name="fgdgdgdtf" localSheetId="78" hidden="1">#REF!</definedName>
    <definedName name="fgdgdgdtf" localSheetId="79" hidden="1">#REF!</definedName>
    <definedName name="fgdgdgdtf" localSheetId="8" hidden="1">#REF!</definedName>
    <definedName name="fgdgdgdtf" localSheetId="9" hidden="1">#REF!</definedName>
    <definedName name="fgdgdgdtf" hidden="1">#REF!</definedName>
    <definedName name="FHD" localSheetId="1">'[191]27'!#REF!</definedName>
    <definedName name="FHD" localSheetId="10">'[191]27'!#REF!</definedName>
    <definedName name="FHD" localSheetId="13">'[191]27'!#REF!</definedName>
    <definedName name="FHD" localSheetId="2">'[191]27'!#REF!</definedName>
    <definedName name="FHD" localSheetId="24">'[191]27'!#REF!</definedName>
    <definedName name="FHD" localSheetId="25">'[191]27'!#REF!</definedName>
    <definedName name="FHD" localSheetId="26">'[191]27'!#REF!</definedName>
    <definedName name="FHD" localSheetId="27">'[191]27'!#REF!</definedName>
    <definedName name="FHD" localSheetId="28">'[191]27'!#REF!</definedName>
    <definedName name="FHD" localSheetId="29">'[191]27'!#REF!</definedName>
    <definedName name="FHD" localSheetId="3">'[191]27'!#REF!</definedName>
    <definedName name="FHD" localSheetId="31">'[191]27'!#REF!</definedName>
    <definedName name="FHD" localSheetId="32">'[191]27'!#REF!</definedName>
    <definedName name="FHD" localSheetId="33">'[191]27'!#REF!</definedName>
    <definedName name="FHD" localSheetId="34">'[191]27'!#REF!</definedName>
    <definedName name="FHD" localSheetId="37">'[191]27'!#REF!</definedName>
    <definedName name="FHD" localSheetId="41">'[191]27'!#REF!</definedName>
    <definedName name="FHD" localSheetId="45">'[191]27'!#REF!</definedName>
    <definedName name="FHD" localSheetId="46">'[191]27'!#REF!</definedName>
    <definedName name="FHD" localSheetId="47">'[191]27'!#REF!</definedName>
    <definedName name="FHD" localSheetId="48">'[191]27'!#REF!</definedName>
    <definedName name="FHD" localSheetId="49">'[191]27'!#REF!</definedName>
    <definedName name="FHD" localSheetId="50">'[191]27'!#REF!</definedName>
    <definedName name="FHD" localSheetId="5">'[192]27'!#REF!</definedName>
    <definedName name="FHD" localSheetId="51">'[191]27'!#REF!</definedName>
    <definedName name="FHD" localSheetId="52">'[191]27'!#REF!</definedName>
    <definedName name="FHD" localSheetId="53">'[191]27'!#REF!</definedName>
    <definedName name="FHD" localSheetId="54">'[191]27'!#REF!</definedName>
    <definedName name="FHD" localSheetId="56">'[191]27'!#REF!</definedName>
    <definedName name="FHD" localSheetId="57">'[191]27'!#REF!</definedName>
    <definedName name="FHD" localSheetId="58">'[191]27'!#REF!</definedName>
    <definedName name="FHD" localSheetId="59">'[191]27'!#REF!</definedName>
    <definedName name="FHD" localSheetId="60">'[191]27'!#REF!</definedName>
    <definedName name="FHD" localSheetId="61">'[191]27'!#REF!</definedName>
    <definedName name="FHD" localSheetId="62">'[191]27'!#REF!</definedName>
    <definedName name="FHD" localSheetId="63">'[191]27'!#REF!</definedName>
    <definedName name="FHD" localSheetId="6">'[193]27'!#REF!</definedName>
    <definedName name="FHD" localSheetId="64">'[191]27'!#REF!</definedName>
    <definedName name="FHD" localSheetId="65">'[191]27'!#REF!</definedName>
    <definedName name="FHD" localSheetId="66">'[191]27'!#REF!</definedName>
    <definedName name="FHD" localSheetId="67">'[191]27'!#REF!</definedName>
    <definedName name="FHD" localSheetId="68">'[191]27'!#REF!</definedName>
    <definedName name="FHD" localSheetId="69">'[191]27'!#REF!</definedName>
    <definedName name="FHD" localSheetId="71">'[191]27'!#REF!</definedName>
    <definedName name="FHD" localSheetId="72">'[191]27'!#REF!</definedName>
    <definedName name="FHD" localSheetId="73">'[191]27'!#REF!</definedName>
    <definedName name="FHD" localSheetId="7">'[191]27'!#REF!</definedName>
    <definedName name="FHD" localSheetId="74">'[191]27'!#REF!</definedName>
    <definedName name="FHD" localSheetId="75">'[191]27'!#REF!</definedName>
    <definedName name="FHD" localSheetId="76">'[191]27'!#REF!</definedName>
    <definedName name="FHD" localSheetId="77">'[191]27'!#REF!</definedName>
    <definedName name="FHD" localSheetId="78">'[191]27'!#REF!</definedName>
    <definedName name="FHD" localSheetId="79">'[191]27'!#REF!</definedName>
    <definedName name="FHD" localSheetId="8">'[191]27'!#REF!</definedName>
    <definedName name="FHD" localSheetId="9">'[191]27'!#REF!</definedName>
    <definedName name="FHD">'[191]27'!#REF!</definedName>
    <definedName name="FI.RES.GOLD.CD.WB" localSheetId="1">#REF!</definedName>
    <definedName name="FI.RES.GOLD.CD.WB" localSheetId="10">#REF!</definedName>
    <definedName name="FI.RES.GOLD.CD.WB" localSheetId="11">#REF!</definedName>
    <definedName name="FI.RES.GOLD.CD.WB" localSheetId="12">#REF!</definedName>
    <definedName name="FI.RES.GOLD.CD.WB" localSheetId="13">#REF!</definedName>
    <definedName name="FI.RES.GOLD.CD.WB" localSheetId="15">#REF!</definedName>
    <definedName name="FI.RES.GOLD.CD.WB" localSheetId="16">#REF!</definedName>
    <definedName name="FI.RES.GOLD.CD.WB" localSheetId="2">#REF!</definedName>
    <definedName name="FI.RES.GOLD.CD.WB" localSheetId="23">#REF!</definedName>
    <definedName name="FI.RES.GOLD.CD.WB" localSheetId="24">#REF!</definedName>
    <definedName name="FI.RES.GOLD.CD.WB" localSheetId="25">#REF!</definedName>
    <definedName name="FI.RES.GOLD.CD.WB" localSheetId="26">#REF!</definedName>
    <definedName name="FI.RES.GOLD.CD.WB" localSheetId="27">#REF!</definedName>
    <definedName name="FI.RES.GOLD.CD.WB" localSheetId="28">#REF!</definedName>
    <definedName name="FI.RES.GOLD.CD.WB" localSheetId="29">#REF!</definedName>
    <definedName name="FI.RES.GOLD.CD.WB" localSheetId="3">#REF!</definedName>
    <definedName name="FI.RES.GOLD.CD.WB" localSheetId="31">#REF!</definedName>
    <definedName name="FI.RES.GOLD.CD.WB" localSheetId="32">#REF!</definedName>
    <definedName name="FI.RES.GOLD.CD.WB" localSheetId="33">#REF!</definedName>
    <definedName name="FI.RES.GOLD.CD.WB" localSheetId="34">#REF!</definedName>
    <definedName name="FI.RES.GOLD.CD.WB" localSheetId="37">#REF!</definedName>
    <definedName name="FI.RES.GOLD.CD.WB" localSheetId="41">#REF!</definedName>
    <definedName name="FI.RES.GOLD.CD.WB" localSheetId="4">#REF!</definedName>
    <definedName name="FI.RES.GOLD.CD.WB" localSheetId="45">#REF!</definedName>
    <definedName name="FI.RES.GOLD.CD.WB" localSheetId="46">#REF!</definedName>
    <definedName name="FI.RES.GOLD.CD.WB" localSheetId="47">#REF!</definedName>
    <definedName name="FI.RES.GOLD.CD.WB" localSheetId="48">#REF!</definedName>
    <definedName name="FI.RES.GOLD.CD.WB" localSheetId="49">#REF!</definedName>
    <definedName name="FI.RES.GOLD.CD.WB" localSheetId="50">#REF!</definedName>
    <definedName name="FI.RES.GOLD.CD.WB" localSheetId="5">#REF!</definedName>
    <definedName name="FI.RES.GOLD.CD.WB" localSheetId="51">#REF!</definedName>
    <definedName name="FI.RES.GOLD.CD.WB" localSheetId="52">#REF!</definedName>
    <definedName name="FI.RES.GOLD.CD.WB" localSheetId="53">#REF!</definedName>
    <definedName name="FI.RES.GOLD.CD.WB" localSheetId="54">#REF!</definedName>
    <definedName name="FI.RES.GOLD.CD.WB" localSheetId="56">#REF!</definedName>
    <definedName name="FI.RES.GOLD.CD.WB" localSheetId="57">#REF!</definedName>
    <definedName name="FI.RES.GOLD.CD.WB" localSheetId="58">#REF!</definedName>
    <definedName name="FI.RES.GOLD.CD.WB" localSheetId="59">#REF!</definedName>
    <definedName name="FI.RES.GOLD.CD.WB" localSheetId="60">#REF!</definedName>
    <definedName name="FI.RES.GOLD.CD.WB" localSheetId="61">#REF!</definedName>
    <definedName name="FI.RES.GOLD.CD.WB" localSheetId="62">#REF!</definedName>
    <definedName name="FI.RES.GOLD.CD.WB" localSheetId="63">#REF!</definedName>
    <definedName name="FI.RES.GOLD.CD.WB" localSheetId="6">#REF!</definedName>
    <definedName name="FI.RES.GOLD.CD.WB" localSheetId="64">#REF!</definedName>
    <definedName name="FI.RES.GOLD.CD.WB" localSheetId="65">#REF!</definedName>
    <definedName name="FI.RES.GOLD.CD.WB" localSheetId="66">#REF!</definedName>
    <definedName name="FI.RES.GOLD.CD.WB" localSheetId="67">#REF!</definedName>
    <definedName name="FI.RES.GOLD.CD.WB" localSheetId="68">#REF!</definedName>
    <definedName name="FI.RES.GOLD.CD.WB" localSheetId="69">#REF!</definedName>
    <definedName name="FI.RES.GOLD.CD.WB" localSheetId="71">#REF!</definedName>
    <definedName name="FI.RES.GOLD.CD.WB" localSheetId="72">#REF!</definedName>
    <definedName name="FI.RES.GOLD.CD.WB" localSheetId="73">#REF!</definedName>
    <definedName name="FI.RES.GOLD.CD.WB" localSheetId="7">#REF!</definedName>
    <definedName name="FI.RES.GOLD.CD.WB" localSheetId="74">#REF!</definedName>
    <definedName name="FI.RES.GOLD.CD.WB" localSheetId="75">#REF!</definedName>
    <definedName name="FI.RES.GOLD.CD.WB" localSheetId="76">#REF!</definedName>
    <definedName name="FI.RES.GOLD.CD.WB" localSheetId="77">#REF!</definedName>
    <definedName name="FI.RES.GOLD.CD.WB" localSheetId="78">#REF!</definedName>
    <definedName name="FI.RES.GOLD.CD.WB" localSheetId="79">#REF!</definedName>
    <definedName name="FI.RES.GOLD.CD.WB" localSheetId="8">#REF!</definedName>
    <definedName name="FI.RES.GOLD.CD.WB" localSheetId="9">#REF!</definedName>
    <definedName name="FI.RES.GOLD.CD.WB">#REF!</definedName>
    <definedName name="FI.RES.TOTL.CD.WB" localSheetId="1">#REF!</definedName>
    <definedName name="FI.RES.TOTL.CD.WB" localSheetId="10">#REF!</definedName>
    <definedName name="FI.RES.TOTL.CD.WB" localSheetId="11">#REF!</definedName>
    <definedName name="FI.RES.TOTL.CD.WB" localSheetId="12">#REF!</definedName>
    <definedName name="FI.RES.TOTL.CD.WB" localSheetId="13">#REF!</definedName>
    <definedName name="FI.RES.TOTL.CD.WB" localSheetId="15">#REF!</definedName>
    <definedName name="FI.RES.TOTL.CD.WB" localSheetId="16">#REF!</definedName>
    <definedName name="FI.RES.TOTL.CD.WB" localSheetId="2">#REF!</definedName>
    <definedName name="FI.RES.TOTL.CD.WB" localSheetId="23">#REF!</definedName>
    <definedName name="FI.RES.TOTL.CD.WB" localSheetId="24">#REF!</definedName>
    <definedName name="FI.RES.TOTL.CD.WB" localSheetId="25">#REF!</definedName>
    <definedName name="FI.RES.TOTL.CD.WB" localSheetId="26">#REF!</definedName>
    <definedName name="FI.RES.TOTL.CD.WB" localSheetId="27">#REF!</definedName>
    <definedName name="FI.RES.TOTL.CD.WB" localSheetId="28">#REF!</definedName>
    <definedName name="FI.RES.TOTL.CD.WB" localSheetId="29">#REF!</definedName>
    <definedName name="FI.RES.TOTL.CD.WB" localSheetId="3">#REF!</definedName>
    <definedName name="FI.RES.TOTL.CD.WB" localSheetId="31">#REF!</definedName>
    <definedName name="FI.RES.TOTL.CD.WB" localSheetId="32">#REF!</definedName>
    <definedName name="FI.RES.TOTL.CD.WB" localSheetId="33">#REF!</definedName>
    <definedName name="FI.RES.TOTL.CD.WB" localSheetId="34">#REF!</definedName>
    <definedName name="FI.RES.TOTL.CD.WB" localSheetId="37">#REF!</definedName>
    <definedName name="FI.RES.TOTL.CD.WB" localSheetId="41">#REF!</definedName>
    <definedName name="FI.RES.TOTL.CD.WB" localSheetId="4">#REF!</definedName>
    <definedName name="FI.RES.TOTL.CD.WB" localSheetId="45">#REF!</definedName>
    <definedName name="FI.RES.TOTL.CD.WB" localSheetId="46">#REF!</definedName>
    <definedName name="FI.RES.TOTL.CD.WB" localSheetId="47">#REF!</definedName>
    <definedName name="FI.RES.TOTL.CD.WB" localSheetId="48">#REF!</definedName>
    <definedName name="FI.RES.TOTL.CD.WB" localSheetId="49">#REF!</definedName>
    <definedName name="FI.RES.TOTL.CD.WB" localSheetId="50">#REF!</definedName>
    <definedName name="FI.RES.TOTL.CD.WB" localSheetId="5">#REF!</definedName>
    <definedName name="FI.RES.TOTL.CD.WB" localSheetId="51">#REF!</definedName>
    <definedName name="FI.RES.TOTL.CD.WB" localSheetId="52">#REF!</definedName>
    <definedName name="FI.RES.TOTL.CD.WB" localSheetId="53">#REF!</definedName>
    <definedName name="FI.RES.TOTL.CD.WB" localSheetId="54">#REF!</definedName>
    <definedName name="FI.RES.TOTL.CD.WB" localSheetId="56">#REF!</definedName>
    <definedName name="FI.RES.TOTL.CD.WB" localSheetId="57">#REF!</definedName>
    <definedName name="FI.RES.TOTL.CD.WB" localSheetId="58">#REF!</definedName>
    <definedName name="FI.RES.TOTL.CD.WB" localSheetId="59">#REF!</definedName>
    <definedName name="FI.RES.TOTL.CD.WB" localSheetId="60">#REF!</definedName>
    <definedName name="FI.RES.TOTL.CD.WB" localSheetId="61">#REF!</definedName>
    <definedName name="FI.RES.TOTL.CD.WB" localSheetId="62">#REF!</definedName>
    <definedName name="FI.RES.TOTL.CD.WB" localSheetId="63">#REF!</definedName>
    <definedName name="FI.RES.TOTL.CD.WB" localSheetId="6">#REF!</definedName>
    <definedName name="FI.RES.TOTL.CD.WB" localSheetId="64">#REF!</definedName>
    <definedName name="FI.RES.TOTL.CD.WB" localSheetId="65">#REF!</definedName>
    <definedName name="FI.RES.TOTL.CD.WB" localSheetId="66">#REF!</definedName>
    <definedName name="FI.RES.TOTL.CD.WB" localSheetId="67">#REF!</definedName>
    <definedName name="FI.RES.TOTL.CD.WB" localSheetId="68">#REF!</definedName>
    <definedName name="FI.RES.TOTL.CD.WB" localSheetId="69">#REF!</definedName>
    <definedName name="FI.RES.TOTL.CD.WB" localSheetId="71">#REF!</definedName>
    <definedName name="FI.RES.TOTL.CD.WB" localSheetId="72">#REF!</definedName>
    <definedName name="FI.RES.TOTL.CD.WB" localSheetId="73">#REF!</definedName>
    <definedName name="FI.RES.TOTL.CD.WB" localSheetId="7">#REF!</definedName>
    <definedName name="FI.RES.TOTL.CD.WB" localSheetId="74">#REF!</definedName>
    <definedName name="FI.RES.TOTL.CD.WB" localSheetId="75">#REF!</definedName>
    <definedName name="FI.RES.TOTL.CD.WB" localSheetId="76">#REF!</definedName>
    <definedName name="FI.RES.TOTL.CD.WB" localSheetId="77">#REF!</definedName>
    <definedName name="FI.RES.TOTL.CD.WB" localSheetId="78">#REF!</definedName>
    <definedName name="FI.RES.TOTL.CD.WB" localSheetId="79">#REF!</definedName>
    <definedName name="FI.RES.TOTL.CD.WB" localSheetId="8">#REF!</definedName>
    <definedName name="FI.RES.TOTL.CD.WB" localSheetId="9">#REF!</definedName>
    <definedName name="FI.RES.TOTL.CD.WB">#REF!</definedName>
    <definedName name="FI.RES.XGLD.CD" localSheetId="1">#REF!</definedName>
    <definedName name="FI.RES.XGLD.CD" localSheetId="10">#REF!</definedName>
    <definedName name="FI.RES.XGLD.CD" localSheetId="11">#REF!</definedName>
    <definedName name="FI.RES.XGLD.CD" localSheetId="12">#REF!</definedName>
    <definedName name="FI.RES.XGLD.CD" localSheetId="13">#REF!</definedName>
    <definedName name="FI.RES.XGLD.CD" localSheetId="15">#REF!</definedName>
    <definedName name="FI.RES.XGLD.CD" localSheetId="16">#REF!</definedName>
    <definedName name="FI.RES.XGLD.CD" localSheetId="2">#REF!</definedName>
    <definedName name="FI.RES.XGLD.CD" localSheetId="23">#REF!</definedName>
    <definedName name="FI.RES.XGLD.CD" localSheetId="24">#REF!</definedName>
    <definedName name="FI.RES.XGLD.CD" localSheetId="25">#REF!</definedName>
    <definedName name="FI.RES.XGLD.CD" localSheetId="26">#REF!</definedName>
    <definedName name="FI.RES.XGLD.CD" localSheetId="27">#REF!</definedName>
    <definedName name="FI.RES.XGLD.CD" localSheetId="28">#REF!</definedName>
    <definedName name="FI.RES.XGLD.CD" localSheetId="29">#REF!</definedName>
    <definedName name="FI.RES.XGLD.CD" localSheetId="3">#REF!</definedName>
    <definedName name="FI.RES.XGLD.CD" localSheetId="31">#REF!</definedName>
    <definedName name="FI.RES.XGLD.CD" localSheetId="32">#REF!</definedName>
    <definedName name="FI.RES.XGLD.CD" localSheetId="33">#REF!</definedName>
    <definedName name="FI.RES.XGLD.CD" localSheetId="34">#REF!</definedName>
    <definedName name="FI.RES.XGLD.CD" localSheetId="37">#REF!</definedName>
    <definedName name="FI.RES.XGLD.CD" localSheetId="41">#REF!</definedName>
    <definedName name="FI.RES.XGLD.CD" localSheetId="4">#REF!</definedName>
    <definedName name="FI.RES.XGLD.CD" localSheetId="45">#REF!</definedName>
    <definedName name="FI.RES.XGLD.CD" localSheetId="46">#REF!</definedName>
    <definedName name="FI.RES.XGLD.CD" localSheetId="47">#REF!</definedName>
    <definedName name="FI.RES.XGLD.CD" localSheetId="48">#REF!</definedName>
    <definedName name="FI.RES.XGLD.CD" localSheetId="49">#REF!</definedName>
    <definedName name="FI.RES.XGLD.CD" localSheetId="50">#REF!</definedName>
    <definedName name="FI.RES.XGLD.CD" localSheetId="5">#REF!</definedName>
    <definedName name="FI.RES.XGLD.CD" localSheetId="51">#REF!</definedName>
    <definedName name="FI.RES.XGLD.CD" localSheetId="52">#REF!</definedName>
    <definedName name="FI.RES.XGLD.CD" localSheetId="53">#REF!</definedName>
    <definedName name="FI.RES.XGLD.CD" localSheetId="54">#REF!</definedName>
    <definedName name="FI.RES.XGLD.CD" localSheetId="56">#REF!</definedName>
    <definedName name="FI.RES.XGLD.CD" localSheetId="57">#REF!</definedName>
    <definedName name="FI.RES.XGLD.CD" localSheetId="58">#REF!</definedName>
    <definedName name="FI.RES.XGLD.CD" localSheetId="59">#REF!</definedName>
    <definedName name="FI.RES.XGLD.CD" localSheetId="60">#REF!</definedName>
    <definedName name="FI.RES.XGLD.CD" localSheetId="61">#REF!</definedName>
    <definedName name="FI.RES.XGLD.CD" localSheetId="62">#REF!</definedName>
    <definedName name="FI.RES.XGLD.CD" localSheetId="63">#REF!</definedName>
    <definedName name="FI.RES.XGLD.CD" localSheetId="6">#REF!</definedName>
    <definedName name="FI.RES.XGLD.CD" localSheetId="64">#REF!</definedName>
    <definedName name="FI.RES.XGLD.CD" localSheetId="65">#REF!</definedName>
    <definedName name="FI.RES.XGLD.CD" localSheetId="66">#REF!</definedName>
    <definedName name="FI.RES.XGLD.CD" localSheetId="67">#REF!</definedName>
    <definedName name="FI.RES.XGLD.CD" localSheetId="68">#REF!</definedName>
    <definedName name="FI.RES.XGLD.CD" localSheetId="69">#REF!</definedName>
    <definedName name="FI.RES.XGLD.CD" localSheetId="71">#REF!</definedName>
    <definedName name="FI.RES.XGLD.CD" localSheetId="72">#REF!</definedName>
    <definedName name="FI.RES.XGLD.CD" localSheetId="73">#REF!</definedName>
    <definedName name="FI.RES.XGLD.CD" localSheetId="7">#REF!</definedName>
    <definedName name="FI.RES.XGLD.CD" localSheetId="74">#REF!</definedName>
    <definedName name="FI.RES.XGLD.CD" localSheetId="75">#REF!</definedName>
    <definedName name="FI.RES.XGLD.CD" localSheetId="76">#REF!</definedName>
    <definedName name="FI.RES.XGLD.CD" localSheetId="77">#REF!</definedName>
    <definedName name="FI.RES.XGLD.CD" localSheetId="78">#REF!</definedName>
    <definedName name="FI.RES.XGLD.CD" localSheetId="79">#REF!</definedName>
    <definedName name="FI.RES.XGLD.CD" localSheetId="8">#REF!</definedName>
    <definedName name="FI.RES.XGLD.CD" localSheetId="9">#REF!</definedName>
    <definedName name="FI.RES.XGLD.CD">#REF!</definedName>
    <definedName name="FIDR" localSheetId="1">#REF!</definedName>
    <definedName name="FIDR" localSheetId="11">#REF!</definedName>
    <definedName name="FIDR" localSheetId="12">#REF!</definedName>
    <definedName name="FIDR" localSheetId="13">#REF!</definedName>
    <definedName name="FIDR" localSheetId="23">#REF!</definedName>
    <definedName name="FIDR" localSheetId="24">#REF!</definedName>
    <definedName name="FIDR" localSheetId="26">#REF!</definedName>
    <definedName name="FIDR" localSheetId="28">#REF!</definedName>
    <definedName name="FIDR" localSheetId="29">#REF!</definedName>
    <definedName name="FIDR" localSheetId="31">#REF!</definedName>
    <definedName name="FIDR" localSheetId="41">#REF!</definedName>
    <definedName name="FIDR" localSheetId="4">#REF!</definedName>
    <definedName name="FIDR" localSheetId="46">#REF!</definedName>
    <definedName name="FIDR" localSheetId="47">#REF!</definedName>
    <definedName name="FIDR" localSheetId="48">#REF!</definedName>
    <definedName name="FIDR" localSheetId="49">#REF!</definedName>
    <definedName name="FIDR" localSheetId="50">#REF!</definedName>
    <definedName name="FIDR" localSheetId="51">#REF!</definedName>
    <definedName name="FIDR" localSheetId="53">#REF!</definedName>
    <definedName name="FIDR" localSheetId="54">#REF!</definedName>
    <definedName name="FIDR" localSheetId="56">#REF!</definedName>
    <definedName name="FIDR" localSheetId="57">#REF!</definedName>
    <definedName name="FIDR" localSheetId="58">#REF!</definedName>
    <definedName name="FIDR" localSheetId="60">#REF!</definedName>
    <definedName name="FIDR" localSheetId="61">#REF!</definedName>
    <definedName name="FIDR" localSheetId="62">#REF!</definedName>
    <definedName name="FIDR" localSheetId="63">#REF!</definedName>
    <definedName name="FIDR" localSheetId="64">#REF!</definedName>
    <definedName name="FIDR" localSheetId="66">#REF!</definedName>
    <definedName name="FIDR" localSheetId="67">#REF!</definedName>
    <definedName name="FIDR" localSheetId="68">#REF!</definedName>
    <definedName name="FIDR" localSheetId="69">#REF!</definedName>
    <definedName name="FIDR" localSheetId="71">#REF!</definedName>
    <definedName name="FIDR" localSheetId="72">#REF!</definedName>
    <definedName name="FIDR" localSheetId="73">#REF!</definedName>
    <definedName name="FIDR">#REF!</definedName>
    <definedName name="FIM" localSheetId="1">#REF!</definedName>
    <definedName name="FIM" localSheetId="11">#REF!</definedName>
    <definedName name="FIM" localSheetId="12">#REF!</definedName>
    <definedName name="FIM" localSheetId="13">#REF!</definedName>
    <definedName name="FIM" localSheetId="23">#REF!</definedName>
    <definedName name="FIM" localSheetId="24">#REF!</definedName>
    <definedName name="FIM" localSheetId="26">#REF!</definedName>
    <definedName name="FIM" localSheetId="28">#REF!</definedName>
    <definedName name="FIM" localSheetId="29">#REF!</definedName>
    <definedName name="FIM" localSheetId="31">#REF!</definedName>
    <definedName name="FIM" localSheetId="41">#REF!</definedName>
    <definedName name="FIM" localSheetId="4">#REF!</definedName>
    <definedName name="FIM" localSheetId="46">#REF!</definedName>
    <definedName name="FIM" localSheetId="47">#REF!</definedName>
    <definedName name="FIM" localSheetId="48">#REF!</definedName>
    <definedName name="FIM" localSheetId="49">#REF!</definedName>
    <definedName name="FIM" localSheetId="50">#REF!</definedName>
    <definedName name="FIM" localSheetId="51">#REF!</definedName>
    <definedName name="FIM" localSheetId="53">#REF!</definedName>
    <definedName name="FIM" localSheetId="54">#REF!</definedName>
    <definedName name="FIM" localSheetId="56">#REF!</definedName>
    <definedName name="FIM" localSheetId="57">#REF!</definedName>
    <definedName name="FIM" localSheetId="58">#REF!</definedName>
    <definedName name="FIM" localSheetId="60">#REF!</definedName>
    <definedName name="FIM" localSheetId="61">#REF!</definedName>
    <definedName name="FIM" localSheetId="62">#REF!</definedName>
    <definedName name="FIM" localSheetId="63">#REF!</definedName>
    <definedName name="FIM" localSheetId="64">#REF!</definedName>
    <definedName name="FIM" localSheetId="66">#REF!</definedName>
    <definedName name="FIM" localSheetId="67">#REF!</definedName>
    <definedName name="FIM" localSheetId="68">#REF!</definedName>
    <definedName name="FIM" localSheetId="69">#REF!</definedName>
    <definedName name="FIM" localSheetId="71">#REF!</definedName>
    <definedName name="FIM" localSheetId="72">#REF!</definedName>
    <definedName name="FIM" localSheetId="73">#REF!</definedName>
    <definedName name="FIM">#REF!</definedName>
    <definedName name="finan" localSheetId="1">#REF!</definedName>
    <definedName name="finan" localSheetId="11">#REF!</definedName>
    <definedName name="finan" localSheetId="12">#REF!</definedName>
    <definedName name="finan" localSheetId="13">#REF!</definedName>
    <definedName name="finan" localSheetId="23">#REF!</definedName>
    <definedName name="finan" localSheetId="24">#REF!</definedName>
    <definedName name="finan" localSheetId="26">#REF!</definedName>
    <definedName name="finan" localSheetId="28">#REF!</definedName>
    <definedName name="finan" localSheetId="29">#REF!</definedName>
    <definedName name="finan" localSheetId="31">#REF!</definedName>
    <definedName name="finan" localSheetId="41">#REF!</definedName>
    <definedName name="finan" localSheetId="4">#REF!</definedName>
    <definedName name="finan" localSheetId="46">#REF!</definedName>
    <definedName name="finan" localSheetId="47">#REF!</definedName>
    <definedName name="finan" localSheetId="48">#REF!</definedName>
    <definedName name="finan" localSheetId="49">#REF!</definedName>
    <definedName name="finan" localSheetId="50">#REF!</definedName>
    <definedName name="finan" localSheetId="51">#REF!</definedName>
    <definedName name="finan" localSheetId="53">#REF!</definedName>
    <definedName name="finan" localSheetId="54">#REF!</definedName>
    <definedName name="finan" localSheetId="56">#REF!</definedName>
    <definedName name="finan" localSheetId="57">#REF!</definedName>
    <definedName name="finan" localSheetId="58">#REF!</definedName>
    <definedName name="finan" localSheetId="60">#REF!</definedName>
    <definedName name="finan" localSheetId="61">#REF!</definedName>
    <definedName name="finan" localSheetId="62">#REF!</definedName>
    <definedName name="finan" localSheetId="63">#REF!</definedName>
    <definedName name="finan" localSheetId="64">#REF!</definedName>
    <definedName name="finan" localSheetId="66">#REF!</definedName>
    <definedName name="finan" localSheetId="67">#REF!</definedName>
    <definedName name="finan" localSheetId="68">#REF!</definedName>
    <definedName name="finan" localSheetId="69">#REF!</definedName>
    <definedName name="finan" localSheetId="71">#REF!</definedName>
    <definedName name="finan" localSheetId="72">#REF!</definedName>
    <definedName name="finan" localSheetId="73">#REF!</definedName>
    <definedName name="finan">#REF!</definedName>
    <definedName name="finan1" localSheetId="1">#REF!</definedName>
    <definedName name="finan1" localSheetId="11">#REF!</definedName>
    <definedName name="finan1" localSheetId="12">#REF!</definedName>
    <definedName name="finan1" localSheetId="13">#REF!</definedName>
    <definedName name="finan1" localSheetId="23">#REF!</definedName>
    <definedName name="finan1" localSheetId="24">#REF!</definedName>
    <definedName name="finan1" localSheetId="26">#REF!</definedName>
    <definedName name="finan1" localSheetId="28">#REF!</definedName>
    <definedName name="finan1" localSheetId="29">#REF!</definedName>
    <definedName name="finan1" localSheetId="31">#REF!</definedName>
    <definedName name="finan1" localSheetId="41">#REF!</definedName>
    <definedName name="finan1" localSheetId="4">#REF!</definedName>
    <definedName name="finan1" localSheetId="46">#REF!</definedName>
    <definedName name="finan1" localSheetId="47">#REF!</definedName>
    <definedName name="finan1" localSheetId="48">#REF!</definedName>
    <definedName name="finan1" localSheetId="49">#REF!</definedName>
    <definedName name="finan1" localSheetId="50">#REF!</definedName>
    <definedName name="finan1" localSheetId="51">#REF!</definedName>
    <definedName name="finan1" localSheetId="53">#REF!</definedName>
    <definedName name="finan1" localSheetId="54">#REF!</definedName>
    <definedName name="finan1" localSheetId="56">#REF!</definedName>
    <definedName name="finan1" localSheetId="57">#REF!</definedName>
    <definedName name="finan1" localSheetId="58">#REF!</definedName>
    <definedName name="finan1" localSheetId="60">#REF!</definedName>
    <definedName name="finan1" localSheetId="61">#REF!</definedName>
    <definedName name="finan1" localSheetId="62">#REF!</definedName>
    <definedName name="finan1" localSheetId="63">#REF!</definedName>
    <definedName name="finan1" localSheetId="64">#REF!</definedName>
    <definedName name="finan1" localSheetId="66">#REF!</definedName>
    <definedName name="finan1" localSheetId="67">#REF!</definedName>
    <definedName name="finan1" localSheetId="68">#REF!</definedName>
    <definedName name="finan1" localSheetId="69">#REF!</definedName>
    <definedName name="finan1" localSheetId="71">#REF!</definedName>
    <definedName name="finan1" localSheetId="72">#REF!</definedName>
    <definedName name="finan1" localSheetId="73">#REF!</definedName>
    <definedName name="finan1">#REF!</definedName>
    <definedName name="Financing" localSheetId="1"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15"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 hidden="1">{"Tab1",#N/A,FALSE,"P";"Tab2",#N/A,FALSE,"P"}</definedName>
    <definedName name="Financing" localSheetId="20" hidden="1">{"Tab1",#N/A,FALSE,"P";"Tab2",#N/A,FALSE,"P"}</definedName>
    <definedName name="Financing" localSheetId="21" hidden="1">{"Tab1",#N/A,FALSE,"P";"Tab2",#N/A,FALSE,"P"}</definedName>
    <definedName name="Financing" localSheetId="22" hidden="1">{"Tab1",#N/A,FALSE,"P";"Tab2",#N/A,FALSE,"P"}</definedName>
    <definedName name="Financing" localSheetId="23" hidden="1">{"Tab1",#N/A,FALSE,"P";"Tab2",#N/A,FALSE,"P"}</definedName>
    <definedName name="Financing" localSheetId="24" hidden="1">{"Tab1",#N/A,FALSE,"P";"Tab2",#N/A,FALSE,"P"}</definedName>
    <definedName name="Financing" localSheetId="25"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4" hidden="1">{"Tab1",#N/A,FALSE,"P";"Tab2",#N/A,FALSE,"P"}</definedName>
    <definedName name="Financing" localSheetId="37" hidden="1">{"Tab1",#N/A,FALSE,"P";"Tab2",#N/A,FALSE,"P"}</definedName>
    <definedName name="Financing" localSheetId="41" hidden="1">{"Tab1",#N/A,FALSE,"P";"Tab2",#N/A,FALSE,"P"}</definedName>
    <definedName name="Financing" localSheetId="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 hidden="1">{"Tab1",#N/A,FALSE,"P";"Tab2",#N/A,FALSE,"P"}</definedName>
    <definedName name="Financing" localSheetId="51"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1" hidden="1">{"Tab1",#N/A,FALSE,"P";"Tab2",#N/A,FALSE,"P"}</definedName>
    <definedName name="Financing" localSheetId="62" hidden="1">{"Tab1",#N/A,FALSE,"P";"Tab2",#N/A,FALSE,"P"}</definedName>
    <definedName name="Financing" localSheetId="63" hidden="1">{"Tab1",#N/A,FALSE,"P";"Tab2",#N/A,FALSE,"P"}</definedName>
    <definedName name="Financing" localSheetId="6" hidden="1">{"Tab1",#N/A,FALSE,"P";"Tab2",#N/A,FALSE,"P"}</definedName>
    <definedName name="Financing" localSheetId="64" hidden="1">{"Tab1",#N/A,FALSE,"P";"Tab2",#N/A,FALSE,"P"}</definedName>
    <definedName name="Financing" localSheetId="65" hidden="1">{"Tab1",#N/A,FALSE,"P";"Tab2",#N/A,FALSE,"P"}</definedName>
    <definedName name="Financing" localSheetId="66" hidden="1">{"Tab1",#N/A,FALSE,"P";"Tab2",#N/A,FALSE,"P"}</definedName>
    <definedName name="Financing" localSheetId="67" hidden="1">{"Tab1",#N/A,FALSE,"P";"Tab2",#N/A,FALSE,"P"}</definedName>
    <definedName name="Financing" localSheetId="68" hidden="1">{"Tab1",#N/A,FALSE,"P";"Tab2",#N/A,FALSE,"P"}</definedName>
    <definedName name="Financing" localSheetId="69" hidden="1">{"Tab1",#N/A,FALSE,"P";"Tab2",#N/A,FALSE,"P"}</definedName>
    <definedName name="Financing" localSheetId="70" hidden="1">{"Tab1",#N/A,FALSE,"P";"Tab2",#N/A,FALSE,"P"}</definedName>
    <definedName name="Financing" localSheetId="71" hidden="1">{"Tab1",#N/A,FALSE,"P";"Tab2",#N/A,FALSE,"P"}</definedName>
    <definedName name="Financing" localSheetId="72" hidden="1">{"Tab1",#N/A,FALSE,"P";"Tab2",#N/A,FALSE,"P"}</definedName>
    <definedName name="Financing" localSheetId="73" hidden="1">{"Tab1",#N/A,FALSE,"P";"Tab2",#N/A,FALSE,"P"}</definedName>
    <definedName name="Financing" localSheetId="7" hidden="1">{"Tab1",#N/A,FALSE,"P";"Tab2",#N/A,FALSE,"P"}</definedName>
    <definedName name="Financing" localSheetId="74" hidden="1">{"Tab1",#N/A,FALSE,"P";"Tab2",#N/A,FALSE,"P"}</definedName>
    <definedName name="Financing" localSheetId="75" hidden="1">{"Tab1",#N/A,FALSE,"P";"Tab2",#N/A,FALSE,"P"}</definedName>
    <definedName name="Financing" localSheetId="76" hidden="1">{"Tab1",#N/A,FALSE,"P";"Tab2",#N/A,FALSE,"P"}</definedName>
    <definedName name="Financing" localSheetId="77" hidden="1">{"Tab1",#N/A,FALSE,"P";"Tab2",#N/A,FALSE,"P"}</definedName>
    <definedName name="Financing" localSheetId="78" hidden="1">{"Tab1",#N/A,FALSE,"P";"Tab2",#N/A,FALSE,"P"}</definedName>
    <definedName name="Financing" localSheetId="79" hidden="1">{"Tab1",#N/A,FALSE,"P";"Tab2",#N/A,FALSE,"P"}</definedName>
    <definedName name="Financing" localSheetId="8" hidden="1">{"Tab1",#N/A,FALSE,"P";"Tab2",#N/A,FALSE,"P"}</definedName>
    <definedName name="Financing" localSheetId="9" hidden="1">{"Tab1",#N/A,FALSE,"P";"Tab2",#N/A,FALSE,"P"}</definedName>
    <definedName name="Financing" hidden="1">{"Tab1",#N/A,FALSE,"P";"Tab2",#N/A,FALSE,"P"}</definedName>
    <definedName name="FINREQ" localSheetId="1">#REF!</definedName>
    <definedName name="FINREQ" localSheetId="10">#REF!</definedName>
    <definedName name="FINREQ" localSheetId="11">#REF!</definedName>
    <definedName name="FINREQ" localSheetId="12">#REF!</definedName>
    <definedName name="FINREQ" localSheetId="13">#REF!</definedName>
    <definedName name="FINREQ" localSheetId="15">#REF!</definedName>
    <definedName name="FINREQ" localSheetId="16">#REF!</definedName>
    <definedName name="FINREQ" localSheetId="2">#REF!</definedName>
    <definedName name="FINREQ" localSheetId="23">#REF!</definedName>
    <definedName name="FINREQ" localSheetId="24">#REF!</definedName>
    <definedName name="FINREQ" localSheetId="25">#REF!</definedName>
    <definedName name="FINREQ" localSheetId="26">#REF!</definedName>
    <definedName name="FINREQ" localSheetId="27">#REF!</definedName>
    <definedName name="FINREQ" localSheetId="28">#REF!</definedName>
    <definedName name="FINREQ" localSheetId="29">#REF!</definedName>
    <definedName name="FINREQ" localSheetId="3">#REF!</definedName>
    <definedName name="FINREQ" localSheetId="31">#REF!</definedName>
    <definedName name="FINREQ" localSheetId="32">#REF!</definedName>
    <definedName name="FINREQ" localSheetId="33">#REF!</definedName>
    <definedName name="FINREQ" localSheetId="34">#REF!</definedName>
    <definedName name="FINREQ" localSheetId="37">#REF!</definedName>
    <definedName name="FINREQ" localSheetId="41">#REF!</definedName>
    <definedName name="FINREQ" localSheetId="4">#REF!</definedName>
    <definedName name="FINREQ" localSheetId="45">#REF!</definedName>
    <definedName name="FINREQ" localSheetId="46">#REF!</definedName>
    <definedName name="FINREQ" localSheetId="47">#REF!</definedName>
    <definedName name="FINREQ" localSheetId="48">#REF!</definedName>
    <definedName name="FINREQ" localSheetId="49">#REF!</definedName>
    <definedName name="FINREQ" localSheetId="50">#REF!</definedName>
    <definedName name="FINREQ" localSheetId="5">#REF!</definedName>
    <definedName name="FINREQ" localSheetId="51">#REF!</definedName>
    <definedName name="FINREQ" localSheetId="52">#REF!</definedName>
    <definedName name="FINREQ" localSheetId="53">#REF!</definedName>
    <definedName name="FINREQ" localSheetId="54">#REF!</definedName>
    <definedName name="FINREQ" localSheetId="56">#REF!</definedName>
    <definedName name="FINREQ" localSheetId="57">#REF!</definedName>
    <definedName name="FINREQ" localSheetId="58">#REF!</definedName>
    <definedName name="FINREQ" localSheetId="59">#REF!</definedName>
    <definedName name="FINREQ" localSheetId="60">#REF!</definedName>
    <definedName name="FINREQ" localSheetId="61">#REF!</definedName>
    <definedName name="FINREQ" localSheetId="62">#REF!</definedName>
    <definedName name="FINREQ" localSheetId="63">#REF!</definedName>
    <definedName name="FINREQ" localSheetId="6">#REF!</definedName>
    <definedName name="FINREQ" localSheetId="64">#REF!</definedName>
    <definedName name="FINREQ" localSheetId="65">#REF!</definedName>
    <definedName name="FINREQ" localSheetId="66">#REF!</definedName>
    <definedName name="FINREQ" localSheetId="67">#REF!</definedName>
    <definedName name="FINREQ" localSheetId="68">#REF!</definedName>
    <definedName name="FINREQ" localSheetId="69">#REF!</definedName>
    <definedName name="FINREQ" localSheetId="71">#REF!</definedName>
    <definedName name="FINREQ" localSheetId="72">#REF!</definedName>
    <definedName name="FINREQ" localSheetId="73">#REF!</definedName>
    <definedName name="FINREQ" localSheetId="7">#REF!</definedName>
    <definedName name="FINREQ" localSheetId="74">#REF!</definedName>
    <definedName name="FINREQ" localSheetId="75">#REF!</definedName>
    <definedName name="FINREQ" localSheetId="76">#REF!</definedName>
    <definedName name="FINREQ" localSheetId="77">#REF!</definedName>
    <definedName name="FINREQ" localSheetId="78">#REF!</definedName>
    <definedName name="FINREQ" localSheetId="79">#REF!</definedName>
    <definedName name="FINREQ" localSheetId="8">#REF!</definedName>
    <definedName name="FINREQ" localSheetId="9">#REF!</definedName>
    <definedName name="FINREQ">#REF!</definedName>
    <definedName name="Firm">'[194]003+ Review'!$B$79:$B$175</definedName>
    <definedName name="Fisc" localSheetId="1">#REF!</definedName>
    <definedName name="Fisc" localSheetId="10">#REF!</definedName>
    <definedName name="Fisc" localSheetId="11">#REF!</definedName>
    <definedName name="Fisc" localSheetId="12">#REF!</definedName>
    <definedName name="Fisc" localSheetId="13">#REF!</definedName>
    <definedName name="Fisc" localSheetId="15">#REF!</definedName>
    <definedName name="Fisc" localSheetId="16">#REF!</definedName>
    <definedName name="Fisc" localSheetId="2">#REF!</definedName>
    <definedName name="Fisc" localSheetId="23">#REF!</definedName>
    <definedName name="Fisc" localSheetId="24">#REF!</definedName>
    <definedName name="Fisc" localSheetId="25">#REF!</definedName>
    <definedName name="Fisc" localSheetId="26">#REF!</definedName>
    <definedName name="Fisc" localSheetId="27">#REF!</definedName>
    <definedName name="Fisc" localSheetId="28">#REF!</definedName>
    <definedName name="Fisc" localSheetId="29">#REF!</definedName>
    <definedName name="Fisc" localSheetId="3">#REF!</definedName>
    <definedName name="Fisc" localSheetId="31">#REF!</definedName>
    <definedName name="Fisc" localSheetId="32">#REF!</definedName>
    <definedName name="Fisc" localSheetId="33">#REF!</definedName>
    <definedName name="Fisc" localSheetId="34">#REF!</definedName>
    <definedName name="Fisc" localSheetId="37">#REF!</definedName>
    <definedName name="Fisc" localSheetId="41">#REF!</definedName>
    <definedName name="Fisc" localSheetId="4">#REF!</definedName>
    <definedName name="Fisc" localSheetId="45">#REF!</definedName>
    <definedName name="Fisc" localSheetId="46">#REF!</definedName>
    <definedName name="Fisc" localSheetId="47">#REF!</definedName>
    <definedName name="Fisc" localSheetId="48">#REF!</definedName>
    <definedName name="Fisc" localSheetId="49">#REF!</definedName>
    <definedName name="Fisc" localSheetId="50">#REF!</definedName>
    <definedName name="Fisc" localSheetId="5">#REF!</definedName>
    <definedName name="Fisc" localSheetId="51">#REF!</definedName>
    <definedName name="Fisc" localSheetId="52">#REF!</definedName>
    <definedName name="Fisc" localSheetId="53">#REF!</definedName>
    <definedName name="Fisc" localSheetId="54">#REF!</definedName>
    <definedName name="Fisc" localSheetId="56">#REF!</definedName>
    <definedName name="Fisc" localSheetId="57">#REF!</definedName>
    <definedName name="Fisc" localSheetId="58">#REF!</definedName>
    <definedName name="Fisc" localSheetId="59">#REF!</definedName>
    <definedName name="Fisc" localSheetId="60">#REF!</definedName>
    <definedName name="Fisc" localSheetId="61">#REF!</definedName>
    <definedName name="Fisc" localSheetId="62">#REF!</definedName>
    <definedName name="Fisc" localSheetId="63">#REF!</definedName>
    <definedName name="Fisc" localSheetId="6">#REF!</definedName>
    <definedName name="Fisc" localSheetId="64">#REF!</definedName>
    <definedName name="Fisc" localSheetId="65">#REF!</definedName>
    <definedName name="Fisc" localSheetId="66">#REF!</definedName>
    <definedName name="Fisc" localSheetId="67">#REF!</definedName>
    <definedName name="Fisc" localSheetId="68">#REF!</definedName>
    <definedName name="Fisc" localSheetId="69">#REF!</definedName>
    <definedName name="Fisc" localSheetId="71">#REF!</definedName>
    <definedName name="Fisc" localSheetId="72">#REF!</definedName>
    <definedName name="Fisc" localSheetId="73">#REF!</definedName>
    <definedName name="Fisc" localSheetId="7">#REF!</definedName>
    <definedName name="Fisc" localSheetId="74">#REF!</definedName>
    <definedName name="Fisc" localSheetId="75">#REF!</definedName>
    <definedName name="Fisc" localSheetId="76">#REF!</definedName>
    <definedName name="Fisc" localSheetId="77">#REF!</definedName>
    <definedName name="Fisc" localSheetId="78">#REF!</definedName>
    <definedName name="Fisc" localSheetId="79">#REF!</definedName>
    <definedName name="Fisc" localSheetId="8">#REF!</definedName>
    <definedName name="Fisc" localSheetId="9">#REF!</definedName>
    <definedName name="Fisc">#REF!</definedName>
    <definedName name="FISC_" localSheetId="1">[158]Main!#REF!</definedName>
    <definedName name="FISC_" localSheetId="10">[158]Main!#REF!</definedName>
    <definedName name="FISC_" localSheetId="11">[158]Main!#REF!</definedName>
    <definedName name="FISC_" localSheetId="12">[158]Main!#REF!</definedName>
    <definedName name="FISC_" localSheetId="13">[158]Main!#REF!</definedName>
    <definedName name="FISC_" localSheetId="15">[158]Main!#REF!</definedName>
    <definedName name="FISC_" localSheetId="16">[158]Main!#REF!</definedName>
    <definedName name="FISC_" localSheetId="2">[158]Main!#REF!</definedName>
    <definedName name="FISC_" localSheetId="24">[158]Main!#REF!</definedName>
    <definedName name="FISC_" localSheetId="25">[158]Main!#REF!</definedName>
    <definedName name="FISC_" localSheetId="26">[158]Main!#REF!</definedName>
    <definedName name="FISC_" localSheetId="27">[158]Main!#REF!</definedName>
    <definedName name="FISC_" localSheetId="28">[158]Main!#REF!</definedName>
    <definedName name="FISC_" localSheetId="29">[158]Main!#REF!</definedName>
    <definedName name="FISC_" localSheetId="3">[158]Main!#REF!</definedName>
    <definedName name="FISC_" localSheetId="31">[158]Main!#REF!</definedName>
    <definedName name="FISC_" localSheetId="32">[158]Main!#REF!</definedName>
    <definedName name="FISC_" localSheetId="33">[158]Main!#REF!</definedName>
    <definedName name="FISC_" localSheetId="34">[158]Main!#REF!</definedName>
    <definedName name="FISC_" localSheetId="37">[158]Main!#REF!</definedName>
    <definedName name="FISC_" localSheetId="41">[158]Main!#REF!</definedName>
    <definedName name="FISC_" localSheetId="4">[158]Main!#REF!</definedName>
    <definedName name="FISC_" localSheetId="45">[158]Main!#REF!</definedName>
    <definedName name="FISC_" localSheetId="46">[158]Main!#REF!</definedName>
    <definedName name="FISC_" localSheetId="47">[158]Main!#REF!</definedName>
    <definedName name="FISC_" localSheetId="48">[158]Main!#REF!</definedName>
    <definedName name="FISC_" localSheetId="49">[158]Main!#REF!</definedName>
    <definedName name="FISC_" localSheetId="50">[158]Main!#REF!</definedName>
    <definedName name="FISC_" localSheetId="5">[156]Main!#REF!</definedName>
    <definedName name="FISC_" localSheetId="51">[158]Main!#REF!</definedName>
    <definedName name="FISC_" localSheetId="52">[158]Main!#REF!</definedName>
    <definedName name="FISC_" localSheetId="53">[158]Main!#REF!</definedName>
    <definedName name="FISC_" localSheetId="54">[158]Main!#REF!</definedName>
    <definedName name="FISC_" localSheetId="56">[158]Main!#REF!</definedName>
    <definedName name="FISC_" localSheetId="57">[158]Main!#REF!</definedName>
    <definedName name="FISC_" localSheetId="58">[158]Main!#REF!</definedName>
    <definedName name="FISC_" localSheetId="59">[158]Main!#REF!</definedName>
    <definedName name="FISC_" localSheetId="60">[158]Main!#REF!</definedName>
    <definedName name="FISC_" localSheetId="61">[158]Main!#REF!</definedName>
    <definedName name="FISC_" localSheetId="62">[158]Main!#REF!</definedName>
    <definedName name="FISC_" localSheetId="63">[158]Main!#REF!</definedName>
    <definedName name="FISC_" localSheetId="6">[157]Main!#REF!</definedName>
    <definedName name="FISC_" localSheetId="64">[158]Main!#REF!</definedName>
    <definedName name="FISC_" localSheetId="65">[158]Main!#REF!</definedName>
    <definedName name="FISC_" localSheetId="66">[158]Main!#REF!</definedName>
    <definedName name="FISC_" localSheetId="67">[158]Main!#REF!</definedName>
    <definedName name="FISC_" localSheetId="68">[158]Main!#REF!</definedName>
    <definedName name="FISC_" localSheetId="69">[158]Main!#REF!</definedName>
    <definedName name="FISC_" localSheetId="71">[158]Main!#REF!</definedName>
    <definedName name="FISC_" localSheetId="72">[158]Main!#REF!</definedName>
    <definedName name="FISC_" localSheetId="73">[158]Main!#REF!</definedName>
    <definedName name="FISC_" localSheetId="7">[158]Main!#REF!</definedName>
    <definedName name="FISC_" localSheetId="74">[158]Main!#REF!</definedName>
    <definedName name="FISC_" localSheetId="75">[158]Main!#REF!</definedName>
    <definedName name="FISC_" localSheetId="76">[158]Main!#REF!</definedName>
    <definedName name="FISC_" localSheetId="77">[158]Main!#REF!</definedName>
    <definedName name="FISC_" localSheetId="78">[158]Main!#REF!</definedName>
    <definedName name="FISC_" localSheetId="79">[158]Main!#REF!</definedName>
    <definedName name="FISC_" localSheetId="8">[158]Main!#REF!</definedName>
    <definedName name="FISC_" localSheetId="9">[158]Main!#REF!</definedName>
    <definedName name="FISC_">[158]Main!#REF!</definedName>
    <definedName name="FISC_CAL" localSheetId="1">#REF!</definedName>
    <definedName name="FISC_CAL" localSheetId="10">#REF!</definedName>
    <definedName name="FISC_CAL" localSheetId="11">#REF!</definedName>
    <definedName name="FISC_CAL" localSheetId="12">#REF!</definedName>
    <definedName name="FISC_CAL" localSheetId="13">#REF!</definedName>
    <definedName name="FISC_CAL" localSheetId="15">#REF!</definedName>
    <definedName name="FISC_CAL" localSheetId="16">#REF!</definedName>
    <definedName name="FISC_CAL" localSheetId="2">#REF!</definedName>
    <definedName name="FISC_CAL" localSheetId="23">#REF!</definedName>
    <definedName name="FISC_CAL" localSheetId="24">#REF!</definedName>
    <definedName name="FISC_CAL" localSheetId="25">#REF!</definedName>
    <definedName name="FISC_CAL" localSheetId="26">#REF!</definedName>
    <definedName name="FISC_CAL" localSheetId="27">#REF!</definedName>
    <definedName name="FISC_CAL" localSheetId="28">#REF!</definedName>
    <definedName name="FISC_CAL" localSheetId="29">#REF!</definedName>
    <definedName name="FISC_CAL" localSheetId="3">#REF!</definedName>
    <definedName name="FISC_CAL" localSheetId="31">#REF!</definedName>
    <definedName name="FISC_CAL" localSheetId="32">#REF!</definedName>
    <definedName name="FISC_CAL" localSheetId="33">#REF!</definedName>
    <definedName name="FISC_CAL" localSheetId="34">#REF!</definedName>
    <definedName name="FISC_CAL" localSheetId="37">#REF!</definedName>
    <definedName name="FISC_CAL" localSheetId="41">#REF!</definedName>
    <definedName name="FISC_CAL" localSheetId="4">#REF!</definedName>
    <definedName name="FISC_CAL" localSheetId="45">#REF!</definedName>
    <definedName name="FISC_CAL" localSheetId="46">#REF!</definedName>
    <definedName name="FISC_CAL" localSheetId="47">#REF!</definedName>
    <definedName name="FISC_CAL" localSheetId="48">#REF!</definedName>
    <definedName name="FISC_CAL" localSheetId="49">#REF!</definedName>
    <definedName name="FISC_CAL" localSheetId="50">#REF!</definedName>
    <definedName name="FISC_CAL" localSheetId="5">#REF!</definedName>
    <definedName name="FISC_CAL" localSheetId="51">#REF!</definedName>
    <definedName name="FISC_CAL" localSheetId="52">#REF!</definedName>
    <definedName name="FISC_CAL" localSheetId="53">#REF!</definedName>
    <definedName name="FISC_CAL" localSheetId="54">#REF!</definedName>
    <definedName name="FISC_CAL" localSheetId="56">#REF!</definedName>
    <definedName name="FISC_CAL" localSheetId="57">#REF!</definedName>
    <definedName name="FISC_CAL" localSheetId="58">#REF!</definedName>
    <definedName name="FISC_CAL" localSheetId="59">#REF!</definedName>
    <definedName name="FISC_CAL" localSheetId="60">#REF!</definedName>
    <definedName name="FISC_CAL" localSheetId="61">#REF!</definedName>
    <definedName name="FISC_CAL" localSheetId="62">#REF!</definedName>
    <definedName name="FISC_CAL" localSheetId="63">#REF!</definedName>
    <definedName name="FISC_CAL" localSheetId="6">#REF!</definedName>
    <definedName name="FISC_CAL" localSheetId="64">#REF!</definedName>
    <definedName name="FISC_CAL" localSheetId="65">#REF!</definedName>
    <definedName name="FISC_CAL" localSheetId="66">#REF!</definedName>
    <definedName name="FISC_CAL" localSheetId="67">#REF!</definedName>
    <definedName name="FISC_CAL" localSheetId="68">#REF!</definedName>
    <definedName name="FISC_CAL" localSheetId="69">#REF!</definedName>
    <definedName name="FISC_CAL" localSheetId="71">#REF!</definedName>
    <definedName name="FISC_CAL" localSheetId="72">#REF!</definedName>
    <definedName name="FISC_CAL" localSheetId="73">#REF!</definedName>
    <definedName name="FISC_CAL" localSheetId="7">#REF!</definedName>
    <definedName name="FISC_CAL" localSheetId="74">#REF!</definedName>
    <definedName name="FISC_CAL" localSheetId="75">#REF!</definedName>
    <definedName name="FISC_CAL" localSheetId="76">#REF!</definedName>
    <definedName name="FISC_CAL" localSheetId="77">#REF!</definedName>
    <definedName name="FISC_CAL" localSheetId="78">#REF!</definedName>
    <definedName name="FISC_CAL" localSheetId="79">#REF!</definedName>
    <definedName name="FISC_CAL" localSheetId="8">#REF!</definedName>
    <definedName name="FISC_CAL" localSheetId="9">#REF!</definedName>
    <definedName name="FISC_CAL">#REF!</definedName>
    <definedName name="FISC2E" localSheetId="1">#REF!</definedName>
    <definedName name="FISC2E" localSheetId="10">#REF!</definedName>
    <definedName name="FISC2E" localSheetId="11">#REF!</definedName>
    <definedName name="FISC2E" localSheetId="12">#REF!</definedName>
    <definedName name="FISC2E" localSheetId="13">#REF!</definedName>
    <definedName name="FISC2E" localSheetId="15">#REF!</definedName>
    <definedName name="FISC2E" localSheetId="16">#REF!</definedName>
    <definedName name="FISC2E" localSheetId="2">#REF!</definedName>
    <definedName name="FISC2E" localSheetId="23">#REF!</definedName>
    <definedName name="FISC2E" localSheetId="24">#REF!</definedName>
    <definedName name="FISC2E" localSheetId="25">#REF!</definedName>
    <definedName name="FISC2E" localSheetId="26">#REF!</definedName>
    <definedName name="FISC2E" localSheetId="27">#REF!</definedName>
    <definedName name="FISC2E" localSheetId="28">#REF!</definedName>
    <definedName name="FISC2E" localSheetId="29">#REF!</definedName>
    <definedName name="FISC2E" localSheetId="3">#REF!</definedName>
    <definedName name="FISC2E" localSheetId="31">#REF!</definedName>
    <definedName name="FISC2E" localSheetId="32">#REF!</definedName>
    <definedName name="FISC2E" localSheetId="33">#REF!</definedName>
    <definedName name="FISC2E" localSheetId="34">#REF!</definedName>
    <definedName name="FISC2E" localSheetId="37">#REF!</definedName>
    <definedName name="FISC2E" localSheetId="41">#REF!</definedName>
    <definedName name="FISC2E" localSheetId="4">#REF!</definedName>
    <definedName name="FISC2E" localSheetId="45">#REF!</definedName>
    <definedName name="FISC2E" localSheetId="46">#REF!</definedName>
    <definedName name="FISC2E" localSheetId="47">#REF!</definedName>
    <definedName name="FISC2E" localSheetId="48">#REF!</definedName>
    <definedName name="FISC2E" localSheetId="49">#REF!</definedName>
    <definedName name="FISC2E" localSheetId="50">#REF!</definedName>
    <definedName name="FISC2E" localSheetId="5">#REF!</definedName>
    <definedName name="FISC2E" localSheetId="51">#REF!</definedName>
    <definedName name="FISC2E" localSheetId="52">#REF!</definedName>
    <definedName name="FISC2E" localSheetId="53">#REF!</definedName>
    <definedName name="FISC2E" localSheetId="54">#REF!</definedName>
    <definedName name="FISC2E" localSheetId="56">#REF!</definedName>
    <definedName name="FISC2E" localSheetId="57">#REF!</definedName>
    <definedName name="FISC2E" localSheetId="58">#REF!</definedName>
    <definedName name="FISC2E" localSheetId="59">#REF!</definedName>
    <definedName name="FISC2E" localSheetId="60">#REF!</definedName>
    <definedName name="FISC2E" localSheetId="61">#REF!</definedName>
    <definedName name="FISC2E" localSheetId="62">#REF!</definedName>
    <definedName name="FISC2E" localSheetId="63">#REF!</definedName>
    <definedName name="FISC2E" localSheetId="6">#REF!</definedName>
    <definedName name="FISC2E" localSheetId="64">#REF!</definedName>
    <definedName name="FISC2E" localSheetId="65">#REF!</definedName>
    <definedName name="FISC2E" localSheetId="66">#REF!</definedName>
    <definedName name="FISC2E" localSheetId="67">#REF!</definedName>
    <definedName name="FISC2E" localSheetId="68">#REF!</definedName>
    <definedName name="FISC2E" localSheetId="69">#REF!</definedName>
    <definedName name="FISC2E" localSheetId="71">#REF!</definedName>
    <definedName name="FISC2E" localSheetId="72">#REF!</definedName>
    <definedName name="FISC2E" localSheetId="73">#REF!</definedName>
    <definedName name="FISC2E" localSheetId="7">#REF!</definedName>
    <definedName name="FISC2E" localSheetId="74">#REF!</definedName>
    <definedName name="FISC2E" localSheetId="75">#REF!</definedName>
    <definedName name="FISC2E" localSheetId="76">#REF!</definedName>
    <definedName name="FISC2E" localSheetId="77">#REF!</definedName>
    <definedName name="FISC2E" localSheetId="78">#REF!</definedName>
    <definedName name="FISC2E" localSheetId="79">#REF!</definedName>
    <definedName name="FISC2E" localSheetId="8">#REF!</definedName>
    <definedName name="FISC2E" localSheetId="9">#REF!</definedName>
    <definedName name="FISC2E">#REF!</definedName>
    <definedName name="FISCE" localSheetId="1">#REF!</definedName>
    <definedName name="FISCE" localSheetId="10">#REF!</definedName>
    <definedName name="FISCE" localSheetId="11">#REF!</definedName>
    <definedName name="FISCE" localSheetId="12">#REF!</definedName>
    <definedName name="FISCE" localSheetId="13">#REF!</definedName>
    <definedName name="FISCE" localSheetId="15">#REF!</definedName>
    <definedName name="FISCE" localSheetId="16">#REF!</definedName>
    <definedName name="FISCE" localSheetId="2">#REF!</definedName>
    <definedName name="FISCE" localSheetId="23">#REF!</definedName>
    <definedName name="FISCE" localSheetId="24">#REF!</definedName>
    <definedName name="FISCE" localSheetId="25">#REF!</definedName>
    <definedName name="FISCE" localSheetId="26">#REF!</definedName>
    <definedName name="FISCE" localSheetId="27">#REF!</definedName>
    <definedName name="FISCE" localSheetId="28">#REF!</definedName>
    <definedName name="FISCE" localSheetId="29">#REF!</definedName>
    <definedName name="FISCE" localSheetId="3">#REF!</definedName>
    <definedName name="FISCE" localSheetId="31">#REF!</definedName>
    <definedName name="FISCE" localSheetId="32">#REF!</definedName>
    <definedName name="FISCE" localSheetId="33">#REF!</definedName>
    <definedName name="FISCE" localSheetId="34">#REF!</definedName>
    <definedName name="FISCE" localSheetId="37">#REF!</definedName>
    <definedName name="FISCE" localSheetId="41">#REF!</definedName>
    <definedName name="FISCE" localSheetId="4">#REF!</definedName>
    <definedName name="FISCE" localSheetId="45">#REF!</definedName>
    <definedName name="FISCE" localSheetId="46">#REF!</definedName>
    <definedName name="FISCE" localSheetId="47">#REF!</definedName>
    <definedName name="FISCE" localSheetId="48">#REF!</definedName>
    <definedName name="FISCE" localSheetId="49">#REF!</definedName>
    <definedName name="FISCE" localSheetId="50">#REF!</definedName>
    <definedName name="FISCE" localSheetId="5">#REF!</definedName>
    <definedName name="FISCE" localSheetId="51">#REF!</definedName>
    <definedName name="FISCE" localSheetId="52">#REF!</definedName>
    <definedName name="FISCE" localSheetId="53">#REF!</definedName>
    <definedName name="FISCE" localSheetId="54">#REF!</definedName>
    <definedName name="FISCE" localSheetId="56">#REF!</definedName>
    <definedName name="FISCE" localSheetId="57">#REF!</definedName>
    <definedName name="FISCE" localSheetId="58">#REF!</definedName>
    <definedName name="FISCE" localSheetId="59">#REF!</definedName>
    <definedName name="FISCE" localSheetId="60">#REF!</definedName>
    <definedName name="FISCE" localSheetId="61">#REF!</definedName>
    <definedName name="FISCE" localSheetId="62">#REF!</definedName>
    <definedName name="FISCE" localSheetId="63">#REF!</definedName>
    <definedName name="FISCE" localSheetId="6">#REF!</definedName>
    <definedName name="FISCE" localSheetId="64">#REF!</definedName>
    <definedName name="FISCE" localSheetId="65">#REF!</definedName>
    <definedName name="FISCE" localSheetId="66">#REF!</definedName>
    <definedName name="FISCE" localSheetId="67">#REF!</definedName>
    <definedName name="FISCE" localSheetId="68">#REF!</definedName>
    <definedName name="FISCE" localSheetId="69">#REF!</definedName>
    <definedName name="FISCE" localSheetId="71">#REF!</definedName>
    <definedName name="FISCE" localSheetId="72">#REF!</definedName>
    <definedName name="FISCE" localSheetId="73">#REF!</definedName>
    <definedName name="FISCE" localSheetId="7">#REF!</definedName>
    <definedName name="FISCE" localSheetId="74">#REF!</definedName>
    <definedName name="FISCE" localSheetId="75">#REF!</definedName>
    <definedName name="FISCE" localSheetId="76">#REF!</definedName>
    <definedName name="FISCE" localSheetId="77">#REF!</definedName>
    <definedName name="FISCE" localSheetId="78">#REF!</definedName>
    <definedName name="FISCE" localSheetId="79">#REF!</definedName>
    <definedName name="FISCE" localSheetId="8">#REF!</definedName>
    <definedName name="FISCE" localSheetId="9">#REF!</definedName>
    <definedName name="FISCE">#REF!</definedName>
    <definedName name="FISUM" localSheetId="1">#REF!</definedName>
    <definedName name="FISUM" localSheetId="11">#REF!</definedName>
    <definedName name="FISUM" localSheetId="12">#REF!</definedName>
    <definedName name="FISUM" localSheetId="13">#REF!</definedName>
    <definedName name="FISUM" localSheetId="23">#REF!</definedName>
    <definedName name="FISUM" localSheetId="24">#REF!</definedName>
    <definedName name="FISUM" localSheetId="26">#REF!</definedName>
    <definedName name="FISUM" localSheetId="28">#REF!</definedName>
    <definedName name="FISUM" localSheetId="29">#REF!</definedName>
    <definedName name="FISUM" localSheetId="31">#REF!</definedName>
    <definedName name="FISUM" localSheetId="41">#REF!</definedName>
    <definedName name="FISUM" localSheetId="4">#REF!</definedName>
    <definedName name="FISUM" localSheetId="46">#REF!</definedName>
    <definedName name="FISUM" localSheetId="47">#REF!</definedName>
    <definedName name="FISUM" localSheetId="48">#REF!</definedName>
    <definedName name="FISUM" localSheetId="49">#REF!</definedName>
    <definedName name="FISUM" localSheetId="50">#REF!</definedName>
    <definedName name="FISUM" localSheetId="51">#REF!</definedName>
    <definedName name="FISUM" localSheetId="53">#REF!</definedName>
    <definedName name="FISUM" localSheetId="54">#REF!</definedName>
    <definedName name="FISUM" localSheetId="56">#REF!</definedName>
    <definedName name="FISUM" localSheetId="57">#REF!</definedName>
    <definedName name="FISUM" localSheetId="58">#REF!</definedName>
    <definedName name="FISUM" localSheetId="60">#REF!</definedName>
    <definedName name="FISUM" localSheetId="61">#REF!</definedName>
    <definedName name="FISUM" localSheetId="62">#REF!</definedName>
    <definedName name="FISUM" localSheetId="63">#REF!</definedName>
    <definedName name="FISUM" localSheetId="64">#REF!</definedName>
    <definedName name="FISUM" localSheetId="66">#REF!</definedName>
    <definedName name="FISUM" localSheetId="67">#REF!</definedName>
    <definedName name="FISUM" localSheetId="68">#REF!</definedName>
    <definedName name="FISUM" localSheetId="69">#REF!</definedName>
    <definedName name="FISUM" localSheetId="71">#REF!</definedName>
    <definedName name="FISUM" localSheetId="72">#REF!</definedName>
    <definedName name="FISUM" localSheetId="73">#REF!</definedName>
    <definedName name="FISUM">#REF!</definedName>
    <definedName name="Flfunds" localSheetId="1">#REF!</definedName>
    <definedName name="Flfunds" localSheetId="11">#REF!</definedName>
    <definedName name="Flfunds" localSheetId="12">#REF!</definedName>
    <definedName name="Flfunds" localSheetId="13">#REF!</definedName>
    <definedName name="Flfunds" localSheetId="23">#REF!</definedName>
    <definedName name="Flfunds" localSheetId="24">#REF!</definedName>
    <definedName name="Flfunds" localSheetId="26">#REF!</definedName>
    <definedName name="Flfunds" localSheetId="28">#REF!</definedName>
    <definedName name="Flfunds" localSheetId="29">#REF!</definedName>
    <definedName name="Flfunds" localSheetId="31">#REF!</definedName>
    <definedName name="Flfunds" localSheetId="41">#REF!</definedName>
    <definedName name="Flfunds" localSheetId="4">#REF!</definedName>
    <definedName name="Flfunds" localSheetId="46">#REF!</definedName>
    <definedName name="Flfunds" localSheetId="47">#REF!</definedName>
    <definedName name="Flfunds" localSheetId="48">#REF!</definedName>
    <definedName name="Flfunds" localSheetId="49">#REF!</definedName>
    <definedName name="Flfunds" localSheetId="50">#REF!</definedName>
    <definedName name="Flfunds" localSheetId="51">#REF!</definedName>
    <definedName name="Flfunds" localSheetId="53">#REF!</definedName>
    <definedName name="Flfunds" localSheetId="54">#REF!</definedName>
    <definedName name="Flfunds" localSheetId="56">#REF!</definedName>
    <definedName name="Flfunds" localSheetId="57">#REF!</definedName>
    <definedName name="Flfunds" localSheetId="58">#REF!</definedName>
    <definedName name="Flfunds" localSheetId="60">#REF!</definedName>
    <definedName name="Flfunds" localSheetId="61">#REF!</definedName>
    <definedName name="Flfunds" localSheetId="62">#REF!</definedName>
    <definedName name="Flfunds" localSheetId="63">#REF!</definedName>
    <definedName name="Flfunds" localSheetId="64">#REF!</definedName>
    <definedName name="Flfunds" localSheetId="66">#REF!</definedName>
    <definedName name="Flfunds" localSheetId="67">#REF!</definedName>
    <definedName name="Flfunds" localSheetId="68">#REF!</definedName>
    <definedName name="Flfunds" localSheetId="69">#REF!</definedName>
    <definedName name="Flfunds" localSheetId="71">#REF!</definedName>
    <definedName name="Flfunds" localSheetId="72">#REF!</definedName>
    <definedName name="Flfunds" localSheetId="73">#REF!</definedName>
    <definedName name="Flfunds">#REF!</definedName>
    <definedName name="FLOPEC" localSheetId="1">#REF!</definedName>
    <definedName name="FLOPEC" localSheetId="11">#REF!</definedName>
    <definedName name="FLOPEC" localSheetId="12">#REF!</definedName>
    <definedName name="FLOPEC" localSheetId="13">#REF!</definedName>
    <definedName name="FLOPEC" localSheetId="23">#REF!</definedName>
    <definedName name="FLOPEC" localSheetId="24">#REF!</definedName>
    <definedName name="FLOPEC" localSheetId="26">#REF!</definedName>
    <definedName name="FLOPEC" localSheetId="28">#REF!</definedName>
    <definedName name="FLOPEC" localSheetId="29">#REF!</definedName>
    <definedName name="FLOPEC" localSheetId="31">#REF!</definedName>
    <definedName name="FLOPEC" localSheetId="41">#REF!</definedName>
    <definedName name="FLOPEC" localSheetId="4">#REF!</definedName>
    <definedName name="FLOPEC" localSheetId="46">#REF!</definedName>
    <definedName name="FLOPEC" localSheetId="47">#REF!</definedName>
    <definedName name="FLOPEC" localSheetId="48">#REF!</definedName>
    <definedName name="FLOPEC" localSheetId="49">#REF!</definedName>
    <definedName name="FLOPEC" localSheetId="50">#REF!</definedName>
    <definedName name="FLOPEC" localSheetId="51">#REF!</definedName>
    <definedName name="FLOPEC" localSheetId="53">#REF!</definedName>
    <definedName name="FLOPEC" localSheetId="54">#REF!</definedName>
    <definedName name="FLOPEC" localSheetId="56">#REF!</definedName>
    <definedName name="FLOPEC" localSheetId="57">#REF!</definedName>
    <definedName name="FLOPEC" localSheetId="58">#REF!</definedName>
    <definedName name="FLOPEC" localSheetId="60">#REF!</definedName>
    <definedName name="FLOPEC" localSheetId="61">#REF!</definedName>
    <definedName name="FLOPEC" localSheetId="62">#REF!</definedName>
    <definedName name="FLOPEC" localSheetId="63">#REF!</definedName>
    <definedName name="FLOPEC" localSheetId="64">#REF!</definedName>
    <definedName name="FLOPEC" localSheetId="66">#REF!</definedName>
    <definedName name="FLOPEC" localSheetId="67">#REF!</definedName>
    <definedName name="FLOPEC" localSheetId="68">#REF!</definedName>
    <definedName name="FLOPEC" localSheetId="69">#REF!</definedName>
    <definedName name="FLOPEC" localSheetId="71">#REF!</definedName>
    <definedName name="FLOPEC" localSheetId="72">#REF!</definedName>
    <definedName name="FLOPEC" localSheetId="73">#REF!</definedName>
    <definedName name="FLOPEC">#REF!</definedName>
    <definedName name="FLOWB" localSheetId="1">#REF!</definedName>
    <definedName name="FLOWB" localSheetId="11">#REF!</definedName>
    <definedName name="FLOWB" localSheetId="12">#REF!</definedName>
    <definedName name="FLOWB" localSheetId="13">#REF!</definedName>
    <definedName name="FLOWB" localSheetId="23">#REF!</definedName>
    <definedName name="FLOWB" localSheetId="24">#REF!</definedName>
    <definedName name="FLOWB" localSheetId="26">#REF!</definedName>
    <definedName name="FLOWB" localSheetId="28">#REF!</definedName>
    <definedName name="FLOWB" localSheetId="29">#REF!</definedName>
    <definedName name="FLOWB" localSheetId="31">#REF!</definedName>
    <definedName name="FLOWB" localSheetId="41">#REF!</definedName>
    <definedName name="FLOWB" localSheetId="4">#REF!</definedName>
    <definedName name="FLOWB" localSheetId="46">#REF!</definedName>
    <definedName name="FLOWB" localSheetId="47">#REF!</definedName>
    <definedName name="FLOWB" localSheetId="48">#REF!</definedName>
    <definedName name="FLOWB" localSheetId="49">#REF!</definedName>
    <definedName name="FLOWB" localSheetId="50">#REF!</definedName>
    <definedName name="FLOWB" localSheetId="51">#REF!</definedName>
    <definedName name="FLOWB" localSheetId="53">#REF!</definedName>
    <definedName name="FLOWB" localSheetId="54">#REF!</definedName>
    <definedName name="FLOWB" localSheetId="56">#REF!</definedName>
    <definedName name="FLOWB" localSheetId="57">#REF!</definedName>
    <definedName name="FLOWB" localSheetId="58">#REF!</definedName>
    <definedName name="FLOWB" localSheetId="60">#REF!</definedName>
    <definedName name="FLOWB" localSheetId="61">#REF!</definedName>
    <definedName name="FLOWB" localSheetId="62">#REF!</definedName>
    <definedName name="FLOWB" localSheetId="63">#REF!</definedName>
    <definedName name="FLOWB" localSheetId="64">#REF!</definedName>
    <definedName name="FLOWB" localSheetId="66">#REF!</definedName>
    <definedName name="FLOWB" localSheetId="67">#REF!</definedName>
    <definedName name="FLOWB" localSheetId="68">#REF!</definedName>
    <definedName name="FLOWB" localSheetId="69">#REF!</definedName>
    <definedName name="FLOWB" localSheetId="71">#REF!</definedName>
    <definedName name="FLOWB" localSheetId="72">#REF!</definedName>
    <definedName name="FLOWB" localSheetId="73">#REF!</definedName>
    <definedName name="FLOWB">#REF!</definedName>
    <definedName name="FLOWS" localSheetId="1">#REF!</definedName>
    <definedName name="FLOWS" localSheetId="11">#REF!</definedName>
    <definedName name="FLOWS" localSheetId="12">#REF!</definedName>
    <definedName name="FLOWS" localSheetId="13">#REF!</definedName>
    <definedName name="FLOWS" localSheetId="23">#REF!</definedName>
    <definedName name="FLOWS" localSheetId="24">#REF!</definedName>
    <definedName name="FLOWS" localSheetId="26">#REF!</definedName>
    <definedName name="FLOWS" localSheetId="28">#REF!</definedName>
    <definedName name="FLOWS" localSheetId="29">#REF!</definedName>
    <definedName name="FLOWS" localSheetId="31">#REF!</definedName>
    <definedName name="FLOWS" localSheetId="41">#REF!</definedName>
    <definedName name="FLOWS" localSheetId="4">#REF!</definedName>
    <definedName name="FLOWS" localSheetId="46">#REF!</definedName>
    <definedName name="FLOWS" localSheetId="47">#REF!</definedName>
    <definedName name="FLOWS" localSheetId="48">#REF!</definedName>
    <definedName name="FLOWS" localSheetId="49">#REF!</definedName>
    <definedName name="FLOWS" localSheetId="50">#REF!</definedName>
    <definedName name="FLOWS" localSheetId="51">#REF!</definedName>
    <definedName name="FLOWS" localSheetId="53">#REF!</definedName>
    <definedName name="FLOWS" localSheetId="54">#REF!</definedName>
    <definedName name="FLOWS" localSheetId="56">#REF!</definedName>
    <definedName name="FLOWS" localSheetId="57">#REF!</definedName>
    <definedName name="FLOWS" localSheetId="58">#REF!</definedName>
    <definedName name="FLOWS" localSheetId="60">#REF!</definedName>
    <definedName name="FLOWS" localSheetId="61">#REF!</definedName>
    <definedName name="FLOWS" localSheetId="62">#REF!</definedName>
    <definedName name="FLOWS" localSheetId="63">#REF!</definedName>
    <definedName name="FLOWS" localSheetId="64">#REF!</definedName>
    <definedName name="FLOWS" localSheetId="66">#REF!</definedName>
    <definedName name="FLOWS" localSheetId="67">#REF!</definedName>
    <definedName name="FLOWS" localSheetId="68">#REF!</definedName>
    <definedName name="FLOWS" localSheetId="69">#REF!</definedName>
    <definedName name="FLOWS" localSheetId="71">#REF!</definedName>
    <definedName name="FLOWS" localSheetId="72">#REF!</definedName>
    <definedName name="FLOWS" localSheetId="73">#REF!</definedName>
    <definedName name="FLOWS">#REF!</definedName>
    <definedName name="FM.ASC.GOVT.CN" localSheetId="1">#REF!</definedName>
    <definedName name="FM.ASC.GOVT.CN" localSheetId="11">#REF!</definedName>
    <definedName name="FM.ASC.GOVT.CN" localSheetId="12">#REF!</definedName>
    <definedName name="FM.ASC.GOVT.CN" localSheetId="13">#REF!</definedName>
    <definedName name="FM.ASC.GOVT.CN" localSheetId="23">#REF!</definedName>
    <definedName name="FM.ASC.GOVT.CN" localSheetId="24">#REF!</definedName>
    <definedName name="FM.ASC.GOVT.CN" localSheetId="26">#REF!</definedName>
    <definedName name="FM.ASC.GOVT.CN" localSheetId="28">#REF!</definedName>
    <definedName name="FM.ASC.GOVT.CN" localSheetId="29">#REF!</definedName>
    <definedName name="FM.ASC.GOVT.CN" localSheetId="31">#REF!</definedName>
    <definedName name="FM.ASC.GOVT.CN" localSheetId="41">#REF!</definedName>
    <definedName name="FM.ASC.GOVT.CN" localSheetId="4">#REF!</definedName>
    <definedName name="FM.ASC.GOVT.CN" localSheetId="46">#REF!</definedName>
    <definedName name="FM.ASC.GOVT.CN" localSheetId="47">#REF!</definedName>
    <definedName name="FM.ASC.GOVT.CN" localSheetId="48">#REF!</definedName>
    <definedName name="FM.ASC.GOVT.CN" localSheetId="49">#REF!</definedName>
    <definedName name="FM.ASC.GOVT.CN" localSheetId="50">#REF!</definedName>
    <definedName name="FM.ASC.GOVT.CN" localSheetId="51">#REF!</definedName>
    <definedName name="FM.ASC.GOVT.CN" localSheetId="53">#REF!</definedName>
    <definedName name="FM.ASC.GOVT.CN" localSheetId="54">#REF!</definedName>
    <definedName name="FM.ASC.GOVT.CN" localSheetId="56">#REF!</definedName>
    <definedName name="FM.ASC.GOVT.CN" localSheetId="57">#REF!</definedName>
    <definedName name="FM.ASC.GOVT.CN" localSheetId="58">#REF!</definedName>
    <definedName name="FM.ASC.GOVT.CN" localSheetId="60">#REF!</definedName>
    <definedName name="FM.ASC.GOVT.CN" localSheetId="61">#REF!</definedName>
    <definedName name="FM.ASC.GOVT.CN" localSheetId="62">#REF!</definedName>
    <definedName name="FM.ASC.GOVT.CN" localSheetId="63">#REF!</definedName>
    <definedName name="FM.ASC.GOVT.CN" localSheetId="64">#REF!</definedName>
    <definedName name="FM.ASC.GOVT.CN" localSheetId="66">#REF!</definedName>
    <definedName name="FM.ASC.GOVT.CN" localSheetId="67">#REF!</definedName>
    <definedName name="FM.ASC.GOVT.CN" localSheetId="68">#REF!</definedName>
    <definedName name="FM.ASC.GOVT.CN" localSheetId="69">#REF!</definedName>
    <definedName name="FM.ASC.GOVT.CN" localSheetId="71">#REF!</definedName>
    <definedName name="FM.ASC.GOVT.CN" localSheetId="72">#REF!</definedName>
    <definedName name="FM.ASC.GOVT.CN" localSheetId="73">#REF!</definedName>
    <definedName name="FM.ASC.GOVT.CN">#REF!</definedName>
    <definedName name="FM.ASC.OFIN.CN" localSheetId="1">#REF!</definedName>
    <definedName name="FM.ASC.OFIN.CN" localSheetId="11">#REF!</definedName>
    <definedName name="FM.ASC.OFIN.CN" localSheetId="12">#REF!</definedName>
    <definedName name="FM.ASC.OFIN.CN" localSheetId="13">#REF!</definedName>
    <definedName name="FM.ASC.OFIN.CN" localSheetId="23">#REF!</definedName>
    <definedName name="FM.ASC.OFIN.CN" localSheetId="24">#REF!</definedName>
    <definedName name="FM.ASC.OFIN.CN" localSheetId="26">#REF!</definedName>
    <definedName name="FM.ASC.OFIN.CN" localSheetId="28">#REF!</definedName>
    <definedName name="FM.ASC.OFIN.CN" localSheetId="29">#REF!</definedName>
    <definedName name="FM.ASC.OFIN.CN" localSheetId="31">#REF!</definedName>
    <definedName name="FM.ASC.OFIN.CN" localSheetId="41">#REF!</definedName>
    <definedName name="FM.ASC.OFIN.CN" localSheetId="4">#REF!</definedName>
    <definedName name="FM.ASC.OFIN.CN" localSheetId="46">#REF!</definedName>
    <definedName name="FM.ASC.OFIN.CN" localSheetId="47">#REF!</definedName>
    <definedName name="FM.ASC.OFIN.CN" localSheetId="48">#REF!</definedName>
    <definedName name="FM.ASC.OFIN.CN" localSheetId="49">#REF!</definedName>
    <definedName name="FM.ASC.OFIN.CN" localSheetId="50">#REF!</definedName>
    <definedName name="FM.ASC.OFIN.CN" localSheetId="51">#REF!</definedName>
    <definedName name="FM.ASC.OFIN.CN" localSheetId="53">#REF!</definedName>
    <definedName name="FM.ASC.OFIN.CN" localSheetId="54">#REF!</definedName>
    <definedName name="FM.ASC.OFIN.CN" localSheetId="56">#REF!</definedName>
    <definedName name="FM.ASC.OFIN.CN" localSheetId="57">#REF!</definedName>
    <definedName name="FM.ASC.OFIN.CN" localSheetId="58">#REF!</definedName>
    <definedName name="FM.ASC.OFIN.CN" localSheetId="60">#REF!</definedName>
    <definedName name="FM.ASC.OFIN.CN" localSheetId="61">#REF!</definedName>
    <definedName name="FM.ASC.OFIN.CN" localSheetId="62">#REF!</definedName>
    <definedName name="FM.ASC.OFIN.CN" localSheetId="63">#REF!</definedName>
    <definedName name="FM.ASC.OFIN.CN" localSheetId="64">#REF!</definedName>
    <definedName name="FM.ASC.OFIN.CN" localSheetId="66">#REF!</definedName>
    <definedName name="FM.ASC.OFIN.CN" localSheetId="67">#REF!</definedName>
    <definedName name="FM.ASC.OFIN.CN" localSheetId="68">#REF!</definedName>
    <definedName name="FM.ASC.OFIN.CN" localSheetId="69">#REF!</definedName>
    <definedName name="FM.ASC.OFIN.CN" localSheetId="71">#REF!</definedName>
    <definedName name="FM.ASC.OFIN.CN" localSheetId="72">#REF!</definedName>
    <definedName name="FM.ASC.OFIN.CN" localSheetId="73">#REF!</definedName>
    <definedName name="FM.ASC.OFIN.CN">#REF!</definedName>
    <definedName name="FM.AST.DOMO.CN" localSheetId="1">#REF!</definedName>
    <definedName name="FM.AST.DOMO.CN" localSheetId="11">#REF!</definedName>
    <definedName name="FM.AST.DOMO.CN" localSheetId="12">#REF!</definedName>
    <definedName name="FM.AST.DOMO.CN" localSheetId="13">#REF!</definedName>
    <definedName name="FM.AST.DOMO.CN" localSheetId="23">#REF!</definedName>
    <definedName name="FM.AST.DOMO.CN" localSheetId="24">#REF!</definedName>
    <definedName name="FM.AST.DOMO.CN" localSheetId="26">#REF!</definedName>
    <definedName name="FM.AST.DOMO.CN" localSheetId="28">#REF!</definedName>
    <definedName name="FM.AST.DOMO.CN" localSheetId="29">#REF!</definedName>
    <definedName name="FM.AST.DOMO.CN" localSheetId="31">#REF!</definedName>
    <definedName name="FM.AST.DOMO.CN" localSheetId="41">#REF!</definedName>
    <definedName name="FM.AST.DOMO.CN" localSheetId="4">#REF!</definedName>
    <definedName name="FM.AST.DOMO.CN" localSheetId="46">#REF!</definedName>
    <definedName name="FM.AST.DOMO.CN" localSheetId="47">#REF!</definedName>
    <definedName name="FM.AST.DOMO.CN" localSheetId="48">#REF!</definedName>
    <definedName name="FM.AST.DOMO.CN" localSheetId="49">#REF!</definedName>
    <definedName name="FM.AST.DOMO.CN" localSheetId="50">#REF!</definedName>
    <definedName name="FM.AST.DOMO.CN" localSheetId="51">#REF!</definedName>
    <definedName name="FM.AST.DOMO.CN" localSheetId="53">#REF!</definedName>
    <definedName name="FM.AST.DOMO.CN" localSheetId="54">#REF!</definedName>
    <definedName name="FM.AST.DOMO.CN" localSheetId="56">#REF!</definedName>
    <definedName name="FM.AST.DOMO.CN" localSheetId="57">#REF!</definedName>
    <definedName name="FM.AST.DOMO.CN" localSheetId="58">#REF!</definedName>
    <definedName name="FM.AST.DOMO.CN" localSheetId="60">#REF!</definedName>
    <definedName name="FM.AST.DOMO.CN" localSheetId="61">#REF!</definedName>
    <definedName name="FM.AST.DOMO.CN" localSheetId="62">#REF!</definedName>
    <definedName name="FM.AST.DOMO.CN" localSheetId="63">#REF!</definedName>
    <definedName name="FM.AST.DOMO.CN" localSheetId="64">#REF!</definedName>
    <definedName name="FM.AST.DOMO.CN" localSheetId="66">#REF!</definedName>
    <definedName name="FM.AST.DOMO.CN" localSheetId="67">#REF!</definedName>
    <definedName name="FM.AST.DOMO.CN" localSheetId="68">#REF!</definedName>
    <definedName name="FM.AST.DOMO.CN" localSheetId="69">#REF!</definedName>
    <definedName name="FM.AST.DOMO.CN" localSheetId="71">#REF!</definedName>
    <definedName name="FM.AST.DOMO.CN" localSheetId="72">#REF!</definedName>
    <definedName name="FM.AST.DOMO.CN" localSheetId="73">#REF!</definedName>
    <definedName name="FM.AST.DOMO.CN">#REF!</definedName>
    <definedName name="FM.AST.DOMO.CN.AF" localSheetId="1">#REF!</definedName>
    <definedName name="FM.AST.DOMO.CN.AF" localSheetId="11">#REF!</definedName>
    <definedName name="FM.AST.DOMO.CN.AF" localSheetId="12">#REF!</definedName>
    <definedName name="FM.AST.DOMO.CN.AF" localSheetId="13">#REF!</definedName>
    <definedName name="FM.AST.DOMO.CN.AF" localSheetId="23">#REF!</definedName>
    <definedName name="FM.AST.DOMO.CN.AF" localSheetId="24">#REF!</definedName>
    <definedName name="FM.AST.DOMO.CN.AF" localSheetId="26">#REF!</definedName>
    <definedName name="FM.AST.DOMO.CN.AF" localSheetId="28">#REF!</definedName>
    <definedName name="FM.AST.DOMO.CN.AF" localSheetId="29">#REF!</definedName>
    <definedName name="FM.AST.DOMO.CN.AF" localSheetId="31">#REF!</definedName>
    <definedName name="FM.AST.DOMO.CN.AF" localSheetId="41">#REF!</definedName>
    <definedName name="FM.AST.DOMO.CN.AF" localSheetId="4">#REF!</definedName>
    <definedName name="FM.AST.DOMO.CN.AF" localSheetId="46">#REF!</definedName>
    <definedName name="FM.AST.DOMO.CN.AF" localSheetId="47">#REF!</definedName>
    <definedName name="FM.AST.DOMO.CN.AF" localSheetId="48">#REF!</definedName>
    <definedName name="FM.AST.DOMO.CN.AF" localSheetId="49">#REF!</definedName>
    <definedName name="FM.AST.DOMO.CN.AF" localSheetId="50">#REF!</definedName>
    <definedName name="FM.AST.DOMO.CN.AF" localSheetId="51">#REF!</definedName>
    <definedName name="FM.AST.DOMO.CN.AF" localSheetId="53">#REF!</definedName>
    <definedName name="FM.AST.DOMO.CN.AF" localSheetId="54">#REF!</definedName>
    <definedName name="FM.AST.DOMO.CN.AF" localSheetId="56">#REF!</definedName>
    <definedName name="FM.AST.DOMO.CN.AF" localSheetId="57">#REF!</definedName>
    <definedName name="FM.AST.DOMO.CN.AF" localSheetId="58">#REF!</definedName>
    <definedName name="FM.AST.DOMO.CN.AF" localSheetId="60">#REF!</definedName>
    <definedName name="FM.AST.DOMO.CN.AF" localSheetId="61">#REF!</definedName>
    <definedName name="FM.AST.DOMO.CN.AF" localSheetId="62">#REF!</definedName>
    <definedName name="FM.AST.DOMO.CN.AF" localSheetId="63">#REF!</definedName>
    <definedName name="FM.AST.DOMO.CN.AF" localSheetId="64">#REF!</definedName>
    <definedName name="FM.AST.DOMO.CN.AF" localSheetId="66">#REF!</definedName>
    <definedName name="FM.AST.DOMO.CN.AF" localSheetId="67">#REF!</definedName>
    <definedName name="FM.AST.DOMO.CN.AF" localSheetId="68">#REF!</definedName>
    <definedName name="FM.AST.DOMO.CN.AF" localSheetId="69">#REF!</definedName>
    <definedName name="FM.AST.DOMO.CN.AF" localSheetId="71">#REF!</definedName>
    <definedName name="FM.AST.DOMO.CN.AF" localSheetId="72">#REF!</definedName>
    <definedName name="FM.AST.DOMO.CN.AF" localSheetId="73">#REF!</definedName>
    <definedName name="FM.AST.DOMO.CN.AF">#REF!</definedName>
    <definedName name="FM.AST.DOMS.CN" localSheetId="1">#REF!</definedName>
    <definedName name="FM.AST.DOMS.CN" localSheetId="11">#REF!</definedName>
    <definedName name="FM.AST.DOMS.CN" localSheetId="12">#REF!</definedName>
    <definedName name="FM.AST.DOMS.CN" localSheetId="13">#REF!</definedName>
    <definedName name="FM.AST.DOMS.CN" localSheetId="23">#REF!</definedName>
    <definedName name="FM.AST.DOMS.CN" localSheetId="24">#REF!</definedName>
    <definedName name="FM.AST.DOMS.CN" localSheetId="26">#REF!</definedName>
    <definedName name="FM.AST.DOMS.CN" localSheetId="28">#REF!</definedName>
    <definedName name="FM.AST.DOMS.CN" localSheetId="29">#REF!</definedName>
    <definedName name="FM.AST.DOMS.CN" localSheetId="31">#REF!</definedName>
    <definedName name="FM.AST.DOMS.CN" localSheetId="41">#REF!</definedName>
    <definedName name="FM.AST.DOMS.CN" localSheetId="4">#REF!</definedName>
    <definedName name="FM.AST.DOMS.CN" localSheetId="46">#REF!</definedName>
    <definedName name="FM.AST.DOMS.CN" localSheetId="47">#REF!</definedName>
    <definedName name="FM.AST.DOMS.CN" localSheetId="48">#REF!</definedName>
    <definedName name="FM.AST.DOMS.CN" localSheetId="49">#REF!</definedName>
    <definedName name="FM.AST.DOMS.CN" localSheetId="50">#REF!</definedName>
    <definedName name="FM.AST.DOMS.CN" localSheetId="51">#REF!</definedName>
    <definedName name="FM.AST.DOMS.CN" localSheetId="53">#REF!</definedName>
    <definedName name="FM.AST.DOMS.CN" localSheetId="54">#REF!</definedName>
    <definedName name="FM.AST.DOMS.CN" localSheetId="56">#REF!</definedName>
    <definedName name="FM.AST.DOMS.CN" localSheetId="57">#REF!</definedName>
    <definedName name="FM.AST.DOMS.CN" localSheetId="58">#REF!</definedName>
    <definedName name="FM.AST.DOMS.CN" localSheetId="60">#REF!</definedName>
    <definedName name="FM.AST.DOMS.CN" localSheetId="61">#REF!</definedName>
    <definedName name="FM.AST.DOMS.CN" localSheetId="62">#REF!</definedName>
    <definedName name="FM.AST.DOMS.CN" localSheetId="63">#REF!</definedName>
    <definedName name="FM.AST.DOMS.CN" localSheetId="64">#REF!</definedName>
    <definedName name="FM.AST.DOMS.CN" localSheetId="66">#REF!</definedName>
    <definedName name="FM.AST.DOMS.CN" localSheetId="67">#REF!</definedName>
    <definedName name="FM.AST.DOMS.CN" localSheetId="68">#REF!</definedName>
    <definedName name="FM.AST.DOMS.CN" localSheetId="69">#REF!</definedName>
    <definedName name="FM.AST.DOMS.CN" localSheetId="71">#REF!</definedName>
    <definedName name="FM.AST.DOMS.CN" localSheetId="72">#REF!</definedName>
    <definedName name="FM.AST.DOMS.CN" localSheetId="73">#REF!</definedName>
    <definedName name="FM.AST.DOMS.CN">#REF!</definedName>
    <definedName name="FM.AST.DOMS.CN.AF" localSheetId="1">#REF!</definedName>
    <definedName name="FM.AST.DOMS.CN.AF" localSheetId="11">#REF!</definedName>
    <definedName name="FM.AST.DOMS.CN.AF" localSheetId="12">#REF!</definedName>
    <definedName name="FM.AST.DOMS.CN.AF" localSheetId="13">#REF!</definedName>
    <definedName name="FM.AST.DOMS.CN.AF" localSheetId="23">#REF!</definedName>
    <definedName name="FM.AST.DOMS.CN.AF" localSheetId="24">#REF!</definedName>
    <definedName name="FM.AST.DOMS.CN.AF" localSheetId="26">#REF!</definedName>
    <definedName name="FM.AST.DOMS.CN.AF" localSheetId="28">#REF!</definedName>
    <definedName name="FM.AST.DOMS.CN.AF" localSheetId="29">#REF!</definedName>
    <definedName name="FM.AST.DOMS.CN.AF" localSheetId="31">#REF!</definedName>
    <definedName name="FM.AST.DOMS.CN.AF" localSheetId="41">#REF!</definedName>
    <definedName name="FM.AST.DOMS.CN.AF" localSheetId="4">#REF!</definedName>
    <definedName name="FM.AST.DOMS.CN.AF" localSheetId="46">#REF!</definedName>
    <definedName name="FM.AST.DOMS.CN.AF" localSheetId="47">#REF!</definedName>
    <definedName name="FM.AST.DOMS.CN.AF" localSheetId="48">#REF!</definedName>
    <definedName name="FM.AST.DOMS.CN.AF" localSheetId="49">#REF!</definedName>
    <definedName name="FM.AST.DOMS.CN.AF" localSheetId="50">#REF!</definedName>
    <definedName name="FM.AST.DOMS.CN.AF" localSheetId="51">#REF!</definedName>
    <definedName name="FM.AST.DOMS.CN.AF" localSheetId="53">#REF!</definedName>
    <definedName name="FM.AST.DOMS.CN.AF" localSheetId="54">#REF!</definedName>
    <definedName name="FM.AST.DOMS.CN.AF" localSheetId="56">#REF!</definedName>
    <definedName name="FM.AST.DOMS.CN.AF" localSheetId="57">#REF!</definedName>
    <definedName name="FM.AST.DOMS.CN.AF" localSheetId="58">#REF!</definedName>
    <definedName name="FM.AST.DOMS.CN.AF" localSheetId="60">#REF!</definedName>
    <definedName name="FM.AST.DOMS.CN.AF" localSheetId="61">#REF!</definedName>
    <definedName name="FM.AST.DOMS.CN.AF" localSheetId="62">#REF!</definedName>
    <definedName name="FM.AST.DOMS.CN.AF" localSheetId="63">#REF!</definedName>
    <definedName name="FM.AST.DOMS.CN.AF" localSheetId="64">#REF!</definedName>
    <definedName name="FM.AST.DOMS.CN.AF" localSheetId="66">#REF!</definedName>
    <definedName name="FM.AST.DOMS.CN.AF" localSheetId="67">#REF!</definedName>
    <definedName name="FM.AST.DOMS.CN.AF" localSheetId="68">#REF!</definedName>
    <definedName name="FM.AST.DOMS.CN.AF" localSheetId="69">#REF!</definedName>
    <definedName name="FM.AST.DOMS.CN.AF" localSheetId="71">#REF!</definedName>
    <definedName name="FM.AST.DOMS.CN.AF" localSheetId="72">#REF!</definedName>
    <definedName name="FM.AST.DOMS.CN.AF" localSheetId="73">#REF!</definedName>
    <definedName name="FM.AST.DOMS.CN.AF">#REF!</definedName>
    <definedName name="FM.AST.GOVT.CN" localSheetId="1">#REF!</definedName>
    <definedName name="FM.AST.GOVT.CN" localSheetId="11">#REF!</definedName>
    <definedName name="FM.AST.GOVT.CN" localSheetId="12">#REF!</definedName>
    <definedName name="FM.AST.GOVT.CN" localSheetId="13">#REF!</definedName>
    <definedName name="FM.AST.GOVT.CN" localSheetId="23">#REF!</definedName>
    <definedName name="FM.AST.GOVT.CN" localSheetId="24">#REF!</definedName>
    <definedName name="FM.AST.GOVT.CN" localSheetId="26">#REF!</definedName>
    <definedName name="FM.AST.GOVT.CN" localSheetId="28">#REF!</definedName>
    <definedName name="FM.AST.GOVT.CN" localSheetId="29">#REF!</definedName>
    <definedName name="FM.AST.GOVT.CN" localSheetId="31">#REF!</definedName>
    <definedName name="FM.AST.GOVT.CN" localSheetId="41">#REF!</definedName>
    <definedName name="FM.AST.GOVT.CN" localSheetId="4">#REF!</definedName>
    <definedName name="FM.AST.GOVT.CN" localSheetId="46">#REF!</definedName>
    <definedName name="FM.AST.GOVT.CN" localSheetId="47">#REF!</definedName>
    <definedName name="FM.AST.GOVT.CN" localSheetId="48">#REF!</definedName>
    <definedName name="FM.AST.GOVT.CN" localSheetId="49">#REF!</definedName>
    <definedName name="FM.AST.GOVT.CN" localSheetId="50">#REF!</definedName>
    <definedName name="FM.AST.GOVT.CN" localSheetId="51">#REF!</definedName>
    <definedName name="FM.AST.GOVT.CN" localSheetId="53">#REF!</definedName>
    <definedName name="FM.AST.GOVT.CN" localSheetId="54">#REF!</definedName>
    <definedName name="FM.AST.GOVT.CN" localSheetId="56">#REF!</definedName>
    <definedName name="FM.AST.GOVT.CN" localSheetId="57">#REF!</definedName>
    <definedName name="FM.AST.GOVT.CN" localSheetId="58">#REF!</definedName>
    <definedName name="FM.AST.GOVT.CN" localSheetId="60">#REF!</definedName>
    <definedName name="FM.AST.GOVT.CN" localSheetId="61">#REF!</definedName>
    <definedName name="FM.AST.GOVT.CN" localSheetId="62">#REF!</definedName>
    <definedName name="FM.AST.GOVT.CN" localSheetId="63">#REF!</definedName>
    <definedName name="FM.AST.GOVT.CN" localSheetId="64">#REF!</definedName>
    <definedName name="FM.AST.GOVT.CN" localSheetId="66">#REF!</definedName>
    <definedName name="FM.AST.GOVT.CN" localSheetId="67">#REF!</definedName>
    <definedName name="FM.AST.GOVT.CN" localSheetId="68">#REF!</definedName>
    <definedName name="FM.AST.GOVT.CN" localSheetId="69">#REF!</definedName>
    <definedName name="FM.AST.GOVT.CN" localSheetId="71">#REF!</definedName>
    <definedName name="FM.AST.GOVT.CN" localSheetId="72">#REF!</definedName>
    <definedName name="FM.AST.GOVT.CN" localSheetId="73">#REF!</definedName>
    <definedName name="FM.AST.GOVT.CN">#REF!</definedName>
    <definedName name="FM.AST.NCGV.CN" localSheetId="1">#REF!</definedName>
    <definedName name="FM.AST.NCGV.CN" localSheetId="11">#REF!</definedName>
    <definedName name="FM.AST.NCGV.CN" localSheetId="12">#REF!</definedName>
    <definedName name="FM.AST.NCGV.CN" localSheetId="13">#REF!</definedName>
    <definedName name="FM.AST.NCGV.CN" localSheetId="23">#REF!</definedName>
    <definedName name="FM.AST.NCGV.CN" localSheetId="24">#REF!</definedName>
    <definedName name="FM.AST.NCGV.CN" localSheetId="26">#REF!</definedName>
    <definedName name="FM.AST.NCGV.CN" localSheetId="28">#REF!</definedName>
    <definedName name="FM.AST.NCGV.CN" localSheetId="29">#REF!</definedName>
    <definedName name="FM.AST.NCGV.CN" localSheetId="31">#REF!</definedName>
    <definedName name="FM.AST.NCGV.CN" localSheetId="41">#REF!</definedName>
    <definedName name="FM.AST.NCGV.CN" localSheetId="4">#REF!</definedName>
    <definedName name="FM.AST.NCGV.CN" localSheetId="46">#REF!</definedName>
    <definedName name="FM.AST.NCGV.CN" localSheetId="47">#REF!</definedName>
    <definedName name="FM.AST.NCGV.CN" localSheetId="48">#REF!</definedName>
    <definedName name="FM.AST.NCGV.CN" localSheetId="49">#REF!</definedName>
    <definedName name="FM.AST.NCGV.CN" localSheetId="50">#REF!</definedName>
    <definedName name="FM.AST.NCGV.CN" localSheetId="51">#REF!</definedName>
    <definedName name="FM.AST.NCGV.CN" localSheetId="53">#REF!</definedName>
    <definedName name="FM.AST.NCGV.CN" localSheetId="54">#REF!</definedName>
    <definedName name="FM.AST.NCGV.CN" localSheetId="56">#REF!</definedName>
    <definedName name="FM.AST.NCGV.CN" localSheetId="57">#REF!</definedName>
    <definedName name="FM.AST.NCGV.CN" localSheetId="58">#REF!</definedName>
    <definedName name="FM.AST.NCGV.CN" localSheetId="60">#REF!</definedName>
    <definedName name="FM.AST.NCGV.CN" localSheetId="61">#REF!</definedName>
    <definedName name="FM.AST.NCGV.CN" localSheetId="62">#REF!</definedName>
    <definedName name="FM.AST.NCGV.CN" localSheetId="63">#REF!</definedName>
    <definedName name="FM.AST.NCGV.CN" localSheetId="64">#REF!</definedName>
    <definedName name="FM.AST.NCGV.CN" localSheetId="66">#REF!</definedName>
    <definedName name="FM.AST.NCGV.CN" localSheetId="67">#REF!</definedName>
    <definedName name="FM.AST.NCGV.CN" localSheetId="68">#REF!</definedName>
    <definedName name="FM.AST.NCGV.CN" localSheetId="69">#REF!</definedName>
    <definedName name="FM.AST.NCGV.CN" localSheetId="71">#REF!</definedName>
    <definedName name="FM.AST.NCGV.CN" localSheetId="72">#REF!</definedName>
    <definedName name="FM.AST.NCGV.CN" localSheetId="73">#REF!</definedName>
    <definedName name="FM.AST.NCGV.CN">#REF!</definedName>
    <definedName name="FM.AST.NCGV.CN.AF" localSheetId="1">#REF!</definedName>
    <definedName name="FM.AST.NCGV.CN.AF" localSheetId="11">#REF!</definedName>
    <definedName name="FM.AST.NCGV.CN.AF" localSheetId="12">#REF!</definedName>
    <definedName name="FM.AST.NCGV.CN.AF" localSheetId="13">#REF!</definedName>
    <definedName name="FM.AST.NCGV.CN.AF" localSheetId="23">#REF!</definedName>
    <definedName name="FM.AST.NCGV.CN.AF" localSheetId="24">#REF!</definedName>
    <definedName name="FM.AST.NCGV.CN.AF" localSheetId="26">#REF!</definedName>
    <definedName name="FM.AST.NCGV.CN.AF" localSheetId="28">#REF!</definedName>
    <definedName name="FM.AST.NCGV.CN.AF" localSheetId="29">#REF!</definedName>
    <definedName name="FM.AST.NCGV.CN.AF" localSheetId="31">#REF!</definedName>
    <definedName name="FM.AST.NCGV.CN.AF" localSheetId="41">#REF!</definedName>
    <definedName name="FM.AST.NCGV.CN.AF" localSheetId="4">#REF!</definedName>
    <definedName name="FM.AST.NCGV.CN.AF" localSheetId="46">#REF!</definedName>
    <definedName name="FM.AST.NCGV.CN.AF" localSheetId="47">#REF!</definedName>
    <definedName name="FM.AST.NCGV.CN.AF" localSheetId="48">#REF!</definedName>
    <definedName name="FM.AST.NCGV.CN.AF" localSheetId="49">#REF!</definedName>
    <definedName name="FM.AST.NCGV.CN.AF" localSheetId="50">#REF!</definedName>
    <definedName name="FM.AST.NCGV.CN.AF" localSheetId="51">#REF!</definedName>
    <definedName name="FM.AST.NCGV.CN.AF" localSheetId="53">#REF!</definedName>
    <definedName name="FM.AST.NCGV.CN.AF" localSheetId="54">#REF!</definedName>
    <definedName name="FM.AST.NCGV.CN.AF" localSheetId="56">#REF!</definedName>
    <definedName name="FM.AST.NCGV.CN.AF" localSheetId="57">#REF!</definedName>
    <definedName name="FM.AST.NCGV.CN.AF" localSheetId="58">#REF!</definedName>
    <definedName name="FM.AST.NCGV.CN.AF" localSheetId="60">#REF!</definedName>
    <definedName name="FM.AST.NCGV.CN.AF" localSheetId="61">#REF!</definedName>
    <definedName name="FM.AST.NCGV.CN.AF" localSheetId="62">#REF!</definedName>
    <definedName name="FM.AST.NCGV.CN.AF" localSheetId="63">#REF!</definedName>
    <definedName name="FM.AST.NCGV.CN.AF" localSheetId="64">#REF!</definedName>
    <definedName name="FM.AST.NCGV.CN.AF" localSheetId="66">#REF!</definedName>
    <definedName name="FM.AST.NCGV.CN.AF" localSheetId="67">#REF!</definedName>
    <definedName name="FM.AST.NCGV.CN.AF" localSheetId="68">#REF!</definedName>
    <definedName name="FM.AST.NCGV.CN.AF" localSheetId="69">#REF!</definedName>
    <definedName name="FM.AST.NCGV.CN.AF" localSheetId="71">#REF!</definedName>
    <definedName name="FM.AST.NCGV.CN.AF" localSheetId="72">#REF!</definedName>
    <definedName name="FM.AST.NCGV.CN.AF" localSheetId="73">#REF!</definedName>
    <definedName name="FM.AST.NCGV.CN.AF">#REF!</definedName>
    <definedName name="FM.AST.NFGD.CN" localSheetId="1">#REF!</definedName>
    <definedName name="FM.AST.NFGD.CN" localSheetId="11">#REF!</definedName>
    <definedName name="FM.AST.NFGD.CN" localSheetId="12">#REF!</definedName>
    <definedName name="FM.AST.NFGD.CN" localSheetId="13">#REF!</definedName>
    <definedName name="FM.AST.NFGD.CN" localSheetId="23">#REF!</definedName>
    <definedName name="FM.AST.NFGD.CN" localSheetId="24">#REF!</definedName>
    <definedName name="FM.AST.NFGD.CN" localSheetId="26">#REF!</definedName>
    <definedName name="FM.AST.NFGD.CN" localSheetId="28">#REF!</definedName>
    <definedName name="FM.AST.NFGD.CN" localSheetId="29">#REF!</definedName>
    <definedName name="FM.AST.NFGD.CN" localSheetId="31">#REF!</definedName>
    <definedName name="FM.AST.NFGD.CN" localSheetId="41">#REF!</definedName>
    <definedName name="FM.AST.NFGD.CN" localSheetId="4">#REF!</definedName>
    <definedName name="FM.AST.NFGD.CN" localSheetId="46">#REF!</definedName>
    <definedName name="FM.AST.NFGD.CN" localSheetId="47">#REF!</definedName>
    <definedName name="FM.AST.NFGD.CN" localSheetId="48">#REF!</definedName>
    <definedName name="FM.AST.NFGD.CN" localSheetId="49">#REF!</definedName>
    <definedName name="FM.AST.NFGD.CN" localSheetId="50">#REF!</definedName>
    <definedName name="FM.AST.NFGD.CN" localSheetId="51">#REF!</definedName>
    <definedName name="FM.AST.NFGD.CN" localSheetId="53">#REF!</definedName>
    <definedName name="FM.AST.NFGD.CN" localSheetId="54">#REF!</definedName>
    <definedName name="FM.AST.NFGD.CN" localSheetId="56">#REF!</definedName>
    <definedName name="FM.AST.NFGD.CN" localSheetId="57">#REF!</definedName>
    <definedName name="FM.AST.NFGD.CN" localSheetId="58">#REF!</definedName>
    <definedName name="FM.AST.NFGD.CN" localSheetId="60">#REF!</definedName>
    <definedName name="FM.AST.NFGD.CN" localSheetId="61">#REF!</definedName>
    <definedName name="FM.AST.NFGD.CN" localSheetId="62">#REF!</definedName>
    <definedName name="FM.AST.NFGD.CN" localSheetId="63">#REF!</definedName>
    <definedName name="FM.AST.NFGD.CN" localSheetId="64">#REF!</definedName>
    <definedName name="FM.AST.NFGD.CN" localSheetId="66">#REF!</definedName>
    <definedName name="FM.AST.NFGD.CN" localSheetId="67">#REF!</definedName>
    <definedName name="FM.AST.NFGD.CN" localSheetId="68">#REF!</definedName>
    <definedName name="FM.AST.NFGD.CN" localSheetId="69">#REF!</definedName>
    <definedName name="FM.AST.NFGD.CN" localSheetId="71">#REF!</definedName>
    <definedName name="FM.AST.NFGD.CN" localSheetId="72">#REF!</definedName>
    <definedName name="FM.AST.NFGD.CN" localSheetId="73">#REF!</definedName>
    <definedName name="FM.AST.NFGD.CN">#REF!</definedName>
    <definedName name="FM.AST.NFGD.CN.AF" localSheetId="1">#REF!</definedName>
    <definedName name="FM.AST.NFGD.CN.AF" localSheetId="11">#REF!</definedName>
    <definedName name="FM.AST.NFGD.CN.AF" localSheetId="12">#REF!</definedName>
    <definedName name="FM.AST.NFGD.CN.AF" localSheetId="13">#REF!</definedName>
    <definedName name="FM.AST.NFGD.CN.AF" localSheetId="23">#REF!</definedName>
    <definedName name="FM.AST.NFGD.CN.AF" localSheetId="24">#REF!</definedName>
    <definedName name="FM.AST.NFGD.CN.AF" localSheetId="26">#REF!</definedName>
    <definedName name="FM.AST.NFGD.CN.AF" localSheetId="28">#REF!</definedName>
    <definedName name="FM.AST.NFGD.CN.AF" localSheetId="29">#REF!</definedName>
    <definedName name="FM.AST.NFGD.CN.AF" localSheetId="31">#REF!</definedName>
    <definedName name="FM.AST.NFGD.CN.AF" localSheetId="41">#REF!</definedName>
    <definedName name="FM.AST.NFGD.CN.AF" localSheetId="4">#REF!</definedName>
    <definedName name="FM.AST.NFGD.CN.AF" localSheetId="46">#REF!</definedName>
    <definedName name="FM.AST.NFGD.CN.AF" localSheetId="47">#REF!</definedName>
    <definedName name="FM.AST.NFGD.CN.AF" localSheetId="48">#REF!</definedName>
    <definedName name="FM.AST.NFGD.CN.AF" localSheetId="49">#REF!</definedName>
    <definedName name="FM.AST.NFGD.CN.AF" localSheetId="50">#REF!</definedName>
    <definedName name="FM.AST.NFGD.CN.AF" localSheetId="51">#REF!</definedName>
    <definedName name="FM.AST.NFGD.CN.AF" localSheetId="53">#REF!</definedName>
    <definedName name="FM.AST.NFGD.CN.AF" localSheetId="54">#REF!</definedName>
    <definedName name="FM.AST.NFGD.CN.AF" localSheetId="56">#REF!</definedName>
    <definedName name="FM.AST.NFGD.CN.AF" localSheetId="57">#REF!</definedName>
    <definedName name="FM.AST.NFGD.CN.AF" localSheetId="58">#REF!</definedName>
    <definedName name="FM.AST.NFGD.CN.AF" localSheetId="60">#REF!</definedName>
    <definedName name="FM.AST.NFGD.CN.AF" localSheetId="61">#REF!</definedName>
    <definedName name="FM.AST.NFGD.CN.AF" localSheetId="62">#REF!</definedName>
    <definedName name="FM.AST.NFGD.CN.AF" localSheetId="63">#REF!</definedName>
    <definedName name="FM.AST.NFGD.CN.AF" localSheetId="64">#REF!</definedName>
    <definedName name="FM.AST.NFGD.CN.AF" localSheetId="66">#REF!</definedName>
    <definedName name="FM.AST.NFGD.CN.AF" localSheetId="67">#REF!</definedName>
    <definedName name="FM.AST.NFGD.CN.AF" localSheetId="68">#REF!</definedName>
    <definedName name="FM.AST.NFGD.CN.AF" localSheetId="69">#REF!</definedName>
    <definedName name="FM.AST.NFGD.CN.AF" localSheetId="71">#REF!</definedName>
    <definedName name="FM.AST.NFGD.CN.AF" localSheetId="72">#REF!</definedName>
    <definedName name="FM.AST.NFGD.CN.AF" localSheetId="73">#REF!</definedName>
    <definedName name="FM.AST.NFGD.CN.AF">#REF!</definedName>
    <definedName name="FM.AST.NFRG.CD" localSheetId="1">#REF!</definedName>
    <definedName name="FM.AST.NFRG.CD" localSheetId="11">#REF!</definedName>
    <definedName name="FM.AST.NFRG.CD" localSheetId="12">#REF!</definedName>
    <definedName name="FM.AST.NFRG.CD" localSheetId="13">#REF!</definedName>
    <definedName name="FM.AST.NFRG.CD" localSheetId="23">#REF!</definedName>
    <definedName name="FM.AST.NFRG.CD" localSheetId="24">#REF!</definedName>
    <definedName name="FM.AST.NFRG.CD" localSheetId="26">#REF!</definedName>
    <definedName name="FM.AST.NFRG.CD" localSheetId="28">#REF!</definedName>
    <definedName name="FM.AST.NFRG.CD" localSheetId="29">#REF!</definedName>
    <definedName name="FM.AST.NFRG.CD" localSheetId="31">#REF!</definedName>
    <definedName name="FM.AST.NFRG.CD" localSheetId="41">#REF!</definedName>
    <definedName name="FM.AST.NFRG.CD" localSheetId="4">#REF!</definedName>
    <definedName name="FM.AST.NFRG.CD" localSheetId="46">#REF!</definedName>
    <definedName name="FM.AST.NFRG.CD" localSheetId="47">#REF!</definedName>
    <definedName name="FM.AST.NFRG.CD" localSheetId="48">#REF!</definedName>
    <definedName name="FM.AST.NFRG.CD" localSheetId="49">#REF!</definedName>
    <definedName name="FM.AST.NFRG.CD" localSheetId="50">#REF!</definedName>
    <definedName name="FM.AST.NFRG.CD" localSheetId="51">#REF!</definedName>
    <definedName name="FM.AST.NFRG.CD" localSheetId="53">#REF!</definedName>
    <definedName name="FM.AST.NFRG.CD" localSheetId="54">#REF!</definedName>
    <definedName name="FM.AST.NFRG.CD" localSheetId="56">#REF!</definedName>
    <definedName name="FM.AST.NFRG.CD" localSheetId="57">#REF!</definedName>
    <definedName name="FM.AST.NFRG.CD" localSheetId="58">#REF!</definedName>
    <definedName name="FM.AST.NFRG.CD" localSheetId="60">#REF!</definedName>
    <definedName name="FM.AST.NFRG.CD" localSheetId="61">#REF!</definedName>
    <definedName name="FM.AST.NFRG.CD" localSheetId="62">#REF!</definedName>
    <definedName name="FM.AST.NFRG.CD" localSheetId="63">#REF!</definedName>
    <definedName name="FM.AST.NFRG.CD" localSheetId="64">#REF!</definedName>
    <definedName name="FM.AST.NFRG.CD" localSheetId="66">#REF!</definedName>
    <definedName name="FM.AST.NFRG.CD" localSheetId="67">#REF!</definedName>
    <definedName name="FM.AST.NFRG.CD" localSheetId="68">#REF!</definedName>
    <definedName name="FM.AST.NFRG.CD" localSheetId="69">#REF!</definedName>
    <definedName name="FM.AST.NFRG.CD" localSheetId="71">#REF!</definedName>
    <definedName name="FM.AST.NFRG.CD" localSheetId="72">#REF!</definedName>
    <definedName name="FM.AST.NFRG.CD" localSheetId="73">#REF!</definedName>
    <definedName name="FM.AST.NFRG.CD">#REF!</definedName>
    <definedName name="FM.AST.NFRG.CN" localSheetId="1">#REF!</definedName>
    <definedName name="FM.AST.NFRG.CN" localSheetId="11">#REF!</definedName>
    <definedName name="FM.AST.NFRG.CN" localSheetId="12">#REF!</definedName>
    <definedName name="FM.AST.NFRG.CN" localSheetId="13">#REF!</definedName>
    <definedName name="FM.AST.NFRG.CN" localSheetId="23">#REF!</definedName>
    <definedName name="FM.AST.NFRG.CN" localSheetId="24">#REF!</definedName>
    <definedName name="FM.AST.NFRG.CN" localSheetId="26">#REF!</definedName>
    <definedName name="FM.AST.NFRG.CN" localSheetId="28">#REF!</definedName>
    <definedName name="FM.AST.NFRG.CN" localSheetId="29">#REF!</definedName>
    <definedName name="FM.AST.NFRG.CN" localSheetId="31">#REF!</definedName>
    <definedName name="FM.AST.NFRG.CN" localSheetId="41">#REF!</definedName>
    <definedName name="FM.AST.NFRG.CN" localSheetId="4">#REF!</definedName>
    <definedName name="FM.AST.NFRG.CN" localSheetId="46">#REF!</definedName>
    <definedName name="FM.AST.NFRG.CN" localSheetId="47">#REF!</definedName>
    <definedName name="FM.AST.NFRG.CN" localSheetId="48">#REF!</definedName>
    <definedName name="FM.AST.NFRG.CN" localSheetId="49">#REF!</definedName>
    <definedName name="FM.AST.NFRG.CN" localSheetId="50">#REF!</definedName>
    <definedName name="FM.AST.NFRG.CN" localSheetId="51">#REF!</definedName>
    <definedName name="FM.AST.NFRG.CN" localSheetId="53">#REF!</definedName>
    <definedName name="FM.AST.NFRG.CN" localSheetId="54">#REF!</definedName>
    <definedName name="FM.AST.NFRG.CN" localSheetId="56">#REF!</definedName>
    <definedName name="FM.AST.NFRG.CN" localSheetId="57">#REF!</definedName>
    <definedName name="FM.AST.NFRG.CN" localSheetId="58">#REF!</definedName>
    <definedName name="FM.AST.NFRG.CN" localSheetId="60">#REF!</definedName>
    <definedName name="FM.AST.NFRG.CN" localSheetId="61">#REF!</definedName>
    <definedName name="FM.AST.NFRG.CN" localSheetId="62">#REF!</definedName>
    <definedName name="FM.AST.NFRG.CN" localSheetId="63">#REF!</definedName>
    <definedName name="FM.AST.NFRG.CN" localSheetId="64">#REF!</definedName>
    <definedName name="FM.AST.NFRG.CN" localSheetId="66">#REF!</definedName>
    <definedName name="FM.AST.NFRG.CN" localSheetId="67">#REF!</definedName>
    <definedName name="FM.AST.NFRG.CN" localSheetId="68">#REF!</definedName>
    <definedName name="FM.AST.NFRG.CN" localSheetId="69">#REF!</definedName>
    <definedName name="FM.AST.NFRG.CN" localSheetId="71">#REF!</definedName>
    <definedName name="FM.AST.NFRG.CN" localSheetId="72">#REF!</definedName>
    <definedName name="FM.AST.NFRG.CN" localSheetId="73">#REF!</definedName>
    <definedName name="FM.AST.NFRG.CN">#REF!</definedName>
    <definedName name="FM.AST.NFRG.CN.AF" localSheetId="1">#REF!</definedName>
    <definedName name="FM.AST.NFRG.CN.AF" localSheetId="11">#REF!</definedName>
    <definedName name="FM.AST.NFRG.CN.AF" localSheetId="12">#REF!</definedName>
    <definedName name="FM.AST.NFRG.CN.AF" localSheetId="13">#REF!</definedName>
    <definedName name="FM.AST.NFRG.CN.AF" localSheetId="23">#REF!</definedName>
    <definedName name="FM.AST.NFRG.CN.AF" localSheetId="24">#REF!</definedName>
    <definedName name="FM.AST.NFRG.CN.AF" localSheetId="26">#REF!</definedName>
    <definedName name="FM.AST.NFRG.CN.AF" localSheetId="28">#REF!</definedName>
    <definedName name="FM.AST.NFRG.CN.AF" localSheetId="29">#REF!</definedName>
    <definedName name="FM.AST.NFRG.CN.AF" localSheetId="31">#REF!</definedName>
    <definedName name="FM.AST.NFRG.CN.AF" localSheetId="41">#REF!</definedName>
    <definedName name="FM.AST.NFRG.CN.AF" localSheetId="4">#REF!</definedName>
    <definedName name="FM.AST.NFRG.CN.AF" localSheetId="46">#REF!</definedName>
    <definedName name="FM.AST.NFRG.CN.AF" localSheetId="47">#REF!</definedName>
    <definedName name="FM.AST.NFRG.CN.AF" localSheetId="48">#REF!</definedName>
    <definedName name="FM.AST.NFRG.CN.AF" localSheetId="49">#REF!</definedName>
    <definedName name="FM.AST.NFRG.CN.AF" localSheetId="50">#REF!</definedName>
    <definedName name="FM.AST.NFRG.CN.AF" localSheetId="51">#REF!</definedName>
    <definedName name="FM.AST.NFRG.CN.AF" localSheetId="53">#REF!</definedName>
    <definedName name="FM.AST.NFRG.CN.AF" localSheetId="54">#REF!</definedName>
    <definedName name="FM.AST.NFRG.CN.AF" localSheetId="56">#REF!</definedName>
    <definedName name="FM.AST.NFRG.CN.AF" localSheetId="57">#REF!</definedName>
    <definedName name="FM.AST.NFRG.CN.AF" localSheetId="58">#REF!</definedName>
    <definedName name="FM.AST.NFRG.CN.AF" localSheetId="60">#REF!</definedName>
    <definedName name="FM.AST.NFRG.CN.AF" localSheetId="61">#REF!</definedName>
    <definedName name="FM.AST.NFRG.CN.AF" localSheetId="62">#REF!</definedName>
    <definedName name="FM.AST.NFRG.CN.AF" localSheetId="63">#REF!</definedName>
    <definedName name="FM.AST.NFRG.CN.AF" localSheetId="64">#REF!</definedName>
    <definedName name="FM.AST.NFRG.CN.AF" localSheetId="66">#REF!</definedName>
    <definedName name="FM.AST.NFRG.CN.AF" localSheetId="67">#REF!</definedName>
    <definedName name="FM.AST.NFRG.CN.AF" localSheetId="68">#REF!</definedName>
    <definedName name="FM.AST.NFRG.CN.AF" localSheetId="69">#REF!</definedName>
    <definedName name="FM.AST.NFRG.CN.AF" localSheetId="71">#REF!</definedName>
    <definedName name="FM.AST.NFRG.CN.AF" localSheetId="72">#REF!</definedName>
    <definedName name="FM.AST.NFRG.CN.AF" localSheetId="73">#REF!</definedName>
    <definedName name="FM.AST.NFRG.CN.AF">#REF!</definedName>
    <definedName name="FM.AST.OFFO.CN" localSheetId="1">#REF!</definedName>
    <definedName name="FM.AST.OFFO.CN" localSheetId="11">#REF!</definedName>
    <definedName name="FM.AST.OFFO.CN" localSheetId="12">#REF!</definedName>
    <definedName name="FM.AST.OFFO.CN" localSheetId="13">#REF!</definedName>
    <definedName name="FM.AST.OFFO.CN" localSheetId="23">#REF!</definedName>
    <definedName name="FM.AST.OFFO.CN" localSheetId="24">#REF!</definedName>
    <definedName name="FM.AST.OFFO.CN" localSheetId="26">#REF!</definedName>
    <definedName name="FM.AST.OFFO.CN" localSheetId="28">#REF!</definedName>
    <definedName name="FM.AST.OFFO.CN" localSheetId="29">#REF!</definedName>
    <definedName name="FM.AST.OFFO.CN" localSheetId="31">#REF!</definedName>
    <definedName name="FM.AST.OFFO.CN" localSheetId="41">#REF!</definedName>
    <definedName name="FM.AST.OFFO.CN" localSheetId="4">#REF!</definedName>
    <definedName name="FM.AST.OFFO.CN" localSheetId="46">#REF!</definedName>
    <definedName name="FM.AST.OFFO.CN" localSheetId="47">#REF!</definedName>
    <definedName name="FM.AST.OFFO.CN" localSheetId="48">#REF!</definedName>
    <definedName name="FM.AST.OFFO.CN" localSheetId="49">#REF!</definedName>
    <definedName name="FM.AST.OFFO.CN" localSheetId="50">#REF!</definedName>
    <definedName name="FM.AST.OFFO.CN" localSheetId="51">#REF!</definedName>
    <definedName name="FM.AST.OFFO.CN" localSheetId="53">#REF!</definedName>
    <definedName name="FM.AST.OFFO.CN" localSheetId="54">#REF!</definedName>
    <definedName name="FM.AST.OFFO.CN" localSheetId="56">#REF!</definedName>
    <definedName name="FM.AST.OFFO.CN" localSheetId="57">#REF!</definedName>
    <definedName name="FM.AST.OFFO.CN" localSheetId="58">#REF!</definedName>
    <definedName name="FM.AST.OFFO.CN" localSheetId="60">#REF!</definedName>
    <definedName name="FM.AST.OFFO.CN" localSheetId="61">#REF!</definedName>
    <definedName name="FM.AST.OFFO.CN" localSheetId="62">#REF!</definedName>
    <definedName name="FM.AST.OFFO.CN" localSheetId="63">#REF!</definedName>
    <definedName name="FM.AST.OFFO.CN" localSheetId="64">#REF!</definedName>
    <definedName name="FM.AST.OFFO.CN" localSheetId="66">#REF!</definedName>
    <definedName name="FM.AST.OFFO.CN" localSheetId="67">#REF!</definedName>
    <definedName name="FM.AST.OFFO.CN" localSheetId="68">#REF!</definedName>
    <definedName name="FM.AST.OFFO.CN" localSheetId="69">#REF!</definedName>
    <definedName name="FM.AST.OFFO.CN" localSheetId="71">#REF!</definedName>
    <definedName name="FM.AST.OFFO.CN" localSheetId="72">#REF!</definedName>
    <definedName name="FM.AST.OFFO.CN" localSheetId="73">#REF!</definedName>
    <definedName name="FM.AST.OFFO.CN">#REF!</definedName>
    <definedName name="FM.AST.OFFO.CN.AF" localSheetId="1">#REF!</definedName>
    <definedName name="FM.AST.OFFO.CN.AF" localSheetId="11">#REF!</definedName>
    <definedName name="FM.AST.OFFO.CN.AF" localSheetId="12">#REF!</definedName>
    <definedName name="FM.AST.OFFO.CN.AF" localSheetId="13">#REF!</definedName>
    <definedName name="FM.AST.OFFO.CN.AF" localSheetId="23">#REF!</definedName>
    <definedName name="FM.AST.OFFO.CN.AF" localSheetId="24">#REF!</definedName>
    <definedName name="FM.AST.OFFO.CN.AF" localSheetId="26">#REF!</definedName>
    <definedName name="FM.AST.OFFO.CN.AF" localSheetId="28">#REF!</definedName>
    <definedName name="FM.AST.OFFO.CN.AF" localSheetId="29">#REF!</definedName>
    <definedName name="FM.AST.OFFO.CN.AF" localSheetId="31">#REF!</definedName>
    <definedName name="FM.AST.OFFO.CN.AF" localSheetId="41">#REF!</definedName>
    <definedName name="FM.AST.OFFO.CN.AF" localSheetId="4">#REF!</definedName>
    <definedName name="FM.AST.OFFO.CN.AF" localSheetId="46">#REF!</definedName>
    <definedName name="FM.AST.OFFO.CN.AF" localSheetId="47">#REF!</definedName>
    <definedName name="FM.AST.OFFO.CN.AF" localSheetId="48">#REF!</definedName>
    <definedName name="FM.AST.OFFO.CN.AF" localSheetId="49">#REF!</definedName>
    <definedName name="FM.AST.OFFO.CN.AF" localSheetId="50">#REF!</definedName>
    <definedName name="FM.AST.OFFO.CN.AF" localSheetId="51">#REF!</definedName>
    <definedName name="FM.AST.OFFO.CN.AF" localSheetId="53">#REF!</definedName>
    <definedName name="FM.AST.OFFO.CN.AF" localSheetId="54">#REF!</definedName>
    <definedName name="FM.AST.OFFO.CN.AF" localSheetId="56">#REF!</definedName>
    <definedName name="FM.AST.OFFO.CN.AF" localSheetId="57">#REF!</definedName>
    <definedName name="FM.AST.OFFO.CN.AF" localSheetId="58">#REF!</definedName>
    <definedName name="FM.AST.OFFO.CN.AF" localSheetId="60">#REF!</definedName>
    <definedName name="FM.AST.OFFO.CN.AF" localSheetId="61">#REF!</definedName>
    <definedName name="FM.AST.OFFO.CN.AF" localSheetId="62">#REF!</definedName>
    <definedName name="FM.AST.OFFO.CN.AF" localSheetId="63">#REF!</definedName>
    <definedName name="FM.AST.OFFO.CN.AF" localSheetId="64">#REF!</definedName>
    <definedName name="FM.AST.OFFO.CN.AF" localSheetId="66">#REF!</definedName>
    <definedName name="FM.AST.OFFO.CN.AF" localSheetId="67">#REF!</definedName>
    <definedName name="FM.AST.OFFO.CN.AF" localSheetId="68">#REF!</definedName>
    <definedName name="FM.AST.OFFO.CN.AF" localSheetId="69">#REF!</definedName>
    <definedName name="FM.AST.OFFO.CN.AF" localSheetId="71">#REF!</definedName>
    <definedName name="FM.AST.OFFO.CN.AF" localSheetId="72">#REF!</definedName>
    <definedName name="FM.AST.OFFO.CN.AF" localSheetId="73">#REF!</definedName>
    <definedName name="FM.AST.OFFO.CN.AF">#REF!</definedName>
    <definedName name="FM.AST.OFIN.CN" localSheetId="1">#REF!</definedName>
    <definedName name="FM.AST.OFIN.CN" localSheetId="11">#REF!</definedName>
    <definedName name="FM.AST.OFIN.CN" localSheetId="12">#REF!</definedName>
    <definedName name="FM.AST.OFIN.CN" localSheetId="13">#REF!</definedName>
    <definedName name="FM.AST.OFIN.CN" localSheetId="23">#REF!</definedName>
    <definedName name="FM.AST.OFIN.CN" localSheetId="24">#REF!</definedName>
    <definedName name="FM.AST.OFIN.CN" localSheetId="26">#REF!</definedName>
    <definedName name="FM.AST.OFIN.CN" localSheetId="28">#REF!</definedName>
    <definedName name="FM.AST.OFIN.CN" localSheetId="29">#REF!</definedName>
    <definedName name="FM.AST.OFIN.CN" localSheetId="31">#REF!</definedName>
    <definedName name="FM.AST.OFIN.CN" localSheetId="41">#REF!</definedName>
    <definedName name="FM.AST.OFIN.CN" localSheetId="4">#REF!</definedName>
    <definedName name="FM.AST.OFIN.CN" localSheetId="46">#REF!</definedName>
    <definedName name="FM.AST.OFIN.CN" localSheetId="47">#REF!</definedName>
    <definedName name="FM.AST.OFIN.CN" localSheetId="48">#REF!</definedName>
    <definedName name="FM.AST.OFIN.CN" localSheetId="49">#REF!</definedName>
    <definedName name="FM.AST.OFIN.CN" localSheetId="50">#REF!</definedName>
    <definedName name="FM.AST.OFIN.CN" localSheetId="51">#REF!</definedName>
    <definedName name="FM.AST.OFIN.CN" localSheetId="53">#REF!</definedName>
    <definedName name="FM.AST.OFIN.CN" localSheetId="54">#REF!</definedName>
    <definedName name="FM.AST.OFIN.CN" localSheetId="56">#REF!</definedName>
    <definedName name="FM.AST.OFIN.CN" localSheetId="57">#REF!</definedName>
    <definedName name="FM.AST.OFIN.CN" localSheetId="58">#REF!</definedName>
    <definedName name="FM.AST.OFIN.CN" localSheetId="60">#REF!</definedName>
    <definedName name="FM.AST.OFIN.CN" localSheetId="61">#REF!</definedName>
    <definedName name="FM.AST.OFIN.CN" localSheetId="62">#REF!</definedName>
    <definedName name="FM.AST.OFIN.CN" localSheetId="63">#REF!</definedName>
    <definedName name="FM.AST.OFIN.CN" localSheetId="64">#REF!</definedName>
    <definedName name="FM.AST.OFIN.CN" localSheetId="66">#REF!</definedName>
    <definedName name="FM.AST.OFIN.CN" localSheetId="67">#REF!</definedName>
    <definedName name="FM.AST.OFIN.CN" localSheetId="68">#REF!</definedName>
    <definedName name="FM.AST.OFIN.CN" localSheetId="69">#REF!</definedName>
    <definedName name="FM.AST.OFIN.CN" localSheetId="71">#REF!</definedName>
    <definedName name="FM.AST.OFIN.CN" localSheetId="72">#REF!</definedName>
    <definedName name="FM.AST.OFIN.CN" localSheetId="73">#REF!</definedName>
    <definedName name="FM.AST.OFIN.CN">#REF!</definedName>
    <definedName name="FM.AST.TOTP.CN" localSheetId="1">#REF!</definedName>
    <definedName name="FM.AST.TOTP.CN" localSheetId="11">#REF!</definedName>
    <definedName name="FM.AST.TOTP.CN" localSheetId="12">#REF!</definedName>
    <definedName name="FM.AST.TOTP.CN" localSheetId="13">#REF!</definedName>
    <definedName name="FM.AST.TOTP.CN" localSheetId="23">#REF!</definedName>
    <definedName name="FM.AST.TOTP.CN" localSheetId="24">#REF!</definedName>
    <definedName name="FM.AST.TOTP.CN" localSheetId="26">#REF!</definedName>
    <definedName name="FM.AST.TOTP.CN" localSheetId="28">#REF!</definedName>
    <definedName name="FM.AST.TOTP.CN" localSheetId="29">#REF!</definedName>
    <definedName name="FM.AST.TOTP.CN" localSheetId="31">#REF!</definedName>
    <definedName name="FM.AST.TOTP.CN" localSheetId="41">#REF!</definedName>
    <definedName name="FM.AST.TOTP.CN" localSheetId="4">#REF!</definedName>
    <definedName name="FM.AST.TOTP.CN" localSheetId="46">#REF!</definedName>
    <definedName name="FM.AST.TOTP.CN" localSheetId="47">#REF!</definedName>
    <definedName name="FM.AST.TOTP.CN" localSheetId="48">#REF!</definedName>
    <definedName name="FM.AST.TOTP.CN" localSheetId="49">#REF!</definedName>
    <definedName name="FM.AST.TOTP.CN" localSheetId="50">#REF!</definedName>
    <definedName name="FM.AST.TOTP.CN" localSheetId="51">#REF!</definedName>
    <definedName name="FM.AST.TOTP.CN" localSheetId="53">#REF!</definedName>
    <definedName name="FM.AST.TOTP.CN" localSheetId="54">#REF!</definedName>
    <definedName name="FM.AST.TOTP.CN" localSheetId="56">#REF!</definedName>
    <definedName name="FM.AST.TOTP.CN" localSheetId="57">#REF!</definedName>
    <definedName name="FM.AST.TOTP.CN" localSheetId="58">#REF!</definedName>
    <definedName name="FM.AST.TOTP.CN" localSheetId="60">#REF!</definedName>
    <definedName name="FM.AST.TOTP.CN" localSheetId="61">#REF!</definedName>
    <definedName name="FM.AST.TOTP.CN" localSheetId="62">#REF!</definedName>
    <definedName name="FM.AST.TOTP.CN" localSheetId="63">#REF!</definedName>
    <definedName name="FM.AST.TOTP.CN" localSheetId="64">#REF!</definedName>
    <definedName name="FM.AST.TOTP.CN" localSheetId="66">#REF!</definedName>
    <definedName name="FM.AST.TOTP.CN" localSheetId="67">#REF!</definedName>
    <definedName name="FM.AST.TOTP.CN" localSheetId="68">#REF!</definedName>
    <definedName name="FM.AST.TOTP.CN" localSheetId="69">#REF!</definedName>
    <definedName name="FM.AST.TOTP.CN" localSheetId="71">#REF!</definedName>
    <definedName name="FM.AST.TOTP.CN" localSheetId="72">#REF!</definedName>
    <definedName name="FM.AST.TOTP.CN" localSheetId="73">#REF!</definedName>
    <definedName name="FM.AST.TOTP.CN">#REF!</definedName>
    <definedName name="FM.AST.TOTP.CN.AF" localSheetId="1">#REF!</definedName>
    <definedName name="FM.AST.TOTP.CN.AF" localSheetId="11">#REF!</definedName>
    <definedName name="FM.AST.TOTP.CN.AF" localSheetId="12">#REF!</definedName>
    <definedName name="FM.AST.TOTP.CN.AF" localSheetId="13">#REF!</definedName>
    <definedName name="FM.AST.TOTP.CN.AF" localSheetId="23">#REF!</definedName>
    <definedName name="FM.AST.TOTP.CN.AF" localSheetId="24">#REF!</definedName>
    <definedName name="FM.AST.TOTP.CN.AF" localSheetId="26">#REF!</definedName>
    <definedName name="FM.AST.TOTP.CN.AF" localSheetId="28">#REF!</definedName>
    <definedName name="FM.AST.TOTP.CN.AF" localSheetId="29">#REF!</definedName>
    <definedName name="FM.AST.TOTP.CN.AF" localSheetId="31">#REF!</definedName>
    <definedName name="FM.AST.TOTP.CN.AF" localSheetId="41">#REF!</definedName>
    <definedName name="FM.AST.TOTP.CN.AF" localSheetId="4">#REF!</definedName>
    <definedName name="FM.AST.TOTP.CN.AF" localSheetId="46">#REF!</definedName>
    <definedName name="FM.AST.TOTP.CN.AF" localSheetId="47">#REF!</definedName>
    <definedName name="FM.AST.TOTP.CN.AF" localSheetId="48">#REF!</definedName>
    <definedName name="FM.AST.TOTP.CN.AF" localSheetId="49">#REF!</definedName>
    <definedName name="FM.AST.TOTP.CN.AF" localSheetId="50">#REF!</definedName>
    <definedName name="FM.AST.TOTP.CN.AF" localSheetId="51">#REF!</definedName>
    <definedName name="FM.AST.TOTP.CN.AF" localSheetId="53">#REF!</definedName>
    <definedName name="FM.AST.TOTP.CN.AF" localSheetId="54">#REF!</definedName>
    <definedName name="FM.AST.TOTP.CN.AF" localSheetId="56">#REF!</definedName>
    <definedName name="FM.AST.TOTP.CN.AF" localSheetId="57">#REF!</definedName>
    <definedName name="FM.AST.TOTP.CN.AF" localSheetId="58">#REF!</definedName>
    <definedName name="FM.AST.TOTP.CN.AF" localSheetId="60">#REF!</definedName>
    <definedName name="FM.AST.TOTP.CN.AF" localSheetId="61">#REF!</definedName>
    <definedName name="FM.AST.TOTP.CN.AF" localSheetId="62">#REF!</definedName>
    <definedName name="FM.AST.TOTP.CN.AF" localSheetId="63">#REF!</definedName>
    <definedName name="FM.AST.TOTP.CN.AF" localSheetId="64">#REF!</definedName>
    <definedName name="FM.AST.TOTP.CN.AF" localSheetId="66">#REF!</definedName>
    <definedName name="FM.AST.TOTP.CN.AF" localSheetId="67">#REF!</definedName>
    <definedName name="FM.AST.TOTP.CN.AF" localSheetId="68">#REF!</definedName>
    <definedName name="FM.AST.TOTP.CN.AF" localSheetId="69">#REF!</definedName>
    <definedName name="FM.AST.TOTP.CN.AF" localSheetId="71">#REF!</definedName>
    <definedName name="FM.AST.TOTP.CN.AF" localSheetId="72">#REF!</definedName>
    <definedName name="FM.AST.TOTP.CN.AF" localSheetId="73">#REF!</definedName>
    <definedName name="FM.AST.TOTP.CN.AF">#REF!</definedName>
    <definedName name="FM.LBL.MQMY.CN" localSheetId="1">#REF!</definedName>
    <definedName name="FM.LBL.MQMY.CN" localSheetId="11">#REF!</definedName>
    <definedName name="FM.LBL.MQMY.CN" localSheetId="12">#REF!</definedName>
    <definedName name="FM.LBL.MQMY.CN" localSheetId="13">#REF!</definedName>
    <definedName name="FM.LBL.MQMY.CN" localSheetId="23">#REF!</definedName>
    <definedName name="FM.LBL.MQMY.CN" localSheetId="24">#REF!</definedName>
    <definedName name="FM.LBL.MQMY.CN" localSheetId="26">#REF!</definedName>
    <definedName name="FM.LBL.MQMY.CN" localSheetId="28">#REF!</definedName>
    <definedName name="FM.LBL.MQMY.CN" localSheetId="29">#REF!</definedName>
    <definedName name="FM.LBL.MQMY.CN" localSheetId="31">#REF!</definedName>
    <definedName name="FM.LBL.MQMY.CN" localSheetId="41">#REF!</definedName>
    <definedName name="FM.LBL.MQMY.CN" localSheetId="4">#REF!</definedName>
    <definedName name="FM.LBL.MQMY.CN" localSheetId="46">#REF!</definedName>
    <definedName name="FM.LBL.MQMY.CN" localSheetId="47">#REF!</definedName>
    <definedName name="FM.LBL.MQMY.CN" localSheetId="48">#REF!</definedName>
    <definedName name="FM.LBL.MQMY.CN" localSheetId="49">#REF!</definedName>
    <definedName name="FM.LBL.MQMY.CN" localSheetId="50">#REF!</definedName>
    <definedName name="FM.LBL.MQMY.CN" localSheetId="51">#REF!</definedName>
    <definedName name="FM.LBL.MQMY.CN" localSheetId="53">#REF!</definedName>
    <definedName name="FM.LBL.MQMY.CN" localSheetId="54">#REF!</definedName>
    <definedName name="FM.LBL.MQMY.CN" localSheetId="56">#REF!</definedName>
    <definedName name="FM.LBL.MQMY.CN" localSheetId="57">#REF!</definedName>
    <definedName name="FM.LBL.MQMY.CN" localSheetId="58">#REF!</definedName>
    <definedName name="FM.LBL.MQMY.CN" localSheetId="60">#REF!</definedName>
    <definedName name="FM.LBL.MQMY.CN" localSheetId="61">#REF!</definedName>
    <definedName name="FM.LBL.MQMY.CN" localSheetId="62">#REF!</definedName>
    <definedName name="FM.LBL.MQMY.CN" localSheetId="63">#REF!</definedName>
    <definedName name="FM.LBL.MQMY.CN" localSheetId="64">#REF!</definedName>
    <definedName name="FM.LBL.MQMY.CN" localSheetId="66">#REF!</definedName>
    <definedName name="FM.LBL.MQMY.CN" localSheetId="67">#REF!</definedName>
    <definedName name="FM.LBL.MQMY.CN" localSheetId="68">#REF!</definedName>
    <definedName name="FM.LBL.MQMY.CN" localSheetId="69">#REF!</definedName>
    <definedName name="FM.LBL.MQMY.CN" localSheetId="71">#REF!</definedName>
    <definedName name="FM.LBL.MQMY.CN" localSheetId="72">#REF!</definedName>
    <definedName name="FM.LBL.MQMY.CN" localSheetId="73">#REF!</definedName>
    <definedName name="FM.LBL.MQMY.CN">#REF!</definedName>
    <definedName name="FM.LBL.MQMY.CN.AF" localSheetId="1">#REF!</definedName>
    <definedName name="FM.LBL.MQMY.CN.AF" localSheetId="11">#REF!</definedName>
    <definedName name="FM.LBL.MQMY.CN.AF" localSheetId="12">#REF!</definedName>
    <definedName name="FM.LBL.MQMY.CN.AF" localSheetId="13">#REF!</definedName>
    <definedName name="FM.LBL.MQMY.CN.AF" localSheetId="23">#REF!</definedName>
    <definedName name="FM.LBL.MQMY.CN.AF" localSheetId="24">#REF!</definedName>
    <definedName name="FM.LBL.MQMY.CN.AF" localSheetId="26">#REF!</definedName>
    <definedName name="FM.LBL.MQMY.CN.AF" localSheetId="28">#REF!</definedName>
    <definedName name="FM.LBL.MQMY.CN.AF" localSheetId="29">#REF!</definedName>
    <definedName name="FM.LBL.MQMY.CN.AF" localSheetId="31">#REF!</definedName>
    <definedName name="FM.LBL.MQMY.CN.AF" localSheetId="41">#REF!</definedName>
    <definedName name="FM.LBL.MQMY.CN.AF" localSheetId="4">#REF!</definedName>
    <definedName name="FM.LBL.MQMY.CN.AF" localSheetId="46">#REF!</definedName>
    <definedName name="FM.LBL.MQMY.CN.AF" localSheetId="47">#REF!</definedName>
    <definedName name="FM.LBL.MQMY.CN.AF" localSheetId="48">#REF!</definedName>
    <definedName name="FM.LBL.MQMY.CN.AF" localSheetId="49">#REF!</definedName>
    <definedName name="FM.LBL.MQMY.CN.AF" localSheetId="50">#REF!</definedName>
    <definedName name="FM.LBL.MQMY.CN.AF" localSheetId="51">#REF!</definedName>
    <definedName name="FM.LBL.MQMY.CN.AF" localSheetId="53">#REF!</definedName>
    <definedName name="FM.LBL.MQMY.CN.AF" localSheetId="54">#REF!</definedName>
    <definedName name="FM.LBL.MQMY.CN.AF" localSheetId="56">#REF!</definedName>
    <definedName name="FM.LBL.MQMY.CN.AF" localSheetId="57">#REF!</definedName>
    <definedName name="FM.LBL.MQMY.CN.AF" localSheetId="58">#REF!</definedName>
    <definedName name="FM.LBL.MQMY.CN.AF" localSheetId="60">#REF!</definedName>
    <definedName name="FM.LBL.MQMY.CN.AF" localSheetId="61">#REF!</definedName>
    <definedName name="FM.LBL.MQMY.CN.AF" localSheetId="62">#REF!</definedName>
    <definedName name="FM.LBL.MQMY.CN.AF" localSheetId="63">#REF!</definedName>
    <definedName name="FM.LBL.MQMY.CN.AF" localSheetId="64">#REF!</definedName>
    <definedName name="FM.LBL.MQMY.CN.AF" localSheetId="66">#REF!</definedName>
    <definedName name="FM.LBL.MQMY.CN.AF" localSheetId="67">#REF!</definedName>
    <definedName name="FM.LBL.MQMY.CN.AF" localSheetId="68">#REF!</definedName>
    <definedName name="FM.LBL.MQMY.CN.AF" localSheetId="69">#REF!</definedName>
    <definedName name="FM.LBL.MQMY.CN.AF" localSheetId="71">#REF!</definedName>
    <definedName name="FM.LBL.MQMY.CN.AF" localSheetId="72">#REF!</definedName>
    <definedName name="FM.LBL.MQMY.CN.AF" localSheetId="73">#REF!</definedName>
    <definedName name="FM.LBL.MQMY.CN.AF">#REF!</definedName>
    <definedName name="FM.LBL.XMQM.CN" localSheetId="1">#REF!</definedName>
    <definedName name="FM.LBL.XMQM.CN" localSheetId="11">#REF!</definedName>
    <definedName name="FM.LBL.XMQM.CN" localSheetId="12">#REF!</definedName>
    <definedName name="FM.LBL.XMQM.CN" localSheetId="13">#REF!</definedName>
    <definedName name="FM.LBL.XMQM.CN" localSheetId="23">#REF!</definedName>
    <definedName name="FM.LBL.XMQM.CN" localSheetId="24">#REF!</definedName>
    <definedName name="FM.LBL.XMQM.CN" localSheetId="26">#REF!</definedName>
    <definedName name="FM.LBL.XMQM.CN" localSheetId="28">#REF!</definedName>
    <definedName name="FM.LBL.XMQM.CN" localSheetId="29">#REF!</definedName>
    <definedName name="FM.LBL.XMQM.CN" localSheetId="31">#REF!</definedName>
    <definedName name="FM.LBL.XMQM.CN" localSheetId="41">#REF!</definedName>
    <definedName name="FM.LBL.XMQM.CN" localSheetId="4">#REF!</definedName>
    <definedName name="FM.LBL.XMQM.CN" localSheetId="46">#REF!</definedName>
    <definedName name="FM.LBL.XMQM.CN" localSheetId="47">#REF!</definedName>
    <definedName name="FM.LBL.XMQM.CN" localSheetId="48">#REF!</definedName>
    <definedName name="FM.LBL.XMQM.CN" localSheetId="49">#REF!</definedName>
    <definedName name="FM.LBL.XMQM.CN" localSheetId="50">#REF!</definedName>
    <definedName name="FM.LBL.XMQM.CN" localSheetId="51">#REF!</definedName>
    <definedName name="FM.LBL.XMQM.CN" localSheetId="53">#REF!</definedName>
    <definedName name="FM.LBL.XMQM.CN" localSheetId="54">#REF!</definedName>
    <definedName name="FM.LBL.XMQM.CN" localSheetId="56">#REF!</definedName>
    <definedName name="FM.LBL.XMQM.CN" localSheetId="57">#REF!</definedName>
    <definedName name="FM.LBL.XMQM.CN" localSheetId="58">#REF!</definedName>
    <definedName name="FM.LBL.XMQM.CN" localSheetId="60">#REF!</definedName>
    <definedName name="FM.LBL.XMQM.CN" localSheetId="61">#REF!</definedName>
    <definedName name="FM.LBL.XMQM.CN" localSheetId="62">#REF!</definedName>
    <definedName name="FM.LBL.XMQM.CN" localSheetId="63">#REF!</definedName>
    <definedName name="FM.LBL.XMQM.CN" localSheetId="64">#REF!</definedName>
    <definedName name="FM.LBL.XMQM.CN" localSheetId="66">#REF!</definedName>
    <definedName name="FM.LBL.XMQM.CN" localSheetId="67">#REF!</definedName>
    <definedName name="FM.LBL.XMQM.CN" localSheetId="68">#REF!</definedName>
    <definedName name="FM.LBL.XMQM.CN" localSheetId="69">#REF!</definedName>
    <definedName name="FM.LBL.XMQM.CN" localSheetId="71">#REF!</definedName>
    <definedName name="FM.LBL.XMQM.CN" localSheetId="72">#REF!</definedName>
    <definedName name="FM.LBL.XMQM.CN" localSheetId="73">#REF!</definedName>
    <definedName name="FM.LBL.XMQM.CN">#REF!</definedName>
    <definedName name="FM.LBL.XMQM.CN.AF" localSheetId="1">#REF!</definedName>
    <definedName name="FM.LBL.XMQM.CN.AF" localSheetId="11">#REF!</definedName>
    <definedName name="FM.LBL.XMQM.CN.AF" localSheetId="12">#REF!</definedName>
    <definedName name="FM.LBL.XMQM.CN.AF" localSheetId="13">#REF!</definedName>
    <definedName name="FM.LBL.XMQM.CN.AF" localSheetId="23">#REF!</definedName>
    <definedName name="FM.LBL.XMQM.CN.AF" localSheetId="24">#REF!</definedName>
    <definedName name="FM.LBL.XMQM.CN.AF" localSheetId="26">#REF!</definedName>
    <definedName name="FM.LBL.XMQM.CN.AF" localSheetId="28">#REF!</definedName>
    <definedName name="FM.LBL.XMQM.CN.AF" localSheetId="29">#REF!</definedName>
    <definedName name="FM.LBL.XMQM.CN.AF" localSheetId="31">#REF!</definedName>
    <definedName name="FM.LBL.XMQM.CN.AF" localSheetId="41">#REF!</definedName>
    <definedName name="FM.LBL.XMQM.CN.AF" localSheetId="4">#REF!</definedName>
    <definedName name="FM.LBL.XMQM.CN.AF" localSheetId="46">#REF!</definedName>
    <definedName name="FM.LBL.XMQM.CN.AF" localSheetId="47">#REF!</definedName>
    <definedName name="FM.LBL.XMQM.CN.AF" localSheetId="48">#REF!</definedName>
    <definedName name="FM.LBL.XMQM.CN.AF" localSheetId="49">#REF!</definedName>
    <definedName name="FM.LBL.XMQM.CN.AF" localSheetId="50">#REF!</definedName>
    <definedName name="FM.LBL.XMQM.CN.AF" localSheetId="51">#REF!</definedName>
    <definedName name="FM.LBL.XMQM.CN.AF" localSheetId="53">#REF!</definedName>
    <definedName name="FM.LBL.XMQM.CN.AF" localSheetId="54">#REF!</definedName>
    <definedName name="FM.LBL.XMQM.CN.AF" localSheetId="56">#REF!</definedName>
    <definedName name="FM.LBL.XMQM.CN.AF" localSheetId="57">#REF!</definedName>
    <definedName name="FM.LBL.XMQM.CN.AF" localSheetId="58">#REF!</definedName>
    <definedName name="FM.LBL.XMQM.CN.AF" localSheetId="60">#REF!</definedName>
    <definedName name="FM.LBL.XMQM.CN.AF" localSheetId="61">#REF!</definedName>
    <definedName name="FM.LBL.XMQM.CN.AF" localSheetId="62">#REF!</definedName>
    <definedName name="FM.LBL.XMQM.CN.AF" localSheetId="63">#REF!</definedName>
    <definedName name="FM.LBL.XMQM.CN.AF" localSheetId="64">#REF!</definedName>
    <definedName name="FM.LBL.XMQM.CN.AF" localSheetId="66">#REF!</definedName>
    <definedName name="FM.LBL.XMQM.CN.AF" localSheetId="67">#REF!</definedName>
    <definedName name="FM.LBL.XMQM.CN.AF" localSheetId="68">#REF!</definedName>
    <definedName name="FM.LBL.XMQM.CN.AF" localSheetId="69">#REF!</definedName>
    <definedName name="FM.LBL.XMQM.CN.AF" localSheetId="71">#REF!</definedName>
    <definedName name="FM.LBL.XMQM.CN.AF" localSheetId="72">#REF!</definedName>
    <definedName name="FM.LBL.XMQM.CN.AF" localSheetId="73">#REF!</definedName>
    <definedName name="FM.LBL.XMQM.CN.AF">#REF!</definedName>
    <definedName name="FMB" localSheetId="13">'[105]WETA BOP'!#REF!</definedName>
    <definedName name="FMB" localSheetId="23">'[105]WETA BOP'!#REF!</definedName>
    <definedName name="FMB" localSheetId="24">'[105]WETA BOP'!#REF!</definedName>
    <definedName name="FMB" localSheetId="28">'[105]WETA BOP'!#REF!</definedName>
    <definedName name="FMB" localSheetId="29">'[105]WETA BOP'!#REF!</definedName>
    <definedName name="FMB" localSheetId="31">'[105]WETA BOP'!#REF!</definedName>
    <definedName name="FMB" localSheetId="49">'[105]WETA BOP'!#REF!</definedName>
    <definedName name="FMB" localSheetId="5">'[106]WETA BOP'!#REF!</definedName>
    <definedName name="FMB" localSheetId="53">'[105]WETA BOP'!#REF!</definedName>
    <definedName name="FMB" localSheetId="54">'[105]WETA BOP'!#REF!</definedName>
    <definedName name="FMB" localSheetId="57">'[105]WETA BOP'!#REF!</definedName>
    <definedName name="FMB" localSheetId="60">'[105]WETA BOP'!#REF!</definedName>
    <definedName name="FMB" localSheetId="61">'[105]WETA BOP'!#REF!</definedName>
    <definedName name="FMB" localSheetId="62">'[105]WETA BOP'!#REF!</definedName>
    <definedName name="FMB" localSheetId="63">'[105]WETA BOP'!#REF!</definedName>
    <definedName name="FMB" localSheetId="6">'[107]WETA BOP'!#REF!</definedName>
    <definedName name="FMB" localSheetId="66">'[105]WETA BOP'!#REF!</definedName>
    <definedName name="FMB" localSheetId="69">'[105]WETA BOP'!#REF!</definedName>
    <definedName name="FMB" localSheetId="72">'[105]WETA BOP'!#REF!</definedName>
    <definedName name="FMB" localSheetId="73">'[105]WETA BOP'!#REF!</definedName>
    <definedName name="FMB">'[105]WETA BOP'!#REF!</definedName>
    <definedName name="FODESEC" localSheetId="1">#REF!</definedName>
    <definedName name="FODESEC" localSheetId="10">#REF!</definedName>
    <definedName name="FODESEC" localSheetId="11">#REF!</definedName>
    <definedName name="FODESEC" localSheetId="12">#REF!</definedName>
    <definedName name="FODESEC" localSheetId="13">#REF!</definedName>
    <definedName name="FODESEC" localSheetId="15">#REF!</definedName>
    <definedName name="FODESEC" localSheetId="16">#REF!</definedName>
    <definedName name="FODESEC" localSheetId="2">#REF!</definedName>
    <definedName name="FODESEC" localSheetId="23">#REF!</definedName>
    <definedName name="FODESEC" localSheetId="24">#REF!</definedName>
    <definedName name="FODESEC" localSheetId="25">#REF!</definedName>
    <definedName name="FODESEC" localSheetId="26">#REF!</definedName>
    <definedName name="FODESEC" localSheetId="27">#REF!</definedName>
    <definedName name="FODESEC" localSheetId="28">#REF!</definedName>
    <definedName name="FODESEC" localSheetId="29">#REF!</definedName>
    <definedName name="FODESEC" localSheetId="3">#REF!</definedName>
    <definedName name="FODESEC" localSheetId="31">#REF!</definedName>
    <definedName name="FODESEC" localSheetId="32">#REF!</definedName>
    <definedName name="FODESEC" localSheetId="33">#REF!</definedName>
    <definedName name="FODESEC" localSheetId="34">#REF!</definedName>
    <definedName name="FODESEC" localSheetId="37">#REF!</definedName>
    <definedName name="FODESEC" localSheetId="41">#REF!</definedName>
    <definedName name="FODESEC" localSheetId="4">#REF!</definedName>
    <definedName name="FODESEC" localSheetId="45">#REF!</definedName>
    <definedName name="FODESEC" localSheetId="46">#REF!</definedName>
    <definedName name="FODESEC" localSheetId="47">#REF!</definedName>
    <definedName name="FODESEC" localSheetId="48">#REF!</definedName>
    <definedName name="FODESEC" localSheetId="49">#REF!</definedName>
    <definedName name="FODESEC" localSheetId="50">#REF!</definedName>
    <definedName name="FODESEC" localSheetId="5">#REF!</definedName>
    <definedName name="FODESEC" localSheetId="51">#REF!</definedName>
    <definedName name="FODESEC" localSheetId="52">#REF!</definedName>
    <definedName name="FODESEC" localSheetId="53">#REF!</definedName>
    <definedName name="FODESEC" localSheetId="54">#REF!</definedName>
    <definedName name="FODESEC" localSheetId="56">#REF!</definedName>
    <definedName name="FODESEC" localSheetId="57">#REF!</definedName>
    <definedName name="FODESEC" localSheetId="58">#REF!</definedName>
    <definedName name="FODESEC" localSheetId="59">#REF!</definedName>
    <definedName name="FODESEC" localSheetId="60">#REF!</definedName>
    <definedName name="FODESEC" localSheetId="61">#REF!</definedName>
    <definedName name="FODESEC" localSheetId="62">#REF!</definedName>
    <definedName name="FODESEC" localSheetId="63">#REF!</definedName>
    <definedName name="FODESEC" localSheetId="6">#REF!</definedName>
    <definedName name="FODESEC" localSheetId="64">#REF!</definedName>
    <definedName name="FODESEC" localSheetId="65">#REF!</definedName>
    <definedName name="FODESEC" localSheetId="66">#REF!</definedName>
    <definedName name="FODESEC" localSheetId="67">#REF!</definedName>
    <definedName name="FODESEC" localSheetId="68">#REF!</definedName>
    <definedName name="FODESEC" localSheetId="69">#REF!</definedName>
    <definedName name="FODESEC" localSheetId="71">#REF!</definedName>
    <definedName name="FODESEC" localSheetId="72">#REF!</definedName>
    <definedName name="FODESEC" localSheetId="73">#REF!</definedName>
    <definedName name="FODESEC" localSheetId="7">#REF!</definedName>
    <definedName name="FODESEC" localSheetId="74">#REF!</definedName>
    <definedName name="FODESEC" localSheetId="75">#REF!</definedName>
    <definedName name="FODESEC" localSheetId="76">#REF!</definedName>
    <definedName name="FODESEC" localSheetId="77">#REF!</definedName>
    <definedName name="FODESEC" localSheetId="78">#REF!</definedName>
    <definedName name="FODESEC" localSheetId="79">#REF!</definedName>
    <definedName name="FODESEC" localSheetId="8">#REF!</definedName>
    <definedName name="FODESEC" localSheetId="9">#REF!</definedName>
    <definedName name="FODESEC">#REF!</definedName>
    <definedName name="Folder" localSheetId="5">[136]Cover!$D$9</definedName>
    <definedName name="Folder" localSheetId="6">[137]Cover!$D$9</definedName>
    <definedName name="Folder">[138]Cover!$D$9</definedName>
    <definedName name="footnote1" localSheetId="1">#REF!</definedName>
    <definedName name="footnote1" localSheetId="10">#REF!</definedName>
    <definedName name="footnote1" localSheetId="11">#REF!</definedName>
    <definedName name="footnote1" localSheetId="12">#REF!</definedName>
    <definedName name="footnote1" localSheetId="13">#REF!</definedName>
    <definedName name="footnote1" localSheetId="15">#REF!</definedName>
    <definedName name="footnote1" localSheetId="16">#REF!</definedName>
    <definedName name="footnote1" localSheetId="2">#REF!</definedName>
    <definedName name="footnote1" localSheetId="23">#REF!</definedName>
    <definedName name="footnote1" localSheetId="24">#REF!</definedName>
    <definedName name="footnote1" localSheetId="25">#REF!</definedName>
    <definedName name="footnote1" localSheetId="26">#REF!</definedName>
    <definedName name="footnote1" localSheetId="27">#REF!</definedName>
    <definedName name="footnote1" localSheetId="28">#REF!</definedName>
    <definedName name="footnote1" localSheetId="29">#REF!</definedName>
    <definedName name="footnote1" localSheetId="3">#REF!</definedName>
    <definedName name="footnote1" localSheetId="31">#REF!</definedName>
    <definedName name="footnote1" localSheetId="32">#REF!</definedName>
    <definedName name="footnote1" localSheetId="33">#REF!</definedName>
    <definedName name="footnote1" localSheetId="34">#REF!</definedName>
    <definedName name="footnote1" localSheetId="37">#REF!</definedName>
    <definedName name="footnote1" localSheetId="41">#REF!</definedName>
    <definedName name="footnote1" localSheetId="4">#REF!</definedName>
    <definedName name="footnote1" localSheetId="45">#REF!</definedName>
    <definedName name="footnote1" localSheetId="46">#REF!</definedName>
    <definedName name="footnote1" localSheetId="47">#REF!</definedName>
    <definedName name="footnote1" localSheetId="48">#REF!</definedName>
    <definedName name="footnote1" localSheetId="49">#REF!</definedName>
    <definedName name="footnote1" localSheetId="50">#REF!</definedName>
    <definedName name="footnote1" localSheetId="5">#REF!</definedName>
    <definedName name="footnote1" localSheetId="51">#REF!</definedName>
    <definedName name="footnote1" localSheetId="52">#REF!</definedName>
    <definedName name="footnote1" localSheetId="53">#REF!</definedName>
    <definedName name="footnote1" localSheetId="54">#REF!</definedName>
    <definedName name="footnote1" localSheetId="56">#REF!</definedName>
    <definedName name="footnote1" localSheetId="57">#REF!</definedName>
    <definedName name="footnote1" localSheetId="58">#REF!</definedName>
    <definedName name="footnote1" localSheetId="59">#REF!</definedName>
    <definedName name="footnote1" localSheetId="60">#REF!</definedName>
    <definedName name="footnote1" localSheetId="61">#REF!</definedName>
    <definedName name="footnote1" localSheetId="62">#REF!</definedName>
    <definedName name="footnote1" localSheetId="63">#REF!</definedName>
    <definedName name="footnote1" localSheetId="6">#REF!</definedName>
    <definedName name="footnote1" localSheetId="64">#REF!</definedName>
    <definedName name="footnote1" localSheetId="65">#REF!</definedName>
    <definedName name="footnote1" localSheetId="66">#REF!</definedName>
    <definedName name="footnote1" localSheetId="67">#REF!</definedName>
    <definedName name="footnote1" localSheetId="68">#REF!</definedName>
    <definedName name="footnote1" localSheetId="69">#REF!</definedName>
    <definedName name="footnote1" localSheetId="71">#REF!</definedName>
    <definedName name="footnote1" localSheetId="72">#REF!</definedName>
    <definedName name="footnote1" localSheetId="73">#REF!</definedName>
    <definedName name="footnote1" localSheetId="7">#REF!</definedName>
    <definedName name="footnote1" localSheetId="74">#REF!</definedName>
    <definedName name="footnote1" localSheetId="75">#REF!</definedName>
    <definedName name="footnote1" localSheetId="76">#REF!</definedName>
    <definedName name="footnote1" localSheetId="77">#REF!</definedName>
    <definedName name="footnote1" localSheetId="78">#REF!</definedName>
    <definedName name="footnote1" localSheetId="79">#REF!</definedName>
    <definedName name="footnote1" localSheetId="8">#REF!</definedName>
    <definedName name="footnote1" localSheetId="9">#REF!</definedName>
    <definedName name="footnote1">#REF!</definedName>
    <definedName name="footnoteno" localSheetId="1">#REF!</definedName>
    <definedName name="footnoteno" localSheetId="10">#REF!</definedName>
    <definedName name="footnoteno" localSheetId="11">#REF!</definedName>
    <definedName name="footnoteno" localSheetId="12">#REF!</definedName>
    <definedName name="footnoteno" localSheetId="13">#REF!</definedName>
    <definedName name="footnoteno" localSheetId="15">#REF!</definedName>
    <definedName name="footnoteno" localSheetId="16">#REF!</definedName>
    <definedName name="footnoteno" localSheetId="2">#REF!</definedName>
    <definedName name="footnoteno" localSheetId="23">#REF!</definedName>
    <definedName name="footnoteno" localSheetId="24">#REF!</definedName>
    <definedName name="footnoteno" localSheetId="25">#REF!</definedName>
    <definedName name="footnoteno" localSheetId="26">#REF!</definedName>
    <definedName name="footnoteno" localSheetId="27">#REF!</definedName>
    <definedName name="footnoteno" localSheetId="28">#REF!</definedName>
    <definedName name="footnoteno" localSheetId="29">#REF!</definedName>
    <definedName name="footnoteno" localSheetId="3">#REF!</definedName>
    <definedName name="footnoteno" localSheetId="31">#REF!</definedName>
    <definedName name="footnoteno" localSheetId="32">#REF!</definedName>
    <definedName name="footnoteno" localSheetId="33">#REF!</definedName>
    <definedName name="footnoteno" localSheetId="34">#REF!</definedName>
    <definedName name="footnoteno" localSheetId="37">#REF!</definedName>
    <definedName name="footnoteno" localSheetId="41">#REF!</definedName>
    <definedName name="footnoteno" localSheetId="4">#REF!</definedName>
    <definedName name="footnoteno" localSheetId="45">#REF!</definedName>
    <definedName name="footnoteno" localSheetId="46">#REF!</definedName>
    <definedName name="footnoteno" localSheetId="47">#REF!</definedName>
    <definedName name="footnoteno" localSheetId="48">#REF!</definedName>
    <definedName name="footnoteno" localSheetId="49">#REF!</definedName>
    <definedName name="footnoteno" localSheetId="50">#REF!</definedName>
    <definedName name="footnoteno" localSheetId="5">#REF!</definedName>
    <definedName name="footnoteno" localSheetId="51">#REF!</definedName>
    <definedName name="footnoteno" localSheetId="52">#REF!</definedName>
    <definedName name="footnoteno" localSheetId="53">#REF!</definedName>
    <definedName name="footnoteno" localSheetId="54">#REF!</definedName>
    <definedName name="footnoteno" localSheetId="56">#REF!</definedName>
    <definedName name="footnoteno" localSheetId="57">#REF!</definedName>
    <definedName name="footnoteno" localSheetId="58">#REF!</definedName>
    <definedName name="footnoteno" localSheetId="59">#REF!</definedName>
    <definedName name="footnoteno" localSheetId="60">#REF!</definedName>
    <definedName name="footnoteno" localSheetId="61">#REF!</definedName>
    <definedName name="footnoteno" localSheetId="62">#REF!</definedName>
    <definedName name="footnoteno" localSheetId="63">#REF!</definedName>
    <definedName name="footnoteno" localSheetId="6">#REF!</definedName>
    <definedName name="footnoteno" localSheetId="64">#REF!</definedName>
    <definedName name="footnoteno" localSheetId="65">#REF!</definedName>
    <definedName name="footnoteno" localSheetId="66">#REF!</definedName>
    <definedName name="footnoteno" localSheetId="67">#REF!</definedName>
    <definedName name="footnoteno" localSheetId="68">#REF!</definedName>
    <definedName name="footnoteno" localSheetId="69">#REF!</definedName>
    <definedName name="footnoteno" localSheetId="71">#REF!</definedName>
    <definedName name="footnoteno" localSheetId="72">#REF!</definedName>
    <definedName name="footnoteno" localSheetId="73">#REF!</definedName>
    <definedName name="footnoteno" localSheetId="7">#REF!</definedName>
    <definedName name="footnoteno" localSheetId="74">#REF!</definedName>
    <definedName name="footnoteno" localSheetId="75">#REF!</definedName>
    <definedName name="footnoteno" localSheetId="76">#REF!</definedName>
    <definedName name="footnoteno" localSheetId="77">#REF!</definedName>
    <definedName name="footnoteno" localSheetId="78">#REF!</definedName>
    <definedName name="footnoteno" localSheetId="79">#REF!</definedName>
    <definedName name="footnoteno" localSheetId="8">#REF!</definedName>
    <definedName name="footnoteno" localSheetId="9">#REF!</definedName>
    <definedName name="footnoteno">#REF!</definedName>
    <definedName name="footnoteno2" localSheetId="1">#REF!</definedName>
    <definedName name="footnoteno2" localSheetId="10">#REF!</definedName>
    <definedName name="footnoteno2" localSheetId="11">#REF!</definedName>
    <definedName name="footnoteno2" localSheetId="12">#REF!</definedName>
    <definedName name="footnoteno2" localSheetId="13">#REF!</definedName>
    <definedName name="footnoteno2" localSheetId="15">#REF!</definedName>
    <definedName name="footnoteno2" localSheetId="16">#REF!</definedName>
    <definedName name="footnoteno2" localSheetId="2">#REF!</definedName>
    <definedName name="footnoteno2" localSheetId="23">#REF!</definedName>
    <definedName name="footnoteno2" localSheetId="24">#REF!</definedName>
    <definedName name="footnoteno2" localSheetId="25">#REF!</definedName>
    <definedName name="footnoteno2" localSheetId="26">#REF!</definedName>
    <definedName name="footnoteno2" localSheetId="27">#REF!</definedName>
    <definedName name="footnoteno2" localSheetId="28">#REF!</definedName>
    <definedName name="footnoteno2" localSheetId="29">#REF!</definedName>
    <definedName name="footnoteno2" localSheetId="3">#REF!</definedName>
    <definedName name="footnoteno2" localSheetId="31">#REF!</definedName>
    <definedName name="footnoteno2" localSheetId="32">#REF!</definedName>
    <definedName name="footnoteno2" localSheetId="33">#REF!</definedName>
    <definedName name="footnoteno2" localSheetId="34">#REF!</definedName>
    <definedName name="footnoteno2" localSheetId="37">#REF!</definedName>
    <definedName name="footnoteno2" localSheetId="41">#REF!</definedName>
    <definedName name="footnoteno2" localSheetId="4">#REF!</definedName>
    <definedName name="footnoteno2" localSheetId="45">#REF!</definedName>
    <definedName name="footnoteno2" localSheetId="46">#REF!</definedName>
    <definedName name="footnoteno2" localSheetId="47">#REF!</definedName>
    <definedName name="footnoteno2" localSheetId="48">#REF!</definedName>
    <definedName name="footnoteno2" localSheetId="49">#REF!</definedName>
    <definedName name="footnoteno2" localSheetId="50">#REF!</definedName>
    <definedName name="footnoteno2" localSheetId="5">#REF!</definedName>
    <definedName name="footnoteno2" localSheetId="51">#REF!</definedName>
    <definedName name="footnoteno2" localSheetId="52">#REF!</definedName>
    <definedName name="footnoteno2" localSheetId="53">#REF!</definedName>
    <definedName name="footnoteno2" localSheetId="54">#REF!</definedName>
    <definedName name="footnoteno2" localSheetId="56">#REF!</definedName>
    <definedName name="footnoteno2" localSheetId="57">#REF!</definedName>
    <definedName name="footnoteno2" localSheetId="58">#REF!</definedName>
    <definedName name="footnoteno2" localSheetId="59">#REF!</definedName>
    <definedName name="footnoteno2" localSheetId="60">#REF!</definedName>
    <definedName name="footnoteno2" localSheetId="61">#REF!</definedName>
    <definedName name="footnoteno2" localSheetId="62">#REF!</definedName>
    <definedName name="footnoteno2" localSheetId="63">#REF!</definedName>
    <definedName name="footnoteno2" localSheetId="6">#REF!</definedName>
    <definedName name="footnoteno2" localSheetId="64">#REF!</definedName>
    <definedName name="footnoteno2" localSheetId="65">#REF!</definedName>
    <definedName name="footnoteno2" localSheetId="66">#REF!</definedName>
    <definedName name="footnoteno2" localSheetId="67">#REF!</definedName>
    <definedName name="footnoteno2" localSheetId="68">#REF!</definedName>
    <definedName name="footnoteno2" localSheetId="69">#REF!</definedName>
    <definedName name="footnoteno2" localSheetId="71">#REF!</definedName>
    <definedName name="footnoteno2" localSheetId="72">#REF!</definedName>
    <definedName name="footnoteno2" localSheetId="73">#REF!</definedName>
    <definedName name="footnoteno2" localSheetId="7">#REF!</definedName>
    <definedName name="footnoteno2" localSheetId="74">#REF!</definedName>
    <definedName name="footnoteno2" localSheetId="75">#REF!</definedName>
    <definedName name="footnoteno2" localSheetId="76">#REF!</definedName>
    <definedName name="footnoteno2" localSheetId="77">#REF!</definedName>
    <definedName name="footnoteno2" localSheetId="78">#REF!</definedName>
    <definedName name="footnoteno2" localSheetId="79">#REF!</definedName>
    <definedName name="footnoteno2" localSheetId="8">#REF!</definedName>
    <definedName name="footnoteno2" localSheetId="9">#REF!</definedName>
    <definedName name="footnoteno2">#REF!</definedName>
    <definedName name="footnoteno3" localSheetId="1">#REF!</definedName>
    <definedName name="footnoteno3" localSheetId="11">#REF!</definedName>
    <definedName name="footnoteno3" localSheetId="12">#REF!</definedName>
    <definedName name="footnoteno3" localSheetId="13">#REF!</definedName>
    <definedName name="footnoteno3" localSheetId="23">#REF!</definedName>
    <definedName name="footnoteno3" localSheetId="24">#REF!</definedName>
    <definedName name="footnoteno3" localSheetId="26">#REF!</definedName>
    <definedName name="footnoteno3" localSheetId="28">#REF!</definedName>
    <definedName name="footnoteno3" localSheetId="29">#REF!</definedName>
    <definedName name="footnoteno3" localSheetId="31">#REF!</definedName>
    <definedName name="footnoteno3" localSheetId="41">#REF!</definedName>
    <definedName name="footnoteno3" localSheetId="4">#REF!</definedName>
    <definedName name="footnoteno3" localSheetId="46">#REF!</definedName>
    <definedName name="footnoteno3" localSheetId="47">#REF!</definedName>
    <definedName name="footnoteno3" localSheetId="48">#REF!</definedName>
    <definedName name="footnoteno3" localSheetId="49">#REF!</definedName>
    <definedName name="footnoteno3" localSheetId="50">#REF!</definedName>
    <definedName name="footnoteno3" localSheetId="51">#REF!</definedName>
    <definedName name="footnoteno3" localSheetId="53">#REF!</definedName>
    <definedName name="footnoteno3" localSheetId="54">#REF!</definedName>
    <definedName name="footnoteno3" localSheetId="56">#REF!</definedName>
    <definedName name="footnoteno3" localSheetId="57">#REF!</definedName>
    <definedName name="footnoteno3" localSheetId="58">#REF!</definedName>
    <definedName name="footnoteno3" localSheetId="60">#REF!</definedName>
    <definedName name="footnoteno3" localSheetId="61">#REF!</definedName>
    <definedName name="footnoteno3" localSheetId="62">#REF!</definedName>
    <definedName name="footnoteno3" localSheetId="63">#REF!</definedName>
    <definedName name="footnoteno3" localSheetId="64">#REF!</definedName>
    <definedName name="footnoteno3" localSheetId="66">#REF!</definedName>
    <definedName name="footnoteno3" localSheetId="67">#REF!</definedName>
    <definedName name="footnoteno3" localSheetId="68">#REF!</definedName>
    <definedName name="footnoteno3" localSheetId="69">#REF!</definedName>
    <definedName name="footnoteno3" localSheetId="71">#REF!</definedName>
    <definedName name="footnoteno3" localSheetId="72">#REF!</definedName>
    <definedName name="footnoteno3" localSheetId="73">#REF!</definedName>
    <definedName name="footnoteno3">#REF!</definedName>
    <definedName name="footnotes" localSheetId="5">'[130]99TC17FY'!$A$94</definedName>
    <definedName name="footnotes" localSheetId="6">'[131]99TC17FY'!$A$94</definedName>
    <definedName name="footnotes">'[132]99TC17FY'!$A$94</definedName>
    <definedName name="FP" localSheetId="1">#REF!</definedName>
    <definedName name="FP" localSheetId="10">#REF!</definedName>
    <definedName name="FP" localSheetId="11">#REF!</definedName>
    <definedName name="FP" localSheetId="12">#REF!</definedName>
    <definedName name="FP" localSheetId="13">#REF!</definedName>
    <definedName name="FP" localSheetId="15">#REF!</definedName>
    <definedName name="FP" localSheetId="16">#REF!</definedName>
    <definedName name="FP" localSheetId="2">#REF!</definedName>
    <definedName name="FP" localSheetId="23">#REF!</definedName>
    <definedName name="FP" localSheetId="24">#REF!</definedName>
    <definedName name="FP" localSheetId="25">#REF!</definedName>
    <definedName name="FP" localSheetId="26">#REF!</definedName>
    <definedName name="FP" localSheetId="27">#REF!</definedName>
    <definedName name="FP" localSheetId="28">#REF!</definedName>
    <definedName name="FP" localSheetId="29">#REF!</definedName>
    <definedName name="FP" localSheetId="3">#REF!</definedName>
    <definedName name="FP" localSheetId="31">#REF!</definedName>
    <definedName name="FP" localSheetId="32">#REF!</definedName>
    <definedName name="FP" localSheetId="33">#REF!</definedName>
    <definedName name="FP" localSheetId="34">#REF!</definedName>
    <definedName name="FP" localSheetId="37">#REF!</definedName>
    <definedName name="FP" localSheetId="41">#REF!</definedName>
    <definedName name="FP" localSheetId="4">#REF!</definedName>
    <definedName name="FP" localSheetId="45">#REF!</definedName>
    <definedName name="FP" localSheetId="46">#REF!</definedName>
    <definedName name="FP" localSheetId="47">#REF!</definedName>
    <definedName name="FP" localSheetId="48">#REF!</definedName>
    <definedName name="FP" localSheetId="49">#REF!</definedName>
    <definedName name="FP" localSheetId="50">#REF!</definedName>
    <definedName name="FP" localSheetId="5">#REF!</definedName>
    <definedName name="FP" localSheetId="51">#REF!</definedName>
    <definedName name="FP" localSheetId="52">#REF!</definedName>
    <definedName name="FP" localSheetId="53">#REF!</definedName>
    <definedName name="FP" localSheetId="54">#REF!</definedName>
    <definedName name="FP" localSheetId="56">#REF!</definedName>
    <definedName name="FP" localSheetId="57">#REF!</definedName>
    <definedName name="FP" localSheetId="58">#REF!</definedName>
    <definedName name="FP" localSheetId="59">#REF!</definedName>
    <definedName name="FP" localSheetId="60">#REF!</definedName>
    <definedName name="FP" localSheetId="61">#REF!</definedName>
    <definedName name="FP" localSheetId="62">#REF!</definedName>
    <definedName name="FP" localSheetId="63">#REF!</definedName>
    <definedName name="FP" localSheetId="6">#REF!</definedName>
    <definedName name="FP" localSheetId="64">#REF!</definedName>
    <definedName name="FP" localSheetId="65">#REF!</definedName>
    <definedName name="FP" localSheetId="66">#REF!</definedName>
    <definedName name="FP" localSheetId="67">#REF!</definedName>
    <definedName name="FP" localSheetId="68">#REF!</definedName>
    <definedName name="FP" localSheetId="69">#REF!</definedName>
    <definedName name="FP" localSheetId="71">#REF!</definedName>
    <definedName name="FP" localSheetId="72">#REF!</definedName>
    <definedName name="FP" localSheetId="73">#REF!</definedName>
    <definedName name="FP" localSheetId="7">#REF!</definedName>
    <definedName name="FP" localSheetId="74">#REF!</definedName>
    <definedName name="FP" localSheetId="75">#REF!</definedName>
    <definedName name="FP" localSheetId="76">#REF!</definedName>
    <definedName name="FP" localSheetId="77">#REF!</definedName>
    <definedName name="FP" localSheetId="78">#REF!</definedName>
    <definedName name="FP" localSheetId="79">#REF!</definedName>
    <definedName name="FP" localSheetId="8">#REF!</definedName>
    <definedName name="FP" localSheetId="9">#REF!</definedName>
    <definedName name="FP">#REF!</definedName>
    <definedName name="FP.CPI.TOTL" localSheetId="1">#REF!</definedName>
    <definedName name="FP.CPI.TOTL" localSheetId="10">#REF!</definedName>
    <definedName name="FP.CPI.TOTL" localSheetId="11">#REF!</definedName>
    <definedName name="FP.CPI.TOTL" localSheetId="12">#REF!</definedName>
    <definedName name="FP.CPI.TOTL" localSheetId="13">#REF!</definedName>
    <definedName name="FP.CPI.TOTL" localSheetId="15">#REF!</definedName>
    <definedName name="FP.CPI.TOTL" localSheetId="16">#REF!</definedName>
    <definedName name="FP.CPI.TOTL" localSheetId="2">#REF!</definedName>
    <definedName name="FP.CPI.TOTL" localSheetId="23">#REF!</definedName>
    <definedName name="FP.CPI.TOTL" localSheetId="24">#REF!</definedName>
    <definedName name="FP.CPI.TOTL" localSheetId="25">#REF!</definedName>
    <definedName name="FP.CPI.TOTL" localSheetId="26">#REF!</definedName>
    <definedName name="FP.CPI.TOTL" localSheetId="27">#REF!</definedName>
    <definedName name="FP.CPI.TOTL" localSheetId="28">#REF!</definedName>
    <definedName name="FP.CPI.TOTL" localSheetId="29">#REF!</definedName>
    <definedName name="FP.CPI.TOTL" localSheetId="3">#REF!</definedName>
    <definedName name="FP.CPI.TOTL" localSheetId="31">#REF!</definedName>
    <definedName name="FP.CPI.TOTL" localSheetId="32">#REF!</definedName>
    <definedName name="FP.CPI.TOTL" localSheetId="33">#REF!</definedName>
    <definedName name="FP.CPI.TOTL" localSheetId="34">#REF!</definedName>
    <definedName name="FP.CPI.TOTL" localSheetId="37">#REF!</definedName>
    <definedName name="FP.CPI.TOTL" localSheetId="41">#REF!</definedName>
    <definedName name="FP.CPI.TOTL" localSheetId="4">#REF!</definedName>
    <definedName name="FP.CPI.TOTL" localSheetId="45">#REF!</definedName>
    <definedName name="FP.CPI.TOTL" localSheetId="46">#REF!</definedName>
    <definedName name="FP.CPI.TOTL" localSheetId="47">#REF!</definedName>
    <definedName name="FP.CPI.TOTL" localSheetId="48">#REF!</definedName>
    <definedName name="FP.CPI.TOTL" localSheetId="49">#REF!</definedName>
    <definedName name="FP.CPI.TOTL" localSheetId="50">#REF!</definedName>
    <definedName name="FP.CPI.TOTL" localSheetId="5">#REF!</definedName>
    <definedName name="FP.CPI.TOTL" localSheetId="51">#REF!</definedName>
    <definedName name="FP.CPI.TOTL" localSheetId="52">#REF!</definedName>
    <definedName name="FP.CPI.TOTL" localSheetId="53">#REF!</definedName>
    <definedName name="FP.CPI.TOTL" localSheetId="54">#REF!</definedName>
    <definedName name="FP.CPI.TOTL" localSheetId="56">#REF!</definedName>
    <definedName name="FP.CPI.TOTL" localSheetId="57">#REF!</definedName>
    <definedName name="FP.CPI.TOTL" localSheetId="58">#REF!</definedName>
    <definedName name="FP.CPI.TOTL" localSheetId="59">#REF!</definedName>
    <definedName name="FP.CPI.TOTL" localSheetId="60">#REF!</definedName>
    <definedName name="FP.CPI.TOTL" localSheetId="61">#REF!</definedName>
    <definedName name="FP.CPI.TOTL" localSheetId="62">#REF!</definedName>
    <definedName name="FP.CPI.TOTL" localSheetId="63">#REF!</definedName>
    <definedName name="FP.CPI.TOTL" localSheetId="6">#REF!</definedName>
    <definedName name="FP.CPI.TOTL" localSheetId="64">#REF!</definedName>
    <definedName name="FP.CPI.TOTL" localSheetId="65">#REF!</definedName>
    <definedName name="FP.CPI.TOTL" localSheetId="66">#REF!</definedName>
    <definedName name="FP.CPI.TOTL" localSheetId="67">#REF!</definedName>
    <definedName name="FP.CPI.TOTL" localSheetId="68">#REF!</definedName>
    <definedName name="FP.CPI.TOTL" localSheetId="69">#REF!</definedName>
    <definedName name="FP.CPI.TOTL" localSheetId="71">#REF!</definedName>
    <definedName name="FP.CPI.TOTL" localSheetId="72">#REF!</definedName>
    <definedName name="FP.CPI.TOTL" localSheetId="73">#REF!</definedName>
    <definedName name="FP.CPI.TOTL" localSheetId="7">#REF!</definedName>
    <definedName name="FP.CPI.TOTL" localSheetId="74">#REF!</definedName>
    <definedName name="FP.CPI.TOTL" localSheetId="75">#REF!</definedName>
    <definedName name="FP.CPI.TOTL" localSheetId="76">#REF!</definedName>
    <definedName name="FP.CPI.TOTL" localSheetId="77">#REF!</definedName>
    <definedName name="FP.CPI.TOTL" localSheetId="78">#REF!</definedName>
    <definedName name="FP.CPI.TOTL" localSheetId="79">#REF!</definedName>
    <definedName name="FP.CPI.TOTL" localSheetId="8">#REF!</definedName>
    <definedName name="FP.CPI.TOTL" localSheetId="9">#REF!</definedName>
    <definedName name="FP.CPI.TOTL">#REF!</definedName>
    <definedName name="FPT" localSheetId="1">#REF!</definedName>
    <definedName name="FPT" localSheetId="10">#REF!</definedName>
    <definedName name="FPT" localSheetId="11">#REF!</definedName>
    <definedName name="FPT" localSheetId="12">#REF!</definedName>
    <definedName name="FPT" localSheetId="13">#REF!</definedName>
    <definedName name="FPT" localSheetId="15">#REF!</definedName>
    <definedName name="FPT" localSheetId="16">#REF!</definedName>
    <definedName name="FPT" localSheetId="2">#REF!</definedName>
    <definedName name="FPT" localSheetId="23">#REF!</definedName>
    <definedName name="FPT" localSheetId="24">#REF!</definedName>
    <definedName name="FPT" localSheetId="25">#REF!</definedName>
    <definedName name="FPT" localSheetId="26">#REF!</definedName>
    <definedName name="FPT" localSheetId="27">#REF!</definedName>
    <definedName name="FPT" localSheetId="28">#REF!</definedName>
    <definedName name="FPT" localSheetId="29">#REF!</definedName>
    <definedName name="FPT" localSheetId="3">#REF!</definedName>
    <definedName name="FPT" localSheetId="31">#REF!</definedName>
    <definedName name="FPT" localSheetId="32">#REF!</definedName>
    <definedName name="FPT" localSheetId="33">#REF!</definedName>
    <definedName name="FPT" localSheetId="34">#REF!</definedName>
    <definedName name="FPT" localSheetId="37">#REF!</definedName>
    <definedName name="FPT" localSheetId="41">#REF!</definedName>
    <definedName name="FPT" localSheetId="4">#REF!</definedName>
    <definedName name="FPT" localSheetId="45">#REF!</definedName>
    <definedName name="FPT" localSheetId="46">#REF!</definedName>
    <definedName name="FPT" localSheetId="47">#REF!</definedName>
    <definedName name="FPT" localSheetId="48">#REF!</definedName>
    <definedName name="FPT" localSheetId="49">#REF!</definedName>
    <definedName name="FPT" localSheetId="50">#REF!</definedName>
    <definedName name="FPT" localSheetId="5">#REF!</definedName>
    <definedName name="FPT" localSheetId="51">#REF!</definedName>
    <definedName name="FPT" localSheetId="52">#REF!</definedName>
    <definedName name="FPT" localSheetId="53">#REF!</definedName>
    <definedName name="FPT" localSheetId="54">#REF!</definedName>
    <definedName name="FPT" localSheetId="56">#REF!</definedName>
    <definedName name="FPT" localSheetId="57">#REF!</definedName>
    <definedName name="FPT" localSheetId="58">#REF!</definedName>
    <definedName name="FPT" localSheetId="59">#REF!</definedName>
    <definedName name="FPT" localSheetId="60">#REF!</definedName>
    <definedName name="FPT" localSheetId="61">#REF!</definedName>
    <definedName name="FPT" localSheetId="62">#REF!</definedName>
    <definedName name="FPT" localSheetId="63">#REF!</definedName>
    <definedName name="FPT" localSheetId="6">#REF!</definedName>
    <definedName name="FPT" localSheetId="64">#REF!</definedName>
    <definedName name="FPT" localSheetId="65">#REF!</definedName>
    <definedName name="FPT" localSheetId="66">#REF!</definedName>
    <definedName name="FPT" localSheetId="67">#REF!</definedName>
    <definedName name="FPT" localSheetId="68">#REF!</definedName>
    <definedName name="FPT" localSheetId="69">#REF!</definedName>
    <definedName name="FPT" localSheetId="71">#REF!</definedName>
    <definedName name="FPT" localSheetId="72">#REF!</definedName>
    <definedName name="FPT" localSheetId="73">#REF!</definedName>
    <definedName name="FPT" localSheetId="7">#REF!</definedName>
    <definedName name="FPT" localSheetId="74">#REF!</definedName>
    <definedName name="FPT" localSheetId="75">#REF!</definedName>
    <definedName name="FPT" localSheetId="76">#REF!</definedName>
    <definedName name="FPT" localSheetId="77">#REF!</definedName>
    <definedName name="FPT" localSheetId="78">#REF!</definedName>
    <definedName name="FPT" localSheetId="79">#REF!</definedName>
    <definedName name="FPT" localSheetId="8">#REF!</definedName>
    <definedName name="FPT" localSheetId="9">#REF!</definedName>
    <definedName name="FPT">#REF!</definedName>
    <definedName name="fr" localSheetId="1">'[195]Table 1'!#REF!</definedName>
    <definedName name="fr" localSheetId="10">'[195]Table 1'!#REF!</definedName>
    <definedName name="fr" localSheetId="13">'[195]Table 1'!#REF!</definedName>
    <definedName name="fr" localSheetId="15">'[195]Table 1'!#REF!</definedName>
    <definedName name="fr" localSheetId="16">'[195]Table 1'!#REF!</definedName>
    <definedName name="fr" localSheetId="2">'[195]Table 1'!#REF!</definedName>
    <definedName name="fr" localSheetId="24">'[195]Table 1'!#REF!</definedName>
    <definedName name="fr" localSheetId="25">'[195]Table 1'!#REF!</definedName>
    <definedName name="fr" localSheetId="26">'[195]Table 1'!#REF!</definedName>
    <definedName name="fr" localSheetId="27">'[195]Table 1'!#REF!</definedName>
    <definedName name="fr" localSheetId="28">'[195]Table 1'!#REF!</definedName>
    <definedName name="fr" localSheetId="29">'[195]Table 1'!#REF!</definedName>
    <definedName name="fr" localSheetId="3">'[195]Table 1'!#REF!</definedName>
    <definedName name="fr" localSheetId="31">'[195]Table 1'!#REF!</definedName>
    <definedName name="fr" localSheetId="32">'[195]Table 1'!#REF!</definedName>
    <definedName name="fr" localSheetId="33">'[195]Table 1'!#REF!</definedName>
    <definedName name="fr" localSheetId="34">'[195]Table 1'!#REF!</definedName>
    <definedName name="fr" localSheetId="37">'[195]Table 1'!#REF!</definedName>
    <definedName name="fr" localSheetId="41">'[195]Table 1'!#REF!</definedName>
    <definedName name="fr" localSheetId="4">'[195]Table 1'!#REF!</definedName>
    <definedName name="fr" localSheetId="45">'[195]Table 1'!#REF!</definedName>
    <definedName name="fr" localSheetId="46">'[195]Table 1'!#REF!</definedName>
    <definedName name="fr" localSheetId="47">'[195]Table 1'!#REF!</definedName>
    <definedName name="fr" localSheetId="48">'[195]Table 1'!#REF!</definedName>
    <definedName name="fr" localSheetId="49">'[195]Table 1'!#REF!</definedName>
    <definedName name="fr" localSheetId="50">'[195]Table 1'!#REF!</definedName>
    <definedName name="fr" localSheetId="5">'[196]Table 1'!#REF!</definedName>
    <definedName name="fr" localSheetId="51">'[195]Table 1'!#REF!</definedName>
    <definedName name="fr" localSheetId="52">'[195]Table 1'!#REF!</definedName>
    <definedName name="fr" localSheetId="53">'[195]Table 1'!#REF!</definedName>
    <definedName name="fr" localSheetId="54">'[195]Table 1'!#REF!</definedName>
    <definedName name="fr" localSheetId="56">'[195]Table 1'!#REF!</definedName>
    <definedName name="fr" localSheetId="57">'[195]Table 1'!#REF!</definedName>
    <definedName name="fr" localSheetId="58">'[195]Table 1'!#REF!</definedName>
    <definedName name="fr" localSheetId="59">'[195]Table 1'!#REF!</definedName>
    <definedName name="fr" localSheetId="60">'[195]Table 1'!#REF!</definedName>
    <definedName name="fr" localSheetId="61">'[195]Table 1'!#REF!</definedName>
    <definedName name="fr" localSheetId="62">'[195]Table 1'!#REF!</definedName>
    <definedName name="fr" localSheetId="63">'[195]Table 1'!#REF!</definedName>
    <definedName name="fr" localSheetId="6">'[197]Table 1'!#REF!</definedName>
    <definedName name="fr" localSheetId="64">'[195]Table 1'!#REF!</definedName>
    <definedName name="fr" localSheetId="65">'[195]Table 1'!#REF!</definedName>
    <definedName name="fr" localSheetId="66">'[195]Table 1'!#REF!</definedName>
    <definedName name="fr" localSheetId="67">'[195]Table 1'!#REF!</definedName>
    <definedName name="fr" localSheetId="68">'[195]Table 1'!#REF!</definedName>
    <definedName name="fr" localSheetId="69">'[195]Table 1'!#REF!</definedName>
    <definedName name="fr" localSheetId="71">'[195]Table 1'!#REF!</definedName>
    <definedName name="fr" localSheetId="72">'[195]Table 1'!#REF!</definedName>
    <definedName name="fr" localSheetId="73">'[195]Table 1'!#REF!</definedName>
    <definedName name="fr" localSheetId="7">'[195]Table 1'!#REF!</definedName>
    <definedName name="fr" localSheetId="74">'[195]Table 1'!#REF!</definedName>
    <definedName name="fr" localSheetId="75">'[195]Table 1'!#REF!</definedName>
    <definedName name="fr" localSheetId="76">'[195]Table 1'!#REF!</definedName>
    <definedName name="fr" localSheetId="77">'[195]Table 1'!#REF!</definedName>
    <definedName name="fr" localSheetId="78">'[195]Table 1'!#REF!</definedName>
    <definedName name="fr" localSheetId="79">'[195]Table 1'!#REF!</definedName>
    <definedName name="fr" localSheetId="8">'[195]Table 1'!#REF!</definedName>
    <definedName name="fr" localSheetId="9">'[195]Table 1'!#REF!</definedName>
    <definedName name="fr">'[195]Table 1'!#REF!</definedName>
    <definedName name="FRAMENO" localSheetId="1">#REF!</definedName>
    <definedName name="FRAMENO" localSheetId="10">#REF!</definedName>
    <definedName name="FRAMENO" localSheetId="11">#REF!</definedName>
    <definedName name="FRAMENO" localSheetId="12">#REF!</definedName>
    <definedName name="FRAMENO" localSheetId="13">#REF!</definedName>
    <definedName name="FRAMENO" localSheetId="15">#REF!</definedName>
    <definedName name="FRAMENO" localSheetId="16">#REF!</definedName>
    <definedName name="FRAMENO" localSheetId="2">#REF!</definedName>
    <definedName name="FRAMENO" localSheetId="23">#REF!</definedName>
    <definedName name="FRAMENO" localSheetId="24">#REF!</definedName>
    <definedName name="FRAMENO" localSheetId="25">#REF!</definedName>
    <definedName name="FRAMENO" localSheetId="26">#REF!</definedName>
    <definedName name="FRAMENO" localSheetId="27">#REF!</definedName>
    <definedName name="FRAMENO" localSheetId="28">#REF!</definedName>
    <definedName name="FRAMENO" localSheetId="29">#REF!</definedName>
    <definedName name="FRAMENO" localSheetId="3">#REF!</definedName>
    <definedName name="FRAMENO" localSheetId="31">#REF!</definedName>
    <definedName name="FRAMENO" localSheetId="32">#REF!</definedName>
    <definedName name="FRAMENO" localSheetId="33">#REF!</definedName>
    <definedName name="FRAMENO" localSheetId="34">#REF!</definedName>
    <definedName name="FRAMENO" localSheetId="37">#REF!</definedName>
    <definedName name="FRAMENO" localSheetId="41">#REF!</definedName>
    <definedName name="FRAMENO" localSheetId="4">#REF!</definedName>
    <definedName name="FRAMENO" localSheetId="45">#REF!</definedName>
    <definedName name="FRAMENO" localSheetId="46">#REF!</definedName>
    <definedName name="FRAMENO" localSheetId="47">#REF!</definedName>
    <definedName name="FRAMENO" localSheetId="48">#REF!</definedName>
    <definedName name="FRAMENO" localSheetId="49">#REF!</definedName>
    <definedName name="FRAMENO" localSheetId="50">#REF!</definedName>
    <definedName name="FRAMENO" localSheetId="5">#REF!</definedName>
    <definedName name="FRAMENO" localSheetId="51">#REF!</definedName>
    <definedName name="FRAMENO" localSheetId="52">#REF!</definedName>
    <definedName name="FRAMENO" localSheetId="53">#REF!</definedName>
    <definedName name="FRAMENO" localSheetId="54">#REF!</definedName>
    <definedName name="FRAMENO" localSheetId="56">#REF!</definedName>
    <definedName name="FRAMENO" localSheetId="57">#REF!</definedName>
    <definedName name="FRAMENO" localSheetId="58">#REF!</definedName>
    <definedName name="FRAMENO" localSheetId="59">#REF!</definedName>
    <definedName name="FRAMENO" localSheetId="60">#REF!</definedName>
    <definedName name="FRAMENO" localSheetId="61">#REF!</definedName>
    <definedName name="FRAMENO" localSheetId="62">#REF!</definedName>
    <definedName name="FRAMENO" localSheetId="63">#REF!</definedName>
    <definedName name="FRAMENO" localSheetId="6">#REF!</definedName>
    <definedName name="FRAMENO" localSheetId="64">#REF!</definedName>
    <definedName name="FRAMENO" localSheetId="65">#REF!</definedName>
    <definedName name="FRAMENO" localSheetId="66">#REF!</definedName>
    <definedName name="FRAMENO" localSheetId="67">#REF!</definedName>
    <definedName name="FRAMENO" localSheetId="68">#REF!</definedName>
    <definedName name="FRAMENO" localSheetId="69">#REF!</definedName>
    <definedName name="FRAMENO" localSheetId="71">#REF!</definedName>
    <definedName name="FRAMENO" localSheetId="72">#REF!</definedName>
    <definedName name="FRAMENO" localSheetId="73">#REF!</definedName>
    <definedName name="FRAMENO" localSheetId="7">#REF!</definedName>
    <definedName name="FRAMENO" localSheetId="74">#REF!</definedName>
    <definedName name="FRAMENO" localSheetId="75">#REF!</definedName>
    <definedName name="FRAMENO" localSheetId="76">#REF!</definedName>
    <definedName name="FRAMENO" localSheetId="77">#REF!</definedName>
    <definedName name="FRAMENO" localSheetId="78">#REF!</definedName>
    <definedName name="FRAMENO" localSheetId="79">#REF!</definedName>
    <definedName name="FRAMENO" localSheetId="8">#REF!</definedName>
    <definedName name="FRAMENO" localSheetId="9">#REF!</definedName>
    <definedName name="FRAMENO">#REF!</definedName>
    <definedName name="framework_macro" localSheetId="1">#REF!</definedName>
    <definedName name="framework_macro" localSheetId="10">#REF!</definedName>
    <definedName name="framework_macro" localSheetId="11">#REF!</definedName>
    <definedName name="framework_macro" localSheetId="12">#REF!</definedName>
    <definedName name="framework_macro" localSheetId="13">#REF!</definedName>
    <definedName name="framework_macro" localSheetId="15">#REF!</definedName>
    <definedName name="framework_macro" localSheetId="16">#REF!</definedName>
    <definedName name="framework_macro" localSheetId="2">#REF!</definedName>
    <definedName name="framework_macro" localSheetId="23">#REF!</definedName>
    <definedName name="framework_macro" localSheetId="24">#REF!</definedName>
    <definedName name="framework_macro" localSheetId="25">#REF!</definedName>
    <definedName name="framework_macro" localSheetId="26">#REF!</definedName>
    <definedName name="framework_macro" localSheetId="27">#REF!</definedName>
    <definedName name="framework_macro" localSheetId="28">#REF!</definedName>
    <definedName name="framework_macro" localSheetId="29">#REF!</definedName>
    <definedName name="framework_macro" localSheetId="3">#REF!</definedName>
    <definedName name="framework_macro" localSheetId="31">#REF!</definedName>
    <definedName name="framework_macro" localSheetId="32">#REF!</definedName>
    <definedName name="framework_macro" localSheetId="33">#REF!</definedName>
    <definedName name="framework_macro" localSheetId="34">#REF!</definedName>
    <definedName name="framework_macro" localSheetId="37">#REF!</definedName>
    <definedName name="framework_macro" localSheetId="41">#REF!</definedName>
    <definedName name="framework_macro" localSheetId="4">#REF!</definedName>
    <definedName name="framework_macro" localSheetId="45">#REF!</definedName>
    <definedName name="framework_macro" localSheetId="46">#REF!</definedName>
    <definedName name="framework_macro" localSheetId="47">#REF!</definedName>
    <definedName name="framework_macro" localSheetId="48">#REF!</definedName>
    <definedName name="framework_macro" localSheetId="49">#REF!</definedName>
    <definedName name="framework_macro" localSheetId="50">#REF!</definedName>
    <definedName name="framework_macro" localSheetId="5">#REF!</definedName>
    <definedName name="framework_macro" localSheetId="51">#REF!</definedName>
    <definedName name="framework_macro" localSheetId="52">#REF!</definedName>
    <definedName name="framework_macro" localSheetId="53">#REF!</definedName>
    <definedName name="framework_macro" localSheetId="54">#REF!</definedName>
    <definedName name="framework_macro" localSheetId="56">#REF!</definedName>
    <definedName name="framework_macro" localSheetId="57">#REF!</definedName>
    <definedName name="framework_macro" localSheetId="58">#REF!</definedName>
    <definedName name="framework_macro" localSheetId="59">#REF!</definedName>
    <definedName name="framework_macro" localSheetId="60">#REF!</definedName>
    <definedName name="framework_macro" localSheetId="61">#REF!</definedName>
    <definedName name="framework_macro" localSheetId="62">#REF!</definedName>
    <definedName name="framework_macro" localSheetId="63">#REF!</definedName>
    <definedName name="framework_macro" localSheetId="6">#REF!</definedName>
    <definedName name="framework_macro" localSheetId="64">#REF!</definedName>
    <definedName name="framework_macro" localSheetId="65">#REF!</definedName>
    <definedName name="framework_macro" localSheetId="66">#REF!</definedName>
    <definedName name="framework_macro" localSheetId="67">#REF!</definedName>
    <definedName name="framework_macro" localSheetId="68">#REF!</definedName>
    <definedName name="framework_macro" localSheetId="69">#REF!</definedName>
    <definedName name="framework_macro" localSheetId="71">#REF!</definedName>
    <definedName name="framework_macro" localSheetId="72">#REF!</definedName>
    <definedName name="framework_macro" localSheetId="73">#REF!</definedName>
    <definedName name="framework_macro" localSheetId="7">#REF!</definedName>
    <definedName name="framework_macro" localSheetId="74">#REF!</definedName>
    <definedName name="framework_macro" localSheetId="75">#REF!</definedName>
    <definedName name="framework_macro" localSheetId="76">#REF!</definedName>
    <definedName name="framework_macro" localSheetId="77">#REF!</definedName>
    <definedName name="framework_macro" localSheetId="78">#REF!</definedName>
    <definedName name="framework_macro" localSheetId="79">#REF!</definedName>
    <definedName name="framework_macro" localSheetId="8">#REF!</definedName>
    <definedName name="framework_macro" localSheetId="9">#REF!</definedName>
    <definedName name="framework_macro">#REF!</definedName>
    <definedName name="framework_macro_new" localSheetId="1">#REF!</definedName>
    <definedName name="framework_macro_new" localSheetId="10">#REF!</definedName>
    <definedName name="framework_macro_new" localSheetId="11">#REF!</definedName>
    <definedName name="framework_macro_new" localSheetId="12">#REF!</definedName>
    <definedName name="framework_macro_new" localSheetId="13">#REF!</definedName>
    <definedName name="framework_macro_new" localSheetId="15">#REF!</definedName>
    <definedName name="framework_macro_new" localSheetId="16">#REF!</definedName>
    <definedName name="framework_macro_new" localSheetId="2">#REF!</definedName>
    <definedName name="framework_macro_new" localSheetId="23">#REF!</definedName>
    <definedName name="framework_macro_new" localSheetId="24">#REF!</definedName>
    <definedName name="framework_macro_new" localSheetId="25">#REF!</definedName>
    <definedName name="framework_macro_new" localSheetId="26">#REF!</definedName>
    <definedName name="framework_macro_new" localSheetId="27">#REF!</definedName>
    <definedName name="framework_macro_new" localSheetId="28">#REF!</definedName>
    <definedName name="framework_macro_new" localSheetId="29">#REF!</definedName>
    <definedName name="framework_macro_new" localSheetId="3">#REF!</definedName>
    <definedName name="framework_macro_new" localSheetId="31">#REF!</definedName>
    <definedName name="framework_macro_new" localSheetId="32">#REF!</definedName>
    <definedName name="framework_macro_new" localSheetId="33">#REF!</definedName>
    <definedName name="framework_macro_new" localSheetId="34">#REF!</definedName>
    <definedName name="framework_macro_new" localSheetId="37">#REF!</definedName>
    <definedName name="framework_macro_new" localSheetId="41">#REF!</definedName>
    <definedName name="framework_macro_new" localSheetId="4">#REF!</definedName>
    <definedName name="framework_macro_new" localSheetId="45">#REF!</definedName>
    <definedName name="framework_macro_new" localSheetId="46">#REF!</definedName>
    <definedName name="framework_macro_new" localSheetId="47">#REF!</definedName>
    <definedName name="framework_macro_new" localSheetId="48">#REF!</definedName>
    <definedName name="framework_macro_new" localSheetId="49">#REF!</definedName>
    <definedName name="framework_macro_new" localSheetId="50">#REF!</definedName>
    <definedName name="framework_macro_new" localSheetId="5">#REF!</definedName>
    <definedName name="framework_macro_new" localSheetId="51">#REF!</definedName>
    <definedName name="framework_macro_new" localSheetId="52">#REF!</definedName>
    <definedName name="framework_macro_new" localSheetId="53">#REF!</definedName>
    <definedName name="framework_macro_new" localSheetId="54">#REF!</definedName>
    <definedName name="framework_macro_new" localSheetId="56">#REF!</definedName>
    <definedName name="framework_macro_new" localSheetId="57">#REF!</definedName>
    <definedName name="framework_macro_new" localSheetId="58">#REF!</definedName>
    <definedName name="framework_macro_new" localSheetId="59">#REF!</definedName>
    <definedName name="framework_macro_new" localSheetId="60">#REF!</definedName>
    <definedName name="framework_macro_new" localSheetId="61">#REF!</definedName>
    <definedName name="framework_macro_new" localSheetId="62">#REF!</definedName>
    <definedName name="framework_macro_new" localSheetId="63">#REF!</definedName>
    <definedName name="framework_macro_new" localSheetId="6">#REF!</definedName>
    <definedName name="framework_macro_new" localSheetId="64">#REF!</definedName>
    <definedName name="framework_macro_new" localSheetId="65">#REF!</definedName>
    <definedName name="framework_macro_new" localSheetId="66">#REF!</definedName>
    <definedName name="framework_macro_new" localSheetId="67">#REF!</definedName>
    <definedName name="framework_macro_new" localSheetId="68">#REF!</definedName>
    <definedName name="framework_macro_new" localSheetId="69">#REF!</definedName>
    <definedName name="framework_macro_new" localSheetId="71">#REF!</definedName>
    <definedName name="framework_macro_new" localSheetId="72">#REF!</definedName>
    <definedName name="framework_macro_new" localSheetId="73">#REF!</definedName>
    <definedName name="framework_macro_new" localSheetId="7">#REF!</definedName>
    <definedName name="framework_macro_new" localSheetId="74">#REF!</definedName>
    <definedName name="framework_macro_new" localSheetId="75">#REF!</definedName>
    <definedName name="framework_macro_new" localSheetId="76">#REF!</definedName>
    <definedName name="framework_macro_new" localSheetId="77">#REF!</definedName>
    <definedName name="framework_macro_new" localSheetId="78">#REF!</definedName>
    <definedName name="framework_macro_new" localSheetId="79">#REF!</definedName>
    <definedName name="framework_macro_new" localSheetId="8">#REF!</definedName>
    <definedName name="framework_macro_new" localSheetId="9">#REF!</definedName>
    <definedName name="framework_macro_new">#REF!</definedName>
    <definedName name="framework_monetary" localSheetId="1">#REF!</definedName>
    <definedName name="framework_monetary" localSheetId="11">#REF!</definedName>
    <definedName name="framework_monetary" localSheetId="12">#REF!</definedName>
    <definedName name="framework_monetary" localSheetId="13">#REF!</definedName>
    <definedName name="framework_monetary" localSheetId="23">#REF!</definedName>
    <definedName name="framework_monetary" localSheetId="24">#REF!</definedName>
    <definedName name="framework_monetary" localSheetId="26">#REF!</definedName>
    <definedName name="framework_monetary" localSheetId="28">#REF!</definedName>
    <definedName name="framework_monetary" localSheetId="29">#REF!</definedName>
    <definedName name="framework_monetary" localSheetId="31">#REF!</definedName>
    <definedName name="framework_monetary" localSheetId="41">#REF!</definedName>
    <definedName name="framework_monetary" localSheetId="4">#REF!</definedName>
    <definedName name="framework_monetary" localSheetId="46">#REF!</definedName>
    <definedName name="framework_monetary" localSheetId="47">#REF!</definedName>
    <definedName name="framework_monetary" localSheetId="48">#REF!</definedName>
    <definedName name="framework_monetary" localSheetId="49">#REF!</definedName>
    <definedName name="framework_monetary" localSheetId="50">#REF!</definedName>
    <definedName name="framework_monetary" localSheetId="51">#REF!</definedName>
    <definedName name="framework_monetary" localSheetId="53">#REF!</definedName>
    <definedName name="framework_monetary" localSheetId="54">#REF!</definedName>
    <definedName name="framework_monetary" localSheetId="56">#REF!</definedName>
    <definedName name="framework_monetary" localSheetId="57">#REF!</definedName>
    <definedName name="framework_monetary" localSheetId="58">#REF!</definedName>
    <definedName name="framework_monetary" localSheetId="60">#REF!</definedName>
    <definedName name="framework_monetary" localSheetId="61">#REF!</definedName>
    <definedName name="framework_monetary" localSheetId="62">#REF!</definedName>
    <definedName name="framework_monetary" localSheetId="63">#REF!</definedName>
    <definedName name="framework_monetary" localSheetId="64">#REF!</definedName>
    <definedName name="framework_monetary" localSheetId="66">#REF!</definedName>
    <definedName name="framework_monetary" localSheetId="67">#REF!</definedName>
    <definedName name="framework_monetary" localSheetId="68">#REF!</definedName>
    <definedName name="framework_monetary" localSheetId="69">#REF!</definedName>
    <definedName name="framework_monetary" localSheetId="71">#REF!</definedName>
    <definedName name="framework_monetary" localSheetId="72">#REF!</definedName>
    <definedName name="framework_monetary" localSheetId="73">#REF!</definedName>
    <definedName name="framework_monetary">#REF!</definedName>
    <definedName name="FRAMEYES" localSheetId="1">#REF!</definedName>
    <definedName name="FRAMEYES" localSheetId="11">#REF!</definedName>
    <definedName name="FRAMEYES" localSheetId="12">#REF!</definedName>
    <definedName name="FRAMEYES" localSheetId="13">#REF!</definedName>
    <definedName name="FRAMEYES" localSheetId="23">#REF!</definedName>
    <definedName name="FRAMEYES" localSheetId="24">#REF!</definedName>
    <definedName name="FRAMEYES" localSheetId="26">#REF!</definedName>
    <definedName name="FRAMEYES" localSheetId="28">#REF!</definedName>
    <definedName name="FRAMEYES" localSheetId="29">#REF!</definedName>
    <definedName name="FRAMEYES" localSheetId="31">#REF!</definedName>
    <definedName name="FRAMEYES" localSheetId="41">#REF!</definedName>
    <definedName name="FRAMEYES" localSheetId="4">#REF!</definedName>
    <definedName name="FRAMEYES" localSheetId="46">#REF!</definedName>
    <definedName name="FRAMEYES" localSheetId="47">#REF!</definedName>
    <definedName name="FRAMEYES" localSheetId="48">#REF!</definedName>
    <definedName name="FRAMEYES" localSheetId="49">#REF!</definedName>
    <definedName name="FRAMEYES" localSheetId="50">#REF!</definedName>
    <definedName name="FRAMEYES" localSheetId="51">#REF!</definedName>
    <definedName name="FRAMEYES" localSheetId="53">#REF!</definedName>
    <definedName name="FRAMEYES" localSheetId="54">#REF!</definedName>
    <definedName name="FRAMEYES" localSheetId="56">#REF!</definedName>
    <definedName name="FRAMEYES" localSheetId="57">#REF!</definedName>
    <definedName name="FRAMEYES" localSheetId="58">#REF!</definedName>
    <definedName name="FRAMEYES" localSheetId="60">#REF!</definedName>
    <definedName name="FRAMEYES" localSheetId="61">#REF!</definedName>
    <definedName name="FRAMEYES" localSheetId="62">#REF!</definedName>
    <definedName name="FRAMEYES" localSheetId="63">#REF!</definedName>
    <definedName name="FRAMEYES" localSheetId="64">#REF!</definedName>
    <definedName name="FRAMEYES" localSheetId="66">#REF!</definedName>
    <definedName name="FRAMEYES" localSheetId="67">#REF!</definedName>
    <definedName name="FRAMEYES" localSheetId="68">#REF!</definedName>
    <definedName name="FRAMEYES" localSheetId="69">#REF!</definedName>
    <definedName name="FRAMEYES" localSheetId="71">#REF!</definedName>
    <definedName name="FRAMEYES" localSheetId="72">#REF!</definedName>
    <definedName name="FRAMEYES" localSheetId="73">#REF!</definedName>
    <definedName name="FRAMEYES">#REF!</definedName>
    <definedName name="French" localSheetId="5">[198]cirr_series!$AI$102:$AI$107</definedName>
    <definedName name="French" localSheetId="6">[199]cirr_series!$AI$102:$AI$107</definedName>
    <definedName name="French">[200]cirr_series!$AI$102:$AI$107</definedName>
    <definedName name="FrequencyList" localSheetId="5">'[147]Report Form'!$F$4:$F$8</definedName>
    <definedName name="FrequencyList" localSheetId="52">'[148]Report Form'!$F$4:$F$8</definedName>
    <definedName name="FrequencyList" localSheetId="6">'[147]Report Form'!$F$4:$F$8</definedName>
    <definedName name="FrequencyList">'[149]Report Form'!$F$4:$F$8</definedName>
    <definedName name="FRF" localSheetId="5">[79]CIRRs!$C$90</definedName>
    <definedName name="FRF" localSheetId="6">[79]CIRRs!$C$90</definedName>
    <definedName name="FRF">[80]CIRRs!$C$90</definedName>
    <definedName name="FS.XPC.DDPT.CN" localSheetId="1">#REF!</definedName>
    <definedName name="FS.XPC.DDPT.CN" localSheetId="10">#REF!</definedName>
    <definedName name="FS.XPC.DDPT.CN" localSheetId="11">#REF!</definedName>
    <definedName name="FS.XPC.DDPT.CN" localSheetId="12">#REF!</definedName>
    <definedName name="FS.XPC.DDPT.CN" localSheetId="13">#REF!</definedName>
    <definedName name="FS.XPC.DDPT.CN" localSheetId="15">#REF!</definedName>
    <definedName name="FS.XPC.DDPT.CN" localSheetId="16">#REF!</definedName>
    <definedName name="FS.XPC.DDPT.CN" localSheetId="2">#REF!</definedName>
    <definedName name="FS.XPC.DDPT.CN" localSheetId="23">#REF!</definedName>
    <definedName name="FS.XPC.DDPT.CN" localSheetId="24">#REF!</definedName>
    <definedName name="FS.XPC.DDPT.CN" localSheetId="25">#REF!</definedName>
    <definedName name="FS.XPC.DDPT.CN" localSheetId="26">#REF!</definedName>
    <definedName name="FS.XPC.DDPT.CN" localSheetId="27">#REF!</definedName>
    <definedName name="FS.XPC.DDPT.CN" localSheetId="28">#REF!</definedName>
    <definedName name="FS.XPC.DDPT.CN" localSheetId="29">#REF!</definedName>
    <definedName name="FS.XPC.DDPT.CN" localSheetId="3">#REF!</definedName>
    <definedName name="FS.XPC.DDPT.CN" localSheetId="31">#REF!</definedName>
    <definedName name="FS.XPC.DDPT.CN" localSheetId="32">#REF!</definedName>
    <definedName name="FS.XPC.DDPT.CN" localSheetId="33">#REF!</definedName>
    <definedName name="FS.XPC.DDPT.CN" localSheetId="34">#REF!</definedName>
    <definedName name="FS.XPC.DDPT.CN" localSheetId="37">#REF!</definedName>
    <definedName name="FS.XPC.DDPT.CN" localSheetId="41">#REF!</definedName>
    <definedName name="FS.XPC.DDPT.CN" localSheetId="4">#REF!</definedName>
    <definedName name="FS.XPC.DDPT.CN" localSheetId="45">#REF!</definedName>
    <definedName name="FS.XPC.DDPT.CN" localSheetId="46">#REF!</definedName>
    <definedName name="FS.XPC.DDPT.CN" localSheetId="47">#REF!</definedName>
    <definedName name="FS.XPC.DDPT.CN" localSheetId="48">#REF!</definedName>
    <definedName name="FS.XPC.DDPT.CN" localSheetId="49">#REF!</definedName>
    <definedName name="FS.XPC.DDPT.CN" localSheetId="50">#REF!</definedName>
    <definedName name="FS.XPC.DDPT.CN" localSheetId="5">#REF!</definedName>
    <definedName name="FS.XPC.DDPT.CN" localSheetId="51">#REF!</definedName>
    <definedName name="FS.XPC.DDPT.CN" localSheetId="52">#REF!</definedName>
    <definedName name="FS.XPC.DDPT.CN" localSheetId="53">#REF!</definedName>
    <definedName name="FS.XPC.DDPT.CN" localSheetId="54">#REF!</definedName>
    <definedName name="FS.XPC.DDPT.CN" localSheetId="56">#REF!</definedName>
    <definedName name="FS.XPC.DDPT.CN" localSheetId="57">#REF!</definedName>
    <definedName name="FS.XPC.DDPT.CN" localSheetId="58">#REF!</definedName>
    <definedName name="FS.XPC.DDPT.CN" localSheetId="59">#REF!</definedName>
    <definedName name="FS.XPC.DDPT.CN" localSheetId="60">#REF!</definedName>
    <definedName name="FS.XPC.DDPT.CN" localSheetId="61">#REF!</definedName>
    <definedName name="FS.XPC.DDPT.CN" localSheetId="62">#REF!</definedName>
    <definedName name="FS.XPC.DDPT.CN" localSheetId="63">#REF!</definedName>
    <definedName name="FS.XPC.DDPT.CN" localSheetId="6">#REF!</definedName>
    <definedName name="FS.XPC.DDPT.CN" localSheetId="64">#REF!</definedName>
    <definedName name="FS.XPC.DDPT.CN" localSheetId="65">#REF!</definedName>
    <definedName name="FS.XPC.DDPT.CN" localSheetId="66">#REF!</definedName>
    <definedName name="FS.XPC.DDPT.CN" localSheetId="67">#REF!</definedName>
    <definedName name="FS.XPC.DDPT.CN" localSheetId="68">#REF!</definedName>
    <definedName name="FS.XPC.DDPT.CN" localSheetId="69">#REF!</definedName>
    <definedName name="FS.XPC.DDPT.CN" localSheetId="71">#REF!</definedName>
    <definedName name="FS.XPC.DDPT.CN" localSheetId="72">#REF!</definedName>
    <definedName name="FS.XPC.DDPT.CN" localSheetId="73">#REF!</definedName>
    <definedName name="FS.XPC.DDPT.CN" localSheetId="7">#REF!</definedName>
    <definedName name="FS.XPC.DDPT.CN" localSheetId="74">#REF!</definedName>
    <definedName name="FS.XPC.DDPT.CN" localSheetId="75">#REF!</definedName>
    <definedName name="FS.XPC.DDPT.CN" localSheetId="76">#REF!</definedName>
    <definedName name="FS.XPC.DDPT.CN" localSheetId="77">#REF!</definedName>
    <definedName name="FS.XPC.DDPT.CN" localSheetId="78">#REF!</definedName>
    <definedName name="FS.XPC.DDPT.CN" localSheetId="79">#REF!</definedName>
    <definedName name="FS.XPC.DDPT.CN" localSheetId="8">#REF!</definedName>
    <definedName name="FS.XPC.DDPT.CN" localSheetId="9">#REF!</definedName>
    <definedName name="FS.XPC.DDPT.CN">#REF!</definedName>
    <definedName name="FS.XPC.TDPT.CN" localSheetId="1">#REF!</definedName>
    <definedName name="FS.XPC.TDPT.CN" localSheetId="10">#REF!</definedName>
    <definedName name="FS.XPC.TDPT.CN" localSheetId="11">#REF!</definedName>
    <definedName name="FS.XPC.TDPT.CN" localSheetId="12">#REF!</definedName>
    <definedName name="FS.XPC.TDPT.CN" localSheetId="13">#REF!</definedName>
    <definedName name="FS.XPC.TDPT.CN" localSheetId="15">#REF!</definedName>
    <definedName name="FS.XPC.TDPT.CN" localSheetId="16">#REF!</definedName>
    <definedName name="FS.XPC.TDPT.CN" localSheetId="2">#REF!</definedName>
    <definedName name="FS.XPC.TDPT.CN" localSheetId="23">#REF!</definedName>
    <definedName name="FS.XPC.TDPT.CN" localSheetId="24">#REF!</definedName>
    <definedName name="FS.XPC.TDPT.CN" localSheetId="25">#REF!</definedName>
    <definedName name="FS.XPC.TDPT.CN" localSheetId="26">#REF!</definedName>
    <definedName name="FS.XPC.TDPT.CN" localSheetId="27">#REF!</definedName>
    <definedName name="FS.XPC.TDPT.CN" localSheetId="28">#REF!</definedName>
    <definedName name="FS.XPC.TDPT.CN" localSheetId="29">#REF!</definedName>
    <definedName name="FS.XPC.TDPT.CN" localSheetId="3">#REF!</definedName>
    <definedName name="FS.XPC.TDPT.CN" localSheetId="31">#REF!</definedName>
    <definedName name="FS.XPC.TDPT.CN" localSheetId="32">#REF!</definedName>
    <definedName name="FS.XPC.TDPT.CN" localSheetId="33">#REF!</definedName>
    <definedName name="FS.XPC.TDPT.CN" localSheetId="34">#REF!</definedName>
    <definedName name="FS.XPC.TDPT.CN" localSheetId="37">#REF!</definedName>
    <definedName name="FS.XPC.TDPT.CN" localSheetId="41">#REF!</definedName>
    <definedName name="FS.XPC.TDPT.CN" localSheetId="4">#REF!</definedName>
    <definedName name="FS.XPC.TDPT.CN" localSheetId="45">#REF!</definedName>
    <definedName name="FS.XPC.TDPT.CN" localSheetId="46">#REF!</definedName>
    <definedName name="FS.XPC.TDPT.CN" localSheetId="47">#REF!</definedName>
    <definedName name="FS.XPC.TDPT.CN" localSheetId="48">#REF!</definedName>
    <definedName name="FS.XPC.TDPT.CN" localSheetId="49">#REF!</definedName>
    <definedName name="FS.XPC.TDPT.CN" localSheetId="50">#REF!</definedName>
    <definedName name="FS.XPC.TDPT.CN" localSheetId="5">#REF!</definedName>
    <definedName name="FS.XPC.TDPT.CN" localSheetId="51">#REF!</definedName>
    <definedName name="FS.XPC.TDPT.CN" localSheetId="52">#REF!</definedName>
    <definedName name="FS.XPC.TDPT.CN" localSheetId="53">#REF!</definedName>
    <definedName name="FS.XPC.TDPT.CN" localSheetId="54">#REF!</definedName>
    <definedName name="FS.XPC.TDPT.CN" localSheetId="56">#REF!</definedName>
    <definedName name="FS.XPC.TDPT.CN" localSheetId="57">#REF!</definedName>
    <definedName name="FS.XPC.TDPT.CN" localSheetId="58">#REF!</definedName>
    <definedName name="FS.XPC.TDPT.CN" localSheetId="59">#REF!</definedName>
    <definedName name="FS.XPC.TDPT.CN" localSheetId="60">#REF!</definedName>
    <definedName name="FS.XPC.TDPT.CN" localSheetId="61">#REF!</definedName>
    <definedName name="FS.XPC.TDPT.CN" localSheetId="62">#REF!</definedName>
    <definedName name="FS.XPC.TDPT.CN" localSheetId="63">#REF!</definedName>
    <definedName name="FS.XPC.TDPT.CN" localSheetId="6">#REF!</definedName>
    <definedName name="FS.XPC.TDPT.CN" localSheetId="64">#REF!</definedName>
    <definedName name="FS.XPC.TDPT.CN" localSheetId="65">#REF!</definedName>
    <definedName name="FS.XPC.TDPT.CN" localSheetId="66">#REF!</definedName>
    <definedName name="FS.XPC.TDPT.CN" localSheetId="67">#REF!</definedName>
    <definedName name="FS.XPC.TDPT.CN" localSheetId="68">#REF!</definedName>
    <definedName name="FS.XPC.TDPT.CN" localSheetId="69">#REF!</definedName>
    <definedName name="FS.XPC.TDPT.CN" localSheetId="71">#REF!</definedName>
    <definedName name="FS.XPC.TDPT.CN" localSheetId="72">#REF!</definedName>
    <definedName name="FS.XPC.TDPT.CN" localSheetId="73">#REF!</definedName>
    <definedName name="FS.XPC.TDPT.CN" localSheetId="7">#REF!</definedName>
    <definedName name="FS.XPC.TDPT.CN" localSheetId="74">#REF!</definedName>
    <definedName name="FS.XPC.TDPT.CN" localSheetId="75">#REF!</definedName>
    <definedName name="FS.XPC.TDPT.CN" localSheetId="76">#REF!</definedName>
    <definedName name="FS.XPC.TDPT.CN" localSheetId="77">#REF!</definedName>
    <definedName name="FS.XPC.TDPT.CN" localSheetId="78">#REF!</definedName>
    <definedName name="FS.XPC.TDPT.CN" localSheetId="79">#REF!</definedName>
    <definedName name="FS.XPC.TDPT.CN" localSheetId="8">#REF!</definedName>
    <definedName name="FS.XPC.TDPT.CN" localSheetId="9">#REF!</definedName>
    <definedName name="FS.XPC.TDPT.CN">#REF!</definedName>
    <definedName name="fsdfsdafasdfsdfsdafafs" localSheetId="1">#REF!</definedName>
    <definedName name="fsdfsdafasdfsdfsdafafs" localSheetId="10">#REF!</definedName>
    <definedName name="fsdfsdafasdfsdfsdafafs" localSheetId="11">#REF!</definedName>
    <definedName name="fsdfsdafasdfsdfsdafafs" localSheetId="12">#REF!</definedName>
    <definedName name="fsdfsdafasdfsdfsdafafs" localSheetId="13">#REF!</definedName>
    <definedName name="fsdfsdafasdfsdfsdafafs" localSheetId="15">#REF!</definedName>
    <definedName name="fsdfsdafasdfsdfsdafafs" localSheetId="16">#REF!</definedName>
    <definedName name="fsdfsdafasdfsdfsdafafs" localSheetId="2">#REF!</definedName>
    <definedName name="fsdfsdafasdfsdfsdafafs" localSheetId="23">#REF!</definedName>
    <definedName name="fsdfsdafasdfsdfsdafafs" localSheetId="24">#REF!</definedName>
    <definedName name="fsdfsdafasdfsdfsdafafs" localSheetId="25">#REF!</definedName>
    <definedName name="fsdfsdafasdfsdfsdafafs" localSheetId="26">#REF!</definedName>
    <definedName name="fsdfsdafasdfsdfsdafafs" localSheetId="27">#REF!</definedName>
    <definedName name="fsdfsdafasdfsdfsdafafs" localSheetId="28">#REF!</definedName>
    <definedName name="fsdfsdafasdfsdfsdafafs" localSheetId="29">#REF!</definedName>
    <definedName name="fsdfsdafasdfsdfsdafafs" localSheetId="3">#REF!</definedName>
    <definedName name="fsdfsdafasdfsdfsdafafs" localSheetId="31">#REF!</definedName>
    <definedName name="fsdfsdafasdfsdfsdafafs" localSheetId="32">#REF!</definedName>
    <definedName name="fsdfsdafasdfsdfsdafafs" localSheetId="33">#REF!</definedName>
    <definedName name="fsdfsdafasdfsdfsdafafs" localSheetId="34">#REF!</definedName>
    <definedName name="fsdfsdafasdfsdfsdafafs" localSheetId="37">#REF!</definedName>
    <definedName name="fsdfsdafasdfsdfsdafafs" localSheetId="41">#REF!</definedName>
    <definedName name="fsdfsdafasdfsdfsdafafs" localSheetId="4">#REF!</definedName>
    <definedName name="fsdfsdafasdfsdfsdafafs" localSheetId="45">#REF!</definedName>
    <definedName name="fsdfsdafasdfsdfsdafafs" localSheetId="46">#REF!</definedName>
    <definedName name="fsdfsdafasdfsdfsdafafs" localSheetId="47">#REF!</definedName>
    <definedName name="fsdfsdafasdfsdfsdafafs" localSheetId="48">#REF!</definedName>
    <definedName name="fsdfsdafasdfsdfsdafafs" localSheetId="49">#REF!</definedName>
    <definedName name="fsdfsdafasdfsdfsdafafs" localSheetId="50">#REF!</definedName>
    <definedName name="fsdfsdafasdfsdfsdafafs" localSheetId="5">#REF!</definedName>
    <definedName name="fsdfsdafasdfsdfsdafafs" localSheetId="51">#REF!</definedName>
    <definedName name="fsdfsdafasdfsdfsdafafs" localSheetId="52">#REF!</definedName>
    <definedName name="fsdfsdafasdfsdfsdafafs" localSheetId="53">#REF!</definedName>
    <definedName name="fsdfsdafasdfsdfsdafafs" localSheetId="54">#REF!</definedName>
    <definedName name="fsdfsdafasdfsdfsdafafs" localSheetId="56">#REF!</definedName>
    <definedName name="fsdfsdafasdfsdfsdafafs" localSheetId="57">#REF!</definedName>
    <definedName name="fsdfsdafasdfsdfsdafafs" localSheetId="58">#REF!</definedName>
    <definedName name="fsdfsdafasdfsdfsdafafs" localSheetId="59">#REF!</definedName>
    <definedName name="fsdfsdafasdfsdfsdafafs" localSheetId="60">#REF!</definedName>
    <definedName name="fsdfsdafasdfsdfsdafafs" localSheetId="61">#REF!</definedName>
    <definedName name="fsdfsdafasdfsdfsdafafs" localSheetId="62">#REF!</definedName>
    <definedName name="fsdfsdafasdfsdfsdafafs" localSheetId="63">#REF!</definedName>
    <definedName name="fsdfsdafasdfsdfsdafafs" localSheetId="6">#REF!</definedName>
    <definedName name="fsdfsdafasdfsdfsdafafs" localSheetId="64">#REF!</definedName>
    <definedName name="fsdfsdafasdfsdfsdafafs" localSheetId="65">#REF!</definedName>
    <definedName name="fsdfsdafasdfsdfsdafafs" localSheetId="66">#REF!</definedName>
    <definedName name="fsdfsdafasdfsdfsdafafs" localSheetId="67">#REF!</definedName>
    <definedName name="fsdfsdafasdfsdfsdafafs" localSheetId="68">#REF!</definedName>
    <definedName name="fsdfsdafasdfsdfsdafafs" localSheetId="69">#REF!</definedName>
    <definedName name="fsdfsdafasdfsdfsdafafs" localSheetId="71">#REF!</definedName>
    <definedName name="fsdfsdafasdfsdfsdafafs" localSheetId="72">#REF!</definedName>
    <definedName name="fsdfsdafasdfsdfsdafafs" localSheetId="73">#REF!</definedName>
    <definedName name="fsdfsdafasdfsdfsdafafs" localSheetId="7">#REF!</definedName>
    <definedName name="fsdfsdafasdfsdfsdafafs" localSheetId="74">#REF!</definedName>
    <definedName name="fsdfsdafasdfsdfsdafafs" localSheetId="75">#REF!</definedName>
    <definedName name="fsdfsdafasdfsdfsdafafs" localSheetId="76">#REF!</definedName>
    <definedName name="fsdfsdafasdfsdfsdafafs" localSheetId="77">#REF!</definedName>
    <definedName name="fsdfsdafasdfsdfsdafafs" localSheetId="78">#REF!</definedName>
    <definedName name="fsdfsdafasdfsdfsdafafs" localSheetId="79">#REF!</definedName>
    <definedName name="fsdfsdafasdfsdfsdafafs" localSheetId="8">#REF!</definedName>
    <definedName name="fsdfsdafasdfsdfsdafafs" localSheetId="9">#REF!</definedName>
    <definedName name="fsdfsdafasdfsdfsdafafs">#REF!</definedName>
    <definedName name="FTRINDIC" localSheetId="1">#REF!</definedName>
    <definedName name="FTRINDIC" localSheetId="11">#REF!</definedName>
    <definedName name="FTRINDIC" localSheetId="12">#REF!</definedName>
    <definedName name="FTRINDIC" localSheetId="13">#REF!</definedName>
    <definedName name="FTRINDIC" localSheetId="23">#REF!</definedName>
    <definedName name="FTRINDIC" localSheetId="24">#REF!</definedName>
    <definedName name="FTRINDIC" localSheetId="26">#REF!</definedName>
    <definedName name="FTRINDIC" localSheetId="28">#REF!</definedName>
    <definedName name="FTRINDIC" localSheetId="29">#REF!</definedName>
    <definedName name="FTRINDIC" localSheetId="31">#REF!</definedName>
    <definedName name="FTRINDIC" localSheetId="41">#REF!</definedName>
    <definedName name="FTRINDIC" localSheetId="4">#REF!</definedName>
    <definedName name="FTRINDIC" localSheetId="46">#REF!</definedName>
    <definedName name="FTRINDIC" localSheetId="47">#REF!</definedName>
    <definedName name="FTRINDIC" localSheetId="48">#REF!</definedName>
    <definedName name="FTRINDIC" localSheetId="49">#REF!</definedName>
    <definedName name="FTRINDIC" localSheetId="50">#REF!</definedName>
    <definedName name="FTRINDIC" localSheetId="51">#REF!</definedName>
    <definedName name="FTRINDIC" localSheetId="53">#REF!</definedName>
    <definedName name="FTRINDIC" localSheetId="54">#REF!</definedName>
    <definedName name="FTRINDIC" localSheetId="56">#REF!</definedName>
    <definedName name="FTRINDIC" localSheetId="57">#REF!</definedName>
    <definedName name="FTRINDIC" localSheetId="58">#REF!</definedName>
    <definedName name="FTRINDIC" localSheetId="60">#REF!</definedName>
    <definedName name="FTRINDIC" localSheetId="61">#REF!</definedName>
    <definedName name="FTRINDIC" localSheetId="62">#REF!</definedName>
    <definedName name="FTRINDIC" localSheetId="63">#REF!</definedName>
    <definedName name="FTRINDIC" localSheetId="64">#REF!</definedName>
    <definedName name="FTRINDIC" localSheetId="66">#REF!</definedName>
    <definedName name="FTRINDIC" localSheetId="67">#REF!</definedName>
    <definedName name="FTRINDIC" localSheetId="68">#REF!</definedName>
    <definedName name="FTRINDIC" localSheetId="69">#REF!</definedName>
    <definedName name="FTRINDIC" localSheetId="71">#REF!</definedName>
    <definedName name="FTRINDIC" localSheetId="72">#REF!</definedName>
    <definedName name="FTRINDIC" localSheetId="73">#REF!</definedName>
    <definedName name="FTRINDIC">#REF!</definedName>
    <definedName name="ftykffk" localSheetId="13">'[103]10'!#REF!</definedName>
    <definedName name="ftykffk" localSheetId="23">'[103]10'!#REF!</definedName>
    <definedName name="ftykffk" localSheetId="24">'[103]10'!#REF!</definedName>
    <definedName name="ftykffk" localSheetId="28">'[103]10'!#REF!</definedName>
    <definedName name="ftykffk" localSheetId="29">'[103]10'!#REF!</definedName>
    <definedName name="ftykffk" localSheetId="31">'[103]10'!#REF!</definedName>
    <definedName name="ftykffk" localSheetId="49">'[103]10'!#REF!</definedName>
    <definedName name="ftykffk" localSheetId="5">'[104]10'!#REF!</definedName>
    <definedName name="ftykffk" localSheetId="53">'[103]10'!#REF!</definedName>
    <definedName name="ftykffk" localSheetId="54">'[103]10'!#REF!</definedName>
    <definedName name="ftykffk" localSheetId="57">'[103]10'!#REF!</definedName>
    <definedName name="ftykffk" localSheetId="60">'[103]10'!#REF!</definedName>
    <definedName name="ftykffk" localSheetId="61">'[103]10'!#REF!</definedName>
    <definedName name="ftykffk" localSheetId="62">'[103]10'!#REF!</definedName>
    <definedName name="ftykffk" localSheetId="63">'[103]10'!#REF!</definedName>
    <definedName name="ftykffk" localSheetId="6">'[104]10'!#REF!</definedName>
    <definedName name="ftykffk" localSheetId="66">'[103]10'!#REF!</definedName>
    <definedName name="ftykffk" localSheetId="69">'[103]10'!#REF!</definedName>
    <definedName name="ftykffk" localSheetId="72">'[103]10'!#REF!</definedName>
    <definedName name="ftykffk" localSheetId="73">'[103]10'!#REF!</definedName>
    <definedName name="ftykffk">'[103]10'!#REF!</definedName>
    <definedName name="Full_Print" localSheetId="1">#REF!</definedName>
    <definedName name="Full_Print" localSheetId="10">#REF!</definedName>
    <definedName name="Full_Print" localSheetId="11">#REF!</definedName>
    <definedName name="Full_Print" localSheetId="12">#REF!</definedName>
    <definedName name="Full_Print" localSheetId="13">#REF!</definedName>
    <definedName name="Full_Print" localSheetId="15">#REF!</definedName>
    <definedName name="Full_Print" localSheetId="16">#REF!</definedName>
    <definedName name="Full_Print" localSheetId="2">#REF!</definedName>
    <definedName name="Full_Print" localSheetId="23">#REF!</definedName>
    <definedName name="Full_Print" localSheetId="24">#REF!</definedName>
    <definedName name="Full_Print" localSheetId="25">#REF!</definedName>
    <definedName name="Full_Print" localSheetId="26">#REF!</definedName>
    <definedName name="Full_Print" localSheetId="27">#REF!</definedName>
    <definedName name="Full_Print" localSheetId="28">#REF!</definedName>
    <definedName name="Full_Print" localSheetId="29">#REF!</definedName>
    <definedName name="Full_Print" localSheetId="3">#REF!</definedName>
    <definedName name="Full_Print" localSheetId="31">#REF!</definedName>
    <definedName name="Full_Print" localSheetId="32">#REF!</definedName>
    <definedName name="Full_Print" localSheetId="33">#REF!</definedName>
    <definedName name="Full_Print" localSheetId="34">#REF!</definedName>
    <definedName name="Full_Print" localSheetId="37">#REF!</definedName>
    <definedName name="Full_Print" localSheetId="41">#REF!</definedName>
    <definedName name="Full_Print" localSheetId="4">#REF!</definedName>
    <definedName name="Full_Print" localSheetId="45">#REF!</definedName>
    <definedName name="Full_Print" localSheetId="46">#REF!</definedName>
    <definedName name="Full_Print" localSheetId="47">#REF!</definedName>
    <definedName name="Full_Print" localSheetId="48">#REF!</definedName>
    <definedName name="Full_Print" localSheetId="49">#REF!</definedName>
    <definedName name="Full_Print" localSheetId="50">#REF!</definedName>
    <definedName name="Full_Print" localSheetId="5">#REF!</definedName>
    <definedName name="Full_Print" localSheetId="51">#REF!</definedName>
    <definedName name="Full_Print" localSheetId="52">#REF!</definedName>
    <definedName name="Full_Print" localSheetId="53">#REF!</definedName>
    <definedName name="Full_Print" localSheetId="54">#REF!</definedName>
    <definedName name="Full_Print" localSheetId="56">#REF!</definedName>
    <definedName name="Full_Print" localSheetId="57">#REF!</definedName>
    <definedName name="Full_Print" localSheetId="58">#REF!</definedName>
    <definedName name="Full_Print" localSheetId="59">#REF!</definedName>
    <definedName name="Full_Print" localSheetId="60">#REF!</definedName>
    <definedName name="Full_Print" localSheetId="61">#REF!</definedName>
    <definedName name="Full_Print" localSheetId="62">#REF!</definedName>
    <definedName name="Full_Print" localSheetId="63">#REF!</definedName>
    <definedName name="Full_Print" localSheetId="6">#REF!</definedName>
    <definedName name="Full_Print" localSheetId="64">#REF!</definedName>
    <definedName name="Full_Print" localSheetId="65">#REF!</definedName>
    <definedName name="Full_Print" localSheetId="66">#REF!</definedName>
    <definedName name="Full_Print" localSheetId="67">#REF!</definedName>
    <definedName name="Full_Print" localSheetId="68">#REF!</definedName>
    <definedName name="Full_Print" localSheetId="69">#REF!</definedName>
    <definedName name="Full_Print" localSheetId="71">#REF!</definedName>
    <definedName name="Full_Print" localSheetId="72">#REF!</definedName>
    <definedName name="Full_Print" localSheetId="73">#REF!</definedName>
    <definedName name="Full_Print" localSheetId="7">#REF!</definedName>
    <definedName name="Full_Print" localSheetId="74">#REF!</definedName>
    <definedName name="Full_Print" localSheetId="75">#REF!</definedName>
    <definedName name="Full_Print" localSheetId="76">#REF!</definedName>
    <definedName name="Full_Print" localSheetId="77">#REF!</definedName>
    <definedName name="Full_Print" localSheetId="78">#REF!</definedName>
    <definedName name="Full_Print" localSheetId="79">#REF!</definedName>
    <definedName name="Full_Print" localSheetId="8">#REF!</definedName>
    <definedName name="Full_Print" localSheetId="9">#REF!</definedName>
    <definedName name="Full_Print">#REF!</definedName>
    <definedName name="Func" localSheetId="1">#REF!</definedName>
    <definedName name="Func" localSheetId="10">#REF!</definedName>
    <definedName name="Func" localSheetId="11">#REF!</definedName>
    <definedName name="Func" localSheetId="12">#REF!</definedName>
    <definedName name="Func" localSheetId="13">#REF!</definedName>
    <definedName name="Func" localSheetId="15">#REF!</definedName>
    <definedName name="Func" localSheetId="16">#REF!</definedName>
    <definedName name="Func" localSheetId="2">#REF!</definedName>
    <definedName name="Func" localSheetId="23">#REF!</definedName>
    <definedName name="Func" localSheetId="24">#REF!</definedName>
    <definedName name="Func" localSheetId="25">#REF!</definedName>
    <definedName name="Func" localSheetId="26">#REF!</definedName>
    <definedName name="Func" localSheetId="27">#REF!</definedName>
    <definedName name="Func" localSheetId="28">#REF!</definedName>
    <definedName name="Func" localSheetId="29">#REF!</definedName>
    <definedName name="Func" localSheetId="3">#REF!</definedName>
    <definedName name="Func" localSheetId="31">#REF!</definedName>
    <definedName name="Func" localSheetId="32">#REF!</definedName>
    <definedName name="Func" localSheetId="33">#REF!</definedName>
    <definedName name="Func" localSheetId="34">#REF!</definedName>
    <definedName name="Func" localSheetId="37">#REF!</definedName>
    <definedName name="Func" localSheetId="41">#REF!</definedName>
    <definedName name="Func" localSheetId="4">#REF!</definedName>
    <definedName name="Func" localSheetId="45">#REF!</definedName>
    <definedName name="Func" localSheetId="46">#REF!</definedName>
    <definedName name="Func" localSheetId="47">#REF!</definedName>
    <definedName name="Func" localSheetId="48">#REF!</definedName>
    <definedName name="Func" localSheetId="49">#REF!</definedName>
    <definedName name="Func" localSheetId="50">#REF!</definedName>
    <definedName name="Func" localSheetId="5">#REF!</definedName>
    <definedName name="Func" localSheetId="51">#REF!</definedName>
    <definedName name="Func" localSheetId="52">#REF!</definedName>
    <definedName name="Func" localSheetId="53">#REF!</definedName>
    <definedName name="Func" localSheetId="54">#REF!</definedName>
    <definedName name="Func" localSheetId="56">#REF!</definedName>
    <definedName name="Func" localSheetId="57">#REF!</definedName>
    <definedName name="Func" localSheetId="58">#REF!</definedName>
    <definedName name="Func" localSheetId="59">#REF!</definedName>
    <definedName name="Func" localSheetId="60">#REF!</definedName>
    <definedName name="Func" localSheetId="61">#REF!</definedName>
    <definedName name="Func" localSheetId="62">#REF!</definedName>
    <definedName name="Func" localSheetId="63">#REF!</definedName>
    <definedName name="Func" localSheetId="6">#REF!</definedName>
    <definedName name="Func" localSheetId="64">#REF!</definedName>
    <definedName name="Func" localSheetId="65">#REF!</definedName>
    <definedName name="Func" localSheetId="66">#REF!</definedName>
    <definedName name="Func" localSheetId="67">#REF!</definedName>
    <definedName name="Func" localSheetId="68">#REF!</definedName>
    <definedName name="Func" localSheetId="69">#REF!</definedName>
    <definedName name="Func" localSheetId="71">#REF!</definedName>
    <definedName name="Func" localSheetId="72">#REF!</definedName>
    <definedName name="Func" localSheetId="73">#REF!</definedName>
    <definedName name="Func" localSheetId="7">#REF!</definedName>
    <definedName name="Func" localSheetId="74">#REF!</definedName>
    <definedName name="Func" localSheetId="75">#REF!</definedName>
    <definedName name="Func" localSheetId="76">#REF!</definedName>
    <definedName name="Func" localSheetId="77">#REF!</definedName>
    <definedName name="Func" localSheetId="78">#REF!</definedName>
    <definedName name="Func" localSheetId="79">#REF!</definedName>
    <definedName name="Func" localSheetId="8">#REF!</definedName>
    <definedName name="Func" localSheetId="9">#REF!</definedName>
    <definedName name="Func">#REF!</definedName>
    <definedName name="Func_GDP" localSheetId="1">#REF!</definedName>
    <definedName name="Func_GDP" localSheetId="10">#REF!</definedName>
    <definedName name="Func_GDP" localSheetId="11">#REF!</definedName>
    <definedName name="Func_GDP" localSheetId="12">#REF!</definedName>
    <definedName name="Func_GDP" localSheetId="13">#REF!</definedName>
    <definedName name="Func_GDP" localSheetId="15">#REF!</definedName>
    <definedName name="Func_GDP" localSheetId="16">#REF!</definedName>
    <definedName name="Func_GDP" localSheetId="2">#REF!</definedName>
    <definedName name="Func_GDP" localSheetId="23">#REF!</definedName>
    <definedName name="Func_GDP" localSheetId="24">#REF!</definedName>
    <definedName name="Func_GDP" localSheetId="25">#REF!</definedName>
    <definedName name="Func_GDP" localSheetId="26">#REF!</definedName>
    <definedName name="Func_GDP" localSheetId="27">#REF!</definedName>
    <definedName name="Func_GDP" localSheetId="28">#REF!</definedName>
    <definedName name="Func_GDP" localSheetId="29">#REF!</definedName>
    <definedName name="Func_GDP" localSheetId="3">#REF!</definedName>
    <definedName name="Func_GDP" localSheetId="31">#REF!</definedName>
    <definedName name="Func_GDP" localSheetId="32">#REF!</definedName>
    <definedName name="Func_GDP" localSheetId="33">#REF!</definedName>
    <definedName name="Func_GDP" localSheetId="34">#REF!</definedName>
    <definedName name="Func_GDP" localSheetId="37">#REF!</definedName>
    <definedName name="Func_GDP" localSheetId="41">#REF!</definedName>
    <definedName name="Func_GDP" localSheetId="4">#REF!</definedName>
    <definedName name="Func_GDP" localSheetId="45">#REF!</definedName>
    <definedName name="Func_GDP" localSheetId="46">#REF!</definedName>
    <definedName name="Func_GDP" localSheetId="47">#REF!</definedName>
    <definedName name="Func_GDP" localSheetId="48">#REF!</definedName>
    <definedName name="Func_GDP" localSheetId="49">#REF!</definedName>
    <definedName name="Func_GDP" localSheetId="50">#REF!</definedName>
    <definedName name="Func_GDP" localSheetId="5">#REF!</definedName>
    <definedName name="Func_GDP" localSheetId="51">#REF!</definedName>
    <definedName name="Func_GDP" localSheetId="52">#REF!</definedName>
    <definedName name="Func_GDP" localSheetId="53">#REF!</definedName>
    <definedName name="Func_GDP" localSheetId="54">#REF!</definedName>
    <definedName name="Func_GDP" localSheetId="56">#REF!</definedName>
    <definedName name="Func_GDP" localSheetId="57">#REF!</definedName>
    <definedName name="Func_GDP" localSheetId="58">#REF!</definedName>
    <definedName name="Func_GDP" localSheetId="59">#REF!</definedName>
    <definedName name="Func_GDP" localSheetId="60">#REF!</definedName>
    <definedName name="Func_GDP" localSheetId="61">#REF!</definedName>
    <definedName name="Func_GDP" localSheetId="62">#REF!</definedName>
    <definedName name="Func_GDP" localSheetId="63">#REF!</definedName>
    <definedName name="Func_GDP" localSheetId="6">#REF!</definedName>
    <definedName name="Func_GDP" localSheetId="64">#REF!</definedName>
    <definedName name="Func_GDP" localSheetId="65">#REF!</definedName>
    <definedName name="Func_GDP" localSheetId="66">#REF!</definedName>
    <definedName name="Func_GDP" localSheetId="67">#REF!</definedName>
    <definedName name="Func_GDP" localSheetId="68">#REF!</definedName>
    <definedName name="Func_GDP" localSheetId="69">#REF!</definedName>
    <definedName name="Func_GDP" localSheetId="71">#REF!</definedName>
    <definedName name="Func_GDP" localSheetId="72">#REF!</definedName>
    <definedName name="Func_GDP" localSheetId="73">#REF!</definedName>
    <definedName name="Func_GDP" localSheetId="7">#REF!</definedName>
    <definedName name="Func_GDP" localSheetId="74">#REF!</definedName>
    <definedName name="Func_GDP" localSheetId="75">#REF!</definedName>
    <definedName name="Func_GDP" localSheetId="76">#REF!</definedName>
    <definedName name="Func_GDP" localSheetId="77">#REF!</definedName>
    <definedName name="Func_GDP" localSheetId="78">#REF!</definedName>
    <definedName name="Func_GDP" localSheetId="79">#REF!</definedName>
    <definedName name="Func_GDP" localSheetId="8">#REF!</definedName>
    <definedName name="Func_GDP" localSheetId="9">#REF!</definedName>
    <definedName name="Func_GDP">#REF!</definedName>
    <definedName name="fund" localSheetId="1">#REF!</definedName>
    <definedName name="fund" localSheetId="11">#REF!</definedName>
    <definedName name="fund" localSheetId="12">#REF!</definedName>
    <definedName name="fund" localSheetId="13">#REF!</definedName>
    <definedName name="fund" localSheetId="23">#REF!</definedName>
    <definedName name="fund" localSheetId="24">#REF!</definedName>
    <definedName name="fund" localSheetId="26">#REF!</definedName>
    <definedName name="fund" localSheetId="28">#REF!</definedName>
    <definedName name="fund" localSheetId="29">#REF!</definedName>
    <definedName name="fund" localSheetId="31">#REF!</definedName>
    <definedName name="fund" localSheetId="41">#REF!</definedName>
    <definedName name="fund" localSheetId="4">#REF!</definedName>
    <definedName name="fund" localSheetId="46">#REF!</definedName>
    <definedName name="fund" localSheetId="47">#REF!</definedName>
    <definedName name="fund" localSheetId="48">#REF!</definedName>
    <definedName name="fund" localSheetId="49">#REF!</definedName>
    <definedName name="fund" localSheetId="50">#REF!</definedName>
    <definedName name="fund" localSheetId="51">#REF!</definedName>
    <definedName name="fund" localSheetId="53">#REF!</definedName>
    <definedName name="fund" localSheetId="54">#REF!</definedName>
    <definedName name="fund" localSheetId="56">#REF!</definedName>
    <definedName name="fund" localSheetId="57">#REF!</definedName>
    <definedName name="fund" localSheetId="58">#REF!</definedName>
    <definedName name="fund" localSheetId="60">#REF!</definedName>
    <definedName name="fund" localSheetId="61">#REF!</definedName>
    <definedName name="fund" localSheetId="62">#REF!</definedName>
    <definedName name="fund" localSheetId="63">#REF!</definedName>
    <definedName name="fund" localSheetId="64">#REF!</definedName>
    <definedName name="fund" localSheetId="66">#REF!</definedName>
    <definedName name="fund" localSheetId="67">#REF!</definedName>
    <definedName name="fund" localSheetId="68">#REF!</definedName>
    <definedName name="fund" localSheetId="69">#REF!</definedName>
    <definedName name="fund" localSheetId="71">#REF!</definedName>
    <definedName name="fund" localSheetId="72">#REF!</definedName>
    <definedName name="fund" localSheetId="73">#REF!</definedName>
    <definedName name="fund">#REF!</definedName>
    <definedName name="FUNHOLD" localSheetId="1">#REF!</definedName>
    <definedName name="FUNHOLD" localSheetId="11">#REF!</definedName>
    <definedName name="FUNHOLD" localSheetId="12">#REF!</definedName>
    <definedName name="FUNHOLD" localSheetId="13">#REF!</definedName>
    <definedName name="FUNHOLD" localSheetId="23">#REF!</definedName>
    <definedName name="FUNHOLD" localSheetId="24">#REF!</definedName>
    <definedName name="FUNHOLD" localSheetId="26">#REF!</definedName>
    <definedName name="FUNHOLD" localSheetId="28">#REF!</definedName>
    <definedName name="FUNHOLD" localSheetId="29">#REF!</definedName>
    <definedName name="FUNHOLD" localSheetId="31">#REF!</definedName>
    <definedName name="FUNHOLD" localSheetId="41">#REF!</definedName>
    <definedName name="FUNHOLD" localSheetId="4">#REF!</definedName>
    <definedName name="FUNHOLD" localSheetId="46">#REF!</definedName>
    <definedName name="FUNHOLD" localSheetId="47">#REF!</definedName>
    <definedName name="FUNHOLD" localSheetId="48">#REF!</definedName>
    <definedName name="FUNHOLD" localSheetId="49">#REF!</definedName>
    <definedName name="FUNHOLD" localSheetId="50">#REF!</definedName>
    <definedName name="FUNHOLD" localSheetId="51">#REF!</definedName>
    <definedName name="FUNHOLD" localSheetId="53">#REF!</definedName>
    <definedName name="FUNHOLD" localSheetId="54">#REF!</definedName>
    <definedName name="FUNHOLD" localSheetId="56">#REF!</definedName>
    <definedName name="FUNHOLD" localSheetId="57">#REF!</definedName>
    <definedName name="FUNHOLD" localSheetId="58">#REF!</definedName>
    <definedName name="FUNHOLD" localSheetId="60">#REF!</definedName>
    <definedName name="FUNHOLD" localSheetId="61">#REF!</definedName>
    <definedName name="FUNHOLD" localSheetId="62">#REF!</definedName>
    <definedName name="FUNHOLD" localSheetId="63">#REF!</definedName>
    <definedName name="FUNHOLD" localSheetId="64">#REF!</definedName>
    <definedName name="FUNHOLD" localSheetId="66">#REF!</definedName>
    <definedName name="FUNHOLD" localSheetId="67">#REF!</definedName>
    <definedName name="FUNHOLD" localSheetId="68">#REF!</definedName>
    <definedName name="FUNHOLD" localSheetId="69">#REF!</definedName>
    <definedName name="FUNHOLD" localSheetId="71">#REF!</definedName>
    <definedName name="FUNHOLD" localSheetId="72">#REF!</definedName>
    <definedName name="FUNHOLD" localSheetId="73">#REF!</definedName>
    <definedName name="FUNHOLD">#REF!</definedName>
    <definedName name="FYDATES" localSheetId="1">#REF!</definedName>
    <definedName name="FYDATES" localSheetId="11">#REF!</definedName>
    <definedName name="FYDATES" localSheetId="12">#REF!</definedName>
    <definedName name="FYDATES" localSheetId="13">#REF!</definedName>
    <definedName name="FYDATES" localSheetId="23">#REF!</definedName>
    <definedName name="FYDATES" localSheetId="24">#REF!</definedName>
    <definedName name="FYDATES" localSheetId="26">#REF!</definedName>
    <definedName name="FYDATES" localSheetId="28">#REF!</definedName>
    <definedName name="FYDATES" localSheetId="29">#REF!</definedName>
    <definedName name="FYDATES" localSheetId="31">#REF!</definedName>
    <definedName name="FYDATES" localSheetId="41">#REF!</definedName>
    <definedName name="FYDATES" localSheetId="4">#REF!</definedName>
    <definedName name="FYDATES" localSheetId="46">#REF!</definedName>
    <definedName name="FYDATES" localSheetId="47">#REF!</definedName>
    <definedName name="FYDATES" localSheetId="48">#REF!</definedName>
    <definedName name="FYDATES" localSheetId="49">#REF!</definedName>
    <definedName name="FYDATES" localSheetId="50">#REF!</definedName>
    <definedName name="FYDATES" localSheetId="51">#REF!</definedName>
    <definedName name="FYDATES" localSheetId="53">#REF!</definedName>
    <definedName name="FYDATES" localSheetId="54">#REF!</definedName>
    <definedName name="FYDATES" localSheetId="56">#REF!</definedName>
    <definedName name="FYDATES" localSheetId="57">#REF!</definedName>
    <definedName name="FYDATES" localSheetId="58">#REF!</definedName>
    <definedName name="FYDATES" localSheetId="60">#REF!</definedName>
    <definedName name="FYDATES" localSheetId="61">#REF!</definedName>
    <definedName name="FYDATES" localSheetId="62">#REF!</definedName>
    <definedName name="FYDATES" localSheetId="63">#REF!</definedName>
    <definedName name="FYDATES" localSheetId="64">#REF!</definedName>
    <definedName name="FYDATES" localSheetId="66">#REF!</definedName>
    <definedName name="FYDATES" localSheetId="67">#REF!</definedName>
    <definedName name="FYDATES" localSheetId="68">#REF!</definedName>
    <definedName name="FYDATES" localSheetId="69">#REF!</definedName>
    <definedName name="FYDATES" localSheetId="71">#REF!</definedName>
    <definedName name="FYDATES" localSheetId="72">#REF!</definedName>
    <definedName name="FYDATES" localSheetId="73">#REF!</definedName>
    <definedName name="FYDATES">#REF!</definedName>
    <definedName name="FYIN" localSheetId="1">#REF!</definedName>
    <definedName name="FYIN" localSheetId="11">#REF!</definedName>
    <definedName name="FYIN" localSheetId="12">#REF!</definedName>
    <definedName name="FYIN" localSheetId="13">#REF!</definedName>
    <definedName name="FYIN" localSheetId="23">#REF!</definedName>
    <definedName name="FYIN" localSheetId="24">#REF!</definedName>
    <definedName name="FYIN" localSheetId="26">#REF!</definedName>
    <definedName name="FYIN" localSheetId="28">#REF!</definedName>
    <definedName name="FYIN" localSheetId="29">#REF!</definedName>
    <definedName name="FYIN" localSheetId="31">#REF!</definedName>
    <definedName name="FYIN" localSheetId="41">#REF!</definedName>
    <definedName name="FYIN" localSheetId="4">#REF!</definedName>
    <definedName name="FYIN" localSheetId="46">#REF!</definedName>
    <definedName name="FYIN" localSheetId="47">#REF!</definedName>
    <definedName name="FYIN" localSheetId="48">#REF!</definedName>
    <definedName name="FYIN" localSheetId="49">#REF!</definedName>
    <definedName name="FYIN" localSheetId="50">#REF!</definedName>
    <definedName name="FYIN" localSheetId="51">#REF!</definedName>
    <definedName name="FYIN" localSheetId="53">#REF!</definedName>
    <definedName name="FYIN" localSheetId="54">#REF!</definedName>
    <definedName name="FYIN" localSheetId="56">#REF!</definedName>
    <definedName name="FYIN" localSheetId="57">#REF!</definedName>
    <definedName name="FYIN" localSheetId="58">#REF!</definedName>
    <definedName name="FYIN" localSheetId="60">#REF!</definedName>
    <definedName name="FYIN" localSheetId="61">#REF!</definedName>
    <definedName name="FYIN" localSheetId="62">#REF!</definedName>
    <definedName name="FYIN" localSheetId="63">#REF!</definedName>
    <definedName name="FYIN" localSheetId="64">#REF!</definedName>
    <definedName name="FYIN" localSheetId="66">#REF!</definedName>
    <definedName name="FYIN" localSheetId="67">#REF!</definedName>
    <definedName name="FYIN" localSheetId="68">#REF!</definedName>
    <definedName name="FYIN" localSheetId="69">#REF!</definedName>
    <definedName name="FYIN" localSheetId="71">#REF!</definedName>
    <definedName name="FYIN" localSheetId="72">#REF!</definedName>
    <definedName name="FYIN" localSheetId="73">#REF!</definedName>
    <definedName name="FYIN">#REF!</definedName>
    <definedName name="FYOUT" localSheetId="1">#REF!</definedName>
    <definedName name="FYOUT" localSheetId="11">#REF!</definedName>
    <definedName name="FYOUT" localSheetId="12">#REF!</definedName>
    <definedName name="FYOUT" localSheetId="13">#REF!</definedName>
    <definedName name="FYOUT" localSheetId="23">#REF!</definedName>
    <definedName name="FYOUT" localSheetId="24">#REF!</definedName>
    <definedName name="FYOUT" localSheetId="26">#REF!</definedName>
    <definedName name="FYOUT" localSheetId="28">#REF!</definedName>
    <definedName name="FYOUT" localSheetId="29">#REF!</definedName>
    <definedName name="FYOUT" localSheetId="31">#REF!</definedName>
    <definedName name="FYOUT" localSheetId="41">#REF!</definedName>
    <definedName name="FYOUT" localSheetId="4">#REF!</definedName>
    <definedName name="FYOUT" localSheetId="46">#REF!</definedName>
    <definedName name="FYOUT" localSheetId="47">#REF!</definedName>
    <definedName name="FYOUT" localSheetId="48">#REF!</definedName>
    <definedName name="FYOUT" localSheetId="49">#REF!</definedName>
    <definedName name="FYOUT" localSheetId="50">#REF!</definedName>
    <definedName name="FYOUT" localSheetId="51">#REF!</definedName>
    <definedName name="FYOUT" localSheetId="53">#REF!</definedName>
    <definedName name="FYOUT" localSheetId="54">#REF!</definedName>
    <definedName name="FYOUT" localSheetId="56">#REF!</definedName>
    <definedName name="FYOUT" localSheetId="57">#REF!</definedName>
    <definedName name="FYOUT" localSheetId="58">#REF!</definedName>
    <definedName name="FYOUT" localSheetId="60">#REF!</definedName>
    <definedName name="FYOUT" localSheetId="61">#REF!</definedName>
    <definedName name="FYOUT" localSheetId="62">#REF!</definedName>
    <definedName name="FYOUT" localSheetId="63">#REF!</definedName>
    <definedName name="FYOUT" localSheetId="64">#REF!</definedName>
    <definedName name="FYOUT" localSheetId="66">#REF!</definedName>
    <definedName name="FYOUT" localSheetId="67">#REF!</definedName>
    <definedName name="FYOUT" localSheetId="68">#REF!</definedName>
    <definedName name="FYOUT" localSheetId="69">#REF!</definedName>
    <definedName name="FYOUT" localSheetId="71">#REF!</definedName>
    <definedName name="FYOUT" localSheetId="72">#REF!</definedName>
    <definedName name="FYOUT" localSheetId="73">#REF!</definedName>
    <definedName name="FYOUT">#REF!</definedName>
    <definedName name="G" localSheetId="1">#REF!</definedName>
    <definedName name="G" localSheetId="11">#REF!</definedName>
    <definedName name="G" localSheetId="12">#REF!</definedName>
    <definedName name="G" localSheetId="13">#REF!</definedName>
    <definedName name="G" localSheetId="23">#REF!</definedName>
    <definedName name="G" localSheetId="24">#REF!</definedName>
    <definedName name="G" localSheetId="26">#REF!</definedName>
    <definedName name="G" localSheetId="28">#REF!</definedName>
    <definedName name="G" localSheetId="29">#REF!</definedName>
    <definedName name="G" localSheetId="31">#REF!</definedName>
    <definedName name="G" localSheetId="41">#REF!</definedName>
    <definedName name="G" localSheetId="4">#REF!</definedName>
    <definedName name="G" localSheetId="46">#REF!</definedName>
    <definedName name="G" localSheetId="47">#REF!</definedName>
    <definedName name="G" localSheetId="48">#REF!</definedName>
    <definedName name="G" localSheetId="49">#REF!</definedName>
    <definedName name="G" localSheetId="50">#REF!</definedName>
    <definedName name="G" localSheetId="51">#REF!</definedName>
    <definedName name="G" localSheetId="53">#REF!</definedName>
    <definedName name="G" localSheetId="54">#REF!</definedName>
    <definedName name="G" localSheetId="56">#REF!</definedName>
    <definedName name="G" localSheetId="57">#REF!</definedName>
    <definedName name="G" localSheetId="58">#REF!</definedName>
    <definedName name="G" localSheetId="60">#REF!</definedName>
    <definedName name="G" localSheetId="61">#REF!</definedName>
    <definedName name="G" localSheetId="62">#REF!</definedName>
    <definedName name="G" localSheetId="63">#REF!</definedName>
    <definedName name="G" localSheetId="64">#REF!</definedName>
    <definedName name="G" localSheetId="66">#REF!</definedName>
    <definedName name="G" localSheetId="67">#REF!</definedName>
    <definedName name="G" localSheetId="68">#REF!</definedName>
    <definedName name="G" localSheetId="69">#REF!</definedName>
    <definedName name="G" localSheetId="71">#REF!</definedName>
    <definedName name="G" localSheetId="72">#REF!</definedName>
    <definedName name="G" localSheetId="73">#REF!</definedName>
    <definedName name="G">#REF!</definedName>
    <definedName name="GAP" localSheetId="1">#REF!</definedName>
    <definedName name="GAP" localSheetId="11">#REF!</definedName>
    <definedName name="GAP" localSheetId="12">#REF!</definedName>
    <definedName name="GAP" localSheetId="13">#REF!</definedName>
    <definedName name="GAP" localSheetId="23">#REF!</definedName>
    <definedName name="GAP" localSheetId="24">#REF!</definedName>
    <definedName name="GAP" localSheetId="26">#REF!</definedName>
    <definedName name="GAP" localSheetId="28">#REF!</definedName>
    <definedName name="GAP" localSheetId="29">#REF!</definedName>
    <definedName name="GAP" localSheetId="31">#REF!</definedName>
    <definedName name="GAP" localSheetId="41">#REF!</definedName>
    <definedName name="GAP" localSheetId="4">#REF!</definedName>
    <definedName name="GAP" localSheetId="46">#REF!</definedName>
    <definedName name="GAP" localSheetId="47">#REF!</definedName>
    <definedName name="GAP" localSheetId="48">#REF!</definedName>
    <definedName name="GAP" localSheetId="49">#REF!</definedName>
    <definedName name="GAP" localSheetId="50">#REF!</definedName>
    <definedName name="GAP" localSheetId="51">#REF!</definedName>
    <definedName name="GAP" localSheetId="53">#REF!</definedName>
    <definedName name="GAP" localSheetId="54">#REF!</definedName>
    <definedName name="GAP" localSheetId="56">#REF!</definedName>
    <definedName name="GAP" localSheetId="57">#REF!</definedName>
    <definedName name="GAP" localSheetId="58">#REF!</definedName>
    <definedName name="GAP" localSheetId="60">#REF!</definedName>
    <definedName name="GAP" localSheetId="61">#REF!</definedName>
    <definedName name="GAP" localSheetId="62">#REF!</definedName>
    <definedName name="GAP" localSheetId="63">#REF!</definedName>
    <definedName name="GAP" localSheetId="64">#REF!</definedName>
    <definedName name="GAP" localSheetId="66">#REF!</definedName>
    <definedName name="GAP" localSheetId="67">#REF!</definedName>
    <definedName name="GAP" localSheetId="68">#REF!</definedName>
    <definedName name="GAP" localSheetId="69">#REF!</definedName>
    <definedName name="GAP" localSheetId="71">#REF!</definedName>
    <definedName name="GAP" localSheetId="72">#REF!</definedName>
    <definedName name="GAP" localSheetId="73">#REF!</definedName>
    <definedName name="GAP">#REF!</definedName>
    <definedName name="GAPFGFROM" localSheetId="1">#REF!</definedName>
    <definedName name="GAPFGFROM" localSheetId="11">#REF!</definedName>
    <definedName name="GAPFGFROM" localSheetId="12">#REF!</definedName>
    <definedName name="GAPFGFROM" localSheetId="13">#REF!</definedName>
    <definedName name="GAPFGFROM" localSheetId="23">#REF!</definedName>
    <definedName name="GAPFGFROM" localSheetId="24">#REF!</definedName>
    <definedName name="GAPFGFROM" localSheetId="26">#REF!</definedName>
    <definedName name="GAPFGFROM" localSheetId="28">#REF!</definedName>
    <definedName name="GAPFGFROM" localSheetId="29">#REF!</definedName>
    <definedName name="GAPFGFROM" localSheetId="31">#REF!</definedName>
    <definedName name="GAPFGFROM" localSheetId="41">#REF!</definedName>
    <definedName name="GAPFGFROM" localSheetId="4">#REF!</definedName>
    <definedName name="GAPFGFROM" localSheetId="46">#REF!</definedName>
    <definedName name="GAPFGFROM" localSheetId="47">#REF!</definedName>
    <definedName name="GAPFGFROM" localSheetId="48">#REF!</definedName>
    <definedName name="GAPFGFROM" localSheetId="49">#REF!</definedName>
    <definedName name="GAPFGFROM" localSheetId="50">#REF!</definedName>
    <definedName name="GAPFGFROM" localSheetId="51">#REF!</definedName>
    <definedName name="GAPFGFROM" localSheetId="53">#REF!</definedName>
    <definedName name="GAPFGFROM" localSheetId="54">#REF!</definedName>
    <definedName name="GAPFGFROM" localSheetId="56">#REF!</definedName>
    <definedName name="GAPFGFROM" localSheetId="57">#REF!</definedName>
    <definedName name="GAPFGFROM" localSheetId="58">#REF!</definedName>
    <definedName name="GAPFGFROM" localSheetId="60">#REF!</definedName>
    <definedName name="GAPFGFROM" localSheetId="61">#REF!</definedName>
    <definedName name="GAPFGFROM" localSheetId="62">#REF!</definedName>
    <definedName name="GAPFGFROM" localSheetId="63">#REF!</definedName>
    <definedName name="GAPFGFROM" localSheetId="64">#REF!</definedName>
    <definedName name="GAPFGFROM" localSheetId="66">#REF!</definedName>
    <definedName name="GAPFGFROM" localSheetId="67">#REF!</definedName>
    <definedName name="GAPFGFROM" localSheetId="68">#REF!</definedName>
    <definedName name="GAPFGFROM" localSheetId="69">#REF!</definedName>
    <definedName name="GAPFGFROM" localSheetId="71">#REF!</definedName>
    <definedName name="GAPFGFROM" localSheetId="72">#REF!</definedName>
    <definedName name="GAPFGFROM" localSheetId="73">#REF!</definedName>
    <definedName name="GAPFGFROM">#REF!</definedName>
    <definedName name="GAPFGTO" localSheetId="1">#REF!</definedName>
    <definedName name="GAPFGTO" localSheetId="11">#REF!</definedName>
    <definedName name="GAPFGTO" localSheetId="12">#REF!</definedName>
    <definedName name="GAPFGTO" localSheetId="13">#REF!</definedName>
    <definedName name="GAPFGTO" localSheetId="23">#REF!</definedName>
    <definedName name="GAPFGTO" localSheetId="24">#REF!</definedName>
    <definedName name="GAPFGTO" localSheetId="26">#REF!</definedName>
    <definedName name="GAPFGTO" localSheetId="28">#REF!</definedName>
    <definedName name="GAPFGTO" localSheetId="29">#REF!</definedName>
    <definedName name="GAPFGTO" localSheetId="31">#REF!</definedName>
    <definedName name="GAPFGTO" localSheetId="41">#REF!</definedName>
    <definedName name="GAPFGTO" localSheetId="4">#REF!</definedName>
    <definedName name="GAPFGTO" localSheetId="46">#REF!</definedName>
    <definedName name="GAPFGTO" localSheetId="47">#REF!</definedName>
    <definedName name="GAPFGTO" localSheetId="48">#REF!</definedName>
    <definedName name="GAPFGTO" localSheetId="49">#REF!</definedName>
    <definedName name="GAPFGTO" localSheetId="50">#REF!</definedName>
    <definedName name="GAPFGTO" localSheetId="51">#REF!</definedName>
    <definedName name="GAPFGTO" localSheetId="53">#REF!</definedName>
    <definedName name="GAPFGTO" localSheetId="54">#REF!</definedName>
    <definedName name="GAPFGTO" localSheetId="56">#REF!</definedName>
    <definedName name="GAPFGTO" localSheetId="57">#REF!</definedName>
    <definedName name="GAPFGTO" localSheetId="58">#REF!</definedName>
    <definedName name="GAPFGTO" localSheetId="60">#REF!</definedName>
    <definedName name="GAPFGTO" localSheetId="61">#REF!</definedName>
    <definedName name="GAPFGTO" localSheetId="62">#REF!</definedName>
    <definedName name="GAPFGTO" localSheetId="63">#REF!</definedName>
    <definedName name="GAPFGTO" localSheetId="64">#REF!</definedName>
    <definedName name="GAPFGTO" localSheetId="66">#REF!</definedName>
    <definedName name="GAPFGTO" localSheetId="67">#REF!</definedName>
    <definedName name="GAPFGTO" localSheetId="68">#REF!</definedName>
    <definedName name="GAPFGTO" localSheetId="69">#REF!</definedName>
    <definedName name="GAPFGTO" localSheetId="71">#REF!</definedName>
    <definedName name="GAPFGTO" localSheetId="72">#REF!</definedName>
    <definedName name="GAPFGTO" localSheetId="73">#REF!</definedName>
    <definedName name="GAPFGTO">#REF!</definedName>
    <definedName name="GAPSTFROM" localSheetId="1">#REF!</definedName>
    <definedName name="GAPSTFROM" localSheetId="11">#REF!</definedName>
    <definedName name="GAPSTFROM" localSheetId="12">#REF!</definedName>
    <definedName name="GAPSTFROM" localSheetId="13">#REF!</definedName>
    <definedName name="GAPSTFROM" localSheetId="23">#REF!</definedName>
    <definedName name="GAPSTFROM" localSheetId="24">#REF!</definedName>
    <definedName name="GAPSTFROM" localSheetId="26">#REF!</definedName>
    <definedName name="GAPSTFROM" localSheetId="28">#REF!</definedName>
    <definedName name="GAPSTFROM" localSheetId="29">#REF!</definedName>
    <definedName name="GAPSTFROM" localSheetId="31">#REF!</definedName>
    <definedName name="GAPSTFROM" localSheetId="41">#REF!</definedName>
    <definedName name="GAPSTFROM" localSheetId="4">#REF!</definedName>
    <definedName name="GAPSTFROM" localSheetId="46">#REF!</definedName>
    <definedName name="GAPSTFROM" localSheetId="47">#REF!</definedName>
    <definedName name="GAPSTFROM" localSheetId="48">#REF!</definedName>
    <definedName name="GAPSTFROM" localSheetId="49">#REF!</definedName>
    <definedName name="GAPSTFROM" localSheetId="50">#REF!</definedName>
    <definedName name="GAPSTFROM" localSheetId="51">#REF!</definedName>
    <definedName name="GAPSTFROM" localSheetId="53">#REF!</definedName>
    <definedName name="GAPSTFROM" localSheetId="54">#REF!</definedName>
    <definedName name="GAPSTFROM" localSheetId="56">#REF!</definedName>
    <definedName name="GAPSTFROM" localSheetId="57">#REF!</definedName>
    <definedName name="GAPSTFROM" localSheetId="58">#REF!</definedName>
    <definedName name="GAPSTFROM" localSheetId="60">#REF!</definedName>
    <definedName name="GAPSTFROM" localSheetId="61">#REF!</definedName>
    <definedName name="GAPSTFROM" localSheetId="62">#REF!</definedName>
    <definedName name="GAPSTFROM" localSheetId="63">#REF!</definedName>
    <definedName name="GAPSTFROM" localSheetId="64">#REF!</definedName>
    <definedName name="GAPSTFROM" localSheetId="66">#REF!</definedName>
    <definedName name="GAPSTFROM" localSheetId="67">#REF!</definedName>
    <definedName name="GAPSTFROM" localSheetId="68">#REF!</definedName>
    <definedName name="GAPSTFROM" localSheetId="69">#REF!</definedName>
    <definedName name="GAPSTFROM" localSheetId="71">#REF!</definedName>
    <definedName name="GAPSTFROM" localSheetId="72">#REF!</definedName>
    <definedName name="GAPSTFROM" localSheetId="73">#REF!</definedName>
    <definedName name="GAPSTFROM">#REF!</definedName>
    <definedName name="GAPSTTO" localSheetId="1">#REF!</definedName>
    <definedName name="GAPSTTO" localSheetId="11">#REF!</definedName>
    <definedName name="GAPSTTO" localSheetId="12">#REF!</definedName>
    <definedName name="GAPSTTO" localSheetId="13">#REF!</definedName>
    <definedName name="GAPSTTO" localSheetId="23">#REF!</definedName>
    <definedName name="GAPSTTO" localSheetId="24">#REF!</definedName>
    <definedName name="GAPSTTO" localSheetId="26">#REF!</definedName>
    <definedName name="GAPSTTO" localSheetId="28">#REF!</definedName>
    <definedName name="GAPSTTO" localSheetId="29">#REF!</definedName>
    <definedName name="GAPSTTO" localSheetId="31">#REF!</definedName>
    <definedName name="GAPSTTO" localSheetId="41">#REF!</definedName>
    <definedName name="GAPSTTO" localSheetId="4">#REF!</definedName>
    <definedName name="GAPSTTO" localSheetId="46">#REF!</definedName>
    <definedName name="GAPSTTO" localSheetId="47">#REF!</definedName>
    <definedName name="GAPSTTO" localSheetId="48">#REF!</definedName>
    <definedName name="GAPSTTO" localSheetId="49">#REF!</definedName>
    <definedName name="GAPSTTO" localSheetId="50">#REF!</definedName>
    <definedName name="GAPSTTO" localSheetId="51">#REF!</definedName>
    <definedName name="GAPSTTO" localSheetId="53">#REF!</definedName>
    <definedName name="GAPSTTO" localSheetId="54">#REF!</definedName>
    <definedName name="GAPSTTO" localSheetId="56">#REF!</definedName>
    <definedName name="GAPSTTO" localSheetId="57">#REF!</definedName>
    <definedName name="GAPSTTO" localSheetId="58">#REF!</definedName>
    <definedName name="GAPSTTO" localSheetId="60">#REF!</definedName>
    <definedName name="GAPSTTO" localSheetId="61">#REF!</definedName>
    <definedName name="GAPSTTO" localSheetId="62">#REF!</definedName>
    <definedName name="GAPSTTO" localSheetId="63">#REF!</definedName>
    <definedName name="GAPSTTO" localSheetId="64">#REF!</definedName>
    <definedName name="GAPSTTO" localSheetId="66">#REF!</definedName>
    <definedName name="GAPSTTO" localSheetId="67">#REF!</definedName>
    <definedName name="GAPSTTO" localSheetId="68">#REF!</definedName>
    <definedName name="GAPSTTO" localSheetId="69">#REF!</definedName>
    <definedName name="GAPSTTO" localSheetId="71">#REF!</definedName>
    <definedName name="GAPSTTO" localSheetId="72">#REF!</definedName>
    <definedName name="GAPSTTO" localSheetId="73">#REF!</definedName>
    <definedName name="GAPSTTO">#REF!</definedName>
    <definedName name="GAPTEST" localSheetId="1">#REF!</definedName>
    <definedName name="GAPTEST" localSheetId="11">#REF!</definedName>
    <definedName name="GAPTEST" localSheetId="12">#REF!</definedName>
    <definedName name="GAPTEST" localSheetId="13">#REF!</definedName>
    <definedName name="GAPTEST" localSheetId="23">#REF!</definedName>
    <definedName name="GAPTEST" localSheetId="24">#REF!</definedName>
    <definedName name="GAPTEST" localSheetId="26">#REF!</definedName>
    <definedName name="GAPTEST" localSheetId="28">#REF!</definedName>
    <definedName name="GAPTEST" localSheetId="29">#REF!</definedName>
    <definedName name="GAPTEST" localSheetId="31">#REF!</definedName>
    <definedName name="GAPTEST" localSheetId="41">#REF!</definedName>
    <definedName name="GAPTEST" localSheetId="4">#REF!</definedName>
    <definedName name="GAPTEST" localSheetId="46">#REF!</definedName>
    <definedName name="GAPTEST" localSheetId="47">#REF!</definedName>
    <definedName name="GAPTEST" localSheetId="48">#REF!</definedName>
    <definedName name="GAPTEST" localSheetId="49">#REF!</definedName>
    <definedName name="GAPTEST" localSheetId="50">#REF!</definedName>
    <definedName name="GAPTEST" localSheetId="51">#REF!</definedName>
    <definedName name="GAPTEST" localSheetId="53">#REF!</definedName>
    <definedName name="GAPTEST" localSheetId="54">#REF!</definedName>
    <definedName name="GAPTEST" localSheetId="56">#REF!</definedName>
    <definedName name="GAPTEST" localSheetId="57">#REF!</definedName>
    <definedName name="GAPTEST" localSheetId="58">#REF!</definedName>
    <definedName name="GAPTEST" localSheetId="60">#REF!</definedName>
    <definedName name="GAPTEST" localSheetId="61">#REF!</definedName>
    <definedName name="GAPTEST" localSheetId="62">#REF!</definedName>
    <definedName name="GAPTEST" localSheetId="63">#REF!</definedName>
    <definedName name="GAPTEST" localSheetId="64">#REF!</definedName>
    <definedName name="GAPTEST" localSheetId="66">#REF!</definedName>
    <definedName name="GAPTEST" localSheetId="67">#REF!</definedName>
    <definedName name="GAPTEST" localSheetId="68">#REF!</definedName>
    <definedName name="GAPTEST" localSheetId="69">#REF!</definedName>
    <definedName name="GAPTEST" localSheetId="71">#REF!</definedName>
    <definedName name="GAPTEST" localSheetId="72">#REF!</definedName>
    <definedName name="GAPTEST" localSheetId="73">#REF!</definedName>
    <definedName name="GAPTEST">#REF!</definedName>
    <definedName name="GAPTESTFG" localSheetId="1">#REF!</definedName>
    <definedName name="GAPTESTFG" localSheetId="11">#REF!</definedName>
    <definedName name="GAPTESTFG" localSheetId="12">#REF!</definedName>
    <definedName name="GAPTESTFG" localSheetId="13">#REF!</definedName>
    <definedName name="GAPTESTFG" localSheetId="23">#REF!</definedName>
    <definedName name="GAPTESTFG" localSheetId="24">#REF!</definedName>
    <definedName name="GAPTESTFG" localSheetId="26">#REF!</definedName>
    <definedName name="GAPTESTFG" localSheetId="28">#REF!</definedName>
    <definedName name="GAPTESTFG" localSheetId="29">#REF!</definedName>
    <definedName name="GAPTESTFG" localSheetId="31">#REF!</definedName>
    <definedName name="GAPTESTFG" localSheetId="41">#REF!</definedName>
    <definedName name="GAPTESTFG" localSheetId="4">#REF!</definedName>
    <definedName name="GAPTESTFG" localSheetId="46">#REF!</definedName>
    <definedName name="GAPTESTFG" localSheetId="47">#REF!</definedName>
    <definedName name="GAPTESTFG" localSheetId="48">#REF!</definedName>
    <definedName name="GAPTESTFG" localSheetId="49">#REF!</definedName>
    <definedName name="GAPTESTFG" localSheetId="50">#REF!</definedName>
    <definedName name="GAPTESTFG" localSheetId="51">#REF!</definedName>
    <definedName name="GAPTESTFG" localSheetId="53">#REF!</definedName>
    <definedName name="GAPTESTFG" localSheetId="54">#REF!</definedName>
    <definedName name="GAPTESTFG" localSheetId="56">#REF!</definedName>
    <definedName name="GAPTESTFG" localSheetId="57">#REF!</definedName>
    <definedName name="GAPTESTFG" localSheetId="58">#REF!</definedName>
    <definedName name="GAPTESTFG" localSheetId="60">#REF!</definedName>
    <definedName name="GAPTESTFG" localSheetId="61">#REF!</definedName>
    <definedName name="GAPTESTFG" localSheetId="62">#REF!</definedName>
    <definedName name="GAPTESTFG" localSheetId="63">#REF!</definedName>
    <definedName name="GAPTESTFG" localSheetId="64">#REF!</definedName>
    <definedName name="GAPTESTFG" localSheetId="66">#REF!</definedName>
    <definedName name="GAPTESTFG" localSheetId="67">#REF!</definedName>
    <definedName name="GAPTESTFG" localSheetId="68">#REF!</definedName>
    <definedName name="GAPTESTFG" localSheetId="69">#REF!</definedName>
    <definedName name="GAPTESTFG" localSheetId="71">#REF!</definedName>
    <definedName name="GAPTESTFG" localSheetId="72">#REF!</definedName>
    <definedName name="GAPTESTFG" localSheetId="73">#REF!</definedName>
    <definedName name="GAPTESTFG">#REF!</definedName>
    <definedName name="gb" localSheetId="1" hidden="1">{#N/A,#N/A,TRUE,"Table1USD";#N/A,#N/A,TRUE,"Table1GBP"}</definedName>
    <definedName name="gb" localSheetId="10" hidden="1">{#N/A,#N/A,TRUE,"Table1USD";#N/A,#N/A,TRUE,"Table1GBP"}</definedName>
    <definedName name="gb" localSheetId="11" hidden="1">{#N/A,#N/A,TRUE,"Table1USD";#N/A,#N/A,TRUE,"Table1GBP"}</definedName>
    <definedName name="gb" localSheetId="12" hidden="1">{#N/A,#N/A,TRUE,"Table1USD";#N/A,#N/A,TRUE,"Table1GBP"}</definedName>
    <definedName name="gb" localSheetId="13" hidden="1">{#N/A,#N/A,TRUE,"Table1USD";#N/A,#N/A,TRUE,"Table1GBP"}</definedName>
    <definedName name="gb" localSheetId="15" hidden="1">{#N/A,#N/A,TRUE,"Table1USD";#N/A,#N/A,TRUE,"Table1GBP"}</definedName>
    <definedName name="gb" localSheetId="16" hidden="1">{#N/A,#N/A,TRUE,"Table1USD";#N/A,#N/A,TRUE,"Table1GBP"}</definedName>
    <definedName name="gb" localSheetId="17" hidden="1">{#N/A,#N/A,TRUE,"Table1USD";#N/A,#N/A,TRUE,"Table1GBP"}</definedName>
    <definedName name="gb" localSheetId="18" hidden="1">{#N/A,#N/A,TRUE,"Table1USD";#N/A,#N/A,TRUE,"Table1GBP"}</definedName>
    <definedName name="gb" localSheetId="19" hidden="1">{#N/A,#N/A,TRUE,"Table1USD";#N/A,#N/A,TRUE,"Table1GBP"}</definedName>
    <definedName name="gb" localSheetId="2" hidden="1">{#N/A,#N/A,TRUE,"Table1USD";#N/A,#N/A,TRUE,"Table1GBP"}</definedName>
    <definedName name="gb" localSheetId="20" hidden="1">{#N/A,#N/A,TRUE,"Table1USD";#N/A,#N/A,TRUE,"Table1GBP"}</definedName>
    <definedName name="gb" localSheetId="21" hidden="1">{#N/A,#N/A,TRUE,"Table1USD";#N/A,#N/A,TRUE,"Table1GBP"}</definedName>
    <definedName name="gb" localSheetId="22" hidden="1">{#N/A,#N/A,TRUE,"Table1USD";#N/A,#N/A,TRUE,"Table1GBP"}</definedName>
    <definedName name="gb" localSheetId="23" hidden="1">{#N/A,#N/A,TRUE,"Table1USD";#N/A,#N/A,TRUE,"Table1GBP"}</definedName>
    <definedName name="gb" localSheetId="24" hidden="1">{#N/A,#N/A,TRUE,"Table1USD";#N/A,#N/A,TRUE,"Table1GBP"}</definedName>
    <definedName name="gb" localSheetId="25" hidden="1">{#N/A,#N/A,TRUE,"Table1USD";#N/A,#N/A,TRUE,"Table1GBP"}</definedName>
    <definedName name="gb" localSheetId="26" hidden="1">{#N/A,#N/A,TRUE,"Table1USD";#N/A,#N/A,TRUE,"Table1GBP"}</definedName>
    <definedName name="gb" localSheetId="27" hidden="1">{#N/A,#N/A,TRUE,"Table1USD";#N/A,#N/A,TRUE,"Table1GBP"}</definedName>
    <definedName name="gb" localSheetId="28" hidden="1">{#N/A,#N/A,TRUE,"Table1USD";#N/A,#N/A,TRUE,"Table1GBP"}</definedName>
    <definedName name="gb" localSheetId="29" hidden="1">{#N/A,#N/A,TRUE,"Table1USD";#N/A,#N/A,TRUE,"Table1GBP"}</definedName>
    <definedName name="gb" localSheetId="3" hidden="1">{#N/A,#N/A,TRUE,"Table1USD";#N/A,#N/A,TRUE,"Table1GBP"}</definedName>
    <definedName name="gb" localSheetId="31" hidden="1">{#N/A,#N/A,TRUE,"Table1USD";#N/A,#N/A,TRUE,"Table1GBP"}</definedName>
    <definedName name="gb" localSheetId="32" hidden="1">{#N/A,#N/A,TRUE,"Table1USD";#N/A,#N/A,TRUE,"Table1GBP"}</definedName>
    <definedName name="gb" localSheetId="33" hidden="1">{#N/A,#N/A,TRUE,"Table1USD";#N/A,#N/A,TRUE,"Table1GBP"}</definedName>
    <definedName name="gb" localSheetId="34" hidden="1">{#N/A,#N/A,TRUE,"Table1USD";#N/A,#N/A,TRUE,"Table1GBP"}</definedName>
    <definedName name="gb" localSheetId="37" hidden="1">{#N/A,#N/A,TRUE,"Table1USD";#N/A,#N/A,TRUE,"Table1GBP"}</definedName>
    <definedName name="gb" localSheetId="41" hidden="1">{#N/A,#N/A,TRUE,"Table1USD";#N/A,#N/A,TRUE,"Table1GBP"}</definedName>
    <definedName name="gb" localSheetId="4" hidden="1">{#N/A,#N/A,TRUE,"Table1USD";#N/A,#N/A,TRUE,"Table1GBP"}</definedName>
    <definedName name="gb" localSheetId="45"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0" hidden="1">{#N/A,#N/A,TRUE,"Table1USD";#N/A,#N/A,TRUE,"Table1GBP"}</definedName>
    <definedName name="gb" localSheetId="5" hidden="1">{#N/A,#N/A,TRUE,"Table1USD";#N/A,#N/A,TRUE,"Table1GBP"}</definedName>
    <definedName name="gb" localSheetId="51" hidden="1">{#N/A,#N/A,TRUE,"Table1USD";#N/A,#N/A,TRUE,"Table1GBP"}</definedName>
    <definedName name="gb" localSheetId="52" hidden="1">{#N/A,#N/A,TRUE,"Table1USD";#N/A,#N/A,TRUE,"Table1GBP"}</definedName>
    <definedName name="gb" localSheetId="53" hidden="1">{#N/A,#N/A,TRUE,"Table1USD";#N/A,#N/A,TRUE,"Table1GBP"}</definedName>
    <definedName name="gb" localSheetId="54" hidden="1">{#N/A,#N/A,TRUE,"Table1USD";#N/A,#N/A,TRUE,"Table1GBP"}</definedName>
    <definedName name="gb" localSheetId="55"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0" hidden="1">{#N/A,#N/A,TRUE,"Table1USD";#N/A,#N/A,TRUE,"Table1GBP"}</definedName>
    <definedName name="gb" localSheetId="61" hidden="1">{#N/A,#N/A,TRUE,"Table1USD";#N/A,#N/A,TRUE,"Table1GBP"}</definedName>
    <definedName name="gb" localSheetId="62" hidden="1">{#N/A,#N/A,TRUE,"Table1USD";#N/A,#N/A,TRUE,"Table1GBP"}</definedName>
    <definedName name="gb" localSheetId="63" hidden="1">{#N/A,#N/A,TRUE,"Table1USD";#N/A,#N/A,TRUE,"Table1GBP"}</definedName>
    <definedName name="gb" localSheetId="6" hidden="1">{#N/A,#N/A,TRUE,"Table1USD";#N/A,#N/A,TRUE,"Table1GBP"}</definedName>
    <definedName name="gb" localSheetId="64" hidden="1">{#N/A,#N/A,TRUE,"Table1USD";#N/A,#N/A,TRUE,"Table1GBP"}</definedName>
    <definedName name="gb" localSheetId="65" hidden="1">{#N/A,#N/A,TRUE,"Table1USD";#N/A,#N/A,TRUE,"Table1GBP"}</definedName>
    <definedName name="gb" localSheetId="66" hidden="1">{#N/A,#N/A,TRUE,"Table1USD";#N/A,#N/A,TRUE,"Table1GBP"}</definedName>
    <definedName name="gb" localSheetId="67" hidden="1">{#N/A,#N/A,TRUE,"Table1USD";#N/A,#N/A,TRUE,"Table1GBP"}</definedName>
    <definedName name="gb" localSheetId="68" hidden="1">{#N/A,#N/A,TRUE,"Table1USD";#N/A,#N/A,TRUE,"Table1GBP"}</definedName>
    <definedName name="gb" localSheetId="69" hidden="1">{#N/A,#N/A,TRUE,"Table1USD";#N/A,#N/A,TRUE,"Table1GBP"}</definedName>
    <definedName name="gb" localSheetId="70" hidden="1">{#N/A,#N/A,TRUE,"Table1USD";#N/A,#N/A,TRUE,"Table1GBP"}</definedName>
    <definedName name="gb" localSheetId="71" hidden="1">{#N/A,#N/A,TRUE,"Table1USD";#N/A,#N/A,TRUE,"Table1GBP"}</definedName>
    <definedName name="gb" localSheetId="72" hidden="1">{#N/A,#N/A,TRUE,"Table1USD";#N/A,#N/A,TRUE,"Table1GBP"}</definedName>
    <definedName name="gb" localSheetId="73" hidden="1">{#N/A,#N/A,TRUE,"Table1USD";#N/A,#N/A,TRUE,"Table1GBP"}</definedName>
    <definedName name="gb" localSheetId="7" hidden="1">{#N/A,#N/A,TRUE,"Table1USD";#N/A,#N/A,TRUE,"Table1GBP"}</definedName>
    <definedName name="gb" localSheetId="74" hidden="1">{#N/A,#N/A,TRUE,"Table1USD";#N/A,#N/A,TRUE,"Table1GBP"}</definedName>
    <definedName name="gb" localSheetId="75" hidden="1">{#N/A,#N/A,TRUE,"Table1USD";#N/A,#N/A,TRUE,"Table1GBP"}</definedName>
    <definedName name="gb" localSheetId="76" hidden="1">{#N/A,#N/A,TRUE,"Table1USD";#N/A,#N/A,TRUE,"Table1GBP"}</definedName>
    <definedName name="gb" localSheetId="77" hidden="1">{#N/A,#N/A,TRUE,"Table1USD";#N/A,#N/A,TRUE,"Table1GBP"}</definedName>
    <definedName name="gb" localSheetId="78" hidden="1">{#N/A,#N/A,TRUE,"Table1USD";#N/A,#N/A,TRUE,"Table1GBP"}</definedName>
    <definedName name="gb" localSheetId="79" hidden="1">{#N/A,#N/A,TRUE,"Table1USD";#N/A,#N/A,TRUE,"Table1GBP"}</definedName>
    <definedName name="gb" localSheetId="8" hidden="1">{#N/A,#N/A,TRUE,"Table1USD";#N/A,#N/A,TRUE,"Table1GBP"}</definedName>
    <definedName name="gb" localSheetId="9" hidden="1">{#N/A,#N/A,TRUE,"Table1USD";#N/A,#N/A,TRUE,"Table1GBP"}</definedName>
    <definedName name="gb" hidden="1">{#N/A,#N/A,TRUE,"Table1USD";#N/A,#N/A,TRUE,"Table1GBP"}</definedName>
    <definedName name="GB.AMA.ABRD.CN" localSheetId="1">#REF!</definedName>
    <definedName name="GB.AMA.ABRD.CN" localSheetId="10">#REF!</definedName>
    <definedName name="GB.AMA.ABRD.CN" localSheetId="11">#REF!</definedName>
    <definedName name="GB.AMA.ABRD.CN" localSheetId="12">#REF!</definedName>
    <definedName name="GB.AMA.ABRD.CN" localSheetId="13">#REF!</definedName>
    <definedName name="GB.AMA.ABRD.CN" localSheetId="15">#REF!</definedName>
    <definedName name="GB.AMA.ABRD.CN" localSheetId="16">#REF!</definedName>
    <definedName name="GB.AMA.ABRD.CN" localSheetId="2">#REF!</definedName>
    <definedName name="GB.AMA.ABRD.CN" localSheetId="23">#REF!</definedName>
    <definedName name="GB.AMA.ABRD.CN" localSheetId="24">#REF!</definedName>
    <definedName name="GB.AMA.ABRD.CN" localSheetId="25">#REF!</definedName>
    <definedName name="GB.AMA.ABRD.CN" localSheetId="26">#REF!</definedName>
    <definedName name="GB.AMA.ABRD.CN" localSheetId="27">#REF!</definedName>
    <definedName name="GB.AMA.ABRD.CN" localSheetId="28">#REF!</definedName>
    <definedName name="GB.AMA.ABRD.CN" localSheetId="29">#REF!</definedName>
    <definedName name="GB.AMA.ABRD.CN" localSheetId="3">#REF!</definedName>
    <definedName name="GB.AMA.ABRD.CN" localSheetId="31">#REF!</definedName>
    <definedName name="GB.AMA.ABRD.CN" localSheetId="32">#REF!</definedName>
    <definedName name="GB.AMA.ABRD.CN" localSheetId="33">#REF!</definedName>
    <definedName name="GB.AMA.ABRD.CN" localSheetId="34">#REF!</definedName>
    <definedName name="GB.AMA.ABRD.CN" localSheetId="37">#REF!</definedName>
    <definedName name="GB.AMA.ABRD.CN" localSheetId="41">#REF!</definedName>
    <definedName name="GB.AMA.ABRD.CN" localSheetId="4">#REF!</definedName>
    <definedName name="GB.AMA.ABRD.CN" localSheetId="45">#REF!</definedName>
    <definedName name="GB.AMA.ABRD.CN" localSheetId="46">#REF!</definedName>
    <definedName name="GB.AMA.ABRD.CN" localSheetId="47">#REF!</definedName>
    <definedName name="GB.AMA.ABRD.CN" localSheetId="48">#REF!</definedName>
    <definedName name="GB.AMA.ABRD.CN" localSheetId="49">#REF!</definedName>
    <definedName name="GB.AMA.ABRD.CN" localSheetId="50">#REF!</definedName>
    <definedName name="GB.AMA.ABRD.CN" localSheetId="5">#REF!</definedName>
    <definedName name="GB.AMA.ABRD.CN" localSheetId="51">#REF!</definedName>
    <definedName name="GB.AMA.ABRD.CN" localSheetId="52">#REF!</definedName>
    <definedName name="GB.AMA.ABRD.CN" localSheetId="53">#REF!</definedName>
    <definedName name="GB.AMA.ABRD.CN" localSheetId="54">#REF!</definedName>
    <definedName name="GB.AMA.ABRD.CN" localSheetId="56">#REF!</definedName>
    <definedName name="GB.AMA.ABRD.CN" localSheetId="57">#REF!</definedName>
    <definedName name="GB.AMA.ABRD.CN" localSheetId="58">#REF!</definedName>
    <definedName name="GB.AMA.ABRD.CN" localSheetId="59">#REF!</definedName>
    <definedName name="GB.AMA.ABRD.CN" localSheetId="60">#REF!</definedName>
    <definedName name="GB.AMA.ABRD.CN" localSheetId="61">#REF!</definedName>
    <definedName name="GB.AMA.ABRD.CN" localSheetId="62">#REF!</definedName>
    <definedName name="GB.AMA.ABRD.CN" localSheetId="63">#REF!</definedName>
    <definedName name="GB.AMA.ABRD.CN" localSheetId="6">#REF!</definedName>
    <definedName name="GB.AMA.ABRD.CN" localSheetId="64">#REF!</definedName>
    <definedName name="GB.AMA.ABRD.CN" localSheetId="65">#REF!</definedName>
    <definedName name="GB.AMA.ABRD.CN" localSheetId="66">#REF!</definedName>
    <definedName name="GB.AMA.ABRD.CN" localSheetId="67">#REF!</definedName>
    <definedName name="GB.AMA.ABRD.CN" localSheetId="68">#REF!</definedName>
    <definedName name="GB.AMA.ABRD.CN" localSheetId="69">#REF!</definedName>
    <definedName name="GB.AMA.ABRD.CN" localSheetId="71">#REF!</definedName>
    <definedName name="GB.AMA.ABRD.CN" localSheetId="72">#REF!</definedName>
    <definedName name="GB.AMA.ABRD.CN" localSheetId="73">#REF!</definedName>
    <definedName name="GB.AMA.ABRD.CN" localSheetId="7">#REF!</definedName>
    <definedName name="GB.AMA.ABRD.CN" localSheetId="74">#REF!</definedName>
    <definedName name="GB.AMA.ABRD.CN" localSheetId="75">#REF!</definedName>
    <definedName name="GB.AMA.ABRD.CN" localSheetId="76">#REF!</definedName>
    <definedName name="GB.AMA.ABRD.CN" localSheetId="77">#REF!</definedName>
    <definedName name="GB.AMA.ABRD.CN" localSheetId="78">#REF!</definedName>
    <definedName name="GB.AMA.ABRD.CN" localSheetId="79">#REF!</definedName>
    <definedName name="GB.AMA.ABRD.CN" localSheetId="8">#REF!</definedName>
    <definedName name="GB.AMA.ABRD.CN" localSheetId="9">#REF!</definedName>
    <definedName name="GB.AMA.ABRD.CN">#REF!</definedName>
    <definedName name="GB.BAL.CIGR.CN" localSheetId="1">#REF!</definedName>
    <definedName name="GB.BAL.CIGR.CN" localSheetId="10">#REF!</definedName>
    <definedName name="GB.BAL.CIGR.CN" localSheetId="11">#REF!</definedName>
    <definedName name="GB.BAL.CIGR.CN" localSheetId="12">#REF!</definedName>
    <definedName name="GB.BAL.CIGR.CN" localSheetId="13">#REF!</definedName>
    <definedName name="GB.BAL.CIGR.CN" localSheetId="15">#REF!</definedName>
    <definedName name="GB.BAL.CIGR.CN" localSheetId="16">#REF!</definedName>
    <definedName name="GB.BAL.CIGR.CN" localSheetId="2">#REF!</definedName>
    <definedName name="GB.BAL.CIGR.CN" localSheetId="23">#REF!</definedName>
    <definedName name="GB.BAL.CIGR.CN" localSheetId="24">#REF!</definedName>
    <definedName name="GB.BAL.CIGR.CN" localSheetId="25">#REF!</definedName>
    <definedName name="GB.BAL.CIGR.CN" localSheetId="26">#REF!</definedName>
    <definedName name="GB.BAL.CIGR.CN" localSheetId="27">#REF!</definedName>
    <definedName name="GB.BAL.CIGR.CN" localSheetId="28">#REF!</definedName>
    <definedName name="GB.BAL.CIGR.CN" localSheetId="29">#REF!</definedName>
    <definedName name="GB.BAL.CIGR.CN" localSheetId="3">#REF!</definedName>
    <definedName name="GB.BAL.CIGR.CN" localSheetId="31">#REF!</definedName>
    <definedName name="GB.BAL.CIGR.CN" localSheetId="32">#REF!</definedName>
    <definedName name="GB.BAL.CIGR.CN" localSheetId="33">#REF!</definedName>
    <definedName name="GB.BAL.CIGR.CN" localSheetId="34">#REF!</definedName>
    <definedName name="GB.BAL.CIGR.CN" localSheetId="37">#REF!</definedName>
    <definedName name="GB.BAL.CIGR.CN" localSheetId="41">#REF!</definedName>
    <definedName name="GB.BAL.CIGR.CN" localSheetId="4">#REF!</definedName>
    <definedName name="GB.BAL.CIGR.CN" localSheetId="45">#REF!</definedName>
    <definedName name="GB.BAL.CIGR.CN" localSheetId="46">#REF!</definedName>
    <definedName name="GB.BAL.CIGR.CN" localSheetId="47">#REF!</definedName>
    <definedName name="GB.BAL.CIGR.CN" localSheetId="48">#REF!</definedName>
    <definedName name="GB.BAL.CIGR.CN" localSheetId="49">#REF!</definedName>
    <definedName name="GB.BAL.CIGR.CN" localSheetId="50">#REF!</definedName>
    <definedName name="GB.BAL.CIGR.CN" localSheetId="5">#REF!</definedName>
    <definedName name="GB.BAL.CIGR.CN" localSheetId="51">#REF!</definedName>
    <definedName name="GB.BAL.CIGR.CN" localSheetId="52">#REF!</definedName>
    <definedName name="GB.BAL.CIGR.CN" localSheetId="53">#REF!</definedName>
    <definedName name="GB.BAL.CIGR.CN" localSheetId="54">#REF!</definedName>
    <definedName name="GB.BAL.CIGR.CN" localSheetId="56">#REF!</definedName>
    <definedName name="GB.BAL.CIGR.CN" localSheetId="57">#REF!</definedName>
    <definedName name="GB.BAL.CIGR.CN" localSheetId="58">#REF!</definedName>
    <definedName name="GB.BAL.CIGR.CN" localSheetId="59">#REF!</definedName>
    <definedName name="GB.BAL.CIGR.CN" localSheetId="60">#REF!</definedName>
    <definedName name="GB.BAL.CIGR.CN" localSheetId="61">#REF!</definedName>
    <definedName name="GB.BAL.CIGR.CN" localSheetId="62">#REF!</definedName>
    <definedName name="GB.BAL.CIGR.CN" localSheetId="63">#REF!</definedName>
    <definedName name="GB.BAL.CIGR.CN" localSheetId="6">#REF!</definedName>
    <definedName name="GB.BAL.CIGR.CN" localSheetId="64">#REF!</definedName>
    <definedName name="GB.BAL.CIGR.CN" localSheetId="65">#REF!</definedName>
    <definedName name="GB.BAL.CIGR.CN" localSheetId="66">#REF!</definedName>
    <definedName name="GB.BAL.CIGR.CN" localSheetId="67">#REF!</definedName>
    <definedName name="GB.BAL.CIGR.CN" localSheetId="68">#REF!</definedName>
    <definedName name="GB.BAL.CIGR.CN" localSheetId="69">#REF!</definedName>
    <definedName name="GB.BAL.CIGR.CN" localSheetId="71">#REF!</definedName>
    <definedName name="GB.BAL.CIGR.CN" localSheetId="72">#REF!</definedName>
    <definedName name="GB.BAL.CIGR.CN" localSheetId="73">#REF!</definedName>
    <definedName name="GB.BAL.CIGR.CN" localSheetId="7">#REF!</definedName>
    <definedName name="GB.BAL.CIGR.CN" localSheetId="74">#REF!</definedName>
    <definedName name="GB.BAL.CIGR.CN" localSheetId="75">#REF!</definedName>
    <definedName name="GB.BAL.CIGR.CN" localSheetId="76">#REF!</definedName>
    <definedName name="GB.BAL.CIGR.CN" localSheetId="77">#REF!</definedName>
    <definedName name="GB.BAL.CIGR.CN" localSheetId="78">#REF!</definedName>
    <definedName name="GB.BAL.CIGR.CN" localSheetId="79">#REF!</definedName>
    <definedName name="GB.BAL.CIGR.CN" localSheetId="8">#REF!</definedName>
    <definedName name="GB.BAL.CIGR.CN" localSheetId="9">#REF!</definedName>
    <definedName name="GB.BAL.CIGR.CN">#REF!</definedName>
    <definedName name="GB.BAL.OVRL.CN" localSheetId="1">#REF!</definedName>
    <definedName name="GB.BAL.OVRL.CN" localSheetId="10">#REF!</definedName>
    <definedName name="GB.BAL.OVRL.CN" localSheetId="11">#REF!</definedName>
    <definedName name="GB.BAL.OVRL.CN" localSheetId="12">#REF!</definedName>
    <definedName name="GB.BAL.OVRL.CN" localSheetId="13">#REF!</definedName>
    <definedName name="GB.BAL.OVRL.CN" localSheetId="15">#REF!</definedName>
    <definedName name="GB.BAL.OVRL.CN" localSheetId="16">#REF!</definedName>
    <definedName name="GB.BAL.OVRL.CN" localSheetId="2">#REF!</definedName>
    <definedName name="GB.BAL.OVRL.CN" localSheetId="23">#REF!</definedName>
    <definedName name="GB.BAL.OVRL.CN" localSheetId="24">#REF!</definedName>
    <definedName name="GB.BAL.OVRL.CN" localSheetId="25">#REF!</definedName>
    <definedName name="GB.BAL.OVRL.CN" localSheetId="26">#REF!</definedName>
    <definedName name="GB.BAL.OVRL.CN" localSheetId="27">#REF!</definedName>
    <definedName name="GB.BAL.OVRL.CN" localSheetId="28">#REF!</definedName>
    <definedName name="GB.BAL.OVRL.CN" localSheetId="29">#REF!</definedName>
    <definedName name="GB.BAL.OVRL.CN" localSheetId="3">#REF!</definedName>
    <definedName name="GB.BAL.OVRL.CN" localSheetId="31">#REF!</definedName>
    <definedName name="GB.BAL.OVRL.CN" localSheetId="32">#REF!</definedName>
    <definedName name="GB.BAL.OVRL.CN" localSheetId="33">#REF!</definedName>
    <definedName name="GB.BAL.OVRL.CN" localSheetId="34">#REF!</definedName>
    <definedName name="GB.BAL.OVRL.CN" localSheetId="37">#REF!</definedName>
    <definedName name="GB.BAL.OVRL.CN" localSheetId="41">#REF!</definedName>
    <definedName name="GB.BAL.OVRL.CN" localSheetId="4">#REF!</definedName>
    <definedName name="GB.BAL.OVRL.CN" localSheetId="45">#REF!</definedName>
    <definedName name="GB.BAL.OVRL.CN" localSheetId="46">#REF!</definedName>
    <definedName name="GB.BAL.OVRL.CN" localSheetId="47">#REF!</definedName>
    <definedName name="GB.BAL.OVRL.CN" localSheetId="48">#REF!</definedName>
    <definedName name="GB.BAL.OVRL.CN" localSheetId="49">#REF!</definedName>
    <definedName name="GB.BAL.OVRL.CN" localSheetId="50">#REF!</definedName>
    <definedName name="GB.BAL.OVRL.CN" localSheetId="5">#REF!</definedName>
    <definedName name="GB.BAL.OVRL.CN" localSheetId="51">#REF!</definedName>
    <definedName name="GB.BAL.OVRL.CN" localSheetId="52">#REF!</definedName>
    <definedName name="GB.BAL.OVRL.CN" localSheetId="53">#REF!</definedName>
    <definedName name="GB.BAL.OVRL.CN" localSheetId="54">#REF!</definedName>
    <definedName name="GB.BAL.OVRL.CN" localSheetId="56">#REF!</definedName>
    <definedName name="GB.BAL.OVRL.CN" localSheetId="57">#REF!</definedName>
    <definedName name="GB.BAL.OVRL.CN" localSheetId="58">#REF!</definedName>
    <definedName name="GB.BAL.OVRL.CN" localSheetId="59">#REF!</definedName>
    <definedName name="GB.BAL.OVRL.CN" localSheetId="60">#REF!</definedName>
    <definedName name="GB.BAL.OVRL.CN" localSheetId="61">#REF!</definedName>
    <definedName name="GB.BAL.OVRL.CN" localSheetId="62">#REF!</definedName>
    <definedName name="GB.BAL.OVRL.CN" localSheetId="63">#REF!</definedName>
    <definedName name="GB.BAL.OVRL.CN" localSheetId="6">#REF!</definedName>
    <definedName name="GB.BAL.OVRL.CN" localSheetId="64">#REF!</definedName>
    <definedName name="GB.BAL.OVRL.CN" localSheetId="65">#REF!</definedName>
    <definedName name="GB.BAL.OVRL.CN" localSheetId="66">#REF!</definedName>
    <definedName name="GB.BAL.OVRL.CN" localSheetId="67">#REF!</definedName>
    <definedName name="GB.BAL.OVRL.CN" localSheetId="68">#REF!</definedName>
    <definedName name="GB.BAL.OVRL.CN" localSheetId="69">#REF!</definedName>
    <definedName name="GB.BAL.OVRL.CN" localSheetId="71">#REF!</definedName>
    <definedName name="GB.BAL.OVRL.CN" localSheetId="72">#REF!</definedName>
    <definedName name="GB.BAL.OVRL.CN" localSheetId="73">#REF!</definedName>
    <definedName name="GB.BAL.OVRL.CN" localSheetId="7">#REF!</definedName>
    <definedName name="GB.BAL.OVRL.CN" localSheetId="74">#REF!</definedName>
    <definedName name="GB.BAL.OVRL.CN" localSheetId="75">#REF!</definedName>
    <definedName name="GB.BAL.OVRL.CN" localSheetId="76">#REF!</definedName>
    <definedName name="GB.BAL.OVRL.CN" localSheetId="77">#REF!</definedName>
    <definedName name="GB.BAL.OVRL.CN" localSheetId="78">#REF!</definedName>
    <definedName name="GB.BAL.OVRL.CN" localSheetId="79">#REF!</definedName>
    <definedName name="GB.BAL.OVRL.CN" localSheetId="8">#REF!</definedName>
    <definedName name="GB.BAL.OVRL.CN" localSheetId="9">#REF!</definedName>
    <definedName name="GB.BAL.OVRL.CN">#REF!</definedName>
    <definedName name="GB.BAL.OVRX.CN" localSheetId="1">#REF!</definedName>
    <definedName name="GB.BAL.OVRX.CN" localSheetId="11">#REF!</definedName>
    <definedName name="GB.BAL.OVRX.CN" localSheetId="12">#REF!</definedName>
    <definedName name="GB.BAL.OVRX.CN" localSheetId="13">#REF!</definedName>
    <definedName name="GB.BAL.OVRX.CN" localSheetId="23">#REF!</definedName>
    <definedName name="GB.BAL.OVRX.CN" localSheetId="24">#REF!</definedName>
    <definedName name="GB.BAL.OVRX.CN" localSheetId="26">#REF!</definedName>
    <definedName name="GB.BAL.OVRX.CN" localSheetId="28">#REF!</definedName>
    <definedName name="GB.BAL.OVRX.CN" localSheetId="29">#REF!</definedName>
    <definedName name="GB.BAL.OVRX.CN" localSheetId="31">#REF!</definedName>
    <definedName name="GB.BAL.OVRX.CN" localSheetId="41">#REF!</definedName>
    <definedName name="GB.BAL.OVRX.CN" localSheetId="4">#REF!</definedName>
    <definedName name="GB.BAL.OVRX.CN" localSheetId="46">#REF!</definedName>
    <definedName name="GB.BAL.OVRX.CN" localSheetId="47">#REF!</definedName>
    <definedName name="GB.BAL.OVRX.CN" localSheetId="48">#REF!</definedName>
    <definedName name="GB.BAL.OVRX.CN" localSheetId="49">#REF!</definedName>
    <definedName name="GB.BAL.OVRX.CN" localSheetId="50">#REF!</definedName>
    <definedName name="GB.BAL.OVRX.CN" localSheetId="51">#REF!</definedName>
    <definedName name="GB.BAL.OVRX.CN" localSheetId="53">#REF!</definedName>
    <definedName name="GB.BAL.OVRX.CN" localSheetId="54">#REF!</definedName>
    <definedName name="GB.BAL.OVRX.CN" localSheetId="56">#REF!</definedName>
    <definedName name="GB.BAL.OVRX.CN" localSheetId="57">#REF!</definedName>
    <definedName name="GB.BAL.OVRX.CN" localSheetId="58">#REF!</definedName>
    <definedName name="GB.BAL.OVRX.CN" localSheetId="60">#REF!</definedName>
    <definedName name="GB.BAL.OVRX.CN" localSheetId="61">#REF!</definedName>
    <definedName name="GB.BAL.OVRX.CN" localSheetId="62">#REF!</definedName>
    <definedName name="GB.BAL.OVRX.CN" localSheetId="63">#REF!</definedName>
    <definedName name="GB.BAL.OVRX.CN" localSheetId="64">#REF!</definedName>
    <definedName name="GB.BAL.OVRX.CN" localSheetId="66">#REF!</definedName>
    <definedName name="GB.BAL.OVRX.CN" localSheetId="67">#REF!</definedName>
    <definedName name="GB.BAL.OVRX.CN" localSheetId="68">#REF!</definedName>
    <definedName name="GB.BAL.OVRX.CN" localSheetId="69">#REF!</definedName>
    <definedName name="GB.BAL.OVRX.CN" localSheetId="71">#REF!</definedName>
    <definedName name="GB.BAL.OVRX.CN" localSheetId="72">#REF!</definedName>
    <definedName name="GB.BAL.OVRX.CN" localSheetId="73">#REF!</definedName>
    <definedName name="GB.BAL.OVRX.CN">#REF!</definedName>
    <definedName name="GB.DOD.DMSY.CN" localSheetId="1">#REF!</definedName>
    <definedName name="GB.DOD.DMSY.CN" localSheetId="11">#REF!</definedName>
    <definedName name="GB.DOD.DMSY.CN" localSheetId="12">#REF!</definedName>
    <definedName name="GB.DOD.DMSY.CN" localSheetId="13">#REF!</definedName>
    <definedName name="GB.DOD.DMSY.CN" localSheetId="23">#REF!</definedName>
    <definedName name="GB.DOD.DMSY.CN" localSheetId="24">#REF!</definedName>
    <definedName name="GB.DOD.DMSY.CN" localSheetId="26">#REF!</definedName>
    <definedName name="GB.DOD.DMSY.CN" localSheetId="28">#REF!</definedName>
    <definedName name="GB.DOD.DMSY.CN" localSheetId="29">#REF!</definedName>
    <definedName name="GB.DOD.DMSY.CN" localSheetId="31">#REF!</definedName>
    <definedName name="GB.DOD.DMSY.CN" localSheetId="41">#REF!</definedName>
    <definedName name="GB.DOD.DMSY.CN" localSheetId="4">#REF!</definedName>
    <definedName name="GB.DOD.DMSY.CN" localSheetId="46">#REF!</definedName>
    <definedName name="GB.DOD.DMSY.CN" localSheetId="47">#REF!</definedName>
    <definedName name="GB.DOD.DMSY.CN" localSheetId="48">#REF!</definedName>
    <definedName name="GB.DOD.DMSY.CN" localSheetId="49">#REF!</definedName>
    <definedName name="GB.DOD.DMSY.CN" localSheetId="50">#REF!</definedName>
    <definedName name="GB.DOD.DMSY.CN" localSheetId="51">#REF!</definedName>
    <definedName name="GB.DOD.DMSY.CN" localSheetId="53">#REF!</definedName>
    <definedName name="GB.DOD.DMSY.CN" localSheetId="54">#REF!</definedName>
    <definedName name="GB.DOD.DMSY.CN" localSheetId="56">#REF!</definedName>
    <definedName name="GB.DOD.DMSY.CN" localSheetId="57">#REF!</definedName>
    <definedName name="GB.DOD.DMSY.CN" localSheetId="58">#REF!</definedName>
    <definedName name="GB.DOD.DMSY.CN" localSheetId="60">#REF!</definedName>
    <definedName name="GB.DOD.DMSY.CN" localSheetId="61">#REF!</definedName>
    <definedName name="GB.DOD.DMSY.CN" localSheetId="62">#REF!</definedName>
    <definedName name="GB.DOD.DMSY.CN" localSheetId="63">#REF!</definedName>
    <definedName name="GB.DOD.DMSY.CN" localSheetId="64">#REF!</definedName>
    <definedName name="GB.DOD.DMSY.CN" localSheetId="66">#REF!</definedName>
    <definedName name="GB.DOD.DMSY.CN" localSheetId="67">#REF!</definedName>
    <definedName name="GB.DOD.DMSY.CN" localSheetId="68">#REF!</definedName>
    <definedName name="GB.DOD.DMSY.CN" localSheetId="69">#REF!</definedName>
    <definedName name="GB.DOD.DMSY.CN" localSheetId="71">#REF!</definedName>
    <definedName name="GB.DOD.DMSY.CN" localSheetId="72">#REF!</definedName>
    <definedName name="GB.DOD.DMSY.CN" localSheetId="73">#REF!</definedName>
    <definedName name="GB.DOD.DMSY.CN">#REF!</definedName>
    <definedName name="GB.DOD.DNMS.CN" localSheetId="1">#REF!</definedName>
    <definedName name="GB.DOD.DNMS.CN" localSheetId="11">#REF!</definedName>
    <definedName name="GB.DOD.DNMS.CN" localSheetId="12">#REF!</definedName>
    <definedName name="GB.DOD.DNMS.CN" localSheetId="13">#REF!</definedName>
    <definedName name="GB.DOD.DNMS.CN" localSheetId="23">#REF!</definedName>
    <definedName name="GB.DOD.DNMS.CN" localSheetId="24">#REF!</definedName>
    <definedName name="GB.DOD.DNMS.CN" localSheetId="26">#REF!</definedName>
    <definedName name="GB.DOD.DNMS.CN" localSheetId="28">#REF!</definedName>
    <definedName name="GB.DOD.DNMS.CN" localSheetId="29">#REF!</definedName>
    <definedName name="GB.DOD.DNMS.CN" localSheetId="31">#REF!</definedName>
    <definedName name="GB.DOD.DNMS.CN" localSheetId="41">#REF!</definedName>
    <definedName name="GB.DOD.DNMS.CN" localSheetId="4">#REF!</definedName>
    <definedName name="GB.DOD.DNMS.CN" localSheetId="46">#REF!</definedName>
    <definedName name="GB.DOD.DNMS.CN" localSheetId="47">#REF!</definedName>
    <definedName name="GB.DOD.DNMS.CN" localSheetId="48">#REF!</definedName>
    <definedName name="GB.DOD.DNMS.CN" localSheetId="49">#REF!</definedName>
    <definedName name="GB.DOD.DNMS.CN" localSheetId="50">#REF!</definedName>
    <definedName name="GB.DOD.DNMS.CN" localSheetId="51">#REF!</definedName>
    <definedName name="GB.DOD.DNMS.CN" localSheetId="53">#REF!</definedName>
    <definedName name="GB.DOD.DNMS.CN" localSheetId="54">#REF!</definedName>
    <definedName name="GB.DOD.DNMS.CN" localSheetId="56">#REF!</definedName>
    <definedName name="GB.DOD.DNMS.CN" localSheetId="57">#REF!</definedName>
    <definedName name="GB.DOD.DNMS.CN" localSheetId="58">#REF!</definedName>
    <definedName name="GB.DOD.DNMS.CN" localSheetId="60">#REF!</definedName>
    <definedName name="GB.DOD.DNMS.CN" localSheetId="61">#REF!</definedName>
    <definedName name="GB.DOD.DNMS.CN" localSheetId="62">#REF!</definedName>
    <definedName name="GB.DOD.DNMS.CN" localSheetId="63">#REF!</definedName>
    <definedName name="GB.DOD.DNMS.CN" localSheetId="64">#REF!</definedName>
    <definedName name="GB.DOD.DNMS.CN" localSheetId="66">#REF!</definedName>
    <definedName name="GB.DOD.DNMS.CN" localSheetId="67">#REF!</definedName>
    <definedName name="GB.DOD.DNMS.CN" localSheetId="68">#REF!</definedName>
    <definedName name="GB.DOD.DNMS.CN" localSheetId="69">#REF!</definedName>
    <definedName name="GB.DOD.DNMS.CN" localSheetId="71">#REF!</definedName>
    <definedName name="GB.DOD.DNMS.CN" localSheetId="72">#REF!</definedName>
    <definedName name="GB.DOD.DNMS.CN" localSheetId="73">#REF!</definedName>
    <definedName name="GB.DOD.DNMS.CN">#REF!</definedName>
    <definedName name="GB.DOD.FRGN.CD" localSheetId="1">#REF!</definedName>
    <definedName name="GB.DOD.FRGN.CD" localSheetId="11">#REF!</definedName>
    <definedName name="GB.DOD.FRGN.CD" localSheetId="12">#REF!</definedName>
    <definedName name="GB.DOD.FRGN.CD" localSheetId="13">#REF!</definedName>
    <definedName name="GB.DOD.FRGN.CD" localSheetId="23">#REF!</definedName>
    <definedName name="GB.DOD.FRGN.CD" localSheetId="24">#REF!</definedName>
    <definedName name="GB.DOD.FRGN.CD" localSheetId="26">#REF!</definedName>
    <definedName name="GB.DOD.FRGN.CD" localSheetId="28">#REF!</definedName>
    <definedName name="GB.DOD.FRGN.CD" localSheetId="29">#REF!</definedName>
    <definedName name="GB.DOD.FRGN.CD" localSheetId="31">#REF!</definedName>
    <definedName name="GB.DOD.FRGN.CD" localSheetId="41">#REF!</definedName>
    <definedName name="GB.DOD.FRGN.CD" localSheetId="4">#REF!</definedName>
    <definedName name="GB.DOD.FRGN.CD" localSheetId="46">#REF!</definedName>
    <definedName name="GB.DOD.FRGN.CD" localSheetId="47">#REF!</definedName>
    <definedName name="GB.DOD.FRGN.CD" localSheetId="48">#REF!</definedName>
    <definedName name="GB.DOD.FRGN.CD" localSheetId="49">#REF!</definedName>
    <definedName name="GB.DOD.FRGN.CD" localSheetId="50">#REF!</definedName>
    <definedName name="GB.DOD.FRGN.CD" localSheetId="51">#REF!</definedName>
    <definedName name="GB.DOD.FRGN.CD" localSheetId="53">#REF!</definedName>
    <definedName name="GB.DOD.FRGN.CD" localSheetId="54">#REF!</definedName>
    <definedName name="GB.DOD.FRGN.CD" localSheetId="56">#REF!</definedName>
    <definedName name="GB.DOD.FRGN.CD" localSheetId="57">#REF!</definedName>
    <definedName name="GB.DOD.FRGN.CD" localSheetId="58">#REF!</definedName>
    <definedName name="GB.DOD.FRGN.CD" localSheetId="60">#REF!</definedName>
    <definedName name="GB.DOD.FRGN.CD" localSheetId="61">#REF!</definedName>
    <definedName name="GB.DOD.FRGN.CD" localSheetId="62">#REF!</definedName>
    <definedName name="GB.DOD.FRGN.CD" localSheetId="63">#REF!</definedName>
    <definedName name="GB.DOD.FRGN.CD" localSheetId="64">#REF!</definedName>
    <definedName name="GB.DOD.FRGN.CD" localSheetId="66">#REF!</definedName>
    <definedName name="GB.DOD.FRGN.CD" localSheetId="67">#REF!</definedName>
    <definedName name="GB.DOD.FRGN.CD" localSheetId="68">#REF!</definedName>
    <definedName name="GB.DOD.FRGN.CD" localSheetId="69">#REF!</definedName>
    <definedName name="GB.DOD.FRGN.CD" localSheetId="71">#REF!</definedName>
    <definedName name="GB.DOD.FRGN.CD" localSheetId="72">#REF!</definedName>
    <definedName name="GB.DOD.FRGN.CD" localSheetId="73">#REF!</definedName>
    <definedName name="GB.DOD.FRGN.CD">#REF!</definedName>
    <definedName name="GB.DOD.FRGN.CN" localSheetId="1">#REF!</definedName>
    <definedName name="GB.DOD.FRGN.CN" localSheetId="11">#REF!</definedName>
    <definedName name="GB.DOD.FRGN.CN" localSheetId="12">#REF!</definedName>
    <definedName name="GB.DOD.FRGN.CN" localSheetId="13">#REF!</definedName>
    <definedName name="GB.DOD.FRGN.CN" localSheetId="23">#REF!</definedName>
    <definedName name="GB.DOD.FRGN.CN" localSheetId="24">#REF!</definedName>
    <definedName name="GB.DOD.FRGN.CN" localSheetId="26">#REF!</definedName>
    <definedName name="GB.DOD.FRGN.CN" localSheetId="28">#REF!</definedName>
    <definedName name="GB.DOD.FRGN.CN" localSheetId="29">#REF!</definedName>
    <definedName name="GB.DOD.FRGN.CN" localSheetId="31">#REF!</definedName>
    <definedName name="GB.DOD.FRGN.CN" localSheetId="41">#REF!</definedName>
    <definedName name="GB.DOD.FRGN.CN" localSheetId="4">#REF!</definedName>
    <definedName name="GB.DOD.FRGN.CN" localSheetId="46">#REF!</definedName>
    <definedName name="GB.DOD.FRGN.CN" localSheetId="47">#REF!</definedName>
    <definedName name="GB.DOD.FRGN.CN" localSheetId="48">#REF!</definedName>
    <definedName name="GB.DOD.FRGN.CN" localSheetId="49">#REF!</definedName>
    <definedName name="GB.DOD.FRGN.CN" localSheetId="50">#REF!</definedName>
    <definedName name="GB.DOD.FRGN.CN" localSheetId="51">#REF!</definedName>
    <definedName name="GB.DOD.FRGN.CN" localSheetId="53">#REF!</definedName>
    <definedName name="GB.DOD.FRGN.CN" localSheetId="54">#REF!</definedName>
    <definedName name="GB.DOD.FRGN.CN" localSheetId="56">#REF!</definedName>
    <definedName name="GB.DOD.FRGN.CN" localSheetId="57">#REF!</definedName>
    <definedName name="GB.DOD.FRGN.CN" localSheetId="58">#REF!</definedName>
    <definedName name="GB.DOD.FRGN.CN" localSheetId="60">#REF!</definedName>
    <definedName name="GB.DOD.FRGN.CN" localSheetId="61">#REF!</definedName>
    <definedName name="GB.DOD.FRGN.CN" localSheetId="62">#REF!</definedName>
    <definedName name="GB.DOD.FRGN.CN" localSheetId="63">#REF!</definedName>
    <definedName name="GB.DOD.FRGN.CN" localSheetId="64">#REF!</definedName>
    <definedName name="GB.DOD.FRGN.CN" localSheetId="66">#REF!</definedName>
    <definedName name="GB.DOD.FRGN.CN" localSheetId="67">#REF!</definedName>
    <definedName name="GB.DOD.FRGN.CN" localSheetId="68">#REF!</definedName>
    <definedName name="GB.DOD.FRGN.CN" localSheetId="69">#REF!</definedName>
    <definedName name="GB.DOD.FRGN.CN" localSheetId="71">#REF!</definedName>
    <definedName name="GB.DOD.FRGN.CN" localSheetId="72">#REF!</definedName>
    <definedName name="GB.DOD.FRGN.CN" localSheetId="73">#REF!</definedName>
    <definedName name="GB.DOD.FRGN.CN">#REF!</definedName>
    <definedName name="GB.DOD.TOTL.CN" localSheetId="1">#REF!</definedName>
    <definedName name="GB.DOD.TOTL.CN" localSheetId="11">#REF!</definedName>
    <definedName name="GB.DOD.TOTL.CN" localSheetId="12">#REF!</definedName>
    <definedName name="GB.DOD.TOTL.CN" localSheetId="13">#REF!</definedName>
    <definedName name="GB.DOD.TOTL.CN" localSheetId="23">#REF!</definedName>
    <definedName name="GB.DOD.TOTL.CN" localSheetId="24">#REF!</definedName>
    <definedName name="GB.DOD.TOTL.CN" localSheetId="26">#REF!</definedName>
    <definedName name="GB.DOD.TOTL.CN" localSheetId="28">#REF!</definedName>
    <definedName name="GB.DOD.TOTL.CN" localSheetId="29">#REF!</definedName>
    <definedName name="GB.DOD.TOTL.CN" localSheetId="31">#REF!</definedName>
    <definedName name="GB.DOD.TOTL.CN" localSheetId="41">#REF!</definedName>
    <definedName name="GB.DOD.TOTL.CN" localSheetId="4">#REF!</definedName>
    <definedName name="GB.DOD.TOTL.CN" localSheetId="46">#REF!</definedName>
    <definedName name="GB.DOD.TOTL.CN" localSheetId="47">#REF!</definedName>
    <definedName name="GB.DOD.TOTL.CN" localSheetId="48">#REF!</definedName>
    <definedName name="GB.DOD.TOTL.CN" localSheetId="49">#REF!</definedName>
    <definedName name="GB.DOD.TOTL.CN" localSheetId="50">#REF!</definedName>
    <definedName name="GB.DOD.TOTL.CN" localSheetId="51">#REF!</definedName>
    <definedName name="GB.DOD.TOTL.CN" localSheetId="53">#REF!</definedName>
    <definedName name="GB.DOD.TOTL.CN" localSheetId="54">#REF!</definedName>
    <definedName name="GB.DOD.TOTL.CN" localSheetId="56">#REF!</definedName>
    <definedName name="GB.DOD.TOTL.CN" localSheetId="57">#REF!</definedName>
    <definedName name="GB.DOD.TOTL.CN" localSheetId="58">#REF!</definedName>
    <definedName name="GB.DOD.TOTL.CN" localSheetId="60">#REF!</definedName>
    <definedName name="GB.DOD.TOTL.CN" localSheetId="61">#REF!</definedName>
    <definedName name="GB.DOD.TOTL.CN" localSheetId="62">#REF!</definedName>
    <definedName name="GB.DOD.TOTL.CN" localSheetId="63">#REF!</definedName>
    <definedName name="GB.DOD.TOTL.CN" localSheetId="64">#REF!</definedName>
    <definedName name="GB.DOD.TOTL.CN" localSheetId="66">#REF!</definedName>
    <definedName name="GB.DOD.TOTL.CN" localSheetId="67">#REF!</definedName>
    <definedName name="GB.DOD.TOTL.CN" localSheetId="68">#REF!</definedName>
    <definedName name="GB.DOD.TOTL.CN" localSheetId="69">#REF!</definedName>
    <definedName name="GB.DOD.TOTL.CN" localSheetId="71">#REF!</definedName>
    <definedName name="GB.DOD.TOTL.CN" localSheetId="72">#REF!</definedName>
    <definedName name="GB.DOD.TOTL.CN" localSheetId="73">#REF!</definedName>
    <definedName name="GB.DOD.TOTL.CN">#REF!</definedName>
    <definedName name="GB.FIN.ABRD.CN" localSheetId="1">#REF!</definedName>
    <definedName name="GB.FIN.ABRD.CN" localSheetId="11">#REF!</definedName>
    <definedName name="GB.FIN.ABRD.CN" localSheetId="12">#REF!</definedName>
    <definedName name="GB.FIN.ABRD.CN" localSheetId="13">#REF!</definedName>
    <definedName name="GB.FIN.ABRD.CN" localSheetId="23">#REF!</definedName>
    <definedName name="GB.FIN.ABRD.CN" localSheetId="24">#REF!</definedName>
    <definedName name="GB.FIN.ABRD.CN" localSheetId="26">#REF!</definedName>
    <definedName name="GB.FIN.ABRD.CN" localSheetId="28">#REF!</definedName>
    <definedName name="GB.FIN.ABRD.CN" localSheetId="29">#REF!</definedName>
    <definedName name="GB.FIN.ABRD.CN" localSheetId="31">#REF!</definedName>
    <definedName name="GB.FIN.ABRD.CN" localSheetId="41">#REF!</definedName>
    <definedName name="GB.FIN.ABRD.CN" localSheetId="4">#REF!</definedName>
    <definedName name="GB.FIN.ABRD.CN" localSheetId="46">#REF!</definedName>
    <definedName name="GB.FIN.ABRD.CN" localSheetId="47">#REF!</definedName>
    <definedName name="GB.FIN.ABRD.CN" localSheetId="48">#REF!</definedName>
    <definedName name="GB.FIN.ABRD.CN" localSheetId="49">#REF!</definedName>
    <definedName name="GB.FIN.ABRD.CN" localSheetId="50">#REF!</definedName>
    <definedName name="GB.FIN.ABRD.CN" localSheetId="51">#REF!</definedName>
    <definedName name="GB.FIN.ABRD.CN" localSheetId="53">#REF!</definedName>
    <definedName name="GB.FIN.ABRD.CN" localSheetId="54">#REF!</definedName>
    <definedName name="GB.FIN.ABRD.CN" localSheetId="56">#REF!</definedName>
    <definedName name="GB.FIN.ABRD.CN" localSheetId="57">#REF!</definedName>
    <definedName name="GB.FIN.ABRD.CN" localSheetId="58">#REF!</definedName>
    <definedName name="GB.FIN.ABRD.CN" localSheetId="60">#REF!</definedName>
    <definedName name="GB.FIN.ABRD.CN" localSheetId="61">#REF!</definedName>
    <definedName name="GB.FIN.ABRD.CN" localSheetId="62">#REF!</definedName>
    <definedName name="GB.FIN.ABRD.CN" localSheetId="63">#REF!</definedName>
    <definedName name="GB.FIN.ABRD.CN" localSheetId="64">#REF!</definedName>
    <definedName name="GB.FIN.ABRD.CN" localSheetId="66">#REF!</definedName>
    <definedName name="GB.FIN.ABRD.CN" localSheetId="67">#REF!</definedName>
    <definedName name="GB.FIN.ABRD.CN" localSheetId="68">#REF!</definedName>
    <definedName name="GB.FIN.ABRD.CN" localSheetId="69">#REF!</definedName>
    <definedName name="GB.FIN.ABRD.CN" localSheetId="71">#REF!</definedName>
    <definedName name="GB.FIN.ABRD.CN" localSheetId="72">#REF!</definedName>
    <definedName name="GB.FIN.ABRD.CN" localSheetId="73">#REF!</definedName>
    <definedName name="GB.FIN.ABRD.CN">#REF!</definedName>
    <definedName name="GB.FIN.DMSY.CN" localSheetId="1">#REF!</definedName>
    <definedName name="GB.FIN.DMSY.CN" localSheetId="11">#REF!</definedName>
    <definedName name="GB.FIN.DMSY.CN" localSheetId="12">#REF!</definedName>
    <definedName name="GB.FIN.DMSY.CN" localSheetId="13">#REF!</definedName>
    <definedName name="GB.FIN.DMSY.CN" localSheetId="23">#REF!</definedName>
    <definedName name="GB.FIN.DMSY.CN" localSheetId="24">#REF!</definedName>
    <definedName name="GB.FIN.DMSY.CN" localSheetId="26">#REF!</definedName>
    <definedName name="GB.FIN.DMSY.CN" localSheetId="28">#REF!</definedName>
    <definedName name="GB.FIN.DMSY.CN" localSheetId="29">#REF!</definedName>
    <definedName name="GB.FIN.DMSY.CN" localSheetId="31">#REF!</definedName>
    <definedName name="GB.FIN.DMSY.CN" localSheetId="41">#REF!</definedName>
    <definedName name="GB.FIN.DMSY.CN" localSheetId="4">#REF!</definedName>
    <definedName name="GB.FIN.DMSY.CN" localSheetId="46">#REF!</definedName>
    <definedName name="GB.FIN.DMSY.CN" localSheetId="47">#REF!</definedName>
    <definedName name="GB.FIN.DMSY.CN" localSheetId="48">#REF!</definedName>
    <definedName name="GB.FIN.DMSY.CN" localSheetId="49">#REF!</definedName>
    <definedName name="GB.FIN.DMSY.CN" localSheetId="50">#REF!</definedName>
    <definedName name="GB.FIN.DMSY.CN" localSheetId="51">#REF!</definedName>
    <definedName name="GB.FIN.DMSY.CN" localSheetId="53">#REF!</definedName>
    <definedName name="GB.FIN.DMSY.CN" localSheetId="54">#REF!</definedName>
    <definedName name="GB.FIN.DMSY.CN" localSheetId="56">#REF!</definedName>
    <definedName name="GB.FIN.DMSY.CN" localSheetId="57">#REF!</definedName>
    <definedName name="GB.FIN.DMSY.CN" localSheetId="58">#REF!</definedName>
    <definedName name="GB.FIN.DMSY.CN" localSheetId="60">#REF!</definedName>
    <definedName name="GB.FIN.DMSY.CN" localSheetId="61">#REF!</definedName>
    <definedName name="GB.FIN.DMSY.CN" localSheetId="62">#REF!</definedName>
    <definedName name="GB.FIN.DMSY.CN" localSheetId="63">#REF!</definedName>
    <definedName name="GB.FIN.DMSY.CN" localSheetId="64">#REF!</definedName>
    <definedName name="GB.FIN.DMSY.CN" localSheetId="66">#REF!</definedName>
    <definedName name="GB.FIN.DMSY.CN" localSheetId="67">#REF!</definedName>
    <definedName name="GB.FIN.DMSY.CN" localSheetId="68">#REF!</definedName>
    <definedName name="GB.FIN.DMSY.CN" localSheetId="69">#REF!</definedName>
    <definedName name="GB.FIN.DMSY.CN" localSheetId="71">#REF!</definedName>
    <definedName name="GB.FIN.DMSY.CN" localSheetId="72">#REF!</definedName>
    <definedName name="GB.FIN.DMSY.CN" localSheetId="73">#REF!</definedName>
    <definedName name="GB.FIN.DMSY.CN">#REF!</definedName>
    <definedName name="GB.FIN.DNMS.CN" localSheetId="1">#REF!</definedName>
    <definedName name="GB.FIN.DNMS.CN" localSheetId="11">#REF!</definedName>
    <definedName name="GB.FIN.DNMS.CN" localSheetId="12">#REF!</definedName>
    <definedName name="GB.FIN.DNMS.CN" localSheetId="13">#REF!</definedName>
    <definedName name="GB.FIN.DNMS.CN" localSheetId="23">#REF!</definedName>
    <definedName name="GB.FIN.DNMS.CN" localSheetId="24">#REF!</definedName>
    <definedName name="GB.FIN.DNMS.CN" localSheetId="26">#REF!</definedName>
    <definedName name="GB.FIN.DNMS.CN" localSheetId="28">#REF!</definedName>
    <definedName name="GB.FIN.DNMS.CN" localSheetId="29">#REF!</definedName>
    <definedName name="GB.FIN.DNMS.CN" localSheetId="31">#REF!</definedName>
    <definedName name="GB.FIN.DNMS.CN" localSheetId="41">#REF!</definedName>
    <definedName name="GB.FIN.DNMS.CN" localSheetId="4">#REF!</definedName>
    <definedName name="GB.FIN.DNMS.CN" localSheetId="46">#REF!</definedName>
    <definedName name="GB.FIN.DNMS.CN" localSheetId="47">#REF!</definedName>
    <definedName name="GB.FIN.DNMS.CN" localSheetId="48">#REF!</definedName>
    <definedName name="GB.FIN.DNMS.CN" localSheetId="49">#REF!</definedName>
    <definedName name="GB.FIN.DNMS.CN" localSheetId="50">#REF!</definedName>
    <definedName name="GB.FIN.DNMS.CN" localSheetId="51">#REF!</definedName>
    <definedName name="GB.FIN.DNMS.CN" localSheetId="53">#REF!</definedName>
    <definedName name="GB.FIN.DNMS.CN" localSheetId="54">#REF!</definedName>
    <definedName name="GB.FIN.DNMS.CN" localSheetId="56">#REF!</definedName>
    <definedName name="GB.FIN.DNMS.CN" localSheetId="57">#REF!</definedName>
    <definedName name="GB.FIN.DNMS.CN" localSheetId="58">#REF!</definedName>
    <definedName name="GB.FIN.DNMS.CN" localSheetId="60">#REF!</definedName>
    <definedName name="GB.FIN.DNMS.CN" localSheetId="61">#REF!</definedName>
    <definedName name="GB.FIN.DNMS.CN" localSheetId="62">#REF!</definedName>
    <definedName name="GB.FIN.DNMS.CN" localSheetId="63">#REF!</definedName>
    <definedName name="GB.FIN.DNMS.CN" localSheetId="64">#REF!</definedName>
    <definedName name="GB.FIN.DNMS.CN" localSheetId="66">#REF!</definedName>
    <definedName name="GB.FIN.DNMS.CN" localSheetId="67">#REF!</definedName>
    <definedName name="GB.FIN.DNMS.CN" localSheetId="68">#REF!</definedName>
    <definedName name="GB.FIN.DNMS.CN" localSheetId="69">#REF!</definedName>
    <definedName name="GB.FIN.DNMS.CN" localSheetId="71">#REF!</definedName>
    <definedName name="GB.FIN.DNMS.CN" localSheetId="72">#REF!</definedName>
    <definedName name="GB.FIN.DNMS.CN" localSheetId="73">#REF!</definedName>
    <definedName name="GB.FIN.DNMS.CN">#REF!</definedName>
    <definedName name="GB.FIN.IKFR.CN" localSheetId="1">#REF!</definedName>
    <definedName name="GB.FIN.IKFR.CN" localSheetId="11">#REF!</definedName>
    <definedName name="GB.FIN.IKFR.CN" localSheetId="12">#REF!</definedName>
    <definedName name="GB.FIN.IKFR.CN" localSheetId="13">#REF!</definedName>
    <definedName name="GB.FIN.IKFR.CN" localSheetId="23">#REF!</definedName>
    <definedName name="GB.FIN.IKFR.CN" localSheetId="24">#REF!</definedName>
    <definedName name="GB.FIN.IKFR.CN" localSheetId="26">#REF!</definedName>
    <definedName name="GB.FIN.IKFR.CN" localSheetId="28">#REF!</definedName>
    <definedName name="GB.FIN.IKFR.CN" localSheetId="29">#REF!</definedName>
    <definedName name="GB.FIN.IKFR.CN" localSheetId="31">#REF!</definedName>
    <definedName name="GB.FIN.IKFR.CN" localSheetId="41">#REF!</definedName>
    <definedName name="GB.FIN.IKFR.CN" localSheetId="4">#REF!</definedName>
    <definedName name="GB.FIN.IKFR.CN" localSheetId="46">#REF!</definedName>
    <definedName name="GB.FIN.IKFR.CN" localSheetId="47">#REF!</definedName>
    <definedName name="GB.FIN.IKFR.CN" localSheetId="48">#REF!</definedName>
    <definedName name="GB.FIN.IKFR.CN" localSheetId="49">#REF!</definedName>
    <definedName name="GB.FIN.IKFR.CN" localSheetId="50">#REF!</definedName>
    <definedName name="GB.FIN.IKFR.CN" localSheetId="51">#REF!</definedName>
    <definedName name="GB.FIN.IKFR.CN" localSheetId="53">#REF!</definedName>
    <definedName name="GB.FIN.IKFR.CN" localSheetId="54">#REF!</definedName>
    <definedName name="GB.FIN.IKFR.CN" localSheetId="56">#REF!</definedName>
    <definedName name="GB.FIN.IKFR.CN" localSheetId="57">#REF!</definedName>
    <definedName name="GB.FIN.IKFR.CN" localSheetId="58">#REF!</definedName>
    <definedName name="GB.FIN.IKFR.CN" localSheetId="60">#REF!</definedName>
    <definedName name="GB.FIN.IKFR.CN" localSheetId="61">#REF!</definedName>
    <definedName name="GB.FIN.IKFR.CN" localSheetId="62">#REF!</definedName>
    <definedName name="GB.FIN.IKFR.CN" localSheetId="63">#REF!</definedName>
    <definedName name="GB.FIN.IKFR.CN" localSheetId="64">#REF!</definedName>
    <definedName name="GB.FIN.IKFR.CN" localSheetId="66">#REF!</definedName>
    <definedName name="GB.FIN.IKFR.CN" localSheetId="67">#REF!</definedName>
    <definedName name="GB.FIN.IKFR.CN" localSheetId="68">#REF!</definedName>
    <definedName name="GB.FIN.IKFR.CN" localSheetId="69">#REF!</definedName>
    <definedName name="GB.FIN.IKFR.CN" localSheetId="71">#REF!</definedName>
    <definedName name="GB.FIN.IKFR.CN" localSheetId="72">#REF!</definedName>
    <definedName name="GB.FIN.IKFR.CN" localSheetId="73">#REF!</definedName>
    <definedName name="GB.FIN.IKFR.CN">#REF!</definedName>
    <definedName name="GB.GRT.KFRN.CN" localSheetId="1">#REF!</definedName>
    <definedName name="GB.GRT.KFRN.CN" localSheetId="11">#REF!</definedName>
    <definedName name="GB.GRT.KFRN.CN" localSheetId="12">#REF!</definedName>
    <definedName name="GB.GRT.KFRN.CN" localSheetId="13">#REF!</definedName>
    <definedName name="GB.GRT.KFRN.CN" localSheetId="23">#REF!</definedName>
    <definedName name="GB.GRT.KFRN.CN" localSheetId="24">#REF!</definedName>
    <definedName name="GB.GRT.KFRN.CN" localSheetId="26">#REF!</definedName>
    <definedName name="GB.GRT.KFRN.CN" localSheetId="28">#REF!</definedName>
    <definedName name="GB.GRT.KFRN.CN" localSheetId="29">#REF!</definedName>
    <definedName name="GB.GRT.KFRN.CN" localSheetId="31">#REF!</definedName>
    <definedName name="GB.GRT.KFRN.CN" localSheetId="41">#REF!</definedName>
    <definedName name="GB.GRT.KFRN.CN" localSheetId="4">#REF!</definedName>
    <definedName name="GB.GRT.KFRN.CN" localSheetId="46">#REF!</definedName>
    <definedName name="GB.GRT.KFRN.CN" localSheetId="47">#REF!</definedName>
    <definedName name="GB.GRT.KFRN.CN" localSheetId="48">#REF!</definedName>
    <definedName name="GB.GRT.KFRN.CN" localSheetId="49">#REF!</definedName>
    <definedName name="GB.GRT.KFRN.CN" localSheetId="50">#REF!</definedName>
    <definedName name="GB.GRT.KFRN.CN" localSheetId="51">#REF!</definedName>
    <definedName name="GB.GRT.KFRN.CN" localSheetId="53">#REF!</definedName>
    <definedName name="GB.GRT.KFRN.CN" localSheetId="54">#REF!</definedName>
    <definedName name="GB.GRT.KFRN.CN" localSheetId="56">#REF!</definedName>
    <definedName name="GB.GRT.KFRN.CN" localSheetId="57">#REF!</definedName>
    <definedName name="GB.GRT.KFRN.CN" localSheetId="58">#REF!</definedName>
    <definedName name="GB.GRT.KFRN.CN" localSheetId="60">#REF!</definedName>
    <definedName name="GB.GRT.KFRN.CN" localSheetId="61">#REF!</definedName>
    <definedName name="GB.GRT.KFRN.CN" localSheetId="62">#REF!</definedName>
    <definedName name="GB.GRT.KFRN.CN" localSheetId="63">#REF!</definedName>
    <definedName name="GB.GRT.KFRN.CN" localSheetId="64">#REF!</definedName>
    <definedName name="GB.GRT.KFRN.CN" localSheetId="66">#REF!</definedName>
    <definedName name="GB.GRT.KFRN.CN" localSheetId="67">#REF!</definedName>
    <definedName name="GB.GRT.KFRN.CN" localSheetId="68">#REF!</definedName>
    <definedName name="GB.GRT.KFRN.CN" localSheetId="69">#REF!</definedName>
    <definedName name="GB.GRT.KFRN.CN" localSheetId="71">#REF!</definedName>
    <definedName name="GB.GRT.KFRN.CN" localSheetId="72">#REF!</definedName>
    <definedName name="GB.GRT.KFRN.CN" localSheetId="73">#REF!</definedName>
    <definedName name="GB.GRT.KFRN.CN">#REF!</definedName>
    <definedName name="GB.GRT.TOTL.CN" localSheetId="1">#REF!</definedName>
    <definedName name="GB.GRT.TOTL.CN" localSheetId="11">#REF!</definedName>
    <definedName name="GB.GRT.TOTL.CN" localSheetId="12">#REF!</definedName>
    <definedName name="GB.GRT.TOTL.CN" localSheetId="13">#REF!</definedName>
    <definedName name="GB.GRT.TOTL.CN" localSheetId="23">#REF!</definedName>
    <definedName name="GB.GRT.TOTL.CN" localSheetId="24">#REF!</definedName>
    <definedName name="GB.GRT.TOTL.CN" localSheetId="26">#REF!</definedName>
    <definedName name="GB.GRT.TOTL.CN" localSheetId="28">#REF!</definedName>
    <definedName name="GB.GRT.TOTL.CN" localSheetId="29">#REF!</definedName>
    <definedName name="GB.GRT.TOTL.CN" localSheetId="31">#REF!</definedName>
    <definedName name="GB.GRT.TOTL.CN" localSheetId="41">#REF!</definedName>
    <definedName name="GB.GRT.TOTL.CN" localSheetId="4">#REF!</definedName>
    <definedName name="GB.GRT.TOTL.CN" localSheetId="46">#REF!</definedName>
    <definedName name="GB.GRT.TOTL.CN" localSheetId="47">#REF!</definedName>
    <definedName name="GB.GRT.TOTL.CN" localSheetId="48">#REF!</definedName>
    <definedName name="GB.GRT.TOTL.CN" localSheetId="49">#REF!</definedName>
    <definedName name="GB.GRT.TOTL.CN" localSheetId="50">#REF!</definedName>
    <definedName name="GB.GRT.TOTL.CN" localSheetId="51">#REF!</definedName>
    <definedName name="GB.GRT.TOTL.CN" localSheetId="53">#REF!</definedName>
    <definedName name="GB.GRT.TOTL.CN" localSheetId="54">#REF!</definedName>
    <definedName name="GB.GRT.TOTL.CN" localSheetId="56">#REF!</definedName>
    <definedName name="GB.GRT.TOTL.CN" localSheetId="57">#REF!</definedName>
    <definedName name="GB.GRT.TOTL.CN" localSheetId="58">#REF!</definedName>
    <definedName name="GB.GRT.TOTL.CN" localSheetId="60">#REF!</definedName>
    <definedName name="GB.GRT.TOTL.CN" localSheetId="61">#REF!</definedName>
    <definedName name="GB.GRT.TOTL.CN" localSheetId="62">#REF!</definedName>
    <definedName name="GB.GRT.TOTL.CN" localSheetId="63">#REF!</definedName>
    <definedName name="GB.GRT.TOTL.CN" localSheetId="64">#REF!</definedName>
    <definedName name="GB.GRT.TOTL.CN" localSheetId="66">#REF!</definedName>
    <definedName name="GB.GRT.TOTL.CN" localSheetId="67">#REF!</definedName>
    <definedName name="GB.GRT.TOTL.CN" localSheetId="68">#REF!</definedName>
    <definedName name="GB.GRT.TOTL.CN" localSheetId="69">#REF!</definedName>
    <definedName name="GB.GRT.TOTL.CN" localSheetId="71">#REF!</definedName>
    <definedName name="GB.GRT.TOTL.CN" localSheetId="72">#REF!</definedName>
    <definedName name="GB.GRT.TOTL.CN" localSheetId="73">#REF!</definedName>
    <definedName name="GB.GRT.TOTL.CN">#REF!</definedName>
    <definedName name="GB.NTX.CIGR.CN" localSheetId="1">#REF!</definedName>
    <definedName name="GB.NTX.CIGR.CN" localSheetId="11">#REF!</definedName>
    <definedName name="GB.NTX.CIGR.CN" localSheetId="12">#REF!</definedName>
    <definedName name="GB.NTX.CIGR.CN" localSheetId="13">#REF!</definedName>
    <definedName name="GB.NTX.CIGR.CN" localSheetId="23">#REF!</definedName>
    <definedName name="GB.NTX.CIGR.CN" localSheetId="24">#REF!</definedName>
    <definedName name="GB.NTX.CIGR.CN" localSheetId="26">#REF!</definedName>
    <definedName name="GB.NTX.CIGR.CN" localSheetId="28">#REF!</definedName>
    <definedName name="GB.NTX.CIGR.CN" localSheetId="29">#REF!</definedName>
    <definedName name="GB.NTX.CIGR.CN" localSheetId="31">#REF!</definedName>
    <definedName name="GB.NTX.CIGR.CN" localSheetId="41">#REF!</definedName>
    <definedName name="GB.NTX.CIGR.CN" localSheetId="4">#REF!</definedName>
    <definedName name="GB.NTX.CIGR.CN" localSheetId="46">#REF!</definedName>
    <definedName name="GB.NTX.CIGR.CN" localSheetId="47">#REF!</definedName>
    <definedName name="GB.NTX.CIGR.CN" localSheetId="48">#REF!</definedName>
    <definedName name="GB.NTX.CIGR.CN" localSheetId="49">#REF!</definedName>
    <definedName name="GB.NTX.CIGR.CN" localSheetId="50">#REF!</definedName>
    <definedName name="GB.NTX.CIGR.CN" localSheetId="51">#REF!</definedName>
    <definedName name="GB.NTX.CIGR.CN" localSheetId="53">#REF!</definedName>
    <definedName name="GB.NTX.CIGR.CN" localSheetId="54">#REF!</definedName>
    <definedName name="GB.NTX.CIGR.CN" localSheetId="56">#REF!</definedName>
    <definedName name="GB.NTX.CIGR.CN" localSheetId="57">#REF!</definedName>
    <definedName name="GB.NTX.CIGR.CN" localSheetId="58">#REF!</definedName>
    <definedName name="GB.NTX.CIGR.CN" localSheetId="60">#REF!</definedName>
    <definedName name="GB.NTX.CIGR.CN" localSheetId="61">#REF!</definedName>
    <definedName name="GB.NTX.CIGR.CN" localSheetId="62">#REF!</definedName>
    <definedName name="GB.NTX.CIGR.CN" localSheetId="63">#REF!</definedName>
    <definedName name="GB.NTX.CIGR.CN" localSheetId="64">#REF!</definedName>
    <definedName name="GB.NTX.CIGR.CN" localSheetId="66">#REF!</definedName>
    <definedName name="GB.NTX.CIGR.CN" localSheetId="67">#REF!</definedName>
    <definedName name="GB.NTX.CIGR.CN" localSheetId="68">#REF!</definedName>
    <definedName name="GB.NTX.CIGR.CN" localSheetId="69">#REF!</definedName>
    <definedName name="GB.NTX.CIGR.CN" localSheetId="71">#REF!</definedName>
    <definedName name="GB.NTX.CIGR.CN" localSheetId="72">#REF!</definedName>
    <definedName name="GB.NTX.CIGR.CN" localSheetId="73">#REF!</definedName>
    <definedName name="GB.NTX.CIGR.CN">#REF!</definedName>
    <definedName name="GB.REV.IGRT.CN" localSheetId="1">#REF!</definedName>
    <definedName name="GB.REV.IGRT.CN" localSheetId="11">#REF!</definedName>
    <definedName name="GB.REV.IGRT.CN" localSheetId="12">#REF!</definedName>
    <definedName name="GB.REV.IGRT.CN" localSheetId="13">#REF!</definedName>
    <definedName name="GB.REV.IGRT.CN" localSheetId="23">#REF!</definedName>
    <definedName name="GB.REV.IGRT.CN" localSheetId="24">#REF!</definedName>
    <definedName name="GB.REV.IGRT.CN" localSheetId="26">#REF!</definedName>
    <definedName name="GB.REV.IGRT.CN" localSheetId="28">#REF!</definedName>
    <definedName name="GB.REV.IGRT.CN" localSheetId="29">#REF!</definedName>
    <definedName name="GB.REV.IGRT.CN" localSheetId="31">#REF!</definedName>
    <definedName name="GB.REV.IGRT.CN" localSheetId="41">#REF!</definedName>
    <definedName name="GB.REV.IGRT.CN" localSheetId="4">#REF!</definedName>
    <definedName name="GB.REV.IGRT.CN" localSheetId="46">#REF!</definedName>
    <definedName name="GB.REV.IGRT.CN" localSheetId="47">#REF!</definedName>
    <definedName name="GB.REV.IGRT.CN" localSheetId="48">#REF!</definedName>
    <definedName name="GB.REV.IGRT.CN" localSheetId="49">#REF!</definedName>
    <definedName name="GB.REV.IGRT.CN" localSheetId="50">#REF!</definedName>
    <definedName name="GB.REV.IGRT.CN" localSheetId="51">#REF!</definedName>
    <definedName name="GB.REV.IGRT.CN" localSheetId="53">#REF!</definedName>
    <definedName name="GB.REV.IGRT.CN" localSheetId="54">#REF!</definedName>
    <definedName name="GB.REV.IGRT.CN" localSheetId="56">#REF!</definedName>
    <definedName name="GB.REV.IGRT.CN" localSheetId="57">#REF!</definedName>
    <definedName name="GB.REV.IGRT.CN" localSheetId="58">#REF!</definedName>
    <definedName name="GB.REV.IGRT.CN" localSheetId="60">#REF!</definedName>
    <definedName name="GB.REV.IGRT.CN" localSheetId="61">#REF!</definedName>
    <definedName name="GB.REV.IGRT.CN" localSheetId="62">#REF!</definedName>
    <definedName name="GB.REV.IGRT.CN" localSheetId="63">#REF!</definedName>
    <definedName name="GB.REV.IGRT.CN" localSheetId="64">#REF!</definedName>
    <definedName name="GB.REV.IGRT.CN" localSheetId="66">#REF!</definedName>
    <definedName name="GB.REV.IGRT.CN" localSheetId="67">#REF!</definedName>
    <definedName name="GB.REV.IGRT.CN" localSheetId="68">#REF!</definedName>
    <definedName name="GB.REV.IGRT.CN" localSheetId="69">#REF!</definedName>
    <definedName name="GB.REV.IGRT.CN" localSheetId="71">#REF!</definedName>
    <definedName name="GB.REV.IGRT.CN" localSheetId="72">#REF!</definedName>
    <definedName name="GB.REV.IGRT.CN" localSheetId="73">#REF!</definedName>
    <definedName name="GB.REV.IGRT.CN">#REF!</definedName>
    <definedName name="GB.REV.TOTL.CN" localSheetId="1">#REF!</definedName>
    <definedName name="GB.REV.TOTL.CN" localSheetId="11">#REF!</definedName>
    <definedName name="GB.REV.TOTL.CN" localSheetId="12">#REF!</definedName>
    <definedName name="GB.REV.TOTL.CN" localSheetId="13">#REF!</definedName>
    <definedName name="GB.REV.TOTL.CN" localSheetId="23">#REF!</definedName>
    <definedName name="GB.REV.TOTL.CN" localSheetId="24">#REF!</definedName>
    <definedName name="GB.REV.TOTL.CN" localSheetId="26">#REF!</definedName>
    <definedName name="GB.REV.TOTL.CN" localSheetId="28">#REF!</definedName>
    <definedName name="GB.REV.TOTL.CN" localSheetId="29">#REF!</definedName>
    <definedName name="GB.REV.TOTL.CN" localSheetId="31">#REF!</definedName>
    <definedName name="GB.REV.TOTL.CN" localSheetId="41">#REF!</definedName>
    <definedName name="GB.REV.TOTL.CN" localSheetId="4">#REF!</definedName>
    <definedName name="GB.REV.TOTL.CN" localSheetId="46">#REF!</definedName>
    <definedName name="GB.REV.TOTL.CN" localSheetId="47">#REF!</definedName>
    <definedName name="GB.REV.TOTL.CN" localSheetId="48">#REF!</definedName>
    <definedName name="GB.REV.TOTL.CN" localSheetId="49">#REF!</definedName>
    <definedName name="GB.REV.TOTL.CN" localSheetId="50">#REF!</definedName>
    <definedName name="GB.REV.TOTL.CN" localSheetId="51">#REF!</definedName>
    <definedName name="GB.REV.TOTL.CN" localSheetId="53">#REF!</definedName>
    <definedName name="GB.REV.TOTL.CN" localSheetId="54">#REF!</definedName>
    <definedName name="GB.REV.TOTL.CN" localSheetId="56">#REF!</definedName>
    <definedName name="GB.REV.TOTL.CN" localSheetId="57">#REF!</definedName>
    <definedName name="GB.REV.TOTL.CN" localSheetId="58">#REF!</definedName>
    <definedName name="GB.REV.TOTL.CN" localSheetId="60">#REF!</definedName>
    <definedName name="GB.REV.TOTL.CN" localSheetId="61">#REF!</definedName>
    <definedName name="GB.REV.TOTL.CN" localSheetId="62">#REF!</definedName>
    <definedName name="GB.REV.TOTL.CN" localSheetId="63">#REF!</definedName>
    <definedName name="GB.REV.TOTL.CN" localSheetId="64">#REF!</definedName>
    <definedName name="GB.REV.TOTL.CN" localSheetId="66">#REF!</definedName>
    <definedName name="GB.REV.TOTL.CN" localSheetId="67">#REF!</definedName>
    <definedName name="GB.REV.TOTL.CN" localSheetId="68">#REF!</definedName>
    <definedName name="GB.REV.TOTL.CN" localSheetId="69">#REF!</definedName>
    <definedName name="GB.REV.TOTL.CN" localSheetId="71">#REF!</definedName>
    <definedName name="GB.REV.TOTL.CN" localSheetId="72">#REF!</definedName>
    <definedName name="GB.REV.TOTL.CN" localSheetId="73">#REF!</definedName>
    <definedName name="GB.REV.TOTL.CN">#REF!</definedName>
    <definedName name="GB.RVC.IGRT.CN" localSheetId="1">#REF!</definedName>
    <definedName name="GB.RVC.IGRT.CN" localSheetId="11">#REF!</definedName>
    <definedName name="GB.RVC.IGRT.CN" localSheetId="12">#REF!</definedName>
    <definedName name="GB.RVC.IGRT.CN" localSheetId="13">#REF!</definedName>
    <definedName name="GB.RVC.IGRT.CN" localSheetId="23">#REF!</definedName>
    <definedName name="GB.RVC.IGRT.CN" localSheetId="24">#REF!</definedName>
    <definedName name="GB.RVC.IGRT.CN" localSheetId="26">#REF!</definedName>
    <definedName name="GB.RVC.IGRT.CN" localSheetId="28">#REF!</definedName>
    <definedName name="GB.RVC.IGRT.CN" localSheetId="29">#REF!</definedName>
    <definedName name="GB.RVC.IGRT.CN" localSheetId="31">#REF!</definedName>
    <definedName name="GB.RVC.IGRT.CN" localSheetId="41">#REF!</definedName>
    <definedName name="GB.RVC.IGRT.CN" localSheetId="4">#REF!</definedName>
    <definedName name="GB.RVC.IGRT.CN" localSheetId="46">#REF!</definedName>
    <definedName name="GB.RVC.IGRT.CN" localSheetId="47">#REF!</definedName>
    <definedName name="GB.RVC.IGRT.CN" localSheetId="48">#REF!</definedName>
    <definedName name="GB.RVC.IGRT.CN" localSheetId="49">#REF!</definedName>
    <definedName name="GB.RVC.IGRT.CN" localSheetId="50">#REF!</definedName>
    <definedName name="GB.RVC.IGRT.CN" localSheetId="51">#REF!</definedName>
    <definedName name="GB.RVC.IGRT.CN" localSheetId="53">#REF!</definedName>
    <definedName name="GB.RVC.IGRT.CN" localSheetId="54">#REF!</definedName>
    <definedName name="GB.RVC.IGRT.CN" localSheetId="56">#REF!</definedName>
    <definedName name="GB.RVC.IGRT.CN" localSheetId="57">#REF!</definedName>
    <definedName name="GB.RVC.IGRT.CN" localSheetId="58">#REF!</definedName>
    <definedName name="GB.RVC.IGRT.CN" localSheetId="60">#REF!</definedName>
    <definedName name="GB.RVC.IGRT.CN" localSheetId="61">#REF!</definedName>
    <definedName name="GB.RVC.IGRT.CN" localSheetId="62">#REF!</definedName>
    <definedName name="GB.RVC.IGRT.CN" localSheetId="63">#REF!</definedName>
    <definedName name="GB.RVC.IGRT.CN" localSheetId="64">#REF!</definedName>
    <definedName name="GB.RVC.IGRT.CN" localSheetId="66">#REF!</definedName>
    <definedName name="GB.RVC.IGRT.CN" localSheetId="67">#REF!</definedName>
    <definedName name="GB.RVC.IGRT.CN" localSheetId="68">#REF!</definedName>
    <definedName name="GB.RVC.IGRT.CN" localSheetId="69">#REF!</definedName>
    <definedName name="GB.RVC.IGRT.CN" localSheetId="71">#REF!</definedName>
    <definedName name="GB.RVC.IGRT.CN" localSheetId="72">#REF!</definedName>
    <definedName name="GB.RVC.IGRT.CN" localSheetId="73">#REF!</definedName>
    <definedName name="GB.RVC.IGRT.CN">#REF!</definedName>
    <definedName name="GB.RVK.TOTL.CN" localSheetId="1">#REF!</definedName>
    <definedName name="GB.RVK.TOTL.CN" localSheetId="11">#REF!</definedName>
    <definedName name="GB.RVK.TOTL.CN" localSheetId="12">#REF!</definedName>
    <definedName name="GB.RVK.TOTL.CN" localSheetId="13">#REF!</definedName>
    <definedName name="GB.RVK.TOTL.CN" localSheetId="23">#REF!</definedName>
    <definedName name="GB.RVK.TOTL.CN" localSheetId="24">#REF!</definedName>
    <definedName name="GB.RVK.TOTL.CN" localSheetId="26">#REF!</definedName>
    <definedName name="GB.RVK.TOTL.CN" localSheetId="28">#REF!</definedName>
    <definedName name="GB.RVK.TOTL.CN" localSheetId="29">#REF!</definedName>
    <definedName name="GB.RVK.TOTL.CN" localSheetId="31">#REF!</definedName>
    <definedName name="GB.RVK.TOTL.CN" localSheetId="41">#REF!</definedName>
    <definedName name="GB.RVK.TOTL.CN" localSheetId="4">#REF!</definedName>
    <definedName name="GB.RVK.TOTL.CN" localSheetId="46">#REF!</definedName>
    <definedName name="GB.RVK.TOTL.CN" localSheetId="47">#REF!</definedName>
    <definedName name="GB.RVK.TOTL.CN" localSheetId="48">#REF!</definedName>
    <definedName name="GB.RVK.TOTL.CN" localSheetId="49">#REF!</definedName>
    <definedName name="GB.RVK.TOTL.CN" localSheetId="50">#REF!</definedName>
    <definedName name="GB.RVK.TOTL.CN" localSheetId="51">#REF!</definedName>
    <definedName name="GB.RVK.TOTL.CN" localSheetId="53">#REF!</definedName>
    <definedName name="GB.RVK.TOTL.CN" localSheetId="54">#REF!</definedName>
    <definedName name="GB.RVK.TOTL.CN" localSheetId="56">#REF!</definedName>
    <definedName name="GB.RVK.TOTL.CN" localSheetId="57">#REF!</definedName>
    <definedName name="GB.RVK.TOTL.CN" localSheetId="58">#REF!</definedName>
    <definedName name="GB.RVK.TOTL.CN" localSheetId="60">#REF!</definedName>
    <definedName name="GB.RVK.TOTL.CN" localSheetId="61">#REF!</definedName>
    <definedName name="GB.RVK.TOTL.CN" localSheetId="62">#REF!</definedName>
    <definedName name="GB.RVK.TOTL.CN" localSheetId="63">#REF!</definedName>
    <definedName name="GB.RVK.TOTL.CN" localSheetId="64">#REF!</definedName>
    <definedName name="GB.RVK.TOTL.CN" localSheetId="66">#REF!</definedName>
    <definedName name="GB.RVK.TOTL.CN" localSheetId="67">#REF!</definedName>
    <definedName name="GB.RVK.TOTL.CN" localSheetId="68">#REF!</definedName>
    <definedName name="GB.RVK.TOTL.CN" localSheetId="69">#REF!</definedName>
    <definedName name="GB.RVK.TOTL.CN" localSheetId="71">#REF!</definedName>
    <definedName name="GB.RVK.TOTL.CN" localSheetId="72">#REF!</definedName>
    <definedName name="GB.RVK.TOTL.CN" localSheetId="73">#REF!</definedName>
    <definedName name="GB.RVK.TOTL.CN">#REF!</definedName>
    <definedName name="GB.TAX.DRCT.CN" localSheetId="1">#REF!</definedName>
    <definedName name="GB.TAX.DRCT.CN" localSheetId="11">#REF!</definedName>
    <definedName name="GB.TAX.DRCT.CN" localSheetId="12">#REF!</definedName>
    <definedName name="GB.TAX.DRCT.CN" localSheetId="13">#REF!</definedName>
    <definedName name="GB.TAX.DRCT.CN" localSheetId="23">#REF!</definedName>
    <definedName name="GB.TAX.DRCT.CN" localSheetId="24">#REF!</definedName>
    <definedName name="GB.TAX.DRCT.CN" localSheetId="26">#REF!</definedName>
    <definedName name="GB.TAX.DRCT.CN" localSheetId="28">#REF!</definedName>
    <definedName name="GB.TAX.DRCT.CN" localSheetId="29">#REF!</definedName>
    <definedName name="GB.TAX.DRCT.CN" localSheetId="31">#REF!</definedName>
    <definedName name="GB.TAX.DRCT.CN" localSheetId="41">#REF!</definedName>
    <definedName name="GB.TAX.DRCT.CN" localSheetId="4">#REF!</definedName>
    <definedName name="GB.TAX.DRCT.CN" localSheetId="46">#REF!</definedName>
    <definedName name="GB.TAX.DRCT.CN" localSheetId="47">#REF!</definedName>
    <definedName name="GB.TAX.DRCT.CN" localSheetId="48">#REF!</definedName>
    <definedName name="GB.TAX.DRCT.CN" localSheetId="49">#REF!</definedName>
    <definedName name="GB.TAX.DRCT.CN" localSheetId="50">#REF!</definedName>
    <definedName name="GB.TAX.DRCT.CN" localSheetId="51">#REF!</definedName>
    <definedName name="GB.TAX.DRCT.CN" localSheetId="53">#REF!</definedName>
    <definedName name="GB.TAX.DRCT.CN" localSheetId="54">#REF!</definedName>
    <definedName name="GB.TAX.DRCT.CN" localSheetId="56">#REF!</definedName>
    <definedName name="GB.TAX.DRCT.CN" localSheetId="57">#REF!</definedName>
    <definedName name="GB.TAX.DRCT.CN" localSheetId="58">#REF!</definedName>
    <definedName name="GB.TAX.DRCT.CN" localSheetId="60">#REF!</definedName>
    <definedName name="GB.TAX.DRCT.CN" localSheetId="61">#REF!</definedName>
    <definedName name="GB.TAX.DRCT.CN" localSheetId="62">#REF!</definedName>
    <definedName name="GB.TAX.DRCT.CN" localSheetId="63">#REF!</definedName>
    <definedName name="GB.TAX.DRCT.CN" localSheetId="64">#REF!</definedName>
    <definedName name="GB.TAX.DRCT.CN" localSheetId="66">#REF!</definedName>
    <definedName name="GB.TAX.DRCT.CN" localSheetId="67">#REF!</definedName>
    <definedName name="GB.TAX.DRCT.CN" localSheetId="68">#REF!</definedName>
    <definedName name="GB.TAX.DRCT.CN" localSheetId="69">#REF!</definedName>
    <definedName name="GB.TAX.DRCT.CN" localSheetId="71">#REF!</definedName>
    <definedName name="GB.TAX.DRCT.CN" localSheetId="72">#REF!</definedName>
    <definedName name="GB.TAX.DRCT.CN" localSheetId="73">#REF!</definedName>
    <definedName name="GB.TAX.DRCT.CN">#REF!</definedName>
    <definedName name="GB.TAX.GSRV.CN" localSheetId="1">#REF!</definedName>
    <definedName name="GB.TAX.GSRV.CN" localSheetId="11">#REF!</definedName>
    <definedName name="GB.TAX.GSRV.CN" localSheetId="12">#REF!</definedName>
    <definedName name="GB.TAX.GSRV.CN" localSheetId="13">#REF!</definedName>
    <definedName name="GB.TAX.GSRV.CN" localSheetId="23">#REF!</definedName>
    <definedName name="GB.TAX.GSRV.CN" localSheetId="24">#REF!</definedName>
    <definedName name="GB.TAX.GSRV.CN" localSheetId="26">#REF!</definedName>
    <definedName name="GB.TAX.GSRV.CN" localSheetId="28">#REF!</definedName>
    <definedName name="GB.TAX.GSRV.CN" localSheetId="29">#REF!</definedName>
    <definedName name="GB.TAX.GSRV.CN" localSheetId="31">#REF!</definedName>
    <definedName name="GB.TAX.GSRV.CN" localSheetId="41">#REF!</definedName>
    <definedName name="GB.TAX.GSRV.CN" localSheetId="4">#REF!</definedName>
    <definedName name="GB.TAX.GSRV.CN" localSheetId="46">#REF!</definedName>
    <definedName name="GB.TAX.GSRV.CN" localSheetId="47">#REF!</definedName>
    <definedName name="GB.TAX.GSRV.CN" localSheetId="48">#REF!</definedName>
    <definedName name="GB.TAX.GSRV.CN" localSheetId="49">#REF!</definedName>
    <definedName name="GB.TAX.GSRV.CN" localSheetId="50">#REF!</definedName>
    <definedName name="GB.TAX.GSRV.CN" localSheetId="51">#REF!</definedName>
    <definedName name="GB.TAX.GSRV.CN" localSheetId="53">#REF!</definedName>
    <definedName name="GB.TAX.GSRV.CN" localSheetId="54">#REF!</definedName>
    <definedName name="GB.TAX.GSRV.CN" localSheetId="56">#REF!</definedName>
    <definedName name="GB.TAX.GSRV.CN" localSheetId="57">#REF!</definedName>
    <definedName name="GB.TAX.GSRV.CN" localSheetId="58">#REF!</definedName>
    <definedName name="GB.TAX.GSRV.CN" localSheetId="60">#REF!</definedName>
    <definedName name="GB.TAX.GSRV.CN" localSheetId="61">#REF!</definedName>
    <definedName name="GB.TAX.GSRV.CN" localSheetId="62">#REF!</definedName>
    <definedName name="GB.TAX.GSRV.CN" localSheetId="63">#REF!</definedName>
    <definedName name="GB.TAX.GSRV.CN" localSheetId="64">#REF!</definedName>
    <definedName name="GB.TAX.GSRV.CN" localSheetId="66">#REF!</definedName>
    <definedName name="GB.TAX.GSRV.CN" localSheetId="67">#REF!</definedName>
    <definedName name="GB.TAX.GSRV.CN" localSheetId="68">#REF!</definedName>
    <definedName name="GB.TAX.GSRV.CN" localSheetId="69">#REF!</definedName>
    <definedName name="GB.TAX.GSRV.CN" localSheetId="71">#REF!</definedName>
    <definedName name="GB.TAX.GSRV.CN" localSheetId="72">#REF!</definedName>
    <definedName name="GB.TAX.GSRV.CN" localSheetId="73">#REF!</definedName>
    <definedName name="GB.TAX.GSRV.CN">#REF!</definedName>
    <definedName name="GB.TAX.IDRT.CN" localSheetId="1">#REF!</definedName>
    <definedName name="GB.TAX.IDRT.CN" localSheetId="11">#REF!</definedName>
    <definedName name="GB.TAX.IDRT.CN" localSheetId="12">#REF!</definedName>
    <definedName name="GB.TAX.IDRT.CN" localSheetId="13">#REF!</definedName>
    <definedName name="GB.TAX.IDRT.CN" localSheetId="23">#REF!</definedName>
    <definedName name="GB.TAX.IDRT.CN" localSheetId="24">#REF!</definedName>
    <definedName name="GB.TAX.IDRT.CN" localSheetId="26">#REF!</definedName>
    <definedName name="GB.TAX.IDRT.CN" localSheetId="28">#REF!</definedName>
    <definedName name="GB.TAX.IDRT.CN" localSheetId="29">#REF!</definedName>
    <definedName name="GB.TAX.IDRT.CN" localSheetId="31">#REF!</definedName>
    <definedName name="GB.TAX.IDRT.CN" localSheetId="41">#REF!</definedName>
    <definedName name="GB.TAX.IDRT.CN" localSheetId="4">#REF!</definedName>
    <definedName name="GB.TAX.IDRT.CN" localSheetId="46">#REF!</definedName>
    <definedName name="GB.TAX.IDRT.CN" localSheetId="47">#REF!</definedName>
    <definedName name="GB.TAX.IDRT.CN" localSheetId="48">#REF!</definedName>
    <definedName name="GB.TAX.IDRT.CN" localSheetId="49">#REF!</definedName>
    <definedName name="GB.TAX.IDRT.CN" localSheetId="50">#REF!</definedName>
    <definedName name="GB.TAX.IDRT.CN" localSheetId="51">#REF!</definedName>
    <definedName name="GB.TAX.IDRT.CN" localSheetId="53">#REF!</definedName>
    <definedName name="GB.TAX.IDRT.CN" localSheetId="54">#REF!</definedName>
    <definedName name="GB.TAX.IDRT.CN" localSheetId="56">#REF!</definedName>
    <definedName name="GB.TAX.IDRT.CN" localSheetId="57">#REF!</definedName>
    <definedName name="GB.TAX.IDRT.CN" localSheetId="58">#REF!</definedName>
    <definedName name="GB.TAX.IDRT.CN" localSheetId="60">#REF!</definedName>
    <definedName name="GB.TAX.IDRT.CN" localSheetId="61">#REF!</definedName>
    <definedName name="GB.TAX.IDRT.CN" localSheetId="62">#REF!</definedName>
    <definedName name="GB.TAX.IDRT.CN" localSheetId="63">#REF!</definedName>
    <definedName name="GB.TAX.IDRT.CN" localSheetId="64">#REF!</definedName>
    <definedName name="GB.TAX.IDRT.CN" localSheetId="66">#REF!</definedName>
    <definedName name="GB.TAX.IDRT.CN" localSheetId="67">#REF!</definedName>
    <definedName name="GB.TAX.IDRT.CN" localSheetId="68">#REF!</definedName>
    <definedName name="GB.TAX.IDRT.CN" localSheetId="69">#REF!</definedName>
    <definedName name="GB.TAX.IDRT.CN" localSheetId="71">#REF!</definedName>
    <definedName name="GB.TAX.IDRT.CN" localSheetId="72">#REF!</definedName>
    <definedName name="GB.TAX.IDRT.CN" localSheetId="73">#REF!</definedName>
    <definedName name="GB.TAX.IDRT.CN">#REF!</definedName>
    <definedName name="GB.TAX.INTT.CN" localSheetId="1">#REF!</definedName>
    <definedName name="GB.TAX.INTT.CN" localSheetId="11">#REF!</definedName>
    <definedName name="GB.TAX.INTT.CN" localSheetId="12">#REF!</definedName>
    <definedName name="GB.TAX.INTT.CN" localSheetId="13">#REF!</definedName>
    <definedName name="GB.TAX.INTT.CN" localSheetId="23">#REF!</definedName>
    <definedName name="GB.TAX.INTT.CN" localSheetId="24">#REF!</definedName>
    <definedName name="GB.TAX.INTT.CN" localSheetId="26">#REF!</definedName>
    <definedName name="GB.TAX.INTT.CN" localSheetId="28">#REF!</definedName>
    <definedName name="GB.TAX.INTT.CN" localSheetId="29">#REF!</definedName>
    <definedName name="GB.TAX.INTT.CN" localSheetId="31">#REF!</definedName>
    <definedName name="GB.TAX.INTT.CN" localSheetId="41">#REF!</definedName>
    <definedName name="GB.TAX.INTT.CN" localSheetId="4">#REF!</definedName>
    <definedName name="GB.TAX.INTT.CN" localSheetId="46">#REF!</definedName>
    <definedName name="GB.TAX.INTT.CN" localSheetId="47">#REF!</definedName>
    <definedName name="GB.TAX.INTT.CN" localSheetId="48">#REF!</definedName>
    <definedName name="GB.TAX.INTT.CN" localSheetId="49">#REF!</definedName>
    <definedName name="GB.TAX.INTT.CN" localSheetId="50">#REF!</definedName>
    <definedName name="GB.TAX.INTT.CN" localSheetId="51">#REF!</definedName>
    <definedName name="GB.TAX.INTT.CN" localSheetId="53">#REF!</definedName>
    <definedName name="GB.TAX.INTT.CN" localSheetId="54">#REF!</definedName>
    <definedName name="GB.TAX.INTT.CN" localSheetId="56">#REF!</definedName>
    <definedName name="GB.TAX.INTT.CN" localSheetId="57">#REF!</definedName>
    <definedName name="GB.TAX.INTT.CN" localSheetId="58">#REF!</definedName>
    <definedName name="GB.TAX.INTT.CN" localSheetId="60">#REF!</definedName>
    <definedName name="GB.TAX.INTT.CN" localSheetId="61">#REF!</definedName>
    <definedName name="GB.TAX.INTT.CN" localSheetId="62">#REF!</definedName>
    <definedName name="GB.TAX.INTT.CN" localSheetId="63">#REF!</definedName>
    <definedName name="GB.TAX.INTT.CN" localSheetId="64">#REF!</definedName>
    <definedName name="GB.TAX.INTT.CN" localSheetId="66">#REF!</definedName>
    <definedName name="GB.TAX.INTT.CN" localSheetId="67">#REF!</definedName>
    <definedName name="GB.TAX.INTT.CN" localSheetId="68">#REF!</definedName>
    <definedName name="GB.TAX.INTT.CN" localSheetId="69">#REF!</definedName>
    <definedName name="GB.TAX.INTT.CN" localSheetId="71">#REF!</definedName>
    <definedName name="GB.TAX.INTT.CN" localSheetId="72">#REF!</definedName>
    <definedName name="GB.TAX.INTT.CN" localSheetId="73">#REF!</definedName>
    <definedName name="GB.TAX.INTT.CN">#REF!</definedName>
    <definedName name="GB.TDS.ABRD.CN" localSheetId="1">#REF!</definedName>
    <definedName name="GB.TDS.ABRD.CN" localSheetId="11">#REF!</definedName>
    <definedName name="GB.TDS.ABRD.CN" localSheetId="12">#REF!</definedName>
    <definedName name="GB.TDS.ABRD.CN" localSheetId="13">#REF!</definedName>
    <definedName name="GB.TDS.ABRD.CN" localSheetId="23">#REF!</definedName>
    <definedName name="GB.TDS.ABRD.CN" localSheetId="24">#REF!</definedName>
    <definedName name="GB.TDS.ABRD.CN" localSheetId="26">#REF!</definedName>
    <definedName name="GB.TDS.ABRD.CN" localSheetId="28">#REF!</definedName>
    <definedName name="GB.TDS.ABRD.CN" localSheetId="29">#REF!</definedName>
    <definedName name="GB.TDS.ABRD.CN" localSheetId="31">#REF!</definedName>
    <definedName name="GB.TDS.ABRD.CN" localSheetId="41">#REF!</definedName>
    <definedName name="GB.TDS.ABRD.CN" localSheetId="4">#REF!</definedName>
    <definedName name="GB.TDS.ABRD.CN" localSheetId="46">#REF!</definedName>
    <definedName name="GB.TDS.ABRD.CN" localSheetId="47">#REF!</definedName>
    <definedName name="GB.TDS.ABRD.CN" localSheetId="48">#REF!</definedName>
    <definedName name="GB.TDS.ABRD.CN" localSheetId="49">#REF!</definedName>
    <definedName name="GB.TDS.ABRD.CN" localSheetId="50">#REF!</definedName>
    <definedName name="GB.TDS.ABRD.CN" localSheetId="51">#REF!</definedName>
    <definedName name="GB.TDS.ABRD.CN" localSheetId="53">#REF!</definedName>
    <definedName name="GB.TDS.ABRD.CN" localSheetId="54">#REF!</definedName>
    <definedName name="GB.TDS.ABRD.CN" localSheetId="56">#REF!</definedName>
    <definedName name="GB.TDS.ABRD.CN" localSheetId="57">#REF!</definedName>
    <definedName name="GB.TDS.ABRD.CN" localSheetId="58">#REF!</definedName>
    <definedName name="GB.TDS.ABRD.CN" localSheetId="60">#REF!</definedName>
    <definedName name="GB.TDS.ABRD.CN" localSheetId="61">#REF!</definedName>
    <definedName name="GB.TDS.ABRD.CN" localSheetId="62">#REF!</definedName>
    <definedName name="GB.TDS.ABRD.CN" localSheetId="63">#REF!</definedName>
    <definedName name="GB.TDS.ABRD.CN" localSheetId="64">#REF!</definedName>
    <definedName name="GB.TDS.ABRD.CN" localSheetId="66">#REF!</definedName>
    <definedName name="GB.TDS.ABRD.CN" localSheetId="67">#REF!</definedName>
    <definedName name="GB.TDS.ABRD.CN" localSheetId="68">#REF!</definedName>
    <definedName name="GB.TDS.ABRD.CN" localSheetId="69">#REF!</definedName>
    <definedName name="GB.TDS.ABRD.CN" localSheetId="71">#REF!</definedName>
    <definedName name="GB.TDS.ABRD.CN" localSheetId="72">#REF!</definedName>
    <definedName name="GB.TDS.ABRD.CN" localSheetId="73">#REF!</definedName>
    <definedName name="GB.TDS.ABRD.CN">#REF!</definedName>
    <definedName name="GB.XPC.GSRV.CN" localSheetId="1">#REF!</definedName>
    <definedName name="GB.XPC.GSRV.CN" localSheetId="11">#REF!</definedName>
    <definedName name="GB.XPC.GSRV.CN" localSheetId="12">#REF!</definedName>
    <definedName name="GB.XPC.GSRV.CN" localSheetId="13">#REF!</definedName>
    <definedName name="GB.XPC.GSRV.CN" localSheetId="23">#REF!</definedName>
    <definedName name="GB.XPC.GSRV.CN" localSheetId="24">#REF!</definedName>
    <definedName name="GB.XPC.GSRV.CN" localSheetId="26">#REF!</definedName>
    <definedName name="GB.XPC.GSRV.CN" localSheetId="28">#REF!</definedName>
    <definedName name="GB.XPC.GSRV.CN" localSheetId="29">#REF!</definedName>
    <definedName name="GB.XPC.GSRV.CN" localSheetId="31">#REF!</definedName>
    <definedName name="GB.XPC.GSRV.CN" localSheetId="41">#REF!</definedName>
    <definedName name="GB.XPC.GSRV.CN" localSheetId="4">#REF!</definedName>
    <definedName name="GB.XPC.GSRV.CN" localSheetId="46">#REF!</definedName>
    <definedName name="GB.XPC.GSRV.CN" localSheetId="47">#REF!</definedName>
    <definedName name="GB.XPC.GSRV.CN" localSheetId="48">#REF!</definedName>
    <definedName name="GB.XPC.GSRV.CN" localSheetId="49">#REF!</definedName>
    <definedName name="GB.XPC.GSRV.CN" localSheetId="50">#REF!</definedName>
    <definedName name="GB.XPC.GSRV.CN" localSheetId="51">#REF!</definedName>
    <definedName name="GB.XPC.GSRV.CN" localSheetId="53">#REF!</definedName>
    <definedName name="GB.XPC.GSRV.CN" localSheetId="54">#REF!</definedName>
    <definedName name="GB.XPC.GSRV.CN" localSheetId="56">#REF!</definedName>
    <definedName name="GB.XPC.GSRV.CN" localSheetId="57">#REF!</definedName>
    <definedName name="GB.XPC.GSRV.CN" localSheetId="58">#REF!</definedName>
    <definedName name="GB.XPC.GSRV.CN" localSheetId="60">#REF!</definedName>
    <definedName name="GB.XPC.GSRV.CN" localSheetId="61">#REF!</definedName>
    <definedName name="GB.XPC.GSRV.CN" localSheetId="62">#REF!</definedName>
    <definedName name="GB.XPC.GSRV.CN" localSheetId="63">#REF!</definedName>
    <definedName name="GB.XPC.GSRV.CN" localSheetId="64">#REF!</definedName>
    <definedName name="GB.XPC.GSRV.CN" localSheetId="66">#REF!</definedName>
    <definedName name="GB.XPC.GSRV.CN" localSheetId="67">#REF!</definedName>
    <definedName name="GB.XPC.GSRV.CN" localSheetId="68">#REF!</definedName>
    <definedName name="GB.XPC.GSRV.CN" localSheetId="69">#REF!</definedName>
    <definedName name="GB.XPC.GSRV.CN" localSheetId="71">#REF!</definedName>
    <definedName name="GB.XPC.GSRV.CN" localSheetId="72">#REF!</definedName>
    <definedName name="GB.XPC.GSRV.CN" localSheetId="73">#REF!</definedName>
    <definedName name="GB.XPC.GSRV.CN">#REF!</definedName>
    <definedName name="GB.XPC.INTD.CN" localSheetId="1">#REF!</definedName>
    <definedName name="GB.XPC.INTD.CN" localSheetId="11">#REF!</definedName>
    <definedName name="GB.XPC.INTD.CN" localSheetId="12">#REF!</definedName>
    <definedName name="GB.XPC.INTD.CN" localSheetId="13">#REF!</definedName>
    <definedName name="GB.XPC.INTD.CN" localSheetId="23">#REF!</definedName>
    <definedName name="GB.XPC.INTD.CN" localSheetId="24">#REF!</definedName>
    <definedName name="GB.XPC.INTD.CN" localSheetId="26">#REF!</definedName>
    <definedName name="GB.XPC.INTD.CN" localSheetId="28">#REF!</definedName>
    <definedName name="GB.XPC.INTD.CN" localSheetId="29">#REF!</definedName>
    <definedName name="GB.XPC.INTD.CN" localSheetId="31">#REF!</definedName>
    <definedName name="GB.XPC.INTD.CN" localSheetId="41">#REF!</definedName>
    <definedName name="GB.XPC.INTD.CN" localSheetId="4">#REF!</definedName>
    <definedName name="GB.XPC.INTD.CN" localSheetId="46">#REF!</definedName>
    <definedName name="GB.XPC.INTD.CN" localSheetId="47">#REF!</definedName>
    <definedName name="GB.XPC.INTD.CN" localSheetId="48">#REF!</definedName>
    <definedName name="GB.XPC.INTD.CN" localSheetId="49">#REF!</definedName>
    <definedName name="GB.XPC.INTD.CN" localSheetId="50">#REF!</definedName>
    <definedName name="GB.XPC.INTD.CN" localSheetId="51">#REF!</definedName>
    <definedName name="GB.XPC.INTD.CN" localSheetId="53">#REF!</definedName>
    <definedName name="GB.XPC.INTD.CN" localSheetId="54">#REF!</definedName>
    <definedName name="GB.XPC.INTD.CN" localSheetId="56">#REF!</definedName>
    <definedName name="GB.XPC.INTD.CN" localSheetId="57">#REF!</definedName>
    <definedName name="GB.XPC.INTD.CN" localSheetId="58">#REF!</definedName>
    <definedName name="GB.XPC.INTD.CN" localSheetId="60">#REF!</definedName>
    <definedName name="GB.XPC.INTD.CN" localSheetId="61">#REF!</definedName>
    <definedName name="GB.XPC.INTD.CN" localSheetId="62">#REF!</definedName>
    <definedName name="GB.XPC.INTD.CN" localSheetId="63">#REF!</definedName>
    <definedName name="GB.XPC.INTD.CN" localSheetId="64">#REF!</definedName>
    <definedName name="GB.XPC.INTD.CN" localSheetId="66">#REF!</definedName>
    <definedName name="GB.XPC.INTD.CN" localSheetId="67">#REF!</definedName>
    <definedName name="GB.XPC.INTD.CN" localSheetId="68">#REF!</definedName>
    <definedName name="GB.XPC.INTD.CN" localSheetId="69">#REF!</definedName>
    <definedName name="GB.XPC.INTD.CN" localSheetId="71">#REF!</definedName>
    <definedName name="GB.XPC.INTD.CN" localSheetId="72">#REF!</definedName>
    <definedName name="GB.XPC.INTD.CN" localSheetId="73">#REF!</definedName>
    <definedName name="GB.XPC.INTD.CN">#REF!</definedName>
    <definedName name="GB.XPC.INTE.CN" localSheetId="1">#REF!</definedName>
    <definedName name="GB.XPC.INTE.CN" localSheetId="11">#REF!</definedName>
    <definedName name="GB.XPC.INTE.CN" localSheetId="12">#REF!</definedName>
    <definedName name="GB.XPC.INTE.CN" localSheetId="13">#REF!</definedName>
    <definedName name="GB.XPC.INTE.CN" localSheetId="23">#REF!</definedName>
    <definedName name="GB.XPC.INTE.CN" localSheetId="24">#REF!</definedName>
    <definedName name="GB.XPC.INTE.CN" localSheetId="26">#REF!</definedName>
    <definedName name="GB.XPC.INTE.CN" localSheetId="28">#REF!</definedName>
    <definedName name="GB.XPC.INTE.CN" localSheetId="29">#REF!</definedName>
    <definedName name="GB.XPC.INTE.CN" localSheetId="31">#REF!</definedName>
    <definedName name="GB.XPC.INTE.CN" localSheetId="41">#REF!</definedName>
    <definedName name="GB.XPC.INTE.CN" localSheetId="4">#REF!</definedName>
    <definedName name="GB.XPC.INTE.CN" localSheetId="46">#REF!</definedName>
    <definedName name="GB.XPC.INTE.CN" localSheetId="47">#REF!</definedName>
    <definedName name="GB.XPC.INTE.CN" localSheetId="48">#REF!</definedName>
    <definedName name="GB.XPC.INTE.CN" localSheetId="49">#REF!</definedName>
    <definedName name="GB.XPC.INTE.CN" localSheetId="50">#REF!</definedName>
    <definedName name="GB.XPC.INTE.CN" localSheetId="51">#REF!</definedName>
    <definedName name="GB.XPC.INTE.CN" localSheetId="53">#REF!</definedName>
    <definedName name="GB.XPC.INTE.CN" localSheetId="54">#REF!</definedName>
    <definedName name="GB.XPC.INTE.CN" localSheetId="56">#REF!</definedName>
    <definedName name="GB.XPC.INTE.CN" localSheetId="57">#REF!</definedName>
    <definedName name="GB.XPC.INTE.CN" localSheetId="58">#REF!</definedName>
    <definedName name="GB.XPC.INTE.CN" localSheetId="60">#REF!</definedName>
    <definedName name="GB.XPC.INTE.CN" localSheetId="61">#REF!</definedName>
    <definedName name="GB.XPC.INTE.CN" localSheetId="62">#REF!</definedName>
    <definedName name="GB.XPC.INTE.CN" localSheetId="63">#REF!</definedName>
    <definedName name="GB.XPC.INTE.CN" localSheetId="64">#REF!</definedName>
    <definedName name="GB.XPC.INTE.CN" localSheetId="66">#REF!</definedName>
    <definedName name="GB.XPC.INTE.CN" localSheetId="67">#REF!</definedName>
    <definedName name="GB.XPC.INTE.CN" localSheetId="68">#REF!</definedName>
    <definedName name="GB.XPC.INTE.CN" localSheetId="69">#REF!</definedName>
    <definedName name="GB.XPC.INTE.CN" localSheetId="71">#REF!</definedName>
    <definedName name="GB.XPC.INTE.CN" localSheetId="72">#REF!</definedName>
    <definedName name="GB.XPC.INTE.CN" localSheetId="73">#REF!</definedName>
    <definedName name="GB.XPC.INTE.CN">#REF!</definedName>
    <definedName name="GB.XPC.SUBS.CN" localSheetId="1">#REF!</definedName>
    <definedName name="GB.XPC.SUBS.CN" localSheetId="11">#REF!</definedName>
    <definedName name="GB.XPC.SUBS.CN" localSheetId="12">#REF!</definedName>
    <definedName name="GB.XPC.SUBS.CN" localSheetId="13">#REF!</definedName>
    <definedName name="GB.XPC.SUBS.CN" localSheetId="23">#REF!</definedName>
    <definedName name="GB.XPC.SUBS.CN" localSheetId="24">#REF!</definedName>
    <definedName name="GB.XPC.SUBS.CN" localSheetId="26">#REF!</definedName>
    <definedName name="GB.XPC.SUBS.CN" localSheetId="28">#REF!</definedName>
    <definedName name="GB.XPC.SUBS.CN" localSheetId="29">#REF!</definedName>
    <definedName name="GB.XPC.SUBS.CN" localSheetId="31">#REF!</definedName>
    <definedName name="GB.XPC.SUBS.CN" localSheetId="41">#REF!</definedName>
    <definedName name="GB.XPC.SUBS.CN" localSheetId="4">#REF!</definedName>
    <definedName name="GB.XPC.SUBS.CN" localSheetId="46">#REF!</definedName>
    <definedName name="GB.XPC.SUBS.CN" localSheetId="47">#REF!</definedName>
    <definedName name="GB.XPC.SUBS.CN" localSheetId="48">#REF!</definedName>
    <definedName name="GB.XPC.SUBS.CN" localSheetId="49">#REF!</definedName>
    <definedName name="GB.XPC.SUBS.CN" localSheetId="50">#REF!</definedName>
    <definedName name="GB.XPC.SUBS.CN" localSheetId="51">#REF!</definedName>
    <definedName name="GB.XPC.SUBS.CN" localSheetId="53">#REF!</definedName>
    <definedName name="GB.XPC.SUBS.CN" localSheetId="54">#REF!</definedName>
    <definedName name="GB.XPC.SUBS.CN" localSheetId="56">#REF!</definedName>
    <definedName name="GB.XPC.SUBS.CN" localSheetId="57">#REF!</definedName>
    <definedName name="GB.XPC.SUBS.CN" localSheetId="58">#REF!</definedName>
    <definedName name="GB.XPC.SUBS.CN" localSheetId="60">#REF!</definedName>
    <definedName name="GB.XPC.SUBS.CN" localSheetId="61">#REF!</definedName>
    <definedName name="GB.XPC.SUBS.CN" localSheetId="62">#REF!</definedName>
    <definedName name="GB.XPC.SUBS.CN" localSheetId="63">#REF!</definedName>
    <definedName name="GB.XPC.SUBS.CN" localSheetId="64">#REF!</definedName>
    <definedName name="GB.XPC.SUBS.CN" localSheetId="66">#REF!</definedName>
    <definedName name="GB.XPC.SUBS.CN" localSheetId="67">#REF!</definedName>
    <definedName name="GB.XPC.SUBS.CN" localSheetId="68">#REF!</definedName>
    <definedName name="GB.XPC.SUBS.CN" localSheetId="69">#REF!</definedName>
    <definedName name="GB.XPC.SUBS.CN" localSheetId="71">#REF!</definedName>
    <definedName name="GB.XPC.SUBS.CN" localSheetId="72">#REF!</definedName>
    <definedName name="GB.XPC.SUBS.CN" localSheetId="73">#REF!</definedName>
    <definedName name="GB.XPC.SUBS.CN">#REF!</definedName>
    <definedName name="GB.XPC.TOTL.CN" localSheetId="1">#REF!</definedName>
    <definedName name="GB.XPC.TOTL.CN" localSheetId="11">#REF!</definedName>
    <definedName name="GB.XPC.TOTL.CN" localSheetId="12">#REF!</definedName>
    <definedName name="GB.XPC.TOTL.CN" localSheetId="13">#REF!</definedName>
    <definedName name="GB.XPC.TOTL.CN" localSheetId="23">#REF!</definedName>
    <definedName name="GB.XPC.TOTL.CN" localSheetId="24">#REF!</definedName>
    <definedName name="GB.XPC.TOTL.CN" localSheetId="26">#REF!</definedName>
    <definedName name="GB.XPC.TOTL.CN" localSheetId="28">#REF!</definedName>
    <definedName name="GB.XPC.TOTL.CN" localSheetId="29">#REF!</definedName>
    <definedName name="GB.XPC.TOTL.CN" localSheetId="31">#REF!</definedName>
    <definedName name="GB.XPC.TOTL.CN" localSheetId="41">#REF!</definedName>
    <definedName name="GB.XPC.TOTL.CN" localSheetId="4">#REF!</definedName>
    <definedName name="GB.XPC.TOTL.CN" localSheetId="46">#REF!</definedName>
    <definedName name="GB.XPC.TOTL.CN" localSheetId="47">#REF!</definedName>
    <definedName name="GB.XPC.TOTL.CN" localSheetId="48">#REF!</definedName>
    <definedName name="GB.XPC.TOTL.CN" localSheetId="49">#REF!</definedName>
    <definedName name="GB.XPC.TOTL.CN" localSheetId="50">#REF!</definedName>
    <definedName name="GB.XPC.TOTL.CN" localSheetId="51">#REF!</definedName>
    <definedName name="GB.XPC.TOTL.CN" localSheetId="53">#REF!</definedName>
    <definedName name="GB.XPC.TOTL.CN" localSheetId="54">#REF!</definedName>
    <definedName name="GB.XPC.TOTL.CN" localSheetId="56">#REF!</definedName>
    <definedName name="GB.XPC.TOTL.CN" localSheetId="57">#REF!</definedName>
    <definedName name="GB.XPC.TOTL.CN" localSheetId="58">#REF!</definedName>
    <definedName name="GB.XPC.TOTL.CN" localSheetId="60">#REF!</definedName>
    <definedName name="GB.XPC.TOTL.CN" localSheetId="61">#REF!</definedName>
    <definedName name="GB.XPC.TOTL.CN" localSheetId="62">#REF!</definedName>
    <definedName name="GB.XPC.TOTL.CN" localSheetId="63">#REF!</definedName>
    <definedName name="GB.XPC.TOTL.CN" localSheetId="64">#REF!</definedName>
    <definedName name="GB.XPC.TOTL.CN" localSheetId="66">#REF!</definedName>
    <definedName name="GB.XPC.TOTL.CN" localSheetId="67">#REF!</definedName>
    <definedName name="GB.XPC.TOTL.CN" localSheetId="68">#REF!</definedName>
    <definedName name="GB.XPC.TOTL.CN" localSheetId="69">#REF!</definedName>
    <definedName name="GB.XPC.TOTL.CN" localSheetId="71">#REF!</definedName>
    <definedName name="GB.XPC.TOTL.CN" localSheetId="72">#REF!</definedName>
    <definedName name="GB.XPC.TOTL.CN" localSheetId="73">#REF!</definedName>
    <definedName name="GB.XPC.TOTL.CN">#REF!</definedName>
    <definedName name="GB.XPC.TRFO.CN" localSheetId="1">#REF!</definedName>
    <definedName name="GB.XPC.TRFO.CN" localSheetId="11">#REF!</definedName>
    <definedName name="GB.XPC.TRFO.CN" localSheetId="12">#REF!</definedName>
    <definedName name="GB.XPC.TRFO.CN" localSheetId="13">#REF!</definedName>
    <definedName name="GB.XPC.TRFO.CN" localSheetId="23">#REF!</definedName>
    <definedName name="GB.XPC.TRFO.CN" localSheetId="24">#REF!</definedName>
    <definedName name="GB.XPC.TRFO.CN" localSheetId="26">#REF!</definedName>
    <definedName name="GB.XPC.TRFO.CN" localSheetId="28">#REF!</definedName>
    <definedName name="GB.XPC.TRFO.CN" localSheetId="29">#REF!</definedName>
    <definedName name="GB.XPC.TRFO.CN" localSheetId="31">#REF!</definedName>
    <definedName name="GB.XPC.TRFO.CN" localSheetId="41">#REF!</definedName>
    <definedName name="GB.XPC.TRFO.CN" localSheetId="4">#REF!</definedName>
    <definedName name="GB.XPC.TRFO.CN" localSheetId="46">#REF!</definedName>
    <definedName name="GB.XPC.TRFO.CN" localSheetId="47">#REF!</definedName>
    <definedName name="GB.XPC.TRFO.CN" localSheetId="48">#REF!</definedName>
    <definedName name="GB.XPC.TRFO.CN" localSheetId="49">#REF!</definedName>
    <definedName name="GB.XPC.TRFO.CN" localSheetId="50">#REF!</definedName>
    <definedName name="GB.XPC.TRFO.CN" localSheetId="51">#REF!</definedName>
    <definedName name="GB.XPC.TRFO.CN" localSheetId="53">#REF!</definedName>
    <definedName name="GB.XPC.TRFO.CN" localSheetId="54">#REF!</definedName>
    <definedName name="GB.XPC.TRFO.CN" localSheetId="56">#REF!</definedName>
    <definedName name="GB.XPC.TRFO.CN" localSheetId="57">#REF!</definedName>
    <definedName name="GB.XPC.TRFO.CN" localSheetId="58">#REF!</definedName>
    <definedName name="GB.XPC.TRFO.CN" localSheetId="60">#REF!</definedName>
    <definedName name="GB.XPC.TRFO.CN" localSheetId="61">#REF!</definedName>
    <definedName name="GB.XPC.TRFO.CN" localSheetId="62">#REF!</definedName>
    <definedName name="GB.XPC.TRFO.CN" localSheetId="63">#REF!</definedName>
    <definedName name="GB.XPC.TRFO.CN" localSheetId="64">#REF!</definedName>
    <definedName name="GB.XPC.TRFO.CN" localSheetId="66">#REF!</definedName>
    <definedName name="GB.XPC.TRFO.CN" localSheetId="67">#REF!</definedName>
    <definedName name="GB.XPC.TRFO.CN" localSheetId="68">#REF!</definedName>
    <definedName name="GB.XPC.TRFO.CN" localSheetId="69">#REF!</definedName>
    <definedName name="GB.XPC.TRFO.CN" localSheetId="71">#REF!</definedName>
    <definedName name="GB.XPC.TRFO.CN" localSheetId="72">#REF!</definedName>
    <definedName name="GB.XPC.TRFO.CN" localSheetId="73">#REF!</definedName>
    <definedName name="GB.XPC.TRFO.CN">#REF!</definedName>
    <definedName name="GB.XPC.WAGE.CN" localSheetId="1">#REF!</definedName>
    <definedName name="GB.XPC.WAGE.CN" localSheetId="11">#REF!</definedName>
    <definedName name="GB.XPC.WAGE.CN" localSheetId="12">#REF!</definedName>
    <definedName name="GB.XPC.WAGE.CN" localSheetId="13">#REF!</definedName>
    <definedName name="GB.XPC.WAGE.CN" localSheetId="23">#REF!</definedName>
    <definedName name="GB.XPC.WAGE.CN" localSheetId="24">#REF!</definedName>
    <definedName name="GB.XPC.WAGE.CN" localSheetId="26">#REF!</definedName>
    <definedName name="GB.XPC.WAGE.CN" localSheetId="28">#REF!</definedName>
    <definedName name="GB.XPC.WAGE.CN" localSheetId="29">#REF!</definedName>
    <definedName name="GB.XPC.WAGE.CN" localSheetId="31">#REF!</definedName>
    <definedName name="GB.XPC.WAGE.CN" localSheetId="41">#REF!</definedName>
    <definedName name="GB.XPC.WAGE.CN" localSheetId="4">#REF!</definedName>
    <definedName name="GB.XPC.WAGE.CN" localSheetId="46">#REF!</definedName>
    <definedName name="GB.XPC.WAGE.CN" localSheetId="47">#REF!</definedName>
    <definedName name="GB.XPC.WAGE.CN" localSheetId="48">#REF!</definedName>
    <definedName name="GB.XPC.WAGE.CN" localSheetId="49">#REF!</definedName>
    <definedName name="GB.XPC.WAGE.CN" localSheetId="50">#REF!</definedName>
    <definedName name="GB.XPC.WAGE.CN" localSheetId="51">#REF!</definedName>
    <definedName name="GB.XPC.WAGE.CN" localSheetId="53">#REF!</definedName>
    <definedName name="GB.XPC.WAGE.CN" localSheetId="54">#REF!</definedName>
    <definedName name="GB.XPC.WAGE.CN" localSheetId="56">#REF!</definedName>
    <definedName name="GB.XPC.WAGE.CN" localSheetId="57">#REF!</definedName>
    <definedName name="GB.XPC.WAGE.CN" localSheetId="58">#REF!</definedName>
    <definedName name="GB.XPC.WAGE.CN" localSheetId="60">#REF!</definedName>
    <definedName name="GB.XPC.WAGE.CN" localSheetId="61">#REF!</definedName>
    <definedName name="GB.XPC.WAGE.CN" localSheetId="62">#REF!</definedName>
    <definedName name="GB.XPC.WAGE.CN" localSheetId="63">#REF!</definedName>
    <definedName name="GB.XPC.WAGE.CN" localSheetId="64">#REF!</definedName>
    <definedName name="GB.XPC.WAGE.CN" localSheetId="66">#REF!</definedName>
    <definedName name="GB.XPC.WAGE.CN" localSheetId="67">#REF!</definedName>
    <definedName name="GB.XPC.WAGE.CN" localSheetId="68">#REF!</definedName>
    <definedName name="GB.XPC.WAGE.CN" localSheetId="69">#REF!</definedName>
    <definedName name="GB.XPC.WAGE.CN" localSheetId="71">#REF!</definedName>
    <definedName name="GB.XPC.WAGE.CN" localSheetId="72">#REF!</definedName>
    <definedName name="GB.XPC.WAGE.CN" localSheetId="73">#REF!</definedName>
    <definedName name="GB.XPC.WAGE.CN">#REF!</definedName>
    <definedName name="GB.XPD.INLD.CN" localSheetId="1">#REF!</definedName>
    <definedName name="GB.XPD.INLD.CN" localSheetId="11">#REF!</definedName>
    <definedName name="GB.XPD.INLD.CN" localSheetId="12">#REF!</definedName>
    <definedName name="GB.XPD.INLD.CN" localSheetId="13">#REF!</definedName>
    <definedName name="GB.XPD.INLD.CN" localSheetId="23">#REF!</definedName>
    <definedName name="GB.XPD.INLD.CN" localSheetId="24">#REF!</definedName>
    <definedName name="GB.XPD.INLD.CN" localSheetId="26">#REF!</definedName>
    <definedName name="GB.XPD.INLD.CN" localSheetId="28">#REF!</definedName>
    <definedName name="GB.XPD.INLD.CN" localSheetId="29">#REF!</definedName>
    <definedName name="GB.XPD.INLD.CN" localSheetId="31">#REF!</definedName>
    <definedName name="GB.XPD.INLD.CN" localSheetId="41">#REF!</definedName>
    <definedName name="GB.XPD.INLD.CN" localSheetId="4">#REF!</definedName>
    <definedName name="GB.XPD.INLD.CN" localSheetId="46">#REF!</definedName>
    <definedName name="GB.XPD.INLD.CN" localSheetId="47">#REF!</definedName>
    <definedName name="GB.XPD.INLD.CN" localSheetId="48">#REF!</definedName>
    <definedName name="GB.XPD.INLD.CN" localSheetId="49">#REF!</definedName>
    <definedName name="GB.XPD.INLD.CN" localSheetId="50">#REF!</definedName>
    <definedName name="GB.XPD.INLD.CN" localSheetId="51">#REF!</definedName>
    <definedName name="GB.XPD.INLD.CN" localSheetId="53">#REF!</definedName>
    <definedName name="GB.XPD.INLD.CN" localSheetId="54">#REF!</definedName>
    <definedName name="GB.XPD.INLD.CN" localSheetId="56">#REF!</definedName>
    <definedName name="GB.XPD.INLD.CN" localSheetId="57">#REF!</definedName>
    <definedName name="GB.XPD.INLD.CN" localSheetId="58">#REF!</definedName>
    <definedName name="GB.XPD.INLD.CN" localSheetId="60">#REF!</definedName>
    <definedName name="GB.XPD.INLD.CN" localSheetId="61">#REF!</definedName>
    <definedName name="GB.XPD.INLD.CN" localSheetId="62">#REF!</definedName>
    <definedName name="GB.XPD.INLD.CN" localSheetId="63">#REF!</definedName>
    <definedName name="GB.XPD.INLD.CN" localSheetId="64">#REF!</definedName>
    <definedName name="GB.XPD.INLD.CN" localSheetId="66">#REF!</definedName>
    <definedName name="GB.XPD.INLD.CN" localSheetId="67">#REF!</definedName>
    <definedName name="GB.XPD.INLD.CN" localSheetId="68">#REF!</definedName>
    <definedName name="GB.XPD.INLD.CN" localSheetId="69">#REF!</definedName>
    <definedName name="GB.XPD.INLD.CN" localSheetId="71">#REF!</definedName>
    <definedName name="GB.XPD.INLD.CN" localSheetId="72">#REF!</definedName>
    <definedName name="GB.XPD.INLD.CN" localSheetId="73">#REF!</definedName>
    <definedName name="GB.XPD.INLD.CN">#REF!</definedName>
    <definedName name="GB.XPK.INLD.CN" localSheetId="1">#REF!</definedName>
    <definedName name="GB.XPK.INLD.CN" localSheetId="11">#REF!</definedName>
    <definedName name="GB.XPK.INLD.CN" localSheetId="12">#REF!</definedName>
    <definedName name="GB.XPK.INLD.CN" localSheetId="13">#REF!</definedName>
    <definedName name="GB.XPK.INLD.CN" localSheetId="23">#REF!</definedName>
    <definedName name="GB.XPK.INLD.CN" localSheetId="24">#REF!</definedName>
    <definedName name="GB.XPK.INLD.CN" localSheetId="26">#REF!</definedName>
    <definedName name="GB.XPK.INLD.CN" localSheetId="28">#REF!</definedName>
    <definedName name="GB.XPK.INLD.CN" localSheetId="29">#REF!</definedName>
    <definedName name="GB.XPK.INLD.CN" localSheetId="31">#REF!</definedName>
    <definedName name="GB.XPK.INLD.CN" localSheetId="41">#REF!</definedName>
    <definedName name="GB.XPK.INLD.CN" localSheetId="4">#REF!</definedName>
    <definedName name="GB.XPK.INLD.CN" localSheetId="46">#REF!</definedName>
    <definedName name="GB.XPK.INLD.CN" localSheetId="47">#REF!</definedName>
    <definedName name="GB.XPK.INLD.CN" localSheetId="48">#REF!</definedName>
    <definedName name="GB.XPK.INLD.CN" localSheetId="49">#REF!</definedName>
    <definedName name="GB.XPK.INLD.CN" localSheetId="50">#REF!</definedName>
    <definedName name="GB.XPK.INLD.CN" localSheetId="51">#REF!</definedName>
    <definedName name="GB.XPK.INLD.CN" localSheetId="53">#REF!</definedName>
    <definedName name="GB.XPK.INLD.CN" localSheetId="54">#REF!</definedName>
    <definedName name="GB.XPK.INLD.CN" localSheetId="56">#REF!</definedName>
    <definedName name="GB.XPK.INLD.CN" localSheetId="57">#REF!</definedName>
    <definedName name="GB.XPK.INLD.CN" localSheetId="58">#REF!</definedName>
    <definedName name="GB.XPK.INLD.CN" localSheetId="60">#REF!</definedName>
    <definedName name="GB.XPK.INLD.CN" localSheetId="61">#REF!</definedName>
    <definedName name="GB.XPK.INLD.CN" localSheetId="62">#REF!</definedName>
    <definedName name="GB.XPK.INLD.CN" localSheetId="63">#REF!</definedName>
    <definedName name="GB.XPK.INLD.CN" localSheetId="64">#REF!</definedName>
    <definedName name="GB.XPK.INLD.CN" localSheetId="66">#REF!</definedName>
    <definedName name="GB.XPK.INLD.CN" localSheetId="67">#REF!</definedName>
    <definedName name="GB.XPK.INLD.CN" localSheetId="68">#REF!</definedName>
    <definedName name="GB.XPK.INLD.CN" localSheetId="69">#REF!</definedName>
    <definedName name="GB.XPK.INLD.CN" localSheetId="71">#REF!</definedName>
    <definedName name="GB.XPK.INLD.CN" localSheetId="72">#REF!</definedName>
    <definedName name="GB.XPK.INLD.CN" localSheetId="73">#REF!</definedName>
    <definedName name="GB.XPK.INLD.CN">#REF!</definedName>
    <definedName name="GB.XPK.RINV.CN" localSheetId="1">#REF!</definedName>
    <definedName name="GB.XPK.RINV.CN" localSheetId="11">#REF!</definedName>
    <definedName name="GB.XPK.RINV.CN" localSheetId="12">#REF!</definedName>
    <definedName name="GB.XPK.RINV.CN" localSheetId="13">#REF!</definedName>
    <definedName name="GB.XPK.RINV.CN" localSheetId="23">#REF!</definedName>
    <definedName name="GB.XPK.RINV.CN" localSheetId="24">#REF!</definedName>
    <definedName name="GB.XPK.RINV.CN" localSheetId="26">#REF!</definedName>
    <definedName name="GB.XPK.RINV.CN" localSheetId="28">#REF!</definedName>
    <definedName name="GB.XPK.RINV.CN" localSheetId="29">#REF!</definedName>
    <definedName name="GB.XPK.RINV.CN" localSheetId="31">#REF!</definedName>
    <definedName name="GB.XPK.RINV.CN" localSheetId="41">#REF!</definedName>
    <definedName name="GB.XPK.RINV.CN" localSheetId="4">#REF!</definedName>
    <definedName name="GB.XPK.RINV.CN" localSheetId="46">#REF!</definedName>
    <definedName name="GB.XPK.RINV.CN" localSheetId="47">#REF!</definedName>
    <definedName name="GB.XPK.RINV.CN" localSheetId="48">#REF!</definedName>
    <definedName name="GB.XPK.RINV.CN" localSheetId="49">#REF!</definedName>
    <definedName name="GB.XPK.RINV.CN" localSheetId="50">#REF!</definedName>
    <definedName name="GB.XPK.RINV.CN" localSheetId="51">#REF!</definedName>
    <definedName name="GB.XPK.RINV.CN" localSheetId="53">#REF!</definedName>
    <definedName name="GB.XPK.RINV.CN" localSheetId="54">#REF!</definedName>
    <definedName name="GB.XPK.RINV.CN" localSheetId="56">#REF!</definedName>
    <definedName name="GB.XPK.RINV.CN" localSheetId="57">#REF!</definedName>
    <definedName name="GB.XPK.RINV.CN" localSheetId="58">#REF!</definedName>
    <definedName name="GB.XPK.RINV.CN" localSheetId="60">#REF!</definedName>
    <definedName name="GB.XPK.RINV.CN" localSheetId="61">#REF!</definedName>
    <definedName name="GB.XPK.RINV.CN" localSheetId="62">#REF!</definedName>
    <definedName name="GB.XPK.RINV.CN" localSheetId="63">#REF!</definedName>
    <definedName name="GB.XPK.RINV.CN" localSheetId="64">#REF!</definedName>
    <definedName name="GB.XPK.RINV.CN" localSheetId="66">#REF!</definedName>
    <definedName name="GB.XPK.RINV.CN" localSheetId="67">#REF!</definedName>
    <definedName name="GB.XPK.RINV.CN" localSheetId="68">#REF!</definedName>
    <definedName name="GB.XPK.RINV.CN" localSheetId="69">#REF!</definedName>
    <definedName name="GB.XPK.RINV.CN" localSheetId="71">#REF!</definedName>
    <definedName name="GB.XPK.RINV.CN" localSheetId="72">#REF!</definedName>
    <definedName name="GB.XPK.RINV.CN" localSheetId="73">#REF!</definedName>
    <definedName name="GB.XPK.RINV.CN">#REF!</definedName>
    <definedName name="GB.XPL.TRNL.CN" localSheetId="1">#REF!</definedName>
    <definedName name="GB.XPL.TRNL.CN" localSheetId="11">#REF!</definedName>
    <definedName name="GB.XPL.TRNL.CN" localSheetId="12">#REF!</definedName>
    <definedName name="GB.XPL.TRNL.CN" localSheetId="13">#REF!</definedName>
    <definedName name="GB.XPL.TRNL.CN" localSheetId="23">#REF!</definedName>
    <definedName name="GB.XPL.TRNL.CN" localSheetId="24">#REF!</definedName>
    <definedName name="GB.XPL.TRNL.CN" localSheetId="26">#REF!</definedName>
    <definedName name="GB.XPL.TRNL.CN" localSheetId="28">#REF!</definedName>
    <definedName name="GB.XPL.TRNL.CN" localSheetId="29">#REF!</definedName>
    <definedName name="GB.XPL.TRNL.CN" localSheetId="31">#REF!</definedName>
    <definedName name="GB.XPL.TRNL.CN" localSheetId="41">#REF!</definedName>
    <definedName name="GB.XPL.TRNL.CN" localSheetId="4">#REF!</definedName>
    <definedName name="GB.XPL.TRNL.CN" localSheetId="46">#REF!</definedName>
    <definedName name="GB.XPL.TRNL.CN" localSheetId="47">#REF!</definedName>
    <definedName name="GB.XPL.TRNL.CN" localSheetId="48">#REF!</definedName>
    <definedName name="GB.XPL.TRNL.CN" localSheetId="49">#REF!</definedName>
    <definedName name="GB.XPL.TRNL.CN" localSheetId="50">#REF!</definedName>
    <definedName name="GB.XPL.TRNL.CN" localSheetId="51">#REF!</definedName>
    <definedName name="GB.XPL.TRNL.CN" localSheetId="53">#REF!</definedName>
    <definedName name="GB.XPL.TRNL.CN" localSheetId="54">#REF!</definedName>
    <definedName name="GB.XPL.TRNL.CN" localSheetId="56">#REF!</definedName>
    <definedName name="GB.XPL.TRNL.CN" localSheetId="57">#REF!</definedName>
    <definedName name="GB.XPL.TRNL.CN" localSheetId="58">#REF!</definedName>
    <definedName name="GB.XPL.TRNL.CN" localSheetId="60">#REF!</definedName>
    <definedName name="GB.XPL.TRNL.CN" localSheetId="61">#REF!</definedName>
    <definedName name="GB.XPL.TRNL.CN" localSheetId="62">#REF!</definedName>
    <definedName name="GB.XPL.TRNL.CN" localSheetId="63">#REF!</definedName>
    <definedName name="GB.XPL.TRNL.CN" localSheetId="64">#REF!</definedName>
    <definedName name="GB.XPL.TRNL.CN" localSheetId="66">#REF!</definedName>
    <definedName name="GB.XPL.TRNL.CN" localSheetId="67">#REF!</definedName>
    <definedName name="GB.XPL.TRNL.CN" localSheetId="68">#REF!</definedName>
    <definedName name="GB.XPL.TRNL.CN" localSheetId="69">#REF!</definedName>
    <definedName name="GB.XPL.TRNL.CN" localSheetId="71">#REF!</definedName>
    <definedName name="GB.XPL.TRNL.CN" localSheetId="72">#REF!</definedName>
    <definedName name="GB.XPL.TRNL.CN" localSheetId="73">#REF!</definedName>
    <definedName name="GB.XPL.TRNL.CN">#REF!</definedName>
    <definedName name="GBP" localSheetId="5">[79]CIRRs!$C$91</definedName>
    <definedName name="GBP" localSheetId="6">[79]CIRRs!$C$91</definedName>
    <definedName name="GBP">[80]CIRRs!$C$91</definedName>
    <definedName name="GCB_NGDP">#N/A</definedName>
    <definedName name="GCEC" localSheetId="1">[201]WETA!#REF!</definedName>
    <definedName name="GCEC" localSheetId="10">[201]WETA!#REF!</definedName>
    <definedName name="GCEC" localSheetId="11">[201]WETA!#REF!</definedName>
    <definedName name="GCEC" localSheetId="12">[201]WETA!#REF!</definedName>
    <definedName name="GCEC" localSheetId="13">[201]WETA!#REF!</definedName>
    <definedName name="GCEC" localSheetId="2">[201]WETA!#REF!</definedName>
    <definedName name="GCEC" localSheetId="25">[201]WETA!#REF!</definedName>
    <definedName name="GCEC" localSheetId="26">[201]WETA!#REF!</definedName>
    <definedName name="GCEC" localSheetId="27">[201]WETA!#REF!</definedName>
    <definedName name="GCEC" localSheetId="28">[201]WETA!#REF!</definedName>
    <definedName name="GCEC" localSheetId="29">[201]WETA!#REF!</definedName>
    <definedName name="GCEC" localSheetId="3">[201]WETA!#REF!</definedName>
    <definedName name="GCEC" localSheetId="31">[201]WETA!#REF!</definedName>
    <definedName name="GCEC" localSheetId="32">[201]WETA!#REF!</definedName>
    <definedName name="GCEC" localSheetId="33">[201]WETA!#REF!</definedName>
    <definedName name="GCEC" localSheetId="34">[201]WETA!#REF!</definedName>
    <definedName name="GCEC" localSheetId="37">[201]WETA!#REF!</definedName>
    <definedName name="GCEC" localSheetId="41">[201]WETA!#REF!</definedName>
    <definedName name="GCEC" localSheetId="4">[201]WETA!#REF!</definedName>
    <definedName name="GCEC" localSheetId="45">[201]WETA!#REF!</definedName>
    <definedName name="GCEC" localSheetId="46">[201]WETA!#REF!</definedName>
    <definedName name="GCEC" localSheetId="47">[201]WETA!#REF!</definedName>
    <definedName name="GCEC" localSheetId="48">[201]WETA!#REF!</definedName>
    <definedName name="GCEC" localSheetId="49">[201]WETA!#REF!</definedName>
    <definedName name="GCEC" localSheetId="50">[201]WETA!#REF!</definedName>
    <definedName name="GCEC" localSheetId="5">[202]WETA!#REF!</definedName>
    <definedName name="GCEC" localSheetId="51">[201]WETA!#REF!</definedName>
    <definedName name="GCEC" localSheetId="52">[201]WETA!#REF!</definedName>
    <definedName name="GCEC" localSheetId="53">[201]WETA!#REF!</definedName>
    <definedName name="GCEC" localSheetId="54">[201]WETA!#REF!</definedName>
    <definedName name="GCEC" localSheetId="56">[201]WETA!#REF!</definedName>
    <definedName name="GCEC" localSheetId="57">[201]WETA!#REF!</definedName>
    <definedName name="GCEC" localSheetId="58">[201]WETA!#REF!</definedName>
    <definedName name="GCEC" localSheetId="59">[201]WETA!#REF!</definedName>
    <definedName name="GCEC" localSheetId="60">[201]WETA!#REF!</definedName>
    <definedName name="GCEC" localSheetId="61">[201]WETA!#REF!</definedName>
    <definedName name="GCEC" localSheetId="62">[201]WETA!#REF!</definedName>
    <definedName name="GCEC" localSheetId="63">[201]WETA!#REF!</definedName>
    <definedName name="GCEC" localSheetId="6">[203]WETA!#REF!</definedName>
    <definedName name="GCEC" localSheetId="64">[201]WETA!#REF!</definedName>
    <definedName name="GCEC" localSheetId="65">[201]WETA!#REF!</definedName>
    <definedName name="GCEC" localSheetId="66">[201]WETA!#REF!</definedName>
    <definedName name="GCEC" localSheetId="67">[201]WETA!#REF!</definedName>
    <definedName name="GCEC" localSheetId="68">[201]WETA!#REF!</definedName>
    <definedName name="GCEC" localSheetId="69">[201]WETA!#REF!</definedName>
    <definedName name="GCEC" localSheetId="71">[201]WETA!#REF!</definedName>
    <definedName name="GCEC" localSheetId="72">[201]WETA!#REF!</definedName>
    <definedName name="GCEC" localSheetId="73">[201]WETA!#REF!</definedName>
    <definedName name="GCEC" localSheetId="7">[201]WETA!#REF!</definedName>
    <definedName name="GCEC" localSheetId="74">[201]WETA!#REF!</definedName>
    <definedName name="GCEC" localSheetId="75">[201]WETA!#REF!</definedName>
    <definedName name="GCEC" localSheetId="76">[201]WETA!#REF!</definedName>
    <definedName name="GCEC" localSheetId="77">[201]WETA!#REF!</definedName>
    <definedName name="GCEC" localSheetId="78">[201]WETA!#REF!</definedName>
    <definedName name="GCEC" localSheetId="79">[201]WETA!#REF!</definedName>
    <definedName name="GCEC" localSheetId="8">[201]WETA!#REF!</definedName>
    <definedName name="GCEC" localSheetId="9">[201]WETA!#REF!</definedName>
    <definedName name="GCEC">[201]WETA!#REF!</definedName>
    <definedName name="GCED" localSheetId="1">[201]WETA!#REF!</definedName>
    <definedName name="GCED" localSheetId="10">[201]WETA!#REF!</definedName>
    <definedName name="GCED" localSheetId="11">[201]WETA!#REF!</definedName>
    <definedName name="GCED" localSheetId="12">[201]WETA!#REF!</definedName>
    <definedName name="GCED" localSheetId="13">[201]WETA!#REF!</definedName>
    <definedName name="GCED" localSheetId="2">[201]WETA!#REF!</definedName>
    <definedName name="GCED" localSheetId="25">[201]WETA!#REF!</definedName>
    <definedName name="GCED" localSheetId="26">[201]WETA!#REF!</definedName>
    <definedName name="GCED" localSheetId="27">[201]WETA!#REF!</definedName>
    <definedName name="GCED" localSheetId="28">[201]WETA!#REF!</definedName>
    <definedName name="GCED" localSheetId="29">[201]WETA!#REF!</definedName>
    <definedName name="GCED" localSheetId="3">[201]WETA!#REF!</definedName>
    <definedName name="GCED" localSheetId="31">[201]WETA!#REF!</definedName>
    <definedName name="GCED" localSheetId="32">[201]WETA!#REF!</definedName>
    <definedName name="GCED" localSheetId="33">[201]WETA!#REF!</definedName>
    <definedName name="GCED" localSheetId="34">[201]WETA!#REF!</definedName>
    <definedName name="GCED" localSheetId="37">[201]WETA!#REF!</definedName>
    <definedName name="GCED" localSheetId="41">[201]WETA!#REF!</definedName>
    <definedName name="GCED" localSheetId="4">[201]WETA!#REF!</definedName>
    <definedName name="GCED" localSheetId="45">[201]WETA!#REF!</definedName>
    <definedName name="GCED" localSheetId="46">[201]WETA!#REF!</definedName>
    <definedName name="GCED" localSheetId="47">[201]WETA!#REF!</definedName>
    <definedName name="GCED" localSheetId="48">[201]WETA!#REF!</definedName>
    <definedName name="GCED" localSheetId="49">[201]WETA!#REF!</definedName>
    <definedName name="GCED" localSheetId="50">[201]WETA!#REF!</definedName>
    <definedName name="GCED" localSheetId="5">[202]WETA!#REF!</definedName>
    <definedName name="GCED" localSheetId="51">[201]WETA!#REF!</definedName>
    <definedName name="GCED" localSheetId="52">[201]WETA!#REF!</definedName>
    <definedName name="GCED" localSheetId="53">[201]WETA!#REF!</definedName>
    <definedName name="GCED" localSheetId="54">[201]WETA!#REF!</definedName>
    <definedName name="GCED" localSheetId="56">[201]WETA!#REF!</definedName>
    <definedName name="GCED" localSheetId="57">[201]WETA!#REF!</definedName>
    <definedName name="GCED" localSheetId="58">[201]WETA!#REF!</definedName>
    <definedName name="GCED" localSheetId="59">[201]WETA!#REF!</definedName>
    <definedName name="GCED" localSheetId="60">[201]WETA!#REF!</definedName>
    <definedName name="GCED" localSheetId="61">[201]WETA!#REF!</definedName>
    <definedName name="GCED" localSheetId="62">[201]WETA!#REF!</definedName>
    <definedName name="GCED" localSheetId="63">[201]WETA!#REF!</definedName>
    <definedName name="GCED" localSheetId="6">[203]WETA!#REF!</definedName>
    <definedName name="GCED" localSheetId="64">[201]WETA!#REF!</definedName>
    <definedName name="GCED" localSheetId="65">[201]WETA!#REF!</definedName>
    <definedName name="GCED" localSheetId="66">[201]WETA!#REF!</definedName>
    <definedName name="GCED" localSheetId="67">[201]WETA!#REF!</definedName>
    <definedName name="GCED" localSheetId="68">[201]WETA!#REF!</definedName>
    <definedName name="GCED" localSheetId="69">[201]WETA!#REF!</definedName>
    <definedName name="GCED" localSheetId="71">[201]WETA!#REF!</definedName>
    <definedName name="GCED" localSheetId="72">[201]WETA!#REF!</definedName>
    <definedName name="GCED" localSheetId="73">[201]WETA!#REF!</definedName>
    <definedName name="GCED" localSheetId="7">[201]WETA!#REF!</definedName>
    <definedName name="GCED" localSheetId="74">[201]WETA!#REF!</definedName>
    <definedName name="GCED" localSheetId="75">[201]WETA!#REF!</definedName>
    <definedName name="GCED" localSheetId="76">[201]WETA!#REF!</definedName>
    <definedName name="GCED" localSheetId="77">[201]WETA!#REF!</definedName>
    <definedName name="GCED" localSheetId="78">[201]WETA!#REF!</definedName>
    <definedName name="GCED" localSheetId="79">[201]WETA!#REF!</definedName>
    <definedName name="GCED" localSheetId="8">[201]WETA!#REF!</definedName>
    <definedName name="GCED" localSheetId="9">[201]WETA!#REF!</definedName>
    <definedName name="GCED">[201]WETA!#REF!</definedName>
    <definedName name="GCEE" localSheetId="1">[201]WETA!#REF!</definedName>
    <definedName name="GCEE" localSheetId="10">[201]WETA!#REF!</definedName>
    <definedName name="GCEE" localSheetId="11">[201]WETA!#REF!</definedName>
    <definedName name="GCEE" localSheetId="12">[201]WETA!#REF!</definedName>
    <definedName name="GCEE" localSheetId="13">[201]WETA!#REF!</definedName>
    <definedName name="GCEE" localSheetId="2">[201]WETA!#REF!</definedName>
    <definedName name="GCEE" localSheetId="25">[201]WETA!#REF!</definedName>
    <definedName name="GCEE" localSheetId="26">[201]WETA!#REF!</definedName>
    <definedName name="GCEE" localSheetId="27">[201]WETA!#REF!</definedName>
    <definedName name="GCEE" localSheetId="28">[201]WETA!#REF!</definedName>
    <definedName name="GCEE" localSheetId="29">[201]WETA!#REF!</definedName>
    <definedName name="GCEE" localSheetId="3">[201]WETA!#REF!</definedName>
    <definedName name="GCEE" localSheetId="31">[201]WETA!#REF!</definedName>
    <definedName name="GCEE" localSheetId="32">[201]WETA!#REF!</definedName>
    <definedName name="GCEE" localSheetId="33">[201]WETA!#REF!</definedName>
    <definedName name="GCEE" localSheetId="34">[201]WETA!#REF!</definedName>
    <definedName name="GCEE" localSheetId="37">[201]WETA!#REF!</definedName>
    <definedName name="GCEE" localSheetId="41">[201]WETA!#REF!</definedName>
    <definedName name="GCEE" localSheetId="4">[201]WETA!#REF!</definedName>
    <definedName name="GCEE" localSheetId="45">[201]WETA!#REF!</definedName>
    <definedName name="GCEE" localSheetId="46">[201]WETA!#REF!</definedName>
    <definedName name="GCEE" localSheetId="47">[201]WETA!#REF!</definedName>
    <definedName name="GCEE" localSheetId="48">[201]WETA!#REF!</definedName>
    <definedName name="GCEE" localSheetId="49">[201]WETA!#REF!</definedName>
    <definedName name="GCEE" localSheetId="50">[201]WETA!#REF!</definedName>
    <definedName name="GCEE" localSheetId="5">[202]WETA!#REF!</definedName>
    <definedName name="GCEE" localSheetId="51">[201]WETA!#REF!</definedName>
    <definedName name="GCEE" localSheetId="52">[201]WETA!#REF!</definedName>
    <definedName name="GCEE" localSheetId="53">[201]WETA!#REF!</definedName>
    <definedName name="GCEE" localSheetId="54">[201]WETA!#REF!</definedName>
    <definedName name="GCEE" localSheetId="56">[201]WETA!#REF!</definedName>
    <definedName name="GCEE" localSheetId="57">[201]WETA!#REF!</definedName>
    <definedName name="GCEE" localSheetId="58">[201]WETA!#REF!</definedName>
    <definedName name="GCEE" localSheetId="59">[201]WETA!#REF!</definedName>
    <definedName name="GCEE" localSheetId="60">[201]WETA!#REF!</definedName>
    <definedName name="GCEE" localSheetId="61">[201]WETA!#REF!</definedName>
    <definedName name="GCEE" localSheetId="62">[201]WETA!#REF!</definedName>
    <definedName name="GCEE" localSheetId="63">[201]WETA!#REF!</definedName>
    <definedName name="GCEE" localSheetId="6">[203]WETA!#REF!</definedName>
    <definedName name="GCEE" localSheetId="64">[201]WETA!#REF!</definedName>
    <definedName name="GCEE" localSheetId="65">[201]WETA!#REF!</definedName>
    <definedName name="GCEE" localSheetId="66">[201]WETA!#REF!</definedName>
    <definedName name="GCEE" localSheetId="67">[201]WETA!#REF!</definedName>
    <definedName name="GCEE" localSheetId="68">[201]WETA!#REF!</definedName>
    <definedName name="GCEE" localSheetId="69">[201]WETA!#REF!</definedName>
    <definedName name="GCEE" localSheetId="71">[201]WETA!#REF!</definedName>
    <definedName name="GCEE" localSheetId="72">[201]WETA!#REF!</definedName>
    <definedName name="GCEE" localSheetId="73">[201]WETA!#REF!</definedName>
    <definedName name="GCEE" localSheetId="7">[201]WETA!#REF!</definedName>
    <definedName name="GCEE" localSheetId="74">[201]WETA!#REF!</definedName>
    <definedName name="GCEE" localSheetId="75">[201]WETA!#REF!</definedName>
    <definedName name="GCEE" localSheetId="76">[201]WETA!#REF!</definedName>
    <definedName name="GCEE" localSheetId="77">[201]WETA!#REF!</definedName>
    <definedName name="GCEE" localSheetId="78">[201]WETA!#REF!</definedName>
    <definedName name="GCEE" localSheetId="79">[201]WETA!#REF!</definedName>
    <definedName name="GCEE" localSheetId="8">[201]WETA!#REF!</definedName>
    <definedName name="GCEE" localSheetId="9">[201]WETA!#REF!</definedName>
    <definedName name="GCEE">[201]WETA!#REF!</definedName>
    <definedName name="GCEEP" localSheetId="1">'[204]output-weo'!#REF!</definedName>
    <definedName name="GCEEP" localSheetId="10">'[204]output-weo'!#REF!</definedName>
    <definedName name="GCEEP" localSheetId="11">'[204]output-weo'!#REF!</definedName>
    <definedName name="GCEEP" localSheetId="12">'[204]output-weo'!#REF!</definedName>
    <definedName name="GCEEP" localSheetId="13">'[204]output-weo'!#REF!</definedName>
    <definedName name="GCEEP" localSheetId="2">'[204]output-weo'!#REF!</definedName>
    <definedName name="GCEEP" localSheetId="25">'[204]output-weo'!#REF!</definedName>
    <definedName name="GCEEP" localSheetId="26">'[204]output-weo'!#REF!</definedName>
    <definedName name="GCEEP" localSheetId="27">'[204]output-weo'!#REF!</definedName>
    <definedName name="GCEEP" localSheetId="28">'[204]output-weo'!#REF!</definedName>
    <definedName name="GCEEP" localSheetId="29">'[204]output-weo'!#REF!</definedName>
    <definedName name="GCEEP" localSheetId="3">'[204]output-weo'!#REF!</definedName>
    <definedName name="GCEEP" localSheetId="31">'[204]output-weo'!#REF!</definedName>
    <definedName name="GCEEP" localSheetId="32">'[204]output-weo'!#REF!</definedName>
    <definedName name="GCEEP" localSheetId="33">'[204]output-weo'!#REF!</definedName>
    <definedName name="GCEEP" localSheetId="34">'[204]output-weo'!#REF!</definedName>
    <definedName name="GCEEP" localSheetId="37">'[204]output-weo'!#REF!</definedName>
    <definedName name="GCEEP" localSheetId="41">'[204]output-weo'!#REF!</definedName>
    <definedName name="GCEEP" localSheetId="4">'[204]output-weo'!#REF!</definedName>
    <definedName name="GCEEP" localSheetId="45">'[204]output-weo'!#REF!</definedName>
    <definedName name="GCEEP" localSheetId="46">'[204]output-weo'!#REF!</definedName>
    <definedName name="GCEEP" localSheetId="47">'[204]output-weo'!#REF!</definedName>
    <definedName name="GCEEP" localSheetId="48">'[204]output-weo'!#REF!</definedName>
    <definedName name="GCEEP" localSheetId="49">'[204]output-weo'!#REF!</definedName>
    <definedName name="GCEEP" localSheetId="50">'[204]output-weo'!#REF!</definedName>
    <definedName name="GCEEP" localSheetId="5">'[205]output-weo'!#REF!</definedName>
    <definedName name="GCEEP" localSheetId="51">'[204]output-weo'!#REF!</definedName>
    <definedName name="GCEEP" localSheetId="52">'[204]output-weo'!#REF!</definedName>
    <definedName name="GCEEP" localSheetId="53">'[204]output-weo'!#REF!</definedName>
    <definedName name="GCEEP" localSheetId="54">'[204]output-weo'!#REF!</definedName>
    <definedName name="GCEEP" localSheetId="56">'[204]output-weo'!#REF!</definedName>
    <definedName name="GCEEP" localSheetId="57">'[204]output-weo'!#REF!</definedName>
    <definedName name="GCEEP" localSheetId="58">'[204]output-weo'!#REF!</definedName>
    <definedName name="GCEEP" localSheetId="59">'[204]output-weo'!#REF!</definedName>
    <definedName name="GCEEP" localSheetId="60">'[204]output-weo'!#REF!</definedName>
    <definedName name="GCEEP" localSheetId="61">'[204]output-weo'!#REF!</definedName>
    <definedName name="GCEEP" localSheetId="62">'[204]output-weo'!#REF!</definedName>
    <definedName name="GCEEP" localSheetId="63">'[204]output-weo'!#REF!</definedName>
    <definedName name="GCEEP" localSheetId="6">'[206]output-weo'!#REF!</definedName>
    <definedName name="GCEEP" localSheetId="64">'[204]output-weo'!#REF!</definedName>
    <definedName name="GCEEP" localSheetId="65">'[204]output-weo'!#REF!</definedName>
    <definedName name="GCEEP" localSheetId="66">'[204]output-weo'!#REF!</definedName>
    <definedName name="GCEEP" localSheetId="67">'[204]output-weo'!#REF!</definedName>
    <definedName name="GCEEP" localSheetId="68">'[204]output-weo'!#REF!</definedName>
    <definedName name="GCEEP" localSheetId="69">'[204]output-weo'!#REF!</definedName>
    <definedName name="GCEEP" localSheetId="71">'[204]output-weo'!#REF!</definedName>
    <definedName name="GCEEP" localSheetId="72">'[204]output-weo'!#REF!</definedName>
    <definedName name="GCEEP" localSheetId="73">'[204]output-weo'!#REF!</definedName>
    <definedName name="GCEEP" localSheetId="7">'[204]output-weo'!#REF!</definedName>
    <definedName name="GCEEP" localSheetId="74">'[204]output-weo'!#REF!</definedName>
    <definedName name="GCEEP" localSheetId="75">'[204]output-weo'!#REF!</definedName>
    <definedName name="GCEEP" localSheetId="76">'[204]output-weo'!#REF!</definedName>
    <definedName name="GCEEP" localSheetId="77">'[204]output-weo'!#REF!</definedName>
    <definedName name="GCEEP" localSheetId="78">'[204]output-weo'!#REF!</definedName>
    <definedName name="GCEEP" localSheetId="79">'[204]output-weo'!#REF!</definedName>
    <definedName name="GCEEP" localSheetId="8">'[204]output-weo'!#REF!</definedName>
    <definedName name="GCEEP" localSheetId="9">'[204]output-weo'!#REF!</definedName>
    <definedName name="GCEEP">'[204]output-weo'!#REF!</definedName>
    <definedName name="GCEES" localSheetId="13">[201]WETA!#REF!</definedName>
    <definedName name="GCEES" localSheetId="28">[201]WETA!#REF!</definedName>
    <definedName name="GCEES" localSheetId="29">[201]WETA!#REF!</definedName>
    <definedName name="GCEES" localSheetId="31">[201]WETA!#REF!</definedName>
    <definedName name="GCEES" localSheetId="49">[201]WETA!#REF!</definedName>
    <definedName name="GCEES" localSheetId="5">[202]WETA!#REF!</definedName>
    <definedName name="GCEES" localSheetId="53">[201]WETA!#REF!</definedName>
    <definedName name="GCEES" localSheetId="54">[201]WETA!#REF!</definedName>
    <definedName name="GCEES" localSheetId="57">[201]WETA!#REF!</definedName>
    <definedName name="GCEES" localSheetId="60">[201]WETA!#REF!</definedName>
    <definedName name="GCEES" localSheetId="61">[201]WETA!#REF!</definedName>
    <definedName name="GCEES" localSheetId="62">[201]WETA!#REF!</definedName>
    <definedName name="GCEES" localSheetId="63">[201]WETA!#REF!</definedName>
    <definedName name="GCEES" localSheetId="6">[203]WETA!#REF!</definedName>
    <definedName name="GCEES">[201]WETA!#REF!</definedName>
    <definedName name="GCEG" localSheetId="13">[201]WETA!#REF!</definedName>
    <definedName name="GCEG" localSheetId="28">[201]WETA!#REF!</definedName>
    <definedName name="GCEG" localSheetId="29">[201]WETA!#REF!</definedName>
    <definedName name="GCEG" localSheetId="31">[201]WETA!#REF!</definedName>
    <definedName name="GCEG" localSheetId="49">[201]WETA!#REF!</definedName>
    <definedName name="GCEG" localSheetId="5">[202]WETA!#REF!</definedName>
    <definedName name="GCEG" localSheetId="53">[201]WETA!#REF!</definedName>
    <definedName name="GCEG" localSheetId="54">[201]WETA!#REF!</definedName>
    <definedName name="GCEG" localSheetId="57">[201]WETA!#REF!</definedName>
    <definedName name="GCEG" localSheetId="60">[201]WETA!#REF!</definedName>
    <definedName name="GCEG" localSheetId="61">[201]WETA!#REF!</definedName>
    <definedName name="GCEG" localSheetId="62">[201]WETA!#REF!</definedName>
    <definedName name="GCEG" localSheetId="63">[201]WETA!#REF!</definedName>
    <definedName name="GCEG" localSheetId="6">[203]WETA!#REF!</definedName>
    <definedName name="GCEG">[201]WETA!#REF!</definedName>
    <definedName name="GCEH" localSheetId="13">[201]WETA!#REF!</definedName>
    <definedName name="GCEH" localSheetId="28">[201]WETA!#REF!</definedName>
    <definedName name="GCEH" localSheetId="29">[201]WETA!#REF!</definedName>
    <definedName name="GCEH" localSheetId="31">[201]WETA!#REF!</definedName>
    <definedName name="GCEH" localSheetId="49">[201]WETA!#REF!</definedName>
    <definedName name="GCEH" localSheetId="5">[202]WETA!#REF!</definedName>
    <definedName name="GCEH" localSheetId="53">[201]WETA!#REF!</definedName>
    <definedName name="GCEH" localSheetId="54">[201]WETA!#REF!</definedName>
    <definedName name="GCEH" localSheetId="57">[201]WETA!#REF!</definedName>
    <definedName name="GCEH" localSheetId="60">[201]WETA!#REF!</definedName>
    <definedName name="GCEH" localSheetId="61">[201]WETA!#REF!</definedName>
    <definedName name="GCEH" localSheetId="62">[201]WETA!#REF!</definedName>
    <definedName name="GCEH" localSheetId="63">[201]WETA!#REF!</definedName>
    <definedName name="GCEH" localSheetId="6">[203]WETA!#REF!</definedName>
    <definedName name="GCEH">[201]WETA!#REF!</definedName>
    <definedName name="GCEHP" localSheetId="13">'[204]output-weo'!#REF!</definedName>
    <definedName name="GCEHP" localSheetId="28">'[204]output-weo'!#REF!</definedName>
    <definedName name="GCEHP" localSheetId="29">'[204]output-weo'!#REF!</definedName>
    <definedName name="GCEHP" localSheetId="31">'[204]output-weo'!#REF!</definedName>
    <definedName name="GCEHP" localSheetId="49">'[204]output-weo'!#REF!</definedName>
    <definedName name="GCEHP" localSheetId="5">'[205]output-weo'!#REF!</definedName>
    <definedName name="GCEHP" localSheetId="53">'[204]output-weo'!#REF!</definedName>
    <definedName name="GCEHP" localSheetId="54">'[204]output-weo'!#REF!</definedName>
    <definedName name="GCEHP" localSheetId="57">'[204]output-weo'!#REF!</definedName>
    <definedName name="GCEHP" localSheetId="60">'[204]output-weo'!#REF!</definedName>
    <definedName name="GCEHP" localSheetId="61">'[204]output-weo'!#REF!</definedName>
    <definedName name="GCEHP" localSheetId="62">'[204]output-weo'!#REF!</definedName>
    <definedName name="GCEHP" localSheetId="63">'[204]output-weo'!#REF!</definedName>
    <definedName name="GCEHP" localSheetId="6">'[206]output-weo'!#REF!</definedName>
    <definedName name="GCEHP">'[204]output-weo'!#REF!</definedName>
    <definedName name="GCEI_D" localSheetId="13">[201]WETA!#REF!</definedName>
    <definedName name="GCEI_D" localSheetId="28">[201]WETA!#REF!</definedName>
    <definedName name="GCEI_D" localSheetId="29">[201]WETA!#REF!</definedName>
    <definedName name="GCEI_D" localSheetId="31">[201]WETA!#REF!</definedName>
    <definedName name="GCEI_D" localSheetId="49">[201]WETA!#REF!</definedName>
    <definedName name="GCEI_D" localSheetId="5">[202]WETA!#REF!</definedName>
    <definedName name="GCEI_D" localSheetId="53">[201]WETA!#REF!</definedName>
    <definedName name="GCEI_D" localSheetId="54">[201]WETA!#REF!</definedName>
    <definedName name="GCEI_D" localSheetId="57">[201]WETA!#REF!</definedName>
    <definedName name="GCEI_D" localSheetId="60">[201]WETA!#REF!</definedName>
    <definedName name="GCEI_D" localSheetId="61">[201]WETA!#REF!</definedName>
    <definedName name="GCEI_D" localSheetId="62">[201]WETA!#REF!</definedName>
    <definedName name="GCEI_D" localSheetId="63">[201]WETA!#REF!</definedName>
    <definedName name="GCEI_D" localSheetId="6">[203]WETA!#REF!</definedName>
    <definedName name="GCEI_D">[201]WETA!#REF!</definedName>
    <definedName name="GCEI_F" localSheetId="13">[201]WETA!#REF!</definedName>
    <definedName name="GCEI_F" localSheetId="28">[201]WETA!#REF!</definedName>
    <definedName name="GCEI_F" localSheetId="29">[201]WETA!#REF!</definedName>
    <definedName name="GCEI_F" localSheetId="31">[201]WETA!#REF!</definedName>
    <definedName name="GCEI_F" localSheetId="49">[201]WETA!#REF!</definedName>
    <definedName name="GCEI_F" localSheetId="5">[202]WETA!#REF!</definedName>
    <definedName name="GCEI_F" localSheetId="53">[201]WETA!#REF!</definedName>
    <definedName name="GCEI_F" localSheetId="54">[201]WETA!#REF!</definedName>
    <definedName name="GCEI_F" localSheetId="57">[201]WETA!#REF!</definedName>
    <definedName name="GCEI_F" localSheetId="60">[201]WETA!#REF!</definedName>
    <definedName name="GCEI_F" localSheetId="61">[201]WETA!#REF!</definedName>
    <definedName name="GCEI_F" localSheetId="62">[201]WETA!#REF!</definedName>
    <definedName name="GCEI_F" localSheetId="63">[201]WETA!#REF!</definedName>
    <definedName name="GCEI_F" localSheetId="6">[203]WETA!#REF!</definedName>
    <definedName name="GCEI_F">[201]WETA!#REF!</definedName>
    <definedName name="GCENL" localSheetId="13">[201]WETA!#REF!</definedName>
    <definedName name="GCENL" localSheetId="28">[201]WETA!#REF!</definedName>
    <definedName name="GCENL" localSheetId="29">[201]WETA!#REF!</definedName>
    <definedName name="GCENL" localSheetId="31">[201]WETA!#REF!</definedName>
    <definedName name="GCENL" localSheetId="49">[201]WETA!#REF!</definedName>
    <definedName name="GCENL" localSheetId="5">[202]WETA!#REF!</definedName>
    <definedName name="GCENL" localSheetId="53">[201]WETA!#REF!</definedName>
    <definedName name="GCENL" localSheetId="54">[201]WETA!#REF!</definedName>
    <definedName name="GCENL" localSheetId="57">[201]WETA!#REF!</definedName>
    <definedName name="GCENL" localSheetId="60">[201]WETA!#REF!</definedName>
    <definedName name="GCENL" localSheetId="61">[201]WETA!#REF!</definedName>
    <definedName name="GCENL" localSheetId="62">[201]WETA!#REF!</definedName>
    <definedName name="GCENL" localSheetId="63">[201]WETA!#REF!</definedName>
    <definedName name="GCENL" localSheetId="6">[203]WETA!#REF!</definedName>
    <definedName name="GCENL">[201]WETA!#REF!</definedName>
    <definedName name="GCEO" localSheetId="13">[201]WETA!#REF!</definedName>
    <definedName name="GCEO" localSheetId="28">[201]WETA!#REF!</definedName>
    <definedName name="GCEO" localSheetId="29">[201]WETA!#REF!</definedName>
    <definedName name="GCEO" localSheetId="31">[201]WETA!#REF!</definedName>
    <definedName name="GCEO" localSheetId="49">[201]WETA!#REF!</definedName>
    <definedName name="GCEO" localSheetId="5">[202]WETA!#REF!</definedName>
    <definedName name="GCEO" localSheetId="53">[201]WETA!#REF!</definedName>
    <definedName name="GCEO" localSheetId="54">[201]WETA!#REF!</definedName>
    <definedName name="GCEO" localSheetId="57">[201]WETA!#REF!</definedName>
    <definedName name="GCEO" localSheetId="60">[201]WETA!#REF!</definedName>
    <definedName name="GCEO" localSheetId="61">[201]WETA!#REF!</definedName>
    <definedName name="GCEO" localSheetId="62">[201]WETA!#REF!</definedName>
    <definedName name="GCEO" localSheetId="63">[201]WETA!#REF!</definedName>
    <definedName name="GCEO" localSheetId="6">[203]WETA!#REF!</definedName>
    <definedName name="GCEO">[201]WETA!#REF!</definedName>
    <definedName name="GCESWH" localSheetId="13">[201]WETA!#REF!</definedName>
    <definedName name="GCESWH" localSheetId="28">[201]WETA!#REF!</definedName>
    <definedName name="GCESWH" localSheetId="29">[201]WETA!#REF!</definedName>
    <definedName name="GCESWH" localSheetId="31">[201]WETA!#REF!</definedName>
    <definedName name="GCESWH" localSheetId="49">[201]WETA!#REF!</definedName>
    <definedName name="GCESWH" localSheetId="5">[202]WETA!#REF!</definedName>
    <definedName name="GCESWH" localSheetId="53">[201]WETA!#REF!</definedName>
    <definedName name="GCESWH" localSheetId="54">[201]WETA!#REF!</definedName>
    <definedName name="GCESWH" localSheetId="57">[201]WETA!#REF!</definedName>
    <definedName name="GCESWH" localSheetId="60">[201]WETA!#REF!</definedName>
    <definedName name="GCESWH" localSheetId="61">[201]WETA!#REF!</definedName>
    <definedName name="GCESWH" localSheetId="62">[201]WETA!#REF!</definedName>
    <definedName name="GCESWH" localSheetId="63">[201]WETA!#REF!</definedName>
    <definedName name="GCESWH" localSheetId="6">[203]WETA!#REF!</definedName>
    <definedName name="GCESWH">[201]WETA!#REF!</definedName>
    <definedName name="GCEW" localSheetId="13">[201]WETA!#REF!</definedName>
    <definedName name="GCEW" localSheetId="28">[201]WETA!#REF!</definedName>
    <definedName name="GCEW" localSheetId="29">[201]WETA!#REF!</definedName>
    <definedName name="GCEW" localSheetId="31">[201]WETA!#REF!</definedName>
    <definedName name="GCEW" localSheetId="49">[201]WETA!#REF!</definedName>
    <definedName name="GCEW" localSheetId="5">[202]WETA!#REF!</definedName>
    <definedName name="GCEW" localSheetId="53">[201]WETA!#REF!</definedName>
    <definedName name="GCEW" localSheetId="54">[201]WETA!#REF!</definedName>
    <definedName name="GCEW" localSheetId="57">[201]WETA!#REF!</definedName>
    <definedName name="GCEW" localSheetId="60">[201]WETA!#REF!</definedName>
    <definedName name="GCEW" localSheetId="61">[201]WETA!#REF!</definedName>
    <definedName name="GCEW" localSheetId="62">[201]WETA!#REF!</definedName>
    <definedName name="GCEW" localSheetId="63">[201]WETA!#REF!</definedName>
    <definedName name="GCEW" localSheetId="6">[203]WETA!#REF!</definedName>
    <definedName name="GCEW">[201]WETA!#REF!</definedName>
    <definedName name="GCG" localSheetId="13">'[105]WETA BOP'!#REF!</definedName>
    <definedName name="GCG" localSheetId="28">'[105]WETA BOP'!#REF!</definedName>
    <definedName name="GCG" localSheetId="29">'[105]WETA BOP'!#REF!</definedName>
    <definedName name="GCG" localSheetId="31">'[105]WETA BOP'!#REF!</definedName>
    <definedName name="GCG" localSheetId="49">'[105]WETA BOP'!#REF!</definedName>
    <definedName name="GCG" localSheetId="5">'[106]WETA BOP'!#REF!</definedName>
    <definedName name="GCG" localSheetId="53">'[105]WETA BOP'!#REF!</definedName>
    <definedName name="GCG" localSheetId="54">'[105]WETA BOP'!#REF!</definedName>
    <definedName name="GCG" localSheetId="57">'[105]WETA BOP'!#REF!</definedName>
    <definedName name="GCG" localSheetId="60">'[105]WETA BOP'!#REF!</definedName>
    <definedName name="GCG" localSheetId="61">'[105]WETA BOP'!#REF!</definedName>
    <definedName name="GCG" localSheetId="62">'[105]WETA BOP'!#REF!</definedName>
    <definedName name="GCG" localSheetId="63">'[105]WETA BOP'!#REF!</definedName>
    <definedName name="GCG" localSheetId="6">'[107]WETA BOP'!#REF!</definedName>
    <definedName name="GCG">'[105]WETA BOP'!#REF!</definedName>
    <definedName name="GCGC" localSheetId="13">'[105]WETA BOP'!#REF!</definedName>
    <definedName name="GCGC" localSheetId="28">'[105]WETA BOP'!#REF!</definedName>
    <definedName name="GCGC" localSheetId="29">'[105]WETA BOP'!#REF!</definedName>
    <definedName name="GCGC" localSheetId="31">'[105]WETA BOP'!#REF!</definedName>
    <definedName name="GCGC" localSheetId="49">'[105]WETA BOP'!#REF!</definedName>
    <definedName name="GCGC" localSheetId="5">'[106]WETA BOP'!#REF!</definedName>
    <definedName name="GCGC" localSheetId="53">'[105]WETA BOP'!#REF!</definedName>
    <definedName name="GCGC" localSheetId="54">'[105]WETA BOP'!#REF!</definedName>
    <definedName name="GCGC" localSheetId="57">'[105]WETA BOP'!#REF!</definedName>
    <definedName name="GCGC" localSheetId="60">'[105]WETA BOP'!#REF!</definedName>
    <definedName name="GCGC" localSheetId="61">'[105]WETA BOP'!#REF!</definedName>
    <definedName name="GCGC" localSheetId="62">'[105]WETA BOP'!#REF!</definedName>
    <definedName name="GCGC" localSheetId="63">'[105]WETA BOP'!#REF!</definedName>
    <definedName name="GCGC" localSheetId="6">'[107]WETA BOP'!#REF!</definedName>
    <definedName name="GCGC">'[105]WETA BOP'!#REF!</definedName>
    <definedName name="GCRG" localSheetId="13">[201]WETA!#REF!</definedName>
    <definedName name="GCRG" localSheetId="28">[201]WETA!#REF!</definedName>
    <definedName name="GCRG" localSheetId="29">[201]WETA!#REF!</definedName>
    <definedName name="GCRG" localSheetId="31">[201]WETA!#REF!</definedName>
    <definedName name="GCRG" localSheetId="49">[201]WETA!#REF!</definedName>
    <definedName name="GCRG" localSheetId="5">[202]WETA!#REF!</definedName>
    <definedName name="GCRG" localSheetId="53">[201]WETA!#REF!</definedName>
    <definedName name="GCRG" localSheetId="54">[201]WETA!#REF!</definedName>
    <definedName name="GCRG" localSheetId="57">[201]WETA!#REF!</definedName>
    <definedName name="GCRG" localSheetId="60">[201]WETA!#REF!</definedName>
    <definedName name="GCRG" localSheetId="61">[201]WETA!#REF!</definedName>
    <definedName name="GCRG" localSheetId="62">[201]WETA!#REF!</definedName>
    <definedName name="GCRG" localSheetId="63">[201]WETA!#REF!</definedName>
    <definedName name="GCRG" localSheetId="6">[203]WETA!#REF!</definedName>
    <definedName name="GCRG">[201]WETA!#REF!</definedName>
    <definedName name="gd" localSheetId="13">'[207]Table 1'!#REF!</definedName>
    <definedName name="gd" localSheetId="28">'[207]Table 1'!#REF!</definedName>
    <definedName name="gd" localSheetId="29">'[207]Table 1'!#REF!</definedName>
    <definedName name="gd" localSheetId="31">'[207]Table 1'!#REF!</definedName>
    <definedName name="gd" localSheetId="49">'[207]Table 1'!#REF!</definedName>
    <definedName name="gd" localSheetId="5">'[208]Table 1'!#REF!</definedName>
    <definedName name="gd" localSheetId="52">'[209]Table 1'!#REF!</definedName>
    <definedName name="gd" localSheetId="53">'[207]Table 1'!#REF!</definedName>
    <definedName name="gd" localSheetId="54">'[207]Table 1'!#REF!</definedName>
    <definedName name="gd" localSheetId="57">'[207]Table 1'!#REF!</definedName>
    <definedName name="gd" localSheetId="60">'[207]Table 1'!#REF!</definedName>
    <definedName name="gd" localSheetId="61">'[207]Table 1'!#REF!</definedName>
    <definedName name="gd" localSheetId="62">'[207]Table 1'!#REF!</definedName>
    <definedName name="gd" localSheetId="63">'[207]Table 1'!#REF!</definedName>
    <definedName name="gd" localSheetId="6">'[208]Table 1'!#REF!</definedName>
    <definedName name="gd">'[207]Table 1'!#REF!</definedName>
    <definedName name="gdfg" localSheetId="1">#REF!</definedName>
    <definedName name="gdfg" localSheetId="10">#REF!</definedName>
    <definedName name="gdfg" localSheetId="11">#REF!</definedName>
    <definedName name="gdfg" localSheetId="12">#REF!</definedName>
    <definedName name="gdfg" localSheetId="13">#REF!</definedName>
    <definedName name="gdfg" localSheetId="15">#REF!</definedName>
    <definedName name="gdfg" localSheetId="16">#REF!</definedName>
    <definedName name="gdfg" localSheetId="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28">#REF!</definedName>
    <definedName name="gdfg" localSheetId="29">#REF!</definedName>
    <definedName name="gdfg" localSheetId="3">#REF!</definedName>
    <definedName name="gdfg" localSheetId="31">#REF!</definedName>
    <definedName name="gdfg" localSheetId="32">#REF!</definedName>
    <definedName name="gdfg" localSheetId="33">#REF!</definedName>
    <definedName name="gdfg" localSheetId="34">#REF!</definedName>
    <definedName name="gdfg" localSheetId="37">#REF!</definedName>
    <definedName name="gdfg" localSheetId="41">#REF!</definedName>
    <definedName name="gdfg" localSheetId="4">#REF!</definedName>
    <definedName name="gdfg" localSheetId="45">#REF!</definedName>
    <definedName name="gdfg" localSheetId="46">#REF!</definedName>
    <definedName name="gdfg" localSheetId="47">#REF!</definedName>
    <definedName name="gdfg" localSheetId="48">#REF!</definedName>
    <definedName name="gdfg" localSheetId="49">#REF!</definedName>
    <definedName name="gdfg" localSheetId="50">#REF!</definedName>
    <definedName name="gdfg" localSheetId="5">#REF!</definedName>
    <definedName name="gdfg" localSheetId="51">#REF!</definedName>
    <definedName name="gdfg" localSheetId="52">#REF!</definedName>
    <definedName name="gdfg" localSheetId="53">#REF!</definedName>
    <definedName name="gdfg" localSheetId="54">#REF!</definedName>
    <definedName name="gdfg" localSheetId="56">#REF!</definedName>
    <definedName name="gdfg" localSheetId="57">#REF!</definedName>
    <definedName name="gdfg" localSheetId="58">#REF!</definedName>
    <definedName name="gdfg" localSheetId="59">#REF!</definedName>
    <definedName name="gdfg" localSheetId="60">#REF!</definedName>
    <definedName name="gdfg" localSheetId="61">#REF!</definedName>
    <definedName name="gdfg" localSheetId="62">#REF!</definedName>
    <definedName name="gdfg" localSheetId="63">#REF!</definedName>
    <definedName name="gdfg" localSheetId="6">#REF!</definedName>
    <definedName name="gdfg" localSheetId="64">#REF!</definedName>
    <definedName name="gdfg" localSheetId="65">#REF!</definedName>
    <definedName name="gdfg" localSheetId="66">#REF!</definedName>
    <definedName name="gdfg" localSheetId="67">#REF!</definedName>
    <definedName name="gdfg" localSheetId="68">#REF!</definedName>
    <definedName name="gdfg" localSheetId="69">#REF!</definedName>
    <definedName name="gdfg" localSheetId="71">#REF!</definedName>
    <definedName name="gdfg" localSheetId="72">#REF!</definedName>
    <definedName name="gdfg" localSheetId="73">#REF!</definedName>
    <definedName name="gdfg" localSheetId="7">#REF!</definedName>
    <definedName name="gdfg" localSheetId="74">#REF!</definedName>
    <definedName name="gdfg" localSheetId="75">#REF!</definedName>
    <definedName name="gdfg" localSheetId="76">#REF!</definedName>
    <definedName name="gdfg" localSheetId="77">#REF!</definedName>
    <definedName name="gdfg" localSheetId="78">#REF!</definedName>
    <definedName name="gdfg" localSheetId="79">#REF!</definedName>
    <definedName name="gdfg" localSheetId="8">#REF!</definedName>
    <definedName name="gdfg" localSheetId="9">#REF!</definedName>
    <definedName name="gdfg">#REF!</definedName>
    <definedName name="GDP" localSheetId="1">#REF!</definedName>
    <definedName name="GDP" localSheetId="10">#REF!</definedName>
    <definedName name="GDP" localSheetId="11">#REF!</definedName>
    <definedName name="GDP" localSheetId="12">#REF!</definedName>
    <definedName name="GDP" localSheetId="13">#REF!</definedName>
    <definedName name="GDP" localSheetId="15">#REF!</definedName>
    <definedName name="GDP" localSheetId="16">#REF!</definedName>
    <definedName name="GDP" localSheetId="2">#REF!</definedName>
    <definedName name="GDP" localSheetId="23">#REF!</definedName>
    <definedName name="GDP" localSheetId="24">#REF!</definedName>
    <definedName name="GDP" localSheetId="25">#REF!</definedName>
    <definedName name="GDP" localSheetId="26">#REF!</definedName>
    <definedName name="GDP" localSheetId="27">#REF!</definedName>
    <definedName name="GDP" localSheetId="28">#REF!</definedName>
    <definedName name="GDP" localSheetId="29">#REF!</definedName>
    <definedName name="GDP" localSheetId="3">#REF!</definedName>
    <definedName name="GDP" localSheetId="31">#REF!</definedName>
    <definedName name="GDP" localSheetId="32">#REF!</definedName>
    <definedName name="GDP" localSheetId="33">#REF!</definedName>
    <definedName name="GDP" localSheetId="34">#REF!</definedName>
    <definedName name="GDP" localSheetId="37">#REF!</definedName>
    <definedName name="GDP" localSheetId="41">#REF!</definedName>
    <definedName name="GDP" localSheetId="4">#REF!</definedName>
    <definedName name="GDP" localSheetId="45">#REF!</definedName>
    <definedName name="GDP" localSheetId="46">#REF!</definedName>
    <definedName name="GDP" localSheetId="47">#REF!</definedName>
    <definedName name="GDP" localSheetId="48">#REF!</definedName>
    <definedName name="GDP" localSheetId="49">#REF!</definedName>
    <definedName name="GDP" localSheetId="50">#REF!</definedName>
    <definedName name="GDP" localSheetId="5">#REF!</definedName>
    <definedName name="GDP" localSheetId="51">#REF!</definedName>
    <definedName name="GDP" localSheetId="52">#REF!</definedName>
    <definedName name="GDP" localSheetId="53">#REF!</definedName>
    <definedName name="GDP" localSheetId="54">#REF!</definedName>
    <definedName name="GDP" localSheetId="56">#REF!</definedName>
    <definedName name="GDP" localSheetId="57">#REF!</definedName>
    <definedName name="GDP" localSheetId="58">#REF!</definedName>
    <definedName name="GDP" localSheetId="59">#REF!</definedName>
    <definedName name="GDP" localSheetId="60">#REF!</definedName>
    <definedName name="GDP" localSheetId="61">#REF!</definedName>
    <definedName name="GDP" localSheetId="62">#REF!</definedName>
    <definedName name="GDP" localSheetId="63">#REF!</definedName>
    <definedName name="GDP" localSheetId="6">#REF!</definedName>
    <definedName name="GDP" localSheetId="64">#REF!</definedName>
    <definedName name="GDP" localSheetId="65">#REF!</definedName>
    <definedName name="GDP" localSheetId="66">#REF!</definedName>
    <definedName name="GDP" localSheetId="67">#REF!</definedName>
    <definedName name="GDP" localSheetId="68">#REF!</definedName>
    <definedName name="GDP" localSheetId="69">#REF!</definedName>
    <definedName name="GDP" localSheetId="71">#REF!</definedName>
    <definedName name="GDP" localSheetId="72">#REF!</definedName>
    <definedName name="GDP" localSheetId="73">#REF!</definedName>
    <definedName name="GDP" localSheetId="7">#REF!</definedName>
    <definedName name="GDP" localSheetId="74">#REF!</definedName>
    <definedName name="GDP" localSheetId="75">#REF!</definedName>
    <definedName name="GDP" localSheetId="76">#REF!</definedName>
    <definedName name="GDP" localSheetId="77">#REF!</definedName>
    <definedName name="GDP" localSheetId="78">#REF!</definedName>
    <definedName name="GDP" localSheetId="79">#REF!</definedName>
    <definedName name="GDP" localSheetId="8">#REF!</definedName>
    <definedName name="GDP" localSheetId="9">#REF!</definedName>
    <definedName name="GDP">#REF!</definedName>
    <definedName name="GDPDEF" localSheetId="1">#REF!</definedName>
    <definedName name="GDPDEF" localSheetId="10">#REF!</definedName>
    <definedName name="GDPDEF" localSheetId="11">#REF!</definedName>
    <definedName name="GDPDEF" localSheetId="12">#REF!</definedName>
    <definedName name="GDPDEF" localSheetId="13">#REF!</definedName>
    <definedName name="GDPDEF" localSheetId="15">#REF!</definedName>
    <definedName name="GDPDEF" localSheetId="16">#REF!</definedName>
    <definedName name="GDPDEF" localSheetId="2">#REF!</definedName>
    <definedName name="GDPDEF" localSheetId="23">#REF!</definedName>
    <definedName name="GDPDEF" localSheetId="24">#REF!</definedName>
    <definedName name="GDPDEF" localSheetId="25">#REF!</definedName>
    <definedName name="GDPDEF" localSheetId="26">#REF!</definedName>
    <definedName name="GDPDEF" localSheetId="27">#REF!</definedName>
    <definedName name="GDPDEF" localSheetId="28">#REF!</definedName>
    <definedName name="GDPDEF" localSheetId="29">#REF!</definedName>
    <definedName name="GDPDEF" localSheetId="3">#REF!</definedName>
    <definedName name="GDPDEF" localSheetId="31">#REF!</definedName>
    <definedName name="GDPDEF" localSheetId="32">#REF!</definedName>
    <definedName name="GDPDEF" localSheetId="33">#REF!</definedName>
    <definedName name="GDPDEF" localSheetId="34">#REF!</definedName>
    <definedName name="GDPDEF" localSheetId="37">#REF!</definedName>
    <definedName name="GDPDEF" localSheetId="41">#REF!</definedName>
    <definedName name="GDPDEF" localSheetId="4">#REF!</definedName>
    <definedName name="GDPDEF" localSheetId="45">#REF!</definedName>
    <definedName name="GDPDEF" localSheetId="46">#REF!</definedName>
    <definedName name="GDPDEF" localSheetId="47">#REF!</definedName>
    <definedName name="GDPDEF" localSheetId="48">#REF!</definedName>
    <definedName name="GDPDEF" localSheetId="49">#REF!</definedName>
    <definedName name="GDPDEF" localSheetId="50">#REF!</definedName>
    <definedName name="GDPDEF" localSheetId="5">#REF!</definedName>
    <definedName name="GDPDEF" localSheetId="51">#REF!</definedName>
    <definedName name="GDPDEF" localSheetId="52">#REF!</definedName>
    <definedName name="GDPDEF" localSheetId="53">#REF!</definedName>
    <definedName name="GDPDEF" localSheetId="54">#REF!</definedName>
    <definedName name="GDPDEF" localSheetId="56">#REF!</definedName>
    <definedName name="GDPDEF" localSheetId="57">#REF!</definedName>
    <definedName name="GDPDEF" localSheetId="58">#REF!</definedName>
    <definedName name="GDPDEF" localSheetId="59">#REF!</definedName>
    <definedName name="GDPDEF" localSheetId="60">#REF!</definedName>
    <definedName name="GDPDEF" localSheetId="61">#REF!</definedName>
    <definedName name="GDPDEF" localSheetId="62">#REF!</definedName>
    <definedName name="GDPDEF" localSheetId="63">#REF!</definedName>
    <definedName name="GDPDEF" localSheetId="6">#REF!</definedName>
    <definedName name="GDPDEF" localSheetId="64">#REF!</definedName>
    <definedName name="GDPDEF" localSheetId="65">#REF!</definedName>
    <definedName name="GDPDEF" localSheetId="66">#REF!</definedName>
    <definedName name="GDPDEF" localSheetId="67">#REF!</definedName>
    <definedName name="GDPDEF" localSheetId="68">#REF!</definedName>
    <definedName name="GDPDEF" localSheetId="69">#REF!</definedName>
    <definedName name="GDPDEF" localSheetId="71">#REF!</definedName>
    <definedName name="GDPDEF" localSheetId="72">#REF!</definedName>
    <definedName name="GDPDEF" localSheetId="73">#REF!</definedName>
    <definedName name="GDPDEF" localSheetId="7">#REF!</definedName>
    <definedName name="GDPDEF" localSheetId="74">#REF!</definedName>
    <definedName name="GDPDEF" localSheetId="75">#REF!</definedName>
    <definedName name="GDPDEF" localSheetId="76">#REF!</definedName>
    <definedName name="GDPDEF" localSheetId="77">#REF!</definedName>
    <definedName name="GDPDEF" localSheetId="78">#REF!</definedName>
    <definedName name="GDPDEF" localSheetId="79">#REF!</definedName>
    <definedName name="GDPDEF" localSheetId="8">#REF!</definedName>
    <definedName name="GDPDEF" localSheetId="9">#REF!</definedName>
    <definedName name="GDPDEF">#REF!</definedName>
    <definedName name="German" localSheetId="5">[198]cirr_series!$AJ$102:$AJ$107</definedName>
    <definedName name="German" localSheetId="6">[199]cirr_series!$AJ$102:$AJ$107</definedName>
    <definedName name="German">[200]cirr_series!$AJ$102:$AJ$107</definedName>
    <definedName name="gfdfg" localSheetId="1">'[210]Table 1'!#REF!</definedName>
    <definedName name="gfdfg" localSheetId="10">'[210]Table 1'!#REF!</definedName>
    <definedName name="gfdfg" localSheetId="11">'[210]Table 1'!#REF!</definedName>
    <definedName name="gfdfg" localSheetId="12">'[210]Table 1'!#REF!</definedName>
    <definedName name="gfdfg" localSheetId="13">'[210]Table 1'!#REF!</definedName>
    <definedName name="gfdfg" localSheetId="2">'[210]Table 1'!#REF!</definedName>
    <definedName name="gfdfg" localSheetId="25">'[210]Table 1'!#REF!</definedName>
    <definedName name="gfdfg" localSheetId="26">'[210]Table 1'!#REF!</definedName>
    <definedName name="gfdfg" localSheetId="27">'[210]Table 1'!#REF!</definedName>
    <definedName name="gfdfg" localSheetId="28">'[210]Table 1'!#REF!</definedName>
    <definedName name="gfdfg" localSheetId="29">'[210]Table 1'!#REF!</definedName>
    <definedName name="gfdfg" localSheetId="3">'[210]Table 1'!#REF!</definedName>
    <definedName name="gfdfg" localSheetId="31">'[210]Table 1'!#REF!</definedName>
    <definedName name="gfdfg" localSheetId="32">'[210]Table 1'!#REF!</definedName>
    <definedName name="gfdfg" localSheetId="33">'[210]Table 1'!#REF!</definedName>
    <definedName name="gfdfg" localSheetId="34">'[210]Table 1'!#REF!</definedName>
    <definedName name="gfdfg" localSheetId="37">'[210]Table 1'!#REF!</definedName>
    <definedName name="gfdfg" localSheetId="41">'[210]Table 1'!#REF!</definedName>
    <definedName name="gfdfg" localSheetId="4">'[210]Table 1'!#REF!</definedName>
    <definedName name="gfdfg" localSheetId="45">'[210]Table 1'!#REF!</definedName>
    <definedName name="gfdfg" localSheetId="46">'[210]Table 1'!#REF!</definedName>
    <definedName name="gfdfg" localSheetId="47">'[210]Table 1'!#REF!</definedName>
    <definedName name="gfdfg" localSheetId="48">'[210]Table 1'!#REF!</definedName>
    <definedName name="gfdfg" localSheetId="49">'[210]Table 1'!#REF!</definedName>
    <definedName name="gfdfg" localSheetId="50">'[210]Table 1'!#REF!</definedName>
    <definedName name="gfdfg" localSheetId="5">'[211]Table 1'!#REF!</definedName>
    <definedName name="gfdfg" localSheetId="51">'[210]Table 1'!#REF!</definedName>
    <definedName name="gfdfg" localSheetId="52">'[210]Table 1'!#REF!</definedName>
    <definedName name="gfdfg" localSheetId="53">'[210]Table 1'!#REF!</definedName>
    <definedName name="gfdfg" localSheetId="54">'[210]Table 1'!#REF!</definedName>
    <definedName name="gfdfg" localSheetId="56">'[210]Table 1'!#REF!</definedName>
    <definedName name="gfdfg" localSheetId="57">'[210]Table 1'!#REF!</definedName>
    <definedName name="gfdfg" localSheetId="58">'[210]Table 1'!#REF!</definedName>
    <definedName name="gfdfg" localSheetId="59">'[210]Table 1'!#REF!</definedName>
    <definedName name="gfdfg" localSheetId="60">'[210]Table 1'!#REF!</definedName>
    <definedName name="gfdfg" localSheetId="61">'[210]Table 1'!#REF!</definedName>
    <definedName name="gfdfg" localSheetId="62">'[210]Table 1'!#REF!</definedName>
    <definedName name="gfdfg" localSheetId="63">'[210]Table 1'!#REF!</definedName>
    <definedName name="gfdfg" localSheetId="6">'[211]Table 1'!#REF!</definedName>
    <definedName name="gfdfg" localSheetId="64">'[210]Table 1'!#REF!</definedName>
    <definedName name="gfdfg" localSheetId="65">'[210]Table 1'!#REF!</definedName>
    <definedName name="gfdfg" localSheetId="66">'[210]Table 1'!#REF!</definedName>
    <definedName name="gfdfg" localSheetId="67">'[210]Table 1'!#REF!</definedName>
    <definedName name="gfdfg" localSheetId="68">'[210]Table 1'!#REF!</definedName>
    <definedName name="gfdfg" localSheetId="69">'[210]Table 1'!#REF!</definedName>
    <definedName name="gfdfg" localSheetId="71">'[210]Table 1'!#REF!</definedName>
    <definedName name="gfdfg" localSheetId="72">'[210]Table 1'!#REF!</definedName>
    <definedName name="gfdfg" localSheetId="73">'[210]Table 1'!#REF!</definedName>
    <definedName name="gfdfg" localSheetId="7">'[210]Table 1'!#REF!</definedName>
    <definedName name="gfdfg" localSheetId="74">'[210]Table 1'!#REF!</definedName>
    <definedName name="gfdfg" localSheetId="75">'[210]Table 1'!#REF!</definedName>
    <definedName name="gfdfg" localSheetId="76">'[210]Table 1'!#REF!</definedName>
    <definedName name="gfdfg" localSheetId="77">'[210]Table 1'!#REF!</definedName>
    <definedName name="gfdfg" localSheetId="78">'[210]Table 1'!#REF!</definedName>
    <definedName name="gfdfg" localSheetId="79">'[210]Table 1'!#REF!</definedName>
    <definedName name="gfdfg" localSheetId="8">'[210]Table 1'!#REF!</definedName>
    <definedName name="gfdfg" localSheetId="9">'[210]Table 1'!#REF!</definedName>
    <definedName name="gfdfg">'[210]Table 1'!#REF!</definedName>
    <definedName name="gg" localSheetId="1">#REF!</definedName>
    <definedName name="gg" localSheetId="10">#REF!</definedName>
    <definedName name="gg" localSheetId="11">#REF!</definedName>
    <definedName name="gg" localSheetId="12">#REF!</definedName>
    <definedName name="gg" localSheetId="13">#REF!</definedName>
    <definedName name="gg" localSheetId="15">#REF!</definedName>
    <definedName name="gg" localSheetId="16">#REF!</definedName>
    <definedName name="gg" localSheetId="2">#REF!</definedName>
    <definedName name="gg" localSheetId="23">#REF!</definedName>
    <definedName name="gg" localSheetId="24">#REF!</definedName>
    <definedName name="gg" localSheetId="25">#REF!</definedName>
    <definedName name="gg" localSheetId="26">#REF!</definedName>
    <definedName name="gg" localSheetId="27">#REF!</definedName>
    <definedName name="gg" localSheetId="28">#REF!</definedName>
    <definedName name="gg" localSheetId="29">#REF!</definedName>
    <definedName name="gg" localSheetId="3">#REF!</definedName>
    <definedName name="gg" localSheetId="31">#REF!</definedName>
    <definedName name="gg" localSheetId="32">#REF!</definedName>
    <definedName name="gg" localSheetId="33">#REF!</definedName>
    <definedName name="gg" localSheetId="34">#REF!</definedName>
    <definedName name="gg" localSheetId="37">#REF!</definedName>
    <definedName name="gg" localSheetId="41">#REF!</definedName>
    <definedName name="gg" localSheetId="4">#REF!</definedName>
    <definedName name="gg" localSheetId="45">#REF!</definedName>
    <definedName name="gg" localSheetId="46">#REF!</definedName>
    <definedName name="gg" localSheetId="47">#REF!</definedName>
    <definedName name="gg" localSheetId="48">#REF!</definedName>
    <definedName name="gg" localSheetId="49">#REF!</definedName>
    <definedName name="gg" localSheetId="50">#REF!</definedName>
    <definedName name="gg" localSheetId="5">#REF!</definedName>
    <definedName name="gg" localSheetId="51">#REF!</definedName>
    <definedName name="gg" localSheetId="52">#REF!</definedName>
    <definedName name="gg" localSheetId="53">#REF!</definedName>
    <definedName name="gg" localSheetId="54">#REF!</definedName>
    <definedName name="gg" localSheetId="56">#REF!</definedName>
    <definedName name="gg" localSheetId="57">#REF!</definedName>
    <definedName name="gg" localSheetId="58">#REF!</definedName>
    <definedName name="gg" localSheetId="59">#REF!</definedName>
    <definedName name="gg" localSheetId="60">#REF!</definedName>
    <definedName name="gg" localSheetId="61">#REF!</definedName>
    <definedName name="gg" localSheetId="62">#REF!</definedName>
    <definedName name="gg" localSheetId="63">#REF!</definedName>
    <definedName name="gg" localSheetId="6">#REF!</definedName>
    <definedName name="gg" localSheetId="64">#REF!</definedName>
    <definedName name="gg" localSheetId="65">#REF!</definedName>
    <definedName name="gg" localSheetId="66">#REF!</definedName>
    <definedName name="gg" localSheetId="67">#REF!</definedName>
    <definedName name="gg" localSheetId="68">#REF!</definedName>
    <definedName name="gg" localSheetId="69">#REF!</definedName>
    <definedName name="gg" localSheetId="71">#REF!</definedName>
    <definedName name="gg" localSheetId="72">#REF!</definedName>
    <definedName name="gg" localSheetId="73">#REF!</definedName>
    <definedName name="gg" localSheetId="7">#REF!</definedName>
    <definedName name="gg" localSheetId="74">#REF!</definedName>
    <definedName name="gg" localSheetId="75">#REF!</definedName>
    <definedName name="gg" localSheetId="76">#REF!</definedName>
    <definedName name="gg" localSheetId="77">#REF!</definedName>
    <definedName name="gg" localSheetId="78">#REF!</definedName>
    <definedName name="gg" localSheetId="79">#REF!</definedName>
    <definedName name="gg" localSheetId="8">#REF!</definedName>
    <definedName name="gg" localSheetId="9">#REF!</definedName>
    <definedName name="gg">#REF!</definedName>
    <definedName name="GGB_NGDP">#N/A</definedName>
    <definedName name="GGEC" localSheetId="1">[201]WETA!#REF!</definedName>
    <definedName name="GGEC" localSheetId="10">[201]WETA!#REF!</definedName>
    <definedName name="GGEC" localSheetId="11">[201]WETA!#REF!</definedName>
    <definedName name="GGEC" localSheetId="12">[201]WETA!#REF!</definedName>
    <definedName name="GGEC" localSheetId="13">[201]WETA!#REF!</definedName>
    <definedName name="GGEC" localSheetId="15">[201]WETA!#REF!</definedName>
    <definedName name="GGEC" localSheetId="16">[201]WETA!#REF!</definedName>
    <definedName name="GGEC" localSheetId="2">[201]WETA!#REF!</definedName>
    <definedName name="GGEC" localSheetId="24">[201]WETA!#REF!</definedName>
    <definedName name="GGEC" localSheetId="25">[201]WETA!#REF!</definedName>
    <definedName name="GGEC" localSheetId="26">[201]WETA!#REF!</definedName>
    <definedName name="GGEC" localSheetId="27">[201]WETA!#REF!</definedName>
    <definedName name="GGEC" localSheetId="28">[201]WETA!#REF!</definedName>
    <definedName name="GGEC" localSheetId="29">[201]WETA!#REF!</definedName>
    <definedName name="GGEC" localSheetId="3">[201]WETA!#REF!</definedName>
    <definedName name="GGEC" localSheetId="31">[201]WETA!#REF!</definedName>
    <definedName name="GGEC" localSheetId="32">[201]WETA!#REF!</definedName>
    <definedName name="GGEC" localSheetId="33">[201]WETA!#REF!</definedName>
    <definedName name="GGEC" localSheetId="34">[201]WETA!#REF!</definedName>
    <definedName name="GGEC" localSheetId="37">[201]WETA!#REF!</definedName>
    <definedName name="GGEC" localSheetId="41">[201]WETA!#REF!</definedName>
    <definedName name="GGEC" localSheetId="4">[201]WETA!#REF!</definedName>
    <definedName name="GGEC" localSheetId="45">[201]WETA!#REF!</definedName>
    <definedName name="GGEC" localSheetId="46">[201]WETA!#REF!</definedName>
    <definedName name="GGEC" localSheetId="47">[201]WETA!#REF!</definedName>
    <definedName name="GGEC" localSheetId="48">[201]WETA!#REF!</definedName>
    <definedName name="GGEC" localSheetId="49">[201]WETA!#REF!</definedName>
    <definedName name="GGEC" localSheetId="50">[201]WETA!#REF!</definedName>
    <definedName name="GGEC" localSheetId="5">[202]WETA!#REF!</definedName>
    <definedName name="GGEC" localSheetId="51">[201]WETA!#REF!</definedName>
    <definedName name="GGEC" localSheetId="52">[201]WETA!#REF!</definedName>
    <definedName name="GGEC" localSheetId="53">[201]WETA!#REF!</definedName>
    <definedName name="GGEC" localSheetId="54">[201]WETA!#REF!</definedName>
    <definedName name="GGEC" localSheetId="56">[201]WETA!#REF!</definedName>
    <definedName name="GGEC" localSheetId="57">[201]WETA!#REF!</definedName>
    <definedName name="GGEC" localSheetId="58">[201]WETA!#REF!</definedName>
    <definedName name="GGEC" localSheetId="59">[201]WETA!#REF!</definedName>
    <definedName name="GGEC" localSheetId="60">[201]WETA!#REF!</definedName>
    <definedName name="GGEC" localSheetId="61">[201]WETA!#REF!</definedName>
    <definedName name="GGEC" localSheetId="62">[201]WETA!#REF!</definedName>
    <definedName name="GGEC" localSheetId="63">[201]WETA!#REF!</definedName>
    <definedName name="GGEC" localSheetId="6">[203]WETA!#REF!</definedName>
    <definedName name="GGEC" localSheetId="64">[201]WETA!#REF!</definedName>
    <definedName name="GGEC" localSheetId="65">[201]WETA!#REF!</definedName>
    <definedName name="GGEC" localSheetId="66">[201]WETA!#REF!</definedName>
    <definedName name="GGEC" localSheetId="67">[201]WETA!#REF!</definedName>
    <definedName name="GGEC" localSheetId="68">[201]WETA!#REF!</definedName>
    <definedName name="GGEC" localSheetId="69">[201]WETA!#REF!</definedName>
    <definedName name="GGEC" localSheetId="71">[201]WETA!#REF!</definedName>
    <definedName name="GGEC" localSheetId="72">[201]WETA!#REF!</definedName>
    <definedName name="GGEC" localSheetId="73">[201]WETA!#REF!</definedName>
    <definedName name="GGEC" localSheetId="7">[201]WETA!#REF!</definedName>
    <definedName name="GGEC" localSheetId="74">[201]WETA!#REF!</definedName>
    <definedName name="GGEC" localSheetId="75">[201]WETA!#REF!</definedName>
    <definedName name="GGEC" localSheetId="76">[201]WETA!#REF!</definedName>
    <definedName name="GGEC" localSheetId="77">[201]WETA!#REF!</definedName>
    <definedName name="GGEC" localSheetId="78">[201]WETA!#REF!</definedName>
    <definedName name="GGEC" localSheetId="79">[201]WETA!#REF!</definedName>
    <definedName name="GGEC" localSheetId="8">[201]WETA!#REF!</definedName>
    <definedName name="GGEC" localSheetId="9">[201]WETA!#REF!</definedName>
    <definedName name="GGEC">[201]WETA!#REF!</definedName>
    <definedName name="GGENL" localSheetId="1">[201]WETA!#REF!</definedName>
    <definedName name="GGENL" localSheetId="10">[201]WETA!#REF!</definedName>
    <definedName name="GGENL" localSheetId="13">[201]WETA!#REF!</definedName>
    <definedName name="GGENL" localSheetId="15">[201]WETA!#REF!</definedName>
    <definedName name="GGENL" localSheetId="16">[201]WETA!#REF!</definedName>
    <definedName name="GGENL" localSheetId="2">[201]WETA!#REF!</definedName>
    <definedName name="GGENL" localSheetId="24">[201]WETA!#REF!</definedName>
    <definedName name="GGENL" localSheetId="25">[201]WETA!#REF!</definedName>
    <definedName name="GGENL" localSheetId="26">[201]WETA!#REF!</definedName>
    <definedName name="GGENL" localSheetId="27">[201]WETA!#REF!</definedName>
    <definedName name="GGENL" localSheetId="28">[201]WETA!#REF!</definedName>
    <definedName name="GGENL" localSheetId="29">[201]WETA!#REF!</definedName>
    <definedName name="GGENL" localSheetId="3">[201]WETA!#REF!</definedName>
    <definedName name="GGENL" localSheetId="31">[201]WETA!#REF!</definedName>
    <definedName name="GGENL" localSheetId="32">[201]WETA!#REF!</definedName>
    <definedName name="GGENL" localSheetId="33">[201]WETA!#REF!</definedName>
    <definedName name="GGENL" localSheetId="34">[201]WETA!#REF!</definedName>
    <definedName name="GGENL" localSheetId="37">[201]WETA!#REF!</definedName>
    <definedName name="GGENL" localSheetId="41">[201]WETA!#REF!</definedName>
    <definedName name="GGENL" localSheetId="4">[201]WETA!#REF!</definedName>
    <definedName name="GGENL" localSheetId="45">[201]WETA!#REF!</definedName>
    <definedName name="GGENL" localSheetId="46">[201]WETA!#REF!</definedName>
    <definedName name="GGENL" localSheetId="47">[201]WETA!#REF!</definedName>
    <definedName name="GGENL" localSheetId="48">[201]WETA!#REF!</definedName>
    <definedName name="GGENL" localSheetId="49">[201]WETA!#REF!</definedName>
    <definedName name="GGENL" localSheetId="50">[201]WETA!#REF!</definedName>
    <definedName name="GGENL" localSheetId="5">[202]WETA!#REF!</definedName>
    <definedName name="GGENL" localSheetId="51">[201]WETA!#REF!</definedName>
    <definedName name="GGENL" localSheetId="52">[201]WETA!#REF!</definedName>
    <definedName name="GGENL" localSheetId="53">[201]WETA!#REF!</definedName>
    <definedName name="GGENL" localSheetId="54">[201]WETA!#REF!</definedName>
    <definedName name="GGENL" localSheetId="56">[201]WETA!#REF!</definedName>
    <definedName name="GGENL" localSheetId="57">[201]WETA!#REF!</definedName>
    <definedName name="GGENL" localSheetId="58">[201]WETA!#REF!</definedName>
    <definedName name="GGENL" localSheetId="59">[201]WETA!#REF!</definedName>
    <definedName name="GGENL" localSheetId="60">[201]WETA!#REF!</definedName>
    <definedName name="GGENL" localSheetId="61">[201]WETA!#REF!</definedName>
    <definedName name="GGENL" localSheetId="62">[201]WETA!#REF!</definedName>
    <definedName name="GGENL" localSheetId="63">[201]WETA!#REF!</definedName>
    <definedName name="GGENL" localSheetId="6">[203]WETA!#REF!</definedName>
    <definedName name="GGENL" localSheetId="64">[201]WETA!#REF!</definedName>
    <definedName name="GGENL" localSheetId="65">[201]WETA!#REF!</definedName>
    <definedName name="GGENL" localSheetId="66">[201]WETA!#REF!</definedName>
    <definedName name="GGENL" localSheetId="67">[201]WETA!#REF!</definedName>
    <definedName name="GGENL" localSheetId="68">[201]WETA!#REF!</definedName>
    <definedName name="GGENL" localSheetId="69">[201]WETA!#REF!</definedName>
    <definedName name="GGENL" localSheetId="71">[201]WETA!#REF!</definedName>
    <definedName name="GGENL" localSheetId="72">[201]WETA!#REF!</definedName>
    <definedName name="GGENL" localSheetId="73">[201]WETA!#REF!</definedName>
    <definedName name="GGENL" localSheetId="7">[201]WETA!#REF!</definedName>
    <definedName name="GGENL" localSheetId="74">[201]WETA!#REF!</definedName>
    <definedName name="GGENL" localSheetId="75">[201]WETA!#REF!</definedName>
    <definedName name="GGENL" localSheetId="76">[201]WETA!#REF!</definedName>
    <definedName name="GGENL" localSheetId="77">[201]WETA!#REF!</definedName>
    <definedName name="GGENL" localSheetId="78">[201]WETA!#REF!</definedName>
    <definedName name="GGENL" localSheetId="79">[201]WETA!#REF!</definedName>
    <definedName name="GGENL" localSheetId="8">[201]WETA!#REF!</definedName>
    <definedName name="GGENL" localSheetId="9">[201]WETA!#REF!</definedName>
    <definedName name="GGENL">[201]WETA!#REF!</definedName>
    <definedName name="ggg" localSheetId="1"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15"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 hidden="1">{"Riqfin97",#N/A,FALSE,"Tran";"Riqfinpro",#N/A,FALSE,"Tran"}</definedName>
    <definedName name="ggg" localSheetId="20" hidden="1">{"Riqfin97",#N/A,FALSE,"Tran";"Riqfinpro",#N/A,FALSE,"Tran"}</definedName>
    <definedName name="ggg" localSheetId="21" hidden="1">{"Riqfin97",#N/A,FALSE,"Tran";"Riqfinpro",#N/A,FALSE,"Tran"}</definedName>
    <definedName name="ggg" localSheetId="22" hidden="1">{"Riqfin97",#N/A,FALSE,"Tran";"Riqfinpro",#N/A,FALSE,"Tran"}</definedName>
    <definedName name="ggg" localSheetId="23" hidden="1">{"Riqfin97",#N/A,FALSE,"Tran";"Riqfinpro",#N/A,FALSE,"Tran"}</definedName>
    <definedName name="ggg" localSheetId="24" hidden="1">{"Riqfin97",#N/A,FALSE,"Tran";"Riqfinpro",#N/A,FALSE,"Tran"}</definedName>
    <definedName name="ggg" localSheetId="25"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4" hidden="1">{"Riqfin97",#N/A,FALSE,"Tran";"Riqfinpro",#N/A,FALSE,"Tran"}</definedName>
    <definedName name="ggg" localSheetId="37" hidden="1">{"Riqfin97",#N/A,FALSE,"Tran";"Riqfinpro",#N/A,FALSE,"Tran"}</definedName>
    <definedName name="ggg" localSheetId="41" hidden="1">{"Riqfin97",#N/A,FALSE,"Tran";"Riqfinpro",#N/A,FALSE,"Tran"}</definedName>
    <definedName name="ggg" localSheetId="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 hidden="1">{"Riqfin97",#N/A,FALSE,"Tran";"Riqfinpro",#N/A,FALSE,"Tran"}</definedName>
    <definedName name="ggg" localSheetId="51"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1" hidden="1">{"Riqfin97",#N/A,FALSE,"Tran";"Riqfinpro",#N/A,FALSE,"Tran"}</definedName>
    <definedName name="ggg" localSheetId="62" hidden="1">{"Riqfin97",#N/A,FALSE,"Tran";"Riqfinpro",#N/A,FALSE,"Tran"}</definedName>
    <definedName name="ggg" localSheetId="63" hidden="1">{"Riqfin97",#N/A,FALSE,"Tran";"Riqfinpro",#N/A,FALSE,"Tran"}</definedName>
    <definedName name="ggg" localSheetId="6" hidden="1">{"Riqfin97",#N/A,FALSE,"Tran";"Riqfinpro",#N/A,FALSE,"Tran"}</definedName>
    <definedName name="ggg" localSheetId="64" hidden="1">{"Riqfin97",#N/A,FALSE,"Tran";"Riqfinpro",#N/A,FALSE,"Tran"}</definedName>
    <definedName name="ggg" localSheetId="65" hidden="1">{"Riqfin97",#N/A,FALSE,"Tran";"Riqfinpro",#N/A,FALSE,"Tran"}</definedName>
    <definedName name="ggg" localSheetId="66" hidden="1">{"Riqfin97",#N/A,FALSE,"Tran";"Riqfinpro",#N/A,FALSE,"Tran"}</definedName>
    <definedName name="ggg" localSheetId="67" hidden="1">{"Riqfin97",#N/A,FALSE,"Tran";"Riqfinpro",#N/A,FALSE,"Tran"}</definedName>
    <definedName name="ggg" localSheetId="68" hidden="1">{"Riqfin97",#N/A,FALSE,"Tran";"Riqfinpro",#N/A,FALSE,"Tran"}</definedName>
    <definedName name="ggg" localSheetId="69" hidden="1">{"Riqfin97",#N/A,FALSE,"Tran";"Riqfinpro",#N/A,FALSE,"Tran"}</definedName>
    <definedName name="ggg" localSheetId="70" hidden="1">{"Riqfin97",#N/A,FALSE,"Tran";"Riqfinpro",#N/A,FALSE,"Tran"}</definedName>
    <definedName name="ggg" localSheetId="71" hidden="1">{"Riqfin97",#N/A,FALSE,"Tran";"Riqfinpro",#N/A,FALSE,"Tran"}</definedName>
    <definedName name="ggg" localSheetId="72" hidden="1">{"Riqfin97",#N/A,FALSE,"Tran";"Riqfinpro",#N/A,FALSE,"Tran"}</definedName>
    <definedName name="ggg" localSheetId="73" hidden="1">{"Riqfin97",#N/A,FALSE,"Tran";"Riqfinpro",#N/A,FALSE,"Tran"}</definedName>
    <definedName name="ggg" localSheetId="7" hidden="1">{"Riqfin97",#N/A,FALSE,"Tran";"Riqfinpro",#N/A,FALSE,"Tran"}</definedName>
    <definedName name="ggg" localSheetId="74" hidden="1">{"Riqfin97",#N/A,FALSE,"Tran";"Riqfinpro",#N/A,FALSE,"Tran"}</definedName>
    <definedName name="ggg" localSheetId="75" hidden="1">{"Riqfin97",#N/A,FALSE,"Tran";"Riqfinpro",#N/A,FALSE,"Tran"}</definedName>
    <definedName name="ggg" localSheetId="76" hidden="1">{"Riqfin97",#N/A,FALSE,"Tran";"Riqfinpro",#N/A,FALSE,"Tran"}</definedName>
    <definedName name="ggg" localSheetId="77" hidden="1">{"Riqfin97",#N/A,FALSE,"Tran";"Riqfinpro",#N/A,FALSE,"Tran"}</definedName>
    <definedName name="ggg" localSheetId="78" hidden="1">{"Riqfin97",#N/A,FALSE,"Tran";"Riqfinpro",#N/A,FALSE,"Tran"}</definedName>
    <definedName name="ggg" localSheetId="79" hidden="1">{"Riqfin97",#N/A,FALSE,"Tran";"Riqfinpro",#N/A,FALSE,"Tran"}</definedName>
    <definedName name="ggg" localSheetId="8" hidden="1">{"Riqfin97",#N/A,FALSE,"Tran";"Riqfinpro",#N/A,FALSE,"Tran"}</definedName>
    <definedName name="ggg" localSheetId="9" hidden="1">{"Riqfin97",#N/A,FALSE,"Tran";"Riqfinpro",#N/A,FALSE,"Tran"}</definedName>
    <definedName name="ggg" hidden="1">{"Riqfin97",#N/A,FALSE,"Tran";"Riqfinpro",#N/A,FALSE,"Tran"}</definedName>
    <definedName name="gggg" localSheetId="1">#REF!</definedName>
    <definedName name="gggg" localSheetId="10">#REF!</definedName>
    <definedName name="gggg" localSheetId="11">#REF!</definedName>
    <definedName name="gggg" localSheetId="12">#REF!</definedName>
    <definedName name="gggg" localSheetId="13">#REF!</definedName>
    <definedName name="gggg" localSheetId="15">#REF!</definedName>
    <definedName name="gggg" localSheetId="16">#REF!</definedName>
    <definedName name="gggg" localSheetId="2">#REF!</definedName>
    <definedName name="gggg" localSheetId="23">#REF!</definedName>
    <definedName name="gggg" localSheetId="24">#REF!</definedName>
    <definedName name="gggg" localSheetId="25">#REF!</definedName>
    <definedName name="gggg" localSheetId="26">#REF!</definedName>
    <definedName name="gggg" localSheetId="27">#REF!</definedName>
    <definedName name="gggg" localSheetId="28">#REF!</definedName>
    <definedName name="gggg" localSheetId="29">#REF!</definedName>
    <definedName name="gggg" localSheetId="3">#REF!</definedName>
    <definedName name="gggg" localSheetId="31">#REF!</definedName>
    <definedName name="gggg" localSheetId="32">#REF!</definedName>
    <definedName name="gggg" localSheetId="33">#REF!</definedName>
    <definedName name="gggg" localSheetId="34">#REF!</definedName>
    <definedName name="gggg" localSheetId="37">#REF!</definedName>
    <definedName name="gggg" localSheetId="41">#REF!</definedName>
    <definedName name="gggg" localSheetId="4">#REF!</definedName>
    <definedName name="gggg" localSheetId="45">#REF!</definedName>
    <definedName name="gggg" localSheetId="46">#REF!</definedName>
    <definedName name="gggg" localSheetId="47">#REF!</definedName>
    <definedName name="gggg" localSheetId="48">#REF!</definedName>
    <definedName name="gggg" localSheetId="49">#REF!</definedName>
    <definedName name="gggg" localSheetId="50">#REF!</definedName>
    <definedName name="gggg" localSheetId="5">#REF!</definedName>
    <definedName name="gggg" localSheetId="51">#REF!</definedName>
    <definedName name="gggg" localSheetId="52">#REF!</definedName>
    <definedName name="gggg" localSheetId="53">#REF!</definedName>
    <definedName name="gggg" localSheetId="54">#REF!</definedName>
    <definedName name="gggg" localSheetId="56">#REF!</definedName>
    <definedName name="gggg" localSheetId="57">#REF!</definedName>
    <definedName name="gggg" localSheetId="58">#REF!</definedName>
    <definedName name="gggg" localSheetId="59">#REF!</definedName>
    <definedName name="gggg" localSheetId="60">#REF!</definedName>
    <definedName name="gggg" localSheetId="61">#REF!</definedName>
    <definedName name="gggg" localSheetId="62">#REF!</definedName>
    <definedName name="gggg" localSheetId="63">#REF!</definedName>
    <definedName name="gggg" localSheetId="6">#REF!</definedName>
    <definedName name="gggg" localSheetId="64">#REF!</definedName>
    <definedName name="gggg" localSheetId="65">#REF!</definedName>
    <definedName name="gggg" localSheetId="66">#REF!</definedName>
    <definedName name="gggg" localSheetId="67">#REF!</definedName>
    <definedName name="gggg" localSheetId="68">#REF!</definedName>
    <definedName name="gggg" localSheetId="69">#REF!</definedName>
    <definedName name="gggg" localSheetId="71">#REF!</definedName>
    <definedName name="gggg" localSheetId="72">#REF!</definedName>
    <definedName name="gggg" localSheetId="73">#REF!</definedName>
    <definedName name="gggg" localSheetId="7">#REF!</definedName>
    <definedName name="gggg" localSheetId="74">#REF!</definedName>
    <definedName name="gggg" localSheetId="75">#REF!</definedName>
    <definedName name="gggg" localSheetId="76">#REF!</definedName>
    <definedName name="gggg" localSheetId="77">#REF!</definedName>
    <definedName name="gggg" localSheetId="78">#REF!</definedName>
    <definedName name="gggg" localSheetId="79">#REF!</definedName>
    <definedName name="gggg" localSheetId="8">#REF!</definedName>
    <definedName name="gggg" localSheetId="9">#REF!</definedName>
    <definedName name="gggg">#REF!</definedName>
    <definedName name="ggggg" localSheetId="1" hidden="1">'[212]J(Priv.Cap)'!#REF!</definedName>
    <definedName name="ggggg" localSheetId="10" hidden="1">'[212]J(Priv.Cap)'!#REF!</definedName>
    <definedName name="ggggg" localSheetId="11" hidden="1">'[212]J(Priv.Cap)'!#REF!</definedName>
    <definedName name="ggggg" localSheetId="12" hidden="1">'[212]J(Priv.Cap)'!#REF!</definedName>
    <definedName name="ggggg" localSheetId="13" hidden="1">'[212]J(Priv.Cap)'!#REF!</definedName>
    <definedName name="ggggg" localSheetId="15" hidden="1">'[212]J(Priv.Cap)'!#REF!</definedName>
    <definedName name="ggggg" localSheetId="16" hidden="1">'[212]J(Priv.Cap)'!#REF!</definedName>
    <definedName name="ggggg" localSheetId="2" hidden="1">'[212]J(Priv.Cap)'!#REF!</definedName>
    <definedName name="ggggg" localSheetId="24" hidden="1">'[212]J(Priv.Cap)'!#REF!</definedName>
    <definedName name="ggggg" localSheetId="25" hidden="1">'[212]J(Priv.Cap)'!#REF!</definedName>
    <definedName name="ggggg" localSheetId="26" hidden="1">'[212]J(Priv.Cap)'!#REF!</definedName>
    <definedName name="ggggg" localSheetId="27" hidden="1">'[212]J(Priv.Cap)'!#REF!</definedName>
    <definedName name="ggggg" localSheetId="28" hidden="1">'[212]J(Priv.Cap)'!#REF!</definedName>
    <definedName name="ggggg" localSheetId="29" hidden="1">'[212]J(Priv.Cap)'!#REF!</definedName>
    <definedName name="ggggg" localSheetId="3" hidden="1">'[212]J(Priv.Cap)'!#REF!</definedName>
    <definedName name="ggggg" localSheetId="31" hidden="1">'[212]J(Priv.Cap)'!#REF!</definedName>
    <definedName name="ggggg" localSheetId="32" hidden="1">'[212]J(Priv.Cap)'!#REF!</definedName>
    <definedName name="ggggg" localSheetId="33" hidden="1">'[212]J(Priv.Cap)'!#REF!</definedName>
    <definedName name="ggggg" localSheetId="34" hidden="1">'[212]J(Priv.Cap)'!#REF!</definedName>
    <definedName name="ggggg" localSheetId="37" hidden="1">'[212]J(Priv.Cap)'!#REF!</definedName>
    <definedName name="ggggg" localSheetId="41" hidden="1">'[212]J(Priv.Cap)'!#REF!</definedName>
    <definedName name="ggggg" localSheetId="4" hidden="1">'[212]J(Priv.Cap)'!#REF!</definedName>
    <definedName name="ggggg" localSheetId="45" hidden="1">'[212]J(Priv.Cap)'!#REF!</definedName>
    <definedName name="ggggg" localSheetId="46" hidden="1">'[212]J(Priv.Cap)'!#REF!</definedName>
    <definedName name="ggggg" localSheetId="47" hidden="1">'[212]J(Priv.Cap)'!#REF!</definedName>
    <definedName name="ggggg" localSheetId="48" hidden="1">'[212]J(Priv.Cap)'!#REF!</definedName>
    <definedName name="ggggg" localSheetId="49" hidden="1">'[212]J(Priv.Cap)'!#REF!</definedName>
    <definedName name="ggggg" localSheetId="50" hidden="1">'[212]J(Priv.Cap)'!#REF!</definedName>
    <definedName name="ggggg" localSheetId="5" hidden="1">'[213]J(Priv.Cap)'!#REF!</definedName>
    <definedName name="ggggg" localSheetId="51" hidden="1">'[212]J(Priv.Cap)'!#REF!</definedName>
    <definedName name="ggggg" localSheetId="52" hidden="1">'[212]J(Priv.Cap)'!#REF!</definedName>
    <definedName name="ggggg" localSheetId="53" hidden="1">'[212]J(Priv.Cap)'!#REF!</definedName>
    <definedName name="ggggg" localSheetId="54" hidden="1">'[212]J(Priv.Cap)'!#REF!</definedName>
    <definedName name="ggggg" localSheetId="55" hidden="1">'[212]J(Priv.Cap)'!#REF!</definedName>
    <definedName name="ggggg" localSheetId="56" hidden="1">'[212]J(Priv.Cap)'!#REF!</definedName>
    <definedName name="ggggg" localSheetId="57" hidden="1">'[212]J(Priv.Cap)'!#REF!</definedName>
    <definedName name="ggggg" localSheetId="58" hidden="1">'[212]J(Priv.Cap)'!#REF!</definedName>
    <definedName name="ggggg" localSheetId="59" hidden="1">'[212]J(Priv.Cap)'!#REF!</definedName>
    <definedName name="ggggg" localSheetId="60" hidden="1">'[212]J(Priv.Cap)'!#REF!</definedName>
    <definedName name="ggggg" localSheetId="61" hidden="1">'[212]J(Priv.Cap)'!#REF!</definedName>
    <definedName name="ggggg" localSheetId="62" hidden="1">'[212]J(Priv.Cap)'!#REF!</definedName>
    <definedName name="ggggg" localSheetId="63" hidden="1">'[212]J(Priv.Cap)'!#REF!</definedName>
    <definedName name="ggggg" localSheetId="6" hidden="1">'[214]J(Priv.Cap)'!#REF!</definedName>
    <definedName name="ggggg" localSheetId="64" hidden="1">'[212]J(Priv.Cap)'!#REF!</definedName>
    <definedName name="ggggg" localSheetId="65" hidden="1">'[212]J(Priv.Cap)'!#REF!</definedName>
    <definedName name="ggggg" localSheetId="66" hidden="1">'[212]J(Priv.Cap)'!#REF!</definedName>
    <definedName name="ggggg" localSheetId="67" hidden="1">'[212]J(Priv.Cap)'!#REF!</definedName>
    <definedName name="ggggg" localSheetId="68" hidden="1">'[212]J(Priv.Cap)'!#REF!</definedName>
    <definedName name="ggggg" localSheetId="69" hidden="1">'[212]J(Priv.Cap)'!#REF!</definedName>
    <definedName name="ggggg" localSheetId="70" hidden="1">'[212]J(Priv.Cap)'!#REF!</definedName>
    <definedName name="ggggg" localSheetId="71" hidden="1">'[212]J(Priv.Cap)'!#REF!</definedName>
    <definedName name="ggggg" localSheetId="72" hidden="1">'[212]J(Priv.Cap)'!#REF!</definedName>
    <definedName name="ggggg" localSheetId="73" hidden="1">'[212]J(Priv.Cap)'!#REF!</definedName>
    <definedName name="ggggg" localSheetId="7" hidden="1">'[212]J(Priv.Cap)'!#REF!</definedName>
    <definedName name="ggggg" localSheetId="74" hidden="1">'[212]J(Priv.Cap)'!#REF!</definedName>
    <definedName name="ggggg" localSheetId="75" hidden="1">'[212]J(Priv.Cap)'!#REF!</definedName>
    <definedName name="ggggg" localSheetId="76" hidden="1">'[212]J(Priv.Cap)'!#REF!</definedName>
    <definedName name="ggggg" localSheetId="77" hidden="1">'[212]J(Priv.Cap)'!#REF!</definedName>
    <definedName name="ggggg" localSheetId="78" hidden="1">'[212]J(Priv.Cap)'!#REF!</definedName>
    <definedName name="ggggg" localSheetId="79" hidden="1">'[213]J(Priv.Cap)'!#REF!</definedName>
    <definedName name="ggggg" localSheetId="8" hidden="1">'[212]J(Priv.Cap)'!#REF!</definedName>
    <definedName name="ggggg" localSheetId="9" hidden="1">'[213]J(Priv.Cap)'!#REF!</definedName>
    <definedName name="ggggg" hidden="1">'[212]J(Priv.Cap)'!#REF!</definedName>
    <definedName name="gggggggggggg" localSheetId="1">'1'!gggggggggggg</definedName>
    <definedName name="gggggggggggg" localSheetId="10">'10'!gggggggggggg</definedName>
    <definedName name="gggggggggggg" localSheetId="11">'11'!gggggggggggg</definedName>
    <definedName name="gggggggggggg" localSheetId="12">'12'!gggggggggggg</definedName>
    <definedName name="gggggggggggg" localSheetId="13">'13'!gggggggggggg</definedName>
    <definedName name="gggggggggggg" localSheetId="15">'15'!gggggggggggg</definedName>
    <definedName name="gggggggggggg" localSheetId="16">'16'!gggggggggggg</definedName>
    <definedName name="gggggggggggg" localSheetId="2">'2'!gggggggggggg</definedName>
    <definedName name="gggggggggggg" localSheetId="22">'22a-b'!gggggggggggg</definedName>
    <definedName name="gggggggggggg" localSheetId="23">'23'!gggggggggggg</definedName>
    <definedName name="gggggggggggg" localSheetId="24">'24'!gggggggggggg</definedName>
    <definedName name="gggggggggggg" localSheetId="25">'25a'!gggggggggggg</definedName>
    <definedName name="gggggggggggg" localSheetId="26">'25b'!gggggggggggg</definedName>
    <definedName name="gggggggggggg" localSheetId="27">'26'!gggggggggggg</definedName>
    <definedName name="gggggggggggg" localSheetId="28">#N/A</definedName>
    <definedName name="gggggggggggg" localSheetId="29">#N/A</definedName>
    <definedName name="gggggggggggg" localSheetId="3">'3'!gggggggggggg</definedName>
    <definedName name="gggggggggggg" localSheetId="31">'30'!gggggggggggg</definedName>
    <definedName name="gggggggggggg" localSheetId="32">'31'!gggggggggggg</definedName>
    <definedName name="gggggggggggg" localSheetId="33">'32'!gggggggggggg</definedName>
    <definedName name="gggggggggggg" localSheetId="34">[54]!gggggggggggg</definedName>
    <definedName name="gggggggggggg" localSheetId="37">'36'!gggggggggggg</definedName>
    <definedName name="gggggggggggg" localSheetId="41">'25b'!gggggggggggg</definedName>
    <definedName name="gggggggggggg" localSheetId="4">'4'!gggggggggggg</definedName>
    <definedName name="gggggggggggg" localSheetId="45">'45a-c'!gggggggggggg</definedName>
    <definedName name="gggggggggggg" localSheetId="46">[55]!gggggggggggg</definedName>
    <definedName name="gggggggggggg" localSheetId="47">[55]!gggggggggggg</definedName>
    <definedName name="gggggggggggg" localSheetId="48">[55]!gggggggggggg</definedName>
    <definedName name="gggggggggggg" localSheetId="49">[55]!gggggggggggg</definedName>
    <definedName name="gggggggggggg" localSheetId="50">[56]!gggggggggggg</definedName>
    <definedName name="gggggggggggg" localSheetId="5">'5'!gggggggggggg</definedName>
    <definedName name="gggggggggggg" localSheetId="51">[55]!gggggggggggg</definedName>
    <definedName name="gggggggggggg" localSheetId="52">'51-52'!gggggggggggg</definedName>
    <definedName name="gggggggggggg" localSheetId="53">'53a-b'!gggggggggggg</definedName>
    <definedName name="gggggggggggg" localSheetId="54">[57]!gggggggggggg</definedName>
    <definedName name="gggggggggggg" localSheetId="56">[56]!gggggggggggg</definedName>
    <definedName name="gggggggggggg" localSheetId="57">[56]!gggggggggggg</definedName>
    <definedName name="gggggggggggg" localSheetId="58">[56]!gggggggggggg</definedName>
    <definedName name="gggggggggggg" localSheetId="59">'57a-b'!gggggggggggg</definedName>
    <definedName name="gggggggggggg" localSheetId="60">'58a'!gggggggggggg</definedName>
    <definedName name="gggggggggggg" localSheetId="61">'58b-c'!gggggggggggg</definedName>
    <definedName name="gggggggggggg" localSheetId="62">'58d'!gggggggggggg</definedName>
    <definedName name="gggggggggggg" localSheetId="63">'59-60'!gggggggggggg</definedName>
    <definedName name="gggggggggggg" localSheetId="6">'6'!gggggggggggg</definedName>
    <definedName name="gggggggggggg" localSheetId="64">'61'!gggggggggggg</definedName>
    <definedName name="gggggggggggg" localSheetId="65">'62a'!gggggggggggg</definedName>
    <definedName name="gggggggggggg" localSheetId="66">'62b'!gggggggggggg</definedName>
    <definedName name="gggggggggggg" localSheetId="67">'63a-b'!gggggggggggg</definedName>
    <definedName name="gggggggggggg" localSheetId="68">'64'!gggggggggggg</definedName>
    <definedName name="gggggggggggg" localSheetId="69">#N/A</definedName>
    <definedName name="gggggggggggg" localSheetId="71">'67'!gggggggggggg</definedName>
    <definedName name="gggggggggggg" localSheetId="72">'68a-b '!gggggggggggg</definedName>
    <definedName name="gggggggggggg" localSheetId="73">'69a-b '!gggggggggggg</definedName>
    <definedName name="gggggggggggg" localSheetId="7">'7'!gggggggggggg</definedName>
    <definedName name="gggggggggggg" localSheetId="74">'70a-b- c'!gggggggggggg</definedName>
    <definedName name="gggggggggggg" localSheetId="75">#N/A</definedName>
    <definedName name="gggggggggggg" localSheetId="76">#N/A</definedName>
    <definedName name="gggggggggggg" localSheetId="77">'72'!gggggggggggg</definedName>
    <definedName name="gggggggggggg" localSheetId="78">'73'!gggggggggggg</definedName>
    <definedName name="gggggggggggg" localSheetId="79">'74'!gggggggggggg</definedName>
    <definedName name="gggggggggggg" localSheetId="8">'8  '!gggggggggggg</definedName>
    <definedName name="gggggggggggg" localSheetId="9">'9'!gggggggggggg</definedName>
    <definedName name="gggggggggggg">[0]!gggggggggggg</definedName>
    <definedName name="ggggggggggggggggggggggggggggggggggggggg" localSheetId="1">#REF!</definedName>
    <definedName name="ggggggggggggggggggggggggggggggggggggggg" localSheetId="10">#REF!</definedName>
    <definedName name="ggggggggggggggggggggggggggggggggggggggg" localSheetId="11">#REF!</definedName>
    <definedName name="ggggggggggggggggggggggggggggggggggggggg" localSheetId="12">#REF!</definedName>
    <definedName name="ggggggggggggggggggggggggggggggggggggggg" localSheetId="13">#REF!</definedName>
    <definedName name="ggggggggggggggggggggggggggggggggggggggg" localSheetId="15">#REF!</definedName>
    <definedName name="ggggggggggggggggggggggggggggggggggggggg" localSheetId="16">#REF!</definedName>
    <definedName name="ggggggggggggggggggggggggggggggggggggggg" localSheetId="2">#REF!</definedName>
    <definedName name="ggggggggggggggggggggggggggggggggggggggg" localSheetId="23">#REF!</definedName>
    <definedName name="ggggggggggggggggggggggggggggggggggggggg" localSheetId="24">#REF!</definedName>
    <definedName name="ggggggggggggggggggggggggggggggggggggggg" localSheetId="25">#REF!</definedName>
    <definedName name="ggggggggggggggggggggggggggggggggggggggg" localSheetId="26">#REF!</definedName>
    <definedName name="ggggggggggggggggggggggggggggggggggggggg" localSheetId="27">#REF!</definedName>
    <definedName name="ggggggggggggggggggggggggggggggggggggggg" localSheetId="28">#REF!</definedName>
    <definedName name="ggggggggggggggggggggggggggggggggggggggg" localSheetId="29">#REF!</definedName>
    <definedName name="ggggggggggggggggggggggggggggggggggggggg" localSheetId="3">#REF!</definedName>
    <definedName name="ggggggggggggggggggggggggggggggggggggggg" localSheetId="31">#REF!</definedName>
    <definedName name="ggggggggggggggggggggggggggggggggggggggg" localSheetId="32">#REF!</definedName>
    <definedName name="ggggggggggggggggggggggggggggggggggggggg" localSheetId="33">#REF!</definedName>
    <definedName name="ggggggggggggggggggggggggggggggggggggggg" localSheetId="34">#REF!</definedName>
    <definedName name="ggggggggggggggggggggggggggggggggggggggg" localSheetId="37">#REF!</definedName>
    <definedName name="ggggggggggggggggggggggggggggggggggggggg" localSheetId="41">#REF!</definedName>
    <definedName name="ggggggggggggggggggggggggggggggggggggggg" localSheetId="4">#REF!</definedName>
    <definedName name="ggggggggggggggggggggggggggggggggggggggg" localSheetId="45">#REF!</definedName>
    <definedName name="ggggggggggggggggggggggggggggggggggggggg" localSheetId="46">#REF!</definedName>
    <definedName name="ggggggggggggggggggggggggggggggggggggggg" localSheetId="47">#REF!</definedName>
    <definedName name="ggggggggggggggggggggggggggggggggggggggg" localSheetId="48">#REF!</definedName>
    <definedName name="ggggggggggggggggggggggggggggggggggggggg" localSheetId="49">#REF!</definedName>
    <definedName name="ggggggggggggggggggggggggggggggggggggggg" localSheetId="50">#REF!</definedName>
    <definedName name="ggggggggggggggggggggggggggggggggggggggg" localSheetId="5">#REF!</definedName>
    <definedName name="ggggggggggggggggggggggggggggggggggggggg" localSheetId="51">#REF!</definedName>
    <definedName name="ggggggggggggggggggggggggggggggggggggggg" localSheetId="52">#REF!</definedName>
    <definedName name="ggggggggggggggggggggggggggggggggggggggg" localSheetId="53">#REF!</definedName>
    <definedName name="ggggggggggggggggggggggggggggggggggggggg" localSheetId="54">#REF!</definedName>
    <definedName name="ggggggggggggggggggggggggggggggggggggggg" localSheetId="56">#REF!</definedName>
    <definedName name="ggggggggggggggggggggggggggggggggggggggg" localSheetId="57">#REF!</definedName>
    <definedName name="ggggggggggggggggggggggggggggggggggggggg" localSheetId="58">#REF!</definedName>
    <definedName name="ggggggggggggggggggggggggggggggggggggggg" localSheetId="59">#REF!</definedName>
    <definedName name="ggggggggggggggggggggggggggggggggggggggg" localSheetId="60">#REF!</definedName>
    <definedName name="ggggggggggggggggggggggggggggggggggggggg" localSheetId="61">#REF!</definedName>
    <definedName name="ggggggggggggggggggggggggggggggggggggggg" localSheetId="62">#REF!</definedName>
    <definedName name="ggggggggggggggggggggggggggggggggggggggg" localSheetId="63">#REF!</definedName>
    <definedName name="ggggggggggggggggggggggggggggggggggggggg" localSheetId="6">#REF!</definedName>
    <definedName name="ggggggggggggggggggggggggggggggggggggggg" localSheetId="64">#REF!</definedName>
    <definedName name="ggggggggggggggggggggggggggggggggggggggg" localSheetId="65">#REF!</definedName>
    <definedName name="ggggggggggggggggggggggggggggggggggggggg" localSheetId="66">#REF!</definedName>
    <definedName name="ggggggggggggggggggggggggggggggggggggggg" localSheetId="67">#REF!</definedName>
    <definedName name="ggggggggggggggggggggggggggggggggggggggg" localSheetId="68">#REF!</definedName>
    <definedName name="ggggggggggggggggggggggggggggggggggggggg" localSheetId="69">#REF!</definedName>
    <definedName name="ggggggggggggggggggggggggggggggggggggggg" localSheetId="71">#REF!</definedName>
    <definedName name="ggggggggggggggggggggggggggggggggggggggg" localSheetId="72">#REF!</definedName>
    <definedName name="ggggggggggggggggggggggggggggggggggggggg" localSheetId="73">#REF!</definedName>
    <definedName name="ggggggggggggggggggggggggggggggggggggggg" localSheetId="7">#REF!</definedName>
    <definedName name="ggggggggggggggggggggggggggggggggggggggg" localSheetId="74">#REF!</definedName>
    <definedName name="ggggggggggggggggggggggggggggggggggggggg" localSheetId="75">#REF!</definedName>
    <definedName name="ggggggggggggggggggggggggggggggggggggggg" localSheetId="76">#REF!</definedName>
    <definedName name="ggggggggggggggggggggggggggggggggggggggg" localSheetId="77">#REF!</definedName>
    <definedName name="ggggggggggggggggggggggggggggggggggggggg" localSheetId="78">#REF!</definedName>
    <definedName name="ggggggggggggggggggggggggggggggggggggggg" localSheetId="79">#REF!</definedName>
    <definedName name="ggggggggggggggggggggggggggggggggggggggg" localSheetId="8">#REF!</definedName>
    <definedName name="ggggggggggggggggggggggggggggggggggggggg" localSheetId="9">#REF!</definedName>
    <definedName name="ggggggggggggggggggggggggggggggggggggggg">#REF!</definedName>
    <definedName name="GGRG" localSheetId="1">[201]WETA!#REF!</definedName>
    <definedName name="GGRG" localSheetId="10">[201]WETA!#REF!</definedName>
    <definedName name="GGRG" localSheetId="11">[201]WETA!#REF!</definedName>
    <definedName name="GGRG" localSheetId="12">[201]WETA!#REF!</definedName>
    <definedName name="GGRG" localSheetId="13">[201]WETA!#REF!</definedName>
    <definedName name="GGRG" localSheetId="15">[201]WETA!#REF!</definedName>
    <definedName name="GGRG" localSheetId="16">[201]WETA!#REF!</definedName>
    <definedName name="GGRG" localSheetId="2">[201]WETA!#REF!</definedName>
    <definedName name="GGRG" localSheetId="24">[201]WETA!#REF!</definedName>
    <definedName name="GGRG" localSheetId="25">[201]WETA!#REF!</definedName>
    <definedName name="GGRG" localSheetId="26">[201]WETA!#REF!</definedName>
    <definedName name="GGRG" localSheetId="27">[201]WETA!#REF!</definedName>
    <definedName name="GGRG" localSheetId="28">[201]WETA!#REF!</definedName>
    <definedName name="GGRG" localSheetId="29">[201]WETA!#REF!</definedName>
    <definedName name="GGRG" localSheetId="3">[201]WETA!#REF!</definedName>
    <definedName name="GGRG" localSheetId="31">[201]WETA!#REF!</definedName>
    <definedName name="GGRG" localSheetId="32">[201]WETA!#REF!</definedName>
    <definedName name="GGRG" localSheetId="33">[201]WETA!#REF!</definedName>
    <definedName name="GGRG" localSheetId="34">[201]WETA!#REF!</definedName>
    <definedName name="GGRG" localSheetId="37">[201]WETA!#REF!</definedName>
    <definedName name="GGRG" localSheetId="41">[201]WETA!#REF!</definedName>
    <definedName name="GGRG" localSheetId="4">[201]WETA!#REF!</definedName>
    <definedName name="GGRG" localSheetId="45">[201]WETA!#REF!</definedName>
    <definedName name="GGRG" localSheetId="46">[201]WETA!#REF!</definedName>
    <definedName name="GGRG" localSheetId="47">[201]WETA!#REF!</definedName>
    <definedName name="GGRG" localSheetId="48">[201]WETA!#REF!</definedName>
    <definedName name="GGRG" localSheetId="49">[201]WETA!#REF!</definedName>
    <definedName name="GGRG" localSheetId="50">[201]WETA!#REF!</definedName>
    <definedName name="GGRG" localSheetId="5">[202]WETA!#REF!</definedName>
    <definedName name="GGRG" localSheetId="51">[201]WETA!#REF!</definedName>
    <definedName name="GGRG" localSheetId="52">[201]WETA!#REF!</definedName>
    <definedName name="GGRG" localSheetId="53">[201]WETA!#REF!</definedName>
    <definedName name="GGRG" localSheetId="54">[201]WETA!#REF!</definedName>
    <definedName name="GGRG" localSheetId="56">[201]WETA!#REF!</definedName>
    <definedName name="GGRG" localSheetId="57">[201]WETA!#REF!</definedName>
    <definedName name="GGRG" localSheetId="58">[201]WETA!#REF!</definedName>
    <definedName name="GGRG" localSheetId="59">[201]WETA!#REF!</definedName>
    <definedName name="GGRG" localSheetId="60">[201]WETA!#REF!</definedName>
    <definedName name="GGRG" localSheetId="61">[201]WETA!#REF!</definedName>
    <definedName name="GGRG" localSheetId="62">[201]WETA!#REF!</definedName>
    <definedName name="GGRG" localSheetId="63">[201]WETA!#REF!</definedName>
    <definedName name="GGRG" localSheetId="6">[203]WETA!#REF!</definedName>
    <definedName name="GGRG" localSheetId="64">[201]WETA!#REF!</definedName>
    <definedName name="GGRG" localSheetId="65">[201]WETA!#REF!</definedName>
    <definedName name="GGRG" localSheetId="66">[201]WETA!#REF!</definedName>
    <definedName name="GGRG" localSheetId="67">[201]WETA!#REF!</definedName>
    <definedName name="GGRG" localSheetId="68">[201]WETA!#REF!</definedName>
    <definedName name="GGRG" localSheetId="69">[201]WETA!#REF!</definedName>
    <definedName name="GGRG" localSheetId="71">[201]WETA!#REF!</definedName>
    <definedName name="GGRG" localSheetId="72">[201]WETA!#REF!</definedName>
    <definedName name="GGRG" localSheetId="73">[201]WETA!#REF!</definedName>
    <definedName name="GGRG" localSheetId="7">[201]WETA!#REF!</definedName>
    <definedName name="GGRG" localSheetId="74">[201]WETA!#REF!</definedName>
    <definedName name="GGRG" localSheetId="75">[201]WETA!#REF!</definedName>
    <definedName name="GGRG" localSheetId="76">[201]WETA!#REF!</definedName>
    <definedName name="GGRG" localSheetId="77">[201]WETA!#REF!</definedName>
    <definedName name="GGRG" localSheetId="78">[201]WETA!#REF!</definedName>
    <definedName name="GGRG" localSheetId="79">[201]WETA!#REF!</definedName>
    <definedName name="GGRG" localSheetId="8">[201]WETA!#REF!</definedName>
    <definedName name="GGRG" localSheetId="9">[201]WETA!#REF!</definedName>
    <definedName name="GGRG">[201]WETA!#REF!</definedName>
    <definedName name="ggs" localSheetId="1">[215]Page77!#REF!</definedName>
    <definedName name="ggs" localSheetId="10">[215]Page77!#REF!</definedName>
    <definedName name="ggs" localSheetId="11">[215]Page77!#REF!</definedName>
    <definedName name="ggs" localSheetId="12">[215]Page77!#REF!</definedName>
    <definedName name="ggs" localSheetId="13">[215]Page77!#REF!</definedName>
    <definedName name="ggs" localSheetId="15">[215]Page77!#REF!</definedName>
    <definedName name="ggs" localSheetId="16">[215]Page77!#REF!</definedName>
    <definedName name="ggs" localSheetId="2">[215]Page77!#REF!</definedName>
    <definedName name="ggs" localSheetId="24">[215]Page77!#REF!</definedName>
    <definedName name="ggs" localSheetId="25">[215]Page77!#REF!</definedName>
    <definedName name="ggs" localSheetId="26">[215]Page77!#REF!</definedName>
    <definedName name="ggs" localSheetId="27">[215]Page77!#REF!</definedName>
    <definedName name="ggs" localSheetId="28">[215]Page77!#REF!</definedName>
    <definedName name="ggs" localSheetId="29">[215]Page77!#REF!</definedName>
    <definedName name="ggs" localSheetId="3">[215]Page77!#REF!</definedName>
    <definedName name="ggs" localSheetId="31">[215]Page77!#REF!</definedName>
    <definedName name="ggs" localSheetId="32">[215]Page77!#REF!</definedName>
    <definedName name="ggs" localSheetId="33">[215]Page77!#REF!</definedName>
    <definedName name="ggs" localSheetId="34">[215]Page77!#REF!</definedName>
    <definedName name="ggs" localSheetId="37">[215]Page77!#REF!</definedName>
    <definedName name="ggs" localSheetId="41">[215]Page77!#REF!</definedName>
    <definedName name="ggs" localSheetId="4">[215]Page77!#REF!</definedName>
    <definedName name="ggs" localSheetId="45">[215]Page77!#REF!</definedName>
    <definedName name="ggs" localSheetId="46">[215]Page77!#REF!</definedName>
    <definedName name="ggs" localSheetId="47">[215]Page77!#REF!</definedName>
    <definedName name="ggs" localSheetId="48">[215]Page77!#REF!</definedName>
    <definedName name="ggs" localSheetId="49">[215]Page77!#REF!</definedName>
    <definedName name="ggs" localSheetId="50">[215]Page77!#REF!</definedName>
    <definedName name="ggs" localSheetId="5">[216]Page77!#REF!</definedName>
    <definedName name="ggs" localSheetId="51">[215]Page77!#REF!</definedName>
    <definedName name="ggs" localSheetId="52">[215]Page77!#REF!</definedName>
    <definedName name="ggs" localSheetId="53">[215]Page77!#REF!</definedName>
    <definedName name="ggs" localSheetId="54">[215]Page77!#REF!</definedName>
    <definedName name="ggs" localSheetId="56">[215]Page77!#REF!</definedName>
    <definedName name="ggs" localSheetId="57">[215]Page77!#REF!</definedName>
    <definedName name="ggs" localSheetId="58">[215]Page77!#REF!</definedName>
    <definedName name="ggs" localSheetId="59">[215]Page77!#REF!</definedName>
    <definedName name="ggs" localSheetId="60">[215]Page77!#REF!</definedName>
    <definedName name="ggs" localSheetId="61">[215]Page77!#REF!</definedName>
    <definedName name="ggs" localSheetId="62">[215]Page77!#REF!</definedName>
    <definedName name="ggs" localSheetId="63">[215]Page77!#REF!</definedName>
    <definedName name="ggs" localSheetId="6">[216]Page77!#REF!</definedName>
    <definedName name="ggs" localSheetId="64">[215]Page77!#REF!</definedName>
    <definedName name="ggs" localSheetId="65">[215]Page77!#REF!</definedName>
    <definedName name="ggs" localSheetId="66">[215]Page77!#REF!</definedName>
    <definedName name="ggs" localSheetId="67">[215]Page77!#REF!</definedName>
    <definedName name="ggs" localSheetId="68">[215]Page77!#REF!</definedName>
    <definedName name="ggs" localSheetId="69">[215]Page77!#REF!</definedName>
    <definedName name="ggs" localSheetId="71">[215]Page77!#REF!</definedName>
    <definedName name="ggs" localSheetId="72">[215]Page77!#REF!</definedName>
    <definedName name="ggs" localSheetId="73">[215]Page77!#REF!</definedName>
    <definedName name="ggs" localSheetId="7">[215]Page77!#REF!</definedName>
    <definedName name="ggs" localSheetId="74">[215]Page77!#REF!</definedName>
    <definedName name="ggs" localSheetId="75">[215]Page77!#REF!</definedName>
    <definedName name="ggs" localSheetId="76">[215]Page77!#REF!</definedName>
    <definedName name="ggs" localSheetId="77">[215]Page77!#REF!</definedName>
    <definedName name="ggs" localSheetId="78">[215]Page77!#REF!</definedName>
    <definedName name="ggs" localSheetId="79">[215]Page77!#REF!</definedName>
    <definedName name="ggs" localSheetId="8">[215]Page77!#REF!</definedName>
    <definedName name="ggs" localSheetId="9">[215]Page77!#REF!</definedName>
    <definedName name="ggs">[215]Page77!#REF!</definedName>
    <definedName name="ghfghfgh" localSheetId="1" hidden="1">#REF!</definedName>
    <definedName name="ghfghfgh" localSheetId="10" hidden="1">#REF!</definedName>
    <definedName name="ghfghfgh" localSheetId="11" hidden="1">#REF!</definedName>
    <definedName name="ghfghfgh" localSheetId="12" hidden="1">#REF!</definedName>
    <definedName name="ghfghfgh" localSheetId="13" hidden="1">#REF!</definedName>
    <definedName name="ghfghfgh" localSheetId="15" hidden="1">#REF!</definedName>
    <definedName name="ghfghfgh" localSheetId="16" hidden="1">#REF!</definedName>
    <definedName name="ghfghfgh" localSheetId="17" hidden="1">#REF!</definedName>
    <definedName name="ghfghfgh" localSheetId="18" hidden="1">#REF!</definedName>
    <definedName name="ghfghfgh" localSheetId="19" hidden="1">#REF!</definedName>
    <definedName name="ghfghfgh" localSheetId="2" hidden="1">#REF!</definedName>
    <definedName name="ghfghfgh" localSheetId="20" hidden="1">#REF!</definedName>
    <definedName name="ghfghfgh" localSheetId="21" hidden="1">#REF!</definedName>
    <definedName name="ghfghfgh" localSheetId="22" hidden="1">#REF!</definedName>
    <definedName name="ghfghfgh" localSheetId="23" hidden="1">#REF!</definedName>
    <definedName name="ghfghfgh" localSheetId="24" hidden="1">#REF!</definedName>
    <definedName name="ghfghfgh" localSheetId="25" hidden="1">#REF!</definedName>
    <definedName name="ghfghfgh" localSheetId="26" hidden="1">#REF!</definedName>
    <definedName name="ghfghfgh" localSheetId="27" hidden="1">#REF!</definedName>
    <definedName name="ghfghfgh" localSheetId="28" hidden="1">#REF!</definedName>
    <definedName name="ghfghfgh" localSheetId="29" hidden="1">#REF!</definedName>
    <definedName name="ghfghfgh" localSheetId="3" hidden="1">#REF!</definedName>
    <definedName name="ghfghfgh" localSheetId="31" hidden="1">#REF!</definedName>
    <definedName name="ghfghfgh" localSheetId="32" hidden="1">#REF!</definedName>
    <definedName name="ghfghfgh" localSheetId="33" hidden="1">#REF!</definedName>
    <definedName name="ghfghfgh" localSheetId="34" hidden="1">#REF!</definedName>
    <definedName name="ghfghfgh" localSheetId="37" hidden="1">#REF!</definedName>
    <definedName name="ghfghfgh" localSheetId="41" hidden="1">#REF!</definedName>
    <definedName name="ghfghfgh" localSheetId="4" hidden="1">#REF!</definedName>
    <definedName name="ghfghfgh" localSheetId="45" hidden="1">#REF!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0" hidden="1">#REF!</definedName>
    <definedName name="ghfghfgh" localSheetId="5" hidden="1">#REF!</definedName>
    <definedName name="ghfghfgh" localSheetId="51" hidden="1">#REF!</definedName>
    <definedName name="ghfghfgh" localSheetId="52" hidden="1">#REF!</definedName>
    <definedName name="ghfghfgh" localSheetId="53" hidden="1">#REF!</definedName>
    <definedName name="ghfghfgh" localSheetId="54" hidden="1">#REF!</definedName>
    <definedName name="ghfghfgh" localSheetId="55" hidden="1">#REF!</definedName>
    <definedName name="ghfghfgh" localSheetId="56" hidden="1">#REF!</definedName>
    <definedName name="ghfghfgh" localSheetId="57" hidden="1">#REF!</definedName>
    <definedName name="ghfghfgh" localSheetId="58" hidden="1">#REF!</definedName>
    <definedName name="ghfghfgh" localSheetId="59" hidden="1">#REF!</definedName>
    <definedName name="ghfghfgh" localSheetId="60" hidden="1">#REF!</definedName>
    <definedName name="ghfghfgh" localSheetId="61" hidden="1">#REF!</definedName>
    <definedName name="ghfghfgh" localSheetId="62" hidden="1">#REF!</definedName>
    <definedName name="ghfghfgh" localSheetId="63" hidden="1">#REF!</definedName>
    <definedName name="ghfghfgh" localSheetId="6" hidden="1">#REF!</definedName>
    <definedName name="ghfghfgh" localSheetId="64" hidden="1">#REF!</definedName>
    <definedName name="ghfghfgh" localSheetId="65" hidden="1">#REF!</definedName>
    <definedName name="ghfghfgh" localSheetId="66" hidden="1">#REF!</definedName>
    <definedName name="ghfghfgh" localSheetId="67" hidden="1">#REF!</definedName>
    <definedName name="ghfghfgh" localSheetId="68" hidden="1">#REF!</definedName>
    <definedName name="ghfghfgh" localSheetId="69" hidden="1">#REF!</definedName>
    <definedName name="ghfghfgh" localSheetId="70" hidden="1">#REF!</definedName>
    <definedName name="ghfghfgh" localSheetId="71" hidden="1">#REF!</definedName>
    <definedName name="ghfghfgh" localSheetId="72" hidden="1">#REF!</definedName>
    <definedName name="ghfghfgh" localSheetId="73" hidden="1">#REF!</definedName>
    <definedName name="ghfghfgh" localSheetId="7" hidden="1">#REF!</definedName>
    <definedName name="ghfghfgh" localSheetId="74" hidden="1">#REF!</definedName>
    <definedName name="ghfghfgh" localSheetId="75" hidden="1">#REF!</definedName>
    <definedName name="ghfghfgh" localSheetId="76" hidden="1">#REF!</definedName>
    <definedName name="ghfghfgh" localSheetId="77" hidden="1">#REF!</definedName>
    <definedName name="ghfghfgh" localSheetId="78" hidden="1">#REF!</definedName>
    <definedName name="ghfghfgh" localSheetId="79" hidden="1">#REF!</definedName>
    <definedName name="ghfghfgh" localSheetId="8" hidden="1">#REF!</definedName>
    <definedName name="ghfghfgh" localSheetId="9" hidden="1">#REF!</definedName>
    <definedName name="ghfghfgh" hidden="1">#REF!</definedName>
    <definedName name="gnxgvnsnsftnb" localSheetId="1">[217]ImpExp!#REF!</definedName>
    <definedName name="gnxgvnsnsftnb" localSheetId="10">[218]ImpExp!#REF!</definedName>
    <definedName name="gnxgvnsnsftnb" localSheetId="11">[218]ImpExp!#REF!</definedName>
    <definedName name="gnxgvnsnsftnb" localSheetId="12">[218]ImpExp!#REF!</definedName>
    <definedName name="gnxgvnsnsftnb" localSheetId="13">[218]ImpExp!#REF!</definedName>
    <definedName name="gnxgvnsnsftnb" localSheetId="2">[218]ImpExp!#REF!</definedName>
    <definedName name="gnxgvnsnsftnb" localSheetId="24">[218]ImpExp!#REF!</definedName>
    <definedName name="gnxgvnsnsftnb" localSheetId="25">[218]ImpExp!#REF!</definedName>
    <definedName name="gnxgvnsnsftnb" localSheetId="26">[218]ImpExp!#REF!</definedName>
    <definedName name="gnxgvnsnsftnb" localSheetId="27">[218]ImpExp!#REF!</definedName>
    <definedName name="gnxgvnsnsftnb" localSheetId="28">[218]ImpExp!#REF!</definedName>
    <definedName name="gnxgvnsnsftnb" localSheetId="29">[218]ImpExp!#REF!</definedName>
    <definedName name="gnxgvnsnsftnb" localSheetId="3">[218]ImpExp!#REF!</definedName>
    <definedName name="gnxgvnsnsftnb" localSheetId="31">[218]ImpExp!#REF!</definedName>
    <definedName name="gnxgvnsnsftnb" localSheetId="32">[218]ImpExp!#REF!</definedName>
    <definedName name="gnxgvnsnsftnb" localSheetId="33">[218]ImpExp!#REF!</definedName>
    <definedName name="gnxgvnsnsftnb" localSheetId="34">[218]ImpExp!#REF!</definedName>
    <definedName name="gnxgvnsnsftnb" localSheetId="37">[218]ImpExp!#REF!</definedName>
    <definedName name="gnxgvnsnsftnb" localSheetId="41">[218]ImpExp!#REF!</definedName>
    <definedName name="gnxgvnsnsftnb" localSheetId="4">[218]ImpExp!#REF!</definedName>
    <definedName name="gnxgvnsnsftnb" localSheetId="45">[217]ImpExp!#REF!</definedName>
    <definedName name="gnxgvnsnsftnb" localSheetId="46">[217]ImpExp!#REF!</definedName>
    <definedName name="gnxgvnsnsftnb" localSheetId="47">[217]ImpExp!#REF!</definedName>
    <definedName name="gnxgvnsnsftnb" localSheetId="48">[217]ImpExp!#REF!</definedName>
    <definedName name="gnxgvnsnsftnb" localSheetId="49">[217]ImpExp!#REF!</definedName>
    <definedName name="gnxgvnsnsftnb" localSheetId="50">[217]ImpExp!#REF!</definedName>
    <definedName name="gnxgvnsnsftnb" localSheetId="5">[219]ImpExp!#REF!</definedName>
    <definedName name="gnxgvnsnsftnb" localSheetId="51">[217]ImpExp!#REF!</definedName>
    <definedName name="gnxgvnsnsftnb" localSheetId="52">[220]ImpExp!#REF!</definedName>
    <definedName name="gnxgvnsnsftnb" localSheetId="53">[217]ImpExp!#REF!</definedName>
    <definedName name="gnxgvnsnsftnb" localSheetId="54">[217]ImpExp!#REF!</definedName>
    <definedName name="gnxgvnsnsftnb" localSheetId="56">[217]ImpExp!#REF!</definedName>
    <definedName name="gnxgvnsnsftnb" localSheetId="57">[217]ImpExp!#REF!</definedName>
    <definedName name="gnxgvnsnsftnb" localSheetId="58">[217]ImpExp!#REF!</definedName>
    <definedName name="gnxgvnsnsftnb" localSheetId="59">[217]ImpExp!#REF!</definedName>
    <definedName name="gnxgvnsnsftnb" localSheetId="60">[220]ImpExp!#REF!</definedName>
    <definedName name="gnxgvnsnsftnb" localSheetId="61">[217]ImpExp!#REF!</definedName>
    <definedName name="gnxgvnsnsftnb" localSheetId="62">[217]ImpExp!#REF!</definedName>
    <definedName name="gnxgvnsnsftnb" localSheetId="63">[217]ImpExp!#REF!</definedName>
    <definedName name="gnxgvnsnsftnb" localSheetId="6">[221]ImpExp!#REF!</definedName>
    <definedName name="gnxgvnsnsftnb" localSheetId="64">[217]ImpExp!#REF!</definedName>
    <definedName name="gnxgvnsnsftnb" localSheetId="65">[220]ImpExp!#REF!</definedName>
    <definedName name="gnxgvnsnsftnb" localSheetId="66">[220]ImpExp!#REF!</definedName>
    <definedName name="gnxgvnsnsftnb" localSheetId="67">[217]ImpExp!#REF!</definedName>
    <definedName name="gnxgvnsnsftnb" localSheetId="68">[217]ImpExp!#REF!</definedName>
    <definedName name="gnxgvnsnsftnb" localSheetId="69">[220]ImpExp!#REF!</definedName>
    <definedName name="gnxgvnsnsftnb" localSheetId="71">[220]ImpExp!#REF!</definedName>
    <definedName name="gnxgvnsnsftnb" localSheetId="72">[220]ImpExp!#REF!</definedName>
    <definedName name="gnxgvnsnsftnb" localSheetId="73">[220]ImpExp!#REF!</definedName>
    <definedName name="gnxgvnsnsftnb" localSheetId="7">[218]ImpExp!#REF!</definedName>
    <definedName name="gnxgvnsnsftnb" localSheetId="74">[220]ImpExp!#REF!</definedName>
    <definedName name="gnxgvnsnsftnb" localSheetId="75">[220]ImpExp!#REF!</definedName>
    <definedName name="gnxgvnsnsftnb" localSheetId="76">[220]ImpExp!#REF!</definedName>
    <definedName name="gnxgvnsnsftnb" localSheetId="77">[220]ImpExp!#REF!</definedName>
    <definedName name="gnxgvnsnsftnb" localSheetId="78">[220]ImpExp!#REF!</definedName>
    <definedName name="gnxgvnsnsftnb" localSheetId="79">[220]ImpExp!#REF!</definedName>
    <definedName name="gnxgvnsnsftnb" localSheetId="8">[218]ImpExp!#REF!</definedName>
    <definedName name="gnxgvnsnsftnb" localSheetId="9">[218]ImpExp!#REF!</definedName>
    <definedName name="gnxgvnsnsftnb">[218]ImpExp!#REF!</definedName>
    <definedName name="gov" localSheetId="5">'[174]Scheduled Repayment'!$E$1:$AV$1</definedName>
    <definedName name="gov" localSheetId="6">'[175]Scheduled Repayment'!$E$1:$AV$1</definedName>
    <definedName name="gov">'[176]Scheduled Repayment'!$E$1:$AV$1</definedName>
    <definedName name="Gra_IDA" localSheetId="5">'[222]new multi borr (Sce 2)'!$C$14</definedName>
    <definedName name="Gra_IDA" localSheetId="6">'[223]new multi borr (Sce 2)'!$C$14</definedName>
    <definedName name="Gra_IDA">'[224]new multi borr (Sce 2)'!$C$14</definedName>
    <definedName name="GRA_Total_Undrawn" localSheetId="1">'[225]Table 2a'!#REF!</definedName>
    <definedName name="GRA_Total_Undrawn" localSheetId="10">'[225]Table 2a'!#REF!</definedName>
    <definedName name="GRA_Total_Undrawn" localSheetId="11">'[225]Table 2a'!#REF!</definedName>
    <definedName name="GRA_Total_Undrawn" localSheetId="12">'[225]Table 2a'!#REF!</definedName>
    <definedName name="GRA_Total_Undrawn" localSheetId="13">'[225]Table 2a'!#REF!</definedName>
    <definedName name="GRA_Total_Undrawn" localSheetId="2">'[225]Table 2a'!#REF!</definedName>
    <definedName name="GRA_Total_Undrawn" localSheetId="25">'[225]Table 2a'!#REF!</definedName>
    <definedName name="GRA_Total_Undrawn" localSheetId="26">'[225]Table 2a'!#REF!</definedName>
    <definedName name="GRA_Total_Undrawn" localSheetId="27">'[225]Table 2a'!#REF!</definedName>
    <definedName name="GRA_Total_Undrawn" localSheetId="28">'[225]Table 2a'!#REF!</definedName>
    <definedName name="GRA_Total_Undrawn" localSheetId="29">'[225]Table 2a'!#REF!</definedName>
    <definedName name="GRA_Total_Undrawn" localSheetId="3">'[225]Table 2a'!#REF!</definedName>
    <definedName name="GRA_Total_Undrawn" localSheetId="31">'[225]Table 2a'!#REF!</definedName>
    <definedName name="GRA_Total_Undrawn" localSheetId="32">'[225]Table 2a'!#REF!</definedName>
    <definedName name="GRA_Total_Undrawn" localSheetId="33">'[225]Table 2a'!#REF!</definedName>
    <definedName name="GRA_Total_Undrawn" localSheetId="34">'[225]Table 2a'!#REF!</definedName>
    <definedName name="GRA_Total_Undrawn" localSheetId="37">'[225]Table 2a'!#REF!</definedName>
    <definedName name="GRA_Total_Undrawn" localSheetId="41">'[225]Table 2a'!#REF!</definedName>
    <definedName name="GRA_Total_Undrawn" localSheetId="4">'[225]Table 2a'!#REF!</definedName>
    <definedName name="GRA_Total_Undrawn" localSheetId="45">'[225]Table 2a'!#REF!</definedName>
    <definedName name="GRA_Total_Undrawn" localSheetId="46">'[225]Table 2a'!#REF!</definedName>
    <definedName name="GRA_Total_Undrawn" localSheetId="47">'[225]Table 2a'!#REF!</definedName>
    <definedName name="GRA_Total_Undrawn" localSheetId="48">'[225]Table 2a'!#REF!</definedName>
    <definedName name="GRA_Total_Undrawn" localSheetId="49">'[225]Table 2a'!#REF!</definedName>
    <definedName name="GRA_Total_Undrawn" localSheetId="50">'[225]Table 2a'!#REF!</definedName>
    <definedName name="GRA_Total_Undrawn" localSheetId="5">'[226]Table 2a'!#REF!</definedName>
    <definedName name="GRA_Total_Undrawn" localSheetId="51">'[225]Table 2a'!#REF!</definedName>
    <definedName name="GRA_Total_Undrawn" localSheetId="52">'[225]Table 2a'!#REF!</definedName>
    <definedName name="GRA_Total_Undrawn" localSheetId="53">'[225]Table 2a'!#REF!</definedName>
    <definedName name="GRA_Total_Undrawn" localSheetId="54">'[225]Table 2a'!#REF!</definedName>
    <definedName name="GRA_Total_Undrawn" localSheetId="56">'[225]Table 2a'!#REF!</definedName>
    <definedName name="GRA_Total_Undrawn" localSheetId="57">'[225]Table 2a'!#REF!</definedName>
    <definedName name="GRA_Total_Undrawn" localSheetId="58">'[225]Table 2a'!#REF!</definedName>
    <definedName name="GRA_Total_Undrawn" localSheetId="59">'[225]Table 2a'!#REF!</definedName>
    <definedName name="GRA_Total_Undrawn" localSheetId="60">'[225]Table 2a'!#REF!</definedName>
    <definedName name="GRA_Total_Undrawn" localSheetId="61">'[225]Table 2a'!#REF!</definedName>
    <definedName name="GRA_Total_Undrawn" localSheetId="62">'[225]Table 2a'!#REF!</definedName>
    <definedName name="GRA_Total_Undrawn" localSheetId="63">'[225]Table 2a'!#REF!</definedName>
    <definedName name="GRA_Total_Undrawn" localSheetId="6">'[227]Table 2a'!#REF!</definedName>
    <definedName name="GRA_Total_Undrawn" localSheetId="64">'[225]Table 2a'!#REF!</definedName>
    <definedName name="GRA_Total_Undrawn" localSheetId="65">'[225]Table 2a'!#REF!</definedName>
    <definedName name="GRA_Total_Undrawn" localSheetId="66">'[225]Table 2a'!#REF!</definedName>
    <definedName name="GRA_Total_Undrawn" localSheetId="67">'[225]Table 2a'!#REF!</definedName>
    <definedName name="GRA_Total_Undrawn" localSheetId="68">'[225]Table 2a'!#REF!</definedName>
    <definedName name="GRA_Total_Undrawn" localSheetId="69">'[225]Table 2a'!#REF!</definedName>
    <definedName name="GRA_Total_Undrawn" localSheetId="71">'[225]Table 2a'!#REF!</definedName>
    <definedName name="GRA_Total_Undrawn" localSheetId="72">'[225]Table 2a'!#REF!</definedName>
    <definedName name="GRA_Total_Undrawn" localSheetId="73">'[225]Table 2a'!#REF!</definedName>
    <definedName name="GRA_Total_Undrawn" localSheetId="7">'[225]Table 2a'!#REF!</definedName>
    <definedName name="GRA_Total_Undrawn" localSheetId="74">'[225]Table 2a'!#REF!</definedName>
    <definedName name="GRA_Total_Undrawn" localSheetId="75">'[225]Table 2a'!#REF!</definedName>
    <definedName name="GRA_Total_Undrawn" localSheetId="76">'[225]Table 2a'!#REF!</definedName>
    <definedName name="GRA_Total_Undrawn" localSheetId="77">'[225]Table 2a'!#REF!</definedName>
    <definedName name="GRA_Total_Undrawn" localSheetId="78">'[225]Table 2a'!#REF!</definedName>
    <definedName name="GRA_Total_Undrawn" localSheetId="79">'[225]Table 2a'!#REF!</definedName>
    <definedName name="GRA_Total_Undrawn" localSheetId="8">'[225]Table 2a'!#REF!</definedName>
    <definedName name="GRA_Total_Undrawn" localSheetId="9">'[225]Table 2a'!#REF!</definedName>
    <definedName name="GRA_Total_Undrawn">'[225]Table 2a'!#REF!</definedName>
    <definedName name="Grace_IDA" localSheetId="5">[166]NPV!$B$25</definedName>
    <definedName name="Grace_IDA" localSheetId="6">[167]NPV!$B$25</definedName>
    <definedName name="Grace_IDA">[168]NPV!$B$25</definedName>
    <definedName name="Grace_IDA1" localSheetId="1">#REF!</definedName>
    <definedName name="Grace_IDA1" localSheetId="10">#REF!</definedName>
    <definedName name="Grace_IDA1" localSheetId="11">#REF!</definedName>
    <definedName name="Grace_IDA1" localSheetId="12">#REF!</definedName>
    <definedName name="Grace_IDA1" localSheetId="13">#REF!</definedName>
    <definedName name="Grace_IDA1" localSheetId="15">#REF!</definedName>
    <definedName name="Grace_IDA1" localSheetId="16">#REF!</definedName>
    <definedName name="Grace_IDA1" localSheetId="2">#REF!</definedName>
    <definedName name="Grace_IDA1" localSheetId="23">#REF!</definedName>
    <definedName name="Grace_IDA1" localSheetId="24">#REF!</definedName>
    <definedName name="Grace_IDA1" localSheetId="25">#REF!</definedName>
    <definedName name="Grace_IDA1" localSheetId="26">#REF!</definedName>
    <definedName name="Grace_IDA1" localSheetId="27">#REF!</definedName>
    <definedName name="Grace_IDA1" localSheetId="28">#REF!</definedName>
    <definedName name="Grace_IDA1" localSheetId="29">#REF!</definedName>
    <definedName name="Grace_IDA1" localSheetId="3">#REF!</definedName>
    <definedName name="Grace_IDA1" localSheetId="31">#REF!</definedName>
    <definedName name="Grace_IDA1" localSheetId="32">#REF!</definedName>
    <definedName name="Grace_IDA1" localSheetId="33">#REF!</definedName>
    <definedName name="Grace_IDA1" localSheetId="34">#REF!</definedName>
    <definedName name="Grace_IDA1" localSheetId="37">#REF!</definedName>
    <definedName name="Grace_IDA1" localSheetId="41">#REF!</definedName>
    <definedName name="Grace_IDA1" localSheetId="4">#REF!</definedName>
    <definedName name="Grace_IDA1" localSheetId="45">#REF!</definedName>
    <definedName name="Grace_IDA1" localSheetId="46">#REF!</definedName>
    <definedName name="Grace_IDA1" localSheetId="47">#REF!</definedName>
    <definedName name="Grace_IDA1" localSheetId="48">#REF!</definedName>
    <definedName name="Grace_IDA1" localSheetId="49">#REF!</definedName>
    <definedName name="Grace_IDA1" localSheetId="50">#REF!</definedName>
    <definedName name="Grace_IDA1" localSheetId="5">#REF!</definedName>
    <definedName name="Grace_IDA1" localSheetId="51">#REF!</definedName>
    <definedName name="Grace_IDA1" localSheetId="52">#REF!</definedName>
    <definedName name="Grace_IDA1" localSheetId="53">#REF!</definedName>
    <definedName name="Grace_IDA1" localSheetId="54">#REF!</definedName>
    <definedName name="Grace_IDA1" localSheetId="56">#REF!</definedName>
    <definedName name="Grace_IDA1" localSheetId="57">#REF!</definedName>
    <definedName name="Grace_IDA1" localSheetId="58">#REF!</definedName>
    <definedName name="Grace_IDA1" localSheetId="59">#REF!</definedName>
    <definedName name="Grace_IDA1" localSheetId="60">#REF!</definedName>
    <definedName name="Grace_IDA1" localSheetId="61">#REF!</definedName>
    <definedName name="Grace_IDA1" localSheetId="62">#REF!</definedName>
    <definedName name="Grace_IDA1" localSheetId="63">#REF!</definedName>
    <definedName name="Grace_IDA1" localSheetId="6">#REF!</definedName>
    <definedName name="Grace_IDA1" localSheetId="64">#REF!</definedName>
    <definedName name="Grace_IDA1" localSheetId="65">#REF!</definedName>
    <definedName name="Grace_IDA1" localSheetId="66">#REF!</definedName>
    <definedName name="Grace_IDA1" localSheetId="67">#REF!</definedName>
    <definedName name="Grace_IDA1" localSheetId="68">#REF!</definedName>
    <definedName name="Grace_IDA1" localSheetId="69">#REF!</definedName>
    <definedName name="Grace_IDA1" localSheetId="71">#REF!</definedName>
    <definedName name="Grace_IDA1" localSheetId="72">#REF!</definedName>
    <definedName name="Grace_IDA1" localSheetId="73">#REF!</definedName>
    <definedName name="Grace_IDA1" localSheetId="7">#REF!</definedName>
    <definedName name="Grace_IDA1" localSheetId="74">#REF!</definedName>
    <definedName name="Grace_IDA1" localSheetId="75">#REF!</definedName>
    <definedName name="Grace_IDA1" localSheetId="76">#REF!</definedName>
    <definedName name="Grace_IDA1" localSheetId="77">#REF!</definedName>
    <definedName name="Grace_IDA1" localSheetId="78">#REF!</definedName>
    <definedName name="Grace_IDA1" localSheetId="79">#REF!</definedName>
    <definedName name="Grace_IDA1" localSheetId="8">#REF!</definedName>
    <definedName name="Grace_IDA1" localSheetId="9">#REF!</definedName>
    <definedName name="Grace_IDA1">#REF!</definedName>
    <definedName name="Grace_NC" localSheetId="1">[168]NPV!#REF!</definedName>
    <definedName name="Grace_NC" localSheetId="10">[168]NPV!#REF!</definedName>
    <definedName name="Grace_NC" localSheetId="11">[168]NPV!#REF!</definedName>
    <definedName name="Grace_NC" localSheetId="12">[168]NPV!#REF!</definedName>
    <definedName name="Grace_NC" localSheetId="13">[168]NPV!#REF!</definedName>
    <definedName name="Grace_NC" localSheetId="15">[168]NPV!#REF!</definedName>
    <definedName name="Grace_NC" localSheetId="16">[168]NPV!#REF!</definedName>
    <definedName name="Grace_NC" localSheetId="2">[168]NPV!#REF!</definedName>
    <definedName name="Grace_NC" localSheetId="24">[168]NPV!#REF!</definedName>
    <definedName name="Grace_NC" localSheetId="25">[168]NPV!#REF!</definedName>
    <definedName name="Grace_NC" localSheetId="26">[168]NPV!#REF!</definedName>
    <definedName name="Grace_NC" localSheetId="27">[168]NPV!#REF!</definedName>
    <definedName name="Grace_NC" localSheetId="28">[168]NPV!#REF!</definedName>
    <definedName name="Grace_NC" localSheetId="29">[168]NPV!#REF!</definedName>
    <definedName name="Grace_NC" localSheetId="3">[168]NPV!#REF!</definedName>
    <definedName name="Grace_NC" localSheetId="31">[168]NPV!#REF!</definedName>
    <definedName name="Grace_NC" localSheetId="32">[168]NPV!#REF!</definedName>
    <definedName name="Grace_NC" localSheetId="33">[168]NPV!#REF!</definedName>
    <definedName name="Grace_NC" localSheetId="34">[168]NPV!#REF!</definedName>
    <definedName name="Grace_NC" localSheetId="37">[168]NPV!#REF!</definedName>
    <definedName name="Grace_NC" localSheetId="41">[168]NPV!#REF!</definedName>
    <definedName name="Grace_NC" localSheetId="4">[168]NPV!#REF!</definedName>
    <definedName name="Grace_NC" localSheetId="45">[168]NPV!#REF!</definedName>
    <definedName name="Grace_NC" localSheetId="46">[168]NPV!#REF!</definedName>
    <definedName name="Grace_NC" localSheetId="47">[168]NPV!#REF!</definedName>
    <definedName name="Grace_NC" localSheetId="48">[168]NPV!#REF!</definedName>
    <definedName name="Grace_NC" localSheetId="49">[168]NPV!#REF!</definedName>
    <definedName name="Grace_NC" localSheetId="50">[168]NPV!#REF!</definedName>
    <definedName name="Grace_NC" localSheetId="5">[166]NPV!#REF!</definedName>
    <definedName name="Grace_NC" localSheetId="51">[168]NPV!#REF!</definedName>
    <definedName name="Grace_NC" localSheetId="52">[168]NPV!#REF!</definedName>
    <definedName name="Grace_NC" localSheetId="53">[168]NPV!#REF!</definedName>
    <definedName name="Grace_NC" localSheetId="54">[168]NPV!#REF!</definedName>
    <definedName name="Grace_NC" localSheetId="56">[168]NPV!#REF!</definedName>
    <definedName name="Grace_NC" localSheetId="57">[168]NPV!#REF!</definedName>
    <definedName name="Grace_NC" localSheetId="58">[168]NPV!#REF!</definedName>
    <definedName name="Grace_NC" localSheetId="59">[168]NPV!#REF!</definedName>
    <definedName name="Grace_NC" localSheetId="60">[168]NPV!#REF!</definedName>
    <definedName name="Grace_NC" localSheetId="61">[168]NPV!#REF!</definedName>
    <definedName name="Grace_NC" localSheetId="62">[168]NPV!#REF!</definedName>
    <definedName name="Grace_NC" localSheetId="63">[168]NPV!#REF!</definedName>
    <definedName name="Grace_NC" localSheetId="6">[167]NPV!#REF!</definedName>
    <definedName name="Grace_NC" localSheetId="64">[168]NPV!#REF!</definedName>
    <definedName name="Grace_NC" localSheetId="65">[168]NPV!#REF!</definedName>
    <definedName name="Grace_NC" localSheetId="66">[168]NPV!#REF!</definedName>
    <definedName name="Grace_NC" localSheetId="67">[168]NPV!#REF!</definedName>
    <definedName name="Grace_NC" localSheetId="68">[168]NPV!#REF!</definedName>
    <definedName name="Grace_NC" localSheetId="69">[168]NPV!#REF!</definedName>
    <definedName name="Grace_NC" localSheetId="71">[168]NPV!#REF!</definedName>
    <definedName name="Grace_NC" localSheetId="72">[168]NPV!#REF!</definedName>
    <definedName name="Grace_NC" localSheetId="73">[168]NPV!#REF!</definedName>
    <definedName name="Grace_NC" localSheetId="7">[168]NPV!#REF!</definedName>
    <definedName name="Grace_NC" localSheetId="74">[168]NPV!#REF!</definedName>
    <definedName name="Grace_NC" localSheetId="75">[168]NPV!#REF!</definedName>
    <definedName name="Grace_NC" localSheetId="76">[168]NPV!#REF!</definedName>
    <definedName name="Grace_NC" localSheetId="77">[168]NPV!#REF!</definedName>
    <definedName name="Grace_NC" localSheetId="78">[168]NPV!#REF!</definedName>
    <definedName name="Grace_NC" localSheetId="79">[168]NPV!#REF!</definedName>
    <definedName name="Grace_NC" localSheetId="8">[168]NPV!#REF!</definedName>
    <definedName name="Grace_NC" localSheetId="9">[168]NPV!#REF!</definedName>
    <definedName name="Grace_NC">[168]NPV!#REF!</definedName>
    <definedName name="Grace1_IDA" localSheetId="1">#REF!</definedName>
    <definedName name="Grace1_IDA" localSheetId="10">#REF!</definedName>
    <definedName name="Grace1_IDA" localSheetId="11">#REF!</definedName>
    <definedName name="Grace1_IDA" localSheetId="12">#REF!</definedName>
    <definedName name="Grace1_IDA" localSheetId="13">#REF!</definedName>
    <definedName name="Grace1_IDA" localSheetId="15">#REF!</definedName>
    <definedName name="Grace1_IDA" localSheetId="16">#REF!</definedName>
    <definedName name="Grace1_IDA" localSheetId="2">#REF!</definedName>
    <definedName name="Grace1_IDA" localSheetId="23">#REF!</definedName>
    <definedName name="Grace1_IDA" localSheetId="24">#REF!</definedName>
    <definedName name="Grace1_IDA" localSheetId="25">#REF!</definedName>
    <definedName name="Grace1_IDA" localSheetId="26">#REF!</definedName>
    <definedName name="Grace1_IDA" localSheetId="27">#REF!</definedName>
    <definedName name="Grace1_IDA" localSheetId="28">#REF!</definedName>
    <definedName name="Grace1_IDA" localSheetId="29">#REF!</definedName>
    <definedName name="Grace1_IDA" localSheetId="3">#REF!</definedName>
    <definedName name="Grace1_IDA" localSheetId="31">#REF!</definedName>
    <definedName name="Grace1_IDA" localSheetId="32">#REF!</definedName>
    <definedName name="Grace1_IDA" localSheetId="33">#REF!</definedName>
    <definedName name="Grace1_IDA" localSheetId="34">#REF!</definedName>
    <definedName name="Grace1_IDA" localSheetId="37">#REF!</definedName>
    <definedName name="Grace1_IDA" localSheetId="41">#REF!</definedName>
    <definedName name="Grace1_IDA" localSheetId="4">#REF!</definedName>
    <definedName name="Grace1_IDA" localSheetId="45">#REF!</definedName>
    <definedName name="Grace1_IDA" localSheetId="46">#REF!</definedName>
    <definedName name="Grace1_IDA" localSheetId="47">#REF!</definedName>
    <definedName name="Grace1_IDA" localSheetId="48">#REF!</definedName>
    <definedName name="Grace1_IDA" localSheetId="49">#REF!</definedName>
    <definedName name="Grace1_IDA" localSheetId="50">#REF!</definedName>
    <definedName name="Grace1_IDA" localSheetId="5">#REF!</definedName>
    <definedName name="Grace1_IDA" localSheetId="51">#REF!</definedName>
    <definedName name="Grace1_IDA" localSheetId="52">#REF!</definedName>
    <definedName name="Grace1_IDA" localSheetId="53">#REF!</definedName>
    <definedName name="Grace1_IDA" localSheetId="54">#REF!</definedName>
    <definedName name="Grace1_IDA" localSheetId="56">#REF!</definedName>
    <definedName name="Grace1_IDA" localSheetId="57">#REF!</definedName>
    <definedName name="Grace1_IDA" localSheetId="58">#REF!</definedName>
    <definedName name="Grace1_IDA" localSheetId="59">#REF!</definedName>
    <definedName name="Grace1_IDA" localSheetId="60">#REF!</definedName>
    <definedName name="Grace1_IDA" localSheetId="61">#REF!</definedName>
    <definedName name="Grace1_IDA" localSheetId="62">#REF!</definedName>
    <definedName name="Grace1_IDA" localSheetId="63">#REF!</definedName>
    <definedName name="Grace1_IDA" localSheetId="6">#REF!</definedName>
    <definedName name="Grace1_IDA" localSheetId="64">#REF!</definedName>
    <definedName name="Grace1_IDA" localSheetId="65">#REF!</definedName>
    <definedName name="Grace1_IDA" localSheetId="66">#REF!</definedName>
    <definedName name="Grace1_IDA" localSheetId="67">#REF!</definedName>
    <definedName name="Grace1_IDA" localSheetId="68">#REF!</definedName>
    <definedName name="Grace1_IDA" localSheetId="69">#REF!</definedName>
    <definedName name="Grace1_IDA" localSheetId="71">#REF!</definedName>
    <definedName name="Grace1_IDA" localSheetId="72">#REF!</definedName>
    <definedName name="Grace1_IDA" localSheetId="73">#REF!</definedName>
    <definedName name="Grace1_IDA" localSheetId="7">#REF!</definedName>
    <definedName name="Grace1_IDA" localSheetId="74">#REF!</definedName>
    <definedName name="Grace1_IDA" localSheetId="75">#REF!</definedName>
    <definedName name="Grace1_IDA" localSheetId="76">#REF!</definedName>
    <definedName name="Grace1_IDA" localSheetId="77">#REF!</definedName>
    <definedName name="Grace1_IDA" localSheetId="78">#REF!</definedName>
    <definedName name="Grace1_IDA" localSheetId="79">#REF!</definedName>
    <definedName name="Grace1_IDA" localSheetId="8">#REF!</definedName>
    <definedName name="Grace1_IDA" localSheetId="9">#REF!</definedName>
    <definedName name="Grace1_IDA">#REF!</definedName>
    <definedName name="growth" localSheetId="1">#REF!</definedName>
    <definedName name="growth" localSheetId="10">#REF!</definedName>
    <definedName name="growth" localSheetId="11">#REF!</definedName>
    <definedName name="growth" localSheetId="12">#REF!</definedName>
    <definedName name="growth" localSheetId="13">#REF!</definedName>
    <definedName name="growth" localSheetId="15">#REF!</definedName>
    <definedName name="growth" localSheetId="16">#REF!</definedName>
    <definedName name="growth" localSheetId="2">#REF!</definedName>
    <definedName name="growth" localSheetId="23">#REF!</definedName>
    <definedName name="growth" localSheetId="24">#REF!</definedName>
    <definedName name="growth" localSheetId="25">#REF!</definedName>
    <definedName name="growth" localSheetId="26">#REF!</definedName>
    <definedName name="growth" localSheetId="27">#REF!</definedName>
    <definedName name="growth" localSheetId="28">#REF!</definedName>
    <definedName name="growth" localSheetId="29">#REF!</definedName>
    <definedName name="growth" localSheetId="3">#REF!</definedName>
    <definedName name="growth" localSheetId="31">#REF!</definedName>
    <definedName name="growth" localSheetId="32">#REF!</definedName>
    <definedName name="growth" localSheetId="33">#REF!</definedName>
    <definedName name="growth" localSheetId="34">#REF!</definedName>
    <definedName name="growth" localSheetId="37">#REF!</definedName>
    <definedName name="growth" localSheetId="41">#REF!</definedName>
    <definedName name="growth" localSheetId="4">#REF!</definedName>
    <definedName name="growth" localSheetId="45">#REF!</definedName>
    <definedName name="growth" localSheetId="46">#REF!</definedName>
    <definedName name="growth" localSheetId="47">#REF!</definedName>
    <definedName name="growth" localSheetId="48">#REF!</definedName>
    <definedName name="growth" localSheetId="49">#REF!</definedName>
    <definedName name="growth" localSheetId="50">#REF!</definedName>
    <definedName name="growth" localSheetId="5">#REF!</definedName>
    <definedName name="growth" localSheetId="51">#REF!</definedName>
    <definedName name="growth" localSheetId="52">#REF!</definedName>
    <definedName name="growth" localSheetId="53">#REF!</definedName>
    <definedName name="growth" localSheetId="54">#REF!</definedName>
    <definedName name="growth" localSheetId="56">#REF!</definedName>
    <definedName name="growth" localSheetId="57">#REF!</definedName>
    <definedName name="growth" localSheetId="58">#REF!</definedName>
    <definedName name="growth" localSheetId="59">#REF!</definedName>
    <definedName name="growth" localSheetId="60">#REF!</definedName>
    <definedName name="growth" localSheetId="61">#REF!</definedName>
    <definedName name="growth" localSheetId="62">#REF!</definedName>
    <definedName name="growth" localSheetId="63">#REF!</definedName>
    <definedName name="growth" localSheetId="6">#REF!</definedName>
    <definedName name="growth" localSheetId="64">#REF!</definedName>
    <definedName name="growth" localSheetId="65">#REF!</definedName>
    <definedName name="growth" localSheetId="66">#REF!</definedName>
    <definedName name="growth" localSheetId="67">#REF!</definedName>
    <definedName name="growth" localSheetId="68">#REF!</definedName>
    <definedName name="growth" localSheetId="69">#REF!</definedName>
    <definedName name="growth" localSheetId="71">#REF!</definedName>
    <definedName name="growth" localSheetId="72">#REF!</definedName>
    <definedName name="growth" localSheetId="73">#REF!</definedName>
    <definedName name="growth" localSheetId="7">#REF!</definedName>
    <definedName name="growth" localSheetId="74">#REF!</definedName>
    <definedName name="growth" localSheetId="75">#REF!</definedName>
    <definedName name="growth" localSheetId="76">#REF!</definedName>
    <definedName name="growth" localSheetId="77">#REF!</definedName>
    <definedName name="growth" localSheetId="78">#REF!</definedName>
    <definedName name="growth" localSheetId="79">#REF!</definedName>
    <definedName name="growth" localSheetId="8">#REF!</definedName>
    <definedName name="growth" localSheetId="9">#REF!</definedName>
    <definedName name="growth">#REF!</definedName>
    <definedName name="GRR" localSheetId="1">#REF!</definedName>
    <definedName name="GRR" localSheetId="10">#REF!</definedName>
    <definedName name="GRR" localSheetId="11">#REF!</definedName>
    <definedName name="GRR" localSheetId="12">#REF!</definedName>
    <definedName name="GRR" localSheetId="13">#REF!</definedName>
    <definedName name="GRR" localSheetId="15">#REF!</definedName>
    <definedName name="GRR" localSheetId="16">#REF!</definedName>
    <definedName name="GRR" localSheetId="2">#REF!</definedName>
    <definedName name="GRR" localSheetId="23">#REF!</definedName>
    <definedName name="GRR" localSheetId="24">#REF!</definedName>
    <definedName name="GRR" localSheetId="25">#REF!</definedName>
    <definedName name="GRR" localSheetId="26">#REF!</definedName>
    <definedName name="GRR" localSheetId="27">#REF!</definedName>
    <definedName name="GRR" localSheetId="28">#REF!</definedName>
    <definedName name="GRR" localSheetId="29">#REF!</definedName>
    <definedName name="GRR" localSheetId="3">#REF!</definedName>
    <definedName name="GRR" localSheetId="31">#REF!</definedName>
    <definedName name="GRR" localSheetId="32">#REF!</definedName>
    <definedName name="GRR" localSheetId="33">#REF!</definedName>
    <definedName name="GRR" localSheetId="34">#REF!</definedName>
    <definedName name="GRR" localSheetId="37">#REF!</definedName>
    <definedName name="GRR" localSheetId="41">#REF!</definedName>
    <definedName name="GRR" localSheetId="4">#REF!</definedName>
    <definedName name="GRR" localSheetId="45">#REF!</definedName>
    <definedName name="GRR" localSheetId="46">#REF!</definedName>
    <definedName name="GRR" localSheetId="47">#REF!</definedName>
    <definedName name="GRR" localSheetId="48">#REF!</definedName>
    <definedName name="GRR" localSheetId="49">#REF!</definedName>
    <definedName name="GRR" localSheetId="50">#REF!</definedName>
    <definedName name="GRR" localSheetId="5">#REF!</definedName>
    <definedName name="GRR" localSheetId="51">#REF!</definedName>
    <definedName name="GRR" localSheetId="52">#REF!</definedName>
    <definedName name="GRR" localSheetId="53">#REF!</definedName>
    <definedName name="GRR" localSheetId="54">#REF!</definedName>
    <definedName name="GRR" localSheetId="56">#REF!</definedName>
    <definedName name="GRR" localSheetId="57">#REF!</definedName>
    <definedName name="GRR" localSheetId="58">#REF!</definedName>
    <definedName name="GRR" localSheetId="59">#REF!</definedName>
    <definedName name="GRR" localSheetId="60">#REF!</definedName>
    <definedName name="GRR" localSheetId="61">#REF!</definedName>
    <definedName name="GRR" localSheetId="62">#REF!</definedName>
    <definedName name="GRR" localSheetId="63">#REF!</definedName>
    <definedName name="GRR" localSheetId="6">#REF!</definedName>
    <definedName name="GRR" localSheetId="64">#REF!</definedName>
    <definedName name="GRR" localSheetId="65">#REF!</definedName>
    <definedName name="GRR" localSheetId="66">#REF!</definedName>
    <definedName name="GRR" localSheetId="67">#REF!</definedName>
    <definedName name="GRR" localSheetId="68">#REF!</definedName>
    <definedName name="GRR" localSheetId="69">#REF!</definedName>
    <definedName name="GRR" localSheetId="71">#REF!</definedName>
    <definedName name="GRR" localSheetId="72">#REF!</definedName>
    <definedName name="GRR" localSheetId="73">#REF!</definedName>
    <definedName name="GRR" localSheetId="7">#REF!</definedName>
    <definedName name="GRR" localSheetId="74">#REF!</definedName>
    <definedName name="GRR" localSheetId="75">#REF!</definedName>
    <definedName name="GRR" localSheetId="76">#REF!</definedName>
    <definedName name="GRR" localSheetId="77">#REF!</definedName>
    <definedName name="GRR" localSheetId="78">#REF!</definedName>
    <definedName name="GRR" localSheetId="79">#REF!</definedName>
    <definedName name="GRR" localSheetId="8">#REF!</definedName>
    <definedName name="GRR" localSheetId="9">#REF!</definedName>
    <definedName name="GRR">#REF!</definedName>
    <definedName name="gsgd" localSheetId="1">'[162]Table-1'!#REF!</definedName>
    <definedName name="gsgd" localSheetId="10">'[162]Table-1'!#REF!</definedName>
    <definedName name="gsgd" localSheetId="13">'[162]Table-1'!#REF!</definedName>
    <definedName name="gsgd" localSheetId="15">'[162]Table-1'!#REF!</definedName>
    <definedName name="gsgd" localSheetId="16">'[162]Table-1'!#REF!</definedName>
    <definedName name="gsgd" localSheetId="2">'[162]Table-1'!#REF!</definedName>
    <definedName name="gsgd" localSheetId="24">'[162]Table-1'!#REF!</definedName>
    <definedName name="gsgd" localSheetId="25">'[162]Table-1'!#REF!</definedName>
    <definedName name="gsgd" localSheetId="26">'[162]Table-1'!#REF!</definedName>
    <definedName name="gsgd" localSheetId="27">'[162]Table-1'!#REF!</definedName>
    <definedName name="gsgd" localSheetId="28">'[162]Table-1'!#REF!</definedName>
    <definedName name="gsgd" localSheetId="29">'[162]Table-1'!#REF!</definedName>
    <definedName name="gsgd" localSheetId="3">'[162]Table-1'!#REF!</definedName>
    <definedName name="gsgd" localSheetId="31">'[162]Table-1'!#REF!</definedName>
    <definedName name="gsgd" localSheetId="32">'[162]Table-1'!#REF!</definedName>
    <definedName name="gsgd" localSheetId="33">'[162]Table-1'!#REF!</definedName>
    <definedName name="gsgd" localSheetId="34">'[162]Table-1'!#REF!</definedName>
    <definedName name="gsgd" localSheetId="37">'[162]Table-1'!#REF!</definedName>
    <definedName name="gsgd" localSheetId="41">'[162]Table-1'!#REF!</definedName>
    <definedName name="gsgd" localSheetId="4">'[162]Table-1'!#REF!</definedName>
    <definedName name="gsgd" localSheetId="45">'[162]Table-1'!#REF!</definedName>
    <definedName name="gsgd" localSheetId="46">'[162]Table-1'!#REF!</definedName>
    <definedName name="gsgd" localSheetId="47">'[162]Table-1'!#REF!</definedName>
    <definedName name="gsgd" localSheetId="48">'[162]Table-1'!#REF!</definedName>
    <definedName name="gsgd" localSheetId="49">'[162]Table-1'!#REF!</definedName>
    <definedName name="gsgd" localSheetId="50">'[162]Table-1'!#REF!</definedName>
    <definedName name="gsgd" localSheetId="5">'[163]Table-1'!#REF!</definedName>
    <definedName name="gsgd" localSheetId="51">'[162]Table-1'!#REF!</definedName>
    <definedName name="gsgd" localSheetId="52">'[162]Table-1'!#REF!</definedName>
    <definedName name="gsgd" localSheetId="53">'[162]Table-1'!#REF!</definedName>
    <definedName name="gsgd" localSheetId="54">'[162]Table-1'!#REF!</definedName>
    <definedName name="gsgd" localSheetId="56">'[162]Table-1'!#REF!</definedName>
    <definedName name="gsgd" localSheetId="57">'[162]Table-1'!#REF!</definedName>
    <definedName name="gsgd" localSheetId="58">'[162]Table-1'!#REF!</definedName>
    <definedName name="gsgd" localSheetId="59">'[162]Table-1'!#REF!</definedName>
    <definedName name="gsgd" localSheetId="60">'[162]Table-1'!#REF!</definedName>
    <definedName name="gsgd" localSheetId="61">'[162]Table-1'!#REF!</definedName>
    <definedName name="gsgd" localSheetId="62">'[162]Table-1'!#REF!</definedName>
    <definedName name="gsgd" localSheetId="63">'[162]Table-1'!#REF!</definedName>
    <definedName name="gsgd" localSheetId="6">'[163]Table-1'!#REF!</definedName>
    <definedName name="gsgd" localSheetId="64">'[162]Table-1'!#REF!</definedName>
    <definedName name="gsgd" localSheetId="65">'[162]Table-1'!#REF!</definedName>
    <definedName name="gsgd" localSheetId="66">'[162]Table-1'!#REF!</definedName>
    <definedName name="gsgd" localSheetId="67">'[162]Table-1'!#REF!</definedName>
    <definedName name="gsgd" localSheetId="68">'[162]Table-1'!#REF!</definedName>
    <definedName name="gsgd" localSheetId="69">'[162]Table-1'!#REF!</definedName>
    <definedName name="gsgd" localSheetId="71">'[162]Table-1'!#REF!</definedName>
    <definedName name="gsgd" localSheetId="72">'[162]Table-1'!#REF!</definedName>
    <definedName name="gsgd" localSheetId="73">'[162]Table-1'!#REF!</definedName>
    <definedName name="gsgd" localSheetId="7">'[162]Table-1'!#REF!</definedName>
    <definedName name="gsgd" localSheetId="74">'[162]Table-1'!#REF!</definedName>
    <definedName name="gsgd" localSheetId="75">'[162]Table-1'!#REF!</definedName>
    <definedName name="gsgd" localSheetId="76">'[162]Table-1'!#REF!</definedName>
    <definedName name="gsgd" localSheetId="77">'[162]Table-1'!#REF!</definedName>
    <definedName name="gsgd" localSheetId="78">'[162]Table-1'!#REF!</definedName>
    <definedName name="gsgd" localSheetId="79">'[162]Table-1'!#REF!</definedName>
    <definedName name="gsgd" localSheetId="8">'[162]Table-1'!#REF!</definedName>
    <definedName name="gsgd" localSheetId="9">'[162]Table-1'!#REF!</definedName>
    <definedName name="gsgd">'[162]Table-1'!#REF!</definedName>
    <definedName name="gstgt" localSheetId="1">'[187]Table 1'!#REF!</definedName>
    <definedName name="gstgt" localSheetId="10">'[187]Table 1'!#REF!</definedName>
    <definedName name="gstgt" localSheetId="13">'[187]Table 1'!#REF!</definedName>
    <definedName name="gstgt" localSheetId="15">'[187]Table 1'!#REF!</definedName>
    <definedName name="gstgt" localSheetId="16">'[187]Table 1'!#REF!</definedName>
    <definedName name="gstgt" localSheetId="2">'[187]Table 1'!#REF!</definedName>
    <definedName name="gstgt" localSheetId="24">'[187]Table 1'!#REF!</definedName>
    <definedName name="gstgt" localSheetId="25">'[187]Table 1'!#REF!</definedName>
    <definedName name="gstgt" localSheetId="26">'[187]Table 1'!#REF!</definedName>
    <definedName name="gstgt" localSheetId="27">'[187]Table 1'!#REF!</definedName>
    <definedName name="gstgt" localSheetId="28">'[187]Table 1'!#REF!</definedName>
    <definedName name="gstgt" localSheetId="29">'[187]Table 1'!#REF!</definedName>
    <definedName name="gstgt" localSheetId="3">'[187]Table 1'!#REF!</definedName>
    <definedName name="gstgt" localSheetId="31">'[187]Table 1'!#REF!</definedName>
    <definedName name="gstgt" localSheetId="32">'[187]Table 1'!#REF!</definedName>
    <definedName name="gstgt" localSheetId="33">'[187]Table 1'!#REF!</definedName>
    <definedName name="gstgt" localSheetId="34">'[187]Table 1'!#REF!</definedName>
    <definedName name="gstgt" localSheetId="37">'[187]Table 1'!#REF!</definedName>
    <definedName name="gstgt" localSheetId="41">'[187]Table 1'!#REF!</definedName>
    <definedName name="gstgt" localSheetId="4">'[187]Table 1'!#REF!</definedName>
    <definedName name="gstgt" localSheetId="45">'[187]Table 1'!#REF!</definedName>
    <definedName name="gstgt" localSheetId="46">'[187]Table 1'!#REF!</definedName>
    <definedName name="gstgt" localSheetId="47">'[187]Table 1'!#REF!</definedName>
    <definedName name="gstgt" localSheetId="48">'[187]Table 1'!#REF!</definedName>
    <definedName name="gstgt" localSheetId="49">'[187]Table 1'!#REF!</definedName>
    <definedName name="gstgt" localSheetId="50">'[187]Table 1'!#REF!</definedName>
    <definedName name="gstgt" localSheetId="5">'[188]Table 1'!#REF!</definedName>
    <definedName name="gstgt" localSheetId="51">'[187]Table 1'!#REF!</definedName>
    <definedName name="gstgt" localSheetId="52">'[187]Table 1'!#REF!</definedName>
    <definedName name="gstgt" localSheetId="53">'[187]Table 1'!#REF!</definedName>
    <definedName name="gstgt" localSheetId="54">'[187]Table 1'!#REF!</definedName>
    <definedName name="gstgt" localSheetId="56">'[187]Table 1'!#REF!</definedName>
    <definedName name="gstgt" localSheetId="57">'[187]Table 1'!#REF!</definedName>
    <definedName name="gstgt" localSheetId="58">'[187]Table 1'!#REF!</definedName>
    <definedName name="gstgt" localSheetId="59">'[187]Table 1'!#REF!</definedName>
    <definedName name="gstgt" localSheetId="60">'[187]Table 1'!#REF!</definedName>
    <definedName name="gstgt" localSheetId="61">'[187]Table 1'!#REF!</definedName>
    <definedName name="gstgt" localSheetId="62">'[187]Table 1'!#REF!</definedName>
    <definedName name="gstgt" localSheetId="63">'[187]Table 1'!#REF!</definedName>
    <definedName name="gstgt" localSheetId="6">'[188]Table 1'!#REF!</definedName>
    <definedName name="gstgt" localSheetId="64">'[187]Table 1'!#REF!</definedName>
    <definedName name="gstgt" localSheetId="65">'[187]Table 1'!#REF!</definedName>
    <definedName name="gstgt" localSheetId="66">'[187]Table 1'!#REF!</definedName>
    <definedName name="gstgt" localSheetId="67">'[187]Table 1'!#REF!</definedName>
    <definedName name="gstgt" localSheetId="68">'[187]Table 1'!#REF!</definedName>
    <definedName name="gstgt" localSheetId="69">'[187]Table 1'!#REF!</definedName>
    <definedName name="gstgt" localSheetId="71">'[187]Table 1'!#REF!</definedName>
    <definedName name="gstgt" localSheetId="72">'[187]Table 1'!#REF!</definedName>
    <definedName name="gstgt" localSheetId="73">'[187]Table 1'!#REF!</definedName>
    <definedName name="gstgt" localSheetId="7">'[187]Table 1'!#REF!</definedName>
    <definedName name="gstgt" localSheetId="74">'[187]Table 1'!#REF!</definedName>
    <definedName name="gstgt" localSheetId="75">'[187]Table 1'!#REF!</definedName>
    <definedName name="gstgt" localSheetId="76">'[187]Table 1'!#REF!</definedName>
    <definedName name="gstgt" localSheetId="77">'[187]Table 1'!#REF!</definedName>
    <definedName name="gstgt" localSheetId="78">'[187]Table 1'!#REF!</definedName>
    <definedName name="gstgt" localSheetId="79">'[187]Table 1'!#REF!</definedName>
    <definedName name="gstgt" localSheetId="8">'[187]Table 1'!#REF!</definedName>
    <definedName name="gstgt" localSheetId="9">'[187]Table 1'!#REF!</definedName>
    <definedName name="gstgt">'[187]Table 1'!#REF!</definedName>
    <definedName name="gt" localSheetId="1">#REF!</definedName>
    <definedName name="gt" localSheetId="10">#REF!</definedName>
    <definedName name="gt" localSheetId="11">#REF!</definedName>
    <definedName name="gt" localSheetId="12">#REF!</definedName>
    <definedName name="gt" localSheetId="13">#REF!</definedName>
    <definedName name="gt" localSheetId="15">#REF!</definedName>
    <definedName name="gt" localSheetId="16">#REF!</definedName>
    <definedName name="gt" localSheetId="2">#REF!</definedName>
    <definedName name="gt" localSheetId="23">#REF!</definedName>
    <definedName name="gt" localSheetId="24">#REF!</definedName>
    <definedName name="gt" localSheetId="25">#REF!</definedName>
    <definedName name="gt" localSheetId="26">#REF!</definedName>
    <definedName name="gt" localSheetId="27">#REF!</definedName>
    <definedName name="gt" localSheetId="28">#REF!</definedName>
    <definedName name="gt" localSheetId="29">#REF!</definedName>
    <definedName name="gt" localSheetId="3">#REF!</definedName>
    <definedName name="gt" localSheetId="31">#REF!</definedName>
    <definedName name="gt" localSheetId="32">#REF!</definedName>
    <definedName name="gt" localSheetId="33">#REF!</definedName>
    <definedName name="gt" localSheetId="34">#REF!</definedName>
    <definedName name="gt" localSheetId="37">#REF!</definedName>
    <definedName name="gt" localSheetId="41">#REF!</definedName>
    <definedName name="gt" localSheetId="4">#REF!</definedName>
    <definedName name="gt" localSheetId="45">#REF!</definedName>
    <definedName name="gt" localSheetId="46">#REF!</definedName>
    <definedName name="gt" localSheetId="47">#REF!</definedName>
    <definedName name="gt" localSheetId="48">#REF!</definedName>
    <definedName name="gt" localSheetId="49">#REF!</definedName>
    <definedName name="gt" localSheetId="50">#REF!</definedName>
    <definedName name="gt" localSheetId="5">#REF!</definedName>
    <definedName name="gt" localSheetId="51">#REF!</definedName>
    <definedName name="gt" localSheetId="52">#REF!</definedName>
    <definedName name="gt" localSheetId="53">#REF!</definedName>
    <definedName name="gt" localSheetId="54">#REF!</definedName>
    <definedName name="gt" localSheetId="56">#REF!</definedName>
    <definedName name="gt" localSheetId="57">#REF!</definedName>
    <definedName name="gt" localSheetId="58">#REF!</definedName>
    <definedName name="gt" localSheetId="59">#REF!</definedName>
    <definedName name="gt" localSheetId="60">#REF!</definedName>
    <definedName name="gt" localSheetId="61">#REF!</definedName>
    <definedName name="gt" localSheetId="62">#REF!</definedName>
    <definedName name="gt" localSheetId="63">#REF!</definedName>
    <definedName name="gt" localSheetId="6">#REF!</definedName>
    <definedName name="gt" localSheetId="64">#REF!</definedName>
    <definedName name="gt" localSheetId="65">#REF!</definedName>
    <definedName name="gt" localSheetId="66">#REF!</definedName>
    <definedName name="gt" localSheetId="67">#REF!</definedName>
    <definedName name="gt" localSheetId="68">#REF!</definedName>
    <definedName name="gt" localSheetId="69">#REF!</definedName>
    <definedName name="gt" localSheetId="71">#REF!</definedName>
    <definedName name="gt" localSheetId="72">#REF!</definedName>
    <definedName name="gt" localSheetId="73">#REF!</definedName>
    <definedName name="gt" localSheetId="7">#REF!</definedName>
    <definedName name="gt" localSheetId="74">#REF!</definedName>
    <definedName name="gt" localSheetId="75">#REF!</definedName>
    <definedName name="gt" localSheetId="76">#REF!</definedName>
    <definedName name="gt" localSheetId="77">#REF!</definedName>
    <definedName name="gt" localSheetId="78">#REF!</definedName>
    <definedName name="gt" localSheetId="79">#REF!</definedName>
    <definedName name="gt" localSheetId="8">#REF!</definedName>
    <definedName name="gt" localSheetId="9">#REF!</definedName>
    <definedName name="gt">#REF!</definedName>
    <definedName name="guyana1003" localSheetId="1"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13" hidden="1">{"Main Economic Indicators",#N/A,FALSE,"C"}</definedName>
    <definedName name="guyana1003" localSheetId="15"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 hidden="1">{"Main Economic Indicators",#N/A,FALSE,"C"}</definedName>
    <definedName name="guyana1003" localSheetId="20" hidden="1">{"Main Economic Indicators",#N/A,FALSE,"C"}</definedName>
    <definedName name="guyana1003" localSheetId="21" hidden="1">{"Main Economic Indicators",#N/A,FALSE,"C"}</definedName>
    <definedName name="guyana1003" localSheetId="22" hidden="1">{"Main Economic Indicators",#N/A,FALSE,"C"}</definedName>
    <definedName name="guyana1003" localSheetId="23" hidden="1">{"Main Economic Indicators",#N/A,FALSE,"C"}</definedName>
    <definedName name="guyana1003" localSheetId="24" hidden="1">{"Main Economic Indicators",#N/A,FALSE,"C"}</definedName>
    <definedName name="guyana1003" localSheetId="25" hidden="1">{"Main Economic Indicators",#N/A,FALSE,"C"}</definedName>
    <definedName name="guyana1003" localSheetId="26" hidden="1">{"Main Economic Indicators",#N/A,FALSE,"C"}</definedName>
    <definedName name="guyana1003" localSheetId="27" hidden="1">{"Main Economic Indicators",#N/A,FALSE,"C"}</definedName>
    <definedName name="guyana1003" localSheetId="28" hidden="1">{"Main Economic Indicators",#N/A,FALSE,"C"}</definedName>
    <definedName name="guyana1003" localSheetId="29" hidden="1">{"Main Economic Indicators",#N/A,FALSE,"C"}</definedName>
    <definedName name="guyana1003" localSheetId="3" hidden="1">{"Main Economic Indicators",#N/A,FALSE,"C"}</definedName>
    <definedName name="guyana1003" localSheetId="31" hidden="1">{"Main Economic Indicators",#N/A,FALSE,"C"}</definedName>
    <definedName name="guyana1003" localSheetId="32" hidden="1">{"Main Economic Indicators",#N/A,FALSE,"C"}</definedName>
    <definedName name="guyana1003" localSheetId="33" hidden="1">{"Main Economic Indicators",#N/A,FALSE,"C"}</definedName>
    <definedName name="guyana1003" localSheetId="34" hidden="1">{"Main Economic Indicators",#N/A,FALSE,"C"}</definedName>
    <definedName name="guyana1003" localSheetId="37" hidden="1">{"Main Economic Indicators",#N/A,FALSE,"C"}</definedName>
    <definedName name="guyana1003" localSheetId="41" hidden="1">{"Main Economic Indicators",#N/A,FALSE,"C"}</definedName>
    <definedName name="guyana1003" localSheetId="4"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 hidden="1">{"Main Economic Indicators",#N/A,FALSE,"C"}</definedName>
    <definedName name="guyana1003" localSheetId="51" hidden="1">{"Main Economic Indicators",#N/A,FALSE,"C"}</definedName>
    <definedName name="guyana1003" localSheetId="52" hidden="1">{"Main Economic Indicators",#N/A,FALSE,"C"}</definedName>
    <definedName name="guyana1003" localSheetId="53" hidden="1">{"Main Economic Indicators",#N/A,FALSE,"C"}</definedName>
    <definedName name="guyana1003" localSheetId="54" hidden="1">{"Main Economic Indicators",#N/A,FALSE,"C"}</definedName>
    <definedName name="guyana1003" localSheetId="55"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0" hidden="1">{"Main Economic Indicators",#N/A,FALSE,"C"}</definedName>
    <definedName name="guyana1003" localSheetId="61" hidden="1">{"Main Economic Indicators",#N/A,FALSE,"C"}</definedName>
    <definedName name="guyana1003" localSheetId="62" hidden="1">{"Main Economic Indicators",#N/A,FALSE,"C"}</definedName>
    <definedName name="guyana1003" localSheetId="63" hidden="1">{"Main Economic Indicators",#N/A,FALSE,"C"}</definedName>
    <definedName name="guyana1003" localSheetId="6" hidden="1">{"Main Economic Indicators",#N/A,FALSE,"C"}</definedName>
    <definedName name="guyana1003" localSheetId="64" hidden="1">{"Main Economic Indicators",#N/A,FALSE,"C"}</definedName>
    <definedName name="guyana1003" localSheetId="65" hidden="1">{"Main Economic Indicators",#N/A,FALSE,"C"}</definedName>
    <definedName name="guyana1003" localSheetId="66" hidden="1">{"Main Economic Indicators",#N/A,FALSE,"C"}</definedName>
    <definedName name="guyana1003" localSheetId="67" hidden="1">{"Main Economic Indicators",#N/A,FALSE,"C"}</definedName>
    <definedName name="guyana1003" localSheetId="68" hidden="1">{"Main Economic Indicators",#N/A,FALSE,"C"}</definedName>
    <definedName name="guyana1003" localSheetId="69" hidden="1">{"Main Economic Indicators",#N/A,FALSE,"C"}</definedName>
    <definedName name="guyana1003" localSheetId="70" hidden="1">{"Main Economic Indicators",#N/A,FALSE,"C"}</definedName>
    <definedName name="guyana1003" localSheetId="71" hidden="1">{"Main Economic Indicators",#N/A,FALSE,"C"}</definedName>
    <definedName name="guyana1003" localSheetId="72" hidden="1">{"Main Economic Indicators",#N/A,FALSE,"C"}</definedName>
    <definedName name="guyana1003" localSheetId="73" hidden="1">{"Main Economic Indicators",#N/A,FALSE,"C"}</definedName>
    <definedName name="guyana1003" localSheetId="7" hidden="1">{"Main Economic Indicators",#N/A,FALSE,"C"}</definedName>
    <definedName name="guyana1003" localSheetId="74" hidden="1">{"Main Economic Indicators",#N/A,FALSE,"C"}</definedName>
    <definedName name="guyana1003" localSheetId="75" hidden="1">{"Main Economic Indicators",#N/A,FALSE,"C"}</definedName>
    <definedName name="guyana1003" localSheetId="76" hidden="1">{"Main Economic Indicators",#N/A,FALSE,"C"}</definedName>
    <definedName name="guyana1003" localSheetId="77" hidden="1">{"Main Economic Indicators",#N/A,FALSE,"C"}</definedName>
    <definedName name="guyana1003" localSheetId="78" hidden="1">{"Main Economic Indicators",#N/A,FALSE,"C"}</definedName>
    <definedName name="guyana1003" localSheetId="79" hidden="1">{"Main Economic Indicators",#N/A,FALSE,"C"}</definedName>
    <definedName name="guyana1003" localSheetId="8" hidden="1">{"Main Economic Indicators",#N/A,FALSE,"C"}</definedName>
    <definedName name="guyana1003" localSheetId="9" hidden="1">{"Main Economic Indicators",#N/A,FALSE,"C"}</definedName>
    <definedName name="guyana1003" hidden="1">{"Main Economic Indicators",#N/A,FALSE,"C"}</definedName>
    <definedName name="HABIB" localSheetId="1">#REF!</definedName>
    <definedName name="HABIB" localSheetId="10">#REF!</definedName>
    <definedName name="HABIB" localSheetId="11">#REF!</definedName>
    <definedName name="HABIB" localSheetId="12">#REF!</definedName>
    <definedName name="HABIB" localSheetId="13">#REF!</definedName>
    <definedName name="HABIB" localSheetId="15">#REF!</definedName>
    <definedName name="HABIB" localSheetId="16">#REF!</definedName>
    <definedName name="HABIB" localSheetId="2">#REF!</definedName>
    <definedName name="HABIB" localSheetId="23">#REF!</definedName>
    <definedName name="HABIB" localSheetId="24">#REF!</definedName>
    <definedName name="HABIB" localSheetId="25">#REF!</definedName>
    <definedName name="HABIB" localSheetId="26">#REF!</definedName>
    <definedName name="HABIB" localSheetId="27">#REF!</definedName>
    <definedName name="HABIB" localSheetId="28">#REF!</definedName>
    <definedName name="HABIB" localSheetId="29">#REF!</definedName>
    <definedName name="HABIB" localSheetId="3">#REF!</definedName>
    <definedName name="HABIB" localSheetId="31">#REF!</definedName>
    <definedName name="HABIB" localSheetId="32">#REF!</definedName>
    <definedName name="HABIB" localSheetId="33">#REF!</definedName>
    <definedName name="HABIB" localSheetId="34">#REF!</definedName>
    <definedName name="HABIB" localSheetId="37">#REF!</definedName>
    <definedName name="HABIB" localSheetId="41">#REF!</definedName>
    <definedName name="HABIB" localSheetId="4">#REF!</definedName>
    <definedName name="HABIB" localSheetId="45">#REF!</definedName>
    <definedName name="HABIB" localSheetId="46">#REF!</definedName>
    <definedName name="HABIB" localSheetId="47">#REF!</definedName>
    <definedName name="HABIB" localSheetId="48">#REF!</definedName>
    <definedName name="HABIB" localSheetId="49">#REF!</definedName>
    <definedName name="HABIB" localSheetId="50">#REF!</definedName>
    <definedName name="HABIB" localSheetId="5">#REF!</definedName>
    <definedName name="HABIB" localSheetId="51">#REF!</definedName>
    <definedName name="HABIB" localSheetId="52">#REF!</definedName>
    <definedName name="HABIB" localSheetId="53">#REF!</definedName>
    <definedName name="HABIB" localSheetId="54">#REF!</definedName>
    <definedName name="HABIB" localSheetId="56">#REF!</definedName>
    <definedName name="HABIB" localSheetId="57">#REF!</definedName>
    <definedName name="HABIB" localSheetId="58">#REF!</definedName>
    <definedName name="HABIB" localSheetId="59">#REF!</definedName>
    <definedName name="HABIB" localSheetId="60">#REF!</definedName>
    <definedName name="HABIB" localSheetId="61">#REF!</definedName>
    <definedName name="HABIB" localSheetId="62">#REF!</definedName>
    <definedName name="HABIB" localSheetId="63">#REF!</definedName>
    <definedName name="HABIB" localSheetId="6">#REF!</definedName>
    <definedName name="HABIB" localSheetId="64">#REF!</definedName>
    <definedName name="HABIB" localSheetId="65">#REF!</definedName>
    <definedName name="HABIB" localSheetId="66">#REF!</definedName>
    <definedName name="HABIB" localSheetId="67">#REF!</definedName>
    <definedName name="HABIB" localSheetId="68">#REF!</definedName>
    <definedName name="HABIB" localSheetId="69">#REF!</definedName>
    <definedName name="HABIB" localSheetId="71">#REF!</definedName>
    <definedName name="HABIB" localSheetId="72">#REF!</definedName>
    <definedName name="HABIB" localSheetId="73">#REF!</definedName>
    <definedName name="HABIB" localSheetId="7">#REF!</definedName>
    <definedName name="HABIB" localSheetId="74">#REF!</definedName>
    <definedName name="HABIB" localSheetId="75">#REF!</definedName>
    <definedName name="HABIB" localSheetId="76">#REF!</definedName>
    <definedName name="HABIB" localSheetId="77">#REF!</definedName>
    <definedName name="HABIB" localSheetId="78">#REF!</definedName>
    <definedName name="HABIB" localSheetId="79">#REF!</definedName>
    <definedName name="HABIB" localSheetId="8">#REF!</definedName>
    <definedName name="HABIB" localSheetId="9">#REF!</definedName>
    <definedName name="HABIB">#REF!</definedName>
    <definedName name="hd" localSheetId="1">'[228]Table 1'!#REF!</definedName>
    <definedName name="hd" localSheetId="10">'[228]Table 1'!#REF!</definedName>
    <definedName name="hd" localSheetId="11">'[228]Table 1'!#REF!</definedName>
    <definedName name="hd" localSheetId="12">'[228]Table 1'!#REF!</definedName>
    <definedName name="hd" localSheetId="13">'[228]Table 1'!#REF!</definedName>
    <definedName name="hd" localSheetId="24">'[228]Table 1'!#REF!</definedName>
    <definedName name="hd" localSheetId="28">'[228]Table 1'!#REF!</definedName>
    <definedName name="hd" localSheetId="29">'[228]Table 1'!#REF!</definedName>
    <definedName name="hd" localSheetId="31">'[228]Table 1'!#REF!</definedName>
    <definedName name="hd" localSheetId="4">'[228]Table 1'!#REF!</definedName>
    <definedName name="hd" localSheetId="45">'[228]Table 1'!#REF!</definedName>
    <definedName name="hd" localSheetId="46">'[228]Table 1'!#REF!</definedName>
    <definedName name="hd" localSheetId="47">'[228]Table 1'!#REF!</definedName>
    <definedName name="hd" localSheetId="48">'[228]Table 1'!#REF!</definedName>
    <definedName name="hd" localSheetId="49">'[228]Table 1'!#REF!</definedName>
    <definedName name="hd" localSheetId="50">'[228]Table 1'!#REF!</definedName>
    <definedName name="hd" localSheetId="5">'[229]Table 1'!#REF!</definedName>
    <definedName name="hd" localSheetId="51">'[228]Table 1'!#REF!</definedName>
    <definedName name="hd" localSheetId="52">'[228]Table 1'!#REF!</definedName>
    <definedName name="hd" localSheetId="53">'[228]Table 1'!#REF!</definedName>
    <definedName name="hd" localSheetId="54">'[228]Table 1'!#REF!</definedName>
    <definedName name="hd" localSheetId="56">'[228]Table 1'!#REF!</definedName>
    <definedName name="hd" localSheetId="57">'[228]Table 1'!#REF!</definedName>
    <definedName name="hd" localSheetId="58">'[228]Table 1'!#REF!</definedName>
    <definedName name="hd" localSheetId="59">'[228]Table 1'!#REF!</definedName>
    <definedName name="hd" localSheetId="60">'[228]Table 1'!#REF!</definedName>
    <definedName name="hd" localSheetId="61">'[228]Table 1'!#REF!</definedName>
    <definedName name="hd" localSheetId="62">'[228]Table 1'!#REF!</definedName>
    <definedName name="hd" localSheetId="63">'[228]Table 1'!#REF!</definedName>
    <definedName name="hd" localSheetId="6">'[229]Table 1'!#REF!</definedName>
    <definedName name="hd" localSheetId="64">'[228]Table 1'!#REF!</definedName>
    <definedName name="hd" localSheetId="65">'[228]Table 1'!#REF!</definedName>
    <definedName name="hd" localSheetId="66">'[228]Table 1'!#REF!</definedName>
    <definedName name="hd" localSheetId="67">'[228]Table 1'!#REF!</definedName>
    <definedName name="hd" localSheetId="68">'[228]Table 1'!#REF!</definedName>
    <definedName name="hd" localSheetId="69">'[228]Table 1'!#REF!</definedName>
    <definedName name="hd" localSheetId="71">'[228]Table 1'!#REF!</definedName>
    <definedName name="hd" localSheetId="72">'[228]Table 1'!#REF!</definedName>
    <definedName name="hd" localSheetId="73">'[228]Table 1'!#REF!</definedName>
    <definedName name="hd" localSheetId="7">'[228]Table 1'!#REF!</definedName>
    <definedName name="hd" localSheetId="74">'[228]Table 1'!#REF!</definedName>
    <definedName name="hd" localSheetId="75">'[228]Table 1'!#REF!</definedName>
    <definedName name="hd" localSheetId="76">'[228]Table 1'!#REF!</definedName>
    <definedName name="hd" localSheetId="77">'[228]Table 1'!#REF!</definedName>
    <definedName name="hd" localSheetId="78">'[228]Table 1'!#REF!</definedName>
    <definedName name="hd" localSheetId="79">'[228]Table 1'!#REF!</definedName>
    <definedName name="hd" localSheetId="8">'[228]Table 1'!#REF!</definedName>
    <definedName name="hd">'[228]Table 1'!#REF!</definedName>
    <definedName name="hdhfd" localSheetId="1">#REF!</definedName>
    <definedName name="hdhfd" localSheetId="10">#REF!</definedName>
    <definedName name="hdhfd" localSheetId="11">#REF!</definedName>
    <definedName name="hdhfd" localSheetId="12">#REF!</definedName>
    <definedName name="hdhfd" localSheetId="13">#REF!</definedName>
    <definedName name="hdhfd" localSheetId="15">#REF!</definedName>
    <definedName name="hdhfd" localSheetId="16">#REF!</definedName>
    <definedName name="hdhfd" localSheetId="2">#REF!</definedName>
    <definedName name="hdhfd" localSheetId="23">#REF!</definedName>
    <definedName name="hdhfd" localSheetId="24">#REF!</definedName>
    <definedName name="hdhfd" localSheetId="25">#REF!</definedName>
    <definedName name="hdhfd" localSheetId="26">#REF!</definedName>
    <definedName name="hdhfd" localSheetId="27">#REF!</definedName>
    <definedName name="hdhfd" localSheetId="28">#REF!</definedName>
    <definedName name="hdhfd" localSheetId="29">#REF!</definedName>
    <definedName name="hdhfd" localSheetId="3">#REF!</definedName>
    <definedName name="hdhfd" localSheetId="31">#REF!</definedName>
    <definedName name="hdhfd" localSheetId="32">#REF!</definedName>
    <definedName name="hdhfd" localSheetId="33">#REF!</definedName>
    <definedName name="hdhfd" localSheetId="34">#REF!</definedName>
    <definedName name="hdhfd" localSheetId="37">#REF!</definedName>
    <definedName name="hdhfd" localSheetId="41">#REF!</definedName>
    <definedName name="hdhfd" localSheetId="4">#REF!</definedName>
    <definedName name="hdhfd" localSheetId="45">#REF!</definedName>
    <definedName name="hdhfd" localSheetId="46">#REF!</definedName>
    <definedName name="hdhfd" localSheetId="47">#REF!</definedName>
    <definedName name="hdhfd" localSheetId="48">#REF!</definedName>
    <definedName name="hdhfd" localSheetId="49">#REF!</definedName>
    <definedName name="hdhfd" localSheetId="50">#REF!</definedName>
    <definedName name="hdhfd" localSheetId="5">#REF!</definedName>
    <definedName name="hdhfd" localSheetId="51">#REF!</definedName>
    <definedName name="hdhfd" localSheetId="52">#REF!</definedName>
    <definedName name="hdhfd" localSheetId="53">#REF!</definedName>
    <definedName name="hdhfd" localSheetId="54">#REF!</definedName>
    <definedName name="hdhfd" localSheetId="56">#REF!</definedName>
    <definedName name="hdhfd" localSheetId="57">#REF!</definedName>
    <definedName name="hdhfd" localSheetId="58">#REF!</definedName>
    <definedName name="hdhfd" localSheetId="59">#REF!</definedName>
    <definedName name="hdhfd" localSheetId="60">#REF!</definedName>
    <definedName name="hdhfd" localSheetId="61">#REF!</definedName>
    <definedName name="hdhfd" localSheetId="62">#REF!</definedName>
    <definedName name="hdhfd" localSheetId="63">#REF!</definedName>
    <definedName name="hdhfd" localSheetId="6">#REF!</definedName>
    <definedName name="hdhfd" localSheetId="64">#REF!</definedName>
    <definedName name="hdhfd" localSheetId="65">#REF!</definedName>
    <definedName name="hdhfd" localSheetId="66">#REF!</definedName>
    <definedName name="hdhfd" localSheetId="67">#REF!</definedName>
    <definedName name="hdhfd" localSheetId="68">#REF!</definedName>
    <definedName name="hdhfd" localSheetId="69">#REF!</definedName>
    <definedName name="hdhfd" localSheetId="71">#REF!</definedName>
    <definedName name="hdhfd" localSheetId="72">#REF!</definedName>
    <definedName name="hdhfd" localSheetId="73">#REF!</definedName>
    <definedName name="hdhfd" localSheetId="7">#REF!</definedName>
    <definedName name="hdhfd" localSheetId="74">#REF!</definedName>
    <definedName name="hdhfd" localSheetId="75">#REF!</definedName>
    <definedName name="hdhfd" localSheetId="76">#REF!</definedName>
    <definedName name="hdhfd" localSheetId="77">#REF!</definedName>
    <definedName name="hdhfd" localSheetId="78">#REF!</definedName>
    <definedName name="hdhfd" localSheetId="79">#REF!</definedName>
    <definedName name="hdhfd" localSheetId="8">#REF!</definedName>
    <definedName name="hdhfd" localSheetId="9">#REF!</definedName>
    <definedName name="hdhfd">#REF!</definedName>
    <definedName name="Header_Row" localSheetId="1">ROW(#REF!)</definedName>
    <definedName name="Header_Row" localSheetId="26">ROW(#REF!)</definedName>
    <definedName name="Header_Row" localSheetId="41">ROW(#REF!)</definedName>
    <definedName name="Header_Row" localSheetId="4">ROW(#REF!)</definedName>
    <definedName name="Header_Row" localSheetId="46">ROW(#REF!)</definedName>
    <definedName name="Header_Row" localSheetId="47">ROW(#REF!)</definedName>
    <definedName name="Header_Row" localSheetId="48">ROW(#REF!)</definedName>
    <definedName name="Header_Row" localSheetId="50">ROW(#REF!)</definedName>
    <definedName name="Header_Row" localSheetId="51">ROW(#REF!)</definedName>
    <definedName name="Header_Row" localSheetId="53">ROW(#REF!)</definedName>
    <definedName name="Header_Row" localSheetId="54">ROW(#REF!)</definedName>
    <definedName name="Header_Row" localSheetId="56">ROW(#REF!)</definedName>
    <definedName name="Header_Row" localSheetId="57">ROW(#REF!)</definedName>
    <definedName name="Header_Row" localSheetId="58">ROW(#REF!)</definedName>
    <definedName name="Header_Row" localSheetId="60">ROW(#REF!)</definedName>
    <definedName name="Header_Row" localSheetId="61">ROW(#REF!)</definedName>
    <definedName name="Header_Row" localSheetId="62">ROW(#REF!)</definedName>
    <definedName name="Header_Row" localSheetId="63">ROW(#REF!)</definedName>
    <definedName name="Header_Row" localSheetId="64">ROW(#REF!)</definedName>
    <definedName name="Header_Row" localSheetId="67">ROW(#REF!)</definedName>
    <definedName name="Header_Row" localSheetId="68">ROW(#REF!)</definedName>
    <definedName name="Header_Row" localSheetId="71">ROW(#REF!)</definedName>
    <definedName name="Header_Row" localSheetId="72">ROW(#REF!)</definedName>
    <definedName name="Header_Row">ROW(#REF!)</definedName>
    <definedName name="HEADING" localSheetId="1">#REF!</definedName>
    <definedName name="HEADING" localSheetId="11">#REF!</definedName>
    <definedName name="HEADING" localSheetId="12">#REF!</definedName>
    <definedName name="HEADING" localSheetId="13">#REF!</definedName>
    <definedName name="HEADING" localSheetId="23">#REF!</definedName>
    <definedName name="HEADING" localSheetId="24">#REF!</definedName>
    <definedName name="HEADING" localSheetId="26">#REF!</definedName>
    <definedName name="HEADING" localSheetId="28">#REF!</definedName>
    <definedName name="HEADING" localSheetId="29">#REF!</definedName>
    <definedName name="HEADING" localSheetId="31">#REF!</definedName>
    <definedName name="HEADING" localSheetId="41">#REF!</definedName>
    <definedName name="HEADING" localSheetId="4">#REF!</definedName>
    <definedName name="HEADING" localSheetId="46">#REF!</definedName>
    <definedName name="HEADING" localSheetId="47">#REF!</definedName>
    <definedName name="HEADING" localSheetId="48">#REF!</definedName>
    <definedName name="HEADING" localSheetId="49">#REF!</definedName>
    <definedName name="HEADING" localSheetId="50">#REF!</definedName>
    <definedName name="HEADING" localSheetId="51">#REF!</definedName>
    <definedName name="HEADING" localSheetId="53">#REF!</definedName>
    <definedName name="HEADING" localSheetId="54">#REF!</definedName>
    <definedName name="HEADING" localSheetId="56">#REF!</definedName>
    <definedName name="HEADING" localSheetId="57">#REF!</definedName>
    <definedName name="HEADING" localSheetId="58">#REF!</definedName>
    <definedName name="HEADING" localSheetId="60">#REF!</definedName>
    <definedName name="HEADING" localSheetId="61">#REF!</definedName>
    <definedName name="HEADING" localSheetId="62">#REF!</definedName>
    <definedName name="HEADING" localSheetId="63">#REF!</definedName>
    <definedName name="HEADING" localSheetId="64">#REF!</definedName>
    <definedName name="HEADING" localSheetId="66">#REF!</definedName>
    <definedName name="HEADING" localSheetId="67">#REF!</definedName>
    <definedName name="HEADING" localSheetId="68">#REF!</definedName>
    <definedName name="HEADING" localSheetId="69">#REF!</definedName>
    <definedName name="HEADING" localSheetId="71">#REF!</definedName>
    <definedName name="HEADING" localSheetId="72">#REF!</definedName>
    <definedName name="HEADING" localSheetId="73">#REF!</definedName>
    <definedName name="HEADING">#REF!</definedName>
    <definedName name="HEADING_1" localSheetId="1">#REF!</definedName>
    <definedName name="HEADING_1" localSheetId="11">#REF!</definedName>
    <definedName name="HEADING_1" localSheetId="12">#REF!</definedName>
    <definedName name="HEADING_1" localSheetId="13">#REF!</definedName>
    <definedName name="HEADING_1" localSheetId="23">#REF!</definedName>
    <definedName name="HEADING_1" localSheetId="24">#REF!</definedName>
    <definedName name="HEADING_1" localSheetId="26">#REF!</definedName>
    <definedName name="HEADING_1" localSheetId="28">#REF!</definedName>
    <definedName name="HEADING_1" localSheetId="29">#REF!</definedName>
    <definedName name="HEADING_1" localSheetId="31">#REF!</definedName>
    <definedName name="HEADING_1" localSheetId="41">#REF!</definedName>
    <definedName name="HEADING_1" localSheetId="4">#REF!</definedName>
    <definedName name="HEADING_1" localSheetId="46">#REF!</definedName>
    <definedName name="HEADING_1" localSheetId="47">#REF!</definedName>
    <definedName name="HEADING_1" localSheetId="48">#REF!</definedName>
    <definedName name="HEADING_1" localSheetId="49">#REF!</definedName>
    <definedName name="HEADING_1" localSheetId="50">#REF!</definedName>
    <definedName name="HEADING_1" localSheetId="51">#REF!</definedName>
    <definedName name="HEADING_1" localSheetId="53">#REF!</definedName>
    <definedName name="HEADING_1" localSheetId="54">#REF!</definedName>
    <definedName name="HEADING_1" localSheetId="56">#REF!</definedName>
    <definedName name="HEADING_1" localSheetId="57">#REF!</definedName>
    <definedName name="HEADING_1" localSheetId="58">#REF!</definedName>
    <definedName name="HEADING_1" localSheetId="60">#REF!</definedName>
    <definedName name="HEADING_1" localSheetId="61">#REF!</definedName>
    <definedName name="HEADING_1" localSheetId="62">#REF!</definedName>
    <definedName name="HEADING_1" localSheetId="63">#REF!</definedName>
    <definedName name="HEADING_1" localSheetId="64">#REF!</definedName>
    <definedName name="HEADING_1" localSheetId="66">#REF!</definedName>
    <definedName name="HEADING_1" localSheetId="67">#REF!</definedName>
    <definedName name="HEADING_1" localSheetId="68">#REF!</definedName>
    <definedName name="HEADING_1" localSheetId="69">#REF!</definedName>
    <definedName name="HEADING_1" localSheetId="71">#REF!</definedName>
    <definedName name="HEADING_1" localSheetId="72">#REF!</definedName>
    <definedName name="HEADING_1" localSheetId="73">#REF!</definedName>
    <definedName name="HEADING_1">#REF!</definedName>
    <definedName name="HEADING_2" localSheetId="1">#REF!</definedName>
    <definedName name="HEADING_2" localSheetId="11">#REF!</definedName>
    <definedName name="HEADING_2" localSheetId="12">#REF!</definedName>
    <definedName name="HEADING_2" localSheetId="13">#REF!</definedName>
    <definedName name="HEADING_2" localSheetId="23">#REF!</definedName>
    <definedName name="HEADING_2" localSheetId="24">#REF!</definedName>
    <definedName name="HEADING_2" localSheetId="26">#REF!</definedName>
    <definedName name="HEADING_2" localSheetId="28">#REF!</definedName>
    <definedName name="HEADING_2" localSheetId="29">#REF!</definedName>
    <definedName name="HEADING_2" localSheetId="31">#REF!</definedName>
    <definedName name="HEADING_2" localSheetId="41">#REF!</definedName>
    <definedName name="HEADING_2" localSheetId="4">#REF!</definedName>
    <definedName name="HEADING_2" localSheetId="46">#REF!</definedName>
    <definedName name="HEADING_2" localSheetId="47">#REF!</definedName>
    <definedName name="HEADING_2" localSheetId="48">#REF!</definedName>
    <definedName name="HEADING_2" localSheetId="49">#REF!</definedName>
    <definedName name="HEADING_2" localSheetId="50">#REF!</definedName>
    <definedName name="HEADING_2" localSheetId="51">#REF!</definedName>
    <definedName name="HEADING_2" localSheetId="53">#REF!</definedName>
    <definedName name="HEADING_2" localSheetId="54">#REF!</definedName>
    <definedName name="HEADING_2" localSheetId="56">#REF!</definedName>
    <definedName name="HEADING_2" localSheetId="57">#REF!</definedName>
    <definedName name="HEADING_2" localSheetId="58">#REF!</definedName>
    <definedName name="HEADING_2" localSheetId="60">#REF!</definedName>
    <definedName name="HEADING_2" localSheetId="61">#REF!</definedName>
    <definedName name="HEADING_2" localSheetId="62">#REF!</definedName>
    <definedName name="HEADING_2" localSheetId="63">#REF!</definedName>
    <definedName name="HEADING_2" localSheetId="64">#REF!</definedName>
    <definedName name="HEADING_2" localSheetId="66">#REF!</definedName>
    <definedName name="HEADING_2" localSheetId="67">#REF!</definedName>
    <definedName name="HEADING_2" localSheetId="68">#REF!</definedName>
    <definedName name="HEADING_2" localSheetId="69">#REF!</definedName>
    <definedName name="HEADING_2" localSheetId="71">#REF!</definedName>
    <definedName name="HEADING_2" localSheetId="72">#REF!</definedName>
    <definedName name="HEADING_2" localSheetId="73">#REF!</definedName>
    <definedName name="HEADING_2">#REF!</definedName>
    <definedName name="HEADING_3" localSheetId="1">#REF!</definedName>
    <definedName name="HEADING_3" localSheetId="11">#REF!</definedName>
    <definedName name="HEADING_3" localSheetId="12">#REF!</definedName>
    <definedName name="HEADING_3" localSheetId="13">#REF!</definedName>
    <definedName name="HEADING_3" localSheetId="23">#REF!</definedName>
    <definedName name="HEADING_3" localSheetId="24">#REF!</definedName>
    <definedName name="HEADING_3" localSheetId="26">#REF!</definedName>
    <definedName name="HEADING_3" localSheetId="28">#REF!</definedName>
    <definedName name="HEADING_3" localSheetId="29">#REF!</definedName>
    <definedName name="HEADING_3" localSheetId="31">#REF!</definedName>
    <definedName name="HEADING_3" localSheetId="41">#REF!</definedName>
    <definedName name="HEADING_3" localSheetId="4">#REF!</definedName>
    <definedName name="HEADING_3" localSheetId="46">#REF!</definedName>
    <definedName name="HEADING_3" localSheetId="47">#REF!</definedName>
    <definedName name="HEADING_3" localSheetId="48">#REF!</definedName>
    <definedName name="HEADING_3" localSheetId="49">#REF!</definedName>
    <definedName name="HEADING_3" localSheetId="50">#REF!</definedName>
    <definedName name="HEADING_3" localSheetId="51">#REF!</definedName>
    <definedName name="HEADING_3" localSheetId="53">#REF!</definedName>
    <definedName name="HEADING_3" localSheetId="54">#REF!</definedName>
    <definedName name="HEADING_3" localSheetId="56">#REF!</definedName>
    <definedName name="HEADING_3" localSheetId="57">#REF!</definedName>
    <definedName name="HEADING_3" localSheetId="58">#REF!</definedName>
    <definedName name="HEADING_3" localSheetId="60">#REF!</definedName>
    <definedName name="HEADING_3" localSheetId="61">#REF!</definedName>
    <definedName name="HEADING_3" localSheetId="62">#REF!</definedName>
    <definedName name="HEADING_3" localSheetId="63">#REF!</definedName>
    <definedName name="HEADING_3" localSheetId="64">#REF!</definedName>
    <definedName name="HEADING_3" localSheetId="66">#REF!</definedName>
    <definedName name="HEADING_3" localSheetId="67">#REF!</definedName>
    <definedName name="HEADING_3" localSheetId="68">#REF!</definedName>
    <definedName name="HEADING_3" localSheetId="69">#REF!</definedName>
    <definedName name="HEADING_3" localSheetId="71">#REF!</definedName>
    <definedName name="HEADING_3" localSheetId="72">#REF!</definedName>
    <definedName name="HEADING_3" localSheetId="73">#REF!</definedName>
    <definedName name="HEADING_3">#REF!</definedName>
    <definedName name="hghd" localSheetId="5">[230]List!$A$11:$E$963</definedName>
    <definedName name="hghd" localSheetId="52">[231]List!$A$11:$E$963</definedName>
    <definedName name="hghd" localSheetId="6">[230]List!$A$11:$E$963</definedName>
    <definedName name="hghd">[232]List!$A$11:$E$963</definedName>
    <definedName name="hghdhd" localSheetId="1">#REF!</definedName>
    <definedName name="hghdhd" localSheetId="10">#REF!</definedName>
    <definedName name="hghdhd" localSheetId="11">#REF!</definedName>
    <definedName name="hghdhd" localSheetId="12">#REF!</definedName>
    <definedName name="hghdhd" localSheetId="13">#REF!</definedName>
    <definedName name="hghdhd" localSheetId="15">#REF!</definedName>
    <definedName name="hghdhd" localSheetId="16">#REF!</definedName>
    <definedName name="hghdhd" localSheetId="2">#REF!</definedName>
    <definedName name="hghdhd" localSheetId="23">#REF!</definedName>
    <definedName name="hghdhd" localSheetId="24">#REF!</definedName>
    <definedName name="hghdhd" localSheetId="25">#REF!</definedName>
    <definedName name="hghdhd" localSheetId="26">#REF!</definedName>
    <definedName name="hghdhd" localSheetId="27">#REF!</definedName>
    <definedName name="hghdhd" localSheetId="28">#REF!</definedName>
    <definedName name="hghdhd" localSheetId="29">#REF!</definedName>
    <definedName name="hghdhd" localSheetId="3">#REF!</definedName>
    <definedName name="hghdhd" localSheetId="31">#REF!</definedName>
    <definedName name="hghdhd" localSheetId="32">#REF!</definedName>
    <definedName name="hghdhd" localSheetId="33">#REF!</definedName>
    <definedName name="hghdhd" localSheetId="34">#REF!</definedName>
    <definedName name="hghdhd" localSheetId="37">#REF!</definedName>
    <definedName name="hghdhd" localSheetId="41">#REF!</definedName>
    <definedName name="hghdhd" localSheetId="4">#REF!</definedName>
    <definedName name="hghdhd" localSheetId="45">#REF!</definedName>
    <definedName name="hghdhd" localSheetId="46">#REF!</definedName>
    <definedName name="hghdhd" localSheetId="47">#REF!</definedName>
    <definedName name="hghdhd" localSheetId="48">#REF!</definedName>
    <definedName name="hghdhd" localSheetId="49">#REF!</definedName>
    <definedName name="hghdhd" localSheetId="50">#REF!</definedName>
    <definedName name="hghdhd" localSheetId="5">#REF!</definedName>
    <definedName name="hghdhd" localSheetId="51">#REF!</definedName>
    <definedName name="hghdhd" localSheetId="52">#REF!</definedName>
    <definedName name="hghdhd" localSheetId="53">#REF!</definedName>
    <definedName name="hghdhd" localSheetId="54">#REF!</definedName>
    <definedName name="hghdhd" localSheetId="56">#REF!</definedName>
    <definedName name="hghdhd" localSheetId="57">#REF!</definedName>
    <definedName name="hghdhd" localSheetId="58">#REF!</definedName>
    <definedName name="hghdhd" localSheetId="59">#REF!</definedName>
    <definedName name="hghdhd" localSheetId="60">#REF!</definedName>
    <definedName name="hghdhd" localSheetId="61">#REF!</definedName>
    <definedName name="hghdhd" localSheetId="62">#REF!</definedName>
    <definedName name="hghdhd" localSheetId="63">#REF!</definedName>
    <definedName name="hghdhd" localSheetId="6">#REF!</definedName>
    <definedName name="hghdhd" localSheetId="64">#REF!</definedName>
    <definedName name="hghdhd" localSheetId="65">#REF!</definedName>
    <definedName name="hghdhd" localSheetId="66">#REF!</definedName>
    <definedName name="hghdhd" localSheetId="67">#REF!</definedName>
    <definedName name="hghdhd" localSheetId="68">#REF!</definedName>
    <definedName name="hghdhd" localSheetId="69">#REF!</definedName>
    <definedName name="hghdhd" localSheetId="71">#REF!</definedName>
    <definedName name="hghdhd" localSheetId="72">#REF!</definedName>
    <definedName name="hghdhd" localSheetId="73">#REF!</definedName>
    <definedName name="hghdhd" localSheetId="7">#REF!</definedName>
    <definedName name="hghdhd" localSheetId="74">#REF!</definedName>
    <definedName name="hghdhd" localSheetId="75">#REF!</definedName>
    <definedName name="hghdhd" localSheetId="76">#REF!</definedName>
    <definedName name="hghdhd" localSheetId="77">#REF!</definedName>
    <definedName name="hghdhd" localSheetId="78">#REF!</definedName>
    <definedName name="hghdhd" localSheetId="79">#REF!</definedName>
    <definedName name="hghdhd" localSheetId="8">#REF!</definedName>
    <definedName name="hghdhd" localSheetId="9">#REF!</definedName>
    <definedName name="hghdhd">#REF!</definedName>
    <definedName name="hh" localSheetId="1">#REF!</definedName>
    <definedName name="hh" localSheetId="10">#REF!</definedName>
    <definedName name="hh" localSheetId="11">#REF!</definedName>
    <definedName name="hh" localSheetId="12">#REF!</definedName>
    <definedName name="hh" localSheetId="13">#REF!</definedName>
    <definedName name="hh" localSheetId="15">#REF!</definedName>
    <definedName name="hh" localSheetId="16">#REF!</definedName>
    <definedName name="hh" localSheetId="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28">#REF!</definedName>
    <definedName name="hh" localSheetId="29">#REF!</definedName>
    <definedName name="hh" localSheetId="3">#REF!</definedName>
    <definedName name="hh" localSheetId="31">#REF!</definedName>
    <definedName name="hh" localSheetId="32">#REF!</definedName>
    <definedName name="hh" localSheetId="33">#REF!</definedName>
    <definedName name="hh" localSheetId="34">#REF!</definedName>
    <definedName name="hh" localSheetId="37">#REF!</definedName>
    <definedName name="hh" localSheetId="41">#REF!</definedName>
    <definedName name="hh" localSheetId="4">#REF!</definedName>
    <definedName name="hh" localSheetId="45">#REF!</definedName>
    <definedName name="hh" localSheetId="46">#REF!</definedName>
    <definedName name="hh" localSheetId="47">#REF!</definedName>
    <definedName name="hh" localSheetId="48">#REF!</definedName>
    <definedName name="hh" localSheetId="49">#REF!</definedName>
    <definedName name="hh" localSheetId="50">#REF!</definedName>
    <definedName name="hh" localSheetId="5">#REF!</definedName>
    <definedName name="hh" localSheetId="51">#REF!</definedName>
    <definedName name="hh" localSheetId="52">#REF!</definedName>
    <definedName name="hh" localSheetId="53">#REF!</definedName>
    <definedName name="hh" localSheetId="54">#REF!</definedName>
    <definedName name="hh" localSheetId="56">#REF!</definedName>
    <definedName name="hh" localSheetId="57">#REF!</definedName>
    <definedName name="hh" localSheetId="58">#REF!</definedName>
    <definedName name="hh" localSheetId="59">#REF!</definedName>
    <definedName name="hh" localSheetId="60">#REF!</definedName>
    <definedName name="hh" localSheetId="61">#REF!</definedName>
    <definedName name="hh" localSheetId="62">#REF!</definedName>
    <definedName name="hh" localSheetId="63">#REF!</definedName>
    <definedName name="hh" localSheetId="6">#REF!</definedName>
    <definedName name="hh" localSheetId="64">#REF!</definedName>
    <definedName name="hh" localSheetId="65">#REF!</definedName>
    <definedName name="hh" localSheetId="66">#REF!</definedName>
    <definedName name="hh" localSheetId="67">#REF!</definedName>
    <definedName name="hh" localSheetId="68">#REF!</definedName>
    <definedName name="hh" localSheetId="69">#REF!</definedName>
    <definedName name="hh" localSheetId="71">#REF!</definedName>
    <definedName name="hh" localSheetId="72">#REF!</definedName>
    <definedName name="hh" localSheetId="73">#REF!</definedName>
    <definedName name="hh" localSheetId="7">#REF!</definedName>
    <definedName name="hh" localSheetId="74">#REF!</definedName>
    <definedName name="hh" localSheetId="75">#REF!</definedName>
    <definedName name="hh" localSheetId="76">#REF!</definedName>
    <definedName name="hh" localSheetId="77">#REF!</definedName>
    <definedName name="hh" localSheetId="78">#REF!</definedName>
    <definedName name="hh" localSheetId="79">#REF!</definedName>
    <definedName name="hh" localSheetId="8">#REF!</definedName>
    <definedName name="hh" localSheetId="9">#REF!</definedName>
    <definedName name="hh">#REF!</definedName>
    <definedName name="hhh" localSheetId="1" hidden="1">'[233]J(Priv.Cap)'!#REF!</definedName>
    <definedName name="hhh" localSheetId="10" hidden="1">'[233]J(Priv.Cap)'!#REF!</definedName>
    <definedName name="hhh" localSheetId="13" hidden="1">'[233]J(Priv.Cap)'!#REF!</definedName>
    <definedName name="hhh" localSheetId="15" hidden="1">'[233]J(Priv.Cap)'!#REF!</definedName>
    <definedName name="hhh" localSheetId="16" hidden="1">'[233]J(Priv.Cap)'!#REF!</definedName>
    <definedName name="hhh" localSheetId="2" hidden="1">'[233]J(Priv.Cap)'!#REF!</definedName>
    <definedName name="hhh" localSheetId="24" hidden="1">'[233]J(Priv.Cap)'!#REF!</definedName>
    <definedName name="hhh" localSheetId="25" hidden="1">'[233]J(Priv.Cap)'!#REF!</definedName>
    <definedName name="hhh" localSheetId="26" hidden="1">'[233]J(Priv.Cap)'!#REF!</definedName>
    <definedName name="hhh" localSheetId="27" hidden="1">'[233]J(Priv.Cap)'!#REF!</definedName>
    <definedName name="hhh" localSheetId="28" hidden="1">'[233]J(Priv.Cap)'!#REF!</definedName>
    <definedName name="hhh" localSheetId="29" hidden="1">'[233]J(Priv.Cap)'!#REF!</definedName>
    <definedName name="hhh" localSheetId="3" hidden="1">'[233]J(Priv.Cap)'!#REF!</definedName>
    <definedName name="hhh" localSheetId="31" hidden="1">'[233]J(Priv.Cap)'!#REF!</definedName>
    <definedName name="hhh" localSheetId="32" hidden="1">'[233]J(Priv.Cap)'!#REF!</definedName>
    <definedName name="hhh" localSheetId="33" hidden="1">'[233]J(Priv.Cap)'!#REF!</definedName>
    <definedName name="hhh" localSheetId="34" hidden="1">'[233]J(Priv.Cap)'!#REF!</definedName>
    <definedName name="hhh" localSheetId="37" hidden="1">'[233]J(Priv.Cap)'!#REF!</definedName>
    <definedName name="hhh" localSheetId="41" hidden="1">'[233]J(Priv.Cap)'!#REF!</definedName>
    <definedName name="hhh" localSheetId="4" hidden="1">'[233]J(Priv.Cap)'!#REF!</definedName>
    <definedName name="hhh" localSheetId="45" hidden="1">'[233]J(Priv.Cap)'!#REF!</definedName>
    <definedName name="hhh" localSheetId="46" hidden="1">'[233]J(Priv.Cap)'!#REF!</definedName>
    <definedName name="hhh" localSheetId="47" hidden="1">'[233]J(Priv.Cap)'!#REF!</definedName>
    <definedName name="hhh" localSheetId="48" hidden="1">'[233]J(Priv.Cap)'!#REF!</definedName>
    <definedName name="hhh" localSheetId="49" hidden="1">'[233]J(Priv.Cap)'!#REF!</definedName>
    <definedName name="hhh" localSheetId="50" hidden="1">'[233]J(Priv.Cap)'!#REF!</definedName>
    <definedName name="hhh" localSheetId="5" hidden="1">'[234]J(Priv.Cap)'!#REF!</definedName>
    <definedName name="hhh" localSheetId="51" hidden="1">'[233]J(Priv.Cap)'!#REF!</definedName>
    <definedName name="hhh" localSheetId="52" hidden="1">'[233]J(Priv.Cap)'!#REF!</definedName>
    <definedName name="hhh" localSheetId="53" hidden="1">'[233]J(Priv.Cap)'!#REF!</definedName>
    <definedName name="hhh" localSheetId="54" hidden="1">'[233]J(Priv.Cap)'!#REF!</definedName>
    <definedName name="hhh" localSheetId="56" hidden="1">'[233]J(Priv.Cap)'!#REF!</definedName>
    <definedName name="hhh" localSheetId="57" hidden="1">'[233]J(Priv.Cap)'!#REF!</definedName>
    <definedName name="hhh" localSheetId="58" hidden="1">'[233]J(Priv.Cap)'!#REF!</definedName>
    <definedName name="hhh" localSheetId="59" hidden="1">'[233]J(Priv.Cap)'!#REF!</definedName>
    <definedName name="hhh" localSheetId="60" hidden="1">'[233]J(Priv.Cap)'!#REF!</definedName>
    <definedName name="hhh" localSheetId="61" hidden="1">'[233]J(Priv.Cap)'!#REF!</definedName>
    <definedName name="hhh" localSheetId="62" hidden="1">'[233]J(Priv.Cap)'!#REF!</definedName>
    <definedName name="hhh" localSheetId="63" hidden="1">'[233]J(Priv.Cap)'!#REF!</definedName>
    <definedName name="hhh" localSheetId="6" hidden="1">'[235]J(Priv.Cap)'!#REF!</definedName>
    <definedName name="hhh" localSheetId="64" hidden="1">'[233]J(Priv.Cap)'!#REF!</definedName>
    <definedName name="hhh" localSheetId="65" hidden="1">'[233]J(Priv.Cap)'!#REF!</definedName>
    <definedName name="hhh" localSheetId="66" hidden="1">'[233]J(Priv.Cap)'!#REF!</definedName>
    <definedName name="hhh" localSheetId="67" hidden="1">'[233]J(Priv.Cap)'!#REF!</definedName>
    <definedName name="hhh" localSheetId="68" hidden="1">'[233]J(Priv.Cap)'!#REF!</definedName>
    <definedName name="hhh" localSheetId="70" hidden="1">'[233]J(Priv.Cap)'!#REF!</definedName>
    <definedName name="hhh" localSheetId="71" hidden="1">'[233]J(Priv.Cap)'!#REF!</definedName>
    <definedName name="hhh" localSheetId="72" hidden="1">'[233]J(Priv.Cap)'!#REF!</definedName>
    <definedName name="hhh" localSheetId="73" hidden="1">'[233]J(Priv.Cap)'!#REF!</definedName>
    <definedName name="hhh" localSheetId="7" hidden="1">'[233]J(Priv.Cap)'!#REF!</definedName>
    <definedName name="hhh" localSheetId="74" hidden="1">'[233]J(Priv.Cap)'!#REF!</definedName>
    <definedName name="hhh" localSheetId="75" hidden="1">'[233]J(Priv.Cap)'!#REF!</definedName>
    <definedName name="hhh" localSheetId="76" hidden="1">'[233]J(Priv.Cap)'!#REF!</definedName>
    <definedName name="hhh" localSheetId="77" hidden="1">'[233]J(Priv.Cap)'!#REF!</definedName>
    <definedName name="hhh" localSheetId="78" hidden="1">'[233]J(Priv.Cap)'!#REF!</definedName>
    <definedName name="hhh" localSheetId="79" hidden="1">'[234]J(Priv.Cap)'!#REF!</definedName>
    <definedName name="hhh" localSheetId="8" hidden="1">'[233]J(Priv.Cap)'!#REF!</definedName>
    <definedName name="hhh" localSheetId="9" hidden="1">'[234]J(Priv.Cap)'!#REF!</definedName>
    <definedName name="hhh" hidden="1">'[233]J(Priv.Cap)'!#REF!</definedName>
    <definedName name="hhhhhhh" localSheetId="1">#REF!</definedName>
    <definedName name="hhhhhhh" localSheetId="10">#REF!</definedName>
    <definedName name="hhhhhhh" localSheetId="11">#REF!</definedName>
    <definedName name="hhhhhhh" localSheetId="12">#REF!</definedName>
    <definedName name="hhhhhhh" localSheetId="13">#REF!</definedName>
    <definedName name="hhhhhhh" localSheetId="15">#REF!</definedName>
    <definedName name="hhhhhhh" localSheetId="16">#REF!</definedName>
    <definedName name="hhhhhhh" localSheetId="2">#REF!</definedName>
    <definedName name="hhhhhhh" localSheetId="23">#REF!</definedName>
    <definedName name="hhhhhhh" localSheetId="24">#REF!</definedName>
    <definedName name="hhhhhhh" localSheetId="25">#REF!</definedName>
    <definedName name="hhhhhhh" localSheetId="26">#REF!</definedName>
    <definedName name="hhhhhhh" localSheetId="27">#REF!</definedName>
    <definedName name="hhhhhhh" localSheetId="28">#REF!</definedName>
    <definedName name="hhhhhhh" localSheetId="29">#REF!</definedName>
    <definedName name="hhhhhhh" localSheetId="3">#REF!</definedName>
    <definedName name="hhhhhhh" localSheetId="31">#REF!</definedName>
    <definedName name="hhhhhhh" localSheetId="32">#REF!</definedName>
    <definedName name="hhhhhhh" localSheetId="33">#REF!</definedName>
    <definedName name="hhhhhhh" localSheetId="34">#REF!</definedName>
    <definedName name="hhhhhhh" localSheetId="37">#REF!</definedName>
    <definedName name="hhhhhhh" localSheetId="41">#REF!</definedName>
    <definedName name="hhhhhhh" localSheetId="4">#REF!</definedName>
    <definedName name="hhhhhhh" localSheetId="45">#REF!</definedName>
    <definedName name="hhhhhhh" localSheetId="46">#REF!</definedName>
    <definedName name="hhhhhhh" localSheetId="47">#REF!</definedName>
    <definedName name="hhhhhhh" localSheetId="48">#REF!</definedName>
    <definedName name="hhhhhhh" localSheetId="49">#REF!</definedName>
    <definedName name="hhhhhhh" localSheetId="50">#REF!</definedName>
    <definedName name="hhhhhhh" localSheetId="5">#REF!</definedName>
    <definedName name="hhhhhhh" localSheetId="51">#REF!</definedName>
    <definedName name="hhhhhhh" localSheetId="52">#REF!</definedName>
    <definedName name="hhhhhhh" localSheetId="53">#REF!</definedName>
    <definedName name="hhhhhhh" localSheetId="54">#REF!</definedName>
    <definedName name="hhhhhhh" localSheetId="56">#REF!</definedName>
    <definedName name="hhhhhhh" localSheetId="57">#REF!</definedName>
    <definedName name="hhhhhhh" localSheetId="58">#REF!</definedName>
    <definedName name="hhhhhhh" localSheetId="59">#REF!</definedName>
    <definedName name="hhhhhhh" localSheetId="60">#REF!</definedName>
    <definedName name="hhhhhhh" localSheetId="61">#REF!</definedName>
    <definedName name="hhhhhhh" localSheetId="62">#REF!</definedName>
    <definedName name="hhhhhhh" localSheetId="63">#REF!</definedName>
    <definedName name="hhhhhhh" localSheetId="6">#REF!</definedName>
    <definedName name="hhhhhhh" localSheetId="64">#REF!</definedName>
    <definedName name="hhhhhhh" localSheetId="65">#REF!</definedName>
    <definedName name="hhhhhhh" localSheetId="66">#REF!</definedName>
    <definedName name="hhhhhhh" localSheetId="67">#REF!</definedName>
    <definedName name="hhhhhhh" localSheetId="68">#REF!</definedName>
    <definedName name="hhhhhhh" localSheetId="69">#REF!</definedName>
    <definedName name="hhhhhhh" localSheetId="71">#REF!</definedName>
    <definedName name="hhhhhhh" localSheetId="72">#REF!</definedName>
    <definedName name="hhhhhhh" localSheetId="73">#REF!</definedName>
    <definedName name="hhhhhhh" localSheetId="7">#REF!</definedName>
    <definedName name="hhhhhhh" localSheetId="74">#REF!</definedName>
    <definedName name="hhhhhhh" localSheetId="75">#REF!</definedName>
    <definedName name="hhhhhhh" localSheetId="76">#REF!</definedName>
    <definedName name="hhhhhhh" localSheetId="77">#REF!</definedName>
    <definedName name="hhhhhhh" localSheetId="78">#REF!</definedName>
    <definedName name="hhhhhhh" localSheetId="79">#REF!</definedName>
    <definedName name="hhhhhhh" localSheetId="8">#REF!</definedName>
    <definedName name="hhhhhhh" localSheetId="9">#REF!</definedName>
    <definedName name="hhhhhhh">#REF!</definedName>
    <definedName name="high" localSheetId="5">[126]Loanstats!$S$4:$Y$38</definedName>
    <definedName name="high" localSheetId="6">[126]Loanstats!$S$4:$Y$38</definedName>
    <definedName name="high">[127]Loanstats!$S$4:$Y$38</definedName>
    <definedName name="hihy" localSheetId="1">'[70]10'!#REF!</definedName>
    <definedName name="hihy" localSheetId="10">'[70]10'!#REF!</definedName>
    <definedName name="hihy" localSheetId="11">'[70]10'!#REF!</definedName>
    <definedName name="hihy" localSheetId="12">'[70]10'!#REF!</definedName>
    <definedName name="hihy" localSheetId="13">'[70]10'!#REF!</definedName>
    <definedName name="hihy" localSheetId="2">'[70]10'!#REF!</definedName>
    <definedName name="hihy" localSheetId="25">'[70]10'!#REF!</definedName>
    <definedName name="hihy" localSheetId="26">'[70]10'!#REF!</definedName>
    <definedName name="hihy" localSheetId="27">'[70]10'!#REF!</definedName>
    <definedName name="hihy" localSheetId="28">'[70]10'!#REF!</definedName>
    <definedName name="hihy" localSheetId="29">'[70]10'!#REF!</definedName>
    <definedName name="hihy" localSheetId="3">'[70]10'!#REF!</definedName>
    <definedName name="hihy" localSheetId="31">'[70]10'!#REF!</definedName>
    <definedName name="hihy" localSheetId="32">'[70]10'!#REF!</definedName>
    <definedName name="hihy" localSheetId="33">'[70]10'!#REF!</definedName>
    <definedName name="hihy" localSheetId="34">'[70]10'!#REF!</definedName>
    <definedName name="hihy" localSheetId="37">'[70]10'!#REF!</definedName>
    <definedName name="hihy" localSheetId="41">'[70]10'!#REF!</definedName>
    <definedName name="hihy" localSheetId="4">'[70]10'!#REF!</definedName>
    <definedName name="hihy" localSheetId="45">'[70]10'!#REF!</definedName>
    <definedName name="hihy" localSheetId="46">'[70]10'!#REF!</definedName>
    <definedName name="hihy" localSheetId="47">'[70]10'!#REF!</definedName>
    <definedName name="hihy" localSheetId="48">'[70]10'!#REF!</definedName>
    <definedName name="hihy" localSheetId="49">'[70]10'!#REF!</definedName>
    <definedName name="hihy" localSheetId="50">'[70]10'!#REF!</definedName>
    <definedName name="hihy" localSheetId="5">'[71]10'!#REF!</definedName>
    <definedName name="hihy" localSheetId="51">'[70]10'!#REF!</definedName>
    <definedName name="hihy" localSheetId="52">'[72]10'!#REF!</definedName>
    <definedName name="hihy" localSheetId="53">'[70]10'!#REF!</definedName>
    <definedName name="hihy" localSheetId="54">'[70]10'!#REF!</definedName>
    <definedName name="hihy" localSheetId="56">'[70]10'!#REF!</definedName>
    <definedName name="hihy" localSheetId="57">'[70]10'!#REF!</definedName>
    <definedName name="hihy" localSheetId="58">'[70]10'!#REF!</definedName>
    <definedName name="hihy" localSheetId="59">'[70]10'!#REF!</definedName>
    <definedName name="hihy" localSheetId="60">'[70]10'!#REF!</definedName>
    <definedName name="hihy" localSheetId="61">'[70]10'!#REF!</definedName>
    <definedName name="hihy" localSheetId="62">'[70]10'!#REF!</definedName>
    <definedName name="hihy" localSheetId="63">'[70]10'!#REF!</definedName>
    <definedName name="hihy" localSheetId="6">'[71]10'!#REF!</definedName>
    <definedName name="hihy" localSheetId="64">'[70]10'!#REF!</definedName>
    <definedName name="hihy" localSheetId="65">'[70]10'!#REF!</definedName>
    <definedName name="hihy" localSheetId="66">'[70]10'!#REF!</definedName>
    <definedName name="hihy" localSheetId="67">'[70]10'!#REF!</definedName>
    <definedName name="hihy" localSheetId="68">'[70]10'!#REF!</definedName>
    <definedName name="hihy" localSheetId="69">'[70]10'!#REF!</definedName>
    <definedName name="hihy" localSheetId="71">'[70]10'!#REF!</definedName>
    <definedName name="hihy" localSheetId="72">'[70]10'!#REF!</definedName>
    <definedName name="hihy" localSheetId="73">'[70]10'!#REF!</definedName>
    <definedName name="hihy" localSheetId="7">'[70]10'!#REF!</definedName>
    <definedName name="hihy" localSheetId="74">'[70]10'!#REF!</definedName>
    <definedName name="hihy" localSheetId="75">'[70]10'!#REF!</definedName>
    <definedName name="hihy" localSheetId="76">'[70]10'!#REF!</definedName>
    <definedName name="hihy" localSheetId="77">'[70]10'!#REF!</definedName>
    <definedName name="hihy" localSheetId="78">'[70]10'!#REF!</definedName>
    <definedName name="hihy" localSheetId="79">'[70]10'!#REF!</definedName>
    <definedName name="hihy" localSheetId="8">'[70]10'!#REF!</definedName>
    <definedName name="hihy" localSheetId="9">'[70]10'!#REF!</definedName>
    <definedName name="hihy">'[70]10'!#REF!</definedName>
    <definedName name="HIPCDATA" localSheetId="1">#REF!</definedName>
    <definedName name="HIPCDATA" localSheetId="10">#REF!</definedName>
    <definedName name="HIPCDATA" localSheetId="11">#REF!</definedName>
    <definedName name="HIPCDATA" localSheetId="12">#REF!</definedName>
    <definedName name="HIPCDATA" localSheetId="13">#REF!</definedName>
    <definedName name="HIPCDATA" localSheetId="15">#REF!</definedName>
    <definedName name="HIPCDATA" localSheetId="16">#REF!</definedName>
    <definedName name="HIPCDATA" localSheetId="2">#REF!</definedName>
    <definedName name="HIPCDATA" localSheetId="23">#REF!</definedName>
    <definedName name="HIPCDATA" localSheetId="24">#REF!</definedName>
    <definedName name="HIPCDATA" localSheetId="25">#REF!</definedName>
    <definedName name="HIPCDATA" localSheetId="26">#REF!</definedName>
    <definedName name="HIPCDATA" localSheetId="27">#REF!</definedName>
    <definedName name="HIPCDATA" localSheetId="28">#REF!</definedName>
    <definedName name="HIPCDATA" localSheetId="29">#REF!</definedName>
    <definedName name="HIPCDATA" localSheetId="3">#REF!</definedName>
    <definedName name="HIPCDATA" localSheetId="31">#REF!</definedName>
    <definedName name="HIPCDATA" localSheetId="32">#REF!</definedName>
    <definedName name="HIPCDATA" localSheetId="33">#REF!</definedName>
    <definedName name="HIPCDATA" localSheetId="34">#REF!</definedName>
    <definedName name="HIPCDATA" localSheetId="37">#REF!</definedName>
    <definedName name="HIPCDATA" localSheetId="41">#REF!</definedName>
    <definedName name="HIPCDATA" localSheetId="4">#REF!</definedName>
    <definedName name="HIPCDATA" localSheetId="45">#REF!</definedName>
    <definedName name="HIPCDATA" localSheetId="46">#REF!</definedName>
    <definedName name="HIPCDATA" localSheetId="47">#REF!</definedName>
    <definedName name="HIPCDATA" localSheetId="48">#REF!</definedName>
    <definedName name="HIPCDATA" localSheetId="49">#REF!</definedName>
    <definedName name="HIPCDATA" localSheetId="50">#REF!</definedName>
    <definedName name="HIPCDATA" localSheetId="5">#REF!</definedName>
    <definedName name="HIPCDATA" localSheetId="51">#REF!</definedName>
    <definedName name="HIPCDATA" localSheetId="52">#REF!</definedName>
    <definedName name="HIPCDATA" localSheetId="53">#REF!</definedName>
    <definedName name="HIPCDATA" localSheetId="54">#REF!</definedName>
    <definedName name="HIPCDATA" localSheetId="56">#REF!</definedName>
    <definedName name="HIPCDATA" localSheetId="57">#REF!</definedName>
    <definedName name="HIPCDATA" localSheetId="58">#REF!</definedName>
    <definedName name="HIPCDATA" localSheetId="59">#REF!</definedName>
    <definedName name="HIPCDATA" localSheetId="60">#REF!</definedName>
    <definedName name="HIPCDATA" localSheetId="61">#REF!</definedName>
    <definedName name="HIPCDATA" localSheetId="62">#REF!</definedName>
    <definedName name="HIPCDATA" localSheetId="63">#REF!</definedName>
    <definedName name="HIPCDATA" localSheetId="6">#REF!</definedName>
    <definedName name="HIPCDATA" localSheetId="64">#REF!</definedName>
    <definedName name="HIPCDATA" localSheetId="65">#REF!</definedName>
    <definedName name="HIPCDATA" localSheetId="66">#REF!</definedName>
    <definedName name="HIPCDATA" localSheetId="67">#REF!</definedName>
    <definedName name="HIPCDATA" localSheetId="68">#REF!</definedName>
    <definedName name="HIPCDATA" localSheetId="69">#REF!</definedName>
    <definedName name="HIPCDATA" localSheetId="71">#REF!</definedName>
    <definedName name="HIPCDATA" localSheetId="72">#REF!</definedName>
    <definedName name="HIPCDATA" localSheetId="73">#REF!</definedName>
    <definedName name="HIPCDATA" localSheetId="7">#REF!</definedName>
    <definedName name="HIPCDATA" localSheetId="74">#REF!</definedName>
    <definedName name="HIPCDATA" localSheetId="75">#REF!</definedName>
    <definedName name="HIPCDATA" localSheetId="76">#REF!</definedName>
    <definedName name="HIPCDATA" localSheetId="77">#REF!</definedName>
    <definedName name="HIPCDATA" localSheetId="78">#REF!</definedName>
    <definedName name="HIPCDATA" localSheetId="79">#REF!</definedName>
    <definedName name="HIPCDATA" localSheetId="8">#REF!</definedName>
    <definedName name="HIPCDATA" localSheetId="9">#REF!</definedName>
    <definedName name="HIPCDATA">#REF!</definedName>
    <definedName name="hjsadg" localSheetId="1" hidden="1">{#N/A,#N/A,TRUE,"Table1USD";#N/A,#N/A,TRUE,"Table1GBP"}</definedName>
    <definedName name="hjsadg" localSheetId="10" hidden="1">{#N/A,#N/A,TRUE,"Table1USD";#N/A,#N/A,TRUE,"Table1GBP"}</definedName>
    <definedName name="hjsadg" localSheetId="11" hidden="1">{#N/A,#N/A,TRUE,"Table1USD";#N/A,#N/A,TRUE,"Table1GBP"}</definedName>
    <definedName name="hjsadg" localSheetId="12" hidden="1">{#N/A,#N/A,TRUE,"Table1USD";#N/A,#N/A,TRUE,"Table1GBP"}</definedName>
    <definedName name="hjsadg" localSheetId="13" hidden="1">{#N/A,#N/A,TRUE,"Table1USD";#N/A,#N/A,TRUE,"Table1GBP"}</definedName>
    <definedName name="hjsadg" localSheetId="15" hidden="1">{#N/A,#N/A,TRUE,"Table1USD";#N/A,#N/A,TRUE,"Table1GBP"}</definedName>
    <definedName name="hjsadg" localSheetId="16" hidden="1">{#N/A,#N/A,TRUE,"Table1USD";#N/A,#N/A,TRUE,"Table1GBP"}</definedName>
    <definedName name="hjsadg" localSheetId="17" hidden="1">{#N/A,#N/A,TRUE,"Table1USD";#N/A,#N/A,TRUE,"Table1GBP"}</definedName>
    <definedName name="hjsadg" localSheetId="18" hidden="1">{#N/A,#N/A,TRUE,"Table1USD";#N/A,#N/A,TRUE,"Table1GBP"}</definedName>
    <definedName name="hjsadg" localSheetId="19" hidden="1">{#N/A,#N/A,TRUE,"Table1USD";#N/A,#N/A,TRUE,"Table1GBP"}</definedName>
    <definedName name="hjsadg" localSheetId="2" hidden="1">{#N/A,#N/A,TRUE,"Table1USD";#N/A,#N/A,TRUE,"Table1GBP"}</definedName>
    <definedName name="hjsadg" localSheetId="20" hidden="1">{#N/A,#N/A,TRUE,"Table1USD";#N/A,#N/A,TRUE,"Table1GBP"}</definedName>
    <definedName name="hjsadg" localSheetId="21" hidden="1">{#N/A,#N/A,TRUE,"Table1USD";#N/A,#N/A,TRUE,"Table1GBP"}</definedName>
    <definedName name="hjsadg" localSheetId="22" hidden="1">{#N/A,#N/A,TRUE,"Table1USD";#N/A,#N/A,TRUE,"Table1GBP"}</definedName>
    <definedName name="hjsadg" localSheetId="23" hidden="1">{#N/A,#N/A,TRUE,"Table1USD";#N/A,#N/A,TRUE,"Table1GBP"}</definedName>
    <definedName name="hjsadg" localSheetId="24" hidden="1">{#N/A,#N/A,TRUE,"Table1USD";#N/A,#N/A,TRUE,"Table1GBP"}</definedName>
    <definedName name="hjsadg" localSheetId="25" hidden="1">{#N/A,#N/A,TRUE,"Table1USD";#N/A,#N/A,TRUE,"Table1GBP"}</definedName>
    <definedName name="hjsadg" localSheetId="26" hidden="1">{#N/A,#N/A,TRUE,"Table1USD";#N/A,#N/A,TRUE,"Table1GBP"}</definedName>
    <definedName name="hjsadg" localSheetId="27" hidden="1">{#N/A,#N/A,TRUE,"Table1USD";#N/A,#N/A,TRUE,"Table1GBP"}</definedName>
    <definedName name="hjsadg" localSheetId="28" hidden="1">{#N/A,#N/A,TRUE,"Table1USD";#N/A,#N/A,TRUE,"Table1GBP"}</definedName>
    <definedName name="hjsadg" localSheetId="29" hidden="1">{#N/A,#N/A,TRUE,"Table1USD";#N/A,#N/A,TRUE,"Table1GBP"}</definedName>
    <definedName name="hjsadg" localSheetId="3" hidden="1">{#N/A,#N/A,TRUE,"Table1USD";#N/A,#N/A,TRUE,"Table1GBP"}</definedName>
    <definedName name="hjsadg" localSheetId="31" hidden="1">{#N/A,#N/A,TRUE,"Table1USD";#N/A,#N/A,TRUE,"Table1GBP"}</definedName>
    <definedName name="hjsadg" localSheetId="32" hidden="1">{#N/A,#N/A,TRUE,"Table1USD";#N/A,#N/A,TRUE,"Table1GBP"}</definedName>
    <definedName name="hjsadg" localSheetId="33" hidden="1">{#N/A,#N/A,TRUE,"Table1USD";#N/A,#N/A,TRUE,"Table1GBP"}</definedName>
    <definedName name="hjsadg" localSheetId="34" hidden="1">{#N/A,#N/A,TRUE,"Table1USD";#N/A,#N/A,TRUE,"Table1GBP"}</definedName>
    <definedName name="hjsadg" localSheetId="37" hidden="1">{#N/A,#N/A,TRUE,"Table1USD";#N/A,#N/A,TRUE,"Table1GBP"}</definedName>
    <definedName name="hjsadg" localSheetId="41" hidden="1">{#N/A,#N/A,TRUE,"Table1USD";#N/A,#N/A,TRUE,"Table1GBP"}</definedName>
    <definedName name="hjsadg" localSheetId="4" hidden="1">{#N/A,#N/A,TRUE,"Table1USD";#N/A,#N/A,TRUE,"Table1GBP"}</definedName>
    <definedName name="hjsadg" localSheetId="45"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0" hidden="1">{#N/A,#N/A,TRUE,"Table1USD";#N/A,#N/A,TRUE,"Table1GBP"}</definedName>
    <definedName name="hjsadg" localSheetId="5" hidden="1">{#N/A,#N/A,TRUE,"Table1USD";#N/A,#N/A,TRUE,"Table1GBP"}</definedName>
    <definedName name="hjsadg" localSheetId="51" hidden="1">{#N/A,#N/A,TRUE,"Table1USD";#N/A,#N/A,TRUE,"Table1GBP"}</definedName>
    <definedName name="hjsadg" localSheetId="52" hidden="1">{#N/A,#N/A,TRUE,"Table1USD";#N/A,#N/A,TRUE,"Table1GBP"}</definedName>
    <definedName name="hjsadg" localSheetId="53" hidden="1">{#N/A,#N/A,TRUE,"Table1USD";#N/A,#N/A,TRUE,"Table1GBP"}</definedName>
    <definedName name="hjsadg" localSheetId="54" hidden="1">{#N/A,#N/A,TRUE,"Table1USD";#N/A,#N/A,TRUE,"Table1GBP"}</definedName>
    <definedName name="hjsadg" localSheetId="55"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0" hidden="1">{#N/A,#N/A,TRUE,"Table1USD";#N/A,#N/A,TRUE,"Table1GBP"}</definedName>
    <definedName name="hjsadg" localSheetId="61" hidden="1">{#N/A,#N/A,TRUE,"Table1USD";#N/A,#N/A,TRUE,"Table1GBP"}</definedName>
    <definedName name="hjsadg" localSheetId="62" hidden="1">{#N/A,#N/A,TRUE,"Table1USD";#N/A,#N/A,TRUE,"Table1GBP"}</definedName>
    <definedName name="hjsadg" localSheetId="63" hidden="1">{#N/A,#N/A,TRUE,"Table1USD";#N/A,#N/A,TRUE,"Table1GBP"}</definedName>
    <definedName name="hjsadg" localSheetId="6" hidden="1">{#N/A,#N/A,TRUE,"Table1USD";#N/A,#N/A,TRUE,"Table1GBP"}</definedName>
    <definedName name="hjsadg" localSheetId="64" hidden="1">{#N/A,#N/A,TRUE,"Table1USD";#N/A,#N/A,TRUE,"Table1GBP"}</definedName>
    <definedName name="hjsadg" localSheetId="65" hidden="1">{#N/A,#N/A,TRUE,"Table1USD";#N/A,#N/A,TRUE,"Table1GBP"}</definedName>
    <definedName name="hjsadg" localSheetId="66" hidden="1">{#N/A,#N/A,TRUE,"Table1USD";#N/A,#N/A,TRUE,"Table1GBP"}</definedName>
    <definedName name="hjsadg" localSheetId="67" hidden="1">{#N/A,#N/A,TRUE,"Table1USD";#N/A,#N/A,TRUE,"Table1GBP"}</definedName>
    <definedName name="hjsadg" localSheetId="68" hidden="1">{#N/A,#N/A,TRUE,"Table1USD";#N/A,#N/A,TRUE,"Table1GBP"}</definedName>
    <definedName name="hjsadg" localSheetId="69" hidden="1">{#N/A,#N/A,TRUE,"Table1USD";#N/A,#N/A,TRUE,"Table1GBP"}</definedName>
    <definedName name="hjsadg" localSheetId="70" hidden="1">{#N/A,#N/A,TRUE,"Table1USD";#N/A,#N/A,TRUE,"Table1GBP"}</definedName>
    <definedName name="hjsadg" localSheetId="71" hidden="1">{#N/A,#N/A,TRUE,"Table1USD";#N/A,#N/A,TRUE,"Table1GBP"}</definedName>
    <definedName name="hjsadg" localSheetId="72" hidden="1">{#N/A,#N/A,TRUE,"Table1USD";#N/A,#N/A,TRUE,"Table1GBP"}</definedName>
    <definedName name="hjsadg" localSheetId="73" hidden="1">{#N/A,#N/A,TRUE,"Table1USD";#N/A,#N/A,TRUE,"Table1GBP"}</definedName>
    <definedName name="hjsadg" localSheetId="7" hidden="1">{#N/A,#N/A,TRUE,"Table1USD";#N/A,#N/A,TRUE,"Table1GBP"}</definedName>
    <definedName name="hjsadg" localSheetId="74" hidden="1">{#N/A,#N/A,TRUE,"Table1USD";#N/A,#N/A,TRUE,"Table1GBP"}</definedName>
    <definedName name="hjsadg" localSheetId="75" hidden="1">{#N/A,#N/A,TRUE,"Table1USD";#N/A,#N/A,TRUE,"Table1GBP"}</definedName>
    <definedName name="hjsadg" localSheetId="76" hidden="1">{#N/A,#N/A,TRUE,"Table1USD";#N/A,#N/A,TRUE,"Table1GBP"}</definedName>
    <definedName name="hjsadg" localSheetId="77" hidden="1">{#N/A,#N/A,TRUE,"Table1USD";#N/A,#N/A,TRUE,"Table1GBP"}</definedName>
    <definedName name="hjsadg" localSheetId="78" hidden="1">{#N/A,#N/A,TRUE,"Table1USD";#N/A,#N/A,TRUE,"Table1GBP"}</definedName>
    <definedName name="hjsadg" localSheetId="79" hidden="1">{#N/A,#N/A,TRUE,"Table1USD";#N/A,#N/A,TRUE,"Table1GBP"}</definedName>
    <definedName name="hjsadg" localSheetId="8" hidden="1">{#N/A,#N/A,TRUE,"Table1USD";#N/A,#N/A,TRUE,"Table1GBP"}</definedName>
    <definedName name="hjsadg" localSheetId="9" hidden="1">{#N/A,#N/A,TRUE,"Table1USD";#N/A,#N/A,TRUE,"Table1GBP"}</definedName>
    <definedName name="hjsadg" hidden="1">{#N/A,#N/A,TRUE,"Table1USD";#N/A,#N/A,TRUE,"Table1GBP"}</definedName>
    <definedName name="HSBC" localSheetId="1">#REF!</definedName>
    <definedName name="HSBC" localSheetId="10">#REF!</definedName>
    <definedName name="HSBC" localSheetId="11">#REF!</definedName>
    <definedName name="HSBC" localSheetId="12">#REF!</definedName>
    <definedName name="HSBC" localSheetId="13">#REF!</definedName>
    <definedName name="HSBC" localSheetId="15">#REF!</definedName>
    <definedName name="HSBC" localSheetId="16">#REF!</definedName>
    <definedName name="HSBC" localSheetId="2">#REF!</definedName>
    <definedName name="HSBC" localSheetId="23">#REF!</definedName>
    <definedName name="HSBC" localSheetId="24">#REF!</definedName>
    <definedName name="HSBC" localSheetId="25">#REF!</definedName>
    <definedName name="HSBC" localSheetId="26">#REF!</definedName>
    <definedName name="HSBC" localSheetId="27">#REF!</definedName>
    <definedName name="HSBC" localSheetId="28">#REF!</definedName>
    <definedName name="HSBC" localSheetId="29">#REF!</definedName>
    <definedName name="HSBC" localSheetId="3">#REF!</definedName>
    <definedName name="HSBC" localSheetId="31">#REF!</definedName>
    <definedName name="HSBC" localSheetId="32">#REF!</definedName>
    <definedName name="HSBC" localSheetId="33">#REF!</definedName>
    <definedName name="HSBC" localSheetId="34">#REF!</definedName>
    <definedName name="HSBC" localSheetId="37">#REF!</definedName>
    <definedName name="HSBC" localSheetId="41">#REF!</definedName>
    <definedName name="HSBC" localSheetId="4">#REF!</definedName>
    <definedName name="HSBC" localSheetId="45">#REF!</definedName>
    <definedName name="HSBC" localSheetId="46">#REF!</definedName>
    <definedName name="HSBC" localSheetId="47">#REF!</definedName>
    <definedName name="HSBC" localSheetId="48">#REF!</definedName>
    <definedName name="HSBC" localSheetId="49">#REF!</definedName>
    <definedName name="HSBC" localSheetId="50">#REF!</definedName>
    <definedName name="HSBC" localSheetId="5">#REF!</definedName>
    <definedName name="HSBC" localSheetId="51">#REF!</definedName>
    <definedName name="HSBC" localSheetId="52">#REF!</definedName>
    <definedName name="HSBC" localSheetId="53">#REF!</definedName>
    <definedName name="HSBC" localSheetId="54">#REF!</definedName>
    <definedName name="HSBC" localSheetId="56">#REF!</definedName>
    <definedName name="HSBC" localSheetId="57">#REF!</definedName>
    <definedName name="HSBC" localSheetId="58">#REF!</definedName>
    <definedName name="HSBC" localSheetId="59">#REF!</definedName>
    <definedName name="HSBC" localSheetId="60">#REF!</definedName>
    <definedName name="HSBC" localSheetId="61">#REF!</definedName>
    <definedName name="HSBC" localSheetId="62">#REF!</definedName>
    <definedName name="HSBC" localSheetId="63">#REF!</definedName>
    <definedName name="HSBC" localSheetId="6">#REF!</definedName>
    <definedName name="HSBC" localSheetId="64">#REF!</definedName>
    <definedName name="HSBC" localSheetId="65">#REF!</definedName>
    <definedName name="HSBC" localSheetId="66">#REF!</definedName>
    <definedName name="HSBC" localSheetId="67">#REF!</definedName>
    <definedName name="HSBC" localSheetId="68">#REF!</definedName>
    <definedName name="HSBC" localSheetId="69">#REF!</definedName>
    <definedName name="HSBC" localSheetId="71">#REF!</definedName>
    <definedName name="HSBC" localSheetId="72">#REF!</definedName>
    <definedName name="HSBC" localSheetId="73">#REF!</definedName>
    <definedName name="HSBC" localSheetId="7">#REF!</definedName>
    <definedName name="HSBC" localSheetId="74">#REF!</definedName>
    <definedName name="HSBC" localSheetId="75">#REF!</definedName>
    <definedName name="HSBC" localSheetId="76">#REF!</definedName>
    <definedName name="HSBC" localSheetId="77">#REF!</definedName>
    <definedName name="HSBC" localSheetId="78">#REF!</definedName>
    <definedName name="HSBC" localSheetId="79">#REF!</definedName>
    <definedName name="HSBC" localSheetId="8">#REF!</definedName>
    <definedName name="HSBC" localSheetId="9">#REF!</definedName>
    <definedName name="HSBC">#REF!</definedName>
    <definedName name="HSBCMAU" localSheetId="1">#REF!</definedName>
    <definedName name="HSBCMAU" localSheetId="10">#REF!</definedName>
    <definedName name="HSBCMAU" localSheetId="11">#REF!</definedName>
    <definedName name="HSBCMAU" localSheetId="12">#REF!</definedName>
    <definedName name="HSBCMAU" localSheetId="13">#REF!</definedName>
    <definedName name="HSBCMAU" localSheetId="15">#REF!</definedName>
    <definedName name="HSBCMAU" localSheetId="16">#REF!</definedName>
    <definedName name="HSBCMAU" localSheetId="2">#REF!</definedName>
    <definedName name="HSBCMAU" localSheetId="23">#REF!</definedName>
    <definedName name="HSBCMAU" localSheetId="24">#REF!</definedName>
    <definedName name="HSBCMAU" localSheetId="25">#REF!</definedName>
    <definedName name="HSBCMAU" localSheetId="26">#REF!</definedName>
    <definedName name="HSBCMAU" localSheetId="27">#REF!</definedName>
    <definedName name="HSBCMAU" localSheetId="28">#REF!</definedName>
    <definedName name="HSBCMAU" localSheetId="29">#REF!</definedName>
    <definedName name="HSBCMAU" localSheetId="3">#REF!</definedName>
    <definedName name="HSBCMAU" localSheetId="31">#REF!</definedName>
    <definedName name="HSBCMAU" localSheetId="32">#REF!</definedName>
    <definedName name="HSBCMAU" localSheetId="33">#REF!</definedName>
    <definedName name="HSBCMAU" localSheetId="34">#REF!</definedName>
    <definedName name="HSBCMAU" localSheetId="37">#REF!</definedName>
    <definedName name="HSBCMAU" localSheetId="41">#REF!</definedName>
    <definedName name="HSBCMAU" localSheetId="4">#REF!</definedName>
    <definedName name="HSBCMAU" localSheetId="45">#REF!</definedName>
    <definedName name="HSBCMAU" localSheetId="46">#REF!</definedName>
    <definedName name="HSBCMAU" localSheetId="47">#REF!</definedName>
    <definedName name="HSBCMAU" localSheetId="48">#REF!</definedName>
    <definedName name="HSBCMAU" localSheetId="49">#REF!</definedName>
    <definedName name="HSBCMAU" localSheetId="50">#REF!</definedName>
    <definedName name="HSBCMAU" localSheetId="5">#REF!</definedName>
    <definedName name="HSBCMAU" localSheetId="51">#REF!</definedName>
    <definedName name="HSBCMAU" localSheetId="52">#REF!</definedName>
    <definedName name="HSBCMAU" localSheetId="53">#REF!</definedName>
    <definedName name="HSBCMAU" localSheetId="54">#REF!</definedName>
    <definedName name="HSBCMAU" localSheetId="56">#REF!</definedName>
    <definedName name="HSBCMAU" localSheetId="57">#REF!</definedName>
    <definedName name="HSBCMAU" localSheetId="58">#REF!</definedName>
    <definedName name="HSBCMAU" localSheetId="59">#REF!</definedName>
    <definedName name="HSBCMAU" localSheetId="60">#REF!</definedName>
    <definedName name="HSBCMAU" localSheetId="61">#REF!</definedName>
    <definedName name="HSBCMAU" localSheetId="62">#REF!</definedName>
    <definedName name="HSBCMAU" localSheetId="63">#REF!</definedName>
    <definedName name="HSBCMAU" localSheetId="6">#REF!</definedName>
    <definedName name="HSBCMAU" localSheetId="64">#REF!</definedName>
    <definedName name="HSBCMAU" localSheetId="65">#REF!</definedName>
    <definedName name="HSBCMAU" localSheetId="66">#REF!</definedName>
    <definedName name="HSBCMAU" localSheetId="67">#REF!</definedName>
    <definedName name="HSBCMAU" localSheetId="68">#REF!</definedName>
    <definedName name="HSBCMAU" localSheetId="69">#REF!</definedName>
    <definedName name="HSBCMAU" localSheetId="71">#REF!</definedName>
    <definedName name="HSBCMAU" localSheetId="72">#REF!</definedName>
    <definedName name="HSBCMAU" localSheetId="73">#REF!</definedName>
    <definedName name="HSBCMAU" localSheetId="7">#REF!</definedName>
    <definedName name="HSBCMAU" localSheetId="74">#REF!</definedName>
    <definedName name="HSBCMAU" localSheetId="75">#REF!</definedName>
    <definedName name="HSBCMAU" localSheetId="76">#REF!</definedName>
    <definedName name="HSBCMAU" localSheetId="77">#REF!</definedName>
    <definedName name="HSBCMAU" localSheetId="78">#REF!</definedName>
    <definedName name="HSBCMAU" localSheetId="79">#REF!</definedName>
    <definedName name="HSBCMAU" localSheetId="8">#REF!</definedName>
    <definedName name="HSBCMAU" localSheetId="9">#REF!</definedName>
    <definedName name="HSBCMAU">#REF!</definedName>
    <definedName name="hthd" localSheetId="1">#REF!</definedName>
    <definedName name="hthd" localSheetId="10">#REF!</definedName>
    <definedName name="hthd" localSheetId="11">#REF!</definedName>
    <definedName name="hthd" localSheetId="12">#REF!</definedName>
    <definedName name="hthd" localSheetId="13">#REF!</definedName>
    <definedName name="hthd" localSheetId="15">#REF!</definedName>
    <definedName name="hthd" localSheetId="16">#REF!</definedName>
    <definedName name="hthd" localSheetId="2">#REF!</definedName>
    <definedName name="hthd" localSheetId="23">#REF!</definedName>
    <definedName name="hthd" localSheetId="24">#REF!</definedName>
    <definedName name="hthd" localSheetId="25">#REF!</definedName>
    <definedName name="hthd" localSheetId="26">#REF!</definedName>
    <definedName name="hthd" localSheetId="27">#REF!</definedName>
    <definedName name="hthd" localSheetId="28">#REF!</definedName>
    <definedName name="hthd" localSheetId="29">#REF!</definedName>
    <definedName name="hthd" localSheetId="3">#REF!</definedName>
    <definedName name="hthd" localSheetId="31">#REF!</definedName>
    <definedName name="hthd" localSheetId="32">#REF!</definedName>
    <definedName name="hthd" localSheetId="33">#REF!</definedName>
    <definedName name="hthd" localSheetId="34">#REF!</definedName>
    <definedName name="hthd" localSheetId="37">#REF!</definedName>
    <definedName name="hthd" localSheetId="41">#REF!</definedName>
    <definedName name="hthd" localSheetId="4">#REF!</definedName>
    <definedName name="hthd" localSheetId="45">#REF!</definedName>
    <definedName name="hthd" localSheetId="46">#REF!</definedName>
    <definedName name="hthd" localSheetId="47">#REF!</definedName>
    <definedName name="hthd" localSheetId="48">#REF!</definedName>
    <definedName name="hthd" localSheetId="49">#REF!</definedName>
    <definedName name="hthd" localSheetId="50">#REF!</definedName>
    <definedName name="hthd" localSheetId="5">#REF!</definedName>
    <definedName name="hthd" localSheetId="51">#REF!</definedName>
    <definedName name="hthd" localSheetId="52">#REF!</definedName>
    <definedName name="hthd" localSheetId="53">#REF!</definedName>
    <definedName name="hthd" localSheetId="54">#REF!</definedName>
    <definedName name="hthd" localSheetId="56">#REF!</definedName>
    <definedName name="hthd" localSheetId="57">#REF!</definedName>
    <definedName name="hthd" localSheetId="58">#REF!</definedName>
    <definedName name="hthd" localSheetId="59">#REF!</definedName>
    <definedName name="hthd" localSheetId="60">#REF!</definedName>
    <definedName name="hthd" localSheetId="61">#REF!</definedName>
    <definedName name="hthd" localSheetId="62">#REF!</definedName>
    <definedName name="hthd" localSheetId="63">#REF!</definedName>
    <definedName name="hthd" localSheetId="6">#REF!</definedName>
    <definedName name="hthd" localSheetId="64">#REF!</definedName>
    <definedName name="hthd" localSheetId="65">#REF!</definedName>
    <definedName name="hthd" localSheetId="66">#REF!</definedName>
    <definedName name="hthd" localSheetId="67">#REF!</definedName>
    <definedName name="hthd" localSheetId="68">#REF!</definedName>
    <definedName name="hthd" localSheetId="69">#REF!</definedName>
    <definedName name="hthd" localSheetId="71">#REF!</definedName>
    <definedName name="hthd" localSheetId="72">#REF!</definedName>
    <definedName name="hthd" localSheetId="73">#REF!</definedName>
    <definedName name="hthd" localSheetId="7">#REF!</definedName>
    <definedName name="hthd" localSheetId="74">#REF!</definedName>
    <definedName name="hthd" localSheetId="75">#REF!</definedName>
    <definedName name="hthd" localSheetId="76">#REF!</definedName>
    <definedName name="hthd" localSheetId="77">#REF!</definedName>
    <definedName name="hthd" localSheetId="78">#REF!</definedName>
    <definedName name="hthd" localSheetId="79">#REF!</definedName>
    <definedName name="hthd" localSheetId="8">#REF!</definedName>
    <definedName name="hthd" localSheetId="9">#REF!</definedName>
    <definedName name="hthd">#REF!</definedName>
    <definedName name="hthdrf" localSheetId="1">#REF!</definedName>
    <definedName name="hthdrf" localSheetId="11">#REF!</definedName>
    <definedName name="hthdrf" localSheetId="12">#REF!</definedName>
    <definedName name="hthdrf" localSheetId="13">#REF!</definedName>
    <definedName name="hthdrf" localSheetId="23">#REF!</definedName>
    <definedName name="hthdrf" localSheetId="24">#REF!</definedName>
    <definedName name="hthdrf" localSheetId="26">#REF!</definedName>
    <definedName name="hthdrf" localSheetId="28">#REF!</definedName>
    <definedName name="hthdrf" localSheetId="29">#REF!</definedName>
    <definedName name="hthdrf" localSheetId="31">#REF!</definedName>
    <definedName name="hthdrf" localSheetId="41">#REF!</definedName>
    <definedName name="hthdrf" localSheetId="4">#REF!</definedName>
    <definedName name="hthdrf" localSheetId="46">#REF!</definedName>
    <definedName name="hthdrf" localSheetId="47">#REF!</definedName>
    <definedName name="hthdrf" localSheetId="48">#REF!</definedName>
    <definedName name="hthdrf" localSheetId="49">#REF!</definedName>
    <definedName name="hthdrf" localSheetId="50">#REF!</definedName>
    <definedName name="hthdrf" localSheetId="51">#REF!</definedName>
    <definedName name="hthdrf" localSheetId="53">#REF!</definedName>
    <definedName name="hthdrf" localSheetId="54">#REF!</definedName>
    <definedName name="hthdrf" localSheetId="56">#REF!</definedName>
    <definedName name="hthdrf" localSheetId="57">#REF!</definedName>
    <definedName name="hthdrf" localSheetId="58">#REF!</definedName>
    <definedName name="hthdrf" localSheetId="60">#REF!</definedName>
    <definedName name="hthdrf" localSheetId="61">#REF!</definedName>
    <definedName name="hthdrf" localSheetId="62">#REF!</definedName>
    <definedName name="hthdrf" localSheetId="63">#REF!</definedName>
    <definedName name="hthdrf" localSheetId="64">#REF!</definedName>
    <definedName name="hthdrf" localSheetId="66">#REF!</definedName>
    <definedName name="hthdrf" localSheetId="67">#REF!</definedName>
    <definedName name="hthdrf" localSheetId="68">#REF!</definedName>
    <definedName name="hthdrf" localSheetId="69">#REF!</definedName>
    <definedName name="hthdrf" localSheetId="71">#REF!</definedName>
    <definedName name="hthdrf" localSheetId="72">#REF!</definedName>
    <definedName name="hthdrf" localSheetId="73">#REF!</definedName>
    <definedName name="hthdrf">#REF!</definedName>
    <definedName name="HTML_CodePage" hidden="1">1252</definedName>
    <definedName name="HTML_Control" localSheetId="1" hidden="1">{"'net change'!$A$4:$EL$14"}</definedName>
    <definedName name="HTML_Control" localSheetId="10" hidden="1">{"'net change'!$A$4:$EL$14"}</definedName>
    <definedName name="HTML_Control" localSheetId="11" hidden="1">{"'net change'!$A$4:$EL$14"}</definedName>
    <definedName name="HTML_Control" localSheetId="12" hidden="1">{"'net change'!$A$4:$EL$14"}</definedName>
    <definedName name="HTML_Control" localSheetId="13" hidden="1">{"'net change'!$A$4:$EL$14"}</definedName>
    <definedName name="HTML_Control" localSheetId="15" hidden="1">{"'net change'!$A$4:$EL$14"}</definedName>
    <definedName name="HTML_Control" localSheetId="16" hidden="1">{"'net change'!$A$4:$EL$14"}</definedName>
    <definedName name="HTML_Control" localSheetId="17" hidden="1">{"'net change'!$A$4:$EL$14"}</definedName>
    <definedName name="HTML_Control" localSheetId="18" hidden="1">{"'net change'!$A$4:$EL$14"}</definedName>
    <definedName name="HTML_Control" localSheetId="19" hidden="1">{"'net change'!$A$4:$EL$14"}</definedName>
    <definedName name="HTML_Control" localSheetId="2" hidden="1">{"'net change'!$A$4:$EL$14"}</definedName>
    <definedName name="HTML_Control" localSheetId="20" hidden="1">{"'net change'!$A$4:$EL$14"}</definedName>
    <definedName name="HTML_Control" localSheetId="21" hidden="1">{"'net change'!$A$4:$EL$14"}</definedName>
    <definedName name="HTML_Control" localSheetId="22" hidden="1">{"'net change'!$A$4:$EL$14"}</definedName>
    <definedName name="HTML_Control" localSheetId="23" hidden="1">{"'net change'!$A$4:$EL$14"}</definedName>
    <definedName name="HTML_Control" localSheetId="24" hidden="1">{"'net change'!$A$4:$EL$14"}</definedName>
    <definedName name="HTML_Control" localSheetId="25" hidden="1">{"'net change'!$A$4:$EL$14"}</definedName>
    <definedName name="HTML_Control" localSheetId="26" hidden="1">{"'net change'!$A$4:$EL$14"}</definedName>
    <definedName name="HTML_Control" localSheetId="27" hidden="1">{"'net change'!$A$4:$EL$14"}</definedName>
    <definedName name="HTML_Control" localSheetId="28" hidden="1">{"'net change'!$A$4:$EL$14"}</definedName>
    <definedName name="HTML_Control" localSheetId="29" hidden="1">{"'net change'!$A$4:$EL$14"}</definedName>
    <definedName name="HTML_Control" localSheetId="3" hidden="1">{"'net change'!$A$4:$EL$14"}</definedName>
    <definedName name="HTML_Control" localSheetId="31" hidden="1">{"'net change'!$A$4:$EL$14"}</definedName>
    <definedName name="HTML_Control" localSheetId="32" hidden="1">{"'net change'!$A$4:$EL$14"}</definedName>
    <definedName name="HTML_Control" localSheetId="33" hidden="1">{"'net change'!$A$4:$EL$14"}</definedName>
    <definedName name="HTML_Control" localSheetId="34" hidden="1">{"'net change'!$A$4:$EL$14"}</definedName>
    <definedName name="HTML_Control" localSheetId="37" hidden="1">{"'net change'!$A$4:$EL$14"}</definedName>
    <definedName name="HTML_Control" localSheetId="41" hidden="1">{"'net change'!$A$4:$EL$14"}</definedName>
    <definedName name="HTML_Control" localSheetId="4" hidden="1">{"'net change'!$A$4:$EL$14"}</definedName>
    <definedName name="HTML_Control" localSheetId="45"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0" hidden="1">{"'net change'!$A$4:$EL$14"}</definedName>
    <definedName name="HTML_Control" localSheetId="5" hidden="1">{"'net change'!$A$4:$EL$14"}</definedName>
    <definedName name="HTML_Control" localSheetId="51" hidden="1">{"'net change'!$A$4:$EL$14"}</definedName>
    <definedName name="HTML_Control" localSheetId="52" hidden="1">{"'net change'!$A$4:$EL$14"}</definedName>
    <definedName name="HTML_Control" localSheetId="53" hidden="1">{"'net change'!$A$4:$EL$14"}</definedName>
    <definedName name="HTML_Control" localSheetId="54" hidden="1">{"'net change'!$A$4:$EL$14"}</definedName>
    <definedName name="HTML_Control" localSheetId="55"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0" hidden="1">{"'net change'!$A$4:$EL$14"}</definedName>
    <definedName name="HTML_Control" localSheetId="61" hidden="1">{"'net change'!$A$4:$EL$14"}</definedName>
    <definedName name="HTML_Control" localSheetId="62" hidden="1">{"'net change'!$A$4:$EL$14"}</definedName>
    <definedName name="HTML_Control" localSheetId="63" hidden="1">{"'net change'!$A$4:$EL$14"}</definedName>
    <definedName name="HTML_Control" localSheetId="6" hidden="1">{"'net change'!$A$4:$EL$14"}</definedName>
    <definedName name="HTML_Control" localSheetId="64" hidden="1">{"'net change'!$A$4:$EL$14"}</definedName>
    <definedName name="HTML_Control" localSheetId="65" hidden="1">{"'net change'!$A$4:$EL$14"}</definedName>
    <definedName name="HTML_Control" localSheetId="66" hidden="1">{"'net change'!$A$4:$EL$14"}</definedName>
    <definedName name="HTML_Control" localSheetId="67" hidden="1">{"'net change'!$A$4:$EL$14"}</definedName>
    <definedName name="HTML_Control" localSheetId="68" hidden="1">{"'net change'!$A$4:$EL$14"}</definedName>
    <definedName name="HTML_Control" localSheetId="69" hidden="1">{"'net change'!$A$4:$EL$14"}</definedName>
    <definedName name="HTML_Control" localSheetId="70" hidden="1">{"'net change'!$A$4:$EL$14"}</definedName>
    <definedName name="HTML_Control" localSheetId="71" hidden="1">{"'net change'!$A$4:$EL$14"}</definedName>
    <definedName name="HTML_Control" localSheetId="72" hidden="1">{"'net change'!$A$4:$EL$14"}</definedName>
    <definedName name="HTML_Control" localSheetId="73" hidden="1">{"'net change'!$A$4:$EL$14"}</definedName>
    <definedName name="HTML_Control" localSheetId="7" hidden="1">{"'net change'!$A$4:$EL$14"}</definedName>
    <definedName name="HTML_Control" localSheetId="74" hidden="1">{"'net change'!$A$4:$EL$14"}</definedName>
    <definedName name="HTML_Control" localSheetId="75" hidden="1">{"'net change'!$A$4:$EL$14"}</definedName>
    <definedName name="HTML_Control" localSheetId="76" hidden="1">{"'net change'!$A$4:$EL$14"}</definedName>
    <definedName name="HTML_Control" localSheetId="77" hidden="1">{"'net change'!$A$4:$EL$14"}</definedName>
    <definedName name="HTML_Control" localSheetId="78" hidden="1">{"'net change'!$A$4:$EL$14"}</definedName>
    <definedName name="HTML_Control" localSheetId="79" hidden="1">{"'net change'!$A$4:$EL$14"}</definedName>
    <definedName name="HTML_Control" localSheetId="8" hidden="1">{"'net change'!$A$4:$EL$14"}</definedName>
    <definedName name="HTML_Control" localSheetId="9"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 localSheetId="1">#REF!</definedName>
    <definedName name="I" localSheetId="10">#REF!</definedName>
    <definedName name="I" localSheetId="11">#REF!</definedName>
    <definedName name="I" localSheetId="12">#REF!</definedName>
    <definedName name="I" localSheetId="13">#REF!</definedName>
    <definedName name="I" localSheetId="15">#REF!</definedName>
    <definedName name="I" localSheetId="16">#REF!</definedName>
    <definedName name="I" localSheetId="2">#REF!</definedName>
    <definedName name="I" localSheetId="23">#REF!</definedName>
    <definedName name="I" localSheetId="24">#REF!</definedName>
    <definedName name="I" localSheetId="25">#REF!</definedName>
    <definedName name="I" localSheetId="26">#REF!</definedName>
    <definedName name="I" localSheetId="27">#REF!</definedName>
    <definedName name="I" localSheetId="28">#REF!</definedName>
    <definedName name="I" localSheetId="29">#REF!</definedName>
    <definedName name="I" localSheetId="3">#REF!</definedName>
    <definedName name="I" localSheetId="31">#REF!</definedName>
    <definedName name="I" localSheetId="32">#REF!</definedName>
    <definedName name="I" localSheetId="33">#REF!</definedName>
    <definedName name="I" localSheetId="34">#REF!</definedName>
    <definedName name="I" localSheetId="37">#REF!</definedName>
    <definedName name="I" localSheetId="41">#REF!</definedName>
    <definedName name="I" localSheetId="4">#REF!</definedName>
    <definedName name="I" localSheetId="45">#REF!</definedName>
    <definedName name="I" localSheetId="46">#REF!</definedName>
    <definedName name="I" localSheetId="47">#REF!</definedName>
    <definedName name="I" localSheetId="48">#REF!</definedName>
    <definedName name="I" localSheetId="49">#REF!</definedName>
    <definedName name="I" localSheetId="50">#REF!</definedName>
    <definedName name="I" localSheetId="5">#REF!</definedName>
    <definedName name="I" localSheetId="51">#REF!</definedName>
    <definedName name="I" localSheetId="52">#REF!</definedName>
    <definedName name="I" localSheetId="53">#REF!</definedName>
    <definedName name="I" localSheetId="54">#REF!</definedName>
    <definedName name="I" localSheetId="56">#REF!</definedName>
    <definedName name="I" localSheetId="57">#REF!</definedName>
    <definedName name="I" localSheetId="58">#REF!</definedName>
    <definedName name="I" localSheetId="59">#REF!</definedName>
    <definedName name="I" localSheetId="60">#REF!</definedName>
    <definedName name="I" localSheetId="61">#REF!</definedName>
    <definedName name="I" localSheetId="62">#REF!</definedName>
    <definedName name="I" localSheetId="63">#REF!</definedName>
    <definedName name="I" localSheetId="6">#REF!</definedName>
    <definedName name="I" localSheetId="64">#REF!</definedName>
    <definedName name="I" localSheetId="65">#REF!</definedName>
    <definedName name="I" localSheetId="66">#REF!</definedName>
    <definedName name="I" localSheetId="67">#REF!</definedName>
    <definedName name="I" localSheetId="68">#REF!</definedName>
    <definedName name="I" localSheetId="69">#REF!</definedName>
    <definedName name="I" localSheetId="71">#REF!</definedName>
    <definedName name="I" localSheetId="72">#REF!</definedName>
    <definedName name="I" localSheetId="73">#REF!</definedName>
    <definedName name="I" localSheetId="7">#REF!</definedName>
    <definedName name="I" localSheetId="74">#REF!</definedName>
    <definedName name="I" localSheetId="75">#REF!</definedName>
    <definedName name="I" localSheetId="76">#REF!</definedName>
    <definedName name="I" localSheetId="77">#REF!</definedName>
    <definedName name="I" localSheetId="78">#REF!</definedName>
    <definedName name="I" localSheetId="79">#REF!</definedName>
    <definedName name="I" localSheetId="8">#REF!</definedName>
    <definedName name="I" localSheetId="9">#REF!</definedName>
    <definedName name="I">#REF!</definedName>
    <definedName name="I.____M.D.L.S." localSheetId="1">#REF!</definedName>
    <definedName name="I.____M.D.L.S." localSheetId="10">#REF!</definedName>
    <definedName name="I.____M.D.L.S." localSheetId="11">#REF!</definedName>
    <definedName name="I.____M.D.L.S." localSheetId="12">#REF!</definedName>
    <definedName name="I.____M.D.L.S." localSheetId="13">#REF!</definedName>
    <definedName name="I.____M.D.L.S." localSheetId="15">#REF!</definedName>
    <definedName name="I.____M.D.L.S." localSheetId="16">#REF!</definedName>
    <definedName name="I.____M.D.L.S." localSheetId="2">#REF!</definedName>
    <definedName name="I.____M.D.L.S." localSheetId="23">#REF!</definedName>
    <definedName name="I.____M.D.L.S." localSheetId="24">#REF!</definedName>
    <definedName name="I.____M.D.L.S." localSheetId="25">#REF!</definedName>
    <definedName name="I.____M.D.L.S." localSheetId="26">#REF!</definedName>
    <definedName name="I.____M.D.L.S." localSheetId="27">#REF!</definedName>
    <definedName name="I.____M.D.L.S." localSheetId="28">#REF!</definedName>
    <definedName name="I.____M.D.L.S." localSheetId="29">#REF!</definedName>
    <definedName name="I.____M.D.L.S." localSheetId="3">#REF!</definedName>
    <definedName name="I.____M.D.L.S." localSheetId="31">#REF!</definedName>
    <definedName name="I.____M.D.L.S." localSheetId="32">#REF!</definedName>
    <definedName name="I.____M.D.L.S." localSheetId="33">#REF!</definedName>
    <definedName name="I.____M.D.L.S." localSheetId="34">#REF!</definedName>
    <definedName name="I.____M.D.L.S." localSheetId="37">#REF!</definedName>
    <definedName name="I.____M.D.L.S." localSheetId="41">#REF!</definedName>
    <definedName name="I.____M.D.L.S." localSheetId="4">#REF!</definedName>
    <definedName name="I.____M.D.L.S." localSheetId="45">#REF!</definedName>
    <definedName name="I.____M.D.L.S." localSheetId="46">#REF!</definedName>
    <definedName name="I.____M.D.L.S." localSheetId="47">#REF!</definedName>
    <definedName name="I.____M.D.L.S." localSheetId="48">#REF!</definedName>
    <definedName name="I.____M.D.L.S." localSheetId="49">#REF!</definedName>
    <definedName name="I.____M.D.L.S." localSheetId="50">#REF!</definedName>
    <definedName name="I.____M.D.L.S." localSheetId="5">#REF!</definedName>
    <definedName name="I.____M.D.L.S." localSheetId="51">#REF!</definedName>
    <definedName name="I.____M.D.L.S." localSheetId="52">#REF!</definedName>
    <definedName name="I.____M.D.L.S." localSheetId="53">#REF!</definedName>
    <definedName name="I.____M.D.L.S." localSheetId="54">#REF!</definedName>
    <definedName name="I.____M.D.L.S." localSheetId="56">#REF!</definedName>
    <definedName name="I.____M.D.L.S." localSheetId="57">#REF!</definedName>
    <definedName name="I.____M.D.L.S." localSheetId="58">#REF!</definedName>
    <definedName name="I.____M.D.L.S." localSheetId="59">#REF!</definedName>
    <definedName name="I.____M.D.L.S." localSheetId="60">#REF!</definedName>
    <definedName name="I.____M.D.L.S." localSheetId="61">#REF!</definedName>
    <definedName name="I.____M.D.L.S." localSheetId="62">#REF!</definedName>
    <definedName name="I.____M.D.L.S." localSheetId="63">#REF!</definedName>
    <definedName name="I.____M.D.L.S." localSheetId="6">#REF!</definedName>
    <definedName name="I.____M.D.L.S." localSheetId="64">#REF!</definedName>
    <definedName name="I.____M.D.L.S." localSheetId="65">#REF!</definedName>
    <definedName name="I.____M.D.L.S." localSheetId="66">#REF!</definedName>
    <definedName name="I.____M.D.L.S." localSheetId="67">#REF!</definedName>
    <definedName name="I.____M.D.L.S." localSheetId="68">#REF!</definedName>
    <definedName name="I.____M.D.L.S." localSheetId="69">#REF!</definedName>
    <definedName name="I.____M.D.L.S." localSheetId="71">#REF!</definedName>
    <definedName name="I.____M.D.L.S." localSheetId="72">#REF!</definedName>
    <definedName name="I.____M.D.L.S." localSheetId="73">#REF!</definedName>
    <definedName name="I.____M.D.L.S." localSheetId="7">#REF!</definedName>
    <definedName name="I.____M.D.L.S." localSheetId="74">#REF!</definedName>
    <definedName name="I.____M.D.L.S." localSheetId="75">#REF!</definedName>
    <definedName name="I.____M.D.L.S." localSheetId="76">#REF!</definedName>
    <definedName name="I.____M.D.L.S." localSheetId="77">#REF!</definedName>
    <definedName name="I.____M.D.L.S." localSheetId="78">#REF!</definedName>
    <definedName name="I.____M.D.L.S." localSheetId="79">#REF!</definedName>
    <definedName name="I.____M.D.L.S." localSheetId="8">#REF!</definedName>
    <definedName name="I.____M.D.L.S." localSheetId="9">#REF!</definedName>
    <definedName name="I.____M.D.L.S.">#REF!</definedName>
    <definedName name="Ibrd" localSheetId="5">[79]CIRRs!$C$63</definedName>
    <definedName name="Ibrd" localSheetId="6">[79]CIRRs!$C$63</definedName>
    <definedName name="Ibrd">[80]CIRRs!$C$63</definedName>
    <definedName name="IDA" localSheetId="5">[79]CIRRs!$C$64</definedName>
    <definedName name="IDA" localSheetId="6">[79]CIRRs!$C$64</definedName>
    <definedName name="IDA">[80]CIRRs!$C$64</definedName>
    <definedName name="IDA_assistance" localSheetId="5">'[236]tab 14'!$B$6:$U$25</definedName>
    <definedName name="IDA_assistance" localSheetId="6">'[236]tab 14'!$B$6:$U$25</definedName>
    <definedName name="IDA_assistance">'[237]tab 14'!$B$6:$U$25</definedName>
    <definedName name="IDAr" localSheetId="1">#REF!</definedName>
    <definedName name="IDAr" localSheetId="10">#REF!</definedName>
    <definedName name="IDAr" localSheetId="11">#REF!</definedName>
    <definedName name="IDAr" localSheetId="12">#REF!</definedName>
    <definedName name="IDAr" localSheetId="13">#REF!</definedName>
    <definedName name="IDAr" localSheetId="15">#REF!</definedName>
    <definedName name="IDAr" localSheetId="16">#REF!</definedName>
    <definedName name="IDAr" localSheetId="2">#REF!</definedName>
    <definedName name="IDAr" localSheetId="23">#REF!</definedName>
    <definedName name="IDAr" localSheetId="24">#REF!</definedName>
    <definedName name="IDAr" localSheetId="25">#REF!</definedName>
    <definedName name="IDAr" localSheetId="26">#REF!</definedName>
    <definedName name="IDAr" localSheetId="27">#REF!</definedName>
    <definedName name="IDAr" localSheetId="28">#REF!</definedName>
    <definedName name="IDAr" localSheetId="29">#REF!</definedName>
    <definedName name="IDAr" localSheetId="3">#REF!</definedName>
    <definedName name="IDAr" localSheetId="31">#REF!</definedName>
    <definedName name="IDAr" localSheetId="32">#REF!</definedName>
    <definedName name="IDAr" localSheetId="33">#REF!</definedName>
    <definedName name="IDAr" localSheetId="34">#REF!</definedName>
    <definedName name="IDAr" localSheetId="37">#REF!</definedName>
    <definedName name="IDAr" localSheetId="41">#REF!</definedName>
    <definedName name="IDAr" localSheetId="4">#REF!</definedName>
    <definedName name="IDAr" localSheetId="45">#REF!</definedName>
    <definedName name="IDAr" localSheetId="46">#REF!</definedName>
    <definedName name="IDAr" localSheetId="47">#REF!</definedName>
    <definedName name="IDAr" localSheetId="48">#REF!</definedName>
    <definedName name="IDAr" localSheetId="49">#REF!</definedName>
    <definedName name="IDAr" localSheetId="50">#REF!</definedName>
    <definedName name="IDAr" localSheetId="5">#REF!</definedName>
    <definedName name="IDAr" localSheetId="51">#REF!</definedName>
    <definedName name="IDAr" localSheetId="52">#REF!</definedName>
    <definedName name="IDAr" localSheetId="53">#REF!</definedName>
    <definedName name="IDAr" localSheetId="54">#REF!</definedName>
    <definedName name="IDAr" localSheetId="56">#REF!</definedName>
    <definedName name="IDAr" localSheetId="57">#REF!</definedName>
    <definedName name="IDAr" localSheetId="58">#REF!</definedName>
    <definedName name="IDAr" localSheetId="59">#REF!</definedName>
    <definedName name="IDAr" localSheetId="60">#REF!</definedName>
    <definedName name="IDAr" localSheetId="61">#REF!</definedName>
    <definedName name="IDAr" localSheetId="62">#REF!</definedName>
    <definedName name="IDAr" localSheetId="63">#REF!</definedName>
    <definedName name="IDAr" localSheetId="6">#REF!</definedName>
    <definedName name="IDAr" localSheetId="64">#REF!</definedName>
    <definedName name="IDAr" localSheetId="65">#REF!</definedName>
    <definedName name="IDAr" localSheetId="66">#REF!</definedName>
    <definedName name="IDAr" localSheetId="67">#REF!</definedName>
    <definedName name="IDAr" localSheetId="68">#REF!</definedName>
    <definedName name="IDAr" localSheetId="69">#REF!</definedName>
    <definedName name="IDAr" localSheetId="71">#REF!</definedName>
    <definedName name="IDAr" localSheetId="72">#REF!</definedName>
    <definedName name="IDAr" localSheetId="73">#REF!</definedName>
    <definedName name="IDAr" localSheetId="7">#REF!</definedName>
    <definedName name="IDAr" localSheetId="74">#REF!</definedName>
    <definedName name="IDAr" localSheetId="75">#REF!</definedName>
    <definedName name="IDAr" localSheetId="76">#REF!</definedName>
    <definedName name="IDAr" localSheetId="77">#REF!</definedName>
    <definedName name="IDAr" localSheetId="78">#REF!</definedName>
    <definedName name="IDAr" localSheetId="79">#REF!</definedName>
    <definedName name="IDAr" localSheetId="8">#REF!</definedName>
    <definedName name="IDAr" localSheetId="9">#REF!</definedName>
    <definedName name="IDAr">#REF!</definedName>
    <definedName name="IESS" localSheetId="1">#REF!</definedName>
    <definedName name="IESS" localSheetId="10">#REF!</definedName>
    <definedName name="IESS" localSheetId="11">#REF!</definedName>
    <definedName name="IESS" localSheetId="12">#REF!</definedName>
    <definedName name="IESS" localSheetId="13">#REF!</definedName>
    <definedName name="IESS" localSheetId="15">#REF!</definedName>
    <definedName name="IESS" localSheetId="16">#REF!</definedName>
    <definedName name="IESS" localSheetId="2">#REF!</definedName>
    <definedName name="IESS" localSheetId="23">#REF!</definedName>
    <definedName name="IESS" localSheetId="24">#REF!</definedName>
    <definedName name="IESS" localSheetId="25">#REF!</definedName>
    <definedName name="IESS" localSheetId="26">#REF!</definedName>
    <definedName name="IESS" localSheetId="27">#REF!</definedName>
    <definedName name="IESS" localSheetId="28">#REF!</definedName>
    <definedName name="IESS" localSheetId="29">#REF!</definedName>
    <definedName name="IESS" localSheetId="3">#REF!</definedName>
    <definedName name="IESS" localSheetId="31">#REF!</definedName>
    <definedName name="IESS" localSheetId="32">#REF!</definedName>
    <definedName name="IESS" localSheetId="33">#REF!</definedName>
    <definedName name="IESS" localSheetId="34">#REF!</definedName>
    <definedName name="IESS" localSheetId="37">#REF!</definedName>
    <definedName name="IESS" localSheetId="41">#REF!</definedName>
    <definedName name="IESS" localSheetId="4">#REF!</definedName>
    <definedName name="IESS" localSheetId="45">#REF!</definedName>
    <definedName name="IESS" localSheetId="46">#REF!</definedName>
    <definedName name="IESS" localSheetId="47">#REF!</definedName>
    <definedName name="IESS" localSheetId="48">#REF!</definedName>
    <definedName name="IESS" localSheetId="49">#REF!</definedName>
    <definedName name="IESS" localSheetId="50">#REF!</definedName>
    <definedName name="IESS" localSheetId="5">#REF!</definedName>
    <definedName name="IESS" localSheetId="51">#REF!</definedName>
    <definedName name="IESS" localSheetId="52">#REF!</definedName>
    <definedName name="IESS" localSheetId="53">#REF!</definedName>
    <definedName name="IESS" localSheetId="54">#REF!</definedName>
    <definedName name="IESS" localSheetId="56">#REF!</definedName>
    <definedName name="IESS" localSheetId="57">#REF!</definedName>
    <definedName name="IESS" localSheetId="58">#REF!</definedName>
    <definedName name="IESS" localSheetId="59">#REF!</definedName>
    <definedName name="IESS" localSheetId="60">#REF!</definedName>
    <definedName name="IESS" localSheetId="61">#REF!</definedName>
    <definedName name="IESS" localSheetId="62">#REF!</definedName>
    <definedName name="IESS" localSheetId="63">#REF!</definedName>
    <definedName name="IESS" localSheetId="6">#REF!</definedName>
    <definedName name="IESS" localSheetId="64">#REF!</definedName>
    <definedName name="IESS" localSheetId="65">#REF!</definedName>
    <definedName name="IESS" localSheetId="66">#REF!</definedName>
    <definedName name="IESS" localSheetId="67">#REF!</definedName>
    <definedName name="IESS" localSheetId="68">#REF!</definedName>
    <definedName name="IESS" localSheetId="69">#REF!</definedName>
    <definedName name="IESS" localSheetId="71">#REF!</definedName>
    <definedName name="IESS" localSheetId="72">#REF!</definedName>
    <definedName name="IESS" localSheetId="73">#REF!</definedName>
    <definedName name="IESS" localSheetId="7">#REF!</definedName>
    <definedName name="IESS" localSheetId="74">#REF!</definedName>
    <definedName name="IESS" localSheetId="75">#REF!</definedName>
    <definedName name="IESS" localSheetId="76">#REF!</definedName>
    <definedName name="IESS" localSheetId="77">#REF!</definedName>
    <definedName name="IESS" localSheetId="78">#REF!</definedName>
    <definedName name="IESS" localSheetId="79">#REF!</definedName>
    <definedName name="IESS" localSheetId="8">#REF!</definedName>
    <definedName name="IESS" localSheetId="9">#REF!</definedName>
    <definedName name="IESS">#REF!</definedName>
    <definedName name="Ifad" localSheetId="5">[79]CIRRs!$C$65</definedName>
    <definedName name="Ifad" localSheetId="6">[79]CIRRs!$C$65</definedName>
    <definedName name="Ifad">[80]CIRRs!$C$65</definedName>
    <definedName name="IFEMREPRT" localSheetId="1">#REF!</definedName>
    <definedName name="IFEMREPRT" localSheetId="10">#REF!</definedName>
    <definedName name="IFEMREPRT" localSheetId="11">#REF!</definedName>
    <definedName name="IFEMREPRT" localSheetId="12">#REF!</definedName>
    <definedName name="IFEMREPRT" localSheetId="13">#REF!</definedName>
    <definedName name="IFEMREPRT" localSheetId="15">#REF!</definedName>
    <definedName name="IFEMREPRT" localSheetId="16">#REF!</definedName>
    <definedName name="IFEMREPRT" localSheetId="2">#REF!</definedName>
    <definedName name="IFEMREPRT" localSheetId="23">#REF!</definedName>
    <definedName name="IFEMREPRT" localSheetId="24">#REF!</definedName>
    <definedName name="IFEMREPRT" localSheetId="25">#REF!</definedName>
    <definedName name="IFEMREPRT" localSheetId="26">#REF!</definedName>
    <definedName name="IFEMREPRT" localSheetId="27">#REF!</definedName>
    <definedName name="IFEMREPRT" localSheetId="28">#REF!</definedName>
    <definedName name="IFEMREPRT" localSheetId="29">#REF!</definedName>
    <definedName name="IFEMREPRT" localSheetId="3">#REF!</definedName>
    <definedName name="IFEMREPRT" localSheetId="31">#REF!</definedName>
    <definedName name="IFEMREPRT" localSheetId="32">#REF!</definedName>
    <definedName name="IFEMREPRT" localSheetId="33">#REF!</definedName>
    <definedName name="IFEMREPRT" localSheetId="34">#REF!</definedName>
    <definedName name="IFEMREPRT" localSheetId="37">#REF!</definedName>
    <definedName name="IFEMREPRT" localSheetId="41">#REF!</definedName>
    <definedName name="IFEMREPRT" localSheetId="4">#REF!</definedName>
    <definedName name="IFEMREPRT" localSheetId="45">#REF!</definedName>
    <definedName name="IFEMREPRT" localSheetId="46">#REF!</definedName>
    <definedName name="IFEMREPRT" localSheetId="47">#REF!</definedName>
    <definedName name="IFEMREPRT" localSheetId="48">#REF!</definedName>
    <definedName name="IFEMREPRT" localSheetId="49">#REF!</definedName>
    <definedName name="IFEMREPRT" localSheetId="50">#REF!</definedName>
    <definedName name="IFEMREPRT" localSheetId="5">#REF!</definedName>
    <definedName name="IFEMREPRT" localSheetId="51">#REF!</definedName>
    <definedName name="IFEMREPRT" localSheetId="52">#REF!</definedName>
    <definedName name="IFEMREPRT" localSheetId="53">#REF!</definedName>
    <definedName name="IFEMREPRT" localSheetId="54">#REF!</definedName>
    <definedName name="IFEMREPRT" localSheetId="56">#REF!</definedName>
    <definedName name="IFEMREPRT" localSheetId="57">#REF!</definedName>
    <definedName name="IFEMREPRT" localSheetId="58">#REF!</definedName>
    <definedName name="IFEMREPRT" localSheetId="59">#REF!</definedName>
    <definedName name="IFEMREPRT" localSheetId="60">#REF!</definedName>
    <definedName name="IFEMREPRT" localSheetId="61">#REF!</definedName>
    <definedName name="IFEMREPRT" localSheetId="62">#REF!</definedName>
    <definedName name="IFEMREPRT" localSheetId="63">#REF!</definedName>
    <definedName name="IFEMREPRT" localSheetId="6">#REF!</definedName>
    <definedName name="IFEMREPRT" localSheetId="64">#REF!</definedName>
    <definedName name="IFEMREPRT" localSheetId="65">#REF!</definedName>
    <definedName name="IFEMREPRT" localSheetId="66">#REF!</definedName>
    <definedName name="IFEMREPRT" localSheetId="67">#REF!</definedName>
    <definedName name="IFEMREPRT" localSheetId="68">#REF!</definedName>
    <definedName name="IFEMREPRT" localSheetId="69">#REF!</definedName>
    <definedName name="IFEMREPRT" localSheetId="71">#REF!</definedName>
    <definedName name="IFEMREPRT" localSheetId="72">#REF!</definedName>
    <definedName name="IFEMREPRT" localSheetId="73">#REF!</definedName>
    <definedName name="IFEMREPRT" localSheetId="7">#REF!</definedName>
    <definedName name="IFEMREPRT" localSheetId="74">#REF!</definedName>
    <definedName name="IFEMREPRT" localSheetId="75">#REF!</definedName>
    <definedName name="IFEMREPRT" localSheetId="76">#REF!</definedName>
    <definedName name="IFEMREPRT" localSheetId="77">#REF!</definedName>
    <definedName name="IFEMREPRT" localSheetId="78">#REF!</definedName>
    <definedName name="IFEMREPRT" localSheetId="79">#REF!</definedName>
    <definedName name="IFEMREPRT" localSheetId="8">#REF!</definedName>
    <definedName name="IFEMREPRT" localSheetId="9">#REF!</definedName>
    <definedName name="IFEMREPRT">#REF!</definedName>
    <definedName name="ifs" localSheetId="1">[88]Zambia!#REF!</definedName>
    <definedName name="ifs" localSheetId="10">[88]Zambia!#REF!</definedName>
    <definedName name="ifs" localSheetId="11">[88]Zambia!#REF!</definedName>
    <definedName name="ifs" localSheetId="12">[88]Zambia!#REF!</definedName>
    <definedName name="ifs" localSheetId="13">[88]Zambia!#REF!</definedName>
    <definedName name="ifs" localSheetId="15">[88]Zambia!#REF!</definedName>
    <definedName name="ifs" localSheetId="16">[88]Zambia!#REF!</definedName>
    <definedName name="ifs" localSheetId="2">[88]Zambia!#REF!</definedName>
    <definedName name="ifs" localSheetId="24">[88]Zambia!#REF!</definedName>
    <definedName name="ifs" localSheetId="25">[88]Zambia!#REF!</definedName>
    <definedName name="ifs" localSheetId="26">[88]Zambia!#REF!</definedName>
    <definedName name="ifs" localSheetId="27">[88]Zambia!#REF!</definedName>
    <definedName name="ifs" localSheetId="28">[88]Zambia!#REF!</definedName>
    <definedName name="ifs" localSheetId="29">[88]Zambia!#REF!</definedName>
    <definedName name="ifs" localSheetId="3">[88]Zambia!#REF!</definedName>
    <definedName name="ifs" localSheetId="31">[88]Zambia!#REF!</definedName>
    <definedName name="ifs" localSheetId="32">[88]Zambia!#REF!</definedName>
    <definedName name="ifs" localSheetId="33">[88]Zambia!#REF!</definedName>
    <definedName name="ifs" localSheetId="34">[88]Zambia!#REF!</definedName>
    <definedName name="ifs" localSheetId="37">[88]Zambia!#REF!</definedName>
    <definedName name="ifs" localSheetId="41">[88]Zambia!#REF!</definedName>
    <definedName name="ifs" localSheetId="4">[88]Zambia!#REF!</definedName>
    <definedName name="ifs" localSheetId="45">[88]Zambia!#REF!</definedName>
    <definedName name="ifs" localSheetId="46">[88]Zambia!#REF!</definedName>
    <definedName name="ifs" localSheetId="47">[88]Zambia!#REF!</definedName>
    <definedName name="ifs" localSheetId="48">[88]Zambia!#REF!</definedName>
    <definedName name="ifs" localSheetId="49">[88]Zambia!#REF!</definedName>
    <definedName name="ifs" localSheetId="50">[88]Zambia!#REF!</definedName>
    <definedName name="ifs" localSheetId="5">[89]Zambia!#REF!</definedName>
    <definedName name="ifs" localSheetId="51">[88]Zambia!#REF!</definedName>
    <definedName name="ifs" localSheetId="52">[88]Zambia!#REF!</definedName>
    <definedName name="ifs" localSheetId="53">[88]Zambia!#REF!</definedName>
    <definedName name="ifs" localSheetId="54">[88]Zambia!#REF!</definedName>
    <definedName name="ifs" localSheetId="56">[88]Zambia!#REF!</definedName>
    <definedName name="ifs" localSheetId="57">[88]Zambia!#REF!</definedName>
    <definedName name="ifs" localSheetId="58">[88]Zambia!#REF!</definedName>
    <definedName name="ifs" localSheetId="59">[88]Zambia!#REF!</definedName>
    <definedName name="ifs" localSheetId="60">[88]Zambia!#REF!</definedName>
    <definedName name="ifs" localSheetId="61">[88]Zambia!#REF!</definedName>
    <definedName name="ifs" localSheetId="62">[88]Zambia!#REF!</definedName>
    <definedName name="ifs" localSheetId="63">[88]Zambia!#REF!</definedName>
    <definedName name="ifs" localSheetId="6">[90]Zambia!#REF!</definedName>
    <definedName name="ifs" localSheetId="64">[88]Zambia!#REF!</definedName>
    <definedName name="ifs" localSheetId="65">[88]Zambia!#REF!</definedName>
    <definedName name="ifs" localSheetId="66">[88]Zambia!#REF!</definedName>
    <definedName name="ifs" localSheetId="67">[88]Zambia!#REF!</definedName>
    <definedName name="ifs" localSheetId="68">[88]Zambia!#REF!</definedName>
    <definedName name="ifs" localSheetId="69">[88]Zambia!#REF!</definedName>
    <definedName name="ifs" localSheetId="71">[88]Zambia!#REF!</definedName>
    <definedName name="ifs" localSheetId="72">[88]Zambia!#REF!</definedName>
    <definedName name="ifs" localSheetId="73">[88]Zambia!#REF!</definedName>
    <definedName name="ifs" localSheetId="7">[88]Zambia!#REF!</definedName>
    <definedName name="ifs" localSheetId="74">[88]Zambia!#REF!</definedName>
    <definedName name="ifs" localSheetId="75">[88]Zambia!#REF!</definedName>
    <definedName name="ifs" localSheetId="76">[88]Zambia!#REF!</definedName>
    <definedName name="ifs" localSheetId="77">[88]Zambia!#REF!</definedName>
    <definedName name="ifs" localSheetId="78">[88]Zambia!#REF!</definedName>
    <definedName name="ifs" localSheetId="79">[88]Zambia!#REF!</definedName>
    <definedName name="ifs" localSheetId="8">[88]Zambia!#REF!</definedName>
    <definedName name="ifs" localSheetId="9">[88]Zambia!#REF!</definedName>
    <definedName name="ifs">[88]Zambia!#REF!</definedName>
    <definedName name="II" localSheetId="1">#REF!</definedName>
    <definedName name="II" localSheetId="10">#REF!</definedName>
    <definedName name="II" localSheetId="11">#REF!</definedName>
    <definedName name="II" localSheetId="12">#REF!</definedName>
    <definedName name="II" localSheetId="13">#REF!</definedName>
    <definedName name="II" localSheetId="15">#REF!</definedName>
    <definedName name="II" localSheetId="16">#REF!</definedName>
    <definedName name="II" localSheetId="2">#REF!</definedName>
    <definedName name="II" localSheetId="23">#REF!</definedName>
    <definedName name="II" localSheetId="24">#REF!</definedName>
    <definedName name="II" localSheetId="25">#REF!</definedName>
    <definedName name="II" localSheetId="26">#REF!</definedName>
    <definedName name="II" localSheetId="27">#REF!</definedName>
    <definedName name="II" localSheetId="28">#REF!</definedName>
    <definedName name="II" localSheetId="29">#REF!</definedName>
    <definedName name="II" localSheetId="3">#REF!</definedName>
    <definedName name="II" localSheetId="31">#REF!</definedName>
    <definedName name="II" localSheetId="32">#REF!</definedName>
    <definedName name="II" localSheetId="33">#REF!</definedName>
    <definedName name="II" localSheetId="34">#REF!</definedName>
    <definedName name="II" localSheetId="37">#REF!</definedName>
    <definedName name="II" localSheetId="41">#REF!</definedName>
    <definedName name="II" localSheetId="4">#REF!</definedName>
    <definedName name="II" localSheetId="45">#REF!</definedName>
    <definedName name="II" localSheetId="46">#REF!</definedName>
    <definedName name="II" localSheetId="47">#REF!</definedName>
    <definedName name="II" localSheetId="48">#REF!</definedName>
    <definedName name="II" localSheetId="49">#REF!</definedName>
    <definedName name="II" localSheetId="50">#REF!</definedName>
    <definedName name="II" localSheetId="5">#REF!</definedName>
    <definedName name="II" localSheetId="51">#REF!</definedName>
    <definedName name="II" localSheetId="52">#REF!</definedName>
    <definedName name="II" localSheetId="53">#REF!</definedName>
    <definedName name="II" localSheetId="54">#REF!</definedName>
    <definedName name="II" localSheetId="56">#REF!</definedName>
    <definedName name="II" localSheetId="57">#REF!</definedName>
    <definedName name="II" localSheetId="58">#REF!</definedName>
    <definedName name="II" localSheetId="59">#REF!</definedName>
    <definedName name="II" localSheetId="60">#REF!</definedName>
    <definedName name="II" localSheetId="61">#REF!</definedName>
    <definedName name="II" localSheetId="62">#REF!</definedName>
    <definedName name="II" localSheetId="63">#REF!</definedName>
    <definedName name="II" localSheetId="6">#REF!</definedName>
    <definedName name="II" localSheetId="64">#REF!</definedName>
    <definedName name="II" localSheetId="65">#REF!</definedName>
    <definedName name="II" localSheetId="66">#REF!</definedName>
    <definedName name="II" localSheetId="67">#REF!</definedName>
    <definedName name="II" localSheetId="68">#REF!</definedName>
    <definedName name="II" localSheetId="69">#REF!</definedName>
    <definedName name="II" localSheetId="71">#REF!</definedName>
    <definedName name="II" localSheetId="72">#REF!</definedName>
    <definedName name="II" localSheetId="73">#REF!</definedName>
    <definedName name="II" localSheetId="7">#REF!</definedName>
    <definedName name="II" localSheetId="74">#REF!</definedName>
    <definedName name="II" localSheetId="75">#REF!</definedName>
    <definedName name="II" localSheetId="76">#REF!</definedName>
    <definedName name="II" localSheetId="77">#REF!</definedName>
    <definedName name="II" localSheetId="78">#REF!</definedName>
    <definedName name="II" localSheetId="79">#REF!</definedName>
    <definedName name="II" localSheetId="8">#REF!</definedName>
    <definedName name="II" localSheetId="9">#REF!</definedName>
    <definedName name="II">#REF!</definedName>
    <definedName name="II.2" localSheetId="1">#REF!</definedName>
    <definedName name="II.2" localSheetId="10">#REF!</definedName>
    <definedName name="II.2" localSheetId="11">#REF!</definedName>
    <definedName name="II.2" localSheetId="12">#REF!</definedName>
    <definedName name="II.2" localSheetId="13">#REF!</definedName>
    <definedName name="II.2" localSheetId="15">#REF!</definedName>
    <definedName name="II.2" localSheetId="16">#REF!</definedName>
    <definedName name="II.2" localSheetId="2">#REF!</definedName>
    <definedName name="II.2" localSheetId="23">#REF!</definedName>
    <definedName name="II.2" localSheetId="24">#REF!</definedName>
    <definedName name="II.2" localSheetId="25">#REF!</definedName>
    <definedName name="II.2" localSheetId="26">#REF!</definedName>
    <definedName name="II.2" localSheetId="27">#REF!</definedName>
    <definedName name="II.2" localSheetId="28">#REF!</definedName>
    <definedName name="II.2" localSheetId="29">#REF!</definedName>
    <definedName name="II.2" localSheetId="3">#REF!</definedName>
    <definedName name="II.2" localSheetId="31">#REF!</definedName>
    <definedName name="II.2" localSheetId="32">#REF!</definedName>
    <definedName name="II.2" localSheetId="33">#REF!</definedName>
    <definedName name="II.2" localSheetId="34">#REF!</definedName>
    <definedName name="II.2" localSheetId="37">#REF!</definedName>
    <definedName name="II.2" localSheetId="41">#REF!</definedName>
    <definedName name="II.2" localSheetId="4">#REF!</definedName>
    <definedName name="II.2" localSheetId="45">#REF!</definedName>
    <definedName name="II.2" localSheetId="46">#REF!</definedName>
    <definedName name="II.2" localSheetId="47">#REF!</definedName>
    <definedName name="II.2" localSheetId="48">#REF!</definedName>
    <definedName name="II.2" localSheetId="49">#REF!</definedName>
    <definedName name="II.2" localSheetId="50">#REF!</definedName>
    <definedName name="II.2" localSheetId="5">#REF!</definedName>
    <definedName name="II.2" localSheetId="51">#REF!</definedName>
    <definedName name="II.2" localSheetId="52">#REF!</definedName>
    <definedName name="II.2" localSheetId="53">#REF!</definedName>
    <definedName name="II.2" localSheetId="54">#REF!</definedName>
    <definedName name="II.2" localSheetId="56">#REF!</definedName>
    <definedName name="II.2" localSheetId="57">#REF!</definedName>
    <definedName name="II.2" localSheetId="58">#REF!</definedName>
    <definedName name="II.2" localSheetId="59">#REF!</definedName>
    <definedName name="II.2" localSheetId="60">#REF!</definedName>
    <definedName name="II.2" localSheetId="61">#REF!</definedName>
    <definedName name="II.2" localSheetId="62">#REF!</definedName>
    <definedName name="II.2" localSheetId="63">#REF!</definedName>
    <definedName name="II.2" localSheetId="6">#REF!</definedName>
    <definedName name="II.2" localSheetId="64">#REF!</definedName>
    <definedName name="II.2" localSheetId="65">#REF!</definedName>
    <definedName name="II.2" localSheetId="66">#REF!</definedName>
    <definedName name="II.2" localSheetId="67">#REF!</definedName>
    <definedName name="II.2" localSheetId="68">#REF!</definedName>
    <definedName name="II.2" localSheetId="69">#REF!</definedName>
    <definedName name="II.2" localSheetId="71">#REF!</definedName>
    <definedName name="II.2" localSheetId="72">#REF!</definedName>
    <definedName name="II.2" localSheetId="73">#REF!</definedName>
    <definedName name="II.2" localSheetId="7">#REF!</definedName>
    <definedName name="II.2" localSheetId="74">#REF!</definedName>
    <definedName name="II.2" localSheetId="75">#REF!</definedName>
    <definedName name="II.2" localSheetId="76">#REF!</definedName>
    <definedName name="II.2" localSheetId="77">#REF!</definedName>
    <definedName name="II.2" localSheetId="78">#REF!</definedName>
    <definedName name="II.2" localSheetId="79">#REF!</definedName>
    <definedName name="II.2" localSheetId="8">#REF!</definedName>
    <definedName name="II.2" localSheetId="9">#REF!</definedName>
    <definedName name="II.2">#REF!</definedName>
    <definedName name="III" localSheetId="1">#REF!</definedName>
    <definedName name="III" localSheetId="10">#REF!</definedName>
    <definedName name="III" localSheetId="11">#REF!</definedName>
    <definedName name="III" localSheetId="12">#REF!</definedName>
    <definedName name="III" localSheetId="13">#REF!</definedName>
    <definedName name="III" localSheetId="15">#REF!</definedName>
    <definedName name="III" localSheetId="16">#REF!</definedName>
    <definedName name="III" localSheetId="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28">#REF!</definedName>
    <definedName name="III" localSheetId="29">#REF!</definedName>
    <definedName name="III" localSheetId="3">#REF!</definedName>
    <definedName name="III" localSheetId="31">#REF!</definedName>
    <definedName name="III" localSheetId="32">#REF!</definedName>
    <definedName name="III" localSheetId="33">#REF!</definedName>
    <definedName name="III" localSheetId="34">#REF!</definedName>
    <definedName name="III" localSheetId="37">#REF!</definedName>
    <definedName name="III" localSheetId="41">#REF!</definedName>
    <definedName name="III" localSheetId="4">#REF!</definedName>
    <definedName name="III" localSheetId="45">#REF!</definedName>
    <definedName name="III" localSheetId="46">#REF!</definedName>
    <definedName name="III" localSheetId="47">#REF!</definedName>
    <definedName name="III" localSheetId="48">#REF!</definedName>
    <definedName name="III" localSheetId="49">#REF!</definedName>
    <definedName name="III" localSheetId="50">#REF!</definedName>
    <definedName name="III" localSheetId="5">#REF!</definedName>
    <definedName name="III" localSheetId="51">#REF!</definedName>
    <definedName name="III" localSheetId="52">#REF!</definedName>
    <definedName name="III" localSheetId="53">#REF!</definedName>
    <definedName name="III" localSheetId="54">#REF!</definedName>
    <definedName name="III" localSheetId="56">#REF!</definedName>
    <definedName name="III" localSheetId="57">#REF!</definedName>
    <definedName name="III" localSheetId="58">#REF!</definedName>
    <definedName name="III" localSheetId="59">#REF!</definedName>
    <definedName name="III" localSheetId="60">#REF!</definedName>
    <definedName name="III" localSheetId="61">#REF!</definedName>
    <definedName name="III" localSheetId="62">#REF!</definedName>
    <definedName name="III" localSheetId="63">#REF!</definedName>
    <definedName name="III" localSheetId="6">#REF!</definedName>
    <definedName name="III" localSheetId="64">#REF!</definedName>
    <definedName name="III" localSheetId="65">#REF!</definedName>
    <definedName name="III" localSheetId="66">#REF!</definedName>
    <definedName name="III" localSheetId="67">#REF!</definedName>
    <definedName name="III" localSheetId="68">#REF!</definedName>
    <definedName name="III" localSheetId="69">#REF!</definedName>
    <definedName name="III" localSheetId="71">#REF!</definedName>
    <definedName name="III" localSheetId="72">#REF!</definedName>
    <definedName name="III" localSheetId="73">#REF!</definedName>
    <definedName name="III" localSheetId="7">#REF!</definedName>
    <definedName name="III" localSheetId="74">#REF!</definedName>
    <definedName name="III" localSheetId="75">#REF!</definedName>
    <definedName name="III" localSheetId="76">#REF!</definedName>
    <definedName name="III" localSheetId="77">#REF!</definedName>
    <definedName name="III" localSheetId="78">#REF!</definedName>
    <definedName name="III" localSheetId="79">#REF!</definedName>
    <definedName name="III" localSheetId="8">#REF!</definedName>
    <definedName name="III" localSheetId="9">#REF!</definedName>
    <definedName name="III">#REF!</definedName>
    <definedName name="iii.15a" localSheetId="1">#REF!</definedName>
    <definedName name="iii.15a" localSheetId="11">#REF!</definedName>
    <definedName name="iii.15a" localSheetId="12">#REF!</definedName>
    <definedName name="iii.15a" localSheetId="13">#REF!</definedName>
    <definedName name="iii.15a" localSheetId="23">#REF!</definedName>
    <definedName name="iii.15a" localSheetId="24">#REF!</definedName>
    <definedName name="iii.15a" localSheetId="26">#REF!</definedName>
    <definedName name="iii.15a" localSheetId="28">#REF!</definedName>
    <definedName name="iii.15a" localSheetId="29">#REF!</definedName>
    <definedName name="iii.15a" localSheetId="31">#REF!</definedName>
    <definedName name="iii.15a" localSheetId="41">#REF!</definedName>
    <definedName name="iii.15a" localSheetId="4">#REF!</definedName>
    <definedName name="iii.15a" localSheetId="46">#REF!</definedName>
    <definedName name="iii.15a" localSheetId="47">#REF!</definedName>
    <definedName name="iii.15a" localSheetId="48">#REF!</definedName>
    <definedName name="iii.15a" localSheetId="49">#REF!</definedName>
    <definedName name="iii.15a" localSheetId="50">#REF!</definedName>
    <definedName name="iii.15a" localSheetId="51">#REF!</definedName>
    <definedName name="iii.15a" localSheetId="53">#REF!</definedName>
    <definedName name="iii.15a" localSheetId="54">#REF!</definedName>
    <definedName name="iii.15a" localSheetId="56">#REF!</definedName>
    <definedName name="iii.15a" localSheetId="57">#REF!</definedName>
    <definedName name="iii.15a" localSheetId="58">#REF!</definedName>
    <definedName name="iii.15a" localSheetId="60">#REF!</definedName>
    <definedName name="iii.15a" localSheetId="61">#REF!</definedName>
    <definedName name="iii.15a" localSheetId="62">#REF!</definedName>
    <definedName name="iii.15a" localSheetId="63">#REF!</definedName>
    <definedName name="iii.15a" localSheetId="64">#REF!</definedName>
    <definedName name="iii.15a" localSheetId="66">#REF!</definedName>
    <definedName name="iii.15a" localSheetId="67">#REF!</definedName>
    <definedName name="iii.15a" localSheetId="68">#REF!</definedName>
    <definedName name="iii.15a" localSheetId="69">#REF!</definedName>
    <definedName name="iii.15a" localSheetId="71">#REF!</definedName>
    <definedName name="iii.15a" localSheetId="72">#REF!</definedName>
    <definedName name="iii.15a" localSheetId="73">#REF!</definedName>
    <definedName name="iii.15a">#REF!</definedName>
    <definedName name="IM" localSheetId="1">#REF!</definedName>
    <definedName name="IM" localSheetId="11">#REF!</definedName>
    <definedName name="IM" localSheetId="12">#REF!</definedName>
    <definedName name="IM" localSheetId="13">#REF!</definedName>
    <definedName name="IM" localSheetId="23">#REF!</definedName>
    <definedName name="IM" localSheetId="24">#REF!</definedName>
    <definedName name="IM" localSheetId="26">#REF!</definedName>
    <definedName name="IM" localSheetId="28">#REF!</definedName>
    <definedName name="IM" localSheetId="29">#REF!</definedName>
    <definedName name="IM" localSheetId="31">#REF!</definedName>
    <definedName name="IM" localSheetId="41">#REF!</definedName>
    <definedName name="IM" localSheetId="4">#REF!</definedName>
    <definedName name="IM" localSheetId="46">#REF!</definedName>
    <definedName name="IM" localSheetId="47">#REF!</definedName>
    <definedName name="IM" localSheetId="48">#REF!</definedName>
    <definedName name="IM" localSheetId="49">#REF!</definedName>
    <definedName name="IM" localSheetId="50">#REF!</definedName>
    <definedName name="IM" localSheetId="51">#REF!</definedName>
    <definedName name="IM" localSheetId="53">#REF!</definedName>
    <definedName name="IM" localSheetId="54">#REF!</definedName>
    <definedName name="IM" localSheetId="56">#REF!</definedName>
    <definedName name="IM" localSheetId="57">#REF!</definedName>
    <definedName name="IM" localSheetId="58">#REF!</definedName>
    <definedName name="IM" localSheetId="60">#REF!</definedName>
    <definedName name="IM" localSheetId="61">#REF!</definedName>
    <definedName name="IM" localSheetId="62">#REF!</definedName>
    <definedName name="IM" localSheetId="63">#REF!</definedName>
    <definedName name="IM" localSheetId="64">#REF!</definedName>
    <definedName name="IM" localSheetId="66">#REF!</definedName>
    <definedName name="IM" localSheetId="67">#REF!</definedName>
    <definedName name="IM" localSheetId="68">#REF!</definedName>
    <definedName name="IM" localSheetId="69">#REF!</definedName>
    <definedName name="IM" localSheetId="71">#REF!</definedName>
    <definedName name="IM" localSheetId="72">#REF!</definedName>
    <definedName name="IM" localSheetId="73">#REF!</definedName>
    <definedName name="IM">#REF!</definedName>
    <definedName name="ima" localSheetId="1">#REF!</definedName>
    <definedName name="ima" localSheetId="11">#REF!</definedName>
    <definedName name="ima" localSheetId="12">#REF!</definedName>
    <definedName name="ima" localSheetId="13">#REF!</definedName>
    <definedName name="ima" localSheetId="23">#REF!</definedName>
    <definedName name="ima" localSheetId="24">#REF!</definedName>
    <definedName name="ima" localSheetId="26">#REF!</definedName>
    <definedName name="ima" localSheetId="28">#REF!</definedName>
    <definedName name="ima" localSheetId="29">#REF!</definedName>
    <definedName name="ima" localSheetId="31">#REF!</definedName>
    <definedName name="ima" localSheetId="41">#REF!</definedName>
    <definedName name="ima" localSheetId="4">#REF!</definedName>
    <definedName name="ima" localSheetId="46">#REF!</definedName>
    <definedName name="ima" localSheetId="47">#REF!</definedName>
    <definedName name="ima" localSheetId="48">#REF!</definedName>
    <definedName name="ima" localSheetId="49">#REF!</definedName>
    <definedName name="ima" localSheetId="50">#REF!</definedName>
    <definedName name="ima" localSheetId="51">#REF!</definedName>
    <definedName name="ima" localSheetId="53">#REF!</definedName>
    <definedName name="ima" localSheetId="54">#REF!</definedName>
    <definedName name="ima" localSheetId="56">#REF!</definedName>
    <definedName name="ima" localSheetId="57">#REF!</definedName>
    <definedName name="ima" localSheetId="58">#REF!</definedName>
    <definedName name="ima" localSheetId="60">#REF!</definedName>
    <definedName name="ima" localSheetId="61">#REF!</definedName>
    <definedName name="ima" localSheetId="62">#REF!</definedName>
    <definedName name="ima" localSheetId="63">#REF!</definedName>
    <definedName name="ima" localSheetId="64">#REF!</definedName>
    <definedName name="ima" localSheetId="66">#REF!</definedName>
    <definedName name="ima" localSheetId="67">#REF!</definedName>
    <definedName name="ima" localSheetId="68">#REF!</definedName>
    <definedName name="ima" localSheetId="69">#REF!</definedName>
    <definedName name="ima" localSheetId="71">#REF!</definedName>
    <definedName name="ima" localSheetId="72">#REF!</definedName>
    <definedName name="ima" localSheetId="73">#REF!</definedName>
    <definedName name="ima">#REF!</definedName>
    <definedName name="IMF" localSheetId="1">#REF!</definedName>
    <definedName name="IMF" localSheetId="11">#REF!</definedName>
    <definedName name="IMF" localSheetId="12">#REF!</definedName>
    <definedName name="IMF" localSheetId="13">#REF!</definedName>
    <definedName name="IMF" localSheetId="23">#REF!</definedName>
    <definedName name="IMF" localSheetId="24">#REF!</definedName>
    <definedName name="IMF" localSheetId="26">#REF!</definedName>
    <definedName name="IMF" localSheetId="28">#REF!</definedName>
    <definedName name="IMF" localSheetId="29">#REF!</definedName>
    <definedName name="IMF" localSheetId="31">#REF!</definedName>
    <definedName name="IMF" localSheetId="41">#REF!</definedName>
    <definedName name="IMF" localSheetId="4">#REF!</definedName>
    <definedName name="IMF" localSheetId="46">#REF!</definedName>
    <definedName name="IMF" localSheetId="47">#REF!</definedName>
    <definedName name="IMF" localSheetId="48">#REF!</definedName>
    <definedName name="IMF" localSheetId="49">#REF!</definedName>
    <definedName name="IMF" localSheetId="50">#REF!</definedName>
    <definedName name="IMF" localSheetId="51">#REF!</definedName>
    <definedName name="IMF" localSheetId="53">#REF!</definedName>
    <definedName name="IMF" localSheetId="54">#REF!</definedName>
    <definedName name="IMF" localSheetId="56">#REF!</definedName>
    <definedName name="IMF" localSheetId="57">#REF!</definedName>
    <definedName name="IMF" localSheetId="58">#REF!</definedName>
    <definedName name="IMF" localSheetId="60">#REF!</definedName>
    <definedName name="IMF" localSheetId="61">#REF!</definedName>
    <definedName name="IMF" localSheetId="62">#REF!</definedName>
    <definedName name="IMF" localSheetId="63">#REF!</definedName>
    <definedName name="IMF" localSheetId="64">#REF!</definedName>
    <definedName name="IMF" localSheetId="66">#REF!</definedName>
    <definedName name="IMF" localSheetId="67">#REF!</definedName>
    <definedName name="IMF" localSheetId="68">#REF!</definedName>
    <definedName name="IMF" localSheetId="69">#REF!</definedName>
    <definedName name="IMF" localSheetId="71">#REF!</definedName>
    <definedName name="IMF" localSheetId="72">#REF!</definedName>
    <definedName name="IMF" localSheetId="73">#REF!</definedName>
    <definedName name="IMF">#REF!</definedName>
    <definedName name="IMFtable" localSheetId="1">#REF!</definedName>
    <definedName name="IMFtable" localSheetId="11">#REF!</definedName>
    <definedName name="IMFtable" localSheetId="12">#REF!</definedName>
    <definedName name="IMFtable" localSheetId="13">#REF!</definedName>
    <definedName name="IMFtable" localSheetId="23">#REF!</definedName>
    <definedName name="IMFtable" localSheetId="24">#REF!</definedName>
    <definedName name="IMFtable" localSheetId="26">#REF!</definedName>
    <definedName name="IMFtable" localSheetId="28">#REF!</definedName>
    <definedName name="IMFtable" localSheetId="29">#REF!</definedName>
    <definedName name="IMFtable" localSheetId="31">#REF!</definedName>
    <definedName name="IMFtable" localSheetId="41">#REF!</definedName>
    <definedName name="IMFtable" localSheetId="4">#REF!</definedName>
    <definedName name="IMFtable" localSheetId="46">#REF!</definedName>
    <definedName name="IMFtable" localSheetId="47">#REF!</definedName>
    <definedName name="IMFtable" localSheetId="48">#REF!</definedName>
    <definedName name="IMFtable" localSheetId="49">#REF!</definedName>
    <definedName name="IMFtable" localSheetId="50">#REF!</definedName>
    <definedName name="IMFtable" localSheetId="51">#REF!</definedName>
    <definedName name="IMFtable" localSheetId="53">#REF!</definedName>
    <definedName name="IMFtable" localSheetId="54">#REF!</definedName>
    <definedName name="IMFtable" localSheetId="56">#REF!</definedName>
    <definedName name="IMFtable" localSheetId="57">#REF!</definedName>
    <definedName name="IMFtable" localSheetId="58">#REF!</definedName>
    <definedName name="IMFtable" localSheetId="60">#REF!</definedName>
    <definedName name="IMFtable" localSheetId="61">#REF!</definedName>
    <definedName name="IMFtable" localSheetId="62">#REF!</definedName>
    <definedName name="IMFtable" localSheetId="63">#REF!</definedName>
    <definedName name="IMFtable" localSheetId="64">#REF!</definedName>
    <definedName name="IMFtable" localSheetId="66">#REF!</definedName>
    <definedName name="IMFtable" localSheetId="67">#REF!</definedName>
    <definedName name="IMFtable" localSheetId="68">#REF!</definedName>
    <definedName name="IMFtable" localSheetId="69">#REF!</definedName>
    <definedName name="IMFtable" localSheetId="71">#REF!</definedName>
    <definedName name="IMFtable" localSheetId="72">#REF!</definedName>
    <definedName name="IMFtable" localSheetId="73">#REF!</definedName>
    <definedName name="IMFtable">#REF!</definedName>
    <definedName name="impact" localSheetId="5">[238]Impact!$A$60:$AQ$81</definedName>
    <definedName name="impact" localSheetId="6">[239]Impact!$A$60:$AQ$81</definedName>
    <definedName name="impact">[240]Impact!$A$60:$AQ$81</definedName>
    <definedName name="IMPORTS" localSheetId="1">[94]T1!#REF!</definedName>
    <definedName name="IMPORTS" localSheetId="10">[94]T1!#REF!</definedName>
    <definedName name="IMPORTS" localSheetId="11">[94]T1!#REF!</definedName>
    <definedName name="IMPORTS" localSheetId="12">[94]T1!#REF!</definedName>
    <definedName name="IMPORTS" localSheetId="13">[94]T1!#REF!</definedName>
    <definedName name="IMPORTS" localSheetId="2">[94]T1!#REF!</definedName>
    <definedName name="IMPORTS" localSheetId="25">[94]T1!#REF!</definedName>
    <definedName name="IMPORTS" localSheetId="26">[94]T1!#REF!</definedName>
    <definedName name="IMPORTS" localSheetId="27">[94]T1!#REF!</definedName>
    <definedName name="IMPORTS" localSheetId="28">[94]T1!#REF!</definedName>
    <definedName name="IMPORTS" localSheetId="29">[94]T1!#REF!</definedName>
    <definedName name="IMPORTS" localSheetId="3">[94]T1!#REF!</definedName>
    <definedName name="IMPORTS" localSheetId="31">[94]T1!#REF!</definedName>
    <definedName name="IMPORTS" localSheetId="32">[94]T1!#REF!</definedName>
    <definedName name="IMPORTS" localSheetId="33">[94]T1!#REF!</definedName>
    <definedName name="IMPORTS" localSheetId="34">[94]T1!#REF!</definedName>
    <definedName name="IMPORTS" localSheetId="37">[94]T1!#REF!</definedName>
    <definedName name="IMPORTS" localSheetId="41">[94]T1!#REF!</definedName>
    <definedName name="IMPORTS" localSheetId="4">[94]T1!#REF!</definedName>
    <definedName name="IMPORTS" localSheetId="45">[94]T1!#REF!</definedName>
    <definedName name="IMPORTS" localSheetId="46">[94]T1!#REF!</definedName>
    <definedName name="IMPORTS" localSheetId="47">[94]T1!#REF!</definedName>
    <definedName name="IMPORTS" localSheetId="48">[94]T1!#REF!</definedName>
    <definedName name="IMPORTS" localSheetId="49">[94]T1!#REF!</definedName>
    <definedName name="IMPORTS" localSheetId="50">[94]T1!#REF!</definedName>
    <definedName name="IMPORTS" localSheetId="5">[95]T1!#REF!</definedName>
    <definedName name="IMPORTS" localSheetId="51">[94]T1!#REF!</definedName>
    <definedName name="IMPORTS" localSheetId="52">[94]T1!#REF!</definedName>
    <definedName name="IMPORTS" localSheetId="53">[94]T1!#REF!</definedName>
    <definedName name="IMPORTS" localSheetId="54">[94]T1!#REF!</definedName>
    <definedName name="IMPORTS" localSheetId="56">[94]T1!#REF!</definedName>
    <definedName name="IMPORTS" localSheetId="57">[94]T1!#REF!</definedName>
    <definedName name="IMPORTS" localSheetId="58">[94]T1!#REF!</definedName>
    <definedName name="IMPORTS" localSheetId="59">[94]T1!#REF!</definedName>
    <definedName name="IMPORTS" localSheetId="60">[94]T1!#REF!</definedName>
    <definedName name="IMPORTS" localSheetId="61">[94]T1!#REF!</definedName>
    <definedName name="IMPORTS" localSheetId="62">[94]T1!#REF!</definedName>
    <definedName name="IMPORTS" localSheetId="63">[94]T1!#REF!</definedName>
    <definedName name="IMPORTS" localSheetId="6">[96]T1!#REF!</definedName>
    <definedName name="IMPORTS" localSheetId="64">[94]T1!#REF!</definedName>
    <definedName name="IMPORTS" localSheetId="65">[94]T1!#REF!</definedName>
    <definedName name="IMPORTS" localSheetId="66">[94]T1!#REF!</definedName>
    <definedName name="IMPORTS" localSheetId="67">[94]T1!#REF!</definedName>
    <definedName name="IMPORTS" localSheetId="68">[94]T1!#REF!</definedName>
    <definedName name="IMPORTS" localSheetId="69">[94]T1!#REF!</definedName>
    <definedName name="IMPORTS" localSheetId="71">[94]T1!#REF!</definedName>
    <definedName name="IMPORTS" localSheetId="72">[94]T1!#REF!</definedName>
    <definedName name="IMPORTS" localSheetId="73">[94]T1!#REF!</definedName>
    <definedName name="IMPORTS" localSheetId="7">[94]T1!#REF!</definedName>
    <definedName name="IMPORTS" localSheetId="74">[94]T1!#REF!</definedName>
    <definedName name="IMPORTS" localSheetId="75">[94]T1!#REF!</definedName>
    <definedName name="IMPORTS" localSheetId="76">[94]T1!#REF!</definedName>
    <definedName name="IMPORTS" localSheetId="77">[94]T1!#REF!</definedName>
    <definedName name="IMPORTS" localSheetId="78">[94]T1!#REF!</definedName>
    <definedName name="IMPORTS" localSheetId="79">[94]T1!#REF!</definedName>
    <definedName name="IMPORTS" localSheetId="8">[94]T1!#REF!</definedName>
    <definedName name="IMPORTS" localSheetId="9">[94]T1!#REF!</definedName>
    <definedName name="IMPORTS">[94]T1!#REF!</definedName>
    <definedName name="INBP" localSheetId="1">#REF!</definedName>
    <definedName name="INBP" localSheetId="10">#REF!</definedName>
    <definedName name="INBP" localSheetId="11">#REF!</definedName>
    <definedName name="INBP" localSheetId="12">#REF!</definedName>
    <definedName name="INBP" localSheetId="13">#REF!</definedName>
    <definedName name="INBP" localSheetId="15">#REF!</definedName>
    <definedName name="INBP" localSheetId="16">#REF!</definedName>
    <definedName name="INBP" localSheetId="2">#REF!</definedName>
    <definedName name="INBP" localSheetId="23">#REF!</definedName>
    <definedName name="INBP" localSheetId="24">#REF!</definedName>
    <definedName name="INBP" localSheetId="25">#REF!</definedName>
    <definedName name="INBP" localSheetId="26">#REF!</definedName>
    <definedName name="INBP" localSheetId="27">#REF!</definedName>
    <definedName name="INBP" localSheetId="28">#REF!</definedName>
    <definedName name="INBP" localSheetId="29">#REF!</definedName>
    <definedName name="INBP" localSheetId="3">#REF!</definedName>
    <definedName name="INBP" localSheetId="31">#REF!</definedName>
    <definedName name="INBP" localSheetId="32">#REF!</definedName>
    <definedName name="INBP" localSheetId="33">#REF!</definedName>
    <definedName name="INBP" localSheetId="34">#REF!</definedName>
    <definedName name="INBP" localSheetId="37">#REF!</definedName>
    <definedName name="INBP" localSheetId="41">#REF!</definedName>
    <definedName name="INBP" localSheetId="4">#REF!</definedName>
    <definedName name="INBP" localSheetId="45">#REF!</definedName>
    <definedName name="INBP" localSheetId="46">#REF!</definedName>
    <definedName name="INBP" localSheetId="47">#REF!</definedName>
    <definedName name="INBP" localSheetId="48">#REF!</definedName>
    <definedName name="INBP" localSheetId="49">#REF!</definedName>
    <definedName name="INBP" localSheetId="50">#REF!</definedName>
    <definedName name="INBP" localSheetId="5">#REF!</definedName>
    <definedName name="INBP" localSheetId="51">#REF!</definedName>
    <definedName name="INBP" localSheetId="52">#REF!</definedName>
    <definedName name="INBP" localSheetId="53">#REF!</definedName>
    <definedName name="INBP" localSheetId="54">#REF!</definedName>
    <definedName name="INBP" localSheetId="56">#REF!</definedName>
    <definedName name="INBP" localSheetId="57">#REF!</definedName>
    <definedName name="INBP" localSheetId="58">#REF!</definedName>
    <definedName name="INBP" localSheetId="59">#REF!</definedName>
    <definedName name="INBP" localSheetId="60">#REF!</definedName>
    <definedName name="INBP" localSheetId="61">#REF!</definedName>
    <definedName name="INBP" localSheetId="62">#REF!</definedName>
    <definedName name="INBP" localSheetId="63">#REF!</definedName>
    <definedName name="INBP" localSheetId="6">#REF!</definedName>
    <definedName name="INBP" localSheetId="64">#REF!</definedName>
    <definedName name="INBP" localSheetId="65">#REF!</definedName>
    <definedName name="INBP" localSheetId="66">#REF!</definedName>
    <definedName name="INBP" localSheetId="67">#REF!</definedName>
    <definedName name="INBP" localSheetId="68">#REF!</definedName>
    <definedName name="INBP" localSheetId="69">#REF!</definedName>
    <definedName name="INBP" localSheetId="71">#REF!</definedName>
    <definedName name="INBP" localSheetId="72">#REF!</definedName>
    <definedName name="INBP" localSheetId="73">#REF!</definedName>
    <definedName name="INBP" localSheetId="7">#REF!</definedName>
    <definedName name="INBP" localSheetId="74">#REF!</definedName>
    <definedName name="INBP" localSheetId="75">#REF!</definedName>
    <definedName name="INBP" localSheetId="76">#REF!</definedName>
    <definedName name="INBP" localSheetId="77">#REF!</definedName>
    <definedName name="INBP" localSheetId="78">#REF!</definedName>
    <definedName name="INBP" localSheetId="79">#REF!</definedName>
    <definedName name="INBP" localSheetId="8">#REF!</definedName>
    <definedName name="INBP" localSheetId="9">#REF!</definedName>
    <definedName name="INBP">#REF!</definedName>
    <definedName name="INBS" localSheetId="1">#REF!</definedName>
    <definedName name="INBS" localSheetId="10">#REF!</definedName>
    <definedName name="INBS" localSheetId="11">#REF!</definedName>
    <definedName name="INBS" localSheetId="12">#REF!</definedName>
    <definedName name="INBS" localSheetId="13">#REF!</definedName>
    <definedName name="INBS" localSheetId="15">#REF!</definedName>
    <definedName name="INBS" localSheetId="16">#REF!</definedName>
    <definedName name="INBS" localSheetId="2">#REF!</definedName>
    <definedName name="INBS" localSheetId="23">#REF!</definedName>
    <definedName name="INBS" localSheetId="24">#REF!</definedName>
    <definedName name="INBS" localSheetId="25">#REF!</definedName>
    <definedName name="INBS" localSheetId="26">#REF!</definedName>
    <definedName name="INBS" localSheetId="27">#REF!</definedName>
    <definedName name="INBS" localSheetId="28">#REF!</definedName>
    <definedName name="INBS" localSheetId="29">#REF!</definedName>
    <definedName name="INBS" localSheetId="3">#REF!</definedName>
    <definedName name="INBS" localSheetId="31">#REF!</definedName>
    <definedName name="INBS" localSheetId="32">#REF!</definedName>
    <definedName name="INBS" localSheetId="33">#REF!</definedName>
    <definedName name="INBS" localSheetId="34">#REF!</definedName>
    <definedName name="INBS" localSheetId="37">#REF!</definedName>
    <definedName name="INBS" localSheetId="41">#REF!</definedName>
    <definedName name="INBS" localSheetId="4">#REF!</definedName>
    <definedName name="INBS" localSheetId="45">#REF!</definedName>
    <definedName name="INBS" localSheetId="46">#REF!</definedName>
    <definedName name="INBS" localSheetId="47">#REF!</definedName>
    <definedName name="INBS" localSheetId="48">#REF!</definedName>
    <definedName name="INBS" localSheetId="49">#REF!</definedName>
    <definedName name="INBS" localSheetId="50">#REF!</definedName>
    <definedName name="INBS" localSheetId="5">#REF!</definedName>
    <definedName name="INBS" localSheetId="51">#REF!</definedName>
    <definedName name="INBS" localSheetId="52">#REF!</definedName>
    <definedName name="INBS" localSheetId="53">#REF!</definedName>
    <definedName name="INBS" localSheetId="54">#REF!</definedName>
    <definedName name="INBS" localSheetId="56">#REF!</definedName>
    <definedName name="INBS" localSheetId="57">#REF!</definedName>
    <definedName name="INBS" localSheetId="58">#REF!</definedName>
    <definedName name="INBS" localSheetId="59">#REF!</definedName>
    <definedName name="INBS" localSheetId="60">#REF!</definedName>
    <definedName name="INBS" localSheetId="61">#REF!</definedName>
    <definedName name="INBS" localSheetId="62">#REF!</definedName>
    <definedName name="INBS" localSheetId="63">#REF!</definedName>
    <definedName name="INBS" localSheetId="6">#REF!</definedName>
    <definedName name="INBS" localSheetId="64">#REF!</definedName>
    <definedName name="INBS" localSheetId="65">#REF!</definedName>
    <definedName name="INBS" localSheetId="66">#REF!</definedName>
    <definedName name="INBS" localSheetId="67">#REF!</definedName>
    <definedName name="INBS" localSheetId="68">#REF!</definedName>
    <definedName name="INBS" localSheetId="69">#REF!</definedName>
    <definedName name="INBS" localSheetId="71">#REF!</definedName>
    <definedName name="INBS" localSheetId="72">#REF!</definedName>
    <definedName name="INBS" localSheetId="73">#REF!</definedName>
    <definedName name="INBS" localSheetId="7">#REF!</definedName>
    <definedName name="INBS" localSheetId="74">#REF!</definedName>
    <definedName name="INBS" localSheetId="75">#REF!</definedName>
    <definedName name="INBS" localSheetId="76">#REF!</definedName>
    <definedName name="INBS" localSheetId="77">#REF!</definedName>
    <definedName name="INBS" localSheetId="78">#REF!</definedName>
    <definedName name="INBS" localSheetId="79">#REF!</definedName>
    <definedName name="INBS" localSheetId="8">#REF!</definedName>
    <definedName name="INBS" localSheetId="9">#REF!</definedName>
    <definedName name="INBS">#REF!</definedName>
    <definedName name="INCPI" localSheetId="1">#REF!</definedName>
    <definedName name="INCPI" localSheetId="10">#REF!</definedName>
    <definedName name="INCPI" localSheetId="11">#REF!</definedName>
    <definedName name="INCPI" localSheetId="12">#REF!</definedName>
    <definedName name="INCPI" localSheetId="13">#REF!</definedName>
    <definedName name="INCPI" localSheetId="15">#REF!</definedName>
    <definedName name="INCPI" localSheetId="16">#REF!</definedName>
    <definedName name="INCPI" localSheetId="2">#REF!</definedName>
    <definedName name="INCPI" localSheetId="23">#REF!</definedName>
    <definedName name="INCPI" localSheetId="24">#REF!</definedName>
    <definedName name="INCPI" localSheetId="25">#REF!</definedName>
    <definedName name="INCPI" localSheetId="26">#REF!</definedName>
    <definedName name="INCPI" localSheetId="27">#REF!</definedName>
    <definedName name="INCPI" localSheetId="28">#REF!</definedName>
    <definedName name="INCPI" localSheetId="29">#REF!</definedName>
    <definedName name="INCPI" localSheetId="3">#REF!</definedName>
    <definedName name="INCPI" localSheetId="31">#REF!</definedName>
    <definedName name="INCPI" localSheetId="32">#REF!</definedName>
    <definedName name="INCPI" localSheetId="33">#REF!</definedName>
    <definedName name="INCPI" localSheetId="34">#REF!</definedName>
    <definedName name="INCPI" localSheetId="37">#REF!</definedName>
    <definedName name="INCPI" localSheetId="41">#REF!</definedName>
    <definedName name="INCPI" localSheetId="4">#REF!</definedName>
    <definedName name="INCPI" localSheetId="45">#REF!</definedName>
    <definedName name="INCPI" localSheetId="46">#REF!</definedName>
    <definedName name="INCPI" localSheetId="47">#REF!</definedName>
    <definedName name="INCPI" localSheetId="48">#REF!</definedName>
    <definedName name="INCPI" localSheetId="49">#REF!</definedName>
    <definedName name="INCPI" localSheetId="50">#REF!</definedName>
    <definedName name="INCPI" localSheetId="5">#REF!</definedName>
    <definedName name="INCPI" localSheetId="51">#REF!</definedName>
    <definedName name="INCPI" localSheetId="52">#REF!</definedName>
    <definedName name="INCPI" localSheetId="53">#REF!</definedName>
    <definedName name="INCPI" localSheetId="54">#REF!</definedName>
    <definedName name="INCPI" localSheetId="56">#REF!</definedName>
    <definedName name="INCPI" localSheetId="57">#REF!</definedName>
    <definedName name="INCPI" localSheetId="58">#REF!</definedName>
    <definedName name="INCPI" localSheetId="59">#REF!</definedName>
    <definedName name="INCPI" localSheetId="60">#REF!</definedName>
    <definedName name="INCPI" localSheetId="61">#REF!</definedName>
    <definedName name="INCPI" localSheetId="62">#REF!</definedName>
    <definedName name="INCPI" localSheetId="63">#REF!</definedName>
    <definedName name="INCPI" localSheetId="6">#REF!</definedName>
    <definedName name="INCPI" localSheetId="64">#REF!</definedName>
    <definedName name="INCPI" localSheetId="65">#REF!</definedName>
    <definedName name="INCPI" localSheetId="66">#REF!</definedName>
    <definedName name="INCPI" localSheetId="67">#REF!</definedName>
    <definedName name="INCPI" localSheetId="68">#REF!</definedName>
    <definedName name="INCPI" localSheetId="69">#REF!</definedName>
    <definedName name="INCPI" localSheetId="71">#REF!</definedName>
    <definedName name="INCPI" localSheetId="72">#REF!</definedName>
    <definedName name="INCPI" localSheetId="73">#REF!</definedName>
    <definedName name="INCPI" localSheetId="7">#REF!</definedName>
    <definedName name="INCPI" localSheetId="74">#REF!</definedName>
    <definedName name="INCPI" localSheetId="75">#REF!</definedName>
    <definedName name="INCPI" localSheetId="76">#REF!</definedName>
    <definedName name="INCPI" localSheetId="77">#REF!</definedName>
    <definedName name="INCPI" localSheetId="78">#REF!</definedName>
    <definedName name="INCPI" localSheetId="79">#REF!</definedName>
    <definedName name="INCPI" localSheetId="8">#REF!</definedName>
    <definedName name="INCPI" localSheetId="9">#REF!</definedName>
    <definedName name="INCPI">#REF!</definedName>
    <definedName name="ind" localSheetId="1">#REF!</definedName>
    <definedName name="ind" localSheetId="11">#REF!</definedName>
    <definedName name="ind" localSheetId="12">#REF!</definedName>
    <definedName name="ind" localSheetId="13">#REF!</definedName>
    <definedName name="ind" localSheetId="23">#REF!</definedName>
    <definedName name="ind" localSheetId="24">#REF!</definedName>
    <definedName name="ind" localSheetId="26">#REF!</definedName>
    <definedName name="ind" localSheetId="28">#REF!</definedName>
    <definedName name="ind" localSheetId="29">#REF!</definedName>
    <definedName name="ind" localSheetId="31">#REF!</definedName>
    <definedName name="ind" localSheetId="41">#REF!</definedName>
    <definedName name="ind" localSheetId="4">#REF!</definedName>
    <definedName name="ind" localSheetId="46">#REF!</definedName>
    <definedName name="ind" localSheetId="47">#REF!</definedName>
    <definedName name="ind" localSheetId="48">#REF!</definedName>
    <definedName name="ind" localSheetId="49">#REF!</definedName>
    <definedName name="ind" localSheetId="50">#REF!</definedName>
    <definedName name="ind" localSheetId="51">#REF!</definedName>
    <definedName name="ind" localSheetId="53">#REF!</definedName>
    <definedName name="ind" localSheetId="54">#REF!</definedName>
    <definedName name="ind" localSheetId="56">#REF!</definedName>
    <definedName name="ind" localSheetId="57">#REF!</definedName>
    <definedName name="ind" localSheetId="58">#REF!</definedName>
    <definedName name="ind" localSheetId="60">#REF!</definedName>
    <definedName name="ind" localSheetId="61">#REF!</definedName>
    <definedName name="ind" localSheetId="62">#REF!</definedName>
    <definedName name="ind" localSheetId="63">#REF!</definedName>
    <definedName name="ind" localSheetId="64">#REF!</definedName>
    <definedName name="ind" localSheetId="66">#REF!</definedName>
    <definedName name="ind" localSheetId="67">#REF!</definedName>
    <definedName name="ind" localSheetId="68">#REF!</definedName>
    <definedName name="ind" localSheetId="69">#REF!</definedName>
    <definedName name="ind" localSheetId="71">#REF!</definedName>
    <definedName name="ind" localSheetId="72">#REF!</definedName>
    <definedName name="ind" localSheetId="73">#REF!</definedName>
    <definedName name="ind">#REF!</definedName>
    <definedName name="indicator" localSheetId="1">#REF!</definedName>
    <definedName name="indicator" localSheetId="11">#REF!</definedName>
    <definedName name="indicator" localSheetId="12">#REF!</definedName>
    <definedName name="indicator" localSheetId="13">#REF!</definedName>
    <definedName name="indicator" localSheetId="23">#REF!</definedName>
    <definedName name="indicator" localSheetId="24">#REF!</definedName>
    <definedName name="indicator" localSheetId="26">#REF!</definedName>
    <definedName name="indicator" localSheetId="28">#REF!</definedName>
    <definedName name="indicator" localSheetId="29">#REF!</definedName>
    <definedName name="indicator" localSheetId="31">#REF!</definedName>
    <definedName name="indicator" localSheetId="41">#REF!</definedName>
    <definedName name="indicator" localSheetId="4">#REF!</definedName>
    <definedName name="indicator" localSheetId="46">#REF!</definedName>
    <definedName name="indicator" localSheetId="47">#REF!</definedName>
    <definedName name="indicator" localSheetId="48">#REF!</definedName>
    <definedName name="indicator" localSheetId="49">#REF!</definedName>
    <definedName name="indicator" localSheetId="50">#REF!</definedName>
    <definedName name="indicator" localSheetId="51">#REF!</definedName>
    <definedName name="indicator" localSheetId="53">#REF!</definedName>
    <definedName name="indicator" localSheetId="54">#REF!</definedName>
    <definedName name="indicator" localSheetId="56">#REF!</definedName>
    <definedName name="indicator" localSheetId="57">#REF!</definedName>
    <definedName name="indicator" localSheetId="58">#REF!</definedName>
    <definedName name="indicator" localSheetId="60">#REF!</definedName>
    <definedName name="indicator" localSheetId="61">#REF!</definedName>
    <definedName name="indicator" localSheetId="62">#REF!</definedName>
    <definedName name="indicator" localSheetId="63">#REF!</definedName>
    <definedName name="indicator" localSheetId="64">#REF!</definedName>
    <definedName name="indicator" localSheetId="66">#REF!</definedName>
    <definedName name="indicator" localSheetId="67">#REF!</definedName>
    <definedName name="indicator" localSheetId="68">#REF!</definedName>
    <definedName name="indicator" localSheetId="69">#REF!</definedName>
    <definedName name="indicator" localSheetId="71">#REF!</definedName>
    <definedName name="indicator" localSheetId="72">#REF!</definedName>
    <definedName name="indicator" localSheetId="73">#REF!</definedName>
    <definedName name="indicator">#REF!</definedName>
    <definedName name="indigo" localSheetId="1">'1'!indigo</definedName>
    <definedName name="indigo" localSheetId="10">'10'!indigo</definedName>
    <definedName name="indigo" localSheetId="11">'11'!indigo</definedName>
    <definedName name="indigo" localSheetId="12">'12'!indigo</definedName>
    <definedName name="indigo" localSheetId="13">'13'!indigo</definedName>
    <definedName name="indigo" localSheetId="15">'15'!indigo</definedName>
    <definedName name="indigo" localSheetId="16">'16'!indigo</definedName>
    <definedName name="indigo" localSheetId="2">'2'!indigo</definedName>
    <definedName name="indigo" localSheetId="22">'22a-b'!indigo</definedName>
    <definedName name="indigo" localSheetId="23">'23'!indigo</definedName>
    <definedName name="indigo" localSheetId="24">'24'!indigo</definedName>
    <definedName name="indigo" localSheetId="25">'25a'!indigo</definedName>
    <definedName name="indigo" localSheetId="26">'25b'!indigo</definedName>
    <definedName name="indigo" localSheetId="27">'26'!indigo</definedName>
    <definedName name="indigo" localSheetId="28">#N/A</definedName>
    <definedName name="indigo" localSheetId="29">#N/A</definedName>
    <definedName name="indigo" localSheetId="3">'3'!indigo</definedName>
    <definedName name="indigo" localSheetId="31">'30'!indigo</definedName>
    <definedName name="indigo" localSheetId="32">'31'!indigo</definedName>
    <definedName name="indigo" localSheetId="33">'32'!indigo</definedName>
    <definedName name="indigo" localSheetId="34">[54]!indigo</definedName>
    <definedName name="indigo" localSheetId="37">'36'!indigo</definedName>
    <definedName name="indigo" localSheetId="41">'25b'!indigo</definedName>
    <definedName name="indigo" localSheetId="4">'4'!indigo</definedName>
    <definedName name="indigo" localSheetId="45">'45a-c'!indigo</definedName>
    <definedName name="indigo" localSheetId="46">[55]!indigo</definedName>
    <definedName name="indigo" localSheetId="47">[55]!indigo</definedName>
    <definedName name="indigo" localSheetId="48">[55]!indigo</definedName>
    <definedName name="indigo" localSheetId="49">[55]!indigo</definedName>
    <definedName name="indigo" localSheetId="50">[56]!indigo</definedName>
    <definedName name="indigo" localSheetId="5">'5'!indigo</definedName>
    <definedName name="indigo" localSheetId="51">[55]!indigo</definedName>
    <definedName name="indigo" localSheetId="52">'51-52'!indigo</definedName>
    <definedName name="indigo" localSheetId="53">'53a-b'!indigo</definedName>
    <definedName name="indigo" localSheetId="54">[57]!indigo</definedName>
    <definedName name="indigo" localSheetId="56">[56]!indigo</definedName>
    <definedName name="indigo" localSheetId="57">[56]!indigo</definedName>
    <definedName name="indigo" localSheetId="58">[56]!indigo</definedName>
    <definedName name="indigo" localSheetId="59">'57a-b'!indigo</definedName>
    <definedName name="indigo" localSheetId="60">'58a'!indigo</definedName>
    <definedName name="indigo" localSheetId="61">'58b-c'!indigo</definedName>
    <definedName name="indigo" localSheetId="62">'58d'!indigo</definedName>
    <definedName name="indigo" localSheetId="63">'59-60'!indigo</definedName>
    <definedName name="indigo" localSheetId="6">'6'!indigo</definedName>
    <definedName name="indigo" localSheetId="64">'61'!indigo</definedName>
    <definedName name="indigo" localSheetId="65">'62a'!indigo</definedName>
    <definedName name="indigo" localSheetId="66">'62b'!indigo</definedName>
    <definedName name="indigo" localSheetId="67">'63a-b'!indigo</definedName>
    <definedName name="indigo" localSheetId="68">'64'!indigo</definedName>
    <definedName name="indigo" localSheetId="69">#N/A</definedName>
    <definedName name="indigo" localSheetId="71">'67'!indigo</definedName>
    <definedName name="indigo" localSheetId="72">'68a-b '!indigo</definedName>
    <definedName name="indigo" localSheetId="73">'69a-b '!indigo</definedName>
    <definedName name="indigo" localSheetId="7">'7'!indigo</definedName>
    <definedName name="indigo" localSheetId="74">'70a-b- c'!indigo</definedName>
    <definedName name="indigo" localSheetId="75">#N/A</definedName>
    <definedName name="indigo" localSheetId="76">#N/A</definedName>
    <definedName name="indigo" localSheetId="77">'72'!indigo</definedName>
    <definedName name="indigo" localSheetId="78">'73'!indigo</definedName>
    <definedName name="indigo" localSheetId="79">'74'!indigo</definedName>
    <definedName name="indigo" localSheetId="8">'8  '!indigo</definedName>
    <definedName name="indigo" localSheetId="9">'9'!indigo</definedName>
    <definedName name="indigo">[0]!indigo</definedName>
    <definedName name="INDINT" localSheetId="1">#REF!</definedName>
    <definedName name="INDINT" localSheetId="10">#REF!</definedName>
    <definedName name="INDINT" localSheetId="11">#REF!</definedName>
    <definedName name="INDINT" localSheetId="12">#REF!</definedName>
    <definedName name="INDINT" localSheetId="13">#REF!</definedName>
    <definedName name="INDINT" localSheetId="15">#REF!</definedName>
    <definedName name="INDINT" localSheetId="16">#REF!</definedName>
    <definedName name="INDINT" localSheetId="2">#REF!</definedName>
    <definedName name="INDINT" localSheetId="23">#REF!</definedName>
    <definedName name="INDINT" localSheetId="24">#REF!</definedName>
    <definedName name="INDINT" localSheetId="25">#REF!</definedName>
    <definedName name="INDINT" localSheetId="26">#REF!</definedName>
    <definedName name="INDINT" localSheetId="27">#REF!</definedName>
    <definedName name="INDINT" localSheetId="28">#REF!</definedName>
    <definedName name="INDINT" localSheetId="29">#REF!</definedName>
    <definedName name="INDINT" localSheetId="3">#REF!</definedName>
    <definedName name="INDINT" localSheetId="31">#REF!</definedName>
    <definedName name="INDINT" localSheetId="32">#REF!</definedName>
    <definedName name="INDINT" localSheetId="33">#REF!</definedName>
    <definedName name="INDINT" localSheetId="34">#REF!</definedName>
    <definedName name="INDINT" localSheetId="37">#REF!</definedName>
    <definedName name="INDINT" localSheetId="41">#REF!</definedName>
    <definedName name="INDINT" localSheetId="4">#REF!</definedName>
    <definedName name="INDINT" localSheetId="45">#REF!</definedName>
    <definedName name="INDINT" localSheetId="46">#REF!</definedName>
    <definedName name="INDINT" localSheetId="47">#REF!</definedName>
    <definedName name="INDINT" localSheetId="48">#REF!</definedName>
    <definedName name="INDINT" localSheetId="49">#REF!</definedName>
    <definedName name="INDINT" localSheetId="50">#REF!</definedName>
    <definedName name="INDINT" localSheetId="5">#REF!</definedName>
    <definedName name="INDINT" localSheetId="51">#REF!</definedName>
    <definedName name="INDINT" localSheetId="52">#REF!</definedName>
    <definedName name="INDINT" localSheetId="53">#REF!</definedName>
    <definedName name="INDINT" localSheetId="54">#REF!</definedName>
    <definedName name="INDINT" localSheetId="56">#REF!</definedName>
    <definedName name="INDINT" localSheetId="57">#REF!</definedName>
    <definedName name="INDINT" localSheetId="58">#REF!</definedName>
    <definedName name="INDINT" localSheetId="59">#REF!</definedName>
    <definedName name="INDINT" localSheetId="60">#REF!</definedName>
    <definedName name="INDINT" localSheetId="61">#REF!</definedName>
    <definedName name="INDINT" localSheetId="62">#REF!</definedName>
    <definedName name="INDINT" localSheetId="63">#REF!</definedName>
    <definedName name="INDINT" localSheetId="6">#REF!</definedName>
    <definedName name="INDINT" localSheetId="64">#REF!</definedName>
    <definedName name="INDINT" localSheetId="65">#REF!</definedName>
    <definedName name="INDINT" localSheetId="66">#REF!</definedName>
    <definedName name="INDINT" localSheetId="67">#REF!</definedName>
    <definedName name="INDINT" localSheetId="68">#REF!</definedName>
    <definedName name="INDINT" localSheetId="69">#REF!</definedName>
    <definedName name="INDINT" localSheetId="71">#REF!</definedName>
    <definedName name="INDINT" localSheetId="72">#REF!</definedName>
    <definedName name="INDINT" localSheetId="73">#REF!</definedName>
    <definedName name="INDINT" localSheetId="7">#REF!</definedName>
    <definedName name="INDINT" localSheetId="74">#REF!</definedName>
    <definedName name="INDINT" localSheetId="75">#REF!</definedName>
    <definedName name="INDINT" localSheetId="76">#REF!</definedName>
    <definedName name="INDINT" localSheetId="77">#REF!</definedName>
    <definedName name="INDINT" localSheetId="78">#REF!</definedName>
    <definedName name="INDINT" localSheetId="79">#REF!</definedName>
    <definedName name="INDINT" localSheetId="8">#REF!</definedName>
    <definedName name="INDINT" localSheetId="9">#REF!</definedName>
    <definedName name="INDINT">#REF!</definedName>
    <definedName name="INDS1" localSheetId="1">#REF!</definedName>
    <definedName name="INDS1" localSheetId="10">#REF!</definedName>
    <definedName name="INDS1" localSheetId="11">#REF!</definedName>
    <definedName name="INDS1" localSheetId="12">#REF!</definedName>
    <definedName name="INDS1" localSheetId="13">#REF!</definedName>
    <definedName name="INDS1" localSheetId="15">#REF!</definedName>
    <definedName name="INDS1" localSheetId="16">#REF!</definedName>
    <definedName name="INDS1" localSheetId="2">#REF!</definedName>
    <definedName name="INDS1" localSheetId="23">#REF!</definedName>
    <definedName name="INDS1" localSheetId="24">#REF!</definedName>
    <definedName name="INDS1" localSheetId="25">#REF!</definedName>
    <definedName name="INDS1" localSheetId="26">#REF!</definedName>
    <definedName name="INDS1" localSheetId="27">#REF!</definedName>
    <definedName name="INDS1" localSheetId="28">#REF!</definedName>
    <definedName name="INDS1" localSheetId="29">#REF!</definedName>
    <definedName name="INDS1" localSheetId="3">#REF!</definedName>
    <definedName name="INDS1" localSheetId="31">#REF!</definedName>
    <definedName name="INDS1" localSheetId="32">#REF!</definedName>
    <definedName name="INDS1" localSheetId="33">#REF!</definedName>
    <definedName name="INDS1" localSheetId="34">#REF!</definedName>
    <definedName name="INDS1" localSheetId="37">#REF!</definedName>
    <definedName name="INDS1" localSheetId="41">#REF!</definedName>
    <definedName name="INDS1" localSheetId="4">#REF!</definedName>
    <definedName name="INDS1" localSheetId="45">#REF!</definedName>
    <definedName name="INDS1" localSheetId="46">#REF!</definedName>
    <definedName name="INDS1" localSheetId="47">#REF!</definedName>
    <definedName name="INDS1" localSheetId="48">#REF!</definedName>
    <definedName name="INDS1" localSheetId="49">#REF!</definedName>
    <definedName name="INDS1" localSheetId="50">#REF!</definedName>
    <definedName name="INDS1" localSheetId="5">#REF!</definedName>
    <definedName name="INDS1" localSheetId="51">#REF!</definedName>
    <definedName name="INDS1" localSheetId="52">#REF!</definedName>
    <definedName name="INDS1" localSheetId="53">#REF!</definedName>
    <definedName name="INDS1" localSheetId="54">#REF!</definedName>
    <definedName name="INDS1" localSheetId="56">#REF!</definedName>
    <definedName name="INDS1" localSheetId="57">#REF!</definedName>
    <definedName name="INDS1" localSheetId="58">#REF!</definedName>
    <definedName name="INDS1" localSheetId="59">#REF!</definedName>
    <definedName name="INDS1" localSheetId="60">#REF!</definedName>
    <definedName name="INDS1" localSheetId="61">#REF!</definedName>
    <definedName name="INDS1" localSheetId="62">#REF!</definedName>
    <definedName name="INDS1" localSheetId="63">#REF!</definedName>
    <definedName name="INDS1" localSheetId="6">#REF!</definedName>
    <definedName name="INDS1" localSheetId="64">#REF!</definedName>
    <definedName name="INDS1" localSheetId="65">#REF!</definedName>
    <definedName name="INDS1" localSheetId="66">#REF!</definedName>
    <definedName name="INDS1" localSheetId="67">#REF!</definedName>
    <definedName name="INDS1" localSheetId="68">#REF!</definedName>
    <definedName name="INDS1" localSheetId="69">#REF!</definedName>
    <definedName name="INDS1" localSheetId="71">#REF!</definedName>
    <definedName name="INDS1" localSheetId="72">#REF!</definedName>
    <definedName name="INDS1" localSheetId="73">#REF!</definedName>
    <definedName name="INDS1" localSheetId="7">#REF!</definedName>
    <definedName name="INDS1" localSheetId="74">#REF!</definedName>
    <definedName name="INDS1" localSheetId="75">#REF!</definedName>
    <definedName name="INDS1" localSheetId="76">#REF!</definedName>
    <definedName name="INDS1" localSheetId="77">#REF!</definedName>
    <definedName name="INDS1" localSheetId="78">#REF!</definedName>
    <definedName name="INDS1" localSheetId="79">#REF!</definedName>
    <definedName name="INDS1" localSheetId="8">#REF!</definedName>
    <definedName name="INDS1" localSheetId="9">#REF!</definedName>
    <definedName name="INDS1">#REF!</definedName>
    <definedName name="INECEL" localSheetId="1">#REF!</definedName>
    <definedName name="INECEL" localSheetId="10">#REF!</definedName>
    <definedName name="INECEL" localSheetId="11">#REF!</definedName>
    <definedName name="INECEL" localSheetId="12">#REF!</definedName>
    <definedName name="INECEL" localSheetId="13">#REF!</definedName>
    <definedName name="INECEL" localSheetId="15">#REF!</definedName>
    <definedName name="INECEL" localSheetId="16">#REF!</definedName>
    <definedName name="INECEL" localSheetId="2">#REF!</definedName>
    <definedName name="INECEL" localSheetId="23">#REF!</definedName>
    <definedName name="INECEL" localSheetId="24">#REF!</definedName>
    <definedName name="INECEL" localSheetId="25">#REF!</definedName>
    <definedName name="INECEL" localSheetId="26">#REF!</definedName>
    <definedName name="INECEL" localSheetId="27">#REF!</definedName>
    <definedName name="INECEL" localSheetId="28">#REF!</definedName>
    <definedName name="INECEL" localSheetId="29">#REF!</definedName>
    <definedName name="INECEL" localSheetId="3">#REF!</definedName>
    <definedName name="INECEL" localSheetId="31">#REF!</definedName>
    <definedName name="INECEL" localSheetId="32">#REF!</definedName>
    <definedName name="INECEL" localSheetId="33">#REF!</definedName>
    <definedName name="INECEL" localSheetId="34">#REF!</definedName>
    <definedName name="INECEL" localSheetId="37">#REF!</definedName>
    <definedName name="INECEL" localSheetId="41">#REF!</definedName>
    <definedName name="INECEL" localSheetId="4">#REF!</definedName>
    <definedName name="INECEL" localSheetId="45">#REF!</definedName>
    <definedName name="INECEL" localSheetId="46">#REF!</definedName>
    <definedName name="INECEL" localSheetId="47">#REF!</definedName>
    <definedName name="INECEL" localSheetId="48">#REF!</definedName>
    <definedName name="INECEL" localSheetId="49">#REF!</definedName>
    <definedName name="INECEL" localSheetId="50">#REF!</definedName>
    <definedName name="INECEL" localSheetId="5">#REF!</definedName>
    <definedName name="INECEL" localSheetId="51">#REF!</definedName>
    <definedName name="INECEL" localSheetId="52">#REF!</definedName>
    <definedName name="INECEL" localSheetId="53">#REF!</definedName>
    <definedName name="INECEL" localSheetId="54">#REF!</definedName>
    <definedName name="INECEL" localSheetId="56">#REF!</definedName>
    <definedName name="INECEL" localSheetId="57">#REF!</definedName>
    <definedName name="INECEL" localSheetId="58">#REF!</definedName>
    <definedName name="INECEL" localSheetId="59">#REF!</definedName>
    <definedName name="INECEL" localSheetId="60">#REF!</definedName>
    <definedName name="INECEL" localSheetId="61">#REF!</definedName>
    <definedName name="INECEL" localSheetId="62">#REF!</definedName>
    <definedName name="INECEL" localSheetId="63">#REF!</definedName>
    <definedName name="INECEL" localSheetId="6">#REF!</definedName>
    <definedName name="INECEL" localSheetId="64">#REF!</definedName>
    <definedName name="INECEL" localSheetId="65">#REF!</definedName>
    <definedName name="INECEL" localSheetId="66">#REF!</definedName>
    <definedName name="INECEL" localSheetId="67">#REF!</definedName>
    <definedName name="INECEL" localSheetId="68">#REF!</definedName>
    <definedName name="INECEL" localSheetId="69">#REF!</definedName>
    <definedName name="INECEL" localSheetId="71">#REF!</definedName>
    <definedName name="INECEL" localSheetId="72">#REF!</definedName>
    <definedName name="INECEL" localSheetId="73">#REF!</definedName>
    <definedName name="INECEL" localSheetId="7">#REF!</definedName>
    <definedName name="INECEL" localSheetId="74">#REF!</definedName>
    <definedName name="INECEL" localSheetId="75">#REF!</definedName>
    <definedName name="INECEL" localSheetId="76">#REF!</definedName>
    <definedName name="INECEL" localSheetId="77">#REF!</definedName>
    <definedName name="INECEL" localSheetId="78">#REF!</definedName>
    <definedName name="INECEL" localSheetId="79">#REF!</definedName>
    <definedName name="INECEL" localSheetId="8">#REF!</definedName>
    <definedName name="INECEL" localSheetId="9">#REF!</definedName>
    <definedName name="INECEL">#REF!</definedName>
    <definedName name="INEXR" localSheetId="1">#REF!</definedName>
    <definedName name="INEXR" localSheetId="11">#REF!</definedName>
    <definedName name="INEXR" localSheetId="12">#REF!</definedName>
    <definedName name="INEXR" localSheetId="13">#REF!</definedName>
    <definedName name="INEXR" localSheetId="23">#REF!</definedName>
    <definedName name="INEXR" localSheetId="24">#REF!</definedName>
    <definedName name="INEXR" localSheetId="26">#REF!</definedName>
    <definedName name="INEXR" localSheetId="28">#REF!</definedName>
    <definedName name="INEXR" localSheetId="29">#REF!</definedName>
    <definedName name="INEXR" localSheetId="31">#REF!</definedName>
    <definedName name="INEXR" localSheetId="41">#REF!</definedName>
    <definedName name="INEXR" localSheetId="4">#REF!</definedName>
    <definedName name="INEXR" localSheetId="46">#REF!</definedName>
    <definedName name="INEXR" localSheetId="47">#REF!</definedName>
    <definedName name="INEXR" localSheetId="48">#REF!</definedName>
    <definedName name="INEXR" localSheetId="49">#REF!</definedName>
    <definedName name="INEXR" localSheetId="50">#REF!</definedName>
    <definedName name="INEXR" localSheetId="51">#REF!</definedName>
    <definedName name="INEXR" localSheetId="53">#REF!</definedName>
    <definedName name="INEXR" localSheetId="54">#REF!</definedName>
    <definedName name="INEXR" localSheetId="56">#REF!</definedName>
    <definedName name="INEXR" localSheetId="57">#REF!</definedName>
    <definedName name="INEXR" localSheetId="58">#REF!</definedName>
    <definedName name="INEXR" localSheetId="60">#REF!</definedName>
    <definedName name="INEXR" localSheetId="61">#REF!</definedName>
    <definedName name="INEXR" localSheetId="62">#REF!</definedName>
    <definedName name="INEXR" localSheetId="63">#REF!</definedName>
    <definedName name="INEXR" localSheetId="64">#REF!</definedName>
    <definedName name="INEXR" localSheetId="66">#REF!</definedName>
    <definedName name="INEXR" localSheetId="67">#REF!</definedName>
    <definedName name="INEXR" localSheetId="68">#REF!</definedName>
    <definedName name="INEXR" localSheetId="69">#REF!</definedName>
    <definedName name="INEXR" localSheetId="71">#REF!</definedName>
    <definedName name="INEXR" localSheetId="72">#REF!</definedName>
    <definedName name="INEXR" localSheetId="73">#REF!</definedName>
    <definedName name="INEXR">#REF!</definedName>
    <definedName name="INFISC1" localSheetId="1">#REF!</definedName>
    <definedName name="INFISC1" localSheetId="11">#REF!</definedName>
    <definedName name="INFISC1" localSheetId="12">#REF!</definedName>
    <definedName name="INFISC1" localSheetId="13">#REF!</definedName>
    <definedName name="INFISC1" localSheetId="23">#REF!</definedName>
    <definedName name="INFISC1" localSheetId="24">#REF!</definedName>
    <definedName name="INFISC1" localSheetId="26">#REF!</definedName>
    <definedName name="INFISC1" localSheetId="28">#REF!</definedName>
    <definedName name="INFISC1" localSheetId="29">#REF!</definedName>
    <definedName name="INFISC1" localSheetId="31">#REF!</definedName>
    <definedName name="INFISC1" localSheetId="41">#REF!</definedName>
    <definedName name="INFISC1" localSheetId="4">#REF!</definedName>
    <definedName name="INFISC1" localSheetId="46">#REF!</definedName>
    <definedName name="INFISC1" localSheetId="47">#REF!</definedName>
    <definedName name="INFISC1" localSheetId="48">#REF!</definedName>
    <definedName name="INFISC1" localSheetId="49">#REF!</definedName>
    <definedName name="INFISC1" localSheetId="50">#REF!</definedName>
    <definedName name="INFISC1" localSheetId="51">#REF!</definedName>
    <definedName name="INFISC1" localSheetId="53">#REF!</definedName>
    <definedName name="INFISC1" localSheetId="54">#REF!</definedName>
    <definedName name="INFISC1" localSheetId="56">#REF!</definedName>
    <definedName name="INFISC1" localSheetId="57">#REF!</definedName>
    <definedName name="INFISC1" localSheetId="58">#REF!</definedName>
    <definedName name="INFISC1" localSheetId="60">#REF!</definedName>
    <definedName name="INFISC1" localSheetId="61">#REF!</definedName>
    <definedName name="INFISC1" localSheetId="62">#REF!</definedName>
    <definedName name="INFISC1" localSheetId="63">#REF!</definedName>
    <definedName name="INFISC1" localSheetId="64">#REF!</definedName>
    <definedName name="INFISC1" localSheetId="66">#REF!</definedName>
    <definedName name="INFISC1" localSheetId="67">#REF!</definedName>
    <definedName name="INFISC1" localSheetId="68">#REF!</definedName>
    <definedName name="INFISC1" localSheetId="69">#REF!</definedName>
    <definedName name="INFISC1" localSheetId="71">#REF!</definedName>
    <definedName name="INFISC1" localSheetId="72">#REF!</definedName>
    <definedName name="INFISC1" localSheetId="73">#REF!</definedName>
    <definedName name="INFISC1">#REF!</definedName>
    <definedName name="INFISC2" localSheetId="1">#REF!</definedName>
    <definedName name="INFISC2" localSheetId="11">#REF!</definedName>
    <definedName name="INFISC2" localSheetId="12">#REF!</definedName>
    <definedName name="INFISC2" localSheetId="13">#REF!</definedName>
    <definedName name="INFISC2" localSheetId="23">#REF!</definedName>
    <definedName name="INFISC2" localSheetId="24">#REF!</definedName>
    <definedName name="INFISC2" localSheetId="26">#REF!</definedName>
    <definedName name="INFISC2" localSheetId="28">#REF!</definedName>
    <definedName name="INFISC2" localSheetId="29">#REF!</definedName>
    <definedName name="INFISC2" localSheetId="31">#REF!</definedName>
    <definedName name="INFISC2" localSheetId="41">#REF!</definedName>
    <definedName name="INFISC2" localSheetId="4">#REF!</definedName>
    <definedName name="INFISC2" localSheetId="46">#REF!</definedName>
    <definedName name="INFISC2" localSheetId="47">#REF!</definedName>
    <definedName name="INFISC2" localSheetId="48">#REF!</definedName>
    <definedName name="INFISC2" localSheetId="49">#REF!</definedName>
    <definedName name="INFISC2" localSheetId="50">#REF!</definedName>
    <definedName name="INFISC2" localSheetId="51">#REF!</definedName>
    <definedName name="INFISC2" localSheetId="53">#REF!</definedName>
    <definedName name="INFISC2" localSheetId="54">#REF!</definedName>
    <definedName name="INFISC2" localSheetId="56">#REF!</definedName>
    <definedName name="INFISC2" localSheetId="57">#REF!</definedName>
    <definedName name="INFISC2" localSheetId="58">#REF!</definedName>
    <definedName name="INFISC2" localSheetId="60">#REF!</definedName>
    <definedName name="INFISC2" localSheetId="61">#REF!</definedName>
    <definedName name="INFISC2" localSheetId="62">#REF!</definedName>
    <definedName name="INFISC2" localSheetId="63">#REF!</definedName>
    <definedName name="INFISC2" localSheetId="64">#REF!</definedName>
    <definedName name="INFISC2" localSheetId="66">#REF!</definedName>
    <definedName name="INFISC2" localSheetId="67">#REF!</definedName>
    <definedName name="INFISC2" localSheetId="68">#REF!</definedName>
    <definedName name="INFISC2" localSheetId="69">#REF!</definedName>
    <definedName name="INFISC2" localSheetId="71">#REF!</definedName>
    <definedName name="INFISC2" localSheetId="72">#REF!</definedName>
    <definedName name="INFISC2" localSheetId="73">#REF!</definedName>
    <definedName name="INFISC2">#REF!</definedName>
    <definedName name="info" localSheetId="13">'[241]WETA-WEO'!#REF!</definedName>
    <definedName name="info" localSheetId="23">'[241]WETA-WEO'!#REF!</definedName>
    <definedName name="info" localSheetId="24">'[241]WETA-WEO'!#REF!</definedName>
    <definedName name="info" localSheetId="28">'[241]WETA-WEO'!#REF!</definedName>
    <definedName name="info" localSheetId="29">'[241]WETA-WEO'!#REF!</definedName>
    <definedName name="info" localSheetId="31">'[241]WETA-WEO'!#REF!</definedName>
    <definedName name="info" localSheetId="49">'[241]WETA-WEO'!#REF!</definedName>
    <definedName name="info" localSheetId="5">'[242]WETA-WEO'!#REF!</definedName>
    <definedName name="info" localSheetId="53">'[241]WETA-WEO'!#REF!</definedName>
    <definedName name="info" localSheetId="54">'[241]WETA-WEO'!#REF!</definedName>
    <definedName name="info" localSheetId="57">'[241]WETA-WEO'!#REF!</definedName>
    <definedName name="info" localSheetId="60">'[241]WETA-WEO'!#REF!</definedName>
    <definedName name="info" localSheetId="61">'[241]WETA-WEO'!#REF!</definedName>
    <definedName name="info" localSheetId="62">'[241]WETA-WEO'!#REF!</definedName>
    <definedName name="info" localSheetId="63">'[241]WETA-WEO'!#REF!</definedName>
    <definedName name="info" localSheetId="6">'[243]WETA-WEO'!#REF!</definedName>
    <definedName name="info" localSheetId="66">'[241]WETA-WEO'!#REF!</definedName>
    <definedName name="info" localSheetId="69">'[241]WETA-WEO'!#REF!</definedName>
    <definedName name="info" localSheetId="72">'[241]WETA-WEO'!#REF!</definedName>
    <definedName name="info" localSheetId="73">'[241]WETA-WEO'!#REF!</definedName>
    <definedName name="info">'[241]WETA-WEO'!#REF!</definedName>
    <definedName name="infonotes" localSheetId="1">#REF!</definedName>
    <definedName name="infonotes" localSheetId="10">#REF!</definedName>
    <definedName name="infonotes" localSheetId="11">#REF!</definedName>
    <definedName name="infonotes" localSheetId="12">#REF!</definedName>
    <definedName name="infonotes" localSheetId="13">#REF!</definedName>
    <definedName name="infonotes" localSheetId="15">#REF!</definedName>
    <definedName name="infonotes" localSheetId="16">#REF!</definedName>
    <definedName name="infonotes" localSheetId="2">#REF!</definedName>
    <definedName name="infonotes" localSheetId="23">#REF!</definedName>
    <definedName name="infonotes" localSheetId="24">#REF!</definedName>
    <definedName name="infonotes" localSheetId="25">#REF!</definedName>
    <definedName name="infonotes" localSheetId="26">#REF!</definedName>
    <definedName name="infonotes" localSheetId="27">#REF!</definedName>
    <definedName name="infonotes" localSheetId="28">#REF!</definedName>
    <definedName name="infonotes" localSheetId="29">#REF!</definedName>
    <definedName name="infonotes" localSheetId="3">#REF!</definedName>
    <definedName name="infonotes" localSheetId="31">#REF!</definedName>
    <definedName name="infonotes" localSheetId="32">#REF!</definedName>
    <definedName name="infonotes" localSheetId="33">#REF!</definedName>
    <definedName name="infonotes" localSheetId="34">#REF!</definedName>
    <definedName name="infonotes" localSheetId="37">#REF!</definedName>
    <definedName name="infonotes" localSheetId="41">#REF!</definedName>
    <definedName name="infonotes" localSheetId="4">#REF!</definedName>
    <definedName name="infonotes" localSheetId="45">#REF!</definedName>
    <definedName name="infonotes" localSheetId="46">#REF!</definedName>
    <definedName name="infonotes" localSheetId="47">#REF!</definedName>
    <definedName name="infonotes" localSheetId="48">#REF!</definedName>
    <definedName name="infonotes" localSheetId="49">#REF!</definedName>
    <definedName name="infonotes" localSheetId="50">#REF!</definedName>
    <definedName name="infonotes" localSheetId="5">#REF!</definedName>
    <definedName name="infonotes" localSheetId="51">#REF!</definedName>
    <definedName name="infonotes" localSheetId="52">#REF!</definedName>
    <definedName name="infonotes" localSheetId="53">#REF!</definedName>
    <definedName name="infonotes" localSheetId="54">#REF!</definedName>
    <definedName name="infonotes" localSheetId="56">#REF!</definedName>
    <definedName name="infonotes" localSheetId="57">#REF!</definedName>
    <definedName name="infonotes" localSheetId="58">#REF!</definedName>
    <definedName name="infonotes" localSheetId="59">#REF!</definedName>
    <definedName name="infonotes" localSheetId="60">#REF!</definedName>
    <definedName name="infonotes" localSheetId="61">#REF!</definedName>
    <definedName name="infonotes" localSheetId="62">#REF!</definedName>
    <definedName name="infonotes" localSheetId="63">#REF!</definedName>
    <definedName name="infonotes" localSheetId="6">#REF!</definedName>
    <definedName name="infonotes" localSheetId="64">#REF!</definedName>
    <definedName name="infonotes" localSheetId="65">#REF!</definedName>
    <definedName name="infonotes" localSheetId="66">#REF!</definedName>
    <definedName name="infonotes" localSheetId="67">#REF!</definedName>
    <definedName name="infonotes" localSheetId="68">#REF!</definedName>
    <definedName name="infonotes" localSheetId="69">#REF!</definedName>
    <definedName name="infonotes" localSheetId="71">#REF!</definedName>
    <definedName name="infonotes" localSheetId="72">#REF!</definedName>
    <definedName name="infonotes" localSheetId="73">#REF!</definedName>
    <definedName name="infonotes" localSheetId="7">#REF!</definedName>
    <definedName name="infonotes" localSheetId="74">#REF!</definedName>
    <definedName name="infonotes" localSheetId="75">#REF!</definedName>
    <definedName name="infonotes" localSheetId="76">#REF!</definedName>
    <definedName name="infonotes" localSheetId="77">#REF!</definedName>
    <definedName name="infonotes" localSheetId="78">#REF!</definedName>
    <definedName name="infonotes" localSheetId="79">#REF!</definedName>
    <definedName name="infonotes" localSheetId="8">#REF!</definedName>
    <definedName name="infonotes" localSheetId="9">#REF!</definedName>
    <definedName name="infonotes">#REF!</definedName>
    <definedName name="InHUB" localSheetId="5">[25]InHUB!$G$4:$U$9</definedName>
    <definedName name="InHUB" localSheetId="6">[26]InHUB!$G$4:$U$9</definedName>
    <definedName name="InHUB">[27]InHUB!$G$4:$U$9</definedName>
    <definedName name="INMN" localSheetId="1">#REF!</definedName>
    <definedName name="INMN" localSheetId="10">#REF!</definedName>
    <definedName name="INMN" localSheetId="11">#REF!</definedName>
    <definedName name="INMN" localSheetId="12">#REF!</definedName>
    <definedName name="INMN" localSheetId="13">#REF!</definedName>
    <definedName name="INMN" localSheetId="15">#REF!</definedName>
    <definedName name="INMN" localSheetId="16">#REF!</definedName>
    <definedName name="INMN" localSheetId="2">#REF!</definedName>
    <definedName name="INMN" localSheetId="23">#REF!</definedName>
    <definedName name="INMN" localSheetId="24">#REF!</definedName>
    <definedName name="INMN" localSheetId="25">#REF!</definedName>
    <definedName name="INMN" localSheetId="26">#REF!</definedName>
    <definedName name="INMN" localSheetId="27">#REF!</definedName>
    <definedName name="INMN" localSheetId="28">#REF!</definedName>
    <definedName name="INMN" localSheetId="29">#REF!</definedName>
    <definedName name="INMN" localSheetId="3">#REF!</definedName>
    <definedName name="INMN" localSheetId="31">#REF!</definedName>
    <definedName name="INMN" localSheetId="32">#REF!</definedName>
    <definedName name="INMN" localSheetId="33">#REF!</definedName>
    <definedName name="INMN" localSheetId="34">#REF!</definedName>
    <definedName name="INMN" localSheetId="37">#REF!</definedName>
    <definedName name="INMN" localSheetId="41">#REF!</definedName>
    <definedName name="INMN" localSheetId="4">#REF!</definedName>
    <definedName name="INMN" localSheetId="45">#REF!</definedName>
    <definedName name="INMN" localSheetId="46">#REF!</definedName>
    <definedName name="INMN" localSheetId="47">#REF!</definedName>
    <definedName name="INMN" localSheetId="48">#REF!</definedName>
    <definedName name="INMN" localSheetId="49">#REF!</definedName>
    <definedName name="INMN" localSheetId="50">#REF!</definedName>
    <definedName name="INMN" localSheetId="5">#REF!</definedName>
    <definedName name="INMN" localSheetId="51">#REF!</definedName>
    <definedName name="INMN" localSheetId="52">#REF!</definedName>
    <definedName name="INMN" localSheetId="53">#REF!</definedName>
    <definedName name="INMN" localSheetId="54">#REF!</definedName>
    <definedName name="INMN" localSheetId="56">#REF!</definedName>
    <definedName name="INMN" localSheetId="57">#REF!</definedName>
    <definedName name="INMN" localSheetId="58">#REF!</definedName>
    <definedName name="INMN" localSheetId="59">#REF!</definedName>
    <definedName name="INMN" localSheetId="60">#REF!</definedName>
    <definedName name="INMN" localSheetId="61">#REF!</definedName>
    <definedName name="INMN" localSheetId="62">#REF!</definedName>
    <definedName name="INMN" localSheetId="63">#REF!</definedName>
    <definedName name="INMN" localSheetId="6">#REF!</definedName>
    <definedName name="INMN" localSheetId="64">#REF!</definedName>
    <definedName name="INMN" localSheetId="65">#REF!</definedName>
    <definedName name="INMN" localSheetId="66">#REF!</definedName>
    <definedName name="INMN" localSheetId="67">#REF!</definedName>
    <definedName name="INMN" localSheetId="68">#REF!</definedName>
    <definedName name="INMN" localSheetId="69">#REF!</definedName>
    <definedName name="INMN" localSheetId="71">#REF!</definedName>
    <definedName name="INMN" localSheetId="72">#REF!</definedName>
    <definedName name="INMN" localSheetId="73">#REF!</definedName>
    <definedName name="INMN" localSheetId="7">#REF!</definedName>
    <definedName name="INMN" localSheetId="74">#REF!</definedName>
    <definedName name="INMN" localSheetId="75">#REF!</definedName>
    <definedName name="INMN" localSheetId="76">#REF!</definedName>
    <definedName name="INMN" localSheetId="77">#REF!</definedName>
    <definedName name="INMN" localSheetId="78">#REF!</definedName>
    <definedName name="INMN" localSheetId="79">#REF!</definedName>
    <definedName name="INMN" localSheetId="8">#REF!</definedName>
    <definedName name="INMN" localSheetId="9">#REF!</definedName>
    <definedName name="INMN">#REF!</definedName>
    <definedName name="INP" localSheetId="1">#REF!</definedName>
    <definedName name="INP" localSheetId="10">#REF!</definedName>
    <definedName name="INP" localSheetId="11">#REF!</definedName>
    <definedName name="INP" localSheetId="12">#REF!</definedName>
    <definedName name="INP" localSheetId="13">#REF!</definedName>
    <definedName name="INP" localSheetId="15">#REF!</definedName>
    <definedName name="INP" localSheetId="16">#REF!</definedName>
    <definedName name="INP" localSheetId="2">#REF!</definedName>
    <definedName name="INP" localSheetId="23">#REF!</definedName>
    <definedName name="INP" localSheetId="24">#REF!</definedName>
    <definedName name="INP" localSheetId="25">#REF!</definedName>
    <definedName name="INP" localSheetId="26">#REF!</definedName>
    <definedName name="INP" localSheetId="27">#REF!</definedName>
    <definedName name="INP" localSheetId="28">#REF!</definedName>
    <definedName name="INP" localSheetId="29">#REF!</definedName>
    <definedName name="INP" localSheetId="3">#REF!</definedName>
    <definedName name="INP" localSheetId="31">#REF!</definedName>
    <definedName name="INP" localSheetId="32">#REF!</definedName>
    <definedName name="INP" localSheetId="33">#REF!</definedName>
    <definedName name="INP" localSheetId="34">#REF!</definedName>
    <definedName name="INP" localSheetId="37">#REF!</definedName>
    <definedName name="INP" localSheetId="41">#REF!</definedName>
    <definedName name="INP" localSheetId="4">#REF!</definedName>
    <definedName name="INP" localSheetId="45">#REF!</definedName>
    <definedName name="INP" localSheetId="46">#REF!</definedName>
    <definedName name="INP" localSheetId="47">#REF!</definedName>
    <definedName name="INP" localSheetId="48">#REF!</definedName>
    <definedName name="INP" localSheetId="49">#REF!</definedName>
    <definedName name="INP" localSheetId="50">#REF!</definedName>
    <definedName name="INP" localSheetId="5">#REF!</definedName>
    <definedName name="INP" localSheetId="51">#REF!</definedName>
    <definedName name="INP" localSheetId="52">#REF!</definedName>
    <definedName name="INP" localSheetId="53">#REF!</definedName>
    <definedName name="INP" localSheetId="54">#REF!</definedName>
    <definedName name="INP" localSheetId="56">#REF!</definedName>
    <definedName name="INP" localSheetId="57">#REF!</definedName>
    <definedName name="INP" localSheetId="58">#REF!</definedName>
    <definedName name="INP" localSheetId="59">#REF!</definedName>
    <definedName name="INP" localSheetId="60">#REF!</definedName>
    <definedName name="INP" localSheetId="61">#REF!</definedName>
    <definedName name="INP" localSheetId="62">#REF!</definedName>
    <definedName name="INP" localSheetId="63">#REF!</definedName>
    <definedName name="INP" localSheetId="6">#REF!</definedName>
    <definedName name="INP" localSheetId="64">#REF!</definedName>
    <definedName name="INP" localSheetId="65">#REF!</definedName>
    <definedName name="INP" localSheetId="66">#REF!</definedName>
    <definedName name="INP" localSheetId="67">#REF!</definedName>
    <definedName name="INP" localSheetId="68">#REF!</definedName>
    <definedName name="INP" localSheetId="69">#REF!</definedName>
    <definedName name="INP" localSheetId="71">#REF!</definedName>
    <definedName name="INP" localSheetId="72">#REF!</definedName>
    <definedName name="INP" localSheetId="73">#REF!</definedName>
    <definedName name="INP" localSheetId="7">#REF!</definedName>
    <definedName name="INP" localSheetId="74">#REF!</definedName>
    <definedName name="INP" localSheetId="75">#REF!</definedName>
    <definedName name="INP" localSheetId="76">#REF!</definedName>
    <definedName name="INP" localSheetId="77">#REF!</definedName>
    <definedName name="INP" localSheetId="78">#REF!</definedName>
    <definedName name="INP" localSheetId="79">#REF!</definedName>
    <definedName name="INP" localSheetId="8">#REF!</definedName>
    <definedName name="INP" localSheetId="9">#REF!</definedName>
    <definedName name="INP">#REF!</definedName>
    <definedName name="INPROJ" localSheetId="1">#REF!</definedName>
    <definedName name="INPROJ" localSheetId="10">#REF!</definedName>
    <definedName name="INPROJ" localSheetId="11">#REF!</definedName>
    <definedName name="INPROJ" localSheetId="12">#REF!</definedName>
    <definedName name="INPROJ" localSheetId="13">#REF!</definedName>
    <definedName name="INPROJ" localSheetId="15">#REF!</definedName>
    <definedName name="INPROJ" localSheetId="16">#REF!</definedName>
    <definedName name="INPROJ" localSheetId="2">#REF!</definedName>
    <definedName name="INPROJ" localSheetId="23">#REF!</definedName>
    <definedName name="INPROJ" localSheetId="24">#REF!</definedName>
    <definedName name="INPROJ" localSheetId="25">#REF!</definedName>
    <definedName name="INPROJ" localSheetId="26">#REF!</definedName>
    <definedName name="INPROJ" localSheetId="27">#REF!</definedName>
    <definedName name="INPROJ" localSheetId="28">#REF!</definedName>
    <definedName name="INPROJ" localSheetId="29">#REF!</definedName>
    <definedName name="INPROJ" localSheetId="3">#REF!</definedName>
    <definedName name="INPROJ" localSheetId="31">#REF!</definedName>
    <definedName name="INPROJ" localSheetId="32">#REF!</definedName>
    <definedName name="INPROJ" localSheetId="33">#REF!</definedName>
    <definedName name="INPROJ" localSheetId="34">#REF!</definedName>
    <definedName name="INPROJ" localSheetId="37">#REF!</definedName>
    <definedName name="INPROJ" localSheetId="41">#REF!</definedName>
    <definedName name="INPROJ" localSheetId="4">#REF!</definedName>
    <definedName name="INPROJ" localSheetId="45">#REF!</definedName>
    <definedName name="INPROJ" localSheetId="46">#REF!</definedName>
    <definedName name="INPROJ" localSheetId="47">#REF!</definedName>
    <definedName name="INPROJ" localSheetId="48">#REF!</definedName>
    <definedName name="INPROJ" localSheetId="49">#REF!</definedName>
    <definedName name="INPROJ" localSheetId="50">#REF!</definedName>
    <definedName name="INPROJ" localSheetId="5">#REF!</definedName>
    <definedName name="INPROJ" localSheetId="51">#REF!</definedName>
    <definedName name="INPROJ" localSheetId="52">#REF!</definedName>
    <definedName name="INPROJ" localSheetId="53">#REF!</definedName>
    <definedName name="INPROJ" localSheetId="54">#REF!</definedName>
    <definedName name="INPROJ" localSheetId="56">#REF!</definedName>
    <definedName name="INPROJ" localSheetId="57">#REF!</definedName>
    <definedName name="INPROJ" localSheetId="58">#REF!</definedName>
    <definedName name="INPROJ" localSheetId="59">#REF!</definedName>
    <definedName name="INPROJ" localSheetId="60">#REF!</definedName>
    <definedName name="INPROJ" localSheetId="61">#REF!</definedName>
    <definedName name="INPROJ" localSheetId="62">#REF!</definedName>
    <definedName name="INPROJ" localSheetId="63">#REF!</definedName>
    <definedName name="INPROJ" localSheetId="6">#REF!</definedName>
    <definedName name="INPROJ" localSheetId="64">#REF!</definedName>
    <definedName name="INPROJ" localSheetId="65">#REF!</definedName>
    <definedName name="INPROJ" localSheetId="66">#REF!</definedName>
    <definedName name="INPROJ" localSheetId="67">#REF!</definedName>
    <definedName name="INPROJ" localSheetId="68">#REF!</definedName>
    <definedName name="INPROJ" localSheetId="69">#REF!</definedName>
    <definedName name="INPROJ" localSheetId="71">#REF!</definedName>
    <definedName name="INPROJ" localSheetId="72">#REF!</definedName>
    <definedName name="INPROJ" localSheetId="73">#REF!</definedName>
    <definedName name="INPROJ" localSheetId="7">#REF!</definedName>
    <definedName name="INPROJ" localSheetId="74">#REF!</definedName>
    <definedName name="INPROJ" localSheetId="75">#REF!</definedName>
    <definedName name="INPROJ" localSheetId="76">#REF!</definedName>
    <definedName name="INPROJ" localSheetId="77">#REF!</definedName>
    <definedName name="INPROJ" localSheetId="78">#REF!</definedName>
    <definedName name="INPROJ" localSheetId="79">#REF!</definedName>
    <definedName name="INPROJ" localSheetId="8">#REF!</definedName>
    <definedName name="INPROJ" localSheetId="9">#REF!</definedName>
    <definedName name="INPROJ">#REF!</definedName>
    <definedName name="INPUT_2" localSheetId="1">[37]Input!#REF!</definedName>
    <definedName name="INPUT_2" localSheetId="10">[37]Input!#REF!</definedName>
    <definedName name="INPUT_2" localSheetId="13">[37]Input!#REF!</definedName>
    <definedName name="INPUT_2" localSheetId="15">[37]Input!#REF!</definedName>
    <definedName name="INPUT_2" localSheetId="16">[37]Input!#REF!</definedName>
    <definedName name="INPUT_2" localSheetId="2">[37]Input!#REF!</definedName>
    <definedName name="INPUT_2" localSheetId="24">[37]Input!#REF!</definedName>
    <definedName name="INPUT_2" localSheetId="25">[37]Input!#REF!</definedName>
    <definedName name="INPUT_2" localSheetId="26">[37]Input!#REF!</definedName>
    <definedName name="INPUT_2" localSheetId="27">[37]Input!#REF!</definedName>
    <definedName name="INPUT_2" localSheetId="28">[37]Input!#REF!</definedName>
    <definedName name="INPUT_2" localSheetId="29">[37]Input!#REF!</definedName>
    <definedName name="INPUT_2" localSheetId="3">[37]Input!#REF!</definedName>
    <definedName name="INPUT_2" localSheetId="31">[37]Input!#REF!</definedName>
    <definedName name="INPUT_2" localSheetId="32">[37]Input!#REF!</definedName>
    <definedName name="INPUT_2" localSheetId="33">[37]Input!#REF!</definedName>
    <definedName name="INPUT_2" localSheetId="34">[37]Input!#REF!</definedName>
    <definedName name="INPUT_2" localSheetId="37">[37]Input!#REF!</definedName>
    <definedName name="INPUT_2" localSheetId="41">[37]Input!#REF!</definedName>
    <definedName name="INPUT_2" localSheetId="4">[37]Input!#REF!</definedName>
    <definedName name="INPUT_2" localSheetId="45">[37]Input!#REF!</definedName>
    <definedName name="INPUT_2" localSheetId="46">[37]Input!#REF!</definedName>
    <definedName name="INPUT_2" localSheetId="47">[37]Input!#REF!</definedName>
    <definedName name="INPUT_2" localSheetId="48">[37]Input!#REF!</definedName>
    <definedName name="INPUT_2" localSheetId="49">[37]Input!#REF!</definedName>
    <definedName name="INPUT_2" localSheetId="50">[37]Input!#REF!</definedName>
    <definedName name="INPUT_2" localSheetId="5">[38]Input!#REF!</definedName>
    <definedName name="INPUT_2" localSheetId="51">[37]Input!#REF!</definedName>
    <definedName name="INPUT_2" localSheetId="52">[37]Input!#REF!</definedName>
    <definedName name="INPUT_2" localSheetId="53">[37]Input!#REF!</definedName>
    <definedName name="INPUT_2" localSheetId="54">[37]Input!#REF!</definedName>
    <definedName name="INPUT_2" localSheetId="56">[37]Input!#REF!</definedName>
    <definedName name="INPUT_2" localSheetId="57">[37]Input!#REF!</definedName>
    <definedName name="INPUT_2" localSheetId="58">[37]Input!#REF!</definedName>
    <definedName name="INPUT_2" localSheetId="59">[37]Input!#REF!</definedName>
    <definedName name="INPUT_2" localSheetId="60">[37]Input!#REF!</definedName>
    <definedName name="INPUT_2" localSheetId="61">[37]Input!#REF!</definedName>
    <definedName name="INPUT_2" localSheetId="62">[37]Input!#REF!</definedName>
    <definedName name="INPUT_2" localSheetId="63">[37]Input!#REF!</definedName>
    <definedName name="INPUT_2" localSheetId="6">[39]Input!#REF!</definedName>
    <definedName name="INPUT_2" localSheetId="64">[37]Input!#REF!</definedName>
    <definedName name="INPUT_2" localSheetId="65">[37]Input!#REF!</definedName>
    <definedName name="INPUT_2" localSheetId="66">[37]Input!#REF!</definedName>
    <definedName name="INPUT_2" localSheetId="67">[37]Input!#REF!</definedName>
    <definedName name="INPUT_2" localSheetId="68">[37]Input!#REF!</definedName>
    <definedName name="INPUT_2" localSheetId="69">[37]Input!#REF!</definedName>
    <definedName name="INPUT_2" localSheetId="71">[37]Input!#REF!</definedName>
    <definedName name="INPUT_2" localSheetId="72">[37]Input!#REF!</definedName>
    <definedName name="INPUT_2" localSheetId="73">[37]Input!#REF!</definedName>
    <definedName name="INPUT_2" localSheetId="7">[37]Input!#REF!</definedName>
    <definedName name="INPUT_2" localSheetId="74">[37]Input!#REF!</definedName>
    <definedName name="INPUT_2" localSheetId="75">[37]Input!#REF!</definedName>
    <definedName name="INPUT_2" localSheetId="76">[37]Input!#REF!</definedName>
    <definedName name="INPUT_2" localSheetId="77">[37]Input!#REF!</definedName>
    <definedName name="INPUT_2" localSheetId="78">[37]Input!#REF!</definedName>
    <definedName name="INPUT_2" localSheetId="79">[37]Input!#REF!</definedName>
    <definedName name="INPUT_2" localSheetId="8">[37]Input!#REF!</definedName>
    <definedName name="INPUT_2" localSheetId="9">[37]Input!#REF!</definedName>
    <definedName name="INPUT_2">[37]Input!#REF!</definedName>
    <definedName name="INPUT_4" localSheetId="1">[37]Input!#REF!</definedName>
    <definedName name="INPUT_4" localSheetId="10">[37]Input!#REF!</definedName>
    <definedName name="INPUT_4" localSheetId="13">[37]Input!#REF!</definedName>
    <definedName name="INPUT_4" localSheetId="15">[37]Input!#REF!</definedName>
    <definedName name="INPUT_4" localSheetId="16">[37]Input!#REF!</definedName>
    <definedName name="INPUT_4" localSheetId="2">[37]Input!#REF!</definedName>
    <definedName name="INPUT_4" localSheetId="24">[37]Input!#REF!</definedName>
    <definedName name="INPUT_4" localSheetId="25">[37]Input!#REF!</definedName>
    <definedName name="INPUT_4" localSheetId="26">[37]Input!#REF!</definedName>
    <definedName name="INPUT_4" localSheetId="27">[37]Input!#REF!</definedName>
    <definedName name="INPUT_4" localSheetId="28">[37]Input!#REF!</definedName>
    <definedName name="INPUT_4" localSheetId="29">[37]Input!#REF!</definedName>
    <definedName name="INPUT_4" localSheetId="3">[37]Input!#REF!</definedName>
    <definedName name="INPUT_4" localSheetId="31">[37]Input!#REF!</definedName>
    <definedName name="INPUT_4" localSheetId="32">[37]Input!#REF!</definedName>
    <definedName name="INPUT_4" localSheetId="33">[37]Input!#REF!</definedName>
    <definedName name="INPUT_4" localSheetId="34">[37]Input!#REF!</definedName>
    <definedName name="INPUT_4" localSheetId="37">[37]Input!#REF!</definedName>
    <definedName name="INPUT_4" localSheetId="41">[37]Input!#REF!</definedName>
    <definedName name="INPUT_4" localSheetId="4">[37]Input!#REF!</definedName>
    <definedName name="INPUT_4" localSheetId="45">[37]Input!#REF!</definedName>
    <definedName name="INPUT_4" localSheetId="46">[37]Input!#REF!</definedName>
    <definedName name="INPUT_4" localSheetId="47">[37]Input!#REF!</definedName>
    <definedName name="INPUT_4" localSheetId="48">[37]Input!#REF!</definedName>
    <definedName name="INPUT_4" localSheetId="49">[37]Input!#REF!</definedName>
    <definedName name="INPUT_4" localSheetId="50">[37]Input!#REF!</definedName>
    <definedName name="INPUT_4" localSheetId="5">[38]Input!#REF!</definedName>
    <definedName name="INPUT_4" localSheetId="51">[37]Input!#REF!</definedName>
    <definedName name="INPUT_4" localSheetId="52">[37]Input!#REF!</definedName>
    <definedName name="INPUT_4" localSheetId="53">[37]Input!#REF!</definedName>
    <definedName name="INPUT_4" localSheetId="54">[37]Input!#REF!</definedName>
    <definedName name="INPUT_4" localSheetId="56">[37]Input!#REF!</definedName>
    <definedName name="INPUT_4" localSheetId="57">[37]Input!#REF!</definedName>
    <definedName name="INPUT_4" localSheetId="58">[37]Input!#REF!</definedName>
    <definedName name="INPUT_4" localSheetId="59">[37]Input!#REF!</definedName>
    <definedName name="INPUT_4" localSheetId="60">[37]Input!#REF!</definedName>
    <definedName name="INPUT_4" localSheetId="61">[37]Input!#REF!</definedName>
    <definedName name="INPUT_4" localSheetId="62">[37]Input!#REF!</definedName>
    <definedName name="INPUT_4" localSheetId="63">[37]Input!#REF!</definedName>
    <definedName name="INPUT_4" localSheetId="6">[39]Input!#REF!</definedName>
    <definedName name="INPUT_4" localSheetId="64">[37]Input!#REF!</definedName>
    <definedName name="INPUT_4" localSheetId="65">[37]Input!#REF!</definedName>
    <definedName name="INPUT_4" localSheetId="66">[37]Input!#REF!</definedName>
    <definedName name="INPUT_4" localSheetId="67">[37]Input!#REF!</definedName>
    <definedName name="INPUT_4" localSheetId="68">[37]Input!#REF!</definedName>
    <definedName name="INPUT_4" localSheetId="69">[37]Input!#REF!</definedName>
    <definedName name="INPUT_4" localSheetId="71">[37]Input!#REF!</definedName>
    <definedName name="INPUT_4" localSheetId="72">[37]Input!#REF!</definedName>
    <definedName name="INPUT_4" localSheetId="73">[37]Input!#REF!</definedName>
    <definedName name="INPUT_4" localSheetId="7">[37]Input!#REF!</definedName>
    <definedName name="INPUT_4" localSheetId="74">[37]Input!#REF!</definedName>
    <definedName name="INPUT_4" localSheetId="75">[37]Input!#REF!</definedName>
    <definedName name="INPUT_4" localSheetId="76">[37]Input!#REF!</definedName>
    <definedName name="INPUT_4" localSheetId="77">[37]Input!#REF!</definedName>
    <definedName name="INPUT_4" localSheetId="78">[37]Input!#REF!</definedName>
    <definedName name="INPUT_4" localSheetId="79">[37]Input!#REF!</definedName>
    <definedName name="INPUT_4" localSheetId="8">[37]Input!#REF!</definedName>
    <definedName name="INPUT_4" localSheetId="9">[37]Input!#REF!</definedName>
    <definedName name="INPUT_4">[37]Input!#REF!</definedName>
    <definedName name="Int" localSheetId="1">#REF!</definedName>
    <definedName name="Int" localSheetId="10">#REF!</definedName>
    <definedName name="Int" localSheetId="11">#REF!</definedName>
    <definedName name="Int" localSheetId="12">#REF!</definedName>
    <definedName name="Int" localSheetId="13">#REF!</definedName>
    <definedName name="Int" localSheetId="15">#REF!</definedName>
    <definedName name="Int" localSheetId="16">#REF!</definedName>
    <definedName name="Int" localSheetId="2">#REF!</definedName>
    <definedName name="Int" localSheetId="23">#REF!</definedName>
    <definedName name="Int" localSheetId="24">#REF!</definedName>
    <definedName name="Int" localSheetId="25">#REF!</definedName>
    <definedName name="Int" localSheetId="26">#REF!</definedName>
    <definedName name="Int" localSheetId="27">#REF!</definedName>
    <definedName name="Int" localSheetId="28">#REF!</definedName>
    <definedName name="Int" localSheetId="29">#REF!</definedName>
    <definedName name="Int" localSheetId="3">#REF!</definedName>
    <definedName name="Int" localSheetId="31">#REF!</definedName>
    <definedName name="Int" localSheetId="32">#REF!</definedName>
    <definedName name="Int" localSheetId="33">#REF!</definedName>
    <definedName name="Int" localSheetId="34">#REF!</definedName>
    <definedName name="Int" localSheetId="37">#REF!</definedName>
    <definedName name="Int" localSheetId="41">#REF!</definedName>
    <definedName name="Int" localSheetId="4">#REF!</definedName>
    <definedName name="Int" localSheetId="45">#REF!</definedName>
    <definedName name="Int" localSheetId="46">#REF!</definedName>
    <definedName name="Int" localSheetId="47">#REF!</definedName>
    <definedName name="Int" localSheetId="48">#REF!</definedName>
    <definedName name="Int" localSheetId="49">#REF!</definedName>
    <definedName name="Int" localSheetId="50">#REF!</definedName>
    <definedName name="Int" localSheetId="5">#REF!</definedName>
    <definedName name="Int" localSheetId="51">#REF!</definedName>
    <definedName name="Int" localSheetId="52">#REF!</definedName>
    <definedName name="Int" localSheetId="53">#REF!</definedName>
    <definedName name="Int" localSheetId="54">#REF!</definedName>
    <definedName name="Int" localSheetId="56">#REF!</definedName>
    <definedName name="Int" localSheetId="57">#REF!</definedName>
    <definedName name="Int" localSheetId="58">#REF!</definedName>
    <definedName name="Int" localSheetId="59">#REF!</definedName>
    <definedName name="Int" localSheetId="60">#REF!</definedName>
    <definedName name="Int" localSheetId="61">#REF!</definedName>
    <definedName name="Int" localSheetId="62">#REF!</definedName>
    <definedName name="Int" localSheetId="63">#REF!</definedName>
    <definedName name="Int" localSheetId="6">#REF!</definedName>
    <definedName name="Int" localSheetId="64">#REF!</definedName>
    <definedName name="Int" localSheetId="65">#REF!</definedName>
    <definedName name="Int" localSheetId="66">#REF!</definedName>
    <definedName name="Int" localSheetId="67">#REF!</definedName>
    <definedName name="Int" localSheetId="68">#REF!</definedName>
    <definedName name="Int" localSheetId="69">#REF!</definedName>
    <definedName name="Int" localSheetId="71">#REF!</definedName>
    <definedName name="Int" localSheetId="72">#REF!</definedName>
    <definedName name="Int" localSheetId="73">#REF!</definedName>
    <definedName name="Int" localSheetId="7">#REF!</definedName>
    <definedName name="Int" localSheetId="74">#REF!</definedName>
    <definedName name="Int" localSheetId="75">#REF!</definedName>
    <definedName name="Int" localSheetId="76">#REF!</definedName>
    <definedName name="Int" localSheetId="77">#REF!</definedName>
    <definedName name="Int" localSheetId="78">#REF!</definedName>
    <definedName name="Int" localSheetId="79">#REF!</definedName>
    <definedName name="Int" localSheetId="8">#REF!</definedName>
    <definedName name="Int" localSheetId="9">#REF!</definedName>
    <definedName name="Int">#REF!</definedName>
    <definedName name="interest" localSheetId="5">[244]depoStats!$B$2:$H$50</definedName>
    <definedName name="interest" localSheetId="6">[244]depoStats!$B$2:$H$50</definedName>
    <definedName name="interest">[245]depoStats!$B$2:$H$50</definedName>
    <definedName name="Interest_IDA" localSheetId="5">[166]NPV!$B$27</definedName>
    <definedName name="Interest_IDA" localSheetId="6">[167]NPV!$B$27</definedName>
    <definedName name="Interest_IDA">[168]NPV!$B$27</definedName>
    <definedName name="Interest_IDA1" localSheetId="1">#REF!</definedName>
    <definedName name="Interest_IDA1" localSheetId="10">#REF!</definedName>
    <definedName name="Interest_IDA1" localSheetId="11">#REF!</definedName>
    <definedName name="Interest_IDA1" localSheetId="12">#REF!</definedName>
    <definedName name="Interest_IDA1" localSheetId="13">#REF!</definedName>
    <definedName name="Interest_IDA1" localSheetId="15">#REF!</definedName>
    <definedName name="Interest_IDA1" localSheetId="16">#REF!</definedName>
    <definedName name="Interest_IDA1" localSheetId="2">#REF!</definedName>
    <definedName name="Interest_IDA1" localSheetId="23">#REF!</definedName>
    <definedName name="Interest_IDA1" localSheetId="24">#REF!</definedName>
    <definedName name="Interest_IDA1" localSheetId="25">#REF!</definedName>
    <definedName name="Interest_IDA1" localSheetId="26">#REF!</definedName>
    <definedName name="Interest_IDA1" localSheetId="27">#REF!</definedName>
    <definedName name="Interest_IDA1" localSheetId="28">#REF!</definedName>
    <definedName name="Interest_IDA1" localSheetId="29">#REF!</definedName>
    <definedName name="Interest_IDA1" localSheetId="3">#REF!</definedName>
    <definedName name="Interest_IDA1" localSheetId="31">#REF!</definedName>
    <definedName name="Interest_IDA1" localSheetId="32">#REF!</definedName>
    <definedName name="Interest_IDA1" localSheetId="33">#REF!</definedName>
    <definedName name="Interest_IDA1" localSheetId="34">#REF!</definedName>
    <definedName name="Interest_IDA1" localSheetId="37">#REF!</definedName>
    <definedName name="Interest_IDA1" localSheetId="41">#REF!</definedName>
    <definedName name="Interest_IDA1" localSheetId="4">#REF!</definedName>
    <definedName name="Interest_IDA1" localSheetId="45">#REF!</definedName>
    <definedName name="Interest_IDA1" localSheetId="46">#REF!</definedName>
    <definedName name="Interest_IDA1" localSheetId="47">#REF!</definedName>
    <definedName name="Interest_IDA1" localSheetId="48">#REF!</definedName>
    <definedName name="Interest_IDA1" localSheetId="49">#REF!</definedName>
    <definedName name="Interest_IDA1" localSheetId="50">#REF!</definedName>
    <definedName name="Interest_IDA1" localSheetId="5">#REF!</definedName>
    <definedName name="Interest_IDA1" localSheetId="51">#REF!</definedName>
    <definedName name="Interest_IDA1" localSheetId="52">#REF!</definedName>
    <definedName name="Interest_IDA1" localSheetId="53">#REF!</definedName>
    <definedName name="Interest_IDA1" localSheetId="54">#REF!</definedName>
    <definedName name="Interest_IDA1" localSheetId="56">#REF!</definedName>
    <definedName name="Interest_IDA1" localSheetId="57">#REF!</definedName>
    <definedName name="Interest_IDA1" localSheetId="58">#REF!</definedName>
    <definedName name="Interest_IDA1" localSheetId="59">#REF!</definedName>
    <definedName name="Interest_IDA1" localSheetId="60">#REF!</definedName>
    <definedName name="Interest_IDA1" localSheetId="61">#REF!</definedName>
    <definedName name="Interest_IDA1" localSheetId="62">#REF!</definedName>
    <definedName name="Interest_IDA1" localSheetId="63">#REF!</definedName>
    <definedName name="Interest_IDA1" localSheetId="6">#REF!</definedName>
    <definedName name="Interest_IDA1" localSheetId="64">#REF!</definedName>
    <definedName name="Interest_IDA1" localSheetId="65">#REF!</definedName>
    <definedName name="Interest_IDA1" localSheetId="66">#REF!</definedName>
    <definedName name="Interest_IDA1" localSheetId="67">#REF!</definedName>
    <definedName name="Interest_IDA1" localSheetId="68">#REF!</definedName>
    <definedName name="Interest_IDA1" localSheetId="69">#REF!</definedName>
    <definedName name="Interest_IDA1" localSheetId="71">#REF!</definedName>
    <definedName name="Interest_IDA1" localSheetId="72">#REF!</definedName>
    <definedName name="Interest_IDA1" localSheetId="73">#REF!</definedName>
    <definedName name="Interest_IDA1" localSheetId="7">#REF!</definedName>
    <definedName name="Interest_IDA1" localSheetId="74">#REF!</definedName>
    <definedName name="Interest_IDA1" localSheetId="75">#REF!</definedName>
    <definedName name="Interest_IDA1" localSheetId="76">#REF!</definedName>
    <definedName name="Interest_IDA1" localSheetId="77">#REF!</definedName>
    <definedName name="Interest_IDA1" localSheetId="78">#REF!</definedName>
    <definedName name="Interest_IDA1" localSheetId="79">#REF!</definedName>
    <definedName name="Interest_IDA1" localSheetId="8">#REF!</definedName>
    <definedName name="Interest_IDA1" localSheetId="9">#REF!</definedName>
    <definedName name="Interest_IDA1">#REF!</definedName>
    <definedName name="Interest_NC" localSheetId="1">[168]NPV!#REF!</definedName>
    <definedName name="Interest_NC" localSheetId="10">[168]NPV!#REF!</definedName>
    <definedName name="Interest_NC" localSheetId="11">[168]NPV!#REF!</definedName>
    <definedName name="Interest_NC" localSheetId="12">[168]NPV!#REF!</definedName>
    <definedName name="Interest_NC" localSheetId="13">[168]NPV!#REF!</definedName>
    <definedName name="Interest_NC" localSheetId="15">[168]NPV!#REF!</definedName>
    <definedName name="Interest_NC" localSheetId="16">[168]NPV!#REF!</definedName>
    <definedName name="Interest_NC" localSheetId="2">[168]NPV!#REF!</definedName>
    <definedName name="Interest_NC" localSheetId="24">[168]NPV!#REF!</definedName>
    <definedName name="Interest_NC" localSheetId="25">[168]NPV!#REF!</definedName>
    <definedName name="Interest_NC" localSheetId="26">[168]NPV!#REF!</definedName>
    <definedName name="Interest_NC" localSheetId="27">[168]NPV!#REF!</definedName>
    <definedName name="Interest_NC" localSheetId="28">[168]NPV!#REF!</definedName>
    <definedName name="Interest_NC" localSheetId="29">[168]NPV!#REF!</definedName>
    <definedName name="Interest_NC" localSheetId="3">[168]NPV!#REF!</definedName>
    <definedName name="Interest_NC" localSheetId="31">[168]NPV!#REF!</definedName>
    <definedName name="Interest_NC" localSheetId="32">[168]NPV!#REF!</definedName>
    <definedName name="Interest_NC" localSheetId="33">[168]NPV!#REF!</definedName>
    <definedName name="Interest_NC" localSheetId="34">[168]NPV!#REF!</definedName>
    <definedName name="Interest_NC" localSheetId="37">[168]NPV!#REF!</definedName>
    <definedName name="Interest_NC" localSheetId="41">[168]NPV!#REF!</definedName>
    <definedName name="Interest_NC" localSheetId="4">[168]NPV!#REF!</definedName>
    <definedName name="Interest_NC" localSheetId="45">[168]NPV!#REF!</definedName>
    <definedName name="Interest_NC" localSheetId="46">[168]NPV!#REF!</definedName>
    <definedName name="Interest_NC" localSheetId="47">[168]NPV!#REF!</definedName>
    <definedName name="Interest_NC" localSheetId="48">[168]NPV!#REF!</definedName>
    <definedName name="Interest_NC" localSheetId="49">[168]NPV!#REF!</definedName>
    <definedName name="Interest_NC" localSheetId="50">[168]NPV!#REF!</definedName>
    <definedName name="Interest_NC" localSheetId="5">[166]NPV!#REF!</definedName>
    <definedName name="Interest_NC" localSheetId="51">[168]NPV!#REF!</definedName>
    <definedName name="Interest_NC" localSheetId="52">[168]NPV!#REF!</definedName>
    <definedName name="Interest_NC" localSheetId="53">[168]NPV!#REF!</definedName>
    <definedName name="Interest_NC" localSheetId="54">[168]NPV!#REF!</definedName>
    <definedName name="Interest_NC" localSheetId="56">[168]NPV!#REF!</definedName>
    <definedName name="Interest_NC" localSheetId="57">[168]NPV!#REF!</definedName>
    <definedName name="Interest_NC" localSheetId="58">[168]NPV!#REF!</definedName>
    <definedName name="Interest_NC" localSheetId="59">[168]NPV!#REF!</definedName>
    <definedName name="Interest_NC" localSheetId="60">[168]NPV!#REF!</definedName>
    <definedName name="Interest_NC" localSheetId="61">[168]NPV!#REF!</definedName>
    <definedName name="Interest_NC" localSheetId="62">[168]NPV!#REF!</definedName>
    <definedName name="Interest_NC" localSheetId="63">[168]NPV!#REF!</definedName>
    <definedName name="Interest_NC" localSheetId="6">[167]NPV!#REF!</definedName>
    <definedName name="Interest_NC" localSheetId="64">[168]NPV!#REF!</definedName>
    <definedName name="Interest_NC" localSheetId="65">[168]NPV!#REF!</definedName>
    <definedName name="Interest_NC" localSheetId="66">[168]NPV!#REF!</definedName>
    <definedName name="Interest_NC" localSheetId="67">[168]NPV!#REF!</definedName>
    <definedName name="Interest_NC" localSheetId="68">[168]NPV!#REF!</definedName>
    <definedName name="Interest_NC" localSheetId="69">[168]NPV!#REF!</definedName>
    <definedName name="Interest_NC" localSheetId="71">[168]NPV!#REF!</definedName>
    <definedName name="Interest_NC" localSheetId="72">[168]NPV!#REF!</definedName>
    <definedName name="Interest_NC" localSheetId="73">[168]NPV!#REF!</definedName>
    <definedName name="Interest_NC" localSheetId="7">[168]NPV!#REF!</definedName>
    <definedName name="Interest_NC" localSheetId="74">[168]NPV!#REF!</definedName>
    <definedName name="Interest_NC" localSheetId="75">[168]NPV!#REF!</definedName>
    <definedName name="Interest_NC" localSheetId="76">[168]NPV!#REF!</definedName>
    <definedName name="Interest_NC" localSheetId="77">[168]NPV!#REF!</definedName>
    <definedName name="Interest_NC" localSheetId="78">[168]NPV!#REF!</definedName>
    <definedName name="Interest_NC" localSheetId="79">[168]NPV!#REF!</definedName>
    <definedName name="Interest_NC" localSheetId="8">[168]NPV!#REF!</definedName>
    <definedName name="Interest_NC" localSheetId="9">[168]NPV!#REF!</definedName>
    <definedName name="Interest_NC">[168]NPV!#REF!</definedName>
    <definedName name="Interest_Rate" localSheetId="1">#REF!</definedName>
    <definedName name="Interest_Rate" localSheetId="10">#REF!</definedName>
    <definedName name="Interest_Rate" localSheetId="11">#REF!</definedName>
    <definedName name="Interest_Rate" localSheetId="12">#REF!</definedName>
    <definedName name="Interest_Rate" localSheetId="13">#REF!</definedName>
    <definedName name="Interest_Rate" localSheetId="15">#REF!</definedName>
    <definedName name="Interest_Rate" localSheetId="16">#REF!</definedName>
    <definedName name="Interest_Rate" localSheetId="2">#REF!</definedName>
    <definedName name="Interest_Rate" localSheetId="23">#REF!</definedName>
    <definedName name="Interest_Rate" localSheetId="24">#REF!</definedName>
    <definedName name="Interest_Rate" localSheetId="25">#REF!</definedName>
    <definedName name="Interest_Rate" localSheetId="26">#REF!</definedName>
    <definedName name="Interest_Rate" localSheetId="27">#REF!</definedName>
    <definedName name="Interest_Rate" localSheetId="28">#REF!</definedName>
    <definedName name="Interest_Rate" localSheetId="29">#REF!</definedName>
    <definedName name="Interest_Rate" localSheetId="3">#REF!</definedName>
    <definedName name="Interest_Rate" localSheetId="31">#REF!</definedName>
    <definedName name="Interest_Rate" localSheetId="32">#REF!</definedName>
    <definedName name="Interest_Rate" localSheetId="33">#REF!</definedName>
    <definedName name="Interest_Rate" localSheetId="34">#REF!</definedName>
    <definedName name="Interest_Rate" localSheetId="37">#REF!</definedName>
    <definedName name="Interest_Rate" localSheetId="41">#REF!</definedName>
    <definedName name="Interest_Rate" localSheetId="4">#REF!</definedName>
    <definedName name="Interest_Rate" localSheetId="45">#REF!</definedName>
    <definedName name="Interest_Rate" localSheetId="46">#REF!</definedName>
    <definedName name="Interest_Rate" localSheetId="47">#REF!</definedName>
    <definedName name="Interest_Rate" localSheetId="48">#REF!</definedName>
    <definedName name="Interest_Rate" localSheetId="49">#REF!</definedName>
    <definedName name="Interest_Rate" localSheetId="50">#REF!</definedName>
    <definedName name="Interest_Rate" localSheetId="5">#REF!</definedName>
    <definedName name="Interest_Rate" localSheetId="51">#REF!</definedName>
    <definedName name="Interest_Rate" localSheetId="52">#REF!</definedName>
    <definedName name="Interest_Rate" localSheetId="53">#REF!</definedName>
    <definedName name="Interest_Rate" localSheetId="54">#REF!</definedName>
    <definedName name="Interest_Rate" localSheetId="56">#REF!</definedName>
    <definedName name="Interest_Rate" localSheetId="57">#REF!</definedName>
    <definedName name="Interest_Rate" localSheetId="58">#REF!</definedName>
    <definedName name="Interest_Rate" localSheetId="59">#REF!</definedName>
    <definedName name="Interest_Rate" localSheetId="60">#REF!</definedName>
    <definedName name="Interest_Rate" localSheetId="61">#REF!</definedName>
    <definedName name="Interest_Rate" localSheetId="62">#REF!</definedName>
    <definedName name="Interest_Rate" localSheetId="63">#REF!</definedName>
    <definedName name="Interest_Rate" localSheetId="6">#REF!</definedName>
    <definedName name="Interest_Rate" localSheetId="64">#REF!</definedName>
    <definedName name="Interest_Rate" localSheetId="65">#REF!</definedName>
    <definedName name="Interest_Rate" localSheetId="66">#REF!</definedName>
    <definedName name="Interest_Rate" localSheetId="67">#REF!</definedName>
    <definedName name="Interest_Rate" localSheetId="68">#REF!</definedName>
    <definedName name="Interest_Rate" localSheetId="69">#REF!</definedName>
    <definedName name="Interest_Rate" localSheetId="71">#REF!</definedName>
    <definedName name="Interest_Rate" localSheetId="72">#REF!</definedName>
    <definedName name="Interest_Rate" localSheetId="73">#REF!</definedName>
    <definedName name="Interest_Rate" localSheetId="7">#REF!</definedName>
    <definedName name="Interest_Rate" localSheetId="74">#REF!</definedName>
    <definedName name="Interest_Rate" localSheetId="75">#REF!</definedName>
    <definedName name="Interest_Rate" localSheetId="76">#REF!</definedName>
    <definedName name="Interest_Rate" localSheetId="77">#REF!</definedName>
    <definedName name="Interest_Rate" localSheetId="78">#REF!</definedName>
    <definedName name="Interest_Rate" localSheetId="79">#REF!</definedName>
    <definedName name="Interest_Rate" localSheetId="8">#REF!</definedName>
    <definedName name="Interest_Rate" localSheetId="9">#REF!</definedName>
    <definedName name="Interest_Rate">#REF!</definedName>
    <definedName name="INTERESTLOAN" localSheetId="5">[126]Loanstats!$C$3:$I$36</definedName>
    <definedName name="INTERESTLOAN" localSheetId="6">[126]Loanstats!$C$3:$I$36</definedName>
    <definedName name="INTERESTLOAN">[127]Loanstats!$C$3:$I$36</definedName>
    <definedName name="InterestRate" localSheetId="1">#REF!</definedName>
    <definedName name="InterestRate" localSheetId="10">#REF!</definedName>
    <definedName name="InterestRate" localSheetId="11">#REF!</definedName>
    <definedName name="InterestRate" localSheetId="12">#REF!</definedName>
    <definedName name="InterestRate" localSheetId="13">#REF!</definedName>
    <definedName name="InterestRate" localSheetId="15">#REF!</definedName>
    <definedName name="InterestRate" localSheetId="16">#REF!</definedName>
    <definedName name="InterestRate" localSheetId="2">#REF!</definedName>
    <definedName name="InterestRate" localSheetId="23">#REF!</definedName>
    <definedName name="InterestRate" localSheetId="24">#REF!</definedName>
    <definedName name="InterestRate" localSheetId="25">#REF!</definedName>
    <definedName name="InterestRate" localSheetId="26">#REF!</definedName>
    <definedName name="InterestRate" localSheetId="27">#REF!</definedName>
    <definedName name="InterestRate" localSheetId="28">#REF!</definedName>
    <definedName name="InterestRate" localSheetId="29">#REF!</definedName>
    <definedName name="InterestRate" localSheetId="3">#REF!</definedName>
    <definedName name="InterestRate" localSheetId="31">#REF!</definedName>
    <definedName name="InterestRate" localSheetId="32">#REF!</definedName>
    <definedName name="InterestRate" localSheetId="33">#REF!</definedName>
    <definedName name="InterestRate" localSheetId="34">#REF!</definedName>
    <definedName name="InterestRate" localSheetId="37">#REF!</definedName>
    <definedName name="InterestRate" localSheetId="41">#REF!</definedName>
    <definedName name="InterestRate" localSheetId="4">#REF!</definedName>
    <definedName name="InterestRate" localSheetId="45">#REF!</definedName>
    <definedName name="InterestRate" localSheetId="46">#REF!</definedName>
    <definedName name="InterestRate" localSheetId="47">#REF!</definedName>
    <definedName name="InterestRate" localSheetId="48">#REF!</definedName>
    <definedName name="InterestRate" localSheetId="49">#REF!</definedName>
    <definedName name="InterestRate" localSheetId="50">#REF!</definedName>
    <definedName name="InterestRate" localSheetId="5">#REF!</definedName>
    <definedName name="InterestRate" localSheetId="51">#REF!</definedName>
    <definedName name="InterestRate" localSheetId="52">#REF!</definedName>
    <definedName name="InterestRate" localSheetId="53">#REF!</definedName>
    <definedName name="InterestRate" localSheetId="54">#REF!</definedName>
    <definedName name="InterestRate" localSheetId="56">#REF!</definedName>
    <definedName name="InterestRate" localSheetId="57">#REF!</definedName>
    <definedName name="InterestRate" localSheetId="58">#REF!</definedName>
    <definedName name="InterestRate" localSheetId="59">#REF!</definedName>
    <definedName name="InterestRate" localSheetId="60">#REF!</definedName>
    <definedName name="InterestRate" localSheetId="61">#REF!</definedName>
    <definedName name="InterestRate" localSheetId="62">#REF!</definedName>
    <definedName name="InterestRate" localSheetId="63">#REF!</definedName>
    <definedName name="InterestRate" localSheetId="6">#REF!</definedName>
    <definedName name="InterestRate" localSheetId="64">#REF!</definedName>
    <definedName name="InterestRate" localSheetId="65">#REF!</definedName>
    <definedName name="InterestRate" localSheetId="66">#REF!</definedName>
    <definedName name="InterestRate" localSheetId="67">#REF!</definedName>
    <definedName name="InterestRate" localSheetId="68">#REF!</definedName>
    <definedName name="InterestRate" localSheetId="69">#REF!</definedName>
    <definedName name="InterestRate" localSheetId="71">#REF!</definedName>
    <definedName name="InterestRate" localSheetId="72">#REF!</definedName>
    <definedName name="InterestRate" localSheetId="73">#REF!</definedName>
    <definedName name="InterestRate" localSheetId="7">#REF!</definedName>
    <definedName name="InterestRate" localSheetId="74">#REF!</definedName>
    <definedName name="InterestRate" localSheetId="75">#REF!</definedName>
    <definedName name="InterestRate" localSheetId="76">#REF!</definedName>
    <definedName name="InterestRate" localSheetId="77">#REF!</definedName>
    <definedName name="InterestRate" localSheetId="78">#REF!</definedName>
    <definedName name="InterestRate" localSheetId="79">#REF!</definedName>
    <definedName name="InterestRate" localSheetId="8">#REF!</definedName>
    <definedName name="InterestRate" localSheetId="9">#REF!</definedName>
    <definedName name="InterestRate">#REF!</definedName>
    <definedName name="inthalf" localSheetId="5">[246]Sheet4!$C$58:$G$112</definedName>
    <definedName name="inthalf" localSheetId="6">[246]Sheet4!$C$58:$G$112</definedName>
    <definedName name="inthalf">[247]Sheet4!$C$58:$G$112</definedName>
    <definedName name="INTM" localSheetId="1">#REF!</definedName>
    <definedName name="INTM" localSheetId="10">#REF!</definedName>
    <definedName name="INTM" localSheetId="11">#REF!</definedName>
    <definedName name="INTM" localSheetId="12">#REF!</definedName>
    <definedName name="INTM" localSheetId="13">#REF!</definedName>
    <definedName name="INTM" localSheetId="15">#REF!</definedName>
    <definedName name="INTM" localSheetId="16">#REF!</definedName>
    <definedName name="INTM" localSheetId="2">#REF!</definedName>
    <definedName name="INTM" localSheetId="23">#REF!</definedName>
    <definedName name="INTM" localSheetId="24">#REF!</definedName>
    <definedName name="INTM" localSheetId="25">#REF!</definedName>
    <definedName name="INTM" localSheetId="26">#REF!</definedName>
    <definedName name="INTM" localSheetId="27">#REF!</definedName>
    <definedName name="INTM" localSheetId="28">#REF!</definedName>
    <definedName name="INTM" localSheetId="29">#REF!</definedName>
    <definedName name="INTM" localSheetId="3">#REF!</definedName>
    <definedName name="INTM" localSheetId="31">#REF!</definedName>
    <definedName name="INTM" localSheetId="32">#REF!</definedName>
    <definedName name="INTM" localSheetId="33">#REF!</definedName>
    <definedName name="INTM" localSheetId="34">#REF!</definedName>
    <definedName name="INTM" localSheetId="37">#REF!</definedName>
    <definedName name="INTM" localSheetId="41">#REF!</definedName>
    <definedName name="INTM" localSheetId="4">#REF!</definedName>
    <definedName name="INTM" localSheetId="45">#REF!</definedName>
    <definedName name="INTM" localSheetId="46">#REF!</definedName>
    <definedName name="INTM" localSheetId="47">#REF!</definedName>
    <definedName name="INTM" localSheetId="48">#REF!</definedName>
    <definedName name="INTM" localSheetId="49">#REF!</definedName>
    <definedName name="INTM" localSheetId="50">#REF!</definedName>
    <definedName name="INTM" localSheetId="5">#REF!</definedName>
    <definedName name="INTM" localSheetId="51">#REF!</definedName>
    <definedName name="INTM" localSheetId="52">#REF!</definedName>
    <definedName name="INTM" localSheetId="53">#REF!</definedName>
    <definedName name="INTM" localSheetId="54">#REF!</definedName>
    <definedName name="INTM" localSheetId="56">#REF!</definedName>
    <definedName name="INTM" localSheetId="57">#REF!</definedName>
    <definedName name="INTM" localSheetId="58">#REF!</definedName>
    <definedName name="INTM" localSheetId="59">#REF!</definedName>
    <definedName name="INTM" localSheetId="60">#REF!</definedName>
    <definedName name="INTM" localSheetId="61">#REF!</definedName>
    <definedName name="INTM" localSheetId="62">#REF!</definedName>
    <definedName name="INTM" localSheetId="63">#REF!</definedName>
    <definedName name="INTM" localSheetId="6">#REF!</definedName>
    <definedName name="INTM" localSheetId="64">#REF!</definedName>
    <definedName name="INTM" localSheetId="65">#REF!</definedName>
    <definedName name="INTM" localSheetId="66">#REF!</definedName>
    <definedName name="INTM" localSheetId="67">#REF!</definedName>
    <definedName name="INTM" localSheetId="68">#REF!</definedName>
    <definedName name="INTM" localSheetId="69">#REF!</definedName>
    <definedName name="INTM" localSheetId="71">#REF!</definedName>
    <definedName name="INTM" localSheetId="72">#REF!</definedName>
    <definedName name="INTM" localSheetId="73">#REF!</definedName>
    <definedName name="INTM" localSheetId="7">#REF!</definedName>
    <definedName name="INTM" localSheetId="74">#REF!</definedName>
    <definedName name="INTM" localSheetId="75">#REF!</definedName>
    <definedName name="INTM" localSheetId="76">#REF!</definedName>
    <definedName name="INTM" localSheetId="77">#REF!</definedName>
    <definedName name="INTM" localSheetId="78">#REF!</definedName>
    <definedName name="INTM" localSheetId="79">#REF!</definedName>
    <definedName name="INTM" localSheetId="8">#REF!</definedName>
    <definedName name="INTM" localSheetId="9">#REF!</definedName>
    <definedName name="INTM">#REF!</definedName>
    <definedName name="INTX" localSheetId="1">#REF!</definedName>
    <definedName name="INTX" localSheetId="10">#REF!</definedName>
    <definedName name="INTX" localSheetId="11">#REF!</definedName>
    <definedName name="INTX" localSheetId="12">#REF!</definedName>
    <definedName name="INTX" localSheetId="13">#REF!</definedName>
    <definedName name="INTX" localSheetId="15">#REF!</definedName>
    <definedName name="INTX" localSheetId="16">#REF!</definedName>
    <definedName name="INTX" localSheetId="2">#REF!</definedName>
    <definedName name="INTX" localSheetId="23">#REF!</definedName>
    <definedName name="INTX" localSheetId="24">#REF!</definedName>
    <definedName name="INTX" localSheetId="25">#REF!</definedName>
    <definedName name="INTX" localSheetId="26">#REF!</definedName>
    <definedName name="INTX" localSheetId="27">#REF!</definedName>
    <definedName name="INTX" localSheetId="28">#REF!</definedName>
    <definedName name="INTX" localSheetId="29">#REF!</definedName>
    <definedName name="INTX" localSheetId="3">#REF!</definedName>
    <definedName name="INTX" localSheetId="31">#REF!</definedName>
    <definedName name="INTX" localSheetId="32">#REF!</definedName>
    <definedName name="INTX" localSheetId="33">#REF!</definedName>
    <definedName name="INTX" localSheetId="34">#REF!</definedName>
    <definedName name="INTX" localSheetId="37">#REF!</definedName>
    <definedName name="INTX" localSheetId="41">#REF!</definedName>
    <definedName name="INTX" localSheetId="4">#REF!</definedName>
    <definedName name="INTX" localSheetId="45">#REF!</definedName>
    <definedName name="INTX" localSheetId="46">#REF!</definedName>
    <definedName name="INTX" localSheetId="47">#REF!</definedName>
    <definedName name="INTX" localSheetId="48">#REF!</definedName>
    <definedName name="INTX" localSheetId="49">#REF!</definedName>
    <definedName name="INTX" localSheetId="50">#REF!</definedName>
    <definedName name="INTX" localSheetId="5">#REF!</definedName>
    <definedName name="INTX" localSheetId="51">#REF!</definedName>
    <definedName name="INTX" localSheetId="52">#REF!</definedName>
    <definedName name="INTX" localSheetId="53">#REF!</definedName>
    <definedName name="INTX" localSheetId="54">#REF!</definedName>
    <definedName name="INTX" localSheetId="56">#REF!</definedName>
    <definedName name="INTX" localSheetId="57">#REF!</definedName>
    <definedName name="INTX" localSheetId="58">#REF!</definedName>
    <definedName name="INTX" localSheetId="59">#REF!</definedName>
    <definedName name="INTX" localSheetId="60">#REF!</definedName>
    <definedName name="INTX" localSheetId="61">#REF!</definedName>
    <definedName name="INTX" localSheetId="62">#REF!</definedName>
    <definedName name="INTX" localSheetId="63">#REF!</definedName>
    <definedName name="INTX" localSheetId="6">#REF!</definedName>
    <definedName name="INTX" localSheetId="64">#REF!</definedName>
    <definedName name="INTX" localSheetId="65">#REF!</definedName>
    <definedName name="INTX" localSheetId="66">#REF!</definedName>
    <definedName name="INTX" localSheetId="67">#REF!</definedName>
    <definedName name="INTX" localSheetId="68">#REF!</definedName>
    <definedName name="INTX" localSheetId="69">#REF!</definedName>
    <definedName name="INTX" localSheetId="71">#REF!</definedName>
    <definedName name="INTX" localSheetId="72">#REF!</definedName>
    <definedName name="INTX" localSheetId="73">#REF!</definedName>
    <definedName name="INTX" localSheetId="7">#REF!</definedName>
    <definedName name="INTX" localSheetId="74">#REF!</definedName>
    <definedName name="INTX" localSheetId="75">#REF!</definedName>
    <definedName name="INTX" localSheetId="76">#REF!</definedName>
    <definedName name="INTX" localSheetId="77">#REF!</definedName>
    <definedName name="INTX" localSheetId="78">#REF!</definedName>
    <definedName name="INTX" localSheetId="79">#REF!</definedName>
    <definedName name="INTX" localSheetId="8">#REF!</definedName>
    <definedName name="INTX" localSheetId="9">#REF!</definedName>
    <definedName name="INTX">#REF!</definedName>
    <definedName name="INVESTEC" localSheetId="1">#REF!</definedName>
    <definedName name="INVESTEC" localSheetId="10">#REF!</definedName>
    <definedName name="INVESTEC" localSheetId="11">#REF!</definedName>
    <definedName name="INVESTEC" localSheetId="12">#REF!</definedName>
    <definedName name="INVESTEC" localSheetId="13">#REF!</definedName>
    <definedName name="INVESTEC" localSheetId="15">#REF!</definedName>
    <definedName name="INVESTEC" localSheetId="16">#REF!</definedName>
    <definedName name="INVESTEC" localSheetId="2">#REF!</definedName>
    <definedName name="INVESTEC" localSheetId="23">#REF!</definedName>
    <definedName name="INVESTEC" localSheetId="24">#REF!</definedName>
    <definedName name="INVESTEC" localSheetId="25">#REF!</definedName>
    <definedName name="INVESTEC" localSheetId="26">#REF!</definedName>
    <definedName name="INVESTEC" localSheetId="27">#REF!</definedName>
    <definedName name="INVESTEC" localSheetId="28">#REF!</definedName>
    <definedName name="INVESTEC" localSheetId="29">#REF!</definedName>
    <definedName name="INVESTEC" localSheetId="3">#REF!</definedName>
    <definedName name="INVESTEC" localSheetId="31">#REF!</definedName>
    <definedName name="INVESTEC" localSheetId="32">#REF!</definedName>
    <definedName name="INVESTEC" localSheetId="33">#REF!</definedName>
    <definedName name="INVESTEC" localSheetId="34">#REF!</definedName>
    <definedName name="INVESTEC" localSheetId="37">#REF!</definedName>
    <definedName name="INVESTEC" localSheetId="41">#REF!</definedName>
    <definedName name="INVESTEC" localSheetId="4">#REF!</definedName>
    <definedName name="INVESTEC" localSheetId="45">#REF!</definedName>
    <definedName name="INVESTEC" localSheetId="46">#REF!</definedName>
    <definedName name="INVESTEC" localSheetId="47">#REF!</definedName>
    <definedName name="INVESTEC" localSheetId="48">#REF!</definedName>
    <definedName name="INVESTEC" localSheetId="49">#REF!</definedName>
    <definedName name="INVESTEC" localSheetId="50">#REF!</definedName>
    <definedName name="INVESTEC" localSheetId="5">#REF!</definedName>
    <definedName name="INVESTEC" localSheetId="51">#REF!</definedName>
    <definedName name="INVESTEC" localSheetId="52">#REF!</definedName>
    <definedName name="INVESTEC" localSheetId="53">#REF!</definedName>
    <definedName name="INVESTEC" localSheetId="54">#REF!</definedName>
    <definedName name="INVESTEC" localSheetId="56">#REF!</definedName>
    <definedName name="INVESTEC" localSheetId="57">#REF!</definedName>
    <definedName name="INVESTEC" localSheetId="58">#REF!</definedName>
    <definedName name="INVESTEC" localSheetId="59">#REF!</definedName>
    <definedName name="INVESTEC" localSheetId="60">#REF!</definedName>
    <definedName name="INVESTEC" localSheetId="61">#REF!</definedName>
    <definedName name="INVESTEC" localSheetId="62">#REF!</definedName>
    <definedName name="INVESTEC" localSheetId="63">#REF!</definedName>
    <definedName name="INVESTEC" localSheetId="6">#REF!</definedName>
    <definedName name="INVESTEC" localSheetId="64">#REF!</definedName>
    <definedName name="INVESTEC" localSheetId="65">#REF!</definedName>
    <definedName name="INVESTEC" localSheetId="66">#REF!</definedName>
    <definedName name="INVESTEC" localSheetId="67">#REF!</definedName>
    <definedName name="INVESTEC" localSheetId="68">#REF!</definedName>
    <definedName name="INVESTEC" localSheetId="69">#REF!</definedName>
    <definedName name="INVESTEC" localSheetId="71">#REF!</definedName>
    <definedName name="INVESTEC" localSheetId="72">#REF!</definedName>
    <definedName name="INVESTEC" localSheetId="73">#REF!</definedName>
    <definedName name="INVESTEC" localSheetId="7">#REF!</definedName>
    <definedName name="INVESTEC" localSheetId="74">#REF!</definedName>
    <definedName name="INVESTEC" localSheetId="75">#REF!</definedName>
    <definedName name="INVESTEC" localSheetId="76">#REF!</definedName>
    <definedName name="INVESTEC" localSheetId="77">#REF!</definedName>
    <definedName name="INVESTEC" localSheetId="78">#REF!</definedName>
    <definedName name="INVESTEC" localSheetId="79">#REF!</definedName>
    <definedName name="INVESTEC" localSheetId="8">#REF!</definedName>
    <definedName name="INVESTEC" localSheetId="9">#REF!</definedName>
    <definedName name="INVESTEC">#REF!</definedName>
    <definedName name="IOIB" localSheetId="1">#REF!</definedName>
    <definedName name="IOIB" localSheetId="11">#REF!</definedName>
    <definedName name="IOIB" localSheetId="12">#REF!</definedName>
    <definedName name="IOIB" localSheetId="13">#REF!</definedName>
    <definedName name="IOIB" localSheetId="23">#REF!</definedName>
    <definedName name="IOIB" localSheetId="24">#REF!</definedName>
    <definedName name="IOIB" localSheetId="26">#REF!</definedName>
    <definedName name="IOIB" localSheetId="28">#REF!</definedName>
    <definedName name="IOIB" localSheetId="29">#REF!</definedName>
    <definedName name="IOIB" localSheetId="31">#REF!</definedName>
    <definedName name="IOIB" localSheetId="41">#REF!</definedName>
    <definedName name="IOIB" localSheetId="4">#REF!</definedName>
    <definedName name="IOIB" localSheetId="46">#REF!</definedName>
    <definedName name="IOIB" localSheetId="47">#REF!</definedName>
    <definedName name="IOIB" localSheetId="48">#REF!</definedName>
    <definedName name="IOIB" localSheetId="49">#REF!</definedName>
    <definedName name="IOIB" localSheetId="50">#REF!</definedName>
    <definedName name="IOIB" localSheetId="51">#REF!</definedName>
    <definedName name="IOIB" localSheetId="53">#REF!</definedName>
    <definedName name="IOIB" localSheetId="54">#REF!</definedName>
    <definedName name="IOIB" localSheetId="56">#REF!</definedName>
    <definedName name="IOIB" localSheetId="57">#REF!</definedName>
    <definedName name="IOIB" localSheetId="58">#REF!</definedName>
    <definedName name="IOIB" localSheetId="60">#REF!</definedName>
    <definedName name="IOIB" localSheetId="61">#REF!</definedName>
    <definedName name="IOIB" localSheetId="62">#REF!</definedName>
    <definedName name="IOIB" localSheetId="63">#REF!</definedName>
    <definedName name="IOIB" localSheetId="64">#REF!</definedName>
    <definedName name="IOIB" localSheetId="66">#REF!</definedName>
    <definedName name="IOIB" localSheetId="67">#REF!</definedName>
    <definedName name="IOIB" localSheetId="68">#REF!</definedName>
    <definedName name="IOIB" localSheetId="69">#REF!</definedName>
    <definedName name="IOIB" localSheetId="71">#REF!</definedName>
    <definedName name="IOIB" localSheetId="72">#REF!</definedName>
    <definedName name="IOIB" localSheetId="73">#REF!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 localSheetId="1">#REF!</definedName>
    <definedName name="ISD" localSheetId="10">#REF!</definedName>
    <definedName name="ISD" localSheetId="11">#REF!</definedName>
    <definedName name="ISD" localSheetId="12">#REF!</definedName>
    <definedName name="ISD" localSheetId="13">#REF!</definedName>
    <definedName name="ISD" localSheetId="15">#REF!</definedName>
    <definedName name="ISD" localSheetId="16">#REF!</definedName>
    <definedName name="ISD" localSheetId="2">#REF!</definedName>
    <definedName name="ISD" localSheetId="23">#REF!</definedName>
    <definedName name="ISD" localSheetId="24">#REF!</definedName>
    <definedName name="ISD" localSheetId="25">#REF!</definedName>
    <definedName name="ISD" localSheetId="26">#REF!</definedName>
    <definedName name="ISD" localSheetId="27">#REF!</definedName>
    <definedName name="ISD" localSheetId="28">#REF!</definedName>
    <definedName name="ISD" localSheetId="29">#REF!</definedName>
    <definedName name="ISD" localSheetId="3">#REF!</definedName>
    <definedName name="ISD" localSheetId="31">#REF!</definedName>
    <definedName name="ISD" localSheetId="32">#REF!</definedName>
    <definedName name="ISD" localSheetId="33">#REF!</definedName>
    <definedName name="ISD" localSheetId="34">#REF!</definedName>
    <definedName name="ISD" localSheetId="37">#REF!</definedName>
    <definedName name="ISD" localSheetId="41">#REF!</definedName>
    <definedName name="ISD" localSheetId="4">#REF!</definedName>
    <definedName name="ISD" localSheetId="45">#REF!</definedName>
    <definedName name="ISD" localSheetId="46">#REF!</definedName>
    <definedName name="ISD" localSheetId="47">#REF!</definedName>
    <definedName name="ISD" localSheetId="48">#REF!</definedName>
    <definedName name="ISD" localSheetId="49">#REF!</definedName>
    <definedName name="ISD" localSheetId="50">#REF!</definedName>
    <definedName name="ISD" localSheetId="5">#REF!</definedName>
    <definedName name="ISD" localSheetId="51">#REF!</definedName>
    <definedName name="ISD" localSheetId="52">#REF!</definedName>
    <definedName name="ISD" localSheetId="53">#REF!</definedName>
    <definedName name="ISD" localSheetId="54">#REF!</definedName>
    <definedName name="ISD" localSheetId="56">#REF!</definedName>
    <definedName name="ISD" localSheetId="57">#REF!</definedName>
    <definedName name="ISD" localSheetId="58">#REF!</definedName>
    <definedName name="ISD" localSheetId="59">#REF!</definedName>
    <definedName name="ISD" localSheetId="60">#REF!</definedName>
    <definedName name="ISD" localSheetId="61">#REF!</definedName>
    <definedName name="ISD" localSheetId="62">#REF!</definedName>
    <definedName name="ISD" localSheetId="63">#REF!</definedName>
    <definedName name="ISD" localSheetId="6">#REF!</definedName>
    <definedName name="ISD" localSheetId="64">#REF!</definedName>
    <definedName name="ISD" localSheetId="65">#REF!</definedName>
    <definedName name="ISD" localSheetId="66">#REF!</definedName>
    <definedName name="ISD" localSheetId="67">#REF!</definedName>
    <definedName name="ISD" localSheetId="68">#REF!</definedName>
    <definedName name="ISD" localSheetId="69">#REF!</definedName>
    <definedName name="ISD" localSheetId="71">#REF!</definedName>
    <definedName name="ISD" localSheetId="72">#REF!</definedName>
    <definedName name="ISD" localSheetId="73">#REF!</definedName>
    <definedName name="ISD" localSheetId="7">#REF!</definedName>
    <definedName name="ISD" localSheetId="74">#REF!</definedName>
    <definedName name="ISD" localSheetId="75">#REF!</definedName>
    <definedName name="ISD" localSheetId="76">#REF!</definedName>
    <definedName name="ISD" localSheetId="77">#REF!</definedName>
    <definedName name="ISD" localSheetId="78">#REF!</definedName>
    <definedName name="ISD" localSheetId="79">#REF!</definedName>
    <definedName name="ISD" localSheetId="8">#REF!</definedName>
    <definedName name="ISD" localSheetId="9">#REF!</definedName>
    <definedName name="ISD">#REF!</definedName>
    <definedName name="IsDB" localSheetId="5">[79]CIRRs!$C$68</definedName>
    <definedName name="IsDB" localSheetId="6">[79]CIRRs!$C$68</definedName>
    <definedName name="IsDB">[80]CIRRs!$C$68</definedName>
    <definedName name="Item">'[194]003+ Review'!$C$79:$C$175</definedName>
    <definedName name="ITL" localSheetId="5">[79]CIRRs!$C$94</definedName>
    <definedName name="ITL" localSheetId="6">[79]CIRRs!$C$94</definedName>
    <definedName name="ITL">[80]CIRRs!$C$94</definedName>
    <definedName name="IV" localSheetId="1">#REF!</definedName>
    <definedName name="IV" localSheetId="10">#REF!</definedName>
    <definedName name="IV" localSheetId="11">#REF!</definedName>
    <definedName name="IV" localSheetId="12">#REF!</definedName>
    <definedName name="IV" localSheetId="13">#REF!</definedName>
    <definedName name="IV" localSheetId="15">#REF!</definedName>
    <definedName name="IV" localSheetId="16">#REF!</definedName>
    <definedName name="IV" localSheetId="2">#REF!</definedName>
    <definedName name="IV" localSheetId="23">#REF!</definedName>
    <definedName name="IV" localSheetId="24">#REF!</definedName>
    <definedName name="IV" localSheetId="25">#REF!</definedName>
    <definedName name="IV" localSheetId="26">#REF!</definedName>
    <definedName name="IV" localSheetId="27">#REF!</definedName>
    <definedName name="IV" localSheetId="28">#REF!</definedName>
    <definedName name="IV" localSheetId="29">#REF!</definedName>
    <definedName name="IV" localSheetId="3">#REF!</definedName>
    <definedName name="IV" localSheetId="31">#REF!</definedName>
    <definedName name="IV" localSheetId="32">#REF!</definedName>
    <definedName name="IV" localSheetId="33">#REF!</definedName>
    <definedName name="IV" localSheetId="34">#REF!</definedName>
    <definedName name="IV" localSheetId="37">#REF!</definedName>
    <definedName name="IV" localSheetId="41">#REF!</definedName>
    <definedName name="IV" localSheetId="4">#REF!</definedName>
    <definedName name="IV" localSheetId="45">#REF!</definedName>
    <definedName name="IV" localSheetId="46">#REF!</definedName>
    <definedName name="IV" localSheetId="47">#REF!</definedName>
    <definedName name="IV" localSheetId="48">#REF!</definedName>
    <definedName name="IV" localSheetId="49">#REF!</definedName>
    <definedName name="IV" localSheetId="50">#REF!</definedName>
    <definedName name="IV" localSheetId="5">#REF!</definedName>
    <definedName name="IV" localSheetId="51">#REF!</definedName>
    <definedName name="IV" localSheetId="52">#REF!</definedName>
    <definedName name="IV" localSheetId="53">#REF!</definedName>
    <definedName name="IV" localSheetId="54">#REF!</definedName>
    <definedName name="IV" localSheetId="56">#REF!</definedName>
    <definedName name="IV" localSheetId="57">#REF!</definedName>
    <definedName name="IV" localSheetId="58">#REF!</definedName>
    <definedName name="IV" localSheetId="59">#REF!</definedName>
    <definedName name="IV" localSheetId="60">#REF!</definedName>
    <definedName name="IV" localSheetId="61">#REF!</definedName>
    <definedName name="IV" localSheetId="62">#REF!</definedName>
    <definedName name="IV" localSheetId="63">#REF!</definedName>
    <definedName name="IV" localSheetId="6">#REF!</definedName>
    <definedName name="IV" localSheetId="64">#REF!</definedName>
    <definedName name="IV" localSheetId="65">#REF!</definedName>
    <definedName name="IV" localSheetId="66">#REF!</definedName>
    <definedName name="IV" localSheetId="67">#REF!</definedName>
    <definedName name="IV" localSheetId="68">#REF!</definedName>
    <definedName name="IV" localSheetId="69">#REF!</definedName>
    <definedName name="IV" localSheetId="71">#REF!</definedName>
    <definedName name="IV" localSheetId="72">#REF!</definedName>
    <definedName name="IV" localSheetId="73">#REF!</definedName>
    <definedName name="IV" localSheetId="7">#REF!</definedName>
    <definedName name="IV" localSheetId="74">#REF!</definedName>
    <definedName name="IV" localSheetId="75">#REF!</definedName>
    <definedName name="IV" localSheetId="76">#REF!</definedName>
    <definedName name="IV" localSheetId="77">#REF!</definedName>
    <definedName name="IV" localSheetId="78">#REF!</definedName>
    <definedName name="IV" localSheetId="79">#REF!</definedName>
    <definedName name="IV" localSheetId="8">#REF!</definedName>
    <definedName name="IV" localSheetId="9">#REF!</definedName>
    <definedName name="IV">#REF!</definedName>
    <definedName name="iva" localSheetId="1">'[73]10'!#REF!</definedName>
    <definedName name="iva" localSheetId="10">'[73]10'!#REF!</definedName>
    <definedName name="iva" localSheetId="11">'[73]10'!#REF!</definedName>
    <definedName name="iva" localSheetId="12">'[73]10'!#REF!</definedName>
    <definedName name="iva" localSheetId="13">'[73]10'!#REF!</definedName>
    <definedName name="iva" localSheetId="15">'[73]10'!#REF!</definedName>
    <definedName name="iva" localSheetId="16">'[73]10'!#REF!</definedName>
    <definedName name="iva" localSheetId="2">'[73]10'!#REF!</definedName>
    <definedName name="iva" localSheetId="24">'[73]10'!#REF!</definedName>
    <definedName name="iva" localSheetId="25">'[73]10'!#REF!</definedName>
    <definedName name="iva" localSheetId="26">'[73]10'!#REF!</definedName>
    <definedName name="iva" localSheetId="27">'[73]10'!#REF!</definedName>
    <definedName name="iva" localSheetId="28">'[73]10'!#REF!</definedName>
    <definedName name="iva" localSheetId="29">'[73]10'!#REF!</definedName>
    <definedName name="iva" localSheetId="3">'[73]10'!#REF!</definedName>
    <definedName name="iva" localSheetId="31">'[73]10'!#REF!</definedName>
    <definedName name="iva" localSheetId="32">'[73]10'!#REF!</definedName>
    <definedName name="iva" localSheetId="33">'[73]10'!#REF!</definedName>
    <definedName name="iva" localSheetId="34">'[73]10'!#REF!</definedName>
    <definedName name="iva" localSheetId="37">'[73]10'!#REF!</definedName>
    <definedName name="iva" localSheetId="41">'[73]10'!#REF!</definedName>
    <definedName name="iva" localSheetId="4">'[73]10'!#REF!</definedName>
    <definedName name="iva" localSheetId="45">'[73]10'!#REF!</definedName>
    <definedName name="iva" localSheetId="46">'[73]10'!#REF!</definedName>
    <definedName name="iva" localSheetId="47">'[73]10'!#REF!</definedName>
    <definedName name="iva" localSheetId="48">'[73]10'!#REF!</definedName>
    <definedName name="iva" localSheetId="49">'[73]10'!#REF!</definedName>
    <definedName name="iva" localSheetId="50">'[73]10'!#REF!</definedName>
    <definedName name="iva" localSheetId="5">'[74]10'!#REF!</definedName>
    <definedName name="iva" localSheetId="51">'[73]10'!#REF!</definedName>
    <definedName name="iva" localSheetId="52">'[75]10'!#REF!</definedName>
    <definedName name="iva" localSheetId="53">'[73]10'!#REF!</definedName>
    <definedName name="iva" localSheetId="54">'[73]10'!#REF!</definedName>
    <definedName name="iva" localSheetId="56">'[73]10'!#REF!</definedName>
    <definedName name="iva" localSheetId="57">'[73]10'!#REF!</definedName>
    <definedName name="iva" localSheetId="58">'[73]10'!#REF!</definedName>
    <definedName name="iva" localSheetId="59">'[73]10'!#REF!</definedName>
    <definedName name="iva" localSheetId="60">'[73]10'!#REF!</definedName>
    <definedName name="iva" localSheetId="61">'[73]10'!#REF!</definedName>
    <definedName name="iva" localSheetId="62">'[73]10'!#REF!</definedName>
    <definedName name="iva" localSheetId="63">'[73]10'!#REF!</definedName>
    <definedName name="iva" localSheetId="6">'[74]10'!#REF!</definedName>
    <definedName name="iva" localSheetId="64">'[73]10'!#REF!</definedName>
    <definedName name="iva" localSheetId="65">'[73]10'!#REF!</definedName>
    <definedName name="iva" localSheetId="66">'[73]10'!#REF!</definedName>
    <definedName name="iva" localSheetId="67">'[73]10'!#REF!</definedName>
    <definedName name="iva" localSheetId="68">'[73]10'!#REF!</definedName>
    <definedName name="iva" localSheetId="69">'[73]10'!#REF!</definedName>
    <definedName name="iva" localSheetId="71">'[73]10'!#REF!</definedName>
    <definedName name="iva" localSheetId="72">'[73]10'!#REF!</definedName>
    <definedName name="iva" localSheetId="73">'[73]10'!#REF!</definedName>
    <definedName name="iva" localSheetId="7">'[73]10'!#REF!</definedName>
    <definedName name="iva" localSheetId="74">'[73]10'!#REF!</definedName>
    <definedName name="iva" localSheetId="75">'[73]10'!#REF!</definedName>
    <definedName name="iva" localSheetId="76">'[73]10'!#REF!</definedName>
    <definedName name="iva" localSheetId="77">'[73]10'!#REF!</definedName>
    <definedName name="iva" localSheetId="78">'[73]10'!#REF!</definedName>
    <definedName name="iva" localSheetId="79">'[73]10'!#REF!</definedName>
    <definedName name="iva" localSheetId="8">'[73]10'!#REF!</definedName>
    <definedName name="iva" localSheetId="9">'[73]10'!#REF!</definedName>
    <definedName name="iva">'[73]10'!#REF!</definedName>
    <definedName name="iyuhioyuhouj" localSheetId="1">'[70]10'!#REF!</definedName>
    <definedName name="iyuhioyuhouj" localSheetId="10">'[70]10'!#REF!</definedName>
    <definedName name="iyuhioyuhouj" localSheetId="11">'[70]10'!#REF!</definedName>
    <definedName name="iyuhioyuhouj" localSheetId="12">'[70]10'!#REF!</definedName>
    <definedName name="iyuhioyuhouj" localSheetId="13">'[70]10'!#REF!</definedName>
    <definedName name="iyuhioyuhouj" localSheetId="15">'[70]10'!#REF!</definedName>
    <definedName name="iyuhioyuhouj" localSheetId="16">'[70]10'!#REF!</definedName>
    <definedName name="iyuhioyuhouj" localSheetId="2">'[70]10'!#REF!</definedName>
    <definedName name="iyuhioyuhouj" localSheetId="25">'[70]10'!#REF!</definedName>
    <definedName name="iyuhioyuhouj" localSheetId="26">'[70]10'!#REF!</definedName>
    <definedName name="iyuhioyuhouj" localSheetId="27">'[70]10'!#REF!</definedName>
    <definedName name="iyuhioyuhouj" localSheetId="28">'[70]10'!#REF!</definedName>
    <definedName name="iyuhioyuhouj" localSheetId="29">'[70]10'!#REF!</definedName>
    <definedName name="iyuhioyuhouj" localSheetId="3">'[70]10'!#REF!</definedName>
    <definedName name="iyuhioyuhouj" localSheetId="31">'[70]10'!#REF!</definedName>
    <definedName name="iyuhioyuhouj" localSheetId="32">'[70]10'!#REF!</definedName>
    <definedName name="iyuhioyuhouj" localSheetId="33">'[70]10'!#REF!</definedName>
    <definedName name="iyuhioyuhouj" localSheetId="34">'[70]10'!#REF!</definedName>
    <definedName name="iyuhioyuhouj" localSheetId="37">'[70]10'!#REF!</definedName>
    <definedName name="iyuhioyuhouj" localSheetId="41">'[70]10'!#REF!</definedName>
    <definedName name="iyuhioyuhouj" localSheetId="4">'[70]10'!#REF!</definedName>
    <definedName name="iyuhioyuhouj" localSheetId="45">'[70]10'!#REF!</definedName>
    <definedName name="iyuhioyuhouj" localSheetId="46">'[70]10'!#REF!</definedName>
    <definedName name="iyuhioyuhouj" localSheetId="47">'[70]10'!#REF!</definedName>
    <definedName name="iyuhioyuhouj" localSheetId="48">'[70]10'!#REF!</definedName>
    <definedName name="iyuhioyuhouj" localSheetId="49">'[70]10'!#REF!</definedName>
    <definedName name="iyuhioyuhouj" localSheetId="50">'[70]10'!#REF!</definedName>
    <definedName name="iyuhioyuhouj" localSheetId="5">'[71]10'!#REF!</definedName>
    <definedName name="iyuhioyuhouj" localSheetId="51">'[70]10'!#REF!</definedName>
    <definedName name="iyuhioyuhouj" localSheetId="52">'[72]10'!#REF!</definedName>
    <definedName name="iyuhioyuhouj" localSheetId="53">'[70]10'!#REF!</definedName>
    <definedName name="iyuhioyuhouj" localSheetId="54">'[70]10'!#REF!</definedName>
    <definedName name="iyuhioyuhouj" localSheetId="56">'[70]10'!#REF!</definedName>
    <definedName name="iyuhioyuhouj" localSheetId="57">'[70]10'!#REF!</definedName>
    <definedName name="iyuhioyuhouj" localSheetId="58">'[70]10'!#REF!</definedName>
    <definedName name="iyuhioyuhouj" localSheetId="59">'[70]10'!#REF!</definedName>
    <definedName name="iyuhioyuhouj" localSheetId="60">'[70]10'!#REF!</definedName>
    <definedName name="iyuhioyuhouj" localSheetId="61">'[70]10'!#REF!</definedName>
    <definedName name="iyuhioyuhouj" localSheetId="62">'[70]10'!#REF!</definedName>
    <definedName name="iyuhioyuhouj" localSheetId="63">'[70]10'!#REF!</definedName>
    <definedName name="iyuhioyuhouj" localSheetId="6">'[71]10'!#REF!</definedName>
    <definedName name="iyuhioyuhouj" localSheetId="64">'[70]10'!#REF!</definedName>
    <definedName name="iyuhioyuhouj" localSheetId="65">'[70]10'!#REF!</definedName>
    <definedName name="iyuhioyuhouj" localSheetId="66">'[70]10'!#REF!</definedName>
    <definedName name="iyuhioyuhouj" localSheetId="67">'[70]10'!#REF!</definedName>
    <definedName name="iyuhioyuhouj" localSheetId="68">'[70]10'!#REF!</definedName>
    <definedName name="iyuhioyuhouj" localSheetId="69">'[70]10'!#REF!</definedName>
    <definedName name="iyuhioyuhouj" localSheetId="71">'[70]10'!#REF!</definedName>
    <definedName name="iyuhioyuhouj" localSheetId="72">'[70]10'!#REF!</definedName>
    <definedName name="iyuhioyuhouj" localSheetId="73">'[70]10'!#REF!</definedName>
    <definedName name="iyuhioyuhouj" localSheetId="7">'[70]10'!#REF!</definedName>
    <definedName name="iyuhioyuhouj" localSheetId="74">'[70]10'!#REF!</definedName>
    <definedName name="iyuhioyuhouj" localSheetId="77">'[70]10'!#REF!</definedName>
    <definedName name="iyuhioyuhouj" localSheetId="8">'[70]10'!#REF!</definedName>
    <definedName name="iyuhioyuhouj" localSheetId="9">'[70]10'!#REF!</definedName>
    <definedName name="iyuhioyuhouj">'[70]10'!#REF!</definedName>
    <definedName name="Jan_50" localSheetId="1">#REF!</definedName>
    <definedName name="Jan_50" localSheetId="10">#REF!</definedName>
    <definedName name="Jan_50" localSheetId="11">#REF!</definedName>
    <definedName name="Jan_50" localSheetId="12">#REF!</definedName>
    <definedName name="Jan_50" localSheetId="13">#REF!</definedName>
    <definedName name="Jan_50" localSheetId="15">#REF!</definedName>
    <definedName name="Jan_50" localSheetId="16">#REF!</definedName>
    <definedName name="Jan_50" localSheetId="2">#REF!</definedName>
    <definedName name="Jan_50" localSheetId="23">#REF!</definedName>
    <definedName name="Jan_50" localSheetId="24">#REF!</definedName>
    <definedName name="Jan_50" localSheetId="25">#REF!</definedName>
    <definedName name="Jan_50" localSheetId="26">#REF!</definedName>
    <definedName name="Jan_50" localSheetId="27">#REF!</definedName>
    <definedName name="Jan_50" localSheetId="28">#REF!</definedName>
    <definedName name="Jan_50" localSheetId="29">#REF!</definedName>
    <definedName name="Jan_50" localSheetId="3">#REF!</definedName>
    <definedName name="Jan_50" localSheetId="31">#REF!</definedName>
    <definedName name="Jan_50" localSheetId="32">#REF!</definedName>
    <definedName name="Jan_50" localSheetId="33">#REF!</definedName>
    <definedName name="Jan_50" localSheetId="34">#REF!</definedName>
    <definedName name="Jan_50" localSheetId="37">#REF!</definedName>
    <definedName name="Jan_50" localSheetId="41">#REF!</definedName>
    <definedName name="Jan_50" localSheetId="4">#REF!</definedName>
    <definedName name="Jan_50" localSheetId="45">#REF!</definedName>
    <definedName name="Jan_50" localSheetId="46">#REF!</definedName>
    <definedName name="Jan_50" localSheetId="47">#REF!</definedName>
    <definedName name="Jan_50" localSheetId="48">#REF!</definedName>
    <definedName name="Jan_50" localSheetId="49">#REF!</definedName>
    <definedName name="Jan_50" localSheetId="50">#REF!</definedName>
    <definedName name="Jan_50" localSheetId="5">#REF!</definedName>
    <definedName name="Jan_50" localSheetId="51">#REF!</definedName>
    <definedName name="Jan_50" localSheetId="52">#REF!</definedName>
    <definedName name="Jan_50" localSheetId="53">#REF!</definedName>
    <definedName name="Jan_50" localSheetId="54">#REF!</definedName>
    <definedName name="Jan_50" localSheetId="56">#REF!</definedName>
    <definedName name="Jan_50" localSheetId="57">#REF!</definedName>
    <definedName name="Jan_50" localSheetId="58">#REF!</definedName>
    <definedName name="Jan_50" localSheetId="59">#REF!</definedName>
    <definedName name="Jan_50" localSheetId="60">#REF!</definedName>
    <definedName name="Jan_50" localSheetId="61">#REF!</definedName>
    <definedName name="Jan_50" localSheetId="62">#REF!</definedName>
    <definedName name="Jan_50" localSheetId="63">#REF!</definedName>
    <definedName name="Jan_50" localSheetId="6">#REF!</definedName>
    <definedName name="Jan_50" localSheetId="64">#REF!</definedName>
    <definedName name="Jan_50" localSheetId="65">#REF!</definedName>
    <definedName name="Jan_50" localSheetId="66">#REF!</definedName>
    <definedName name="Jan_50" localSheetId="67">#REF!</definedName>
    <definedName name="Jan_50" localSheetId="68">#REF!</definedName>
    <definedName name="Jan_50" localSheetId="69">#REF!</definedName>
    <definedName name="Jan_50" localSheetId="71">#REF!</definedName>
    <definedName name="Jan_50" localSheetId="72">#REF!</definedName>
    <definedName name="Jan_50" localSheetId="73">#REF!</definedName>
    <definedName name="Jan_50" localSheetId="7">#REF!</definedName>
    <definedName name="Jan_50" localSheetId="74">#REF!</definedName>
    <definedName name="Jan_50" localSheetId="75">#REF!</definedName>
    <definedName name="Jan_50" localSheetId="76">#REF!</definedName>
    <definedName name="Jan_50" localSheetId="77">#REF!</definedName>
    <definedName name="Jan_50" localSheetId="78">#REF!</definedName>
    <definedName name="Jan_50" localSheetId="79">#REF!</definedName>
    <definedName name="Jan_50" localSheetId="8">#REF!</definedName>
    <definedName name="Jan_50" localSheetId="9">#REF!</definedName>
    <definedName name="Jan_50">#REF!</definedName>
    <definedName name="Jan_51" localSheetId="1">#REF!</definedName>
    <definedName name="Jan_51" localSheetId="10">#REF!</definedName>
    <definedName name="Jan_51" localSheetId="11">#REF!</definedName>
    <definedName name="Jan_51" localSheetId="12">#REF!</definedName>
    <definedName name="Jan_51" localSheetId="13">#REF!</definedName>
    <definedName name="Jan_51" localSheetId="15">#REF!</definedName>
    <definedName name="Jan_51" localSheetId="16">#REF!</definedName>
    <definedName name="Jan_51" localSheetId="2">#REF!</definedName>
    <definedName name="Jan_51" localSheetId="23">#REF!</definedName>
    <definedName name="Jan_51" localSheetId="24">#REF!</definedName>
    <definedName name="Jan_51" localSheetId="25">#REF!</definedName>
    <definedName name="Jan_51" localSheetId="26">#REF!</definedName>
    <definedName name="Jan_51" localSheetId="27">#REF!</definedName>
    <definedName name="Jan_51" localSheetId="28">#REF!</definedName>
    <definedName name="Jan_51" localSheetId="29">#REF!</definedName>
    <definedName name="Jan_51" localSheetId="3">#REF!</definedName>
    <definedName name="Jan_51" localSheetId="31">#REF!</definedName>
    <definedName name="Jan_51" localSheetId="32">#REF!</definedName>
    <definedName name="Jan_51" localSheetId="33">#REF!</definedName>
    <definedName name="Jan_51" localSheetId="34">#REF!</definedName>
    <definedName name="Jan_51" localSheetId="37">#REF!</definedName>
    <definedName name="Jan_51" localSheetId="41">#REF!</definedName>
    <definedName name="Jan_51" localSheetId="4">#REF!</definedName>
    <definedName name="Jan_51" localSheetId="45">#REF!</definedName>
    <definedName name="Jan_51" localSheetId="46">#REF!</definedName>
    <definedName name="Jan_51" localSheetId="47">#REF!</definedName>
    <definedName name="Jan_51" localSheetId="48">#REF!</definedName>
    <definedName name="Jan_51" localSheetId="49">#REF!</definedName>
    <definedName name="Jan_51" localSheetId="50">#REF!</definedName>
    <definedName name="Jan_51" localSheetId="5">#REF!</definedName>
    <definedName name="Jan_51" localSheetId="51">#REF!</definedName>
    <definedName name="Jan_51" localSheetId="52">#REF!</definedName>
    <definedName name="Jan_51" localSheetId="53">#REF!</definedName>
    <definedName name="Jan_51" localSheetId="54">#REF!</definedName>
    <definedName name="Jan_51" localSheetId="56">#REF!</definedName>
    <definedName name="Jan_51" localSheetId="57">#REF!</definedName>
    <definedName name="Jan_51" localSheetId="58">#REF!</definedName>
    <definedName name="Jan_51" localSheetId="59">#REF!</definedName>
    <definedName name="Jan_51" localSheetId="60">#REF!</definedName>
    <definedName name="Jan_51" localSheetId="61">#REF!</definedName>
    <definedName name="Jan_51" localSheetId="62">#REF!</definedName>
    <definedName name="Jan_51" localSheetId="63">#REF!</definedName>
    <definedName name="Jan_51" localSheetId="6">#REF!</definedName>
    <definedName name="Jan_51" localSheetId="64">#REF!</definedName>
    <definedName name="Jan_51" localSheetId="65">#REF!</definedName>
    <definedName name="Jan_51" localSheetId="66">#REF!</definedName>
    <definedName name="Jan_51" localSheetId="67">#REF!</definedName>
    <definedName name="Jan_51" localSheetId="68">#REF!</definedName>
    <definedName name="Jan_51" localSheetId="69">#REF!</definedName>
    <definedName name="Jan_51" localSheetId="71">#REF!</definedName>
    <definedName name="Jan_51" localSheetId="72">#REF!</definedName>
    <definedName name="Jan_51" localSheetId="73">#REF!</definedName>
    <definedName name="Jan_51" localSheetId="7">#REF!</definedName>
    <definedName name="Jan_51" localSheetId="74">#REF!</definedName>
    <definedName name="Jan_51" localSheetId="75">#REF!</definedName>
    <definedName name="Jan_51" localSheetId="76">#REF!</definedName>
    <definedName name="Jan_51" localSheetId="77">#REF!</definedName>
    <definedName name="Jan_51" localSheetId="78">#REF!</definedName>
    <definedName name="Jan_51" localSheetId="79">#REF!</definedName>
    <definedName name="Jan_51" localSheetId="8">#REF!</definedName>
    <definedName name="Jan_51" localSheetId="9">#REF!</definedName>
    <definedName name="Jan_51">#REF!</definedName>
    <definedName name="Jan_52" localSheetId="1">#REF!</definedName>
    <definedName name="Jan_52" localSheetId="10">#REF!</definedName>
    <definedName name="Jan_52" localSheetId="11">#REF!</definedName>
    <definedName name="Jan_52" localSheetId="12">#REF!</definedName>
    <definedName name="Jan_52" localSheetId="13">#REF!</definedName>
    <definedName name="Jan_52" localSheetId="15">#REF!</definedName>
    <definedName name="Jan_52" localSheetId="16">#REF!</definedName>
    <definedName name="Jan_52" localSheetId="2">#REF!</definedName>
    <definedName name="Jan_52" localSheetId="23">#REF!</definedName>
    <definedName name="Jan_52" localSheetId="24">#REF!</definedName>
    <definedName name="Jan_52" localSheetId="25">#REF!</definedName>
    <definedName name="Jan_52" localSheetId="26">#REF!</definedName>
    <definedName name="Jan_52" localSheetId="27">#REF!</definedName>
    <definedName name="Jan_52" localSheetId="28">#REF!</definedName>
    <definedName name="Jan_52" localSheetId="29">#REF!</definedName>
    <definedName name="Jan_52" localSheetId="3">#REF!</definedName>
    <definedName name="Jan_52" localSheetId="31">#REF!</definedName>
    <definedName name="Jan_52" localSheetId="32">#REF!</definedName>
    <definedName name="Jan_52" localSheetId="33">#REF!</definedName>
    <definedName name="Jan_52" localSheetId="34">#REF!</definedName>
    <definedName name="Jan_52" localSheetId="37">#REF!</definedName>
    <definedName name="Jan_52" localSheetId="41">#REF!</definedName>
    <definedName name="Jan_52" localSheetId="4">#REF!</definedName>
    <definedName name="Jan_52" localSheetId="45">#REF!</definedName>
    <definedName name="Jan_52" localSheetId="46">#REF!</definedName>
    <definedName name="Jan_52" localSheetId="47">#REF!</definedName>
    <definedName name="Jan_52" localSheetId="48">#REF!</definedName>
    <definedName name="Jan_52" localSheetId="49">#REF!</definedName>
    <definedName name="Jan_52" localSheetId="50">#REF!</definedName>
    <definedName name="Jan_52" localSheetId="5">#REF!</definedName>
    <definedName name="Jan_52" localSheetId="51">#REF!</definedName>
    <definedName name="Jan_52" localSheetId="52">#REF!</definedName>
    <definedName name="Jan_52" localSheetId="53">#REF!</definedName>
    <definedName name="Jan_52" localSheetId="54">#REF!</definedName>
    <definedName name="Jan_52" localSheetId="56">#REF!</definedName>
    <definedName name="Jan_52" localSheetId="57">#REF!</definedName>
    <definedName name="Jan_52" localSheetId="58">#REF!</definedName>
    <definedName name="Jan_52" localSheetId="59">#REF!</definedName>
    <definedName name="Jan_52" localSheetId="60">#REF!</definedName>
    <definedName name="Jan_52" localSheetId="61">#REF!</definedName>
    <definedName name="Jan_52" localSheetId="62">#REF!</definedName>
    <definedName name="Jan_52" localSheetId="63">#REF!</definedName>
    <definedName name="Jan_52" localSheetId="6">#REF!</definedName>
    <definedName name="Jan_52" localSheetId="64">#REF!</definedName>
    <definedName name="Jan_52" localSheetId="65">#REF!</definedName>
    <definedName name="Jan_52" localSheetId="66">#REF!</definedName>
    <definedName name="Jan_52" localSheetId="67">#REF!</definedName>
    <definedName name="Jan_52" localSheetId="68">#REF!</definedName>
    <definedName name="Jan_52" localSheetId="69">#REF!</definedName>
    <definedName name="Jan_52" localSheetId="71">#REF!</definedName>
    <definedName name="Jan_52" localSheetId="72">#REF!</definedName>
    <definedName name="Jan_52" localSheetId="73">#REF!</definedName>
    <definedName name="Jan_52" localSheetId="7">#REF!</definedName>
    <definedName name="Jan_52" localSheetId="74">#REF!</definedName>
    <definedName name="Jan_52" localSheetId="75">#REF!</definedName>
    <definedName name="Jan_52" localSheetId="76">#REF!</definedName>
    <definedName name="Jan_52" localSheetId="77">#REF!</definedName>
    <definedName name="Jan_52" localSheetId="78">#REF!</definedName>
    <definedName name="Jan_52" localSheetId="79">#REF!</definedName>
    <definedName name="Jan_52" localSheetId="8">#REF!</definedName>
    <definedName name="Jan_52" localSheetId="9">#REF!</definedName>
    <definedName name="Jan_52">#REF!</definedName>
    <definedName name="Jan_53" localSheetId="1">#REF!</definedName>
    <definedName name="Jan_53" localSheetId="11">#REF!</definedName>
    <definedName name="Jan_53" localSheetId="12">#REF!</definedName>
    <definedName name="Jan_53" localSheetId="13">#REF!</definedName>
    <definedName name="Jan_53" localSheetId="23">#REF!</definedName>
    <definedName name="Jan_53" localSheetId="24">#REF!</definedName>
    <definedName name="Jan_53" localSheetId="26">#REF!</definedName>
    <definedName name="Jan_53" localSheetId="28">#REF!</definedName>
    <definedName name="Jan_53" localSheetId="29">#REF!</definedName>
    <definedName name="Jan_53" localSheetId="31">#REF!</definedName>
    <definedName name="Jan_53" localSheetId="41">#REF!</definedName>
    <definedName name="Jan_53" localSheetId="4">#REF!</definedName>
    <definedName name="Jan_53" localSheetId="46">#REF!</definedName>
    <definedName name="Jan_53" localSheetId="47">#REF!</definedName>
    <definedName name="Jan_53" localSheetId="48">#REF!</definedName>
    <definedName name="Jan_53" localSheetId="49">#REF!</definedName>
    <definedName name="Jan_53" localSheetId="50">#REF!</definedName>
    <definedName name="Jan_53" localSheetId="51">#REF!</definedName>
    <definedName name="Jan_53" localSheetId="53">#REF!</definedName>
    <definedName name="Jan_53" localSheetId="54">#REF!</definedName>
    <definedName name="Jan_53" localSheetId="56">#REF!</definedName>
    <definedName name="Jan_53" localSheetId="57">#REF!</definedName>
    <definedName name="Jan_53" localSheetId="58">#REF!</definedName>
    <definedName name="Jan_53" localSheetId="60">#REF!</definedName>
    <definedName name="Jan_53" localSheetId="61">#REF!</definedName>
    <definedName name="Jan_53" localSheetId="62">#REF!</definedName>
    <definedName name="Jan_53" localSheetId="63">#REF!</definedName>
    <definedName name="Jan_53" localSheetId="64">#REF!</definedName>
    <definedName name="Jan_53" localSheetId="66">#REF!</definedName>
    <definedName name="Jan_53" localSheetId="67">#REF!</definedName>
    <definedName name="Jan_53" localSheetId="68">#REF!</definedName>
    <definedName name="Jan_53" localSheetId="69">#REF!</definedName>
    <definedName name="Jan_53" localSheetId="71">#REF!</definedName>
    <definedName name="Jan_53" localSheetId="72">#REF!</definedName>
    <definedName name="Jan_53" localSheetId="73">#REF!</definedName>
    <definedName name="Jan_53">#REF!</definedName>
    <definedName name="Jan_54" localSheetId="1">#REF!</definedName>
    <definedName name="Jan_54" localSheetId="11">#REF!</definedName>
    <definedName name="Jan_54" localSheetId="12">#REF!</definedName>
    <definedName name="Jan_54" localSheetId="13">#REF!</definedName>
    <definedName name="Jan_54" localSheetId="23">#REF!</definedName>
    <definedName name="Jan_54" localSheetId="24">#REF!</definedName>
    <definedName name="Jan_54" localSheetId="26">#REF!</definedName>
    <definedName name="Jan_54" localSheetId="28">#REF!</definedName>
    <definedName name="Jan_54" localSheetId="29">#REF!</definedName>
    <definedName name="Jan_54" localSheetId="31">#REF!</definedName>
    <definedName name="Jan_54" localSheetId="41">#REF!</definedName>
    <definedName name="Jan_54" localSheetId="4">#REF!</definedName>
    <definedName name="Jan_54" localSheetId="46">#REF!</definedName>
    <definedName name="Jan_54" localSheetId="47">#REF!</definedName>
    <definedName name="Jan_54" localSheetId="48">#REF!</definedName>
    <definedName name="Jan_54" localSheetId="49">#REF!</definedName>
    <definedName name="Jan_54" localSheetId="50">#REF!</definedName>
    <definedName name="Jan_54" localSheetId="51">#REF!</definedName>
    <definedName name="Jan_54" localSheetId="53">#REF!</definedName>
    <definedName name="Jan_54" localSheetId="54">#REF!</definedName>
    <definedName name="Jan_54" localSheetId="56">#REF!</definedName>
    <definedName name="Jan_54" localSheetId="57">#REF!</definedName>
    <definedName name="Jan_54" localSheetId="58">#REF!</definedName>
    <definedName name="Jan_54" localSheetId="60">#REF!</definedName>
    <definedName name="Jan_54" localSheetId="61">#REF!</definedName>
    <definedName name="Jan_54" localSheetId="62">#REF!</definedName>
    <definedName name="Jan_54" localSheetId="63">#REF!</definedName>
    <definedName name="Jan_54" localSheetId="64">#REF!</definedName>
    <definedName name="Jan_54" localSheetId="66">#REF!</definedName>
    <definedName name="Jan_54" localSheetId="67">#REF!</definedName>
    <definedName name="Jan_54" localSheetId="68">#REF!</definedName>
    <definedName name="Jan_54" localSheetId="69">#REF!</definedName>
    <definedName name="Jan_54" localSheetId="71">#REF!</definedName>
    <definedName name="Jan_54" localSheetId="72">#REF!</definedName>
    <definedName name="Jan_54" localSheetId="73">#REF!</definedName>
    <definedName name="Jan_54">#REF!</definedName>
    <definedName name="Jan_55" localSheetId="1">#REF!</definedName>
    <definedName name="Jan_55" localSheetId="11">#REF!</definedName>
    <definedName name="Jan_55" localSheetId="12">#REF!</definedName>
    <definedName name="Jan_55" localSheetId="13">#REF!</definedName>
    <definedName name="Jan_55" localSheetId="23">#REF!</definedName>
    <definedName name="Jan_55" localSheetId="24">#REF!</definedName>
    <definedName name="Jan_55" localSheetId="26">#REF!</definedName>
    <definedName name="Jan_55" localSheetId="28">#REF!</definedName>
    <definedName name="Jan_55" localSheetId="29">#REF!</definedName>
    <definedName name="Jan_55" localSheetId="31">#REF!</definedName>
    <definedName name="Jan_55" localSheetId="41">#REF!</definedName>
    <definedName name="Jan_55" localSheetId="4">#REF!</definedName>
    <definedName name="Jan_55" localSheetId="46">#REF!</definedName>
    <definedName name="Jan_55" localSheetId="47">#REF!</definedName>
    <definedName name="Jan_55" localSheetId="48">#REF!</definedName>
    <definedName name="Jan_55" localSheetId="49">#REF!</definedName>
    <definedName name="Jan_55" localSheetId="50">#REF!</definedName>
    <definedName name="Jan_55" localSheetId="51">#REF!</definedName>
    <definedName name="Jan_55" localSheetId="53">#REF!</definedName>
    <definedName name="Jan_55" localSheetId="54">#REF!</definedName>
    <definedName name="Jan_55" localSheetId="56">#REF!</definedName>
    <definedName name="Jan_55" localSheetId="57">#REF!</definedName>
    <definedName name="Jan_55" localSheetId="58">#REF!</definedName>
    <definedName name="Jan_55" localSheetId="60">#REF!</definedName>
    <definedName name="Jan_55" localSheetId="61">#REF!</definedName>
    <definedName name="Jan_55" localSheetId="62">#REF!</definedName>
    <definedName name="Jan_55" localSheetId="63">#REF!</definedName>
    <definedName name="Jan_55" localSheetId="64">#REF!</definedName>
    <definedName name="Jan_55" localSheetId="66">#REF!</definedName>
    <definedName name="Jan_55" localSheetId="67">#REF!</definedName>
    <definedName name="Jan_55" localSheetId="68">#REF!</definedName>
    <definedName name="Jan_55" localSheetId="69">#REF!</definedName>
    <definedName name="Jan_55" localSheetId="71">#REF!</definedName>
    <definedName name="Jan_55" localSheetId="72">#REF!</definedName>
    <definedName name="Jan_55" localSheetId="73">#REF!</definedName>
    <definedName name="Jan_55">#REF!</definedName>
    <definedName name="Jan_56" localSheetId="1">#REF!</definedName>
    <definedName name="Jan_56" localSheetId="11">#REF!</definedName>
    <definedName name="Jan_56" localSheetId="12">#REF!</definedName>
    <definedName name="Jan_56" localSheetId="13">#REF!</definedName>
    <definedName name="Jan_56" localSheetId="23">#REF!</definedName>
    <definedName name="Jan_56" localSheetId="24">#REF!</definedName>
    <definedName name="Jan_56" localSheetId="26">#REF!</definedName>
    <definedName name="Jan_56" localSheetId="28">#REF!</definedName>
    <definedName name="Jan_56" localSheetId="29">#REF!</definedName>
    <definedName name="Jan_56" localSheetId="31">#REF!</definedName>
    <definedName name="Jan_56" localSheetId="41">#REF!</definedName>
    <definedName name="Jan_56" localSheetId="4">#REF!</definedName>
    <definedName name="Jan_56" localSheetId="46">#REF!</definedName>
    <definedName name="Jan_56" localSheetId="47">#REF!</definedName>
    <definedName name="Jan_56" localSheetId="48">#REF!</definedName>
    <definedName name="Jan_56" localSheetId="49">#REF!</definedName>
    <definedName name="Jan_56" localSheetId="50">#REF!</definedName>
    <definedName name="Jan_56" localSheetId="51">#REF!</definedName>
    <definedName name="Jan_56" localSheetId="53">#REF!</definedName>
    <definedName name="Jan_56" localSheetId="54">#REF!</definedName>
    <definedName name="Jan_56" localSheetId="56">#REF!</definedName>
    <definedName name="Jan_56" localSheetId="57">#REF!</definedName>
    <definedName name="Jan_56" localSheetId="58">#REF!</definedName>
    <definedName name="Jan_56" localSheetId="60">#REF!</definedName>
    <definedName name="Jan_56" localSheetId="61">#REF!</definedName>
    <definedName name="Jan_56" localSheetId="62">#REF!</definedName>
    <definedName name="Jan_56" localSheetId="63">#REF!</definedName>
    <definedName name="Jan_56" localSheetId="64">#REF!</definedName>
    <definedName name="Jan_56" localSheetId="66">#REF!</definedName>
    <definedName name="Jan_56" localSheetId="67">#REF!</definedName>
    <definedName name="Jan_56" localSheetId="68">#REF!</definedName>
    <definedName name="Jan_56" localSheetId="69">#REF!</definedName>
    <definedName name="Jan_56" localSheetId="71">#REF!</definedName>
    <definedName name="Jan_56" localSheetId="72">#REF!</definedName>
    <definedName name="Jan_56" localSheetId="73">#REF!</definedName>
    <definedName name="Jan_56">#REF!</definedName>
    <definedName name="Jan_57" localSheetId="1">#REF!</definedName>
    <definedName name="Jan_57" localSheetId="11">#REF!</definedName>
    <definedName name="Jan_57" localSheetId="12">#REF!</definedName>
    <definedName name="Jan_57" localSheetId="13">#REF!</definedName>
    <definedName name="Jan_57" localSheetId="23">#REF!</definedName>
    <definedName name="Jan_57" localSheetId="24">#REF!</definedName>
    <definedName name="Jan_57" localSheetId="26">#REF!</definedName>
    <definedName name="Jan_57" localSheetId="28">#REF!</definedName>
    <definedName name="Jan_57" localSheetId="29">#REF!</definedName>
    <definedName name="Jan_57" localSheetId="31">#REF!</definedName>
    <definedName name="Jan_57" localSheetId="41">#REF!</definedName>
    <definedName name="Jan_57" localSheetId="4">#REF!</definedName>
    <definedName name="Jan_57" localSheetId="46">#REF!</definedName>
    <definedName name="Jan_57" localSheetId="47">#REF!</definedName>
    <definedName name="Jan_57" localSheetId="48">#REF!</definedName>
    <definedName name="Jan_57" localSheetId="49">#REF!</definedName>
    <definedName name="Jan_57" localSheetId="50">#REF!</definedName>
    <definedName name="Jan_57" localSheetId="51">#REF!</definedName>
    <definedName name="Jan_57" localSheetId="53">#REF!</definedName>
    <definedName name="Jan_57" localSheetId="54">#REF!</definedName>
    <definedName name="Jan_57" localSheetId="56">#REF!</definedName>
    <definedName name="Jan_57" localSheetId="57">#REF!</definedName>
    <definedName name="Jan_57" localSheetId="58">#REF!</definedName>
    <definedName name="Jan_57" localSheetId="60">#REF!</definedName>
    <definedName name="Jan_57" localSheetId="61">#REF!</definedName>
    <definedName name="Jan_57" localSheetId="62">#REF!</definedName>
    <definedName name="Jan_57" localSheetId="63">#REF!</definedName>
    <definedName name="Jan_57" localSheetId="64">#REF!</definedName>
    <definedName name="Jan_57" localSheetId="66">#REF!</definedName>
    <definedName name="Jan_57" localSheetId="67">#REF!</definedName>
    <definedName name="Jan_57" localSheetId="68">#REF!</definedName>
    <definedName name="Jan_57" localSheetId="69">#REF!</definedName>
    <definedName name="Jan_57" localSheetId="71">#REF!</definedName>
    <definedName name="Jan_57" localSheetId="72">#REF!</definedName>
    <definedName name="Jan_57" localSheetId="73">#REF!</definedName>
    <definedName name="Jan_57">#REF!</definedName>
    <definedName name="Jan_58" localSheetId="1">#REF!</definedName>
    <definedName name="Jan_58" localSheetId="11">#REF!</definedName>
    <definedName name="Jan_58" localSheetId="12">#REF!</definedName>
    <definedName name="Jan_58" localSheetId="13">#REF!</definedName>
    <definedName name="Jan_58" localSheetId="23">#REF!</definedName>
    <definedName name="Jan_58" localSheetId="24">#REF!</definedName>
    <definedName name="Jan_58" localSheetId="26">#REF!</definedName>
    <definedName name="Jan_58" localSheetId="28">#REF!</definedName>
    <definedName name="Jan_58" localSheetId="29">#REF!</definedName>
    <definedName name="Jan_58" localSheetId="31">#REF!</definedName>
    <definedName name="Jan_58" localSheetId="41">#REF!</definedName>
    <definedName name="Jan_58" localSheetId="4">#REF!</definedName>
    <definedName name="Jan_58" localSheetId="46">#REF!</definedName>
    <definedName name="Jan_58" localSheetId="47">#REF!</definedName>
    <definedName name="Jan_58" localSheetId="48">#REF!</definedName>
    <definedName name="Jan_58" localSheetId="49">#REF!</definedName>
    <definedName name="Jan_58" localSheetId="50">#REF!</definedName>
    <definedName name="Jan_58" localSheetId="51">#REF!</definedName>
    <definedName name="Jan_58" localSheetId="53">#REF!</definedName>
    <definedName name="Jan_58" localSheetId="54">#REF!</definedName>
    <definedName name="Jan_58" localSheetId="56">#REF!</definedName>
    <definedName name="Jan_58" localSheetId="57">#REF!</definedName>
    <definedName name="Jan_58" localSheetId="58">#REF!</definedName>
    <definedName name="Jan_58" localSheetId="60">#REF!</definedName>
    <definedName name="Jan_58" localSheetId="61">#REF!</definedName>
    <definedName name="Jan_58" localSheetId="62">#REF!</definedName>
    <definedName name="Jan_58" localSheetId="63">#REF!</definedName>
    <definedName name="Jan_58" localSheetId="64">#REF!</definedName>
    <definedName name="Jan_58" localSheetId="66">#REF!</definedName>
    <definedName name="Jan_58" localSheetId="67">#REF!</definedName>
    <definedName name="Jan_58" localSheetId="68">#REF!</definedName>
    <definedName name="Jan_58" localSheetId="69">#REF!</definedName>
    <definedName name="Jan_58" localSheetId="71">#REF!</definedName>
    <definedName name="Jan_58" localSheetId="72">#REF!</definedName>
    <definedName name="Jan_58" localSheetId="73">#REF!</definedName>
    <definedName name="Jan_58">#REF!</definedName>
    <definedName name="Jan_59" localSheetId="1">#REF!</definedName>
    <definedName name="Jan_59" localSheetId="11">#REF!</definedName>
    <definedName name="Jan_59" localSheetId="12">#REF!</definedName>
    <definedName name="Jan_59" localSheetId="13">#REF!</definedName>
    <definedName name="Jan_59" localSheetId="23">#REF!</definedName>
    <definedName name="Jan_59" localSheetId="24">#REF!</definedName>
    <definedName name="Jan_59" localSheetId="26">#REF!</definedName>
    <definedName name="Jan_59" localSheetId="28">#REF!</definedName>
    <definedName name="Jan_59" localSheetId="29">#REF!</definedName>
    <definedName name="Jan_59" localSheetId="31">#REF!</definedName>
    <definedName name="Jan_59" localSheetId="41">#REF!</definedName>
    <definedName name="Jan_59" localSheetId="4">#REF!</definedName>
    <definedName name="Jan_59" localSheetId="46">#REF!</definedName>
    <definedName name="Jan_59" localSheetId="47">#REF!</definedName>
    <definedName name="Jan_59" localSheetId="48">#REF!</definedName>
    <definedName name="Jan_59" localSheetId="49">#REF!</definedName>
    <definedName name="Jan_59" localSheetId="50">#REF!</definedName>
    <definedName name="Jan_59" localSheetId="51">#REF!</definedName>
    <definedName name="Jan_59" localSheetId="53">#REF!</definedName>
    <definedName name="Jan_59" localSheetId="54">#REF!</definedName>
    <definedName name="Jan_59" localSheetId="56">#REF!</definedName>
    <definedName name="Jan_59" localSheetId="57">#REF!</definedName>
    <definedName name="Jan_59" localSheetId="58">#REF!</definedName>
    <definedName name="Jan_59" localSheetId="60">#REF!</definedName>
    <definedName name="Jan_59" localSheetId="61">#REF!</definedName>
    <definedName name="Jan_59" localSheetId="62">#REF!</definedName>
    <definedName name="Jan_59" localSheetId="63">#REF!</definedName>
    <definedName name="Jan_59" localSheetId="64">#REF!</definedName>
    <definedName name="Jan_59" localSheetId="66">#REF!</definedName>
    <definedName name="Jan_59" localSheetId="67">#REF!</definedName>
    <definedName name="Jan_59" localSheetId="68">#REF!</definedName>
    <definedName name="Jan_59" localSheetId="69">#REF!</definedName>
    <definedName name="Jan_59" localSheetId="71">#REF!</definedName>
    <definedName name="Jan_59" localSheetId="72">#REF!</definedName>
    <definedName name="Jan_59" localSheetId="73">#REF!</definedName>
    <definedName name="Jan_59">#REF!</definedName>
    <definedName name="Jan_60" localSheetId="1">#REF!</definedName>
    <definedName name="Jan_60" localSheetId="11">#REF!</definedName>
    <definedName name="Jan_60" localSheetId="12">#REF!</definedName>
    <definedName name="Jan_60" localSheetId="13">#REF!</definedName>
    <definedName name="Jan_60" localSheetId="23">#REF!</definedName>
    <definedName name="Jan_60" localSheetId="24">#REF!</definedName>
    <definedName name="Jan_60" localSheetId="26">#REF!</definedName>
    <definedName name="Jan_60" localSheetId="28">#REF!</definedName>
    <definedName name="Jan_60" localSheetId="29">#REF!</definedName>
    <definedName name="Jan_60" localSheetId="31">#REF!</definedName>
    <definedName name="Jan_60" localSheetId="41">#REF!</definedName>
    <definedName name="Jan_60" localSheetId="4">#REF!</definedName>
    <definedName name="Jan_60" localSheetId="46">#REF!</definedName>
    <definedName name="Jan_60" localSheetId="47">#REF!</definedName>
    <definedName name="Jan_60" localSheetId="48">#REF!</definedName>
    <definedName name="Jan_60" localSheetId="49">#REF!</definedName>
    <definedName name="Jan_60" localSheetId="50">#REF!</definedName>
    <definedName name="Jan_60" localSheetId="51">#REF!</definedName>
    <definedName name="Jan_60" localSheetId="53">#REF!</definedName>
    <definedName name="Jan_60" localSheetId="54">#REF!</definedName>
    <definedName name="Jan_60" localSheetId="56">#REF!</definedName>
    <definedName name="Jan_60" localSheetId="57">#REF!</definedName>
    <definedName name="Jan_60" localSheetId="58">#REF!</definedName>
    <definedName name="Jan_60" localSheetId="60">#REF!</definedName>
    <definedName name="Jan_60" localSheetId="61">#REF!</definedName>
    <definedName name="Jan_60" localSheetId="62">#REF!</definedName>
    <definedName name="Jan_60" localSheetId="63">#REF!</definedName>
    <definedName name="Jan_60" localSheetId="64">#REF!</definedName>
    <definedName name="Jan_60" localSheetId="66">#REF!</definedName>
    <definedName name="Jan_60" localSheetId="67">#REF!</definedName>
    <definedName name="Jan_60" localSheetId="68">#REF!</definedName>
    <definedName name="Jan_60" localSheetId="69">#REF!</definedName>
    <definedName name="Jan_60" localSheetId="71">#REF!</definedName>
    <definedName name="Jan_60" localSheetId="72">#REF!</definedName>
    <definedName name="Jan_60" localSheetId="73">#REF!</definedName>
    <definedName name="Jan_60">#REF!</definedName>
    <definedName name="Jan_61" localSheetId="1">#REF!</definedName>
    <definedName name="Jan_61" localSheetId="11">#REF!</definedName>
    <definedName name="Jan_61" localSheetId="12">#REF!</definedName>
    <definedName name="Jan_61" localSheetId="13">#REF!</definedName>
    <definedName name="Jan_61" localSheetId="23">#REF!</definedName>
    <definedName name="Jan_61" localSheetId="24">#REF!</definedName>
    <definedName name="Jan_61" localSheetId="26">#REF!</definedName>
    <definedName name="Jan_61" localSheetId="28">#REF!</definedName>
    <definedName name="Jan_61" localSheetId="29">#REF!</definedName>
    <definedName name="Jan_61" localSheetId="31">#REF!</definedName>
    <definedName name="Jan_61" localSheetId="41">#REF!</definedName>
    <definedName name="Jan_61" localSheetId="4">#REF!</definedName>
    <definedName name="Jan_61" localSheetId="46">#REF!</definedName>
    <definedName name="Jan_61" localSheetId="47">#REF!</definedName>
    <definedName name="Jan_61" localSheetId="48">#REF!</definedName>
    <definedName name="Jan_61" localSheetId="49">#REF!</definedName>
    <definedName name="Jan_61" localSheetId="50">#REF!</definedName>
    <definedName name="Jan_61" localSheetId="51">#REF!</definedName>
    <definedName name="Jan_61" localSheetId="53">#REF!</definedName>
    <definedName name="Jan_61" localSheetId="54">#REF!</definedName>
    <definedName name="Jan_61" localSheetId="56">#REF!</definedName>
    <definedName name="Jan_61" localSheetId="57">#REF!</definedName>
    <definedName name="Jan_61" localSheetId="58">#REF!</definedName>
    <definedName name="Jan_61" localSheetId="60">#REF!</definedName>
    <definedName name="Jan_61" localSheetId="61">#REF!</definedName>
    <definedName name="Jan_61" localSheetId="62">#REF!</definedName>
    <definedName name="Jan_61" localSheetId="63">#REF!</definedName>
    <definedName name="Jan_61" localSheetId="64">#REF!</definedName>
    <definedName name="Jan_61" localSheetId="66">#REF!</definedName>
    <definedName name="Jan_61" localSheetId="67">#REF!</definedName>
    <definedName name="Jan_61" localSheetId="68">#REF!</definedName>
    <definedName name="Jan_61" localSheetId="69">#REF!</definedName>
    <definedName name="Jan_61" localSheetId="71">#REF!</definedName>
    <definedName name="Jan_61" localSheetId="72">#REF!</definedName>
    <definedName name="Jan_61" localSheetId="73">#REF!</definedName>
    <definedName name="Jan_61">#REF!</definedName>
    <definedName name="Jan_62" localSheetId="1">#REF!</definedName>
    <definedName name="Jan_62" localSheetId="11">#REF!</definedName>
    <definedName name="Jan_62" localSheetId="12">#REF!</definedName>
    <definedName name="Jan_62" localSheetId="13">#REF!</definedName>
    <definedName name="Jan_62" localSheetId="23">#REF!</definedName>
    <definedName name="Jan_62" localSheetId="24">#REF!</definedName>
    <definedName name="Jan_62" localSheetId="26">#REF!</definedName>
    <definedName name="Jan_62" localSheetId="28">#REF!</definedName>
    <definedName name="Jan_62" localSheetId="29">#REF!</definedName>
    <definedName name="Jan_62" localSheetId="31">#REF!</definedName>
    <definedName name="Jan_62" localSheetId="41">#REF!</definedName>
    <definedName name="Jan_62" localSheetId="4">#REF!</definedName>
    <definedName name="Jan_62" localSheetId="46">#REF!</definedName>
    <definedName name="Jan_62" localSheetId="47">#REF!</definedName>
    <definedName name="Jan_62" localSheetId="48">#REF!</definedName>
    <definedName name="Jan_62" localSheetId="49">#REF!</definedName>
    <definedName name="Jan_62" localSheetId="50">#REF!</definedName>
    <definedName name="Jan_62" localSheetId="51">#REF!</definedName>
    <definedName name="Jan_62" localSheetId="53">#REF!</definedName>
    <definedName name="Jan_62" localSheetId="54">#REF!</definedName>
    <definedName name="Jan_62" localSheetId="56">#REF!</definedName>
    <definedName name="Jan_62" localSheetId="57">#REF!</definedName>
    <definedName name="Jan_62" localSheetId="58">#REF!</definedName>
    <definedName name="Jan_62" localSheetId="60">#REF!</definedName>
    <definedName name="Jan_62" localSheetId="61">#REF!</definedName>
    <definedName name="Jan_62" localSheetId="62">#REF!</definedName>
    <definedName name="Jan_62" localSheetId="63">#REF!</definedName>
    <definedName name="Jan_62" localSheetId="64">#REF!</definedName>
    <definedName name="Jan_62" localSheetId="66">#REF!</definedName>
    <definedName name="Jan_62" localSheetId="67">#REF!</definedName>
    <definedName name="Jan_62" localSheetId="68">#REF!</definedName>
    <definedName name="Jan_62" localSheetId="69">#REF!</definedName>
    <definedName name="Jan_62" localSheetId="71">#REF!</definedName>
    <definedName name="Jan_62" localSheetId="72">#REF!</definedName>
    <definedName name="Jan_62" localSheetId="73">#REF!</definedName>
    <definedName name="Jan_62">#REF!</definedName>
    <definedName name="Jan_63" localSheetId="1">#REF!</definedName>
    <definedName name="Jan_63" localSheetId="11">#REF!</definedName>
    <definedName name="Jan_63" localSheetId="12">#REF!</definedName>
    <definedName name="Jan_63" localSheetId="13">#REF!</definedName>
    <definedName name="Jan_63" localSheetId="23">#REF!</definedName>
    <definedName name="Jan_63" localSheetId="24">#REF!</definedName>
    <definedName name="Jan_63" localSheetId="26">#REF!</definedName>
    <definedName name="Jan_63" localSheetId="28">#REF!</definedName>
    <definedName name="Jan_63" localSheetId="29">#REF!</definedName>
    <definedName name="Jan_63" localSheetId="31">#REF!</definedName>
    <definedName name="Jan_63" localSheetId="41">#REF!</definedName>
    <definedName name="Jan_63" localSheetId="4">#REF!</definedName>
    <definedName name="Jan_63" localSheetId="46">#REF!</definedName>
    <definedName name="Jan_63" localSheetId="47">#REF!</definedName>
    <definedName name="Jan_63" localSheetId="48">#REF!</definedName>
    <definedName name="Jan_63" localSheetId="49">#REF!</definedName>
    <definedName name="Jan_63" localSheetId="50">#REF!</definedName>
    <definedName name="Jan_63" localSheetId="51">#REF!</definedName>
    <definedName name="Jan_63" localSheetId="53">#REF!</definedName>
    <definedName name="Jan_63" localSheetId="54">#REF!</definedName>
    <definedName name="Jan_63" localSheetId="56">#REF!</definedName>
    <definedName name="Jan_63" localSheetId="57">#REF!</definedName>
    <definedName name="Jan_63" localSheetId="58">#REF!</definedName>
    <definedName name="Jan_63" localSheetId="60">#REF!</definedName>
    <definedName name="Jan_63" localSheetId="61">#REF!</definedName>
    <definedName name="Jan_63" localSheetId="62">#REF!</definedName>
    <definedName name="Jan_63" localSheetId="63">#REF!</definedName>
    <definedName name="Jan_63" localSheetId="64">#REF!</definedName>
    <definedName name="Jan_63" localSheetId="66">#REF!</definedName>
    <definedName name="Jan_63" localSheetId="67">#REF!</definedName>
    <definedName name="Jan_63" localSheetId="68">#REF!</definedName>
    <definedName name="Jan_63" localSheetId="69">#REF!</definedName>
    <definedName name="Jan_63" localSheetId="71">#REF!</definedName>
    <definedName name="Jan_63" localSheetId="72">#REF!</definedName>
    <definedName name="Jan_63" localSheetId="73">#REF!</definedName>
    <definedName name="Jan_63">#REF!</definedName>
    <definedName name="Jan_64" localSheetId="1">#REF!</definedName>
    <definedName name="Jan_64" localSheetId="11">#REF!</definedName>
    <definedName name="Jan_64" localSheetId="12">#REF!</definedName>
    <definedName name="Jan_64" localSheetId="13">#REF!</definedName>
    <definedName name="Jan_64" localSheetId="23">#REF!</definedName>
    <definedName name="Jan_64" localSheetId="24">#REF!</definedName>
    <definedName name="Jan_64" localSheetId="26">#REF!</definedName>
    <definedName name="Jan_64" localSheetId="28">#REF!</definedName>
    <definedName name="Jan_64" localSheetId="29">#REF!</definedName>
    <definedName name="Jan_64" localSheetId="31">#REF!</definedName>
    <definedName name="Jan_64" localSheetId="41">#REF!</definedName>
    <definedName name="Jan_64" localSheetId="4">#REF!</definedName>
    <definedName name="Jan_64" localSheetId="46">#REF!</definedName>
    <definedName name="Jan_64" localSheetId="47">#REF!</definedName>
    <definedName name="Jan_64" localSheetId="48">#REF!</definedName>
    <definedName name="Jan_64" localSheetId="49">#REF!</definedName>
    <definedName name="Jan_64" localSheetId="50">#REF!</definedName>
    <definedName name="Jan_64" localSheetId="51">#REF!</definedName>
    <definedName name="Jan_64" localSheetId="53">#REF!</definedName>
    <definedName name="Jan_64" localSheetId="54">#REF!</definedName>
    <definedName name="Jan_64" localSheetId="56">#REF!</definedName>
    <definedName name="Jan_64" localSheetId="57">#REF!</definedName>
    <definedName name="Jan_64" localSheetId="58">#REF!</definedName>
    <definedName name="Jan_64" localSheetId="60">#REF!</definedName>
    <definedName name="Jan_64" localSheetId="61">#REF!</definedName>
    <definedName name="Jan_64" localSheetId="62">#REF!</definedName>
    <definedName name="Jan_64" localSheetId="63">#REF!</definedName>
    <definedName name="Jan_64" localSheetId="64">#REF!</definedName>
    <definedName name="Jan_64" localSheetId="66">#REF!</definedName>
    <definedName name="Jan_64" localSheetId="67">#REF!</definedName>
    <definedName name="Jan_64" localSheetId="68">#REF!</definedName>
    <definedName name="Jan_64" localSheetId="69">#REF!</definedName>
    <definedName name="Jan_64" localSheetId="71">#REF!</definedName>
    <definedName name="Jan_64" localSheetId="72">#REF!</definedName>
    <definedName name="Jan_64" localSheetId="73">#REF!</definedName>
    <definedName name="Jan_64">#REF!</definedName>
    <definedName name="Jan_65" localSheetId="1">#REF!</definedName>
    <definedName name="Jan_65" localSheetId="11">#REF!</definedName>
    <definedName name="Jan_65" localSheetId="12">#REF!</definedName>
    <definedName name="Jan_65" localSheetId="13">#REF!</definedName>
    <definedName name="Jan_65" localSheetId="23">#REF!</definedName>
    <definedName name="Jan_65" localSheetId="24">#REF!</definedName>
    <definedName name="Jan_65" localSheetId="26">#REF!</definedName>
    <definedName name="Jan_65" localSheetId="28">#REF!</definedName>
    <definedName name="Jan_65" localSheetId="29">#REF!</definedName>
    <definedName name="Jan_65" localSheetId="31">#REF!</definedName>
    <definedName name="Jan_65" localSheetId="41">#REF!</definedName>
    <definedName name="Jan_65" localSheetId="4">#REF!</definedName>
    <definedName name="Jan_65" localSheetId="46">#REF!</definedName>
    <definedName name="Jan_65" localSheetId="47">#REF!</definedName>
    <definedName name="Jan_65" localSheetId="48">#REF!</definedName>
    <definedName name="Jan_65" localSheetId="49">#REF!</definedName>
    <definedName name="Jan_65" localSheetId="50">#REF!</definedName>
    <definedName name="Jan_65" localSheetId="51">#REF!</definedName>
    <definedName name="Jan_65" localSheetId="53">#REF!</definedName>
    <definedName name="Jan_65" localSheetId="54">#REF!</definedName>
    <definedName name="Jan_65" localSheetId="56">#REF!</definedName>
    <definedName name="Jan_65" localSheetId="57">#REF!</definedName>
    <definedName name="Jan_65" localSheetId="58">#REF!</definedName>
    <definedName name="Jan_65" localSheetId="60">#REF!</definedName>
    <definedName name="Jan_65" localSheetId="61">#REF!</definedName>
    <definedName name="Jan_65" localSheetId="62">#REF!</definedName>
    <definedName name="Jan_65" localSheetId="63">#REF!</definedName>
    <definedName name="Jan_65" localSheetId="64">#REF!</definedName>
    <definedName name="Jan_65" localSheetId="66">#REF!</definedName>
    <definedName name="Jan_65" localSheetId="67">#REF!</definedName>
    <definedName name="Jan_65" localSheetId="68">#REF!</definedName>
    <definedName name="Jan_65" localSheetId="69">#REF!</definedName>
    <definedName name="Jan_65" localSheetId="71">#REF!</definedName>
    <definedName name="Jan_65" localSheetId="72">#REF!</definedName>
    <definedName name="Jan_65" localSheetId="73">#REF!</definedName>
    <definedName name="Jan_65">#REF!</definedName>
    <definedName name="Jan_66" localSheetId="1">#REF!</definedName>
    <definedName name="Jan_66" localSheetId="11">#REF!</definedName>
    <definedName name="Jan_66" localSheetId="12">#REF!</definedName>
    <definedName name="Jan_66" localSheetId="13">#REF!</definedName>
    <definedName name="Jan_66" localSheetId="23">#REF!</definedName>
    <definedName name="Jan_66" localSheetId="24">#REF!</definedName>
    <definedName name="Jan_66" localSheetId="26">#REF!</definedName>
    <definedName name="Jan_66" localSheetId="28">#REF!</definedName>
    <definedName name="Jan_66" localSheetId="29">#REF!</definedName>
    <definedName name="Jan_66" localSheetId="31">#REF!</definedName>
    <definedName name="Jan_66" localSheetId="41">#REF!</definedName>
    <definedName name="Jan_66" localSheetId="4">#REF!</definedName>
    <definedName name="Jan_66" localSheetId="46">#REF!</definedName>
    <definedName name="Jan_66" localSheetId="47">#REF!</definedName>
    <definedName name="Jan_66" localSheetId="48">#REF!</definedName>
    <definedName name="Jan_66" localSheetId="49">#REF!</definedName>
    <definedName name="Jan_66" localSheetId="50">#REF!</definedName>
    <definedName name="Jan_66" localSheetId="51">#REF!</definedName>
    <definedName name="Jan_66" localSheetId="53">#REF!</definedName>
    <definedName name="Jan_66" localSheetId="54">#REF!</definedName>
    <definedName name="Jan_66" localSheetId="56">#REF!</definedName>
    <definedName name="Jan_66" localSheetId="57">#REF!</definedName>
    <definedName name="Jan_66" localSheetId="58">#REF!</definedName>
    <definedName name="Jan_66" localSheetId="60">#REF!</definedName>
    <definedName name="Jan_66" localSheetId="61">#REF!</definedName>
    <definedName name="Jan_66" localSheetId="62">#REF!</definedName>
    <definedName name="Jan_66" localSheetId="63">#REF!</definedName>
    <definedName name="Jan_66" localSheetId="64">#REF!</definedName>
    <definedName name="Jan_66" localSheetId="66">#REF!</definedName>
    <definedName name="Jan_66" localSheetId="67">#REF!</definedName>
    <definedName name="Jan_66" localSheetId="68">#REF!</definedName>
    <definedName name="Jan_66" localSheetId="69">#REF!</definedName>
    <definedName name="Jan_66" localSheetId="71">#REF!</definedName>
    <definedName name="Jan_66" localSheetId="72">#REF!</definedName>
    <definedName name="Jan_66" localSheetId="73">#REF!</definedName>
    <definedName name="Jan_66">#REF!</definedName>
    <definedName name="Jan_67" localSheetId="1">#REF!</definedName>
    <definedName name="Jan_67" localSheetId="11">#REF!</definedName>
    <definedName name="Jan_67" localSheetId="12">#REF!</definedName>
    <definedName name="Jan_67" localSheetId="13">#REF!</definedName>
    <definedName name="Jan_67" localSheetId="23">#REF!</definedName>
    <definedName name="Jan_67" localSheetId="24">#REF!</definedName>
    <definedName name="Jan_67" localSheetId="26">#REF!</definedName>
    <definedName name="Jan_67" localSheetId="28">#REF!</definedName>
    <definedName name="Jan_67" localSheetId="29">#REF!</definedName>
    <definedName name="Jan_67" localSheetId="31">#REF!</definedName>
    <definedName name="Jan_67" localSheetId="41">#REF!</definedName>
    <definedName name="Jan_67" localSheetId="4">#REF!</definedName>
    <definedName name="Jan_67" localSheetId="46">#REF!</definedName>
    <definedName name="Jan_67" localSheetId="47">#REF!</definedName>
    <definedName name="Jan_67" localSheetId="48">#REF!</definedName>
    <definedName name="Jan_67" localSheetId="49">#REF!</definedName>
    <definedName name="Jan_67" localSheetId="50">#REF!</definedName>
    <definedName name="Jan_67" localSheetId="51">#REF!</definedName>
    <definedName name="Jan_67" localSheetId="53">#REF!</definedName>
    <definedName name="Jan_67" localSheetId="54">#REF!</definedName>
    <definedName name="Jan_67" localSheetId="56">#REF!</definedName>
    <definedName name="Jan_67" localSheetId="57">#REF!</definedName>
    <definedName name="Jan_67" localSheetId="58">#REF!</definedName>
    <definedName name="Jan_67" localSheetId="60">#REF!</definedName>
    <definedName name="Jan_67" localSheetId="61">#REF!</definedName>
    <definedName name="Jan_67" localSheetId="62">#REF!</definedName>
    <definedName name="Jan_67" localSheetId="63">#REF!</definedName>
    <definedName name="Jan_67" localSheetId="64">#REF!</definedName>
    <definedName name="Jan_67" localSheetId="66">#REF!</definedName>
    <definedName name="Jan_67" localSheetId="67">#REF!</definedName>
    <definedName name="Jan_67" localSheetId="68">#REF!</definedName>
    <definedName name="Jan_67" localSheetId="69">#REF!</definedName>
    <definedName name="Jan_67" localSheetId="71">#REF!</definedName>
    <definedName name="Jan_67" localSheetId="72">#REF!</definedName>
    <definedName name="Jan_67" localSheetId="73">#REF!</definedName>
    <definedName name="Jan_67">#REF!</definedName>
    <definedName name="Jan_68" localSheetId="1">#REF!</definedName>
    <definedName name="Jan_68" localSheetId="11">#REF!</definedName>
    <definedName name="Jan_68" localSheetId="12">#REF!</definedName>
    <definedName name="Jan_68" localSheetId="13">#REF!</definedName>
    <definedName name="Jan_68" localSheetId="23">#REF!</definedName>
    <definedName name="Jan_68" localSheetId="24">#REF!</definedName>
    <definedName name="Jan_68" localSheetId="26">#REF!</definedName>
    <definedName name="Jan_68" localSheetId="28">#REF!</definedName>
    <definedName name="Jan_68" localSheetId="29">#REF!</definedName>
    <definedName name="Jan_68" localSheetId="31">#REF!</definedName>
    <definedName name="Jan_68" localSheetId="41">#REF!</definedName>
    <definedName name="Jan_68" localSheetId="4">#REF!</definedName>
    <definedName name="Jan_68" localSheetId="46">#REF!</definedName>
    <definedName name="Jan_68" localSheetId="47">#REF!</definedName>
    <definedName name="Jan_68" localSheetId="48">#REF!</definedName>
    <definedName name="Jan_68" localSheetId="49">#REF!</definedName>
    <definedName name="Jan_68" localSheetId="50">#REF!</definedName>
    <definedName name="Jan_68" localSheetId="51">#REF!</definedName>
    <definedName name="Jan_68" localSheetId="53">#REF!</definedName>
    <definedName name="Jan_68" localSheetId="54">#REF!</definedName>
    <definedName name="Jan_68" localSheetId="56">#REF!</definedName>
    <definedName name="Jan_68" localSheetId="57">#REF!</definedName>
    <definedName name="Jan_68" localSheetId="58">#REF!</definedName>
    <definedName name="Jan_68" localSheetId="60">#REF!</definedName>
    <definedName name="Jan_68" localSheetId="61">#REF!</definedName>
    <definedName name="Jan_68" localSheetId="62">#REF!</definedName>
    <definedName name="Jan_68" localSheetId="63">#REF!</definedName>
    <definedName name="Jan_68" localSheetId="64">#REF!</definedName>
    <definedName name="Jan_68" localSheetId="66">#REF!</definedName>
    <definedName name="Jan_68" localSheetId="67">#REF!</definedName>
    <definedName name="Jan_68" localSheetId="68">#REF!</definedName>
    <definedName name="Jan_68" localSheetId="69">#REF!</definedName>
    <definedName name="Jan_68" localSheetId="71">#REF!</definedName>
    <definedName name="Jan_68" localSheetId="72">#REF!</definedName>
    <definedName name="Jan_68" localSheetId="73">#REF!</definedName>
    <definedName name="Jan_68">#REF!</definedName>
    <definedName name="Jan_69" localSheetId="1">#REF!</definedName>
    <definedName name="Jan_69" localSheetId="11">#REF!</definedName>
    <definedName name="Jan_69" localSheetId="12">#REF!</definedName>
    <definedName name="Jan_69" localSheetId="13">#REF!</definedName>
    <definedName name="Jan_69" localSheetId="23">#REF!</definedName>
    <definedName name="Jan_69" localSheetId="24">#REF!</definedName>
    <definedName name="Jan_69" localSheetId="26">#REF!</definedName>
    <definedName name="Jan_69" localSheetId="28">#REF!</definedName>
    <definedName name="Jan_69" localSheetId="29">#REF!</definedName>
    <definedName name="Jan_69" localSheetId="31">#REF!</definedName>
    <definedName name="Jan_69" localSheetId="41">#REF!</definedName>
    <definedName name="Jan_69" localSheetId="4">#REF!</definedName>
    <definedName name="Jan_69" localSheetId="46">#REF!</definedName>
    <definedName name="Jan_69" localSheetId="47">#REF!</definedName>
    <definedName name="Jan_69" localSheetId="48">#REF!</definedName>
    <definedName name="Jan_69" localSheetId="49">#REF!</definedName>
    <definedName name="Jan_69" localSheetId="50">#REF!</definedName>
    <definedName name="Jan_69" localSheetId="51">#REF!</definedName>
    <definedName name="Jan_69" localSheetId="53">#REF!</definedName>
    <definedName name="Jan_69" localSheetId="54">#REF!</definedName>
    <definedName name="Jan_69" localSheetId="56">#REF!</definedName>
    <definedName name="Jan_69" localSheetId="57">#REF!</definedName>
    <definedName name="Jan_69" localSheetId="58">#REF!</definedName>
    <definedName name="Jan_69" localSheetId="60">#REF!</definedName>
    <definedName name="Jan_69" localSheetId="61">#REF!</definedName>
    <definedName name="Jan_69" localSheetId="62">#REF!</definedName>
    <definedName name="Jan_69" localSheetId="63">#REF!</definedName>
    <definedName name="Jan_69" localSheetId="64">#REF!</definedName>
    <definedName name="Jan_69" localSheetId="66">#REF!</definedName>
    <definedName name="Jan_69" localSheetId="67">#REF!</definedName>
    <definedName name="Jan_69" localSheetId="68">#REF!</definedName>
    <definedName name="Jan_69" localSheetId="69">#REF!</definedName>
    <definedName name="Jan_69" localSheetId="71">#REF!</definedName>
    <definedName name="Jan_69" localSheetId="72">#REF!</definedName>
    <definedName name="Jan_69" localSheetId="73">#REF!</definedName>
    <definedName name="Jan_69">#REF!</definedName>
    <definedName name="Jan_70" localSheetId="1">#REF!</definedName>
    <definedName name="Jan_70" localSheetId="11">#REF!</definedName>
    <definedName name="Jan_70" localSheetId="12">#REF!</definedName>
    <definedName name="Jan_70" localSheetId="13">#REF!</definedName>
    <definedName name="Jan_70" localSheetId="23">#REF!</definedName>
    <definedName name="Jan_70" localSheetId="24">#REF!</definedName>
    <definedName name="Jan_70" localSheetId="26">#REF!</definedName>
    <definedName name="Jan_70" localSheetId="28">#REF!</definedName>
    <definedName name="Jan_70" localSheetId="29">#REF!</definedName>
    <definedName name="Jan_70" localSheetId="31">#REF!</definedName>
    <definedName name="Jan_70" localSheetId="41">#REF!</definedName>
    <definedName name="Jan_70" localSheetId="4">#REF!</definedName>
    <definedName name="Jan_70" localSheetId="46">#REF!</definedName>
    <definedName name="Jan_70" localSheetId="47">#REF!</definedName>
    <definedName name="Jan_70" localSheetId="48">#REF!</definedName>
    <definedName name="Jan_70" localSheetId="49">#REF!</definedName>
    <definedName name="Jan_70" localSheetId="50">#REF!</definedName>
    <definedName name="Jan_70" localSheetId="51">#REF!</definedName>
    <definedName name="Jan_70" localSheetId="53">#REF!</definedName>
    <definedName name="Jan_70" localSheetId="54">#REF!</definedName>
    <definedName name="Jan_70" localSheetId="56">#REF!</definedName>
    <definedName name="Jan_70" localSheetId="57">#REF!</definedName>
    <definedName name="Jan_70" localSheetId="58">#REF!</definedName>
    <definedName name="Jan_70" localSheetId="60">#REF!</definedName>
    <definedName name="Jan_70" localSheetId="61">#REF!</definedName>
    <definedName name="Jan_70" localSheetId="62">#REF!</definedName>
    <definedName name="Jan_70" localSheetId="63">#REF!</definedName>
    <definedName name="Jan_70" localSheetId="64">#REF!</definedName>
    <definedName name="Jan_70" localSheetId="66">#REF!</definedName>
    <definedName name="Jan_70" localSheetId="67">#REF!</definedName>
    <definedName name="Jan_70" localSheetId="68">#REF!</definedName>
    <definedName name="Jan_70" localSheetId="69">#REF!</definedName>
    <definedName name="Jan_70" localSheetId="71">#REF!</definedName>
    <definedName name="Jan_70" localSheetId="72">#REF!</definedName>
    <definedName name="Jan_70" localSheetId="73">#REF!</definedName>
    <definedName name="Jan_70">#REF!</definedName>
    <definedName name="Jan_71" localSheetId="1">#REF!</definedName>
    <definedName name="Jan_71" localSheetId="11">#REF!</definedName>
    <definedName name="Jan_71" localSheetId="12">#REF!</definedName>
    <definedName name="Jan_71" localSheetId="13">#REF!</definedName>
    <definedName name="Jan_71" localSheetId="23">#REF!</definedName>
    <definedName name="Jan_71" localSheetId="24">#REF!</definedName>
    <definedName name="Jan_71" localSheetId="26">#REF!</definedName>
    <definedName name="Jan_71" localSheetId="28">#REF!</definedName>
    <definedName name="Jan_71" localSheetId="29">#REF!</definedName>
    <definedName name="Jan_71" localSheetId="31">#REF!</definedName>
    <definedName name="Jan_71" localSheetId="41">#REF!</definedName>
    <definedName name="Jan_71" localSheetId="4">#REF!</definedName>
    <definedName name="Jan_71" localSheetId="46">#REF!</definedName>
    <definedName name="Jan_71" localSheetId="47">#REF!</definedName>
    <definedName name="Jan_71" localSheetId="48">#REF!</definedName>
    <definedName name="Jan_71" localSheetId="49">#REF!</definedName>
    <definedName name="Jan_71" localSheetId="50">#REF!</definedName>
    <definedName name="Jan_71" localSheetId="51">#REF!</definedName>
    <definedName name="Jan_71" localSheetId="53">#REF!</definedName>
    <definedName name="Jan_71" localSheetId="54">#REF!</definedName>
    <definedName name="Jan_71" localSheetId="56">#REF!</definedName>
    <definedName name="Jan_71" localSheetId="57">#REF!</definedName>
    <definedName name="Jan_71" localSheetId="58">#REF!</definedName>
    <definedName name="Jan_71" localSheetId="60">#REF!</definedName>
    <definedName name="Jan_71" localSheetId="61">#REF!</definedName>
    <definedName name="Jan_71" localSheetId="62">#REF!</definedName>
    <definedName name="Jan_71" localSheetId="63">#REF!</definedName>
    <definedName name="Jan_71" localSheetId="64">#REF!</definedName>
    <definedName name="Jan_71" localSheetId="66">#REF!</definedName>
    <definedName name="Jan_71" localSheetId="67">#REF!</definedName>
    <definedName name="Jan_71" localSheetId="68">#REF!</definedName>
    <definedName name="Jan_71" localSheetId="69">#REF!</definedName>
    <definedName name="Jan_71" localSheetId="71">#REF!</definedName>
    <definedName name="Jan_71" localSheetId="72">#REF!</definedName>
    <definedName name="Jan_71" localSheetId="73">#REF!</definedName>
    <definedName name="Jan_71">#REF!</definedName>
    <definedName name="Jan_72" localSheetId="1">#REF!</definedName>
    <definedName name="Jan_72" localSheetId="11">#REF!</definedName>
    <definedName name="Jan_72" localSheetId="12">#REF!</definedName>
    <definedName name="Jan_72" localSheetId="13">#REF!</definedName>
    <definedName name="Jan_72" localSheetId="23">#REF!</definedName>
    <definedName name="Jan_72" localSheetId="24">#REF!</definedName>
    <definedName name="Jan_72" localSheetId="26">#REF!</definedName>
    <definedName name="Jan_72" localSheetId="28">#REF!</definedName>
    <definedName name="Jan_72" localSheetId="29">#REF!</definedName>
    <definedName name="Jan_72" localSheetId="31">#REF!</definedName>
    <definedName name="Jan_72" localSheetId="41">#REF!</definedName>
    <definedName name="Jan_72" localSheetId="4">#REF!</definedName>
    <definedName name="Jan_72" localSheetId="46">#REF!</definedName>
    <definedName name="Jan_72" localSheetId="47">#REF!</definedName>
    <definedName name="Jan_72" localSheetId="48">#REF!</definedName>
    <definedName name="Jan_72" localSheetId="49">#REF!</definedName>
    <definedName name="Jan_72" localSheetId="50">#REF!</definedName>
    <definedName name="Jan_72" localSheetId="51">#REF!</definedName>
    <definedName name="Jan_72" localSheetId="53">#REF!</definedName>
    <definedName name="Jan_72" localSheetId="54">#REF!</definedName>
    <definedName name="Jan_72" localSheetId="56">#REF!</definedName>
    <definedName name="Jan_72" localSheetId="57">#REF!</definedName>
    <definedName name="Jan_72" localSheetId="58">#REF!</definedName>
    <definedName name="Jan_72" localSheetId="60">#REF!</definedName>
    <definedName name="Jan_72" localSheetId="61">#REF!</definedName>
    <definedName name="Jan_72" localSheetId="62">#REF!</definedName>
    <definedName name="Jan_72" localSheetId="63">#REF!</definedName>
    <definedName name="Jan_72" localSheetId="64">#REF!</definedName>
    <definedName name="Jan_72" localSheetId="66">#REF!</definedName>
    <definedName name="Jan_72" localSheetId="67">#REF!</definedName>
    <definedName name="Jan_72" localSheetId="68">#REF!</definedName>
    <definedName name="Jan_72" localSheetId="69">#REF!</definedName>
    <definedName name="Jan_72" localSheetId="71">#REF!</definedName>
    <definedName name="Jan_72" localSheetId="72">#REF!</definedName>
    <definedName name="Jan_72" localSheetId="73">#REF!</definedName>
    <definedName name="Jan_72">#REF!</definedName>
    <definedName name="Jan_73" localSheetId="1">#REF!</definedName>
    <definedName name="Jan_73" localSheetId="11">#REF!</definedName>
    <definedName name="Jan_73" localSheetId="12">#REF!</definedName>
    <definedName name="Jan_73" localSheetId="13">#REF!</definedName>
    <definedName name="Jan_73" localSheetId="23">#REF!</definedName>
    <definedName name="Jan_73" localSheetId="24">#REF!</definedName>
    <definedName name="Jan_73" localSheetId="26">#REF!</definedName>
    <definedName name="Jan_73" localSheetId="28">#REF!</definedName>
    <definedName name="Jan_73" localSheetId="29">#REF!</definedName>
    <definedName name="Jan_73" localSheetId="31">#REF!</definedName>
    <definedName name="Jan_73" localSheetId="41">#REF!</definedName>
    <definedName name="Jan_73" localSheetId="4">#REF!</definedName>
    <definedName name="Jan_73" localSheetId="46">#REF!</definedName>
    <definedName name="Jan_73" localSheetId="47">#REF!</definedName>
    <definedName name="Jan_73" localSheetId="48">#REF!</definedName>
    <definedName name="Jan_73" localSheetId="49">#REF!</definedName>
    <definedName name="Jan_73" localSheetId="50">#REF!</definedName>
    <definedName name="Jan_73" localSheetId="51">#REF!</definedName>
    <definedName name="Jan_73" localSheetId="53">#REF!</definedName>
    <definedName name="Jan_73" localSheetId="54">#REF!</definedName>
    <definedName name="Jan_73" localSheetId="56">#REF!</definedName>
    <definedName name="Jan_73" localSheetId="57">#REF!</definedName>
    <definedName name="Jan_73" localSheetId="58">#REF!</definedName>
    <definedName name="Jan_73" localSheetId="60">#REF!</definedName>
    <definedName name="Jan_73" localSheetId="61">#REF!</definedName>
    <definedName name="Jan_73" localSheetId="62">#REF!</definedName>
    <definedName name="Jan_73" localSheetId="63">#REF!</definedName>
    <definedName name="Jan_73" localSheetId="64">#REF!</definedName>
    <definedName name="Jan_73" localSheetId="66">#REF!</definedName>
    <definedName name="Jan_73" localSheetId="67">#REF!</definedName>
    <definedName name="Jan_73" localSheetId="68">#REF!</definedName>
    <definedName name="Jan_73" localSheetId="69">#REF!</definedName>
    <definedName name="Jan_73" localSheetId="71">#REF!</definedName>
    <definedName name="Jan_73" localSheetId="72">#REF!</definedName>
    <definedName name="Jan_73" localSheetId="73">#REF!</definedName>
    <definedName name="Jan_73">#REF!</definedName>
    <definedName name="Jan_74" localSheetId="1">#REF!</definedName>
    <definedName name="Jan_74" localSheetId="11">#REF!</definedName>
    <definedName name="Jan_74" localSheetId="12">#REF!</definedName>
    <definedName name="Jan_74" localSheetId="13">#REF!</definedName>
    <definedName name="Jan_74" localSheetId="23">#REF!</definedName>
    <definedName name="Jan_74" localSheetId="24">#REF!</definedName>
    <definedName name="Jan_74" localSheetId="26">#REF!</definedName>
    <definedName name="Jan_74" localSheetId="28">#REF!</definedName>
    <definedName name="Jan_74" localSheetId="29">#REF!</definedName>
    <definedName name="Jan_74" localSheetId="31">#REF!</definedName>
    <definedName name="Jan_74" localSheetId="41">#REF!</definedName>
    <definedName name="Jan_74" localSheetId="4">#REF!</definedName>
    <definedName name="Jan_74" localSheetId="46">#REF!</definedName>
    <definedName name="Jan_74" localSheetId="47">#REF!</definedName>
    <definedName name="Jan_74" localSheetId="48">#REF!</definedName>
    <definedName name="Jan_74" localSheetId="49">#REF!</definedName>
    <definedName name="Jan_74" localSheetId="50">#REF!</definedName>
    <definedName name="Jan_74" localSheetId="51">#REF!</definedName>
    <definedName name="Jan_74" localSheetId="53">#REF!</definedName>
    <definedName name="Jan_74" localSheetId="54">#REF!</definedName>
    <definedName name="Jan_74" localSheetId="56">#REF!</definedName>
    <definedName name="Jan_74" localSheetId="57">#REF!</definedName>
    <definedName name="Jan_74" localSheetId="58">#REF!</definedName>
    <definedName name="Jan_74" localSheetId="60">#REF!</definedName>
    <definedName name="Jan_74" localSheetId="61">#REF!</definedName>
    <definedName name="Jan_74" localSheetId="62">#REF!</definedName>
    <definedName name="Jan_74" localSheetId="63">#REF!</definedName>
    <definedName name="Jan_74" localSheetId="64">#REF!</definedName>
    <definedName name="Jan_74" localSheetId="66">#REF!</definedName>
    <definedName name="Jan_74" localSheetId="67">#REF!</definedName>
    <definedName name="Jan_74" localSheetId="68">#REF!</definedName>
    <definedName name="Jan_74" localSheetId="69">#REF!</definedName>
    <definedName name="Jan_74" localSheetId="71">#REF!</definedName>
    <definedName name="Jan_74" localSheetId="72">#REF!</definedName>
    <definedName name="Jan_74" localSheetId="73">#REF!</definedName>
    <definedName name="Jan_74">#REF!</definedName>
    <definedName name="Jan_75" localSheetId="1">#REF!</definedName>
    <definedName name="Jan_75" localSheetId="11">#REF!</definedName>
    <definedName name="Jan_75" localSheetId="12">#REF!</definedName>
    <definedName name="Jan_75" localSheetId="13">#REF!</definedName>
    <definedName name="Jan_75" localSheetId="23">#REF!</definedName>
    <definedName name="Jan_75" localSheetId="24">#REF!</definedName>
    <definedName name="Jan_75" localSheetId="26">#REF!</definedName>
    <definedName name="Jan_75" localSheetId="28">#REF!</definedName>
    <definedName name="Jan_75" localSheetId="29">#REF!</definedName>
    <definedName name="Jan_75" localSheetId="31">#REF!</definedName>
    <definedName name="Jan_75" localSheetId="41">#REF!</definedName>
    <definedName name="Jan_75" localSheetId="4">#REF!</definedName>
    <definedName name="Jan_75" localSheetId="46">#REF!</definedName>
    <definedName name="Jan_75" localSheetId="47">#REF!</definedName>
    <definedName name="Jan_75" localSheetId="48">#REF!</definedName>
    <definedName name="Jan_75" localSheetId="49">#REF!</definedName>
    <definedName name="Jan_75" localSheetId="50">#REF!</definedName>
    <definedName name="Jan_75" localSheetId="51">#REF!</definedName>
    <definedName name="Jan_75" localSheetId="53">#REF!</definedName>
    <definedName name="Jan_75" localSheetId="54">#REF!</definedName>
    <definedName name="Jan_75" localSheetId="56">#REF!</definedName>
    <definedName name="Jan_75" localSheetId="57">#REF!</definedName>
    <definedName name="Jan_75" localSheetId="58">#REF!</definedName>
    <definedName name="Jan_75" localSheetId="60">#REF!</definedName>
    <definedName name="Jan_75" localSheetId="61">#REF!</definedName>
    <definedName name="Jan_75" localSheetId="62">#REF!</definedName>
    <definedName name="Jan_75" localSheetId="63">#REF!</definedName>
    <definedName name="Jan_75" localSheetId="64">#REF!</definedName>
    <definedName name="Jan_75" localSheetId="66">#REF!</definedName>
    <definedName name="Jan_75" localSheetId="67">#REF!</definedName>
    <definedName name="Jan_75" localSheetId="68">#REF!</definedName>
    <definedName name="Jan_75" localSheetId="69">#REF!</definedName>
    <definedName name="Jan_75" localSheetId="71">#REF!</definedName>
    <definedName name="Jan_75" localSheetId="72">#REF!</definedName>
    <definedName name="Jan_75" localSheetId="73">#REF!</definedName>
    <definedName name="Jan_75">#REF!</definedName>
    <definedName name="Jan_76" localSheetId="1">#REF!</definedName>
    <definedName name="Jan_76" localSheetId="11">#REF!</definedName>
    <definedName name="Jan_76" localSheetId="12">#REF!</definedName>
    <definedName name="Jan_76" localSheetId="13">#REF!</definedName>
    <definedName name="Jan_76" localSheetId="23">#REF!</definedName>
    <definedName name="Jan_76" localSheetId="24">#REF!</definedName>
    <definedName name="Jan_76" localSheetId="26">#REF!</definedName>
    <definedName name="Jan_76" localSheetId="28">#REF!</definedName>
    <definedName name="Jan_76" localSheetId="29">#REF!</definedName>
    <definedName name="Jan_76" localSheetId="31">#REF!</definedName>
    <definedName name="Jan_76" localSheetId="41">#REF!</definedName>
    <definedName name="Jan_76" localSheetId="4">#REF!</definedName>
    <definedName name="Jan_76" localSheetId="46">#REF!</definedName>
    <definedName name="Jan_76" localSheetId="47">#REF!</definedName>
    <definedName name="Jan_76" localSheetId="48">#REF!</definedName>
    <definedName name="Jan_76" localSheetId="49">#REF!</definedName>
    <definedName name="Jan_76" localSheetId="50">#REF!</definedName>
    <definedName name="Jan_76" localSheetId="51">#REF!</definedName>
    <definedName name="Jan_76" localSheetId="53">#REF!</definedName>
    <definedName name="Jan_76" localSheetId="54">#REF!</definedName>
    <definedName name="Jan_76" localSheetId="56">#REF!</definedName>
    <definedName name="Jan_76" localSheetId="57">#REF!</definedName>
    <definedName name="Jan_76" localSheetId="58">#REF!</definedName>
    <definedName name="Jan_76" localSheetId="60">#REF!</definedName>
    <definedName name="Jan_76" localSheetId="61">#REF!</definedName>
    <definedName name="Jan_76" localSheetId="62">#REF!</definedName>
    <definedName name="Jan_76" localSheetId="63">#REF!</definedName>
    <definedName name="Jan_76" localSheetId="64">#REF!</definedName>
    <definedName name="Jan_76" localSheetId="66">#REF!</definedName>
    <definedName name="Jan_76" localSheetId="67">#REF!</definedName>
    <definedName name="Jan_76" localSheetId="68">#REF!</definedName>
    <definedName name="Jan_76" localSheetId="69">#REF!</definedName>
    <definedName name="Jan_76" localSheetId="71">#REF!</definedName>
    <definedName name="Jan_76" localSheetId="72">#REF!</definedName>
    <definedName name="Jan_76" localSheetId="73">#REF!</definedName>
    <definedName name="Jan_76">#REF!</definedName>
    <definedName name="Jan_77" localSheetId="1">#REF!</definedName>
    <definedName name="Jan_77" localSheetId="11">#REF!</definedName>
    <definedName name="Jan_77" localSheetId="12">#REF!</definedName>
    <definedName name="Jan_77" localSheetId="13">#REF!</definedName>
    <definedName name="Jan_77" localSheetId="23">#REF!</definedName>
    <definedName name="Jan_77" localSheetId="24">#REF!</definedName>
    <definedName name="Jan_77" localSheetId="26">#REF!</definedName>
    <definedName name="Jan_77" localSheetId="28">#REF!</definedName>
    <definedName name="Jan_77" localSheetId="29">#REF!</definedName>
    <definedName name="Jan_77" localSheetId="31">#REF!</definedName>
    <definedName name="Jan_77" localSheetId="41">#REF!</definedName>
    <definedName name="Jan_77" localSheetId="4">#REF!</definedName>
    <definedName name="Jan_77" localSheetId="46">#REF!</definedName>
    <definedName name="Jan_77" localSheetId="47">#REF!</definedName>
    <definedName name="Jan_77" localSheetId="48">#REF!</definedName>
    <definedName name="Jan_77" localSheetId="49">#REF!</definedName>
    <definedName name="Jan_77" localSheetId="50">#REF!</definedName>
    <definedName name="Jan_77" localSheetId="51">#REF!</definedName>
    <definedName name="Jan_77" localSheetId="53">#REF!</definedName>
    <definedName name="Jan_77" localSheetId="54">#REF!</definedName>
    <definedName name="Jan_77" localSheetId="56">#REF!</definedName>
    <definedName name="Jan_77" localSheetId="57">#REF!</definedName>
    <definedName name="Jan_77" localSheetId="58">#REF!</definedName>
    <definedName name="Jan_77" localSheetId="60">#REF!</definedName>
    <definedName name="Jan_77" localSheetId="61">#REF!</definedName>
    <definedName name="Jan_77" localSheetId="62">#REF!</definedName>
    <definedName name="Jan_77" localSheetId="63">#REF!</definedName>
    <definedName name="Jan_77" localSheetId="64">#REF!</definedName>
    <definedName name="Jan_77" localSheetId="66">#REF!</definedName>
    <definedName name="Jan_77" localSheetId="67">#REF!</definedName>
    <definedName name="Jan_77" localSheetId="68">#REF!</definedName>
    <definedName name="Jan_77" localSheetId="69">#REF!</definedName>
    <definedName name="Jan_77" localSheetId="71">#REF!</definedName>
    <definedName name="Jan_77" localSheetId="72">#REF!</definedName>
    <definedName name="Jan_77" localSheetId="73">#REF!</definedName>
    <definedName name="Jan_77">#REF!</definedName>
    <definedName name="Jan_78" localSheetId="1">#REF!</definedName>
    <definedName name="Jan_78" localSheetId="11">#REF!</definedName>
    <definedName name="Jan_78" localSheetId="12">#REF!</definedName>
    <definedName name="Jan_78" localSheetId="13">#REF!</definedName>
    <definedName name="Jan_78" localSheetId="23">#REF!</definedName>
    <definedName name="Jan_78" localSheetId="24">#REF!</definedName>
    <definedName name="Jan_78" localSheetId="26">#REF!</definedName>
    <definedName name="Jan_78" localSheetId="28">#REF!</definedName>
    <definedName name="Jan_78" localSheetId="29">#REF!</definedName>
    <definedName name="Jan_78" localSheetId="31">#REF!</definedName>
    <definedName name="Jan_78" localSheetId="41">#REF!</definedName>
    <definedName name="Jan_78" localSheetId="4">#REF!</definedName>
    <definedName name="Jan_78" localSheetId="46">#REF!</definedName>
    <definedName name="Jan_78" localSheetId="47">#REF!</definedName>
    <definedName name="Jan_78" localSheetId="48">#REF!</definedName>
    <definedName name="Jan_78" localSheetId="49">#REF!</definedName>
    <definedName name="Jan_78" localSheetId="50">#REF!</definedName>
    <definedName name="Jan_78" localSheetId="51">#REF!</definedName>
    <definedName name="Jan_78" localSheetId="53">#REF!</definedName>
    <definedName name="Jan_78" localSheetId="54">#REF!</definedName>
    <definedName name="Jan_78" localSheetId="56">#REF!</definedName>
    <definedName name="Jan_78" localSheetId="57">#REF!</definedName>
    <definedName name="Jan_78" localSheetId="58">#REF!</definedName>
    <definedName name="Jan_78" localSheetId="60">#REF!</definedName>
    <definedName name="Jan_78" localSheetId="61">#REF!</definedName>
    <definedName name="Jan_78" localSheetId="62">#REF!</definedName>
    <definedName name="Jan_78" localSheetId="63">#REF!</definedName>
    <definedName name="Jan_78" localSheetId="64">#REF!</definedName>
    <definedName name="Jan_78" localSheetId="66">#REF!</definedName>
    <definedName name="Jan_78" localSheetId="67">#REF!</definedName>
    <definedName name="Jan_78" localSheetId="68">#REF!</definedName>
    <definedName name="Jan_78" localSheetId="69">#REF!</definedName>
    <definedName name="Jan_78" localSheetId="71">#REF!</definedName>
    <definedName name="Jan_78" localSheetId="72">#REF!</definedName>
    <definedName name="Jan_78" localSheetId="73">#REF!</definedName>
    <definedName name="Jan_78">#REF!</definedName>
    <definedName name="Jan_79" localSheetId="1">#REF!</definedName>
    <definedName name="Jan_79" localSheetId="11">#REF!</definedName>
    <definedName name="Jan_79" localSheetId="12">#REF!</definedName>
    <definedName name="Jan_79" localSheetId="13">#REF!</definedName>
    <definedName name="Jan_79" localSheetId="23">#REF!</definedName>
    <definedName name="Jan_79" localSheetId="24">#REF!</definedName>
    <definedName name="Jan_79" localSheetId="26">#REF!</definedName>
    <definedName name="Jan_79" localSheetId="28">#REF!</definedName>
    <definedName name="Jan_79" localSheetId="29">#REF!</definedName>
    <definedName name="Jan_79" localSheetId="31">#REF!</definedName>
    <definedName name="Jan_79" localSheetId="41">#REF!</definedName>
    <definedName name="Jan_79" localSheetId="4">#REF!</definedName>
    <definedName name="Jan_79" localSheetId="46">#REF!</definedName>
    <definedName name="Jan_79" localSheetId="47">#REF!</definedName>
    <definedName name="Jan_79" localSheetId="48">#REF!</definedName>
    <definedName name="Jan_79" localSheetId="49">#REF!</definedName>
    <definedName name="Jan_79" localSheetId="50">#REF!</definedName>
    <definedName name="Jan_79" localSheetId="51">#REF!</definedName>
    <definedName name="Jan_79" localSheetId="53">#REF!</definedName>
    <definedName name="Jan_79" localSheetId="54">#REF!</definedName>
    <definedName name="Jan_79" localSheetId="56">#REF!</definedName>
    <definedName name="Jan_79" localSheetId="57">#REF!</definedName>
    <definedName name="Jan_79" localSheetId="58">#REF!</definedName>
    <definedName name="Jan_79" localSheetId="60">#REF!</definedName>
    <definedName name="Jan_79" localSheetId="61">#REF!</definedName>
    <definedName name="Jan_79" localSheetId="62">#REF!</definedName>
    <definedName name="Jan_79" localSheetId="63">#REF!</definedName>
    <definedName name="Jan_79" localSheetId="64">#REF!</definedName>
    <definedName name="Jan_79" localSheetId="66">#REF!</definedName>
    <definedName name="Jan_79" localSheetId="67">#REF!</definedName>
    <definedName name="Jan_79" localSheetId="68">#REF!</definedName>
    <definedName name="Jan_79" localSheetId="69">#REF!</definedName>
    <definedName name="Jan_79" localSheetId="71">#REF!</definedName>
    <definedName name="Jan_79" localSheetId="72">#REF!</definedName>
    <definedName name="Jan_79" localSheetId="73">#REF!</definedName>
    <definedName name="Jan_79">#REF!</definedName>
    <definedName name="Jan_80" localSheetId="1">#REF!</definedName>
    <definedName name="Jan_80" localSheetId="11">#REF!</definedName>
    <definedName name="Jan_80" localSheetId="12">#REF!</definedName>
    <definedName name="Jan_80" localSheetId="13">#REF!</definedName>
    <definedName name="Jan_80" localSheetId="23">#REF!</definedName>
    <definedName name="Jan_80" localSheetId="24">#REF!</definedName>
    <definedName name="Jan_80" localSheetId="26">#REF!</definedName>
    <definedName name="Jan_80" localSheetId="28">#REF!</definedName>
    <definedName name="Jan_80" localSheetId="29">#REF!</definedName>
    <definedName name="Jan_80" localSheetId="31">#REF!</definedName>
    <definedName name="Jan_80" localSheetId="41">#REF!</definedName>
    <definedName name="Jan_80" localSheetId="4">#REF!</definedName>
    <definedName name="Jan_80" localSheetId="46">#REF!</definedName>
    <definedName name="Jan_80" localSheetId="47">#REF!</definedName>
    <definedName name="Jan_80" localSheetId="48">#REF!</definedName>
    <definedName name="Jan_80" localSheetId="49">#REF!</definedName>
    <definedName name="Jan_80" localSheetId="50">#REF!</definedName>
    <definedName name="Jan_80" localSheetId="51">#REF!</definedName>
    <definedName name="Jan_80" localSheetId="53">#REF!</definedName>
    <definedName name="Jan_80" localSheetId="54">#REF!</definedName>
    <definedName name="Jan_80" localSheetId="56">#REF!</definedName>
    <definedName name="Jan_80" localSheetId="57">#REF!</definedName>
    <definedName name="Jan_80" localSheetId="58">#REF!</definedName>
    <definedName name="Jan_80" localSheetId="60">#REF!</definedName>
    <definedName name="Jan_80" localSheetId="61">#REF!</definedName>
    <definedName name="Jan_80" localSheetId="62">#REF!</definedName>
    <definedName name="Jan_80" localSheetId="63">#REF!</definedName>
    <definedName name="Jan_80" localSheetId="64">#REF!</definedName>
    <definedName name="Jan_80" localSheetId="66">#REF!</definedName>
    <definedName name="Jan_80" localSheetId="67">#REF!</definedName>
    <definedName name="Jan_80" localSheetId="68">#REF!</definedName>
    <definedName name="Jan_80" localSheetId="69">#REF!</definedName>
    <definedName name="Jan_80" localSheetId="71">#REF!</definedName>
    <definedName name="Jan_80" localSheetId="72">#REF!</definedName>
    <definedName name="Jan_80" localSheetId="73">#REF!</definedName>
    <definedName name="Jan_80">#REF!</definedName>
    <definedName name="Jan_81" localSheetId="1">#REF!</definedName>
    <definedName name="Jan_81" localSheetId="11">#REF!</definedName>
    <definedName name="Jan_81" localSheetId="12">#REF!</definedName>
    <definedName name="Jan_81" localSheetId="13">#REF!</definedName>
    <definedName name="Jan_81" localSheetId="23">#REF!</definedName>
    <definedName name="Jan_81" localSheetId="24">#REF!</definedName>
    <definedName name="Jan_81" localSheetId="26">#REF!</definedName>
    <definedName name="Jan_81" localSheetId="28">#REF!</definedName>
    <definedName name="Jan_81" localSheetId="29">#REF!</definedName>
    <definedName name="Jan_81" localSheetId="31">#REF!</definedName>
    <definedName name="Jan_81" localSheetId="41">#REF!</definedName>
    <definedName name="Jan_81" localSheetId="4">#REF!</definedName>
    <definedName name="Jan_81" localSheetId="46">#REF!</definedName>
    <definedName name="Jan_81" localSheetId="47">#REF!</definedName>
    <definedName name="Jan_81" localSheetId="48">#REF!</definedName>
    <definedName name="Jan_81" localSheetId="49">#REF!</definedName>
    <definedName name="Jan_81" localSheetId="50">#REF!</definedName>
    <definedName name="Jan_81" localSheetId="51">#REF!</definedName>
    <definedName name="Jan_81" localSheetId="53">#REF!</definedName>
    <definedName name="Jan_81" localSheetId="54">#REF!</definedName>
    <definedName name="Jan_81" localSheetId="56">#REF!</definedName>
    <definedName name="Jan_81" localSheetId="57">#REF!</definedName>
    <definedName name="Jan_81" localSheetId="58">#REF!</definedName>
    <definedName name="Jan_81" localSheetId="60">#REF!</definedName>
    <definedName name="Jan_81" localSheetId="61">#REF!</definedName>
    <definedName name="Jan_81" localSheetId="62">#REF!</definedName>
    <definedName name="Jan_81" localSheetId="63">#REF!</definedName>
    <definedName name="Jan_81" localSheetId="64">#REF!</definedName>
    <definedName name="Jan_81" localSheetId="66">#REF!</definedName>
    <definedName name="Jan_81" localSheetId="67">#REF!</definedName>
    <definedName name="Jan_81" localSheetId="68">#REF!</definedName>
    <definedName name="Jan_81" localSheetId="69">#REF!</definedName>
    <definedName name="Jan_81" localSheetId="71">#REF!</definedName>
    <definedName name="Jan_81" localSheetId="72">#REF!</definedName>
    <definedName name="Jan_81" localSheetId="73">#REF!</definedName>
    <definedName name="Jan_81">#REF!</definedName>
    <definedName name="Jan_82" localSheetId="1">#REF!</definedName>
    <definedName name="Jan_82" localSheetId="11">#REF!</definedName>
    <definedName name="Jan_82" localSheetId="12">#REF!</definedName>
    <definedName name="Jan_82" localSheetId="13">#REF!</definedName>
    <definedName name="Jan_82" localSheetId="23">#REF!</definedName>
    <definedName name="Jan_82" localSheetId="24">#REF!</definedName>
    <definedName name="Jan_82" localSheetId="26">#REF!</definedName>
    <definedName name="Jan_82" localSheetId="28">#REF!</definedName>
    <definedName name="Jan_82" localSheetId="29">#REF!</definedName>
    <definedName name="Jan_82" localSheetId="31">#REF!</definedName>
    <definedName name="Jan_82" localSheetId="41">#REF!</definedName>
    <definedName name="Jan_82" localSheetId="4">#REF!</definedName>
    <definedName name="Jan_82" localSheetId="46">#REF!</definedName>
    <definedName name="Jan_82" localSheetId="47">#REF!</definedName>
    <definedName name="Jan_82" localSheetId="48">#REF!</definedName>
    <definedName name="Jan_82" localSheetId="49">#REF!</definedName>
    <definedName name="Jan_82" localSheetId="50">#REF!</definedName>
    <definedName name="Jan_82" localSheetId="51">#REF!</definedName>
    <definedName name="Jan_82" localSheetId="53">#REF!</definedName>
    <definedName name="Jan_82" localSheetId="54">#REF!</definedName>
    <definedName name="Jan_82" localSheetId="56">#REF!</definedName>
    <definedName name="Jan_82" localSheetId="57">#REF!</definedName>
    <definedName name="Jan_82" localSheetId="58">#REF!</definedName>
    <definedName name="Jan_82" localSheetId="60">#REF!</definedName>
    <definedName name="Jan_82" localSheetId="61">#REF!</definedName>
    <definedName name="Jan_82" localSheetId="62">#REF!</definedName>
    <definedName name="Jan_82" localSheetId="63">#REF!</definedName>
    <definedName name="Jan_82" localSheetId="64">#REF!</definedName>
    <definedName name="Jan_82" localSheetId="66">#REF!</definedName>
    <definedName name="Jan_82" localSheetId="67">#REF!</definedName>
    <definedName name="Jan_82" localSheetId="68">#REF!</definedName>
    <definedName name="Jan_82" localSheetId="69">#REF!</definedName>
    <definedName name="Jan_82" localSheetId="71">#REF!</definedName>
    <definedName name="Jan_82" localSheetId="72">#REF!</definedName>
    <definedName name="Jan_82" localSheetId="73">#REF!</definedName>
    <definedName name="Jan_82">#REF!</definedName>
    <definedName name="Jan_83" localSheetId="1">#REF!</definedName>
    <definedName name="Jan_83" localSheetId="11">#REF!</definedName>
    <definedName name="Jan_83" localSheetId="12">#REF!</definedName>
    <definedName name="Jan_83" localSheetId="13">#REF!</definedName>
    <definedName name="Jan_83" localSheetId="23">#REF!</definedName>
    <definedName name="Jan_83" localSheetId="24">#REF!</definedName>
    <definedName name="Jan_83" localSheetId="26">#REF!</definedName>
    <definedName name="Jan_83" localSheetId="28">#REF!</definedName>
    <definedName name="Jan_83" localSheetId="29">#REF!</definedName>
    <definedName name="Jan_83" localSheetId="31">#REF!</definedName>
    <definedName name="Jan_83" localSheetId="41">#REF!</definedName>
    <definedName name="Jan_83" localSheetId="4">#REF!</definedName>
    <definedName name="Jan_83" localSheetId="46">#REF!</definedName>
    <definedName name="Jan_83" localSheetId="47">#REF!</definedName>
    <definedName name="Jan_83" localSheetId="48">#REF!</definedName>
    <definedName name="Jan_83" localSheetId="49">#REF!</definedName>
    <definedName name="Jan_83" localSheetId="50">#REF!</definedName>
    <definedName name="Jan_83" localSheetId="51">#REF!</definedName>
    <definedName name="Jan_83" localSheetId="53">#REF!</definedName>
    <definedName name="Jan_83" localSheetId="54">#REF!</definedName>
    <definedName name="Jan_83" localSheetId="56">#REF!</definedName>
    <definedName name="Jan_83" localSheetId="57">#REF!</definedName>
    <definedName name="Jan_83" localSheetId="58">#REF!</definedName>
    <definedName name="Jan_83" localSheetId="60">#REF!</definedName>
    <definedName name="Jan_83" localSheetId="61">#REF!</definedName>
    <definedName name="Jan_83" localSheetId="62">#REF!</definedName>
    <definedName name="Jan_83" localSheetId="63">#REF!</definedName>
    <definedName name="Jan_83" localSheetId="64">#REF!</definedName>
    <definedName name="Jan_83" localSheetId="66">#REF!</definedName>
    <definedName name="Jan_83" localSheetId="67">#REF!</definedName>
    <definedName name="Jan_83" localSheetId="68">#REF!</definedName>
    <definedName name="Jan_83" localSheetId="69">#REF!</definedName>
    <definedName name="Jan_83" localSheetId="71">#REF!</definedName>
    <definedName name="Jan_83" localSheetId="72">#REF!</definedName>
    <definedName name="Jan_83" localSheetId="73">#REF!</definedName>
    <definedName name="Jan_83">#REF!</definedName>
    <definedName name="Jan_84" localSheetId="1">#REF!</definedName>
    <definedName name="Jan_84" localSheetId="11">#REF!</definedName>
    <definedName name="Jan_84" localSheetId="12">#REF!</definedName>
    <definedName name="Jan_84" localSheetId="13">#REF!</definedName>
    <definedName name="Jan_84" localSheetId="23">#REF!</definedName>
    <definedName name="Jan_84" localSheetId="24">#REF!</definedName>
    <definedName name="Jan_84" localSheetId="26">#REF!</definedName>
    <definedName name="Jan_84" localSheetId="28">#REF!</definedName>
    <definedName name="Jan_84" localSheetId="29">#REF!</definedName>
    <definedName name="Jan_84" localSheetId="31">#REF!</definedName>
    <definedName name="Jan_84" localSheetId="41">#REF!</definedName>
    <definedName name="Jan_84" localSheetId="4">#REF!</definedName>
    <definedName name="Jan_84" localSheetId="46">#REF!</definedName>
    <definedName name="Jan_84" localSheetId="47">#REF!</definedName>
    <definedName name="Jan_84" localSheetId="48">#REF!</definedName>
    <definedName name="Jan_84" localSheetId="49">#REF!</definedName>
    <definedName name="Jan_84" localSheetId="50">#REF!</definedName>
    <definedName name="Jan_84" localSheetId="51">#REF!</definedName>
    <definedName name="Jan_84" localSheetId="53">#REF!</definedName>
    <definedName name="Jan_84" localSheetId="54">#REF!</definedName>
    <definedName name="Jan_84" localSheetId="56">#REF!</definedName>
    <definedName name="Jan_84" localSheetId="57">#REF!</definedName>
    <definedName name="Jan_84" localSheetId="58">#REF!</definedName>
    <definedName name="Jan_84" localSheetId="60">#REF!</definedName>
    <definedName name="Jan_84" localSheetId="61">#REF!</definedName>
    <definedName name="Jan_84" localSheetId="62">#REF!</definedName>
    <definedName name="Jan_84" localSheetId="63">#REF!</definedName>
    <definedName name="Jan_84" localSheetId="64">#REF!</definedName>
    <definedName name="Jan_84" localSheetId="66">#REF!</definedName>
    <definedName name="Jan_84" localSheetId="67">#REF!</definedName>
    <definedName name="Jan_84" localSheetId="68">#REF!</definedName>
    <definedName name="Jan_84" localSheetId="69">#REF!</definedName>
    <definedName name="Jan_84" localSheetId="71">#REF!</definedName>
    <definedName name="Jan_84" localSheetId="72">#REF!</definedName>
    <definedName name="Jan_84" localSheetId="73">#REF!</definedName>
    <definedName name="Jan_84">#REF!</definedName>
    <definedName name="Jan_85" localSheetId="1">#REF!</definedName>
    <definedName name="Jan_85" localSheetId="11">#REF!</definedName>
    <definedName name="Jan_85" localSheetId="12">#REF!</definedName>
    <definedName name="Jan_85" localSheetId="13">#REF!</definedName>
    <definedName name="Jan_85" localSheetId="23">#REF!</definedName>
    <definedName name="Jan_85" localSheetId="24">#REF!</definedName>
    <definedName name="Jan_85" localSheetId="26">#REF!</definedName>
    <definedName name="Jan_85" localSheetId="28">#REF!</definedName>
    <definedName name="Jan_85" localSheetId="29">#REF!</definedName>
    <definedName name="Jan_85" localSheetId="31">#REF!</definedName>
    <definedName name="Jan_85" localSheetId="41">#REF!</definedName>
    <definedName name="Jan_85" localSheetId="4">#REF!</definedName>
    <definedName name="Jan_85" localSheetId="46">#REF!</definedName>
    <definedName name="Jan_85" localSheetId="47">#REF!</definedName>
    <definedName name="Jan_85" localSheetId="48">#REF!</definedName>
    <definedName name="Jan_85" localSheetId="49">#REF!</definedName>
    <definedName name="Jan_85" localSheetId="50">#REF!</definedName>
    <definedName name="Jan_85" localSheetId="51">#REF!</definedName>
    <definedName name="Jan_85" localSheetId="53">#REF!</definedName>
    <definedName name="Jan_85" localSheetId="54">#REF!</definedName>
    <definedName name="Jan_85" localSheetId="56">#REF!</definedName>
    <definedName name="Jan_85" localSheetId="57">#REF!</definedName>
    <definedName name="Jan_85" localSheetId="58">#REF!</definedName>
    <definedName name="Jan_85" localSheetId="60">#REF!</definedName>
    <definedName name="Jan_85" localSheetId="61">#REF!</definedName>
    <definedName name="Jan_85" localSheetId="62">#REF!</definedName>
    <definedName name="Jan_85" localSheetId="63">#REF!</definedName>
    <definedName name="Jan_85" localSheetId="64">#REF!</definedName>
    <definedName name="Jan_85" localSheetId="66">#REF!</definedName>
    <definedName name="Jan_85" localSheetId="67">#REF!</definedName>
    <definedName name="Jan_85" localSheetId="68">#REF!</definedName>
    <definedName name="Jan_85" localSheetId="69">#REF!</definedName>
    <definedName name="Jan_85" localSheetId="71">#REF!</definedName>
    <definedName name="Jan_85" localSheetId="72">#REF!</definedName>
    <definedName name="Jan_85" localSheetId="73">#REF!</definedName>
    <definedName name="Jan_85">#REF!</definedName>
    <definedName name="Jan_86" localSheetId="1">#REF!</definedName>
    <definedName name="Jan_86" localSheetId="11">#REF!</definedName>
    <definedName name="Jan_86" localSheetId="12">#REF!</definedName>
    <definedName name="Jan_86" localSheetId="13">#REF!</definedName>
    <definedName name="Jan_86" localSheetId="23">#REF!</definedName>
    <definedName name="Jan_86" localSheetId="24">#REF!</definedName>
    <definedName name="Jan_86" localSheetId="26">#REF!</definedName>
    <definedName name="Jan_86" localSheetId="28">#REF!</definedName>
    <definedName name="Jan_86" localSheetId="29">#REF!</definedName>
    <definedName name="Jan_86" localSheetId="31">#REF!</definedName>
    <definedName name="Jan_86" localSheetId="41">#REF!</definedName>
    <definedName name="Jan_86" localSheetId="4">#REF!</definedName>
    <definedName name="Jan_86" localSheetId="46">#REF!</definedName>
    <definedName name="Jan_86" localSheetId="47">#REF!</definedName>
    <definedName name="Jan_86" localSheetId="48">#REF!</definedName>
    <definedName name="Jan_86" localSheetId="49">#REF!</definedName>
    <definedName name="Jan_86" localSheetId="50">#REF!</definedName>
    <definedName name="Jan_86" localSheetId="51">#REF!</definedName>
    <definedName name="Jan_86" localSheetId="53">#REF!</definedName>
    <definedName name="Jan_86" localSheetId="54">#REF!</definedName>
    <definedName name="Jan_86" localSheetId="56">#REF!</definedName>
    <definedName name="Jan_86" localSheetId="57">#REF!</definedName>
    <definedName name="Jan_86" localSheetId="58">#REF!</definedName>
    <definedName name="Jan_86" localSheetId="60">#REF!</definedName>
    <definedName name="Jan_86" localSheetId="61">#REF!</definedName>
    <definedName name="Jan_86" localSheetId="62">#REF!</definedName>
    <definedName name="Jan_86" localSheetId="63">#REF!</definedName>
    <definedName name="Jan_86" localSheetId="64">#REF!</definedName>
    <definedName name="Jan_86" localSheetId="66">#REF!</definedName>
    <definedName name="Jan_86" localSheetId="67">#REF!</definedName>
    <definedName name="Jan_86" localSheetId="68">#REF!</definedName>
    <definedName name="Jan_86" localSheetId="69">#REF!</definedName>
    <definedName name="Jan_86" localSheetId="71">#REF!</definedName>
    <definedName name="Jan_86" localSheetId="72">#REF!</definedName>
    <definedName name="Jan_86" localSheetId="73">#REF!</definedName>
    <definedName name="Jan_86">#REF!</definedName>
    <definedName name="Jan_87" localSheetId="1">#REF!</definedName>
    <definedName name="Jan_87" localSheetId="11">#REF!</definedName>
    <definedName name="Jan_87" localSheetId="12">#REF!</definedName>
    <definedName name="Jan_87" localSheetId="13">#REF!</definedName>
    <definedName name="Jan_87" localSheetId="23">#REF!</definedName>
    <definedName name="Jan_87" localSheetId="24">#REF!</definedName>
    <definedName name="Jan_87" localSheetId="26">#REF!</definedName>
    <definedName name="Jan_87" localSheetId="28">#REF!</definedName>
    <definedName name="Jan_87" localSheetId="29">#REF!</definedName>
    <definedName name="Jan_87" localSheetId="31">#REF!</definedName>
    <definedName name="Jan_87" localSheetId="41">#REF!</definedName>
    <definedName name="Jan_87" localSheetId="4">#REF!</definedName>
    <definedName name="Jan_87" localSheetId="46">#REF!</definedName>
    <definedName name="Jan_87" localSheetId="47">#REF!</definedName>
    <definedName name="Jan_87" localSheetId="48">#REF!</definedName>
    <definedName name="Jan_87" localSheetId="49">#REF!</definedName>
    <definedName name="Jan_87" localSheetId="50">#REF!</definedName>
    <definedName name="Jan_87" localSheetId="51">#REF!</definedName>
    <definedName name="Jan_87" localSheetId="53">#REF!</definedName>
    <definedName name="Jan_87" localSheetId="54">#REF!</definedName>
    <definedName name="Jan_87" localSheetId="56">#REF!</definedName>
    <definedName name="Jan_87" localSheetId="57">#REF!</definedName>
    <definedName name="Jan_87" localSheetId="58">#REF!</definedName>
    <definedName name="Jan_87" localSheetId="60">#REF!</definedName>
    <definedName name="Jan_87" localSheetId="61">#REF!</definedName>
    <definedName name="Jan_87" localSheetId="62">#REF!</definedName>
    <definedName name="Jan_87" localSheetId="63">#REF!</definedName>
    <definedName name="Jan_87" localSheetId="64">#REF!</definedName>
    <definedName name="Jan_87" localSheetId="66">#REF!</definedName>
    <definedName name="Jan_87" localSheetId="67">#REF!</definedName>
    <definedName name="Jan_87" localSheetId="68">#REF!</definedName>
    <definedName name="Jan_87" localSheetId="69">#REF!</definedName>
    <definedName name="Jan_87" localSheetId="71">#REF!</definedName>
    <definedName name="Jan_87" localSheetId="72">#REF!</definedName>
    <definedName name="Jan_87" localSheetId="73">#REF!</definedName>
    <definedName name="Jan_87">#REF!</definedName>
    <definedName name="Jan_88" localSheetId="1">#REF!</definedName>
    <definedName name="Jan_88" localSheetId="11">#REF!</definedName>
    <definedName name="Jan_88" localSheetId="12">#REF!</definedName>
    <definedName name="Jan_88" localSheetId="13">#REF!</definedName>
    <definedName name="Jan_88" localSheetId="23">#REF!</definedName>
    <definedName name="Jan_88" localSheetId="24">#REF!</definedName>
    <definedName name="Jan_88" localSheetId="26">#REF!</definedName>
    <definedName name="Jan_88" localSheetId="28">#REF!</definedName>
    <definedName name="Jan_88" localSheetId="29">#REF!</definedName>
    <definedName name="Jan_88" localSheetId="31">#REF!</definedName>
    <definedName name="Jan_88" localSheetId="41">#REF!</definedName>
    <definedName name="Jan_88" localSheetId="4">#REF!</definedName>
    <definedName name="Jan_88" localSheetId="46">#REF!</definedName>
    <definedName name="Jan_88" localSheetId="47">#REF!</definedName>
    <definedName name="Jan_88" localSheetId="48">#REF!</definedName>
    <definedName name="Jan_88" localSheetId="49">#REF!</definedName>
    <definedName name="Jan_88" localSheetId="50">#REF!</definedName>
    <definedName name="Jan_88" localSheetId="51">#REF!</definedName>
    <definedName name="Jan_88" localSheetId="53">#REF!</definedName>
    <definedName name="Jan_88" localSheetId="54">#REF!</definedName>
    <definedName name="Jan_88" localSheetId="56">#REF!</definedName>
    <definedName name="Jan_88" localSheetId="57">#REF!</definedName>
    <definedName name="Jan_88" localSheetId="58">#REF!</definedName>
    <definedName name="Jan_88" localSheetId="60">#REF!</definedName>
    <definedName name="Jan_88" localSheetId="61">#REF!</definedName>
    <definedName name="Jan_88" localSheetId="62">#REF!</definedName>
    <definedName name="Jan_88" localSheetId="63">#REF!</definedName>
    <definedName name="Jan_88" localSheetId="64">#REF!</definedName>
    <definedName name="Jan_88" localSheetId="66">#REF!</definedName>
    <definedName name="Jan_88" localSheetId="67">#REF!</definedName>
    <definedName name="Jan_88" localSheetId="68">#REF!</definedName>
    <definedName name="Jan_88" localSheetId="69">#REF!</definedName>
    <definedName name="Jan_88" localSheetId="71">#REF!</definedName>
    <definedName name="Jan_88" localSheetId="72">#REF!</definedName>
    <definedName name="Jan_88" localSheetId="73">#REF!</definedName>
    <definedName name="Jan_88">#REF!</definedName>
    <definedName name="Jan_89" localSheetId="1">#REF!</definedName>
    <definedName name="Jan_89" localSheetId="11">#REF!</definedName>
    <definedName name="Jan_89" localSheetId="12">#REF!</definedName>
    <definedName name="Jan_89" localSheetId="13">#REF!</definedName>
    <definedName name="Jan_89" localSheetId="23">#REF!</definedName>
    <definedName name="Jan_89" localSheetId="24">#REF!</definedName>
    <definedName name="Jan_89" localSheetId="26">#REF!</definedName>
    <definedName name="Jan_89" localSheetId="28">#REF!</definedName>
    <definedName name="Jan_89" localSheetId="29">#REF!</definedName>
    <definedName name="Jan_89" localSheetId="31">#REF!</definedName>
    <definedName name="Jan_89" localSheetId="41">#REF!</definedName>
    <definedName name="Jan_89" localSheetId="4">#REF!</definedName>
    <definedName name="Jan_89" localSheetId="46">#REF!</definedName>
    <definedName name="Jan_89" localSheetId="47">#REF!</definedName>
    <definedName name="Jan_89" localSheetId="48">#REF!</definedName>
    <definedName name="Jan_89" localSheetId="49">#REF!</definedName>
    <definedName name="Jan_89" localSheetId="50">#REF!</definedName>
    <definedName name="Jan_89" localSheetId="51">#REF!</definedName>
    <definedName name="Jan_89" localSheetId="53">#REF!</definedName>
    <definedName name="Jan_89" localSheetId="54">#REF!</definedName>
    <definedName name="Jan_89" localSheetId="56">#REF!</definedName>
    <definedName name="Jan_89" localSheetId="57">#REF!</definedName>
    <definedName name="Jan_89" localSheetId="58">#REF!</definedName>
    <definedName name="Jan_89" localSheetId="60">#REF!</definedName>
    <definedName name="Jan_89" localSheetId="61">#REF!</definedName>
    <definedName name="Jan_89" localSheetId="62">#REF!</definedName>
    <definedName name="Jan_89" localSheetId="63">#REF!</definedName>
    <definedName name="Jan_89" localSheetId="64">#REF!</definedName>
    <definedName name="Jan_89" localSheetId="66">#REF!</definedName>
    <definedName name="Jan_89" localSheetId="67">#REF!</definedName>
    <definedName name="Jan_89" localSheetId="68">#REF!</definedName>
    <definedName name="Jan_89" localSheetId="69">#REF!</definedName>
    <definedName name="Jan_89" localSheetId="71">#REF!</definedName>
    <definedName name="Jan_89" localSheetId="72">#REF!</definedName>
    <definedName name="Jan_89" localSheetId="73">#REF!</definedName>
    <definedName name="Jan_89">#REF!</definedName>
    <definedName name="Jan_90" localSheetId="1">#REF!</definedName>
    <definedName name="Jan_90" localSheetId="11">#REF!</definedName>
    <definedName name="Jan_90" localSheetId="12">#REF!</definedName>
    <definedName name="Jan_90" localSheetId="13">#REF!</definedName>
    <definedName name="Jan_90" localSheetId="23">#REF!</definedName>
    <definedName name="Jan_90" localSheetId="24">#REF!</definedName>
    <definedName name="Jan_90" localSheetId="26">#REF!</definedName>
    <definedName name="Jan_90" localSheetId="28">#REF!</definedName>
    <definedName name="Jan_90" localSheetId="29">#REF!</definedName>
    <definedName name="Jan_90" localSheetId="31">#REF!</definedName>
    <definedName name="Jan_90" localSheetId="41">#REF!</definedName>
    <definedName name="Jan_90" localSheetId="4">#REF!</definedName>
    <definedName name="Jan_90" localSheetId="46">#REF!</definedName>
    <definedName name="Jan_90" localSheetId="47">#REF!</definedName>
    <definedName name="Jan_90" localSheetId="48">#REF!</definedName>
    <definedName name="Jan_90" localSheetId="49">#REF!</definedName>
    <definedName name="Jan_90" localSheetId="50">#REF!</definedName>
    <definedName name="Jan_90" localSheetId="51">#REF!</definedName>
    <definedName name="Jan_90" localSheetId="53">#REF!</definedName>
    <definedName name="Jan_90" localSheetId="54">#REF!</definedName>
    <definedName name="Jan_90" localSheetId="56">#REF!</definedName>
    <definedName name="Jan_90" localSheetId="57">#REF!</definedName>
    <definedName name="Jan_90" localSheetId="58">#REF!</definedName>
    <definedName name="Jan_90" localSheetId="60">#REF!</definedName>
    <definedName name="Jan_90" localSheetId="61">#REF!</definedName>
    <definedName name="Jan_90" localSheetId="62">#REF!</definedName>
    <definedName name="Jan_90" localSheetId="63">#REF!</definedName>
    <definedName name="Jan_90" localSheetId="64">#REF!</definedName>
    <definedName name="Jan_90" localSheetId="66">#REF!</definedName>
    <definedName name="Jan_90" localSheetId="67">#REF!</definedName>
    <definedName name="Jan_90" localSheetId="68">#REF!</definedName>
    <definedName name="Jan_90" localSheetId="69">#REF!</definedName>
    <definedName name="Jan_90" localSheetId="71">#REF!</definedName>
    <definedName name="Jan_90" localSheetId="72">#REF!</definedName>
    <definedName name="Jan_90" localSheetId="73">#REF!</definedName>
    <definedName name="Jan_90">#REF!</definedName>
    <definedName name="Jan_91" localSheetId="1">#REF!</definedName>
    <definedName name="Jan_91" localSheetId="11">#REF!</definedName>
    <definedName name="Jan_91" localSheetId="12">#REF!</definedName>
    <definedName name="Jan_91" localSheetId="13">#REF!</definedName>
    <definedName name="Jan_91" localSheetId="23">#REF!</definedName>
    <definedName name="Jan_91" localSheetId="24">#REF!</definedName>
    <definedName name="Jan_91" localSheetId="26">#REF!</definedName>
    <definedName name="Jan_91" localSheetId="28">#REF!</definedName>
    <definedName name="Jan_91" localSheetId="29">#REF!</definedName>
    <definedName name="Jan_91" localSheetId="31">#REF!</definedName>
    <definedName name="Jan_91" localSheetId="41">#REF!</definedName>
    <definedName name="Jan_91" localSheetId="4">#REF!</definedName>
    <definedName name="Jan_91" localSheetId="46">#REF!</definedName>
    <definedName name="Jan_91" localSheetId="47">#REF!</definedName>
    <definedName name="Jan_91" localSheetId="48">#REF!</definedName>
    <definedName name="Jan_91" localSheetId="49">#REF!</definedName>
    <definedName name="Jan_91" localSheetId="50">#REF!</definedName>
    <definedName name="Jan_91" localSheetId="51">#REF!</definedName>
    <definedName name="Jan_91" localSheetId="53">#REF!</definedName>
    <definedName name="Jan_91" localSheetId="54">#REF!</definedName>
    <definedName name="Jan_91" localSheetId="56">#REF!</definedName>
    <definedName name="Jan_91" localSheetId="57">#REF!</definedName>
    <definedName name="Jan_91" localSheetId="58">#REF!</definedName>
    <definedName name="Jan_91" localSheetId="60">#REF!</definedName>
    <definedName name="Jan_91" localSheetId="61">#REF!</definedName>
    <definedName name="Jan_91" localSheetId="62">#REF!</definedName>
    <definedName name="Jan_91" localSheetId="63">#REF!</definedName>
    <definedName name="Jan_91" localSheetId="64">#REF!</definedName>
    <definedName name="Jan_91" localSheetId="66">#REF!</definedName>
    <definedName name="Jan_91" localSheetId="67">#REF!</definedName>
    <definedName name="Jan_91" localSheetId="68">#REF!</definedName>
    <definedName name="Jan_91" localSheetId="69">#REF!</definedName>
    <definedName name="Jan_91" localSheetId="71">#REF!</definedName>
    <definedName name="Jan_91" localSheetId="72">#REF!</definedName>
    <definedName name="Jan_91" localSheetId="73">#REF!</definedName>
    <definedName name="Jan_91">#REF!</definedName>
    <definedName name="Jan_92" localSheetId="1">#REF!</definedName>
    <definedName name="Jan_92" localSheetId="11">#REF!</definedName>
    <definedName name="Jan_92" localSheetId="12">#REF!</definedName>
    <definedName name="Jan_92" localSheetId="13">#REF!</definedName>
    <definedName name="Jan_92" localSheetId="23">#REF!</definedName>
    <definedName name="Jan_92" localSheetId="24">#REF!</definedName>
    <definedName name="Jan_92" localSheetId="26">#REF!</definedName>
    <definedName name="Jan_92" localSheetId="28">#REF!</definedName>
    <definedName name="Jan_92" localSheetId="29">#REF!</definedName>
    <definedName name="Jan_92" localSheetId="31">#REF!</definedName>
    <definedName name="Jan_92" localSheetId="41">#REF!</definedName>
    <definedName name="Jan_92" localSheetId="4">#REF!</definedName>
    <definedName name="Jan_92" localSheetId="46">#REF!</definedName>
    <definedName name="Jan_92" localSheetId="47">#REF!</definedName>
    <definedName name="Jan_92" localSheetId="48">#REF!</definedName>
    <definedName name="Jan_92" localSheetId="49">#REF!</definedName>
    <definedName name="Jan_92" localSheetId="50">#REF!</definedName>
    <definedName name="Jan_92" localSheetId="51">#REF!</definedName>
    <definedName name="Jan_92" localSheetId="53">#REF!</definedName>
    <definedName name="Jan_92" localSheetId="54">#REF!</definedName>
    <definedName name="Jan_92" localSheetId="56">#REF!</definedName>
    <definedName name="Jan_92" localSheetId="57">#REF!</definedName>
    <definedName name="Jan_92" localSheetId="58">#REF!</definedName>
    <definedName name="Jan_92" localSheetId="60">#REF!</definedName>
    <definedName name="Jan_92" localSheetId="61">#REF!</definedName>
    <definedName name="Jan_92" localSheetId="62">#REF!</definedName>
    <definedName name="Jan_92" localSheetId="63">#REF!</definedName>
    <definedName name="Jan_92" localSheetId="64">#REF!</definedName>
    <definedName name="Jan_92" localSheetId="66">#REF!</definedName>
    <definedName name="Jan_92" localSheetId="67">#REF!</definedName>
    <definedName name="Jan_92" localSheetId="68">#REF!</definedName>
    <definedName name="Jan_92" localSheetId="69">#REF!</definedName>
    <definedName name="Jan_92" localSheetId="71">#REF!</definedName>
    <definedName name="Jan_92" localSheetId="72">#REF!</definedName>
    <definedName name="Jan_92" localSheetId="73">#REF!</definedName>
    <definedName name="Jan_92">#REF!</definedName>
    <definedName name="Jan_93" localSheetId="1">#REF!</definedName>
    <definedName name="Jan_93" localSheetId="11">#REF!</definedName>
    <definedName name="Jan_93" localSheetId="12">#REF!</definedName>
    <definedName name="Jan_93" localSheetId="13">#REF!</definedName>
    <definedName name="Jan_93" localSheetId="23">#REF!</definedName>
    <definedName name="Jan_93" localSheetId="24">#REF!</definedName>
    <definedName name="Jan_93" localSheetId="26">#REF!</definedName>
    <definedName name="Jan_93" localSheetId="28">#REF!</definedName>
    <definedName name="Jan_93" localSheetId="29">#REF!</definedName>
    <definedName name="Jan_93" localSheetId="31">#REF!</definedName>
    <definedName name="Jan_93" localSheetId="41">#REF!</definedName>
    <definedName name="Jan_93" localSheetId="4">#REF!</definedName>
    <definedName name="Jan_93" localSheetId="46">#REF!</definedName>
    <definedName name="Jan_93" localSheetId="47">#REF!</definedName>
    <definedName name="Jan_93" localSheetId="48">#REF!</definedName>
    <definedName name="Jan_93" localSheetId="49">#REF!</definedName>
    <definedName name="Jan_93" localSheetId="50">#REF!</definedName>
    <definedName name="Jan_93" localSheetId="51">#REF!</definedName>
    <definedName name="Jan_93" localSheetId="53">#REF!</definedName>
    <definedName name="Jan_93" localSheetId="54">#REF!</definedName>
    <definedName name="Jan_93" localSheetId="56">#REF!</definedName>
    <definedName name="Jan_93" localSheetId="57">#REF!</definedName>
    <definedName name="Jan_93" localSheetId="58">#REF!</definedName>
    <definedName name="Jan_93" localSheetId="60">#REF!</definedName>
    <definedName name="Jan_93" localSheetId="61">#REF!</definedName>
    <definedName name="Jan_93" localSheetId="62">#REF!</definedName>
    <definedName name="Jan_93" localSheetId="63">#REF!</definedName>
    <definedName name="Jan_93" localSheetId="64">#REF!</definedName>
    <definedName name="Jan_93" localSheetId="66">#REF!</definedName>
    <definedName name="Jan_93" localSheetId="67">#REF!</definedName>
    <definedName name="Jan_93" localSheetId="68">#REF!</definedName>
    <definedName name="Jan_93" localSheetId="69">#REF!</definedName>
    <definedName name="Jan_93" localSheetId="71">#REF!</definedName>
    <definedName name="Jan_93" localSheetId="72">#REF!</definedName>
    <definedName name="Jan_93" localSheetId="73">#REF!</definedName>
    <definedName name="Jan_93">#REF!</definedName>
    <definedName name="Jan_94" localSheetId="1">#REF!</definedName>
    <definedName name="Jan_94" localSheetId="11">#REF!</definedName>
    <definedName name="Jan_94" localSheetId="12">#REF!</definedName>
    <definedName name="Jan_94" localSheetId="13">#REF!</definedName>
    <definedName name="Jan_94" localSheetId="23">#REF!</definedName>
    <definedName name="Jan_94" localSheetId="24">#REF!</definedName>
    <definedName name="Jan_94" localSheetId="26">#REF!</definedName>
    <definedName name="Jan_94" localSheetId="28">#REF!</definedName>
    <definedName name="Jan_94" localSheetId="29">#REF!</definedName>
    <definedName name="Jan_94" localSheetId="31">#REF!</definedName>
    <definedName name="Jan_94" localSheetId="41">#REF!</definedName>
    <definedName name="Jan_94" localSheetId="4">#REF!</definedName>
    <definedName name="Jan_94" localSheetId="46">#REF!</definedName>
    <definedName name="Jan_94" localSheetId="47">#REF!</definedName>
    <definedName name="Jan_94" localSheetId="48">#REF!</definedName>
    <definedName name="Jan_94" localSheetId="49">#REF!</definedName>
    <definedName name="Jan_94" localSheetId="50">#REF!</definedName>
    <definedName name="Jan_94" localSheetId="51">#REF!</definedName>
    <definedName name="Jan_94" localSheetId="53">#REF!</definedName>
    <definedName name="Jan_94" localSheetId="54">#REF!</definedName>
    <definedName name="Jan_94" localSheetId="56">#REF!</definedName>
    <definedName name="Jan_94" localSheetId="57">#REF!</definedName>
    <definedName name="Jan_94" localSheetId="58">#REF!</definedName>
    <definedName name="Jan_94" localSheetId="60">#REF!</definedName>
    <definedName name="Jan_94" localSheetId="61">#REF!</definedName>
    <definedName name="Jan_94" localSheetId="62">#REF!</definedName>
    <definedName name="Jan_94" localSheetId="63">#REF!</definedName>
    <definedName name="Jan_94" localSheetId="64">#REF!</definedName>
    <definedName name="Jan_94" localSheetId="66">#REF!</definedName>
    <definedName name="Jan_94" localSheetId="67">#REF!</definedName>
    <definedName name="Jan_94" localSheetId="68">#REF!</definedName>
    <definedName name="Jan_94" localSheetId="69">#REF!</definedName>
    <definedName name="Jan_94" localSheetId="71">#REF!</definedName>
    <definedName name="Jan_94" localSheetId="72">#REF!</definedName>
    <definedName name="Jan_94" localSheetId="73">#REF!</definedName>
    <definedName name="Jan_94">#REF!</definedName>
    <definedName name="Jan_95" localSheetId="1">#REF!</definedName>
    <definedName name="Jan_95" localSheetId="11">#REF!</definedName>
    <definedName name="Jan_95" localSheetId="12">#REF!</definedName>
    <definedName name="Jan_95" localSheetId="13">#REF!</definedName>
    <definedName name="Jan_95" localSheetId="23">#REF!</definedName>
    <definedName name="Jan_95" localSheetId="24">#REF!</definedName>
    <definedName name="Jan_95" localSheetId="26">#REF!</definedName>
    <definedName name="Jan_95" localSheetId="28">#REF!</definedName>
    <definedName name="Jan_95" localSheetId="29">#REF!</definedName>
    <definedName name="Jan_95" localSheetId="31">#REF!</definedName>
    <definedName name="Jan_95" localSheetId="41">#REF!</definedName>
    <definedName name="Jan_95" localSheetId="4">#REF!</definedName>
    <definedName name="Jan_95" localSheetId="46">#REF!</definedName>
    <definedName name="Jan_95" localSheetId="47">#REF!</definedName>
    <definedName name="Jan_95" localSheetId="48">#REF!</definedName>
    <definedName name="Jan_95" localSheetId="49">#REF!</definedName>
    <definedName name="Jan_95" localSheetId="50">#REF!</definedName>
    <definedName name="Jan_95" localSheetId="51">#REF!</definedName>
    <definedName name="Jan_95" localSheetId="53">#REF!</definedName>
    <definedName name="Jan_95" localSheetId="54">#REF!</definedName>
    <definedName name="Jan_95" localSheetId="56">#REF!</definedName>
    <definedName name="Jan_95" localSheetId="57">#REF!</definedName>
    <definedName name="Jan_95" localSheetId="58">#REF!</definedName>
    <definedName name="Jan_95" localSheetId="60">#REF!</definedName>
    <definedName name="Jan_95" localSheetId="61">#REF!</definedName>
    <definedName name="Jan_95" localSheetId="62">#REF!</definedName>
    <definedName name="Jan_95" localSheetId="63">#REF!</definedName>
    <definedName name="Jan_95" localSheetId="64">#REF!</definedName>
    <definedName name="Jan_95" localSheetId="66">#REF!</definedName>
    <definedName name="Jan_95" localSheetId="67">#REF!</definedName>
    <definedName name="Jan_95" localSheetId="68">#REF!</definedName>
    <definedName name="Jan_95" localSheetId="69">#REF!</definedName>
    <definedName name="Jan_95" localSheetId="71">#REF!</definedName>
    <definedName name="Jan_95" localSheetId="72">#REF!</definedName>
    <definedName name="Jan_95" localSheetId="73">#REF!</definedName>
    <definedName name="Jan_95">#REF!</definedName>
    <definedName name="Jan_96" localSheetId="1">#REF!</definedName>
    <definedName name="Jan_96" localSheetId="11">#REF!</definedName>
    <definedName name="Jan_96" localSheetId="12">#REF!</definedName>
    <definedName name="Jan_96" localSheetId="13">#REF!</definedName>
    <definedName name="Jan_96" localSheetId="23">#REF!</definedName>
    <definedName name="Jan_96" localSheetId="24">#REF!</definedName>
    <definedName name="Jan_96" localSheetId="26">#REF!</definedName>
    <definedName name="Jan_96" localSheetId="28">#REF!</definedName>
    <definedName name="Jan_96" localSheetId="29">#REF!</definedName>
    <definedName name="Jan_96" localSheetId="31">#REF!</definedName>
    <definedName name="Jan_96" localSheetId="41">#REF!</definedName>
    <definedName name="Jan_96" localSheetId="4">#REF!</definedName>
    <definedName name="Jan_96" localSheetId="46">#REF!</definedName>
    <definedName name="Jan_96" localSheetId="47">#REF!</definedName>
    <definedName name="Jan_96" localSheetId="48">#REF!</definedName>
    <definedName name="Jan_96" localSheetId="49">#REF!</definedName>
    <definedName name="Jan_96" localSheetId="50">#REF!</definedName>
    <definedName name="Jan_96" localSheetId="51">#REF!</definedName>
    <definedName name="Jan_96" localSheetId="53">#REF!</definedName>
    <definedName name="Jan_96" localSheetId="54">#REF!</definedName>
    <definedName name="Jan_96" localSheetId="56">#REF!</definedName>
    <definedName name="Jan_96" localSheetId="57">#REF!</definedName>
    <definedName name="Jan_96" localSheetId="58">#REF!</definedName>
    <definedName name="Jan_96" localSheetId="60">#REF!</definedName>
    <definedName name="Jan_96" localSheetId="61">#REF!</definedName>
    <definedName name="Jan_96" localSheetId="62">#REF!</definedName>
    <definedName name="Jan_96" localSheetId="63">#REF!</definedName>
    <definedName name="Jan_96" localSheetId="64">#REF!</definedName>
    <definedName name="Jan_96" localSheetId="66">#REF!</definedName>
    <definedName name="Jan_96" localSheetId="67">#REF!</definedName>
    <definedName name="Jan_96" localSheetId="68">#REF!</definedName>
    <definedName name="Jan_96" localSheetId="69">#REF!</definedName>
    <definedName name="Jan_96" localSheetId="71">#REF!</definedName>
    <definedName name="Jan_96" localSheetId="72">#REF!</definedName>
    <definedName name="Jan_96" localSheetId="73">#REF!</definedName>
    <definedName name="Jan_96">#REF!</definedName>
    <definedName name="Jan_97" localSheetId="1">#REF!</definedName>
    <definedName name="Jan_97" localSheetId="11">#REF!</definedName>
    <definedName name="Jan_97" localSheetId="12">#REF!</definedName>
    <definedName name="Jan_97" localSheetId="13">#REF!</definedName>
    <definedName name="Jan_97" localSheetId="23">#REF!</definedName>
    <definedName name="Jan_97" localSheetId="24">#REF!</definedName>
    <definedName name="Jan_97" localSheetId="26">#REF!</definedName>
    <definedName name="Jan_97" localSheetId="28">#REF!</definedName>
    <definedName name="Jan_97" localSheetId="29">#REF!</definedName>
    <definedName name="Jan_97" localSheetId="31">#REF!</definedName>
    <definedName name="Jan_97" localSheetId="41">#REF!</definedName>
    <definedName name="Jan_97" localSheetId="4">#REF!</definedName>
    <definedName name="Jan_97" localSheetId="46">#REF!</definedName>
    <definedName name="Jan_97" localSheetId="47">#REF!</definedName>
    <definedName name="Jan_97" localSheetId="48">#REF!</definedName>
    <definedName name="Jan_97" localSheetId="49">#REF!</definedName>
    <definedName name="Jan_97" localSheetId="50">#REF!</definedName>
    <definedName name="Jan_97" localSheetId="51">#REF!</definedName>
    <definedName name="Jan_97" localSheetId="53">#REF!</definedName>
    <definedName name="Jan_97" localSheetId="54">#REF!</definedName>
    <definedName name="Jan_97" localSheetId="56">#REF!</definedName>
    <definedName name="Jan_97" localSheetId="57">#REF!</definedName>
    <definedName name="Jan_97" localSheetId="58">#REF!</definedName>
    <definedName name="Jan_97" localSheetId="60">#REF!</definedName>
    <definedName name="Jan_97" localSheetId="61">#REF!</definedName>
    <definedName name="Jan_97" localSheetId="62">#REF!</definedName>
    <definedName name="Jan_97" localSheetId="63">#REF!</definedName>
    <definedName name="Jan_97" localSheetId="64">#REF!</definedName>
    <definedName name="Jan_97" localSheetId="66">#REF!</definedName>
    <definedName name="Jan_97" localSheetId="67">#REF!</definedName>
    <definedName name="Jan_97" localSheetId="68">#REF!</definedName>
    <definedName name="Jan_97" localSheetId="69">#REF!</definedName>
    <definedName name="Jan_97" localSheetId="71">#REF!</definedName>
    <definedName name="Jan_97" localSheetId="72">#REF!</definedName>
    <definedName name="Jan_97" localSheetId="73">#REF!</definedName>
    <definedName name="Jan_97">#REF!</definedName>
    <definedName name="Jan_98" localSheetId="1">#REF!</definedName>
    <definedName name="Jan_98" localSheetId="11">#REF!</definedName>
    <definedName name="Jan_98" localSheetId="12">#REF!</definedName>
    <definedName name="Jan_98" localSheetId="13">#REF!</definedName>
    <definedName name="Jan_98" localSheetId="23">#REF!</definedName>
    <definedName name="Jan_98" localSheetId="24">#REF!</definedName>
    <definedName name="Jan_98" localSheetId="26">#REF!</definedName>
    <definedName name="Jan_98" localSheetId="28">#REF!</definedName>
    <definedName name="Jan_98" localSheetId="29">#REF!</definedName>
    <definedName name="Jan_98" localSheetId="31">#REF!</definedName>
    <definedName name="Jan_98" localSheetId="41">#REF!</definedName>
    <definedName name="Jan_98" localSheetId="4">#REF!</definedName>
    <definedName name="Jan_98" localSheetId="46">#REF!</definedName>
    <definedName name="Jan_98" localSheetId="47">#REF!</definedName>
    <definedName name="Jan_98" localSheetId="48">#REF!</definedName>
    <definedName name="Jan_98" localSheetId="49">#REF!</definedName>
    <definedName name="Jan_98" localSheetId="50">#REF!</definedName>
    <definedName name="Jan_98" localSheetId="51">#REF!</definedName>
    <definedName name="Jan_98" localSheetId="53">#REF!</definedName>
    <definedName name="Jan_98" localSheetId="54">#REF!</definedName>
    <definedName name="Jan_98" localSheetId="56">#REF!</definedName>
    <definedName name="Jan_98" localSheetId="57">#REF!</definedName>
    <definedName name="Jan_98" localSheetId="58">#REF!</definedName>
    <definedName name="Jan_98" localSheetId="60">#REF!</definedName>
    <definedName name="Jan_98" localSheetId="61">#REF!</definedName>
    <definedName name="Jan_98" localSheetId="62">#REF!</definedName>
    <definedName name="Jan_98" localSheetId="63">#REF!</definedName>
    <definedName name="Jan_98" localSheetId="64">#REF!</definedName>
    <definedName name="Jan_98" localSheetId="66">#REF!</definedName>
    <definedName name="Jan_98" localSheetId="67">#REF!</definedName>
    <definedName name="Jan_98" localSheetId="68">#REF!</definedName>
    <definedName name="Jan_98" localSheetId="69">#REF!</definedName>
    <definedName name="Jan_98" localSheetId="71">#REF!</definedName>
    <definedName name="Jan_98" localSheetId="72">#REF!</definedName>
    <definedName name="Jan_98" localSheetId="73">#REF!</definedName>
    <definedName name="Jan_98">#REF!</definedName>
    <definedName name="Jan_99" localSheetId="1">#REF!</definedName>
    <definedName name="Jan_99" localSheetId="11">#REF!</definedName>
    <definedName name="Jan_99" localSheetId="12">#REF!</definedName>
    <definedName name="Jan_99" localSheetId="13">#REF!</definedName>
    <definedName name="Jan_99" localSheetId="23">#REF!</definedName>
    <definedName name="Jan_99" localSheetId="24">#REF!</definedName>
    <definedName name="Jan_99" localSheetId="26">#REF!</definedName>
    <definedName name="Jan_99" localSheetId="28">#REF!</definedName>
    <definedName name="Jan_99" localSheetId="29">#REF!</definedName>
    <definedName name="Jan_99" localSheetId="31">#REF!</definedName>
    <definedName name="Jan_99" localSheetId="41">#REF!</definedName>
    <definedName name="Jan_99" localSheetId="4">#REF!</definedName>
    <definedName name="Jan_99" localSheetId="46">#REF!</definedName>
    <definedName name="Jan_99" localSheetId="47">#REF!</definedName>
    <definedName name="Jan_99" localSheetId="48">#REF!</definedName>
    <definedName name="Jan_99" localSheetId="49">#REF!</definedName>
    <definedName name="Jan_99" localSheetId="50">#REF!</definedName>
    <definedName name="Jan_99" localSheetId="51">#REF!</definedName>
    <definedName name="Jan_99" localSheetId="53">#REF!</definedName>
    <definedName name="Jan_99" localSheetId="54">#REF!</definedName>
    <definedName name="Jan_99" localSheetId="56">#REF!</definedName>
    <definedName name="Jan_99" localSheetId="57">#REF!</definedName>
    <definedName name="Jan_99" localSheetId="58">#REF!</definedName>
    <definedName name="Jan_99" localSheetId="60">#REF!</definedName>
    <definedName name="Jan_99" localSheetId="61">#REF!</definedName>
    <definedName name="Jan_99" localSheetId="62">#REF!</definedName>
    <definedName name="Jan_99" localSheetId="63">#REF!</definedName>
    <definedName name="Jan_99" localSheetId="64">#REF!</definedName>
    <definedName name="Jan_99" localSheetId="66">#REF!</definedName>
    <definedName name="Jan_99" localSheetId="67">#REF!</definedName>
    <definedName name="Jan_99" localSheetId="68">#REF!</definedName>
    <definedName name="Jan_99" localSheetId="69">#REF!</definedName>
    <definedName name="Jan_99" localSheetId="71">#REF!</definedName>
    <definedName name="Jan_99" localSheetId="72">#REF!</definedName>
    <definedName name="Jan_99" localSheetId="73">#REF!</definedName>
    <definedName name="Jan_99">#REF!</definedName>
    <definedName name="Japanese" localSheetId="5">[198]cirr_series!$N$102:$N$107</definedName>
    <definedName name="Japanese" localSheetId="6">[199]cirr_series!$N$102:$N$107</definedName>
    <definedName name="Japanese">[200]cirr_series!$N$102:$N$107</definedName>
    <definedName name="jj" localSheetId="1">#REF!</definedName>
    <definedName name="jj" localSheetId="10">#REF!</definedName>
    <definedName name="jj" localSheetId="11">#REF!</definedName>
    <definedName name="jj" localSheetId="12">#REF!</definedName>
    <definedName name="jj" localSheetId="13">#REF!</definedName>
    <definedName name="jj" localSheetId="15">#REF!</definedName>
    <definedName name="jj" localSheetId="16">#REF!</definedName>
    <definedName name="jj" localSheetId="2">#REF!</definedName>
    <definedName name="jj" localSheetId="23">#REF!</definedName>
    <definedName name="jj" localSheetId="24">#REF!</definedName>
    <definedName name="jj" localSheetId="25">#REF!</definedName>
    <definedName name="jj" localSheetId="26">#REF!</definedName>
    <definedName name="jj" localSheetId="27">#REF!</definedName>
    <definedName name="jj" localSheetId="28">#REF!</definedName>
    <definedName name="jj" localSheetId="29">#REF!</definedName>
    <definedName name="jj" localSheetId="3">#REF!</definedName>
    <definedName name="jj" localSheetId="31">#REF!</definedName>
    <definedName name="jj" localSheetId="32">#REF!</definedName>
    <definedName name="jj" localSheetId="33">#REF!</definedName>
    <definedName name="jj" localSheetId="34">#REF!</definedName>
    <definedName name="jj" localSheetId="37">#REF!</definedName>
    <definedName name="jj" localSheetId="41">#REF!</definedName>
    <definedName name="jj" localSheetId="4">#REF!</definedName>
    <definedName name="jj" localSheetId="45">#REF!</definedName>
    <definedName name="jj" localSheetId="46">#REF!</definedName>
    <definedName name="jj" localSheetId="47">#REF!</definedName>
    <definedName name="jj" localSheetId="48">#REF!</definedName>
    <definedName name="jj" localSheetId="49">#REF!</definedName>
    <definedName name="jj" localSheetId="50">#REF!</definedName>
    <definedName name="jj" localSheetId="5">#REF!</definedName>
    <definedName name="jj" localSheetId="51">#REF!</definedName>
    <definedName name="jj" localSheetId="52">#REF!</definedName>
    <definedName name="jj" localSheetId="53">#REF!</definedName>
    <definedName name="jj" localSheetId="54">#REF!</definedName>
    <definedName name="jj" localSheetId="56">#REF!</definedName>
    <definedName name="jj" localSheetId="57">#REF!</definedName>
    <definedName name="jj" localSheetId="58">#REF!</definedName>
    <definedName name="jj" localSheetId="59">#REF!</definedName>
    <definedName name="jj" localSheetId="60">#REF!</definedName>
    <definedName name="jj" localSheetId="61">#REF!</definedName>
    <definedName name="jj" localSheetId="62">#REF!</definedName>
    <definedName name="jj" localSheetId="63">#REF!</definedName>
    <definedName name="jj" localSheetId="6">#REF!</definedName>
    <definedName name="jj" localSheetId="64">#REF!</definedName>
    <definedName name="jj" localSheetId="65">#REF!</definedName>
    <definedName name="jj" localSheetId="66">#REF!</definedName>
    <definedName name="jj" localSheetId="67">#REF!</definedName>
    <definedName name="jj" localSheetId="68">#REF!</definedName>
    <definedName name="jj" localSheetId="69">#REF!</definedName>
    <definedName name="jj" localSheetId="71">#REF!</definedName>
    <definedName name="jj" localSheetId="72">#REF!</definedName>
    <definedName name="jj" localSheetId="73">#REF!</definedName>
    <definedName name="jj" localSheetId="7">#REF!</definedName>
    <definedName name="jj" localSheetId="74">#REF!</definedName>
    <definedName name="jj" localSheetId="75">#REF!</definedName>
    <definedName name="jj" localSheetId="76">#REF!</definedName>
    <definedName name="jj" localSheetId="77">#REF!</definedName>
    <definedName name="jj" localSheetId="78">#REF!</definedName>
    <definedName name="jj" localSheetId="79">#REF!</definedName>
    <definedName name="jj" localSheetId="8">#REF!</definedName>
    <definedName name="jj" localSheetId="9">#REF!</definedName>
    <definedName name="jj">#REF!</definedName>
    <definedName name="jjj" localSheetId="1" hidden="1">[248]M!#REF!</definedName>
    <definedName name="jjj" localSheetId="10" hidden="1">[248]M!#REF!</definedName>
    <definedName name="jjj" localSheetId="11" hidden="1">[248]M!#REF!</definedName>
    <definedName name="jjj" localSheetId="12" hidden="1">[248]M!#REF!</definedName>
    <definedName name="jjj" localSheetId="13" hidden="1">[248]M!#REF!</definedName>
    <definedName name="jjj" localSheetId="15" hidden="1">[248]M!#REF!</definedName>
    <definedName name="jjj" localSheetId="16" hidden="1">[248]M!#REF!</definedName>
    <definedName name="jjj" localSheetId="2" hidden="1">[248]M!#REF!</definedName>
    <definedName name="jjj" localSheetId="24" hidden="1">[248]M!#REF!</definedName>
    <definedName name="jjj" localSheetId="25" hidden="1">[248]M!#REF!</definedName>
    <definedName name="jjj" localSheetId="26" hidden="1">[248]M!#REF!</definedName>
    <definedName name="jjj" localSheetId="27" hidden="1">[248]M!#REF!</definedName>
    <definedName name="jjj" localSheetId="28" hidden="1">[248]M!#REF!</definedName>
    <definedName name="jjj" localSheetId="29" hidden="1">[248]M!#REF!</definedName>
    <definedName name="jjj" localSheetId="3" hidden="1">[248]M!#REF!</definedName>
    <definedName name="jjj" localSheetId="31" hidden="1">[248]M!#REF!</definedName>
    <definedName name="jjj" localSheetId="32" hidden="1">[248]M!#REF!</definedName>
    <definedName name="jjj" localSheetId="33" hidden="1">[248]M!#REF!</definedName>
    <definedName name="jjj" localSheetId="34" hidden="1">[248]M!#REF!</definedName>
    <definedName name="jjj" localSheetId="37" hidden="1">[248]M!#REF!</definedName>
    <definedName name="jjj" localSheetId="41" hidden="1">[248]M!#REF!</definedName>
    <definedName name="jjj" localSheetId="4" hidden="1">[248]M!#REF!</definedName>
    <definedName name="jjj" localSheetId="45" hidden="1">[248]M!#REF!</definedName>
    <definedName name="jjj" localSheetId="46" hidden="1">[248]M!#REF!</definedName>
    <definedName name="jjj" localSheetId="47" hidden="1">[248]M!#REF!</definedName>
    <definedName name="jjj" localSheetId="48" hidden="1">[248]M!#REF!</definedName>
    <definedName name="jjj" localSheetId="49" hidden="1">[248]M!#REF!</definedName>
    <definedName name="jjj" localSheetId="50" hidden="1">[248]M!#REF!</definedName>
    <definedName name="jjj" localSheetId="5" hidden="1">[249]M!#REF!</definedName>
    <definedName name="jjj" localSheetId="51" hidden="1">[248]M!#REF!</definedName>
    <definedName name="jjj" localSheetId="52" hidden="1">[248]M!#REF!</definedName>
    <definedName name="jjj" localSheetId="53" hidden="1">[248]M!#REF!</definedName>
    <definedName name="jjj" localSheetId="54" hidden="1">[248]M!#REF!</definedName>
    <definedName name="jjj" localSheetId="55" hidden="1">[248]M!#REF!</definedName>
    <definedName name="jjj" localSheetId="56" hidden="1">[248]M!#REF!</definedName>
    <definedName name="jjj" localSheetId="57" hidden="1">[248]M!#REF!</definedName>
    <definedName name="jjj" localSheetId="58" hidden="1">[248]M!#REF!</definedName>
    <definedName name="jjj" localSheetId="59" hidden="1">[248]M!#REF!</definedName>
    <definedName name="jjj" localSheetId="60" hidden="1">[248]M!#REF!</definedName>
    <definedName name="jjj" localSheetId="61" hidden="1">[248]M!#REF!</definedName>
    <definedName name="jjj" localSheetId="62" hidden="1">[248]M!#REF!</definedName>
    <definedName name="jjj" localSheetId="63" hidden="1">[248]M!#REF!</definedName>
    <definedName name="jjj" localSheetId="6" hidden="1">[250]M!#REF!</definedName>
    <definedName name="jjj" localSheetId="64" hidden="1">[248]M!#REF!</definedName>
    <definedName name="jjj" localSheetId="65" hidden="1">[248]M!#REF!</definedName>
    <definedName name="jjj" localSheetId="66" hidden="1">[248]M!#REF!</definedName>
    <definedName name="jjj" localSheetId="67" hidden="1">[248]M!#REF!</definedName>
    <definedName name="jjj" localSheetId="68" hidden="1">[248]M!#REF!</definedName>
    <definedName name="jjj" localSheetId="69" hidden="1">[248]M!#REF!</definedName>
    <definedName name="jjj" localSheetId="70" hidden="1">[248]M!#REF!</definedName>
    <definedName name="jjj" localSheetId="71" hidden="1">[248]M!#REF!</definedName>
    <definedName name="jjj" localSheetId="72" hidden="1">[248]M!#REF!</definedName>
    <definedName name="jjj" localSheetId="73" hidden="1">[248]M!#REF!</definedName>
    <definedName name="jjj" localSheetId="7" hidden="1">[248]M!#REF!</definedName>
    <definedName name="jjj" localSheetId="74" hidden="1">[248]M!#REF!</definedName>
    <definedName name="jjj" localSheetId="75" hidden="1">[248]M!#REF!</definedName>
    <definedName name="jjj" localSheetId="76" hidden="1">[248]M!#REF!</definedName>
    <definedName name="jjj" localSheetId="77" hidden="1">[248]M!#REF!</definedName>
    <definedName name="jjj" localSheetId="78" hidden="1">[248]M!#REF!</definedName>
    <definedName name="jjj" localSheetId="79" hidden="1">[249]M!#REF!</definedName>
    <definedName name="jjj" localSheetId="8" hidden="1">[248]M!#REF!</definedName>
    <definedName name="jjj" localSheetId="9" hidden="1">[249]M!#REF!</definedName>
    <definedName name="jjj" hidden="1">[248]M!#REF!</definedName>
    <definedName name="jjjjjj" localSheetId="1" hidden="1">'[212]J(Priv.Cap)'!#REF!</definedName>
    <definedName name="jjjjjj" localSheetId="10" hidden="1">'[212]J(Priv.Cap)'!#REF!</definedName>
    <definedName name="jjjjjj" localSheetId="11" hidden="1">'[212]J(Priv.Cap)'!#REF!</definedName>
    <definedName name="jjjjjj" localSheetId="12" hidden="1">'[212]J(Priv.Cap)'!#REF!</definedName>
    <definedName name="jjjjjj" localSheetId="13" hidden="1">'[212]J(Priv.Cap)'!#REF!</definedName>
    <definedName name="jjjjjj" localSheetId="2" hidden="1">'[212]J(Priv.Cap)'!#REF!</definedName>
    <definedName name="jjjjjj" localSheetId="25" hidden="1">'[212]J(Priv.Cap)'!#REF!</definedName>
    <definedName name="jjjjjj" localSheetId="26" hidden="1">'[212]J(Priv.Cap)'!#REF!</definedName>
    <definedName name="jjjjjj" localSheetId="27" hidden="1">'[212]J(Priv.Cap)'!#REF!</definedName>
    <definedName name="jjjjjj" localSheetId="28" hidden="1">'[212]J(Priv.Cap)'!#REF!</definedName>
    <definedName name="jjjjjj" localSheetId="29" hidden="1">'[212]J(Priv.Cap)'!#REF!</definedName>
    <definedName name="jjjjjj" localSheetId="3" hidden="1">'[212]J(Priv.Cap)'!#REF!</definedName>
    <definedName name="jjjjjj" localSheetId="31" hidden="1">'[212]J(Priv.Cap)'!#REF!</definedName>
    <definedName name="jjjjjj" localSheetId="32" hidden="1">'[212]J(Priv.Cap)'!#REF!</definedName>
    <definedName name="jjjjjj" localSheetId="33" hidden="1">'[212]J(Priv.Cap)'!#REF!</definedName>
    <definedName name="jjjjjj" localSheetId="34" hidden="1">'[212]J(Priv.Cap)'!#REF!</definedName>
    <definedName name="jjjjjj" localSheetId="37" hidden="1">'[212]J(Priv.Cap)'!#REF!</definedName>
    <definedName name="jjjjjj" localSheetId="41" hidden="1">'[212]J(Priv.Cap)'!#REF!</definedName>
    <definedName name="jjjjjj" localSheetId="4" hidden="1">'[212]J(Priv.Cap)'!#REF!</definedName>
    <definedName name="jjjjjj" localSheetId="45" hidden="1">'[212]J(Priv.Cap)'!#REF!</definedName>
    <definedName name="jjjjjj" localSheetId="46" hidden="1">'[212]J(Priv.Cap)'!#REF!</definedName>
    <definedName name="jjjjjj" localSheetId="47" hidden="1">'[212]J(Priv.Cap)'!#REF!</definedName>
    <definedName name="jjjjjj" localSheetId="48" hidden="1">'[212]J(Priv.Cap)'!#REF!</definedName>
    <definedName name="jjjjjj" localSheetId="49" hidden="1">'[212]J(Priv.Cap)'!#REF!</definedName>
    <definedName name="jjjjjj" localSheetId="50" hidden="1">'[212]J(Priv.Cap)'!#REF!</definedName>
    <definedName name="jjjjjj" localSheetId="5" hidden="1">'[213]J(Priv.Cap)'!#REF!</definedName>
    <definedName name="jjjjjj" localSheetId="51" hidden="1">'[212]J(Priv.Cap)'!#REF!</definedName>
    <definedName name="jjjjjj" localSheetId="53" hidden="1">'[212]J(Priv.Cap)'!#REF!</definedName>
    <definedName name="jjjjjj" localSheetId="54" hidden="1">'[212]J(Priv.Cap)'!#REF!</definedName>
    <definedName name="jjjjjj" localSheetId="55" hidden="1">'[212]J(Priv.Cap)'!#REF!</definedName>
    <definedName name="jjjjjj" localSheetId="56" hidden="1">'[212]J(Priv.Cap)'!#REF!</definedName>
    <definedName name="jjjjjj" localSheetId="57" hidden="1">'[212]J(Priv.Cap)'!#REF!</definedName>
    <definedName name="jjjjjj" localSheetId="58" hidden="1">'[212]J(Priv.Cap)'!#REF!</definedName>
    <definedName name="jjjjjj" localSheetId="59" hidden="1">'[212]J(Priv.Cap)'!#REF!</definedName>
    <definedName name="jjjjjj" localSheetId="60" hidden="1">'[212]J(Priv.Cap)'!#REF!</definedName>
    <definedName name="jjjjjj" localSheetId="61" hidden="1">'[212]J(Priv.Cap)'!#REF!</definedName>
    <definedName name="jjjjjj" localSheetId="62" hidden="1">'[212]J(Priv.Cap)'!#REF!</definedName>
    <definedName name="jjjjjj" localSheetId="63" hidden="1">'[212]J(Priv.Cap)'!#REF!</definedName>
    <definedName name="jjjjjj" localSheetId="6" hidden="1">'[214]J(Priv.Cap)'!#REF!</definedName>
    <definedName name="jjjjjj" localSheetId="64" hidden="1">'[212]J(Priv.Cap)'!#REF!</definedName>
    <definedName name="jjjjjj" localSheetId="65" hidden="1">'[212]J(Priv.Cap)'!#REF!</definedName>
    <definedName name="jjjjjj" localSheetId="66" hidden="1">'[212]J(Priv.Cap)'!#REF!</definedName>
    <definedName name="jjjjjj" localSheetId="67" hidden="1">'[212]J(Priv.Cap)'!#REF!</definedName>
    <definedName name="jjjjjj" localSheetId="68" hidden="1">'[212]J(Priv.Cap)'!#REF!</definedName>
    <definedName name="jjjjjj" localSheetId="69" hidden="1">'[212]J(Priv.Cap)'!#REF!</definedName>
    <definedName name="jjjjjj" localSheetId="70" hidden="1">'[212]J(Priv.Cap)'!#REF!</definedName>
    <definedName name="jjjjjj" localSheetId="71" hidden="1">'[212]J(Priv.Cap)'!#REF!</definedName>
    <definedName name="jjjjjj" localSheetId="72" hidden="1">'[212]J(Priv.Cap)'!#REF!</definedName>
    <definedName name="jjjjjj" localSheetId="73" hidden="1">'[212]J(Priv.Cap)'!#REF!</definedName>
    <definedName name="jjjjjj" localSheetId="7" hidden="1">'[212]J(Priv.Cap)'!#REF!</definedName>
    <definedName name="jjjjjj" localSheetId="74" hidden="1">'[212]J(Priv.Cap)'!#REF!</definedName>
    <definedName name="jjjjjj" localSheetId="77" hidden="1">'[212]J(Priv.Cap)'!#REF!</definedName>
    <definedName name="jjjjjj" localSheetId="78" hidden="1">'[212]J(Priv.Cap)'!#REF!</definedName>
    <definedName name="jjjjjj" localSheetId="79" hidden="1">'[213]J(Priv.Cap)'!#REF!</definedName>
    <definedName name="jjjjjj" localSheetId="8" hidden="1">'[212]J(Priv.Cap)'!#REF!</definedName>
    <definedName name="jjjjjj" localSheetId="9" hidden="1">'[213]J(Priv.Cap)'!#REF!</definedName>
    <definedName name="jjjjjj" hidden="1">'[212]J(Priv.Cap)'!#REF!</definedName>
    <definedName name="jjjjjjjjjjjjjjjjjjjjjj" localSheetId="1">#REF!</definedName>
    <definedName name="jjjjjjjjjjjjjjjjjjjjjj" localSheetId="10">#REF!</definedName>
    <definedName name="jjjjjjjjjjjjjjjjjjjjjj" localSheetId="11">#REF!</definedName>
    <definedName name="jjjjjjjjjjjjjjjjjjjjjj" localSheetId="12">#REF!</definedName>
    <definedName name="jjjjjjjjjjjjjjjjjjjjjj" localSheetId="13">#REF!</definedName>
    <definedName name="jjjjjjjjjjjjjjjjjjjjjj" localSheetId="15">#REF!</definedName>
    <definedName name="jjjjjjjjjjjjjjjjjjjjjj" localSheetId="16">#REF!</definedName>
    <definedName name="jjjjjjjjjjjjjjjjjjjjjj" localSheetId="2">#REF!</definedName>
    <definedName name="jjjjjjjjjjjjjjjjjjjjjj" localSheetId="23">#REF!</definedName>
    <definedName name="jjjjjjjjjjjjjjjjjjjjjj" localSheetId="24">#REF!</definedName>
    <definedName name="jjjjjjjjjjjjjjjjjjjjjj" localSheetId="25">#REF!</definedName>
    <definedName name="jjjjjjjjjjjjjjjjjjjjjj" localSheetId="26">#REF!</definedName>
    <definedName name="jjjjjjjjjjjjjjjjjjjjjj" localSheetId="27">#REF!</definedName>
    <definedName name="jjjjjjjjjjjjjjjjjjjjjj" localSheetId="28">#REF!</definedName>
    <definedName name="jjjjjjjjjjjjjjjjjjjjjj" localSheetId="29">#REF!</definedName>
    <definedName name="jjjjjjjjjjjjjjjjjjjjjj" localSheetId="3">#REF!</definedName>
    <definedName name="jjjjjjjjjjjjjjjjjjjjjj" localSheetId="31">#REF!</definedName>
    <definedName name="jjjjjjjjjjjjjjjjjjjjjj" localSheetId="32">#REF!</definedName>
    <definedName name="jjjjjjjjjjjjjjjjjjjjjj" localSheetId="33">#REF!</definedName>
    <definedName name="jjjjjjjjjjjjjjjjjjjjjj" localSheetId="34">#REF!</definedName>
    <definedName name="jjjjjjjjjjjjjjjjjjjjjj" localSheetId="37">#REF!</definedName>
    <definedName name="jjjjjjjjjjjjjjjjjjjjjj" localSheetId="41">#REF!</definedName>
    <definedName name="jjjjjjjjjjjjjjjjjjjjjj" localSheetId="4">#REF!</definedName>
    <definedName name="jjjjjjjjjjjjjjjjjjjjjj" localSheetId="45">#REF!</definedName>
    <definedName name="jjjjjjjjjjjjjjjjjjjjjj" localSheetId="46">#REF!</definedName>
    <definedName name="jjjjjjjjjjjjjjjjjjjjjj" localSheetId="47">#REF!</definedName>
    <definedName name="jjjjjjjjjjjjjjjjjjjjjj" localSheetId="48">#REF!</definedName>
    <definedName name="jjjjjjjjjjjjjjjjjjjjjj" localSheetId="49">#REF!</definedName>
    <definedName name="jjjjjjjjjjjjjjjjjjjjjj" localSheetId="50">#REF!</definedName>
    <definedName name="jjjjjjjjjjjjjjjjjjjjjj" localSheetId="5">#REF!</definedName>
    <definedName name="jjjjjjjjjjjjjjjjjjjjjj" localSheetId="51">#REF!</definedName>
    <definedName name="jjjjjjjjjjjjjjjjjjjjjj" localSheetId="52">#REF!</definedName>
    <definedName name="jjjjjjjjjjjjjjjjjjjjjj" localSheetId="53">#REF!</definedName>
    <definedName name="jjjjjjjjjjjjjjjjjjjjjj" localSheetId="54">#REF!</definedName>
    <definedName name="jjjjjjjjjjjjjjjjjjjjjj" localSheetId="56">#REF!</definedName>
    <definedName name="jjjjjjjjjjjjjjjjjjjjjj" localSheetId="57">#REF!</definedName>
    <definedName name="jjjjjjjjjjjjjjjjjjjjjj" localSheetId="58">#REF!</definedName>
    <definedName name="jjjjjjjjjjjjjjjjjjjjjj" localSheetId="59">#REF!</definedName>
    <definedName name="jjjjjjjjjjjjjjjjjjjjjj" localSheetId="60">#REF!</definedName>
    <definedName name="jjjjjjjjjjjjjjjjjjjjjj" localSheetId="61">#REF!</definedName>
    <definedName name="jjjjjjjjjjjjjjjjjjjjjj" localSheetId="62">#REF!</definedName>
    <definedName name="jjjjjjjjjjjjjjjjjjjjjj" localSheetId="63">#REF!</definedName>
    <definedName name="jjjjjjjjjjjjjjjjjjjjjj" localSheetId="6">#REF!</definedName>
    <definedName name="jjjjjjjjjjjjjjjjjjjjjj" localSheetId="64">#REF!</definedName>
    <definedName name="jjjjjjjjjjjjjjjjjjjjjj" localSheetId="65">#REF!</definedName>
    <definedName name="jjjjjjjjjjjjjjjjjjjjjj" localSheetId="66">#REF!</definedName>
    <definedName name="jjjjjjjjjjjjjjjjjjjjjj" localSheetId="67">#REF!</definedName>
    <definedName name="jjjjjjjjjjjjjjjjjjjjjj" localSheetId="68">#REF!</definedName>
    <definedName name="jjjjjjjjjjjjjjjjjjjjjj" localSheetId="69">#REF!</definedName>
    <definedName name="jjjjjjjjjjjjjjjjjjjjjj" localSheetId="71">#REF!</definedName>
    <definedName name="jjjjjjjjjjjjjjjjjjjjjj" localSheetId="72">#REF!</definedName>
    <definedName name="jjjjjjjjjjjjjjjjjjjjjj" localSheetId="73">#REF!</definedName>
    <definedName name="jjjjjjjjjjjjjjjjjjjjjj" localSheetId="7">#REF!</definedName>
    <definedName name="jjjjjjjjjjjjjjjjjjjjjj" localSheetId="74">#REF!</definedName>
    <definedName name="jjjjjjjjjjjjjjjjjjjjjj" localSheetId="75">#REF!</definedName>
    <definedName name="jjjjjjjjjjjjjjjjjjjjjj" localSheetId="76">#REF!</definedName>
    <definedName name="jjjjjjjjjjjjjjjjjjjjjj" localSheetId="77">#REF!</definedName>
    <definedName name="jjjjjjjjjjjjjjjjjjjjjj" localSheetId="78">#REF!</definedName>
    <definedName name="jjjjjjjjjjjjjjjjjjjjjj" localSheetId="79">#REF!</definedName>
    <definedName name="jjjjjjjjjjjjjjjjjjjjjj" localSheetId="8">#REF!</definedName>
    <definedName name="jjjjjjjjjjjjjjjjjjjjjj" localSheetId="9">#REF!</definedName>
    <definedName name="jjjjjjjjjjjjjjjjjjjjjj">#REF!</definedName>
    <definedName name="jkl" localSheetId="1">'[251]10'!#REF!</definedName>
    <definedName name="jkl" localSheetId="10">'[251]10'!#REF!</definedName>
    <definedName name="jkl" localSheetId="11">'[251]10'!#REF!</definedName>
    <definedName name="jkl" localSheetId="12">'[251]10'!#REF!</definedName>
    <definedName name="jkl" localSheetId="13">'[251]10'!#REF!</definedName>
    <definedName name="jkl" localSheetId="24">'[251]10'!#REF!</definedName>
    <definedName name="jkl" localSheetId="25">'[251]10'!#REF!</definedName>
    <definedName name="jkl" localSheetId="26">'[251]10'!#REF!</definedName>
    <definedName name="jkl" localSheetId="27">'[251]10'!#REF!</definedName>
    <definedName name="jkl" localSheetId="28">'[251]10'!#REF!</definedName>
    <definedName name="jkl" localSheetId="29">'[251]10'!#REF!</definedName>
    <definedName name="jkl" localSheetId="3">'[251]10'!#REF!</definedName>
    <definedName name="jkl" localSheetId="31">'[251]10'!#REF!</definedName>
    <definedName name="jkl" localSheetId="37">'[251]10'!#REF!</definedName>
    <definedName name="jkl" localSheetId="41">'[251]10'!#REF!</definedName>
    <definedName name="jkl" localSheetId="4">'[251]10'!#REF!</definedName>
    <definedName name="jkl" localSheetId="45">'[251]10'!#REF!</definedName>
    <definedName name="jkl" localSheetId="46">'[251]10'!#REF!</definedName>
    <definedName name="jkl" localSheetId="47">'[251]10'!#REF!</definedName>
    <definedName name="jkl" localSheetId="48">'[251]10'!#REF!</definedName>
    <definedName name="jkl" localSheetId="49">'[251]10'!#REF!</definedName>
    <definedName name="jkl" localSheetId="50">'[251]10'!#REF!</definedName>
    <definedName name="jkl" localSheetId="5">'[252]10'!#REF!</definedName>
    <definedName name="jkl" localSheetId="51">'[251]10'!#REF!</definedName>
    <definedName name="jkl" localSheetId="52">'[251]10'!#REF!</definedName>
    <definedName name="jkl" localSheetId="53">'[251]10'!#REF!</definedName>
    <definedName name="jkl" localSheetId="54">'[251]10'!#REF!</definedName>
    <definedName name="jkl" localSheetId="56">'[251]10'!#REF!</definedName>
    <definedName name="jkl" localSheetId="57">'[251]10'!#REF!</definedName>
    <definedName name="jkl" localSheetId="58">'[251]10'!#REF!</definedName>
    <definedName name="jkl" localSheetId="59">'[251]10'!#REF!</definedName>
    <definedName name="jkl" localSheetId="60">'[251]10'!#REF!</definedName>
    <definedName name="jkl" localSheetId="61">'[251]10'!#REF!</definedName>
    <definedName name="jkl" localSheetId="62">'[251]10'!#REF!</definedName>
    <definedName name="jkl" localSheetId="63">'[251]10'!#REF!</definedName>
    <definedName name="jkl" localSheetId="6">'[252]10'!#REF!</definedName>
    <definedName name="jkl" localSheetId="64">'[251]10'!#REF!</definedName>
    <definedName name="jkl" localSheetId="65">'[251]10'!#REF!</definedName>
    <definedName name="jkl" localSheetId="66">'[251]10'!#REF!</definedName>
    <definedName name="jkl" localSheetId="67">'[251]10'!#REF!</definedName>
    <definedName name="jkl" localSheetId="68">'[251]10'!#REF!</definedName>
    <definedName name="jkl" localSheetId="69">'[251]10'!#REF!</definedName>
    <definedName name="jkl" localSheetId="71">'[251]10'!#REF!</definedName>
    <definedName name="jkl" localSheetId="72">'[251]10'!#REF!</definedName>
    <definedName name="jkl" localSheetId="73">'[251]10'!#REF!</definedName>
    <definedName name="jkl" localSheetId="7">'[251]10'!#REF!</definedName>
    <definedName name="jkl" localSheetId="74">'[251]10'!#REF!</definedName>
    <definedName name="jkl" localSheetId="75">'[251]10'!#REF!</definedName>
    <definedName name="jkl" localSheetId="76">'[251]10'!#REF!</definedName>
    <definedName name="jkl" localSheetId="77">'[251]10'!#REF!</definedName>
    <definedName name="jkl" localSheetId="78">'[251]10'!#REF!</definedName>
    <definedName name="jkl" localSheetId="79">'[251]10'!#REF!</definedName>
    <definedName name="jkl" localSheetId="8">'[251]10'!#REF!</definedName>
    <definedName name="jkl">'[251]10'!#REF!</definedName>
    <definedName name="jkujkyuj" localSheetId="1">#REF!</definedName>
    <definedName name="jkujkyuj" localSheetId="10">#REF!</definedName>
    <definedName name="jkujkyuj" localSheetId="11">#REF!</definedName>
    <definedName name="jkujkyuj" localSheetId="12">#REF!</definedName>
    <definedName name="jkujkyuj" localSheetId="13">#REF!</definedName>
    <definedName name="jkujkyuj" localSheetId="15">#REF!</definedName>
    <definedName name="jkujkyuj" localSheetId="16">#REF!</definedName>
    <definedName name="jkujkyuj" localSheetId="2">#REF!</definedName>
    <definedName name="jkujkyuj" localSheetId="23">#REF!</definedName>
    <definedName name="jkujkyuj" localSheetId="24">#REF!</definedName>
    <definedName name="jkujkyuj" localSheetId="25">#REF!</definedName>
    <definedName name="jkujkyuj" localSheetId="26">#REF!</definedName>
    <definedName name="jkujkyuj" localSheetId="27">#REF!</definedName>
    <definedName name="jkujkyuj" localSheetId="28">#REF!</definedName>
    <definedName name="jkujkyuj" localSheetId="29">#REF!</definedName>
    <definedName name="jkujkyuj" localSheetId="3">#REF!</definedName>
    <definedName name="jkujkyuj" localSheetId="31">#REF!</definedName>
    <definedName name="jkujkyuj" localSheetId="32">#REF!</definedName>
    <definedName name="jkujkyuj" localSheetId="33">#REF!</definedName>
    <definedName name="jkujkyuj" localSheetId="34">#REF!</definedName>
    <definedName name="jkujkyuj" localSheetId="37">#REF!</definedName>
    <definedName name="jkujkyuj" localSheetId="41">#REF!</definedName>
    <definedName name="jkujkyuj" localSheetId="4">#REF!</definedName>
    <definedName name="jkujkyuj" localSheetId="45">#REF!</definedName>
    <definedName name="jkujkyuj" localSheetId="46">#REF!</definedName>
    <definedName name="jkujkyuj" localSheetId="47">#REF!</definedName>
    <definedName name="jkujkyuj" localSheetId="48">#REF!</definedName>
    <definedName name="jkujkyuj" localSheetId="49">#REF!</definedName>
    <definedName name="jkujkyuj" localSheetId="50">#REF!</definedName>
    <definedName name="jkujkyuj" localSheetId="5">#REF!</definedName>
    <definedName name="jkujkyuj" localSheetId="51">#REF!</definedName>
    <definedName name="jkujkyuj" localSheetId="52">#REF!</definedName>
    <definedName name="jkujkyuj" localSheetId="53">#REF!</definedName>
    <definedName name="jkujkyuj" localSheetId="54">#REF!</definedName>
    <definedName name="jkujkyuj" localSheetId="56">#REF!</definedName>
    <definedName name="jkujkyuj" localSheetId="57">#REF!</definedName>
    <definedName name="jkujkyuj" localSheetId="58">#REF!</definedName>
    <definedName name="jkujkyuj" localSheetId="59">#REF!</definedName>
    <definedName name="jkujkyuj" localSheetId="60">#REF!</definedName>
    <definedName name="jkujkyuj" localSheetId="61">#REF!</definedName>
    <definedName name="jkujkyuj" localSheetId="62">#REF!</definedName>
    <definedName name="jkujkyuj" localSheetId="63">#REF!</definedName>
    <definedName name="jkujkyuj" localSheetId="6">#REF!</definedName>
    <definedName name="jkujkyuj" localSheetId="64">#REF!</definedName>
    <definedName name="jkujkyuj" localSheetId="65">#REF!</definedName>
    <definedName name="jkujkyuj" localSheetId="66">#REF!</definedName>
    <definedName name="jkujkyuj" localSheetId="67">#REF!</definedName>
    <definedName name="jkujkyuj" localSheetId="68">#REF!</definedName>
    <definedName name="jkujkyuj" localSheetId="69">#REF!</definedName>
    <definedName name="jkujkyuj" localSheetId="71">#REF!</definedName>
    <definedName name="jkujkyuj" localSheetId="72">#REF!</definedName>
    <definedName name="jkujkyuj" localSheetId="73">#REF!</definedName>
    <definedName name="jkujkyuj" localSheetId="7">#REF!</definedName>
    <definedName name="jkujkyuj" localSheetId="74">#REF!</definedName>
    <definedName name="jkujkyuj" localSheetId="75">#REF!</definedName>
    <definedName name="jkujkyuj" localSheetId="76">#REF!</definedName>
    <definedName name="jkujkyuj" localSheetId="77">#REF!</definedName>
    <definedName name="jkujkyuj" localSheetId="78">#REF!</definedName>
    <definedName name="jkujkyuj" localSheetId="79">#REF!</definedName>
    <definedName name="jkujkyuj" localSheetId="8">#REF!</definedName>
    <definedName name="jkujkyuj" localSheetId="9">#REF!</definedName>
    <definedName name="jkujkyuj">#REF!</definedName>
    <definedName name="JPY" localSheetId="5">[79]CIRRs!$C$95</definedName>
    <definedName name="JPY" localSheetId="6">[79]CIRRs!$C$95</definedName>
    <definedName name="JPY">[80]CIRRs!$C$95</definedName>
    <definedName name="JR_PAGE_ANCHOR_0_1" localSheetId="1">#REF!</definedName>
    <definedName name="JR_PAGE_ANCHOR_0_1" localSheetId="10">#REF!</definedName>
    <definedName name="JR_PAGE_ANCHOR_0_1" localSheetId="11">#REF!</definedName>
    <definedName name="JR_PAGE_ANCHOR_0_1" localSheetId="12">#REF!</definedName>
    <definedName name="JR_PAGE_ANCHOR_0_1" localSheetId="13">#REF!</definedName>
    <definedName name="JR_PAGE_ANCHOR_0_1" localSheetId="15">#REF!</definedName>
    <definedName name="JR_PAGE_ANCHOR_0_1" localSheetId="16">#REF!</definedName>
    <definedName name="JR_PAGE_ANCHOR_0_1" localSheetId="2">#REF!</definedName>
    <definedName name="JR_PAGE_ANCHOR_0_1" localSheetId="23">#REF!</definedName>
    <definedName name="JR_PAGE_ANCHOR_0_1" localSheetId="24">#REF!</definedName>
    <definedName name="JR_PAGE_ANCHOR_0_1" localSheetId="25">#REF!</definedName>
    <definedName name="JR_PAGE_ANCHOR_0_1" localSheetId="26">#REF!</definedName>
    <definedName name="JR_PAGE_ANCHOR_0_1" localSheetId="27">#REF!</definedName>
    <definedName name="JR_PAGE_ANCHOR_0_1" localSheetId="28">#REF!</definedName>
    <definedName name="JR_PAGE_ANCHOR_0_1" localSheetId="29">#REF!</definedName>
    <definedName name="JR_PAGE_ANCHOR_0_1" localSheetId="3">#REF!</definedName>
    <definedName name="JR_PAGE_ANCHOR_0_1" localSheetId="31">#REF!</definedName>
    <definedName name="JR_PAGE_ANCHOR_0_1" localSheetId="32">#REF!</definedName>
    <definedName name="JR_PAGE_ANCHOR_0_1" localSheetId="33">#REF!</definedName>
    <definedName name="JR_PAGE_ANCHOR_0_1" localSheetId="34">#REF!</definedName>
    <definedName name="JR_PAGE_ANCHOR_0_1" localSheetId="37">#REF!</definedName>
    <definedName name="JR_PAGE_ANCHOR_0_1" localSheetId="41">#REF!</definedName>
    <definedName name="JR_PAGE_ANCHOR_0_1" localSheetId="4">#REF!</definedName>
    <definedName name="JR_PAGE_ANCHOR_0_1" localSheetId="45">#REF!</definedName>
    <definedName name="JR_PAGE_ANCHOR_0_1" localSheetId="46">#REF!</definedName>
    <definedName name="JR_PAGE_ANCHOR_0_1" localSheetId="47">#REF!</definedName>
    <definedName name="JR_PAGE_ANCHOR_0_1" localSheetId="48">#REF!</definedName>
    <definedName name="JR_PAGE_ANCHOR_0_1" localSheetId="49">#REF!</definedName>
    <definedName name="JR_PAGE_ANCHOR_0_1" localSheetId="50">#REF!</definedName>
    <definedName name="JR_PAGE_ANCHOR_0_1" localSheetId="5">#REF!</definedName>
    <definedName name="JR_PAGE_ANCHOR_0_1" localSheetId="51">#REF!</definedName>
    <definedName name="JR_PAGE_ANCHOR_0_1" localSheetId="52">#REF!</definedName>
    <definedName name="JR_PAGE_ANCHOR_0_1" localSheetId="53">#REF!</definedName>
    <definedName name="JR_PAGE_ANCHOR_0_1" localSheetId="54">#REF!</definedName>
    <definedName name="JR_PAGE_ANCHOR_0_1" localSheetId="56">#REF!</definedName>
    <definedName name="JR_PAGE_ANCHOR_0_1" localSheetId="57">#REF!</definedName>
    <definedName name="JR_PAGE_ANCHOR_0_1" localSheetId="58">#REF!</definedName>
    <definedName name="JR_PAGE_ANCHOR_0_1" localSheetId="59">#REF!</definedName>
    <definedName name="JR_PAGE_ANCHOR_0_1" localSheetId="60">#REF!</definedName>
    <definedName name="JR_PAGE_ANCHOR_0_1" localSheetId="61">#REF!</definedName>
    <definedName name="JR_PAGE_ANCHOR_0_1" localSheetId="62">#REF!</definedName>
    <definedName name="JR_PAGE_ANCHOR_0_1" localSheetId="63">#REF!</definedName>
    <definedName name="JR_PAGE_ANCHOR_0_1" localSheetId="6">#REF!</definedName>
    <definedName name="JR_PAGE_ANCHOR_0_1" localSheetId="64">#REF!</definedName>
    <definedName name="JR_PAGE_ANCHOR_0_1" localSheetId="65">#REF!</definedName>
    <definedName name="JR_PAGE_ANCHOR_0_1" localSheetId="66">#REF!</definedName>
    <definedName name="JR_PAGE_ANCHOR_0_1" localSheetId="67">#REF!</definedName>
    <definedName name="JR_PAGE_ANCHOR_0_1" localSheetId="68">#REF!</definedName>
    <definedName name="JR_PAGE_ANCHOR_0_1" localSheetId="69">#REF!</definedName>
    <definedName name="JR_PAGE_ANCHOR_0_1" localSheetId="71">#REF!</definedName>
    <definedName name="JR_PAGE_ANCHOR_0_1" localSheetId="72">#REF!</definedName>
    <definedName name="JR_PAGE_ANCHOR_0_1" localSheetId="73">#REF!</definedName>
    <definedName name="JR_PAGE_ANCHOR_0_1" localSheetId="7">#REF!</definedName>
    <definedName name="JR_PAGE_ANCHOR_0_1" localSheetId="74">#REF!</definedName>
    <definedName name="JR_PAGE_ANCHOR_0_1" localSheetId="75">#REF!</definedName>
    <definedName name="JR_PAGE_ANCHOR_0_1" localSheetId="76">#REF!</definedName>
    <definedName name="JR_PAGE_ANCHOR_0_1" localSheetId="77">#REF!</definedName>
    <definedName name="JR_PAGE_ANCHOR_0_1" localSheetId="78">#REF!</definedName>
    <definedName name="JR_PAGE_ANCHOR_0_1" localSheetId="79">#REF!</definedName>
    <definedName name="JR_PAGE_ANCHOR_0_1" localSheetId="8">#REF!</definedName>
    <definedName name="JR_PAGE_ANCHOR_0_1" localSheetId="9">#REF!</definedName>
    <definedName name="JR_PAGE_ANCHOR_0_1">#REF!</definedName>
    <definedName name="js" localSheetId="1" hidden="1">{#N/A,#N/A,TRUE,"Table1USD";#N/A,#N/A,TRUE,"Table1GBP"}</definedName>
    <definedName name="js" localSheetId="10" hidden="1">{#N/A,#N/A,TRUE,"Table1USD";#N/A,#N/A,TRUE,"Table1GBP"}</definedName>
    <definedName name="js" localSheetId="11" hidden="1">{#N/A,#N/A,TRUE,"Table1USD";#N/A,#N/A,TRUE,"Table1GBP"}</definedName>
    <definedName name="js" localSheetId="12" hidden="1">{#N/A,#N/A,TRUE,"Table1USD";#N/A,#N/A,TRUE,"Table1GBP"}</definedName>
    <definedName name="js" localSheetId="13" hidden="1">{#N/A,#N/A,TRUE,"Table1USD";#N/A,#N/A,TRUE,"Table1GBP"}</definedName>
    <definedName name="js" localSheetId="15" hidden="1">{#N/A,#N/A,TRUE,"Table1USD";#N/A,#N/A,TRUE,"Table1GBP"}</definedName>
    <definedName name="js" localSheetId="16" hidden="1">{#N/A,#N/A,TRUE,"Table1USD";#N/A,#N/A,TRUE,"Table1GBP"}</definedName>
    <definedName name="js" localSheetId="17" hidden="1">{#N/A,#N/A,TRUE,"Table1USD";#N/A,#N/A,TRUE,"Table1GBP"}</definedName>
    <definedName name="js" localSheetId="18" hidden="1">{#N/A,#N/A,TRUE,"Table1USD";#N/A,#N/A,TRUE,"Table1GBP"}</definedName>
    <definedName name="js" localSheetId="19" hidden="1">{#N/A,#N/A,TRUE,"Table1USD";#N/A,#N/A,TRUE,"Table1GBP"}</definedName>
    <definedName name="js" localSheetId="2" hidden="1">{#N/A,#N/A,TRUE,"Table1USD";#N/A,#N/A,TRUE,"Table1GBP"}</definedName>
    <definedName name="js" localSheetId="20" hidden="1">{#N/A,#N/A,TRUE,"Table1USD";#N/A,#N/A,TRUE,"Table1GBP"}</definedName>
    <definedName name="js" localSheetId="21" hidden="1">{#N/A,#N/A,TRUE,"Table1USD";#N/A,#N/A,TRUE,"Table1GBP"}</definedName>
    <definedName name="js" localSheetId="22" hidden="1">{#N/A,#N/A,TRUE,"Table1USD";#N/A,#N/A,TRUE,"Table1GBP"}</definedName>
    <definedName name="js" localSheetId="23" hidden="1">{#N/A,#N/A,TRUE,"Table1USD";#N/A,#N/A,TRUE,"Table1GBP"}</definedName>
    <definedName name="js" localSheetId="24" hidden="1">{#N/A,#N/A,TRUE,"Table1USD";#N/A,#N/A,TRUE,"Table1GBP"}</definedName>
    <definedName name="js" localSheetId="25" hidden="1">{#N/A,#N/A,TRUE,"Table1USD";#N/A,#N/A,TRUE,"Table1GBP"}</definedName>
    <definedName name="js" localSheetId="26" hidden="1">{#N/A,#N/A,TRUE,"Table1USD";#N/A,#N/A,TRUE,"Table1GBP"}</definedName>
    <definedName name="js" localSheetId="27" hidden="1">{#N/A,#N/A,TRUE,"Table1USD";#N/A,#N/A,TRUE,"Table1GBP"}</definedName>
    <definedName name="js" localSheetId="28" hidden="1">{#N/A,#N/A,TRUE,"Table1USD";#N/A,#N/A,TRUE,"Table1GBP"}</definedName>
    <definedName name="js" localSheetId="29" hidden="1">{#N/A,#N/A,TRUE,"Table1USD";#N/A,#N/A,TRUE,"Table1GBP"}</definedName>
    <definedName name="js" localSheetId="3" hidden="1">{#N/A,#N/A,TRUE,"Table1USD";#N/A,#N/A,TRUE,"Table1GBP"}</definedName>
    <definedName name="js" localSheetId="31" hidden="1">{#N/A,#N/A,TRUE,"Table1USD";#N/A,#N/A,TRUE,"Table1GBP"}</definedName>
    <definedName name="js" localSheetId="32" hidden="1">{#N/A,#N/A,TRUE,"Table1USD";#N/A,#N/A,TRUE,"Table1GBP"}</definedName>
    <definedName name="js" localSheetId="33" hidden="1">{#N/A,#N/A,TRUE,"Table1USD";#N/A,#N/A,TRUE,"Table1GBP"}</definedName>
    <definedName name="js" localSheetId="34" hidden="1">{#N/A,#N/A,TRUE,"Table1USD";#N/A,#N/A,TRUE,"Table1GBP"}</definedName>
    <definedName name="js" localSheetId="37" hidden="1">{#N/A,#N/A,TRUE,"Table1USD";#N/A,#N/A,TRUE,"Table1GBP"}</definedName>
    <definedName name="js" localSheetId="41" hidden="1">{#N/A,#N/A,TRUE,"Table1USD";#N/A,#N/A,TRUE,"Table1GBP"}</definedName>
    <definedName name="js" localSheetId="4" hidden="1">{#N/A,#N/A,TRUE,"Table1USD";#N/A,#N/A,TRUE,"Table1GBP"}</definedName>
    <definedName name="js" localSheetId="45"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0" hidden="1">{#N/A,#N/A,TRUE,"Table1USD";#N/A,#N/A,TRUE,"Table1GBP"}</definedName>
    <definedName name="js" localSheetId="5" hidden="1">{#N/A,#N/A,TRUE,"Table1USD";#N/A,#N/A,TRUE,"Table1GBP"}</definedName>
    <definedName name="js" localSheetId="51" hidden="1">{#N/A,#N/A,TRUE,"Table1USD";#N/A,#N/A,TRUE,"Table1GBP"}</definedName>
    <definedName name="js" localSheetId="52" hidden="1">{#N/A,#N/A,TRUE,"Table1USD";#N/A,#N/A,TRUE,"Table1GBP"}</definedName>
    <definedName name="js" localSheetId="53" hidden="1">{#N/A,#N/A,TRUE,"Table1USD";#N/A,#N/A,TRUE,"Table1GBP"}</definedName>
    <definedName name="js" localSheetId="54" hidden="1">{#N/A,#N/A,TRUE,"Table1USD";#N/A,#N/A,TRUE,"Table1GBP"}</definedName>
    <definedName name="js" localSheetId="55"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0" hidden="1">{#N/A,#N/A,TRUE,"Table1USD";#N/A,#N/A,TRUE,"Table1GBP"}</definedName>
    <definedName name="js" localSheetId="61" hidden="1">{#N/A,#N/A,TRUE,"Table1USD";#N/A,#N/A,TRUE,"Table1GBP"}</definedName>
    <definedName name="js" localSheetId="62" hidden="1">{#N/A,#N/A,TRUE,"Table1USD";#N/A,#N/A,TRUE,"Table1GBP"}</definedName>
    <definedName name="js" localSheetId="63" hidden="1">{#N/A,#N/A,TRUE,"Table1USD";#N/A,#N/A,TRUE,"Table1GBP"}</definedName>
    <definedName name="js" localSheetId="6" hidden="1">{#N/A,#N/A,TRUE,"Table1USD";#N/A,#N/A,TRUE,"Table1GBP"}</definedName>
    <definedName name="js" localSheetId="64" hidden="1">{#N/A,#N/A,TRUE,"Table1USD";#N/A,#N/A,TRUE,"Table1GBP"}</definedName>
    <definedName name="js" localSheetId="65" hidden="1">{#N/A,#N/A,TRUE,"Table1USD";#N/A,#N/A,TRUE,"Table1GBP"}</definedName>
    <definedName name="js" localSheetId="66" hidden="1">{#N/A,#N/A,TRUE,"Table1USD";#N/A,#N/A,TRUE,"Table1GBP"}</definedName>
    <definedName name="js" localSheetId="67" hidden="1">{#N/A,#N/A,TRUE,"Table1USD";#N/A,#N/A,TRUE,"Table1GBP"}</definedName>
    <definedName name="js" localSheetId="68" hidden="1">{#N/A,#N/A,TRUE,"Table1USD";#N/A,#N/A,TRUE,"Table1GBP"}</definedName>
    <definedName name="js" localSheetId="69" hidden="1">{#N/A,#N/A,TRUE,"Table1USD";#N/A,#N/A,TRUE,"Table1GBP"}</definedName>
    <definedName name="js" localSheetId="70" hidden="1">{#N/A,#N/A,TRUE,"Table1USD";#N/A,#N/A,TRUE,"Table1GBP"}</definedName>
    <definedName name="js" localSheetId="71" hidden="1">{#N/A,#N/A,TRUE,"Table1USD";#N/A,#N/A,TRUE,"Table1GBP"}</definedName>
    <definedName name="js" localSheetId="72" hidden="1">{#N/A,#N/A,TRUE,"Table1USD";#N/A,#N/A,TRUE,"Table1GBP"}</definedName>
    <definedName name="js" localSheetId="73" hidden="1">{#N/A,#N/A,TRUE,"Table1USD";#N/A,#N/A,TRUE,"Table1GBP"}</definedName>
    <definedName name="js" localSheetId="7" hidden="1">{#N/A,#N/A,TRUE,"Table1USD";#N/A,#N/A,TRUE,"Table1GBP"}</definedName>
    <definedName name="js" localSheetId="74" hidden="1">{#N/A,#N/A,TRUE,"Table1USD";#N/A,#N/A,TRUE,"Table1GBP"}</definedName>
    <definedName name="js" localSheetId="75" hidden="1">{#N/A,#N/A,TRUE,"Table1USD";#N/A,#N/A,TRUE,"Table1GBP"}</definedName>
    <definedName name="js" localSheetId="76" hidden="1">{#N/A,#N/A,TRUE,"Table1USD";#N/A,#N/A,TRUE,"Table1GBP"}</definedName>
    <definedName name="js" localSheetId="77" hidden="1">{#N/A,#N/A,TRUE,"Table1USD";#N/A,#N/A,TRUE,"Table1GBP"}</definedName>
    <definedName name="js" localSheetId="78" hidden="1">{#N/A,#N/A,TRUE,"Table1USD";#N/A,#N/A,TRUE,"Table1GBP"}</definedName>
    <definedName name="js" localSheetId="79" hidden="1">{#N/A,#N/A,TRUE,"Table1USD";#N/A,#N/A,TRUE,"Table1GBP"}</definedName>
    <definedName name="js" localSheetId="8" hidden="1">{#N/A,#N/A,TRUE,"Table1USD";#N/A,#N/A,TRUE,"Table1GBP"}</definedName>
    <definedName name="js" localSheetId="9" hidden="1">{#N/A,#N/A,TRUE,"Table1USD";#N/A,#N/A,TRUE,"Table1GBP"}</definedName>
    <definedName name="js" hidden="1">{#N/A,#N/A,TRUE,"Table1USD";#N/A,#N/A,TRUE,"Table1GBP"}</definedName>
    <definedName name="juguig" localSheetId="1">#REF!</definedName>
    <definedName name="juguig" localSheetId="10">#REF!</definedName>
    <definedName name="juguig" localSheetId="11">#REF!</definedName>
    <definedName name="juguig" localSheetId="12">#REF!</definedName>
    <definedName name="juguig" localSheetId="13">#REF!</definedName>
    <definedName name="juguig" localSheetId="15">#REF!</definedName>
    <definedName name="juguig" localSheetId="16">#REF!</definedName>
    <definedName name="juguig" localSheetId="2">#REF!</definedName>
    <definedName name="juguig" localSheetId="23">#REF!</definedName>
    <definedName name="juguig" localSheetId="24">#REF!</definedName>
    <definedName name="juguig" localSheetId="25">#REF!</definedName>
    <definedName name="juguig" localSheetId="26">#REF!</definedName>
    <definedName name="juguig" localSheetId="27">#REF!</definedName>
    <definedName name="juguig" localSheetId="28">#REF!</definedName>
    <definedName name="juguig" localSheetId="29">#REF!</definedName>
    <definedName name="juguig" localSheetId="3">#REF!</definedName>
    <definedName name="juguig" localSheetId="31">#REF!</definedName>
    <definedName name="juguig" localSheetId="32">#REF!</definedName>
    <definedName name="juguig" localSheetId="33">#REF!</definedName>
    <definedName name="juguig" localSheetId="34">#REF!</definedName>
    <definedName name="juguig" localSheetId="37">#REF!</definedName>
    <definedName name="juguig" localSheetId="41">#REF!</definedName>
    <definedName name="juguig" localSheetId="4">#REF!</definedName>
    <definedName name="juguig" localSheetId="45">#REF!</definedName>
    <definedName name="juguig" localSheetId="46">#REF!</definedName>
    <definedName name="juguig" localSheetId="47">#REF!</definedName>
    <definedName name="juguig" localSheetId="48">#REF!</definedName>
    <definedName name="juguig" localSheetId="49">#REF!</definedName>
    <definedName name="juguig" localSheetId="50">#REF!</definedName>
    <definedName name="juguig" localSheetId="5">#REF!</definedName>
    <definedName name="juguig" localSheetId="51">#REF!</definedName>
    <definedName name="juguig" localSheetId="52">#REF!</definedName>
    <definedName name="juguig" localSheetId="53">#REF!</definedName>
    <definedName name="juguig" localSheetId="54">#REF!</definedName>
    <definedName name="juguig" localSheetId="56">#REF!</definedName>
    <definedName name="juguig" localSheetId="57">#REF!</definedName>
    <definedName name="juguig" localSheetId="58">#REF!</definedName>
    <definedName name="juguig" localSheetId="59">#REF!</definedName>
    <definedName name="juguig" localSheetId="60">#REF!</definedName>
    <definedName name="juguig" localSheetId="61">#REF!</definedName>
    <definedName name="juguig" localSheetId="62">#REF!</definedName>
    <definedName name="juguig" localSheetId="63">#REF!</definedName>
    <definedName name="juguig" localSheetId="6">#REF!</definedName>
    <definedName name="juguig" localSheetId="64">#REF!</definedName>
    <definedName name="juguig" localSheetId="65">#REF!</definedName>
    <definedName name="juguig" localSheetId="66">#REF!</definedName>
    <definedName name="juguig" localSheetId="67">#REF!</definedName>
    <definedName name="juguig" localSheetId="68">#REF!</definedName>
    <definedName name="juguig" localSheetId="69">#REF!</definedName>
    <definedName name="juguig" localSheetId="71">#REF!</definedName>
    <definedName name="juguig" localSheetId="72">#REF!</definedName>
    <definedName name="juguig" localSheetId="73">#REF!</definedName>
    <definedName name="juguig" localSheetId="7">#REF!</definedName>
    <definedName name="juguig" localSheetId="74">#REF!</definedName>
    <definedName name="juguig" localSheetId="75">#REF!</definedName>
    <definedName name="juguig" localSheetId="76">#REF!</definedName>
    <definedName name="juguig" localSheetId="77">#REF!</definedName>
    <definedName name="juguig" localSheetId="78">#REF!</definedName>
    <definedName name="juguig" localSheetId="79">#REF!</definedName>
    <definedName name="juguig" localSheetId="8">#REF!</definedName>
    <definedName name="juguig" localSheetId="9">#REF!</definedName>
    <definedName name="juguig">#REF!</definedName>
    <definedName name="juhu" localSheetId="1">#REF!</definedName>
    <definedName name="juhu" localSheetId="10">#REF!</definedName>
    <definedName name="juhu" localSheetId="11">#REF!</definedName>
    <definedName name="juhu" localSheetId="12">#REF!</definedName>
    <definedName name="juhu" localSheetId="13">#REF!</definedName>
    <definedName name="juhu" localSheetId="15">#REF!</definedName>
    <definedName name="juhu" localSheetId="16">#REF!</definedName>
    <definedName name="juhu" localSheetId="2">#REF!</definedName>
    <definedName name="juhu" localSheetId="23">#REF!</definedName>
    <definedName name="juhu" localSheetId="24">#REF!</definedName>
    <definedName name="juhu" localSheetId="25">#REF!</definedName>
    <definedName name="juhu" localSheetId="26">#REF!</definedName>
    <definedName name="juhu" localSheetId="27">#REF!</definedName>
    <definedName name="juhu" localSheetId="28">#REF!</definedName>
    <definedName name="juhu" localSheetId="29">#REF!</definedName>
    <definedName name="juhu" localSheetId="3">#REF!</definedName>
    <definedName name="juhu" localSheetId="31">#REF!</definedName>
    <definedName name="juhu" localSheetId="32">#REF!</definedName>
    <definedName name="juhu" localSheetId="33">#REF!</definedName>
    <definedName name="juhu" localSheetId="34">#REF!</definedName>
    <definedName name="juhu" localSheetId="37">#REF!</definedName>
    <definedName name="juhu" localSheetId="41">#REF!</definedName>
    <definedName name="juhu" localSheetId="4">#REF!</definedName>
    <definedName name="juhu" localSheetId="45">#REF!</definedName>
    <definedName name="juhu" localSheetId="46">#REF!</definedName>
    <definedName name="juhu" localSheetId="47">#REF!</definedName>
    <definedName name="juhu" localSheetId="48">#REF!</definedName>
    <definedName name="juhu" localSheetId="49">#REF!</definedName>
    <definedName name="juhu" localSheetId="50">#REF!</definedName>
    <definedName name="juhu" localSheetId="5">#REF!</definedName>
    <definedName name="juhu" localSheetId="51">#REF!</definedName>
    <definedName name="juhu" localSheetId="52">#REF!</definedName>
    <definedName name="juhu" localSheetId="53">#REF!</definedName>
    <definedName name="juhu" localSheetId="54">#REF!</definedName>
    <definedName name="juhu" localSheetId="56">#REF!</definedName>
    <definedName name="juhu" localSheetId="57">#REF!</definedName>
    <definedName name="juhu" localSheetId="58">#REF!</definedName>
    <definedName name="juhu" localSheetId="59">#REF!</definedName>
    <definedName name="juhu" localSheetId="60">#REF!</definedName>
    <definedName name="juhu" localSheetId="61">#REF!</definedName>
    <definedName name="juhu" localSheetId="62">#REF!</definedName>
    <definedName name="juhu" localSheetId="63">#REF!</definedName>
    <definedName name="juhu" localSheetId="6">#REF!</definedName>
    <definedName name="juhu" localSheetId="64">#REF!</definedName>
    <definedName name="juhu" localSheetId="65">#REF!</definedName>
    <definedName name="juhu" localSheetId="66">#REF!</definedName>
    <definedName name="juhu" localSheetId="67">#REF!</definedName>
    <definedName name="juhu" localSheetId="68">#REF!</definedName>
    <definedName name="juhu" localSheetId="69">#REF!</definedName>
    <definedName name="juhu" localSheetId="71">#REF!</definedName>
    <definedName name="juhu" localSheetId="72">#REF!</definedName>
    <definedName name="juhu" localSheetId="73">#REF!</definedName>
    <definedName name="juhu" localSheetId="7">#REF!</definedName>
    <definedName name="juhu" localSheetId="74">#REF!</definedName>
    <definedName name="juhu" localSheetId="75">#REF!</definedName>
    <definedName name="juhu" localSheetId="76">#REF!</definedName>
    <definedName name="juhu" localSheetId="77">#REF!</definedName>
    <definedName name="juhu" localSheetId="78">#REF!</definedName>
    <definedName name="juhu" localSheetId="79">#REF!</definedName>
    <definedName name="juhu" localSheetId="8">#REF!</definedName>
    <definedName name="juhu" localSheetId="9">#REF!</definedName>
    <definedName name="juhu">#REF!</definedName>
    <definedName name="Jul_50" localSheetId="1">#REF!</definedName>
    <definedName name="Jul_50" localSheetId="10">#REF!</definedName>
    <definedName name="Jul_50" localSheetId="11">#REF!</definedName>
    <definedName name="Jul_50" localSheetId="12">#REF!</definedName>
    <definedName name="Jul_50" localSheetId="13">#REF!</definedName>
    <definedName name="Jul_50" localSheetId="15">#REF!</definedName>
    <definedName name="Jul_50" localSheetId="16">#REF!</definedName>
    <definedName name="Jul_50" localSheetId="2">#REF!</definedName>
    <definedName name="Jul_50" localSheetId="23">#REF!</definedName>
    <definedName name="Jul_50" localSheetId="24">#REF!</definedName>
    <definedName name="Jul_50" localSheetId="25">#REF!</definedName>
    <definedName name="Jul_50" localSheetId="26">#REF!</definedName>
    <definedName name="Jul_50" localSheetId="27">#REF!</definedName>
    <definedName name="Jul_50" localSheetId="28">#REF!</definedName>
    <definedName name="Jul_50" localSheetId="29">#REF!</definedName>
    <definedName name="Jul_50" localSheetId="3">#REF!</definedName>
    <definedName name="Jul_50" localSheetId="31">#REF!</definedName>
    <definedName name="Jul_50" localSheetId="32">#REF!</definedName>
    <definedName name="Jul_50" localSheetId="33">#REF!</definedName>
    <definedName name="Jul_50" localSheetId="34">#REF!</definedName>
    <definedName name="Jul_50" localSheetId="37">#REF!</definedName>
    <definedName name="Jul_50" localSheetId="41">#REF!</definedName>
    <definedName name="Jul_50" localSheetId="4">#REF!</definedName>
    <definedName name="Jul_50" localSheetId="45">#REF!</definedName>
    <definedName name="Jul_50" localSheetId="46">#REF!</definedName>
    <definedName name="Jul_50" localSheetId="47">#REF!</definedName>
    <definedName name="Jul_50" localSheetId="48">#REF!</definedName>
    <definedName name="Jul_50" localSheetId="49">#REF!</definedName>
    <definedName name="Jul_50" localSheetId="50">#REF!</definedName>
    <definedName name="Jul_50" localSheetId="5">#REF!</definedName>
    <definedName name="Jul_50" localSheetId="51">#REF!</definedName>
    <definedName name="Jul_50" localSheetId="52">#REF!</definedName>
    <definedName name="Jul_50" localSheetId="53">#REF!</definedName>
    <definedName name="Jul_50" localSheetId="54">#REF!</definedName>
    <definedName name="Jul_50" localSheetId="56">#REF!</definedName>
    <definedName name="Jul_50" localSheetId="57">#REF!</definedName>
    <definedName name="Jul_50" localSheetId="58">#REF!</definedName>
    <definedName name="Jul_50" localSheetId="59">#REF!</definedName>
    <definedName name="Jul_50" localSheetId="60">#REF!</definedName>
    <definedName name="Jul_50" localSheetId="61">#REF!</definedName>
    <definedName name="Jul_50" localSheetId="62">#REF!</definedName>
    <definedName name="Jul_50" localSheetId="63">#REF!</definedName>
    <definedName name="Jul_50" localSheetId="6">#REF!</definedName>
    <definedName name="Jul_50" localSheetId="64">#REF!</definedName>
    <definedName name="Jul_50" localSheetId="65">#REF!</definedName>
    <definedName name="Jul_50" localSheetId="66">#REF!</definedName>
    <definedName name="Jul_50" localSheetId="67">#REF!</definedName>
    <definedName name="Jul_50" localSheetId="68">#REF!</definedName>
    <definedName name="Jul_50" localSheetId="69">#REF!</definedName>
    <definedName name="Jul_50" localSheetId="71">#REF!</definedName>
    <definedName name="Jul_50" localSheetId="72">#REF!</definedName>
    <definedName name="Jul_50" localSheetId="73">#REF!</definedName>
    <definedName name="Jul_50" localSheetId="7">#REF!</definedName>
    <definedName name="Jul_50" localSheetId="74">#REF!</definedName>
    <definedName name="Jul_50" localSheetId="75">#REF!</definedName>
    <definedName name="Jul_50" localSheetId="76">#REF!</definedName>
    <definedName name="Jul_50" localSheetId="77">#REF!</definedName>
    <definedName name="Jul_50" localSheetId="78">#REF!</definedName>
    <definedName name="Jul_50" localSheetId="79">#REF!</definedName>
    <definedName name="Jul_50" localSheetId="8">#REF!</definedName>
    <definedName name="Jul_50" localSheetId="9">#REF!</definedName>
    <definedName name="Jul_50">#REF!</definedName>
    <definedName name="Jul_51" localSheetId="1">#REF!</definedName>
    <definedName name="Jul_51" localSheetId="11">#REF!</definedName>
    <definedName name="Jul_51" localSheetId="12">#REF!</definedName>
    <definedName name="Jul_51" localSheetId="13">#REF!</definedName>
    <definedName name="Jul_51" localSheetId="23">#REF!</definedName>
    <definedName name="Jul_51" localSheetId="24">#REF!</definedName>
    <definedName name="Jul_51" localSheetId="26">#REF!</definedName>
    <definedName name="Jul_51" localSheetId="28">#REF!</definedName>
    <definedName name="Jul_51" localSheetId="29">#REF!</definedName>
    <definedName name="Jul_51" localSheetId="31">#REF!</definedName>
    <definedName name="Jul_51" localSheetId="41">#REF!</definedName>
    <definedName name="Jul_51" localSheetId="4">#REF!</definedName>
    <definedName name="Jul_51" localSheetId="46">#REF!</definedName>
    <definedName name="Jul_51" localSheetId="47">#REF!</definedName>
    <definedName name="Jul_51" localSheetId="48">#REF!</definedName>
    <definedName name="Jul_51" localSheetId="49">#REF!</definedName>
    <definedName name="Jul_51" localSheetId="50">#REF!</definedName>
    <definedName name="Jul_51" localSheetId="51">#REF!</definedName>
    <definedName name="Jul_51" localSheetId="53">#REF!</definedName>
    <definedName name="Jul_51" localSheetId="54">#REF!</definedName>
    <definedName name="Jul_51" localSheetId="56">#REF!</definedName>
    <definedName name="Jul_51" localSheetId="57">#REF!</definedName>
    <definedName name="Jul_51" localSheetId="58">#REF!</definedName>
    <definedName name="Jul_51" localSheetId="60">#REF!</definedName>
    <definedName name="Jul_51" localSheetId="61">#REF!</definedName>
    <definedName name="Jul_51" localSheetId="62">#REF!</definedName>
    <definedName name="Jul_51" localSheetId="63">#REF!</definedName>
    <definedName name="Jul_51" localSheetId="64">#REF!</definedName>
    <definedName name="Jul_51" localSheetId="66">#REF!</definedName>
    <definedName name="Jul_51" localSheetId="67">#REF!</definedName>
    <definedName name="Jul_51" localSheetId="68">#REF!</definedName>
    <definedName name="Jul_51" localSheetId="69">#REF!</definedName>
    <definedName name="Jul_51" localSheetId="71">#REF!</definedName>
    <definedName name="Jul_51" localSheetId="72">#REF!</definedName>
    <definedName name="Jul_51" localSheetId="73">#REF!</definedName>
    <definedName name="Jul_51">#REF!</definedName>
    <definedName name="Jul_52" localSheetId="1">#REF!</definedName>
    <definedName name="Jul_52" localSheetId="11">#REF!</definedName>
    <definedName name="Jul_52" localSheetId="12">#REF!</definedName>
    <definedName name="Jul_52" localSheetId="13">#REF!</definedName>
    <definedName name="Jul_52" localSheetId="23">#REF!</definedName>
    <definedName name="Jul_52" localSheetId="24">#REF!</definedName>
    <definedName name="Jul_52" localSheetId="26">#REF!</definedName>
    <definedName name="Jul_52" localSheetId="28">#REF!</definedName>
    <definedName name="Jul_52" localSheetId="29">#REF!</definedName>
    <definedName name="Jul_52" localSheetId="31">#REF!</definedName>
    <definedName name="Jul_52" localSheetId="41">#REF!</definedName>
    <definedName name="Jul_52" localSheetId="4">#REF!</definedName>
    <definedName name="Jul_52" localSheetId="46">#REF!</definedName>
    <definedName name="Jul_52" localSheetId="47">#REF!</definedName>
    <definedName name="Jul_52" localSheetId="48">#REF!</definedName>
    <definedName name="Jul_52" localSheetId="49">#REF!</definedName>
    <definedName name="Jul_52" localSheetId="50">#REF!</definedName>
    <definedName name="Jul_52" localSheetId="51">#REF!</definedName>
    <definedName name="Jul_52" localSheetId="53">#REF!</definedName>
    <definedName name="Jul_52" localSheetId="54">#REF!</definedName>
    <definedName name="Jul_52" localSheetId="56">#REF!</definedName>
    <definedName name="Jul_52" localSheetId="57">#REF!</definedName>
    <definedName name="Jul_52" localSheetId="58">#REF!</definedName>
    <definedName name="Jul_52" localSheetId="60">#REF!</definedName>
    <definedName name="Jul_52" localSheetId="61">#REF!</definedName>
    <definedName name="Jul_52" localSheetId="62">#REF!</definedName>
    <definedName name="Jul_52" localSheetId="63">#REF!</definedName>
    <definedName name="Jul_52" localSheetId="64">#REF!</definedName>
    <definedName name="Jul_52" localSheetId="66">#REF!</definedName>
    <definedName name="Jul_52" localSheetId="67">#REF!</definedName>
    <definedName name="Jul_52" localSheetId="68">#REF!</definedName>
    <definedName name="Jul_52" localSheetId="69">#REF!</definedName>
    <definedName name="Jul_52" localSheetId="71">#REF!</definedName>
    <definedName name="Jul_52" localSheetId="72">#REF!</definedName>
    <definedName name="Jul_52" localSheetId="73">#REF!</definedName>
    <definedName name="Jul_52">#REF!</definedName>
    <definedName name="Jul_53" localSheetId="1">#REF!</definedName>
    <definedName name="Jul_53" localSheetId="11">#REF!</definedName>
    <definedName name="Jul_53" localSheetId="12">#REF!</definedName>
    <definedName name="Jul_53" localSheetId="13">#REF!</definedName>
    <definedName name="Jul_53" localSheetId="23">#REF!</definedName>
    <definedName name="Jul_53" localSheetId="24">#REF!</definedName>
    <definedName name="Jul_53" localSheetId="26">#REF!</definedName>
    <definedName name="Jul_53" localSheetId="28">#REF!</definedName>
    <definedName name="Jul_53" localSheetId="29">#REF!</definedName>
    <definedName name="Jul_53" localSheetId="31">#REF!</definedName>
    <definedName name="Jul_53" localSheetId="41">#REF!</definedName>
    <definedName name="Jul_53" localSheetId="4">#REF!</definedName>
    <definedName name="Jul_53" localSheetId="46">#REF!</definedName>
    <definedName name="Jul_53" localSheetId="47">#REF!</definedName>
    <definedName name="Jul_53" localSheetId="48">#REF!</definedName>
    <definedName name="Jul_53" localSheetId="49">#REF!</definedName>
    <definedName name="Jul_53" localSheetId="50">#REF!</definedName>
    <definedName name="Jul_53" localSheetId="51">#REF!</definedName>
    <definedName name="Jul_53" localSheetId="53">#REF!</definedName>
    <definedName name="Jul_53" localSheetId="54">#REF!</definedName>
    <definedName name="Jul_53" localSheetId="56">#REF!</definedName>
    <definedName name="Jul_53" localSheetId="57">#REF!</definedName>
    <definedName name="Jul_53" localSheetId="58">#REF!</definedName>
    <definedName name="Jul_53" localSheetId="60">#REF!</definedName>
    <definedName name="Jul_53" localSheetId="61">#REF!</definedName>
    <definedName name="Jul_53" localSheetId="62">#REF!</definedName>
    <definedName name="Jul_53" localSheetId="63">#REF!</definedName>
    <definedName name="Jul_53" localSheetId="64">#REF!</definedName>
    <definedName name="Jul_53" localSheetId="66">#REF!</definedName>
    <definedName name="Jul_53" localSheetId="67">#REF!</definedName>
    <definedName name="Jul_53" localSheetId="68">#REF!</definedName>
    <definedName name="Jul_53" localSheetId="69">#REF!</definedName>
    <definedName name="Jul_53" localSheetId="71">#REF!</definedName>
    <definedName name="Jul_53" localSheetId="72">#REF!</definedName>
    <definedName name="Jul_53" localSheetId="73">#REF!</definedName>
    <definedName name="Jul_53">#REF!</definedName>
    <definedName name="Jul_54" localSheetId="1">#REF!</definedName>
    <definedName name="Jul_54" localSheetId="11">#REF!</definedName>
    <definedName name="Jul_54" localSheetId="12">#REF!</definedName>
    <definedName name="Jul_54" localSheetId="13">#REF!</definedName>
    <definedName name="Jul_54" localSheetId="23">#REF!</definedName>
    <definedName name="Jul_54" localSheetId="24">#REF!</definedName>
    <definedName name="Jul_54" localSheetId="26">#REF!</definedName>
    <definedName name="Jul_54" localSheetId="28">#REF!</definedName>
    <definedName name="Jul_54" localSheetId="29">#REF!</definedName>
    <definedName name="Jul_54" localSheetId="31">#REF!</definedName>
    <definedName name="Jul_54" localSheetId="41">#REF!</definedName>
    <definedName name="Jul_54" localSheetId="4">#REF!</definedName>
    <definedName name="Jul_54" localSheetId="46">#REF!</definedName>
    <definedName name="Jul_54" localSheetId="47">#REF!</definedName>
    <definedName name="Jul_54" localSheetId="48">#REF!</definedName>
    <definedName name="Jul_54" localSheetId="49">#REF!</definedName>
    <definedName name="Jul_54" localSheetId="50">#REF!</definedName>
    <definedName name="Jul_54" localSheetId="51">#REF!</definedName>
    <definedName name="Jul_54" localSheetId="53">#REF!</definedName>
    <definedName name="Jul_54" localSheetId="54">#REF!</definedName>
    <definedName name="Jul_54" localSheetId="56">#REF!</definedName>
    <definedName name="Jul_54" localSheetId="57">#REF!</definedName>
    <definedName name="Jul_54" localSheetId="58">#REF!</definedName>
    <definedName name="Jul_54" localSheetId="60">#REF!</definedName>
    <definedName name="Jul_54" localSheetId="61">#REF!</definedName>
    <definedName name="Jul_54" localSheetId="62">#REF!</definedName>
    <definedName name="Jul_54" localSheetId="63">#REF!</definedName>
    <definedName name="Jul_54" localSheetId="64">#REF!</definedName>
    <definedName name="Jul_54" localSheetId="66">#REF!</definedName>
    <definedName name="Jul_54" localSheetId="67">#REF!</definedName>
    <definedName name="Jul_54" localSheetId="68">#REF!</definedName>
    <definedName name="Jul_54" localSheetId="69">#REF!</definedName>
    <definedName name="Jul_54" localSheetId="71">#REF!</definedName>
    <definedName name="Jul_54" localSheetId="72">#REF!</definedName>
    <definedName name="Jul_54" localSheetId="73">#REF!</definedName>
    <definedName name="Jul_54">#REF!</definedName>
    <definedName name="Jul_55" localSheetId="1">#REF!</definedName>
    <definedName name="Jul_55" localSheetId="11">#REF!</definedName>
    <definedName name="Jul_55" localSheetId="12">#REF!</definedName>
    <definedName name="Jul_55" localSheetId="13">#REF!</definedName>
    <definedName name="Jul_55" localSheetId="23">#REF!</definedName>
    <definedName name="Jul_55" localSheetId="24">#REF!</definedName>
    <definedName name="Jul_55" localSheetId="26">#REF!</definedName>
    <definedName name="Jul_55" localSheetId="28">#REF!</definedName>
    <definedName name="Jul_55" localSheetId="29">#REF!</definedName>
    <definedName name="Jul_55" localSheetId="31">#REF!</definedName>
    <definedName name="Jul_55" localSheetId="41">#REF!</definedName>
    <definedName name="Jul_55" localSheetId="4">#REF!</definedName>
    <definedName name="Jul_55" localSheetId="46">#REF!</definedName>
    <definedName name="Jul_55" localSheetId="47">#REF!</definedName>
    <definedName name="Jul_55" localSheetId="48">#REF!</definedName>
    <definedName name="Jul_55" localSheetId="49">#REF!</definedName>
    <definedName name="Jul_55" localSheetId="50">#REF!</definedName>
    <definedName name="Jul_55" localSheetId="51">#REF!</definedName>
    <definedName name="Jul_55" localSheetId="53">#REF!</definedName>
    <definedName name="Jul_55" localSheetId="54">#REF!</definedName>
    <definedName name="Jul_55" localSheetId="56">#REF!</definedName>
    <definedName name="Jul_55" localSheetId="57">#REF!</definedName>
    <definedName name="Jul_55" localSheetId="58">#REF!</definedName>
    <definedName name="Jul_55" localSheetId="60">#REF!</definedName>
    <definedName name="Jul_55" localSheetId="61">#REF!</definedName>
    <definedName name="Jul_55" localSheetId="62">#REF!</definedName>
    <definedName name="Jul_55" localSheetId="63">#REF!</definedName>
    <definedName name="Jul_55" localSheetId="64">#REF!</definedName>
    <definedName name="Jul_55" localSheetId="66">#REF!</definedName>
    <definedName name="Jul_55" localSheetId="67">#REF!</definedName>
    <definedName name="Jul_55" localSheetId="68">#REF!</definedName>
    <definedName name="Jul_55" localSheetId="69">#REF!</definedName>
    <definedName name="Jul_55" localSheetId="71">#REF!</definedName>
    <definedName name="Jul_55" localSheetId="72">#REF!</definedName>
    <definedName name="Jul_55" localSheetId="73">#REF!</definedName>
    <definedName name="Jul_55">#REF!</definedName>
    <definedName name="Jul_56" localSheetId="1">#REF!</definedName>
    <definedName name="Jul_56" localSheetId="11">#REF!</definedName>
    <definedName name="Jul_56" localSheetId="12">#REF!</definedName>
    <definedName name="Jul_56" localSheetId="13">#REF!</definedName>
    <definedName name="Jul_56" localSheetId="23">#REF!</definedName>
    <definedName name="Jul_56" localSheetId="24">#REF!</definedName>
    <definedName name="Jul_56" localSheetId="26">#REF!</definedName>
    <definedName name="Jul_56" localSheetId="28">#REF!</definedName>
    <definedName name="Jul_56" localSheetId="29">#REF!</definedName>
    <definedName name="Jul_56" localSheetId="31">#REF!</definedName>
    <definedName name="Jul_56" localSheetId="41">#REF!</definedName>
    <definedName name="Jul_56" localSheetId="4">#REF!</definedName>
    <definedName name="Jul_56" localSheetId="46">#REF!</definedName>
    <definedName name="Jul_56" localSheetId="47">#REF!</definedName>
    <definedName name="Jul_56" localSheetId="48">#REF!</definedName>
    <definedName name="Jul_56" localSheetId="49">#REF!</definedName>
    <definedName name="Jul_56" localSheetId="50">#REF!</definedName>
    <definedName name="Jul_56" localSheetId="51">#REF!</definedName>
    <definedName name="Jul_56" localSheetId="53">#REF!</definedName>
    <definedName name="Jul_56" localSheetId="54">#REF!</definedName>
    <definedName name="Jul_56" localSheetId="56">#REF!</definedName>
    <definedName name="Jul_56" localSheetId="57">#REF!</definedName>
    <definedName name="Jul_56" localSheetId="58">#REF!</definedName>
    <definedName name="Jul_56" localSheetId="60">#REF!</definedName>
    <definedName name="Jul_56" localSheetId="61">#REF!</definedName>
    <definedName name="Jul_56" localSheetId="62">#REF!</definedName>
    <definedName name="Jul_56" localSheetId="63">#REF!</definedName>
    <definedName name="Jul_56" localSheetId="64">#REF!</definedName>
    <definedName name="Jul_56" localSheetId="66">#REF!</definedName>
    <definedName name="Jul_56" localSheetId="67">#REF!</definedName>
    <definedName name="Jul_56" localSheetId="68">#REF!</definedName>
    <definedName name="Jul_56" localSheetId="69">#REF!</definedName>
    <definedName name="Jul_56" localSheetId="71">#REF!</definedName>
    <definedName name="Jul_56" localSheetId="72">#REF!</definedName>
    <definedName name="Jul_56" localSheetId="73">#REF!</definedName>
    <definedName name="Jul_56">#REF!</definedName>
    <definedName name="Jul_57" localSheetId="1">#REF!</definedName>
    <definedName name="Jul_57" localSheetId="11">#REF!</definedName>
    <definedName name="Jul_57" localSheetId="12">#REF!</definedName>
    <definedName name="Jul_57" localSheetId="13">#REF!</definedName>
    <definedName name="Jul_57" localSheetId="23">#REF!</definedName>
    <definedName name="Jul_57" localSheetId="24">#REF!</definedName>
    <definedName name="Jul_57" localSheetId="26">#REF!</definedName>
    <definedName name="Jul_57" localSheetId="28">#REF!</definedName>
    <definedName name="Jul_57" localSheetId="29">#REF!</definedName>
    <definedName name="Jul_57" localSheetId="31">#REF!</definedName>
    <definedName name="Jul_57" localSheetId="41">#REF!</definedName>
    <definedName name="Jul_57" localSheetId="4">#REF!</definedName>
    <definedName name="Jul_57" localSheetId="46">#REF!</definedName>
    <definedName name="Jul_57" localSheetId="47">#REF!</definedName>
    <definedName name="Jul_57" localSheetId="48">#REF!</definedName>
    <definedName name="Jul_57" localSheetId="49">#REF!</definedName>
    <definedName name="Jul_57" localSheetId="50">#REF!</definedName>
    <definedName name="Jul_57" localSheetId="51">#REF!</definedName>
    <definedName name="Jul_57" localSheetId="53">#REF!</definedName>
    <definedName name="Jul_57" localSheetId="54">#REF!</definedName>
    <definedName name="Jul_57" localSheetId="56">#REF!</definedName>
    <definedName name="Jul_57" localSheetId="57">#REF!</definedName>
    <definedName name="Jul_57" localSheetId="58">#REF!</definedName>
    <definedName name="Jul_57" localSheetId="60">#REF!</definedName>
    <definedName name="Jul_57" localSheetId="61">#REF!</definedName>
    <definedName name="Jul_57" localSheetId="62">#REF!</definedName>
    <definedName name="Jul_57" localSheetId="63">#REF!</definedName>
    <definedName name="Jul_57" localSheetId="64">#REF!</definedName>
    <definedName name="Jul_57" localSheetId="66">#REF!</definedName>
    <definedName name="Jul_57" localSheetId="67">#REF!</definedName>
    <definedName name="Jul_57" localSheetId="68">#REF!</definedName>
    <definedName name="Jul_57" localSheetId="69">#REF!</definedName>
    <definedName name="Jul_57" localSheetId="71">#REF!</definedName>
    <definedName name="Jul_57" localSheetId="72">#REF!</definedName>
    <definedName name="Jul_57" localSheetId="73">#REF!</definedName>
    <definedName name="Jul_57">#REF!</definedName>
    <definedName name="Jul_58" localSheetId="1">#REF!</definedName>
    <definedName name="Jul_58" localSheetId="11">#REF!</definedName>
    <definedName name="Jul_58" localSheetId="12">#REF!</definedName>
    <definedName name="Jul_58" localSheetId="13">#REF!</definedName>
    <definedName name="Jul_58" localSheetId="23">#REF!</definedName>
    <definedName name="Jul_58" localSheetId="24">#REF!</definedName>
    <definedName name="Jul_58" localSheetId="26">#REF!</definedName>
    <definedName name="Jul_58" localSheetId="28">#REF!</definedName>
    <definedName name="Jul_58" localSheetId="29">#REF!</definedName>
    <definedName name="Jul_58" localSheetId="31">#REF!</definedName>
    <definedName name="Jul_58" localSheetId="41">#REF!</definedName>
    <definedName name="Jul_58" localSheetId="4">#REF!</definedName>
    <definedName name="Jul_58" localSheetId="46">#REF!</definedName>
    <definedName name="Jul_58" localSheetId="47">#REF!</definedName>
    <definedName name="Jul_58" localSheetId="48">#REF!</definedName>
    <definedName name="Jul_58" localSheetId="49">#REF!</definedName>
    <definedName name="Jul_58" localSheetId="50">#REF!</definedName>
    <definedName name="Jul_58" localSheetId="51">#REF!</definedName>
    <definedName name="Jul_58" localSheetId="53">#REF!</definedName>
    <definedName name="Jul_58" localSheetId="54">#REF!</definedName>
    <definedName name="Jul_58" localSheetId="56">#REF!</definedName>
    <definedName name="Jul_58" localSheetId="57">#REF!</definedName>
    <definedName name="Jul_58" localSheetId="58">#REF!</definedName>
    <definedName name="Jul_58" localSheetId="60">#REF!</definedName>
    <definedName name="Jul_58" localSheetId="61">#REF!</definedName>
    <definedName name="Jul_58" localSheetId="62">#REF!</definedName>
    <definedName name="Jul_58" localSheetId="63">#REF!</definedName>
    <definedName name="Jul_58" localSheetId="64">#REF!</definedName>
    <definedName name="Jul_58" localSheetId="66">#REF!</definedName>
    <definedName name="Jul_58" localSheetId="67">#REF!</definedName>
    <definedName name="Jul_58" localSheetId="68">#REF!</definedName>
    <definedName name="Jul_58" localSheetId="69">#REF!</definedName>
    <definedName name="Jul_58" localSheetId="71">#REF!</definedName>
    <definedName name="Jul_58" localSheetId="72">#REF!</definedName>
    <definedName name="Jul_58" localSheetId="73">#REF!</definedName>
    <definedName name="Jul_58">#REF!</definedName>
    <definedName name="Jul_59" localSheetId="1">#REF!</definedName>
    <definedName name="Jul_59" localSheetId="11">#REF!</definedName>
    <definedName name="Jul_59" localSheetId="12">#REF!</definedName>
    <definedName name="Jul_59" localSheetId="13">#REF!</definedName>
    <definedName name="Jul_59" localSheetId="23">#REF!</definedName>
    <definedName name="Jul_59" localSheetId="24">#REF!</definedName>
    <definedName name="Jul_59" localSheetId="26">#REF!</definedName>
    <definedName name="Jul_59" localSheetId="28">#REF!</definedName>
    <definedName name="Jul_59" localSheetId="29">#REF!</definedName>
    <definedName name="Jul_59" localSheetId="31">#REF!</definedName>
    <definedName name="Jul_59" localSheetId="41">#REF!</definedName>
    <definedName name="Jul_59" localSheetId="4">#REF!</definedName>
    <definedName name="Jul_59" localSheetId="46">#REF!</definedName>
    <definedName name="Jul_59" localSheetId="47">#REF!</definedName>
    <definedName name="Jul_59" localSheetId="48">#REF!</definedName>
    <definedName name="Jul_59" localSheetId="49">#REF!</definedName>
    <definedName name="Jul_59" localSheetId="50">#REF!</definedName>
    <definedName name="Jul_59" localSheetId="51">#REF!</definedName>
    <definedName name="Jul_59" localSheetId="53">#REF!</definedName>
    <definedName name="Jul_59" localSheetId="54">#REF!</definedName>
    <definedName name="Jul_59" localSheetId="56">#REF!</definedName>
    <definedName name="Jul_59" localSheetId="57">#REF!</definedName>
    <definedName name="Jul_59" localSheetId="58">#REF!</definedName>
    <definedName name="Jul_59" localSheetId="60">#REF!</definedName>
    <definedName name="Jul_59" localSheetId="61">#REF!</definedName>
    <definedName name="Jul_59" localSheetId="62">#REF!</definedName>
    <definedName name="Jul_59" localSheetId="63">#REF!</definedName>
    <definedName name="Jul_59" localSheetId="64">#REF!</definedName>
    <definedName name="Jul_59" localSheetId="66">#REF!</definedName>
    <definedName name="Jul_59" localSheetId="67">#REF!</definedName>
    <definedName name="Jul_59" localSheetId="68">#REF!</definedName>
    <definedName name="Jul_59" localSheetId="69">#REF!</definedName>
    <definedName name="Jul_59" localSheetId="71">#REF!</definedName>
    <definedName name="Jul_59" localSheetId="72">#REF!</definedName>
    <definedName name="Jul_59" localSheetId="73">#REF!</definedName>
    <definedName name="Jul_59">#REF!</definedName>
    <definedName name="Jul_60" localSheetId="1">#REF!</definedName>
    <definedName name="Jul_60" localSheetId="11">#REF!</definedName>
    <definedName name="Jul_60" localSheetId="12">#REF!</definedName>
    <definedName name="Jul_60" localSheetId="13">#REF!</definedName>
    <definedName name="Jul_60" localSheetId="23">#REF!</definedName>
    <definedName name="Jul_60" localSheetId="24">#REF!</definedName>
    <definedName name="Jul_60" localSheetId="26">#REF!</definedName>
    <definedName name="Jul_60" localSheetId="28">#REF!</definedName>
    <definedName name="Jul_60" localSheetId="29">#REF!</definedName>
    <definedName name="Jul_60" localSheetId="31">#REF!</definedName>
    <definedName name="Jul_60" localSheetId="41">#REF!</definedName>
    <definedName name="Jul_60" localSheetId="4">#REF!</definedName>
    <definedName name="Jul_60" localSheetId="46">#REF!</definedName>
    <definedName name="Jul_60" localSheetId="47">#REF!</definedName>
    <definedName name="Jul_60" localSheetId="48">#REF!</definedName>
    <definedName name="Jul_60" localSheetId="49">#REF!</definedName>
    <definedName name="Jul_60" localSheetId="50">#REF!</definedName>
    <definedName name="Jul_60" localSheetId="51">#REF!</definedName>
    <definedName name="Jul_60" localSheetId="53">#REF!</definedName>
    <definedName name="Jul_60" localSheetId="54">#REF!</definedName>
    <definedName name="Jul_60" localSheetId="56">#REF!</definedName>
    <definedName name="Jul_60" localSheetId="57">#REF!</definedName>
    <definedName name="Jul_60" localSheetId="58">#REF!</definedName>
    <definedName name="Jul_60" localSheetId="60">#REF!</definedName>
    <definedName name="Jul_60" localSheetId="61">#REF!</definedName>
    <definedName name="Jul_60" localSheetId="62">#REF!</definedName>
    <definedName name="Jul_60" localSheetId="63">#REF!</definedName>
    <definedName name="Jul_60" localSheetId="64">#REF!</definedName>
    <definedName name="Jul_60" localSheetId="66">#REF!</definedName>
    <definedName name="Jul_60" localSheetId="67">#REF!</definedName>
    <definedName name="Jul_60" localSheetId="68">#REF!</definedName>
    <definedName name="Jul_60" localSheetId="69">#REF!</definedName>
    <definedName name="Jul_60" localSheetId="71">#REF!</definedName>
    <definedName name="Jul_60" localSheetId="72">#REF!</definedName>
    <definedName name="Jul_60" localSheetId="73">#REF!</definedName>
    <definedName name="Jul_60">#REF!</definedName>
    <definedName name="Jul_61" localSheetId="1">#REF!</definedName>
    <definedName name="Jul_61" localSheetId="11">#REF!</definedName>
    <definedName name="Jul_61" localSheetId="12">#REF!</definedName>
    <definedName name="Jul_61" localSheetId="13">#REF!</definedName>
    <definedName name="Jul_61" localSheetId="23">#REF!</definedName>
    <definedName name="Jul_61" localSheetId="24">#REF!</definedName>
    <definedName name="Jul_61" localSheetId="26">#REF!</definedName>
    <definedName name="Jul_61" localSheetId="28">#REF!</definedName>
    <definedName name="Jul_61" localSheetId="29">#REF!</definedName>
    <definedName name="Jul_61" localSheetId="31">#REF!</definedName>
    <definedName name="Jul_61" localSheetId="41">#REF!</definedName>
    <definedName name="Jul_61" localSheetId="4">#REF!</definedName>
    <definedName name="Jul_61" localSheetId="46">#REF!</definedName>
    <definedName name="Jul_61" localSheetId="47">#REF!</definedName>
    <definedName name="Jul_61" localSheetId="48">#REF!</definedName>
    <definedName name="Jul_61" localSheetId="49">#REF!</definedName>
    <definedName name="Jul_61" localSheetId="50">#REF!</definedName>
    <definedName name="Jul_61" localSheetId="51">#REF!</definedName>
    <definedName name="Jul_61" localSheetId="53">#REF!</definedName>
    <definedName name="Jul_61" localSheetId="54">#REF!</definedName>
    <definedName name="Jul_61" localSheetId="56">#REF!</definedName>
    <definedName name="Jul_61" localSheetId="57">#REF!</definedName>
    <definedName name="Jul_61" localSheetId="58">#REF!</definedName>
    <definedName name="Jul_61" localSheetId="60">#REF!</definedName>
    <definedName name="Jul_61" localSheetId="61">#REF!</definedName>
    <definedName name="Jul_61" localSheetId="62">#REF!</definedName>
    <definedName name="Jul_61" localSheetId="63">#REF!</definedName>
    <definedName name="Jul_61" localSheetId="64">#REF!</definedName>
    <definedName name="Jul_61" localSheetId="66">#REF!</definedName>
    <definedName name="Jul_61" localSheetId="67">#REF!</definedName>
    <definedName name="Jul_61" localSheetId="68">#REF!</definedName>
    <definedName name="Jul_61" localSheetId="69">#REF!</definedName>
    <definedName name="Jul_61" localSheetId="71">#REF!</definedName>
    <definedName name="Jul_61" localSheetId="72">#REF!</definedName>
    <definedName name="Jul_61" localSheetId="73">#REF!</definedName>
    <definedName name="Jul_61">#REF!</definedName>
    <definedName name="Jul_62" localSheetId="1">#REF!</definedName>
    <definedName name="Jul_62" localSheetId="11">#REF!</definedName>
    <definedName name="Jul_62" localSheetId="12">#REF!</definedName>
    <definedName name="Jul_62" localSheetId="13">#REF!</definedName>
    <definedName name="Jul_62" localSheetId="23">#REF!</definedName>
    <definedName name="Jul_62" localSheetId="24">#REF!</definedName>
    <definedName name="Jul_62" localSheetId="26">#REF!</definedName>
    <definedName name="Jul_62" localSheetId="28">#REF!</definedName>
    <definedName name="Jul_62" localSheetId="29">#REF!</definedName>
    <definedName name="Jul_62" localSheetId="31">#REF!</definedName>
    <definedName name="Jul_62" localSheetId="41">#REF!</definedName>
    <definedName name="Jul_62" localSheetId="4">#REF!</definedName>
    <definedName name="Jul_62" localSheetId="46">#REF!</definedName>
    <definedName name="Jul_62" localSheetId="47">#REF!</definedName>
    <definedName name="Jul_62" localSheetId="48">#REF!</definedName>
    <definedName name="Jul_62" localSheetId="49">#REF!</definedName>
    <definedName name="Jul_62" localSheetId="50">#REF!</definedName>
    <definedName name="Jul_62" localSheetId="51">#REF!</definedName>
    <definedName name="Jul_62" localSheetId="53">#REF!</definedName>
    <definedName name="Jul_62" localSheetId="54">#REF!</definedName>
    <definedName name="Jul_62" localSheetId="56">#REF!</definedName>
    <definedName name="Jul_62" localSheetId="57">#REF!</definedName>
    <definedName name="Jul_62" localSheetId="58">#REF!</definedName>
    <definedName name="Jul_62" localSheetId="60">#REF!</definedName>
    <definedName name="Jul_62" localSheetId="61">#REF!</definedName>
    <definedName name="Jul_62" localSheetId="62">#REF!</definedName>
    <definedName name="Jul_62" localSheetId="63">#REF!</definedName>
    <definedName name="Jul_62" localSheetId="64">#REF!</definedName>
    <definedName name="Jul_62" localSheetId="66">#REF!</definedName>
    <definedName name="Jul_62" localSheetId="67">#REF!</definedName>
    <definedName name="Jul_62" localSheetId="68">#REF!</definedName>
    <definedName name="Jul_62" localSheetId="69">#REF!</definedName>
    <definedName name="Jul_62" localSheetId="71">#REF!</definedName>
    <definedName name="Jul_62" localSheetId="72">#REF!</definedName>
    <definedName name="Jul_62" localSheetId="73">#REF!</definedName>
    <definedName name="Jul_62">#REF!</definedName>
    <definedName name="Jul_63" localSheetId="1">#REF!</definedName>
    <definedName name="Jul_63" localSheetId="11">#REF!</definedName>
    <definedName name="Jul_63" localSheetId="12">#REF!</definedName>
    <definedName name="Jul_63" localSheetId="13">#REF!</definedName>
    <definedName name="Jul_63" localSheetId="23">#REF!</definedName>
    <definedName name="Jul_63" localSheetId="24">#REF!</definedName>
    <definedName name="Jul_63" localSheetId="26">#REF!</definedName>
    <definedName name="Jul_63" localSheetId="28">#REF!</definedName>
    <definedName name="Jul_63" localSheetId="29">#REF!</definedName>
    <definedName name="Jul_63" localSheetId="31">#REF!</definedName>
    <definedName name="Jul_63" localSheetId="41">#REF!</definedName>
    <definedName name="Jul_63" localSheetId="4">#REF!</definedName>
    <definedName name="Jul_63" localSheetId="46">#REF!</definedName>
    <definedName name="Jul_63" localSheetId="47">#REF!</definedName>
    <definedName name="Jul_63" localSheetId="48">#REF!</definedName>
    <definedName name="Jul_63" localSheetId="49">#REF!</definedName>
    <definedName name="Jul_63" localSheetId="50">#REF!</definedName>
    <definedName name="Jul_63" localSheetId="51">#REF!</definedName>
    <definedName name="Jul_63" localSheetId="53">#REF!</definedName>
    <definedName name="Jul_63" localSheetId="54">#REF!</definedName>
    <definedName name="Jul_63" localSheetId="56">#REF!</definedName>
    <definedName name="Jul_63" localSheetId="57">#REF!</definedName>
    <definedName name="Jul_63" localSheetId="58">#REF!</definedName>
    <definedName name="Jul_63" localSheetId="60">#REF!</definedName>
    <definedName name="Jul_63" localSheetId="61">#REF!</definedName>
    <definedName name="Jul_63" localSheetId="62">#REF!</definedName>
    <definedName name="Jul_63" localSheetId="63">#REF!</definedName>
    <definedName name="Jul_63" localSheetId="64">#REF!</definedName>
    <definedName name="Jul_63" localSheetId="66">#REF!</definedName>
    <definedName name="Jul_63" localSheetId="67">#REF!</definedName>
    <definedName name="Jul_63" localSheetId="68">#REF!</definedName>
    <definedName name="Jul_63" localSheetId="69">#REF!</definedName>
    <definedName name="Jul_63" localSheetId="71">#REF!</definedName>
    <definedName name="Jul_63" localSheetId="72">#REF!</definedName>
    <definedName name="Jul_63" localSheetId="73">#REF!</definedName>
    <definedName name="Jul_63">#REF!</definedName>
    <definedName name="Jul_64" localSheetId="1">#REF!</definedName>
    <definedName name="Jul_64" localSheetId="11">#REF!</definedName>
    <definedName name="Jul_64" localSheetId="12">#REF!</definedName>
    <definedName name="Jul_64" localSheetId="13">#REF!</definedName>
    <definedName name="Jul_64" localSheetId="23">#REF!</definedName>
    <definedName name="Jul_64" localSheetId="24">#REF!</definedName>
    <definedName name="Jul_64" localSheetId="26">#REF!</definedName>
    <definedName name="Jul_64" localSheetId="28">#REF!</definedName>
    <definedName name="Jul_64" localSheetId="29">#REF!</definedName>
    <definedName name="Jul_64" localSheetId="31">#REF!</definedName>
    <definedName name="Jul_64" localSheetId="41">#REF!</definedName>
    <definedName name="Jul_64" localSheetId="4">#REF!</definedName>
    <definedName name="Jul_64" localSheetId="46">#REF!</definedName>
    <definedName name="Jul_64" localSheetId="47">#REF!</definedName>
    <definedName name="Jul_64" localSheetId="48">#REF!</definedName>
    <definedName name="Jul_64" localSheetId="49">#REF!</definedName>
    <definedName name="Jul_64" localSheetId="50">#REF!</definedName>
    <definedName name="Jul_64" localSheetId="51">#REF!</definedName>
    <definedName name="Jul_64" localSheetId="53">#REF!</definedName>
    <definedName name="Jul_64" localSheetId="54">#REF!</definedName>
    <definedName name="Jul_64" localSheetId="56">#REF!</definedName>
    <definedName name="Jul_64" localSheetId="57">#REF!</definedName>
    <definedName name="Jul_64" localSheetId="58">#REF!</definedName>
    <definedName name="Jul_64" localSheetId="60">#REF!</definedName>
    <definedName name="Jul_64" localSheetId="61">#REF!</definedName>
    <definedName name="Jul_64" localSheetId="62">#REF!</definedName>
    <definedName name="Jul_64" localSheetId="63">#REF!</definedName>
    <definedName name="Jul_64" localSheetId="64">#REF!</definedName>
    <definedName name="Jul_64" localSheetId="66">#REF!</definedName>
    <definedName name="Jul_64" localSheetId="67">#REF!</definedName>
    <definedName name="Jul_64" localSheetId="68">#REF!</definedName>
    <definedName name="Jul_64" localSheetId="69">#REF!</definedName>
    <definedName name="Jul_64" localSheetId="71">#REF!</definedName>
    <definedName name="Jul_64" localSheetId="72">#REF!</definedName>
    <definedName name="Jul_64" localSheetId="73">#REF!</definedName>
    <definedName name="Jul_64">#REF!</definedName>
    <definedName name="Jul_65" localSheetId="1">#REF!</definedName>
    <definedName name="Jul_65" localSheetId="11">#REF!</definedName>
    <definedName name="Jul_65" localSheetId="12">#REF!</definedName>
    <definedName name="Jul_65" localSheetId="13">#REF!</definedName>
    <definedName name="Jul_65" localSheetId="23">#REF!</definedName>
    <definedName name="Jul_65" localSheetId="24">#REF!</definedName>
    <definedName name="Jul_65" localSheetId="26">#REF!</definedName>
    <definedName name="Jul_65" localSheetId="28">#REF!</definedName>
    <definedName name="Jul_65" localSheetId="29">#REF!</definedName>
    <definedName name="Jul_65" localSheetId="31">#REF!</definedName>
    <definedName name="Jul_65" localSheetId="41">#REF!</definedName>
    <definedName name="Jul_65" localSheetId="4">#REF!</definedName>
    <definedName name="Jul_65" localSheetId="46">#REF!</definedName>
    <definedName name="Jul_65" localSheetId="47">#REF!</definedName>
    <definedName name="Jul_65" localSheetId="48">#REF!</definedName>
    <definedName name="Jul_65" localSheetId="49">#REF!</definedName>
    <definedName name="Jul_65" localSheetId="50">#REF!</definedName>
    <definedName name="Jul_65" localSheetId="51">#REF!</definedName>
    <definedName name="Jul_65" localSheetId="53">#REF!</definedName>
    <definedName name="Jul_65" localSheetId="54">#REF!</definedName>
    <definedName name="Jul_65" localSheetId="56">#REF!</definedName>
    <definedName name="Jul_65" localSheetId="57">#REF!</definedName>
    <definedName name="Jul_65" localSheetId="58">#REF!</definedName>
    <definedName name="Jul_65" localSheetId="60">#REF!</definedName>
    <definedName name="Jul_65" localSheetId="61">#REF!</definedName>
    <definedName name="Jul_65" localSheetId="62">#REF!</definedName>
    <definedName name="Jul_65" localSheetId="63">#REF!</definedName>
    <definedName name="Jul_65" localSheetId="64">#REF!</definedName>
    <definedName name="Jul_65" localSheetId="66">#REF!</definedName>
    <definedName name="Jul_65" localSheetId="67">#REF!</definedName>
    <definedName name="Jul_65" localSheetId="68">#REF!</definedName>
    <definedName name="Jul_65" localSheetId="69">#REF!</definedName>
    <definedName name="Jul_65" localSheetId="71">#REF!</definedName>
    <definedName name="Jul_65" localSheetId="72">#REF!</definedName>
    <definedName name="Jul_65" localSheetId="73">#REF!</definedName>
    <definedName name="Jul_65">#REF!</definedName>
    <definedName name="Jul_66" localSheetId="1">#REF!</definedName>
    <definedName name="Jul_66" localSheetId="11">#REF!</definedName>
    <definedName name="Jul_66" localSheetId="12">#REF!</definedName>
    <definedName name="Jul_66" localSheetId="13">#REF!</definedName>
    <definedName name="Jul_66" localSheetId="23">#REF!</definedName>
    <definedName name="Jul_66" localSheetId="24">#REF!</definedName>
    <definedName name="Jul_66" localSheetId="26">#REF!</definedName>
    <definedName name="Jul_66" localSheetId="28">#REF!</definedName>
    <definedName name="Jul_66" localSheetId="29">#REF!</definedName>
    <definedName name="Jul_66" localSheetId="31">#REF!</definedName>
    <definedName name="Jul_66" localSheetId="41">#REF!</definedName>
    <definedName name="Jul_66" localSheetId="4">#REF!</definedName>
    <definedName name="Jul_66" localSheetId="46">#REF!</definedName>
    <definedName name="Jul_66" localSheetId="47">#REF!</definedName>
    <definedName name="Jul_66" localSheetId="48">#REF!</definedName>
    <definedName name="Jul_66" localSheetId="49">#REF!</definedName>
    <definedName name="Jul_66" localSheetId="50">#REF!</definedName>
    <definedName name="Jul_66" localSheetId="51">#REF!</definedName>
    <definedName name="Jul_66" localSheetId="53">#REF!</definedName>
    <definedName name="Jul_66" localSheetId="54">#REF!</definedName>
    <definedName name="Jul_66" localSheetId="56">#REF!</definedName>
    <definedName name="Jul_66" localSheetId="57">#REF!</definedName>
    <definedName name="Jul_66" localSheetId="58">#REF!</definedName>
    <definedName name="Jul_66" localSheetId="60">#REF!</definedName>
    <definedName name="Jul_66" localSheetId="61">#REF!</definedName>
    <definedName name="Jul_66" localSheetId="62">#REF!</definedName>
    <definedName name="Jul_66" localSheetId="63">#REF!</definedName>
    <definedName name="Jul_66" localSheetId="64">#REF!</definedName>
    <definedName name="Jul_66" localSheetId="66">#REF!</definedName>
    <definedName name="Jul_66" localSheetId="67">#REF!</definedName>
    <definedName name="Jul_66" localSheetId="68">#REF!</definedName>
    <definedName name="Jul_66" localSheetId="69">#REF!</definedName>
    <definedName name="Jul_66" localSheetId="71">#REF!</definedName>
    <definedName name="Jul_66" localSheetId="72">#REF!</definedName>
    <definedName name="Jul_66" localSheetId="73">#REF!</definedName>
    <definedName name="Jul_66">#REF!</definedName>
    <definedName name="Jul_67" localSheetId="1">#REF!</definedName>
    <definedName name="Jul_67" localSheetId="11">#REF!</definedName>
    <definedName name="Jul_67" localSheetId="12">#REF!</definedName>
    <definedName name="Jul_67" localSheetId="13">#REF!</definedName>
    <definedName name="Jul_67" localSheetId="23">#REF!</definedName>
    <definedName name="Jul_67" localSheetId="24">#REF!</definedName>
    <definedName name="Jul_67" localSheetId="26">#REF!</definedName>
    <definedName name="Jul_67" localSheetId="28">#REF!</definedName>
    <definedName name="Jul_67" localSheetId="29">#REF!</definedName>
    <definedName name="Jul_67" localSheetId="31">#REF!</definedName>
    <definedName name="Jul_67" localSheetId="41">#REF!</definedName>
    <definedName name="Jul_67" localSheetId="4">#REF!</definedName>
    <definedName name="Jul_67" localSheetId="46">#REF!</definedName>
    <definedName name="Jul_67" localSheetId="47">#REF!</definedName>
    <definedName name="Jul_67" localSheetId="48">#REF!</definedName>
    <definedName name="Jul_67" localSheetId="49">#REF!</definedName>
    <definedName name="Jul_67" localSheetId="50">#REF!</definedName>
    <definedName name="Jul_67" localSheetId="51">#REF!</definedName>
    <definedName name="Jul_67" localSheetId="53">#REF!</definedName>
    <definedName name="Jul_67" localSheetId="54">#REF!</definedName>
    <definedName name="Jul_67" localSheetId="56">#REF!</definedName>
    <definedName name="Jul_67" localSheetId="57">#REF!</definedName>
    <definedName name="Jul_67" localSheetId="58">#REF!</definedName>
    <definedName name="Jul_67" localSheetId="60">#REF!</definedName>
    <definedName name="Jul_67" localSheetId="61">#REF!</definedName>
    <definedName name="Jul_67" localSheetId="62">#REF!</definedName>
    <definedName name="Jul_67" localSheetId="63">#REF!</definedName>
    <definedName name="Jul_67" localSheetId="64">#REF!</definedName>
    <definedName name="Jul_67" localSheetId="66">#REF!</definedName>
    <definedName name="Jul_67" localSheetId="67">#REF!</definedName>
    <definedName name="Jul_67" localSheetId="68">#REF!</definedName>
    <definedName name="Jul_67" localSheetId="69">#REF!</definedName>
    <definedName name="Jul_67" localSheetId="71">#REF!</definedName>
    <definedName name="Jul_67" localSheetId="72">#REF!</definedName>
    <definedName name="Jul_67" localSheetId="73">#REF!</definedName>
    <definedName name="Jul_67">#REF!</definedName>
    <definedName name="Jul_68" localSheetId="1">#REF!</definedName>
    <definedName name="Jul_68" localSheetId="11">#REF!</definedName>
    <definedName name="Jul_68" localSheetId="12">#REF!</definedName>
    <definedName name="Jul_68" localSheetId="13">#REF!</definedName>
    <definedName name="Jul_68" localSheetId="23">#REF!</definedName>
    <definedName name="Jul_68" localSheetId="24">#REF!</definedName>
    <definedName name="Jul_68" localSheetId="26">#REF!</definedName>
    <definedName name="Jul_68" localSheetId="28">#REF!</definedName>
    <definedName name="Jul_68" localSheetId="29">#REF!</definedName>
    <definedName name="Jul_68" localSheetId="31">#REF!</definedName>
    <definedName name="Jul_68" localSheetId="41">#REF!</definedName>
    <definedName name="Jul_68" localSheetId="4">#REF!</definedName>
    <definedName name="Jul_68" localSheetId="46">#REF!</definedName>
    <definedName name="Jul_68" localSheetId="47">#REF!</definedName>
    <definedName name="Jul_68" localSheetId="48">#REF!</definedName>
    <definedName name="Jul_68" localSheetId="49">#REF!</definedName>
    <definedName name="Jul_68" localSheetId="50">#REF!</definedName>
    <definedName name="Jul_68" localSheetId="51">#REF!</definedName>
    <definedName name="Jul_68" localSheetId="53">#REF!</definedName>
    <definedName name="Jul_68" localSheetId="54">#REF!</definedName>
    <definedName name="Jul_68" localSheetId="56">#REF!</definedName>
    <definedName name="Jul_68" localSheetId="57">#REF!</definedName>
    <definedName name="Jul_68" localSheetId="58">#REF!</definedName>
    <definedName name="Jul_68" localSheetId="60">#REF!</definedName>
    <definedName name="Jul_68" localSheetId="61">#REF!</definedName>
    <definedName name="Jul_68" localSheetId="62">#REF!</definedName>
    <definedName name="Jul_68" localSheetId="63">#REF!</definedName>
    <definedName name="Jul_68" localSheetId="64">#REF!</definedName>
    <definedName name="Jul_68" localSheetId="66">#REF!</definedName>
    <definedName name="Jul_68" localSheetId="67">#REF!</definedName>
    <definedName name="Jul_68" localSheetId="68">#REF!</definedName>
    <definedName name="Jul_68" localSheetId="69">#REF!</definedName>
    <definedName name="Jul_68" localSheetId="71">#REF!</definedName>
    <definedName name="Jul_68" localSheetId="72">#REF!</definedName>
    <definedName name="Jul_68" localSheetId="73">#REF!</definedName>
    <definedName name="Jul_68">#REF!</definedName>
    <definedName name="Jul_69" localSheetId="1">#REF!</definedName>
    <definedName name="Jul_69" localSheetId="11">#REF!</definedName>
    <definedName name="Jul_69" localSheetId="12">#REF!</definedName>
    <definedName name="Jul_69" localSheetId="13">#REF!</definedName>
    <definedName name="Jul_69" localSheetId="23">#REF!</definedName>
    <definedName name="Jul_69" localSheetId="24">#REF!</definedName>
    <definedName name="Jul_69" localSheetId="26">#REF!</definedName>
    <definedName name="Jul_69" localSheetId="28">#REF!</definedName>
    <definedName name="Jul_69" localSheetId="29">#REF!</definedName>
    <definedName name="Jul_69" localSheetId="31">#REF!</definedName>
    <definedName name="Jul_69" localSheetId="41">#REF!</definedName>
    <definedName name="Jul_69" localSheetId="4">#REF!</definedName>
    <definedName name="Jul_69" localSheetId="46">#REF!</definedName>
    <definedName name="Jul_69" localSheetId="47">#REF!</definedName>
    <definedName name="Jul_69" localSheetId="48">#REF!</definedName>
    <definedName name="Jul_69" localSheetId="49">#REF!</definedName>
    <definedName name="Jul_69" localSheetId="50">#REF!</definedName>
    <definedName name="Jul_69" localSheetId="51">#REF!</definedName>
    <definedName name="Jul_69" localSheetId="53">#REF!</definedName>
    <definedName name="Jul_69" localSheetId="54">#REF!</definedName>
    <definedName name="Jul_69" localSheetId="56">#REF!</definedName>
    <definedName name="Jul_69" localSheetId="57">#REF!</definedName>
    <definedName name="Jul_69" localSheetId="58">#REF!</definedName>
    <definedName name="Jul_69" localSheetId="60">#REF!</definedName>
    <definedName name="Jul_69" localSheetId="61">#REF!</definedName>
    <definedName name="Jul_69" localSheetId="62">#REF!</definedName>
    <definedName name="Jul_69" localSheetId="63">#REF!</definedName>
    <definedName name="Jul_69" localSheetId="64">#REF!</definedName>
    <definedName name="Jul_69" localSheetId="66">#REF!</definedName>
    <definedName name="Jul_69" localSheetId="67">#REF!</definedName>
    <definedName name="Jul_69" localSheetId="68">#REF!</definedName>
    <definedName name="Jul_69" localSheetId="69">#REF!</definedName>
    <definedName name="Jul_69" localSheetId="71">#REF!</definedName>
    <definedName name="Jul_69" localSheetId="72">#REF!</definedName>
    <definedName name="Jul_69" localSheetId="73">#REF!</definedName>
    <definedName name="Jul_69">#REF!</definedName>
    <definedName name="Jul_70" localSheetId="1">#REF!</definedName>
    <definedName name="Jul_70" localSheetId="11">#REF!</definedName>
    <definedName name="Jul_70" localSheetId="12">#REF!</definedName>
    <definedName name="Jul_70" localSheetId="13">#REF!</definedName>
    <definedName name="Jul_70" localSheetId="23">#REF!</definedName>
    <definedName name="Jul_70" localSheetId="24">#REF!</definedName>
    <definedName name="Jul_70" localSheetId="26">#REF!</definedName>
    <definedName name="Jul_70" localSheetId="28">#REF!</definedName>
    <definedName name="Jul_70" localSheetId="29">#REF!</definedName>
    <definedName name="Jul_70" localSheetId="31">#REF!</definedName>
    <definedName name="Jul_70" localSheetId="41">#REF!</definedName>
    <definedName name="Jul_70" localSheetId="4">#REF!</definedName>
    <definedName name="Jul_70" localSheetId="46">#REF!</definedName>
    <definedName name="Jul_70" localSheetId="47">#REF!</definedName>
    <definedName name="Jul_70" localSheetId="48">#REF!</definedName>
    <definedName name="Jul_70" localSheetId="49">#REF!</definedName>
    <definedName name="Jul_70" localSheetId="50">#REF!</definedName>
    <definedName name="Jul_70" localSheetId="51">#REF!</definedName>
    <definedName name="Jul_70" localSheetId="53">#REF!</definedName>
    <definedName name="Jul_70" localSheetId="54">#REF!</definedName>
    <definedName name="Jul_70" localSheetId="56">#REF!</definedName>
    <definedName name="Jul_70" localSheetId="57">#REF!</definedName>
    <definedName name="Jul_70" localSheetId="58">#REF!</definedName>
    <definedName name="Jul_70" localSheetId="60">#REF!</definedName>
    <definedName name="Jul_70" localSheetId="61">#REF!</definedName>
    <definedName name="Jul_70" localSheetId="62">#REF!</definedName>
    <definedName name="Jul_70" localSheetId="63">#REF!</definedName>
    <definedName name="Jul_70" localSheetId="64">#REF!</definedName>
    <definedName name="Jul_70" localSheetId="66">#REF!</definedName>
    <definedName name="Jul_70" localSheetId="67">#REF!</definedName>
    <definedName name="Jul_70" localSheetId="68">#REF!</definedName>
    <definedName name="Jul_70" localSheetId="69">#REF!</definedName>
    <definedName name="Jul_70" localSheetId="71">#REF!</definedName>
    <definedName name="Jul_70" localSheetId="72">#REF!</definedName>
    <definedName name="Jul_70" localSheetId="73">#REF!</definedName>
    <definedName name="Jul_70">#REF!</definedName>
    <definedName name="Jul_71" localSheetId="1">#REF!</definedName>
    <definedName name="Jul_71" localSheetId="11">#REF!</definedName>
    <definedName name="Jul_71" localSheetId="12">#REF!</definedName>
    <definedName name="Jul_71" localSheetId="13">#REF!</definedName>
    <definedName name="Jul_71" localSheetId="23">#REF!</definedName>
    <definedName name="Jul_71" localSheetId="24">#REF!</definedName>
    <definedName name="Jul_71" localSheetId="26">#REF!</definedName>
    <definedName name="Jul_71" localSheetId="28">#REF!</definedName>
    <definedName name="Jul_71" localSheetId="29">#REF!</definedName>
    <definedName name="Jul_71" localSheetId="31">#REF!</definedName>
    <definedName name="Jul_71" localSheetId="41">#REF!</definedName>
    <definedName name="Jul_71" localSheetId="4">#REF!</definedName>
    <definedName name="Jul_71" localSheetId="46">#REF!</definedName>
    <definedName name="Jul_71" localSheetId="47">#REF!</definedName>
    <definedName name="Jul_71" localSheetId="48">#REF!</definedName>
    <definedName name="Jul_71" localSheetId="49">#REF!</definedName>
    <definedName name="Jul_71" localSheetId="50">#REF!</definedName>
    <definedName name="Jul_71" localSheetId="51">#REF!</definedName>
    <definedName name="Jul_71" localSheetId="53">#REF!</definedName>
    <definedName name="Jul_71" localSheetId="54">#REF!</definedName>
    <definedName name="Jul_71" localSheetId="56">#REF!</definedName>
    <definedName name="Jul_71" localSheetId="57">#REF!</definedName>
    <definedName name="Jul_71" localSheetId="58">#REF!</definedName>
    <definedName name="Jul_71" localSheetId="60">#REF!</definedName>
    <definedName name="Jul_71" localSheetId="61">#REF!</definedName>
    <definedName name="Jul_71" localSheetId="62">#REF!</definedName>
    <definedName name="Jul_71" localSheetId="63">#REF!</definedName>
    <definedName name="Jul_71" localSheetId="64">#REF!</definedName>
    <definedName name="Jul_71" localSheetId="66">#REF!</definedName>
    <definedName name="Jul_71" localSheetId="67">#REF!</definedName>
    <definedName name="Jul_71" localSheetId="68">#REF!</definedName>
    <definedName name="Jul_71" localSheetId="69">#REF!</definedName>
    <definedName name="Jul_71" localSheetId="71">#REF!</definedName>
    <definedName name="Jul_71" localSheetId="72">#REF!</definedName>
    <definedName name="Jul_71" localSheetId="73">#REF!</definedName>
    <definedName name="Jul_71">#REF!</definedName>
    <definedName name="Jul_72" localSheetId="1">#REF!</definedName>
    <definedName name="Jul_72" localSheetId="11">#REF!</definedName>
    <definedName name="Jul_72" localSheetId="12">#REF!</definedName>
    <definedName name="Jul_72" localSheetId="13">#REF!</definedName>
    <definedName name="Jul_72" localSheetId="23">#REF!</definedName>
    <definedName name="Jul_72" localSheetId="24">#REF!</definedName>
    <definedName name="Jul_72" localSheetId="26">#REF!</definedName>
    <definedName name="Jul_72" localSheetId="28">#REF!</definedName>
    <definedName name="Jul_72" localSheetId="29">#REF!</definedName>
    <definedName name="Jul_72" localSheetId="31">#REF!</definedName>
    <definedName name="Jul_72" localSheetId="41">#REF!</definedName>
    <definedName name="Jul_72" localSheetId="4">#REF!</definedName>
    <definedName name="Jul_72" localSheetId="46">#REF!</definedName>
    <definedName name="Jul_72" localSheetId="47">#REF!</definedName>
    <definedName name="Jul_72" localSheetId="48">#REF!</definedName>
    <definedName name="Jul_72" localSheetId="49">#REF!</definedName>
    <definedName name="Jul_72" localSheetId="50">#REF!</definedName>
    <definedName name="Jul_72" localSheetId="51">#REF!</definedName>
    <definedName name="Jul_72" localSheetId="53">#REF!</definedName>
    <definedName name="Jul_72" localSheetId="54">#REF!</definedName>
    <definedName name="Jul_72" localSheetId="56">#REF!</definedName>
    <definedName name="Jul_72" localSheetId="57">#REF!</definedName>
    <definedName name="Jul_72" localSheetId="58">#REF!</definedName>
    <definedName name="Jul_72" localSheetId="60">#REF!</definedName>
    <definedName name="Jul_72" localSheetId="61">#REF!</definedName>
    <definedName name="Jul_72" localSheetId="62">#REF!</definedName>
    <definedName name="Jul_72" localSheetId="63">#REF!</definedName>
    <definedName name="Jul_72" localSheetId="64">#REF!</definedName>
    <definedName name="Jul_72" localSheetId="66">#REF!</definedName>
    <definedName name="Jul_72" localSheetId="67">#REF!</definedName>
    <definedName name="Jul_72" localSheetId="68">#REF!</definedName>
    <definedName name="Jul_72" localSheetId="69">#REF!</definedName>
    <definedName name="Jul_72" localSheetId="71">#REF!</definedName>
    <definedName name="Jul_72" localSheetId="72">#REF!</definedName>
    <definedName name="Jul_72" localSheetId="73">#REF!</definedName>
    <definedName name="Jul_72">#REF!</definedName>
    <definedName name="Jul_73" localSheetId="1">#REF!</definedName>
    <definedName name="Jul_73" localSheetId="11">#REF!</definedName>
    <definedName name="Jul_73" localSheetId="12">#REF!</definedName>
    <definedName name="Jul_73" localSheetId="13">#REF!</definedName>
    <definedName name="Jul_73" localSheetId="23">#REF!</definedName>
    <definedName name="Jul_73" localSheetId="24">#REF!</definedName>
    <definedName name="Jul_73" localSheetId="26">#REF!</definedName>
    <definedName name="Jul_73" localSheetId="28">#REF!</definedName>
    <definedName name="Jul_73" localSheetId="29">#REF!</definedName>
    <definedName name="Jul_73" localSheetId="31">#REF!</definedName>
    <definedName name="Jul_73" localSheetId="41">#REF!</definedName>
    <definedName name="Jul_73" localSheetId="4">#REF!</definedName>
    <definedName name="Jul_73" localSheetId="46">#REF!</definedName>
    <definedName name="Jul_73" localSheetId="47">#REF!</definedName>
    <definedName name="Jul_73" localSheetId="48">#REF!</definedName>
    <definedName name="Jul_73" localSheetId="49">#REF!</definedName>
    <definedName name="Jul_73" localSheetId="50">#REF!</definedName>
    <definedName name="Jul_73" localSheetId="51">#REF!</definedName>
    <definedName name="Jul_73" localSheetId="53">#REF!</definedName>
    <definedName name="Jul_73" localSheetId="54">#REF!</definedName>
    <definedName name="Jul_73" localSheetId="56">#REF!</definedName>
    <definedName name="Jul_73" localSheetId="57">#REF!</definedName>
    <definedName name="Jul_73" localSheetId="58">#REF!</definedName>
    <definedName name="Jul_73" localSheetId="60">#REF!</definedName>
    <definedName name="Jul_73" localSheetId="61">#REF!</definedName>
    <definedName name="Jul_73" localSheetId="62">#REF!</definedName>
    <definedName name="Jul_73" localSheetId="63">#REF!</definedName>
    <definedName name="Jul_73" localSheetId="64">#REF!</definedName>
    <definedName name="Jul_73" localSheetId="66">#REF!</definedName>
    <definedName name="Jul_73" localSheetId="67">#REF!</definedName>
    <definedName name="Jul_73" localSheetId="68">#REF!</definedName>
    <definedName name="Jul_73" localSheetId="69">#REF!</definedName>
    <definedName name="Jul_73" localSheetId="71">#REF!</definedName>
    <definedName name="Jul_73" localSheetId="72">#REF!</definedName>
    <definedName name="Jul_73" localSheetId="73">#REF!</definedName>
    <definedName name="Jul_73">#REF!</definedName>
    <definedName name="Jul_74" localSheetId="1">#REF!</definedName>
    <definedName name="Jul_74" localSheetId="11">#REF!</definedName>
    <definedName name="Jul_74" localSheetId="12">#REF!</definedName>
    <definedName name="Jul_74" localSheetId="13">#REF!</definedName>
    <definedName name="Jul_74" localSheetId="23">#REF!</definedName>
    <definedName name="Jul_74" localSheetId="24">#REF!</definedName>
    <definedName name="Jul_74" localSheetId="26">#REF!</definedName>
    <definedName name="Jul_74" localSheetId="28">#REF!</definedName>
    <definedName name="Jul_74" localSheetId="29">#REF!</definedName>
    <definedName name="Jul_74" localSheetId="31">#REF!</definedName>
    <definedName name="Jul_74" localSheetId="41">#REF!</definedName>
    <definedName name="Jul_74" localSheetId="4">#REF!</definedName>
    <definedName name="Jul_74" localSheetId="46">#REF!</definedName>
    <definedName name="Jul_74" localSheetId="47">#REF!</definedName>
    <definedName name="Jul_74" localSheetId="48">#REF!</definedName>
    <definedName name="Jul_74" localSheetId="49">#REF!</definedName>
    <definedName name="Jul_74" localSheetId="50">#REF!</definedName>
    <definedName name="Jul_74" localSheetId="51">#REF!</definedName>
    <definedName name="Jul_74" localSheetId="53">#REF!</definedName>
    <definedName name="Jul_74" localSheetId="54">#REF!</definedName>
    <definedName name="Jul_74" localSheetId="56">#REF!</definedName>
    <definedName name="Jul_74" localSheetId="57">#REF!</definedName>
    <definedName name="Jul_74" localSheetId="58">#REF!</definedName>
    <definedName name="Jul_74" localSheetId="60">#REF!</definedName>
    <definedName name="Jul_74" localSheetId="61">#REF!</definedName>
    <definedName name="Jul_74" localSheetId="62">#REF!</definedName>
    <definedName name="Jul_74" localSheetId="63">#REF!</definedName>
    <definedName name="Jul_74" localSheetId="64">#REF!</definedName>
    <definedName name="Jul_74" localSheetId="66">#REF!</definedName>
    <definedName name="Jul_74" localSheetId="67">#REF!</definedName>
    <definedName name="Jul_74" localSheetId="68">#REF!</definedName>
    <definedName name="Jul_74" localSheetId="69">#REF!</definedName>
    <definedName name="Jul_74" localSheetId="71">#REF!</definedName>
    <definedName name="Jul_74" localSheetId="72">#REF!</definedName>
    <definedName name="Jul_74" localSheetId="73">#REF!</definedName>
    <definedName name="Jul_74">#REF!</definedName>
    <definedName name="Jul_75" localSheetId="1">#REF!</definedName>
    <definedName name="Jul_75" localSheetId="11">#REF!</definedName>
    <definedName name="Jul_75" localSheetId="12">#REF!</definedName>
    <definedName name="Jul_75" localSheetId="13">#REF!</definedName>
    <definedName name="Jul_75" localSheetId="23">#REF!</definedName>
    <definedName name="Jul_75" localSheetId="24">#REF!</definedName>
    <definedName name="Jul_75" localSheetId="26">#REF!</definedName>
    <definedName name="Jul_75" localSheetId="28">#REF!</definedName>
    <definedName name="Jul_75" localSheetId="29">#REF!</definedName>
    <definedName name="Jul_75" localSheetId="31">#REF!</definedName>
    <definedName name="Jul_75" localSheetId="41">#REF!</definedName>
    <definedName name="Jul_75" localSheetId="4">#REF!</definedName>
    <definedName name="Jul_75" localSheetId="46">#REF!</definedName>
    <definedName name="Jul_75" localSheetId="47">#REF!</definedName>
    <definedName name="Jul_75" localSheetId="48">#REF!</definedName>
    <definedName name="Jul_75" localSheetId="49">#REF!</definedName>
    <definedName name="Jul_75" localSheetId="50">#REF!</definedName>
    <definedName name="Jul_75" localSheetId="51">#REF!</definedName>
    <definedName name="Jul_75" localSheetId="53">#REF!</definedName>
    <definedName name="Jul_75" localSheetId="54">#REF!</definedName>
    <definedName name="Jul_75" localSheetId="56">#REF!</definedName>
    <definedName name="Jul_75" localSheetId="57">#REF!</definedName>
    <definedName name="Jul_75" localSheetId="58">#REF!</definedName>
    <definedName name="Jul_75" localSheetId="60">#REF!</definedName>
    <definedName name="Jul_75" localSheetId="61">#REF!</definedName>
    <definedName name="Jul_75" localSheetId="62">#REF!</definedName>
    <definedName name="Jul_75" localSheetId="63">#REF!</definedName>
    <definedName name="Jul_75" localSheetId="64">#REF!</definedName>
    <definedName name="Jul_75" localSheetId="66">#REF!</definedName>
    <definedName name="Jul_75" localSheetId="67">#REF!</definedName>
    <definedName name="Jul_75" localSheetId="68">#REF!</definedName>
    <definedName name="Jul_75" localSheetId="69">#REF!</definedName>
    <definedName name="Jul_75" localSheetId="71">#REF!</definedName>
    <definedName name="Jul_75" localSheetId="72">#REF!</definedName>
    <definedName name="Jul_75" localSheetId="73">#REF!</definedName>
    <definedName name="Jul_75">#REF!</definedName>
    <definedName name="Jul_76" localSheetId="1">#REF!</definedName>
    <definedName name="Jul_76" localSheetId="11">#REF!</definedName>
    <definedName name="Jul_76" localSheetId="12">#REF!</definedName>
    <definedName name="Jul_76" localSheetId="13">#REF!</definedName>
    <definedName name="Jul_76" localSheetId="23">#REF!</definedName>
    <definedName name="Jul_76" localSheetId="24">#REF!</definedName>
    <definedName name="Jul_76" localSheetId="26">#REF!</definedName>
    <definedName name="Jul_76" localSheetId="28">#REF!</definedName>
    <definedName name="Jul_76" localSheetId="29">#REF!</definedName>
    <definedName name="Jul_76" localSheetId="31">#REF!</definedName>
    <definedName name="Jul_76" localSheetId="41">#REF!</definedName>
    <definedName name="Jul_76" localSheetId="4">#REF!</definedName>
    <definedName name="Jul_76" localSheetId="46">#REF!</definedName>
    <definedName name="Jul_76" localSheetId="47">#REF!</definedName>
    <definedName name="Jul_76" localSheetId="48">#REF!</definedName>
    <definedName name="Jul_76" localSheetId="49">#REF!</definedName>
    <definedName name="Jul_76" localSheetId="50">#REF!</definedName>
    <definedName name="Jul_76" localSheetId="51">#REF!</definedName>
    <definedName name="Jul_76" localSheetId="53">#REF!</definedName>
    <definedName name="Jul_76" localSheetId="54">#REF!</definedName>
    <definedName name="Jul_76" localSheetId="56">#REF!</definedName>
    <definedName name="Jul_76" localSheetId="57">#REF!</definedName>
    <definedName name="Jul_76" localSheetId="58">#REF!</definedName>
    <definedName name="Jul_76" localSheetId="60">#REF!</definedName>
    <definedName name="Jul_76" localSheetId="61">#REF!</definedName>
    <definedName name="Jul_76" localSheetId="62">#REF!</definedName>
    <definedName name="Jul_76" localSheetId="63">#REF!</definedName>
    <definedName name="Jul_76" localSheetId="64">#REF!</definedName>
    <definedName name="Jul_76" localSheetId="66">#REF!</definedName>
    <definedName name="Jul_76" localSheetId="67">#REF!</definedName>
    <definedName name="Jul_76" localSheetId="68">#REF!</definedName>
    <definedName name="Jul_76" localSheetId="69">#REF!</definedName>
    <definedName name="Jul_76" localSheetId="71">#REF!</definedName>
    <definedName name="Jul_76" localSheetId="72">#REF!</definedName>
    <definedName name="Jul_76" localSheetId="73">#REF!</definedName>
    <definedName name="Jul_76">#REF!</definedName>
    <definedName name="Jul_77" localSheetId="1">#REF!</definedName>
    <definedName name="Jul_77" localSheetId="11">#REF!</definedName>
    <definedName name="Jul_77" localSheetId="12">#REF!</definedName>
    <definedName name="Jul_77" localSheetId="13">#REF!</definedName>
    <definedName name="Jul_77" localSheetId="23">#REF!</definedName>
    <definedName name="Jul_77" localSheetId="24">#REF!</definedName>
    <definedName name="Jul_77" localSheetId="26">#REF!</definedName>
    <definedName name="Jul_77" localSheetId="28">#REF!</definedName>
    <definedName name="Jul_77" localSheetId="29">#REF!</definedName>
    <definedName name="Jul_77" localSheetId="31">#REF!</definedName>
    <definedName name="Jul_77" localSheetId="41">#REF!</definedName>
    <definedName name="Jul_77" localSheetId="4">#REF!</definedName>
    <definedName name="Jul_77" localSheetId="46">#REF!</definedName>
    <definedName name="Jul_77" localSheetId="47">#REF!</definedName>
    <definedName name="Jul_77" localSheetId="48">#REF!</definedName>
    <definedName name="Jul_77" localSheetId="49">#REF!</definedName>
    <definedName name="Jul_77" localSheetId="50">#REF!</definedName>
    <definedName name="Jul_77" localSheetId="51">#REF!</definedName>
    <definedName name="Jul_77" localSheetId="53">#REF!</definedName>
    <definedName name="Jul_77" localSheetId="54">#REF!</definedName>
    <definedName name="Jul_77" localSheetId="56">#REF!</definedName>
    <definedName name="Jul_77" localSheetId="57">#REF!</definedName>
    <definedName name="Jul_77" localSheetId="58">#REF!</definedName>
    <definedName name="Jul_77" localSheetId="60">#REF!</definedName>
    <definedName name="Jul_77" localSheetId="61">#REF!</definedName>
    <definedName name="Jul_77" localSheetId="62">#REF!</definedName>
    <definedName name="Jul_77" localSheetId="63">#REF!</definedName>
    <definedName name="Jul_77" localSheetId="64">#REF!</definedName>
    <definedName name="Jul_77" localSheetId="66">#REF!</definedName>
    <definedName name="Jul_77" localSheetId="67">#REF!</definedName>
    <definedName name="Jul_77" localSheetId="68">#REF!</definedName>
    <definedName name="Jul_77" localSheetId="69">#REF!</definedName>
    <definedName name="Jul_77" localSheetId="71">#REF!</definedName>
    <definedName name="Jul_77" localSheetId="72">#REF!</definedName>
    <definedName name="Jul_77" localSheetId="73">#REF!</definedName>
    <definedName name="Jul_77">#REF!</definedName>
    <definedName name="Jul_78" localSheetId="1">#REF!</definedName>
    <definedName name="Jul_78" localSheetId="11">#REF!</definedName>
    <definedName name="Jul_78" localSheetId="12">#REF!</definedName>
    <definedName name="Jul_78" localSheetId="13">#REF!</definedName>
    <definedName name="Jul_78" localSheetId="23">#REF!</definedName>
    <definedName name="Jul_78" localSheetId="24">#REF!</definedName>
    <definedName name="Jul_78" localSheetId="26">#REF!</definedName>
    <definedName name="Jul_78" localSheetId="28">#REF!</definedName>
    <definedName name="Jul_78" localSheetId="29">#REF!</definedName>
    <definedName name="Jul_78" localSheetId="31">#REF!</definedName>
    <definedName name="Jul_78" localSheetId="41">#REF!</definedName>
    <definedName name="Jul_78" localSheetId="4">#REF!</definedName>
    <definedName name="Jul_78" localSheetId="46">#REF!</definedName>
    <definedName name="Jul_78" localSheetId="47">#REF!</definedName>
    <definedName name="Jul_78" localSheetId="48">#REF!</definedName>
    <definedName name="Jul_78" localSheetId="49">#REF!</definedName>
    <definedName name="Jul_78" localSheetId="50">#REF!</definedName>
    <definedName name="Jul_78" localSheetId="51">#REF!</definedName>
    <definedName name="Jul_78" localSheetId="53">#REF!</definedName>
    <definedName name="Jul_78" localSheetId="54">#REF!</definedName>
    <definedName name="Jul_78" localSheetId="56">#REF!</definedName>
    <definedName name="Jul_78" localSheetId="57">#REF!</definedName>
    <definedName name="Jul_78" localSheetId="58">#REF!</definedName>
    <definedName name="Jul_78" localSheetId="60">#REF!</definedName>
    <definedName name="Jul_78" localSheetId="61">#REF!</definedName>
    <definedName name="Jul_78" localSheetId="62">#REF!</definedName>
    <definedName name="Jul_78" localSheetId="63">#REF!</definedName>
    <definedName name="Jul_78" localSheetId="64">#REF!</definedName>
    <definedName name="Jul_78" localSheetId="66">#REF!</definedName>
    <definedName name="Jul_78" localSheetId="67">#REF!</definedName>
    <definedName name="Jul_78" localSheetId="68">#REF!</definedName>
    <definedName name="Jul_78" localSheetId="69">#REF!</definedName>
    <definedName name="Jul_78" localSheetId="71">#REF!</definedName>
    <definedName name="Jul_78" localSheetId="72">#REF!</definedName>
    <definedName name="Jul_78" localSheetId="73">#REF!</definedName>
    <definedName name="Jul_78">#REF!</definedName>
    <definedName name="Jul_79" localSheetId="1">#REF!</definedName>
    <definedName name="Jul_79" localSheetId="11">#REF!</definedName>
    <definedName name="Jul_79" localSheetId="12">#REF!</definedName>
    <definedName name="Jul_79" localSheetId="13">#REF!</definedName>
    <definedName name="Jul_79" localSheetId="23">#REF!</definedName>
    <definedName name="Jul_79" localSheetId="24">#REF!</definedName>
    <definedName name="Jul_79" localSheetId="26">#REF!</definedName>
    <definedName name="Jul_79" localSheetId="28">#REF!</definedName>
    <definedName name="Jul_79" localSheetId="29">#REF!</definedName>
    <definedName name="Jul_79" localSheetId="31">#REF!</definedName>
    <definedName name="Jul_79" localSheetId="41">#REF!</definedName>
    <definedName name="Jul_79" localSheetId="4">#REF!</definedName>
    <definedName name="Jul_79" localSheetId="46">#REF!</definedName>
    <definedName name="Jul_79" localSheetId="47">#REF!</definedName>
    <definedName name="Jul_79" localSheetId="48">#REF!</definedName>
    <definedName name="Jul_79" localSheetId="49">#REF!</definedName>
    <definedName name="Jul_79" localSheetId="50">#REF!</definedName>
    <definedName name="Jul_79" localSheetId="51">#REF!</definedName>
    <definedName name="Jul_79" localSheetId="53">#REF!</definedName>
    <definedName name="Jul_79" localSheetId="54">#REF!</definedName>
    <definedName name="Jul_79" localSheetId="56">#REF!</definedName>
    <definedName name="Jul_79" localSheetId="57">#REF!</definedName>
    <definedName name="Jul_79" localSheetId="58">#REF!</definedName>
    <definedName name="Jul_79" localSheetId="60">#REF!</definedName>
    <definedName name="Jul_79" localSheetId="61">#REF!</definedName>
    <definedName name="Jul_79" localSheetId="62">#REF!</definedName>
    <definedName name="Jul_79" localSheetId="63">#REF!</definedName>
    <definedName name="Jul_79" localSheetId="64">#REF!</definedName>
    <definedName name="Jul_79" localSheetId="66">#REF!</definedName>
    <definedName name="Jul_79" localSheetId="67">#REF!</definedName>
    <definedName name="Jul_79" localSheetId="68">#REF!</definedName>
    <definedName name="Jul_79" localSheetId="69">#REF!</definedName>
    <definedName name="Jul_79" localSheetId="71">#REF!</definedName>
    <definedName name="Jul_79" localSheetId="72">#REF!</definedName>
    <definedName name="Jul_79" localSheetId="73">#REF!</definedName>
    <definedName name="Jul_79">#REF!</definedName>
    <definedName name="Jul_80" localSheetId="1">#REF!</definedName>
    <definedName name="Jul_80" localSheetId="11">#REF!</definedName>
    <definedName name="Jul_80" localSheetId="12">#REF!</definedName>
    <definedName name="Jul_80" localSheetId="13">#REF!</definedName>
    <definedName name="Jul_80" localSheetId="23">#REF!</definedName>
    <definedName name="Jul_80" localSheetId="24">#REF!</definedName>
    <definedName name="Jul_80" localSheetId="26">#REF!</definedName>
    <definedName name="Jul_80" localSheetId="28">#REF!</definedName>
    <definedName name="Jul_80" localSheetId="29">#REF!</definedName>
    <definedName name="Jul_80" localSheetId="31">#REF!</definedName>
    <definedName name="Jul_80" localSheetId="41">#REF!</definedName>
    <definedName name="Jul_80" localSheetId="4">#REF!</definedName>
    <definedName name="Jul_80" localSheetId="46">#REF!</definedName>
    <definedName name="Jul_80" localSheetId="47">#REF!</definedName>
    <definedName name="Jul_80" localSheetId="48">#REF!</definedName>
    <definedName name="Jul_80" localSheetId="49">#REF!</definedName>
    <definedName name="Jul_80" localSheetId="50">#REF!</definedName>
    <definedName name="Jul_80" localSheetId="51">#REF!</definedName>
    <definedName name="Jul_80" localSheetId="53">#REF!</definedName>
    <definedName name="Jul_80" localSheetId="54">#REF!</definedName>
    <definedName name="Jul_80" localSheetId="56">#REF!</definedName>
    <definedName name="Jul_80" localSheetId="57">#REF!</definedName>
    <definedName name="Jul_80" localSheetId="58">#REF!</definedName>
    <definedName name="Jul_80" localSheetId="60">#REF!</definedName>
    <definedName name="Jul_80" localSheetId="61">#REF!</definedName>
    <definedName name="Jul_80" localSheetId="62">#REF!</definedName>
    <definedName name="Jul_80" localSheetId="63">#REF!</definedName>
    <definedName name="Jul_80" localSheetId="64">#REF!</definedName>
    <definedName name="Jul_80" localSheetId="66">#REF!</definedName>
    <definedName name="Jul_80" localSheetId="67">#REF!</definedName>
    <definedName name="Jul_80" localSheetId="68">#REF!</definedName>
    <definedName name="Jul_80" localSheetId="69">#REF!</definedName>
    <definedName name="Jul_80" localSheetId="71">#REF!</definedName>
    <definedName name="Jul_80" localSheetId="72">#REF!</definedName>
    <definedName name="Jul_80" localSheetId="73">#REF!</definedName>
    <definedName name="Jul_80">#REF!</definedName>
    <definedName name="Jul_81" localSheetId="1">#REF!</definedName>
    <definedName name="Jul_81" localSheetId="11">#REF!</definedName>
    <definedName name="Jul_81" localSheetId="12">#REF!</definedName>
    <definedName name="Jul_81" localSheetId="13">#REF!</definedName>
    <definedName name="Jul_81" localSheetId="23">#REF!</definedName>
    <definedName name="Jul_81" localSheetId="24">#REF!</definedName>
    <definedName name="Jul_81" localSheetId="26">#REF!</definedName>
    <definedName name="Jul_81" localSheetId="28">#REF!</definedName>
    <definedName name="Jul_81" localSheetId="29">#REF!</definedName>
    <definedName name="Jul_81" localSheetId="31">#REF!</definedName>
    <definedName name="Jul_81" localSheetId="41">#REF!</definedName>
    <definedName name="Jul_81" localSheetId="4">#REF!</definedName>
    <definedName name="Jul_81" localSheetId="46">#REF!</definedName>
    <definedName name="Jul_81" localSheetId="47">#REF!</definedName>
    <definedName name="Jul_81" localSheetId="48">#REF!</definedName>
    <definedName name="Jul_81" localSheetId="49">#REF!</definedName>
    <definedName name="Jul_81" localSheetId="50">#REF!</definedName>
    <definedName name="Jul_81" localSheetId="51">#REF!</definedName>
    <definedName name="Jul_81" localSheetId="53">#REF!</definedName>
    <definedName name="Jul_81" localSheetId="54">#REF!</definedName>
    <definedName name="Jul_81" localSheetId="56">#REF!</definedName>
    <definedName name="Jul_81" localSheetId="57">#REF!</definedName>
    <definedName name="Jul_81" localSheetId="58">#REF!</definedName>
    <definedName name="Jul_81" localSheetId="60">#REF!</definedName>
    <definedName name="Jul_81" localSheetId="61">#REF!</definedName>
    <definedName name="Jul_81" localSheetId="62">#REF!</definedName>
    <definedName name="Jul_81" localSheetId="63">#REF!</definedName>
    <definedName name="Jul_81" localSheetId="64">#REF!</definedName>
    <definedName name="Jul_81" localSheetId="66">#REF!</definedName>
    <definedName name="Jul_81" localSheetId="67">#REF!</definedName>
    <definedName name="Jul_81" localSheetId="68">#REF!</definedName>
    <definedName name="Jul_81" localSheetId="69">#REF!</definedName>
    <definedName name="Jul_81" localSheetId="71">#REF!</definedName>
    <definedName name="Jul_81" localSheetId="72">#REF!</definedName>
    <definedName name="Jul_81" localSheetId="73">#REF!</definedName>
    <definedName name="Jul_81">#REF!</definedName>
    <definedName name="Jul_82" localSheetId="1">#REF!</definedName>
    <definedName name="Jul_82" localSheetId="11">#REF!</definedName>
    <definedName name="Jul_82" localSheetId="12">#REF!</definedName>
    <definedName name="Jul_82" localSheetId="13">#REF!</definedName>
    <definedName name="Jul_82" localSheetId="23">#REF!</definedName>
    <definedName name="Jul_82" localSheetId="24">#REF!</definedName>
    <definedName name="Jul_82" localSheetId="26">#REF!</definedName>
    <definedName name="Jul_82" localSheetId="28">#REF!</definedName>
    <definedName name="Jul_82" localSheetId="29">#REF!</definedName>
    <definedName name="Jul_82" localSheetId="31">#REF!</definedName>
    <definedName name="Jul_82" localSheetId="41">#REF!</definedName>
    <definedName name="Jul_82" localSheetId="4">#REF!</definedName>
    <definedName name="Jul_82" localSheetId="46">#REF!</definedName>
    <definedName name="Jul_82" localSheetId="47">#REF!</definedName>
    <definedName name="Jul_82" localSheetId="48">#REF!</definedName>
    <definedName name="Jul_82" localSheetId="49">#REF!</definedName>
    <definedName name="Jul_82" localSheetId="50">#REF!</definedName>
    <definedName name="Jul_82" localSheetId="51">#REF!</definedName>
    <definedName name="Jul_82" localSheetId="53">#REF!</definedName>
    <definedName name="Jul_82" localSheetId="54">#REF!</definedName>
    <definedName name="Jul_82" localSheetId="56">#REF!</definedName>
    <definedName name="Jul_82" localSheetId="57">#REF!</definedName>
    <definedName name="Jul_82" localSheetId="58">#REF!</definedName>
    <definedName name="Jul_82" localSheetId="60">#REF!</definedName>
    <definedName name="Jul_82" localSheetId="61">#REF!</definedName>
    <definedName name="Jul_82" localSheetId="62">#REF!</definedName>
    <definedName name="Jul_82" localSheetId="63">#REF!</definedName>
    <definedName name="Jul_82" localSheetId="64">#REF!</definedName>
    <definedName name="Jul_82" localSheetId="66">#REF!</definedName>
    <definedName name="Jul_82" localSheetId="67">#REF!</definedName>
    <definedName name="Jul_82" localSheetId="68">#REF!</definedName>
    <definedName name="Jul_82" localSheetId="69">#REF!</definedName>
    <definedName name="Jul_82" localSheetId="71">#REF!</definedName>
    <definedName name="Jul_82" localSheetId="72">#REF!</definedName>
    <definedName name="Jul_82" localSheetId="73">#REF!</definedName>
    <definedName name="Jul_82">#REF!</definedName>
    <definedName name="Jul_83" localSheetId="1">#REF!</definedName>
    <definedName name="Jul_83" localSheetId="11">#REF!</definedName>
    <definedName name="Jul_83" localSheetId="12">#REF!</definedName>
    <definedName name="Jul_83" localSheetId="13">#REF!</definedName>
    <definedName name="Jul_83" localSheetId="23">#REF!</definedName>
    <definedName name="Jul_83" localSheetId="24">#REF!</definedName>
    <definedName name="Jul_83" localSheetId="26">#REF!</definedName>
    <definedName name="Jul_83" localSheetId="28">#REF!</definedName>
    <definedName name="Jul_83" localSheetId="29">#REF!</definedName>
    <definedName name="Jul_83" localSheetId="31">#REF!</definedName>
    <definedName name="Jul_83" localSheetId="41">#REF!</definedName>
    <definedName name="Jul_83" localSheetId="4">#REF!</definedName>
    <definedName name="Jul_83" localSheetId="46">#REF!</definedName>
    <definedName name="Jul_83" localSheetId="47">#REF!</definedName>
    <definedName name="Jul_83" localSheetId="48">#REF!</definedName>
    <definedName name="Jul_83" localSheetId="49">#REF!</definedName>
    <definedName name="Jul_83" localSheetId="50">#REF!</definedName>
    <definedName name="Jul_83" localSheetId="51">#REF!</definedName>
    <definedName name="Jul_83" localSheetId="53">#REF!</definedName>
    <definedName name="Jul_83" localSheetId="54">#REF!</definedName>
    <definedName name="Jul_83" localSheetId="56">#REF!</definedName>
    <definedName name="Jul_83" localSheetId="57">#REF!</definedName>
    <definedName name="Jul_83" localSheetId="58">#REF!</definedName>
    <definedName name="Jul_83" localSheetId="60">#REF!</definedName>
    <definedName name="Jul_83" localSheetId="61">#REF!</definedName>
    <definedName name="Jul_83" localSheetId="62">#REF!</definedName>
    <definedName name="Jul_83" localSheetId="63">#REF!</definedName>
    <definedName name="Jul_83" localSheetId="64">#REF!</definedName>
    <definedName name="Jul_83" localSheetId="66">#REF!</definedName>
    <definedName name="Jul_83" localSheetId="67">#REF!</definedName>
    <definedName name="Jul_83" localSheetId="68">#REF!</definedName>
    <definedName name="Jul_83" localSheetId="69">#REF!</definedName>
    <definedName name="Jul_83" localSheetId="71">#REF!</definedName>
    <definedName name="Jul_83" localSheetId="72">#REF!</definedName>
    <definedName name="Jul_83" localSheetId="73">#REF!</definedName>
    <definedName name="Jul_83">#REF!</definedName>
    <definedName name="Jul_84" localSheetId="1">#REF!</definedName>
    <definedName name="Jul_84" localSheetId="11">#REF!</definedName>
    <definedName name="Jul_84" localSheetId="12">#REF!</definedName>
    <definedName name="Jul_84" localSheetId="13">#REF!</definedName>
    <definedName name="Jul_84" localSheetId="23">#REF!</definedName>
    <definedName name="Jul_84" localSheetId="24">#REF!</definedName>
    <definedName name="Jul_84" localSheetId="26">#REF!</definedName>
    <definedName name="Jul_84" localSheetId="28">#REF!</definedName>
    <definedName name="Jul_84" localSheetId="29">#REF!</definedName>
    <definedName name="Jul_84" localSheetId="31">#REF!</definedName>
    <definedName name="Jul_84" localSheetId="41">#REF!</definedName>
    <definedName name="Jul_84" localSheetId="4">#REF!</definedName>
    <definedName name="Jul_84" localSheetId="46">#REF!</definedName>
    <definedName name="Jul_84" localSheetId="47">#REF!</definedName>
    <definedName name="Jul_84" localSheetId="48">#REF!</definedName>
    <definedName name="Jul_84" localSheetId="49">#REF!</definedName>
    <definedName name="Jul_84" localSheetId="50">#REF!</definedName>
    <definedName name="Jul_84" localSheetId="51">#REF!</definedName>
    <definedName name="Jul_84" localSheetId="53">#REF!</definedName>
    <definedName name="Jul_84" localSheetId="54">#REF!</definedName>
    <definedName name="Jul_84" localSheetId="56">#REF!</definedName>
    <definedName name="Jul_84" localSheetId="57">#REF!</definedName>
    <definedName name="Jul_84" localSheetId="58">#REF!</definedName>
    <definedName name="Jul_84" localSheetId="60">#REF!</definedName>
    <definedName name="Jul_84" localSheetId="61">#REF!</definedName>
    <definedName name="Jul_84" localSheetId="62">#REF!</definedName>
    <definedName name="Jul_84" localSheetId="63">#REF!</definedName>
    <definedName name="Jul_84" localSheetId="64">#REF!</definedName>
    <definedName name="Jul_84" localSheetId="66">#REF!</definedName>
    <definedName name="Jul_84" localSheetId="67">#REF!</definedName>
    <definedName name="Jul_84" localSheetId="68">#REF!</definedName>
    <definedName name="Jul_84" localSheetId="69">#REF!</definedName>
    <definedName name="Jul_84" localSheetId="71">#REF!</definedName>
    <definedName name="Jul_84" localSheetId="72">#REF!</definedName>
    <definedName name="Jul_84" localSheetId="73">#REF!</definedName>
    <definedName name="Jul_84">#REF!</definedName>
    <definedName name="Jul_85" localSheetId="1">#REF!</definedName>
    <definedName name="Jul_85" localSheetId="11">#REF!</definedName>
    <definedName name="Jul_85" localSheetId="12">#REF!</definedName>
    <definedName name="Jul_85" localSheetId="13">#REF!</definedName>
    <definedName name="Jul_85" localSheetId="23">#REF!</definedName>
    <definedName name="Jul_85" localSheetId="24">#REF!</definedName>
    <definedName name="Jul_85" localSheetId="26">#REF!</definedName>
    <definedName name="Jul_85" localSheetId="28">#REF!</definedName>
    <definedName name="Jul_85" localSheetId="29">#REF!</definedName>
    <definedName name="Jul_85" localSheetId="31">#REF!</definedName>
    <definedName name="Jul_85" localSheetId="41">#REF!</definedName>
    <definedName name="Jul_85" localSheetId="4">#REF!</definedName>
    <definedName name="Jul_85" localSheetId="46">#REF!</definedName>
    <definedName name="Jul_85" localSheetId="47">#REF!</definedName>
    <definedName name="Jul_85" localSheetId="48">#REF!</definedName>
    <definedName name="Jul_85" localSheetId="49">#REF!</definedName>
    <definedName name="Jul_85" localSheetId="50">#REF!</definedName>
    <definedName name="Jul_85" localSheetId="51">#REF!</definedName>
    <definedName name="Jul_85" localSheetId="53">#REF!</definedName>
    <definedName name="Jul_85" localSheetId="54">#REF!</definedName>
    <definedName name="Jul_85" localSheetId="56">#REF!</definedName>
    <definedName name="Jul_85" localSheetId="57">#REF!</definedName>
    <definedName name="Jul_85" localSheetId="58">#REF!</definedName>
    <definedName name="Jul_85" localSheetId="60">#REF!</definedName>
    <definedName name="Jul_85" localSheetId="61">#REF!</definedName>
    <definedName name="Jul_85" localSheetId="62">#REF!</definedName>
    <definedName name="Jul_85" localSheetId="63">#REF!</definedName>
    <definedName name="Jul_85" localSheetId="64">#REF!</definedName>
    <definedName name="Jul_85" localSheetId="66">#REF!</definedName>
    <definedName name="Jul_85" localSheetId="67">#REF!</definedName>
    <definedName name="Jul_85" localSheetId="68">#REF!</definedName>
    <definedName name="Jul_85" localSheetId="69">#REF!</definedName>
    <definedName name="Jul_85" localSheetId="71">#REF!</definedName>
    <definedName name="Jul_85" localSheetId="72">#REF!</definedName>
    <definedName name="Jul_85" localSheetId="73">#REF!</definedName>
    <definedName name="Jul_85">#REF!</definedName>
    <definedName name="Jul_86" localSheetId="1">#REF!</definedName>
    <definedName name="Jul_86" localSheetId="11">#REF!</definedName>
    <definedName name="Jul_86" localSheetId="12">#REF!</definedName>
    <definedName name="Jul_86" localSheetId="13">#REF!</definedName>
    <definedName name="Jul_86" localSheetId="23">#REF!</definedName>
    <definedName name="Jul_86" localSheetId="24">#REF!</definedName>
    <definedName name="Jul_86" localSheetId="26">#REF!</definedName>
    <definedName name="Jul_86" localSheetId="28">#REF!</definedName>
    <definedName name="Jul_86" localSheetId="29">#REF!</definedName>
    <definedName name="Jul_86" localSheetId="31">#REF!</definedName>
    <definedName name="Jul_86" localSheetId="41">#REF!</definedName>
    <definedName name="Jul_86" localSheetId="4">#REF!</definedName>
    <definedName name="Jul_86" localSheetId="46">#REF!</definedName>
    <definedName name="Jul_86" localSheetId="47">#REF!</definedName>
    <definedName name="Jul_86" localSheetId="48">#REF!</definedName>
    <definedName name="Jul_86" localSheetId="49">#REF!</definedName>
    <definedName name="Jul_86" localSheetId="50">#REF!</definedName>
    <definedName name="Jul_86" localSheetId="51">#REF!</definedName>
    <definedName name="Jul_86" localSheetId="53">#REF!</definedName>
    <definedName name="Jul_86" localSheetId="54">#REF!</definedName>
    <definedName name="Jul_86" localSheetId="56">#REF!</definedName>
    <definedName name="Jul_86" localSheetId="57">#REF!</definedName>
    <definedName name="Jul_86" localSheetId="58">#REF!</definedName>
    <definedName name="Jul_86" localSheetId="60">#REF!</definedName>
    <definedName name="Jul_86" localSheetId="61">#REF!</definedName>
    <definedName name="Jul_86" localSheetId="62">#REF!</definedName>
    <definedName name="Jul_86" localSheetId="63">#REF!</definedName>
    <definedName name="Jul_86" localSheetId="64">#REF!</definedName>
    <definedName name="Jul_86" localSheetId="66">#REF!</definedName>
    <definedName name="Jul_86" localSheetId="67">#REF!</definedName>
    <definedName name="Jul_86" localSheetId="68">#REF!</definedName>
    <definedName name="Jul_86" localSheetId="69">#REF!</definedName>
    <definedName name="Jul_86" localSheetId="71">#REF!</definedName>
    <definedName name="Jul_86" localSheetId="72">#REF!</definedName>
    <definedName name="Jul_86" localSheetId="73">#REF!</definedName>
    <definedName name="Jul_86">#REF!</definedName>
    <definedName name="Jul_87" localSheetId="1">#REF!</definedName>
    <definedName name="Jul_87" localSheetId="11">#REF!</definedName>
    <definedName name="Jul_87" localSheetId="12">#REF!</definedName>
    <definedName name="Jul_87" localSheetId="13">#REF!</definedName>
    <definedName name="Jul_87" localSheetId="23">#REF!</definedName>
    <definedName name="Jul_87" localSheetId="24">#REF!</definedName>
    <definedName name="Jul_87" localSheetId="26">#REF!</definedName>
    <definedName name="Jul_87" localSheetId="28">#REF!</definedName>
    <definedName name="Jul_87" localSheetId="29">#REF!</definedName>
    <definedName name="Jul_87" localSheetId="31">#REF!</definedName>
    <definedName name="Jul_87" localSheetId="41">#REF!</definedName>
    <definedName name="Jul_87" localSheetId="4">#REF!</definedName>
    <definedName name="Jul_87" localSheetId="46">#REF!</definedName>
    <definedName name="Jul_87" localSheetId="47">#REF!</definedName>
    <definedName name="Jul_87" localSheetId="48">#REF!</definedName>
    <definedName name="Jul_87" localSheetId="49">#REF!</definedName>
    <definedName name="Jul_87" localSheetId="50">#REF!</definedName>
    <definedName name="Jul_87" localSheetId="51">#REF!</definedName>
    <definedName name="Jul_87" localSheetId="53">#REF!</definedName>
    <definedName name="Jul_87" localSheetId="54">#REF!</definedName>
    <definedName name="Jul_87" localSheetId="56">#REF!</definedName>
    <definedName name="Jul_87" localSheetId="57">#REF!</definedName>
    <definedName name="Jul_87" localSheetId="58">#REF!</definedName>
    <definedName name="Jul_87" localSheetId="60">#REF!</definedName>
    <definedName name="Jul_87" localSheetId="61">#REF!</definedName>
    <definedName name="Jul_87" localSheetId="62">#REF!</definedName>
    <definedName name="Jul_87" localSheetId="63">#REF!</definedName>
    <definedName name="Jul_87" localSheetId="64">#REF!</definedName>
    <definedName name="Jul_87" localSheetId="66">#REF!</definedName>
    <definedName name="Jul_87" localSheetId="67">#REF!</definedName>
    <definedName name="Jul_87" localSheetId="68">#REF!</definedName>
    <definedName name="Jul_87" localSheetId="69">#REF!</definedName>
    <definedName name="Jul_87" localSheetId="71">#REF!</definedName>
    <definedName name="Jul_87" localSheetId="72">#REF!</definedName>
    <definedName name="Jul_87" localSheetId="73">#REF!</definedName>
    <definedName name="Jul_87">#REF!</definedName>
    <definedName name="Jul_88" localSheetId="1">#REF!</definedName>
    <definedName name="Jul_88" localSheetId="11">#REF!</definedName>
    <definedName name="Jul_88" localSheetId="12">#REF!</definedName>
    <definedName name="Jul_88" localSheetId="13">#REF!</definedName>
    <definedName name="Jul_88" localSheetId="23">#REF!</definedName>
    <definedName name="Jul_88" localSheetId="24">#REF!</definedName>
    <definedName name="Jul_88" localSheetId="26">#REF!</definedName>
    <definedName name="Jul_88" localSheetId="28">#REF!</definedName>
    <definedName name="Jul_88" localSheetId="29">#REF!</definedName>
    <definedName name="Jul_88" localSheetId="31">#REF!</definedName>
    <definedName name="Jul_88" localSheetId="41">#REF!</definedName>
    <definedName name="Jul_88" localSheetId="4">#REF!</definedName>
    <definedName name="Jul_88" localSheetId="46">#REF!</definedName>
    <definedName name="Jul_88" localSheetId="47">#REF!</definedName>
    <definedName name="Jul_88" localSheetId="48">#REF!</definedName>
    <definedName name="Jul_88" localSheetId="49">#REF!</definedName>
    <definedName name="Jul_88" localSheetId="50">#REF!</definedName>
    <definedName name="Jul_88" localSheetId="51">#REF!</definedName>
    <definedName name="Jul_88" localSheetId="53">#REF!</definedName>
    <definedName name="Jul_88" localSheetId="54">#REF!</definedName>
    <definedName name="Jul_88" localSheetId="56">#REF!</definedName>
    <definedName name="Jul_88" localSheetId="57">#REF!</definedName>
    <definedName name="Jul_88" localSheetId="58">#REF!</definedName>
    <definedName name="Jul_88" localSheetId="60">#REF!</definedName>
    <definedName name="Jul_88" localSheetId="61">#REF!</definedName>
    <definedName name="Jul_88" localSheetId="62">#REF!</definedName>
    <definedName name="Jul_88" localSheetId="63">#REF!</definedName>
    <definedName name="Jul_88" localSheetId="64">#REF!</definedName>
    <definedName name="Jul_88" localSheetId="66">#REF!</definedName>
    <definedName name="Jul_88" localSheetId="67">#REF!</definedName>
    <definedName name="Jul_88" localSheetId="68">#REF!</definedName>
    <definedName name="Jul_88" localSheetId="69">#REF!</definedName>
    <definedName name="Jul_88" localSheetId="71">#REF!</definedName>
    <definedName name="Jul_88" localSheetId="72">#REF!</definedName>
    <definedName name="Jul_88" localSheetId="73">#REF!</definedName>
    <definedName name="Jul_88">#REF!</definedName>
    <definedName name="Jul_89" localSheetId="1">#REF!</definedName>
    <definedName name="Jul_89" localSheetId="11">#REF!</definedName>
    <definedName name="Jul_89" localSheetId="12">#REF!</definedName>
    <definedName name="Jul_89" localSheetId="13">#REF!</definedName>
    <definedName name="Jul_89" localSheetId="23">#REF!</definedName>
    <definedName name="Jul_89" localSheetId="24">#REF!</definedName>
    <definedName name="Jul_89" localSheetId="26">#REF!</definedName>
    <definedName name="Jul_89" localSheetId="28">#REF!</definedName>
    <definedName name="Jul_89" localSheetId="29">#REF!</definedName>
    <definedName name="Jul_89" localSheetId="31">#REF!</definedName>
    <definedName name="Jul_89" localSheetId="41">#REF!</definedName>
    <definedName name="Jul_89" localSheetId="4">#REF!</definedName>
    <definedName name="Jul_89" localSheetId="46">#REF!</definedName>
    <definedName name="Jul_89" localSheetId="47">#REF!</definedName>
    <definedName name="Jul_89" localSheetId="48">#REF!</definedName>
    <definedName name="Jul_89" localSheetId="49">#REF!</definedName>
    <definedName name="Jul_89" localSheetId="50">#REF!</definedName>
    <definedName name="Jul_89" localSheetId="51">#REF!</definedName>
    <definedName name="Jul_89" localSheetId="53">#REF!</definedName>
    <definedName name="Jul_89" localSheetId="54">#REF!</definedName>
    <definedName name="Jul_89" localSheetId="56">#REF!</definedName>
    <definedName name="Jul_89" localSheetId="57">#REF!</definedName>
    <definedName name="Jul_89" localSheetId="58">#REF!</definedName>
    <definedName name="Jul_89" localSheetId="60">#REF!</definedName>
    <definedName name="Jul_89" localSheetId="61">#REF!</definedName>
    <definedName name="Jul_89" localSheetId="62">#REF!</definedName>
    <definedName name="Jul_89" localSheetId="63">#REF!</definedName>
    <definedName name="Jul_89" localSheetId="64">#REF!</definedName>
    <definedName name="Jul_89" localSheetId="66">#REF!</definedName>
    <definedName name="Jul_89" localSheetId="67">#REF!</definedName>
    <definedName name="Jul_89" localSheetId="68">#REF!</definedName>
    <definedName name="Jul_89" localSheetId="69">#REF!</definedName>
    <definedName name="Jul_89" localSheetId="71">#REF!</definedName>
    <definedName name="Jul_89" localSheetId="72">#REF!</definedName>
    <definedName name="Jul_89" localSheetId="73">#REF!</definedName>
    <definedName name="Jul_89">#REF!</definedName>
    <definedName name="Jul_90" localSheetId="1">#REF!</definedName>
    <definedName name="Jul_90" localSheetId="11">#REF!</definedName>
    <definedName name="Jul_90" localSheetId="12">#REF!</definedName>
    <definedName name="Jul_90" localSheetId="13">#REF!</definedName>
    <definedName name="Jul_90" localSheetId="23">#REF!</definedName>
    <definedName name="Jul_90" localSheetId="24">#REF!</definedName>
    <definedName name="Jul_90" localSheetId="26">#REF!</definedName>
    <definedName name="Jul_90" localSheetId="28">#REF!</definedName>
    <definedName name="Jul_90" localSheetId="29">#REF!</definedName>
    <definedName name="Jul_90" localSheetId="31">#REF!</definedName>
    <definedName name="Jul_90" localSheetId="41">#REF!</definedName>
    <definedName name="Jul_90" localSheetId="4">#REF!</definedName>
    <definedName name="Jul_90" localSheetId="46">#REF!</definedName>
    <definedName name="Jul_90" localSheetId="47">#REF!</definedName>
    <definedName name="Jul_90" localSheetId="48">#REF!</definedName>
    <definedName name="Jul_90" localSheetId="49">#REF!</definedName>
    <definedName name="Jul_90" localSheetId="50">#REF!</definedName>
    <definedName name="Jul_90" localSheetId="51">#REF!</definedName>
    <definedName name="Jul_90" localSheetId="53">#REF!</definedName>
    <definedName name="Jul_90" localSheetId="54">#REF!</definedName>
    <definedName name="Jul_90" localSheetId="56">#REF!</definedName>
    <definedName name="Jul_90" localSheetId="57">#REF!</definedName>
    <definedName name="Jul_90" localSheetId="58">#REF!</definedName>
    <definedName name="Jul_90" localSheetId="60">#REF!</definedName>
    <definedName name="Jul_90" localSheetId="61">#REF!</definedName>
    <definedName name="Jul_90" localSheetId="62">#REF!</definedName>
    <definedName name="Jul_90" localSheetId="63">#REF!</definedName>
    <definedName name="Jul_90" localSheetId="64">#REF!</definedName>
    <definedName name="Jul_90" localSheetId="66">#REF!</definedName>
    <definedName name="Jul_90" localSheetId="67">#REF!</definedName>
    <definedName name="Jul_90" localSheetId="68">#REF!</definedName>
    <definedName name="Jul_90" localSheetId="69">#REF!</definedName>
    <definedName name="Jul_90" localSheetId="71">#REF!</definedName>
    <definedName name="Jul_90" localSheetId="72">#REF!</definedName>
    <definedName name="Jul_90" localSheetId="73">#REF!</definedName>
    <definedName name="Jul_90">#REF!</definedName>
    <definedName name="Jul_91" localSheetId="1">#REF!</definedName>
    <definedName name="Jul_91" localSheetId="11">#REF!</definedName>
    <definedName name="Jul_91" localSheetId="12">#REF!</definedName>
    <definedName name="Jul_91" localSheetId="13">#REF!</definedName>
    <definedName name="Jul_91" localSheetId="23">#REF!</definedName>
    <definedName name="Jul_91" localSheetId="24">#REF!</definedName>
    <definedName name="Jul_91" localSheetId="26">#REF!</definedName>
    <definedName name="Jul_91" localSheetId="28">#REF!</definedName>
    <definedName name="Jul_91" localSheetId="29">#REF!</definedName>
    <definedName name="Jul_91" localSheetId="31">#REF!</definedName>
    <definedName name="Jul_91" localSheetId="41">#REF!</definedName>
    <definedName name="Jul_91" localSheetId="4">#REF!</definedName>
    <definedName name="Jul_91" localSheetId="46">#REF!</definedName>
    <definedName name="Jul_91" localSheetId="47">#REF!</definedName>
    <definedName name="Jul_91" localSheetId="48">#REF!</definedName>
    <definedName name="Jul_91" localSheetId="49">#REF!</definedName>
    <definedName name="Jul_91" localSheetId="50">#REF!</definedName>
    <definedName name="Jul_91" localSheetId="51">#REF!</definedName>
    <definedName name="Jul_91" localSheetId="53">#REF!</definedName>
    <definedName name="Jul_91" localSheetId="54">#REF!</definedName>
    <definedName name="Jul_91" localSheetId="56">#REF!</definedName>
    <definedName name="Jul_91" localSheetId="57">#REF!</definedName>
    <definedName name="Jul_91" localSheetId="58">#REF!</definedName>
    <definedName name="Jul_91" localSheetId="60">#REF!</definedName>
    <definedName name="Jul_91" localSheetId="61">#REF!</definedName>
    <definedName name="Jul_91" localSheetId="62">#REF!</definedName>
    <definedName name="Jul_91" localSheetId="63">#REF!</definedName>
    <definedName name="Jul_91" localSheetId="64">#REF!</definedName>
    <definedName name="Jul_91" localSheetId="66">#REF!</definedName>
    <definedName name="Jul_91" localSheetId="67">#REF!</definedName>
    <definedName name="Jul_91" localSheetId="68">#REF!</definedName>
    <definedName name="Jul_91" localSheetId="69">#REF!</definedName>
    <definedName name="Jul_91" localSheetId="71">#REF!</definedName>
    <definedName name="Jul_91" localSheetId="72">#REF!</definedName>
    <definedName name="Jul_91" localSheetId="73">#REF!</definedName>
    <definedName name="Jul_91">#REF!</definedName>
    <definedName name="Jul_92" localSheetId="1">#REF!</definedName>
    <definedName name="Jul_92" localSheetId="11">#REF!</definedName>
    <definedName name="Jul_92" localSheetId="12">#REF!</definedName>
    <definedName name="Jul_92" localSheetId="13">#REF!</definedName>
    <definedName name="Jul_92" localSheetId="23">#REF!</definedName>
    <definedName name="Jul_92" localSheetId="24">#REF!</definedName>
    <definedName name="Jul_92" localSheetId="26">#REF!</definedName>
    <definedName name="Jul_92" localSheetId="28">#REF!</definedName>
    <definedName name="Jul_92" localSheetId="29">#REF!</definedName>
    <definedName name="Jul_92" localSheetId="31">#REF!</definedName>
    <definedName name="Jul_92" localSheetId="41">#REF!</definedName>
    <definedName name="Jul_92" localSheetId="4">#REF!</definedName>
    <definedName name="Jul_92" localSheetId="46">#REF!</definedName>
    <definedName name="Jul_92" localSheetId="47">#REF!</definedName>
    <definedName name="Jul_92" localSheetId="48">#REF!</definedName>
    <definedName name="Jul_92" localSheetId="49">#REF!</definedName>
    <definedName name="Jul_92" localSheetId="50">#REF!</definedName>
    <definedName name="Jul_92" localSheetId="51">#REF!</definedName>
    <definedName name="Jul_92" localSheetId="53">#REF!</definedName>
    <definedName name="Jul_92" localSheetId="54">#REF!</definedName>
    <definedName name="Jul_92" localSheetId="56">#REF!</definedName>
    <definedName name="Jul_92" localSheetId="57">#REF!</definedName>
    <definedName name="Jul_92" localSheetId="58">#REF!</definedName>
    <definedName name="Jul_92" localSheetId="60">#REF!</definedName>
    <definedName name="Jul_92" localSheetId="61">#REF!</definedName>
    <definedName name="Jul_92" localSheetId="62">#REF!</definedName>
    <definedName name="Jul_92" localSheetId="63">#REF!</definedName>
    <definedName name="Jul_92" localSheetId="64">#REF!</definedName>
    <definedName name="Jul_92" localSheetId="66">#REF!</definedName>
    <definedName name="Jul_92" localSheetId="67">#REF!</definedName>
    <definedName name="Jul_92" localSheetId="68">#REF!</definedName>
    <definedName name="Jul_92" localSheetId="69">#REF!</definedName>
    <definedName name="Jul_92" localSheetId="71">#REF!</definedName>
    <definedName name="Jul_92" localSheetId="72">#REF!</definedName>
    <definedName name="Jul_92" localSheetId="73">#REF!</definedName>
    <definedName name="Jul_92">#REF!</definedName>
    <definedName name="Jul_93" localSheetId="1">#REF!</definedName>
    <definedName name="Jul_93" localSheetId="11">#REF!</definedName>
    <definedName name="Jul_93" localSheetId="12">#REF!</definedName>
    <definedName name="Jul_93" localSheetId="13">#REF!</definedName>
    <definedName name="Jul_93" localSheetId="23">#REF!</definedName>
    <definedName name="Jul_93" localSheetId="24">#REF!</definedName>
    <definedName name="Jul_93" localSheetId="26">#REF!</definedName>
    <definedName name="Jul_93" localSheetId="28">#REF!</definedName>
    <definedName name="Jul_93" localSheetId="29">#REF!</definedName>
    <definedName name="Jul_93" localSheetId="31">#REF!</definedName>
    <definedName name="Jul_93" localSheetId="41">#REF!</definedName>
    <definedName name="Jul_93" localSheetId="4">#REF!</definedName>
    <definedName name="Jul_93" localSheetId="46">#REF!</definedName>
    <definedName name="Jul_93" localSheetId="47">#REF!</definedName>
    <definedName name="Jul_93" localSheetId="48">#REF!</definedName>
    <definedName name="Jul_93" localSheetId="49">#REF!</definedName>
    <definedName name="Jul_93" localSheetId="50">#REF!</definedName>
    <definedName name="Jul_93" localSheetId="51">#REF!</definedName>
    <definedName name="Jul_93" localSheetId="53">#REF!</definedName>
    <definedName name="Jul_93" localSheetId="54">#REF!</definedName>
    <definedName name="Jul_93" localSheetId="56">#REF!</definedName>
    <definedName name="Jul_93" localSheetId="57">#REF!</definedName>
    <definedName name="Jul_93" localSheetId="58">#REF!</definedName>
    <definedName name="Jul_93" localSheetId="60">#REF!</definedName>
    <definedName name="Jul_93" localSheetId="61">#REF!</definedName>
    <definedName name="Jul_93" localSheetId="62">#REF!</definedName>
    <definedName name="Jul_93" localSheetId="63">#REF!</definedName>
    <definedName name="Jul_93" localSheetId="64">#REF!</definedName>
    <definedName name="Jul_93" localSheetId="66">#REF!</definedName>
    <definedName name="Jul_93" localSheetId="67">#REF!</definedName>
    <definedName name="Jul_93" localSheetId="68">#REF!</definedName>
    <definedName name="Jul_93" localSheetId="69">#REF!</definedName>
    <definedName name="Jul_93" localSheetId="71">#REF!</definedName>
    <definedName name="Jul_93" localSheetId="72">#REF!</definedName>
    <definedName name="Jul_93" localSheetId="73">#REF!</definedName>
    <definedName name="Jul_93">#REF!</definedName>
    <definedName name="Jul_94" localSheetId="1">#REF!</definedName>
    <definedName name="Jul_94" localSheetId="11">#REF!</definedName>
    <definedName name="Jul_94" localSheetId="12">#REF!</definedName>
    <definedName name="Jul_94" localSheetId="13">#REF!</definedName>
    <definedName name="Jul_94" localSheetId="23">#REF!</definedName>
    <definedName name="Jul_94" localSheetId="24">#REF!</definedName>
    <definedName name="Jul_94" localSheetId="26">#REF!</definedName>
    <definedName name="Jul_94" localSheetId="28">#REF!</definedName>
    <definedName name="Jul_94" localSheetId="29">#REF!</definedName>
    <definedName name="Jul_94" localSheetId="31">#REF!</definedName>
    <definedName name="Jul_94" localSheetId="41">#REF!</definedName>
    <definedName name="Jul_94" localSheetId="4">#REF!</definedName>
    <definedName name="Jul_94" localSheetId="46">#REF!</definedName>
    <definedName name="Jul_94" localSheetId="47">#REF!</definedName>
    <definedName name="Jul_94" localSheetId="48">#REF!</definedName>
    <definedName name="Jul_94" localSheetId="49">#REF!</definedName>
    <definedName name="Jul_94" localSheetId="50">#REF!</definedName>
    <definedName name="Jul_94" localSheetId="51">#REF!</definedName>
    <definedName name="Jul_94" localSheetId="53">#REF!</definedName>
    <definedName name="Jul_94" localSheetId="54">#REF!</definedName>
    <definedName name="Jul_94" localSheetId="56">#REF!</definedName>
    <definedName name="Jul_94" localSheetId="57">#REF!</definedName>
    <definedName name="Jul_94" localSheetId="58">#REF!</definedName>
    <definedName name="Jul_94" localSheetId="60">#REF!</definedName>
    <definedName name="Jul_94" localSheetId="61">#REF!</definedName>
    <definedName name="Jul_94" localSheetId="62">#REF!</definedName>
    <definedName name="Jul_94" localSheetId="63">#REF!</definedName>
    <definedName name="Jul_94" localSheetId="64">#REF!</definedName>
    <definedName name="Jul_94" localSheetId="66">#REF!</definedName>
    <definedName name="Jul_94" localSheetId="67">#REF!</definedName>
    <definedName name="Jul_94" localSheetId="68">#REF!</definedName>
    <definedName name="Jul_94" localSheetId="69">#REF!</definedName>
    <definedName name="Jul_94" localSheetId="71">#REF!</definedName>
    <definedName name="Jul_94" localSheetId="72">#REF!</definedName>
    <definedName name="Jul_94" localSheetId="73">#REF!</definedName>
    <definedName name="Jul_94">#REF!</definedName>
    <definedName name="Jul_95" localSheetId="1">#REF!</definedName>
    <definedName name="Jul_95" localSheetId="11">#REF!</definedName>
    <definedName name="Jul_95" localSheetId="12">#REF!</definedName>
    <definedName name="Jul_95" localSheetId="13">#REF!</definedName>
    <definedName name="Jul_95" localSheetId="23">#REF!</definedName>
    <definedName name="Jul_95" localSheetId="24">#REF!</definedName>
    <definedName name="Jul_95" localSheetId="26">#REF!</definedName>
    <definedName name="Jul_95" localSheetId="28">#REF!</definedName>
    <definedName name="Jul_95" localSheetId="29">#REF!</definedName>
    <definedName name="Jul_95" localSheetId="31">#REF!</definedName>
    <definedName name="Jul_95" localSheetId="41">#REF!</definedName>
    <definedName name="Jul_95" localSheetId="4">#REF!</definedName>
    <definedName name="Jul_95" localSheetId="46">#REF!</definedName>
    <definedName name="Jul_95" localSheetId="47">#REF!</definedName>
    <definedName name="Jul_95" localSheetId="48">#REF!</definedName>
    <definedName name="Jul_95" localSheetId="49">#REF!</definedName>
    <definedName name="Jul_95" localSheetId="50">#REF!</definedName>
    <definedName name="Jul_95" localSheetId="51">#REF!</definedName>
    <definedName name="Jul_95" localSheetId="53">#REF!</definedName>
    <definedName name="Jul_95" localSheetId="54">#REF!</definedName>
    <definedName name="Jul_95" localSheetId="56">#REF!</definedName>
    <definedName name="Jul_95" localSheetId="57">#REF!</definedName>
    <definedName name="Jul_95" localSheetId="58">#REF!</definedName>
    <definedName name="Jul_95" localSheetId="60">#REF!</definedName>
    <definedName name="Jul_95" localSheetId="61">#REF!</definedName>
    <definedName name="Jul_95" localSheetId="62">#REF!</definedName>
    <definedName name="Jul_95" localSheetId="63">#REF!</definedName>
    <definedName name="Jul_95" localSheetId="64">#REF!</definedName>
    <definedName name="Jul_95" localSheetId="66">#REF!</definedName>
    <definedName name="Jul_95" localSheetId="67">#REF!</definedName>
    <definedName name="Jul_95" localSheetId="68">#REF!</definedName>
    <definedName name="Jul_95" localSheetId="69">#REF!</definedName>
    <definedName name="Jul_95" localSheetId="71">#REF!</definedName>
    <definedName name="Jul_95" localSheetId="72">#REF!</definedName>
    <definedName name="Jul_95" localSheetId="73">#REF!</definedName>
    <definedName name="Jul_95">#REF!</definedName>
    <definedName name="Jul_96" localSheetId="1">#REF!</definedName>
    <definedName name="Jul_96" localSheetId="11">#REF!</definedName>
    <definedName name="Jul_96" localSheetId="12">#REF!</definedName>
    <definedName name="Jul_96" localSheetId="13">#REF!</definedName>
    <definedName name="Jul_96" localSheetId="23">#REF!</definedName>
    <definedName name="Jul_96" localSheetId="24">#REF!</definedName>
    <definedName name="Jul_96" localSheetId="26">#REF!</definedName>
    <definedName name="Jul_96" localSheetId="28">#REF!</definedName>
    <definedName name="Jul_96" localSheetId="29">#REF!</definedName>
    <definedName name="Jul_96" localSheetId="31">#REF!</definedName>
    <definedName name="Jul_96" localSheetId="41">#REF!</definedName>
    <definedName name="Jul_96" localSheetId="4">#REF!</definedName>
    <definedName name="Jul_96" localSheetId="46">#REF!</definedName>
    <definedName name="Jul_96" localSheetId="47">#REF!</definedName>
    <definedName name="Jul_96" localSheetId="48">#REF!</definedName>
    <definedName name="Jul_96" localSheetId="49">#REF!</definedName>
    <definedName name="Jul_96" localSheetId="50">#REF!</definedName>
    <definedName name="Jul_96" localSheetId="51">#REF!</definedName>
    <definedName name="Jul_96" localSheetId="53">#REF!</definedName>
    <definedName name="Jul_96" localSheetId="54">#REF!</definedName>
    <definedName name="Jul_96" localSheetId="56">#REF!</definedName>
    <definedName name="Jul_96" localSheetId="57">#REF!</definedName>
    <definedName name="Jul_96" localSheetId="58">#REF!</definedName>
    <definedName name="Jul_96" localSheetId="60">#REF!</definedName>
    <definedName name="Jul_96" localSheetId="61">#REF!</definedName>
    <definedName name="Jul_96" localSheetId="62">#REF!</definedName>
    <definedName name="Jul_96" localSheetId="63">#REF!</definedName>
    <definedName name="Jul_96" localSheetId="64">#REF!</definedName>
    <definedName name="Jul_96" localSheetId="66">#REF!</definedName>
    <definedName name="Jul_96" localSheetId="67">#REF!</definedName>
    <definedName name="Jul_96" localSheetId="68">#REF!</definedName>
    <definedName name="Jul_96" localSheetId="69">#REF!</definedName>
    <definedName name="Jul_96" localSheetId="71">#REF!</definedName>
    <definedName name="Jul_96" localSheetId="72">#REF!</definedName>
    <definedName name="Jul_96" localSheetId="73">#REF!</definedName>
    <definedName name="Jul_96">#REF!</definedName>
    <definedName name="Jul_97" localSheetId="1">#REF!</definedName>
    <definedName name="Jul_97" localSheetId="11">#REF!</definedName>
    <definedName name="Jul_97" localSheetId="12">#REF!</definedName>
    <definedName name="Jul_97" localSheetId="13">#REF!</definedName>
    <definedName name="Jul_97" localSheetId="23">#REF!</definedName>
    <definedName name="Jul_97" localSheetId="24">#REF!</definedName>
    <definedName name="Jul_97" localSheetId="26">#REF!</definedName>
    <definedName name="Jul_97" localSheetId="28">#REF!</definedName>
    <definedName name="Jul_97" localSheetId="29">#REF!</definedName>
    <definedName name="Jul_97" localSheetId="31">#REF!</definedName>
    <definedName name="Jul_97" localSheetId="41">#REF!</definedName>
    <definedName name="Jul_97" localSheetId="4">#REF!</definedName>
    <definedName name="Jul_97" localSheetId="46">#REF!</definedName>
    <definedName name="Jul_97" localSheetId="47">#REF!</definedName>
    <definedName name="Jul_97" localSheetId="48">#REF!</definedName>
    <definedName name="Jul_97" localSheetId="49">#REF!</definedName>
    <definedName name="Jul_97" localSheetId="50">#REF!</definedName>
    <definedName name="Jul_97" localSheetId="51">#REF!</definedName>
    <definedName name="Jul_97" localSheetId="53">#REF!</definedName>
    <definedName name="Jul_97" localSheetId="54">#REF!</definedName>
    <definedName name="Jul_97" localSheetId="56">#REF!</definedName>
    <definedName name="Jul_97" localSheetId="57">#REF!</definedName>
    <definedName name="Jul_97" localSheetId="58">#REF!</definedName>
    <definedName name="Jul_97" localSheetId="60">#REF!</definedName>
    <definedName name="Jul_97" localSheetId="61">#REF!</definedName>
    <definedName name="Jul_97" localSheetId="62">#REF!</definedName>
    <definedName name="Jul_97" localSheetId="63">#REF!</definedName>
    <definedName name="Jul_97" localSheetId="64">#REF!</definedName>
    <definedName name="Jul_97" localSheetId="66">#REF!</definedName>
    <definedName name="Jul_97" localSheetId="67">#REF!</definedName>
    <definedName name="Jul_97" localSheetId="68">#REF!</definedName>
    <definedName name="Jul_97" localSheetId="69">#REF!</definedName>
    <definedName name="Jul_97" localSheetId="71">#REF!</definedName>
    <definedName name="Jul_97" localSheetId="72">#REF!</definedName>
    <definedName name="Jul_97" localSheetId="73">#REF!</definedName>
    <definedName name="Jul_97">#REF!</definedName>
    <definedName name="Jul_98" localSheetId="1">#REF!</definedName>
    <definedName name="Jul_98" localSheetId="11">#REF!</definedName>
    <definedName name="Jul_98" localSheetId="12">#REF!</definedName>
    <definedName name="Jul_98" localSheetId="13">#REF!</definedName>
    <definedName name="Jul_98" localSheetId="23">#REF!</definedName>
    <definedName name="Jul_98" localSheetId="24">#REF!</definedName>
    <definedName name="Jul_98" localSheetId="26">#REF!</definedName>
    <definedName name="Jul_98" localSheetId="28">#REF!</definedName>
    <definedName name="Jul_98" localSheetId="29">#REF!</definedName>
    <definedName name="Jul_98" localSheetId="31">#REF!</definedName>
    <definedName name="Jul_98" localSheetId="41">#REF!</definedName>
    <definedName name="Jul_98" localSheetId="4">#REF!</definedName>
    <definedName name="Jul_98" localSheetId="46">#REF!</definedName>
    <definedName name="Jul_98" localSheetId="47">#REF!</definedName>
    <definedName name="Jul_98" localSheetId="48">#REF!</definedName>
    <definedName name="Jul_98" localSheetId="49">#REF!</definedName>
    <definedName name="Jul_98" localSheetId="50">#REF!</definedName>
    <definedName name="Jul_98" localSheetId="51">#REF!</definedName>
    <definedName name="Jul_98" localSheetId="53">#REF!</definedName>
    <definedName name="Jul_98" localSheetId="54">#REF!</definedName>
    <definedName name="Jul_98" localSheetId="56">#REF!</definedName>
    <definedName name="Jul_98" localSheetId="57">#REF!</definedName>
    <definedName name="Jul_98" localSheetId="58">#REF!</definedName>
    <definedName name="Jul_98" localSheetId="60">#REF!</definedName>
    <definedName name="Jul_98" localSheetId="61">#REF!</definedName>
    <definedName name="Jul_98" localSheetId="62">#REF!</definedName>
    <definedName name="Jul_98" localSheetId="63">#REF!</definedName>
    <definedName name="Jul_98" localSheetId="64">#REF!</definedName>
    <definedName name="Jul_98" localSheetId="66">#REF!</definedName>
    <definedName name="Jul_98" localSheetId="67">#REF!</definedName>
    <definedName name="Jul_98" localSheetId="68">#REF!</definedName>
    <definedName name="Jul_98" localSheetId="69">#REF!</definedName>
    <definedName name="Jul_98" localSheetId="71">#REF!</definedName>
    <definedName name="Jul_98" localSheetId="72">#REF!</definedName>
    <definedName name="Jul_98" localSheetId="73">#REF!</definedName>
    <definedName name="Jul_98">#REF!</definedName>
    <definedName name="Jul_99" localSheetId="1">#REF!</definedName>
    <definedName name="Jul_99" localSheetId="11">#REF!</definedName>
    <definedName name="Jul_99" localSheetId="12">#REF!</definedName>
    <definedName name="Jul_99" localSheetId="13">#REF!</definedName>
    <definedName name="Jul_99" localSheetId="23">#REF!</definedName>
    <definedName name="Jul_99" localSheetId="24">#REF!</definedName>
    <definedName name="Jul_99" localSheetId="26">#REF!</definedName>
    <definedName name="Jul_99" localSheetId="28">#REF!</definedName>
    <definedName name="Jul_99" localSheetId="29">#REF!</definedName>
    <definedName name="Jul_99" localSheetId="31">#REF!</definedName>
    <definedName name="Jul_99" localSheetId="41">#REF!</definedName>
    <definedName name="Jul_99" localSheetId="4">#REF!</definedName>
    <definedName name="Jul_99" localSheetId="46">#REF!</definedName>
    <definedName name="Jul_99" localSheetId="47">#REF!</definedName>
    <definedName name="Jul_99" localSheetId="48">#REF!</definedName>
    <definedName name="Jul_99" localSheetId="49">#REF!</definedName>
    <definedName name="Jul_99" localSheetId="50">#REF!</definedName>
    <definedName name="Jul_99" localSheetId="51">#REF!</definedName>
    <definedName name="Jul_99" localSheetId="53">#REF!</definedName>
    <definedName name="Jul_99" localSheetId="54">#REF!</definedName>
    <definedName name="Jul_99" localSheetId="56">#REF!</definedName>
    <definedName name="Jul_99" localSheetId="57">#REF!</definedName>
    <definedName name="Jul_99" localSheetId="58">#REF!</definedName>
    <definedName name="Jul_99" localSheetId="60">#REF!</definedName>
    <definedName name="Jul_99" localSheetId="61">#REF!</definedName>
    <definedName name="Jul_99" localSheetId="62">#REF!</definedName>
    <definedName name="Jul_99" localSheetId="63">#REF!</definedName>
    <definedName name="Jul_99" localSheetId="64">#REF!</definedName>
    <definedName name="Jul_99" localSheetId="66">#REF!</definedName>
    <definedName name="Jul_99" localSheetId="67">#REF!</definedName>
    <definedName name="Jul_99" localSheetId="68">#REF!</definedName>
    <definedName name="Jul_99" localSheetId="69">#REF!</definedName>
    <definedName name="Jul_99" localSheetId="71">#REF!</definedName>
    <definedName name="Jul_99" localSheetId="72">#REF!</definedName>
    <definedName name="Jul_99" localSheetId="73">#REF!</definedName>
    <definedName name="Jul_99">#REF!</definedName>
    <definedName name="Jun_50" localSheetId="1">#REF!</definedName>
    <definedName name="Jun_50" localSheetId="11">#REF!</definedName>
    <definedName name="Jun_50" localSheetId="12">#REF!</definedName>
    <definedName name="Jun_50" localSheetId="13">#REF!</definedName>
    <definedName name="Jun_50" localSheetId="23">#REF!</definedName>
    <definedName name="Jun_50" localSheetId="24">#REF!</definedName>
    <definedName name="Jun_50" localSheetId="26">#REF!</definedName>
    <definedName name="Jun_50" localSheetId="28">#REF!</definedName>
    <definedName name="Jun_50" localSheetId="29">#REF!</definedName>
    <definedName name="Jun_50" localSheetId="31">#REF!</definedName>
    <definedName name="Jun_50" localSheetId="41">#REF!</definedName>
    <definedName name="Jun_50" localSheetId="4">#REF!</definedName>
    <definedName name="Jun_50" localSheetId="46">#REF!</definedName>
    <definedName name="Jun_50" localSheetId="47">#REF!</definedName>
    <definedName name="Jun_50" localSheetId="48">#REF!</definedName>
    <definedName name="Jun_50" localSheetId="49">#REF!</definedName>
    <definedName name="Jun_50" localSheetId="50">#REF!</definedName>
    <definedName name="Jun_50" localSheetId="51">#REF!</definedName>
    <definedName name="Jun_50" localSheetId="53">#REF!</definedName>
    <definedName name="Jun_50" localSheetId="54">#REF!</definedName>
    <definedName name="Jun_50" localSheetId="56">#REF!</definedName>
    <definedName name="Jun_50" localSheetId="57">#REF!</definedName>
    <definedName name="Jun_50" localSheetId="58">#REF!</definedName>
    <definedName name="Jun_50" localSheetId="60">#REF!</definedName>
    <definedName name="Jun_50" localSheetId="61">#REF!</definedName>
    <definedName name="Jun_50" localSheetId="62">#REF!</definedName>
    <definedName name="Jun_50" localSheetId="63">#REF!</definedName>
    <definedName name="Jun_50" localSheetId="64">#REF!</definedName>
    <definedName name="Jun_50" localSheetId="66">#REF!</definedName>
    <definedName name="Jun_50" localSheetId="67">#REF!</definedName>
    <definedName name="Jun_50" localSheetId="68">#REF!</definedName>
    <definedName name="Jun_50" localSheetId="69">#REF!</definedName>
    <definedName name="Jun_50" localSheetId="71">#REF!</definedName>
    <definedName name="Jun_50" localSheetId="72">#REF!</definedName>
    <definedName name="Jun_50" localSheetId="73">#REF!</definedName>
    <definedName name="Jun_50">#REF!</definedName>
    <definedName name="Jun_51" localSheetId="1">#REF!</definedName>
    <definedName name="Jun_51" localSheetId="11">#REF!</definedName>
    <definedName name="Jun_51" localSheetId="12">#REF!</definedName>
    <definedName name="Jun_51" localSheetId="13">#REF!</definedName>
    <definedName name="Jun_51" localSheetId="23">#REF!</definedName>
    <definedName name="Jun_51" localSheetId="24">#REF!</definedName>
    <definedName name="Jun_51" localSheetId="26">#REF!</definedName>
    <definedName name="Jun_51" localSheetId="28">#REF!</definedName>
    <definedName name="Jun_51" localSheetId="29">#REF!</definedName>
    <definedName name="Jun_51" localSheetId="31">#REF!</definedName>
    <definedName name="Jun_51" localSheetId="41">#REF!</definedName>
    <definedName name="Jun_51" localSheetId="4">#REF!</definedName>
    <definedName name="Jun_51" localSheetId="46">#REF!</definedName>
    <definedName name="Jun_51" localSheetId="47">#REF!</definedName>
    <definedName name="Jun_51" localSheetId="48">#REF!</definedName>
    <definedName name="Jun_51" localSheetId="49">#REF!</definedName>
    <definedName name="Jun_51" localSheetId="50">#REF!</definedName>
    <definedName name="Jun_51" localSheetId="51">#REF!</definedName>
    <definedName name="Jun_51" localSheetId="53">#REF!</definedName>
    <definedName name="Jun_51" localSheetId="54">#REF!</definedName>
    <definedName name="Jun_51" localSheetId="56">#REF!</definedName>
    <definedName name="Jun_51" localSheetId="57">#REF!</definedName>
    <definedName name="Jun_51" localSheetId="58">#REF!</definedName>
    <definedName name="Jun_51" localSheetId="60">#REF!</definedName>
    <definedName name="Jun_51" localSheetId="61">#REF!</definedName>
    <definedName name="Jun_51" localSheetId="62">#REF!</definedName>
    <definedName name="Jun_51" localSheetId="63">#REF!</definedName>
    <definedName name="Jun_51" localSheetId="64">#REF!</definedName>
    <definedName name="Jun_51" localSheetId="66">#REF!</definedName>
    <definedName name="Jun_51" localSheetId="67">#REF!</definedName>
    <definedName name="Jun_51" localSheetId="68">#REF!</definedName>
    <definedName name="Jun_51" localSheetId="69">#REF!</definedName>
    <definedName name="Jun_51" localSheetId="71">#REF!</definedName>
    <definedName name="Jun_51" localSheetId="72">#REF!</definedName>
    <definedName name="Jun_51" localSheetId="73">#REF!</definedName>
    <definedName name="Jun_51">#REF!</definedName>
    <definedName name="Jun_52" localSheetId="1">#REF!</definedName>
    <definedName name="Jun_52" localSheetId="11">#REF!</definedName>
    <definedName name="Jun_52" localSheetId="12">#REF!</definedName>
    <definedName name="Jun_52" localSheetId="13">#REF!</definedName>
    <definedName name="Jun_52" localSheetId="23">#REF!</definedName>
    <definedName name="Jun_52" localSheetId="24">#REF!</definedName>
    <definedName name="Jun_52" localSheetId="26">#REF!</definedName>
    <definedName name="Jun_52" localSheetId="28">#REF!</definedName>
    <definedName name="Jun_52" localSheetId="29">#REF!</definedName>
    <definedName name="Jun_52" localSheetId="31">#REF!</definedName>
    <definedName name="Jun_52" localSheetId="41">#REF!</definedName>
    <definedName name="Jun_52" localSheetId="4">#REF!</definedName>
    <definedName name="Jun_52" localSheetId="46">#REF!</definedName>
    <definedName name="Jun_52" localSheetId="47">#REF!</definedName>
    <definedName name="Jun_52" localSheetId="48">#REF!</definedName>
    <definedName name="Jun_52" localSheetId="49">#REF!</definedName>
    <definedName name="Jun_52" localSheetId="50">#REF!</definedName>
    <definedName name="Jun_52" localSheetId="51">#REF!</definedName>
    <definedName name="Jun_52" localSheetId="53">#REF!</definedName>
    <definedName name="Jun_52" localSheetId="54">#REF!</definedName>
    <definedName name="Jun_52" localSheetId="56">#REF!</definedName>
    <definedName name="Jun_52" localSheetId="57">#REF!</definedName>
    <definedName name="Jun_52" localSheetId="58">#REF!</definedName>
    <definedName name="Jun_52" localSheetId="60">#REF!</definedName>
    <definedName name="Jun_52" localSheetId="61">#REF!</definedName>
    <definedName name="Jun_52" localSheetId="62">#REF!</definedName>
    <definedName name="Jun_52" localSheetId="63">#REF!</definedName>
    <definedName name="Jun_52" localSheetId="64">#REF!</definedName>
    <definedName name="Jun_52" localSheetId="66">#REF!</definedName>
    <definedName name="Jun_52" localSheetId="67">#REF!</definedName>
    <definedName name="Jun_52" localSheetId="68">#REF!</definedName>
    <definedName name="Jun_52" localSheetId="69">#REF!</definedName>
    <definedName name="Jun_52" localSheetId="71">#REF!</definedName>
    <definedName name="Jun_52" localSheetId="72">#REF!</definedName>
    <definedName name="Jun_52" localSheetId="73">#REF!</definedName>
    <definedName name="Jun_52">#REF!</definedName>
    <definedName name="Jun_53" localSheetId="1">#REF!</definedName>
    <definedName name="Jun_53" localSheetId="11">#REF!</definedName>
    <definedName name="Jun_53" localSheetId="12">#REF!</definedName>
    <definedName name="Jun_53" localSheetId="13">#REF!</definedName>
    <definedName name="Jun_53" localSheetId="23">#REF!</definedName>
    <definedName name="Jun_53" localSheetId="24">#REF!</definedName>
    <definedName name="Jun_53" localSheetId="26">#REF!</definedName>
    <definedName name="Jun_53" localSheetId="28">#REF!</definedName>
    <definedName name="Jun_53" localSheetId="29">#REF!</definedName>
    <definedName name="Jun_53" localSheetId="31">#REF!</definedName>
    <definedName name="Jun_53" localSheetId="41">#REF!</definedName>
    <definedName name="Jun_53" localSheetId="4">#REF!</definedName>
    <definedName name="Jun_53" localSheetId="46">#REF!</definedName>
    <definedName name="Jun_53" localSheetId="47">#REF!</definedName>
    <definedName name="Jun_53" localSheetId="48">#REF!</definedName>
    <definedName name="Jun_53" localSheetId="49">#REF!</definedName>
    <definedName name="Jun_53" localSheetId="50">#REF!</definedName>
    <definedName name="Jun_53" localSheetId="51">#REF!</definedName>
    <definedName name="Jun_53" localSheetId="53">#REF!</definedName>
    <definedName name="Jun_53" localSheetId="54">#REF!</definedName>
    <definedName name="Jun_53" localSheetId="56">#REF!</definedName>
    <definedName name="Jun_53" localSheetId="57">#REF!</definedName>
    <definedName name="Jun_53" localSheetId="58">#REF!</definedName>
    <definedName name="Jun_53" localSheetId="60">#REF!</definedName>
    <definedName name="Jun_53" localSheetId="61">#REF!</definedName>
    <definedName name="Jun_53" localSheetId="62">#REF!</definedName>
    <definedName name="Jun_53" localSheetId="63">#REF!</definedName>
    <definedName name="Jun_53" localSheetId="64">#REF!</definedName>
    <definedName name="Jun_53" localSheetId="66">#REF!</definedName>
    <definedName name="Jun_53" localSheetId="67">#REF!</definedName>
    <definedName name="Jun_53" localSheetId="68">#REF!</definedName>
    <definedName name="Jun_53" localSheetId="69">#REF!</definedName>
    <definedName name="Jun_53" localSheetId="71">#REF!</definedName>
    <definedName name="Jun_53" localSheetId="72">#REF!</definedName>
    <definedName name="Jun_53" localSheetId="73">#REF!</definedName>
    <definedName name="Jun_53">#REF!</definedName>
    <definedName name="Jun_54" localSheetId="1">#REF!</definedName>
    <definedName name="Jun_54" localSheetId="11">#REF!</definedName>
    <definedName name="Jun_54" localSheetId="12">#REF!</definedName>
    <definedName name="Jun_54" localSheetId="13">#REF!</definedName>
    <definedName name="Jun_54" localSheetId="23">#REF!</definedName>
    <definedName name="Jun_54" localSheetId="24">#REF!</definedName>
    <definedName name="Jun_54" localSheetId="26">#REF!</definedName>
    <definedName name="Jun_54" localSheetId="28">#REF!</definedName>
    <definedName name="Jun_54" localSheetId="29">#REF!</definedName>
    <definedName name="Jun_54" localSheetId="31">#REF!</definedName>
    <definedName name="Jun_54" localSheetId="41">#REF!</definedName>
    <definedName name="Jun_54" localSheetId="4">#REF!</definedName>
    <definedName name="Jun_54" localSheetId="46">#REF!</definedName>
    <definedName name="Jun_54" localSheetId="47">#REF!</definedName>
    <definedName name="Jun_54" localSheetId="48">#REF!</definedName>
    <definedName name="Jun_54" localSheetId="49">#REF!</definedName>
    <definedName name="Jun_54" localSheetId="50">#REF!</definedName>
    <definedName name="Jun_54" localSheetId="51">#REF!</definedName>
    <definedName name="Jun_54" localSheetId="53">#REF!</definedName>
    <definedName name="Jun_54" localSheetId="54">#REF!</definedName>
    <definedName name="Jun_54" localSheetId="56">#REF!</definedName>
    <definedName name="Jun_54" localSheetId="57">#REF!</definedName>
    <definedName name="Jun_54" localSheetId="58">#REF!</definedName>
    <definedName name="Jun_54" localSheetId="60">#REF!</definedName>
    <definedName name="Jun_54" localSheetId="61">#REF!</definedName>
    <definedName name="Jun_54" localSheetId="62">#REF!</definedName>
    <definedName name="Jun_54" localSheetId="63">#REF!</definedName>
    <definedName name="Jun_54" localSheetId="64">#REF!</definedName>
    <definedName name="Jun_54" localSheetId="66">#REF!</definedName>
    <definedName name="Jun_54" localSheetId="67">#REF!</definedName>
    <definedName name="Jun_54" localSheetId="68">#REF!</definedName>
    <definedName name="Jun_54" localSheetId="69">#REF!</definedName>
    <definedName name="Jun_54" localSheetId="71">#REF!</definedName>
    <definedName name="Jun_54" localSheetId="72">#REF!</definedName>
    <definedName name="Jun_54" localSheetId="73">#REF!</definedName>
    <definedName name="Jun_54">#REF!</definedName>
    <definedName name="Jun_55" localSheetId="1">#REF!</definedName>
    <definedName name="Jun_55" localSheetId="11">#REF!</definedName>
    <definedName name="Jun_55" localSheetId="12">#REF!</definedName>
    <definedName name="Jun_55" localSheetId="13">#REF!</definedName>
    <definedName name="Jun_55" localSheetId="23">#REF!</definedName>
    <definedName name="Jun_55" localSheetId="24">#REF!</definedName>
    <definedName name="Jun_55" localSheetId="26">#REF!</definedName>
    <definedName name="Jun_55" localSheetId="28">#REF!</definedName>
    <definedName name="Jun_55" localSheetId="29">#REF!</definedName>
    <definedName name="Jun_55" localSheetId="31">#REF!</definedName>
    <definedName name="Jun_55" localSheetId="41">#REF!</definedName>
    <definedName name="Jun_55" localSheetId="4">#REF!</definedName>
    <definedName name="Jun_55" localSheetId="46">#REF!</definedName>
    <definedName name="Jun_55" localSheetId="47">#REF!</definedName>
    <definedName name="Jun_55" localSheetId="48">#REF!</definedName>
    <definedName name="Jun_55" localSheetId="49">#REF!</definedName>
    <definedName name="Jun_55" localSheetId="50">#REF!</definedName>
    <definedName name="Jun_55" localSheetId="51">#REF!</definedName>
    <definedName name="Jun_55" localSheetId="53">#REF!</definedName>
    <definedName name="Jun_55" localSheetId="54">#REF!</definedName>
    <definedName name="Jun_55" localSheetId="56">#REF!</definedName>
    <definedName name="Jun_55" localSheetId="57">#REF!</definedName>
    <definedName name="Jun_55" localSheetId="58">#REF!</definedName>
    <definedName name="Jun_55" localSheetId="60">#REF!</definedName>
    <definedName name="Jun_55" localSheetId="61">#REF!</definedName>
    <definedName name="Jun_55" localSheetId="62">#REF!</definedName>
    <definedName name="Jun_55" localSheetId="63">#REF!</definedName>
    <definedName name="Jun_55" localSheetId="64">#REF!</definedName>
    <definedName name="Jun_55" localSheetId="66">#REF!</definedName>
    <definedName name="Jun_55" localSheetId="67">#REF!</definedName>
    <definedName name="Jun_55" localSheetId="68">#REF!</definedName>
    <definedName name="Jun_55" localSheetId="69">#REF!</definedName>
    <definedName name="Jun_55" localSheetId="71">#REF!</definedName>
    <definedName name="Jun_55" localSheetId="72">#REF!</definedName>
    <definedName name="Jun_55" localSheetId="73">#REF!</definedName>
    <definedName name="Jun_55">#REF!</definedName>
    <definedName name="Jun_56" localSheetId="1">#REF!</definedName>
    <definedName name="Jun_56" localSheetId="11">#REF!</definedName>
    <definedName name="Jun_56" localSheetId="12">#REF!</definedName>
    <definedName name="Jun_56" localSheetId="13">#REF!</definedName>
    <definedName name="Jun_56" localSheetId="23">#REF!</definedName>
    <definedName name="Jun_56" localSheetId="24">#REF!</definedName>
    <definedName name="Jun_56" localSheetId="26">#REF!</definedName>
    <definedName name="Jun_56" localSheetId="28">#REF!</definedName>
    <definedName name="Jun_56" localSheetId="29">#REF!</definedName>
    <definedName name="Jun_56" localSheetId="31">#REF!</definedName>
    <definedName name="Jun_56" localSheetId="41">#REF!</definedName>
    <definedName name="Jun_56" localSheetId="4">#REF!</definedName>
    <definedName name="Jun_56" localSheetId="46">#REF!</definedName>
    <definedName name="Jun_56" localSheetId="47">#REF!</definedName>
    <definedName name="Jun_56" localSheetId="48">#REF!</definedName>
    <definedName name="Jun_56" localSheetId="49">#REF!</definedName>
    <definedName name="Jun_56" localSheetId="50">#REF!</definedName>
    <definedName name="Jun_56" localSheetId="51">#REF!</definedName>
    <definedName name="Jun_56" localSheetId="53">#REF!</definedName>
    <definedName name="Jun_56" localSheetId="54">#REF!</definedName>
    <definedName name="Jun_56" localSheetId="56">#REF!</definedName>
    <definedName name="Jun_56" localSheetId="57">#REF!</definedName>
    <definedName name="Jun_56" localSheetId="58">#REF!</definedName>
    <definedName name="Jun_56" localSheetId="60">#REF!</definedName>
    <definedName name="Jun_56" localSheetId="61">#REF!</definedName>
    <definedName name="Jun_56" localSheetId="62">#REF!</definedName>
    <definedName name="Jun_56" localSheetId="63">#REF!</definedName>
    <definedName name="Jun_56" localSheetId="64">#REF!</definedName>
    <definedName name="Jun_56" localSheetId="66">#REF!</definedName>
    <definedName name="Jun_56" localSheetId="67">#REF!</definedName>
    <definedName name="Jun_56" localSheetId="68">#REF!</definedName>
    <definedName name="Jun_56" localSheetId="69">#REF!</definedName>
    <definedName name="Jun_56" localSheetId="71">#REF!</definedName>
    <definedName name="Jun_56" localSheetId="72">#REF!</definedName>
    <definedName name="Jun_56" localSheetId="73">#REF!</definedName>
    <definedName name="Jun_56">#REF!</definedName>
    <definedName name="Jun_57" localSheetId="1">#REF!</definedName>
    <definedName name="Jun_57" localSheetId="11">#REF!</definedName>
    <definedName name="Jun_57" localSheetId="12">#REF!</definedName>
    <definedName name="Jun_57" localSheetId="13">#REF!</definedName>
    <definedName name="Jun_57" localSheetId="23">#REF!</definedName>
    <definedName name="Jun_57" localSheetId="24">#REF!</definedName>
    <definedName name="Jun_57" localSheetId="26">#REF!</definedName>
    <definedName name="Jun_57" localSheetId="28">#REF!</definedName>
    <definedName name="Jun_57" localSheetId="29">#REF!</definedName>
    <definedName name="Jun_57" localSheetId="31">#REF!</definedName>
    <definedName name="Jun_57" localSheetId="41">#REF!</definedName>
    <definedName name="Jun_57" localSheetId="4">#REF!</definedName>
    <definedName name="Jun_57" localSheetId="46">#REF!</definedName>
    <definedName name="Jun_57" localSheetId="47">#REF!</definedName>
    <definedName name="Jun_57" localSheetId="48">#REF!</definedName>
    <definedName name="Jun_57" localSheetId="49">#REF!</definedName>
    <definedName name="Jun_57" localSheetId="50">#REF!</definedName>
    <definedName name="Jun_57" localSheetId="51">#REF!</definedName>
    <definedName name="Jun_57" localSheetId="53">#REF!</definedName>
    <definedName name="Jun_57" localSheetId="54">#REF!</definedName>
    <definedName name="Jun_57" localSheetId="56">#REF!</definedName>
    <definedName name="Jun_57" localSheetId="57">#REF!</definedName>
    <definedName name="Jun_57" localSheetId="58">#REF!</definedName>
    <definedName name="Jun_57" localSheetId="60">#REF!</definedName>
    <definedName name="Jun_57" localSheetId="61">#REF!</definedName>
    <definedName name="Jun_57" localSheetId="62">#REF!</definedName>
    <definedName name="Jun_57" localSheetId="63">#REF!</definedName>
    <definedName name="Jun_57" localSheetId="64">#REF!</definedName>
    <definedName name="Jun_57" localSheetId="66">#REF!</definedName>
    <definedName name="Jun_57" localSheetId="67">#REF!</definedName>
    <definedName name="Jun_57" localSheetId="68">#REF!</definedName>
    <definedName name="Jun_57" localSheetId="69">#REF!</definedName>
    <definedName name="Jun_57" localSheetId="71">#REF!</definedName>
    <definedName name="Jun_57" localSheetId="72">#REF!</definedName>
    <definedName name="Jun_57" localSheetId="73">#REF!</definedName>
    <definedName name="Jun_57">#REF!</definedName>
    <definedName name="Jun_58" localSheetId="1">#REF!</definedName>
    <definedName name="Jun_58" localSheetId="11">#REF!</definedName>
    <definedName name="Jun_58" localSheetId="12">#REF!</definedName>
    <definedName name="Jun_58" localSheetId="13">#REF!</definedName>
    <definedName name="Jun_58" localSheetId="23">#REF!</definedName>
    <definedName name="Jun_58" localSheetId="24">#REF!</definedName>
    <definedName name="Jun_58" localSheetId="26">#REF!</definedName>
    <definedName name="Jun_58" localSheetId="28">#REF!</definedName>
    <definedName name="Jun_58" localSheetId="29">#REF!</definedName>
    <definedName name="Jun_58" localSheetId="31">#REF!</definedName>
    <definedName name="Jun_58" localSheetId="41">#REF!</definedName>
    <definedName name="Jun_58" localSheetId="4">#REF!</definedName>
    <definedName name="Jun_58" localSheetId="46">#REF!</definedName>
    <definedName name="Jun_58" localSheetId="47">#REF!</definedName>
    <definedName name="Jun_58" localSheetId="48">#REF!</definedName>
    <definedName name="Jun_58" localSheetId="49">#REF!</definedName>
    <definedName name="Jun_58" localSheetId="50">#REF!</definedName>
    <definedName name="Jun_58" localSheetId="51">#REF!</definedName>
    <definedName name="Jun_58" localSheetId="53">#REF!</definedName>
    <definedName name="Jun_58" localSheetId="54">#REF!</definedName>
    <definedName name="Jun_58" localSheetId="56">#REF!</definedName>
    <definedName name="Jun_58" localSheetId="57">#REF!</definedName>
    <definedName name="Jun_58" localSheetId="58">#REF!</definedName>
    <definedName name="Jun_58" localSheetId="60">#REF!</definedName>
    <definedName name="Jun_58" localSheetId="61">#REF!</definedName>
    <definedName name="Jun_58" localSheetId="62">#REF!</definedName>
    <definedName name="Jun_58" localSheetId="63">#REF!</definedName>
    <definedName name="Jun_58" localSheetId="64">#REF!</definedName>
    <definedName name="Jun_58" localSheetId="66">#REF!</definedName>
    <definedName name="Jun_58" localSheetId="67">#REF!</definedName>
    <definedName name="Jun_58" localSheetId="68">#REF!</definedName>
    <definedName name="Jun_58" localSheetId="69">#REF!</definedName>
    <definedName name="Jun_58" localSheetId="71">#REF!</definedName>
    <definedName name="Jun_58" localSheetId="72">#REF!</definedName>
    <definedName name="Jun_58" localSheetId="73">#REF!</definedName>
    <definedName name="Jun_58">#REF!</definedName>
    <definedName name="Jun_59" localSheetId="1">#REF!</definedName>
    <definedName name="Jun_59" localSheetId="11">#REF!</definedName>
    <definedName name="Jun_59" localSheetId="12">#REF!</definedName>
    <definedName name="Jun_59" localSheetId="13">#REF!</definedName>
    <definedName name="Jun_59" localSheetId="23">#REF!</definedName>
    <definedName name="Jun_59" localSheetId="24">#REF!</definedName>
    <definedName name="Jun_59" localSheetId="26">#REF!</definedName>
    <definedName name="Jun_59" localSheetId="28">#REF!</definedName>
    <definedName name="Jun_59" localSheetId="29">#REF!</definedName>
    <definedName name="Jun_59" localSheetId="31">#REF!</definedName>
    <definedName name="Jun_59" localSheetId="41">#REF!</definedName>
    <definedName name="Jun_59" localSheetId="4">#REF!</definedName>
    <definedName name="Jun_59" localSheetId="46">#REF!</definedName>
    <definedName name="Jun_59" localSheetId="47">#REF!</definedName>
    <definedName name="Jun_59" localSheetId="48">#REF!</definedName>
    <definedName name="Jun_59" localSheetId="49">#REF!</definedName>
    <definedName name="Jun_59" localSheetId="50">#REF!</definedName>
    <definedName name="Jun_59" localSheetId="51">#REF!</definedName>
    <definedName name="Jun_59" localSheetId="53">#REF!</definedName>
    <definedName name="Jun_59" localSheetId="54">#REF!</definedName>
    <definedName name="Jun_59" localSheetId="56">#REF!</definedName>
    <definedName name="Jun_59" localSheetId="57">#REF!</definedName>
    <definedName name="Jun_59" localSheetId="58">#REF!</definedName>
    <definedName name="Jun_59" localSheetId="60">#REF!</definedName>
    <definedName name="Jun_59" localSheetId="61">#REF!</definedName>
    <definedName name="Jun_59" localSheetId="62">#REF!</definedName>
    <definedName name="Jun_59" localSheetId="63">#REF!</definedName>
    <definedName name="Jun_59" localSheetId="64">#REF!</definedName>
    <definedName name="Jun_59" localSheetId="66">#REF!</definedName>
    <definedName name="Jun_59" localSheetId="67">#REF!</definedName>
    <definedName name="Jun_59" localSheetId="68">#REF!</definedName>
    <definedName name="Jun_59" localSheetId="69">#REF!</definedName>
    <definedName name="Jun_59" localSheetId="71">#REF!</definedName>
    <definedName name="Jun_59" localSheetId="72">#REF!</definedName>
    <definedName name="Jun_59" localSheetId="73">#REF!</definedName>
    <definedName name="Jun_59">#REF!</definedName>
    <definedName name="Jun_60" localSheetId="1">#REF!</definedName>
    <definedName name="Jun_60" localSheetId="11">#REF!</definedName>
    <definedName name="Jun_60" localSheetId="12">#REF!</definedName>
    <definedName name="Jun_60" localSheetId="13">#REF!</definedName>
    <definedName name="Jun_60" localSheetId="23">#REF!</definedName>
    <definedName name="Jun_60" localSheetId="24">#REF!</definedName>
    <definedName name="Jun_60" localSheetId="26">#REF!</definedName>
    <definedName name="Jun_60" localSheetId="28">#REF!</definedName>
    <definedName name="Jun_60" localSheetId="29">#REF!</definedName>
    <definedName name="Jun_60" localSheetId="31">#REF!</definedName>
    <definedName name="Jun_60" localSheetId="41">#REF!</definedName>
    <definedName name="Jun_60" localSheetId="4">#REF!</definedName>
    <definedName name="Jun_60" localSheetId="46">#REF!</definedName>
    <definedName name="Jun_60" localSheetId="47">#REF!</definedName>
    <definedName name="Jun_60" localSheetId="48">#REF!</definedName>
    <definedName name="Jun_60" localSheetId="49">#REF!</definedName>
    <definedName name="Jun_60" localSheetId="50">#REF!</definedName>
    <definedName name="Jun_60" localSheetId="51">#REF!</definedName>
    <definedName name="Jun_60" localSheetId="53">#REF!</definedName>
    <definedName name="Jun_60" localSheetId="54">#REF!</definedName>
    <definedName name="Jun_60" localSheetId="56">#REF!</definedName>
    <definedName name="Jun_60" localSheetId="57">#REF!</definedName>
    <definedName name="Jun_60" localSheetId="58">#REF!</definedName>
    <definedName name="Jun_60" localSheetId="60">#REF!</definedName>
    <definedName name="Jun_60" localSheetId="61">#REF!</definedName>
    <definedName name="Jun_60" localSheetId="62">#REF!</definedName>
    <definedName name="Jun_60" localSheetId="63">#REF!</definedName>
    <definedName name="Jun_60" localSheetId="64">#REF!</definedName>
    <definedName name="Jun_60" localSheetId="66">#REF!</definedName>
    <definedName name="Jun_60" localSheetId="67">#REF!</definedName>
    <definedName name="Jun_60" localSheetId="68">#REF!</definedName>
    <definedName name="Jun_60" localSheetId="69">#REF!</definedName>
    <definedName name="Jun_60" localSheetId="71">#REF!</definedName>
    <definedName name="Jun_60" localSheetId="72">#REF!</definedName>
    <definedName name="Jun_60" localSheetId="73">#REF!</definedName>
    <definedName name="Jun_60">#REF!</definedName>
    <definedName name="Jun_61" localSheetId="1">#REF!</definedName>
    <definedName name="Jun_61" localSheetId="11">#REF!</definedName>
    <definedName name="Jun_61" localSheetId="12">#REF!</definedName>
    <definedName name="Jun_61" localSheetId="13">#REF!</definedName>
    <definedName name="Jun_61" localSheetId="23">#REF!</definedName>
    <definedName name="Jun_61" localSheetId="24">#REF!</definedName>
    <definedName name="Jun_61" localSheetId="26">#REF!</definedName>
    <definedName name="Jun_61" localSheetId="28">#REF!</definedName>
    <definedName name="Jun_61" localSheetId="29">#REF!</definedName>
    <definedName name="Jun_61" localSheetId="31">#REF!</definedName>
    <definedName name="Jun_61" localSheetId="41">#REF!</definedName>
    <definedName name="Jun_61" localSheetId="4">#REF!</definedName>
    <definedName name="Jun_61" localSheetId="46">#REF!</definedName>
    <definedName name="Jun_61" localSheetId="47">#REF!</definedName>
    <definedName name="Jun_61" localSheetId="48">#REF!</definedName>
    <definedName name="Jun_61" localSheetId="49">#REF!</definedName>
    <definedName name="Jun_61" localSheetId="50">#REF!</definedName>
    <definedName name="Jun_61" localSheetId="51">#REF!</definedName>
    <definedName name="Jun_61" localSheetId="53">#REF!</definedName>
    <definedName name="Jun_61" localSheetId="54">#REF!</definedName>
    <definedName name="Jun_61" localSheetId="56">#REF!</definedName>
    <definedName name="Jun_61" localSheetId="57">#REF!</definedName>
    <definedName name="Jun_61" localSheetId="58">#REF!</definedName>
    <definedName name="Jun_61" localSheetId="60">#REF!</definedName>
    <definedName name="Jun_61" localSheetId="61">#REF!</definedName>
    <definedName name="Jun_61" localSheetId="62">#REF!</definedName>
    <definedName name="Jun_61" localSheetId="63">#REF!</definedName>
    <definedName name="Jun_61" localSheetId="64">#REF!</definedName>
    <definedName name="Jun_61" localSheetId="66">#REF!</definedName>
    <definedName name="Jun_61" localSheetId="67">#REF!</definedName>
    <definedName name="Jun_61" localSheetId="68">#REF!</definedName>
    <definedName name="Jun_61" localSheetId="69">#REF!</definedName>
    <definedName name="Jun_61" localSheetId="71">#REF!</definedName>
    <definedName name="Jun_61" localSheetId="72">#REF!</definedName>
    <definedName name="Jun_61" localSheetId="73">#REF!</definedName>
    <definedName name="Jun_61">#REF!</definedName>
    <definedName name="Jun_62" localSheetId="1">#REF!</definedName>
    <definedName name="Jun_62" localSheetId="11">#REF!</definedName>
    <definedName name="Jun_62" localSheetId="12">#REF!</definedName>
    <definedName name="Jun_62" localSheetId="13">#REF!</definedName>
    <definedName name="Jun_62" localSheetId="23">#REF!</definedName>
    <definedName name="Jun_62" localSheetId="24">#REF!</definedName>
    <definedName name="Jun_62" localSheetId="26">#REF!</definedName>
    <definedName name="Jun_62" localSheetId="28">#REF!</definedName>
    <definedName name="Jun_62" localSheetId="29">#REF!</definedName>
    <definedName name="Jun_62" localSheetId="31">#REF!</definedName>
    <definedName name="Jun_62" localSheetId="41">#REF!</definedName>
    <definedName name="Jun_62" localSheetId="4">#REF!</definedName>
    <definedName name="Jun_62" localSheetId="46">#REF!</definedName>
    <definedName name="Jun_62" localSheetId="47">#REF!</definedName>
    <definedName name="Jun_62" localSheetId="48">#REF!</definedName>
    <definedName name="Jun_62" localSheetId="49">#REF!</definedName>
    <definedName name="Jun_62" localSheetId="50">#REF!</definedName>
    <definedName name="Jun_62" localSheetId="51">#REF!</definedName>
    <definedName name="Jun_62" localSheetId="53">#REF!</definedName>
    <definedName name="Jun_62" localSheetId="54">#REF!</definedName>
    <definedName name="Jun_62" localSheetId="56">#REF!</definedName>
    <definedName name="Jun_62" localSheetId="57">#REF!</definedName>
    <definedName name="Jun_62" localSheetId="58">#REF!</definedName>
    <definedName name="Jun_62" localSheetId="60">#REF!</definedName>
    <definedName name="Jun_62" localSheetId="61">#REF!</definedName>
    <definedName name="Jun_62" localSheetId="62">#REF!</definedName>
    <definedName name="Jun_62" localSheetId="63">#REF!</definedName>
    <definedName name="Jun_62" localSheetId="64">#REF!</definedName>
    <definedName name="Jun_62" localSheetId="66">#REF!</definedName>
    <definedName name="Jun_62" localSheetId="67">#REF!</definedName>
    <definedName name="Jun_62" localSheetId="68">#REF!</definedName>
    <definedName name="Jun_62" localSheetId="69">#REF!</definedName>
    <definedName name="Jun_62" localSheetId="71">#REF!</definedName>
    <definedName name="Jun_62" localSheetId="72">#REF!</definedName>
    <definedName name="Jun_62" localSheetId="73">#REF!</definedName>
    <definedName name="Jun_62">#REF!</definedName>
    <definedName name="Jun_63" localSheetId="1">#REF!</definedName>
    <definedName name="Jun_63" localSheetId="11">#REF!</definedName>
    <definedName name="Jun_63" localSheetId="12">#REF!</definedName>
    <definedName name="Jun_63" localSheetId="13">#REF!</definedName>
    <definedName name="Jun_63" localSheetId="23">#REF!</definedName>
    <definedName name="Jun_63" localSheetId="24">#REF!</definedName>
    <definedName name="Jun_63" localSheetId="26">#REF!</definedName>
    <definedName name="Jun_63" localSheetId="28">#REF!</definedName>
    <definedName name="Jun_63" localSheetId="29">#REF!</definedName>
    <definedName name="Jun_63" localSheetId="31">#REF!</definedName>
    <definedName name="Jun_63" localSheetId="41">#REF!</definedName>
    <definedName name="Jun_63" localSheetId="4">#REF!</definedName>
    <definedName name="Jun_63" localSheetId="46">#REF!</definedName>
    <definedName name="Jun_63" localSheetId="47">#REF!</definedName>
    <definedName name="Jun_63" localSheetId="48">#REF!</definedName>
    <definedName name="Jun_63" localSheetId="49">#REF!</definedName>
    <definedName name="Jun_63" localSheetId="50">#REF!</definedName>
    <definedName name="Jun_63" localSheetId="51">#REF!</definedName>
    <definedName name="Jun_63" localSheetId="53">#REF!</definedName>
    <definedName name="Jun_63" localSheetId="54">#REF!</definedName>
    <definedName name="Jun_63" localSheetId="56">#REF!</definedName>
    <definedName name="Jun_63" localSheetId="57">#REF!</definedName>
    <definedName name="Jun_63" localSheetId="58">#REF!</definedName>
    <definedName name="Jun_63" localSheetId="60">#REF!</definedName>
    <definedName name="Jun_63" localSheetId="61">#REF!</definedName>
    <definedName name="Jun_63" localSheetId="62">#REF!</definedName>
    <definedName name="Jun_63" localSheetId="63">#REF!</definedName>
    <definedName name="Jun_63" localSheetId="64">#REF!</definedName>
    <definedName name="Jun_63" localSheetId="66">#REF!</definedName>
    <definedName name="Jun_63" localSheetId="67">#REF!</definedName>
    <definedName name="Jun_63" localSheetId="68">#REF!</definedName>
    <definedName name="Jun_63" localSheetId="69">#REF!</definedName>
    <definedName name="Jun_63" localSheetId="71">#REF!</definedName>
    <definedName name="Jun_63" localSheetId="72">#REF!</definedName>
    <definedName name="Jun_63" localSheetId="73">#REF!</definedName>
    <definedName name="Jun_63">#REF!</definedName>
    <definedName name="Jun_64" localSheetId="1">#REF!</definedName>
    <definedName name="Jun_64" localSheetId="11">#REF!</definedName>
    <definedName name="Jun_64" localSheetId="12">#REF!</definedName>
    <definedName name="Jun_64" localSheetId="13">#REF!</definedName>
    <definedName name="Jun_64" localSheetId="23">#REF!</definedName>
    <definedName name="Jun_64" localSheetId="24">#REF!</definedName>
    <definedName name="Jun_64" localSheetId="26">#REF!</definedName>
    <definedName name="Jun_64" localSheetId="28">#REF!</definedName>
    <definedName name="Jun_64" localSheetId="29">#REF!</definedName>
    <definedName name="Jun_64" localSheetId="31">#REF!</definedName>
    <definedName name="Jun_64" localSheetId="41">#REF!</definedName>
    <definedName name="Jun_64" localSheetId="4">#REF!</definedName>
    <definedName name="Jun_64" localSheetId="46">#REF!</definedName>
    <definedName name="Jun_64" localSheetId="47">#REF!</definedName>
    <definedName name="Jun_64" localSheetId="48">#REF!</definedName>
    <definedName name="Jun_64" localSheetId="49">#REF!</definedName>
    <definedName name="Jun_64" localSheetId="50">#REF!</definedName>
    <definedName name="Jun_64" localSheetId="51">#REF!</definedName>
    <definedName name="Jun_64" localSheetId="53">#REF!</definedName>
    <definedName name="Jun_64" localSheetId="54">#REF!</definedName>
    <definedName name="Jun_64" localSheetId="56">#REF!</definedName>
    <definedName name="Jun_64" localSheetId="57">#REF!</definedName>
    <definedName name="Jun_64" localSheetId="58">#REF!</definedName>
    <definedName name="Jun_64" localSheetId="60">#REF!</definedName>
    <definedName name="Jun_64" localSheetId="61">#REF!</definedName>
    <definedName name="Jun_64" localSheetId="62">#REF!</definedName>
    <definedName name="Jun_64" localSheetId="63">#REF!</definedName>
    <definedName name="Jun_64" localSheetId="64">#REF!</definedName>
    <definedName name="Jun_64" localSheetId="66">#REF!</definedName>
    <definedName name="Jun_64" localSheetId="67">#REF!</definedName>
    <definedName name="Jun_64" localSheetId="68">#REF!</definedName>
    <definedName name="Jun_64" localSheetId="69">#REF!</definedName>
    <definedName name="Jun_64" localSheetId="71">#REF!</definedName>
    <definedName name="Jun_64" localSheetId="72">#REF!</definedName>
    <definedName name="Jun_64" localSheetId="73">#REF!</definedName>
    <definedName name="Jun_64">#REF!</definedName>
    <definedName name="Jun_65" localSheetId="1">#REF!</definedName>
    <definedName name="Jun_65" localSheetId="11">#REF!</definedName>
    <definedName name="Jun_65" localSheetId="12">#REF!</definedName>
    <definedName name="Jun_65" localSheetId="13">#REF!</definedName>
    <definedName name="Jun_65" localSheetId="23">#REF!</definedName>
    <definedName name="Jun_65" localSheetId="24">#REF!</definedName>
    <definedName name="Jun_65" localSheetId="26">#REF!</definedName>
    <definedName name="Jun_65" localSheetId="28">#REF!</definedName>
    <definedName name="Jun_65" localSheetId="29">#REF!</definedName>
    <definedName name="Jun_65" localSheetId="31">#REF!</definedName>
    <definedName name="Jun_65" localSheetId="41">#REF!</definedName>
    <definedName name="Jun_65" localSheetId="4">#REF!</definedName>
    <definedName name="Jun_65" localSheetId="46">#REF!</definedName>
    <definedName name="Jun_65" localSheetId="47">#REF!</definedName>
    <definedName name="Jun_65" localSheetId="48">#REF!</definedName>
    <definedName name="Jun_65" localSheetId="49">#REF!</definedName>
    <definedName name="Jun_65" localSheetId="50">#REF!</definedName>
    <definedName name="Jun_65" localSheetId="51">#REF!</definedName>
    <definedName name="Jun_65" localSheetId="53">#REF!</definedName>
    <definedName name="Jun_65" localSheetId="54">#REF!</definedName>
    <definedName name="Jun_65" localSheetId="56">#REF!</definedName>
    <definedName name="Jun_65" localSheetId="57">#REF!</definedName>
    <definedName name="Jun_65" localSheetId="58">#REF!</definedName>
    <definedName name="Jun_65" localSheetId="60">#REF!</definedName>
    <definedName name="Jun_65" localSheetId="61">#REF!</definedName>
    <definedName name="Jun_65" localSheetId="62">#REF!</definedName>
    <definedName name="Jun_65" localSheetId="63">#REF!</definedName>
    <definedName name="Jun_65" localSheetId="64">#REF!</definedName>
    <definedName name="Jun_65" localSheetId="66">#REF!</definedName>
    <definedName name="Jun_65" localSheetId="67">#REF!</definedName>
    <definedName name="Jun_65" localSheetId="68">#REF!</definedName>
    <definedName name="Jun_65" localSheetId="69">#REF!</definedName>
    <definedName name="Jun_65" localSheetId="71">#REF!</definedName>
    <definedName name="Jun_65" localSheetId="72">#REF!</definedName>
    <definedName name="Jun_65" localSheetId="73">#REF!</definedName>
    <definedName name="Jun_65">#REF!</definedName>
    <definedName name="Jun_66" localSheetId="1">#REF!</definedName>
    <definedName name="Jun_66" localSheetId="11">#REF!</definedName>
    <definedName name="Jun_66" localSheetId="12">#REF!</definedName>
    <definedName name="Jun_66" localSheetId="13">#REF!</definedName>
    <definedName name="Jun_66" localSheetId="23">#REF!</definedName>
    <definedName name="Jun_66" localSheetId="24">#REF!</definedName>
    <definedName name="Jun_66" localSheetId="26">#REF!</definedName>
    <definedName name="Jun_66" localSheetId="28">#REF!</definedName>
    <definedName name="Jun_66" localSheetId="29">#REF!</definedName>
    <definedName name="Jun_66" localSheetId="31">#REF!</definedName>
    <definedName name="Jun_66" localSheetId="41">#REF!</definedName>
    <definedName name="Jun_66" localSheetId="4">#REF!</definedName>
    <definedName name="Jun_66" localSheetId="46">#REF!</definedName>
    <definedName name="Jun_66" localSheetId="47">#REF!</definedName>
    <definedName name="Jun_66" localSheetId="48">#REF!</definedName>
    <definedName name="Jun_66" localSheetId="49">#REF!</definedName>
    <definedName name="Jun_66" localSheetId="50">#REF!</definedName>
    <definedName name="Jun_66" localSheetId="51">#REF!</definedName>
    <definedName name="Jun_66" localSheetId="53">#REF!</definedName>
    <definedName name="Jun_66" localSheetId="54">#REF!</definedName>
    <definedName name="Jun_66" localSheetId="56">#REF!</definedName>
    <definedName name="Jun_66" localSheetId="57">#REF!</definedName>
    <definedName name="Jun_66" localSheetId="58">#REF!</definedName>
    <definedName name="Jun_66" localSheetId="60">#REF!</definedName>
    <definedName name="Jun_66" localSheetId="61">#REF!</definedName>
    <definedName name="Jun_66" localSheetId="62">#REF!</definedName>
    <definedName name="Jun_66" localSheetId="63">#REF!</definedName>
    <definedName name="Jun_66" localSheetId="64">#REF!</definedName>
    <definedName name="Jun_66" localSheetId="66">#REF!</definedName>
    <definedName name="Jun_66" localSheetId="67">#REF!</definedName>
    <definedName name="Jun_66" localSheetId="68">#REF!</definedName>
    <definedName name="Jun_66" localSheetId="69">#REF!</definedName>
    <definedName name="Jun_66" localSheetId="71">#REF!</definedName>
    <definedName name="Jun_66" localSheetId="72">#REF!</definedName>
    <definedName name="Jun_66" localSheetId="73">#REF!</definedName>
    <definedName name="Jun_66">#REF!</definedName>
    <definedName name="Jun_67" localSheetId="1">#REF!</definedName>
    <definedName name="Jun_67" localSheetId="11">#REF!</definedName>
    <definedName name="Jun_67" localSheetId="12">#REF!</definedName>
    <definedName name="Jun_67" localSheetId="13">#REF!</definedName>
    <definedName name="Jun_67" localSheetId="23">#REF!</definedName>
    <definedName name="Jun_67" localSheetId="24">#REF!</definedName>
    <definedName name="Jun_67" localSheetId="26">#REF!</definedName>
    <definedName name="Jun_67" localSheetId="28">#REF!</definedName>
    <definedName name="Jun_67" localSheetId="29">#REF!</definedName>
    <definedName name="Jun_67" localSheetId="31">#REF!</definedName>
    <definedName name="Jun_67" localSheetId="41">#REF!</definedName>
    <definedName name="Jun_67" localSheetId="4">#REF!</definedName>
    <definedName name="Jun_67" localSheetId="46">#REF!</definedName>
    <definedName name="Jun_67" localSheetId="47">#REF!</definedName>
    <definedName name="Jun_67" localSheetId="48">#REF!</definedName>
    <definedName name="Jun_67" localSheetId="49">#REF!</definedName>
    <definedName name="Jun_67" localSheetId="50">#REF!</definedName>
    <definedName name="Jun_67" localSheetId="51">#REF!</definedName>
    <definedName name="Jun_67" localSheetId="53">#REF!</definedName>
    <definedName name="Jun_67" localSheetId="54">#REF!</definedName>
    <definedName name="Jun_67" localSheetId="56">#REF!</definedName>
    <definedName name="Jun_67" localSheetId="57">#REF!</definedName>
    <definedName name="Jun_67" localSheetId="58">#REF!</definedName>
    <definedName name="Jun_67" localSheetId="60">#REF!</definedName>
    <definedName name="Jun_67" localSheetId="61">#REF!</definedName>
    <definedName name="Jun_67" localSheetId="62">#REF!</definedName>
    <definedName name="Jun_67" localSheetId="63">#REF!</definedName>
    <definedName name="Jun_67" localSheetId="64">#REF!</definedName>
    <definedName name="Jun_67" localSheetId="66">#REF!</definedName>
    <definedName name="Jun_67" localSheetId="67">#REF!</definedName>
    <definedName name="Jun_67" localSheetId="68">#REF!</definedName>
    <definedName name="Jun_67" localSheetId="69">#REF!</definedName>
    <definedName name="Jun_67" localSheetId="71">#REF!</definedName>
    <definedName name="Jun_67" localSheetId="72">#REF!</definedName>
    <definedName name="Jun_67" localSheetId="73">#REF!</definedName>
    <definedName name="Jun_67">#REF!</definedName>
    <definedName name="Jun_68" localSheetId="1">#REF!</definedName>
    <definedName name="Jun_68" localSheetId="11">#REF!</definedName>
    <definedName name="Jun_68" localSheetId="12">#REF!</definedName>
    <definedName name="Jun_68" localSheetId="13">#REF!</definedName>
    <definedName name="Jun_68" localSheetId="23">#REF!</definedName>
    <definedName name="Jun_68" localSheetId="24">#REF!</definedName>
    <definedName name="Jun_68" localSheetId="26">#REF!</definedName>
    <definedName name="Jun_68" localSheetId="28">#REF!</definedName>
    <definedName name="Jun_68" localSheetId="29">#REF!</definedName>
    <definedName name="Jun_68" localSheetId="31">#REF!</definedName>
    <definedName name="Jun_68" localSheetId="41">#REF!</definedName>
    <definedName name="Jun_68" localSheetId="4">#REF!</definedName>
    <definedName name="Jun_68" localSheetId="46">#REF!</definedName>
    <definedName name="Jun_68" localSheetId="47">#REF!</definedName>
    <definedName name="Jun_68" localSheetId="48">#REF!</definedName>
    <definedName name="Jun_68" localSheetId="49">#REF!</definedName>
    <definedName name="Jun_68" localSheetId="50">#REF!</definedName>
    <definedName name="Jun_68" localSheetId="51">#REF!</definedName>
    <definedName name="Jun_68" localSheetId="53">#REF!</definedName>
    <definedName name="Jun_68" localSheetId="54">#REF!</definedName>
    <definedName name="Jun_68" localSheetId="56">#REF!</definedName>
    <definedName name="Jun_68" localSheetId="57">#REF!</definedName>
    <definedName name="Jun_68" localSheetId="58">#REF!</definedName>
    <definedName name="Jun_68" localSheetId="60">#REF!</definedName>
    <definedName name="Jun_68" localSheetId="61">#REF!</definedName>
    <definedName name="Jun_68" localSheetId="62">#REF!</definedName>
    <definedName name="Jun_68" localSheetId="63">#REF!</definedName>
    <definedName name="Jun_68" localSheetId="64">#REF!</definedName>
    <definedName name="Jun_68" localSheetId="66">#REF!</definedName>
    <definedName name="Jun_68" localSheetId="67">#REF!</definedName>
    <definedName name="Jun_68" localSheetId="68">#REF!</definedName>
    <definedName name="Jun_68" localSheetId="69">#REF!</definedName>
    <definedName name="Jun_68" localSheetId="71">#REF!</definedName>
    <definedName name="Jun_68" localSheetId="72">#REF!</definedName>
    <definedName name="Jun_68" localSheetId="73">#REF!</definedName>
    <definedName name="Jun_68">#REF!</definedName>
    <definedName name="Jun_69" localSheetId="1">#REF!</definedName>
    <definedName name="Jun_69" localSheetId="11">#REF!</definedName>
    <definedName name="Jun_69" localSheetId="12">#REF!</definedName>
    <definedName name="Jun_69" localSheetId="13">#REF!</definedName>
    <definedName name="Jun_69" localSheetId="23">#REF!</definedName>
    <definedName name="Jun_69" localSheetId="24">#REF!</definedName>
    <definedName name="Jun_69" localSheetId="26">#REF!</definedName>
    <definedName name="Jun_69" localSheetId="28">#REF!</definedName>
    <definedName name="Jun_69" localSheetId="29">#REF!</definedName>
    <definedName name="Jun_69" localSheetId="31">#REF!</definedName>
    <definedName name="Jun_69" localSheetId="41">#REF!</definedName>
    <definedName name="Jun_69" localSheetId="4">#REF!</definedName>
    <definedName name="Jun_69" localSheetId="46">#REF!</definedName>
    <definedName name="Jun_69" localSheetId="47">#REF!</definedName>
    <definedName name="Jun_69" localSheetId="48">#REF!</definedName>
    <definedName name="Jun_69" localSheetId="49">#REF!</definedName>
    <definedName name="Jun_69" localSheetId="50">#REF!</definedName>
    <definedName name="Jun_69" localSheetId="51">#REF!</definedName>
    <definedName name="Jun_69" localSheetId="53">#REF!</definedName>
    <definedName name="Jun_69" localSheetId="54">#REF!</definedName>
    <definedName name="Jun_69" localSheetId="56">#REF!</definedName>
    <definedName name="Jun_69" localSheetId="57">#REF!</definedName>
    <definedName name="Jun_69" localSheetId="58">#REF!</definedName>
    <definedName name="Jun_69" localSheetId="60">#REF!</definedName>
    <definedName name="Jun_69" localSheetId="61">#REF!</definedName>
    <definedName name="Jun_69" localSheetId="62">#REF!</definedName>
    <definedName name="Jun_69" localSheetId="63">#REF!</definedName>
    <definedName name="Jun_69" localSheetId="64">#REF!</definedName>
    <definedName name="Jun_69" localSheetId="66">#REF!</definedName>
    <definedName name="Jun_69" localSheetId="67">#REF!</definedName>
    <definedName name="Jun_69" localSheetId="68">#REF!</definedName>
    <definedName name="Jun_69" localSheetId="69">#REF!</definedName>
    <definedName name="Jun_69" localSheetId="71">#REF!</definedName>
    <definedName name="Jun_69" localSheetId="72">#REF!</definedName>
    <definedName name="Jun_69" localSheetId="73">#REF!</definedName>
    <definedName name="Jun_69">#REF!</definedName>
    <definedName name="Jun_70" localSheetId="1">#REF!</definedName>
    <definedName name="Jun_70" localSheetId="11">#REF!</definedName>
    <definedName name="Jun_70" localSheetId="12">#REF!</definedName>
    <definedName name="Jun_70" localSheetId="13">#REF!</definedName>
    <definedName name="Jun_70" localSheetId="23">#REF!</definedName>
    <definedName name="Jun_70" localSheetId="24">#REF!</definedName>
    <definedName name="Jun_70" localSheetId="26">#REF!</definedName>
    <definedName name="Jun_70" localSheetId="28">#REF!</definedName>
    <definedName name="Jun_70" localSheetId="29">#REF!</definedName>
    <definedName name="Jun_70" localSheetId="31">#REF!</definedName>
    <definedName name="Jun_70" localSheetId="41">#REF!</definedName>
    <definedName name="Jun_70" localSheetId="4">#REF!</definedName>
    <definedName name="Jun_70" localSheetId="46">#REF!</definedName>
    <definedName name="Jun_70" localSheetId="47">#REF!</definedName>
    <definedName name="Jun_70" localSheetId="48">#REF!</definedName>
    <definedName name="Jun_70" localSheetId="49">#REF!</definedName>
    <definedName name="Jun_70" localSheetId="50">#REF!</definedName>
    <definedName name="Jun_70" localSheetId="51">#REF!</definedName>
    <definedName name="Jun_70" localSheetId="53">#REF!</definedName>
    <definedName name="Jun_70" localSheetId="54">#REF!</definedName>
    <definedName name="Jun_70" localSheetId="56">#REF!</definedName>
    <definedName name="Jun_70" localSheetId="57">#REF!</definedName>
    <definedName name="Jun_70" localSheetId="58">#REF!</definedName>
    <definedName name="Jun_70" localSheetId="60">#REF!</definedName>
    <definedName name="Jun_70" localSheetId="61">#REF!</definedName>
    <definedName name="Jun_70" localSheetId="62">#REF!</definedName>
    <definedName name="Jun_70" localSheetId="63">#REF!</definedName>
    <definedName name="Jun_70" localSheetId="64">#REF!</definedName>
    <definedName name="Jun_70" localSheetId="66">#REF!</definedName>
    <definedName name="Jun_70" localSheetId="67">#REF!</definedName>
    <definedName name="Jun_70" localSheetId="68">#REF!</definedName>
    <definedName name="Jun_70" localSheetId="69">#REF!</definedName>
    <definedName name="Jun_70" localSheetId="71">#REF!</definedName>
    <definedName name="Jun_70" localSheetId="72">#REF!</definedName>
    <definedName name="Jun_70" localSheetId="73">#REF!</definedName>
    <definedName name="Jun_70">#REF!</definedName>
    <definedName name="Jun_71" localSheetId="1">#REF!</definedName>
    <definedName name="Jun_71" localSheetId="11">#REF!</definedName>
    <definedName name="Jun_71" localSheetId="12">#REF!</definedName>
    <definedName name="Jun_71" localSheetId="13">#REF!</definedName>
    <definedName name="Jun_71" localSheetId="23">#REF!</definedName>
    <definedName name="Jun_71" localSheetId="24">#REF!</definedName>
    <definedName name="Jun_71" localSheetId="26">#REF!</definedName>
    <definedName name="Jun_71" localSheetId="28">#REF!</definedName>
    <definedName name="Jun_71" localSheetId="29">#REF!</definedName>
    <definedName name="Jun_71" localSheetId="31">#REF!</definedName>
    <definedName name="Jun_71" localSheetId="41">#REF!</definedName>
    <definedName name="Jun_71" localSheetId="4">#REF!</definedName>
    <definedName name="Jun_71" localSheetId="46">#REF!</definedName>
    <definedName name="Jun_71" localSheetId="47">#REF!</definedName>
    <definedName name="Jun_71" localSheetId="48">#REF!</definedName>
    <definedName name="Jun_71" localSheetId="49">#REF!</definedName>
    <definedName name="Jun_71" localSheetId="50">#REF!</definedName>
    <definedName name="Jun_71" localSheetId="51">#REF!</definedName>
    <definedName name="Jun_71" localSheetId="53">#REF!</definedName>
    <definedName name="Jun_71" localSheetId="54">#REF!</definedName>
    <definedName name="Jun_71" localSheetId="56">#REF!</definedName>
    <definedName name="Jun_71" localSheetId="57">#REF!</definedName>
    <definedName name="Jun_71" localSheetId="58">#REF!</definedName>
    <definedName name="Jun_71" localSheetId="60">#REF!</definedName>
    <definedName name="Jun_71" localSheetId="61">#REF!</definedName>
    <definedName name="Jun_71" localSheetId="62">#REF!</definedName>
    <definedName name="Jun_71" localSheetId="63">#REF!</definedName>
    <definedName name="Jun_71" localSheetId="64">#REF!</definedName>
    <definedName name="Jun_71" localSheetId="66">#REF!</definedName>
    <definedName name="Jun_71" localSheetId="67">#REF!</definedName>
    <definedName name="Jun_71" localSheetId="68">#REF!</definedName>
    <definedName name="Jun_71" localSheetId="69">#REF!</definedName>
    <definedName name="Jun_71" localSheetId="71">#REF!</definedName>
    <definedName name="Jun_71" localSheetId="72">#REF!</definedName>
    <definedName name="Jun_71" localSheetId="73">#REF!</definedName>
    <definedName name="Jun_71">#REF!</definedName>
    <definedName name="Jun_72" localSheetId="1">#REF!</definedName>
    <definedName name="Jun_72" localSheetId="11">#REF!</definedName>
    <definedName name="Jun_72" localSheetId="12">#REF!</definedName>
    <definedName name="Jun_72" localSheetId="13">#REF!</definedName>
    <definedName name="Jun_72" localSheetId="23">#REF!</definedName>
    <definedName name="Jun_72" localSheetId="24">#REF!</definedName>
    <definedName name="Jun_72" localSheetId="26">#REF!</definedName>
    <definedName name="Jun_72" localSheetId="28">#REF!</definedName>
    <definedName name="Jun_72" localSheetId="29">#REF!</definedName>
    <definedName name="Jun_72" localSheetId="31">#REF!</definedName>
    <definedName name="Jun_72" localSheetId="41">#REF!</definedName>
    <definedName name="Jun_72" localSheetId="4">#REF!</definedName>
    <definedName name="Jun_72" localSheetId="46">#REF!</definedName>
    <definedName name="Jun_72" localSheetId="47">#REF!</definedName>
    <definedName name="Jun_72" localSheetId="48">#REF!</definedName>
    <definedName name="Jun_72" localSheetId="49">#REF!</definedName>
    <definedName name="Jun_72" localSheetId="50">#REF!</definedName>
    <definedName name="Jun_72" localSheetId="51">#REF!</definedName>
    <definedName name="Jun_72" localSheetId="53">#REF!</definedName>
    <definedName name="Jun_72" localSheetId="54">#REF!</definedName>
    <definedName name="Jun_72" localSheetId="56">#REF!</definedName>
    <definedName name="Jun_72" localSheetId="57">#REF!</definedName>
    <definedName name="Jun_72" localSheetId="58">#REF!</definedName>
    <definedName name="Jun_72" localSheetId="60">#REF!</definedName>
    <definedName name="Jun_72" localSheetId="61">#REF!</definedName>
    <definedName name="Jun_72" localSheetId="62">#REF!</definedName>
    <definedName name="Jun_72" localSheetId="63">#REF!</definedName>
    <definedName name="Jun_72" localSheetId="64">#REF!</definedName>
    <definedName name="Jun_72" localSheetId="66">#REF!</definedName>
    <definedName name="Jun_72" localSheetId="67">#REF!</definedName>
    <definedName name="Jun_72" localSheetId="68">#REF!</definedName>
    <definedName name="Jun_72" localSheetId="69">#REF!</definedName>
    <definedName name="Jun_72" localSheetId="71">#REF!</definedName>
    <definedName name="Jun_72" localSheetId="72">#REF!</definedName>
    <definedName name="Jun_72" localSheetId="73">#REF!</definedName>
    <definedName name="Jun_72">#REF!</definedName>
    <definedName name="Jun_73" localSheetId="1">#REF!</definedName>
    <definedName name="Jun_73" localSheetId="11">#REF!</definedName>
    <definedName name="Jun_73" localSheetId="12">#REF!</definedName>
    <definedName name="Jun_73" localSheetId="13">#REF!</definedName>
    <definedName name="Jun_73" localSheetId="23">#REF!</definedName>
    <definedName name="Jun_73" localSheetId="24">#REF!</definedName>
    <definedName name="Jun_73" localSheetId="26">#REF!</definedName>
    <definedName name="Jun_73" localSheetId="28">#REF!</definedName>
    <definedName name="Jun_73" localSheetId="29">#REF!</definedName>
    <definedName name="Jun_73" localSheetId="31">#REF!</definedName>
    <definedName name="Jun_73" localSheetId="41">#REF!</definedName>
    <definedName name="Jun_73" localSheetId="4">#REF!</definedName>
    <definedName name="Jun_73" localSheetId="46">#REF!</definedName>
    <definedName name="Jun_73" localSheetId="47">#REF!</definedName>
    <definedName name="Jun_73" localSheetId="48">#REF!</definedName>
    <definedName name="Jun_73" localSheetId="49">#REF!</definedName>
    <definedName name="Jun_73" localSheetId="50">#REF!</definedName>
    <definedName name="Jun_73" localSheetId="51">#REF!</definedName>
    <definedName name="Jun_73" localSheetId="53">#REF!</definedName>
    <definedName name="Jun_73" localSheetId="54">#REF!</definedName>
    <definedName name="Jun_73" localSheetId="56">#REF!</definedName>
    <definedName name="Jun_73" localSheetId="57">#REF!</definedName>
    <definedName name="Jun_73" localSheetId="58">#REF!</definedName>
    <definedName name="Jun_73" localSheetId="60">#REF!</definedName>
    <definedName name="Jun_73" localSheetId="61">#REF!</definedName>
    <definedName name="Jun_73" localSheetId="62">#REF!</definedName>
    <definedName name="Jun_73" localSheetId="63">#REF!</definedName>
    <definedName name="Jun_73" localSheetId="64">#REF!</definedName>
    <definedName name="Jun_73" localSheetId="66">#REF!</definedName>
    <definedName name="Jun_73" localSheetId="67">#REF!</definedName>
    <definedName name="Jun_73" localSheetId="68">#REF!</definedName>
    <definedName name="Jun_73" localSheetId="69">#REF!</definedName>
    <definedName name="Jun_73" localSheetId="71">#REF!</definedName>
    <definedName name="Jun_73" localSheetId="72">#REF!</definedName>
    <definedName name="Jun_73" localSheetId="73">#REF!</definedName>
    <definedName name="Jun_73">#REF!</definedName>
    <definedName name="Jun_74" localSheetId="1">#REF!</definedName>
    <definedName name="Jun_74" localSheetId="11">#REF!</definedName>
    <definedName name="Jun_74" localSheetId="12">#REF!</definedName>
    <definedName name="Jun_74" localSheetId="13">#REF!</definedName>
    <definedName name="Jun_74" localSheetId="23">#REF!</definedName>
    <definedName name="Jun_74" localSheetId="24">#REF!</definedName>
    <definedName name="Jun_74" localSheetId="26">#REF!</definedName>
    <definedName name="Jun_74" localSheetId="28">#REF!</definedName>
    <definedName name="Jun_74" localSheetId="29">#REF!</definedName>
    <definedName name="Jun_74" localSheetId="31">#REF!</definedName>
    <definedName name="Jun_74" localSheetId="41">#REF!</definedName>
    <definedName name="Jun_74" localSheetId="4">#REF!</definedName>
    <definedName name="Jun_74" localSheetId="46">#REF!</definedName>
    <definedName name="Jun_74" localSheetId="47">#REF!</definedName>
    <definedName name="Jun_74" localSheetId="48">#REF!</definedName>
    <definedName name="Jun_74" localSheetId="49">#REF!</definedName>
    <definedName name="Jun_74" localSheetId="50">#REF!</definedName>
    <definedName name="Jun_74" localSheetId="51">#REF!</definedName>
    <definedName name="Jun_74" localSheetId="53">#REF!</definedName>
    <definedName name="Jun_74" localSheetId="54">#REF!</definedName>
    <definedName name="Jun_74" localSheetId="56">#REF!</definedName>
    <definedName name="Jun_74" localSheetId="57">#REF!</definedName>
    <definedName name="Jun_74" localSheetId="58">#REF!</definedName>
    <definedName name="Jun_74" localSheetId="60">#REF!</definedName>
    <definedName name="Jun_74" localSheetId="61">#REF!</definedName>
    <definedName name="Jun_74" localSheetId="62">#REF!</definedName>
    <definedName name="Jun_74" localSheetId="63">#REF!</definedName>
    <definedName name="Jun_74" localSheetId="64">#REF!</definedName>
    <definedName name="Jun_74" localSheetId="66">#REF!</definedName>
    <definedName name="Jun_74" localSheetId="67">#REF!</definedName>
    <definedName name="Jun_74" localSheetId="68">#REF!</definedName>
    <definedName name="Jun_74" localSheetId="69">#REF!</definedName>
    <definedName name="Jun_74" localSheetId="71">#REF!</definedName>
    <definedName name="Jun_74" localSheetId="72">#REF!</definedName>
    <definedName name="Jun_74" localSheetId="73">#REF!</definedName>
    <definedName name="Jun_74">#REF!</definedName>
    <definedName name="Jun_75" localSheetId="1">#REF!</definedName>
    <definedName name="Jun_75" localSheetId="11">#REF!</definedName>
    <definedName name="Jun_75" localSheetId="12">#REF!</definedName>
    <definedName name="Jun_75" localSheetId="13">#REF!</definedName>
    <definedName name="Jun_75" localSheetId="23">#REF!</definedName>
    <definedName name="Jun_75" localSheetId="24">#REF!</definedName>
    <definedName name="Jun_75" localSheetId="26">#REF!</definedName>
    <definedName name="Jun_75" localSheetId="28">#REF!</definedName>
    <definedName name="Jun_75" localSheetId="29">#REF!</definedName>
    <definedName name="Jun_75" localSheetId="31">#REF!</definedName>
    <definedName name="Jun_75" localSheetId="41">#REF!</definedName>
    <definedName name="Jun_75" localSheetId="4">#REF!</definedName>
    <definedName name="Jun_75" localSheetId="46">#REF!</definedName>
    <definedName name="Jun_75" localSheetId="47">#REF!</definedName>
    <definedName name="Jun_75" localSheetId="48">#REF!</definedName>
    <definedName name="Jun_75" localSheetId="49">#REF!</definedName>
    <definedName name="Jun_75" localSheetId="50">#REF!</definedName>
    <definedName name="Jun_75" localSheetId="51">#REF!</definedName>
    <definedName name="Jun_75" localSheetId="53">#REF!</definedName>
    <definedName name="Jun_75" localSheetId="54">#REF!</definedName>
    <definedName name="Jun_75" localSheetId="56">#REF!</definedName>
    <definedName name="Jun_75" localSheetId="57">#REF!</definedName>
    <definedName name="Jun_75" localSheetId="58">#REF!</definedName>
    <definedName name="Jun_75" localSheetId="60">#REF!</definedName>
    <definedName name="Jun_75" localSheetId="61">#REF!</definedName>
    <definedName name="Jun_75" localSheetId="62">#REF!</definedName>
    <definedName name="Jun_75" localSheetId="63">#REF!</definedName>
    <definedName name="Jun_75" localSheetId="64">#REF!</definedName>
    <definedName name="Jun_75" localSheetId="66">#REF!</definedName>
    <definedName name="Jun_75" localSheetId="67">#REF!</definedName>
    <definedName name="Jun_75" localSheetId="68">#REF!</definedName>
    <definedName name="Jun_75" localSheetId="69">#REF!</definedName>
    <definedName name="Jun_75" localSheetId="71">#REF!</definedName>
    <definedName name="Jun_75" localSheetId="72">#REF!</definedName>
    <definedName name="Jun_75" localSheetId="73">#REF!</definedName>
    <definedName name="Jun_75">#REF!</definedName>
    <definedName name="Jun_76" localSheetId="1">#REF!</definedName>
    <definedName name="Jun_76" localSheetId="11">#REF!</definedName>
    <definedName name="Jun_76" localSheetId="12">#REF!</definedName>
    <definedName name="Jun_76" localSheetId="13">#REF!</definedName>
    <definedName name="Jun_76" localSheetId="23">#REF!</definedName>
    <definedName name="Jun_76" localSheetId="24">#REF!</definedName>
    <definedName name="Jun_76" localSheetId="26">#REF!</definedName>
    <definedName name="Jun_76" localSheetId="28">#REF!</definedName>
    <definedName name="Jun_76" localSheetId="29">#REF!</definedName>
    <definedName name="Jun_76" localSheetId="31">#REF!</definedName>
    <definedName name="Jun_76" localSheetId="41">#REF!</definedName>
    <definedName name="Jun_76" localSheetId="4">#REF!</definedName>
    <definedName name="Jun_76" localSheetId="46">#REF!</definedName>
    <definedName name="Jun_76" localSheetId="47">#REF!</definedName>
    <definedName name="Jun_76" localSheetId="48">#REF!</definedName>
    <definedName name="Jun_76" localSheetId="49">#REF!</definedName>
    <definedName name="Jun_76" localSheetId="50">#REF!</definedName>
    <definedName name="Jun_76" localSheetId="51">#REF!</definedName>
    <definedName name="Jun_76" localSheetId="53">#REF!</definedName>
    <definedName name="Jun_76" localSheetId="54">#REF!</definedName>
    <definedName name="Jun_76" localSheetId="56">#REF!</definedName>
    <definedName name="Jun_76" localSheetId="57">#REF!</definedName>
    <definedName name="Jun_76" localSheetId="58">#REF!</definedName>
    <definedName name="Jun_76" localSheetId="60">#REF!</definedName>
    <definedName name="Jun_76" localSheetId="61">#REF!</definedName>
    <definedName name="Jun_76" localSheetId="62">#REF!</definedName>
    <definedName name="Jun_76" localSheetId="63">#REF!</definedName>
    <definedName name="Jun_76" localSheetId="64">#REF!</definedName>
    <definedName name="Jun_76" localSheetId="66">#REF!</definedName>
    <definedName name="Jun_76" localSheetId="67">#REF!</definedName>
    <definedName name="Jun_76" localSheetId="68">#REF!</definedName>
    <definedName name="Jun_76" localSheetId="69">#REF!</definedName>
    <definedName name="Jun_76" localSheetId="71">#REF!</definedName>
    <definedName name="Jun_76" localSheetId="72">#REF!</definedName>
    <definedName name="Jun_76" localSheetId="73">#REF!</definedName>
    <definedName name="Jun_76">#REF!</definedName>
    <definedName name="Jun_77" localSheetId="1">#REF!</definedName>
    <definedName name="Jun_77" localSheetId="11">#REF!</definedName>
    <definedName name="Jun_77" localSheetId="12">#REF!</definedName>
    <definedName name="Jun_77" localSheetId="13">#REF!</definedName>
    <definedName name="Jun_77" localSheetId="23">#REF!</definedName>
    <definedName name="Jun_77" localSheetId="24">#REF!</definedName>
    <definedName name="Jun_77" localSheetId="26">#REF!</definedName>
    <definedName name="Jun_77" localSheetId="28">#REF!</definedName>
    <definedName name="Jun_77" localSheetId="29">#REF!</definedName>
    <definedName name="Jun_77" localSheetId="31">#REF!</definedName>
    <definedName name="Jun_77" localSheetId="41">#REF!</definedName>
    <definedName name="Jun_77" localSheetId="4">#REF!</definedName>
    <definedName name="Jun_77" localSheetId="46">#REF!</definedName>
    <definedName name="Jun_77" localSheetId="47">#REF!</definedName>
    <definedName name="Jun_77" localSheetId="48">#REF!</definedName>
    <definedName name="Jun_77" localSheetId="49">#REF!</definedName>
    <definedName name="Jun_77" localSheetId="50">#REF!</definedName>
    <definedName name="Jun_77" localSheetId="51">#REF!</definedName>
    <definedName name="Jun_77" localSheetId="53">#REF!</definedName>
    <definedName name="Jun_77" localSheetId="54">#REF!</definedName>
    <definedName name="Jun_77" localSheetId="56">#REF!</definedName>
    <definedName name="Jun_77" localSheetId="57">#REF!</definedName>
    <definedName name="Jun_77" localSheetId="58">#REF!</definedName>
    <definedName name="Jun_77" localSheetId="60">#REF!</definedName>
    <definedName name="Jun_77" localSheetId="61">#REF!</definedName>
    <definedName name="Jun_77" localSheetId="62">#REF!</definedName>
    <definedName name="Jun_77" localSheetId="63">#REF!</definedName>
    <definedName name="Jun_77" localSheetId="64">#REF!</definedName>
    <definedName name="Jun_77" localSheetId="66">#REF!</definedName>
    <definedName name="Jun_77" localSheetId="67">#REF!</definedName>
    <definedName name="Jun_77" localSheetId="68">#REF!</definedName>
    <definedName name="Jun_77" localSheetId="69">#REF!</definedName>
    <definedName name="Jun_77" localSheetId="71">#REF!</definedName>
    <definedName name="Jun_77" localSheetId="72">#REF!</definedName>
    <definedName name="Jun_77" localSheetId="73">#REF!</definedName>
    <definedName name="Jun_77">#REF!</definedName>
    <definedName name="Jun_78" localSheetId="1">#REF!</definedName>
    <definedName name="Jun_78" localSheetId="11">#REF!</definedName>
    <definedName name="Jun_78" localSheetId="12">#REF!</definedName>
    <definedName name="Jun_78" localSheetId="13">#REF!</definedName>
    <definedName name="Jun_78" localSheetId="23">#REF!</definedName>
    <definedName name="Jun_78" localSheetId="24">#REF!</definedName>
    <definedName name="Jun_78" localSheetId="26">#REF!</definedName>
    <definedName name="Jun_78" localSheetId="28">#REF!</definedName>
    <definedName name="Jun_78" localSheetId="29">#REF!</definedName>
    <definedName name="Jun_78" localSheetId="31">#REF!</definedName>
    <definedName name="Jun_78" localSheetId="41">#REF!</definedName>
    <definedName name="Jun_78" localSheetId="4">#REF!</definedName>
    <definedName name="Jun_78" localSheetId="46">#REF!</definedName>
    <definedName name="Jun_78" localSheetId="47">#REF!</definedName>
    <definedName name="Jun_78" localSheetId="48">#REF!</definedName>
    <definedName name="Jun_78" localSheetId="49">#REF!</definedName>
    <definedName name="Jun_78" localSheetId="50">#REF!</definedName>
    <definedName name="Jun_78" localSheetId="51">#REF!</definedName>
    <definedName name="Jun_78" localSheetId="53">#REF!</definedName>
    <definedName name="Jun_78" localSheetId="54">#REF!</definedName>
    <definedName name="Jun_78" localSheetId="56">#REF!</definedName>
    <definedName name="Jun_78" localSheetId="57">#REF!</definedName>
    <definedName name="Jun_78" localSheetId="58">#REF!</definedName>
    <definedName name="Jun_78" localSheetId="60">#REF!</definedName>
    <definedName name="Jun_78" localSheetId="61">#REF!</definedName>
    <definedName name="Jun_78" localSheetId="62">#REF!</definedName>
    <definedName name="Jun_78" localSheetId="63">#REF!</definedName>
    <definedName name="Jun_78" localSheetId="64">#REF!</definedName>
    <definedName name="Jun_78" localSheetId="66">#REF!</definedName>
    <definedName name="Jun_78" localSheetId="67">#REF!</definedName>
    <definedName name="Jun_78" localSheetId="68">#REF!</definedName>
    <definedName name="Jun_78" localSheetId="69">#REF!</definedName>
    <definedName name="Jun_78" localSheetId="71">#REF!</definedName>
    <definedName name="Jun_78" localSheetId="72">#REF!</definedName>
    <definedName name="Jun_78" localSheetId="73">#REF!</definedName>
    <definedName name="Jun_78">#REF!</definedName>
    <definedName name="Jun_79" localSheetId="1">#REF!</definedName>
    <definedName name="Jun_79" localSheetId="11">#REF!</definedName>
    <definedName name="Jun_79" localSheetId="12">#REF!</definedName>
    <definedName name="Jun_79" localSheetId="13">#REF!</definedName>
    <definedName name="Jun_79" localSheetId="23">#REF!</definedName>
    <definedName name="Jun_79" localSheetId="24">#REF!</definedName>
    <definedName name="Jun_79" localSheetId="26">#REF!</definedName>
    <definedName name="Jun_79" localSheetId="28">#REF!</definedName>
    <definedName name="Jun_79" localSheetId="29">#REF!</definedName>
    <definedName name="Jun_79" localSheetId="31">#REF!</definedName>
    <definedName name="Jun_79" localSheetId="41">#REF!</definedName>
    <definedName name="Jun_79" localSheetId="4">#REF!</definedName>
    <definedName name="Jun_79" localSheetId="46">#REF!</definedName>
    <definedName name="Jun_79" localSheetId="47">#REF!</definedName>
    <definedName name="Jun_79" localSheetId="48">#REF!</definedName>
    <definedName name="Jun_79" localSheetId="49">#REF!</definedName>
    <definedName name="Jun_79" localSheetId="50">#REF!</definedName>
    <definedName name="Jun_79" localSheetId="51">#REF!</definedName>
    <definedName name="Jun_79" localSheetId="53">#REF!</definedName>
    <definedName name="Jun_79" localSheetId="54">#REF!</definedName>
    <definedName name="Jun_79" localSheetId="56">#REF!</definedName>
    <definedName name="Jun_79" localSheetId="57">#REF!</definedName>
    <definedName name="Jun_79" localSheetId="58">#REF!</definedName>
    <definedName name="Jun_79" localSheetId="60">#REF!</definedName>
    <definedName name="Jun_79" localSheetId="61">#REF!</definedName>
    <definedName name="Jun_79" localSheetId="62">#REF!</definedName>
    <definedName name="Jun_79" localSheetId="63">#REF!</definedName>
    <definedName name="Jun_79" localSheetId="64">#REF!</definedName>
    <definedName name="Jun_79" localSheetId="66">#REF!</definedName>
    <definedName name="Jun_79" localSheetId="67">#REF!</definedName>
    <definedName name="Jun_79" localSheetId="68">#REF!</definedName>
    <definedName name="Jun_79" localSheetId="69">#REF!</definedName>
    <definedName name="Jun_79" localSheetId="71">#REF!</definedName>
    <definedName name="Jun_79" localSheetId="72">#REF!</definedName>
    <definedName name="Jun_79" localSheetId="73">#REF!</definedName>
    <definedName name="Jun_79">#REF!</definedName>
    <definedName name="Jun_80" localSheetId="1">#REF!</definedName>
    <definedName name="Jun_80" localSheetId="11">#REF!</definedName>
    <definedName name="Jun_80" localSheetId="12">#REF!</definedName>
    <definedName name="Jun_80" localSheetId="13">#REF!</definedName>
    <definedName name="Jun_80" localSheetId="23">#REF!</definedName>
    <definedName name="Jun_80" localSheetId="24">#REF!</definedName>
    <definedName name="Jun_80" localSheetId="26">#REF!</definedName>
    <definedName name="Jun_80" localSheetId="28">#REF!</definedName>
    <definedName name="Jun_80" localSheetId="29">#REF!</definedName>
    <definedName name="Jun_80" localSheetId="31">#REF!</definedName>
    <definedName name="Jun_80" localSheetId="41">#REF!</definedName>
    <definedName name="Jun_80" localSheetId="4">#REF!</definedName>
    <definedName name="Jun_80" localSheetId="46">#REF!</definedName>
    <definedName name="Jun_80" localSheetId="47">#REF!</definedName>
    <definedName name="Jun_80" localSheetId="48">#REF!</definedName>
    <definedName name="Jun_80" localSheetId="49">#REF!</definedName>
    <definedName name="Jun_80" localSheetId="50">#REF!</definedName>
    <definedName name="Jun_80" localSheetId="51">#REF!</definedName>
    <definedName name="Jun_80" localSheetId="53">#REF!</definedName>
    <definedName name="Jun_80" localSheetId="54">#REF!</definedName>
    <definedName name="Jun_80" localSheetId="56">#REF!</definedName>
    <definedName name="Jun_80" localSheetId="57">#REF!</definedName>
    <definedName name="Jun_80" localSheetId="58">#REF!</definedName>
    <definedName name="Jun_80" localSheetId="60">#REF!</definedName>
    <definedName name="Jun_80" localSheetId="61">#REF!</definedName>
    <definedName name="Jun_80" localSheetId="62">#REF!</definedName>
    <definedName name="Jun_80" localSheetId="63">#REF!</definedName>
    <definedName name="Jun_80" localSheetId="64">#REF!</definedName>
    <definedName name="Jun_80" localSheetId="66">#REF!</definedName>
    <definedName name="Jun_80" localSheetId="67">#REF!</definedName>
    <definedName name="Jun_80" localSheetId="68">#REF!</definedName>
    <definedName name="Jun_80" localSheetId="69">#REF!</definedName>
    <definedName name="Jun_80" localSheetId="71">#REF!</definedName>
    <definedName name="Jun_80" localSheetId="72">#REF!</definedName>
    <definedName name="Jun_80" localSheetId="73">#REF!</definedName>
    <definedName name="Jun_80">#REF!</definedName>
    <definedName name="Jun_81" localSheetId="1">#REF!</definedName>
    <definedName name="Jun_81" localSheetId="11">#REF!</definedName>
    <definedName name="Jun_81" localSheetId="12">#REF!</definedName>
    <definedName name="Jun_81" localSheetId="13">#REF!</definedName>
    <definedName name="Jun_81" localSheetId="23">#REF!</definedName>
    <definedName name="Jun_81" localSheetId="24">#REF!</definedName>
    <definedName name="Jun_81" localSheetId="26">#REF!</definedName>
    <definedName name="Jun_81" localSheetId="28">#REF!</definedName>
    <definedName name="Jun_81" localSheetId="29">#REF!</definedName>
    <definedName name="Jun_81" localSheetId="31">#REF!</definedName>
    <definedName name="Jun_81" localSheetId="41">#REF!</definedName>
    <definedName name="Jun_81" localSheetId="4">#REF!</definedName>
    <definedName name="Jun_81" localSheetId="46">#REF!</definedName>
    <definedName name="Jun_81" localSheetId="47">#REF!</definedName>
    <definedName name="Jun_81" localSheetId="48">#REF!</definedName>
    <definedName name="Jun_81" localSheetId="49">#REF!</definedName>
    <definedName name="Jun_81" localSheetId="50">#REF!</definedName>
    <definedName name="Jun_81" localSheetId="51">#REF!</definedName>
    <definedName name="Jun_81" localSheetId="53">#REF!</definedName>
    <definedName name="Jun_81" localSheetId="54">#REF!</definedName>
    <definedName name="Jun_81" localSheetId="56">#REF!</definedName>
    <definedName name="Jun_81" localSheetId="57">#REF!</definedName>
    <definedName name="Jun_81" localSheetId="58">#REF!</definedName>
    <definedName name="Jun_81" localSheetId="60">#REF!</definedName>
    <definedName name="Jun_81" localSheetId="61">#REF!</definedName>
    <definedName name="Jun_81" localSheetId="62">#REF!</definedName>
    <definedName name="Jun_81" localSheetId="63">#REF!</definedName>
    <definedName name="Jun_81" localSheetId="64">#REF!</definedName>
    <definedName name="Jun_81" localSheetId="66">#REF!</definedName>
    <definedName name="Jun_81" localSheetId="67">#REF!</definedName>
    <definedName name="Jun_81" localSheetId="68">#REF!</definedName>
    <definedName name="Jun_81" localSheetId="69">#REF!</definedName>
    <definedName name="Jun_81" localSheetId="71">#REF!</definedName>
    <definedName name="Jun_81" localSheetId="72">#REF!</definedName>
    <definedName name="Jun_81" localSheetId="73">#REF!</definedName>
    <definedName name="Jun_81">#REF!</definedName>
    <definedName name="Jun_82" localSheetId="1">#REF!</definedName>
    <definedName name="Jun_82" localSheetId="11">#REF!</definedName>
    <definedName name="Jun_82" localSheetId="12">#REF!</definedName>
    <definedName name="Jun_82" localSheetId="13">#REF!</definedName>
    <definedName name="Jun_82" localSheetId="23">#REF!</definedName>
    <definedName name="Jun_82" localSheetId="24">#REF!</definedName>
    <definedName name="Jun_82" localSheetId="26">#REF!</definedName>
    <definedName name="Jun_82" localSheetId="28">#REF!</definedName>
    <definedName name="Jun_82" localSheetId="29">#REF!</definedName>
    <definedName name="Jun_82" localSheetId="31">#REF!</definedName>
    <definedName name="Jun_82" localSheetId="41">#REF!</definedName>
    <definedName name="Jun_82" localSheetId="4">#REF!</definedName>
    <definedName name="Jun_82" localSheetId="46">#REF!</definedName>
    <definedName name="Jun_82" localSheetId="47">#REF!</definedName>
    <definedName name="Jun_82" localSheetId="48">#REF!</definedName>
    <definedName name="Jun_82" localSheetId="49">#REF!</definedName>
    <definedName name="Jun_82" localSheetId="50">#REF!</definedName>
    <definedName name="Jun_82" localSheetId="51">#REF!</definedName>
    <definedName name="Jun_82" localSheetId="53">#REF!</definedName>
    <definedName name="Jun_82" localSheetId="54">#REF!</definedName>
    <definedName name="Jun_82" localSheetId="56">#REF!</definedName>
    <definedName name="Jun_82" localSheetId="57">#REF!</definedName>
    <definedName name="Jun_82" localSheetId="58">#REF!</definedName>
    <definedName name="Jun_82" localSheetId="60">#REF!</definedName>
    <definedName name="Jun_82" localSheetId="61">#REF!</definedName>
    <definedName name="Jun_82" localSheetId="62">#REF!</definedName>
    <definedName name="Jun_82" localSheetId="63">#REF!</definedName>
    <definedName name="Jun_82" localSheetId="64">#REF!</definedName>
    <definedName name="Jun_82" localSheetId="66">#REF!</definedName>
    <definedName name="Jun_82" localSheetId="67">#REF!</definedName>
    <definedName name="Jun_82" localSheetId="68">#REF!</definedName>
    <definedName name="Jun_82" localSheetId="69">#REF!</definedName>
    <definedName name="Jun_82" localSheetId="71">#REF!</definedName>
    <definedName name="Jun_82" localSheetId="72">#REF!</definedName>
    <definedName name="Jun_82" localSheetId="73">#REF!</definedName>
    <definedName name="Jun_82">#REF!</definedName>
    <definedName name="Jun_83" localSheetId="1">#REF!</definedName>
    <definedName name="Jun_83" localSheetId="11">#REF!</definedName>
    <definedName name="Jun_83" localSheetId="12">#REF!</definedName>
    <definedName name="Jun_83" localSheetId="13">#REF!</definedName>
    <definedName name="Jun_83" localSheetId="23">#REF!</definedName>
    <definedName name="Jun_83" localSheetId="24">#REF!</definedName>
    <definedName name="Jun_83" localSheetId="26">#REF!</definedName>
    <definedName name="Jun_83" localSheetId="28">#REF!</definedName>
    <definedName name="Jun_83" localSheetId="29">#REF!</definedName>
    <definedName name="Jun_83" localSheetId="31">#REF!</definedName>
    <definedName name="Jun_83" localSheetId="41">#REF!</definedName>
    <definedName name="Jun_83" localSheetId="4">#REF!</definedName>
    <definedName name="Jun_83" localSheetId="46">#REF!</definedName>
    <definedName name="Jun_83" localSheetId="47">#REF!</definedName>
    <definedName name="Jun_83" localSheetId="48">#REF!</definedName>
    <definedName name="Jun_83" localSheetId="49">#REF!</definedName>
    <definedName name="Jun_83" localSheetId="50">#REF!</definedName>
    <definedName name="Jun_83" localSheetId="51">#REF!</definedName>
    <definedName name="Jun_83" localSheetId="53">#REF!</definedName>
    <definedName name="Jun_83" localSheetId="54">#REF!</definedName>
    <definedName name="Jun_83" localSheetId="56">#REF!</definedName>
    <definedName name="Jun_83" localSheetId="57">#REF!</definedName>
    <definedName name="Jun_83" localSheetId="58">#REF!</definedName>
    <definedName name="Jun_83" localSheetId="60">#REF!</definedName>
    <definedName name="Jun_83" localSheetId="61">#REF!</definedName>
    <definedName name="Jun_83" localSheetId="62">#REF!</definedName>
    <definedName name="Jun_83" localSheetId="63">#REF!</definedName>
    <definedName name="Jun_83" localSheetId="64">#REF!</definedName>
    <definedName name="Jun_83" localSheetId="66">#REF!</definedName>
    <definedName name="Jun_83" localSheetId="67">#REF!</definedName>
    <definedName name="Jun_83" localSheetId="68">#REF!</definedName>
    <definedName name="Jun_83" localSheetId="69">#REF!</definedName>
    <definedName name="Jun_83" localSheetId="71">#REF!</definedName>
    <definedName name="Jun_83" localSheetId="72">#REF!</definedName>
    <definedName name="Jun_83" localSheetId="73">#REF!</definedName>
    <definedName name="Jun_83">#REF!</definedName>
    <definedName name="Jun_84" localSheetId="1">#REF!</definedName>
    <definedName name="Jun_84" localSheetId="11">#REF!</definedName>
    <definedName name="Jun_84" localSheetId="12">#REF!</definedName>
    <definedName name="Jun_84" localSheetId="13">#REF!</definedName>
    <definedName name="Jun_84" localSheetId="23">#REF!</definedName>
    <definedName name="Jun_84" localSheetId="24">#REF!</definedName>
    <definedName name="Jun_84" localSheetId="26">#REF!</definedName>
    <definedName name="Jun_84" localSheetId="28">#REF!</definedName>
    <definedName name="Jun_84" localSheetId="29">#REF!</definedName>
    <definedName name="Jun_84" localSheetId="31">#REF!</definedName>
    <definedName name="Jun_84" localSheetId="41">#REF!</definedName>
    <definedName name="Jun_84" localSheetId="4">#REF!</definedName>
    <definedName name="Jun_84" localSheetId="46">#REF!</definedName>
    <definedName name="Jun_84" localSheetId="47">#REF!</definedName>
    <definedName name="Jun_84" localSheetId="48">#REF!</definedName>
    <definedName name="Jun_84" localSheetId="49">#REF!</definedName>
    <definedName name="Jun_84" localSheetId="50">#REF!</definedName>
    <definedName name="Jun_84" localSheetId="51">#REF!</definedName>
    <definedName name="Jun_84" localSheetId="53">#REF!</definedName>
    <definedName name="Jun_84" localSheetId="54">#REF!</definedName>
    <definedName name="Jun_84" localSheetId="56">#REF!</definedName>
    <definedName name="Jun_84" localSheetId="57">#REF!</definedName>
    <definedName name="Jun_84" localSheetId="58">#REF!</definedName>
    <definedName name="Jun_84" localSheetId="60">#REF!</definedName>
    <definedName name="Jun_84" localSheetId="61">#REF!</definedName>
    <definedName name="Jun_84" localSheetId="62">#REF!</definedName>
    <definedName name="Jun_84" localSheetId="63">#REF!</definedName>
    <definedName name="Jun_84" localSheetId="64">#REF!</definedName>
    <definedName name="Jun_84" localSheetId="66">#REF!</definedName>
    <definedName name="Jun_84" localSheetId="67">#REF!</definedName>
    <definedName name="Jun_84" localSheetId="68">#REF!</definedName>
    <definedName name="Jun_84" localSheetId="69">#REF!</definedName>
    <definedName name="Jun_84" localSheetId="71">#REF!</definedName>
    <definedName name="Jun_84" localSheetId="72">#REF!</definedName>
    <definedName name="Jun_84" localSheetId="73">#REF!</definedName>
    <definedName name="Jun_84">#REF!</definedName>
    <definedName name="Jun_85" localSheetId="1">#REF!</definedName>
    <definedName name="Jun_85" localSheetId="11">#REF!</definedName>
    <definedName name="Jun_85" localSheetId="12">#REF!</definedName>
    <definedName name="Jun_85" localSheetId="13">#REF!</definedName>
    <definedName name="Jun_85" localSheetId="23">#REF!</definedName>
    <definedName name="Jun_85" localSheetId="24">#REF!</definedName>
    <definedName name="Jun_85" localSheetId="26">#REF!</definedName>
    <definedName name="Jun_85" localSheetId="28">#REF!</definedName>
    <definedName name="Jun_85" localSheetId="29">#REF!</definedName>
    <definedName name="Jun_85" localSheetId="31">#REF!</definedName>
    <definedName name="Jun_85" localSheetId="41">#REF!</definedName>
    <definedName name="Jun_85" localSheetId="4">#REF!</definedName>
    <definedName name="Jun_85" localSheetId="46">#REF!</definedName>
    <definedName name="Jun_85" localSheetId="47">#REF!</definedName>
    <definedName name="Jun_85" localSheetId="48">#REF!</definedName>
    <definedName name="Jun_85" localSheetId="49">#REF!</definedName>
    <definedName name="Jun_85" localSheetId="50">#REF!</definedName>
    <definedName name="Jun_85" localSheetId="51">#REF!</definedName>
    <definedName name="Jun_85" localSheetId="53">#REF!</definedName>
    <definedName name="Jun_85" localSheetId="54">#REF!</definedName>
    <definedName name="Jun_85" localSheetId="56">#REF!</definedName>
    <definedName name="Jun_85" localSheetId="57">#REF!</definedName>
    <definedName name="Jun_85" localSheetId="58">#REF!</definedName>
    <definedName name="Jun_85" localSheetId="60">#REF!</definedName>
    <definedName name="Jun_85" localSheetId="61">#REF!</definedName>
    <definedName name="Jun_85" localSheetId="62">#REF!</definedName>
    <definedName name="Jun_85" localSheetId="63">#REF!</definedName>
    <definedName name="Jun_85" localSheetId="64">#REF!</definedName>
    <definedName name="Jun_85" localSheetId="66">#REF!</definedName>
    <definedName name="Jun_85" localSheetId="67">#REF!</definedName>
    <definedName name="Jun_85" localSheetId="68">#REF!</definedName>
    <definedName name="Jun_85" localSheetId="69">#REF!</definedName>
    <definedName name="Jun_85" localSheetId="71">#REF!</definedName>
    <definedName name="Jun_85" localSheetId="72">#REF!</definedName>
    <definedName name="Jun_85" localSheetId="73">#REF!</definedName>
    <definedName name="Jun_85">#REF!</definedName>
    <definedName name="Jun_86" localSheetId="1">#REF!</definedName>
    <definedName name="Jun_86" localSheetId="11">#REF!</definedName>
    <definedName name="Jun_86" localSheetId="12">#REF!</definedName>
    <definedName name="Jun_86" localSheetId="13">#REF!</definedName>
    <definedName name="Jun_86" localSheetId="23">#REF!</definedName>
    <definedName name="Jun_86" localSheetId="24">#REF!</definedName>
    <definedName name="Jun_86" localSheetId="26">#REF!</definedName>
    <definedName name="Jun_86" localSheetId="28">#REF!</definedName>
    <definedName name="Jun_86" localSheetId="29">#REF!</definedName>
    <definedName name="Jun_86" localSheetId="31">#REF!</definedName>
    <definedName name="Jun_86" localSheetId="41">#REF!</definedName>
    <definedName name="Jun_86" localSheetId="4">#REF!</definedName>
    <definedName name="Jun_86" localSheetId="46">#REF!</definedName>
    <definedName name="Jun_86" localSheetId="47">#REF!</definedName>
    <definedName name="Jun_86" localSheetId="48">#REF!</definedName>
    <definedName name="Jun_86" localSheetId="49">#REF!</definedName>
    <definedName name="Jun_86" localSheetId="50">#REF!</definedName>
    <definedName name="Jun_86" localSheetId="51">#REF!</definedName>
    <definedName name="Jun_86" localSheetId="53">#REF!</definedName>
    <definedName name="Jun_86" localSheetId="54">#REF!</definedName>
    <definedName name="Jun_86" localSheetId="56">#REF!</definedName>
    <definedName name="Jun_86" localSheetId="57">#REF!</definedName>
    <definedName name="Jun_86" localSheetId="58">#REF!</definedName>
    <definedName name="Jun_86" localSheetId="60">#REF!</definedName>
    <definedName name="Jun_86" localSheetId="61">#REF!</definedName>
    <definedName name="Jun_86" localSheetId="62">#REF!</definedName>
    <definedName name="Jun_86" localSheetId="63">#REF!</definedName>
    <definedName name="Jun_86" localSheetId="64">#REF!</definedName>
    <definedName name="Jun_86" localSheetId="66">#REF!</definedName>
    <definedName name="Jun_86" localSheetId="67">#REF!</definedName>
    <definedName name="Jun_86" localSheetId="68">#REF!</definedName>
    <definedName name="Jun_86" localSheetId="69">#REF!</definedName>
    <definedName name="Jun_86" localSheetId="71">#REF!</definedName>
    <definedName name="Jun_86" localSheetId="72">#REF!</definedName>
    <definedName name="Jun_86" localSheetId="73">#REF!</definedName>
    <definedName name="Jun_86">#REF!</definedName>
    <definedName name="Jun_87" localSheetId="1">#REF!</definedName>
    <definedName name="Jun_87" localSheetId="11">#REF!</definedName>
    <definedName name="Jun_87" localSheetId="12">#REF!</definedName>
    <definedName name="Jun_87" localSheetId="13">#REF!</definedName>
    <definedName name="Jun_87" localSheetId="23">#REF!</definedName>
    <definedName name="Jun_87" localSheetId="24">#REF!</definedName>
    <definedName name="Jun_87" localSheetId="26">#REF!</definedName>
    <definedName name="Jun_87" localSheetId="28">#REF!</definedName>
    <definedName name="Jun_87" localSheetId="29">#REF!</definedName>
    <definedName name="Jun_87" localSheetId="31">#REF!</definedName>
    <definedName name="Jun_87" localSheetId="41">#REF!</definedName>
    <definedName name="Jun_87" localSheetId="4">#REF!</definedName>
    <definedName name="Jun_87" localSheetId="46">#REF!</definedName>
    <definedName name="Jun_87" localSheetId="47">#REF!</definedName>
    <definedName name="Jun_87" localSheetId="48">#REF!</definedName>
    <definedName name="Jun_87" localSheetId="49">#REF!</definedName>
    <definedName name="Jun_87" localSheetId="50">#REF!</definedName>
    <definedName name="Jun_87" localSheetId="51">#REF!</definedName>
    <definedName name="Jun_87" localSheetId="53">#REF!</definedName>
    <definedName name="Jun_87" localSheetId="54">#REF!</definedName>
    <definedName name="Jun_87" localSheetId="56">#REF!</definedName>
    <definedName name="Jun_87" localSheetId="57">#REF!</definedName>
    <definedName name="Jun_87" localSheetId="58">#REF!</definedName>
    <definedName name="Jun_87" localSheetId="60">#REF!</definedName>
    <definedName name="Jun_87" localSheetId="61">#REF!</definedName>
    <definedName name="Jun_87" localSheetId="62">#REF!</definedName>
    <definedName name="Jun_87" localSheetId="63">#REF!</definedName>
    <definedName name="Jun_87" localSheetId="64">#REF!</definedName>
    <definedName name="Jun_87" localSheetId="66">#REF!</definedName>
    <definedName name="Jun_87" localSheetId="67">#REF!</definedName>
    <definedName name="Jun_87" localSheetId="68">#REF!</definedName>
    <definedName name="Jun_87" localSheetId="69">#REF!</definedName>
    <definedName name="Jun_87" localSheetId="71">#REF!</definedName>
    <definedName name="Jun_87" localSheetId="72">#REF!</definedName>
    <definedName name="Jun_87" localSheetId="73">#REF!</definedName>
    <definedName name="Jun_87">#REF!</definedName>
    <definedName name="Jun_88" localSheetId="1">#REF!</definedName>
    <definedName name="Jun_88" localSheetId="11">#REF!</definedName>
    <definedName name="Jun_88" localSheetId="12">#REF!</definedName>
    <definedName name="Jun_88" localSheetId="13">#REF!</definedName>
    <definedName name="Jun_88" localSheetId="23">#REF!</definedName>
    <definedName name="Jun_88" localSheetId="24">#REF!</definedName>
    <definedName name="Jun_88" localSheetId="26">#REF!</definedName>
    <definedName name="Jun_88" localSheetId="28">#REF!</definedName>
    <definedName name="Jun_88" localSheetId="29">#REF!</definedName>
    <definedName name="Jun_88" localSheetId="31">#REF!</definedName>
    <definedName name="Jun_88" localSheetId="41">#REF!</definedName>
    <definedName name="Jun_88" localSheetId="4">#REF!</definedName>
    <definedName name="Jun_88" localSheetId="46">#REF!</definedName>
    <definedName name="Jun_88" localSheetId="47">#REF!</definedName>
    <definedName name="Jun_88" localSheetId="48">#REF!</definedName>
    <definedName name="Jun_88" localSheetId="49">#REF!</definedName>
    <definedName name="Jun_88" localSheetId="50">#REF!</definedName>
    <definedName name="Jun_88" localSheetId="51">#REF!</definedName>
    <definedName name="Jun_88" localSheetId="53">#REF!</definedName>
    <definedName name="Jun_88" localSheetId="54">#REF!</definedName>
    <definedName name="Jun_88" localSheetId="56">#REF!</definedName>
    <definedName name="Jun_88" localSheetId="57">#REF!</definedName>
    <definedName name="Jun_88" localSheetId="58">#REF!</definedName>
    <definedName name="Jun_88" localSheetId="60">#REF!</definedName>
    <definedName name="Jun_88" localSheetId="61">#REF!</definedName>
    <definedName name="Jun_88" localSheetId="62">#REF!</definedName>
    <definedName name="Jun_88" localSheetId="63">#REF!</definedName>
    <definedName name="Jun_88" localSheetId="64">#REF!</definedName>
    <definedName name="Jun_88" localSheetId="66">#REF!</definedName>
    <definedName name="Jun_88" localSheetId="67">#REF!</definedName>
    <definedName name="Jun_88" localSheetId="68">#REF!</definedName>
    <definedName name="Jun_88" localSheetId="69">#REF!</definedName>
    <definedName name="Jun_88" localSheetId="71">#REF!</definedName>
    <definedName name="Jun_88" localSheetId="72">#REF!</definedName>
    <definedName name="Jun_88" localSheetId="73">#REF!</definedName>
    <definedName name="Jun_88">#REF!</definedName>
    <definedName name="Jun_89" localSheetId="1">#REF!</definedName>
    <definedName name="Jun_89" localSheetId="11">#REF!</definedName>
    <definedName name="Jun_89" localSheetId="12">#REF!</definedName>
    <definedName name="Jun_89" localSheetId="13">#REF!</definedName>
    <definedName name="Jun_89" localSheetId="23">#REF!</definedName>
    <definedName name="Jun_89" localSheetId="24">#REF!</definedName>
    <definedName name="Jun_89" localSheetId="26">#REF!</definedName>
    <definedName name="Jun_89" localSheetId="28">#REF!</definedName>
    <definedName name="Jun_89" localSheetId="29">#REF!</definedName>
    <definedName name="Jun_89" localSheetId="31">#REF!</definedName>
    <definedName name="Jun_89" localSheetId="41">#REF!</definedName>
    <definedName name="Jun_89" localSheetId="4">#REF!</definedName>
    <definedName name="Jun_89" localSheetId="46">#REF!</definedName>
    <definedName name="Jun_89" localSheetId="47">#REF!</definedName>
    <definedName name="Jun_89" localSheetId="48">#REF!</definedName>
    <definedName name="Jun_89" localSheetId="49">#REF!</definedName>
    <definedName name="Jun_89" localSheetId="50">#REF!</definedName>
    <definedName name="Jun_89" localSheetId="51">#REF!</definedName>
    <definedName name="Jun_89" localSheetId="53">#REF!</definedName>
    <definedName name="Jun_89" localSheetId="54">#REF!</definedName>
    <definedName name="Jun_89" localSheetId="56">#REF!</definedName>
    <definedName name="Jun_89" localSheetId="57">#REF!</definedName>
    <definedName name="Jun_89" localSheetId="58">#REF!</definedName>
    <definedName name="Jun_89" localSheetId="60">#REF!</definedName>
    <definedName name="Jun_89" localSheetId="61">#REF!</definedName>
    <definedName name="Jun_89" localSheetId="62">#REF!</definedName>
    <definedName name="Jun_89" localSheetId="63">#REF!</definedName>
    <definedName name="Jun_89" localSheetId="64">#REF!</definedName>
    <definedName name="Jun_89" localSheetId="66">#REF!</definedName>
    <definedName name="Jun_89" localSheetId="67">#REF!</definedName>
    <definedName name="Jun_89" localSheetId="68">#REF!</definedName>
    <definedName name="Jun_89" localSheetId="69">#REF!</definedName>
    <definedName name="Jun_89" localSheetId="71">#REF!</definedName>
    <definedName name="Jun_89" localSheetId="72">#REF!</definedName>
    <definedName name="Jun_89" localSheetId="73">#REF!</definedName>
    <definedName name="Jun_89">#REF!</definedName>
    <definedName name="Jun_90" localSheetId="1">#REF!</definedName>
    <definedName name="Jun_90" localSheetId="11">#REF!</definedName>
    <definedName name="Jun_90" localSheetId="12">#REF!</definedName>
    <definedName name="Jun_90" localSheetId="13">#REF!</definedName>
    <definedName name="Jun_90" localSheetId="23">#REF!</definedName>
    <definedName name="Jun_90" localSheetId="24">#REF!</definedName>
    <definedName name="Jun_90" localSheetId="26">#REF!</definedName>
    <definedName name="Jun_90" localSheetId="28">#REF!</definedName>
    <definedName name="Jun_90" localSheetId="29">#REF!</definedName>
    <definedName name="Jun_90" localSheetId="31">#REF!</definedName>
    <definedName name="Jun_90" localSheetId="41">#REF!</definedName>
    <definedName name="Jun_90" localSheetId="4">#REF!</definedName>
    <definedName name="Jun_90" localSheetId="46">#REF!</definedName>
    <definedName name="Jun_90" localSheetId="47">#REF!</definedName>
    <definedName name="Jun_90" localSheetId="48">#REF!</definedName>
    <definedName name="Jun_90" localSheetId="49">#REF!</definedName>
    <definedName name="Jun_90" localSheetId="50">#REF!</definedName>
    <definedName name="Jun_90" localSheetId="51">#REF!</definedName>
    <definedName name="Jun_90" localSheetId="53">#REF!</definedName>
    <definedName name="Jun_90" localSheetId="54">#REF!</definedName>
    <definedName name="Jun_90" localSheetId="56">#REF!</definedName>
    <definedName name="Jun_90" localSheetId="57">#REF!</definedName>
    <definedName name="Jun_90" localSheetId="58">#REF!</definedName>
    <definedName name="Jun_90" localSheetId="60">#REF!</definedName>
    <definedName name="Jun_90" localSheetId="61">#REF!</definedName>
    <definedName name="Jun_90" localSheetId="62">#REF!</definedName>
    <definedName name="Jun_90" localSheetId="63">#REF!</definedName>
    <definedName name="Jun_90" localSheetId="64">#REF!</definedName>
    <definedName name="Jun_90" localSheetId="66">#REF!</definedName>
    <definedName name="Jun_90" localSheetId="67">#REF!</definedName>
    <definedName name="Jun_90" localSheetId="68">#REF!</definedName>
    <definedName name="Jun_90" localSheetId="69">#REF!</definedName>
    <definedName name="Jun_90" localSheetId="71">#REF!</definedName>
    <definedName name="Jun_90" localSheetId="72">#REF!</definedName>
    <definedName name="Jun_90" localSheetId="73">#REF!</definedName>
    <definedName name="Jun_90">#REF!</definedName>
    <definedName name="Jun_91" localSheetId="1">#REF!</definedName>
    <definedName name="Jun_91" localSheetId="11">#REF!</definedName>
    <definedName name="Jun_91" localSheetId="12">#REF!</definedName>
    <definedName name="Jun_91" localSheetId="13">#REF!</definedName>
    <definedName name="Jun_91" localSheetId="23">#REF!</definedName>
    <definedName name="Jun_91" localSheetId="24">#REF!</definedName>
    <definedName name="Jun_91" localSheetId="26">#REF!</definedName>
    <definedName name="Jun_91" localSheetId="28">#REF!</definedName>
    <definedName name="Jun_91" localSheetId="29">#REF!</definedName>
    <definedName name="Jun_91" localSheetId="31">#REF!</definedName>
    <definedName name="Jun_91" localSheetId="41">#REF!</definedName>
    <definedName name="Jun_91" localSheetId="4">#REF!</definedName>
    <definedName name="Jun_91" localSheetId="46">#REF!</definedName>
    <definedName name="Jun_91" localSheetId="47">#REF!</definedName>
    <definedName name="Jun_91" localSheetId="48">#REF!</definedName>
    <definedName name="Jun_91" localSheetId="49">#REF!</definedName>
    <definedName name="Jun_91" localSheetId="50">#REF!</definedName>
    <definedName name="Jun_91" localSheetId="51">#REF!</definedName>
    <definedName name="Jun_91" localSheetId="53">#REF!</definedName>
    <definedName name="Jun_91" localSheetId="54">#REF!</definedName>
    <definedName name="Jun_91" localSheetId="56">#REF!</definedName>
    <definedName name="Jun_91" localSheetId="57">#REF!</definedName>
    <definedName name="Jun_91" localSheetId="58">#REF!</definedName>
    <definedName name="Jun_91" localSheetId="60">#REF!</definedName>
    <definedName name="Jun_91" localSheetId="61">#REF!</definedName>
    <definedName name="Jun_91" localSheetId="62">#REF!</definedName>
    <definedName name="Jun_91" localSheetId="63">#REF!</definedName>
    <definedName name="Jun_91" localSheetId="64">#REF!</definedName>
    <definedName name="Jun_91" localSheetId="66">#REF!</definedName>
    <definedName name="Jun_91" localSheetId="67">#REF!</definedName>
    <definedName name="Jun_91" localSheetId="68">#REF!</definedName>
    <definedName name="Jun_91" localSheetId="69">#REF!</definedName>
    <definedName name="Jun_91" localSheetId="71">#REF!</definedName>
    <definedName name="Jun_91" localSheetId="72">#REF!</definedName>
    <definedName name="Jun_91" localSheetId="73">#REF!</definedName>
    <definedName name="Jun_91">#REF!</definedName>
    <definedName name="Jun_92" localSheetId="1">#REF!</definedName>
    <definedName name="Jun_92" localSheetId="11">#REF!</definedName>
    <definedName name="Jun_92" localSheetId="12">#REF!</definedName>
    <definedName name="Jun_92" localSheetId="13">#REF!</definedName>
    <definedName name="Jun_92" localSheetId="23">#REF!</definedName>
    <definedName name="Jun_92" localSheetId="24">#REF!</definedName>
    <definedName name="Jun_92" localSheetId="26">#REF!</definedName>
    <definedName name="Jun_92" localSheetId="28">#REF!</definedName>
    <definedName name="Jun_92" localSheetId="29">#REF!</definedName>
    <definedName name="Jun_92" localSheetId="31">#REF!</definedName>
    <definedName name="Jun_92" localSheetId="41">#REF!</definedName>
    <definedName name="Jun_92" localSheetId="4">#REF!</definedName>
    <definedName name="Jun_92" localSheetId="46">#REF!</definedName>
    <definedName name="Jun_92" localSheetId="47">#REF!</definedName>
    <definedName name="Jun_92" localSheetId="48">#REF!</definedName>
    <definedName name="Jun_92" localSheetId="49">#REF!</definedName>
    <definedName name="Jun_92" localSheetId="50">#REF!</definedName>
    <definedName name="Jun_92" localSheetId="51">#REF!</definedName>
    <definedName name="Jun_92" localSheetId="53">#REF!</definedName>
    <definedName name="Jun_92" localSheetId="54">#REF!</definedName>
    <definedName name="Jun_92" localSheetId="56">#REF!</definedName>
    <definedName name="Jun_92" localSheetId="57">#REF!</definedName>
    <definedName name="Jun_92" localSheetId="58">#REF!</definedName>
    <definedName name="Jun_92" localSheetId="60">#REF!</definedName>
    <definedName name="Jun_92" localSheetId="61">#REF!</definedName>
    <definedName name="Jun_92" localSheetId="62">#REF!</definedName>
    <definedName name="Jun_92" localSheetId="63">#REF!</definedName>
    <definedName name="Jun_92" localSheetId="64">#REF!</definedName>
    <definedName name="Jun_92" localSheetId="66">#REF!</definedName>
    <definedName name="Jun_92" localSheetId="67">#REF!</definedName>
    <definedName name="Jun_92" localSheetId="68">#REF!</definedName>
    <definedName name="Jun_92" localSheetId="69">#REF!</definedName>
    <definedName name="Jun_92" localSheetId="71">#REF!</definedName>
    <definedName name="Jun_92" localSheetId="72">#REF!</definedName>
    <definedName name="Jun_92" localSheetId="73">#REF!</definedName>
    <definedName name="Jun_92">#REF!</definedName>
    <definedName name="Jun_93" localSheetId="1">#REF!</definedName>
    <definedName name="Jun_93" localSheetId="11">#REF!</definedName>
    <definedName name="Jun_93" localSheetId="12">#REF!</definedName>
    <definedName name="Jun_93" localSheetId="13">#REF!</definedName>
    <definedName name="Jun_93" localSheetId="23">#REF!</definedName>
    <definedName name="Jun_93" localSheetId="24">#REF!</definedName>
    <definedName name="Jun_93" localSheetId="26">#REF!</definedName>
    <definedName name="Jun_93" localSheetId="28">#REF!</definedName>
    <definedName name="Jun_93" localSheetId="29">#REF!</definedName>
    <definedName name="Jun_93" localSheetId="31">#REF!</definedName>
    <definedName name="Jun_93" localSheetId="41">#REF!</definedName>
    <definedName name="Jun_93" localSheetId="4">#REF!</definedName>
    <definedName name="Jun_93" localSheetId="46">#REF!</definedName>
    <definedName name="Jun_93" localSheetId="47">#REF!</definedName>
    <definedName name="Jun_93" localSheetId="48">#REF!</definedName>
    <definedName name="Jun_93" localSheetId="49">#REF!</definedName>
    <definedName name="Jun_93" localSheetId="50">#REF!</definedName>
    <definedName name="Jun_93" localSheetId="51">#REF!</definedName>
    <definedName name="Jun_93" localSheetId="53">#REF!</definedName>
    <definedName name="Jun_93" localSheetId="54">#REF!</definedName>
    <definedName name="Jun_93" localSheetId="56">#REF!</definedName>
    <definedName name="Jun_93" localSheetId="57">#REF!</definedName>
    <definedName name="Jun_93" localSheetId="58">#REF!</definedName>
    <definedName name="Jun_93" localSheetId="60">#REF!</definedName>
    <definedName name="Jun_93" localSheetId="61">#REF!</definedName>
    <definedName name="Jun_93" localSheetId="62">#REF!</definedName>
    <definedName name="Jun_93" localSheetId="63">#REF!</definedName>
    <definedName name="Jun_93" localSheetId="64">#REF!</definedName>
    <definedName name="Jun_93" localSheetId="66">#REF!</definedName>
    <definedName name="Jun_93" localSheetId="67">#REF!</definedName>
    <definedName name="Jun_93" localSheetId="68">#REF!</definedName>
    <definedName name="Jun_93" localSheetId="69">#REF!</definedName>
    <definedName name="Jun_93" localSheetId="71">#REF!</definedName>
    <definedName name="Jun_93" localSheetId="72">#REF!</definedName>
    <definedName name="Jun_93" localSheetId="73">#REF!</definedName>
    <definedName name="Jun_93">#REF!</definedName>
    <definedName name="Jun_94" localSheetId="1">#REF!</definedName>
    <definedName name="Jun_94" localSheetId="11">#REF!</definedName>
    <definedName name="Jun_94" localSheetId="12">#REF!</definedName>
    <definedName name="Jun_94" localSheetId="13">#REF!</definedName>
    <definedName name="Jun_94" localSheetId="23">#REF!</definedName>
    <definedName name="Jun_94" localSheetId="24">#REF!</definedName>
    <definedName name="Jun_94" localSheetId="26">#REF!</definedName>
    <definedName name="Jun_94" localSheetId="28">#REF!</definedName>
    <definedName name="Jun_94" localSheetId="29">#REF!</definedName>
    <definedName name="Jun_94" localSheetId="31">#REF!</definedName>
    <definedName name="Jun_94" localSheetId="41">#REF!</definedName>
    <definedName name="Jun_94" localSheetId="4">#REF!</definedName>
    <definedName name="Jun_94" localSheetId="46">#REF!</definedName>
    <definedName name="Jun_94" localSheetId="47">#REF!</definedName>
    <definedName name="Jun_94" localSheetId="48">#REF!</definedName>
    <definedName name="Jun_94" localSheetId="49">#REF!</definedName>
    <definedName name="Jun_94" localSheetId="50">#REF!</definedName>
    <definedName name="Jun_94" localSheetId="51">#REF!</definedName>
    <definedName name="Jun_94" localSheetId="53">#REF!</definedName>
    <definedName name="Jun_94" localSheetId="54">#REF!</definedName>
    <definedName name="Jun_94" localSheetId="56">#REF!</definedName>
    <definedName name="Jun_94" localSheetId="57">#REF!</definedName>
    <definedName name="Jun_94" localSheetId="58">#REF!</definedName>
    <definedName name="Jun_94" localSheetId="60">#REF!</definedName>
    <definedName name="Jun_94" localSheetId="61">#REF!</definedName>
    <definedName name="Jun_94" localSheetId="62">#REF!</definedName>
    <definedName name="Jun_94" localSheetId="63">#REF!</definedName>
    <definedName name="Jun_94" localSheetId="64">#REF!</definedName>
    <definedName name="Jun_94" localSheetId="66">#REF!</definedName>
    <definedName name="Jun_94" localSheetId="67">#REF!</definedName>
    <definedName name="Jun_94" localSheetId="68">#REF!</definedName>
    <definedName name="Jun_94" localSheetId="69">#REF!</definedName>
    <definedName name="Jun_94" localSheetId="71">#REF!</definedName>
    <definedName name="Jun_94" localSheetId="72">#REF!</definedName>
    <definedName name="Jun_94" localSheetId="73">#REF!</definedName>
    <definedName name="Jun_94">#REF!</definedName>
    <definedName name="Jun_95" localSheetId="1">#REF!</definedName>
    <definedName name="Jun_95" localSheetId="11">#REF!</definedName>
    <definedName name="Jun_95" localSheetId="12">#REF!</definedName>
    <definedName name="Jun_95" localSheetId="13">#REF!</definedName>
    <definedName name="Jun_95" localSheetId="23">#REF!</definedName>
    <definedName name="Jun_95" localSheetId="24">#REF!</definedName>
    <definedName name="Jun_95" localSheetId="26">#REF!</definedName>
    <definedName name="Jun_95" localSheetId="28">#REF!</definedName>
    <definedName name="Jun_95" localSheetId="29">#REF!</definedName>
    <definedName name="Jun_95" localSheetId="31">#REF!</definedName>
    <definedName name="Jun_95" localSheetId="41">#REF!</definedName>
    <definedName name="Jun_95" localSheetId="4">#REF!</definedName>
    <definedName name="Jun_95" localSheetId="46">#REF!</definedName>
    <definedName name="Jun_95" localSheetId="47">#REF!</definedName>
    <definedName name="Jun_95" localSheetId="48">#REF!</definedName>
    <definedName name="Jun_95" localSheetId="49">#REF!</definedName>
    <definedName name="Jun_95" localSheetId="50">#REF!</definedName>
    <definedName name="Jun_95" localSheetId="51">#REF!</definedName>
    <definedName name="Jun_95" localSheetId="53">#REF!</definedName>
    <definedName name="Jun_95" localSheetId="54">#REF!</definedName>
    <definedName name="Jun_95" localSheetId="56">#REF!</definedName>
    <definedName name="Jun_95" localSheetId="57">#REF!</definedName>
    <definedName name="Jun_95" localSheetId="58">#REF!</definedName>
    <definedName name="Jun_95" localSheetId="60">#REF!</definedName>
    <definedName name="Jun_95" localSheetId="61">#REF!</definedName>
    <definedName name="Jun_95" localSheetId="62">#REF!</definedName>
    <definedName name="Jun_95" localSheetId="63">#REF!</definedName>
    <definedName name="Jun_95" localSheetId="64">#REF!</definedName>
    <definedName name="Jun_95" localSheetId="66">#REF!</definedName>
    <definedName name="Jun_95" localSheetId="67">#REF!</definedName>
    <definedName name="Jun_95" localSheetId="68">#REF!</definedName>
    <definedName name="Jun_95" localSheetId="69">#REF!</definedName>
    <definedName name="Jun_95" localSheetId="71">#REF!</definedName>
    <definedName name="Jun_95" localSheetId="72">#REF!</definedName>
    <definedName name="Jun_95" localSheetId="73">#REF!</definedName>
    <definedName name="Jun_95">#REF!</definedName>
    <definedName name="Jun_96" localSheetId="1">#REF!</definedName>
    <definedName name="Jun_96" localSheetId="11">#REF!</definedName>
    <definedName name="Jun_96" localSheetId="12">#REF!</definedName>
    <definedName name="Jun_96" localSheetId="13">#REF!</definedName>
    <definedName name="Jun_96" localSheetId="23">#REF!</definedName>
    <definedName name="Jun_96" localSheetId="24">#REF!</definedName>
    <definedName name="Jun_96" localSheetId="26">#REF!</definedName>
    <definedName name="Jun_96" localSheetId="28">#REF!</definedName>
    <definedName name="Jun_96" localSheetId="29">#REF!</definedName>
    <definedName name="Jun_96" localSheetId="31">#REF!</definedName>
    <definedName name="Jun_96" localSheetId="41">#REF!</definedName>
    <definedName name="Jun_96" localSheetId="4">#REF!</definedName>
    <definedName name="Jun_96" localSheetId="46">#REF!</definedName>
    <definedName name="Jun_96" localSheetId="47">#REF!</definedName>
    <definedName name="Jun_96" localSheetId="48">#REF!</definedName>
    <definedName name="Jun_96" localSheetId="49">#REF!</definedName>
    <definedName name="Jun_96" localSheetId="50">#REF!</definedName>
    <definedName name="Jun_96" localSheetId="51">#REF!</definedName>
    <definedName name="Jun_96" localSheetId="53">#REF!</definedName>
    <definedName name="Jun_96" localSheetId="54">#REF!</definedName>
    <definedName name="Jun_96" localSheetId="56">#REF!</definedName>
    <definedName name="Jun_96" localSheetId="57">#REF!</definedName>
    <definedName name="Jun_96" localSheetId="58">#REF!</definedName>
    <definedName name="Jun_96" localSheetId="60">#REF!</definedName>
    <definedName name="Jun_96" localSheetId="61">#REF!</definedName>
    <definedName name="Jun_96" localSheetId="62">#REF!</definedName>
    <definedName name="Jun_96" localSheetId="63">#REF!</definedName>
    <definedName name="Jun_96" localSheetId="64">#REF!</definedName>
    <definedName name="Jun_96" localSheetId="66">#REF!</definedName>
    <definedName name="Jun_96" localSheetId="67">#REF!</definedName>
    <definedName name="Jun_96" localSheetId="68">#REF!</definedName>
    <definedName name="Jun_96" localSheetId="69">#REF!</definedName>
    <definedName name="Jun_96" localSheetId="71">#REF!</definedName>
    <definedName name="Jun_96" localSheetId="72">#REF!</definedName>
    <definedName name="Jun_96" localSheetId="73">#REF!</definedName>
    <definedName name="Jun_96">#REF!</definedName>
    <definedName name="Jun_97" localSheetId="1">#REF!</definedName>
    <definedName name="Jun_97" localSheetId="11">#REF!</definedName>
    <definedName name="Jun_97" localSheetId="12">#REF!</definedName>
    <definedName name="Jun_97" localSheetId="13">#REF!</definedName>
    <definedName name="Jun_97" localSheetId="23">#REF!</definedName>
    <definedName name="Jun_97" localSheetId="24">#REF!</definedName>
    <definedName name="Jun_97" localSheetId="26">#REF!</definedName>
    <definedName name="Jun_97" localSheetId="28">#REF!</definedName>
    <definedName name="Jun_97" localSheetId="29">#REF!</definedName>
    <definedName name="Jun_97" localSheetId="31">#REF!</definedName>
    <definedName name="Jun_97" localSheetId="41">#REF!</definedName>
    <definedName name="Jun_97" localSheetId="4">#REF!</definedName>
    <definedName name="Jun_97" localSheetId="46">#REF!</definedName>
    <definedName name="Jun_97" localSheetId="47">#REF!</definedName>
    <definedName name="Jun_97" localSheetId="48">#REF!</definedName>
    <definedName name="Jun_97" localSheetId="49">#REF!</definedName>
    <definedName name="Jun_97" localSheetId="50">#REF!</definedName>
    <definedName name="Jun_97" localSheetId="51">#REF!</definedName>
    <definedName name="Jun_97" localSheetId="53">#REF!</definedName>
    <definedName name="Jun_97" localSheetId="54">#REF!</definedName>
    <definedName name="Jun_97" localSheetId="56">#REF!</definedName>
    <definedName name="Jun_97" localSheetId="57">#REF!</definedName>
    <definedName name="Jun_97" localSheetId="58">#REF!</definedName>
    <definedName name="Jun_97" localSheetId="60">#REF!</definedName>
    <definedName name="Jun_97" localSheetId="61">#REF!</definedName>
    <definedName name="Jun_97" localSheetId="62">#REF!</definedName>
    <definedName name="Jun_97" localSheetId="63">#REF!</definedName>
    <definedName name="Jun_97" localSheetId="64">#REF!</definedName>
    <definedName name="Jun_97" localSheetId="66">#REF!</definedName>
    <definedName name="Jun_97" localSheetId="67">#REF!</definedName>
    <definedName name="Jun_97" localSheetId="68">#REF!</definedName>
    <definedName name="Jun_97" localSheetId="69">#REF!</definedName>
    <definedName name="Jun_97" localSheetId="71">#REF!</definedName>
    <definedName name="Jun_97" localSheetId="72">#REF!</definedName>
    <definedName name="Jun_97" localSheetId="73">#REF!</definedName>
    <definedName name="Jun_97">#REF!</definedName>
    <definedName name="Jun_98" localSheetId="1">#REF!</definedName>
    <definedName name="Jun_98" localSheetId="11">#REF!</definedName>
    <definedName name="Jun_98" localSheetId="12">#REF!</definedName>
    <definedName name="Jun_98" localSheetId="13">#REF!</definedName>
    <definedName name="Jun_98" localSheetId="23">#REF!</definedName>
    <definedName name="Jun_98" localSheetId="24">#REF!</definedName>
    <definedName name="Jun_98" localSheetId="26">#REF!</definedName>
    <definedName name="Jun_98" localSheetId="28">#REF!</definedName>
    <definedName name="Jun_98" localSheetId="29">#REF!</definedName>
    <definedName name="Jun_98" localSheetId="31">#REF!</definedName>
    <definedName name="Jun_98" localSheetId="41">#REF!</definedName>
    <definedName name="Jun_98" localSheetId="4">#REF!</definedName>
    <definedName name="Jun_98" localSheetId="46">#REF!</definedName>
    <definedName name="Jun_98" localSheetId="47">#REF!</definedName>
    <definedName name="Jun_98" localSheetId="48">#REF!</definedName>
    <definedName name="Jun_98" localSheetId="49">#REF!</definedName>
    <definedName name="Jun_98" localSheetId="50">#REF!</definedName>
    <definedName name="Jun_98" localSheetId="51">#REF!</definedName>
    <definedName name="Jun_98" localSheetId="53">#REF!</definedName>
    <definedName name="Jun_98" localSheetId="54">#REF!</definedName>
    <definedName name="Jun_98" localSheetId="56">#REF!</definedName>
    <definedName name="Jun_98" localSheetId="57">#REF!</definedName>
    <definedName name="Jun_98" localSheetId="58">#REF!</definedName>
    <definedName name="Jun_98" localSheetId="60">#REF!</definedName>
    <definedName name="Jun_98" localSheetId="61">#REF!</definedName>
    <definedName name="Jun_98" localSheetId="62">#REF!</definedName>
    <definedName name="Jun_98" localSheetId="63">#REF!</definedName>
    <definedName name="Jun_98" localSheetId="64">#REF!</definedName>
    <definedName name="Jun_98" localSheetId="66">#REF!</definedName>
    <definedName name="Jun_98" localSheetId="67">#REF!</definedName>
    <definedName name="Jun_98" localSheetId="68">#REF!</definedName>
    <definedName name="Jun_98" localSheetId="69">#REF!</definedName>
    <definedName name="Jun_98" localSheetId="71">#REF!</definedName>
    <definedName name="Jun_98" localSheetId="72">#REF!</definedName>
    <definedName name="Jun_98" localSheetId="73">#REF!</definedName>
    <definedName name="Jun_98">#REF!</definedName>
    <definedName name="Jun_99" localSheetId="1">#REF!</definedName>
    <definedName name="Jun_99" localSheetId="11">#REF!</definedName>
    <definedName name="Jun_99" localSheetId="12">#REF!</definedName>
    <definedName name="Jun_99" localSheetId="13">#REF!</definedName>
    <definedName name="Jun_99" localSheetId="23">#REF!</definedName>
    <definedName name="Jun_99" localSheetId="24">#REF!</definedName>
    <definedName name="Jun_99" localSheetId="26">#REF!</definedName>
    <definedName name="Jun_99" localSheetId="28">#REF!</definedName>
    <definedName name="Jun_99" localSheetId="29">#REF!</definedName>
    <definedName name="Jun_99" localSheetId="31">#REF!</definedName>
    <definedName name="Jun_99" localSheetId="41">#REF!</definedName>
    <definedName name="Jun_99" localSheetId="4">#REF!</definedName>
    <definedName name="Jun_99" localSheetId="46">#REF!</definedName>
    <definedName name="Jun_99" localSheetId="47">#REF!</definedName>
    <definedName name="Jun_99" localSheetId="48">#REF!</definedName>
    <definedName name="Jun_99" localSheetId="49">#REF!</definedName>
    <definedName name="Jun_99" localSheetId="50">#REF!</definedName>
    <definedName name="Jun_99" localSheetId="51">#REF!</definedName>
    <definedName name="Jun_99" localSheetId="53">#REF!</definedName>
    <definedName name="Jun_99" localSheetId="54">#REF!</definedName>
    <definedName name="Jun_99" localSheetId="56">#REF!</definedName>
    <definedName name="Jun_99" localSheetId="57">#REF!</definedName>
    <definedName name="Jun_99" localSheetId="58">#REF!</definedName>
    <definedName name="Jun_99" localSheetId="60">#REF!</definedName>
    <definedName name="Jun_99" localSheetId="61">#REF!</definedName>
    <definedName name="Jun_99" localSheetId="62">#REF!</definedName>
    <definedName name="Jun_99" localSheetId="63">#REF!</definedName>
    <definedName name="Jun_99" localSheetId="64">#REF!</definedName>
    <definedName name="Jun_99" localSheetId="66">#REF!</definedName>
    <definedName name="Jun_99" localSheetId="67">#REF!</definedName>
    <definedName name="Jun_99" localSheetId="68">#REF!</definedName>
    <definedName name="Jun_99" localSheetId="69">#REF!</definedName>
    <definedName name="Jun_99" localSheetId="71">#REF!</definedName>
    <definedName name="Jun_99" localSheetId="72">#REF!</definedName>
    <definedName name="Jun_99" localSheetId="73">#REF!</definedName>
    <definedName name="Jun_99">#REF!</definedName>
    <definedName name="K" localSheetId="1">#REF!</definedName>
    <definedName name="K" localSheetId="11">#REF!</definedName>
    <definedName name="K" localSheetId="12">#REF!</definedName>
    <definedName name="K" localSheetId="13">#REF!</definedName>
    <definedName name="K" localSheetId="23">#REF!</definedName>
    <definedName name="K" localSheetId="24">#REF!</definedName>
    <definedName name="K" localSheetId="26">#REF!</definedName>
    <definedName name="K" localSheetId="28">#REF!</definedName>
    <definedName name="K" localSheetId="29">#REF!</definedName>
    <definedName name="K" localSheetId="31">#REF!</definedName>
    <definedName name="K" localSheetId="41">#REF!</definedName>
    <definedName name="K" localSheetId="4">#REF!</definedName>
    <definedName name="K" localSheetId="46">#REF!</definedName>
    <definedName name="K" localSheetId="47">#REF!</definedName>
    <definedName name="K" localSheetId="48">#REF!</definedName>
    <definedName name="K" localSheetId="49">#REF!</definedName>
    <definedName name="K" localSheetId="50">#REF!</definedName>
    <definedName name="K" localSheetId="51">#REF!</definedName>
    <definedName name="K" localSheetId="53">#REF!</definedName>
    <definedName name="K" localSheetId="54">#REF!</definedName>
    <definedName name="K" localSheetId="56">#REF!</definedName>
    <definedName name="K" localSheetId="57">#REF!</definedName>
    <definedName name="K" localSheetId="58">#REF!</definedName>
    <definedName name="K" localSheetId="60">#REF!</definedName>
    <definedName name="K" localSheetId="61">#REF!</definedName>
    <definedName name="K" localSheetId="62">#REF!</definedName>
    <definedName name="K" localSheetId="63">#REF!</definedName>
    <definedName name="K" localSheetId="64">#REF!</definedName>
    <definedName name="K" localSheetId="66">#REF!</definedName>
    <definedName name="K" localSheetId="67">#REF!</definedName>
    <definedName name="K" localSheetId="68">#REF!</definedName>
    <definedName name="K" localSheetId="69">#REF!</definedName>
    <definedName name="K" localSheetId="71">#REF!</definedName>
    <definedName name="K" localSheetId="72">#REF!</definedName>
    <definedName name="K" localSheetId="73">#REF!</definedName>
    <definedName name="K">#REF!</definedName>
    <definedName name="KDSE" localSheetId="1">#REF!</definedName>
    <definedName name="KDSE" localSheetId="11">#REF!</definedName>
    <definedName name="KDSE" localSheetId="12">#REF!</definedName>
    <definedName name="KDSE" localSheetId="13">#REF!</definedName>
    <definedName name="KDSE" localSheetId="23">#REF!</definedName>
    <definedName name="KDSE" localSheetId="24">#REF!</definedName>
    <definedName name="KDSE" localSheetId="26">#REF!</definedName>
    <definedName name="KDSE" localSheetId="28">#REF!</definedName>
    <definedName name="KDSE" localSheetId="29">#REF!</definedName>
    <definedName name="KDSE" localSheetId="31">#REF!</definedName>
    <definedName name="KDSE" localSheetId="41">#REF!</definedName>
    <definedName name="KDSE" localSheetId="4">#REF!</definedName>
    <definedName name="KDSE" localSheetId="46">#REF!</definedName>
    <definedName name="KDSE" localSheetId="47">#REF!</definedName>
    <definedName name="KDSE" localSheetId="48">#REF!</definedName>
    <definedName name="KDSE" localSheetId="49">#REF!</definedName>
    <definedName name="KDSE" localSheetId="50">#REF!</definedName>
    <definedName name="KDSE" localSheetId="51">#REF!</definedName>
    <definedName name="KDSE" localSheetId="53">#REF!</definedName>
    <definedName name="KDSE" localSheetId="54">#REF!</definedName>
    <definedName name="KDSE" localSheetId="56">#REF!</definedName>
    <definedName name="KDSE" localSheetId="57">#REF!</definedName>
    <definedName name="KDSE" localSheetId="58">#REF!</definedName>
    <definedName name="KDSE" localSheetId="60">#REF!</definedName>
    <definedName name="KDSE" localSheetId="61">#REF!</definedName>
    <definedName name="KDSE" localSheetId="62">#REF!</definedName>
    <definedName name="KDSE" localSheetId="63">#REF!</definedName>
    <definedName name="KDSE" localSheetId="64">#REF!</definedName>
    <definedName name="KDSE" localSheetId="66">#REF!</definedName>
    <definedName name="KDSE" localSheetId="67">#REF!</definedName>
    <definedName name="KDSE" localSheetId="68">#REF!</definedName>
    <definedName name="KDSE" localSheetId="69">#REF!</definedName>
    <definedName name="KDSE" localSheetId="71">#REF!</definedName>
    <definedName name="KDSE" localSheetId="72">#REF!</definedName>
    <definedName name="KDSE" localSheetId="73">#REF!</definedName>
    <definedName name="KDSE">#REF!</definedName>
    <definedName name="KDSF" localSheetId="1">#REF!</definedName>
    <definedName name="KDSF" localSheetId="11">#REF!</definedName>
    <definedName name="KDSF" localSheetId="12">#REF!</definedName>
    <definedName name="KDSF" localSheetId="13">#REF!</definedName>
    <definedName name="KDSF" localSheetId="23">#REF!</definedName>
    <definedName name="KDSF" localSheetId="24">#REF!</definedName>
    <definedName name="KDSF" localSheetId="26">#REF!</definedName>
    <definedName name="KDSF" localSheetId="28">#REF!</definedName>
    <definedName name="KDSF" localSheetId="29">#REF!</definedName>
    <definedName name="KDSF" localSheetId="31">#REF!</definedName>
    <definedName name="KDSF" localSheetId="41">#REF!</definedName>
    <definedName name="KDSF" localSheetId="4">#REF!</definedName>
    <definedName name="KDSF" localSheetId="46">#REF!</definedName>
    <definedName name="KDSF" localSheetId="47">#REF!</definedName>
    <definedName name="KDSF" localSheetId="48">#REF!</definedName>
    <definedName name="KDSF" localSheetId="49">#REF!</definedName>
    <definedName name="KDSF" localSheetId="50">#REF!</definedName>
    <definedName name="KDSF" localSheetId="51">#REF!</definedName>
    <definedName name="KDSF" localSheetId="53">#REF!</definedName>
    <definedName name="KDSF" localSheetId="54">#REF!</definedName>
    <definedName name="KDSF" localSheetId="56">#REF!</definedName>
    <definedName name="KDSF" localSheetId="57">#REF!</definedName>
    <definedName name="KDSF" localSheetId="58">#REF!</definedName>
    <definedName name="KDSF" localSheetId="60">#REF!</definedName>
    <definedName name="KDSF" localSheetId="61">#REF!</definedName>
    <definedName name="KDSF" localSheetId="62">#REF!</definedName>
    <definedName name="KDSF" localSheetId="63">#REF!</definedName>
    <definedName name="KDSF" localSheetId="64">#REF!</definedName>
    <definedName name="KDSF" localSheetId="66">#REF!</definedName>
    <definedName name="KDSF" localSheetId="67">#REF!</definedName>
    <definedName name="KDSF" localSheetId="68">#REF!</definedName>
    <definedName name="KDSF" localSheetId="69">#REF!</definedName>
    <definedName name="KDSF" localSheetId="71">#REF!</definedName>
    <definedName name="KDSF" localSheetId="72">#REF!</definedName>
    <definedName name="KDSF" localSheetId="73">#REF!</definedName>
    <definedName name="KDSF">#REF!</definedName>
    <definedName name="KEY" localSheetId="5">'[253]Old Table'!$A$1:$AB$51</definedName>
    <definedName name="KEY" localSheetId="6">'[254]Old Table'!$A$1:$AB$51</definedName>
    <definedName name="KEY">'[255]Old Table'!$A$1:$AB$51</definedName>
    <definedName name="kk" localSheetId="1"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13" hidden="1">{"Tab1",#N/A,FALSE,"P";"Tab2",#N/A,FALSE,"P"}</definedName>
    <definedName name="kk" localSheetId="15"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 hidden="1">{"Tab1",#N/A,FALSE,"P";"Tab2",#N/A,FALSE,"P"}</definedName>
    <definedName name="kk" localSheetId="20" hidden="1">{"Tab1",#N/A,FALSE,"P";"Tab2",#N/A,FALSE,"P"}</definedName>
    <definedName name="kk" localSheetId="21" hidden="1">{"Tab1",#N/A,FALSE,"P";"Tab2",#N/A,FALSE,"P"}</definedName>
    <definedName name="kk" localSheetId="22" hidden="1">{"Tab1",#N/A,FALSE,"P";"Tab2",#N/A,FALSE,"P"}</definedName>
    <definedName name="kk" localSheetId="23" hidden="1">{"Tab1",#N/A,FALSE,"P";"Tab2",#N/A,FALSE,"P"}</definedName>
    <definedName name="kk" localSheetId="24" hidden="1">{"Tab1",#N/A,FALSE,"P";"Tab2",#N/A,FALSE,"P"}</definedName>
    <definedName name="kk" localSheetId="25" hidden="1">{"Tab1",#N/A,FALSE,"P";"Tab2",#N/A,FALSE,"P"}</definedName>
    <definedName name="kk" localSheetId="26" hidden="1">{"Tab1",#N/A,FALSE,"P";"Tab2",#N/A,FALSE,"P"}</definedName>
    <definedName name="kk" localSheetId="27" hidden="1">{"Tab1",#N/A,FALSE,"P";"Tab2",#N/A,FALSE,"P"}</definedName>
    <definedName name="kk" localSheetId="28" hidden="1">{"Tab1",#N/A,FALSE,"P";"Tab2",#N/A,FALSE,"P"}</definedName>
    <definedName name="kk" localSheetId="29" hidden="1">{"Tab1",#N/A,FALSE,"P";"Tab2",#N/A,FALSE,"P"}</definedName>
    <definedName name="kk" localSheetId="3" hidden="1">{"Tab1",#N/A,FALSE,"P";"Tab2",#N/A,FALSE,"P"}</definedName>
    <definedName name="kk" localSheetId="31" hidden="1">{"Tab1",#N/A,FALSE,"P";"Tab2",#N/A,FALSE,"P"}</definedName>
    <definedName name="kk" localSheetId="32" hidden="1">{"Tab1",#N/A,FALSE,"P";"Tab2",#N/A,FALSE,"P"}</definedName>
    <definedName name="kk" localSheetId="33" hidden="1">{"Tab1",#N/A,FALSE,"P";"Tab2",#N/A,FALSE,"P"}</definedName>
    <definedName name="kk" localSheetId="34" hidden="1">{"Tab1",#N/A,FALSE,"P";"Tab2",#N/A,FALSE,"P"}</definedName>
    <definedName name="kk" localSheetId="37" hidden="1">{"Tab1",#N/A,FALSE,"P";"Tab2",#N/A,FALSE,"P"}</definedName>
    <definedName name="kk" localSheetId="41" hidden="1">{"Tab1",#N/A,FALSE,"P";"Tab2",#N/A,FALSE,"P"}</definedName>
    <definedName name="kk" localSheetId="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 hidden="1">{"Tab1",#N/A,FALSE,"P";"Tab2",#N/A,FALSE,"P"}</definedName>
    <definedName name="kk" localSheetId="51"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1" hidden="1">{"Tab1",#N/A,FALSE,"P";"Tab2",#N/A,FALSE,"P"}</definedName>
    <definedName name="kk" localSheetId="62" hidden="1">{"Tab1",#N/A,FALSE,"P";"Tab2",#N/A,FALSE,"P"}</definedName>
    <definedName name="kk" localSheetId="63" hidden="1">{"Tab1",#N/A,FALSE,"P";"Tab2",#N/A,FALSE,"P"}</definedName>
    <definedName name="kk" localSheetId="6" hidden="1">{"Tab1",#N/A,FALSE,"P";"Tab2",#N/A,FALSE,"P"}</definedName>
    <definedName name="kk" localSheetId="64" hidden="1">{"Tab1",#N/A,FALSE,"P";"Tab2",#N/A,FALSE,"P"}</definedName>
    <definedName name="kk" localSheetId="65" hidden="1">{"Tab1",#N/A,FALSE,"P";"Tab2",#N/A,FALSE,"P"}</definedName>
    <definedName name="kk" localSheetId="66" hidden="1">{"Tab1",#N/A,FALSE,"P";"Tab2",#N/A,FALSE,"P"}</definedName>
    <definedName name="kk" localSheetId="67" hidden="1">{"Tab1",#N/A,FALSE,"P";"Tab2",#N/A,FALSE,"P"}</definedName>
    <definedName name="kk" localSheetId="68" hidden="1">{"Tab1",#N/A,FALSE,"P";"Tab2",#N/A,FALSE,"P"}</definedName>
    <definedName name="kk" localSheetId="69" hidden="1">{"Tab1",#N/A,FALSE,"P";"Tab2",#N/A,FALSE,"P"}</definedName>
    <definedName name="kk" localSheetId="70" hidden="1">{"Tab1",#N/A,FALSE,"P";"Tab2",#N/A,FALSE,"P"}</definedName>
    <definedName name="kk" localSheetId="71" hidden="1">{"Tab1",#N/A,FALSE,"P";"Tab2",#N/A,FALSE,"P"}</definedName>
    <definedName name="kk" localSheetId="72" hidden="1">{"Tab1",#N/A,FALSE,"P";"Tab2",#N/A,FALSE,"P"}</definedName>
    <definedName name="kk" localSheetId="73" hidden="1">{"Tab1",#N/A,FALSE,"P";"Tab2",#N/A,FALSE,"P"}</definedName>
    <definedName name="kk" localSheetId="7" hidden="1">{"Tab1",#N/A,FALSE,"P";"Tab2",#N/A,FALSE,"P"}</definedName>
    <definedName name="kk" localSheetId="74" hidden="1">{"Tab1",#N/A,FALSE,"P";"Tab2",#N/A,FALSE,"P"}</definedName>
    <definedName name="kk" localSheetId="75" hidden="1">{"Tab1",#N/A,FALSE,"P";"Tab2",#N/A,FALSE,"P"}</definedName>
    <definedName name="kk" localSheetId="76" hidden="1">{"Tab1",#N/A,FALSE,"P";"Tab2",#N/A,FALSE,"P"}</definedName>
    <definedName name="kk" localSheetId="77" hidden="1">{"Tab1",#N/A,FALSE,"P";"Tab2",#N/A,FALSE,"P"}</definedName>
    <definedName name="kk" localSheetId="78" hidden="1">{"Tab1",#N/A,FALSE,"P";"Tab2",#N/A,FALSE,"P"}</definedName>
    <definedName name="kk" localSheetId="79" hidden="1">{"Tab1",#N/A,FALSE,"P";"Tab2",#N/A,FALSE,"P"}</definedName>
    <definedName name="kk" localSheetId="8" hidden="1">{"Tab1",#N/A,FALSE,"P";"Tab2",#N/A,FALSE,"P"}</definedName>
    <definedName name="kk" localSheetId="9" hidden="1">{"Tab1",#N/A,FALSE,"P";"Tab2",#N/A,FALSE,"P"}</definedName>
    <definedName name="kk" hidden="1">{"Tab1",#N/A,FALSE,"P";"Tab2",#N/A,FALSE,"P"}</definedName>
    <definedName name="kkk" localSheetId="1" hidden="1">{"WEO",#N/A,FALSE,"Data";"PRI",#N/A,FALSE,"Data";"QUA",#N/A,FALSE,"Data"}</definedName>
    <definedName name="kkk" localSheetId="10" hidden="1">{"WEO",#N/A,FALSE,"Data";"PRI",#N/A,FALSE,"Data";"QUA",#N/A,FALSE,"Data"}</definedName>
    <definedName name="kkk" localSheetId="11" hidden="1">{"WEO",#N/A,FALSE,"Data";"PRI",#N/A,FALSE,"Data";"QUA",#N/A,FALSE,"Data"}</definedName>
    <definedName name="kkk" localSheetId="12" hidden="1">{"WEO",#N/A,FALSE,"Data";"PRI",#N/A,FALSE,"Data";"QUA",#N/A,FALSE,"Data"}</definedName>
    <definedName name="kkk" localSheetId="13" hidden="1">{"WEO",#N/A,FALSE,"Data";"PRI",#N/A,FALSE,"Data";"QUA",#N/A,FALSE,"Data"}</definedName>
    <definedName name="kkk" localSheetId="15" hidden="1">{"WEO",#N/A,FALSE,"Data";"PRI",#N/A,FALSE,"Data";"QUA",#N/A,FALSE,"Data"}</definedName>
    <definedName name="kkk" localSheetId="16" hidden="1">{"WEO",#N/A,FALSE,"Data";"PRI",#N/A,FALSE,"Data";"QUA",#N/A,FALSE,"Data"}</definedName>
    <definedName name="kkk" localSheetId="17" hidden="1">{"WEO",#N/A,FALSE,"Data";"PRI",#N/A,FALSE,"Data";"QUA",#N/A,FALSE,"Data"}</definedName>
    <definedName name="kkk" localSheetId="18" hidden="1">{"WEO",#N/A,FALSE,"Data";"PRI",#N/A,FALSE,"Data";"QUA",#N/A,FALSE,"Data"}</definedName>
    <definedName name="kkk" localSheetId="19" hidden="1">{"WEO",#N/A,FALSE,"Data";"PRI",#N/A,FALSE,"Data";"QUA",#N/A,FALSE,"Data"}</definedName>
    <definedName name="kkk" localSheetId="2" hidden="1">{"WEO",#N/A,FALSE,"Data";"PRI",#N/A,FALSE,"Data";"QUA",#N/A,FALSE,"Data"}</definedName>
    <definedName name="kkk" localSheetId="20" hidden="1">{"WEO",#N/A,FALSE,"Data";"PRI",#N/A,FALSE,"Data";"QUA",#N/A,FALSE,"Data"}</definedName>
    <definedName name="kkk" localSheetId="21" hidden="1">{"WEO",#N/A,FALSE,"Data";"PRI",#N/A,FALSE,"Data";"QUA",#N/A,FALSE,"Data"}</definedName>
    <definedName name="kkk" localSheetId="22" hidden="1">{"WEO",#N/A,FALSE,"Data";"PRI",#N/A,FALSE,"Data";"QUA",#N/A,FALSE,"Data"}</definedName>
    <definedName name="kkk" localSheetId="23" hidden="1">{"WEO",#N/A,FALSE,"Data";"PRI",#N/A,FALSE,"Data";"QUA",#N/A,FALSE,"Data"}</definedName>
    <definedName name="kkk" localSheetId="24" hidden="1">{"WEO",#N/A,FALSE,"Data";"PRI",#N/A,FALSE,"Data";"QUA",#N/A,FALSE,"Data"}</definedName>
    <definedName name="kkk" localSheetId="25" hidden="1">{"WEO",#N/A,FALSE,"Data";"PRI",#N/A,FALSE,"Data";"QUA",#N/A,FALSE,"Data"}</definedName>
    <definedName name="kkk" localSheetId="26" hidden="1">{"WEO",#N/A,FALSE,"Data";"PRI",#N/A,FALSE,"Data";"QUA",#N/A,FALSE,"Data"}</definedName>
    <definedName name="kkk" localSheetId="27" hidden="1">{"WEO",#N/A,FALSE,"Data";"PRI",#N/A,FALSE,"Data";"QUA",#N/A,FALSE,"Data"}</definedName>
    <definedName name="kkk" localSheetId="28" hidden="1">{"WEO",#N/A,FALSE,"Data";"PRI",#N/A,FALSE,"Data";"QUA",#N/A,FALSE,"Data"}</definedName>
    <definedName name="kkk" localSheetId="29" hidden="1">{"WEO",#N/A,FALSE,"Data";"PRI",#N/A,FALSE,"Data";"QUA",#N/A,FALSE,"Data"}</definedName>
    <definedName name="kkk" localSheetId="3" hidden="1">{"WEO",#N/A,FALSE,"Data";"PRI",#N/A,FALSE,"Data";"QUA",#N/A,FALSE,"Data"}</definedName>
    <definedName name="kkk" localSheetId="31" hidden="1">{"WEO",#N/A,FALSE,"Data";"PRI",#N/A,FALSE,"Data";"QUA",#N/A,FALSE,"Data"}</definedName>
    <definedName name="kkk" localSheetId="32" hidden="1">{"WEO",#N/A,FALSE,"Data";"PRI",#N/A,FALSE,"Data";"QUA",#N/A,FALSE,"Data"}</definedName>
    <definedName name="kkk" localSheetId="33" hidden="1">{"WEO",#N/A,FALSE,"Data";"PRI",#N/A,FALSE,"Data";"QUA",#N/A,FALSE,"Data"}</definedName>
    <definedName name="kkk" localSheetId="34" hidden="1">{"WEO",#N/A,FALSE,"Data";"PRI",#N/A,FALSE,"Data";"QUA",#N/A,FALSE,"Data"}</definedName>
    <definedName name="kkk" localSheetId="37" hidden="1">{"WEO",#N/A,FALSE,"Data";"PRI",#N/A,FALSE,"Data";"QUA",#N/A,FALSE,"Data"}</definedName>
    <definedName name="kkk" localSheetId="41" hidden="1">{"WEO",#N/A,FALSE,"Data";"PRI",#N/A,FALSE,"Data";"QUA",#N/A,FALSE,"Data"}</definedName>
    <definedName name="kkk" localSheetId="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 hidden="1">{"WEO",#N/A,FALSE,"Data";"PRI",#N/A,FALSE,"Data";"QUA",#N/A,FALSE,"Data"}</definedName>
    <definedName name="kkk" localSheetId="51" hidden="1">{"WEO",#N/A,FALSE,"Data";"PRI",#N/A,FALSE,"Data";"QUA",#N/A,FALSE,"Data"}</definedName>
    <definedName name="kkk" localSheetId="52" hidden="1">{"WEO",#N/A,FALSE,"Data";"PRI",#N/A,FALSE,"Data";"QUA",#N/A,FALSE,"Data"}</definedName>
    <definedName name="kkk" localSheetId="53" hidden="1">{"WEO",#N/A,FALSE,"Data";"PRI",#N/A,FALSE,"Data";"QUA",#N/A,FALSE,"Data"}</definedName>
    <definedName name="kkk" localSheetId="54" hidden="1">{"WEO",#N/A,FALSE,"Data";"PRI",#N/A,FALSE,"Data";"QUA",#N/A,FALSE,"Data"}</definedName>
    <definedName name="kkk" localSheetId="55"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0" hidden="1">{"WEO",#N/A,FALSE,"Data";"PRI",#N/A,FALSE,"Data";"QUA",#N/A,FALSE,"Data"}</definedName>
    <definedName name="kkk" localSheetId="61" hidden="1">{"WEO",#N/A,FALSE,"Data";"PRI",#N/A,FALSE,"Data";"QUA",#N/A,FALSE,"Data"}</definedName>
    <definedName name="kkk" localSheetId="62" hidden="1">{"WEO",#N/A,FALSE,"Data";"PRI",#N/A,FALSE,"Data";"QUA",#N/A,FALSE,"Data"}</definedName>
    <definedName name="kkk" localSheetId="63" hidden="1">{"WEO",#N/A,FALSE,"Data";"PRI",#N/A,FALSE,"Data";"QUA",#N/A,FALSE,"Data"}</definedName>
    <definedName name="kkk" localSheetId="6" hidden="1">{"WEO",#N/A,FALSE,"Data";"PRI",#N/A,FALSE,"Data";"QUA",#N/A,FALSE,"Data"}</definedName>
    <definedName name="kkk" localSheetId="64" hidden="1">{"WEO",#N/A,FALSE,"Data";"PRI",#N/A,FALSE,"Data";"QUA",#N/A,FALSE,"Data"}</definedName>
    <definedName name="kkk" localSheetId="65" hidden="1">{"WEO",#N/A,FALSE,"Data";"PRI",#N/A,FALSE,"Data";"QUA",#N/A,FALSE,"Data"}</definedName>
    <definedName name="kkk" localSheetId="66" hidden="1">{"WEO",#N/A,FALSE,"Data";"PRI",#N/A,FALSE,"Data";"QUA",#N/A,FALSE,"Data"}</definedName>
    <definedName name="kkk" localSheetId="67" hidden="1">{"WEO",#N/A,FALSE,"Data";"PRI",#N/A,FALSE,"Data";"QUA",#N/A,FALSE,"Data"}</definedName>
    <definedName name="kkk" localSheetId="68" hidden="1">{"WEO",#N/A,FALSE,"Data";"PRI",#N/A,FALSE,"Data";"QUA",#N/A,FALSE,"Data"}</definedName>
    <definedName name="kkk" localSheetId="69" hidden="1">{"WEO",#N/A,FALSE,"Data";"PRI",#N/A,FALSE,"Data";"QUA",#N/A,FALSE,"Data"}</definedName>
    <definedName name="kkk" localSheetId="70" hidden="1">{"WEO",#N/A,FALSE,"Data";"PRI",#N/A,FALSE,"Data";"QUA",#N/A,FALSE,"Data"}</definedName>
    <definedName name="kkk" localSheetId="71" hidden="1">{"WEO",#N/A,FALSE,"Data";"PRI",#N/A,FALSE,"Data";"QUA",#N/A,FALSE,"Data"}</definedName>
    <definedName name="kkk" localSheetId="72" hidden="1">{"WEO",#N/A,FALSE,"Data";"PRI",#N/A,FALSE,"Data";"QUA",#N/A,FALSE,"Data"}</definedName>
    <definedName name="kkk" localSheetId="73" hidden="1">{"WEO",#N/A,FALSE,"Data";"PRI",#N/A,FALSE,"Data";"QUA",#N/A,FALSE,"Data"}</definedName>
    <definedName name="kkk" localSheetId="7" hidden="1">{"WEO",#N/A,FALSE,"Data";"PRI",#N/A,FALSE,"Data";"QUA",#N/A,FALSE,"Data"}</definedName>
    <definedName name="kkk" localSheetId="74" hidden="1">{"WEO",#N/A,FALSE,"Data";"PRI",#N/A,FALSE,"Data";"QUA",#N/A,FALSE,"Data"}</definedName>
    <definedName name="kkk" localSheetId="75" hidden="1">{"WEO",#N/A,FALSE,"Data";"PRI",#N/A,FALSE,"Data";"QUA",#N/A,FALSE,"Data"}</definedName>
    <definedName name="kkk" localSheetId="76" hidden="1">{"WEO",#N/A,FALSE,"Data";"PRI",#N/A,FALSE,"Data";"QUA",#N/A,FALSE,"Data"}</definedName>
    <definedName name="kkk" localSheetId="77" hidden="1">{"WEO",#N/A,FALSE,"Data";"PRI",#N/A,FALSE,"Data";"QUA",#N/A,FALSE,"Data"}</definedName>
    <definedName name="kkk" localSheetId="78" hidden="1">{"WEO",#N/A,FALSE,"Data";"PRI",#N/A,FALSE,"Data";"QUA",#N/A,FALSE,"Data"}</definedName>
    <definedName name="kkk" localSheetId="79" hidden="1">{"WEO",#N/A,FALSE,"Data";"PRI",#N/A,FALSE,"Data";"QUA",#N/A,FALSE,"Data"}</definedName>
    <definedName name="kkk" localSheetId="8" hidden="1">{"WEO",#N/A,FALSE,"Data";"PRI",#N/A,FALSE,"Data";"QUA",#N/A,FALSE,"Data"}</definedName>
    <definedName name="kkk" localSheetId="9" hidden="1">{"WEO",#N/A,FALSE,"Data";"PRI",#N/A,FALSE,"Data";"QUA",#N/A,FALSE,"Data"}</definedName>
    <definedName name="kkk" hidden="1">{"WEO",#N/A,FALSE,"Data";"PRI",#N/A,FALSE,"Data";"QUA",#N/A,FALSE,"Data"}</definedName>
    <definedName name="kkkk" localSheetId="13" hidden="1">[256]M!#REF!</definedName>
    <definedName name="kkkk" localSheetId="28" hidden="1">[256]M!#REF!</definedName>
    <definedName name="kkkk" localSheetId="29" hidden="1">[256]M!#REF!</definedName>
    <definedName name="kkkk" localSheetId="31" hidden="1">[256]M!#REF!</definedName>
    <definedName name="kkkk" localSheetId="49" hidden="1">[256]M!#REF!</definedName>
    <definedName name="kkkk" localSheetId="5" hidden="1">[257]M!#REF!</definedName>
    <definedName name="kkkk" localSheetId="53" hidden="1">[256]M!#REF!</definedName>
    <definedName name="kkkk" localSheetId="54" hidden="1">[256]M!#REF!</definedName>
    <definedName name="kkkk" localSheetId="55" hidden="1">[256]M!#REF!</definedName>
    <definedName name="kkkk" localSheetId="57" hidden="1">[256]M!#REF!</definedName>
    <definedName name="kkkk" localSheetId="60" hidden="1">[256]M!#REF!</definedName>
    <definedName name="kkkk" localSheetId="61" hidden="1">[256]M!#REF!</definedName>
    <definedName name="kkkk" localSheetId="62" hidden="1">[256]M!#REF!</definedName>
    <definedName name="kkkk" localSheetId="63" hidden="1">[256]M!#REF!</definedName>
    <definedName name="kkkk" localSheetId="6" hidden="1">[258]M!#REF!</definedName>
    <definedName name="kkkk" localSheetId="70" hidden="1">[256]M!#REF!</definedName>
    <definedName name="kkkk" localSheetId="79" hidden="1">[257]M!#REF!</definedName>
    <definedName name="kkkk" localSheetId="8" hidden="1">[256]M!#REF!</definedName>
    <definedName name="kkkk" localSheetId="9" hidden="1">[257]M!#REF!</definedName>
    <definedName name="kkkk" hidden="1">[256]M!#REF!</definedName>
    <definedName name="KR" localSheetId="13">'[70]10'!#REF!</definedName>
    <definedName name="KR" localSheetId="28">'[70]10'!#REF!</definedName>
    <definedName name="KR" localSheetId="29">'[70]10'!#REF!</definedName>
    <definedName name="KR" localSheetId="31">'[70]10'!#REF!</definedName>
    <definedName name="KR" localSheetId="49">'[70]10'!#REF!</definedName>
    <definedName name="KR" localSheetId="5">'[71]10'!#REF!</definedName>
    <definedName name="KR" localSheetId="52">'[72]10'!#REF!</definedName>
    <definedName name="KR" localSheetId="53">'[70]10'!#REF!</definedName>
    <definedName name="KR" localSheetId="54">'[70]10'!#REF!</definedName>
    <definedName name="KR" localSheetId="57">'[70]10'!#REF!</definedName>
    <definedName name="KR" localSheetId="60">'[70]10'!#REF!</definedName>
    <definedName name="KR" localSheetId="61">'[70]10'!#REF!</definedName>
    <definedName name="KR" localSheetId="62">'[70]10'!#REF!</definedName>
    <definedName name="KR" localSheetId="63">'[70]10'!#REF!</definedName>
    <definedName name="KR" localSheetId="6">'[71]10'!#REF!</definedName>
    <definedName name="KR" localSheetId="79">'[70]10'!#REF!</definedName>
    <definedName name="KR">'[70]10'!#REF!</definedName>
    <definedName name="KRISHAY" localSheetId="13">'[70]10'!#REF!</definedName>
    <definedName name="KRISHAY" localSheetId="28">'[70]10'!#REF!</definedName>
    <definedName name="KRISHAY" localSheetId="29">'[70]10'!#REF!</definedName>
    <definedName name="KRISHAY" localSheetId="31">'[70]10'!#REF!</definedName>
    <definedName name="KRISHAY" localSheetId="49">'[70]10'!#REF!</definedName>
    <definedName name="KRISHAY" localSheetId="5">'[71]10'!#REF!</definedName>
    <definedName name="KRISHAY" localSheetId="52">'[72]10'!#REF!</definedName>
    <definedName name="KRISHAY" localSheetId="53">'[70]10'!#REF!</definedName>
    <definedName name="KRISHAY" localSheetId="54">'[70]10'!#REF!</definedName>
    <definedName name="KRISHAY" localSheetId="57">'[70]10'!#REF!</definedName>
    <definedName name="KRISHAY" localSheetId="60">'[70]10'!#REF!</definedName>
    <definedName name="KRISHAY" localSheetId="61">'[70]10'!#REF!</definedName>
    <definedName name="KRISHAY" localSheetId="62">'[70]10'!#REF!</definedName>
    <definedName name="KRISHAY" localSheetId="63">'[70]10'!#REF!</definedName>
    <definedName name="KRISHAY" localSheetId="6">'[71]10'!#REF!</definedName>
    <definedName name="KRISHAY" localSheetId="79">'[70]10'!#REF!</definedName>
    <definedName name="KRISHAY">'[70]10'!#REF!</definedName>
    <definedName name="KRR" localSheetId="13">'[70]10'!#REF!</definedName>
    <definedName name="KRR" localSheetId="28">'[70]10'!#REF!</definedName>
    <definedName name="KRR" localSheetId="29">'[70]10'!#REF!</definedName>
    <definedName name="KRR" localSheetId="31">'[70]10'!#REF!</definedName>
    <definedName name="KRR" localSheetId="49">'[70]10'!#REF!</definedName>
    <definedName name="KRR" localSheetId="5">'[71]10'!#REF!</definedName>
    <definedName name="KRR" localSheetId="52">'[72]10'!#REF!</definedName>
    <definedName name="KRR" localSheetId="53">'[70]10'!#REF!</definedName>
    <definedName name="KRR" localSheetId="54">'[70]10'!#REF!</definedName>
    <definedName name="KRR" localSheetId="57">'[70]10'!#REF!</definedName>
    <definedName name="KRR" localSheetId="60">'[70]10'!#REF!</definedName>
    <definedName name="KRR" localSheetId="61">'[70]10'!#REF!</definedName>
    <definedName name="KRR" localSheetId="62">'[70]10'!#REF!</definedName>
    <definedName name="KRR" localSheetId="63">'[70]10'!#REF!</definedName>
    <definedName name="KRR" localSheetId="6">'[71]10'!#REF!</definedName>
    <definedName name="KRR" localSheetId="79">'[70]10'!#REF!</definedName>
    <definedName name="KRR">'[70]10'!#REF!</definedName>
    <definedName name="KWD" localSheetId="1">#REF!</definedName>
    <definedName name="KWD" localSheetId="10">#REF!</definedName>
    <definedName name="KWD" localSheetId="11">#REF!</definedName>
    <definedName name="KWD" localSheetId="12">#REF!</definedName>
    <definedName name="KWD" localSheetId="13">#REF!</definedName>
    <definedName name="KWD" localSheetId="15">#REF!</definedName>
    <definedName name="KWD" localSheetId="16">#REF!</definedName>
    <definedName name="KWD" localSheetId="2">#REF!</definedName>
    <definedName name="KWD" localSheetId="23">#REF!</definedName>
    <definedName name="KWD" localSheetId="24">#REF!</definedName>
    <definedName name="KWD" localSheetId="25">#REF!</definedName>
    <definedName name="KWD" localSheetId="26">#REF!</definedName>
    <definedName name="KWD" localSheetId="27">#REF!</definedName>
    <definedName name="KWD" localSheetId="28">#REF!</definedName>
    <definedName name="KWD" localSheetId="29">#REF!</definedName>
    <definedName name="KWD" localSheetId="3">#REF!</definedName>
    <definedName name="KWD" localSheetId="31">#REF!</definedName>
    <definedName name="KWD" localSheetId="32">#REF!</definedName>
    <definedName name="KWD" localSheetId="33">#REF!</definedName>
    <definedName name="KWD" localSheetId="34">#REF!</definedName>
    <definedName name="KWD" localSheetId="37">#REF!</definedName>
    <definedName name="KWD" localSheetId="41">#REF!</definedName>
    <definedName name="KWD" localSheetId="4">#REF!</definedName>
    <definedName name="KWD" localSheetId="45">#REF!</definedName>
    <definedName name="KWD" localSheetId="46">#REF!</definedName>
    <definedName name="KWD" localSheetId="47">#REF!</definedName>
    <definedName name="KWD" localSheetId="48">#REF!</definedName>
    <definedName name="KWD" localSheetId="49">#REF!</definedName>
    <definedName name="KWD" localSheetId="50">#REF!</definedName>
    <definedName name="KWD" localSheetId="5">#REF!</definedName>
    <definedName name="KWD" localSheetId="51">#REF!</definedName>
    <definedName name="KWD" localSheetId="52">#REF!</definedName>
    <definedName name="KWD" localSheetId="53">#REF!</definedName>
    <definedName name="KWD" localSheetId="54">#REF!</definedName>
    <definedName name="KWD" localSheetId="56">#REF!</definedName>
    <definedName name="KWD" localSheetId="57">#REF!</definedName>
    <definedName name="KWD" localSheetId="58">#REF!</definedName>
    <definedName name="KWD" localSheetId="59">#REF!</definedName>
    <definedName name="KWD" localSheetId="60">#REF!</definedName>
    <definedName name="KWD" localSheetId="61">#REF!</definedName>
    <definedName name="KWD" localSheetId="62">#REF!</definedName>
    <definedName name="KWD" localSheetId="63">#REF!</definedName>
    <definedName name="KWD" localSheetId="6">#REF!</definedName>
    <definedName name="KWD" localSheetId="64">#REF!</definedName>
    <definedName name="KWD" localSheetId="65">#REF!</definedName>
    <definedName name="KWD" localSheetId="66">#REF!</definedName>
    <definedName name="KWD" localSheetId="67">#REF!</definedName>
    <definedName name="KWD" localSheetId="68">#REF!</definedName>
    <definedName name="KWD" localSheetId="69">#REF!</definedName>
    <definedName name="KWD" localSheetId="71">#REF!</definedName>
    <definedName name="KWD" localSheetId="72">#REF!</definedName>
    <definedName name="KWD" localSheetId="73">#REF!</definedName>
    <definedName name="KWD" localSheetId="7">#REF!</definedName>
    <definedName name="KWD" localSheetId="74">#REF!</definedName>
    <definedName name="KWD" localSheetId="75">#REF!</definedName>
    <definedName name="KWD" localSheetId="76">#REF!</definedName>
    <definedName name="KWD" localSheetId="77">#REF!</definedName>
    <definedName name="KWD" localSheetId="78">#REF!</definedName>
    <definedName name="KWD" localSheetId="79">#REF!</definedName>
    <definedName name="KWD" localSheetId="8">#REF!</definedName>
    <definedName name="KWD" localSheetId="9">#REF!</definedName>
    <definedName name="KWD">#REF!</definedName>
    <definedName name="L" localSheetId="1">#REF!</definedName>
    <definedName name="L" localSheetId="10">#REF!</definedName>
    <definedName name="L" localSheetId="11">#REF!</definedName>
    <definedName name="L" localSheetId="12">#REF!</definedName>
    <definedName name="L" localSheetId="13">#REF!</definedName>
    <definedName name="L" localSheetId="15">#REF!</definedName>
    <definedName name="L" localSheetId="16">#REF!</definedName>
    <definedName name="L" localSheetId="2">#REF!</definedName>
    <definedName name="L" localSheetId="23">#REF!</definedName>
    <definedName name="L" localSheetId="24">#REF!</definedName>
    <definedName name="L" localSheetId="25">#REF!</definedName>
    <definedName name="L" localSheetId="26">#REF!</definedName>
    <definedName name="L" localSheetId="27">#REF!</definedName>
    <definedName name="L" localSheetId="3">#REF!</definedName>
    <definedName name="L" localSheetId="32">#REF!</definedName>
    <definedName name="L" localSheetId="33">#REF!</definedName>
    <definedName name="L" localSheetId="34">#REF!</definedName>
    <definedName name="L" localSheetId="37">#REF!</definedName>
    <definedName name="L" localSheetId="41">#REF!</definedName>
    <definedName name="L" localSheetId="4">#REF!</definedName>
    <definedName name="L" localSheetId="45">#REF!</definedName>
    <definedName name="L" localSheetId="46">#REF!</definedName>
    <definedName name="L" localSheetId="47">#REF!</definedName>
    <definedName name="L" localSheetId="48">#REF!</definedName>
    <definedName name="L" localSheetId="49">#REF!</definedName>
    <definedName name="L" localSheetId="50">#REF!</definedName>
    <definedName name="L" localSheetId="5">#REF!</definedName>
    <definedName name="L" localSheetId="51">#REF!</definedName>
    <definedName name="L" localSheetId="52">#REF!</definedName>
    <definedName name="L" localSheetId="53">#REF!</definedName>
    <definedName name="L" localSheetId="54">#REF!</definedName>
    <definedName name="L" localSheetId="56">#REF!</definedName>
    <definedName name="L" localSheetId="57">#REF!</definedName>
    <definedName name="L" localSheetId="58">#REF!</definedName>
    <definedName name="L" localSheetId="59">#REF!</definedName>
    <definedName name="L" localSheetId="60">#REF!</definedName>
    <definedName name="L" localSheetId="61">#REF!</definedName>
    <definedName name="L" localSheetId="62">#REF!</definedName>
    <definedName name="L" localSheetId="63">#REF!</definedName>
    <definedName name="L" localSheetId="6">#REF!</definedName>
    <definedName name="L" localSheetId="64">#REF!</definedName>
    <definedName name="L" localSheetId="65">#REF!</definedName>
    <definedName name="L" localSheetId="66">#REF!</definedName>
    <definedName name="L" localSheetId="67">#REF!</definedName>
    <definedName name="L" localSheetId="68">#REF!</definedName>
    <definedName name="L" localSheetId="69">#REF!</definedName>
    <definedName name="L" localSheetId="71">#REF!</definedName>
    <definedName name="L" localSheetId="72">#REF!</definedName>
    <definedName name="L" localSheetId="73">#REF!</definedName>
    <definedName name="L" localSheetId="7">#REF!</definedName>
    <definedName name="L" localSheetId="74">#REF!</definedName>
    <definedName name="L" localSheetId="75">#REF!</definedName>
    <definedName name="L" localSheetId="76">#REF!</definedName>
    <definedName name="L" localSheetId="77">#REF!</definedName>
    <definedName name="L" localSheetId="78">#REF!</definedName>
    <definedName name="L" localSheetId="79">#REF!</definedName>
    <definedName name="L" localSheetId="8">#REF!</definedName>
    <definedName name="L" localSheetId="9">#REF!</definedName>
    <definedName name="L">#REF!</definedName>
    <definedName name="last_EFF" localSheetId="1">#REF!</definedName>
    <definedName name="last_EFF" localSheetId="10">#REF!</definedName>
    <definedName name="last_EFF" localSheetId="11">#REF!</definedName>
    <definedName name="last_EFF" localSheetId="12">#REF!</definedName>
    <definedName name="last_EFF" localSheetId="13">#REF!</definedName>
    <definedName name="last_EFF" localSheetId="15">#REF!</definedName>
    <definedName name="last_EFF" localSheetId="16">#REF!</definedName>
    <definedName name="last_EFF" localSheetId="2">#REF!</definedName>
    <definedName name="last_EFF" localSheetId="23">#REF!</definedName>
    <definedName name="last_EFF" localSheetId="24">#REF!</definedName>
    <definedName name="last_EFF" localSheetId="25">#REF!</definedName>
    <definedName name="last_EFF" localSheetId="26">#REF!</definedName>
    <definedName name="last_EFF" localSheetId="27">#REF!</definedName>
    <definedName name="last_EFF" localSheetId="28">#REF!</definedName>
    <definedName name="last_EFF" localSheetId="29">#REF!</definedName>
    <definedName name="last_EFF" localSheetId="3">#REF!</definedName>
    <definedName name="last_EFF" localSheetId="31">#REF!</definedName>
    <definedName name="last_EFF" localSheetId="32">#REF!</definedName>
    <definedName name="last_EFF" localSheetId="33">#REF!</definedName>
    <definedName name="last_EFF" localSheetId="34">#REF!</definedName>
    <definedName name="last_EFF" localSheetId="37">#REF!</definedName>
    <definedName name="last_EFF" localSheetId="41">#REF!</definedName>
    <definedName name="last_EFF" localSheetId="4">#REF!</definedName>
    <definedName name="last_EFF" localSheetId="45">#REF!</definedName>
    <definedName name="last_EFF" localSheetId="46">#REF!</definedName>
    <definedName name="last_EFF" localSheetId="47">#REF!</definedName>
    <definedName name="last_EFF" localSheetId="48">#REF!</definedName>
    <definedName name="last_EFF" localSheetId="49">#REF!</definedName>
    <definedName name="last_EFF" localSheetId="50">#REF!</definedName>
    <definedName name="last_EFF" localSheetId="5">#REF!</definedName>
    <definedName name="last_EFF" localSheetId="51">#REF!</definedName>
    <definedName name="last_EFF" localSheetId="52">#REF!</definedName>
    <definedName name="last_EFF" localSheetId="53">#REF!</definedName>
    <definedName name="last_EFF" localSheetId="54">#REF!</definedName>
    <definedName name="last_EFF" localSheetId="56">#REF!</definedName>
    <definedName name="last_EFF" localSheetId="57">#REF!</definedName>
    <definedName name="last_EFF" localSheetId="58">#REF!</definedName>
    <definedName name="last_EFF" localSheetId="59">#REF!</definedName>
    <definedName name="last_EFF" localSheetId="60">#REF!</definedName>
    <definedName name="last_EFF" localSheetId="61">#REF!</definedName>
    <definedName name="last_EFF" localSheetId="62">#REF!</definedName>
    <definedName name="last_EFF" localSheetId="63">#REF!</definedName>
    <definedName name="last_EFF" localSheetId="6">#REF!</definedName>
    <definedName name="last_EFF" localSheetId="64">#REF!</definedName>
    <definedName name="last_EFF" localSheetId="65">#REF!</definedName>
    <definedName name="last_EFF" localSheetId="66">#REF!</definedName>
    <definedName name="last_EFF" localSheetId="67">#REF!</definedName>
    <definedName name="last_EFF" localSheetId="68">#REF!</definedName>
    <definedName name="last_EFF" localSheetId="69">#REF!</definedName>
    <definedName name="last_EFF" localSheetId="71">#REF!</definedName>
    <definedName name="last_EFF" localSheetId="72">#REF!</definedName>
    <definedName name="last_EFF" localSheetId="73">#REF!</definedName>
    <definedName name="last_EFF" localSheetId="7">#REF!</definedName>
    <definedName name="last_EFF" localSheetId="74">#REF!</definedName>
    <definedName name="last_EFF" localSheetId="75">#REF!</definedName>
    <definedName name="last_EFF" localSheetId="76">#REF!</definedName>
    <definedName name="last_EFF" localSheetId="77">#REF!</definedName>
    <definedName name="last_EFF" localSheetId="78">#REF!</definedName>
    <definedName name="last_EFF" localSheetId="79">#REF!</definedName>
    <definedName name="last_EFF" localSheetId="8">#REF!</definedName>
    <definedName name="last_EFF" localSheetId="9">#REF!</definedName>
    <definedName name="last_EFF">#REF!</definedName>
    <definedName name="last_PRGF" localSheetId="1">#REF!</definedName>
    <definedName name="last_PRGF" localSheetId="11">#REF!</definedName>
    <definedName name="last_PRGF" localSheetId="12">#REF!</definedName>
    <definedName name="last_PRGF" localSheetId="13">#REF!</definedName>
    <definedName name="last_PRGF" localSheetId="23">#REF!</definedName>
    <definedName name="last_PRGF" localSheetId="24">#REF!</definedName>
    <definedName name="last_PRGF" localSheetId="26">#REF!</definedName>
    <definedName name="last_PRGF" localSheetId="28">#REF!</definedName>
    <definedName name="last_PRGF" localSheetId="29">#REF!</definedName>
    <definedName name="last_PRGF" localSheetId="31">#REF!</definedName>
    <definedName name="last_PRGF" localSheetId="41">#REF!</definedName>
    <definedName name="last_PRGF" localSheetId="4">#REF!</definedName>
    <definedName name="last_PRGF" localSheetId="46">#REF!</definedName>
    <definedName name="last_PRGF" localSheetId="47">#REF!</definedName>
    <definedName name="last_PRGF" localSheetId="48">#REF!</definedName>
    <definedName name="last_PRGF" localSheetId="49">#REF!</definedName>
    <definedName name="last_PRGF" localSheetId="50">#REF!</definedName>
    <definedName name="last_PRGF" localSheetId="51">#REF!</definedName>
    <definedName name="last_PRGF" localSheetId="53">#REF!</definedName>
    <definedName name="last_PRGF" localSheetId="54">#REF!</definedName>
    <definedName name="last_PRGF" localSheetId="56">#REF!</definedName>
    <definedName name="last_PRGF" localSheetId="57">#REF!</definedName>
    <definedName name="last_PRGF" localSheetId="58">#REF!</definedName>
    <definedName name="last_PRGF" localSheetId="60">#REF!</definedName>
    <definedName name="last_PRGF" localSheetId="61">#REF!</definedName>
    <definedName name="last_PRGF" localSheetId="62">#REF!</definedName>
    <definedName name="last_PRGF" localSheetId="63">#REF!</definedName>
    <definedName name="last_PRGF" localSheetId="64">#REF!</definedName>
    <definedName name="last_PRGF" localSheetId="66">#REF!</definedName>
    <definedName name="last_PRGF" localSheetId="67">#REF!</definedName>
    <definedName name="last_PRGF" localSheetId="68">#REF!</definedName>
    <definedName name="last_PRGF" localSheetId="69">#REF!</definedName>
    <definedName name="last_PRGF" localSheetId="71">#REF!</definedName>
    <definedName name="last_PRGF" localSheetId="72">#REF!</definedName>
    <definedName name="last_PRGF" localSheetId="73">#REF!</definedName>
    <definedName name="last_PRGF">#REF!</definedName>
    <definedName name="Last_Row" localSheetId="1">IF('1'!Values_Entered,'1'!Header_Row+'1'!Number_of_Payments,'1'!Header_Row)</definedName>
    <definedName name="Last_Row" localSheetId="10">IF('10'!Values_Entered,Header_Row+'10'!Number_of_Payments,Header_Row)</definedName>
    <definedName name="Last_Row" localSheetId="11">IF('11'!Values_Entered,Header_Row+'11'!Number_of_Payments,Header_Row)</definedName>
    <definedName name="Last_Row" localSheetId="12">IF('12'!Values_Entered,Header_Row+'12'!Number_of_Payments,Header_Row)</definedName>
    <definedName name="Last_Row" localSheetId="13">IF('13'!Values_Entered,Header_Row+'13'!Number_of_Payments,Header_Row)</definedName>
    <definedName name="Last_Row" localSheetId="15">IF('15'!Values_Entered,Header_Row+'15'!Number_of_Payments,Header_Row)</definedName>
    <definedName name="Last_Row" localSheetId="16">IF('16'!Values_Entered,Header_Row+'16'!Number_of_Payments,Header_Row)</definedName>
    <definedName name="Last_Row" localSheetId="2">IF('2'!Values_Entered,Header_Row+'2'!Number_of_Payments,Header_Row)</definedName>
    <definedName name="Last_Row" localSheetId="22">IF('22a-b'!Values_Entered,Header_Row+'22a-b'!Number_of_Payments,Header_Row)</definedName>
    <definedName name="Last_Row" localSheetId="23">IF('23'!Values_Entered,Header_Row+'23'!Number_of_Payments,Header_Row)</definedName>
    <definedName name="Last_Row" localSheetId="24">IF('24'!Values_Entered,Header_Row+'24'!Number_of_Payments,Header_Row)</definedName>
    <definedName name="Last_Row" localSheetId="25">IF('25a'!Values_Entered,Header_Row+'25a'!Number_of_Payments,Header_Row)</definedName>
    <definedName name="Last_Row" localSheetId="26">IF('25b'!Values_Entered,'25b'!Header_Row+'25b'!Number_of_Payments,'25b'!Header_Row)</definedName>
    <definedName name="Last_Row" localSheetId="27">IF('26'!Values_Entered,Header_Row+'26'!Number_of_Payments,Header_Row)</definedName>
    <definedName name="Last_Row" localSheetId="28">IF('27 '!Values_Entered,Header_Row+'27 '!Number_of_Payments,Header_Row)</definedName>
    <definedName name="Last_Row" localSheetId="29">IF('28'!Values_Entered,Header_Row+'28'!Number_of_Payments,Header_Row)</definedName>
    <definedName name="Last_Row" localSheetId="3">IF('3'!Values_Entered,Header_Row+'3'!Number_of_Payments,Header_Row)</definedName>
    <definedName name="Last_Row" localSheetId="31">IF('30'!Values_Entered,Header_Row+'30'!Number_of_Payments,Header_Row)</definedName>
    <definedName name="Last_Row" localSheetId="32">IF('31'!Values_Entered,Header_Row+'31'!Number_of_Payments,Header_Row)</definedName>
    <definedName name="Last_Row" localSheetId="33">IF('32'!Values_Entered,Header_Row+'32'!Number_of_Payments,Header_Row)</definedName>
    <definedName name="Last_Row" localSheetId="34">IF('33'!Values_Entered,Header_Row+'33'!Number_of_Payments,Header_Row)</definedName>
    <definedName name="Last_Row" localSheetId="37">IF('36'!Values_Entered,Header_Row+'36'!Number_of_Payments,Header_Row)</definedName>
    <definedName name="Last_Row" localSheetId="41">IF('39-41'!Values_Entered,'39-41'!Header_Row+'39-41'!Number_of_Payments,'39-41'!Header_Row)</definedName>
    <definedName name="Last_Row" localSheetId="4">IF('4'!Values_Entered,'4'!Header_Row+'4'!Number_of_Payments,'4'!Header_Row)</definedName>
    <definedName name="Last_Row" localSheetId="45">IF('45a-c'!Values_Entered,Header_Row+'45a-c'!Number_of_Payments,Header_Row)</definedName>
    <definedName name="Last_Row" localSheetId="46">IF('46a-b'!Values_Entered,'46a-b'!Header_Row+'46a-b'!Number_of_Payments,'46a-b'!Header_Row)</definedName>
    <definedName name="Last_Row" localSheetId="47">IF('47'!Values_Entered,'47'!Header_Row+'47'!Number_of_Payments,'47'!Header_Row)</definedName>
    <definedName name="Last_Row" localSheetId="48">IF('48a-b '!Values_Entered,'48a-b '!Header_Row+'48a-b '!Number_of_Payments,'48a-b '!Header_Row)</definedName>
    <definedName name="Last_Row" localSheetId="49">IF('49a'!Values_Entered,Header_Row+'49a'!Number_of_Payments,Header_Row)</definedName>
    <definedName name="Last_Row" localSheetId="50">IF('49b'!Values_Entered,'49b'!Header_Row+'49b'!Number_of_Payments,'49b'!Header_Row)</definedName>
    <definedName name="Last_Row" localSheetId="5">IF('5'!Values_Entered,Header_Row+'5'!Number_of_Payments,Header_Row)</definedName>
    <definedName name="Last_Row" localSheetId="51">IF('50'!Values_Entered,'50'!Header_Row+'50'!Number_of_Payments,'50'!Header_Row)</definedName>
    <definedName name="Last_Row" localSheetId="52">IF('51-52'!Values_Entered,Header_Row+'51-52'!Number_of_Payments,Header_Row)</definedName>
    <definedName name="Last_Row" localSheetId="53">IF('53a-b'!Values_Entered,'53a-b'!Header_Row+'53a-b'!Number_of_Payments,'53a-b'!Header_Row)</definedName>
    <definedName name="Last_Row" localSheetId="54">IF('53c'!Values_Entered,'53c'!Header_Row+'53c'!Number_of_Payments,'53c'!Header_Row)</definedName>
    <definedName name="Last_Row" localSheetId="56">IF('55a'!Values_Entered,'55a'!Header_Row+'55a'!Number_of_Payments,'55a'!Header_Row)</definedName>
    <definedName name="Last_Row" localSheetId="57">IF('55b'!Values_Entered,'55b'!Header_Row+'55b'!Number_of_Payments,'55b'!Header_Row)</definedName>
    <definedName name="Last_Row" localSheetId="58">IF('56'!Values_Entered,'56'!Header_Row+'56'!Number_of_Payments,'56'!Header_Row)</definedName>
    <definedName name="Last_Row" localSheetId="59">IF('57a-b'!Values_Entered,Header_Row+'57a-b'!Number_of_Payments,Header_Row)</definedName>
    <definedName name="Last_Row" localSheetId="60">IF('58a'!Values_Entered,'58a'!Header_Row+'58a'!Number_of_Payments,'58a'!Header_Row)</definedName>
    <definedName name="Last_Row" localSheetId="61">IF('58b-c'!Values_Entered,'58b-c'!Header_Row+'58b-c'!Number_of_Payments,'58b-c'!Header_Row)</definedName>
    <definedName name="Last_Row" localSheetId="62">IF('58d'!Values_Entered,'58d'!Header_Row+'58d'!Number_of_Payments,'58d'!Header_Row)</definedName>
    <definedName name="Last_Row" localSheetId="63">IF('59-60'!Values_Entered,'59-60'!Header_Row+'59-60'!Number_of_Payments,'59-60'!Header_Row)</definedName>
    <definedName name="Last_Row" localSheetId="6">IF('6'!Values_Entered,Header_Row+'6'!Number_of_Payments,Header_Row)</definedName>
    <definedName name="Last_Row" localSheetId="64">IF('61'!Values_Entered,'61'!Header_Row+'61'!Number_of_Payments,'61'!Header_Row)</definedName>
    <definedName name="Last_Row" localSheetId="65">IF('62a'!Values_Entered,Header_Row+'62a'!Number_of_Payments,Header_Row)</definedName>
    <definedName name="Last_Row" localSheetId="66">IF('62b'!Values_Entered,Header_Row+'62b'!Number_of_Payments,Header_Row)</definedName>
    <definedName name="Last_Row" localSheetId="67">IF('63a-b'!Values_Entered,'63a-b'!Header_Row+'63a-b'!Number_of_Payments,'63a-b'!Header_Row)</definedName>
    <definedName name="Last_Row" localSheetId="68">IF('64'!Values_Entered,'64'!Header_Row+'64'!Number_of_Payments,'64'!Header_Row)</definedName>
    <definedName name="Last_Row" localSheetId="69">IF('65a-b'!Values_Entered,Header_Row+'65a-b'!Number_of_Payments,Header_Row)</definedName>
    <definedName name="Last_Row" localSheetId="71">IF('67'!Values_Entered,'67'!Header_Row+'67'!Number_of_Payments,'67'!Header_Row)</definedName>
    <definedName name="Last_Row" localSheetId="72">IF('68a-b '!Values_Entered,'68a-b '!Header_Row+'68a-b '!Number_of_Payments,'68a-b '!Header_Row)</definedName>
    <definedName name="Last_Row" localSheetId="73">IF('69a-b '!Values_Entered,Header_Row+'69a-b '!Number_of_Payments,Header_Row)</definedName>
    <definedName name="Last_Row" localSheetId="7">IF('7'!Values_Entered,Header_Row+'7'!Number_of_Payments,Header_Row)</definedName>
    <definedName name="Last_Row" localSheetId="74">IF('70a-b- c'!Values_Entered,Header_Row+'70a-b- c'!Number_of_Payments,Header_Row)</definedName>
    <definedName name="Last_Row" localSheetId="75">IF('70d'!Values_Entered,Header_Row+'70d'!Number_of_Payments,Header_Row)</definedName>
    <definedName name="Last_Row" localSheetId="76">IF('71'!Values_Entered,Header_Row+'71'!Number_of_Payments,Header_Row)</definedName>
    <definedName name="Last_Row" localSheetId="77">IF('72'!Values_Entered,Header_Row+'72'!Number_of_Payments,Header_Row)</definedName>
    <definedName name="Last_Row" localSheetId="78">IF('73'!Values_Entered,Header_Row+'73'!Number_of_Payments,Header_Row)</definedName>
    <definedName name="Last_Row" localSheetId="79">IF('74'!Values_Entered,Header_Row+'74'!Number_of_Payments,Header_Row)</definedName>
    <definedName name="Last_Row" localSheetId="8">IF('8  '!Values_Entered,Header_Row+'8  '!Number_of_Payments,Header_Row)</definedName>
    <definedName name="Last_Row" localSheetId="9">IF('9'!Values_Entered,Header_Row+'9'!Number_of_Payments,Header_Row)</definedName>
    <definedName name="Last_Row">IF(Values_Entered,Header_Row+Number_of_Payments,Header_Row)</definedName>
    <definedName name="last_STBY" localSheetId="1">#REF!</definedName>
    <definedName name="last_STBY" localSheetId="10">#REF!</definedName>
    <definedName name="last_STBY" localSheetId="11">#REF!</definedName>
    <definedName name="last_STBY" localSheetId="12">#REF!</definedName>
    <definedName name="last_STBY" localSheetId="13">#REF!</definedName>
    <definedName name="last_STBY" localSheetId="15">#REF!</definedName>
    <definedName name="last_STBY" localSheetId="16">#REF!</definedName>
    <definedName name="last_STBY" localSheetId="2">#REF!</definedName>
    <definedName name="last_STBY" localSheetId="23">#REF!</definedName>
    <definedName name="last_STBY" localSheetId="24">#REF!</definedName>
    <definedName name="last_STBY" localSheetId="25">#REF!</definedName>
    <definedName name="last_STBY" localSheetId="26">#REF!</definedName>
    <definedName name="last_STBY" localSheetId="27">#REF!</definedName>
    <definedName name="last_STBY" localSheetId="28">#REF!</definedName>
    <definedName name="last_STBY" localSheetId="29">#REF!</definedName>
    <definedName name="last_STBY" localSheetId="3">#REF!</definedName>
    <definedName name="last_STBY" localSheetId="31">#REF!</definedName>
    <definedName name="last_STBY" localSheetId="32">#REF!</definedName>
    <definedName name="last_STBY" localSheetId="33">#REF!</definedName>
    <definedName name="last_STBY" localSheetId="34">#REF!</definedName>
    <definedName name="last_STBY" localSheetId="37">#REF!</definedName>
    <definedName name="last_STBY" localSheetId="41">#REF!</definedName>
    <definedName name="last_STBY" localSheetId="4">#REF!</definedName>
    <definedName name="last_STBY" localSheetId="45">#REF!</definedName>
    <definedName name="last_STBY" localSheetId="46">#REF!</definedName>
    <definedName name="last_STBY" localSheetId="47">#REF!</definedName>
    <definedName name="last_STBY" localSheetId="48">#REF!</definedName>
    <definedName name="last_STBY" localSheetId="49">#REF!</definedName>
    <definedName name="last_STBY" localSheetId="50">#REF!</definedName>
    <definedName name="last_STBY" localSheetId="5">#REF!</definedName>
    <definedName name="last_STBY" localSheetId="51">#REF!</definedName>
    <definedName name="last_STBY" localSheetId="52">#REF!</definedName>
    <definedName name="last_STBY" localSheetId="53">#REF!</definedName>
    <definedName name="last_STBY" localSheetId="54">#REF!</definedName>
    <definedName name="last_STBY" localSheetId="56">#REF!</definedName>
    <definedName name="last_STBY" localSheetId="57">#REF!</definedName>
    <definedName name="last_STBY" localSheetId="58">#REF!</definedName>
    <definedName name="last_STBY" localSheetId="59">#REF!</definedName>
    <definedName name="last_STBY" localSheetId="60">#REF!</definedName>
    <definedName name="last_STBY" localSheetId="61">#REF!</definedName>
    <definedName name="last_STBY" localSheetId="62">#REF!</definedName>
    <definedName name="last_STBY" localSheetId="63">#REF!</definedName>
    <definedName name="last_STBY" localSheetId="6">#REF!</definedName>
    <definedName name="last_STBY" localSheetId="64">#REF!</definedName>
    <definedName name="last_STBY" localSheetId="65">#REF!</definedName>
    <definedName name="last_STBY" localSheetId="66">#REF!</definedName>
    <definedName name="last_STBY" localSheetId="67">#REF!</definedName>
    <definedName name="last_STBY" localSheetId="68">#REF!</definedName>
    <definedName name="last_STBY" localSheetId="69">#REF!</definedName>
    <definedName name="last_STBY" localSheetId="71">#REF!</definedName>
    <definedName name="last_STBY" localSheetId="72">#REF!</definedName>
    <definedName name="last_STBY" localSheetId="73">#REF!</definedName>
    <definedName name="last_STBY" localSheetId="7">#REF!</definedName>
    <definedName name="last_STBY" localSheetId="74">#REF!</definedName>
    <definedName name="last_STBY" localSheetId="75">#REF!</definedName>
    <definedName name="last_STBY" localSheetId="76">#REF!</definedName>
    <definedName name="last_STBY" localSheetId="77">#REF!</definedName>
    <definedName name="last_STBY" localSheetId="78">#REF!</definedName>
    <definedName name="last_STBY" localSheetId="79">#REF!</definedName>
    <definedName name="last_STBY" localSheetId="8">#REF!</definedName>
    <definedName name="last_STBY" localSheetId="9">#REF!</definedName>
    <definedName name="last_STBY">#REF!</definedName>
    <definedName name="latest1998" localSheetId="1">#REF!</definedName>
    <definedName name="latest1998" localSheetId="10">#REF!</definedName>
    <definedName name="latest1998" localSheetId="11">#REF!</definedName>
    <definedName name="latest1998" localSheetId="12">#REF!</definedName>
    <definedName name="latest1998" localSheetId="13">#REF!</definedName>
    <definedName name="latest1998" localSheetId="15">#REF!</definedName>
    <definedName name="latest1998" localSheetId="16">#REF!</definedName>
    <definedName name="latest1998" localSheetId="2">#REF!</definedName>
    <definedName name="latest1998" localSheetId="23">#REF!</definedName>
    <definedName name="latest1998" localSheetId="24">#REF!</definedName>
    <definedName name="latest1998" localSheetId="25">#REF!</definedName>
    <definedName name="latest1998" localSheetId="26">#REF!</definedName>
    <definedName name="latest1998" localSheetId="27">#REF!</definedName>
    <definedName name="latest1998" localSheetId="28">#REF!</definedName>
    <definedName name="latest1998" localSheetId="29">#REF!</definedName>
    <definedName name="latest1998" localSheetId="3">#REF!</definedName>
    <definedName name="latest1998" localSheetId="31">#REF!</definedName>
    <definedName name="latest1998" localSheetId="32">#REF!</definedName>
    <definedName name="latest1998" localSheetId="33">#REF!</definedName>
    <definedName name="latest1998" localSheetId="34">#REF!</definedName>
    <definedName name="latest1998" localSheetId="37">#REF!</definedName>
    <definedName name="latest1998" localSheetId="41">#REF!</definedName>
    <definedName name="latest1998" localSheetId="4">#REF!</definedName>
    <definedName name="latest1998" localSheetId="45">#REF!</definedName>
    <definedName name="latest1998" localSheetId="46">#REF!</definedName>
    <definedName name="latest1998" localSheetId="47">#REF!</definedName>
    <definedName name="latest1998" localSheetId="48">#REF!</definedName>
    <definedName name="latest1998" localSheetId="49">#REF!</definedName>
    <definedName name="latest1998" localSheetId="50">#REF!</definedName>
    <definedName name="latest1998" localSheetId="5">#REF!</definedName>
    <definedName name="latest1998" localSheetId="51">#REF!</definedName>
    <definedName name="latest1998" localSheetId="52">#REF!</definedName>
    <definedName name="latest1998" localSheetId="53">#REF!</definedName>
    <definedName name="latest1998" localSheetId="54">#REF!</definedName>
    <definedName name="latest1998" localSheetId="56">#REF!</definedName>
    <definedName name="latest1998" localSheetId="57">#REF!</definedName>
    <definedName name="latest1998" localSheetId="58">#REF!</definedName>
    <definedName name="latest1998" localSheetId="59">#REF!</definedName>
    <definedName name="latest1998" localSheetId="60">#REF!</definedName>
    <definedName name="latest1998" localSheetId="61">#REF!</definedName>
    <definedName name="latest1998" localSheetId="62">#REF!</definedName>
    <definedName name="latest1998" localSheetId="63">#REF!</definedName>
    <definedName name="latest1998" localSheetId="6">#REF!</definedName>
    <definedName name="latest1998" localSheetId="64">#REF!</definedName>
    <definedName name="latest1998" localSheetId="65">#REF!</definedName>
    <definedName name="latest1998" localSheetId="66">#REF!</definedName>
    <definedName name="latest1998" localSheetId="67">#REF!</definedName>
    <definedName name="latest1998" localSheetId="68">#REF!</definedName>
    <definedName name="latest1998" localSheetId="69">#REF!</definedName>
    <definedName name="latest1998" localSheetId="71">#REF!</definedName>
    <definedName name="latest1998" localSheetId="72">#REF!</definedName>
    <definedName name="latest1998" localSheetId="73">#REF!</definedName>
    <definedName name="latest1998" localSheetId="7">#REF!</definedName>
    <definedName name="latest1998" localSheetId="74">#REF!</definedName>
    <definedName name="latest1998" localSheetId="75">#REF!</definedName>
    <definedName name="latest1998" localSheetId="76">#REF!</definedName>
    <definedName name="latest1998" localSheetId="77">#REF!</definedName>
    <definedName name="latest1998" localSheetId="78">#REF!</definedName>
    <definedName name="latest1998" localSheetId="79">#REF!</definedName>
    <definedName name="latest1998" localSheetId="8">#REF!</definedName>
    <definedName name="latest1998" localSheetId="9">#REF!</definedName>
    <definedName name="latest1998">#REF!</definedName>
    <definedName name="LE" localSheetId="1">#REF!</definedName>
    <definedName name="LE" localSheetId="10">#REF!</definedName>
    <definedName name="LE" localSheetId="11">#REF!</definedName>
    <definedName name="LE" localSheetId="12">#REF!</definedName>
    <definedName name="LE" localSheetId="13">#REF!</definedName>
    <definedName name="LE" localSheetId="15">#REF!</definedName>
    <definedName name="LE" localSheetId="16">#REF!</definedName>
    <definedName name="LE" localSheetId="2">#REF!</definedName>
    <definedName name="LE" localSheetId="23">#REF!</definedName>
    <definedName name="LE" localSheetId="24">#REF!</definedName>
    <definedName name="LE" localSheetId="25">#REF!</definedName>
    <definedName name="LE" localSheetId="26">#REF!</definedName>
    <definedName name="LE" localSheetId="27">#REF!</definedName>
    <definedName name="LE" localSheetId="28">#REF!</definedName>
    <definedName name="LE" localSheetId="29">#REF!</definedName>
    <definedName name="LE" localSheetId="3">#REF!</definedName>
    <definedName name="LE" localSheetId="31">#REF!</definedName>
    <definedName name="LE" localSheetId="32">#REF!</definedName>
    <definedName name="LE" localSheetId="33">#REF!</definedName>
    <definedName name="LE" localSheetId="34">#REF!</definedName>
    <definedName name="LE" localSheetId="37">#REF!</definedName>
    <definedName name="LE" localSheetId="41">#REF!</definedName>
    <definedName name="LE" localSheetId="4">#REF!</definedName>
    <definedName name="LE" localSheetId="45">#REF!</definedName>
    <definedName name="LE" localSheetId="46">#REF!</definedName>
    <definedName name="LE" localSheetId="47">#REF!</definedName>
    <definedName name="LE" localSheetId="48">#REF!</definedName>
    <definedName name="LE" localSheetId="49">#REF!</definedName>
    <definedName name="LE" localSheetId="50">#REF!</definedName>
    <definedName name="LE" localSheetId="5">#REF!</definedName>
    <definedName name="LE" localSheetId="51">#REF!</definedName>
    <definedName name="LE" localSheetId="52">#REF!</definedName>
    <definedName name="LE" localSheetId="53">#REF!</definedName>
    <definedName name="LE" localSheetId="54">#REF!</definedName>
    <definedName name="LE" localSheetId="56">#REF!</definedName>
    <definedName name="LE" localSheetId="57">#REF!</definedName>
    <definedName name="LE" localSheetId="58">#REF!</definedName>
    <definedName name="LE" localSheetId="59">#REF!</definedName>
    <definedName name="LE" localSheetId="60">#REF!</definedName>
    <definedName name="LE" localSheetId="61">#REF!</definedName>
    <definedName name="LE" localSheetId="62">#REF!</definedName>
    <definedName name="LE" localSheetId="63">#REF!</definedName>
    <definedName name="LE" localSheetId="6">#REF!</definedName>
    <definedName name="LE" localSheetId="64">#REF!</definedName>
    <definedName name="LE" localSheetId="65">#REF!</definedName>
    <definedName name="LE" localSheetId="66">#REF!</definedName>
    <definedName name="LE" localSheetId="67">#REF!</definedName>
    <definedName name="LE" localSheetId="68">#REF!</definedName>
    <definedName name="LE" localSheetId="69">#REF!</definedName>
    <definedName name="LE" localSheetId="71">#REF!</definedName>
    <definedName name="LE" localSheetId="72">#REF!</definedName>
    <definedName name="LE" localSheetId="73">#REF!</definedName>
    <definedName name="LE" localSheetId="7">#REF!</definedName>
    <definedName name="LE" localSheetId="74">#REF!</definedName>
    <definedName name="LE" localSheetId="75">#REF!</definedName>
    <definedName name="LE" localSheetId="76">#REF!</definedName>
    <definedName name="LE" localSheetId="77">#REF!</definedName>
    <definedName name="LE" localSheetId="78">#REF!</definedName>
    <definedName name="LE" localSheetId="79">#REF!</definedName>
    <definedName name="LE" localSheetId="8">#REF!</definedName>
    <definedName name="LE" localSheetId="9">#REF!</definedName>
    <definedName name="LE">#REF!</definedName>
    <definedName name="LEGC" localSheetId="1">#REF!</definedName>
    <definedName name="LEGC" localSheetId="11">#REF!</definedName>
    <definedName name="LEGC" localSheetId="12">#REF!</definedName>
    <definedName name="LEGC" localSheetId="13">#REF!</definedName>
    <definedName name="LEGC" localSheetId="23">#REF!</definedName>
    <definedName name="LEGC" localSheetId="24">#REF!</definedName>
    <definedName name="LEGC" localSheetId="26">#REF!</definedName>
    <definedName name="LEGC" localSheetId="28">#REF!</definedName>
    <definedName name="LEGC" localSheetId="29">#REF!</definedName>
    <definedName name="LEGC" localSheetId="31">#REF!</definedName>
    <definedName name="LEGC" localSheetId="41">#REF!</definedName>
    <definedName name="LEGC" localSheetId="4">#REF!</definedName>
    <definedName name="LEGC" localSheetId="46">#REF!</definedName>
    <definedName name="LEGC" localSheetId="47">#REF!</definedName>
    <definedName name="LEGC" localSheetId="48">#REF!</definedName>
    <definedName name="LEGC" localSheetId="49">#REF!</definedName>
    <definedName name="LEGC" localSheetId="50">#REF!</definedName>
    <definedName name="LEGC" localSheetId="51">#REF!</definedName>
    <definedName name="LEGC" localSheetId="53">#REF!</definedName>
    <definedName name="LEGC" localSheetId="54">#REF!</definedName>
    <definedName name="LEGC" localSheetId="56">#REF!</definedName>
    <definedName name="LEGC" localSheetId="57">#REF!</definedName>
    <definedName name="LEGC" localSheetId="58">#REF!</definedName>
    <definedName name="LEGC" localSheetId="60">#REF!</definedName>
    <definedName name="LEGC" localSheetId="61">#REF!</definedName>
    <definedName name="LEGC" localSheetId="62">#REF!</definedName>
    <definedName name="LEGC" localSheetId="63">#REF!</definedName>
    <definedName name="LEGC" localSheetId="64">#REF!</definedName>
    <definedName name="LEGC" localSheetId="66">#REF!</definedName>
    <definedName name="LEGC" localSheetId="67">#REF!</definedName>
    <definedName name="LEGC" localSheetId="68">#REF!</definedName>
    <definedName name="LEGC" localSheetId="69">#REF!</definedName>
    <definedName name="LEGC" localSheetId="71">#REF!</definedName>
    <definedName name="LEGC" localSheetId="72">#REF!</definedName>
    <definedName name="LEGC" localSheetId="73">#REF!</definedName>
    <definedName name="LEGC">#REF!</definedName>
    <definedName name="LINES" localSheetId="1">#REF!</definedName>
    <definedName name="LINES" localSheetId="11">#REF!</definedName>
    <definedName name="LINES" localSheetId="12">#REF!</definedName>
    <definedName name="LINES" localSheetId="13">#REF!</definedName>
    <definedName name="LINES" localSheetId="23">#REF!</definedName>
    <definedName name="LINES" localSheetId="24">#REF!</definedName>
    <definedName name="LINES" localSheetId="26">#REF!</definedName>
    <definedName name="LINES" localSheetId="28">#REF!</definedName>
    <definedName name="LINES" localSheetId="29">#REF!</definedName>
    <definedName name="LINES" localSheetId="31">#REF!</definedName>
    <definedName name="LINES" localSheetId="41">#REF!</definedName>
    <definedName name="LINES" localSheetId="4">#REF!</definedName>
    <definedName name="LINES" localSheetId="46">#REF!</definedName>
    <definedName name="LINES" localSheetId="47">#REF!</definedName>
    <definedName name="LINES" localSheetId="48">#REF!</definedName>
    <definedName name="LINES" localSheetId="49">#REF!</definedName>
    <definedName name="LINES" localSheetId="50">#REF!</definedName>
    <definedName name="LINES" localSheetId="51">#REF!</definedName>
    <definedName name="LINES" localSheetId="53">#REF!</definedName>
    <definedName name="LINES" localSheetId="54">#REF!</definedName>
    <definedName name="LINES" localSheetId="56">#REF!</definedName>
    <definedName name="LINES" localSheetId="57">#REF!</definedName>
    <definedName name="LINES" localSheetId="58">#REF!</definedName>
    <definedName name="LINES" localSheetId="60">#REF!</definedName>
    <definedName name="LINES" localSheetId="61">#REF!</definedName>
    <definedName name="LINES" localSheetId="62">#REF!</definedName>
    <definedName name="LINES" localSheetId="63">#REF!</definedName>
    <definedName name="LINES" localSheetId="64">#REF!</definedName>
    <definedName name="LINES" localSheetId="66">#REF!</definedName>
    <definedName name="LINES" localSheetId="67">#REF!</definedName>
    <definedName name="LINES" localSheetId="68">#REF!</definedName>
    <definedName name="LINES" localSheetId="69">#REF!</definedName>
    <definedName name="LINES" localSheetId="71">#REF!</definedName>
    <definedName name="LINES" localSheetId="72">#REF!</definedName>
    <definedName name="LINES" localSheetId="73">#REF!</definedName>
    <definedName name="LINES">#REF!</definedName>
    <definedName name="Liquid_liabilities" localSheetId="1">#REF!</definedName>
    <definedName name="Liquid_liabilities" localSheetId="11">#REF!</definedName>
    <definedName name="Liquid_liabilities" localSheetId="12">#REF!</definedName>
    <definedName name="Liquid_liabilities" localSheetId="13">#REF!</definedName>
    <definedName name="Liquid_liabilities" localSheetId="23">#REF!</definedName>
    <definedName name="Liquid_liabilities" localSheetId="24">#REF!</definedName>
    <definedName name="Liquid_liabilities" localSheetId="26">#REF!</definedName>
    <definedName name="Liquid_liabilities" localSheetId="28">#REF!</definedName>
    <definedName name="Liquid_liabilities" localSheetId="29">#REF!</definedName>
    <definedName name="Liquid_liabilities" localSheetId="31">#REF!</definedName>
    <definedName name="Liquid_liabilities" localSheetId="41">#REF!</definedName>
    <definedName name="Liquid_liabilities" localSheetId="4">#REF!</definedName>
    <definedName name="Liquid_liabilities" localSheetId="46">#REF!</definedName>
    <definedName name="Liquid_liabilities" localSheetId="47">#REF!</definedName>
    <definedName name="Liquid_liabilities" localSheetId="48">#REF!</definedName>
    <definedName name="Liquid_liabilities" localSheetId="49">#REF!</definedName>
    <definedName name="Liquid_liabilities" localSheetId="50">#REF!</definedName>
    <definedName name="Liquid_liabilities" localSheetId="51">#REF!</definedName>
    <definedName name="Liquid_liabilities" localSheetId="53">#REF!</definedName>
    <definedName name="Liquid_liabilities" localSheetId="54">#REF!</definedName>
    <definedName name="Liquid_liabilities" localSheetId="56">#REF!</definedName>
    <definedName name="Liquid_liabilities" localSheetId="57">#REF!</definedName>
    <definedName name="Liquid_liabilities" localSheetId="58">#REF!</definedName>
    <definedName name="Liquid_liabilities" localSheetId="60">#REF!</definedName>
    <definedName name="Liquid_liabilities" localSheetId="61">#REF!</definedName>
    <definedName name="Liquid_liabilities" localSheetId="62">#REF!</definedName>
    <definedName name="Liquid_liabilities" localSheetId="63">#REF!</definedName>
    <definedName name="Liquid_liabilities" localSheetId="64">#REF!</definedName>
    <definedName name="Liquid_liabilities" localSheetId="66">#REF!</definedName>
    <definedName name="Liquid_liabilities" localSheetId="67">#REF!</definedName>
    <definedName name="Liquid_liabilities" localSheetId="68">#REF!</definedName>
    <definedName name="Liquid_liabilities" localSheetId="69">#REF!</definedName>
    <definedName name="Liquid_liabilities" localSheetId="71">#REF!</definedName>
    <definedName name="Liquid_liabilities" localSheetId="72">#REF!</definedName>
    <definedName name="Liquid_liabilities" localSheetId="73">#REF!</definedName>
    <definedName name="Liquid_liabilities">#REF!</definedName>
    <definedName name="Liquidity_ratio" localSheetId="1">#REF!</definedName>
    <definedName name="Liquidity_ratio" localSheetId="11">#REF!</definedName>
    <definedName name="Liquidity_ratio" localSheetId="12">#REF!</definedName>
    <definedName name="Liquidity_ratio" localSheetId="13">#REF!</definedName>
    <definedName name="Liquidity_ratio" localSheetId="23">#REF!</definedName>
    <definedName name="Liquidity_ratio" localSheetId="24">#REF!</definedName>
    <definedName name="Liquidity_ratio" localSheetId="26">#REF!</definedName>
    <definedName name="Liquidity_ratio" localSheetId="28">#REF!</definedName>
    <definedName name="Liquidity_ratio" localSheetId="29">#REF!</definedName>
    <definedName name="Liquidity_ratio" localSheetId="31">#REF!</definedName>
    <definedName name="Liquidity_ratio" localSheetId="41">#REF!</definedName>
    <definedName name="Liquidity_ratio" localSheetId="4">#REF!</definedName>
    <definedName name="Liquidity_ratio" localSheetId="46">#REF!</definedName>
    <definedName name="Liquidity_ratio" localSheetId="47">#REF!</definedName>
    <definedName name="Liquidity_ratio" localSheetId="48">#REF!</definedName>
    <definedName name="Liquidity_ratio" localSheetId="49">#REF!</definedName>
    <definedName name="Liquidity_ratio" localSheetId="50">#REF!</definedName>
    <definedName name="Liquidity_ratio" localSheetId="51">#REF!</definedName>
    <definedName name="Liquidity_ratio" localSheetId="53">#REF!</definedName>
    <definedName name="Liquidity_ratio" localSheetId="54">#REF!</definedName>
    <definedName name="Liquidity_ratio" localSheetId="56">#REF!</definedName>
    <definedName name="Liquidity_ratio" localSheetId="57">#REF!</definedName>
    <definedName name="Liquidity_ratio" localSheetId="58">#REF!</definedName>
    <definedName name="Liquidity_ratio" localSheetId="60">#REF!</definedName>
    <definedName name="Liquidity_ratio" localSheetId="61">#REF!</definedName>
    <definedName name="Liquidity_ratio" localSheetId="62">#REF!</definedName>
    <definedName name="Liquidity_ratio" localSheetId="63">#REF!</definedName>
    <definedName name="Liquidity_ratio" localSheetId="64">#REF!</definedName>
    <definedName name="Liquidity_ratio" localSheetId="66">#REF!</definedName>
    <definedName name="Liquidity_ratio" localSheetId="67">#REF!</definedName>
    <definedName name="Liquidity_ratio" localSheetId="68">#REF!</definedName>
    <definedName name="Liquidity_ratio" localSheetId="69">#REF!</definedName>
    <definedName name="Liquidity_ratio" localSheetId="71">#REF!</definedName>
    <definedName name="Liquidity_ratio" localSheetId="72">#REF!</definedName>
    <definedName name="Liquidity_ratio" localSheetId="73">#REF!</definedName>
    <definedName name="Liquidity_ratio">#REF!</definedName>
    <definedName name="LIST" localSheetId="5">[230]List!$A$11:$E$963</definedName>
    <definedName name="LIST" localSheetId="52">[231]List!$A$11:$E$963</definedName>
    <definedName name="LIST" localSheetId="6">[230]List!$A$11:$E$963</definedName>
    <definedName name="LIST">[232]List!$A$11:$E$963</definedName>
    <definedName name="lita" localSheetId="1">'1'!lita</definedName>
    <definedName name="lita" localSheetId="10">'10'!lita</definedName>
    <definedName name="lita" localSheetId="11">'11'!lita</definedName>
    <definedName name="lita" localSheetId="12">'12'!lita</definedName>
    <definedName name="lita" localSheetId="13">'13'!lita</definedName>
    <definedName name="lita" localSheetId="15">'15'!lita</definedName>
    <definedName name="lita" localSheetId="16">'16'!lita</definedName>
    <definedName name="lita" localSheetId="2">'2'!lita</definedName>
    <definedName name="lita" localSheetId="22">'22a-b'!lita</definedName>
    <definedName name="lita" localSheetId="23">'23'!lita</definedName>
    <definedName name="lita" localSheetId="24">'24'!lita</definedName>
    <definedName name="lita" localSheetId="25">'25a'!lita</definedName>
    <definedName name="lita" localSheetId="26">'25b'!lita</definedName>
    <definedName name="lita" localSheetId="27">'26'!lita</definedName>
    <definedName name="lita" localSheetId="28">#N/A</definedName>
    <definedName name="lita" localSheetId="29">#N/A</definedName>
    <definedName name="lita" localSheetId="3">'3'!lita</definedName>
    <definedName name="lita" localSheetId="31">'30'!lita</definedName>
    <definedName name="lita" localSheetId="32">'31'!lita</definedName>
    <definedName name="lita" localSheetId="33">'32'!lita</definedName>
    <definedName name="lita" localSheetId="34">[54]!lita</definedName>
    <definedName name="lita" localSheetId="37">'36'!lita</definedName>
    <definedName name="lita" localSheetId="41">'25b'!lita</definedName>
    <definedName name="lita" localSheetId="4">'4'!lita</definedName>
    <definedName name="lita" localSheetId="45">'45a-c'!lita</definedName>
    <definedName name="lita" localSheetId="46">[55]!lita</definedName>
    <definedName name="lita" localSheetId="47">[55]!lita</definedName>
    <definedName name="lita" localSheetId="48">[55]!lita</definedName>
    <definedName name="lita" localSheetId="49">[55]!lita</definedName>
    <definedName name="lita" localSheetId="50">[56]!lita</definedName>
    <definedName name="lita" localSheetId="5">'5'!lita</definedName>
    <definedName name="lita" localSheetId="51">[55]!lita</definedName>
    <definedName name="lita" localSheetId="52">'51-52'!lita</definedName>
    <definedName name="lita" localSheetId="53">'53a-b'!lita</definedName>
    <definedName name="lita" localSheetId="54">[57]!lita</definedName>
    <definedName name="lita" localSheetId="56">[56]!lita</definedName>
    <definedName name="lita" localSheetId="57">[56]!lita</definedName>
    <definedName name="lita" localSheetId="58">[56]!lita</definedName>
    <definedName name="lita" localSheetId="59">'57a-b'!lita</definedName>
    <definedName name="lita" localSheetId="60">'58a'!lita</definedName>
    <definedName name="lita" localSheetId="61">'58b-c'!lita</definedName>
    <definedName name="lita" localSheetId="62">'58d'!lita</definedName>
    <definedName name="lita" localSheetId="63">'59-60'!lita</definedName>
    <definedName name="lita" localSheetId="6">'6'!lita</definedName>
    <definedName name="lita" localSheetId="64">'61'!lita</definedName>
    <definedName name="lita" localSheetId="65">'62a'!lita</definedName>
    <definedName name="lita" localSheetId="66">'62b'!lita</definedName>
    <definedName name="lita" localSheetId="67">'63a-b'!lita</definedName>
    <definedName name="lita" localSheetId="68">'64'!lita</definedName>
    <definedName name="lita" localSheetId="69">#N/A</definedName>
    <definedName name="lita" localSheetId="71">'67'!lita</definedName>
    <definedName name="lita" localSheetId="72">'68a-b '!lita</definedName>
    <definedName name="lita" localSheetId="73">'69a-b '!lita</definedName>
    <definedName name="lita" localSheetId="7">'7'!lita</definedName>
    <definedName name="lita" localSheetId="74">'70a-b- c'!lita</definedName>
    <definedName name="lita" localSheetId="75">#N/A</definedName>
    <definedName name="lita" localSheetId="76">#N/A</definedName>
    <definedName name="lita" localSheetId="77">'72'!lita</definedName>
    <definedName name="lita" localSheetId="78">'73'!lita</definedName>
    <definedName name="lita" localSheetId="79">'74'!lita</definedName>
    <definedName name="lita" localSheetId="8">'8  '!lita</definedName>
    <definedName name="lita" localSheetId="9">'9'!lita</definedName>
    <definedName name="lita">[0]!lita</definedName>
    <definedName name="lj" localSheetId="1">'[251]10'!#REF!</definedName>
    <definedName name="lj" localSheetId="10">'[251]10'!#REF!</definedName>
    <definedName name="lj" localSheetId="11">'[251]10'!#REF!</definedName>
    <definedName name="lj" localSheetId="12">'[251]10'!#REF!</definedName>
    <definedName name="lj" localSheetId="13">'[251]10'!#REF!</definedName>
    <definedName name="lj" localSheetId="15">'[251]10'!#REF!</definedName>
    <definedName name="lj" localSheetId="16">'[251]10'!#REF!</definedName>
    <definedName name="lj" localSheetId="2">'[251]10'!#REF!</definedName>
    <definedName name="lj" localSheetId="24">'[251]10'!#REF!</definedName>
    <definedName name="lj" localSheetId="25">'[251]10'!#REF!</definedName>
    <definedName name="lj" localSheetId="26">'[251]10'!#REF!</definedName>
    <definedName name="lj" localSheetId="27">'[251]10'!#REF!</definedName>
    <definedName name="lj" localSheetId="28">'[251]10'!#REF!</definedName>
    <definedName name="lj" localSheetId="29">'[251]10'!#REF!</definedName>
    <definedName name="lj" localSheetId="3">'[251]10'!#REF!</definedName>
    <definedName name="lj" localSheetId="31">'[251]10'!#REF!</definedName>
    <definedName name="lj" localSheetId="32">'[251]10'!#REF!</definedName>
    <definedName name="lj" localSheetId="33">'[251]10'!#REF!</definedName>
    <definedName name="lj" localSheetId="34">'[251]10'!#REF!</definedName>
    <definedName name="lj" localSheetId="37">'[251]10'!#REF!</definedName>
    <definedName name="lj" localSheetId="41">'[251]10'!#REF!</definedName>
    <definedName name="lj" localSheetId="4">'[251]10'!#REF!</definedName>
    <definedName name="lj" localSheetId="45">'[251]10'!#REF!</definedName>
    <definedName name="lj" localSheetId="46">'[251]10'!#REF!</definedName>
    <definedName name="lj" localSheetId="47">'[251]10'!#REF!</definedName>
    <definedName name="lj" localSheetId="48">'[251]10'!#REF!</definedName>
    <definedName name="lj" localSheetId="49">'[251]10'!#REF!</definedName>
    <definedName name="lj" localSheetId="50">'[251]10'!#REF!</definedName>
    <definedName name="lj" localSheetId="5">'[252]10'!#REF!</definedName>
    <definedName name="lj" localSheetId="51">'[251]10'!#REF!</definedName>
    <definedName name="lj" localSheetId="52">'[251]10'!#REF!</definedName>
    <definedName name="lj" localSheetId="53">'[251]10'!#REF!</definedName>
    <definedName name="lj" localSheetId="54">'[251]10'!#REF!</definedName>
    <definedName name="lj" localSheetId="56">'[251]10'!#REF!</definedName>
    <definedName name="lj" localSheetId="57">'[251]10'!#REF!</definedName>
    <definedName name="lj" localSheetId="58">'[251]10'!#REF!</definedName>
    <definedName name="lj" localSheetId="59">'[251]10'!#REF!</definedName>
    <definedName name="lj" localSheetId="60">'[251]10'!#REF!</definedName>
    <definedName name="lj" localSheetId="61">'[251]10'!#REF!</definedName>
    <definedName name="lj" localSheetId="62">'[251]10'!#REF!</definedName>
    <definedName name="lj" localSheetId="63">'[251]10'!#REF!</definedName>
    <definedName name="lj" localSheetId="6">'[252]10'!#REF!</definedName>
    <definedName name="lj" localSheetId="64">'[251]10'!#REF!</definedName>
    <definedName name="lj" localSheetId="65">'[251]10'!#REF!</definedName>
    <definedName name="lj" localSheetId="66">'[251]10'!#REF!</definedName>
    <definedName name="lj" localSheetId="67">'[251]10'!#REF!</definedName>
    <definedName name="lj" localSheetId="68">'[251]10'!#REF!</definedName>
    <definedName name="lj" localSheetId="69">'[251]10'!#REF!</definedName>
    <definedName name="lj" localSheetId="71">'[251]10'!#REF!</definedName>
    <definedName name="lj" localSheetId="72">'[251]10'!#REF!</definedName>
    <definedName name="lj" localSheetId="73">'[251]10'!#REF!</definedName>
    <definedName name="lj" localSheetId="7">'[251]10'!#REF!</definedName>
    <definedName name="lj" localSheetId="74">'[251]10'!#REF!</definedName>
    <definedName name="lj" localSheetId="75">'[251]10'!#REF!</definedName>
    <definedName name="lj" localSheetId="76">'[251]10'!#REF!</definedName>
    <definedName name="lj" localSheetId="77">'[251]10'!#REF!</definedName>
    <definedName name="lj" localSheetId="78">'[251]10'!#REF!</definedName>
    <definedName name="lj" localSheetId="79">'[251]10'!#REF!</definedName>
    <definedName name="lj" localSheetId="8">'[251]10'!#REF!</definedName>
    <definedName name="lj" localSheetId="9">'[251]10'!#REF!</definedName>
    <definedName name="lj">'[251]10'!#REF!</definedName>
    <definedName name="ll" localSheetId="1">#REF!</definedName>
    <definedName name="ll" localSheetId="10">#REF!</definedName>
    <definedName name="ll" localSheetId="11">#REF!</definedName>
    <definedName name="ll" localSheetId="12">#REF!</definedName>
    <definedName name="ll" localSheetId="13">#REF!</definedName>
    <definedName name="ll" localSheetId="15">#REF!</definedName>
    <definedName name="ll" localSheetId="16">#REF!</definedName>
    <definedName name="ll" localSheetId="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28">#REF!</definedName>
    <definedName name="ll" localSheetId="29">#REF!</definedName>
    <definedName name="ll" localSheetId="3">#REF!</definedName>
    <definedName name="ll" localSheetId="31">#REF!</definedName>
    <definedName name="ll" localSheetId="32">#REF!</definedName>
    <definedName name="ll" localSheetId="33">#REF!</definedName>
    <definedName name="ll" localSheetId="34">#REF!</definedName>
    <definedName name="ll" localSheetId="37">#REF!</definedName>
    <definedName name="ll" localSheetId="41">#REF!</definedName>
    <definedName name="ll" localSheetId="4">#REF!</definedName>
    <definedName name="ll" localSheetId="45">#REF!</definedName>
    <definedName name="ll" localSheetId="46">#REF!</definedName>
    <definedName name="ll" localSheetId="47">#REF!</definedName>
    <definedName name="ll" localSheetId="48">#REF!</definedName>
    <definedName name="ll" localSheetId="49">#REF!</definedName>
    <definedName name="ll" localSheetId="50">#REF!</definedName>
    <definedName name="ll" localSheetId="5">#REF!</definedName>
    <definedName name="ll" localSheetId="51">#REF!</definedName>
    <definedName name="ll" localSheetId="52">#REF!</definedName>
    <definedName name="ll" localSheetId="53">#REF!</definedName>
    <definedName name="ll" localSheetId="54">#REF!</definedName>
    <definedName name="ll" localSheetId="56">#REF!</definedName>
    <definedName name="ll" localSheetId="57">#REF!</definedName>
    <definedName name="ll" localSheetId="58">#REF!</definedName>
    <definedName name="ll" localSheetId="59">#REF!</definedName>
    <definedName name="ll" localSheetId="60">#REF!</definedName>
    <definedName name="ll" localSheetId="61">#REF!</definedName>
    <definedName name="ll" localSheetId="62">#REF!</definedName>
    <definedName name="ll" localSheetId="63">#REF!</definedName>
    <definedName name="ll" localSheetId="6">#REF!</definedName>
    <definedName name="ll" localSheetId="64">#REF!</definedName>
    <definedName name="ll" localSheetId="65">#REF!</definedName>
    <definedName name="ll" localSheetId="66">#REF!</definedName>
    <definedName name="ll" localSheetId="67">#REF!</definedName>
    <definedName name="ll" localSheetId="68">#REF!</definedName>
    <definedName name="ll" localSheetId="69">#REF!</definedName>
    <definedName name="ll" localSheetId="71">#REF!</definedName>
    <definedName name="ll" localSheetId="72">#REF!</definedName>
    <definedName name="ll" localSheetId="73">#REF!</definedName>
    <definedName name="ll" localSheetId="7">#REF!</definedName>
    <definedName name="ll" localSheetId="74">#REF!</definedName>
    <definedName name="ll" localSheetId="75">#REF!</definedName>
    <definedName name="ll" localSheetId="76">#REF!</definedName>
    <definedName name="ll" localSheetId="77">#REF!</definedName>
    <definedName name="ll" localSheetId="78">#REF!</definedName>
    <definedName name="ll" localSheetId="79">#REF!</definedName>
    <definedName name="ll" localSheetId="8">#REF!</definedName>
    <definedName name="ll" localSheetId="9">#REF!</definedName>
    <definedName name="ll">#REF!</definedName>
    <definedName name="LLL" localSheetId="1">'[70]10'!#REF!</definedName>
    <definedName name="LLL" localSheetId="10">'[70]10'!#REF!</definedName>
    <definedName name="LLL" localSheetId="11">'[70]10'!#REF!</definedName>
    <definedName name="LLL" localSheetId="12">'[70]10'!#REF!</definedName>
    <definedName name="LLL" localSheetId="13">'[70]10'!#REF!</definedName>
    <definedName name="LLL" localSheetId="15">'[70]10'!#REF!</definedName>
    <definedName name="LLL" localSheetId="16">'[70]10'!#REF!</definedName>
    <definedName name="LLL" localSheetId="2">'[70]10'!#REF!</definedName>
    <definedName name="LLL" localSheetId="24">'[70]10'!#REF!</definedName>
    <definedName name="LLL" localSheetId="25">'[70]10'!#REF!</definedName>
    <definedName name="LLL" localSheetId="26">'[70]10'!#REF!</definedName>
    <definedName name="LLL" localSheetId="27">'[70]10'!#REF!</definedName>
    <definedName name="LLL" localSheetId="28">'[70]10'!#REF!</definedName>
    <definedName name="LLL" localSheetId="29">'[70]10'!#REF!</definedName>
    <definedName name="LLL" localSheetId="3">'[70]10'!#REF!</definedName>
    <definedName name="LLL" localSheetId="31">'[70]10'!#REF!</definedName>
    <definedName name="LLL" localSheetId="32">'[70]10'!#REF!</definedName>
    <definedName name="LLL" localSheetId="33">'[70]10'!#REF!</definedName>
    <definedName name="LLL" localSheetId="34">'[70]10'!#REF!</definedName>
    <definedName name="LLL" localSheetId="37">'[70]10'!#REF!</definedName>
    <definedName name="LLL" localSheetId="41">'[70]10'!#REF!</definedName>
    <definedName name="LLL" localSheetId="4">'[70]10'!#REF!</definedName>
    <definedName name="LLL" localSheetId="45">'[70]10'!#REF!</definedName>
    <definedName name="LLL" localSheetId="46">'[70]10'!#REF!</definedName>
    <definedName name="LLL" localSheetId="47">'[70]10'!#REF!</definedName>
    <definedName name="LLL" localSheetId="48">'[70]10'!#REF!</definedName>
    <definedName name="LLL" localSheetId="49">'[70]10'!#REF!</definedName>
    <definedName name="LLL" localSheetId="50">'[70]10'!#REF!</definedName>
    <definedName name="LLL" localSheetId="5">'[71]10'!#REF!</definedName>
    <definedName name="LLL" localSheetId="51">'[70]10'!#REF!</definedName>
    <definedName name="LLL" localSheetId="52">'[72]10'!#REF!</definedName>
    <definedName name="LLL" localSheetId="53">'[70]10'!#REF!</definedName>
    <definedName name="LLL" localSheetId="54">'[70]10'!#REF!</definedName>
    <definedName name="LLL" localSheetId="56">'[70]10'!#REF!</definedName>
    <definedName name="LLL" localSheetId="57">'[70]10'!#REF!</definedName>
    <definedName name="LLL" localSheetId="58">'[70]10'!#REF!</definedName>
    <definedName name="LLL" localSheetId="59">'[70]10'!#REF!</definedName>
    <definedName name="LLL" localSheetId="60">'[70]10'!#REF!</definedName>
    <definedName name="LLL" localSheetId="61">'[70]10'!#REF!</definedName>
    <definedName name="LLL" localSheetId="62">'[70]10'!#REF!</definedName>
    <definedName name="LLL" localSheetId="63">'[70]10'!#REF!</definedName>
    <definedName name="LLL" localSheetId="6">'[71]10'!#REF!</definedName>
    <definedName name="LLL" localSheetId="64">'[70]10'!#REF!</definedName>
    <definedName name="LLL" localSheetId="65">'[70]10'!#REF!</definedName>
    <definedName name="LLL" localSheetId="66">'[70]10'!#REF!</definedName>
    <definedName name="LLL" localSheetId="67">'[70]10'!#REF!</definedName>
    <definedName name="LLL" localSheetId="68">'[70]10'!#REF!</definedName>
    <definedName name="LLL" localSheetId="69">'[70]10'!#REF!</definedName>
    <definedName name="LLL" localSheetId="71">'[70]10'!#REF!</definedName>
    <definedName name="LLL" localSheetId="72">'[70]10'!#REF!</definedName>
    <definedName name="LLL" localSheetId="73">'[70]10'!#REF!</definedName>
    <definedName name="LLL" localSheetId="7">'[70]10'!#REF!</definedName>
    <definedName name="LLL" localSheetId="74">'[70]10'!#REF!</definedName>
    <definedName name="LLL" localSheetId="75">'[70]10'!#REF!</definedName>
    <definedName name="LLL" localSheetId="76">'[70]10'!#REF!</definedName>
    <definedName name="LLL" localSheetId="77">'[70]10'!#REF!</definedName>
    <definedName name="LLL" localSheetId="78">'[70]10'!#REF!</definedName>
    <definedName name="LLL" localSheetId="79">'[70]10'!#REF!</definedName>
    <definedName name="LLL" localSheetId="8">'[70]10'!#REF!</definedName>
    <definedName name="LLL" localSheetId="9">'[70]10'!#REF!</definedName>
    <definedName name="LLL">'[70]10'!#REF!</definedName>
    <definedName name="llll" localSheetId="1" hidden="1">[248]M!#REF!</definedName>
    <definedName name="llll" localSheetId="10" hidden="1">[248]M!#REF!</definedName>
    <definedName name="llll" localSheetId="11" hidden="1">[248]M!#REF!</definedName>
    <definedName name="llll" localSheetId="12" hidden="1">[248]M!#REF!</definedName>
    <definedName name="llll" localSheetId="13" hidden="1">[248]M!#REF!</definedName>
    <definedName name="llll" localSheetId="15" hidden="1">[248]M!#REF!</definedName>
    <definedName name="llll" localSheetId="16" hidden="1">[248]M!#REF!</definedName>
    <definedName name="llll" localSheetId="2" hidden="1">[248]M!#REF!</definedName>
    <definedName name="llll" localSheetId="24" hidden="1">[248]M!#REF!</definedName>
    <definedName name="llll" localSheetId="25" hidden="1">[248]M!#REF!</definedName>
    <definedName name="llll" localSheetId="26" hidden="1">[248]M!#REF!</definedName>
    <definedName name="llll" localSheetId="27" hidden="1">[248]M!#REF!</definedName>
    <definedName name="llll" localSheetId="28" hidden="1">[248]M!#REF!</definedName>
    <definedName name="llll" localSheetId="29" hidden="1">[248]M!#REF!</definedName>
    <definedName name="llll" localSheetId="3" hidden="1">[248]M!#REF!</definedName>
    <definedName name="llll" localSheetId="31" hidden="1">[248]M!#REF!</definedName>
    <definedName name="llll" localSheetId="32" hidden="1">[248]M!#REF!</definedName>
    <definedName name="llll" localSheetId="33" hidden="1">[248]M!#REF!</definedName>
    <definedName name="llll" localSheetId="34" hidden="1">[248]M!#REF!</definedName>
    <definedName name="llll" localSheetId="37" hidden="1">[248]M!#REF!</definedName>
    <definedName name="llll" localSheetId="41" hidden="1">[248]M!#REF!</definedName>
    <definedName name="llll" localSheetId="4" hidden="1">[248]M!#REF!</definedName>
    <definedName name="llll" localSheetId="45" hidden="1">[248]M!#REF!</definedName>
    <definedName name="llll" localSheetId="46" hidden="1">[248]M!#REF!</definedName>
    <definedName name="llll" localSheetId="47" hidden="1">[248]M!#REF!</definedName>
    <definedName name="llll" localSheetId="48" hidden="1">[248]M!#REF!</definedName>
    <definedName name="llll" localSheetId="49" hidden="1">[248]M!#REF!</definedName>
    <definedName name="llll" localSheetId="50" hidden="1">[248]M!#REF!</definedName>
    <definedName name="llll" localSheetId="5" hidden="1">[249]M!#REF!</definedName>
    <definedName name="llll" localSheetId="51" hidden="1">[248]M!#REF!</definedName>
    <definedName name="llll" localSheetId="52" hidden="1">[248]M!#REF!</definedName>
    <definedName name="llll" localSheetId="53" hidden="1">[248]M!#REF!</definedName>
    <definedName name="llll" localSheetId="54" hidden="1">[248]M!#REF!</definedName>
    <definedName name="llll" localSheetId="55" hidden="1">[248]M!#REF!</definedName>
    <definedName name="llll" localSheetId="56" hidden="1">[248]M!#REF!</definedName>
    <definedName name="llll" localSheetId="57" hidden="1">[248]M!#REF!</definedName>
    <definedName name="llll" localSheetId="58" hidden="1">[248]M!#REF!</definedName>
    <definedName name="llll" localSheetId="59" hidden="1">[248]M!#REF!</definedName>
    <definedName name="llll" localSheetId="60" hidden="1">[248]M!#REF!</definedName>
    <definedName name="llll" localSheetId="61" hidden="1">[248]M!#REF!</definedName>
    <definedName name="llll" localSheetId="62" hidden="1">[248]M!#REF!</definedName>
    <definedName name="llll" localSheetId="63" hidden="1">[248]M!#REF!</definedName>
    <definedName name="llll" localSheetId="6" hidden="1">[250]M!#REF!</definedName>
    <definedName name="llll" localSheetId="64" hidden="1">[248]M!#REF!</definedName>
    <definedName name="llll" localSheetId="65" hidden="1">[248]M!#REF!</definedName>
    <definedName name="llll" localSheetId="66" hidden="1">[248]M!#REF!</definedName>
    <definedName name="llll" localSheetId="67" hidden="1">[248]M!#REF!</definedName>
    <definedName name="llll" localSheetId="68" hidden="1">[248]M!#REF!</definedName>
    <definedName name="llll" localSheetId="69" hidden="1">[248]M!#REF!</definedName>
    <definedName name="llll" localSheetId="70" hidden="1">[248]M!#REF!</definedName>
    <definedName name="llll" localSheetId="71" hidden="1">[248]M!#REF!</definedName>
    <definedName name="llll" localSheetId="72" hidden="1">[248]M!#REF!</definedName>
    <definedName name="llll" localSheetId="73" hidden="1">[248]M!#REF!</definedName>
    <definedName name="llll" localSheetId="7" hidden="1">[248]M!#REF!</definedName>
    <definedName name="llll" localSheetId="74" hidden="1">[248]M!#REF!</definedName>
    <definedName name="llll" localSheetId="75" hidden="1">[248]M!#REF!</definedName>
    <definedName name="llll" localSheetId="76" hidden="1">[248]M!#REF!</definedName>
    <definedName name="llll" localSheetId="77" hidden="1">[248]M!#REF!</definedName>
    <definedName name="llll" localSheetId="78" hidden="1">[248]M!#REF!</definedName>
    <definedName name="llll" localSheetId="79" hidden="1">[249]M!#REF!</definedName>
    <definedName name="llll" localSheetId="8" hidden="1">[248]M!#REF!</definedName>
    <definedName name="llll" localSheetId="9" hidden="1">[249]M!#REF!</definedName>
    <definedName name="llll" hidden="1">[248]M!#REF!</definedName>
    <definedName name="llllllllllllllllllllllllllllllllllll" localSheetId="1">#REF!</definedName>
    <definedName name="llllllllllllllllllllllllllllllllllll" localSheetId="10">#REF!</definedName>
    <definedName name="llllllllllllllllllllllllllllllllllll" localSheetId="11">#REF!</definedName>
    <definedName name="llllllllllllllllllllllllllllllllllll" localSheetId="12">#REF!</definedName>
    <definedName name="llllllllllllllllllllllllllllllllllll" localSheetId="13">#REF!</definedName>
    <definedName name="llllllllllllllllllllllllllllllllllll" localSheetId="15">#REF!</definedName>
    <definedName name="llllllllllllllllllllllllllllllllllll" localSheetId="16">#REF!</definedName>
    <definedName name="llllllllllllllllllllllllllllllllllll" localSheetId="2">#REF!</definedName>
    <definedName name="llllllllllllllllllllllllllllllllllll" localSheetId="23">#REF!</definedName>
    <definedName name="llllllllllllllllllllllllllllllllllll" localSheetId="24">#REF!</definedName>
    <definedName name="llllllllllllllllllllllllllllllllllll" localSheetId="25">#REF!</definedName>
    <definedName name="llllllllllllllllllllllllllllllllllll" localSheetId="26">#REF!</definedName>
    <definedName name="llllllllllllllllllllllllllllllllllll" localSheetId="27">#REF!</definedName>
    <definedName name="llllllllllllllllllllllllllllllllllll" localSheetId="28">#REF!</definedName>
    <definedName name="llllllllllllllllllllllllllllllllllll" localSheetId="29">#REF!</definedName>
    <definedName name="llllllllllllllllllllllllllllllllllll" localSheetId="3">#REF!</definedName>
    <definedName name="llllllllllllllllllllllllllllllllllll" localSheetId="31">#REF!</definedName>
    <definedName name="llllllllllllllllllllllllllllllllllll" localSheetId="32">#REF!</definedName>
    <definedName name="llllllllllllllllllllllllllllllllllll" localSheetId="33">#REF!</definedName>
    <definedName name="llllllllllllllllllllllllllllllllllll" localSheetId="34">#REF!</definedName>
    <definedName name="llllllllllllllllllllllllllllllllllll" localSheetId="37">#REF!</definedName>
    <definedName name="llllllllllllllllllllllllllllllllllll" localSheetId="41">#REF!</definedName>
    <definedName name="llllllllllllllllllllllllllllllllllll" localSheetId="4">#REF!</definedName>
    <definedName name="llllllllllllllllllllllllllllllllllll" localSheetId="45">#REF!</definedName>
    <definedName name="llllllllllllllllllllllllllllllllllll" localSheetId="46">#REF!</definedName>
    <definedName name="llllllllllllllllllllllllllllllllllll" localSheetId="47">#REF!</definedName>
    <definedName name="llllllllllllllllllllllllllllllllllll" localSheetId="48">#REF!</definedName>
    <definedName name="llllllllllllllllllllllllllllllllllll" localSheetId="49">#REF!</definedName>
    <definedName name="llllllllllllllllllllllllllllllllllll" localSheetId="50">#REF!</definedName>
    <definedName name="llllllllllllllllllllllllllllllllllll" localSheetId="5">#REF!</definedName>
    <definedName name="llllllllllllllllllllllllllllllllllll" localSheetId="51">#REF!</definedName>
    <definedName name="llllllllllllllllllllllllllllllllllll" localSheetId="52">#REF!</definedName>
    <definedName name="llllllllllllllllllllllllllllllllllll" localSheetId="53">#REF!</definedName>
    <definedName name="llllllllllllllllllllllllllllllllllll" localSheetId="54">#REF!</definedName>
    <definedName name="llllllllllllllllllllllllllllllllllll" localSheetId="56">#REF!</definedName>
    <definedName name="llllllllllllllllllllllllllllllllllll" localSheetId="57">#REF!</definedName>
    <definedName name="llllllllllllllllllllllllllllllllllll" localSheetId="58">#REF!</definedName>
    <definedName name="llllllllllllllllllllllllllllllllllll" localSheetId="59">#REF!</definedName>
    <definedName name="llllllllllllllllllllllllllllllllllll" localSheetId="60">#REF!</definedName>
    <definedName name="llllllllllllllllllllllllllllllllllll" localSheetId="61">#REF!</definedName>
    <definedName name="llllllllllllllllllllllllllllllllllll" localSheetId="62">#REF!</definedName>
    <definedName name="llllllllllllllllllllllllllllllllllll" localSheetId="63">#REF!</definedName>
    <definedName name="llllllllllllllllllllllllllllllllllll" localSheetId="6">#REF!</definedName>
    <definedName name="llllllllllllllllllllllllllllllllllll" localSheetId="64">#REF!</definedName>
    <definedName name="llllllllllllllllllllllllllllllllllll" localSheetId="65">#REF!</definedName>
    <definedName name="llllllllllllllllllllllllllllllllllll" localSheetId="66">#REF!</definedName>
    <definedName name="llllllllllllllllllllllllllllllllllll" localSheetId="67">#REF!</definedName>
    <definedName name="llllllllllllllllllllllllllllllllllll" localSheetId="68">#REF!</definedName>
    <definedName name="llllllllllllllllllllllllllllllllllll" localSheetId="69">#REF!</definedName>
    <definedName name="llllllllllllllllllllllllllllllllllll" localSheetId="71">#REF!</definedName>
    <definedName name="llllllllllllllllllllllllllllllllllll" localSheetId="72">#REF!</definedName>
    <definedName name="llllllllllllllllllllllllllllllllllll" localSheetId="73">#REF!</definedName>
    <definedName name="llllllllllllllllllllllllllllllllllll" localSheetId="7">#REF!</definedName>
    <definedName name="llllllllllllllllllllllllllllllllllll" localSheetId="74">#REF!</definedName>
    <definedName name="llllllllllllllllllllllllllllllllllll" localSheetId="75">#REF!</definedName>
    <definedName name="llllllllllllllllllllllllllllllllllll" localSheetId="76">#REF!</definedName>
    <definedName name="llllllllllllllllllllllllllllllllllll" localSheetId="77">#REF!</definedName>
    <definedName name="llllllllllllllllllllllllllllllllllll" localSheetId="78">#REF!</definedName>
    <definedName name="llllllllllllllllllllllllllllllllllll" localSheetId="79">#REF!</definedName>
    <definedName name="llllllllllllllllllllllllllllllllllll" localSheetId="8">#REF!</definedName>
    <definedName name="llllllllllllllllllllllllllllllllllll" localSheetId="9">#REF!</definedName>
    <definedName name="llllllllllllllllllllllllllllllllllll">#REF!</definedName>
    <definedName name="loan" localSheetId="5">[126]Loan!$Q$15:$Q$127</definedName>
    <definedName name="loan" localSheetId="6">[126]Loan!$Q$15:$Q$127</definedName>
    <definedName name="loan">[127]Loan!$Q$15:$Q$127</definedName>
    <definedName name="Loan_Amount" localSheetId="1">#REF!</definedName>
    <definedName name="Loan_Amount" localSheetId="10">#REF!</definedName>
    <definedName name="Loan_Amount" localSheetId="11">#REF!</definedName>
    <definedName name="Loan_Amount" localSheetId="12">#REF!</definedName>
    <definedName name="Loan_Amount" localSheetId="13">#REF!</definedName>
    <definedName name="Loan_Amount" localSheetId="15">#REF!</definedName>
    <definedName name="Loan_Amount" localSheetId="16">#REF!</definedName>
    <definedName name="Loan_Amount" localSheetId="2">#REF!</definedName>
    <definedName name="Loan_Amount" localSheetId="23">#REF!</definedName>
    <definedName name="Loan_Amount" localSheetId="24">#REF!</definedName>
    <definedName name="Loan_Amount" localSheetId="25">#REF!</definedName>
    <definedName name="Loan_Amount" localSheetId="26">#REF!</definedName>
    <definedName name="Loan_Amount" localSheetId="27">#REF!</definedName>
    <definedName name="Loan_Amount" localSheetId="28">#REF!</definedName>
    <definedName name="Loan_Amount" localSheetId="29">#REF!</definedName>
    <definedName name="Loan_Amount" localSheetId="3">#REF!</definedName>
    <definedName name="Loan_Amount" localSheetId="31">#REF!</definedName>
    <definedName name="Loan_Amount" localSheetId="32">#REF!</definedName>
    <definedName name="Loan_Amount" localSheetId="33">#REF!</definedName>
    <definedName name="Loan_Amount" localSheetId="34">#REF!</definedName>
    <definedName name="Loan_Amount" localSheetId="37">#REF!</definedName>
    <definedName name="Loan_Amount" localSheetId="41">#REF!</definedName>
    <definedName name="Loan_Amount" localSheetId="4">#REF!</definedName>
    <definedName name="Loan_Amount" localSheetId="45">#REF!</definedName>
    <definedName name="Loan_Amount" localSheetId="46">#REF!</definedName>
    <definedName name="Loan_Amount" localSheetId="47">#REF!</definedName>
    <definedName name="Loan_Amount" localSheetId="48">#REF!</definedName>
    <definedName name="Loan_Amount" localSheetId="49">#REF!</definedName>
    <definedName name="Loan_Amount" localSheetId="50">#REF!</definedName>
    <definedName name="Loan_Amount" localSheetId="5">#REF!</definedName>
    <definedName name="Loan_Amount" localSheetId="51">#REF!</definedName>
    <definedName name="Loan_Amount" localSheetId="52">#REF!</definedName>
    <definedName name="Loan_Amount" localSheetId="53">#REF!</definedName>
    <definedName name="Loan_Amount" localSheetId="54">#REF!</definedName>
    <definedName name="Loan_Amount" localSheetId="56">#REF!</definedName>
    <definedName name="Loan_Amount" localSheetId="57">#REF!</definedName>
    <definedName name="Loan_Amount" localSheetId="58">#REF!</definedName>
    <definedName name="Loan_Amount" localSheetId="59">#REF!</definedName>
    <definedName name="Loan_Amount" localSheetId="60">#REF!</definedName>
    <definedName name="Loan_Amount" localSheetId="61">#REF!</definedName>
    <definedName name="Loan_Amount" localSheetId="62">#REF!</definedName>
    <definedName name="Loan_Amount" localSheetId="63">#REF!</definedName>
    <definedName name="Loan_Amount" localSheetId="6">#REF!</definedName>
    <definedName name="Loan_Amount" localSheetId="64">#REF!</definedName>
    <definedName name="Loan_Amount" localSheetId="65">#REF!</definedName>
    <definedName name="Loan_Amount" localSheetId="66">#REF!</definedName>
    <definedName name="Loan_Amount" localSheetId="67">#REF!</definedName>
    <definedName name="Loan_Amount" localSheetId="68">#REF!</definedName>
    <definedName name="Loan_Amount" localSheetId="69">#REF!</definedName>
    <definedName name="Loan_Amount" localSheetId="71">#REF!</definedName>
    <definedName name="Loan_Amount" localSheetId="72">#REF!</definedName>
    <definedName name="Loan_Amount" localSheetId="73">#REF!</definedName>
    <definedName name="Loan_Amount" localSheetId="7">#REF!</definedName>
    <definedName name="Loan_Amount" localSheetId="74">#REF!</definedName>
    <definedName name="Loan_Amount" localSheetId="75">#REF!</definedName>
    <definedName name="Loan_Amount" localSheetId="76">#REF!</definedName>
    <definedName name="Loan_Amount" localSheetId="77">#REF!</definedName>
    <definedName name="Loan_Amount" localSheetId="78">#REF!</definedName>
    <definedName name="Loan_Amount" localSheetId="79">#REF!</definedName>
    <definedName name="Loan_Amount" localSheetId="8">#REF!</definedName>
    <definedName name="Loan_Amount" localSheetId="9">#REF!</definedName>
    <definedName name="Loan_Amount">#REF!</definedName>
    <definedName name="Loan_Start" localSheetId="1">#REF!</definedName>
    <definedName name="Loan_Start" localSheetId="10">#REF!</definedName>
    <definedName name="Loan_Start" localSheetId="11">#REF!</definedName>
    <definedName name="Loan_Start" localSheetId="12">#REF!</definedName>
    <definedName name="Loan_Start" localSheetId="13">#REF!</definedName>
    <definedName name="Loan_Start" localSheetId="15">#REF!</definedName>
    <definedName name="Loan_Start" localSheetId="16">#REF!</definedName>
    <definedName name="Loan_Start" localSheetId="2">#REF!</definedName>
    <definedName name="Loan_Start" localSheetId="23">#REF!</definedName>
    <definedName name="Loan_Start" localSheetId="24">#REF!</definedName>
    <definedName name="Loan_Start" localSheetId="25">#REF!</definedName>
    <definedName name="Loan_Start" localSheetId="26">#REF!</definedName>
    <definedName name="Loan_Start" localSheetId="27">#REF!</definedName>
    <definedName name="Loan_Start" localSheetId="28">#REF!</definedName>
    <definedName name="Loan_Start" localSheetId="29">#REF!</definedName>
    <definedName name="Loan_Start" localSheetId="3">#REF!</definedName>
    <definedName name="Loan_Start" localSheetId="31">#REF!</definedName>
    <definedName name="Loan_Start" localSheetId="32">#REF!</definedName>
    <definedName name="Loan_Start" localSheetId="33">#REF!</definedName>
    <definedName name="Loan_Start" localSheetId="34">#REF!</definedName>
    <definedName name="Loan_Start" localSheetId="37">#REF!</definedName>
    <definedName name="Loan_Start" localSheetId="41">#REF!</definedName>
    <definedName name="Loan_Start" localSheetId="4">#REF!</definedName>
    <definedName name="Loan_Start" localSheetId="45">#REF!</definedName>
    <definedName name="Loan_Start" localSheetId="46">#REF!</definedName>
    <definedName name="Loan_Start" localSheetId="47">#REF!</definedName>
    <definedName name="Loan_Start" localSheetId="48">#REF!</definedName>
    <definedName name="Loan_Start" localSheetId="49">#REF!</definedName>
    <definedName name="Loan_Start" localSheetId="50">#REF!</definedName>
    <definedName name="Loan_Start" localSheetId="5">#REF!</definedName>
    <definedName name="Loan_Start" localSheetId="51">#REF!</definedName>
    <definedName name="Loan_Start" localSheetId="52">#REF!</definedName>
    <definedName name="Loan_Start" localSheetId="53">#REF!</definedName>
    <definedName name="Loan_Start" localSheetId="54">#REF!</definedName>
    <definedName name="Loan_Start" localSheetId="56">#REF!</definedName>
    <definedName name="Loan_Start" localSheetId="57">#REF!</definedName>
    <definedName name="Loan_Start" localSheetId="58">#REF!</definedName>
    <definedName name="Loan_Start" localSheetId="59">#REF!</definedName>
    <definedName name="Loan_Start" localSheetId="60">#REF!</definedName>
    <definedName name="Loan_Start" localSheetId="61">#REF!</definedName>
    <definedName name="Loan_Start" localSheetId="62">#REF!</definedName>
    <definedName name="Loan_Start" localSheetId="63">#REF!</definedName>
    <definedName name="Loan_Start" localSheetId="6">#REF!</definedName>
    <definedName name="Loan_Start" localSheetId="64">#REF!</definedName>
    <definedName name="Loan_Start" localSheetId="65">#REF!</definedName>
    <definedName name="Loan_Start" localSheetId="66">#REF!</definedName>
    <definedName name="Loan_Start" localSheetId="67">#REF!</definedName>
    <definedName name="Loan_Start" localSheetId="68">#REF!</definedName>
    <definedName name="Loan_Start" localSheetId="69">#REF!</definedName>
    <definedName name="Loan_Start" localSheetId="71">#REF!</definedName>
    <definedName name="Loan_Start" localSheetId="72">#REF!</definedName>
    <definedName name="Loan_Start" localSheetId="73">#REF!</definedName>
    <definedName name="Loan_Start" localSheetId="7">#REF!</definedName>
    <definedName name="Loan_Start" localSheetId="74">#REF!</definedName>
    <definedName name="Loan_Start" localSheetId="75">#REF!</definedName>
    <definedName name="Loan_Start" localSheetId="76">#REF!</definedName>
    <definedName name="Loan_Start" localSheetId="77">#REF!</definedName>
    <definedName name="Loan_Start" localSheetId="78">#REF!</definedName>
    <definedName name="Loan_Start" localSheetId="79">#REF!</definedName>
    <definedName name="Loan_Start" localSheetId="8">#REF!</definedName>
    <definedName name="Loan_Start" localSheetId="9">#REF!</definedName>
    <definedName name="Loan_Start">#REF!</definedName>
    <definedName name="Loan_Years" localSheetId="1">#REF!</definedName>
    <definedName name="Loan_Years" localSheetId="10">#REF!</definedName>
    <definedName name="Loan_Years" localSheetId="11">#REF!</definedName>
    <definedName name="Loan_Years" localSheetId="12">#REF!</definedName>
    <definedName name="Loan_Years" localSheetId="13">#REF!</definedName>
    <definedName name="Loan_Years" localSheetId="15">#REF!</definedName>
    <definedName name="Loan_Years" localSheetId="16">#REF!</definedName>
    <definedName name="Loan_Years" localSheetId="2">#REF!</definedName>
    <definedName name="Loan_Years" localSheetId="23">#REF!</definedName>
    <definedName name="Loan_Years" localSheetId="24">#REF!</definedName>
    <definedName name="Loan_Years" localSheetId="25">#REF!</definedName>
    <definedName name="Loan_Years" localSheetId="26">#REF!</definedName>
    <definedName name="Loan_Years" localSheetId="27">#REF!</definedName>
    <definedName name="Loan_Years" localSheetId="28">#REF!</definedName>
    <definedName name="Loan_Years" localSheetId="29">#REF!</definedName>
    <definedName name="Loan_Years" localSheetId="3">#REF!</definedName>
    <definedName name="Loan_Years" localSheetId="31">#REF!</definedName>
    <definedName name="Loan_Years" localSheetId="32">#REF!</definedName>
    <definedName name="Loan_Years" localSheetId="33">#REF!</definedName>
    <definedName name="Loan_Years" localSheetId="34">#REF!</definedName>
    <definedName name="Loan_Years" localSheetId="37">#REF!</definedName>
    <definedName name="Loan_Years" localSheetId="41">#REF!</definedName>
    <definedName name="Loan_Years" localSheetId="4">#REF!</definedName>
    <definedName name="Loan_Years" localSheetId="45">#REF!</definedName>
    <definedName name="Loan_Years" localSheetId="46">#REF!</definedName>
    <definedName name="Loan_Years" localSheetId="47">#REF!</definedName>
    <definedName name="Loan_Years" localSheetId="48">#REF!</definedName>
    <definedName name="Loan_Years" localSheetId="49">#REF!</definedName>
    <definedName name="Loan_Years" localSheetId="50">#REF!</definedName>
    <definedName name="Loan_Years" localSheetId="5">#REF!</definedName>
    <definedName name="Loan_Years" localSheetId="51">#REF!</definedName>
    <definedName name="Loan_Years" localSheetId="52">#REF!</definedName>
    <definedName name="Loan_Years" localSheetId="53">#REF!</definedName>
    <definedName name="Loan_Years" localSheetId="54">#REF!</definedName>
    <definedName name="Loan_Years" localSheetId="56">#REF!</definedName>
    <definedName name="Loan_Years" localSheetId="57">#REF!</definedName>
    <definedName name="Loan_Years" localSheetId="58">#REF!</definedName>
    <definedName name="Loan_Years" localSheetId="59">#REF!</definedName>
    <definedName name="Loan_Years" localSheetId="60">#REF!</definedName>
    <definedName name="Loan_Years" localSheetId="61">#REF!</definedName>
    <definedName name="Loan_Years" localSheetId="62">#REF!</definedName>
    <definedName name="Loan_Years" localSheetId="63">#REF!</definedName>
    <definedName name="Loan_Years" localSheetId="6">#REF!</definedName>
    <definedName name="Loan_Years" localSheetId="64">#REF!</definedName>
    <definedName name="Loan_Years" localSheetId="65">#REF!</definedName>
    <definedName name="Loan_Years" localSheetId="66">#REF!</definedName>
    <definedName name="Loan_Years" localSheetId="67">#REF!</definedName>
    <definedName name="Loan_Years" localSheetId="68">#REF!</definedName>
    <definedName name="Loan_Years" localSheetId="69">#REF!</definedName>
    <definedName name="Loan_Years" localSheetId="71">#REF!</definedName>
    <definedName name="Loan_Years" localSheetId="72">#REF!</definedName>
    <definedName name="Loan_Years" localSheetId="73">#REF!</definedName>
    <definedName name="Loan_Years" localSheetId="7">#REF!</definedName>
    <definedName name="Loan_Years" localSheetId="74">#REF!</definedName>
    <definedName name="Loan_Years" localSheetId="75">#REF!</definedName>
    <definedName name="Loan_Years" localSheetId="76">#REF!</definedName>
    <definedName name="Loan_Years" localSheetId="77">#REF!</definedName>
    <definedName name="Loan_Years" localSheetId="78">#REF!</definedName>
    <definedName name="Loan_Years" localSheetId="79">#REF!</definedName>
    <definedName name="Loan_Years" localSheetId="8">#REF!</definedName>
    <definedName name="Loan_Years" localSheetId="9">#REF!</definedName>
    <definedName name="Loan_Years">#REF!</definedName>
    <definedName name="Location" localSheetId="1">#REF!</definedName>
    <definedName name="Location" localSheetId="11">#REF!</definedName>
    <definedName name="Location" localSheetId="12">#REF!</definedName>
    <definedName name="Location" localSheetId="13">#REF!</definedName>
    <definedName name="Location" localSheetId="23">#REF!</definedName>
    <definedName name="Location" localSheetId="24">#REF!</definedName>
    <definedName name="Location" localSheetId="26">#REF!</definedName>
    <definedName name="Location" localSheetId="28">#REF!</definedName>
    <definedName name="Location" localSheetId="29">#REF!</definedName>
    <definedName name="Location" localSheetId="31">#REF!</definedName>
    <definedName name="Location" localSheetId="41">#REF!</definedName>
    <definedName name="Location" localSheetId="4">#REF!</definedName>
    <definedName name="Location" localSheetId="46">#REF!</definedName>
    <definedName name="Location" localSheetId="47">#REF!</definedName>
    <definedName name="Location" localSheetId="48">#REF!</definedName>
    <definedName name="Location" localSheetId="49">#REF!</definedName>
    <definedName name="Location" localSheetId="50">#REF!</definedName>
    <definedName name="Location" localSheetId="51">#REF!</definedName>
    <definedName name="Location" localSheetId="53">#REF!</definedName>
    <definedName name="Location" localSheetId="54">#REF!</definedName>
    <definedName name="Location" localSheetId="56">#REF!</definedName>
    <definedName name="Location" localSheetId="57">#REF!</definedName>
    <definedName name="Location" localSheetId="58">#REF!</definedName>
    <definedName name="Location" localSheetId="60">#REF!</definedName>
    <definedName name="Location" localSheetId="61">#REF!</definedName>
    <definedName name="Location" localSheetId="62">#REF!</definedName>
    <definedName name="Location" localSheetId="63">#REF!</definedName>
    <definedName name="Location" localSheetId="64">#REF!</definedName>
    <definedName name="Location" localSheetId="66">#REF!</definedName>
    <definedName name="Location" localSheetId="67">#REF!</definedName>
    <definedName name="Location" localSheetId="68">#REF!</definedName>
    <definedName name="Location" localSheetId="69">#REF!</definedName>
    <definedName name="Location" localSheetId="71">#REF!</definedName>
    <definedName name="Location" localSheetId="72">#REF!</definedName>
    <definedName name="Location" localSheetId="73">#REF!</definedName>
    <definedName name="Location">#REF!</definedName>
    <definedName name="LP" localSheetId="1">#REF!</definedName>
    <definedName name="LP" localSheetId="11">#REF!</definedName>
    <definedName name="LP" localSheetId="12">#REF!</definedName>
    <definedName name="LP" localSheetId="13">#REF!</definedName>
    <definedName name="LP" localSheetId="23">#REF!</definedName>
    <definedName name="LP" localSheetId="24">#REF!</definedName>
    <definedName name="LP" localSheetId="26">#REF!</definedName>
    <definedName name="LP" localSheetId="28">#REF!</definedName>
    <definedName name="LP" localSheetId="29">#REF!</definedName>
    <definedName name="LP" localSheetId="31">#REF!</definedName>
    <definedName name="LP" localSheetId="41">#REF!</definedName>
    <definedName name="LP" localSheetId="4">#REF!</definedName>
    <definedName name="LP" localSheetId="46">#REF!</definedName>
    <definedName name="LP" localSheetId="47">#REF!</definedName>
    <definedName name="LP" localSheetId="48">#REF!</definedName>
    <definedName name="LP" localSheetId="49">#REF!</definedName>
    <definedName name="LP" localSheetId="50">#REF!</definedName>
    <definedName name="LP" localSheetId="51">#REF!</definedName>
    <definedName name="LP" localSheetId="53">#REF!</definedName>
    <definedName name="LP" localSheetId="54">#REF!</definedName>
    <definedName name="LP" localSheetId="56">#REF!</definedName>
    <definedName name="LP" localSheetId="57">#REF!</definedName>
    <definedName name="LP" localSheetId="58">#REF!</definedName>
    <definedName name="LP" localSheetId="60">#REF!</definedName>
    <definedName name="LP" localSheetId="61">#REF!</definedName>
    <definedName name="LP" localSheetId="62">#REF!</definedName>
    <definedName name="LP" localSheetId="63">#REF!</definedName>
    <definedName name="LP" localSheetId="64">#REF!</definedName>
    <definedName name="LP" localSheetId="66">#REF!</definedName>
    <definedName name="LP" localSheetId="67">#REF!</definedName>
    <definedName name="LP" localSheetId="68">#REF!</definedName>
    <definedName name="LP" localSheetId="69">#REF!</definedName>
    <definedName name="LP" localSheetId="71">#REF!</definedName>
    <definedName name="LP" localSheetId="72">#REF!</definedName>
    <definedName name="LP" localSheetId="73">#REF!</definedName>
    <definedName name="LP">#REF!</definedName>
    <definedName name="LTBOP.SR" localSheetId="1">#REF!</definedName>
    <definedName name="LTBOP.SR" localSheetId="11">#REF!</definedName>
    <definedName name="LTBOP.SR" localSheetId="12">#REF!</definedName>
    <definedName name="LTBOP.SR" localSheetId="13">#REF!</definedName>
    <definedName name="LTBOP.SR" localSheetId="23">#REF!</definedName>
    <definedName name="LTBOP.SR" localSheetId="24">#REF!</definedName>
    <definedName name="LTBOP.SR" localSheetId="26">#REF!</definedName>
    <definedName name="LTBOP.SR" localSheetId="28">#REF!</definedName>
    <definedName name="LTBOP.SR" localSheetId="29">#REF!</definedName>
    <definedName name="LTBOP.SR" localSheetId="31">#REF!</definedName>
    <definedName name="LTBOP.SR" localSheetId="41">#REF!</definedName>
    <definedName name="LTBOP.SR" localSheetId="4">#REF!</definedName>
    <definedName name="LTBOP.SR" localSheetId="46">#REF!</definedName>
    <definedName name="LTBOP.SR" localSheetId="47">#REF!</definedName>
    <definedName name="LTBOP.SR" localSheetId="48">#REF!</definedName>
    <definedName name="LTBOP.SR" localSheetId="49">#REF!</definedName>
    <definedName name="LTBOP.SR" localSheetId="50">#REF!</definedName>
    <definedName name="LTBOP.SR" localSheetId="51">#REF!</definedName>
    <definedName name="LTBOP.SR" localSheetId="53">#REF!</definedName>
    <definedName name="LTBOP.SR" localSheetId="54">#REF!</definedName>
    <definedName name="LTBOP.SR" localSheetId="56">#REF!</definedName>
    <definedName name="LTBOP.SR" localSheetId="57">#REF!</definedName>
    <definedName name="LTBOP.SR" localSheetId="58">#REF!</definedName>
    <definedName name="LTBOP.SR" localSheetId="60">#REF!</definedName>
    <definedName name="LTBOP.SR" localSheetId="61">#REF!</definedName>
    <definedName name="LTBOP.SR" localSheetId="62">#REF!</definedName>
    <definedName name="LTBOP.SR" localSheetId="63">#REF!</definedName>
    <definedName name="LTBOP.SR" localSheetId="64">#REF!</definedName>
    <definedName name="LTBOP.SR" localSheetId="66">#REF!</definedName>
    <definedName name="LTBOP.SR" localSheetId="67">#REF!</definedName>
    <definedName name="LTBOP.SR" localSheetId="68">#REF!</definedName>
    <definedName name="LTBOP.SR" localSheetId="69">#REF!</definedName>
    <definedName name="LTBOP.SR" localSheetId="71">#REF!</definedName>
    <definedName name="LTBOP.SR" localSheetId="72">#REF!</definedName>
    <definedName name="LTBOP.SR" localSheetId="73">#REF!</definedName>
    <definedName name="LTBOP.SR">#REF!</definedName>
    <definedName name="LTcirr" localSheetId="1">#REF!</definedName>
    <definedName name="LTcirr" localSheetId="11">#REF!</definedName>
    <definedName name="LTcirr" localSheetId="12">#REF!</definedName>
    <definedName name="LTcirr" localSheetId="13">#REF!</definedName>
    <definedName name="LTcirr" localSheetId="23">#REF!</definedName>
    <definedName name="LTcirr" localSheetId="24">#REF!</definedName>
    <definedName name="LTcirr" localSheetId="26">#REF!</definedName>
    <definedName name="LTcirr" localSheetId="28">#REF!</definedName>
    <definedName name="LTcirr" localSheetId="29">#REF!</definedName>
    <definedName name="LTcirr" localSheetId="31">#REF!</definedName>
    <definedName name="LTcirr" localSheetId="41">#REF!</definedName>
    <definedName name="LTcirr" localSheetId="4">#REF!</definedName>
    <definedName name="LTcirr" localSheetId="46">#REF!</definedName>
    <definedName name="LTcirr" localSheetId="47">#REF!</definedName>
    <definedName name="LTcirr" localSheetId="48">#REF!</definedName>
    <definedName name="LTcirr" localSheetId="49">#REF!</definedName>
    <definedName name="LTcirr" localSheetId="50">#REF!</definedName>
    <definedName name="LTcirr" localSheetId="51">#REF!</definedName>
    <definedName name="LTcirr" localSheetId="53">#REF!</definedName>
    <definedName name="LTcirr" localSheetId="54">#REF!</definedName>
    <definedName name="LTcirr" localSheetId="56">#REF!</definedName>
    <definedName name="LTcirr" localSheetId="57">#REF!</definedName>
    <definedName name="LTcirr" localSheetId="58">#REF!</definedName>
    <definedName name="LTcirr" localSheetId="60">#REF!</definedName>
    <definedName name="LTcirr" localSheetId="61">#REF!</definedName>
    <definedName name="LTcirr" localSheetId="62">#REF!</definedName>
    <definedName name="LTcirr" localSheetId="63">#REF!</definedName>
    <definedName name="LTcirr" localSheetId="64">#REF!</definedName>
    <definedName name="LTcirr" localSheetId="66">#REF!</definedName>
    <definedName name="LTcirr" localSheetId="67">#REF!</definedName>
    <definedName name="LTcirr" localSheetId="68">#REF!</definedName>
    <definedName name="LTcirr" localSheetId="69">#REF!</definedName>
    <definedName name="LTcirr" localSheetId="71">#REF!</definedName>
    <definedName name="LTcirr" localSheetId="72">#REF!</definedName>
    <definedName name="LTcirr" localSheetId="73">#REF!</definedName>
    <definedName name="LTcirr">#REF!</definedName>
    <definedName name="LTr" localSheetId="1">#REF!</definedName>
    <definedName name="LTr" localSheetId="11">#REF!</definedName>
    <definedName name="LTr" localSheetId="12">#REF!</definedName>
    <definedName name="LTr" localSheetId="13">#REF!</definedName>
    <definedName name="LTr" localSheetId="23">#REF!</definedName>
    <definedName name="LTr" localSheetId="24">#REF!</definedName>
    <definedName name="LTr" localSheetId="26">#REF!</definedName>
    <definedName name="LTr" localSheetId="28">#REF!</definedName>
    <definedName name="LTr" localSheetId="29">#REF!</definedName>
    <definedName name="LTr" localSheetId="31">#REF!</definedName>
    <definedName name="LTr" localSheetId="41">#REF!</definedName>
    <definedName name="LTr" localSheetId="4">#REF!</definedName>
    <definedName name="LTr" localSheetId="46">#REF!</definedName>
    <definedName name="LTr" localSheetId="47">#REF!</definedName>
    <definedName name="LTr" localSheetId="48">#REF!</definedName>
    <definedName name="LTr" localSheetId="49">#REF!</definedName>
    <definedName name="LTr" localSheetId="50">#REF!</definedName>
    <definedName name="LTr" localSheetId="51">#REF!</definedName>
    <definedName name="LTr" localSheetId="53">#REF!</definedName>
    <definedName name="LTr" localSheetId="54">#REF!</definedName>
    <definedName name="LTr" localSheetId="56">#REF!</definedName>
    <definedName name="LTr" localSheetId="57">#REF!</definedName>
    <definedName name="LTr" localSheetId="58">#REF!</definedName>
    <definedName name="LTr" localSheetId="60">#REF!</definedName>
    <definedName name="LTr" localSheetId="61">#REF!</definedName>
    <definedName name="LTr" localSheetId="62">#REF!</definedName>
    <definedName name="LTr" localSheetId="63">#REF!</definedName>
    <definedName name="LTr" localSheetId="64">#REF!</definedName>
    <definedName name="LTr" localSheetId="66">#REF!</definedName>
    <definedName name="LTr" localSheetId="67">#REF!</definedName>
    <definedName name="LTr" localSheetId="68">#REF!</definedName>
    <definedName name="LTr" localSheetId="69">#REF!</definedName>
    <definedName name="LTr" localSheetId="71">#REF!</definedName>
    <definedName name="LTr" localSheetId="72">#REF!</definedName>
    <definedName name="LTr" localSheetId="73">#REF!</definedName>
    <definedName name="LTr">#REF!</definedName>
    <definedName name="LUR">#N/A</definedName>
    <definedName name="Lyon" localSheetId="5">[40]C!$O$1</definedName>
    <definedName name="Lyon" localSheetId="6">[41]C!$O$1</definedName>
    <definedName name="Lyon">[42]C!$O$1</definedName>
    <definedName name="M" localSheetId="1">#REF!</definedName>
    <definedName name="M" localSheetId="10">#REF!</definedName>
    <definedName name="M" localSheetId="11">#REF!</definedName>
    <definedName name="M" localSheetId="12">#REF!</definedName>
    <definedName name="M" localSheetId="13">#REF!</definedName>
    <definedName name="M" localSheetId="15">#REF!</definedName>
    <definedName name="M" localSheetId="16">#REF!</definedName>
    <definedName name="M" localSheetId="2">#REF!</definedName>
    <definedName name="M" localSheetId="23">#REF!</definedName>
    <definedName name="M" localSheetId="24">#REF!</definedName>
    <definedName name="M" localSheetId="25">#REF!</definedName>
    <definedName name="M" localSheetId="26">#REF!</definedName>
    <definedName name="M" localSheetId="27">#REF!</definedName>
    <definedName name="M" localSheetId="28">#REF!</definedName>
    <definedName name="M" localSheetId="29">#REF!</definedName>
    <definedName name="M" localSheetId="3">#REF!</definedName>
    <definedName name="M" localSheetId="31">#REF!</definedName>
    <definedName name="M" localSheetId="32">#REF!</definedName>
    <definedName name="M" localSheetId="33">#REF!</definedName>
    <definedName name="M" localSheetId="34">#REF!</definedName>
    <definedName name="M" localSheetId="37">#REF!</definedName>
    <definedName name="M" localSheetId="41">#REF!</definedName>
    <definedName name="M" localSheetId="4">#REF!</definedName>
    <definedName name="M" localSheetId="45">#REF!</definedName>
    <definedName name="M" localSheetId="46">#REF!</definedName>
    <definedName name="M" localSheetId="47">#REF!</definedName>
    <definedName name="M" localSheetId="48">#REF!</definedName>
    <definedName name="M" localSheetId="49">#REF!</definedName>
    <definedName name="M" localSheetId="50">#REF!</definedName>
    <definedName name="M" localSheetId="5">#REF!</definedName>
    <definedName name="M" localSheetId="51">#REF!</definedName>
    <definedName name="M" localSheetId="52">#REF!</definedName>
    <definedName name="M" localSheetId="53">#REF!</definedName>
    <definedName name="M" localSheetId="54">#REF!</definedName>
    <definedName name="M" localSheetId="56">#REF!</definedName>
    <definedName name="M" localSheetId="57">#REF!</definedName>
    <definedName name="M" localSheetId="58">#REF!</definedName>
    <definedName name="M" localSheetId="59">#REF!</definedName>
    <definedName name="M" localSheetId="60">#REF!</definedName>
    <definedName name="M" localSheetId="61">#REF!</definedName>
    <definedName name="M" localSheetId="62">#REF!</definedName>
    <definedName name="M" localSheetId="63">#REF!</definedName>
    <definedName name="M" localSheetId="6">#REF!</definedName>
    <definedName name="M" localSheetId="64">#REF!</definedName>
    <definedName name="M" localSheetId="65">#REF!</definedName>
    <definedName name="M" localSheetId="66">#REF!</definedName>
    <definedName name="M" localSheetId="67">#REF!</definedName>
    <definedName name="M" localSheetId="68">#REF!</definedName>
    <definedName name="M" localSheetId="69">#REF!</definedName>
    <definedName name="M" localSheetId="71">#REF!</definedName>
    <definedName name="M" localSheetId="72">#REF!</definedName>
    <definedName name="M" localSheetId="73">#REF!</definedName>
    <definedName name="M" localSheetId="7">#REF!</definedName>
    <definedName name="M" localSheetId="74">#REF!</definedName>
    <definedName name="M" localSheetId="75">#REF!</definedName>
    <definedName name="M" localSheetId="76">#REF!</definedName>
    <definedName name="M" localSheetId="77">#REF!</definedName>
    <definedName name="M" localSheetId="78">#REF!</definedName>
    <definedName name="M" localSheetId="79">#REF!</definedName>
    <definedName name="M" localSheetId="8">#REF!</definedName>
    <definedName name="M" localSheetId="9">#REF!</definedName>
    <definedName name="M">#REF!</definedName>
    <definedName name="M_S" localSheetId="1">#REF!</definedName>
    <definedName name="M_S" localSheetId="10">#REF!</definedName>
    <definedName name="M_S" localSheetId="11">#REF!</definedName>
    <definedName name="M_S" localSheetId="12">#REF!</definedName>
    <definedName name="M_S" localSheetId="13">#REF!</definedName>
    <definedName name="M_S" localSheetId="15">#REF!</definedName>
    <definedName name="M_S" localSheetId="16">#REF!</definedName>
    <definedName name="M_S" localSheetId="2">#REF!</definedName>
    <definedName name="M_S" localSheetId="23">#REF!</definedName>
    <definedName name="M_S" localSheetId="24">#REF!</definedName>
    <definedName name="M_S" localSheetId="25">#REF!</definedName>
    <definedName name="M_S" localSheetId="26">#REF!</definedName>
    <definedName name="M_S" localSheetId="27">#REF!</definedName>
    <definedName name="M_S" localSheetId="28">#REF!</definedName>
    <definedName name="M_S" localSheetId="29">#REF!</definedName>
    <definedName name="M_S" localSheetId="3">#REF!</definedName>
    <definedName name="M_S" localSheetId="31">#REF!</definedName>
    <definedName name="M_S" localSheetId="32">#REF!</definedName>
    <definedName name="M_S" localSheetId="33">#REF!</definedName>
    <definedName name="M_S" localSheetId="34">#REF!</definedName>
    <definedName name="M_S" localSheetId="37">#REF!</definedName>
    <definedName name="M_S" localSheetId="41">#REF!</definedName>
    <definedName name="M_S" localSheetId="4">#REF!</definedName>
    <definedName name="M_S" localSheetId="45">#REF!</definedName>
    <definedName name="M_S" localSheetId="46">#REF!</definedName>
    <definedName name="M_S" localSheetId="47">#REF!</definedName>
    <definedName name="M_S" localSheetId="48">#REF!</definedName>
    <definedName name="M_S" localSheetId="49">#REF!</definedName>
    <definedName name="M_S" localSheetId="50">#REF!</definedName>
    <definedName name="M_S" localSheetId="5">#REF!</definedName>
    <definedName name="M_S" localSheetId="51">#REF!</definedName>
    <definedName name="M_S" localSheetId="52">#REF!</definedName>
    <definedName name="M_S" localSheetId="53">#REF!</definedName>
    <definedName name="M_S" localSheetId="54">#REF!</definedName>
    <definedName name="M_S" localSheetId="56">#REF!</definedName>
    <definedName name="M_S" localSheetId="57">#REF!</definedName>
    <definedName name="M_S" localSheetId="58">#REF!</definedName>
    <definedName name="M_S" localSheetId="59">#REF!</definedName>
    <definedName name="M_S" localSheetId="60">#REF!</definedName>
    <definedName name="M_S" localSheetId="61">#REF!</definedName>
    <definedName name="M_S" localSheetId="62">#REF!</definedName>
    <definedName name="M_S" localSheetId="63">#REF!</definedName>
    <definedName name="M_S" localSheetId="6">#REF!</definedName>
    <definedName name="M_S" localSheetId="64">#REF!</definedName>
    <definedName name="M_S" localSheetId="65">#REF!</definedName>
    <definedName name="M_S" localSheetId="66">#REF!</definedName>
    <definedName name="M_S" localSheetId="67">#REF!</definedName>
    <definedName name="M_S" localSheetId="68">#REF!</definedName>
    <definedName name="M_S" localSheetId="69">#REF!</definedName>
    <definedName name="M_S" localSheetId="71">#REF!</definedName>
    <definedName name="M_S" localSheetId="72">#REF!</definedName>
    <definedName name="M_S" localSheetId="73">#REF!</definedName>
    <definedName name="M_S" localSheetId="7">#REF!</definedName>
    <definedName name="M_S" localSheetId="74">#REF!</definedName>
    <definedName name="M_S" localSheetId="75">#REF!</definedName>
    <definedName name="M_S" localSheetId="76">#REF!</definedName>
    <definedName name="M_S" localSheetId="77">#REF!</definedName>
    <definedName name="M_S" localSheetId="78">#REF!</definedName>
    <definedName name="M_S" localSheetId="79">#REF!</definedName>
    <definedName name="M_S" localSheetId="8">#REF!</definedName>
    <definedName name="M_S" localSheetId="9">#REF!</definedName>
    <definedName name="M_S">#REF!</definedName>
    <definedName name="MACRO" localSheetId="1">#REF!</definedName>
    <definedName name="MACRO" localSheetId="10">#REF!</definedName>
    <definedName name="MACRO" localSheetId="11">#REF!</definedName>
    <definedName name="MACRO" localSheetId="12">#REF!</definedName>
    <definedName name="MACRO" localSheetId="13">#REF!</definedName>
    <definedName name="MACRO" localSheetId="15">#REF!</definedName>
    <definedName name="MACRO" localSheetId="16">#REF!</definedName>
    <definedName name="MACRO" localSheetId="2">#REF!</definedName>
    <definedName name="MACRO" localSheetId="23">#REF!</definedName>
    <definedName name="MACRO" localSheetId="24">#REF!</definedName>
    <definedName name="MACRO" localSheetId="25">#REF!</definedName>
    <definedName name="MACRO" localSheetId="26">#REF!</definedName>
    <definedName name="MACRO" localSheetId="27">#REF!</definedName>
    <definedName name="MACRO" localSheetId="28">#REF!</definedName>
    <definedName name="MACRO" localSheetId="29">#REF!</definedName>
    <definedName name="MACRO" localSheetId="3">#REF!</definedName>
    <definedName name="MACRO" localSheetId="31">#REF!</definedName>
    <definedName name="MACRO" localSheetId="32">#REF!</definedName>
    <definedName name="MACRO" localSheetId="33">#REF!</definedName>
    <definedName name="MACRO" localSheetId="34">#REF!</definedName>
    <definedName name="MACRO" localSheetId="37">#REF!</definedName>
    <definedName name="MACRO" localSheetId="41">#REF!</definedName>
    <definedName name="MACRO" localSheetId="4">#REF!</definedName>
    <definedName name="MACRO" localSheetId="45">#REF!</definedName>
    <definedName name="MACRO" localSheetId="46">#REF!</definedName>
    <definedName name="MACRO" localSheetId="47">#REF!</definedName>
    <definedName name="MACRO" localSheetId="48">#REF!</definedName>
    <definedName name="MACRO" localSheetId="49">#REF!</definedName>
    <definedName name="MACRO" localSheetId="50">#REF!</definedName>
    <definedName name="MACRO" localSheetId="5">#REF!</definedName>
    <definedName name="MACRO" localSheetId="51">#REF!</definedName>
    <definedName name="MACRO" localSheetId="52">#REF!</definedName>
    <definedName name="MACRO" localSheetId="53">#REF!</definedName>
    <definedName name="MACRO" localSheetId="54">#REF!</definedName>
    <definedName name="MACRO" localSheetId="56">#REF!</definedName>
    <definedName name="MACRO" localSheetId="57">#REF!</definedName>
    <definedName name="MACRO" localSheetId="58">#REF!</definedName>
    <definedName name="MACRO" localSheetId="59">#REF!</definedName>
    <definedName name="MACRO" localSheetId="60">#REF!</definedName>
    <definedName name="MACRO" localSheetId="61">#REF!</definedName>
    <definedName name="MACRO" localSheetId="62">#REF!</definedName>
    <definedName name="MACRO" localSheetId="63">#REF!</definedName>
    <definedName name="MACRO" localSheetId="6">#REF!</definedName>
    <definedName name="MACRO" localSheetId="64">#REF!</definedName>
    <definedName name="MACRO" localSheetId="65">#REF!</definedName>
    <definedName name="MACRO" localSheetId="66">#REF!</definedName>
    <definedName name="MACRO" localSheetId="67">#REF!</definedName>
    <definedName name="MACRO" localSheetId="68">#REF!</definedName>
    <definedName name="MACRO" localSheetId="69">#REF!</definedName>
    <definedName name="MACRO" localSheetId="71">#REF!</definedName>
    <definedName name="MACRO" localSheetId="72">#REF!</definedName>
    <definedName name="MACRO" localSheetId="73">#REF!</definedName>
    <definedName name="MACRO" localSheetId="7">#REF!</definedName>
    <definedName name="MACRO" localSheetId="74">#REF!</definedName>
    <definedName name="MACRO" localSheetId="75">#REF!</definedName>
    <definedName name="MACRO" localSheetId="76">#REF!</definedName>
    <definedName name="MACRO" localSheetId="77">#REF!</definedName>
    <definedName name="MACRO" localSheetId="78">#REF!</definedName>
    <definedName name="MACRO" localSheetId="79">#REF!</definedName>
    <definedName name="MACRO" localSheetId="8">#REF!</definedName>
    <definedName name="MACRO" localSheetId="9">#REF!</definedName>
    <definedName name="MACRO">#REF!</definedName>
    <definedName name="MACRO_ASSUMP_2006" localSheetId="1">#REF!</definedName>
    <definedName name="MACRO_ASSUMP_2006" localSheetId="11">#REF!</definedName>
    <definedName name="MACRO_ASSUMP_2006" localSheetId="12">#REF!</definedName>
    <definedName name="MACRO_ASSUMP_2006" localSheetId="13">#REF!</definedName>
    <definedName name="MACRO_ASSUMP_2006" localSheetId="23">#REF!</definedName>
    <definedName name="MACRO_ASSUMP_2006" localSheetId="24">#REF!</definedName>
    <definedName name="MACRO_ASSUMP_2006" localSheetId="26">#REF!</definedName>
    <definedName name="MACRO_ASSUMP_2006" localSheetId="28">#REF!</definedName>
    <definedName name="MACRO_ASSUMP_2006" localSheetId="29">#REF!</definedName>
    <definedName name="MACRO_ASSUMP_2006" localSheetId="31">#REF!</definedName>
    <definedName name="MACRO_ASSUMP_2006" localSheetId="41">#REF!</definedName>
    <definedName name="MACRO_ASSUMP_2006" localSheetId="4">#REF!</definedName>
    <definedName name="MACRO_ASSUMP_2006" localSheetId="46">#REF!</definedName>
    <definedName name="MACRO_ASSUMP_2006" localSheetId="47">#REF!</definedName>
    <definedName name="MACRO_ASSUMP_2006" localSheetId="48">#REF!</definedName>
    <definedName name="MACRO_ASSUMP_2006" localSheetId="49">#REF!</definedName>
    <definedName name="MACRO_ASSUMP_2006" localSheetId="50">#REF!</definedName>
    <definedName name="MACRO_ASSUMP_2006" localSheetId="51">#REF!</definedName>
    <definedName name="MACRO_ASSUMP_2006" localSheetId="53">#REF!</definedName>
    <definedName name="MACRO_ASSUMP_2006" localSheetId="54">#REF!</definedName>
    <definedName name="MACRO_ASSUMP_2006" localSheetId="56">#REF!</definedName>
    <definedName name="MACRO_ASSUMP_2006" localSheetId="57">#REF!</definedName>
    <definedName name="MACRO_ASSUMP_2006" localSheetId="58">#REF!</definedName>
    <definedName name="MACRO_ASSUMP_2006" localSheetId="60">#REF!</definedName>
    <definedName name="MACRO_ASSUMP_2006" localSheetId="61">#REF!</definedName>
    <definedName name="MACRO_ASSUMP_2006" localSheetId="62">#REF!</definedName>
    <definedName name="MACRO_ASSUMP_2006" localSheetId="63">#REF!</definedName>
    <definedName name="MACRO_ASSUMP_2006" localSheetId="64">#REF!</definedName>
    <definedName name="MACRO_ASSUMP_2006" localSheetId="66">#REF!</definedName>
    <definedName name="MACRO_ASSUMP_2006" localSheetId="67">#REF!</definedName>
    <definedName name="MACRO_ASSUMP_2006" localSheetId="68">#REF!</definedName>
    <definedName name="MACRO_ASSUMP_2006" localSheetId="69">#REF!</definedName>
    <definedName name="MACRO_ASSUMP_2006" localSheetId="71">#REF!</definedName>
    <definedName name="MACRO_ASSUMP_2006" localSheetId="72">#REF!</definedName>
    <definedName name="MACRO_ASSUMP_2006" localSheetId="73">#REF!</definedName>
    <definedName name="MACRO_ASSUMP_2006">#REF!</definedName>
    <definedName name="Malaysia" localSheetId="1">#REF!</definedName>
    <definedName name="Malaysia" localSheetId="11">#REF!</definedName>
    <definedName name="Malaysia" localSheetId="12">#REF!</definedName>
    <definedName name="Malaysia" localSheetId="13">#REF!</definedName>
    <definedName name="Malaysia" localSheetId="23">#REF!</definedName>
    <definedName name="Malaysia" localSheetId="24">#REF!</definedName>
    <definedName name="Malaysia" localSheetId="26">#REF!</definedName>
    <definedName name="Malaysia" localSheetId="28">#REF!</definedName>
    <definedName name="Malaysia" localSheetId="29">#REF!</definedName>
    <definedName name="Malaysia" localSheetId="31">#REF!</definedName>
    <definedName name="Malaysia" localSheetId="41">#REF!</definedName>
    <definedName name="Malaysia" localSheetId="4">#REF!</definedName>
    <definedName name="Malaysia" localSheetId="46">#REF!</definedName>
    <definedName name="Malaysia" localSheetId="47">#REF!</definedName>
    <definedName name="Malaysia" localSheetId="48">#REF!</definedName>
    <definedName name="Malaysia" localSheetId="49">#REF!</definedName>
    <definedName name="Malaysia" localSheetId="50">#REF!</definedName>
    <definedName name="Malaysia" localSheetId="51">#REF!</definedName>
    <definedName name="Malaysia" localSheetId="53">#REF!</definedName>
    <definedName name="Malaysia" localSheetId="54">#REF!</definedName>
    <definedName name="Malaysia" localSheetId="56">#REF!</definedName>
    <definedName name="Malaysia" localSheetId="57">#REF!</definedName>
    <definedName name="Malaysia" localSheetId="58">#REF!</definedName>
    <definedName name="Malaysia" localSheetId="60">#REF!</definedName>
    <definedName name="Malaysia" localSheetId="61">#REF!</definedName>
    <definedName name="Malaysia" localSheetId="62">#REF!</definedName>
    <definedName name="Malaysia" localSheetId="63">#REF!</definedName>
    <definedName name="Malaysia" localSheetId="64">#REF!</definedName>
    <definedName name="Malaysia" localSheetId="66">#REF!</definedName>
    <definedName name="Malaysia" localSheetId="67">#REF!</definedName>
    <definedName name="Malaysia" localSheetId="68">#REF!</definedName>
    <definedName name="Malaysia" localSheetId="69">#REF!</definedName>
    <definedName name="Malaysia" localSheetId="71">#REF!</definedName>
    <definedName name="Malaysia" localSheetId="72">#REF!</definedName>
    <definedName name="Malaysia" localSheetId="73">#REF!</definedName>
    <definedName name="Malaysia">#REF!</definedName>
    <definedName name="Mar_50" localSheetId="1">#REF!</definedName>
    <definedName name="Mar_50" localSheetId="11">#REF!</definedName>
    <definedName name="Mar_50" localSheetId="12">#REF!</definedName>
    <definedName name="Mar_50" localSheetId="13">#REF!</definedName>
    <definedName name="Mar_50" localSheetId="23">#REF!</definedName>
    <definedName name="Mar_50" localSheetId="24">#REF!</definedName>
    <definedName name="Mar_50" localSheetId="26">#REF!</definedName>
    <definedName name="Mar_50" localSheetId="28">#REF!</definedName>
    <definedName name="Mar_50" localSheetId="29">#REF!</definedName>
    <definedName name="Mar_50" localSheetId="31">#REF!</definedName>
    <definedName name="Mar_50" localSheetId="41">#REF!</definedName>
    <definedName name="Mar_50" localSheetId="4">#REF!</definedName>
    <definedName name="Mar_50" localSheetId="46">#REF!</definedName>
    <definedName name="Mar_50" localSheetId="47">#REF!</definedName>
    <definedName name="Mar_50" localSheetId="48">#REF!</definedName>
    <definedName name="Mar_50" localSheetId="49">#REF!</definedName>
    <definedName name="Mar_50" localSheetId="50">#REF!</definedName>
    <definedName name="Mar_50" localSheetId="51">#REF!</definedName>
    <definedName name="Mar_50" localSheetId="53">#REF!</definedName>
    <definedName name="Mar_50" localSheetId="54">#REF!</definedName>
    <definedName name="Mar_50" localSheetId="56">#REF!</definedName>
    <definedName name="Mar_50" localSheetId="57">#REF!</definedName>
    <definedName name="Mar_50" localSheetId="58">#REF!</definedName>
    <definedName name="Mar_50" localSheetId="60">#REF!</definedName>
    <definedName name="Mar_50" localSheetId="61">#REF!</definedName>
    <definedName name="Mar_50" localSheetId="62">#REF!</definedName>
    <definedName name="Mar_50" localSheetId="63">#REF!</definedName>
    <definedName name="Mar_50" localSheetId="64">#REF!</definedName>
    <definedName name="Mar_50" localSheetId="66">#REF!</definedName>
    <definedName name="Mar_50" localSheetId="67">#REF!</definedName>
    <definedName name="Mar_50" localSheetId="68">#REF!</definedName>
    <definedName name="Mar_50" localSheetId="69">#REF!</definedName>
    <definedName name="Mar_50" localSheetId="71">#REF!</definedName>
    <definedName name="Mar_50" localSheetId="72">#REF!</definedName>
    <definedName name="Mar_50" localSheetId="73">#REF!</definedName>
    <definedName name="Mar_50">#REF!</definedName>
    <definedName name="Mar_51" localSheetId="1">#REF!</definedName>
    <definedName name="Mar_51" localSheetId="11">#REF!</definedName>
    <definedName name="Mar_51" localSheetId="12">#REF!</definedName>
    <definedName name="Mar_51" localSheetId="13">#REF!</definedName>
    <definedName name="Mar_51" localSheetId="23">#REF!</definedName>
    <definedName name="Mar_51" localSheetId="24">#REF!</definedName>
    <definedName name="Mar_51" localSheetId="26">#REF!</definedName>
    <definedName name="Mar_51" localSheetId="28">#REF!</definedName>
    <definedName name="Mar_51" localSheetId="29">#REF!</definedName>
    <definedName name="Mar_51" localSheetId="31">#REF!</definedName>
    <definedName name="Mar_51" localSheetId="41">#REF!</definedName>
    <definedName name="Mar_51" localSheetId="4">#REF!</definedName>
    <definedName name="Mar_51" localSheetId="46">#REF!</definedName>
    <definedName name="Mar_51" localSheetId="47">#REF!</definedName>
    <definedName name="Mar_51" localSheetId="48">#REF!</definedName>
    <definedName name="Mar_51" localSheetId="49">#REF!</definedName>
    <definedName name="Mar_51" localSheetId="50">#REF!</definedName>
    <definedName name="Mar_51" localSheetId="51">#REF!</definedName>
    <definedName name="Mar_51" localSheetId="53">#REF!</definedName>
    <definedName name="Mar_51" localSheetId="54">#REF!</definedName>
    <definedName name="Mar_51" localSheetId="56">#REF!</definedName>
    <definedName name="Mar_51" localSheetId="57">#REF!</definedName>
    <definedName name="Mar_51" localSheetId="58">#REF!</definedName>
    <definedName name="Mar_51" localSheetId="60">#REF!</definedName>
    <definedName name="Mar_51" localSheetId="61">#REF!</definedName>
    <definedName name="Mar_51" localSheetId="62">#REF!</definedName>
    <definedName name="Mar_51" localSheetId="63">#REF!</definedName>
    <definedName name="Mar_51" localSheetId="64">#REF!</definedName>
    <definedName name="Mar_51" localSheetId="66">#REF!</definedName>
    <definedName name="Mar_51" localSheetId="67">#REF!</definedName>
    <definedName name="Mar_51" localSheetId="68">#REF!</definedName>
    <definedName name="Mar_51" localSheetId="69">#REF!</definedName>
    <definedName name="Mar_51" localSheetId="71">#REF!</definedName>
    <definedName name="Mar_51" localSheetId="72">#REF!</definedName>
    <definedName name="Mar_51" localSheetId="73">#REF!</definedName>
    <definedName name="Mar_51">#REF!</definedName>
    <definedName name="Mar_52" localSheetId="1">#REF!</definedName>
    <definedName name="Mar_52" localSheetId="11">#REF!</definedName>
    <definedName name="Mar_52" localSheetId="12">#REF!</definedName>
    <definedName name="Mar_52" localSheetId="13">#REF!</definedName>
    <definedName name="Mar_52" localSheetId="23">#REF!</definedName>
    <definedName name="Mar_52" localSheetId="24">#REF!</definedName>
    <definedName name="Mar_52" localSheetId="26">#REF!</definedName>
    <definedName name="Mar_52" localSheetId="28">#REF!</definedName>
    <definedName name="Mar_52" localSheetId="29">#REF!</definedName>
    <definedName name="Mar_52" localSheetId="31">#REF!</definedName>
    <definedName name="Mar_52" localSheetId="41">#REF!</definedName>
    <definedName name="Mar_52" localSheetId="4">#REF!</definedName>
    <definedName name="Mar_52" localSheetId="46">#REF!</definedName>
    <definedName name="Mar_52" localSheetId="47">#REF!</definedName>
    <definedName name="Mar_52" localSheetId="48">#REF!</definedName>
    <definedName name="Mar_52" localSheetId="49">#REF!</definedName>
    <definedName name="Mar_52" localSheetId="50">#REF!</definedName>
    <definedName name="Mar_52" localSheetId="51">#REF!</definedName>
    <definedName name="Mar_52" localSheetId="53">#REF!</definedName>
    <definedName name="Mar_52" localSheetId="54">#REF!</definedName>
    <definedName name="Mar_52" localSheetId="56">#REF!</definedName>
    <definedName name="Mar_52" localSheetId="57">#REF!</definedName>
    <definedName name="Mar_52" localSheetId="58">#REF!</definedName>
    <definedName name="Mar_52" localSheetId="60">#REF!</definedName>
    <definedName name="Mar_52" localSheetId="61">#REF!</definedName>
    <definedName name="Mar_52" localSheetId="62">#REF!</definedName>
    <definedName name="Mar_52" localSheetId="63">#REF!</definedName>
    <definedName name="Mar_52" localSheetId="64">#REF!</definedName>
    <definedName name="Mar_52" localSheetId="66">#REF!</definedName>
    <definedName name="Mar_52" localSheetId="67">#REF!</definedName>
    <definedName name="Mar_52" localSheetId="68">#REF!</definedName>
    <definedName name="Mar_52" localSheetId="69">#REF!</definedName>
    <definedName name="Mar_52" localSheetId="71">#REF!</definedName>
    <definedName name="Mar_52" localSheetId="72">#REF!</definedName>
    <definedName name="Mar_52" localSheetId="73">#REF!</definedName>
    <definedName name="Mar_52">#REF!</definedName>
    <definedName name="Mar_53" localSheetId="1">#REF!</definedName>
    <definedName name="Mar_53" localSheetId="11">#REF!</definedName>
    <definedName name="Mar_53" localSheetId="12">#REF!</definedName>
    <definedName name="Mar_53" localSheetId="13">#REF!</definedName>
    <definedName name="Mar_53" localSheetId="23">#REF!</definedName>
    <definedName name="Mar_53" localSheetId="24">#REF!</definedName>
    <definedName name="Mar_53" localSheetId="26">#REF!</definedName>
    <definedName name="Mar_53" localSheetId="28">#REF!</definedName>
    <definedName name="Mar_53" localSheetId="29">#REF!</definedName>
    <definedName name="Mar_53" localSheetId="31">#REF!</definedName>
    <definedName name="Mar_53" localSheetId="41">#REF!</definedName>
    <definedName name="Mar_53" localSheetId="4">#REF!</definedName>
    <definedName name="Mar_53" localSheetId="46">#REF!</definedName>
    <definedName name="Mar_53" localSheetId="47">#REF!</definedName>
    <definedName name="Mar_53" localSheetId="48">#REF!</definedName>
    <definedName name="Mar_53" localSheetId="49">#REF!</definedName>
    <definedName name="Mar_53" localSheetId="50">#REF!</definedName>
    <definedName name="Mar_53" localSheetId="51">#REF!</definedName>
    <definedName name="Mar_53" localSheetId="53">#REF!</definedName>
    <definedName name="Mar_53" localSheetId="54">#REF!</definedName>
    <definedName name="Mar_53" localSheetId="56">#REF!</definedName>
    <definedName name="Mar_53" localSheetId="57">#REF!</definedName>
    <definedName name="Mar_53" localSheetId="58">#REF!</definedName>
    <definedName name="Mar_53" localSheetId="60">#REF!</definedName>
    <definedName name="Mar_53" localSheetId="61">#REF!</definedName>
    <definedName name="Mar_53" localSheetId="62">#REF!</definedName>
    <definedName name="Mar_53" localSheetId="63">#REF!</definedName>
    <definedName name="Mar_53" localSheetId="64">#REF!</definedName>
    <definedName name="Mar_53" localSheetId="66">#REF!</definedName>
    <definedName name="Mar_53" localSheetId="67">#REF!</definedName>
    <definedName name="Mar_53" localSheetId="68">#REF!</definedName>
    <definedName name="Mar_53" localSheetId="69">#REF!</definedName>
    <definedName name="Mar_53" localSheetId="71">#REF!</definedName>
    <definedName name="Mar_53" localSheetId="72">#REF!</definedName>
    <definedName name="Mar_53" localSheetId="73">#REF!</definedName>
    <definedName name="Mar_53">#REF!</definedName>
    <definedName name="Mar_54" localSheetId="1">#REF!</definedName>
    <definedName name="Mar_54" localSheetId="11">#REF!</definedName>
    <definedName name="Mar_54" localSheetId="12">#REF!</definedName>
    <definedName name="Mar_54" localSheetId="13">#REF!</definedName>
    <definedName name="Mar_54" localSheetId="23">#REF!</definedName>
    <definedName name="Mar_54" localSheetId="24">#REF!</definedName>
    <definedName name="Mar_54" localSheetId="26">#REF!</definedName>
    <definedName name="Mar_54" localSheetId="28">#REF!</definedName>
    <definedName name="Mar_54" localSheetId="29">#REF!</definedName>
    <definedName name="Mar_54" localSheetId="31">#REF!</definedName>
    <definedName name="Mar_54" localSheetId="41">#REF!</definedName>
    <definedName name="Mar_54" localSheetId="4">#REF!</definedName>
    <definedName name="Mar_54" localSheetId="46">#REF!</definedName>
    <definedName name="Mar_54" localSheetId="47">#REF!</definedName>
    <definedName name="Mar_54" localSheetId="48">#REF!</definedName>
    <definedName name="Mar_54" localSheetId="49">#REF!</definedName>
    <definedName name="Mar_54" localSheetId="50">#REF!</definedName>
    <definedName name="Mar_54" localSheetId="51">#REF!</definedName>
    <definedName name="Mar_54" localSheetId="53">#REF!</definedName>
    <definedName name="Mar_54" localSheetId="54">#REF!</definedName>
    <definedName name="Mar_54" localSheetId="56">#REF!</definedName>
    <definedName name="Mar_54" localSheetId="57">#REF!</definedName>
    <definedName name="Mar_54" localSheetId="58">#REF!</definedName>
    <definedName name="Mar_54" localSheetId="60">#REF!</definedName>
    <definedName name="Mar_54" localSheetId="61">#REF!</definedName>
    <definedName name="Mar_54" localSheetId="62">#REF!</definedName>
    <definedName name="Mar_54" localSheetId="63">#REF!</definedName>
    <definedName name="Mar_54" localSheetId="64">#REF!</definedName>
    <definedName name="Mar_54" localSheetId="66">#REF!</definedName>
    <definedName name="Mar_54" localSheetId="67">#REF!</definedName>
    <definedName name="Mar_54" localSheetId="68">#REF!</definedName>
    <definedName name="Mar_54" localSheetId="69">#REF!</definedName>
    <definedName name="Mar_54" localSheetId="71">#REF!</definedName>
    <definedName name="Mar_54" localSheetId="72">#REF!</definedName>
    <definedName name="Mar_54" localSheetId="73">#REF!</definedName>
    <definedName name="Mar_54">#REF!</definedName>
    <definedName name="Mar_55" localSheetId="1">#REF!</definedName>
    <definedName name="Mar_55" localSheetId="11">#REF!</definedName>
    <definedName name="Mar_55" localSheetId="12">#REF!</definedName>
    <definedName name="Mar_55" localSheetId="13">#REF!</definedName>
    <definedName name="Mar_55" localSheetId="23">#REF!</definedName>
    <definedName name="Mar_55" localSheetId="24">#REF!</definedName>
    <definedName name="Mar_55" localSheetId="26">#REF!</definedName>
    <definedName name="Mar_55" localSheetId="28">#REF!</definedName>
    <definedName name="Mar_55" localSheetId="29">#REF!</definedName>
    <definedName name="Mar_55" localSheetId="31">#REF!</definedName>
    <definedName name="Mar_55" localSheetId="41">#REF!</definedName>
    <definedName name="Mar_55" localSheetId="4">#REF!</definedName>
    <definedName name="Mar_55" localSheetId="46">#REF!</definedName>
    <definedName name="Mar_55" localSheetId="47">#REF!</definedName>
    <definedName name="Mar_55" localSheetId="48">#REF!</definedName>
    <definedName name="Mar_55" localSheetId="49">#REF!</definedName>
    <definedName name="Mar_55" localSheetId="50">#REF!</definedName>
    <definedName name="Mar_55" localSheetId="51">#REF!</definedName>
    <definedName name="Mar_55" localSheetId="53">#REF!</definedName>
    <definedName name="Mar_55" localSheetId="54">#REF!</definedName>
    <definedName name="Mar_55" localSheetId="56">#REF!</definedName>
    <definedName name="Mar_55" localSheetId="57">#REF!</definedName>
    <definedName name="Mar_55" localSheetId="58">#REF!</definedName>
    <definedName name="Mar_55" localSheetId="60">#REF!</definedName>
    <definedName name="Mar_55" localSheetId="61">#REF!</definedName>
    <definedName name="Mar_55" localSheetId="62">#REF!</definedName>
    <definedName name="Mar_55" localSheetId="63">#REF!</definedName>
    <definedName name="Mar_55" localSheetId="64">#REF!</definedName>
    <definedName name="Mar_55" localSheetId="66">#REF!</definedName>
    <definedName name="Mar_55" localSheetId="67">#REF!</definedName>
    <definedName name="Mar_55" localSheetId="68">#REF!</definedName>
    <definedName name="Mar_55" localSheetId="69">#REF!</definedName>
    <definedName name="Mar_55" localSheetId="71">#REF!</definedName>
    <definedName name="Mar_55" localSheetId="72">#REF!</definedName>
    <definedName name="Mar_55" localSheetId="73">#REF!</definedName>
    <definedName name="Mar_55">#REF!</definedName>
    <definedName name="Mar_56" localSheetId="1">#REF!</definedName>
    <definedName name="Mar_56" localSheetId="11">#REF!</definedName>
    <definedName name="Mar_56" localSheetId="12">#REF!</definedName>
    <definedName name="Mar_56" localSheetId="13">#REF!</definedName>
    <definedName name="Mar_56" localSheetId="23">#REF!</definedName>
    <definedName name="Mar_56" localSheetId="24">#REF!</definedName>
    <definedName name="Mar_56" localSheetId="26">#REF!</definedName>
    <definedName name="Mar_56" localSheetId="28">#REF!</definedName>
    <definedName name="Mar_56" localSheetId="29">#REF!</definedName>
    <definedName name="Mar_56" localSheetId="31">#REF!</definedName>
    <definedName name="Mar_56" localSheetId="41">#REF!</definedName>
    <definedName name="Mar_56" localSheetId="4">#REF!</definedName>
    <definedName name="Mar_56" localSheetId="46">#REF!</definedName>
    <definedName name="Mar_56" localSheetId="47">#REF!</definedName>
    <definedName name="Mar_56" localSheetId="48">#REF!</definedName>
    <definedName name="Mar_56" localSheetId="49">#REF!</definedName>
    <definedName name="Mar_56" localSheetId="50">#REF!</definedName>
    <definedName name="Mar_56" localSheetId="51">#REF!</definedName>
    <definedName name="Mar_56" localSheetId="53">#REF!</definedName>
    <definedName name="Mar_56" localSheetId="54">#REF!</definedName>
    <definedName name="Mar_56" localSheetId="56">#REF!</definedName>
    <definedName name="Mar_56" localSheetId="57">#REF!</definedName>
    <definedName name="Mar_56" localSheetId="58">#REF!</definedName>
    <definedName name="Mar_56" localSheetId="60">#REF!</definedName>
    <definedName name="Mar_56" localSheetId="61">#REF!</definedName>
    <definedName name="Mar_56" localSheetId="62">#REF!</definedName>
    <definedName name="Mar_56" localSheetId="63">#REF!</definedName>
    <definedName name="Mar_56" localSheetId="64">#REF!</definedName>
    <definedName name="Mar_56" localSheetId="66">#REF!</definedName>
    <definedName name="Mar_56" localSheetId="67">#REF!</definedName>
    <definedName name="Mar_56" localSheetId="68">#REF!</definedName>
    <definedName name="Mar_56" localSheetId="69">#REF!</definedName>
    <definedName name="Mar_56" localSheetId="71">#REF!</definedName>
    <definedName name="Mar_56" localSheetId="72">#REF!</definedName>
    <definedName name="Mar_56" localSheetId="73">#REF!</definedName>
    <definedName name="Mar_56">#REF!</definedName>
    <definedName name="Mar_57" localSheetId="1">#REF!</definedName>
    <definedName name="Mar_57" localSheetId="11">#REF!</definedName>
    <definedName name="Mar_57" localSheetId="12">#REF!</definedName>
    <definedName name="Mar_57" localSheetId="13">#REF!</definedName>
    <definedName name="Mar_57" localSheetId="23">#REF!</definedName>
    <definedName name="Mar_57" localSheetId="24">#REF!</definedName>
    <definedName name="Mar_57" localSheetId="26">#REF!</definedName>
    <definedName name="Mar_57" localSheetId="28">#REF!</definedName>
    <definedName name="Mar_57" localSheetId="29">#REF!</definedName>
    <definedName name="Mar_57" localSheetId="31">#REF!</definedName>
    <definedName name="Mar_57" localSheetId="41">#REF!</definedName>
    <definedName name="Mar_57" localSheetId="4">#REF!</definedName>
    <definedName name="Mar_57" localSheetId="46">#REF!</definedName>
    <definedName name="Mar_57" localSheetId="47">#REF!</definedName>
    <definedName name="Mar_57" localSheetId="48">#REF!</definedName>
    <definedName name="Mar_57" localSheetId="49">#REF!</definedName>
    <definedName name="Mar_57" localSheetId="50">#REF!</definedName>
    <definedName name="Mar_57" localSheetId="51">#REF!</definedName>
    <definedName name="Mar_57" localSheetId="53">#REF!</definedName>
    <definedName name="Mar_57" localSheetId="54">#REF!</definedName>
    <definedName name="Mar_57" localSheetId="56">#REF!</definedName>
    <definedName name="Mar_57" localSheetId="57">#REF!</definedName>
    <definedName name="Mar_57" localSheetId="58">#REF!</definedName>
    <definedName name="Mar_57" localSheetId="60">#REF!</definedName>
    <definedName name="Mar_57" localSheetId="61">#REF!</definedName>
    <definedName name="Mar_57" localSheetId="62">#REF!</definedName>
    <definedName name="Mar_57" localSheetId="63">#REF!</definedName>
    <definedName name="Mar_57" localSheetId="64">#REF!</definedName>
    <definedName name="Mar_57" localSheetId="66">#REF!</definedName>
    <definedName name="Mar_57" localSheetId="67">#REF!</definedName>
    <definedName name="Mar_57" localSheetId="68">#REF!</definedName>
    <definedName name="Mar_57" localSheetId="69">#REF!</definedName>
    <definedName name="Mar_57" localSheetId="71">#REF!</definedName>
    <definedName name="Mar_57" localSheetId="72">#REF!</definedName>
    <definedName name="Mar_57" localSheetId="73">#REF!</definedName>
    <definedName name="Mar_57">#REF!</definedName>
    <definedName name="Mar_58" localSheetId="1">#REF!</definedName>
    <definedName name="Mar_58" localSheetId="11">#REF!</definedName>
    <definedName name="Mar_58" localSheetId="12">#REF!</definedName>
    <definedName name="Mar_58" localSheetId="13">#REF!</definedName>
    <definedName name="Mar_58" localSheetId="23">#REF!</definedName>
    <definedName name="Mar_58" localSheetId="24">#REF!</definedName>
    <definedName name="Mar_58" localSheetId="26">#REF!</definedName>
    <definedName name="Mar_58" localSheetId="28">#REF!</definedName>
    <definedName name="Mar_58" localSheetId="29">#REF!</definedName>
    <definedName name="Mar_58" localSheetId="31">#REF!</definedName>
    <definedName name="Mar_58" localSheetId="41">#REF!</definedName>
    <definedName name="Mar_58" localSheetId="4">#REF!</definedName>
    <definedName name="Mar_58" localSheetId="46">#REF!</definedName>
    <definedName name="Mar_58" localSheetId="47">#REF!</definedName>
    <definedName name="Mar_58" localSheetId="48">#REF!</definedName>
    <definedName name="Mar_58" localSheetId="49">#REF!</definedName>
    <definedName name="Mar_58" localSheetId="50">#REF!</definedName>
    <definedName name="Mar_58" localSheetId="51">#REF!</definedName>
    <definedName name="Mar_58" localSheetId="53">#REF!</definedName>
    <definedName name="Mar_58" localSheetId="54">#REF!</definedName>
    <definedName name="Mar_58" localSheetId="56">#REF!</definedName>
    <definedName name="Mar_58" localSheetId="57">#REF!</definedName>
    <definedName name="Mar_58" localSheetId="58">#REF!</definedName>
    <definedName name="Mar_58" localSheetId="60">#REF!</definedName>
    <definedName name="Mar_58" localSheetId="61">#REF!</definedName>
    <definedName name="Mar_58" localSheetId="62">#REF!</definedName>
    <definedName name="Mar_58" localSheetId="63">#REF!</definedName>
    <definedName name="Mar_58" localSheetId="64">#REF!</definedName>
    <definedName name="Mar_58" localSheetId="66">#REF!</definedName>
    <definedName name="Mar_58" localSheetId="67">#REF!</definedName>
    <definedName name="Mar_58" localSheetId="68">#REF!</definedName>
    <definedName name="Mar_58" localSheetId="69">#REF!</definedName>
    <definedName name="Mar_58" localSheetId="71">#REF!</definedName>
    <definedName name="Mar_58" localSheetId="72">#REF!</definedName>
    <definedName name="Mar_58" localSheetId="73">#REF!</definedName>
    <definedName name="Mar_58">#REF!</definedName>
    <definedName name="Mar_59" localSheetId="1">#REF!</definedName>
    <definedName name="Mar_59" localSheetId="11">#REF!</definedName>
    <definedName name="Mar_59" localSheetId="12">#REF!</definedName>
    <definedName name="Mar_59" localSheetId="13">#REF!</definedName>
    <definedName name="Mar_59" localSheetId="23">#REF!</definedName>
    <definedName name="Mar_59" localSheetId="24">#REF!</definedName>
    <definedName name="Mar_59" localSheetId="26">#REF!</definedName>
    <definedName name="Mar_59" localSheetId="28">#REF!</definedName>
    <definedName name="Mar_59" localSheetId="29">#REF!</definedName>
    <definedName name="Mar_59" localSheetId="31">#REF!</definedName>
    <definedName name="Mar_59" localSheetId="41">#REF!</definedName>
    <definedName name="Mar_59" localSheetId="4">#REF!</definedName>
    <definedName name="Mar_59" localSheetId="46">#REF!</definedName>
    <definedName name="Mar_59" localSheetId="47">#REF!</definedName>
    <definedName name="Mar_59" localSheetId="48">#REF!</definedName>
    <definedName name="Mar_59" localSheetId="49">#REF!</definedName>
    <definedName name="Mar_59" localSheetId="50">#REF!</definedName>
    <definedName name="Mar_59" localSheetId="51">#REF!</definedName>
    <definedName name="Mar_59" localSheetId="53">#REF!</definedName>
    <definedName name="Mar_59" localSheetId="54">#REF!</definedName>
    <definedName name="Mar_59" localSheetId="56">#REF!</definedName>
    <definedName name="Mar_59" localSheetId="57">#REF!</definedName>
    <definedName name="Mar_59" localSheetId="58">#REF!</definedName>
    <definedName name="Mar_59" localSheetId="60">#REF!</definedName>
    <definedName name="Mar_59" localSheetId="61">#REF!</definedName>
    <definedName name="Mar_59" localSheetId="62">#REF!</definedName>
    <definedName name="Mar_59" localSheetId="63">#REF!</definedName>
    <definedName name="Mar_59" localSheetId="64">#REF!</definedName>
    <definedName name="Mar_59" localSheetId="66">#REF!</definedName>
    <definedName name="Mar_59" localSheetId="67">#REF!</definedName>
    <definedName name="Mar_59" localSheetId="68">#REF!</definedName>
    <definedName name="Mar_59" localSheetId="69">#REF!</definedName>
    <definedName name="Mar_59" localSheetId="71">#REF!</definedName>
    <definedName name="Mar_59" localSheetId="72">#REF!</definedName>
    <definedName name="Mar_59" localSheetId="73">#REF!</definedName>
    <definedName name="Mar_59">#REF!</definedName>
    <definedName name="Mar_60" localSheetId="1">#REF!</definedName>
    <definedName name="Mar_60" localSheetId="11">#REF!</definedName>
    <definedName name="Mar_60" localSheetId="12">#REF!</definedName>
    <definedName name="Mar_60" localSheetId="13">#REF!</definedName>
    <definedName name="Mar_60" localSheetId="23">#REF!</definedName>
    <definedName name="Mar_60" localSheetId="24">#REF!</definedName>
    <definedName name="Mar_60" localSheetId="26">#REF!</definedName>
    <definedName name="Mar_60" localSheetId="28">#REF!</definedName>
    <definedName name="Mar_60" localSheetId="29">#REF!</definedName>
    <definedName name="Mar_60" localSheetId="31">#REF!</definedName>
    <definedName name="Mar_60" localSheetId="41">#REF!</definedName>
    <definedName name="Mar_60" localSheetId="4">#REF!</definedName>
    <definedName name="Mar_60" localSheetId="46">#REF!</definedName>
    <definedName name="Mar_60" localSheetId="47">#REF!</definedName>
    <definedName name="Mar_60" localSheetId="48">#REF!</definedName>
    <definedName name="Mar_60" localSheetId="49">#REF!</definedName>
    <definedName name="Mar_60" localSheetId="50">#REF!</definedName>
    <definedName name="Mar_60" localSheetId="51">#REF!</definedName>
    <definedName name="Mar_60" localSheetId="53">#REF!</definedName>
    <definedName name="Mar_60" localSheetId="54">#REF!</definedName>
    <definedName name="Mar_60" localSheetId="56">#REF!</definedName>
    <definedName name="Mar_60" localSheetId="57">#REF!</definedName>
    <definedName name="Mar_60" localSheetId="58">#REF!</definedName>
    <definedName name="Mar_60" localSheetId="60">#REF!</definedName>
    <definedName name="Mar_60" localSheetId="61">#REF!</definedName>
    <definedName name="Mar_60" localSheetId="62">#REF!</definedName>
    <definedName name="Mar_60" localSheetId="63">#REF!</definedName>
    <definedName name="Mar_60" localSheetId="64">#REF!</definedName>
    <definedName name="Mar_60" localSheetId="66">#REF!</definedName>
    <definedName name="Mar_60" localSheetId="67">#REF!</definedName>
    <definedName name="Mar_60" localSheetId="68">#REF!</definedName>
    <definedName name="Mar_60" localSheetId="69">#REF!</definedName>
    <definedName name="Mar_60" localSheetId="71">#REF!</definedName>
    <definedName name="Mar_60" localSheetId="72">#REF!</definedName>
    <definedName name="Mar_60" localSheetId="73">#REF!</definedName>
    <definedName name="Mar_60">#REF!</definedName>
    <definedName name="Mar_61" localSheetId="1">#REF!</definedName>
    <definedName name="Mar_61" localSheetId="11">#REF!</definedName>
    <definedName name="Mar_61" localSheetId="12">#REF!</definedName>
    <definedName name="Mar_61" localSheetId="13">#REF!</definedName>
    <definedName name="Mar_61" localSheetId="23">#REF!</definedName>
    <definedName name="Mar_61" localSheetId="24">#REF!</definedName>
    <definedName name="Mar_61" localSheetId="26">#REF!</definedName>
    <definedName name="Mar_61" localSheetId="28">#REF!</definedName>
    <definedName name="Mar_61" localSheetId="29">#REF!</definedName>
    <definedName name="Mar_61" localSheetId="31">#REF!</definedName>
    <definedName name="Mar_61" localSheetId="41">#REF!</definedName>
    <definedName name="Mar_61" localSheetId="4">#REF!</definedName>
    <definedName name="Mar_61" localSheetId="46">#REF!</definedName>
    <definedName name="Mar_61" localSheetId="47">#REF!</definedName>
    <definedName name="Mar_61" localSheetId="48">#REF!</definedName>
    <definedName name="Mar_61" localSheetId="49">#REF!</definedName>
    <definedName name="Mar_61" localSheetId="50">#REF!</definedName>
    <definedName name="Mar_61" localSheetId="51">#REF!</definedName>
    <definedName name="Mar_61" localSheetId="53">#REF!</definedName>
    <definedName name="Mar_61" localSheetId="54">#REF!</definedName>
    <definedName name="Mar_61" localSheetId="56">#REF!</definedName>
    <definedName name="Mar_61" localSheetId="57">#REF!</definedName>
    <definedName name="Mar_61" localSheetId="58">#REF!</definedName>
    <definedName name="Mar_61" localSheetId="60">#REF!</definedName>
    <definedName name="Mar_61" localSheetId="61">#REF!</definedName>
    <definedName name="Mar_61" localSheetId="62">#REF!</definedName>
    <definedName name="Mar_61" localSheetId="63">#REF!</definedName>
    <definedName name="Mar_61" localSheetId="64">#REF!</definedName>
    <definedName name="Mar_61" localSheetId="66">#REF!</definedName>
    <definedName name="Mar_61" localSheetId="67">#REF!</definedName>
    <definedName name="Mar_61" localSheetId="68">#REF!</definedName>
    <definedName name="Mar_61" localSheetId="69">#REF!</definedName>
    <definedName name="Mar_61" localSheetId="71">#REF!</definedName>
    <definedName name="Mar_61" localSheetId="72">#REF!</definedName>
    <definedName name="Mar_61" localSheetId="73">#REF!</definedName>
    <definedName name="Mar_61">#REF!</definedName>
    <definedName name="Mar_62" localSheetId="1">#REF!</definedName>
    <definedName name="Mar_62" localSheetId="11">#REF!</definedName>
    <definedName name="Mar_62" localSheetId="12">#REF!</definedName>
    <definedName name="Mar_62" localSheetId="13">#REF!</definedName>
    <definedName name="Mar_62" localSheetId="23">#REF!</definedName>
    <definedName name="Mar_62" localSheetId="24">#REF!</definedName>
    <definedName name="Mar_62" localSheetId="26">#REF!</definedName>
    <definedName name="Mar_62" localSheetId="28">#REF!</definedName>
    <definedName name="Mar_62" localSheetId="29">#REF!</definedName>
    <definedName name="Mar_62" localSheetId="31">#REF!</definedName>
    <definedName name="Mar_62" localSheetId="41">#REF!</definedName>
    <definedName name="Mar_62" localSheetId="4">#REF!</definedName>
    <definedName name="Mar_62" localSheetId="46">#REF!</definedName>
    <definedName name="Mar_62" localSheetId="47">#REF!</definedName>
    <definedName name="Mar_62" localSheetId="48">#REF!</definedName>
    <definedName name="Mar_62" localSheetId="49">#REF!</definedName>
    <definedName name="Mar_62" localSheetId="50">#REF!</definedName>
    <definedName name="Mar_62" localSheetId="51">#REF!</definedName>
    <definedName name="Mar_62" localSheetId="53">#REF!</definedName>
    <definedName name="Mar_62" localSheetId="54">#REF!</definedName>
    <definedName name="Mar_62" localSheetId="56">#REF!</definedName>
    <definedName name="Mar_62" localSheetId="57">#REF!</definedName>
    <definedName name="Mar_62" localSheetId="58">#REF!</definedName>
    <definedName name="Mar_62" localSheetId="60">#REF!</definedName>
    <definedName name="Mar_62" localSheetId="61">#REF!</definedName>
    <definedName name="Mar_62" localSheetId="62">#REF!</definedName>
    <definedName name="Mar_62" localSheetId="63">#REF!</definedName>
    <definedName name="Mar_62" localSheetId="64">#REF!</definedName>
    <definedName name="Mar_62" localSheetId="66">#REF!</definedName>
    <definedName name="Mar_62" localSheetId="67">#REF!</definedName>
    <definedName name="Mar_62" localSheetId="68">#REF!</definedName>
    <definedName name="Mar_62" localSheetId="69">#REF!</definedName>
    <definedName name="Mar_62" localSheetId="71">#REF!</definedName>
    <definedName name="Mar_62" localSheetId="72">#REF!</definedName>
    <definedName name="Mar_62" localSheetId="73">#REF!</definedName>
    <definedName name="Mar_62">#REF!</definedName>
    <definedName name="Mar_63" localSheetId="1">#REF!</definedName>
    <definedName name="Mar_63" localSheetId="11">#REF!</definedName>
    <definedName name="Mar_63" localSheetId="12">#REF!</definedName>
    <definedName name="Mar_63" localSheetId="13">#REF!</definedName>
    <definedName name="Mar_63" localSheetId="23">#REF!</definedName>
    <definedName name="Mar_63" localSheetId="24">#REF!</definedName>
    <definedName name="Mar_63" localSheetId="26">#REF!</definedName>
    <definedName name="Mar_63" localSheetId="28">#REF!</definedName>
    <definedName name="Mar_63" localSheetId="29">#REF!</definedName>
    <definedName name="Mar_63" localSheetId="31">#REF!</definedName>
    <definedName name="Mar_63" localSheetId="41">#REF!</definedName>
    <definedName name="Mar_63" localSheetId="4">#REF!</definedName>
    <definedName name="Mar_63" localSheetId="46">#REF!</definedName>
    <definedName name="Mar_63" localSheetId="47">#REF!</definedName>
    <definedName name="Mar_63" localSheetId="48">#REF!</definedName>
    <definedName name="Mar_63" localSheetId="49">#REF!</definedName>
    <definedName name="Mar_63" localSheetId="50">#REF!</definedName>
    <definedName name="Mar_63" localSheetId="51">#REF!</definedName>
    <definedName name="Mar_63" localSheetId="53">#REF!</definedName>
    <definedName name="Mar_63" localSheetId="54">#REF!</definedName>
    <definedName name="Mar_63" localSheetId="56">#REF!</definedName>
    <definedName name="Mar_63" localSheetId="57">#REF!</definedName>
    <definedName name="Mar_63" localSheetId="58">#REF!</definedName>
    <definedName name="Mar_63" localSheetId="60">#REF!</definedName>
    <definedName name="Mar_63" localSheetId="61">#REF!</definedName>
    <definedName name="Mar_63" localSheetId="62">#REF!</definedName>
    <definedName name="Mar_63" localSheetId="63">#REF!</definedName>
    <definedName name="Mar_63" localSheetId="64">#REF!</definedName>
    <definedName name="Mar_63" localSheetId="66">#REF!</definedName>
    <definedName name="Mar_63" localSheetId="67">#REF!</definedName>
    <definedName name="Mar_63" localSheetId="68">#REF!</definedName>
    <definedName name="Mar_63" localSheetId="69">#REF!</definedName>
    <definedName name="Mar_63" localSheetId="71">#REF!</definedName>
    <definedName name="Mar_63" localSheetId="72">#REF!</definedName>
    <definedName name="Mar_63" localSheetId="73">#REF!</definedName>
    <definedName name="Mar_63">#REF!</definedName>
    <definedName name="Mar_64" localSheetId="1">#REF!</definedName>
    <definedName name="Mar_64" localSheetId="11">#REF!</definedName>
    <definedName name="Mar_64" localSheetId="12">#REF!</definedName>
    <definedName name="Mar_64" localSheetId="13">#REF!</definedName>
    <definedName name="Mar_64" localSheetId="23">#REF!</definedName>
    <definedName name="Mar_64" localSheetId="24">#REF!</definedName>
    <definedName name="Mar_64" localSheetId="26">#REF!</definedName>
    <definedName name="Mar_64" localSheetId="28">#REF!</definedName>
    <definedName name="Mar_64" localSheetId="29">#REF!</definedName>
    <definedName name="Mar_64" localSheetId="31">#REF!</definedName>
    <definedName name="Mar_64" localSheetId="41">#REF!</definedName>
    <definedName name="Mar_64" localSheetId="4">#REF!</definedName>
    <definedName name="Mar_64" localSheetId="46">#REF!</definedName>
    <definedName name="Mar_64" localSheetId="47">#REF!</definedName>
    <definedName name="Mar_64" localSheetId="48">#REF!</definedName>
    <definedName name="Mar_64" localSheetId="49">#REF!</definedName>
    <definedName name="Mar_64" localSheetId="50">#REF!</definedName>
    <definedName name="Mar_64" localSheetId="51">#REF!</definedName>
    <definedName name="Mar_64" localSheetId="53">#REF!</definedName>
    <definedName name="Mar_64" localSheetId="54">#REF!</definedName>
    <definedName name="Mar_64" localSheetId="56">#REF!</definedName>
    <definedName name="Mar_64" localSheetId="57">#REF!</definedName>
    <definedName name="Mar_64" localSheetId="58">#REF!</definedName>
    <definedName name="Mar_64" localSheetId="60">#REF!</definedName>
    <definedName name="Mar_64" localSheetId="61">#REF!</definedName>
    <definedName name="Mar_64" localSheetId="62">#REF!</definedName>
    <definedName name="Mar_64" localSheetId="63">#REF!</definedName>
    <definedName name="Mar_64" localSheetId="64">#REF!</definedName>
    <definedName name="Mar_64" localSheetId="66">#REF!</definedName>
    <definedName name="Mar_64" localSheetId="67">#REF!</definedName>
    <definedName name="Mar_64" localSheetId="68">#REF!</definedName>
    <definedName name="Mar_64" localSheetId="69">#REF!</definedName>
    <definedName name="Mar_64" localSheetId="71">#REF!</definedName>
    <definedName name="Mar_64" localSheetId="72">#REF!</definedName>
    <definedName name="Mar_64" localSheetId="73">#REF!</definedName>
    <definedName name="Mar_64">#REF!</definedName>
    <definedName name="Mar_65" localSheetId="1">#REF!</definedName>
    <definedName name="Mar_65" localSheetId="11">#REF!</definedName>
    <definedName name="Mar_65" localSheetId="12">#REF!</definedName>
    <definedName name="Mar_65" localSheetId="13">#REF!</definedName>
    <definedName name="Mar_65" localSheetId="23">#REF!</definedName>
    <definedName name="Mar_65" localSheetId="24">#REF!</definedName>
    <definedName name="Mar_65" localSheetId="26">#REF!</definedName>
    <definedName name="Mar_65" localSheetId="28">#REF!</definedName>
    <definedName name="Mar_65" localSheetId="29">#REF!</definedName>
    <definedName name="Mar_65" localSheetId="31">#REF!</definedName>
    <definedName name="Mar_65" localSheetId="41">#REF!</definedName>
    <definedName name="Mar_65" localSheetId="4">#REF!</definedName>
    <definedName name="Mar_65" localSheetId="46">#REF!</definedName>
    <definedName name="Mar_65" localSheetId="47">#REF!</definedName>
    <definedName name="Mar_65" localSheetId="48">#REF!</definedName>
    <definedName name="Mar_65" localSheetId="49">#REF!</definedName>
    <definedName name="Mar_65" localSheetId="50">#REF!</definedName>
    <definedName name="Mar_65" localSheetId="51">#REF!</definedName>
    <definedName name="Mar_65" localSheetId="53">#REF!</definedName>
    <definedName name="Mar_65" localSheetId="54">#REF!</definedName>
    <definedName name="Mar_65" localSheetId="56">#REF!</definedName>
    <definedName name="Mar_65" localSheetId="57">#REF!</definedName>
    <definedName name="Mar_65" localSheetId="58">#REF!</definedName>
    <definedName name="Mar_65" localSheetId="60">#REF!</definedName>
    <definedName name="Mar_65" localSheetId="61">#REF!</definedName>
    <definedName name="Mar_65" localSheetId="62">#REF!</definedName>
    <definedName name="Mar_65" localSheetId="63">#REF!</definedName>
    <definedName name="Mar_65" localSheetId="64">#REF!</definedName>
    <definedName name="Mar_65" localSheetId="66">#REF!</definedName>
    <definedName name="Mar_65" localSheetId="67">#REF!</definedName>
    <definedName name="Mar_65" localSheetId="68">#REF!</definedName>
    <definedName name="Mar_65" localSheetId="69">#REF!</definedName>
    <definedName name="Mar_65" localSheetId="71">#REF!</definedName>
    <definedName name="Mar_65" localSheetId="72">#REF!</definedName>
    <definedName name="Mar_65" localSheetId="73">#REF!</definedName>
    <definedName name="Mar_65">#REF!</definedName>
    <definedName name="Mar_66" localSheetId="1">#REF!</definedName>
    <definedName name="Mar_66" localSheetId="11">#REF!</definedName>
    <definedName name="Mar_66" localSheetId="12">#REF!</definedName>
    <definedName name="Mar_66" localSheetId="13">#REF!</definedName>
    <definedName name="Mar_66" localSheetId="23">#REF!</definedName>
    <definedName name="Mar_66" localSheetId="24">#REF!</definedName>
    <definedName name="Mar_66" localSheetId="26">#REF!</definedName>
    <definedName name="Mar_66" localSheetId="28">#REF!</definedName>
    <definedName name="Mar_66" localSheetId="29">#REF!</definedName>
    <definedName name="Mar_66" localSheetId="31">#REF!</definedName>
    <definedName name="Mar_66" localSheetId="41">#REF!</definedName>
    <definedName name="Mar_66" localSheetId="4">#REF!</definedName>
    <definedName name="Mar_66" localSheetId="46">#REF!</definedName>
    <definedName name="Mar_66" localSheetId="47">#REF!</definedName>
    <definedName name="Mar_66" localSheetId="48">#REF!</definedName>
    <definedName name="Mar_66" localSheetId="49">#REF!</definedName>
    <definedName name="Mar_66" localSheetId="50">#REF!</definedName>
    <definedName name="Mar_66" localSheetId="51">#REF!</definedName>
    <definedName name="Mar_66" localSheetId="53">#REF!</definedName>
    <definedName name="Mar_66" localSheetId="54">#REF!</definedName>
    <definedName name="Mar_66" localSheetId="56">#REF!</definedName>
    <definedName name="Mar_66" localSheetId="57">#REF!</definedName>
    <definedName name="Mar_66" localSheetId="58">#REF!</definedName>
    <definedName name="Mar_66" localSheetId="60">#REF!</definedName>
    <definedName name="Mar_66" localSheetId="61">#REF!</definedName>
    <definedName name="Mar_66" localSheetId="62">#REF!</definedName>
    <definedName name="Mar_66" localSheetId="63">#REF!</definedName>
    <definedName name="Mar_66" localSheetId="64">#REF!</definedName>
    <definedName name="Mar_66" localSheetId="66">#REF!</definedName>
    <definedName name="Mar_66" localSheetId="67">#REF!</definedName>
    <definedName name="Mar_66" localSheetId="68">#REF!</definedName>
    <definedName name="Mar_66" localSheetId="69">#REF!</definedName>
    <definedName name="Mar_66" localSheetId="71">#REF!</definedName>
    <definedName name="Mar_66" localSheetId="72">#REF!</definedName>
    <definedName name="Mar_66" localSheetId="73">#REF!</definedName>
    <definedName name="Mar_66">#REF!</definedName>
    <definedName name="Mar_67" localSheetId="1">#REF!</definedName>
    <definedName name="Mar_67" localSheetId="11">#REF!</definedName>
    <definedName name="Mar_67" localSheetId="12">#REF!</definedName>
    <definedName name="Mar_67" localSheetId="13">#REF!</definedName>
    <definedName name="Mar_67" localSheetId="23">#REF!</definedName>
    <definedName name="Mar_67" localSheetId="24">#REF!</definedName>
    <definedName name="Mar_67" localSheetId="26">#REF!</definedName>
    <definedName name="Mar_67" localSheetId="28">#REF!</definedName>
    <definedName name="Mar_67" localSheetId="29">#REF!</definedName>
    <definedName name="Mar_67" localSheetId="31">#REF!</definedName>
    <definedName name="Mar_67" localSheetId="41">#REF!</definedName>
    <definedName name="Mar_67" localSheetId="4">#REF!</definedName>
    <definedName name="Mar_67" localSheetId="46">#REF!</definedName>
    <definedName name="Mar_67" localSheetId="47">#REF!</definedName>
    <definedName name="Mar_67" localSheetId="48">#REF!</definedName>
    <definedName name="Mar_67" localSheetId="49">#REF!</definedName>
    <definedName name="Mar_67" localSheetId="50">#REF!</definedName>
    <definedName name="Mar_67" localSheetId="51">#REF!</definedName>
    <definedName name="Mar_67" localSheetId="53">#REF!</definedName>
    <definedName name="Mar_67" localSheetId="54">#REF!</definedName>
    <definedName name="Mar_67" localSheetId="56">#REF!</definedName>
    <definedName name="Mar_67" localSheetId="57">#REF!</definedName>
    <definedName name="Mar_67" localSheetId="58">#REF!</definedName>
    <definedName name="Mar_67" localSheetId="60">#REF!</definedName>
    <definedName name="Mar_67" localSheetId="61">#REF!</definedName>
    <definedName name="Mar_67" localSheetId="62">#REF!</definedName>
    <definedName name="Mar_67" localSheetId="63">#REF!</definedName>
    <definedName name="Mar_67" localSheetId="64">#REF!</definedName>
    <definedName name="Mar_67" localSheetId="66">#REF!</definedName>
    <definedName name="Mar_67" localSheetId="67">#REF!</definedName>
    <definedName name="Mar_67" localSheetId="68">#REF!</definedName>
    <definedName name="Mar_67" localSheetId="69">#REF!</definedName>
    <definedName name="Mar_67" localSheetId="71">#REF!</definedName>
    <definedName name="Mar_67" localSheetId="72">#REF!</definedName>
    <definedName name="Mar_67" localSheetId="73">#REF!</definedName>
    <definedName name="Mar_67">#REF!</definedName>
    <definedName name="Mar_68" localSheetId="1">#REF!</definedName>
    <definedName name="Mar_68" localSheetId="11">#REF!</definedName>
    <definedName name="Mar_68" localSheetId="12">#REF!</definedName>
    <definedName name="Mar_68" localSheetId="13">#REF!</definedName>
    <definedName name="Mar_68" localSheetId="23">#REF!</definedName>
    <definedName name="Mar_68" localSheetId="24">#REF!</definedName>
    <definedName name="Mar_68" localSheetId="26">#REF!</definedName>
    <definedName name="Mar_68" localSheetId="28">#REF!</definedName>
    <definedName name="Mar_68" localSheetId="29">#REF!</definedName>
    <definedName name="Mar_68" localSheetId="31">#REF!</definedName>
    <definedName name="Mar_68" localSheetId="41">#REF!</definedName>
    <definedName name="Mar_68" localSheetId="4">#REF!</definedName>
    <definedName name="Mar_68" localSheetId="46">#REF!</definedName>
    <definedName name="Mar_68" localSheetId="47">#REF!</definedName>
    <definedName name="Mar_68" localSheetId="48">#REF!</definedName>
    <definedName name="Mar_68" localSheetId="49">#REF!</definedName>
    <definedName name="Mar_68" localSheetId="50">#REF!</definedName>
    <definedName name="Mar_68" localSheetId="51">#REF!</definedName>
    <definedName name="Mar_68" localSheetId="53">#REF!</definedName>
    <definedName name="Mar_68" localSheetId="54">#REF!</definedName>
    <definedName name="Mar_68" localSheetId="56">#REF!</definedName>
    <definedName name="Mar_68" localSheetId="57">#REF!</definedName>
    <definedName name="Mar_68" localSheetId="58">#REF!</definedName>
    <definedName name="Mar_68" localSheetId="60">#REF!</definedName>
    <definedName name="Mar_68" localSheetId="61">#REF!</definedName>
    <definedName name="Mar_68" localSheetId="62">#REF!</definedName>
    <definedName name="Mar_68" localSheetId="63">#REF!</definedName>
    <definedName name="Mar_68" localSheetId="64">#REF!</definedName>
    <definedName name="Mar_68" localSheetId="66">#REF!</definedName>
    <definedName name="Mar_68" localSheetId="67">#REF!</definedName>
    <definedName name="Mar_68" localSheetId="68">#REF!</definedName>
    <definedName name="Mar_68" localSheetId="69">#REF!</definedName>
    <definedName name="Mar_68" localSheetId="71">#REF!</definedName>
    <definedName name="Mar_68" localSheetId="72">#REF!</definedName>
    <definedName name="Mar_68" localSheetId="73">#REF!</definedName>
    <definedName name="Mar_68">#REF!</definedName>
    <definedName name="Mar_69" localSheetId="1">#REF!</definedName>
    <definedName name="Mar_69" localSheetId="11">#REF!</definedName>
    <definedName name="Mar_69" localSheetId="12">#REF!</definedName>
    <definedName name="Mar_69" localSheetId="13">#REF!</definedName>
    <definedName name="Mar_69" localSheetId="23">#REF!</definedName>
    <definedName name="Mar_69" localSheetId="24">#REF!</definedName>
    <definedName name="Mar_69" localSheetId="26">#REF!</definedName>
    <definedName name="Mar_69" localSheetId="28">#REF!</definedName>
    <definedName name="Mar_69" localSheetId="29">#REF!</definedName>
    <definedName name="Mar_69" localSheetId="31">#REF!</definedName>
    <definedName name="Mar_69" localSheetId="41">#REF!</definedName>
    <definedName name="Mar_69" localSheetId="4">#REF!</definedName>
    <definedName name="Mar_69" localSheetId="46">#REF!</definedName>
    <definedName name="Mar_69" localSheetId="47">#REF!</definedName>
    <definedName name="Mar_69" localSheetId="48">#REF!</definedName>
    <definedName name="Mar_69" localSheetId="49">#REF!</definedName>
    <definedName name="Mar_69" localSheetId="50">#REF!</definedName>
    <definedName name="Mar_69" localSheetId="51">#REF!</definedName>
    <definedName name="Mar_69" localSheetId="53">#REF!</definedName>
    <definedName name="Mar_69" localSheetId="54">#REF!</definedName>
    <definedName name="Mar_69" localSheetId="56">#REF!</definedName>
    <definedName name="Mar_69" localSheetId="57">#REF!</definedName>
    <definedName name="Mar_69" localSheetId="58">#REF!</definedName>
    <definedName name="Mar_69" localSheetId="60">#REF!</definedName>
    <definedName name="Mar_69" localSheetId="61">#REF!</definedName>
    <definedName name="Mar_69" localSheetId="62">#REF!</definedName>
    <definedName name="Mar_69" localSheetId="63">#REF!</definedName>
    <definedName name="Mar_69" localSheetId="64">#REF!</definedName>
    <definedName name="Mar_69" localSheetId="66">#REF!</definedName>
    <definedName name="Mar_69" localSheetId="67">#REF!</definedName>
    <definedName name="Mar_69" localSheetId="68">#REF!</definedName>
    <definedName name="Mar_69" localSheetId="69">#REF!</definedName>
    <definedName name="Mar_69" localSheetId="71">#REF!</definedName>
    <definedName name="Mar_69" localSheetId="72">#REF!</definedName>
    <definedName name="Mar_69" localSheetId="73">#REF!</definedName>
    <definedName name="Mar_69">#REF!</definedName>
    <definedName name="Mar_70" localSheetId="1">#REF!</definedName>
    <definedName name="Mar_70" localSheetId="11">#REF!</definedName>
    <definedName name="Mar_70" localSheetId="12">#REF!</definedName>
    <definedName name="Mar_70" localSheetId="13">#REF!</definedName>
    <definedName name="Mar_70" localSheetId="23">#REF!</definedName>
    <definedName name="Mar_70" localSheetId="24">#REF!</definedName>
    <definedName name="Mar_70" localSheetId="26">#REF!</definedName>
    <definedName name="Mar_70" localSheetId="28">#REF!</definedName>
    <definedName name="Mar_70" localSheetId="29">#REF!</definedName>
    <definedName name="Mar_70" localSheetId="31">#REF!</definedName>
    <definedName name="Mar_70" localSheetId="41">#REF!</definedName>
    <definedName name="Mar_70" localSheetId="4">#REF!</definedName>
    <definedName name="Mar_70" localSheetId="46">#REF!</definedName>
    <definedName name="Mar_70" localSheetId="47">#REF!</definedName>
    <definedName name="Mar_70" localSheetId="48">#REF!</definedName>
    <definedName name="Mar_70" localSheetId="49">#REF!</definedName>
    <definedName name="Mar_70" localSheetId="50">#REF!</definedName>
    <definedName name="Mar_70" localSheetId="51">#REF!</definedName>
    <definedName name="Mar_70" localSheetId="53">#REF!</definedName>
    <definedName name="Mar_70" localSheetId="54">#REF!</definedName>
    <definedName name="Mar_70" localSheetId="56">#REF!</definedName>
    <definedName name="Mar_70" localSheetId="57">#REF!</definedName>
    <definedName name="Mar_70" localSheetId="58">#REF!</definedName>
    <definedName name="Mar_70" localSheetId="60">#REF!</definedName>
    <definedName name="Mar_70" localSheetId="61">#REF!</definedName>
    <definedName name="Mar_70" localSheetId="62">#REF!</definedName>
    <definedName name="Mar_70" localSheetId="63">#REF!</definedName>
    <definedName name="Mar_70" localSheetId="64">#REF!</definedName>
    <definedName name="Mar_70" localSheetId="66">#REF!</definedName>
    <definedName name="Mar_70" localSheetId="67">#REF!</definedName>
    <definedName name="Mar_70" localSheetId="68">#REF!</definedName>
    <definedName name="Mar_70" localSheetId="69">#REF!</definedName>
    <definedName name="Mar_70" localSheetId="71">#REF!</definedName>
    <definedName name="Mar_70" localSheetId="72">#REF!</definedName>
    <definedName name="Mar_70" localSheetId="73">#REF!</definedName>
    <definedName name="Mar_70">#REF!</definedName>
    <definedName name="Mar_71" localSheetId="1">#REF!</definedName>
    <definedName name="Mar_71" localSheetId="11">#REF!</definedName>
    <definedName name="Mar_71" localSheetId="12">#REF!</definedName>
    <definedName name="Mar_71" localSheetId="13">#REF!</definedName>
    <definedName name="Mar_71" localSheetId="23">#REF!</definedName>
    <definedName name="Mar_71" localSheetId="24">#REF!</definedName>
    <definedName name="Mar_71" localSheetId="26">#REF!</definedName>
    <definedName name="Mar_71" localSheetId="28">#REF!</definedName>
    <definedName name="Mar_71" localSheetId="29">#REF!</definedName>
    <definedName name="Mar_71" localSheetId="31">#REF!</definedName>
    <definedName name="Mar_71" localSheetId="41">#REF!</definedName>
    <definedName name="Mar_71" localSheetId="4">#REF!</definedName>
    <definedName name="Mar_71" localSheetId="46">#REF!</definedName>
    <definedName name="Mar_71" localSheetId="47">#REF!</definedName>
    <definedName name="Mar_71" localSheetId="48">#REF!</definedName>
    <definedName name="Mar_71" localSheetId="49">#REF!</definedName>
    <definedName name="Mar_71" localSheetId="50">#REF!</definedName>
    <definedName name="Mar_71" localSheetId="51">#REF!</definedName>
    <definedName name="Mar_71" localSheetId="53">#REF!</definedName>
    <definedName name="Mar_71" localSheetId="54">#REF!</definedName>
    <definedName name="Mar_71" localSheetId="56">#REF!</definedName>
    <definedName name="Mar_71" localSheetId="57">#REF!</definedName>
    <definedName name="Mar_71" localSheetId="58">#REF!</definedName>
    <definedName name="Mar_71" localSheetId="60">#REF!</definedName>
    <definedName name="Mar_71" localSheetId="61">#REF!</definedName>
    <definedName name="Mar_71" localSheetId="62">#REF!</definedName>
    <definedName name="Mar_71" localSheetId="63">#REF!</definedName>
    <definedName name="Mar_71" localSheetId="64">#REF!</definedName>
    <definedName name="Mar_71" localSheetId="66">#REF!</definedName>
    <definedName name="Mar_71" localSheetId="67">#REF!</definedName>
    <definedName name="Mar_71" localSheetId="68">#REF!</definedName>
    <definedName name="Mar_71" localSheetId="69">#REF!</definedName>
    <definedName name="Mar_71" localSheetId="71">#REF!</definedName>
    <definedName name="Mar_71" localSheetId="72">#REF!</definedName>
    <definedName name="Mar_71" localSheetId="73">#REF!</definedName>
    <definedName name="Mar_71">#REF!</definedName>
    <definedName name="Mar_72" localSheetId="1">#REF!</definedName>
    <definedName name="Mar_72" localSheetId="11">#REF!</definedName>
    <definedName name="Mar_72" localSheetId="12">#REF!</definedName>
    <definedName name="Mar_72" localSheetId="13">#REF!</definedName>
    <definedName name="Mar_72" localSheetId="23">#REF!</definedName>
    <definedName name="Mar_72" localSheetId="24">#REF!</definedName>
    <definedName name="Mar_72" localSheetId="26">#REF!</definedName>
    <definedName name="Mar_72" localSheetId="28">#REF!</definedName>
    <definedName name="Mar_72" localSheetId="29">#REF!</definedName>
    <definedName name="Mar_72" localSheetId="31">#REF!</definedName>
    <definedName name="Mar_72" localSheetId="41">#REF!</definedName>
    <definedName name="Mar_72" localSheetId="4">#REF!</definedName>
    <definedName name="Mar_72" localSheetId="46">#REF!</definedName>
    <definedName name="Mar_72" localSheetId="47">#REF!</definedName>
    <definedName name="Mar_72" localSheetId="48">#REF!</definedName>
    <definedName name="Mar_72" localSheetId="49">#REF!</definedName>
    <definedName name="Mar_72" localSheetId="50">#REF!</definedName>
    <definedName name="Mar_72" localSheetId="51">#REF!</definedName>
    <definedName name="Mar_72" localSheetId="53">#REF!</definedName>
    <definedName name="Mar_72" localSheetId="54">#REF!</definedName>
    <definedName name="Mar_72" localSheetId="56">#REF!</definedName>
    <definedName name="Mar_72" localSheetId="57">#REF!</definedName>
    <definedName name="Mar_72" localSheetId="58">#REF!</definedName>
    <definedName name="Mar_72" localSheetId="60">#REF!</definedName>
    <definedName name="Mar_72" localSheetId="61">#REF!</definedName>
    <definedName name="Mar_72" localSheetId="62">#REF!</definedName>
    <definedName name="Mar_72" localSheetId="63">#REF!</definedName>
    <definedName name="Mar_72" localSheetId="64">#REF!</definedName>
    <definedName name="Mar_72" localSheetId="66">#REF!</definedName>
    <definedName name="Mar_72" localSheetId="67">#REF!</definedName>
    <definedName name="Mar_72" localSheetId="68">#REF!</definedName>
    <definedName name="Mar_72" localSheetId="69">#REF!</definedName>
    <definedName name="Mar_72" localSheetId="71">#REF!</definedName>
    <definedName name="Mar_72" localSheetId="72">#REF!</definedName>
    <definedName name="Mar_72" localSheetId="73">#REF!</definedName>
    <definedName name="Mar_72">#REF!</definedName>
    <definedName name="Mar_73" localSheetId="1">#REF!</definedName>
    <definedName name="Mar_73" localSheetId="11">#REF!</definedName>
    <definedName name="Mar_73" localSheetId="12">#REF!</definedName>
    <definedName name="Mar_73" localSheetId="13">#REF!</definedName>
    <definedName name="Mar_73" localSheetId="23">#REF!</definedName>
    <definedName name="Mar_73" localSheetId="24">#REF!</definedName>
    <definedName name="Mar_73" localSheetId="26">#REF!</definedName>
    <definedName name="Mar_73" localSheetId="28">#REF!</definedName>
    <definedName name="Mar_73" localSheetId="29">#REF!</definedName>
    <definedName name="Mar_73" localSheetId="31">#REF!</definedName>
    <definedName name="Mar_73" localSheetId="41">#REF!</definedName>
    <definedName name="Mar_73" localSheetId="4">#REF!</definedName>
    <definedName name="Mar_73" localSheetId="46">#REF!</definedName>
    <definedName name="Mar_73" localSheetId="47">#REF!</definedName>
    <definedName name="Mar_73" localSheetId="48">#REF!</definedName>
    <definedName name="Mar_73" localSheetId="49">#REF!</definedName>
    <definedName name="Mar_73" localSheetId="50">#REF!</definedName>
    <definedName name="Mar_73" localSheetId="51">#REF!</definedName>
    <definedName name="Mar_73" localSheetId="53">#REF!</definedName>
    <definedName name="Mar_73" localSheetId="54">#REF!</definedName>
    <definedName name="Mar_73" localSheetId="56">#REF!</definedName>
    <definedName name="Mar_73" localSheetId="57">#REF!</definedName>
    <definedName name="Mar_73" localSheetId="58">#REF!</definedName>
    <definedName name="Mar_73" localSheetId="60">#REF!</definedName>
    <definedName name="Mar_73" localSheetId="61">#REF!</definedName>
    <definedName name="Mar_73" localSheetId="62">#REF!</definedName>
    <definedName name="Mar_73" localSheetId="63">#REF!</definedName>
    <definedName name="Mar_73" localSheetId="64">#REF!</definedName>
    <definedName name="Mar_73" localSheetId="66">#REF!</definedName>
    <definedName name="Mar_73" localSheetId="67">#REF!</definedName>
    <definedName name="Mar_73" localSheetId="68">#REF!</definedName>
    <definedName name="Mar_73" localSheetId="69">#REF!</definedName>
    <definedName name="Mar_73" localSheetId="71">#REF!</definedName>
    <definedName name="Mar_73" localSheetId="72">#REF!</definedName>
    <definedName name="Mar_73" localSheetId="73">#REF!</definedName>
    <definedName name="Mar_73">#REF!</definedName>
    <definedName name="Mar_74" localSheetId="1">#REF!</definedName>
    <definedName name="Mar_74" localSheetId="11">#REF!</definedName>
    <definedName name="Mar_74" localSheetId="12">#REF!</definedName>
    <definedName name="Mar_74" localSheetId="13">#REF!</definedName>
    <definedName name="Mar_74" localSheetId="23">#REF!</definedName>
    <definedName name="Mar_74" localSheetId="24">#REF!</definedName>
    <definedName name="Mar_74" localSheetId="26">#REF!</definedName>
    <definedName name="Mar_74" localSheetId="28">#REF!</definedName>
    <definedName name="Mar_74" localSheetId="29">#REF!</definedName>
    <definedName name="Mar_74" localSheetId="31">#REF!</definedName>
    <definedName name="Mar_74" localSheetId="41">#REF!</definedName>
    <definedName name="Mar_74" localSheetId="4">#REF!</definedName>
    <definedName name="Mar_74" localSheetId="46">#REF!</definedName>
    <definedName name="Mar_74" localSheetId="47">#REF!</definedName>
    <definedName name="Mar_74" localSheetId="48">#REF!</definedName>
    <definedName name="Mar_74" localSheetId="49">#REF!</definedName>
    <definedName name="Mar_74" localSheetId="50">#REF!</definedName>
    <definedName name="Mar_74" localSheetId="51">#REF!</definedName>
    <definedName name="Mar_74" localSheetId="53">#REF!</definedName>
    <definedName name="Mar_74" localSheetId="54">#REF!</definedName>
    <definedName name="Mar_74" localSheetId="56">#REF!</definedName>
    <definedName name="Mar_74" localSheetId="57">#REF!</definedName>
    <definedName name="Mar_74" localSheetId="58">#REF!</definedName>
    <definedName name="Mar_74" localSheetId="60">#REF!</definedName>
    <definedName name="Mar_74" localSheetId="61">#REF!</definedName>
    <definedName name="Mar_74" localSheetId="62">#REF!</definedName>
    <definedName name="Mar_74" localSheetId="63">#REF!</definedName>
    <definedName name="Mar_74" localSheetId="64">#REF!</definedName>
    <definedName name="Mar_74" localSheetId="66">#REF!</definedName>
    <definedName name="Mar_74" localSheetId="67">#REF!</definedName>
    <definedName name="Mar_74" localSheetId="68">#REF!</definedName>
    <definedName name="Mar_74" localSheetId="69">#REF!</definedName>
    <definedName name="Mar_74" localSheetId="71">#REF!</definedName>
    <definedName name="Mar_74" localSheetId="72">#REF!</definedName>
    <definedName name="Mar_74" localSheetId="73">#REF!</definedName>
    <definedName name="Mar_74">#REF!</definedName>
    <definedName name="Mar_75" localSheetId="1">#REF!</definedName>
    <definedName name="Mar_75" localSheetId="11">#REF!</definedName>
    <definedName name="Mar_75" localSheetId="12">#REF!</definedName>
    <definedName name="Mar_75" localSheetId="13">#REF!</definedName>
    <definedName name="Mar_75" localSheetId="23">#REF!</definedName>
    <definedName name="Mar_75" localSheetId="24">#REF!</definedName>
    <definedName name="Mar_75" localSheetId="26">#REF!</definedName>
    <definedName name="Mar_75" localSheetId="28">#REF!</definedName>
    <definedName name="Mar_75" localSheetId="29">#REF!</definedName>
    <definedName name="Mar_75" localSheetId="31">#REF!</definedName>
    <definedName name="Mar_75" localSheetId="41">#REF!</definedName>
    <definedName name="Mar_75" localSheetId="4">#REF!</definedName>
    <definedName name="Mar_75" localSheetId="46">#REF!</definedName>
    <definedName name="Mar_75" localSheetId="47">#REF!</definedName>
    <definedName name="Mar_75" localSheetId="48">#REF!</definedName>
    <definedName name="Mar_75" localSheetId="49">#REF!</definedName>
    <definedName name="Mar_75" localSheetId="50">#REF!</definedName>
    <definedName name="Mar_75" localSheetId="51">#REF!</definedName>
    <definedName name="Mar_75" localSheetId="53">#REF!</definedName>
    <definedName name="Mar_75" localSheetId="54">#REF!</definedName>
    <definedName name="Mar_75" localSheetId="56">#REF!</definedName>
    <definedName name="Mar_75" localSheetId="57">#REF!</definedName>
    <definedName name="Mar_75" localSheetId="58">#REF!</definedName>
    <definedName name="Mar_75" localSheetId="60">#REF!</definedName>
    <definedName name="Mar_75" localSheetId="61">#REF!</definedName>
    <definedName name="Mar_75" localSheetId="62">#REF!</definedName>
    <definedName name="Mar_75" localSheetId="63">#REF!</definedName>
    <definedName name="Mar_75" localSheetId="64">#REF!</definedName>
    <definedName name="Mar_75" localSheetId="66">#REF!</definedName>
    <definedName name="Mar_75" localSheetId="67">#REF!</definedName>
    <definedName name="Mar_75" localSheetId="68">#REF!</definedName>
    <definedName name="Mar_75" localSheetId="69">#REF!</definedName>
    <definedName name="Mar_75" localSheetId="71">#REF!</definedName>
    <definedName name="Mar_75" localSheetId="72">#REF!</definedName>
    <definedName name="Mar_75" localSheetId="73">#REF!</definedName>
    <definedName name="Mar_75">#REF!</definedName>
    <definedName name="Mar_76" localSheetId="1">#REF!</definedName>
    <definedName name="Mar_76" localSheetId="11">#REF!</definedName>
    <definedName name="Mar_76" localSheetId="12">#REF!</definedName>
    <definedName name="Mar_76" localSheetId="13">#REF!</definedName>
    <definedName name="Mar_76" localSheetId="23">#REF!</definedName>
    <definedName name="Mar_76" localSheetId="24">#REF!</definedName>
    <definedName name="Mar_76" localSheetId="26">#REF!</definedName>
    <definedName name="Mar_76" localSheetId="28">#REF!</definedName>
    <definedName name="Mar_76" localSheetId="29">#REF!</definedName>
    <definedName name="Mar_76" localSheetId="31">#REF!</definedName>
    <definedName name="Mar_76" localSheetId="41">#REF!</definedName>
    <definedName name="Mar_76" localSheetId="4">#REF!</definedName>
    <definedName name="Mar_76" localSheetId="46">#REF!</definedName>
    <definedName name="Mar_76" localSheetId="47">#REF!</definedName>
    <definedName name="Mar_76" localSheetId="48">#REF!</definedName>
    <definedName name="Mar_76" localSheetId="49">#REF!</definedName>
    <definedName name="Mar_76" localSheetId="50">#REF!</definedName>
    <definedName name="Mar_76" localSheetId="51">#REF!</definedName>
    <definedName name="Mar_76" localSheetId="53">#REF!</definedName>
    <definedName name="Mar_76" localSheetId="54">#REF!</definedName>
    <definedName name="Mar_76" localSheetId="56">#REF!</definedName>
    <definedName name="Mar_76" localSheetId="57">#REF!</definedName>
    <definedName name="Mar_76" localSheetId="58">#REF!</definedName>
    <definedName name="Mar_76" localSheetId="60">#REF!</definedName>
    <definedName name="Mar_76" localSheetId="61">#REF!</definedName>
    <definedName name="Mar_76" localSheetId="62">#REF!</definedName>
    <definedName name="Mar_76" localSheetId="63">#REF!</definedName>
    <definedName name="Mar_76" localSheetId="64">#REF!</definedName>
    <definedName name="Mar_76" localSheetId="66">#REF!</definedName>
    <definedName name="Mar_76" localSheetId="67">#REF!</definedName>
    <definedName name="Mar_76" localSheetId="68">#REF!</definedName>
    <definedName name="Mar_76" localSheetId="69">#REF!</definedName>
    <definedName name="Mar_76" localSheetId="71">#REF!</definedName>
    <definedName name="Mar_76" localSheetId="72">#REF!</definedName>
    <definedName name="Mar_76" localSheetId="73">#REF!</definedName>
    <definedName name="Mar_76">#REF!</definedName>
    <definedName name="Mar_77" localSheetId="1">#REF!</definedName>
    <definedName name="Mar_77" localSheetId="11">#REF!</definedName>
    <definedName name="Mar_77" localSheetId="12">#REF!</definedName>
    <definedName name="Mar_77" localSheetId="13">#REF!</definedName>
    <definedName name="Mar_77" localSheetId="23">#REF!</definedName>
    <definedName name="Mar_77" localSheetId="24">#REF!</definedName>
    <definedName name="Mar_77" localSheetId="26">#REF!</definedName>
    <definedName name="Mar_77" localSheetId="28">#REF!</definedName>
    <definedName name="Mar_77" localSheetId="29">#REF!</definedName>
    <definedName name="Mar_77" localSheetId="31">#REF!</definedName>
    <definedName name="Mar_77" localSheetId="41">#REF!</definedName>
    <definedName name="Mar_77" localSheetId="4">#REF!</definedName>
    <definedName name="Mar_77" localSheetId="46">#REF!</definedName>
    <definedName name="Mar_77" localSheetId="47">#REF!</definedName>
    <definedName name="Mar_77" localSheetId="48">#REF!</definedName>
    <definedName name="Mar_77" localSheetId="49">#REF!</definedName>
    <definedName name="Mar_77" localSheetId="50">#REF!</definedName>
    <definedName name="Mar_77" localSheetId="51">#REF!</definedName>
    <definedName name="Mar_77" localSheetId="53">#REF!</definedName>
    <definedName name="Mar_77" localSheetId="54">#REF!</definedName>
    <definedName name="Mar_77" localSheetId="56">#REF!</definedName>
    <definedName name="Mar_77" localSheetId="57">#REF!</definedName>
    <definedName name="Mar_77" localSheetId="58">#REF!</definedName>
    <definedName name="Mar_77" localSheetId="60">#REF!</definedName>
    <definedName name="Mar_77" localSheetId="61">#REF!</definedName>
    <definedName name="Mar_77" localSheetId="62">#REF!</definedName>
    <definedName name="Mar_77" localSheetId="63">#REF!</definedName>
    <definedName name="Mar_77" localSheetId="64">#REF!</definedName>
    <definedName name="Mar_77" localSheetId="66">#REF!</definedName>
    <definedName name="Mar_77" localSheetId="67">#REF!</definedName>
    <definedName name="Mar_77" localSheetId="68">#REF!</definedName>
    <definedName name="Mar_77" localSheetId="69">#REF!</definedName>
    <definedName name="Mar_77" localSheetId="71">#REF!</definedName>
    <definedName name="Mar_77" localSheetId="72">#REF!</definedName>
    <definedName name="Mar_77" localSheetId="73">#REF!</definedName>
    <definedName name="Mar_77">#REF!</definedName>
    <definedName name="Mar_78" localSheetId="1">#REF!</definedName>
    <definedName name="Mar_78" localSheetId="11">#REF!</definedName>
    <definedName name="Mar_78" localSheetId="12">#REF!</definedName>
    <definedName name="Mar_78" localSheetId="13">#REF!</definedName>
    <definedName name="Mar_78" localSheetId="23">#REF!</definedName>
    <definedName name="Mar_78" localSheetId="24">#REF!</definedName>
    <definedName name="Mar_78" localSheetId="26">#REF!</definedName>
    <definedName name="Mar_78" localSheetId="28">#REF!</definedName>
    <definedName name="Mar_78" localSheetId="29">#REF!</definedName>
    <definedName name="Mar_78" localSheetId="31">#REF!</definedName>
    <definedName name="Mar_78" localSheetId="41">#REF!</definedName>
    <definedName name="Mar_78" localSheetId="4">#REF!</definedName>
    <definedName name="Mar_78" localSheetId="46">#REF!</definedName>
    <definedName name="Mar_78" localSheetId="47">#REF!</definedName>
    <definedName name="Mar_78" localSheetId="48">#REF!</definedName>
    <definedName name="Mar_78" localSheetId="49">#REF!</definedName>
    <definedName name="Mar_78" localSheetId="50">#REF!</definedName>
    <definedName name="Mar_78" localSheetId="51">#REF!</definedName>
    <definedName name="Mar_78" localSheetId="53">#REF!</definedName>
    <definedName name="Mar_78" localSheetId="54">#REF!</definedName>
    <definedName name="Mar_78" localSheetId="56">#REF!</definedName>
    <definedName name="Mar_78" localSheetId="57">#REF!</definedName>
    <definedName name="Mar_78" localSheetId="58">#REF!</definedName>
    <definedName name="Mar_78" localSheetId="60">#REF!</definedName>
    <definedName name="Mar_78" localSheetId="61">#REF!</definedName>
    <definedName name="Mar_78" localSheetId="62">#REF!</definedName>
    <definedName name="Mar_78" localSheetId="63">#REF!</definedName>
    <definedName name="Mar_78" localSheetId="64">#REF!</definedName>
    <definedName name="Mar_78" localSheetId="66">#REF!</definedName>
    <definedName name="Mar_78" localSheetId="67">#REF!</definedName>
    <definedName name="Mar_78" localSheetId="68">#REF!</definedName>
    <definedName name="Mar_78" localSheetId="69">#REF!</definedName>
    <definedName name="Mar_78" localSheetId="71">#REF!</definedName>
    <definedName name="Mar_78" localSheetId="72">#REF!</definedName>
    <definedName name="Mar_78" localSheetId="73">#REF!</definedName>
    <definedName name="Mar_78">#REF!</definedName>
    <definedName name="Mar_79" localSheetId="1">#REF!</definedName>
    <definedName name="Mar_79" localSheetId="11">#REF!</definedName>
    <definedName name="Mar_79" localSheetId="12">#REF!</definedName>
    <definedName name="Mar_79" localSheetId="13">#REF!</definedName>
    <definedName name="Mar_79" localSheetId="23">#REF!</definedName>
    <definedName name="Mar_79" localSheetId="24">#REF!</definedName>
    <definedName name="Mar_79" localSheetId="26">#REF!</definedName>
    <definedName name="Mar_79" localSheetId="28">#REF!</definedName>
    <definedName name="Mar_79" localSheetId="29">#REF!</definedName>
    <definedName name="Mar_79" localSheetId="31">#REF!</definedName>
    <definedName name="Mar_79" localSheetId="41">#REF!</definedName>
    <definedName name="Mar_79" localSheetId="4">#REF!</definedName>
    <definedName name="Mar_79" localSheetId="46">#REF!</definedName>
    <definedName name="Mar_79" localSheetId="47">#REF!</definedName>
    <definedName name="Mar_79" localSheetId="48">#REF!</definedName>
    <definedName name="Mar_79" localSheetId="49">#REF!</definedName>
    <definedName name="Mar_79" localSheetId="50">#REF!</definedName>
    <definedName name="Mar_79" localSheetId="51">#REF!</definedName>
    <definedName name="Mar_79" localSheetId="53">#REF!</definedName>
    <definedName name="Mar_79" localSheetId="54">#REF!</definedName>
    <definedName name="Mar_79" localSheetId="56">#REF!</definedName>
    <definedName name="Mar_79" localSheetId="57">#REF!</definedName>
    <definedName name="Mar_79" localSheetId="58">#REF!</definedName>
    <definedName name="Mar_79" localSheetId="60">#REF!</definedName>
    <definedName name="Mar_79" localSheetId="61">#REF!</definedName>
    <definedName name="Mar_79" localSheetId="62">#REF!</definedName>
    <definedName name="Mar_79" localSheetId="63">#REF!</definedName>
    <definedName name="Mar_79" localSheetId="64">#REF!</definedName>
    <definedName name="Mar_79" localSheetId="66">#REF!</definedName>
    <definedName name="Mar_79" localSheetId="67">#REF!</definedName>
    <definedName name="Mar_79" localSheetId="68">#REF!</definedName>
    <definedName name="Mar_79" localSheetId="69">#REF!</definedName>
    <definedName name="Mar_79" localSheetId="71">#REF!</definedName>
    <definedName name="Mar_79" localSheetId="72">#REF!</definedName>
    <definedName name="Mar_79" localSheetId="73">#REF!</definedName>
    <definedName name="Mar_79">#REF!</definedName>
    <definedName name="Mar_80" localSheetId="1">#REF!</definedName>
    <definedName name="Mar_80" localSheetId="11">#REF!</definedName>
    <definedName name="Mar_80" localSheetId="12">#REF!</definedName>
    <definedName name="Mar_80" localSheetId="13">#REF!</definedName>
    <definedName name="Mar_80" localSheetId="23">#REF!</definedName>
    <definedName name="Mar_80" localSheetId="24">#REF!</definedName>
    <definedName name="Mar_80" localSheetId="26">#REF!</definedName>
    <definedName name="Mar_80" localSheetId="28">#REF!</definedName>
    <definedName name="Mar_80" localSheetId="29">#REF!</definedName>
    <definedName name="Mar_80" localSheetId="31">#REF!</definedName>
    <definedName name="Mar_80" localSheetId="41">#REF!</definedName>
    <definedName name="Mar_80" localSheetId="4">#REF!</definedName>
    <definedName name="Mar_80" localSheetId="46">#REF!</definedName>
    <definedName name="Mar_80" localSheetId="47">#REF!</definedName>
    <definedName name="Mar_80" localSheetId="48">#REF!</definedName>
    <definedName name="Mar_80" localSheetId="49">#REF!</definedName>
    <definedName name="Mar_80" localSheetId="50">#REF!</definedName>
    <definedName name="Mar_80" localSheetId="51">#REF!</definedName>
    <definedName name="Mar_80" localSheetId="53">#REF!</definedName>
    <definedName name="Mar_80" localSheetId="54">#REF!</definedName>
    <definedName name="Mar_80" localSheetId="56">#REF!</definedName>
    <definedName name="Mar_80" localSheetId="57">#REF!</definedName>
    <definedName name="Mar_80" localSheetId="58">#REF!</definedName>
    <definedName name="Mar_80" localSheetId="60">#REF!</definedName>
    <definedName name="Mar_80" localSheetId="61">#REF!</definedName>
    <definedName name="Mar_80" localSheetId="62">#REF!</definedName>
    <definedName name="Mar_80" localSheetId="63">#REF!</definedName>
    <definedName name="Mar_80" localSheetId="64">#REF!</definedName>
    <definedName name="Mar_80" localSheetId="66">#REF!</definedName>
    <definedName name="Mar_80" localSheetId="67">#REF!</definedName>
    <definedName name="Mar_80" localSheetId="68">#REF!</definedName>
    <definedName name="Mar_80" localSheetId="69">#REF!</definedName>
    <definedName name="Mar_80" localSheetId="71">#REF!</definedName>
    <definedName name="Mar_80" localSheetId="72">#REF!</definedName>
    <definedName name="Mar_80" localSheetId="73">#REF!</definedName>
    <definedName name="Mar_80">#REF!</definedName>
    <definedName name="Mar_81" localSheetId="1">#REF!</definedName>
    <definedName name="Mar_81" localSheetId="11">#REF!</definedName>
    <definedName name="Mar_81" localSheetId="12">#REF!</definedName>
    <definedName name="Mar_81" localSheetId="13">#REF!</definedName>
    <definedName name="Mar_81" localSheetId="23">#REF!</definedName>
    <definedName name="Mar_81" localSheetId="24">#REF!</definedName>
    <definedName name="Mar_81" localSheetId="26">#REF!</definedName>
    <definedName name="Mar_81" localSheetId="28">#REF!</definedName>
    <definedName name="Mar_81" localSheetId="29">#REF!</definedName>
    <definedName name="Mar_81" localSheetId="31">#REF!</definedName>
    <definedName name="Mar_81" localSheetId="41">#REF!</definedName>
    <definedName name="Mar_81" localSheetId="4">#REF!</definedName>
    <definedName name="Mar_81" localSheetId="46">#REF!</definedName>
    <definedName name="Mar_81" localSheetId="47">#REF!</definedName>
    <definedName name="Mar_81" localSheetId="48">#REF!</definedName>
    <definedName name="Mar_81" localSheetId="49">#REF!</definedName>
    <definedName name="Mar_81" localSheetId="50">#REF!</definedName>
    <definedName name="Mar_81" localSheetId="51">#REF!</definedName>
    <definedName name="Mar_81" localSheetId="53">#REF!</definedName>
    <definedName name="Mar_81" localSheetId="54">#REF!</definedName>
    <definedName name="Mar_81" localSheetId="56">#REF!</definedName>
    <definedName name="Mar_81" localSheetId="57">#REF!</definedName>
    <definedName name="Mar_81" localSheetId="58">#REF!</definedName>
    <definedName name="Mar_81" localSheetId="60">#REF!</definedName>
    <definedName name="Mar_81" localSheetId="61">#REF!</definedName>
    <definedName name="Mar_81" localSheetId="62">#REF!</definedName>
    <definedName name="Mar_81" localSheetId="63">#REF!</definedName>
    <definedName name="Mar_81" localSheetId="64">#REF!</definedName>
    <definedName name="Mar_81" localSheetId="66">#REF!</definedName>
    <definedName name="Mar_81" localSheetId="67">#REF!</definedName>
    <definedName name="Mar_81" localSheetId="68">#REF!</definedName>
    <definedName name="Mar_81" localSheetId="69">#REF!</definedName>
    <definedName name="Mar_81" localSheetId="71">#REF!</definedName>
    <definedName name="Mar_81" localSheetId="72">#REF!</definedName>
    <definedName name="Mar_81" localSheetId="73">#REF!</definedName>
    <definedName name="Mar_81">#REF!</definedName>
    <definedName name="Mar_82" localSheetId="1">#REF!</definedName>
    <definedName name="Mar_82" localSheetId="11">#REF!</definedName>
    <definedName name="Mar_82" localSheetId="12">#REF!</definedName>
    <definedName name="Mar_82" localSheetId="13">#REF!</definedName>
    <definedName name="Mar_82" localSheetId="23">#REF!</definedName>
    <definedName name="Mar_82" localSheetId="24">#REF!</definedName>
    <definedName name="Mar_82" localSheetId="26">#REF!</definedName>
    <definedName name="Mar_82" localSheetId="28">#REF!</definedName>
    <definedName name="Mar_82" localSheetId="29">#REF!</definedName>
    <definedName name="Mar_82" localSheetId="31">#REF!</definedName>
    <definedName name="Mar_82" localSheetId="41">#REF!</definedName>
    <definedName name="Mar_82" localSheetId="4">#REF!</definedName>
    <definedName name="Mar_82" localSheetId="46">#REF!</definedName>
    <definedName name="Mar_82" localSheetId="47">#REF!</definedName>
    <definedName name="Mar_82" localSheetId="48">#REF!</definedName>
    <definedName name="Mar_82" localSheetId="49">#REF!</definedName>
    <definedName name="Mar_82" localSheetId="50">#REF!</definedName>
    <definedName name="Mar_82" localSheetId="51">#REF!</definedName>
    <definedName name="Mar_82" localSheetId="53">#REF!</definedName>
    <definedName name="Mar_82" localSheetId="54">#REF!</definedName>
    <definedName name="Mar_82" localSheetId="56">#REF!</definedName>
    <definedName name="Mar_82" localSheetId="57">#REF!</definedName>
    <definedName name="Mar_82" localSheetId="58">#REF!</definedName>
    <definedName name="Mar_82" localSheetId="60">#REF!</definedName>
    <definedName name="Mar_82" localSheetId="61">#REF!</definedName>
    <definedName name="Mar_82" localSheetId="62">#REF!</definedName>
    <definedName name="Mar_82" localSheetId="63">#REF!</definedName>
    <definedName name="Mar_82" localSheetId="64">#REF!</definedName>
    <definedName name="Mar_82" localSheetId="66">#REF!</definedName>
    <definedName name="Mar_82" localSheetId="67">#REF!</definedName>
    <definedName name="Mar_82" localSheetId="68">#REF!</definedName>
    <definedName name="Mar_82" localSheetId="69">#REF!</definedName>
    <definedName name="Mar_82" localSheetId="71">#REF!</definedName>
    <definedName name="Mar_82" localSheetId="72">#REF!</definedName>
    <definedName name="Mar_82" localSheetId="73">#REF!</definedName>
    <definedName name="Mar_82">#REF!</definedName>
    <definedName name="Mar_83" localSheetId="1">#REF!</definedName>
    <definedName name="Mar_83" localSheetId="11">#REF!</definedName>
    <definedName name="Mar_83" localSheetId="12">#REF!</definedName>
    <definedName name="Mar_83" localSheetId="13">#REF!</definedName>
    <definedName name="Mar_83" localSheetId="23">#REF!</definedName>
    <definedName name="Mar_83" localSheetId="24">#REF!</definedName>
    <definedName name="Mar_83" localSheetId="26">#REF!</definedName>
    <definedName name="Mar_83" localSheetId="28">#REF!</definedName>
    <definedName name="Mar_83" localSheetId="29">#REF!</definedName>
    <definedName name="Mar_83" localSheetId="31">#REF!</definedName>
    <definedName name="Mar_83" localSheetId="41">#REF!</definedName>
    <definedName name="Mar_83" localSheetId="4">#REF!</definedName>
    <definedName name="Mar_83" localSheetId="46">#REF!</definedName>
    <definedName name="Mar_83" localSheetId="47">#REF!</definedName>
    <definedName name="Mar_83" localSheetId="48">#REF!</definedName>
    <definedName name="Mar_83" localSheetId="49">#REF!</definedName>
    <definedName name="Mar_83" localSheetId="50">#REF!</definedName>
    <definedName name="Mar_83" localSheetId="51">#REF!</definedName>
    <definedName name="Mar_83" localSheetId="53">#REF!</definedName>
    <definedName name="Mar_83" localSheetId="54">#REF!</definedName>
    <definedName name="Mar_83" localSheetId="56">#REF!</definedName>
    <definedName name="Mar_83" localSheetId="57">#REF!</definedName>
    <definedName name="Mar_83" localSheetId="58">#REF!</definedName>
    <definedName name="Mar_83" localSheetId="60">#REF!</definedName>
    <definedName name="Mar_83" localSheetId="61">#REF!</definedName>
    <definedName name="Mar_83" localSheetId="62">#REF!</definedName>
    <definedName name="Mar_83" localSheetId="63">#REF!</definedName>
    <definedName name="Mar_83" localSheetId="64">#REF!</definedName>
    <definedName name="Mar_83" localSheetId="66">#REF!</definedName>
    <definedName name="Mar_83" localSheetId="67">#REF!</definedName>
    <definedName name="Mar_83" localSheetId="68">#REF!</definedName>
    <definedName name="Mar_83" localSheetId="69">#REF!</definedName>
    <definedName name="Mar_83" localSheetId="71">#REF!</definedName>
    <definedName name="Mar_83" localSheetId="72">#REF!</definedName>
    <definedName name="Mar_83" localSheetId="73">#REF!</definedName>
    <definedName name="Mar_83">#REF!</definedName>
    <definedName name="Mar_84" localSheetId="1">#REF!</definedName>
    <definedName name="Mar_84" localSheetId="11">#REF!</definedName>
    <definedName name="Mar_84" localSheetId="12">#REF!</definedName>
    <definedName name="Mar_84" localSheetId="13">#REF!</definedName>
    <definedName name="Mar_84" localSheetId="23">#REF!</definedName>
    <definedName name="Mar_84" localSheetId="24">#REF!</definedName>
    <definedName name="Mar_84" localSheetId="26">#REF!</definedName>
    <definedName name="Mar_84" localSheetId="28">#REF!</definedName>
    <definedName name="Mar_84" localSheetId="29">#REF!</definedName>
    <definedName name="Mar_84" localSheetId="31">#REF!</definedName>
    <definedName name="Mar_84" localSheetId="41">#REF!</definedName>
    <definedName name="Mar_84" localSheetId="4">#REF!</definedName>
    <definedName name="Mar_84" localSheetId="46">#REF!</definedName>
    <definedName name="Mar_84" localSheetId="47">#REF!</definedName>
    <definedName name="Mar_84" localSheetId="48">#REF!</definedName>
    <definedName name="Mar_84" localSheetId="49">#REF!</definedName>
    <definedName name="Mar_84" localSheetId="50">#REF!</definedName>
    <definedName name="Mar_84" localSheetId="51">#REF!</definedName>
    <definedName name="Mar_84" localSheetId="53">#REF!</definedName>
    <definedName name="Mar_84" localSheetId="54">#REF!</definedName>
    <definedName name="Mar_84" localSheetId="56">#REF!</definedName>
    <definedName name="Mar_84" localSheetId="57">#REF!</definedName>
    <definedName name="Mar_84" localSheetId="58">#REF!</definedName>
    <definedName name="Mar_84" localSheetId="60">#REF!</definedName>
    <definedName name="Mar_84" localSheetId="61">#REF!</definedName>
    <definedName name="Mar_84" localSheetId="62">#REF!</definedName>
    <definedName name="Mar_84" localSheetId="63">#REF!</definedName>
    <definedName name="Mar_84" localSheetId="64">#REF!</definedName>
    <definedName name="Mar_84" localSheetId="66">#REF!</definedName>
    <definedName name="Mar_84" localSheetId="67">#REF!</definedName>
    <definedName name="Mar_84" localSheetId="68">#REF!</definedName>
    <definedName name="Mar_84" localSheetId="69">#REF!</definedName>
    <definedName name="Mar_84" localSheetId="71">#REF!</definedName>
    <definedName name="Mar_84" localSheetId="72">#REF!</definedName>
    <definedName name="Mar_84" localSheetId="73">#REF!</definedName>
    <definedName name="Mar_84">#REF!</definedName>
    <definedName name="Mar_85" localSheetId="1">#REF!</definedName>
    <definedName name="Mar_85" localSheetId="11">#REF!</definedName>
    <definedName name="Mar_85" localSheetId="12">#REF!</definedName>
    <definedName name="Mar_85" localSheetId="13">#REF!</definedName>
    <definedName name="Mar_85" localSheetId="23">#REF!</definedName>
    <definedName name="Mar_85" localSheetId="24">#REF!</definedName>
    <definedName name="Mar_85" localSheetId="26">#REF!</definedName>
    <definedName name="Mar_85" localSheetId="28">#REF!</definedName>
    <definedName name="Mar_85" localSheetId="29">#REF!</definedName>
    <definedName name="Mar_85" localSheetId="31">#REF!</definedName>
    <definedName name="Mar_85" localSheetId="41">#REF!</definedName>
    <definedName name="Mar_85" localSheetId="4">#REF!</definedName>
    <definedName name="Mar_85" localSheetId="46">#REF!</definedName>
    <definedName name="Mar_85" localSheetId="47">#REF!</definedName>
    <definedName name="Mar_85" localSheetId="48">#REF!</definedName>
    <definedName name="Mar_85" localSheetId="49">#REF!</definedName>
    <definedName name="Mar_85" localSheetId="50">#REF!</definedName>
    <definedName name="Mar_85" localSheetId="51">#REF!</definedName>
    <definedName name="Mar_85" localSheetId="53">#REF!</definedName>
    <definedName name="Mar_85" localSheetId="54">#REF!</definedName>
    <definedName name="Mar_85" localSheetId="56">#REF!</definedName>
    <definedName name="Mar_85" localSheetId="57">#REF!</definedName>
    <definedName name="Mar_85" localSheetId="58">#REF!</definedName>
    <definedName name="Mar_85" localSheetId="60">#REF!</definedName>
    <definedName name="Mar_85" localSheetId="61">#REF!</definedName>
    <definedName name="Mar_85" localSheetId="62">#REF!</definedName>
    <definedName name="Mar_85" localSheetId="63">#REF!</definedName>
    <definedName name="Mar_85" localSheetId="64">#REF!</definedName>
    <definedName name="Mar_85" localSheetId="66">#REF!</definedName>
    <definedName name="Mar_85" localSheetId="67">#REF!</definedName>
    <definedName name="Mar_85" localSheetId="68">#REF!</definedName>
    <definedName name="Mar_85" localSheetId="69">#REF!</definedName>
    <definedName name="Mar_85" localSheetId="71">#REF!</definedName>
    <definedName name="Mar_85" localSheetId="72">#REF!</definedName>
    <definedName name="Mar_85" localSheetId="73">#REF!</definedName>
    <definedName name="Mar_85">#REF!</definedName>
    <definedName name="Mar_86" localSheetId="1">#REF!</definedName>
    <definedName name="Mar_86" localSheetId="11">#REF!</definedName>
    <definedName name="Mar_86" localSheetId="12">#REF!</definedName>
    <definedName name="Mar_86" localSheetId="13">#REF!</definedName>
    <definedName name="Mar_86" localSheetId="23">#REF!</definedName>
    <definedName name="Mar_86" localSheetId="24">#REF!</definedName>
    <definedName name="Mar_86" localSheetId="26">#REF!</definedName>
    <definedName name="Mar_86" localSheetId="28">#REF!</definedName>
    <definedName name="Mar_86" localSheetId="29">#REF!</definedName>
    <definedName name="Mar_86" localSheetId="31">#REF!</definedName>
    <definedName name="Mar_86" localSheetId="41">#REF!</definedName>
    <definedName name="Mar_86" localSheetId="4">#REF!</definedName>
    <definedName name="Mar_86" localSheetId="46">#REF!</definedName>
    <definedName name="Mar_86" localSheetId="47">#REF!</definedName>
    <definedName name="Mar_86" localSheetId="48">#REF!</definedName>
    <definedName name="Mar_86" localSheetId="49">#REF!</definedName>
    <definedName name="Mar_86" localSheetId="50">#REF!</definedName>
    <definedName name="Mar_86" localSheetId="51">#REF!</definedName>
    <definedName name="Mar_86" localSheetId="53">#REF!</definedName>
    <definedName name="Mar_86" localSheetId="54">#REF!</definedName>
    <definedName name="Mar_86" localSheetId="56">#REF!</definedName>
    <definedName name="Mar_86" localSheetId="57">#REF!</definedName>
    <definedName name="Mar_86" localSheetId="58">#REF!</definedName>
    <definedName name="Mar_86" localSheetId="60">#REF!</definedName>
    <definedName name="Mar_86" localSheetId="61">#REF!</definedName>
    <definedName name="Mar_86" localSheetId="62">#REF!</definedName>
    <definedName name="Mar_86" localSheetId="63">#REF!</definedName>
    <definedName name="Mar_86" localSheetId="64">#REF!</definedName>
    <definedName name="Mar_86" localSheetId="66">#REF!</definedName>
    <definedName name="Mar_86" localSheetId="67">#REF!</definedName>
    <definedName name="Mar_86" localSheetId="68">#REF!</definedName>
    <definedName name="Mar_86" localSheetId="69">#REF!</definedName>
    <definedName name="Mar_86" localSheetId="71">#REF!</definedName>
    <definedName name="Mar_86" localSheetId="72">#REF!</definedName>
    <definedName name="Mar_86" localSheetId="73">#REF!</definedName>
    <definedName name="Mar_86">#REF!</definedName>
    <definedName name="Mar_87" localSheetId="1">#REF!</definedName>
    <definedName name="Mar_87" localSheetId="11">#REF!</definedName>
    <definedName name="Mar_87" localSheetId="12">#REF!</definedName>
    <definedName name="Mar_87" localSheetId="13">#REF!</definedName>
    <definedName name="Mar_87" localSheetId="23">#REF!</definedName>
    <definedName name="Mar_87" localSheetId="24">#REF!</definedName>
    <definedName name="Mar_87" localSheetId="26">#REF!</definedName>
    <definedName name="Mar_87" localSheetId="28">#REF!</definedName>
    <definedName name="Mar_87" localSheetId="29">#REF!</definedName>
    <definedName name="Mar_87" localSheetId="31">#REF!</definedName>
    <definedName name="Mar_87" localSheetId="41">#REF!</definedName>
    <definedName name="Mar_87" localSheetId="4">#REF!</definedName>
    <definedName name="Mar_87" localSheetId="46">#REF!</definedName>
    <definedName name="Mar_87" localSheetId="47">#REF!</definedName>
    <definedName name="Mar_87" localSheetId="48">#REF!</definedName>
    <definedName name="Mar_87" localSheetId="49">#REF!</definedName>
    <definedName name="Mar_87" localSheetId="50">#REF!</definedName>
    <definedName name="Mar_87" localSheetId="51">#REF!</definedName>
    <definedName name="Mar_87" localSheetId="53">#REF!</definedName>
    <definedName name="Mar_87" localSheetId="54">#REF!</definedName>
    <definedName name="Mar_87" localSheetId="56">#REF!</definedName>
    <definedName name="Mar_87" localSheetId="57">#REF!</definedName>
    <definedName name="Mar_87" localSheetId="58">#REF!</definedName>
    <definedName name="Mar_87" localSheetId="60">#REF!</definedName>
    <definedName name="Mar_87" localSheetId="61">#REF!</definedName>
    <definedName name="Mar_87" localSheetId="62">#REF!</definedName>
    <definedName name="Mar_87" localSheetId="63">#REF!</definedName>
    <definedName name="Mar_87" localSheetId="64">#REF!</definedName>
    <definedName name="Mar_87" localSheetId="66">#REF!</definedName>
    <definedName name="Mar_87" localSheetId="67">#REF!</definedName>
    <definedName name="Mar_87" localSheetId="68">#REF!</definedName>
    <definedName name="Mar_87" localSheetId="69">#REF!</definedName>
    <definedName name="Mar_87" localSheetId="71">#REF!</definedName>
    <definedName name="Mar_87" localSheetId="72">#REF!</definedName>
    <definedName name="Mar_87" localSheetId="73">#REF!</definedName>
    <definedName name="Mar_87">#REF!</definedName>
    <definedName name="Mar_88" localSheetId="1">#REF!</definedName>
    <definedName name="Mar_88" localSheetId="11">#REF!</definedName>
    <definedName name="Mar_88" localSheetId="12">#REF!</definedName>
    <definedName name="Mar_88" localSheetId="13">#REF!</definedName>
    <definedName name="Mar_88" localSheetId="23">#REF!</definedName>
    <definedName name="Mar_88" localSheetId="24">#REF!</definedName>
    <definedName name="Mar_88" localSheetId="26">#REF!</definedName>
    <definedName name="Mar_88" localSheetId="28">#REF!</definedName>
    <definedName name="Mar_88" localSheetId="29">#REF!</definedName>
    <definedName name="Mar_88" localSheetId="31">#REF!</definedName>
    <definedName name="Mar_88" localSheetId="41">#REF!</definedName>
    <definedName name="Mar_88" localSheetId="4">#REF!</definedName>
    <definedName name="Mar_88" localSheetId="46">#REF!</definedName>
    <definedName name="Mar_88" localSheetId="47">#REF!</definedName>
    <definedName name="Mar_88" localSheetId="48">#REF!</definedName>
    <definedName name="Mar_88" localSheetId="49">#REF!</definedName>
    <definedName name="Mar_88" localSheetId="50">#REF!</definedName>
    <definedName name="Mar_88" localSheetId="51">#REF!</definedName>
    <definedName name="Mar_88" localSheetId="53">#REF!</definedName>
    <definedName name="Mar_88" localSheetId="54">#REF!</definedName>
    <definedName name="Mar_88" localSheetId="56">#REF!</definedName>
    <definedName name="Mar_88" localSheetId="57">#REF!</definedName>
    <definedName name="Mar_88" localSheetId="58">#REF!</definedName>
    <definedName name="Mar_88" localSheetId="60">#REF!</definedName>
    <definedName name="Mar_88" localSheetId="61">#REF!</definedName>
    <definedName name="Mar_88" localSheetId="62">#REF!</definedName>
    <definedName name="Mar_88" localSheetId="63">#REF!</definedName>
    <definedName name="Mar_88" localSheetId="64">#REF!</definedName>
    <definedName name="Mar_88" localSheetId="66">#REF!</definedName>
    <definedName name="Mar_88" localSheetId="67">#REF!</definedName>
    <definedName name="Mar_88" localSheetId="68">#REF!</definedName>
    <definedName name="Mar_88" localSheetId="69">#REF!</definedName>
    <definedName name="Mar_88" localSheetId="71">#REF!</definedName>
    <definedName name="Mar_88" localSheetId="72">#REF!</definedName>
    <definedName name="Mar_88" localSheetId="73">#REF!</definedName>
    <definedName name="Mar_88">#REF!</definedName>
    <definedName name="Mar_89" localSheetId="1">#REF!</definedName>
    <definedName name="Mar_89" localSheetId="11">#REF!</definedName>
    <definedName name="Mar_89" localSheetId="12">#REF!</definedName>
    <definedName name="Mar_89" localSheetId="13">#REF!</definedName>
    <definedName name="Mar_89" localSheetId="23">#REF!</definedName>
    <definedName name="Mar_89" localSheetId="24">#REF!</definedName>
    <definedName name="Mar_89" localSheetId="26">#REF!</definedName>
    <definedName name="Mar_89" localSheetId="28">#REF!</definedName>
    <definedName name="Mar_89" localSheetId="29">#REF!</definedName>
    <definedName name="Mar_89" localSheetId="31">#REF!</definedName>
    <definedName name="Mar_89" localSheetId="41">#REF!</definedName>
    <definedName name="Mar_89" localSheetId="4">#REF!</definedName>
    <definedName name="Mar_89" localSheetId="46">#REF!</definedName>
    <definedName name="Mar_89" localSheetId="47">#REF!</definedName>
    <definedName name="Mar_89" localSheetId="48">#REF!</definedName>
    <definedName name="Mar_89" localSheetId="49">#REF!</definedName>
    <definedName name="Mar_89" localSheetId="50">#REF!</definedName>
    <definedName name="Mar_89" localSheetId="51">#REF!</definedName>
    <definedName name="Mar_89" localSheetId="53">#REF!</definedName>
    <definedName name="Mar_89" localSheetId="54">#REF!</definedName>
    <definedName name="Mar_89" localSheetId="56">#REF!</definedName>
    <definedName name="Mar_89" localSheetId="57">#REF!</definedName>
    <definedName name="Mar_89" localSheetId="58">#REF!</definedName>
    <definedName name="Mar_89" localSheetId="60">#REF!</definedName>
    <definedName name="Mar_89" localSheetId="61">#REF!</definedName>
    <definedName name="Mar_89" localSheetId="62">#REF!</definedName>
    <definedName name="Mar_89" localSheetId="63">#REF!</definedName>
    <definedName name="Mar_89" localSheetId="64">#REF!</definedName>
    <definedName name="Mar_89" localSheetId="66">#REF!</definedName>
    <definedName name="Mar_89" localSheetId="67">#REF!</definedName>
    <definedName name="Mar_89" localSheetId="68">#REF!</definedName>
    <definedName name="Mar_89" localSheetId="69">#REF!</definedName>
    <definedName name="Mar_89" localSheetId="71">#REF!</definedName>
    <definedName name="Mar_89" localSheetId="72">#REF!</definedName>
    <definedName name="Mar_89" localSheetId="73">#REF!</definedName>
    <definedName name="Mar_89">#REF!</definedName>
    <definedName name="Mar_90" localSheetId="1">#REF!</definedName>
    <definedName name="Mar_90" localSheetId="11">#REF!</definedName>
    <definedName name="Mar_90" localSheetId="12">#REF!</definedName>
    <definedName name="Mar_90" localSheetId="13">#REF!</definedName>
    <definedName name="Mar_90" localSheetId="23">#REF!</definedName>
    <definedName name="Mar_90" localSheetId="24">#REF!</definedName>
    <definedName name="Mar_90" localSheetId="26">#REF!</definedName>
    <definedName name="Mar_90" localSheetId="28">#REF!</definedName>
    <definedName name="Mar_90" localSheetId="29">#REF!</definedName>
    <definedName name="Mar_90" localSheetId="31">#REF!</definedName>
    <definedName name="Mar_90" localSheetId="41">#REF!</definedName>
    <definedName name="Mar_90" localSheetId="4">#REF!</definedName>
    <definedName name="Mar_90" localSheetId="46">#REF!</definedName>
    <definedName name="Mar_90" localSheetId="47">#REF!</definedName>
    <definedName name="Mar_90" localSheetId="48">#REF!</definedName>
    <definedName name="Mar_90" localSheetId="49">#REF!</definedName>
    <definedName name="Mar_90" localSheetId="50">#REF!</definedName>
    <definedName name="Mar_90" localSheetId="51">#REF!</definedName>
    <definedName name="Mar_90" localSheetId="53">#REF!</definedName>
    <definedName name="Mar_90" localSheetId="54">#REF!</definedName>
    <definedName name="Mar_90" localSheetId="56">#REF!</definedName>
    <definedName name="Mar_90" localSheetId="57">#REF!</definedName>
    <definedName name="Mar_90" localSheetId="58">#REF!</definedName>
    <definedName name="Mar_90" localSheetId="60">#REF!</definedName>
    <definedName name="Mar_90" localSheetId="61">#REF!</definedName>
    <definedName name="Mar_90" localSheetId="62">#REF!</definedName>
    <definedName name="Mar_90" localSheetId="63">#REF!</definedName>
    <definedName name="Mar_90" localSheetId="64">#REF!</definedName>
    <definedName name="Mar_90" localSheetId="66">#REF!</definedName>
    <definedName name="Mar_90" localSheetId="67">#REF!</definedName>
    <definedName name="Mar_90" localSheetId="68">#REF!</definedName>
    <definedName name="Mar_90" localSheetId="69">#REF!</definedName>
    <definedName name="Mar_90" localSheetId="71">#REF!</definedName>
    <definedName name="Mar_90" localSheetId="72">#REF!</definedName>
    <definedName name="Mar_90" localSheetId="73">#REF!</definedName>
    <definedName name="Mar_90">#REF!</definedName>
    <definedName name="Mar_91" localSheetId="1">#REF!</definedName>
    <definedName name="Mar_91" localSheetId="11">#REF!</definedName>
    <definedName name="Mar_91" localSheetId="12">#REF!</definedName>
    <definedName name="Mar_91" localSheetId="13">#REF!</definedName>
    <definedName name="Mar_91" localSheetId="23">#REF!</definedName>
    <definedName name="Mar_91" localSheetId="24">#REF!</definedName>
    <definedName name="Mar_91" localSheetId="26">#REF!</definedName>
    <definedName name="Mar_91" localSheetId="28">#REF!</definedName>
    <definedName name="Mar_91" localSheetId="29">#REF!</definedName>
    <definedName name="Mar_91" localSheetId="31">#REF!</definedName>
    <definedName name="Mar_91" localSheetId="41">#REF!</definedName>
    <definedName name="Mar_91" localSheetId="4">#REF!</definedName>
    <definedName name="Mar_91" localSheetId="46">#REF!</definedName>
    <definedName name="Mar_91" localSheetId="47">#REF!</definedName>
    <definedName name="Mar_91" localSheetId="48">#REF!</definedName>
    <definedName name="Mar_91" localSheetId="49">#REF!</definedName>
    <definedName name="Mar_91" localSheetId="50">#REF!</definedName>
    <definedName name="Mar_91" localSheetId="51">#REF!</definedName>
    <definedName name="Mar_91" localSheetId="53">#REF!</definedName>
    <definedName name="Mar_91" localSheetId="54">#REF!</definedName>
    <definedName name="Mar_91" localSheetId="56">#REF!</definedName>
    <definedName name="Mar_91" localSheetId="57">#REF!</definedName>
    <definedName name="Mar_91" localSheetId="58">#REF!</definedName>
    <definedName name="Mar_91" localSheetId="60">#REF!</definedName>
    <definedName name="Mar_91" localSheetId="61">#REF!</definedName>
    <definedName name="Mar_91" localSheetId="62">#REF!</definedName>
    <definedName name="Mar_91" localSheetId="63">#REF!</definedName>
    <definedName name="Mar_91" localSheetId="64">#REF!</definedName>
    <definedName name="Mar_91" localSheetId="66">#REF!</definedName>
    <definedName name="Mar_91" localSheetId="67">#REF!</definedName>
    <definedName name="Mar_91" localSheetId="68">#REF!</definedName>
    <definedName name="Mar_91" localSheetId="69">#REF!</definedName>
    <definedName name="Mar_91" localSheetId="71">#REF!</definedName>
    <definedName name="Mar_91" localSheetId="72">#REF!</definedName>
    <definedName name="Mar_91" localSheetId="73">#REF!</definedName>
    <definedName name="Mar_91">#REF!</definedName>
    <definedName name="Mar_92" localSheetId="1">#REF!</definedName>
    <definedName name="Mar_92" localSheetId="11">#REF!</definedName>
    <definedName name="Mar_92" localSheetId="12">#REF!</definedName>
    <definedName name="Mar_92" localSheetId="13">#REF!</definedName>
    <definedName name="Mar_92" localSheetId="23">#REF!</definedName>
    <definedName name="Mar_92" localSheetId="24">#REF!</definedName>
    <definedName name="Mar_92" localSheetId="26">#REF!</definedName>
    <definedName name="Mar_92" localSheetId="28">#REF!</definedName>
    <definedName name="Mar_92" localSheetId="29">#REF!</definedName>
    <definedName name="Mar_92" localSheetId="31">#REF!</definedName>
    <definedName name="Mar_92" localSheetId="41">#REF!</definedName>
    <definedName name="Mar_92" localSheetId="4">#REF!</definedName>
    <definedName name="Mar_92" localSheetId="46">#REF!</definedName>
    <definedName name="Mar_92" localSheetId="47">#REF!</definedName>
    <definedName name="Mar_92" localSheetId="48">#REF!</definedName>
    <definedName name="Mar_92" localSheetId="49">#REF!</definedName>
    <definedName name="Mar_92" localSheetId="50">#REF!</definedName>
    <definedName name="Mar_92" localSheetId="51">#REF!</definedName>
    <definedName name="Mar_92" localSheetId="53">#REF!</definedName>
    <definedName name="Mar_92" localSheetId="54">#REF!</definedName>
    <definedName name="Mar_92" localSheetId="56">#REF!</definedName>
    <definedName name="Mar_92" localSheetId="57">#REF!</definedName>
    <definedName name="Mar_92" localSheetId="58">#REF!</definedName>
    <definedName name="Mar_92" localSheetId="60">#REF!</definedName>
    <definedName name="Mar_92" localSheetId="61">#REF!</definedName>
    <definedName name="Mar_92" localSheetId="62">#REF!</definedName>
    <definedName name="Mar_92" localSheetId="63">#REF!</definedName>
    <definedName name="Mar_92" localSheetId="64">#REF!</definedName>
    <definedName name="Mar_92" localSheetId="66">#REF!</definedName>
    <definedName name="Mar_92" localSheetId="67">#REF!</definedName>
    <definedName name="Mar_92" localSheetId="68">#REF!</definedName>
    <definedName name="Mar_92" localSheetId="69">#REF!</definedName>
    <definedName name="Mar_92" localSheetId="71">#REF!</definedName>
    <definedName name="Mar_92" localSheetId="72">#REF!</definedName>
    <definedName name="Mar_92" localSheetId="73">#REF!</definedName>
    <definedName name="Mar_92">#REF!</definedName>
    <definedName name="Mar_93" localSheetId="1">#REF!</definedName>
    <definedName name="Mar_93" localSheetId="11">#REF!</definedName>
    <definedName name="Mar_93" localSheetId="12">#REF!</definedName>
    <definedName name="Mar_93" localSheetId="13">#REF!</definedName>
    <definedName name="Mar_93" localSheetId="23">#REF!</definedName>
    <definedName name="Mar_93" localSheetId="24">#REF!</definedName>
    <definedName name="Mar_93" localSheetId="26">#REF!</definedName>
    <definedName name="Mar_93" localSheetId="28">#REF!</definedName>
    <definedName name="Mar_93" localSheetId="29">#REF!</definedName>
    <definedName name="Mar_93" localSheetId="31">#REF!</definedName>
    <definedName name="Mar_93" localSheetId="41">#REF!</definedName>
    <definedName name="Mar_93" localSheetId="4">#REF!</definedName>
    <definedName name="Mar_93" localSheetId="46">#REF!</definedName>
    <definedName name="Mar_93" localSheetId="47">#REF!</definedName>
    <definedName name="Mar_93" localSheetId="48">#REF!</definedName>
    <definedName name="Mar_93" localSheetId="49">#REF!</definedName>
    <definedName name="Mar_93" localSheetId="50">#REF!</definedName>
    <definedName name="Mar_93" localSheetId="51">#REF!</definedName>
    <definedName name="Mar_93" localSheetId="53">#REF!</definedName>
    <definedName name="Mar_93" localSheetId="54">#REF!</definedName>
    <definedName name="Mar_93" localSheetId="56">#REF!</definedName>
    <definedName name="Mar_93" localSheetId="57">#REF!</definedName>
    <definedName name="Mar_93" localSheetId="58">#REF!</definedName>
    <definedName name="Mar_93" localSheetId="60">#REF!</definedName>
    <definedName name="Mar_93" localSheetId="61">#REF!</definedName>
    <definedName name="Mar_93" localSheetId="62">#REF!</definedName>
    <definedName name="Mar_93" localSheetId="63">#REF!</definedName>
    <definedName name="Mar_93" localSheetId="64">#REF!</definedName>
    <definedName name="Mar_93" localSheetId="66">#REF!</definedName>
    <definedName name="Mar_93" localSheetId="67">#REF!</definedName>
    <definedName name="Mar_93" localSheetId="68">#REF!</definedName>
    <definedName name="Mar_93" localSheetId="69">#REF!</definedName>
    <definedName name="Mar_93" localSheetId="71">#REF!</definedName>
    <definedName name="Mar_93" localSheetId="72">#REF!</definedName>
    <definedName name="Mar_93" localSheetId="73">#REF!</definedName>
    <definedName name="Mar_93">#REF!</definedName>
    <definedName name="Mar_94" localSheetId="1">#REF!</definedName>
    <definedName name="Mar_94" localSheetId="11">#REF!</definedName>
    <definedName name="Mar_94" localSheetId="12">#REF!</definedName>
    <definedName name="Mar_94" localSheetId="13">#REF!</definedName>
    <definedName name="Mar_94" localSheetId="23">#REF!</definedName>
    <definedName name="Mar_94" localSheetId="24">#REF!</definedName>
    <definedName name="Mar_94" localSheetId="26">#REF!</definedName>
    <definedName name="Mar_94" localSheetId="28">#REF!</definedName>
    <definedName name="Mar_94" localSheetId="29">#REF!</definedName>
    <definedName name="Mar_94" localSheetId="31">#REF!</definedName>
    <definedName name="Mar_94" localSheetId="41">#REF!</definedName>
    <definedName name="Mar_94" localSheetId="4">#REF!</definedName>
    <definedName name="Mar_94" localSheetId="46">#REF!</definedName>
    <definedName name="Mar_94" localSheetId="47">#REF!</definedName>
    <definedName name="Mar_94" localSheetId="48">#REF!</definedName>
    <definedName name="Mar_94" localSheetId="49">#REF!</definedName>
    <definedName name="Mar_94" localSheetId="50">#REF!</definedName>
    <definedName name="Mar_94" localSheetId="51">#REF!</definedName>
    <definedName name="Mar_94" localSheetId="53">#REF!</definedName>
    <definedName name="Mar_94" localSheetId="54">#REF!</definedName>
    <definedName name="Mar_94" localSheetId="56">#REF!</definedName>
    <definedName name="Mar_94" localSheetId="57">#REF!</definedName>
    <definedName name="Mar_94" localSheetId="58">#REF!</definedName>
    <definedName name="Mar_94" localSheetId="60">#REF!</definedName>
    <definedName name="Mar_94" localSheetId="61">#REF!</definedName>
    <definedName name="Mar_94" localSheetId="62">#REF!</definedName>
    <definedName name="Mar_94" localSheetId="63">#REF!</definedName>
    <definedName name="Mar_94" localSheetId="64">#REF!</definedName>
    <definedName name="Mar_94" localSheetId="66">#REF!</definedName>
    <definedName name="Mar_94" localSheetId="67">#REF!</definedName>
    <definedName name="Mar_94" localSheetId="68">#REF!</definedName>
    <definedName name="Mar_94" localSheetId="69">#REF!</definedName>
    <definedName name="Mar_94" localSheetId="71">#REF!</definedName>
    <definedName name="Mar_94" localSheetId="72">#REF!</definedName>
    <definedName name="Mar_94" localSheetId="73">#REF!</definedName>
    <definedName name="Mar_94">#REF!</definedName>
    <definedName name="Mar_95" localSheetId="1">#REF!</definedName>
    <definedName name="Mar_95" localSheetId="11">#REF!</definedName>
    <definedName name="Mar_95" localSheetId="12">#REF!</definedName>
    <definedName name="Mar_95" localSheetId="13">#REF!</definedName>
    <definedName name="Mar_95" localSheetId="23">#REF!</definedName>
    <definedName name="Mar_95" localSheetId="24">#REF!</definedName>
    <definedName name="Mar_95" localSheetId="26">#REF!</definedName>
    <definedName name="Mar_95" localSheetId="28">#REF!</definedName>
    <definedName name="Mar_95" localSheetId="29">#REF!</definedName>
    <definedName name="Mar_95" localSheetId="31">#REF!</definedName>
    <definedName name="Mar_95" localSheetId="41">#REF!</definedName>
    <definedName name="Mar_95" localSheetId="4">#REF!</definedName>
    <definedName name="Mar_95" localSheetId="46">#REF!</definedName>
    <definedName name="Mar_95" localSheetId="47">#REF!</definedName>
    <definedName name="Mar_95" localSheetId="48">#REF!</definedName>
    <definedName name="Mar_95" localSheetId="49">#REF!</definedName>
    <definedName name="Mar_95" localSheetId="50">#REF!</definedName>
    <definedName name="Mar_95" localSheetId="51">#REF!</definedName>
    <definedName name="Mar_95" localSheetId="53">#REF!</definedName>
    <definedName name="Mar_95" localSheetId="54">#REF!</definedName>
    <definedName name="Mar_95" localSheetId="56">#REF!</definedName>
    <definedName name="Mar_95" localSheetId="57">#REF!</definedName>
    <definedName name="Mar_95" localSheetId="58">#REF!</definedName>
    <definedName name="Mar_95" localSheetId="60">#REF!</definedName>
    <definedName name="Mar_95" localSheetId="61">#REF!</definedName>
    <definedName name="Mar_95" localSheetId="62">#REF!</definedName>
    <definedName name="Mar_95" localSheetId="63">#REF!</definedName>
    <definedName name="Mar_95" localSheetId="64">#REF!</definedName>
    <definedName name="Mar_95" localSheetId="66">#REF!</definedName>
    <definedName name="Mar_95" localSheetId="67">#REF!</definedName>
    <definedName name="Mar_95" localSheetId="68">#REF!</definedName>
    <definedName name="Mar_95" localSheetId="69">#REF!</definedName>
    <definedName name="Mar_95" localSheetId="71">#REF!</definedName>
    <definedName name="Mar_95" localSheetId="72">#REF!</definedName>
    <definedName name="Mar_95" localSheetId="73">#REF!</definedName>
    <definedName name="Mar_95">#REF!</definedName>
    <definedName name="Mar_96" localSheetId="1">#REF!</definedName>
    <definedName name="Mar_96" localSheetId="11">#REF!</definedName>
    <definedName name="Mar_96" localSheetId="12">#REF!</definedName>
    <definedName name="Mar_96" localSheetId="13">#REF!</definedName>
    <definedName name="Mar_96" localSheetId="23">#REF!</definedName>
    <definedName name="Mar_96" localSheetId="24">#REF!</definedName>
    <definedName name="Mar_96" localSheetId="26">#REF!</definedName>
    <definedName name="Mar_96" localSheetId="28">#REF!</definedName>
    <definedName name="Mar_96" localSheetId="29">#REF!</definedName>
    <definedName name="Mar_96" localSheetId="31">#REF!</definedName>
    <definedName name="Mar_96" localSheetId="41">#REF!</definedName>
    <definedName name="Mar_96" localSheetId="4">#REF!</definedName>
    <definedName name="Mar_96" localSheetId="46">#REF!</definedName>
    <definedName name="Mar_96" localSheetId="47">#REF!</definedName>
    <definedName name="Mar_96" localSheetId="48">#REF!</definedName>
    <definedName name="Mar_96" localSheetId="49">#REF!</definedName>
    <definedName name="Mar_96" localSheetId="50">#REF!</definedName>
    <definedName name="Mar_96" localSheetId="51">#REF!</definedName>
    <definedName name="Mar_96" localSheetId="53">#REF!</definedName>
    <definedName name="Mar_96" localSheetId="54">#REF!</definedName>
    <definedName name="Mar_96" localSheetId="56">#REF!</definedName>
    <definedName name="Mar_96" localSheetId="57">#REF!</definedName>
    <definedName name="Mar_96" localSheetId="58">#REF!</definedName>
    <definedName name="Mar_96" localSheetId="60">#REF!</definedName>
    <definedName name="Mar_96" localSheetId="61">#REF!</definedName>
    <definedName name="Mar_96" localSheetId="62">#REF!</definedName>
    <definedName name="Mar_96" localSheetId="63">#REF!</definedName>
    <definedName name="Mar_96" localSheetId="64">#REF!</definedName>
    <definedName name="Mar_96" localSheetId="66">#REF!</definedName>
    <definedName name="Mar_96" localSheetId="67">#REF!</definedName>
    <definedName name="Mar_96" localSheetId="68">#REF!</definedName>
    <definedName name="Mar_96" localSheetId="69">#REF!</definedName>
    <definedName name="Mar_96" localSheetId="71">#REF!</definedName>
    <definedName name="Mar_96" localSheetId="72">#REF!</definedName>
    <definedName name="Mar_96" localSheetId="73">#REF!</definedName>
    <definedName name="Mar_96">#REF!</definedName>
    <definedName name="Mar_97" localSheetId="1">#REF!</definedName>
    <definedName name="Mar_97" localSheetId="11">#REF!</definedName>
    <definedName name="Mar_97" localSheetId="12">#REF!</definedName>
    <definedName name="Mar_97" localSheetId="13">#REF!</definedName>
    <definedName name="Mar_97" localSheetId="23">#REF!</definedName>
    <definedName name="Mar_97" localSheetId="24">#REF!</definedName>
    <definedName name="Mar_97" localSheetId="26">#REF!</definedName>
    <definedName name="Mar_97" localSheetId="28">#REF!</definedName>
    <definedName name="Mar_97" localSheetId="29">#REF!</definedName>
    <definedName name="Mar_97" localSheetId="31">#REF!</definedName>
    <definedName name="Mar_97" localSheetId="41">#REF!</definedName>
    <definedName name="Mar_97" localSheetId="4">#REF!</definedName>
    <definedName name="Mar_97" localSheetId="46">#REF!</definedName>
    <definedName name="Mar_97" localSheetId="47">#REF!</definedName>
    <definedName name="Mar_97" localSheetId="48">#REF!</definedName>
    <definedName name="Mar_97" localSheetId="49">#REF!</definedName>
    <definedName name="Mar_97" localSheetId="50">#REF!</definedName>
    <definedName name="Mar_97" localSheetId="51">#REF!</definedName>
    <definedName name="Mar_97" localSheetId="53">#REF!</definedName>
    <definedName name="Mar_97" localSheetId="54">#REF!</definedName>
    <definedName name="Mar_97" localSheetId="56">#REF!</definedName>
    <definedName name="Mar_97" localSheetId="57">#REF!</definedName>
    <definedName name="Mar_97" localSheetId="58">#REF!</definedName>
    <definedName name="Mar_97" localSheetId="60">#REF!</definedName>
    <definedName name="Mar_97" localSheetId="61">#REF!</definedName>
    <definedName name="Mar_97" localSheetId="62">#REF!</definedName>
    <definedName name="Mar_97" localSheetId="63">#REF!</definedName>
    <definedName name="Mar_97" localSheetId="64">#REF!</definedName>
    <definedName name="Mar_97" localSheetId="66">#REF!</definedName>
    <definedName name="Mar_97" localSheetId="67">#REF!</definedName>
    <definedName name="Mar_97" localSheetId="68">#REF!</definedName>
    <definedName name="Mar_97" localSheetId="69">#REF!</definedName>
    <definedName name="Mar_97" localSheetId="71">#REF!</definedName>
    <definedName name="Mar_97" localSheetId="72">#REF!</definedName>
    <definedName name="Mar_97" localSheetId="73">#REF!</definedName>
    <definedName name="Mar_97">#REF!</definedName>
    <definedName name="Mar_98" localSheetId="1">#REF!</definedName>
    <definedName name="Mar_98" localSheetId="11">#REF!</definedName>
    <definedName name="Mar_98" localSheetId="12">#REF!</definedName>
    <definedName name="Mar_98" localSheetId="13">#REF!</definedName>
    <definedName name="Mar_98" localSheetId="23">#REF!</definedName>
    <definedName name="Mar_98" localSheetId="24">#REF!</definedName>
    <definedName name="Mar_98" localSheetId="26">#REF!</definedName>
    <definedName name="Mar_98" localSheetId="28">#REF!</definedName>
    <definedName name="Mar_98" localSheetId="29">#REF!</definedName>
    <definedName name="Mar_98" localSheetId="31">#REF!</definedName>
    <definedName name="Mar_98" localSheetId="41">#REF!</definedName>
    <definedName name="Mar_98" localSheetId="4">#REF!</definedName>
    <definedName name="Mar_98" localSheetId="46">#REF!</definedName>
    <definedName name="Mar_98" localSheetId="47">#REF!</definedName>
    <definedName name="Mar_98" localSheetId="48">#REF!</definedName>
    <definedName name="Mar_98" localSheetId="49">#REF!</definedName>
    <definedName name="Mar_98" localSheetId="50">#REF!</definedName>
    <definedName name="Mar_98" localSheetId="51">#REF!</definedName>
    <definedName name="Mar_98" localSheetId="53">#REF!</definedName>
    <definedName name="Mar_98" localSheetId="54">#REF!</definedName>
    <definedName name="Mar_98" localSheetId="56">#REF!</definedName>
    <definedName name="Mar_98" localSheetId="57">#REF!</definedName>
    <definedName name="Mar_98" localSheetId="58">#REF!</definedName>
    <definedName name="Mar_98" localSheetId="60">#REF!</definedName>
    <definedName name="Mar_98" localSheetId="61">#REF!</definedName>
    <definedName name="Mar_98" localSheetId="62">#REF!</definedName>
    <definedName name="Mar_98" localSheetId="63">#REF!</definedName>
    <definedName name="Mar_98" localSheetId="64">#REF!</definedName>
    <definedName name="Mar_98" localSheetId="66">#REF!</definedName>
    <definedName name="Mar_98" localSheetId="67">#REF!</definedName>
    <definedName name="Mar_98" localSheetId="68">#REF!</definedName>
    <definedName name="Mar_98" localSheetId="69">#REF!</definedName>
    <definedName name="Mar_98" localSheetId="71">#REF!</definedName>
    <definedName name="Mar_98" localSheetId="72">#REF!</definedName>
    <definedName name="Mar_98" localSheetId="73">#REF!</definedName>
    <definedName name="Mar_98">#REF!</definedName>
    <definedName name="Mar_99" localSheetId="1">#REF!</definedName>
    <definedName name="Mar_99" localSheetId="11">#REF!</definedName>
    <definedName name="Mar_99" localSheetId="12">#REF!</definedName>
    <definedName name="Mar_99" localSheetId="13">#REF!</definedName>
    <definedName name="Mar_99" localSheetId="23">#REF!</definedName>
    <definedName name="Mar_99" localSheetId="24">#REF!</definedName>
    <definedName name="Mar_99" localSheetId="26">#REF!</definedName>
    <definedName name="Mar_99" localSheetId="28">#REF!</definedName>
    <definedName name="Mar_99" localSheetId="29">#REF!</definedName>
    <definedName name="Mar_99" localSheetId="31">#REF!</definedName>
    <definedName name="Mar_99" localSheetId="41">#REF!</definedName>
    <definedName name="Mar_99" localSheetId="4">#REF!</definedName>
    <definedName name="Mar_99" localSheetId="46">#REF!</definedName>
    <definedName name="Mar_99" localSheetId="47">#REF!</definedName>
    <definedName name="Mar_99" localSheetId="48">#REF!</definedName>
    <definedName name="Mar_99" localSheetId="49">#REF!</definedName>
    <definedName name="Mar_99" localSheetId="50">#REF!</definedName>
    <definedName name="Mar_99" localSheetId="51">#REF!</definedName>
    <definedName name="Mar_99" localSheetId="53">#REF!</definedName>
    <definedName name="Mar_99" localSheetId="54">#REF!</definedName>
    <definedName name="Mar_99" localSheetId="56">#REF!</definedName>
    <definedName name="Mar_99" localSheetId="57">#REF!</definedName>
    <definedName name="Mar_99" localSheetId="58">#REF!</definedName>
    <definedName name="Mar_99" localSheetId="60">#REF!</definedName>
    <definedName name="Mar_99" localSheetId="61">#REF!</definedName>
    <definedName name="Mar_99" localSheetId="62">#REF!</definedName>
    <definedName name="Mar_99" localSheetId="63">#REF!</definedName>
    <definedName name="Mar_99" localSheetId="64">#REF!</definedName>
    <definedName name="Mar_99" localSheetId="66">#REF!</definedName>
    <definedName name="Mar_99" localSheetId="67">#REF!</definedName>
    <definedName name="Mar_99" localSheetId="68">#REF!</definedName>
    <definedName name="Mar_99" localSheetId="69">#REF!</definedName>
    <definedName name="Mar_99" localSheetId="71">#REF!</definedName>
    <definedName name="Mar_99" localSheetId="72">#REF!</definedName>
    <definedName name="Mar_99" localSheetId="73">#REF!</definedName>
    <definedName name="Mar_99">#REF!</definedName>
    <definedName name="Maturity_IDA" localSheetId="5">[166]NPV!$B$26</definedName>
    <definedName name="Maturity_IDA" localSheetId="6">[167]NPV!$B$26</definedName>
    <definedName name="Maturity_IDA">[168]NPV!$B$26</definedName>
    <definedName name="Maturity_IDA1" localSheetId="1">#REF!</definedName>
    <definedName name="Maturity_IDA1" localSheetId="10">#REF!</definedName>
    <definedName name="Maturity_IDA1" localSheetId="11">#REF!</definedName>
    <definedName name="Maturity_IDA1" localSheetId="12">#REF!</definedName>
    <definedName name="Maturity_IDA1" localSheetId="13">#REF!</definedName>
    <definedName name="Maturity_IDA1" localSheetId="15">#REF!</definedName>
    <definedName name="Maturity_IDA1" localSheetId="16">#REF!</definedName>
    <definedName name="Maturity_IDA1" localSheetId="2">#REF!</definedName>
    <definedName name="Maturity_IDA1" localSheetId="23">#REF!</definedName>
    <definedName name="Maturity_IDA1" localSheetId="24">#REF!</definedName>
    <definedName name="Maturity_IDA1" localSheetId="25">#REF!</definedName>
    <definedName name="Maturity_IDA1" localSheetId="26">#REF!</definedName>
    <definedName name="Maturity_IDA1" localSheetId="27">#REF!</definedName>
    <definedName name="Maturity_IDA1" localSheetId="28">#REF!</definedName>
    <definedName name="Maturity_IDA1" localSheetId="29">#REF!</definedName>
    <definedName name="Maturity_IDA1" localSheetId="3">#REF!</definedName>
    <definedName name="Maturity_IDA1" localSheetId="31">#REF!</definedName>
    <definedName name="Maturity_IDA1" localSheetId="32">#REF!</definedName>
    <definedName name="Maturity_IDA1" localSheetId="33">#REF!</definedName>
    <definedName name="Maturity_IDA1" localSheetId="34">#REF!</definedName>
    <definedName name="Maturity_IDA1" localSheetId="37">#REF!</definedName>
    <definedName name="Maturity_IDA1" localSheetId="41">#REF!</definedName>
    <definedName name="Maturity_IDA1" localSheetId="4">#REF!</definedName>
    <definedName name="Maturity_IDA1" localSheetId="45">#REF!</definedName>
    <definedName name="Maturity_IDA1" localSheetId="46">#REF!</definedName>
    <definedName name="Maturity_IDA1" localSheetId="47">#REF!</definedName>
    <definedName name="Maturity_IDA1" localSheetId="48">#REF!</definedName>
    <definedName name="Maturity_IDA1" localSheetId="49">#REF!</definedName>
    <definedName name="Maturity_IDA1" localSheetId="50">#REF!</definedName>
    <definedName name="Maturity_IDA1" localSheetId="5">#REF!</definedName>
    <definedName name="Maturity_IDA1" localSheetId="51">#REF!</definedName>
    <definedName name="Maturity_IDA1" localSheetId="52">#REF!</definedName>
    <definedName name="Maturity_IDA1" localSheetId="53">#REF!</definedName>
    <definedName name="Maturity_IDA1" localSheetId="54">#REF!</definedName>
    <definedName name="Maturity_IDA1" localSheetId="56">#REF!</definedName>
    <definedName name="Maturity_IDA1" localSheetId="57">#REF!</definedName>
    <definedName name="Maturity_IDA1" localSheetId="58">#REF!</definedName>
    <definedName name="Maturity_IDA1" localSheetId="59">#REF!</definedName>
    <definedName name="Maturity_IDA1" localSheetId="60">#REF!</definedName>
    <definedName name="Maturity_IDA1" localSheetId="61">#REF!</definedName>
    <definedName name="Maturity_IDA1" localSheetId="62">#REF!</definedName>
    <definedName name="Maturity_IDA1" localSheetId="63">#REF!</definedName>
    <definedName name="Maturity_IDA1" localSheetId="6">#REF!</definedName>
    <definedName name="Maturity_IDA1" localSheetId="64">#REF!</definedName>
    <definedName name="Maturity_IDA1" localSheetId="65">#REF!</definedName>
    <definedName name="Maturity_IDA1" localSheetId="66">#REF!</definedName>
    <definedName name="Maturity_IDA1" localSheetId="67">#REF!</definedName>
    <definedName name="Maturity_IDA1" localSheetId="68">#REF!</definedName>
    <definedName name="Maturity_IDA1" localSheetId="69">#REF!</definedName>
    <definedName name="Maturity_IDA1" localSheetId="71">#REF!</definedName>
    <definedName name="Maturity_IDA1" localSheetId="72">#REF!</definedName>
    <definedName name="Maturity_IDA1" localSheetId="73">#REF!</definedName>
    <definedName name="Maturity_IDA1" localSheetId="7">#REF!</definedName>
    <definedName name="Maturity_IDA1" localSheetId="74">#REF!</definedName>
    <definedName name="Maturity_IDA1" localSheetId="75">#REF!</definedName>
    <definedName name="Maturity_IDA1" localSheetId="76">#REF!</definedName>
    <definedName name="Maturity_IDA1" localSheetId="77">#REF!</definedName>
    <definedName name="Maturity_IDA1" localSheetId="78">#REF!</definedName>
    <definedName name="Maturity_IDA1" localSheetId="79">#REF!</definedName>
    <definedName name="Maturity_IDA1" localSheetId="8">#REF!</definedName>
    <definedName name="Maturity_IDA1" localSheetId="9">#REF!</definedName>
    <definedName name="Maturity_IDA1">#REF!</definedName>
    <definedName name="Maturity_NC" localSheetId="1">[168]NPV!#REF!</definedName>
    <definedName name="Maturity_NC" localSheetId="10">[168]NPV!#REF!</definedName>
    <definedName name="Maturity_NC" localSheetId="11">[168]NPV!#REF!</definedName>
    <definedName name="Maturity_NC" localSheetId="12">[168]NPV!#REF!</definedName>
    <definedName name="Maturity_NC" localSheetId="13">[168]NPV!#REF!</definedName>
    <definedName name="Maturity_NC" localSheetId="15">[168]NPV!#REF!</definedName>
    <definedName name="Maturity_NC" localSheetId="16">[168]NPV!#REF!</definedName>
    <definedName name="Maturity_NC" localSheetId="2">[168]NPV!#REF!</definedName>
    <definedName name="Maturity_NC" localSheetId="24">[168]NPV!#REF!</definedName>
    <definedName name="Maturity_NC" localSheetId="25">[168]NPV!#REF!</definedName>
    <definedName name="Maturity_NC" localSheetId="26">[168]NPV!#REF!</definedName>
    <definedName name="Maturity_NC" localSheetId="27">[168]NPV!#REF!</definedName>
    <definedName name="Maturity_NC" localSheetId="28">[168]NPV!#REF!</definedName>
    <definedName name="Maturity_NC" localSheetId="29">[168]NPV!#REF!</definedName>
    <definedName name="Maturity_NC" localSheetId="3">[168]NPV!#REF!</definedName>
    <definedName name="Maturity_NC" localSheetId="31">[168]NPV!#REF!</definedName>
    <definedName name="Maturity_NC" localSheetId="32">[168]NPV!#REF!</definedName>
    <definedName name="Maturity_NC" localSheetId="33">[168]NPV!#REF!</definedName>
    <definedName name="Maturity_NC" localSheetId="34">[168]NPV!#REF!</definedName>
    <definedName name="Maturity_NC" localSheetId="37">[168]NPV!#REF!</definedName>
    <definedName name="Maturity_NC" localSheetId="41">[168]NPV!#REF!</definedName>
    <definedName name="Maturity_NC" localSheetId="4">[168]NPV!#REF!</definedName>
    <definedName name="Maturity_NC" localSheetId="45">[168]NPV!#REF!</definedName>
    <definedName name="Maturity_NC" localSheetId="46">[168]NPV!#REF!</definedName>
    <definedName name="Maturity_NC" localSheetId="47">[168]NPV!#REF!</definedName>
    <definedName name="Maturity_NC" localSheetId="48">[168]NPV!#REF!</definedName>
    <definedName name="Maturity_NC" localSheetId="49">[168]NPV!#REF!</definedName>
    <definedName name="Maturity_NC" localSheetId="50">[168]NPV!#REF!</definedName>
    <definedName name="Maturity_NC" localSheetId="5">[166]NPV!#REF!</definedName>
    <definedName name="Maturity_NC" localSheetId="51">[168]NPV!#REF!</definedName>
    <definedName name="Maturity_NC" localSheetId="52">[168]NPV!#REF!</definedName>
    <definedName name="Maturity_NC" localSheetId="53">[168]NPV!#REF!</definedName>
    <definedName name="Maturity_NC" localSheetId="54">[168]NPV!#REF!</definedName>
    <definedName name="Maturity_NC" localSheetId="56">[168]NPV!#REF!</definedName>
    <definedName name="Maturity_NC" localSheetId="57">[168]NPV!#REF!</definedName>
    <definedName name="Maturity_NC" localSheetId="58">[168]NPV!#REF!</definedName>
    <definedName name="Maturity_NC" localSheetId="59">[168]NPV!#REF!</definedName>
    <definedName name="Maturity_NC" localSheetId="60">[168]NPV!#REF!</definedName>
    <definedName name="Maturity_NC" localSheetId="61">[168]NPV!#REF!</definedName>
    <definedName name="Maturity_NC" localSheetId="62">[168]NPV!#REF!</definedName>
    <definedName name="Maturity_NC" localSheetId="63">[168]NPV!#REF!</definedName>
    <definedName name="Maturity_NC" localSheetId="6">[167]NPV!#REF!</definedName>
    <definedName name="Maturity_NC" localSheetId="64">[168]NPV!#REF!</definedName>
    <definedName name="Maturity_NC" localSheetId="65">[168]NPV!#REF!</definedName>
    <definedName name="Maturity_NC" localSheetId="66">[168]NPV!#REF!</definedName>
    <definedName name="Maturity_NC" localSheetId="67">[168]NPV!#REF!</definedName>
    <definedName name="Maturity_NC" localSheetId="68">[168]NPV!#REF!</definedName>
    <definedName name="Maturity_NC" localSheetId="69">[168]NPV!#REF!</definedName>
    <definedName name="Maturity_NC" localSheetId="71">[168]NPV!#REF!</definedName>
    <definedName name="Maturity_NC" localSheetId="72">[168]NPV!#REF!</definedName>
    <definedName name="Maturity_NC" localSheetId="73">[168]NPV!#REF!</definedName>
    <definedName name="Maturity_NC" localSheetId="7">[168]NPV!#REF!</definedName>
    <definedName name="Maturity_NC" localSheetId="74">[168]NPV!#REF!</definedName>
    <definedName name="Maturity_NC" localSheetId="75">[168]NPV!#REF!</definedName>
    <definedName name="Maturity_NC" localSheetId="76">[168]NPV!#REF!</definedName>
    <definedName name="Maturity_NC" localSheetId="77">[168]NPV!#REF!</definedName>
    <definedName name="Maturity_NC" localSheetId="78">[168]NPV!#REF!</definedName>
    <definedName name="Maturity_NC" localSheetId="79">[168]NPV!#REF!</definedName>
    <definedName name="Maturity_NC" localSheetId="8">[168]NPV!#REF!</definedName>
    <definedName name="Maturity_NC" localSheetId="9">[168]NPV!#REF!</definedName>
    <definedName name="Maturity_NC">[168]NPV!#REF!</definedName>
    <definedName name="May_50" localSheetId="1">#REF!</definedName>
    <definedName name="May_50" localSheetId="10">#REF!</definedName>
    <definedName name="May_50" localSheetId="11">#REF!</definedName>
    <definedName name="May_50" localSheetId="12">#REF!</definedName>
    <definedName name="May_50" localSheetId="13">#REF!</definedName>
    <definedName name="May_50" localSheetId="15">#REF!</definedName>
    <definedName name="May_50" localSheetId="16">#REF!</definedName>
    <definedName name="May_50" localSheetId="2">#REF!</definedName>
    <definedName name="May_50" localSheetId="23">#REF!</definedName>
    <definedName name="May_50" localSheetId="24">#REF!</definedName>
    <definedName name="May_50" localSheetId="25">#REF!</definedName>
    <definedName name="May_50" localSheetId="26">#REF!</definedName>
    <definedName name="May_50" localSheetId="27">#REF!</definedName>
    <definedName name="May_50" localSheetId="28">#REF!</definedName>
    <definedName name="May_50" localSheetId="29">#REF!</definedName>
    <definedName name="May_50" localSheetId="3">#REF!</definedName>
    <definedName name="May_50" localSheetId="31">#REF!</definedName>
    <definedName name="May_50" localSheetId="32">#REF!</definedName>
    <definedName name="May_50" localSheetId="33">#REF!</definedName>
    <definedName name="May_50" localSheetId="34">#REF!</definedName>
    <definedName name="May_50" localSheetId="37">#REF!</definedName>
    <definedName name="May_50" localSheetId="41">#REF!</definedName>
    <definedName name="May_50" localSheetId="4">#REF!</definedName>
    <definedName name="May_50" localSheetId="45">#REF!</definedName>
    <definedName name="May_50" localSheetId="46">#REF!</definedName>
    <definedName name="May_50" localSheetId="47">#REF!</definedName>
    <definedName name="May_50" localSheetId="48">#REF!</definedName>
    <definedName name="May_50" localSheetId="49">#REF!</definedName>
    <definedName name="May_50" localSheetId="50">#REF!</definedName>
    <definedName name="May_50" localSheetId="5">#REF!</definedName>
    <definedName name="May_50" localSheetId="51">#REF!</definedName>
    <definedName name="May_50" localSheetId="52">#REF!</definedName>
    <definedName name="May_50" localSheetId="53">#REF!</definedName>
    <definedName name="May_50" localSheetId="54">#REF!</definedName>
    <definedName name="May_50" localSheetId="56">#REF!</definedName>
    <definedName name="May_50" localSheetId="57">#REF!</definedName>
    <definedName name="May_50" localSheetId="58">#REF!</definedName>
    <definedName name="May_50" localSheetId="59">#REF!</definedName>
    <definedName name="May_50" localSheetId="60">#REF!</definedName>
    <definedName name="May_50" localSheetId="61">#REF!</definedName>
    <definedName name="May_50" localSheetId="62">#REF!</definedName>
    <definedName name="May_50" localSheetId="63">#REF!</definedName>
    <definedName name="May_50" localSheetId="6">#REF!</definedName>
    <definedName name="May_50" localSheetId="64">#REF!</definedName>
    <definedName name="May_50" localSheetId="65">#REF!</definedName>
    <definedName name="May_50" localSheetId="66">#REF!</definedName>
    <definedName name="May_50" localSheetId="67">#REF!</definedName>
    <definedName name="May_50" localSheetId="68">#REF!</definedName>
    <definedName name="May_50" localSheetId="69">#REF!</definedName>
    <definedName name="May_50" localSheetId="71">#REF!</definedName>
    <definedName name="May_50" localSheetId="72">#REF!</definedName>
    <definedName name="May_50" localSheetId="73">#REF!</definedName>
    <definedName name="May_50" localSheetId="7">#REF!</definedName>
    <definedName name="May_50" localSheetId="74">#REF!</definedName>
    <definedName name="May_50" localSheetId="75">#REF!</definedName>
    <definedName name="May_50" localSheetId="76">#REF!</definedName>
    <definedName name="May_50" localSheetId="77">#REF!</definedName>
    <definedName name="May_50" localSheetId="78">#REF!</definedName>
    <definedName name="May_50" localSheetId="79">#REF!</definedName>
    <definedName name="May_50" localSheetId="8">#REF!</definedName>
    <definedName name="May_50" localSheetId="9">#REF!</definedName>
    <definedName name="May_50">#REF!</definedName>
    <definedName name="May_51" localSheetId="1">#REF!</definedName>
    <definedName name="May_51" localSheetId="10">#REF!</definedName>
    <definedName name="May_51" localSheetId="11">#REF!</definedName>
    <definedName name="May_51" localSheetId="12">#REF!</definedName>
    <definedName name="May_51" localSheetId="13">#REF!</definedName>
    <definedName name="May_51" localSheetId="15">#REF!</definedName>
    <definedName name="May_51" localSheetId="16">#REF!</definedName>
    <definedName name="May_51" localSheetId="2">#REF!</definedName>
    <definedName name="May_51" localSheetId="23">#REF!</definedName>
    <definedName name="May_51" localSheetId="24">#REF!</definedName>
    <definedName name="May_51" localSheetId="25">#REF!</definedName>
    <definedName name="May_51" localSheetId="26">#REF!</definedName>
    <definedName name="May_51" localSheetId="27">#REF!</definedName>
    <definedName name="May_51" localSheetId="28">#REF!</definedName>
    <definedName name="May_51" localSheetId="29">#REF!</definedName>
    <definedName name="May_51" localSheetId="3">#REF!</definedName>
    <definedName name="May_51" localSheetId="31">#REF!</definedName>
    <definedName name="May_51" localSheetId="32">#REF!</definedName>
    <definedName name="May_51" localSheetId="33">#REF!</definedName>
    <definedName name="May_51" localSheetId="34">#REF!</definedName>
    <definedName name="May_51" localSheetId="37">#REF!</definedName>
    <definedName name="May_51" localSheetId="41">#REF!</definedName>
    <definedName name="May_51" localSheetId="4">#REF!</definedName>
    <definedName name="May_51" localSheetId="45">#REF!</definedName>
    <definedName name="May_51" localSheetId="46">#REF!</definedName>
    <definedName name="May_51" localSheetId="47">#REF!</definedName>
    <definedName name="May_51" localSheetId="48">#REF!</definedName>
    <definedName name="May_51" localSheetId="49">#REF!</definedName>
    <definedName name="May_51" localSheetId="50">#REF!</definedName>
    <definedName name="May_51" localSheetId="5">#REF!</definedName>
    <definedName name="May_51" localSheetId="51">#REF!</definedName>
    <definedName name="May_51" localSheetId="52">#REF!</definedName>
    <definedName name="May_51" localSheetId="53">#REF!</definedName>
    <definedName name="May_51" localSheetId="54">#REF!</definedName>
    <definedName name="May_51" localSheetId="56">#REF!</definedName>
    <definedName name="May_51" localSheetId="57">#REF!</definedName>
    <definedName name="May_51" localSheetId="58">#REF!</definedName>
    <definedName name="May_51" localSheetId="59">#REF!</definedName>
    <definedName name="May_51" localSheetId="60">#REF!</definedName>
    <definedName name="May_51" localSheetId="61">#REF!</definedName>
    <definedName name="May_51" localSheetId="62">#REF!</definedName>
    <definedName name="May_51" localSheetId="63">#REF!</definedName>
    <definedName name="May_51" localSheetId="6">#REF!</definedName>
    <definedName name="May_51" localSheetId="64">#REF!</definedName>
    <definedName name="May_51" localSheetId="65">#REF!</definedName>
    <definedName name="May_51" localSheetId="66">#REF!</definedName>
    <definedName name="May_51" localSheetId="67">#REF!</definedName>
    <definedName name="May_51" localSheetId="68">#REF!</definedName>
    <definedName name="May_51" localSheetId="69">#REF!</definedName>
    <definedName name="May_51" localSheetId="71">#REF!</definedName>
    <definedName name="May_51" localSheetId="72">#REF!</definedName>
    <definedName name="May_51" localSheetId="73">#REF!</definedName>
    <definedName name="May_51" localSheetId="7">#REF!</definedName>
    <definedName name="May_51" localSheetId="74">#REF!</definedName>
    <definedName name="May_51" localSheetId="75">#REF!</definedName>
    <definedName name="May_51" localSheetId="76">#REF!</definedName>
    <definedName name="May_51" localSheetId="77">#REF!</definedName>
    <definedName name="May_51" localSheetId="78">#REF!</definedName>
    <definedName name="May_51" localSheetId="79">#REF!</definedName>
    <definedName name="May_51" localSheetId="8">#REF!</definedName>
    <definedName name="May_51" localSheetId="9">#REF!</definedName>
    <definedName name="May_51">#REF!</definedName>
    <definedName name="May_52" localSheetId="1">#REF!</definedName>
    <definedName name="May_52" localSheetId="10">#REF!</definedName>
    <definedName name="May_52" localSheetId="11">#REF!</definedName>
    <definedName name="May_52" localSheetId="12">#REF!</definedName>
    <definedName name="May_52" localSheetId="13">#REF!</definedName>
    <definedName name="May_52" localSheetId="15">#REF!</definedName>
    <definedName name="May_52" localSheetId="16">#REF!</definedName>
    <definedName name="May_52" localSheetId="2">#REF!</definedName>
    <definedName name="May_52" localSheetId="23">#REF!</definedName>
    <definedName name="May_52" localSheetId="24">#REF!</definedName>
    <definedName name="May_52" localSheetId="25">#REF!</definedName>
    <definedName name="May_52" localSheetId="26">#REF!</definedName>
    <definedName name="May_52" localSheetId="27">#REF!</definedName>
    <definedName name="May_52" localSheetId="28">#REF!</definedName>
    <definedName name="May_52" localSheetId="29">#REF!</definedName>
    <definedName name="May_52" localSheetId="3">#REF!</definedName>
    <definedName name="May_52" localSheetId="31">#REF!</definedName>
    <definedName name="May_52" localSheetId="32">#REF!</definedName>
    <definedName name="May_52" localSheetId="33">#REF!</definedName>
    <definedName name="May_52" localSheetId="34">#REF!</definedName>
    <definedName name="May_52" localSheetId="37">#REF!</definedName>
    <definedName name="May_52" localSheetId="41">#REF!</definedName>
    <definedName name="May_52" localSheetId="4">#REF!</definedName>
    <definedName name="May_52" localSheetId="45">#REF!</definedName>
    <definedName name="May_52" localSheetId="46">#REF!</definedName>
    <definedName name="May_52" localSheetId="47">#REF!</definedName>
    <definedName name="May_52" localSheetId="48">#REF!</definedName>
    <definedName name="May_52" localSheetId="49">#REF!</definedName>
    <definedName name="May_52" localSheetId="50">#REF!</definedName>
    <definedName name="May_52" localSheetId="5">#REF!</definedName>
    <definedName name="May_52" localSheetId="51">#REF!</definedName>
    <definedName name="May_52" localSheetId="52">#REF!</definedName>
    <definedName name="May_52" localSheetId="53">#REF!</definedName>
    <definedName name="May_52" localSheetId="54">#REF!</definedName>
    <definedName name="May_52" localSheetId="56">#REF!</definedName>
    <definedName name="May_52" localSheetId="57">#REF!</definedName>
    <definedName name="May_52" localSheetId="58">#REF!</definedName>
    <definedName name="May_52" localSheetId="59">#REF!</definedName>
    <definedName name="May_52" localSheetId="60">#REF!</definedName>
    <definedName name="May_52" localSheetId="61">#REF!</definedName>
    <definedName name="May_52" localSheetId="62">#REF!</definedName>
    <definedName name="May_52" localSheetId="63">#REF!</definedName>
    <definedName name="May_52" localSheetId="6">#REF!</definedName>
    <definedName name="May_52" localSheetId="64">#REF!</definedName>
    <definedName name="May_52" localSheetId="65">#REF!</definedName>
    <definedName name="May_52" localSheetId="66">#REF!</definedName>
    <definedName name="May_52" localSheetId="67">#REF!</definedName>
    <definedName name="May_52" localSheetId="68">#REF!</definedName>
    <definedName name="May_52" localSheetId="69">#REF!</definedName>
    <definedName name="May_52" localSheetId="71">#REF!</definedName>
    <definedName name="May_52" localSheetId="72">#REF!</definedName>
    <definedName name="May_52" localSheetId="73">#REF!</definedName>
    <definedName name="May_52" localSheetId="7">#REF!</definedName>
    <definedName name="May_52" localSheetId="74">#REF!</definedName>
    <definedName name="May_52" localSheetId="75">#REF!</definedName>
    <definedName name="May_52" localSheetId="76">#REF!</definedName>
    <definedName name="May_52" localSheetId="77">#REF!</definedName>
    <definedName name="May_52" localSheetId="78">#REF!</definedName>
    <definedName name="May_52" localSheetId="79">#REF!</definedName>
    <definedName name="May_52" localSheetId="8">#REF!</definedName>
    <definedName name="May_52" localSheetId="9">#REF!</definedName>
    <definedName name="May_52">#REF!</definedName>
    <definedName name="May_53" localSheetId="1">#REF!</definedName>
    <definedName name="May_53" localSheetId="11">#REF!</definedName>
    <definedName name="May_53" localSheetId="12">#REF!</definedName>
    <definedName name="May_53" localSheetId="13">#REF!</definedName>
    <definedName name="May_53" localSheetId="23">#REF!</definedName>
    <definedName name="May_53" localSheetId="24">#REF!</definedName>
    <definedName name="May_53" localSheetId="26">#REF!</definedName>
    <definedName name="May_53" localSheetId="28">#REF!</definedName>
    <definedName name="May_53" localSheetId="29">#REF!</definedName>
    <definedName name="May_53" localSheetId="31">#REF!</definedName>
    <definedName name="May_53" localSheetId="41">#REF!</definedName>
    <definedName name="May_53" localSheetId="4">#REF!</definedName>
    <definedName name="May_53" localSheetId="46">#REF!</definedName>
    <definedName name="May_53" localSheetId="47">#REF!</definedName>
    <definedName name="May_53" localSheetId="48">#REF!</definedName>
    <definedName name="May_53" localSheetId="49">#REF!</definedName>
    <definedName name="May_53" localSheetId="50">#REF!</definedName>
    <definedName name="May_53" localSheetId="51">#REF!</definedName>
    <definedName name="May_53" localSheetId="53">#REF!</definedName>
    <definedName name="May_53" localSheetId="54">#REF!</definedName>
    <definedName name="May_53" localSheetId="56">#REF!</definedName>
    <definedName name="May_53" localSheetId="57">#REF!</definedName>
    <definedName name="May_53" localSheetId="58">#REF!</definedName>
    <definedName name="May_53" localSheetId="60">#REF!</definedName>
    <definedName name="May_53" localSheetId="61">#REF!</definedName>
    <definedName name="May_53" localSheetId="62">#REF!</definedName>
    <definedName name="May_53" localSheetId="63">#REF!</definedName>
    <definedName name="May_53" localSheetId="64">#REF!</definedName>
    <definedName name="May_53" localSheetId="66">#REF!</definedName>
    <definedName name="May_53" localSheetId="67">#REF!</definedName>
    <definedName name="May_53" localSheetId="68">#REF!</definedName>
    <definedName name="May_53" localSheetId="69">#REF!</definedName>
    <definedName name="May_53" localSheetId="71">#REF!</definedName>
    <definedName name="May_53" localSheetId="72">#REF!</definedName>
    <definedName name="May_53" localSheetId="73">#REF!</definedName>
    <definedName name="May_53">#REF!</definedName>
    <definedName name="May_54" localSheetId="1">#REF!</definedName>
    <definedName name="May_54" localSheetId="11">#REF!</definedName>
    <definedName name="May_54" localSheetId="12">#REF!</definedName>
    <definedName name="May_54" localSheetId="13">#REF!</definedName>
    <definedName name="May_54" localSheetId="23">#REF!</definedName>
    <definedName name="May_54" localSheetId="24">#REF!</definedName>
    <definedName name="May_54" localSheetId="26">#REF!</definedName>
    <definedName name="May_54" localSheetId="28">#REF!</definedName>
    <definedName name="May_54" localSheetId="29">#REF!</definedName>
    <definedName name="May_54" localSheetId="31">#REF!</definedName>
    <definedName name="May_54" localSheetId="41">#REF!</definedName>
    <definedName name="May_54" localSheetId="4">#REF!</definedName>
    <definedName name="May_54" localSheetId="46">#REF!</definedName>
    <definedName name="May_54" localSheetId="47">#REF!</definedName>
    <definedName name="May_54" localSheetId="48">#REF!</definedName>
    <definedName name="May_54" localSheetId="49">#REF!</definedName>
    <definedName name="May_54" localSheetId="50">#REF!</definedName>
    <definedName name="May_54" localSheetId="51">#REF!</definedName>
    <definedName name="May_54" localSheetId="53">#REF!</definedName>
    <definedName name="May_54" localSheetId="54">#REF!</definedName>
    <definedName name="May_54" localSheetId="56">#REF!</definedName>
    <definedName name="May_54" localSheetId="57">#REF!</definedName>
    <definedName name="May_54" localSheetId="58">#REF!</definedName>
    <definedName name="May_54" localSheetId="60">#REF!</definedName>
    <definedName name="May_54" localSheetId="61">#REF!</definedName>
    <definedName name="May_54" localSheetId="62">#REF!</definedName>
    <definedName name="May_54" localSheetId="63">#REF!</definedName>
    <definedName name="May_54" localSheetId="64">#REF!</definedName>
    <definedName name="May_54" localSheetId="66">#REF!</definedName>
    <definedName name="May_54" localSheetId="67">#REF!</definedName>
    <definedName name="May_54" localSheetId="68">#REF!</definedName>
    <definedName name="May_54" localSheetId="69">#REF!</definedName>
    <definedName name="May_54" localSheetId="71">#REF!</definedName>
    <definedName name="May_54" localSheetId="72">#REF!</definedName>
    <definedName name="May_54" localSheetId="73">#REF!</definedName>
    <definedName name="May_54">#REF!</definedName>
    <definedName name="May_55" localSheetId="1">#REF!</definedName>
    <definedName name="May_55" localSheetId="11">#REF!</definedName>
    <definedName name="May_55" localSheetId="12">#REF!</definedName>
    <definedName name="May_55" localSheetId="13">#REF!</definedName>
    <definedName name="May_55" localSheetId="23">#REF!</definedName>
    <definedName name="May_55" localSheetId="24">#REF!</definedName>
    <definedName name="May_55" localSheetId="26">#REF!</definedName>
    <definedName name="May_55" localSheetId="28">#REF!</definedName>
    <definedName name="May_55" localSheetId="29">#REF!</definedName>
    <definedName name="May_55" localSheetId="31">#REF!</definedName>
    <definedName name="May_55" localSheetId="41">#REF!</definedName>
    <definedName name="May_55" localSheetId="4">#REF!</definedName>
    <definedName name="May_55" localSheetId="46">#REF!</definedName>
    <definedName name="May_55" localSheetId="47">#REF!</definedName>
    <definedName name="May_55" localSheetId="48">#REF!</definedName>
    <definedName name="May_55" localSheetId="49">#REF!</definedName>
    <definedName name="May_55" localSheetId="50">#REF!</definedName>
    <definedName name="May_55" localSheetId="51">#REF!</definedName>
    <definedName name="May_55" localSheetId="53">#REF!</definedName>
    <definedName name="May_55" localSheetId="54">#REF!</definedName>
    <definedName name="May_55" localSheetId="56">#REF!</definedName>
    <definedName name="May_55" localSheetId="57">#REF!</definedName>
    <definedName name="May_55" localSheetId="58">#REF!</definedName>
    <definedName name="May_55" localSheetId="60">#REF!</definedName>
    <definedName name="May_55" localSheetId="61">#REF!</definedName>
    <definedName name="May_55" localSheetId="62">#REF!</definedName>
    <definedName name="May_55" localSheetId="63">#REF!</definedName>
    <definedName name="May_55" localSheetId="64">#REF!</definedName>
    <definedName name="May_55" localSheetId="66">#REF!</definedName>
    <definedName name="May_55" localSheetId="67">#REF!</definedName>
    <definedName name="May_55" localSheetId="68">#REF!</definedName>
    <definedName name="May_55" localSheetId="69">#REF!</definedName>
    <definedName name="May_55" localSheetId="71">#REF!</definedName>
    <definedName name="May_55" localSheetId="72">#REF!</definedName>
    <definedName name="May_55" localSheetId="73">#REF!</definedName>
    <definedName name="May_55">#REF!</definedName>
    <definedName name="May_56" localSheetId="1">#REF!</definedName>
    <definedName name="May_56" localSheetId="11">#REF!</definedName>
    <definedName name="May_56" localSheetId="12">#REF!</definedName>
    <definedName name="May_56" localSheetId="13">#REF!</definedName>
    <definedName name="May_56" localSheetId="23">#REF!</definedName>
    <definedName name="May_56" localSheetId="24">#REF!</definedName>
    <definedName name="May_56" localSheetId="26">#REF!</definedName>
    <definedName name="May_56" localSheetId="28">#REF!</definedName>
    <definedName name="May_56" localSheetId="29">#REF!</definedName>
    <definedName name="May_56" localSheetId="31">#REF!</definedName>
    <definedName name="May_56" localSheetId="41">#REF!</definedName>
    <definedName name="May_56" localSheetId="4">#REF!</definedName>
    <definedName name="May_56" localSheetId="46">#REF!</definedName>
    <definedName name="May_56" localSheetId="47">#REF!</definedName>
    <definedName name="May_56" localSheetId="48">#REF!</definedName>
    <definedName name="May_56" localSheetId="49">#REF!</definedName>
    <definedName name="May_56" localSheetId="50">#REF!</definedName>
    <definedName name="May_56" localSheetId="51">#REF!</definedName>
    <definedName name="May_56" localSheetId="53">#REF!</definedName>
    <definedName name="May_56" localSheetId="54">#REF!</definedName>
    <definedName name="May_56" localSheetId="56">#REF!</definedName>
    <definedName name="May_56" localSheetId="57">#REF!</definedName>
    <definedName name="May_56" localSheetId="58">#REF!</definedName>
    <definedName name="May_56" localSheetId="60">#REF!</definedName>
    <definedName name="May_56" localSheetId="61">#REF!</definedName>
    <definedName name="May_56" localSheetId="62">#REF!</definedName>
    <definedName name="May_56" localSheetId="63">#REF!</definedName>
    <definedName name="May_56" localSheetId="64">#REF!</definedName>
    <definedName name="May_56" localSheetId="66">#REF!</definedName>
    <definedName name="May_56" localSheetId="67">#REF!</definedName>
    <definedName name="May_56" localSheetId="68">#REF!</definedName>
    <definedName name="May_56" localSheetId="69">#REF!</definedName>
    <definedName name="May_56" localSheetId="71">#REF!</definedName>
    <definedName name="May_56" localSheetId="72">#REF!</definedName>
    <definedName name="May_56" localSheetId="73">#REF!</definedName>
    <definedName name="May_56">#REF!</definedName>
    <definedName name="May_57" localSheetId="1">#REF!</definedName>
    <definedName name="May_57" localSheetId="11">#REF!</definedName>
    <definedName name="May_57" localSheetId="12">#REF!</definedName>
    <definedName name="May_57" localSheetId="13">#REF!</definedName>
    <definedName name="May_57" localSheetId="23">#REF!</definedName>
    <definedName name="May_57" localSheetId="24">#REF!</definedName>
    <definedName name="May_57" localSheetId="26">#REF!</definedName>
    <definedName name="May_57" localSheetId="28">#REF!</definedName>
    <definedName name="May_57" localSheetId="29">#REF!</definedName>
    <definedName name="May_57" localSheetId="31">#REF!</definedName>
    <definedName name="May_57" localSheetId="41">#REF!</definedName>
    <definedName name="May_57" localSheetId="4">#REF!</definedName>
    <definedName name="May_57" localSheetId="46">#REF!</definedName>
    <definedName name="May_57" localSheetId="47">#REF!</definedName>
    <definedName name="May_57" localSheetId="48">#REF!</definedName>
    <definedName name="May_57" localSheetId="49">#REF!</definedName>
    <definedName name="May_57" localSheetId="50">#REF!</definedName>
    <definedName name="May_57" localSheetId="51">#REF!</definedName>
    <definedName name="May_57" localSheetId="53">#REF!</definedName>
    <definedName name="May_57" localSheetId="54">#REF!</definedName>
    <definedName name="May_57" localSheetId="56">#REF!</definedName>
    <definedName name="May_57" localSheetId="57">#REF!</definedName>
    <definedName name="May_57" localSheetId="58">#REF!</definedName>
    <definedName name="May_57" localSheetId="60">#REF!</definedName>
    <definedName name="May_57" localSheetId="61">#REF!</definedName>
    <definedName name="May_57" localSheetId="62">#REF!</definedName>
    <definedName name="May_57" localSheetId="63">#REF!</definedName>
    <definedName name="May_57" localSheetId="64">#REF!</definedName>
    <definedName name="May_57" localSheetId="66">#REF!</definedName>
    <definedName name="May_57" localSheetId="67">#REF!</definedName>
    <definedName name="May_57" localSheetId="68">#REF!</definedName>
    <definedName name="May_57" localSheetId="69">#REF!</definedName>
    <definedName name="May_57" localSheetId="71">#REF!</definedName>
    <definedName name="May_57" localSheetId="72">#REF!</definedName>
    <definedName name="May_57" localSheetId="73">#REF!</definedName>
    <definedName name="May_57">#REF!</definedName>
    <definedName name="May_58" localSheetId="1">#REF!</definedName>
    <definedName name="May_58" localSheetId="11">#REF!</definedName>
    <definedName name="May_58" localSheetId="12">#REF!</definedName>
    <definedName name="May_58" localSheetId="13">#REF!</definedName>
    <definedName name="May_58" localSheetId="23">#REF!</definedName>
    <definedName name="May_58" localSheetId="24">#REF!</definedName>
    <definedName name="May_58" localSheetId="26">#REF!</definedName>
    <definedName name="May_58" localSheetId="28">#REF!</definedName>
    <definedName name="May_58" localSheetId="29">#REF!</definedName>
    <definedName name="May_58" localSheetId="31">#REF!</definedName>
    <definedName name="May_58" localSheetId="41">#REF!</definedName>
    <definedName name="May_58" localSheetId="4">#REF!</definedName>
    <definedName name="May_58" localSheetId="46">#REF!</definedName>
    <definedName name="May_58" localSheetId="47">#REF!</definedName>
    <definedName name="May_58" localSheetId="48">#REF!</definedName>
    <definedName name="May_58" localSheetId="49">#REF!</definedName>
    <definedName name="May_58" localSheetId="50">#REF!</definedName>
    <definedName name="May_58" localSheetId="51">#REF!</definedName>
    <definedName name="May_58" localSheetId="53">#REF!</definedName>
    <definedName name="May_58" localSheetId="54">#REF!</definedName>
    <definedName name="May_58" localSheetId="56">#REF!</definedName>
    <definedName name="May_58" localSheetId="57">#REF!</definedName>
    <definedName name="May_58" localSheetId="58">#REF!</definedName>
    <definedName name="May_58" localSheetId="60">#REF!</definedName>
    <definedName name="May_58" localSheetId="61">#REF!</definedName>
    <definedName name="May_58" localSheetId="62">#REF!</definedName>
    <definedName name="May_58" localSheetId="63">#REF!</definedName>
    <definedName name="May_58" localSheetId="64">#REF!</definedName>
    <definedName name="May_58" localSheetId="66">#REF!</definedName>
    <definedName name="May_58" localSheetId="67">#REF!</definedName>
    <definedName name="May_58" localSheetId="68">#REF!</definedName>
    <definedName name="May_58" localSheetId="69">#REF!</definedName>
    <definedName name="May_58" localSheetId="71">#REF!</definedName>
    <definedName name="May_58" localSheetId="72">#REF!</definedName>
    <definedName name="May_58" localSheetId="73">#REF!</definedName>
    <definedName name="May_58">#REF!</definedName>
    <definedName name="May_59" localSheetId="1">#REF!</definedName>
    <definedName name="May_59" localSheetId="11">#REF!</definedName>
    <definedName name="May_59" localSheetId="12">#REF!</definedName>
    <definedName name="May_59" localSheetId="13">#REF!</definedName>
    <definedName name="May_59" localSheetId="23">#REF!</definedName>
    <definedName name="May_59" localSheetId="24">#REF!</definedName>
    <definedName name="May_59" localSheetId="26">#REF!</definedName>
    <definedName name="May_59" localSheetId="28">#REF!</definedName>
    <definedName name="May_59" localSheetId="29">#REF!</definedName>
    <definedName name="May_59" localSheetId="31">#REF!</definedName>
    <definedName name="May_59" localSheetId="41">#REF!</definedName>
    <definedName name="May_59" localSheetId="4">#REF!</definedName>
    <definedName name="May_59" localSheetId="46">#REF!</definedName>
    <definedName name="May_59" localSheetId="47">#REF!</definedName>
    <definedName name="May_59" localSheetId="48">#REF!</definedName>
    <definedName name="May_59" localSheetId="49">#REF!</definedName>
    <definedName name="May_59" localSheetId="50">#REF!</definedName>
    <definedName name="May_59" localSheetId="51">#REF!</definedName>
    <definedName name="May_59" localSheetId="53">#REF!</definedName>
    <definedName name="May_59" localSheetId="54">#REF!</definedName>
    <definedName name="May_59" localSheetId="56">#REF!</definedName>
    <definedName name="May_59" localSheetId="57">#REF!</definedName>
    <definedName name="May_59" localSheetId="58">#REF!</definedName>
    <definedName name="May_59" localSheetId="60">#REF!</definedName>
    <definedName name="May_59" localSheetId="61">#REF!</definedName>
    <definedName name="May_59" localSheetId="62">#REF!</definedName>
    <definedName name="May_59" localSheetId="63">#REF!</definedName>
    <definedName name="May_59" localSheetId="64">#REF!</definedName>
    <definedName name="May_59" localSheetId="66">#REF!</definedName>
    <definedName name="May_59" localSheetId="67">#REF!</definedName>
    <definedName name="May_59" localSheetId="68">#REF!</definedName>
    <definedName name="May_59" localSheetId="69">#REF!</definedName>
    <definedName name="May_59" localSheetId="71">#REF!</definedName>
    <definedName name="May_59" localSheetId="72">#REF!</definedName>
    <definedName name="May_59" localSheetId="73">#REF!</definedName>
    <definedName name="May_59">#REF!</definedName>
    <definedName name="May_60" localSheetId="1">#REF!</definedName>
    <definedName name="May_60" localSheetId="11">#REF!</definedName>
    <definedName name="May_60" localSheetId="12">#REF!</definedName>
    <definedName name="May_60" localSheetId="13">#REF!</definedName>
    <definedName name="May_60" localSheetId="23">#REF!</definedName>
    <definedName name="May_60" localSheetId="24">#REF!</definedName>
    <definedName name="May_60" localSheetId="26">#REF!</definedName>
    <definedName name="May_60" localSheetId="28">#REF!</definedName>
    <definedName name="May_60" localSheetId="29">#REF!</definedName>
    <definedName name="May_60" localSheetId="31">#REF!</definedName>
    <definedName name="May_60" localSheetId="41">#REF!</definedName>
    <definedName name="May_60" localSheetId="4">#REF!</definedName>
    <definedName name="May_60" localSheetId="46">#REF!</definedName>
    <definedName name="May_60" localSheetId="47">#REF!</definedName>
    <definedName name="May_60" localSheetId="48">#REF!</definedName>
    <definedName name="May_60" localSheetId="49">#REF!</definedName>
    <definedName name="May_60" localSheetId="50">#REF!</definedName>
    <definedName name="May_60" localSheetId="51">#REF!</definedName>
    <definedName name="May_60" localSheetId="53">#REF!</definedName>
    <definedName name="May_60" localSheetId="54">#REF!</definedName>
    <definedName name="May_60" localSheetId="56">#REF!</definedName>
    <definedName name="May_60" localSheetId="57">#REF!</definedName>
    <definedName name="May_60" localSheetId="58">#REF!</definedName>
    <definedName name="May_60" localSheetId="60">#REF!</definedName>
    <definedName name="May_60" localSheetId="61">#REF!</definedName>
    <definedName name="May_60" localSheetId="62">#REF!</definedName>
    <definedName name="May_60" localSheetId="63">#REF!</definedName>
    <definedName name="May_60" localSheetId="64">#REF!</definedName>
    <definedName name="May_60" localSheetId="66">#REF!</definedName>
    <definedName name="May_60" localSheetId="67">#REF!</definedName>
    <definedName name="May_60" localSheetId="68">#REF!</definedName>
    <definedName name="May_60" localSheetId="69">#REF!</definedName>
    <definedName name="May_60" localSheetId="71">#REF!</definedName>
    <definedName name="May_60" localSheetId="72">#REF!</definedName>
    <definedName name="May_60" localSheetId="73">#REF!</definedName>
    <definedName name="May_60">#REF!</definedName>
    <definedName name="May_61" localSheetId="1">#REF!</definedName>
    <definedName name="May_61" localSheetId="11">#REF!</definedName>
    <definedName name="May_61" localSheetId="12">#REF!</definedName>
    <definedName name="May_61" localSheetId="13">#REF!</definedName>
    <definedName name="May_61" localSheetId="23">#REF!</definedName>
    <definedName name="May_61" localSheetId="24">#REF!</definedName>
    <definedName name="May_61" localSheetId="26">#REF!</definedName>
    <definedName name="May_61" localSheetId="28">#REF!</definedName>
    <definedName name="May_61" localSheetId="29">#REF!</definedName>
    <definedName name="May_61" localSheetId="31">#REF!</definedName>
    <definedName name="May_61" localSheetId="41">#REF!</definedName>
    <definedName name="May_61" localSheetId="4">#REF!</definedName>
    <definedName name="May_61" localSheetId="46">#REF!</definedName>
    <definedName name="May_61" localSheetId="47">#REF!</definedName>
    <definedName name="May_61" localSheetId="48">#REF!</definedName>
    <definedName name="May_61" localSheetId="49">#REF!</definedName>
    <definedName name="May_61" localSheetId="50">#REF!</definedName>
    <definedName name="May_61" localSheetId="51">#REF!</definedName>
    <definedName name="May_61" localSheetId="53">#REF!</definedName>
    <definedName name="May_61" localSheetId="54">#REF!</definedName>
    <definedName name="May_61" localSheetId="56">#REF!</definedName>
    <definedName name="May_61" localSheetId="57">#REF!</definedName>
    <definedName name="May_61" localSheetId="58">#REF!</definedName>
    <definedName name="May_61" localSheetId="60">#REF!</definedName>
    <definedName name="May_61" localSheetId="61">#REF!</definedName>
    <definedName name="May_61" localSheetId="62">#REF!</definedName>
    <definedName name="May_61" localSheetId="63">#REF!</definedName>
    <definedName name="May_61" localSheetId="64">#REF!</definedName>
    <definedName name="May_61" localSheetId="66">#REF!</definedName>
    <definedName name="May_61" localSheetId="67">#REF!</definedName>
    <definedName name="May_61" localSheetId="68">#REF!</definedName>
    <definedName name="May_61" localSheetId="69">#REF!</definedName>
    <definedName name="May_61" localSheetId="71">#REF!</definedName>
    <definedName name="May_61" localSheetId="72">#REF!</definedName>
    <definedName name="May_61" localSheetId="73">#REF!</definedName>
    <definedName name="May_61">#REF!</definedName>
    <definedName name="May_62" localSheetId="1">#REF!</definedName>
    <definedName name="May_62" localSheetId="11">#REF!</definedName>
    <definedName name="May_62" localSheetId="12">#REF!</definedName>
    <definedName name="May_62" localSheetId="13">#REF!</definedName>
    <definedName name="May_62" localSheetId="23">#REF!</definedName>
    <definedName name="May_62" localSheetId="24">#REF!</definedName>
    <definedName name="May_62" localSheetId="26">#REF!</definedName>
    <definedName name="May_62" localSheetId="28">#REF!</definedName>
    <definedName name="May_62" localSheetId="29">#REF!</definedName>
    <definedName name="May_62" localSheetId="31">#REF!</definedName>
    <definedName name="May_62" localSheetId="41">#REF!</definedName>
    <definedName name="May_62" localSheetId="4">#REF!</definedName>
    <definedName name="May_62" localSheetId="46">#REF!</definedName>
    <definedName name="May_62" localSheetId="47">#REF!</definedName>
    <definedName name="May_62" localSheetId="48">#REF!</definedName>
    <definedName name="May_62" localSheetId="49">#REF!</definedName>
    <definedName name="May_62" localSheetId="50">#REF!</definedName>
    <definedName name="May_62" localSheetId="51">#REF!</definedName>
    <definedName name="May_62" localSheetId="53">#REF!</definedName>
    <definedName name="May_62" localSheetId="54">#REF!</definedName>
    <definedName name="May_62" localSheetId="56">#REF!</definedName>
    <definedName name="May_62" localSheetId="57">#REF!</definedName>
    <definedName name="May_62" localSheetId="58">#REF!</definedName>
    <definedName name="May_62" localSheetId="60">#REF!</definedName>
    <definedName name="May_62" localSheetId="61">#REF!</definedName>
    <definedName name="May_62" localSheetId="62">#REF!</definedName>
    <definedName name="May_62" localSheetId="63">#REF!</definedName>
    <definedName name="May_62" localSheetId="64">#REF!</definedName>
    <definedName name="May_62" localSheetId="66">#REF!</definedName>
    <definedName name="May_62" localSheetId="67">#REF!</definedName>
    <definedName name="May_62" localSheetId="68">#REF!</definedName>
    <definedName name="May_62" localSheetId="69">#REF!</definedName>
    <definedName name="May_62" localSheetId="71">#REF!</definedName>
    <definedName name="May_62" localSheetId="72">#REF!</definedName>
    <definedName name="May_62" localSheetId="73">#REF!</definedName>
    <definedName name="May_62">#REF!</definedName>
    <definedName name="May_63" localSheetId="1">#REF!</definedName>
    <definedName name="May_63" localSheetId="11">#REF!</definedName>
    <definedName name="May_63" localSheetId="12">#REF!</definedName>
    <definedName name="May_63" localSheetId="13">#REF!</definedName>
    <definedName name="May_63" localSheetId="23">#REF!</definedName>
    <definedName name="May_63" localSheetId="24">#REF!</definedName>
    <definedName name="May_63" localSheetId="26">#REF!</definedName>
    <definedName name="May_63" localSheetId="28">#REF!</definedName>
    <definedName name="May_63" localSheetId="29">#REF!</definedName>
    <definedName name="May_63" localSheetId="31">#REF!</definedName>
    <definedName name="May_63" localSheetId="41">#REF!</definedName>
    <definedName name="May_63" localSheetId="4">#REF!</definedName>
    <definedName name="May_63" localSheetId="46">#REF!</definedName>
    <definedName name="May_63" localSheetId="47">#REF!</definedName>
    <definedName name="May_63" localSheetId="48">#REF!</definedName>
    <definedName name="May_63" localSheetId="49">#REF!</definedName>
    <definedName name="May_63" localSheetId="50">#REF!</definedName>
    <definedName name="May_63" localSheetId="51">#REF!</definedName>
    <definedName name="May_63" localSheetId="53">#REF!</definedName>
    <definedName name="May_63" localSheetId="54">#REF!</definedName>
    <definedName name="May_63" localSheetId="56">#REF!</definedName>
    <definedName name="May_63" localSheetId="57">#REF!</definedName>
    <definedName name="May_63" localSheetId="58">#REF!</definedName>
    <definedName name="May_63" localSheetId="60">#REF!</definedName>
    <definedName name="May_63" localSheetId="61">#REF!</definedName>
    <definedName name="May_63" localSheetId="62">#REF!</definedName>
    <definedName name="May_63" localSheetId="63">#REF!</definedName>
    <definedName name="May_63" localSheetId="64">#REF!</definedName>
    <definedName name="May_63" localSheetId="66">#REF!</definedName>
    <definedName name="May_63" localSheetId="67">#REF!</definedName>
    <definedName name="May_63" localSheetId="68">#REF!</definedName>
    <definedName name="May_63" localSheetId="69">#REF!</definedName>
    <definedName name="May_63" localSheetId="71">#REF!</definedName>
    <definedName name="May_63" localSheetId="72">#REF!</definedName>
    <definedName name="May_63" localSheetId="73">#REF!</definedName>
    <definedName name="May_63">#REF!</definedName>
    <definedName name="May_64" localSheetId="1">#REF!</definedName>
    <definedName name="May_64" localSheetId="11">#REF!</definedName>
    <definedName name="May_64" localSheetId="12">#REF!</definedName>
    <definedName name="May_64" localSheetId="13">#REF!</definedName>
    <definedName name="May_64" localSheetId="23">#REF!</definedName>
    <definedName name="May_64" localSheetId="24">#REF!</definedName>
    <definedName name="May_64" localSheetId="26">#REF!</definedName>
    <definedName name="May_64" localSheetId="28">#REF!</definedName>
    <definedName name="May_64" localSheetId="29">#REF!</definedName>
    <definedName name="May_64" localSheetId="31">#REF!</definedName>
    <definedName name="May_64" localSheetId="41">#REF!</definedName>
    <definedName name="May_64" localSheetId="4">#REF!</definedName>
    <definedName name="May_64" localSheetId="46">#REF!</definedName>
    <definedName name="May_64" localSheetId="47">#REF!</definedName>
    <definedName name="May_64" localSheetId="48">#REF!</definedName>
    <definedName name="May_64" localSheetId="49">#REF!</definedName>
    <definedName name="May_64" localSheetId="50">#REF!</definedName>
    <definedName name="May_64" localSheetId="51">#REF!</definedName>
    <definedName name="May_64" localSheetId="53">#REF!</definedName>
    <definedName name="May_64" localSheetId="54">#REF!</definedName>
    <definedName name="May_64" localSheetId="56">#REF!</definedName>
    <definedName name="May_64" localSheetId="57">#REF!</definedName>
    <definedName name="May_64" localSheetId="58">#REF!</definedName>
    <definedName name="May_64" localSheetId="60">#REF!</definedName>
    <definedName name="May_64" localSheetId="61">#REF!</definedName>
    <definedName name="May_64" localSheetId="62">#REF!</definedName>
    <definedName name="May_64" localSheetId="63">#REF!</definedName>
    <definedName name="May_64" localSheetId="64">#REF!</definedName>
    <definedName name="May_64" localSheetId="66">#REF!</definedName>
    <definedName name="May_64" localSheetId="67">#REF!</definedName>
    <definedName name="May_64" localSheetId="68">#REF!</definedName>
    <definedName name="May_64" localSheetId="69">#REF!</definedName>
    <definedName name="May_64" localSheetId="71">#REF!</definedName>
    <definedName name="May_64" localSheetId="72">#REF!</definedName>
    <definedName name="May_64" localSheetId="73">#REF!</definedName>
    <definedName name="May_64">#REF!</definedName>
    <definedName name="May_65" localSheetId="1">#REF!</definedName>
    <definedName name="May_65" localSheetId="11">#REF!</definedName>
    <definedName name="May_65" localSheetId="12">#REF!</definedName>
    <definedName name="May_65" localSheetId="13">#REF!</definedName>
    <definedName name="May_65" localSheetId="23">#REF!</definedName>
    <definedName name="May_65" localSheetId="24">#REF!</definedName>
    <definedName name="May_65" localSheetId="26">#REF!</definedName>
    <definedName name="May_65" localSheetId="28">#REF!</definedName>
    <definedName name="May_65" localSheetId="29">#REF!</definedName>
    <definedName name="May_65" localSheetId="31">#REF!</definedName>
    <definedName name="May_65" localSheetId="41">#REF!</definedName>
    <definedName name="May_65" localSheetId="4">#REF!</definedName>
    <definedName name="May_65" localSheetId="46">#REF!</definedName>
    <definedName name="May_65" localSheetId="47">#REF!</definedName>
    <definedName name="May_65" localSheetId="48">#REF!</definedName>
    <definedName name="May_65" localSheetId="49">#REF!</definedName>
    <definedName name="May_65" localSheetId="50">#REF!</definedName>
    <definedName name="May_65" localSheetId="51">#REF!</definedName>
    <definedName name="May_65" localSheetId="53">#REF!</definedName>
    <definedName name="May_65" localSheetId="54">#REF!</definedName>
    <definedName name="May_65" localSheetId="56">#REF!</definedName>
    <definedName name="May_65" localSheetId="57">#REF!</definedName>
    <definedName name="May_65" localSheetId="58">#REF!</definedName>
    <definedName name="May_65" localSheetId="60">#REF!</definedName>
    <definedName name="May_65" localSheetId="61">#REF!</definedName>
    <definedName name="May_65" localSheetId="62">#REF!</definedName>
    <definedName name="May_65" localSheetId="63">#REF!</definedName>
    <definedName name="May_65" localSheetId="64">#REF!</definedName>
    <definedName name="May_65" localSheetId="66">#REF!</definedName>
    <definedName name="May_65" localSheetId="67">#REF!</definedName>
    <definedName name="May_65" localSheetId="68">#REF!</definedName>
    <definedName name="May_65" localSheetId="69">#REF!</definedName>
    <definedName name="May_65" localSheetId="71">#REF!</definedName>
    <definedName name="May_65" localSheetId="72">#REF!</definedName>
    <definedName name="May_65" localSheetId="73">#REF!</definedName>
    <definedName name="May_65">#REF!</definedName>
    <definedName name="May_66" localSheetId="1">#REF!</definedName>
    <definedName name="May_66" localSheetId="11">#REF!</definedName>
    <definedName name="May_66" localSheetId="12">#REF!</definedName>
    <definedName name="May_66" localSheetId="13">#REF!</definedName>
    <definedName name="May_66" localSheetId="23">#REF!</definedName>
    <definedName name="May_66" localSheetId="24">#REF!</definedName>
    <definedName name="May_66" localSheetId="26">#REF!</definedName>
    <definedName name="May_66" localSheetId="28">#REF!</definedName>
    <definedName name="May_66" localSheetId="29">#REF!</definedName>
    <definedName name="May_66" localSheetId="31">#REF!</definedName>
    <definedName name="May_66" localSheetId="41">#REF!</definedName>
    <definedName name="May_66" localSheetId="4">#REF!</definedName>
    <definedName name="May_66" localSheetId="46">#REF!</definedName>
    <definedName name="May_66" localSheetId="47">#REF!</definedName>
    <definedName name="May_66" localSheetId="48">#REF!</definedName>
    <definedName name="May_66" localSheetId="49">#REF!</definedName>
    <definedName name="May_66" localSheetId="50">#REF!</definedName>
    <definedName name="May_66" localSheetId="51">#REF!</definedName>
    <definedName name="May_66" localSheetId="53">#REF!</definedName>
    <definedName name="May_66" localSheetId="54">#REF!</definedName>
    <definedName name="May_66" localSheetId="56">#REF!</definedName>
    <definedName name="May_66" localSheetId="57">#REF!</definedName>
    <definedName name="May_66" localSheetId="58">#REF!</definedName>
    <definedName name="May_66" localSheetId="60">#REF!</definedName>
    <definedName name="May_66" localSheetId="61">#REF!</definedName>
    <definedName name="May_66" localSheetId="62">#REF!</definedName>
    <definedName name="May_66" localSheetId="63">#REF!</definedName>
    <definedName name="May_66" localSheetId="64">#REF!</definedName>
    <definedName name="May_66" localSheetId="66">#REF!</definedName>
    <definedName name="May_66" localSheetId="67">#REF!</definedName>
    <definedName name="May_66" localSheetId="68">#REF!</definedName>
    <definedName name="May_66" localSheetId="69">#REF!</definedName>
    <definedName name="May_66" localSheetId="71">#REF!</definedName>
    <definedName name="May_66" localSheetId="72">#REF!</definedName>
    <definedName name="May_66" localSheetId="73">#REF!</definedName>
    <definedName name="May_66">#REF!</definedName>
    <definedName name="May_67" localSheetId="1">#REF!</definedName>
    <definedName name="May_67" localSheetId="11">#REF!</definedName>
    <definedName name="May_67" localSheetId="12">#REF!</definedName>
    <definedName name="May_67" localSheetId="13">#REF!</definedName>
    <definedName name="May_67" localSheetId="23">#REF!</definedName>
    <definedName name="May_67" localSheetId="24">#REF!</definedName>
    <definedName name="May_67" localSheetId="26">#REF!</definedName>
    <definedName name="May_67" localSheetId="28">#REF!</definedName>
    <definedName name="May_67" localSheetId="29">#REF!</definedName>
    <definedName name="May_67" localSheetId="31">#REF!</definedName>
    <definedName name="May_67" localSheetId="41">#REF!</definedName>
    <definedName name="May_67" localSheetId="4">#REF!</definedName>
    <definedName name="May_67" localSheetId="46">#REF!</definedName>
    <definedName name="May_67" localSheetId="47">#REF!</definedName>
    <definedName name="May_67" localSheetId="48">#REF!</definedName>
    <definedName name="May_67" localSheetId="49">#REF!</definedName>
    <definedName name="May_67" localSheetId="50">#REF!</definedName>
    <definedName name="May_67" localSheetId="51">#REF!</definedName>
    <definedName name="May_67" localSheetId="53">#REF!</definedName>
    <definedName name="May_67" localSheetId="54">#REF!</definedName>
    <definedName name="May_67" localSheetId="56">#REF!</definedName>
    <definedName name="May_67" localSheetId="57">#REF!</definedName>
    <definedName name="May_67" localSheetId="58">#REF!</definedName>
    <definedName name="May_67" localSheetId="60">#REF!</definedName>
    <definedName name="May_67" localSheetId="61">#REF!</definedName>
    <definedName name="May_67" localSheetId="62">#REF!</definedName>
    <definedName name="May_67" localSheetId="63">#REF!</definedName>
    <definedName name="May_67" localSheetId="64">#REF!</definedName>
    <definedName name="May_67" localSheetId="66">#REF!</definedName>
    <definedName name="May_67" localSheetId="67">#REF!</definedName>
    <definedName name="May_67" localSheetId="68">#REF!</definedName>
    <definedName name="May_67" localSheetId="69">#REF!</definedName>
    <definedName name="May_67" localSheetId="71">#REF!</definedName>
    <definedName name="May_67" localSheetId="72">#REF!</definedName>
    <definedName name="May_67" localSheetId="73">#REF!</definedName>
    <definedName name="May_67">#REF!</definedName>
    <definedName name="May_68" localSheetId="1">#REF!</definedName>
    <definedName name="May_68" localSheetId="11">#REF!</definedName>
    <definedName name="May_68" localSheetId="12">#REF!</definedName>
    <definedName name="May_68" localSheetId="13">#REF!</definedName>
    <definedName name="May_68" localSheetId="23">#REF!</definedName>
    <definedName name="May_68" localSheetId="24">#REF!</definedName>
    <definedName name="May_68" localSheetId="26">#REF!</definedName>
    <definedName name="May_68" localSheetId="28">#REF!</definedName>
    <definedName name="May_68" localSheetId="29">#REF!</definedName>
    <definedName name="May_68" localSheetId="31">#REF!</definedName>
    <definedName name="May_68" localSheetId="41">#REF!</definedName>
    <definedName name="May_68" localSheetId="4">#REF!</definedName>
    <definedName name="May_68" localSheetId="46">#REF!</definedName>
    <definedName name="May_68" localSheetId="47">#REF!</definedName>
    <definedName name="May_68" localSheetId="48">#REF!</definedName>
    <definedName name="May_68" localSheetId="49">#REF!</definedName>
    <definedName name="May_68" localSheetId="50">#REF!</definedName>
    <definedName name="May_68" localSheetId="51">#REF!</definedName>
    <definedName name="May_68" localSheetId="53">#REF!</definedName>
    <definedName name="May_68" localSheetId="54">#REF!</definedName>
    <definedName name="May_68" localSheetId="56">#REF!</definedName>
    <definedName name="May_68" localSheetId="57">#REF!</definedName>
    <definedName name="May_68" localSheetId="58">#REF!</definedName>
    <definedName name="May_68" localSheetId="60">#REF!</definedName>
    <definedName name="May_68" localSheetId="61">#REF!</definedName>
    <definedName name="May_68" localSheetId="62">#REF!</definedName>
    <definedName name="May_68" localSheetId="63">#REF!</definedName>
    <definedName name="May_68" localSheetId="64">#REF!</definedName>
    <definedName name="May_68" localSheetId="66">#REF!</definedName>
    <definedName name="May_68" localSheetId="67">#REF!</definedName>
    <definedName name="May_68" localSheetId="68">#REF!</definedName>
    <definedName name="May_68" localSheetId="69">#REF!</definedName>
    <definedName name="May_68" localSheetId="71">#REF!</definedName>
    <definedName name="May_68" localSheetId="72">#REF!</definedName>
    <definedName name="May_68" localSheetId="73">#REF!</definedName>
    <definedName name="May_68">#REF!</definedName>
    <definedName name="May_69" localSheetId="1">#REF!</definedName>
    <definedName name="May_69" localSheetId="11">#REF!</definedName>
    <definedName name="May_69" localSheetId="12">#REF!</definedName>
    <definedName name="May_69" localSheetId="13">#REF!</definedName>
    <definedName name="May_69" localSheetId="23">#REF!</definedName>
    <definedName name="May_69" localSheetId="24">#REF!</definedName>
    <definedName name="May_69" localSheetId="26">#REF!</definedName>
    <definedName name="May_69" localSheetId="28">#REF!</definedName>
    <definedName name="May_69" localSheetId="29">#REF!</definedName>
    <definedName name="May_69" localSheetId="31">#REF!</definedName>
    <definedName name="May_69" localSheetId="41">#REF!</definedName>
    <definedName name="May_69" localSheetId="4">#REF!</definedName>
    <definedName name="May_69" localSheetId="46">#REF!</definedName>
    <definedName name="May_69" localSheetId="47">#REF!</definedName>
    <definedName name="May_69" localSheetId="48">#REF!</definedName>
    <definedName name="May_69" localSheetId="49">#REF!</definedName>
    <definedName name="May_69" localSheetId="50">#REF!</definedName>
    <definedName name="May_69" localSheetId="51">#REF!</definedName>
    <definedName name="May_69" localSheetId="53">#REF!</definedName>
    <definedName name="May_69" localSheetId="54">#REF!</definedName>
    <definedName name="May_69" localSheetId="56">#REF!</definedName>
    <definedName name="May_69" localSheetId="57">#REF!</definedName>
    <definedName name="May_69" localSheetId="58">#REF!</definedName>
    <definedName name="May_69" localSheetId="60">#REF!</definedName>
    <definedName name="May_69" localSheetId="61">#REF!</definedName>
    <definedName name="May_69" localSheetId="62">#REF!</definedName>
    <definedName name="May_69" localSheetId="63">#REF!</definedName>
    <definedName name="May_69" localSheetId="64">#REF!</definedName>
    <definedName name="May_69" localSheetId="66">#REF!</definedName>
    <definedName name="May_69" localSheetId="67">#REF!</definedName>
    <definedName name="May_69" localSheetId="68">#REF!</definedName>
    <definedName name="May_69" localSheetId="69">#REF!</definedName>
    <definedName name="May_69" localSheetId="71">#REF!</definedName>
    <definedName name="May_69" localSheetId="72">#REF!</definedName>
    <definedName name="May_69" localSheetId="73">#REF!</definedName>
    <definedName name="May_69">#REF!</definedName>
    <definedName name="May_70" localSheetId="1">#REF!</definedName>
    <definedName name="May_70" localSheetId="11">#REF!</definedName>
    <definedName name="May_70" localSheetId="12">#REF!</definedName>
    <definedName name="May_70" localSheetId="13">#REF!</definedName>
    <definedName name="May_70" localSheetId="23">#REF!</definedName>
    <definedName name="May_70" localSheetId="24">#REF!</definedName>
    <definedName name="May_70" localSheetId="26">#REF!</definedName>
    <definedName name="May_70" localSheetId="28">#REF!</definedName>
    <definedName name="May_70" localSheetId="29">#REF!</definedName>
    <definedName name="May_70" localSheetId="31">#REF!</definedName>
    <definedName name="May_70" localSheetId="41">#REF!</definedName>
    <definedName name="May_70" localSheetId="4">#REF!</definedName>
    <definedName name="May_70" localSheetId="46">#REF!</definedName>
    <definedName name="May_70" localSheetId="47">#REF!</definedName>
    <definedName name="May_70" localSheetId="48">#REF!</definedName>
    <definedName name="May_70" localSheetId="49">#REF!</definedName>
    <definedName name="May_70" localSheetId="50">#REF!</definedName>
    <definedName name="May_70" localSheetId="51">#REF!</definedName>
    <definedName name="May_70" localSheetId="53">#REF!</definedName>
    <definedName name="May_70" localSheetId="54">#REF!</definedName>
    <definedName name="May_70" localSheetId="56">#REF!</definedName>
    <definedName name="May_70" localSheetId="57">#REF!</definedName>
    <definedName name="May_70" localSheetId="58">#REF!</definedName>
    <definedName name="May_70" localSheetId="60">#REF!</definedName>
    <definedName name="May_70" localSheetId="61">#REF!</definedName>
    <definedName name="May_70" localSheetId="62">#REF!</definedName>
    <definedName name="May_70" localSheetId="63">#REF!</definedName>
    <definedName name="May_70" localSheetId="64">#REF!</definedName>
    <definedName name="May_70" localSheetId="66">#REF!</definedName>
    <definedName name="May_70" localSheetId="67">#REF!</definedName>
    <definedName name="May_70" localSheetId="68">#REF!</definedName>
    <definedName name="May_70" localSheetId="69">#REF!</definedName>
    <definedName name="May_70" localSheetId="71">#REF!</definedName>
    <definedName name="May_70" localSheetId="72">#REF!</definedName>
    <definedName name="May_70" localSheetId="73">#REF!</definedName>
    <definedName name="May_70">#REF!</definedName>
    <definedName name="May_71" localSheetId="1">#REF!</definedName>
    <definedName name="May_71" localSheetId="11">#REF!</definedName>
    <definedName name="May_71" localSheetId="12">#REF!</definedName>
    <definedName name="May_71" localSheetId="13">#REF!</definedName>
    <definedName name="May_71" localSheetId="23">#REF!</definedName>
    <definedName name="May_71" localSheetId="24">#REF!</definedName>
    <definedName name="May_71" localSheetId="26">#REF!</definedName>
    <definedName name="May_71" localSheetId="28">#REF!</definedName>
    <definedName name="May_71" localSheetId="29">#REF!</definedName>
    <definedName name="May_71" localSheetId="31">#REF!</definedName>
    <definedName name="May_71" localSheetId="41">#REF!</definedName>
    <definedName name="May_71" localSheetId="4">#REF!</definedName>
    <definedName name="May_71" localSheetId="46">#REF!</definedName>
    <definedName name="May_71" localSheetId="47">#REF!</definedName>
    <definedName name="May_71" localSheetId="48">#REF!</definedName>
    <definedName name="May_71" localSheetId="49">#REF!</definedName>
    <definedName name="May_71" localSheetId="50">#REF!</definedName>
    <definedName name="May_71" localSheetId="51">#REF!</definedName>
    <definedName name="May_71" localSheetId="53">#REF!</definedName>
    <definedName name="May_71" localSheetId="54">#REF!</definedName>
    <definedName name="May_71" localSheetId="56">#REF!</definedName>
    <definedName name="May_71" localSheetId="57">#REF!</definedName>
    <definedName name="May_71" localSheetId="58">#REF!</definedName>
    <definedName name="May_71" localSheetId="60">#REF!</definedName>
    <definedName name="May_71" localSheetId="61">#REF!</definedName>
    <definedName name="May_71" localSheetId="62">#REF!</definedName>
    <definedName name="May_71" localSheetId="63">#REF!</definedName>
    <definedName name="May_71" localSheetId="64">#REF!</definedName>
    <definedName name="May_71" localSheetId="66">#REF!</definedName>
    <definedName name="May_71" localSheetId="67">#REF!</definedName>
    <definedName name="May_71" localSheetId="68">#REF!</definedName>
    <definedName name="May_71" localSheetId="69">#REF!</definedName>
    <definedName name="May_71" localSheetId="71">#REF!</definedName>
    <definedName name="May_71" localSheetId="72">#REF!</definedName>
    <definedName name="May_71" localSheetId="73">#REF!</definedName>
    <definedName name="May_71">#REF!</definedName>
    <definedName name="May_72" localSheetId="1">#REF!</definedName>
    <definedName name="May_72" localSheetId="11">#REF!</definedName>
    <definedName name="May_72" localSheetId="12">#REF!</definedName>
    <definedName name="May_72" localSheetId="13">#REF!</definedName>
    <definedName name="May_72" localSheetId="23">#REF!</definedName>
    <definedName name="May_72" localSheetId="24">#REF!</definedName>
    <definedName name="May_72" localSheetId="26">#REF!</definedName>
    <definedName name="May_72" localSheetId="28">#REF!</definedName>
    <definedName name="May_72" localSheetId="29">#REF!</definedName>
    <definedName name="May_72" localSheetId="31">#REF!</definedName>
    <definedName name="May_72" localSheetId="41">#REF!</definedName>
    <definedName name="May_72" localSheetId="4">#REF!</definedName>
    <definedName name="May_72" localSheetId="46">#REF!</definedName>
    <definedName name="May_72" localSheetId="47">#REF!</definedName>
    <definedName name="May_72" localSheetId="48">#REF!</definedName>
    <definedName name="May_72" localSheetId="49">#REF!</definedName>
    <definedName name="May_72" localSheetId="50">#REF!</definedName>
    <definedName name="May_72" localSheetId="51">#REF!</definedName>
    <definedName name="May_72" localSheetId="53">#REF!</definedName>
    <definedName name="May_72" localSheetId="54">#REF!</definedName>
    <definedName name="May_72" localSheetId="56">#REF!</definedName>
    <definedName name="May_72" localSheetId="57">#REF!</definedName>
    <definedName name="May_72" localSheetId="58">#REF!</definedName>
    <definedName name="May_72" localSheetId="60">#REF!</definedName>
    <definedName name="May_72" localSheetId="61">#REF!</definedName>
    <definedName name="May_72" localSheetId="62">#REF!</definedName>
    <definedName name="May_72" localSheetId="63">#REF!</definedName>
    <definedName name="May_72" localSheetId="64">#REF!</definedName>
    <definedName name="May_72" localSheetId="66">#REF!</definedName>
    <definedName name="May_72" localSheetId="67">#REF!</definedName>
    <definedName name="May_72" localSheetId="68">#REF!</definedName>
    <definedName name="May_72" localSheetId="69">#REF!</definedName>
    <definedName name="May_72" localSheetId="71">#REF!</definedName>
    <definedName name="May_72" localSheetId="72">#REF!</definedName>
    <definedName name="May_72" localSheetId="73">#REF!</definedName>
    <definedName name="May_72">#REF!</definedName>
    <definedName name="May_73" localSheetId="1">#REF!</definedName>
    <definedName name="May_73" localSheetId="11">#REF!</definedName>
    <definedName name="May_73" localSheetId="12">#REF!</definedName>
    <definedName name="May_73" localSheetId="13">#REF!</definedName>
    <definedName name="May_73" localSheetId="23">#REF!</definedName>
    <definedName name="May_73" localSheetId="24">#REF!</definedName>
    <definedName name="May_73" localSheetId="26">#REF!</definedName>
    <definedName name="May_73" localSheetId="28">#REF!</definedName>
    <definedName name="May_73" localSheetId="29">#REF!</definedName>
    <definedName name="May_73" localSheetId="31">#REF!</definedName>
    <definedName name="May_73" localSheetId="41">#REF!</definedName>
    <definedName name="May_73" localSheetId="4">#REF!</definedName>
    <definedName name="May_73" localSheetId="46">#REF!</definedName>
    <definedName name="May_73" localSheetId="47">#REF!</definedName>
    <definedName name="May_73" localSheetId="48">#REF!</definedName>
    <definedName name="May_73" localSheetId="49">#REF!</definedName>
    <definedName name="May_73" localSheetId="50">#REF!</definedName>
    <definedName name="May_73" localSheetId="51">#REF!</definedName>
    <definedName name="May_73" localSheetId="53">#REF!</definedName>
    <definedName name="May_73" localSheetId="54">#REF!</definedName>
    <definedName name="May_73" localSheetId="56">#REF!</definedName>
    <definedName name="May_73" localSheetId="57">#REF!</definedName>
    <definedName name="May_73" localSheetId="58">#REF!</definedName>
    <definedName name="May_73" localSheetId="60">#REF!</definedName>
    <definedName name="May_73" localSheetId="61">#REF!</definedName>
    <definedName name="May_73" localSheetId="62">#REF!</definedName>
    <definedName name="May_73" localSheetId="63">#REF!</definedName>
    <definedName name="May_73" localSheetId="64">#REF!</definedName>
    <definedName name="May_73" localSheetId="66">#REF!</definedName>
    <definedName name="May_73" localSheetId="67">#REF!</definedName>
    <definedName name="May_73" localSheetId="68">#REF!</definedName>
    <definedName name="May_73" localSheetId="69">#REF!</definedName>
    <definedName name="May_73" localSheetId="71">#REF!</definedName>
    <definedName name="May_73" localSheetId="72">#REF!</definedName>
    <definedName name="May_73" localSheetId="73">#REF!</definedName>
    <definedName name="May_73">#REF!</definedName>
    <definedName name="May_74" localSheetId="1">#REF!</definedName>
    <definedName name="May_74" localSheetId="11">#REF!</definedName>
    <definedName name="May_74" localSheetId="12">#REF!</definedName>
    <definedName name="May_74" localSheetId="13">#REF!</definedName>
    <definedName name="May_74" localSheetId="23">#REF!</definedName>
    <definedName name="May_74" localSheetId="24">#REF!</definedName>
    <definedName name="May_74" localSheetId="26">#REF!</definedName>
    <definedName name="May_74" localSheetId="28">#REF!</definedName>
    <definedName name="May_74" localSheetId="29">#REF!</definedName>
    <definedName name="May_74" localSheetId="31">#REF!</definedName>
    <definedName name="May_74" localSheetId="41">#REF!</definedName>
    <definedName name="May_74" localSheetId="4">#REF!</definedName>
    <definedName name="May_74" localSheetId="46">#REF!</definedName>
    <definedName name="May_74" localSheetId="47">#REF!</definedName>
    <definedName name="May_74" localSheetId="48">#REF!</definedName>
    <definedName name="May_74" localSheetId="49">#REF!</definedName>
    <definedName name="May_74" localSheetId="50">#REF!</definedName>
    <definedName name="May_74" localSheetId="51">#REF!</definedName>
    <definedName name="May_74" localSheetId="53">#REF!</definedName>
    <definedName name="May_74" localSheetId="54">#REF!</definedName>
    <definedName name="May_74" localSheetId="56">#REF!</definedName>
    <definedName name="May_74" localSheetId="57">#REF!</definedName>
    <definedName name="May_74" localSheetId="58">#REF!</definedName>
    <definedName name="May_74" localSheetId="60">#REF!</definedName>
    <definedName name="May_74" localSheetId="61">#REF!</definedName>
    <definedName name="May_74" localSheetId="62">#REF!</definedName>
    <definedName name="May_74" localSheetId="63">#REF!</definedName>
    <definedName name="May_74" localSheetId="64">#REF!</definedName>
    <definedName name="May_74" localSheetId="66">#REF!</definedName>
    <definedName name="May_74" localSheetId="67">#REF!</definedName>
    <definedName name="May_74" localSheetId="68">#REF!</definedName>
    <definedName name="May_74" localSheetId="69">#REF!</definedName>
    <definedName name="May_74" localSheetId="71">#REF!</definedName>
    <definedName name="May_74" localSheetId="72">#REF!</definedName>
    <definedName name="May_74" localSheetId="73">#REF!</definedName>
    <definedName name="May_74">#REF!</definedName>
    <definedName name="May_75" localSheetId="1">#REF!</definedName>
    <definedName name="May_75" localSheetId="11">#REF!</definedName>
    <definedName name="May_75" localSheetId="12">#REF!</definedName>
    <definedName name="May_75" localSheetId="13">#REF!</definedName>
    <definedName name="May_75" localSheetId="23">#REF!</definedName>
    <definedName name="May_75" localSheetId="24">#REF!</definedName>
    <definedName name="May_75" localSheetId="26">#REF!</definedName>
    <definedName name="May_75" localSheetId="28">#REF!</definedName>
    <definedName name="May_75" localSheetId="29">#REF!</definedName>
    <definedName name="May_75" localSheetId="31">#REF!</definedName>
    <definedName name="May_75" localSheetId="41">#REF!</definedName>
    <definedName name="May_75" localSheetId="4">#REF!</definedName>
    <definedName name="May_75" localSheetId="46">#REF!</definedName>
    <definedName name="May_75" localSheetId="47">#REF!</definedName>
    <definedName name="May_75" localSheetId="48">#REF!</definedName>
    <definedName name="May_75" localSheetId="49">#REF!</definedName>
    <definedName name="May_75" localSheetId="50">#REF!</definedName>
    <definedName name="May_75" localSheetId="51">#REF!</definedName>
    <definedName name="May_75" localSheetId="53">#REF!</definedName>
    <definedName name="May_75" localSheetId="54">#REF!</definedName>
    <definedName name="May_75" localSheetId="56">#REF!</definedName>
    <definedName name="May_75" localSheetId="57">#REF!</definedName>
    <definedName name="May_75" localSheetId="58">#REF!</definedName>
    <definedName name="May_75" localSheetId="60">#REF!</definedName>
    <definedName name="May_75" localSheetId="61">#REF!</definedName>
    <definedName name="May_75" localSheetId="62">#REF!</definedName>
    <definedName name="May_75" localSheetId="63">#REF!</definedName>
    <definedName name="May_75" localSheetId="64">#REF!</definedName>
    <definedName name="May_75" localSheetId="66">#REF!</definedName>
    <definedName name="May_75" localSheetId="67">#REF!</definedName>
    <definedName name="May_75" localSheetId="68">#REF!</definedName>
    <definedName name="May_75" localSheetId="69">#REF!</definedName>
    <definedName name="May_75" localSheetId="71">#REF!</definedName>
    <definedName name="May_75" localSheetId="72">#REF!</definedName>
    <definedName name="May_75" localSheetId="73">#REF!</definedName>
    <definedName name="May_75">#REF!</definedName>
    <definedName name="May_76" localSheetId="1">#REF!</definedName>
    <definedName name="May_76" localSheetId="11">#REF!</definedName>
    <definedName name="May_76" localSheetId="12">#REF!</definedName>
    <definedName name="May_76" localSheetId="13">#REF!</definedName>
    <definedName name="May_76" localSheetId="23">#REF!</definedName>
    <definedName name="May_76" localSheetId="24">#REF!</definedName>
    <definedName name="May_76" localSheetId="26">#REF!</definedName>
    <definedName name="May_76" localSheetId="28">#REF!</definedName>
    <definedName name="May_76" localSheetId="29">#REF!</definedName>
    <definedName name="May_76" localSheetId="31">#REF!</definedName>
    <definedName name="May_76" localSheetId="41">#REF!</definedName>
    <definedName name="May_76" localSheetId="4">#REF!</definedName>
    <definedName name="May_76" localSheetId="46">#REF!</definedName>
    <definedName name="May_76" localSheetId="47">#REF!</definedName>
    <definedName name="May_76" localSheetId="48">#REF!</definedName>
    <definedName name="May_76" localSheetId="49">#REF!</definedName>
    <definedName name="May_76" localSheetId="50">#REF!</definedName>
    <definedName name="May_76" localSheetId="51">#REF!</definedName>
    <definedName name="May_76" localSheetId="53">#REF!</definedName>
    <definedName name="May_76" localSheetId="54">#REF!</definedName>
    <definedName name="May_76" localSheetId="56">#REF!</definedName>
    <definedName name="May_76" localSheetId="57">#REF!</definedName>
    <definedName name="May_76" localSheetId="58">#REF!</definedName>
    <definedName name="May_76" localSheetId="60">#REF!</definedName>
    <definedName name="May_76" localSheetId="61">#REF!</definedName>
    <definedName name="May_76" localSheetId="62">#REF!</definedName>
    <definedName name="May_76" localSheetId="63">#REF!</definedName>
    <definedName name="May_76" localSheetId="64">#REF!</definedName>
    <definedName name="May_76" localSheetId="66">#REF!</definedName>
    <definedName name="May_76" localSheetId="67">#REF!</definedName>
    <definedName name="May_76" localSheetId="68">#REF!</definedName>
    <definedName name="May_76" localSheetId="69">#REF!</definedName>
    <definedName name="May_76" localSheetId="71">#REF!</definedName>
    <definedName name="May_76" localSheetId="72">#REF!</definedName>
    <definedName name="May_76" localSheetId="73">#REF!</definedName>
    <definedName name="May_76">#REF!</definedName>
    <definedName name="May_77" localSheetId="1">#REF!</definedName>
    <definedName name="May_77" localSheetId="11">#REF!</definedName>
    <definedName name="May_77" localSheetId="12">#REF!</definedName>
    <definedName name="May_77" localSheetId="13">#REF!</definedName>
    <definedName name="May_77" localSheetId="23">#REF!</definedName>
    <definedName name="May_77" localSheetId="24">#REF!</definedName>
    <definedName name="May_77" localSheetId="26">#REF!</definedName>
    <definedName name="May_77" localSheetId="28">#REF!</definedName>
    <definedName name="May_77" localSheetId="29">#REF!</definedName>
    <definedName name="May_77" localSheetId="31">#REF!</definedName>
    <definedName name="May_77" localSheetId="41">#REF!</definedName>
    <definedName name="May_77" localSheetId="4">#REF!</definedName>
    <definedName name="May_77" localSheetId="46">#REF!</definedName>
    <definedName name="May_77" localSheetId="47">#REF!</definedName>
    <definedName name="May_77" localSheetId="48">#REF!</definedName>
    <definedName name="May_77" localSheetId="49">#REF!</definedName>
    <definedName name="May_77" localSheetId="50">#REF!</definedName>
    <definedName name="May_77" localSheetId="51">#REF!</definedName>
    <definedName name="May_77" localSheetId="53">#REF!</definedName>
    <definedName name="May_77" localSheetId="54">#REF!</definedName>
    <definedName name="May_77" localSheetId="56">#REF!</definedName>
    <definedName name="May_77" localSheetId="57">#REF!</definedName>
    <definedName name="May_77" localSheetId="58">#REF!</definedName>
    <definedName name="May_77" localSheetId="60">#REF!</definedName>
    <definedName name="May_77" localSheetId="61">#REF!</definedName>
    <definedName name="May_77" localSheetId="62">#REF!</definedName>
    <definedName name="May_77" localSheetId="63">#REF!</definedName>
    <definedName name="May_77" localSheetId="64">#REF!</definedName>
    <definedName name="May_77" localSheetId="66">#REF!</definedName>
    <definedName name="May_77" localSheetId="67">#REF!</definedName>
    <definedName name="May_77" localSheetId="68">#REF!</definedName>
    <definedName name="May_77" localSheetId="69">#REF!</definedName>
    <definedName name="May_77" localSheetId="71">#REF!</definedName>
    <definedName name="May_77" localSheetId="72">#REF!</definedName>
    <definedName name="May_77" localSheetId="73">#REF!</definedName>
    <definedName name="May_77">#REF!</definedName>
    <definedName name="May_78" localSheetId="1">#REF!</definedName>
    <definedName name="May_78" localSheetId="11">#REF!</definedName>
    <definedName name="May_78" localSheetId="12">#REF!</definedName>
    <definedName name="May_78" localSheetId="13">#REF!</definedName>
    <definedName name="May_78" localSheetId="23">#REF!</definedName>
    <definedName name="May_78" localSheetId="24">#REF!</definedName>
    <definedName name="May_78" localSheetId="26">#REF!</definedName>
    <definedName name="May_78" localSheetId="28">#REF!</definedName>
    <definedName name="May_78" localSheetId="29">#REF!</definedName>
    <definedName name="May_78" localSheetId="31">#REF!</definedName>
    <definedName name="May_78" localSheetId="41">#REF!</definedName>
    <definedName name="May_78" localSheetId="4">#REF!</definedName>
    <definedName name="May_78" localSheetId="46">#REF!</definedName>
    <definedName name="May_78" localSheetId="47">#REF!</definedName>
    <definedName name="May_78" localSheetId="48">#REF!</definedName>
    <definedName name="May_78" localSheetId="49">#REF!</definedName>
    <definedName name="May_78" localSheetId="50">#REF!</definedName>
    <definedName name="May_78" localSheetId="51">#REF!</definedName>
    <definedName name="May_78" localSheetId="53">#REF!</definedName>
    <definedName name="May_78" localSheetId="54">#REF!</definedName>
    <definedName name="May_78" localSheetId="56">#REF!</definedName>
    <definedName name="May_78" localSheetId="57">#REF!</definedName>
    <definedName name="May_78" localSheetId="58">#REF!</definedName>
    <definedName name="May_78" localSheetId="60">#REF!</definedName>
    <definedName name="May_78" localSheetId="61">#REF!</definedName>
    <definedName name="May_78" localSheetId="62">#REF!</definedName>
    <definedName name="May_78" localSheetId="63">#REF!</definedName>
    <definedName name="May_78" localSheetId="64">#REF!</definedName>
    <definedName name="May_78" localSheetId="66">#REF!</definedName>
    <definedName name="May_78" localSheetId="67">#REF!</definedName>
    <definedName name="May_78" localSheetId="68">#REF!</definedName>
    <definedName name="May_78" localSheetId="69">#REF!</definedName>
    <definedName name="May_78" localSheetId="71">#REF!</definedName>
    <definedName name="May_78" localSheetId="72">#REF!</definedName>
    <definedName name="May_78" localSheetId="73">#REF!</definedName>
    <definedName name="May_78">#REF!</definedName>
    <definedName name="May_79" localSheetId="1">#REF!</definedName>
    <definedName name="May_79" localSheetId="11">#REF!</definedName>
    <definedName name="May_79" localSheetId="12">#REF!</definedName>
    <definedName name="May_79" localSheetId="13">#REF!</definedName>
    <definedName name="May_79" localSheetId="23">#REF!</definedName>
    <definedName name="May_79" localSheetId="24">#REF!</definedName>
    <definedName name="May_79" localSheetId="26">#REF!</definedName>
    <definedName name="May_79" localSheetId="28">#REF!</definedName>
    <definedName name="May_79" localSheetId="29">#REF!</definedName>
    <definedName name="May_79" localSheetId="31">#REF!</definedName>
    <definedName name="May_79" localSheetId="41">#REF!</definedName>
    <definedName name="May_79" localSheetId="4">#REF!</definedName>
    <definedName name="May_79" localSheetId="46">#REF!</definedName>
    <definedName name="May_79" localSheetId="47">#REF!</definedName>
    <definedName name="May_79" localSheetId="48">#REF!</definedName>
    <definedName name="May_79" localSheetId="49">#REF!</definedName>
    <definedName name="May_79" localSheetId="50">#REF!</definedName>
    <definedName name="May_79" localSheetId="51">#REF!</definedName>
    <definedName name="May_79" localSheetId="53">#REF!</definedName>
    <definedName name="May_79" localSheetId="54">#REF!</definedName>
    <definedName name="May_79" localSheetId="56">#REF!</definedName>
    <definedName name="May_79" localSheetId="57">#REF!</definedName>
    <definedName name="May_79" localSheetId="58">#REF!</definedName>
    <definedName name="May_79" localSheetId="60">#REF!</definedName>
    <definedName name="May_79" localSheetId="61">#REF!</definedName>
    <definedName name="May_79" localSheetId="62">#REF!</definedName>
    <definedName name="May_79" localSheetId="63">#REF!</definedName>
    <definedName name="May_79" localSheetId="64">#REF!</definedName>
    <definedName name="May_79" localSheetId="66">#REF!</definedName>
    <definedName name="May_79" localSheetId="67">#REF!</definedName>
    <definedName name="May_79" localSheetId="68">#REF!</definedName>
    <definedName name="May_79" localSheetId="69">#REF!</definedName>
    <definedName name="May_79" localSheetId="71">#REF!</definedName>
    <definedName name="May_79" localSheetId="72">#REF!</definedName>
    <definedName name="May_79" localSheetId="73">#REF!</definedName>
    <definedName name="May_79">#REF!</definedName>
    <definedName name="May_80" localSheetId="1">#REF!</definedName>
    <definedName name="May_80" localSheetId="11">#REF!</definedName>
    <definedName name="May_80" localSheetId="12">#REF!</definedName>
    <definedName name="May_80" localSheetId="13">#REF!</definedName>
    <definedName name="May_80" localSheetId="23">#REF!</definedName>
    <definedName name="May_80" localSheetId="24">#REF!</definedName>
    <definedName name="May_80" localSheetId="26">#REF!</definedName>
    <definedName name="May_80" localSheetId="28">#REF!</definedName>
    <definedName name="May_80" localSheetId="29">#REF!</definedName>
    <definedName name="May_80" localSheetId="31">#REF!</definedName>
    <definedName name="May_80" localSheetId="41">#REF!</definedName>
    <definedName name="May_80" localSheetId="4">#REF!</definedName>
    <definedName name="May_80" localSheetId="46">#REF!</definedName>
    <definedName name="May_80" localSheetId="47">#REF!</definedName>
    <definedName name="May_80" localSheetId="48">#REF!</definedName>
    <definedName name="May_80" localSheetId="49">#REF!</definedName>
    <definedName name="May_80" localSheetId="50">#REF!</definedName>
    <definedName name="May_80" localSheetId="51">#REF!</definedName>
    <definedName name="May_80" localSheetId="53">#REF!</definedName>
    <definedName name="May_80" localSheetId="54">#REF!</definedName>
    <definedName name="May_80" localSheetId="56">#REF!</definedName>
    <definedName name="May_80" localSheetId="57">#REF!</definedName>
    <definedName name="May_80" localSheetId="58">#REF!</definedName>
    <definedName name="May_80" localSheetId="60">#REF!</definedName>
    <definedName name="May_80" localSheetId="61">#REF!</definedName>
    <definedName name="May_80" localSheetId="62">#REF!</definedName>
    <definedName name="May_80" localSheetId="63">#REF!</definedName>
    <definedName name="May_80" localSheetId="64">#REF!</definedName>
    <definedName name="May_80" localSheetId="66">#REF!</definedName>
    <definedName name="May_80" localSheetId="67">#REF!</definedName>
    <definedName name="May_80" localSheetId="68">#REF!</definedName>
    <definedName name="May_80" localSheetId="69">#REF!</definedName>
    <definedName name="May_80" localSheetId="71">#REF!</definedName>
    <definedName name="May_80" localSheetId="72">#REF!</definedName>
    <definedName name="May_80" localSheetId="73">#REF!</definedName>
    <definedName name="May_80">#REF!</definedName>
    <definedName name="May_81" localSheetId="1">#REF!</definedName>
    <definedName name="May_81" localSheetId="11">#REF!</definedName>
    <definedName name="May_81" localSheetId="12">#REF!</definedName>
    <definedName name="May_81" localSheetId="13">#REF!</definedName>
    <definedName name="May_81" localSheetId="23">#REF!</definedName>
    <definedName name="May_81" localSheetId="24">#REF!</definedName>
    <definedName name="May_81" localSheetId="26">#REF!</definedName>
    <definedName name="May_81" localSheetId="28">#REF!</definedName>
    <definedName name="May_81" localSheetId="29">#REF!</definedName>
    <definedName name="May_81" localSheetId="31">#REF!</definedName>
    <definedName name="May_81" localSheetId="41">#REF!</definedName>
    <definedName name="May_81" localSheetId="4">#REF!</definedName>
    <definedName name="May_81" localSheetId="46">#REF!</definedName>
    <definedName name="May_81" localSheetId="47">#REF!</definedName>
    <definedName name="May_81" localSheetId="48">#REF!</definedName>
    <definedName name="May_81" localSheetId="49">#REF!</definedName>
    <definedName name="May_81" localSheetId="50">#REF!</definedName>
    <definedName name="May_81" localSheetId="51">#REF!</definedName>
    <definedName name="May_81" localSheetId="53">#REF!</definedName>
    <definedName name="May_81" localSheetId="54">#REF!</definedName>
    <definedName name="May_81" localSheetId="56">#REF!</definedName>
    <definedName name="May_81" localSheetId="57">#REF!</definedName>
    <definedName name="May_81" localSheetId="58">#REF!</definedName>
    <definedName name="May_81" localSheetId="60">#REF!</definedName>
    <definedName name="May_81" localSheetId="61">#REF!</definedName>
    <definedName name="May_81" localSheetId="62">#REF!</definedName>
    <definedName name="May_81" localSheetId="63">#REF!</definedName>
    <definedName name="May_81" localSheetId="64">#REF!</definedName>
    <definedName name="May_81" localSheetId="66">#REF!</definedName>
    <definedName name="May_81" localSheetId="67">#REF!</definedName>
    <definedName name="May_81" localSheetId="68">#REF!</definedName>
    <definedName name="May_81" localSheetId="69">#REF!</definedName>
    <definedName name="May_81" localSheetId="71">#REF!</definedName>
    <definedName name="May_81" localSheetId="72">#REF!</definedName>
    <definedName name="May_81" localSheetId="73">#REF!</definedName>
    <definedName name="May_81">#REF!</definedName>
    <definedName name="May_82" localSheetId="1">#REF!</definedName>
    <definedName name="May_82" localSheetId="11">#REF!</definedName>
    <definedName name="May_82" localSheetId="12">#REF!</definedName>
    <definedName name="May_82" localSheetId="13">#REF!</definedName>
    <definedName name="May_82" localSheetId="23">#REF!</definedName>
    <definedName name="May_82" localSheetId="24">#REF!</definedName>
    <definedName name="May_82" localSheetId="26">#REF!</definedName>
    <definedName name="May_82" localSheetId="28">#REF!</definedName>
    <definedName name="May_82" localSheetId="29">#REF!</definedName>
    <definedName name="May_82" localSheetId="31">#REF!</definedName>
    <definedName name="May_82" localSheetId="41">#REF!</definedName>
    <definedName name="May_82" localSheetId="4">#REF!</definedName>
    <definedName name="May_82" localSheetId="46">#REF!</definedName>
    <definedName name="May_82" localSheetId="47">#REF!</definedName>
    <definedName name="May_82" localSheetId="48">#REF!</definedName>
    <definedName name="May_82" localSheetId="49">#REF!</definedName>
    <definedName name="May_82" localSheetId="50">#REF!</definedName>
    <definedName name="May_82" localSheetId="51">#REF!</definedName>
    <definedName name="May_82" localSheetId="53">#REF!</definedName>
    <definedName name="May_82" localSheetId="54">#REF!</definedName>
    <definedName name="May_82" localSheetId="56">#REF!</definedName>
    <definedName name="May_82" localSheetId="57">#REF!</definedName>
    <definedName name="May_82" localSheetId="58">#REF!</definedName>
    <definedName name="May_82" localSheetId="60">#REF!</definedName>
    <definedName name="May_82" localSheetId="61">#REF!</definedName>
    <definedName name="May_82" localSheetId="62">#REF!</definedName>
    <definedName name="May_82" localSheetId="63">#REF!</definedName>
    <definedName name="May_82" localSheetId="64">#REF!</definedName>
    <definedName name="May_82" localSheetId="66">#REF!</definedName>
    <definedName name="May_82" localSheetId="67">#REF!</definedName>
    <definedName name="May_82" localSheetId="68">#REF!</definedName>
    <definedName name="May_82" localSheetId="69">#REF!</definedName>
    <definedName name="May_82" localSheetId="71">#REF!</definedName>
    <definedName name="May_82" localSheetId="72">#REF!</definedName>
    <definedName name="May_82" localSheetId="73">#REF!</definedName>
    <definedName name="May_82">#REF!</definedName>
    <definedName name="May_83" localSheetId="1">#REF!</definedName>
    <definedName name="May_83" localSheetId="11">#REF!</definedName>
    <definedName name="May_83" localSheetId="12">#REF!</definedName>
    <definedName name="May_83" localSheetId="13">#REF!</definedName>
    <definedName name="May_83" localSheetId="23">#REF!</definedName>
    <definedName name="May_83" localSheetId="24">#REF!</definedName>
    <definedName name="May_83" localSheetId="26">#REF!</definedName>
    <definedName name="May_83" localSheetId="28">#REF!</definedName>
    <definedName name="May_83" localSheetId="29">#REF!</definedName>
    <definedName name="May_83" localSheetId="31">#REF!</definedName>
    <definedName name="May_83" localSheetId="41">#REF!</definedName>
    <definedName name="May_83" localSheetId="4">#REF!</definedName>
    <definedName name="May_83" localSheetId="46">#REF!</definedName>
    <definedName name="May_83" localSheetId="47">#REF!</definedName>
    <definedName name="May_83" localSheetId="48">#REF!</definedName>
    <definedName name="May_83" localSheetId="49">#REF!</definedName>
    <definedName name="May_83" localSheetId="50">#REF!</definedName>
    <definedName name="May_83" localSheetId="51">#REF!</definedName>
    <definedName name="May_83" localSheetId="53">#REF!</definedName>
    <definedName name="May_83" localSheetId="54">#REF!</definedName>
    <definedName name="May_83" localSheetId="56">#REF!</definedName>
    <definedName name="May_83" localSheetId="57">#REF!</definedName>
    <definedName name="May_83" localSheetId="58">#REF!</definedName>
    <definedName name="May_83" localSheetId="60">#REF!</definedName>
    <definedName name="May_83" localSheetId="61">#REF!</definedName>
    <definedName name="May_83" localSheetId="62">#REF!</definedName>
    <definedName name="May_83" localSheetId="63">#REF!</definedName>
    <definedName name="May_83" localSheetId="64">#REF!</definedName>
    <definedName name="May_83" localSheetId="66">#REF!</definedName>
    <definedName name="May_83" localSheetId="67">#REF!</definedName>
    <definedName name="May_83" localSheetId="68">#REF!</definedName>
    <definedName name="May_83" localSheetId="69">#REF!</definedName>
    <definedName name="May_83" localSheetId="71">#REF!</definedName>
    <definedName name="May_83" localSheetId="72">#REF!</definedName>
    <definedName name="May_83" localSheetId="73">#REF!</definedName>
    <definedName name="May_83">#REF!</definedName>
    <definedName name="May_84" localSheetId="1">#REF!</definedName>
    <definedName name="May_84" localSheetId="11">#REF!</definedName>
    <definedName name="May_84" localSheetId="12">#REF!</definedName>
    <definedName name="May_84" localSheetId="13">#REF!</definedName>
    <definedName name="May_84" localSheetId="23">#REF!</definedName>
    <definedName name="May_84" localSheetId="24">#REF!</definedName>
    <definedName name="May_84" localSheetId="26">#REF!</definedName>
    <definedName name="May_84" localSheetId="28">#REF!</definedName>
    <definedName name="May_84" localSheetId="29">#REF!</definedName>
    <definedName name="May_84" localSheetId="31">#REF!</definedName>
    <definedName name="May_84" localSheetId="41">#REF!</definedName>
    <definedName name="May_84" localSheetId="4">#REF!</definedName>
    <definedName name="May_84" localSheetId="46">#REF!</definedName>
    <definedName name="May_84" localSheetId="47">#REF!</definedName>
    <definedName name="May_84" localSheetId="48">#REF!</definedName>
    <definedName name="May_84" localSheetId="49">#REF!</definedName>
    <definedName name="May_84" localSheetId="50">#REF!</definedName>
    <definedName name="May_84" localSheetId="51">#REF!</definedName>
    <definedName name="May_84" localSheetId="53">#REF!</definedName>
    <definedName name="May_84" localSheetId="54">#REF!</definedName>
    <definedName name="May_84" localSheetId="56">#REF!</definedName>
    <definedName name="May_84" localSheetId="57">#REF!</definedName>
    <definedName name="May_84" localSheetId="58">#REF!</definedName>
    <definedName name="May_84" localSheetId="60">#REF!</definedName>
    <definedName name="May_84" localSheetId="61">#REF!</definedName>
    <definedName name="May_84" localSheetId="62">#REF!</definedName>
    <definedName name="May_84" localSheetId="63">#REF!</definedName>
    <definedName name="May_84" localSheetId="64">#REF!</definedName>
    <definedName name="May_84" localSheetId="66">#REF!</definedName>
    <definedName name="May_84" localSheetId="67">#REF!</definedName>
    <definedName name="May_84" localSheetId="68">#REF!</definedName>
    <definedName name="May_84" localSheetId="69">#REF!</definedName>
    <definedName name="May_84" localSheetId="71">#REF!</definedName>
    <definedName name="May_84" localSheetId="72">#REF!</definedName>
    <definedName name="May_84" localSheetId="73">#REF!</definedName>
    <definedName name="May_84">#REF!</definedName>
    <definedName name="May_85" localSheetId="1">#REF!</definedName>
    <definedName name="May_85" localSheetId="11">#REF!</definedName>
    <definedName name="May_85" localSheetId="12">#REF!</definedName>
    <definedName name="May_85" localSheetId="13">#REF!</definedName>
    <definedName name="May_85" localSheetId="23">#REF!</definedName>
    <definedName name="May_85" localSheetId="24">#REF!</definedName>
    <definedName name="May_85" localSheetId="26">#REF!</definedName>
    <definedName name="May_85" localSheetId="28">#REF!</definedName>
    <definedName name="May_85" localSheetId="29">#REF!</definedName>
    <definedName name="May_85" localSheetId="31">#REF!</definedName>
    <definedName name="May_85" localSheetId="41">#REF!</definedName>
    <definedName name="May_85" localSheetId="4">#REF!</definedName>
    <definedName name="May_85" localSheetId="46">#REF!</definedName>
    <definedName name="May_85" localSheetId="47">#REF!</definedName>
    <definedName name="May_85" localSheetId="48">#REF!</definedName>
    <definedName name="May_85" localSheetId="49">#REF!</definedName>
    <definedName name="May_85" localSheetId="50">#REF!</definedName>
    <definedName name="May_85" localSheetId="51">#REF!</definedName>
    <definedName name="May_85" localSheetId="53">#REF!</definedName>
    <definedName name="May_85" localSheetId="54">#REF!</definedName>
    <definedName name="May_85" localSheetId="56">#REF!</definedName>
    <definedName name="May_85" localSheetId="57">#REF!</definedName>
    <definedName name="May_85" localSheetId="58">#REF!</definedName>
    <definedName name="May_85" localSheetId="60">#REF!</definedName>
    <definedName name="May_85" localSheetId="61">#REF!</definedName>
    <definedName name="May_85" localSheetId="62">#REF!</definedName>
    <definedName name="May_85" localSheetId="63">#REF!</definedName>
    <definedName name="May_85" localSheetId="64">#REF!</definedName>
    <definedName name="May_85" localSheetId="66">#REF!</definedName>
    <definedName name="May_85" localSheetId="67">#REF!</definedName>
    <definedName name="May_85" localSheetId="68">#REF!</definedName>
    <definedName name="May_85" localSheetId="69">#REF!</definedName>
    <definedName name="May_85" localSheetId="71">#REF!</definedName>
    <definedName name="May_85" localSheetId="72">#REF!</definedName>
    <definedName name="May_85" localSheetId="73">#REF!</definedName>
    <definedName name="May_85">#REF!</definedName>
    <definedName name="May_86" localSheetId="1">#REF!</definedName>
    <definedName name="May_86" localSheetId="11">#REF!</definedName>
    <definedName name="May_86" localSheetId="12">#REF!</definedName>
    <definedName name="May_86" localSheetId="13">#REF!</definedName>
    <definedName name="May_86" localSheetId="23">#REF!</definedName>
    <definedName name="May_86" localSheetId="24">#REF!</definedName>
    <definedName name="May_86" localSheetId="26">#REF!</definedName>
    <definedName name="May_86" localSheetId="28">#REF!</definedName>
    <definedName name="May_86" localSheetId="29">#REF!</definedName>
    <definedName name="May_86" localSheetId="31">#REF!</definedName>
    <definedName name="May_86" localSheetId="41">#REF!</definedName>
    <definedName name="May_86" localSheetId="4">#REF!</definedName>
    <definedName name="May_86" localSheetId="46">#REF!</definedName>
    <definedName name="May_86" localSheetId="47">#REF!</definedName>
    <definedName name="May_86" localSheetId="48">#REF!</definedName>
    <definedName name="May_86" localSheetId="49">#REF!</definedName>
    <definedName name="May_86" localSheetId="50">#REF!</definedName>
    <definedName name="May_86" localSheetId="51">#REF!</definedName>
    <definedName name="May_86" localSheetId="53">#REF!</definedName>
    <definedName name="May_86" localSheetId="54">#REF!</definedName>
    <definedName name="May_86" localSheetId="56">#REF!</definedName>
    <definedName name="May_86" localSheetId="57">#REF!</definedName>
    <definedName name="May_86" localSheetId="58">#REF!</definedName>
    <definedName name="May_86" localSheetId="60">#REF!</definedName>
    <definedName name="May_86" localSheetId="61">#REF!</definedName>
    <definedName name="May_86" localSheetId="62">#REF!</definedName>
    <definedName name="May_86" localSheetId="63">#REF!</definedName>
    <definedName name="May_86" localSheetId="64">#REF!</definedName>
    <definedName name="May_86" localSheetId="66">#REF!</definedName>
    <definedName name="May_86" localSheetId="67">#REF!</definedName>
    <definedName name="May_86" localSheetId="68">#REF!</definedName>
    <definedName name="May_86" localSheetId="69">#REF!</definedName>
    <definedName name="May_86" localSheetId="71">#REF!</definedName>
    <definedName name="May_86" localSheetId="72">#REF!</definedName>
    <definedName name="May_86" localSheetId="73">#REF!</definedName>
    <definedName name="May_86">#REF!</definedName>
    <definedName name="May_87" localSheetId="1">#REF!</definedName>
    <definedName name="May_87" localSheetId="11">#REF!</definedName>
    <definedName name="May_87" localSheetId="12">#REF!</definedName>
    <definedName name="May_87" localSheetId="13">#REF!</definedName>
    <definedName name="May_87" localSheetId="23">#REF!</definedName>
    <definedName name="May_87" localSheetId="24">#REF!</definedName>
    <definedName name="May_87" localSheetId="26">#REF!</definedName>
    <definedName name="May_87" localSheetId="28">#REF!</definedName>
    <definedName name="May_87" localSheetId="29">#REF!</definedName>
    <definedName name="May_87" localSheetId="31">#REF!</definedName>
    <definedName name="May_87" localSheetId="41">#REF!</definedName>
    <definedName name="May_87" localSheetId="4">#REF!</definedName>
    <definedName name="May_87" localSheetId="46">#REF!</definedName>
    <definedName name="May_87" localSheetId="47">#REF!</definedName>
    <definedName name="May_87" localSheetId="48">#REF!</definedName>
    <definedName name="May_87" localSheetId="49">#REF!</definedName>
    <definedName name="May_87" localSheetId="50">#REF!</definedName>
    <definedName name="May_87" localSheetId="51">#REF!</definedName>
    <definedName name="May_87" localSheetId="53">#REF!</definedName>
    <definedName name="May_87" localSheetId="54">#REF!</definedName>
    <definedName name="May_87" localSheetId="56">#REF!</definedName>
    <definedName name="May_87" localSheetId="57">#REF!</definedName>
    <definedName name="May_87" localSheetId="58">#REF!</definedName>
    <definedName name="May_87" localSheetId="60">#REF!</definedName>
    <definedName name="May_87" localSheetId="61">#REF!</definedName>
    <definedName name="May_87" localSheetId="62">#REF!</definedName>
    <definedName name="May_87" localSheetId="63">#REF!</definedName>
    <definedName name="May_87" localSheetId="64">#REF!</definedName>
    <definedName name="May_87" localSheetId="66">#REF!</definedName>
    <definedName name="May_87" localSheetId="67">#REF!</definedName>
    <definedName name="May_87" localSheetId="68">#REF!</definedName>
    <definedName name="May_87" localSheetId="69">#REF!</definedName>
    <definedName name="May_87" localSheetId="71">#REF!</definedName>
    <definedName name="May_87" localSheetId="72">#REF!</definedName>
    <definedName name="May_87" localSheetId="73">#REF!</definedName>
    <definedName name="May_87">#REF!</definedName>
    <definedName name="May_88" localSheetId="1">#REF!</definedName>
    <definedName name="May_88" localSheetId="11">#REF!</definedName>
    <definedName name="May_88" localSheetId="12">#REF!</definedName>
    <definedName name="May_88" localSheetId="13">#REF!</definedName>
    <definedName name="May_88" localSheetId="23">#REF!</definedName>
    <definedName name="May_88" localSheetId="24">#REF!</definedName>
    <definedName name="May_88" localSheetId="26">#REF!</definedName>
    <definedName name="May_88" localSheetId="28">#REF!</definedName>
    <definedName name="May_88" localSheetId="29">#REF!</definedName>
    <definedName name="May_88" localSheetId="31">#REF!</definedName>
    <definedName name="May_88" localSheetId="41">#REF!</definedName>
    <definedName name="May_88" localSheetId="4">#REF!</definedName>
    <definedName name="May_88" localSheetId="46">#REF!</definedName>
    <definedName name="May_88" localSheetId="47">#REF!</definedName>
    <definedName name="May_88" localSheetId="48">#REF!</definedName>
    <definedName name="May_88" localSheetId="49">#REF!</definedName>
    <definedName name="May_88" localSheetId="50">#REF!</definedName>
    <definedName name="May_88" localSheetId="51">#REF!</definedName>
    <definedName name="May_88" localSheetId="53">#REF!</definedName>
    <definedName name="May_88" localSheetId="54">#REF!</definedName>
    <definedName name="May_88" localSheetId="56">#REF!</definedName>
    <definedName name="May_88" localSheetId="57">#REF!</definedName>
    <definedName name="May_88" localSheetId="58">#REF!</definedName>
    <definedName name="May_88" localSheetId="60">#REF!</definedName>
    <definedName name="May_88" localSheetId="61">#REF!</definedName>
    <definedName name="May_88" localSheetId="62">#REF!</definedName>
    <definedName name="May_88" localSheetId="63">#REF!</definedName>
    <definedName name="May_88" localSheetId="64">#REF!</definedName>
    <definedName name="May_88" localSheetId="66">#REF!</definedName>
    <definedName name="May_88" localSheetId="67">#REF!</definedName>
    <definedName name="May_88" localSheetId="68">#REF!</definedName>
    <definedName name="May_88" localSheetId="69">#REF!</definedName>
    <definedName name="May_88" localSheetId="71">#REF!</definedName>
    <definedName name="May_88" localSheetId="72">#REF!</definedName>
    <definedName name="May_88" localSheetId="73">#REF!</definedName>
    <definedName name="May_88">#REF!</definedName>
    <definedName name="May_89" localSheetId="1">#REF!</definedName>
    <definedName name="May_89" localSheetId="11">#REF!</definedName>
    <definedName name="May_89" localSheetId="12">#REF!</definedName>
    <definedName name="May_89" localSheetId="13">#REF!</definedName>
    <definedName name="May_89" localSheetId="23">#REF!</definedName>
    <definedName name="May_89" localSheetId="24">#REF!</definedName>
    <definedName name="May_89" localSheetId="26">#REF!</definedName>
    <definedName name="May_89" localSheetId="28">#REF!</definedName>
    <definedName name="May_89" localSheetId="29">#REF!</definedName>
    <definedName name="May_89" localSheetId="31">#REF!</definedName>
    <definedName name="May_89" localSheetId="41">#REF!</definedName>
    <definedName name="May_89" localSheetId="4">#REF!</definedName>
    <definedName name="May_89" localSheetId="46">#REF!</definedName>
    <definedName name="May_89" localSheetId="47">#REF!</definedName>
    <definedName name="May_89" localSheetId="48">#REF!</definedName>
    <definedName name="May_89" localSheetId="49">#REF!</definedName>
    <definedName name="May_89" localSheetId="50">#REF!</definedName>
    <definedName name="May_89" localSheetId="51">#REF!</definedName>
    <definedName name="May_89" localSheetId="53">#REF!</definedName>
    <definedName name="May_89" localSheetId="54">#REF!</definedName>
    <definedName name="May_89" localSheetId="56">#REF!</definedName>
    <definedName name="May_89" localSheetId="57">#REF!</definedName>
    <definedName name="May_89" localSheetId="58">#REF!</definedName>
    <definedName name="May_89" localSheetId="60">#REF!</definedName>
    <definedName name="May_89" localSheetId="61">#REF!</definedName>
    <definedName name="May_89" localSheetId="62">#REF!</definedName>
    <definedName name="May_89" localSheetId="63">#REF!</definedName>
    <definedName name="May_89" localSheetId="64">#REF!</definedName>
    <definedName name="May_89" localSheetId="66">#REF!</definedName>
    <definedName name="May_89" localSheetId="67">#REF!</definedName>
    <definedName name="May_89" localSheetId="68">#REF!</definedName>
    <definedName name="May_89" localSheetId="69">#REF!</definedName>
    <definedName name="May_89" localSheetId="71">#REF!</definedName>
    <definedName name="May_89" localSheetId="72">#REF!</definedName>
    <definedName name="May_89" localSheetId="73">#REF!</definedName>
    <definedName name="May_89">#REF!</definedName>
    <definedName name="May_90" localSheetId="1">#REF!</definedName>
    <definedName name="May_90" localSheetId="11">#REF!</definedName>
    <definedName name="May_90" localSheetId="12">#REF!</definedName>
    <definedName name="May_90" localSheetId="13">#REF!</definedName>
    <definedName name="May_90" localSheetId="23">#REF!</definedName>
    <definedName name="May_90" localSheetId="24">#REF!</definedName>
    <definedName name="May_90" localSheetId="26">#REF!</definedName>
    <definedName name="May_90" localSheetId="28">#REF!</definedName>
    <definedName name="May_90" localSheetId="29">#REF!</definedName>
    <definedName name="May_90" localSheetId="31">#REF!</definedName>
    <definedName name="May_90" localSheetId="41">#REF!</definedName>
    <definedName name="May_90" localSheetId="4">#REF!</definedName>
    <definedName name="May_90" localSheetId="46">#REF!</definedName>
    <definedName name="May_90" localSheetId="47">#REF!</definedName>
    <definedName name="May_90" localSheetId="48">#REF!</definedName>
    <definedName name="May_90" localSheetId="49">#REF!</definedName>
    <definedName name="May_90" localSheetId="50">#REF!</definedName>
    <definedName name="May_90" localSheetId="51">#REF!</definedName>
    <definedName name="May_90" localSheetId="53">#REF!</definedName>
    <definedName name="May_90" localSheetId="54">#REF!</definedName>
    <definedName name="May_90" localSheetId="56">#REF!</definedName>
    <definedName name="May_90" localSheetId="57">#REF!</definedName>
    <definedName name="May_90" localSheetId="58">#REF!</definedName>
    <definedName name="May_90" localSheetId="60">#REF!</definedName>
    <definedName name="May_90" localSheetId="61">#REF!</definedName>
    <definedName name="May_90" localSheetId="62">#REF!</definedName>
    <definedName name="May_90" localSheetId="63">#REF!</definedName>
    <definedName name="May_90" localSheetId="64">#REF!</definedName>
    <definedName name="May_90" localSheetId="66">#REF!</definedName>
    <definedName name="May_90" localSheetId="67">#REF!</definedName>
    <definedName name="May_90" localSheetId="68">#REF!</definedName>
    <definedName name="May_90" localSheetId="69">#REF!</definedName>
    <definedName name="May_90" localSheetId="71">#REF!</definedName>
    <definedName name="May_90" localSheetId="72">#REF!</definedName>
    <definedName name="May_90" localSheetId="73">#REF!</definedName>
    <definedName name="May_90">#REF!</definedName>
    <definedName name="May_91" localSheetId="1">#REF!</definedName>
    <definedName name="May_91" localSheetId="11">#REF!</definedName>
    <definedName name="May_91" localSheetId="12">#REF!</definedName>
    <definedName name="May_91" localSheetId="13">#REF!</definedName>
    <definedName name="May_91" localSheetId="23">#REF!</definedName>
    <definedName name="May_91" localSheetId="24">#REF!</definedName>
    <definedName name="May_91" localSheetId="26">#REF!</definedName>
    <definedName name="May_91" localSheetId="28">#REF!</definedName>
    <definedName name="May_91" localSheetId="29">#REF!</definedName>
    <definedName name="May_91" localSheetId="31">#REF!</definedName>
    <definedName name="May_91" localSheetId="41">#REF!</definedName>
    <definedName name="May_91" localSheetId="4">#REF!</definedName>
    <definedName name="May_91" localSheetId="46">#REF!</definedName>
    <definedName name="May_91" localSheetId="47">#REF!</definedName>
    <definedName name="May_91" localSheetId="48">#REF!</definedName>
    <definedName name="May_91" localSheetId="49">#REF!</definedName>
    <definedName name="May_91" localSheetId="50">#REF!</definedName>
    <definedName name="May_91" localSheetId="51">#REF!</definedName>
    <definedName name="May_91" localSheetId="53">#REF!</definedName>
    <definedName name="May_91" localSheetId="54">#REF!</definedName>
    <definedName name="May_91" localSheetId="56">#REF!</definedName>
    <definedName name="May_91" localSheetId="57">#REF!</definedName>
    <definedName name="May_91" localSheetId="58">#REF!</definedName>
    <definedName name="May_91" localSheetId="60">#REF!</definedName>
    <definedName name="May_91" localSheetId="61">#REF!</definedName>
    <definedName name="May_91" localSheetId="62">#REF!</definedName>
    <definedName name="May_91" localSheetId="63">#REF!</definedName>
    <definedName name="May_91" localSheetId="64">#REF!</definedName>
    <definedName name="May_91" localSheetId="66">#REF!</definedName>
    <definedName name="May_91" localSheetId="67">#REF!</definedName>
    <definedName name="May_91" localSheetId="68">#REF!</definedName>
    <definedName name="May_91" localSheetId="69">#REF!</definedName>
    <definedName name="May_91" localSheetId="71">#REF!</definedName>
    <definedName name="May_91" localSheetId="72">#REF!</definedName>
    <definedName name="May_91" localSheetId="73">#REF!</definedName>
    <definedName name="May_91">#REF!</definedName>
    <definedName name="May_92" localSheetId="1">#REF!</definedName>
    <definedName name="May_92" localSheetId="11">#REF!</definedName>
    <definedName name="May_92" localSheetId="12">#REF!</definedName>
    <definedName name="May_92" localSheetId="13">#REF!</definedName>
    <definedName name="May_92" localSheetId="23">#REF!</definedName>
    <definedName name="May_92" localSheetId="24">#REF!</definedName>
    <definedName name="May_92" localSheetId="26">#REF!</definedName>
    <definedName name="May_92" localSheetId="28">#REF!</definedName>
    <definedName name="May_92" localSheetId="29">#REF!</definedName>
    <definedName name="May_92" localSheetId="31">#REF!</definedName>
    <definedName name="May_92" localSheetId="41">#REF!</definedName>
    <definedName name="May_92" localSheetId="4">#REF!</definedName>
    <definedName name="May_92" localSheetId="46">#REF!</definedName>
    <definedName name="May_92" localSheetId="47">#REF!</definedName>
    <definedName name="May_92" localSheetId="48">#REF!</definedName>
    <definedName name="May_92" localSheetId="49">#REF!</definedName>
    <definedName name="May_92" localSheetId="50">#REF!</definedName>
    <definedName name="May_92" localSheetId="51">#REF!</definedName>
    <definedName name="May_92" localSheetId="53">#REF!</definedName>
    <definedName name="May_92" localSheetId="54">#REF!</definedName>
    <definedName name="May_92" localSheetId="56">#REF!</definedName>
    <definedName name="May_92" localSheetId="57">#REF!</definedName>
    <definedName name="May_92" localSheetId="58">#REF!</definedName>
    <definedName name="May_92" localSheetId="60">#REF!</definedName>
    <definedName name="May_92" localSheetId="61">#REF!</definedName>
    <definedName name="May_92" localSheetId="62">#REF!</definedName>
    <definedName name="May_92" localSheetId="63">#REF!</definedName>
    <definedName name="May_92" localSheetId="64">#REF!</definedName>
    <definedName name="May_92" localSheetId="66">#REF!</definedName>
    <definedName name="May_92" localSheetId="67">#REF!</definedName>
    <definedName name="May_92" localSheetId="68">#REF!</definedName>
    <definedName name="May_92" localSheetId="69">#REF!</definedName>
    <definedName name="May_92" localSheetId="71">#REF!</definedName>
    <definedName name="May_92" localSheetId="72">#REF!</definedName>
    <definedName name="May_92" localSheetId="73">#REF!</definedName>
    <definedName name="May_92">#REF!</definedName>
    <definedName name="May_93" localSheetId="1">#REF!</definedName>
    <definedName name="May_93" localSheetId="11">#REF!</definedName>
    <definedName name="May_93" localSheetId="12">#REF!</definedName>
    <definedName name="May_93" localSheetId="13">#REF!</definedName>
    <definedName name="May_93" localSheetId="23">#REF!</definedName>
    <definedName name="May_93" localSheetId="24">#REF!</definedName>
    <definedName name="May_93" localSheetId="26">#REF!</definedName>
    <definedName name="May_93" localSheetId="28">#REF!</definedName>
    <definedName name="May_93" localSheetId="29">#REF!</definedName>
    <definedName name="May_93" localSheetId="31">#REF!</definedName>
    <definedName name="May_93" localSheetId="41">#REF!</definedName>
    <definedName name="May_93" localSheetId="4">#REF!</definedName>
    <definedName name="May_93" localSheetId="46">#REF!</definedName>
    <definedName name="May_93" localSheetId="47">#REF!</definedName>
    <definedName name="May_93" localSheetId="48">#REF!</definedName>
    <definedName name="May_93" localSheetId="49">#REF!</definedName>
    <definedName name="May_93" localSheetId="50">#REF!</definedName>
    <definedName name="May_93" localSheetId="51">#REF!</definedName>
    <definedName name="May_93" localSheetId="53">#REF!</definedName>
    <definedName name="May_93" localSheetId="54">#REF!</definedName>
    <definedName name="May_93" localSheetId="56">#REF!</definedName>
    <definedName name="May_93" localSheetId="57">#REF!</definedName>
    <definedName name="May_93" localSheetId="58">#REF!</definedName>
    <definedName name="May_93" localSheetId="60">#REF!</definedName>
    <definedName name="May_93" localSheetId="61">#REF!</definedName>
    <definedName name="May_93" localSheetId="62">#REF!</definedName>
    <definedName name="May_93" localSheetId="63">#REF!</definedName>
    <definedName name="May_93" localSheetId="64">#REF!</definedName>
    <definedName name="May_93" localSheetId="66">#REF!</definedName>
    <definedName name="May_93" localSheetId="67">#REF!</definedName>
    <definedName name="May_93" localSheetId="68">#REF!</definedName>
    <definedName name="May_93" localSheetId="69">#REF!</definedName>
    <definedName name="May_93" localSheetId="71">#REF!</definedName>
    <definedName name="May_93" localSheetId="72">#REF!</definedName>
    <definedName name="May_93" localSheetId="73">#REF!</definedName>
    <definedName name="May_93">#REF!</definedName>
    <definedName name="May_94" localSheetId="1">#REF!</definedName>
    <definedName name="May_94" localSheetId="11">#REF!</definedName>
    <definedName name="May_94" localSheetId="12">#REF!</definedName>
    <definedName name="May_94" localSheetId="13">#REF!</definedName>
    <definedName name="May_94" localSheetId="23">#REF!</definedName>
    <definedName name="May_94" localSheetId="24">#REF!</definedName>
    <definedName name="May_94" localSheetId="26">#REF!</definedName>
    <definedName name="May_94" localSheetId="28">#REF!</definedName>
    <definedName name="May_94" localSheetId="29">#REF!</definedName>
    <definedName name="May_94" localSheetId="31">#REF!</definedName>
    <definedName name="May_94" localSheetId="41">#REF!</definedName>
    <definedName name="May_94" localSheetId="4">#REF!</definedName>
    <definedName name="May_94" localSheetId="46">#REF!</definedName>
    <definedName name="May_94" localSheetId="47">#REF!</definedName>
    <definedName name="May_94" localSheetId="48">#REF!</definedName>
    <definedName name="May_94" localSheetId="49">#REF!</definedName>
    <definedName name="May_94" localSheetId="50">#REF!</definedName>
    <definedName name="May_94" localSheetId="51">#REF!</definedName>
    <definedName name="May_94" localSheetId="53">#REF!</definedName>
    <definedName name="May_94" localSheetId="54">#REF!</definedName>
    <definedName name="May_94" localSheetId="56">#REF!</definedName>
    <definedName name="May_94" localSheetId="57">#REF!</definedName>
    <definedName name="May_94" localSheetId="58">#REF!</definedName>
    <definedName name="May_94" localSheetId="60">#REF!</definedName>
    <definedName name="May_94" localSheetId="61">#REF!</definedName>
    <definedName name="May_94" localSheetId="62">#REF!</definedName>
    <definedName name="May_94" localSheetId="63">#REF!</definedName>
    <definedName name="May_94" localSheetId="64">#REF!</definedName>
    <definedName name="May_94" localSheetId="66">#REF!</definedName>
    <definedName name="May_94" localSheetId="67">#REF!</definedName>
    <definedName name="May_94" localSheetId="68">#REF!</definedName>
    <definedName name="May_94" localSheetId="69">#REF!</definedName>
    <definedName name="May_94" localSheetId="71">#REF!</definedName>
    <definedName name="May_94" localSheetId="72">#REF!</definedName>
    <definedName name="May_94" localSheetId="73">#REF!</definedName>
    <definedName name="May_94">#REF!</definedName>
    <definedName name="May_95" localSheetId="1">#REF!</definedName>
    <definedName name="May_95" localSheetId="11">#REF!</definedName>
    <definedName name="May_95" localSheetId="12">#REF!</definedName>
    <definedName name="May_95" localSheetId="13">#REF!</definedName>
    <definedName name="May_95" localSheetId="23">#REF!</definedName>
    <definedName name="May_95" localSheetId="24">#REF!</definedName>
    <definedName name="May_95" localSheetId="26">#REF!</definedName>
    <definedName name="May_95" localSheetId="28">#REF!</definedName>
    <definedName name="May_95" localSheetId="29">#REF!</definedName>
    <definedName name="May_95" localSheetId="31">#REF!</definedName>
    <definedName name="May_95" localSheetId="41">#REF!</definedName>
    <definedName name="May_95" localSheetId="4">#REF!</definedName>
    <definedName name="May_95" localSheetId="46">#REF!</definedName>
    <definedName name="May_95" localSheetId="47">#REF!</definedName>
    <definedName name="May_95" localSheetId="48">#REF!</definedName>
    <definedName name="May_95" localSheetId="49">#REF!</definedName>
    <definedName name="May_95" localSheetId="50">#REF!</definedName>
    <definedName name="May_95" localSheetId="51">#REF!</definedName>
    <definedName name="May_95" localSheetId="53">#REF!</definedName>
    <definedName name="May_95" localSheetId="54">#REF!</definedName>
    <definedName name="May_95" localSheetId="56">#REF!</definedName>
    <definedName name="May_95" localSheetId="57">#REF!</definedName>
    <definedName name="May_95" localSheetId="58">#REF!</definedName>
    <definedName name="May_95" localSheetId="60">#REF!</definedName>
    <definedName name="May_95" localSheetId="61">#REF!</definedName>
    <definedName name="May_95" localSheetId="62">#REF!</definedName>
    <definedName name="May_95" localSheetId="63">#REF!</definedName>
    <definedName name="May_95" localSheetId="64">#REF!</definedName>
    <definedName name="May_95" localSheetId="66">#REF!</definedName>
    <definedName name="May_95" localSheetId="67">#REF!</definedName>
    <definedName name="May_95" localSheetId="68">#REF!</definedName>
    <definedName name="May_95" localSheetId="69">#REF!</definedName>
    <definedName name="May_95" localSheetId="71">#REF!</definedName>
    <definedName name="May_95" localSheetId="72">#REF!</definedName>
    <definedName name="May_95" localSheetId="73">#REF!</definedName>
    <definedName name="May_95">#REF!</definedName>
    <definedName name="May_96" localSheetId="1">#REF!</definedName>
    <definedName name="May_96" localSheetId="11">#REF!</definedName>
    <definedName name="May_96" localSheetId="12">#REF!</definedName>
    <definedName name="May_96" localSheetId="13">#REF!</definedName>
    <definedName name="May_96" localSheetId="23">#REF!</definedName>
    <definedName name="May_96" localSheetId="24">#REF!</definedName>
    <definedName name="May_96" localSheetId="26">#REF!</definedName>
    <definedName name="May_96" localSheetId="28">#REF!</definedName>
    <definedName name="May_96" localSheetId="29">#REF!</definedName>
    <definedName name="May_96" localSheetId="31">#REF!</definedName>
    <definedName name="May_96" localSheetId="41">#REF!</definedName>
    <definedName name="May_96" localSheetId="4">#REF!</definedName>
    <definedName name="May_96" localSheetId="46">#REF!</definedName>
    <definedName name="May_96" localSheetId="47">#REF!</definedName>
    <definedName name="May_96" localSheetId="48">#REF!</definedName>
    <definedName name="May_96" localSheetId="49">#REF!</definedName>
    <definedName name="May_96" localSheetId="50">#REF!</definedName>
    <definedName name="May_96" localSheetId="51">#REF!</definedName>
    <definedName name="May_96" localSheetId="53">#REF!</definedName>
    <definedName name="May_96" localSheetId="54">#REF!</definedName>
    <definedName name="May_96" localSheetId="56">#REF!</definedName>
    <definedName name="May_96" localSheetId="57">#REF!</definedName>
    <definedName name="May_96" localSheetId="58">#REF!</definedName>
    <definedName name="May_96" localSheetId="60">#REF!</definedName>
    <definedName name="May_96" localSheetId="61">#REF!</definedName>
    <definedName name="May_96" localSheetId="62">#REF!</definedName>
    <definedName name="May_96" localSheetId="63">#REF!</definedName>
    <definedName name="May_96" localSheetId="64">#REF!</definedName>
    <definedName name="May_96" localSheetId="66">#REF!</definedName>
    <definedName name="May_96" localSheetId="67">#REF!</definedName>
    <definedName name="May_96" localSheetId="68">#REF!</definedName>
    <definedName name="May_96" localSheetId="69">#REF!</definedName>
    <definedName name="May_96" localSheetId="71">#REF!</definedName>
    <definedName name="May_96" localSheetId="72">#REF!</definedName>
    <definedName name="May_96" localSheetId="73">#REF!</definedName>
    <definedName name="May_96">#REF!</definedName>
    <definedName name="May_97" localSheetId="1">#REF!</definedName>
    <definedName name="May_97" localSheetId="11">#REF!</definedName>
    <definedName name="May_97" localSheetId="12">#REF!</definedName>
    <definedName name="May_97" localSheetId="13">#REF!</definedName>
    <definedName name="May_97" localSheetId="23">#REF!</definedName>
    <definedName name="May_97" localSheetId="24">#REF!</definedName>
    <definedName name="May_97" localSheetId="26">#REF!</definedName>
    <definedName name="May_97" localSheetId="28">#REF!</definedName>
    <definedName name="May_97" localSheetId="29">#REF!</definedName>
    <definedName name="May_97" localSheetId="31">#REF!</definedName>
    <definedName name="May_97" localSheetId="41">#REF!</definedName>
    <definedName name="May_97" localSheetId="4">#REF!</definedName>
    <definedName name="May_97" localSheetId="46">#REF!</definedName>
    <definedName name="May_97" localSheetId="47">#REF!</definedName>
    <definedName name="May_97" localSheetId="48">#REF!</definedName>
    <definedName name="May_97" localSheetId="49">#REF!</definedName>
    <definedName name="May_97" localSheetId="50">#REF!</definedName>
    <definedName name="May_97" localSheetId="51">#REF!</definedName>
    <definedName name="May_97" localSheetId="53">#REF!</definedName>
    <definedName name="May_97" localSheetId="54">#REF!</definedName>
    <definedName name="May_97" localSheetId="56">#REF!</definedName>
    <definedName name="May_97" localSheetId="57">#REF!</definedName>
    <definedName name="May_97" localSheetId="58">#REF!</definedName>
    <definedName name="May_97" localSheetId="60">#REF!</definedName>
    <definedName name="May_97" localSheetId="61">#REF!</definedName>
    <definedName name="May_97" localSheetId="62">#REF!</definedName>
    <definedName name="May_97" localSheetId="63">#REF!</definedName>
    <definedName name="May_97" localSheetId="64">#REF!</definedName>
    <definedName name="May_97" localSheetId="66">#REF!</definedName>
    <definedName name="May_97" localSheetId="67">#REF!</definedName>
    <definedName name="May_97" localSheetId="68">#REF!</definedName>
    <definedName name="May_97" localSheetId="69">#REF!</definedName>
    <definedName name="May_97" localSheetId="71">#REF!</definedName>
    <definedName name="May_97" localSheetId="72">#REF!</definedName>
    <definedName name="May_97" localSheetId="73">#REF!</definedName>
    <definedName name="May_97">#REF!</definedName>
    <definedName name="May_98" localSheetId="1">#REF!</definedName>
    <definedName name="May_98" localSheetId="11">#REF!</definedName>
    <definedName name="May_98" localSheetId="12">#REF!</definedName>
    <definedName name="May_98" localSheetId="13">#REF!</definedName>
    <definedName name="May_98" localSheetId="23">#REF!</definedName>
    <definedName name="May_98" localSheetId="24">#REF!</definedName>
    <definedName name="May_98" localSheetId="26">#REF!</definedName>
    <definedName name="May_98" localSheetId="28">#REF!</definedName>
    <definedName name="May_98" localSheetId="29">#REF!</definedName>
    <definedName name="May_98" localSheetId="31">#REF!</definedName>
    <definedName name="May_98" localSheetId="41">#REF!</definedName>
    <definedName name="May_98" localSheetId="4">#REF!</definedName>
    <definedName name="May_98" localSheetId="46">#REF!</definedName>
    <definedName name="May_98" localSheetId="47">#REF!</definedName>
    <definedName name="May_98" localSheetId="48">#REF!</definedName>
    <definedName name="May_98" localSheetId="49">#REF!</definedName>
    <definedName name="May_98" localSheetId="50">#REF!</definedName>
    <definedName name="May_98" localSheetId="51">#REF!</definedName>
    <definedName name="May_98" localSheetId="53">#REF!</definedName>
    <definedName name="May_98" localSheetId="54">#REF!</definedName>
    <definedName name="May_98" localSheetId="56">#REF!</definedName>
    <definedName name="May_98" localSheetId="57">#REF!</definedName>
    <definedName name="May_98" localSheetId="58">#REF!</definedName>
    <definedName name="May_98" localSheetId="60">#REF!</definedName>
    <definedName name="May_98" localSheetId="61">#REF!</definedName>
    <definedName name="May_98" localSheetId="62">#REF!</definedName>
    <definedName name="May_98" localSheetId="63">#REF!</definedName>
    <definedName name="May_98" localSheetId="64">#REF!</definedName>
    <definedName name="May_98" localSheetId="66">#REF!</definedName>
    <definedName name="May_98" localSheetId="67">#REF!</definedName>
    <definedName name="May_98" localSheetId="68">#REF!</definedName>
    <definedName name="May_98" localSheetId="69">#REF!</definedName>
    <definedName name="May_98" localSheetId="71">#REF!</definedName>
    <definedName name="May_98" localSheetId="72">#REF!</definedName>
    <definedName name="May_98" localSheetId="73">#REF!</definedName>
    <definedName name="May_98">#REF!</definedName>
    <definedName name="May_99" localSheetId="1">#REF!</definedName>
    <definedName name="May_99" localSheetId="11">#REF!</definedName>
    <definedName name="May_99" localSheetId="12">#REF!</definedName>
    <definedName name="May_99" localSheetId="13">#REF!</definedName>
    <definedName name="May_99" localSheetId="23">#REF!</definedName>
    <definedName name="May_99" localSheetId="24">#REF!</definedName>
    <definedName name="May_99" localSheetId="26">#REF!</definedName>
    <definedName name="May_99" localSheetId="28">#REF!</definedName>
    <definedName name="May_99" localSheetId="29">#REF!</definedName>
    <definedName name="May_99" localSheetId="31">#REF!</definedName>
    <definedName name="May_99" localSheetId="41">#REF!</definedName>
    <definedName name="May_99" localSheetId="4">#REF!</definedName>
    <definedName name="May_99" localSheetId="46">#REF!</definedName>
    <definedName name="May_99" localSheetId="47">#REF!</definedName>
    <definedName name="May_99" localSheetId="48">#REF!</definedName>
    <definedName name="May_99" localSheetId="49">#REF!</definedName>
    <definedName name="May_99" localSheetId="50">#REF!</definedName>
    <definedName name="May_99" localSheetId="51">#REF!</definedName>
    <definedName name="May_99" localSheetId="53">#REF!</definedName>
    <definedName name="May_99" localSheetId="54">#REF!</definedName>
    <definedName name="May_99" localSheetId="56">#REF!</definedName>
    <definedName name="May_99" localSheetId="57">#REF!</definedName>
    <definedName name="May_99" localSheetId="58">#REF!</definedName>
    <definedName name="May_99" localSheetId="60">#REF!</definedName>
    <definedName name="May_99" localSheetId="61">#REF!</definedName>
    <definedName name="May_99" localSheetId="62">#REF!</definedName>
    <definedName name="May_99" localSheetId="63">#REF!</definedName>
    <definedName name="May_99" localSheetId="64">#REF!</definedName>
    <definedName name="May_99" localSheetId="66">#REF!</definedName>
    <definedName name="May_99" localSheetId="67">#REF!</definedName>
    <definedName name="May_99" localSheetId="68">#REF!</definedName>
    <definedName name="May_99" localSheetId="69">#REF!</definedName>
    <definedName name="May_99" localSheetId="71">#REF!</definedName>
    <definedName name="May_99" localSheetId="72">#REF!</definedName>
    <definedName name="May_99" localSheetId="73">#REF!</definedName>
    <definedName name="May_99">#REF!</definedName>
    <definedName name="MCB" localSheetId="1">#REF!</definedName>
    <definedName name="MCB" localSheetId="11">#REF!</definedName>
    <definedName name="MCB" localSheetId="12">#REF!</definedName>
    <definedName name="MCB" localSheetId="13">#REF!</definedName>
    <definedName name="MCB" localSheetId="23">#REF!</definedName>
    <definedName name="MCB" localSheetId="24">#REF!</definedName>
    <definedName name="MCB" localSheetId="26">#REF!</definedName>
    <definedName name="MCB" localSheetId="28">#REF!</definedName>
    <definedName name="MCB" localSheetId="29">#REF!</definedName>
    <definedName name="MCB" localSheetId="31">#REF!</definedName>
    <definedName name="MCB" localSheetId="41">#REF!</definedName>
    <definedName name="MCB" localSheetId="4">#REF!</definedName>
    <definedName name="MCB" localSheetId="46">#REF!</definedName>
    <definedName name="MCB" localSheetId="47">#REF!</definedName>
    <definedName name="MCB" localSheetId="48">#REF!</definedName>
    <definedName name="MCB" localSheetId="49">#REF!</definedName>
    <definedName name="MCB" localSheetId="50">#REF!</definedName>
    <definedName name="MCB" localSheetId="51">#REF!</definedName>
    <definedName name="MCB" localSheetId="53">#REF!</definedName>
    <definedName name="MCB" localSheetId="54">#REF!</definedName>
    <definedName name="MCB" localSheetId="56">#REF!</definedName>
    <definedName name="MCB" localSheetId="57">#REF!</definedName>
    <definedName name="MCB" localSheetId="58">#REF!</definedName>
    <definedName name="MCB" localSheetId="60">#REF!</definedName>
    <definedName name="MCB" localSheetId="61">#REF!</definedName>
    <definedName name="MCB" localSheetId="62">#REF!</definedName>
    <definedName name="MCB" localSheetId="63">#REF!</definedName>
    <definedName name="MCB" localSheetId="64">#REF!</definedName>
    <definedName name="MCB" localSheetId="66">#REF!</definedName>
    <definedName name="MCB" localSheetId="67">#REF!</definedName>
    <definedName name="MCB" localSheetId="68">#REF!</definedName>
    <definedName name="MCB" localSheetId="69">#REF!</definedName>
    <definedName name="MCB" localSheetId="71">#REF!</definedName>
    <definedName name="MCB" localSheetId="72">#REF!</definedName>
    <definedName name="MCB" localSheetId="73">#REF!</definedName>
    <definedName name="MCB">#REF!</definedName>
    <definedName name="MCV">#N/A</definedName>
    <definedName name="MCV_B">#N/A</definedName>
    <definedName name="MCV_B1" localSheetId="1">#REF!</definedName>
    <definedName name="MCV_B1" localSheetId="10">#REF!</definedName>
    <definedName name="MCV_B1" localSheetId="11">#REF!</definedName>
    <definedName name="MCV_B1" localSheetId="12">#REF!</definedName>
    <definedName name="MCV_B1" localSheetId="13">#REF!</definedName>
    <definedName name="MCV_B1" localSheetId="15">#REF!</definedName>
    <definedName name="MCV_B1" localSheetId="16">#REF!</definedName>
    <definedName name="MCV_B1" localSheetId="2">#REF!</definedName>
    <definedName name="MCV_B1" localSheetId="23">#REF!</definedName>
    <definedName name="MCV_B1" localSheetId="24">#REF!</definedName>
    <definedName name="MCV_B1" localSheetId="25">#REF!</definedName>
    <definedName name="MCV_B1" localSheetId="26">#REF!</definedName>
    <definedName name="MCV_B1" localSheetId="27">#REF!</definedName>
    <definedName name="MCV_B1" localSheetId="28">#REF!</definedName>
    <definedName name="MCV_B1" localSheetId="29">#REF!</definedName>
    <definedName name="MCV_B1" localSheetId="3">#REF!</definedName>
    <definedName name="MCV_B1" localSheetId="31">#REF!</definedName>
    <definedName name="MCV_B1" localSheetId="32">#REF!</definedName>
    <definedName name="MCV_B1" localSheetId="33">#REF!</definedName>
    <definedName name="MCV_B1" localSheetId="34">#REF!</definedName>
    <definedName name="MCV_B1" localSheetId="37">#REF!</definedName>
    <definedName name="MCV_B1" localSheetId="41">#REF!</definedName>
    <definedName name="MCV_B1" localSheetId="4">#REF!</definedName>
    <definedName name="MCV_B1" localSheetId="45">#REF!</definedName>
    <definedName name="MCV_B1" localSheetId="46">#REF!</definedName>
    <definedName name="MCV_B1" localSheetId="47">#REF!</definedName>
    <definedName name="MCV_B1" localSheetId="48">#REF!</definedName>
    <definedName name="MCV_B1" localSheetId="49">#REF!</definedName>
    <definedName name="MCV_B1" localSheetId="50">#REF!</definedName>
    <definedName name="MCV_B1" localSheetId="5">#REF!</definedName>
    <definedName name="MCV_B1" localSheetId="51">#REF!</definedName>
    <definedName name="MCV_B1" localSheetId="52">#REF!</definedName>
    <definedName name="MCV_B1" localSheetId="53">#REF!</definedName>
    <definedName name="MCV_B1" localSheetId="54">#REF!</definedName>
    <definedName name="MCV_B1" localSheetId="56">#REF!</definedName>
    <definedName name="MCV_B1" localSheetId="57">#REF!</definedName>
    <definedName name="MCV_B1" localSheetId="58">#REF!</definedName>
    <definedName name="MCV_B1" localSheetId="59">#REF!</definedName>
    <definedName name="MCV_B1" localSheetId="60">#REF!</definedName>
    <definedName name="MCV_B1" localSheetId="61">#REF!</definedName>
    <definedName name="MCV_B1" localSheetId="62">#REF!</definedName>
    <definedName name="MCV_B1" localSheetId="63">#REF!</definedName>
    <definedName name="MCV_B1" localSheetId="6">#REF!</definedName>
    <definedName name="MCV_B1" localSheetId="64">#REF!</definedName>
    <definedName name="MCV_B1" localSheetId="65">#REF!</definedName>
    <definedName name="MCV_B1" localSheetId="66">#REF!</definedName>
    <definedName name="MCV_B1" localSheetId="67">#REF!</definedName>
    <definedName name="MCV_B1" localSheetId="68">#REF!</definedName>
    <definedName name="MCV_B1" localSheetId="69">#REF!</definedName>
    <definedName name="MCV_B1" localSheetId="71">#REF!</definedName>
    <definedName name="MCV_B1" localSheetId="72">#REF!</definedName>
    <definedName name="MCV_B1" localSheetId="73">#REF!</definedName>
    <definedName name="MCV_B1" localSheetId="7">#REF!</definedName>
    <definedName name="MCV_B1" localSheetId="74">#REF!</definedName>
    <definedName name="MCV_B1" localSheetId="75">#REF!</definedName>
    <definedName name="MCV_B1" localSheetId="76">#REF!</definedName>
    <definedName name="MCV_B1" localSheetId="77">#REF!</definedName>
    <definedName name="MCV_B1" localSheetId="78">#REF!</definedName>
    <definedName name="MCV_B1" localSheetId="79">#REF!</definedName>
    <definedName name="MCV_B1" localSheetId="8">#REF!</definedName>
    <definedName name="MCV_B1" localSheetId="9">#REF!</definedName>
    <definedName name="MCV_B1">#REF!</definedName>
    <definedName name="MCV_D">#N/A</definedName>
    <definedName name="MCV_D1" localSheetId="1">#REF!</definedName>
    <definedName name="MCV_D1" localSheetId="10">#REF!</definedName>
    <definedName name="MCV_D1" localSheetId="11">#REF!</definedName>
    <definedName name="MCV_D1" localSheetId="12">#REF!</definedName>
    <definedName name="MCV_D1" localSheetId="13">#REF!</definedName>
    <definedName name="MCV_D1" localSheetId="15">#REF!</definedName>
    <definedName name="MCV_D1" localSheetId="16">#REF!</definedName>
    <definedName name="MCV_D1" localSheetId="2">#REF!</definedName>
    <definedName name="MCV_D1" localSheetId="23">#REF!</definedName>
    <definedName name="MCV_D1" localSheetId="24">#REF!</definedName>
    <definedName name="MCV_D1" localSheetId="25">#REF!</definedName>
    <definedName name="MCV_D1" localSheetId="26">#REF!</definedName>
    <definedName name="MCV_D1" localSheetId="27">#REF!</definedName>
    <definedName name="MCV_D1" localSheetId="28">#REF!</definedName>
    <definedName name="MCV_D1" localSheetId="29">#REF!</definedName>
    <definedName name="MCV_D1" localSheetId="3">#REF!</definedName>
    <definedName name="MCV_D1" localSheetId="31">#REF!</definedName>
    <definedName name="MCV_D1" localSheetId="32">#REF!</definedName>
    <definedName name="MCV_D1" localSheetId="33">#REF!</definedName>
    <definedName name="MCV_D1" localSheetId="34">#REF!</definedName>
    <definedName name="MCV_D1" localSheetId="37">#REF!</definedName>
    <definedName name="MCV_D1" localSheetId="41">#REF!</definedName>
    <definedName name="MCV_D1" localSheetId="4">#REF!</definedName>
    <definedName name="MCV_D1" localSheetId="45">#REF!</definedName>
    <definedName name="MCV_D1" localSheetId="46">#REF!</definedName>
    <definedName name="MCV_D1" localSheetId="47">#REF!</definedName>
    <definedName name="MCV_D1" localSheetId="48">#REF!</definedName>
    <definedName name="MCV_D1" localSheetId="49">#REF!</definedName>
    <definedName name="MCV_D1" localSheetId="50">#REF!</definedName>
    <definedName name="MCV_D1" localSheetId="5">#REF!</definedName>
    <definedName name="MCV_D1" localSheetId="51">#REF!</definedName>
    <definedName name="MCV_D1" localSheetId="52">#REF!</definedName>
    <definedName name="MCV_D1" localSheetId="53">#REF!</definedName>
    <definedName name="MCV_D1" localSheetId="54">#REF!</definedName>
    <definedName name="MCV_D1" localSheetId="56">#REF!</definedName>
    <definedName name="MCV_D1" localSheetId="57">#REF!</definedName>
    <definedName name="MCV_D1" localSheetId="58">#REF!</definedName>
    <definedName name="MCV_D1" localSheetId="59">#REF!</definedName>
    <definedName name="MCV_D1" localSheetId="60">#REF!</definedName>
    <definedName name="MCV_D1" localSheetId="61">#REF!</definedName>
    <definedName name="MCV_D1" localSheetId="62">#REF!</definedName>
    <definedName name="MCV_D1" localSheetId="63">#REF!</definedName>
    <definedName name="MCV_D1" localSheetId="6">#REF!</definedName>
    <definedName name="MCV_D1" localSheetId="64">#REF!</definedName>
    <definedName name="MCV_D1" localSheetId="65">#REF!</definedName>
    <definedName name="MCV_D1" localSheetId="66">#REF!</definedName>
    <definedName name="MCV_D1" localSheetId="67">#REF!</definedName>
    <definedName name="MCV_D1" localSheetId="68">#REF!</definedName>
    <definedName name="MCV_D1" localSheetId="69">#REF!</definedName>
    <definedName name="MCV_D1" localSheetId="71">#REF!</definedName>
    <definedName name="MCV_D1" localSheetId="72">#REF!</definedName>
    <definedName name="MCV_D1" localSheetId="73">#REF!</definedName>
    <definedName name="MCV_D1" localSheetId="7">#REF!</definedName>
    <definedName name="MCV_D1" localSheetId="74">#REF!</definedName>
    <definedName name="MCV_D1" localSheetId="75">#REF!</definedName>
    <definedName name="MCV_D1" localSheetId="76">#REF!</definedName>
    <definedName name="MCV_D1" localSheetId="77">#REF!</definedName>
    <definedName name="MCV_D1" localSheetId="78">#REF!</definedName>
    <definedName name="MCV_D1" localSheetId="79">#REF!</definedName>
    <definedName name="MCV_D1" localSheetId="8">#REF!</definedName>
    <definedName name="MCV_D1" localSheetId="9">#REF!</definedName>
    <definedName name="MCV_D1">#REF!</definedName>
    <definedName name="MCV_N">#N/A</definedName>
    <definedName name="MCV_T">#N/A</definedName>
    <definedName name="MCV_T1" localSheetId="1">#REF!</definedName>
    <definedName name="MCV_T1" localSheetId="10">#REF!</definedName>
    <definedName name="MCV_T1" localSheetId="11">#REF!</definedName>
    <definedName name="MCV_T1" localSheetId="12">#REF!</definedName>
    <definedName name="MCV_T1" localSheetId="13">#REF!</definedName>
    <definedName name="MCV_T1" localSheetId="15">#REF!</definedName>
    <definedName name="MCV_T1" localSheetId="16">#REF!</definedName>
    <definedName name="MCV_T1" localSheetId="2">#REF!</definedName>
    <definedName name="MCV_T1" localSheetId="23">#REF!</definedName>
    <definedName name="MCV_T1" localSheetId="24">#REF!</definedName>
    <definedName name="MCV_T1" localSheetId="25">#REF!</definedName>
    <definedName name="MCV_T1" localSheetId="26">#REF!</definedName>
    <definedName name="MCV_T1" localSheetId="27">#REF!</definedName>
    <definedName name="MCV_T1" localSheetId="28">#REF!</definedName>
    <definedName name="MCV_T1" localSheetId="29">#REF!</definedName>
    <definedName name="MCV_T1" localSheetId="3">#REF!</definedName>
    <definedName name="MCV_T1" localSheetId="31">#REF!</definedName>
    <definedName name="MCV_T1" localSheetId="32">#REF!</definedName>
    <definedName name="MCV_T1" localSheetId="33">#REF!</definedName>
    <definedName name="MCV_T1" localSheetId="34">#REF!</definedName>
    <definedName name="MCV_T1" localSheetId="37">#REF!</definedName>
    <definedName name="MCV_T1" localSheetId="41">#REF!</definedName>
    <definedName name="MCV_T1" localSheetId="4">#REF!</definedName>
    <definedName name="MCV_T1" localSheetId="45">#REF!</definedName>
    <definedName name="MCV_T1" localSheetId="46">#REF!</definedName>
    <definedName name="MCV_T1" localSheetId="47">#REF!</definedName>
    <definedName name="MCV_T1" localSheetId="48">#REF!</definedName>
    <definedName name="MCV_T1" localSheetId="49">#REF!</definedName>
    <definedName name="MCV_T1" localSheetId="50">#REF!</definedName>
    <definedName name="MCV_T1" localSheetId="5">#REF!</definedName>
    <definedName name="MCV_T1" localSheetId="51">#REF!</definedName>
    <definedName name="MCV_T1" localSheetId="52">#REF!</definedName>
    <definedName name="MCV_T1" localSheetId="53">#REF!</definedName>
    <definedName name="MCV_T1" localSheetId="54">#REF!</definedName>
    <definedName name="MCV_T1" localSheetId="56">#REF!</definedName>
    <definedName name="MCV_T1" localSheetId="57">#REF!</definedName>
    <definedName name="MCV_T1" localSheetId="58">#REF!</definedName>
    <definedName name="MCV_T1" localSheetId="59">#REF!</definedName>
    <definedName name="MCV_T1" localSheetId="60">#REF!</definedName>
    <definedName name="MCV_T1" localSheetId="61">#REF!</definedName>
    <definedName name="MCV_T1" localSheetId="62">#REF!</definedName>
    <definedName name="MCV_T1" localSheetId="63">#REF!</definedName>
    <definedName name="MCV_T1" localSheetId="6">#REF!</definedName>
    <definedName name="MCV_T1" localSheetId="64">#REF!</definedName>
    <definedName name="MCV_T1" localSheetId="65">#REF!</definedName>
    <definedName name="MCV_T1" localSheetId="66">#REF!</definedName>
    <definedName name="MCV_T1" localSheetId="67">#REF!</definedName>
    <definedName name="MCV_T1" localSheetId="68">#REF!</definedName>
    <definedName name="MCV_T1" localSheetId="69">#REF!</definedName>
    <definedName name="MCV_T1" localSheetId="71">#REF!</definedName>
    <definedName name="MCV_T1" localSheetId="72">#REF!</definedName>
    <definedName name="MCV_T1" localSheetId="73">#REF!</definedName>
    <definedName name="MCV_T1" localSheetId="7">#REF!</definedName>
    <definedName name="MCV_T1" localSheetId="74">#REF!</definedName>
    <definedName name="MCV_T1" localSheetId="75">#REF!</definedName>
    <definedName name="MCV_T1" localSheetId="76">#REF!</definedName>
    <definedName name="MCV_T1" localSheetId="77">#REF!</definedName>
    <definedName name="MCV_T1" localSheetId="78">#REF!</definedName>
    <definedName name="MCV_T1" localSheetId="79">#REF!</definedName>
    <definedName name="MCV_T1" localSheetId="8">#REF!</definedName>
    <definedName name="MCV_T1" localSheetId="9">#REF!</definedName>
    <definedName name="MCV_T1">#REF!</definedName>
    <definedName name="MDLS" localSheetId="1">#REF!</definedName>
    <definedName name="MDLS" localSheetId="10">#REF!</definedName>
    <definedName name="MDLS" localSheetId="11">#REF!</definedName>
    <definedName name="MDLS" localSheetId="12">#REF!</definedName>
    <definedName name="MDLS" localSheetId="13">#REF!</definedName>
    <definedName name="MDLS" localSheetId="15">#REF!</definedName>
    <definedName name="MDLS" localSheetId="16">#REF!</definedName>
    <definedName name="MDLS" localSheetId="2">#REF!</definedName>
    <definedName name="MDLS" localSheetId="23">#REF!</definedName>
    <definedName name="MDLS" localSheetId="24">#REF!</definedName>
    <definedName name="MDLS" localSheetId="25">#REF!</definedName>
    <definedName name="MDLS" localSheetId="26">#REF!</definedName>
    <definedName name="MDLS" localSheetId="27">#REF!</definedName>
    <definedName name="MDLS" localSheetId="28">#REF!</definedName>
    <definedName name="MDLS" localSheetId="29">#REF!</definedName>
    <definedName name="MDLS" localSheetId="3">#REF!</definedName>
    <definedName name="MDLS" localSheetId="31">#REF!</definedName>
    <definedName name="MDLS" localSheetId="32">#REF!</definedName>
    <definedName name="MDLS" localSheetId="33">#REF!</definedName>
    <definedName name="MDLS" localSheetId="34">#REF!</definedName>
    <definedName name="MDLS" localSheetId="37">#REF!</definedName>
    <definedName name="MDLS" localSheetId="41">#REF!</definedName>
    <definedName name="MDLS" localSheetId="4">#REF!</definedName>
    <definedName name="MDLS" localSheetId="45">#REF!</definedName>
    <definedName name="MDLS" localSheetId="46">#REF!</definedName>
    <definedName name="MDLS" localSheetId="47">#REF!</definedName>
    <definedName name="MDLS" localSheetId="48">#REF!</definedName>
    <definedName name="MDLS" localSheetId="49">#REF!</definedName>
    <definedName name="MDLS" localSheetId="50">#REF!</definedName>
    <definedName name="MDLS" localSheetId="5">#REF!</definedName>
    <definedName name="MDLS" localSheetId="51">#REF!</definedName>
    <definedName name="MDLS" localSheetId="52">#REF!</definedName>
    <definedName name="MDLS" localSheetId="53">#REF!</definedName>
    <definedName name="MDLS" localSheetId="54">#REF!</definedName>
    <definedName name="MDLS" localSheetId="56">#REF!</definedName>
    <definedName name="MDLS" localSheetId="57">#REF!</definedName>
    <definedName name="MDLS" localSheetId="58">#REF!</definedName>
    <definedName name="MDLS" localSheetId="59">#REF!</definedName>
    <definedName name="MDLS" localSheetId="60">#REF!</definedName>
    <definedName name="MDLS" localSheetId="61">#REF!</definedName>
    <definedName name="MDLS" localSheetId="62">#REF!</definedName>
    <definedName name="MDLS" localSheetId="63">#REF!</definedName>
    <definedName name="MDLS" localSheetId="6">#REF!</definedName>
    <definedName name="MDLS" localSheetId="64">#REF!</definedName>
    <definedName name="MDLS" localSheetId="65">#REF!</definedName>
    <definedName name="MDLS" localSheetId="66">#REF!</definedName>
    <definedName name="MDLS" localSheetId="67">#REF!</definedName>
    <definedName name="MDLS" localSheetId="68">#REF!</definedName>
    <definedName name="MDLS" localSheetId="69">#REF!</definedName>
    <definedName name="MDLS" localSheetId="71">#REF!</definedName>
    <definedName name="MDLS" localSheetId="72">#REF!</definedName>
    <definedName name="MDLS" localSheetId="73">#REF!</definedName>
    <definedName name="MDLS" localSheetId="7">#REF!</definedName>
    <definedName name="MDLS" localSheetId="74">#REF!</definedName>
    <definedName name="MDLS" localSheetId="75">#REF!</definedName>
    <definedName name="MDLS" localSheetId="76">#REF!</definedName>
    <definedName name="MDLS" localSheetId="77">#REF!</definedName>
    <definedName name="MDLS" localSheetId="78">#REF!</definedName>
    <definedName name="MDLS" localSheetId="79">#REF!</definedName>
    <definedName name="MDLS" localSheetId="8">#REF!</definedName>
    <definedName name="MDLS" localSheetId="9">#REF!</definedName>
    <definedName name="MDLS">#REF!</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localSheetId="32"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34"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55"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64" hidden="1">{FALSE,FALSE,-1.25,-15.5,484.5,276.75,FALSE,FALSE,TRUE,TRUE,0,12,#N/A,46,#N/A,2.93460490463215,15.35,1,FALSE,FALSE,3,TRUE,1,FALSE,100,"Swvu.PLA1.","ACwvu.PLA1.",#N/A,FALSE,FALSE,0,0,0,0,2,"","",TRUE,TRUE,FALSE,FALSE,1,60,#N/A,#N/A,FALSE,FALSE,FALSE,FALSE,FALSE,FALSE,FALSE,9,65532,65532,FALSE,FALSE,TRUE,TRUE,TRUE}</definedName>
    <definedName name="MDTab" localSheetId="65" hidden="1">{FALSE,FALSE,-1.25,-15.5,484.5,276.75,FALSE,FALSE,TRUE,TRUE,0,12,#N/A,46,#N/A,2.93460490463215,15.35,1,FALSE,FALSE,3,TRUE,1,FALSE,100,"Swvu.PLA1.","ACwvu.PLA1.",#N/A,FALSE,FALSE,0,0,0,0,2,"","",TRUE,TRUE,FALSE,FALSE,1,60,#N/A,#N/A,FALSE,FALSE,FALSE,FALSE,FALSE,FALSE,FALSE,9,65532,65532,FALSE,FALSE,TRUE,TRUE,TRUE}</definedName>
    <definedName name="MDTab" localSheetId="66" hidden="1">{FALSE,FALSE,-1.25,-15.5,484.5,276.75,FALSE,FALSE,TRUE,TRUE,0,12,#N/A,46,#N/A,2.93460490463215,15.35,1,FALSE,FALSE,3,TRUE,1,FALSE,100,"Swvu.PLA1.","ACwvu.PLA1.",#N/A,FALSE,FALSE,0,0,0,0,2,"","",TRUE,TRUE,FALSE,FALSE,1,60,#N/A,#N/A,FALSE,FALSE,FALSE,FALSE,FALSE,FALSE,FALSE,9,65532,65532,FALSE,FALSE,TRUE,TRUE,TRUE}</definedName>
    <definedName name="MDTab" localSheetId="67" hidden="1">{FALSE,FALSE,-1.25,-15.5,484.5,276.75,FALSE,FALSE,TRUE,TRUE,0,12,#N/A,46,#N/A,2.93460490463215,15.35,1,FALSE,FALSE,3,TRUE,1,FALSE,100,"Swvu.PLA1.","ACwvu.PLA1.",#N/A,FALSE,FALSE,0,0,0,0,2,"","",TRUE,TRUE,FALSE,FALSE,1,60,#N/A,#N/A,FALSE,FALSE,FALSE,FALSE,FALSE,FALSE,FALSE,9,65532,65532,FALSE,FALSE,TRUE,TRUE,TRUE}</definedName>
    <definedName name="MDTab" localSheetId="68"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localSheetId="71" hidden="1">{FALSE,FALSE,-1.25,-15.5,484.5,276.75,FALSE,FALSE,TRUE,TRUE,0,12,#N/A,46,#N/A,2.93460490463215,15.35,1,FALSE,FALSE,3,TRUE,1,FALSE,100,"Swvu.PLA1.","ACwvu.PLA1.",#N/A,FALSE,FALSE,0,0,0,0,2,"","",TRUE,TRUE,FALSE,FALSE,1,60,#N/A,#N/A,FALSE,FALSE,FALSE,FALSE,FALSE,FALSE,FALSE,9,65532,65532,FALSE,FALSE,TRUE,TRUE,TRUE}</definedName>
    <definedName name="MDTab" localSheetId="72" hidden="1">{FALSE,FALSE,-1.25,-15.5,484.5,276.75,FALSE,FALSE,TRUE,TRUE,0,12,#N/A,46,#N/A,2.93460490463215,15.35,1,FALSE,FALSE,3,TRUE,1,FALSE,100,"Swvu.PLA1.","ACwvu.PLA1.",#N/A,FALSE,FALSE,0,0,0,0,2,"","",TRUE,TRUE,FALSE,FALSE,1,60,#N/A,#N/A,FALSE,FALSE,FALSE,FALSE,FALSE,FALSE,FALSE,9,65532,65532,FALSE,FALSE,TRUE,TRUE,TRUE}</definedName>
    <definedName name="MDTab" localSheetId="73"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74" hidden="1">{FALSE,FALSE,-1.25,-15.5,484.5,276.75,FALSE,FALSE,TRUE,TRUE,0,12,#N/A,46,#N/A,2.93460490463215,15.35,1,FALSE,FALSE,3,TRUE,1,FALSE,100,"Swvu.PLA1.","ACwvu.PLA1.",#N/A,FALSE,FALSE,0,0,0,0,2,"","",TRUE,TRUE,FALSE,FALSE,1,60,#N/A,#N/A,FALSE,FALSE,FALSE,FALSE,FALSE,FALSE,FALSE,9,65532,65532,FALSE,FALSE,TRUE,TRUE,TRUE}</definedName>
    <definedName name="MDTab" localSheetId="75" hidden="1">{FALSE,FALSE,-1.25,-15.5,484.5,276.75,FALSE,FALSE,TRUE,TRUE,0,12,#N/A,46,#N/A,2.93460490463215,15.35,1,FALSE,FALSE,3,TRUE,1,FALSE,100,"Swvu.PLA1.","ACwvu.PLA1.",#N/A,FALSE,FALSE,0,0,0,0,2,"","",TRUE,TRUE,FALSE,FALSE,1,60,#N/A,#N/A,FALSE,FALSE,FALSE,FALSE,FALSE,FALSE,FALSE,9,65532,65532,FALSE,FALSE,TRUE,TRUE,TRUE}</definedName>
    <definedName name="MDTab" localSheetId="76" hidden="1">{FALSE,FALSE,-1.25,-15.5,484.5,276.75,FALSE,FALSE,TRUE,TRUE,0,12,#N/A,46,#N/A,2.93460490463215,15.35,1,FALSE,FALSE,3,TRUE,1,FALSE,100,"Swvu.PLA1.","ACwvu.PLA1.",#N/A,FALSE,FALSE,0,0,0,0,2,"","",TRUE,TRUE,FALSE,FALSE,1,60,#N/A,#N/A,FALSE,FALSE,FALSE,FALSE,FALSE,FALSE,FALSE,9,65532,65532,FALSE,FALSE,TRUE,TRUE,TRUE}</definedName>
    <definedName name="MDTab" localSheetId="77" hidden="1">{FALSE,FALSE,-1.25,-15.5,484.5,276.75,FALSE,FALSE,TRUE,TRUE,0,12,#N/A,46,#N/A,2.93460490463215,15.35,1,FALSE,FALSE,3,TRUE,1,FALSE,100,"Swvu.PLA1.","ACwvu.PLA1.",#N/A,FALSE,FALSE,0,0,0,0,2,"","",TRUE,TRUE,FALSE,FALSE,1,60,#N/A,#N/A,FALSE,FALSE,FALSE,FALSE,FALSE,FALSE,FALSE,9,65532,65532,FALSE,FALSE,TRUE,TRUE,TRUE}</definedName>
    <definedName name="MDTab" localSheetId="78" hidden="1">{FALSE,FALSE,-1.25,-15.5,484.5,276.75,FALSE,FALSE,TRUE,TRUE,0,12,#N/A,46,#N/A,2.93460490463215,15.35,1,FALSE,FALSE,3,TRUE,1,FALSE,100,"Swvu.PLA1.","ACwvu.PLA1.",#N/A,FALSE,FALSE,0,0,0,0,2,"","",TRUE,TRUE,FALSE,FALSE,1,60,#N/A,#N/A,FALSE,FALSE,FALSE,FALSE,FALSE,FALSE,FALSE,9,65532,65532,FALSE,FALSE,TRUE,TRUE,TRUE}</definedName>
    <definedName name="MDTab" localSheetId="79"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 localSheetId="1">#REF!</definedName>
    <definedName name="MENORES" localSheetId="10">#REF!</definedName>
    <definedName name="MENORES" localSheetId="11">#REF!</definedName>
    <definedName name="MENORES" localSheetId="12">#REF!</definedName>
    <definedName name="MENORES" localSheetId="13">#REF!</definedName>
    <definedName name="MENORES" localSheetId="15">#REF!</definedName>
    <definedName name="MENORES" localSheetId="16">#REF!</definedName>
    <definedName name="MENORES" localSheetId="2">#REF!</definedName>
    <definedName name="MENORES" localSheetId="23">#REF!</definedName>
    <definedName name="MENORES" localSheetId="24">#REF!</definedName>
    <definedName name="MENORES" localSheetId="25">#REF!</definedName>
    <definedName name="MENORES" localSheetId="26">#REF!</definedName>
    <definedName name="MENORES" localSheetId="27">#REF!</definedName>
    <definedName name="MENORES" localSheetId="28">#REF!</definedName>
    <definedName name="MENORES" localSheetId="29">#REF!</definedName>
    <definedName name="MENORES" localSheetId="3">#REF!</definedName>
    <definedName name="MENORES" localSheetId="31">#REF!</definedName>
    <definedName name="MENORES" localSheetId="32">#REF!</definedName>
    <definedName name="MENORES" localSheetId="33">#REF!</definedName>
    <definedName name="MENORES" localSheetId="34">#REF!</definedName>
    <definedName name="MENORES" localSheetId="37">#REF!</definedName>
    <definedName name="MENORES" localSheetId="41">#REF!</definedName>
    <definedName name="MENORES" localSheetId="4">#REF!</definedName>
    <definedName name="MENORES" localSheetId="45">#REF!</definedName>
    <definedName name="MENORES" localSheetId="46">#REF!</definedName>
    <definedName name="MENORES" localSheetId="47">#REF!</definedName>
    <definedName name="MENORES" localSheetId="48">#REF!</definedName>
    <definedName name="MENORES" localSheetId="49">#REF!</definedName>
    <definedName name="MENORES" localSheetId="50">#REF!</definedName>
    <definedName name="MENORES" localSheetId="5">#REF!</definedName>
    <definedName name="MENORES" localSheetId="51">#REF!</definedName>
    <definedName name="MENORES" localSheetId="52">#REF!</definedName>
    <definedName name="MENORES" localSheetId="53">#REF!</definedName>
    <definedName name="MENORES" localSheetId="54">#REF!</definedName>
    <definedName name="MENORES" localSheetId="56">#REF!</definedName>
    <definedName name="MENORES" localSheetId="57">#REF!</definedName>
    <definedName name="MENORES" localSheetId="58">#REF!</definedName>
    <definedName name="MENORES" localSheetId="59">#REF!</definedName>
    <definedName name="MENORES" localSheetId="60">#REF!</definedName>
    <definedName name="MENORES" localSheetId="61">#REF!</definedName>
    <definedName name="MENORES" localSheetId="62">#REF!</definedName>
    <definedName name="MENORES" localSheetId="63">#REF!</definedName>
    <definedName name="MENORES" localSheetId="6">#REF!</definedName>
    <definedName name="MENORES" localSheetId="64">#REF!</definedName>
    <definedName name="MENORES" localSheetId="65">#REF!</definedName>
    <definedName name="MENORES" localSheetId="66">#REF!</definedName>
    <definedName name="MENORES" localSheetId="67">#REF!</definedName>
    <definedName name="MENORES" localSheetId="68">#REF!</definedName>
    <definedName name="MENORES" localSheetId="69">#REF!</definedName>
    <definedName name="MENORES" localSheetId="71">#REF!</definedName>
    <definedName name="MENORES" localSheetId="72">#REF!</definedName>
    <definedName name="MENORES" localSheetId="73">#REF!</definedName>
    <definedName name="MENORES" localSheetId="7">#REF!</definedName>
    <definedName name="MENORES" localSheetId="74">#REF!</definedName>
    <definedName name="MENORES" localSheetId="75">#REF!</definedName>
    <definedName name="MENORES" localSheetId="76">#REF!</definedName>
    <definedName name="MENORES" localSheetId="77">#REF!</definedName>
    <definedName name="MENORES" localSheetId="78">#REF!</definedName>
    <definedName name="MENORES" localSheetId="79">#REF!</definedName>
    <definedName name="MENORES" localSheetId="8">#REF!</definedName>
    <definedName name="MENORES" localSheetId="9">#REF!</definedName>
    <definedName name="MENORES">#REF!</definedName>
    <definedName name="MF1.1" localSheetId="1">#REF!</definedName>
    <definedName name="MF1.1" localSheetId="10">#REF!</definedName>
    <definedName name="MF1.1" localSheetId="11">#REF!</definedName>
    <definedName name="MF1.1" localSheetId="12">#REF!</definedName>
    <definedName name="MF1.1" localSheetId="13">#REF!</definedName>
    <definedName name="MF1.1" localSheetId="15">#REF!</definedName>
    <definedName name="MF1.1" localSheetId="16">#REF!</definedName>
    <definedName name="MF1.1" localSheetId="2">#REF!</definedName>
    <definedName name="MF1.1" localSheetId="23">#REF!</definedName>
    <definedName name="MF1.1" localSheetId="24">#REF!</definedName>
    <definedName name="MF1.1" localSheetId="25">#REF!</definedName>
    <definedName name="MF1.1" localSheetId="26">#REF!</definedName>
    <definedName name="MF1.1" localSheetId="27">#REF!</definedName>
    <definedName name="MF1.1" localSheetId="28">#REF!</definedName>
    <definedName name="MF1.1" localSheetId="29">#REF!</definedName>
    <definedName name="MF1.1" localSheetId="3">#REF!</definedName>
    <definedName name="MF1.1" localSheetId="31">#REF!</definedName>
    <definedName name="MF1.1" localSheetId="32">#REF!</definedName>
    <definedName name="MF1.1" localSheetId="33">#REF!</definedName>
    <definedName name="MF1.1" localSheetId="34">#REF!</definedName>
    <definedName name="MF1.1" localSheetId="37">#REF!</definedName>
    <definedName name="MF1.1" localSheetId="41">#REF!</definedName>
    <definedName name="MF1.1" localSheetId="4">#REF!</definedName>
    <definedName name="MF1.1" localSheetId="45">#REF!</definedName>
    <definedName name="MF1.1" localSheetId="46">#REF!</definedName>
    <definedName name="MF1.1" localSheetId="47">#REF!</definedName>
    <definedName name="MF1.1" localSheetId="48">#REF!</definedName>
    <definedName name="MF1.1" localSheetId="49">#REF!</definedName>
    <definedName name="MF1.1" localSheetId="50">#REF!</definedName>
    <definedName name="MF1.1" localSheetId="5">#REF!</definedName>
    <definedName name="MF1.1" localSheetId="51">#REF!</definedName>
    <definedName name="MF1.1" localSheetId="52">#REF!</definedName>
    <definedName name="MF1.1" localSheetId="53">#REF!</definedName>
    <definedName name="MF1.1" localSheetId="54">#REF!</definedName>
    <definedName name="MF1.1" localSheetId="56">#REF!</definedName>
    <definedName name="MF1.1" localSheetId="57">#REF!</definedName>
    <definedName name="MF1.1" localSheetId="58">#REF!</definedName>
    <definedName name="MF1.1" localSheetId="59">#REF!</definedName>
    <definedName name="MF1.1" localSheetId="60">#REF!</definedName>
    <definedName name="MF1.1" localSheetId="61">#REF!</definedName>
    <definedName name="MF1.1" localSheetId="62">#REF!</definedName>
    <definedName name="MF1.1" localSheetId="63">#REF!</definedName>
    <definedName name="MF1.1" localSheetId="6">#REF!</definedName>
    <definedName name="MF1.1" localSheetId="64">#REF!</definedName>
    <definedName name="MF1.1" localSheetId="65">#REF!</definedName>
    <definedName name="MF1.1" localSheetId="66">#REF!</definedName>
    <definedName name="MF1.1" localSheetId="67">#REF!</definedName>
    <definedName name="MF1.1" localSheetId="68">#REF!</definedName>
    <definedName name="MF1.1" localSheetId="69">#REF!</definedName>
    <definedName name="MF1.1" localSheetId="71">#REF!</definedName>
    <definedName name="MF1.1" localSheetId="72">#REF!</definedName>
    <definedName name="MF1.1" localSheetId="73">#REF!</definedName>
    <definedName name="MF1.1" localSheetId="7">#REF!</definedName>
    <definedName name="MF1.1" localSheetId="74">#REF!</definedName>
    <definedName name="MF1.1" localSheetId="75">#REF!</definedName>
    <definedName name="MF1.1" localSheetId="76">#REF!</definedName>
    <definedName name="MF1.1" localSheetId="77">#REF!</definedName>
    <definedName name="MF1.1" localSheetId="78">#REF!</definedName>
    <definedName name="MF1.1" localSheetId="79">#REF!</definedName>
    <definedName name="MF1.1" localSheetId="8">#REF!</definedName>
    <definedName name="MF1.1" localSheetId="9">#REF!</definedName>
    <definedName name="MF1.1">#REF!</definedName>
    <definedName name="MF2.1" localSheetId="1">#REF!</definedName>
    <definedName name="MF2.1" localSheetId="10">#REF!</definedName>
    <definedName name="MF2.1" localSheetId="11">#REF!</definedName>
    <definedName name="MF2.1" localSheetId="12">#REF!</definedName>
    <definedName name="MF2.1" localSheetId="13">#REF!</definedName>
    <definedName name="MF2.1" localSheetId="15">#REF!</definedName>
    <definedName name="MF2.1" localSheetId="16">#REF!</definedName>
    <definedName name="MF2.1" localSheetId="2">#REF!</definedName>
    <definedName name="MF2.1" localSheetId="23">#REF!</definedName>
    <definedName name="MF2.1" localSheetId="24">#REF!</definedName>
    <definedName name="MF2.1" localSheetId="25">#REF!</definedName>
    <definedName name="MF2.1" localSheetId="26">#REF!</definedName>
    <definedName name="MF2.1" localSheetId="27">#REF!</definedName>
    <definedName name="MF2.1" localSheetId="28">#REF!</definedName>
    <definedName name="MF2.1" localSheetId="29">#REF!</definedName>
    <definedName name="MF2.1" localSheetId="3">#REF!</definedName>
    <definedName name="MF2.1" localSheetId="31">#REF!</definedName>
    <definedName name="MF2.1" localSheetId="32">#REF!</definedName>
    <definedName name="MF2.1" localSheetId="33">#REF!</definedName>
    <definedName name="MF2.1" localSheetId="34">#REF!</definedName>
    <definedName name="MF2.1" localSheetId="37">#REF!</definedName>
    <definedName name="MF2.1" localSheetId="41">#REF!</definedName>
    <definedName name="MF2.1" localSheetId="4">#REF!</definedName>
    <definedName name="MF2.1" localSheetId="45">#REF!</definedName>
    <definedName name="MF2.1" localSheetId="46">#REF!</definedName>
    <definedName name="MF2.1" localSheetId="47">#REF!</definedName>
    <definedName name="MF2.1" localSheetId="48">#REF!</definedName>
    <definedName name="MF2.1" localSheetId="49">#REF!</definedName>
    <definedName name="MF2.1" localSheetId="50">#REF!</definedName>
    <definedName name="MF2.1" localSheetId="5">#REF!</definedName>
    <definedName name="MF2.1" localSheetId="51">#REF!</definedName>
    <definedName name="MF2.1" localSheetId="52">#REF!</definedName>
    <definedName name="MF2.1" localSheetId="53">#REF!</definedName>
    <definedName name="MF2.1" localSheetId="54">#REF!</definedName>
    <definedName name="MF2.1" localSheetId="56">#REF!</definedName>
    <definedName name="MF2.1" localSheetId="57">#REF!</definedName>
    <definedName name="MF2.1" localSheetId="58">#REF!</definedName>
    <definedName name="MF2.1" localSheetId="59">#REF!</definedName>
    <definedName name="MF2.1" localSheetId="60">#REF!</definedName>
    <definedName name="MF2.1" localSheetId="61">#REF!</definedName>
    <definedName name="MF2.1" localSheetId="62">#REF!</definedName>
    <definedName name="MF2.1" localSheetId="63">#REF!</definedName>
    <definedName name="MF2.1" localSheetId="6">#REF!</definedName>
    <definedName name="MF2.1" localSheetId="64">#REF!</definedName>
    <definedName name="MF2.1" localSheetId="65">#REF!</definedName>
    <definedName name="MF2.1" localSheetId="66">#REF!</definedName>
    <definedName name="MF2.1" localSheetId="67">#REF!</definedName>
    <definedName name="MF2.1" localSheetId="68">#REF!</definedName>
    <definedName name="MF2.1" localSheetId="69">#REF!</definedName>
    <definedName name="MF2.1" localSheetId="71">#REF!</definedName>
    <definedName name="MF2.1" localSheetId="72">#REF!</definedName>
    <definedName name="MF2.1" localSheetId="73">#REF!</definedName>
    <definedName name="MF2.1" localSheetId="7">#REF!</definedName>
    <definedName name="MF2.1" localSheetId="74">#REF!</definedName>
    <definedName name="MF2.1" localSheetId="75">#REF!</definedName>
    <definedName name="MF2.1" localSheetId="76">#REF!</definedName>
    <definedName name="MF2.1" localSheetId="77">#REF!</definedName>
    <definedName name="MF2.1" localSheetId="78">#REF!</definedName>
    <definedName name="MF2.1" localSheetId="79">#REF!</definedName>
    <definedName name="MF2.1" localSheetId="8">#REF!</definedName>
    <definedName name="MF2.1" localSheetId="9">#REF!</definedName>
    <definedName name="MF2.1">#REF!</definedName>
    <definedName name="MFBOPINPUT" localSheetId="1">#REF!</definedName>
    <definedName name="MFBOPINPUT" localSheetId="11">#REF!</definedName>
    <definedName name="MFBOPINPUT" localSheetId="12">#REF!</definedName>
    <definedName name="MFBOPINPUT" localSheetId="13">#REF!</definedName>
    <definedName name="MFBOPINPUT" localSheetId="23">#REF!</definedName>
    <definedName name="MFBOPINPUT" localSheetId="24">#REF!</definedName>
    <definedName name="MFBOPINPUT" localSheetId="26">#REF!</definedName>
    <definedName name="MFBOPINPUT" localSheetId="28">#REF!</definedName>
    <definedName name="MFBOPINPUT" localSheetId="29">#REF!</definedName>
    <definedName name="MFBOPINPUT" localSheetId="31">#REF!</definedName>
    <definedName name="MFBOPINPUT" localSheetId="41">#REF!</definedName>
    <definedName name="MFBOPINPUT" localSheetId="4">#REF!</definedName>
    <definedName name="MFBOPINPUT" localSheetId="46">#REF!</definedName>
    <definedName name="MFBOPINPUT" localSheetId="47">#REF!</definedName>
    <definedName name="MFBOPINPUT" localSheetId="48">#REF!</definedName>
    <definedName name="MFBOPINPUT" localSheetId="49">#REF!</definedName>
    <definedName name="MFBOPINPUT" localSheetId="50">#REF!</definedName>
    <definedName name="MFBOPINPUT" localSheetId="51">#REF!</definedName>
    <definedName name="MFBOPINPUT" localSheetId="53">#REF!</definedName>
    <definedName name="MFBOPINPUT" localSheetId="54">#REF!</definedName>
    <definedName name="MFBOPINPUT" localSheetId="56">#REF!</definedName>
    <definedName name="MFBOPINPUT" localSheetId="57">#REF!</definedName>
    <definedName name="MFBOPINPUT" localSheetId="58">#REF!</definedName>
    <definedName name="MFBOPINPUT" localSheetId="60">#REF!</definedName>
    <definedName name="MFBOPINPUT" localSheetId="61">#REF!</definedName>
    <definedName name="MFBOPINPUT" localSheetId="62">#REF!</definedName>
    <definedName name="MFBOPINPUT" localSheetId="63">#REF!</definedName>
    <definedName name="MFBOPINPUT" localSheetId="64">#REF!</definedName>
    <definedName name="MFBOPINPUT" localSheetId="66">#REF!</definedName>
    <definedName name="MFBOPINPUT" localSheetId="67">#REF!</definedName>
    <definedName name="MFBOPINPUT" localSheetId="68">#REF!</definedName>
    <definedName name="MFBOPINPUT" localSheetId="69">#REF!</definedName>
    <definedName name="MFBOPINPUT" localSheetId="71">#REF!</definedName>
    <definedName name="MFBOPINPUT" localSheetId="72">#REF!</definedName>
    <definedName name="MFBOPINPUT" localSheetId="73">#REF!</definedName>
    <definedName name="MFBOPINPUT">#REF!</definedName>
    <definedName name="MFISCAL" localSheetId="13">'[52]Annual Raw Data'!#REF!</definedName>
    <definedName name="MFISCAL" localSheetId="23">'[52]Annual Raw Data'!#REF!</definedName>
    <definedName name="MFISCAL" localSheetId="24">'[52]Annual Raw Data'!#REF!</definedName>
    <definedName name="MFISCAL" localSheetId="28">'[52]Annual Raw Data'!#REF!</definedName>
    <definedName name="MFISCAL" localSheetId="29">'[52]Annual Raw Data'!#REF!</definedName>
    <definedName name="MFISCAL" localSheetId="31">'[52]Annual Raw Data'!#REF!</definedName>
    <definedName name="MFISCAL" localSheetId="49">'[52]Annual Raw Data'!#REF!</definedName>
    <definedName name="MFISCAL" localSheetId="5">'[53]Annual Raw Data'!#REF!</definedName>
    <definedName name="MFISCAL" localSheetId="53">'[52]Annual Raw Data'!#REF!</definedName>
    <definedName name="MFISCAL" localSheetId="54">'[52]Annual Raw Data'!#REF!</definedName>
    <definedName name="MFISCAL" localSheetId="57">'[52]Annual Raw Data'!#REF!</definedName>
    <definedName name="MFISCAL" localSheetId="60">'[52]Annual Raw Data'!#REF!</definedName>
    <definedName name="MFISCAL" localSheetId="61">'[52]Annual Raw Data'!#REF!</definedName>
    <definedName name="MFISCAL" localSheetId="62">'[52]Annual Raw Data'!#REF!</definedName>
    <definedName name="MFISCAL" localSheetId="63">'[52]Annual Raw Data'!#REF!</definedName>
    <definedName name="MFISCAL" localSheetId="6">'[53]Annual Raw Data'!#REF!</definedName>
    <definedName name="MFISCAL" localSheetId="66">'[52]Annual Raw Data'!#REF!</definedName>
    <definedName name="MFISCAL" localSheetId="69">'[52]Annual Raw Data'!#REF!</definedName>
    <definedName name="MFISCAL" localSheetId="72">'[52]Annual Raw Data'!#REF!</definedName>
    <definedName name="MFISCAL" localSheetId="73">'[52]Annual Raw Data'!#REF!</definedName>
    <definedName name="MFISCAL">'[52]Annual Raw Data'!#REF!</definedName>
    <definedName name="mflowsa" localSheetId="5">[28]!mflowsa</definedName>
    <definedName name="mflowsa" localSheetId="6">[29]!mflowsa</definedName>
    <definedName name="mflowsa">[30]!mflowsa</definedName>
    <definedName name="mflowsq" localSheetId="5">[28]!mflowsq</definedName>
    <definedName name="mflowsq" localSheetId="6">[29]!mflowsq</definedName>
    <definedName name="mflowsq">[30]!mflowsq</definedName>
    <definedName name="mi" localSheetId="1">#REF!</definedName>
    <definedName name="mi" localSheetId="10">#REF!</definedName>
    <definedName name="mi" localSheetId="11">#REF!</definedName>
    <definedName name="mi" localSheetId="12">#REF!</definedName>
    <definedName name="mi" localSheetId="13">#REF!</definedName>
    <definedName name="mi" localSheetId="15">#REF!</definedName>
    <definedName name="mi" localSheetId="16">#REF!</definedName>
    <definedName name="mi" localSheetId="2">#REF!</definedName>
    <definedName name="mi" localSheetId="23">#REF!</definedName>
    <definedName name="mi" localSheetId="24">#REF!</definedName>
    <definedName name="mi" localSheetId="25">#REF!</definedName>
    <definedName name="mi" localSheetId="26">#REF!</definedName>
    <definedName name="mi" localSheetId="27">#REF!</definedName>
    <definedName name="mi" localSheetId="28">#REF!</definedName>
    <definedName name="mi" localSheetId="29">#REF!</definedName>
    <definedName name="mi" localSheetId="3">#REF!</definedName>
    <definedName name="mi" localSheetId="31">#REF!</definedName>
    <definedName name="mi" localSheetId="32">#REF!</definedName>
    <definedName name="mi" localSheetId="33">#REF!</definedName>
    <definedName name="mi" localSheetId="34">#REF!</definedName>
    <definedName name="mi" localSheetId="37">#REF!</definedName>
    <definedName name="mi" localSheetId="41">#REF!</definedName>
    <definedName name="mi" localSheetId="4">#REF!</definedName>
    <definedName name="mi" localSheetId="45">#REF!</definedName>
    <definedName name="mi" localSheetId="46">#REF!</definedName>
    <definedName name="mi" localSheetId="47">#REF!</definedName>
    <definedName name="mi" localSheetId="48">#REF!</definedName>
    <definedName name="mi" localSheetId="49">#REF!</definedName>
    <definedName name="mi" localSheetId="50">#REF!</definedName>
    <definedName name="mi" localSheetId="5">#REF!</definedName>
    <definedName name="mi" localSheetId="51">#REF!</definedName>
    <definedName name="mi" localSheetId="52">#REF!</definedName>
    <definedName name="mi" localSheetId="53">#REF!</definedName>
    <definedName name="mi" localSheetId="54">#REF!</definedName>
    <definedName name="mi" localSheetId="56">#REF!</definedName>
    <definedName name="mi" localSheetId="57">#REF!</definedName>
    <definedName name="mi" localSheetId="58">#REF!</definedName>
    <definedName name="mi" localSheetId="59">#REF!</definedName>
    <definedName name="mi" localSheetId="60">#REF!</definedName>
    <definedName name="mi" localSheetId="61">#REF!</definedName>
    <definedName name="mi" localSheetId="62">#REF!</definedName>
    <definedName name="mi" localSheetId="63">#REF!</definedName>
    <definedName name="mi" localSheetId="6">#REF!</definedName>
    <definedName name="mi" localSheetId="64">#REF!</definedName>
    <definedName name="mi" localSheetId="65">#REF!</definedName>
    <definedName name="mi" localSheetId="66">#REF!</definedName>
    <definedName name="mi" localSheetId="67">#REF!</definedName>
    <definedName name="mi" localSheetId="68">#REF!</definedName>
    <definedName name="mi" localSheetId="69">#REF!</definedName>
    <definedName name="mi" localSheetId="71">#REF!</definedName>
    <definedName name="mi" localSheetId="72">#REF!</definedName>
    <definedName name="mi" localSheetId="73">#REF!</definedName>
    <definedName name="mi" localSheetId="7">#REF!</definedName>
    <definedName name="mi" localSheetId="74">#REF!</definedName>
    <definedName name="mi" localSheetId="75">#REF!</definedName>
    <definedName name="mi" localSheetId="76">#REF!</definedName>
    <definedName name="mi" localSheetId="77">#REF!</definedName>
    <definedName name="mi" localSheetId="78">#REF!</definedName>
    <definedName name="mi" localSheetId="79">#REF!</definedName>
    <definedName name="mi" localSheetId="8">#REF!</definedName>
    <definedName name="mi" localSheetId="9">#REF!</definedName>
    <definedName name="mi">#REF!</definedName>
    <definedName name="MICRO" localSheetId="1">#REF!</definedName>
    <definedName name="MICRO" localSheetId="10">#REF!</definedName>
    <definedName name="MICRO" localSheetId="11">#REF!</definedName>
    <definedName name="MICRO" localSheetId="12">#REF!</definedName>
    <definedName name="MICRO" localSheetId="13">#REF!</definedName>
    <definedName name="MICRO" localSheetId="15">#REF!</definedName>
    <definedName name="MICRO" localSheetId="16">#REF!</definedName>
    <definedName name="MICRO" localSheetId="2">#REF!</definedName>
    <definedName name="MICRO" localSheetId="23">#REF!</definedName>
    <definedName name="MICRO" localSheetId="24">#REF!</definedName>
    <definedName name="MICRO" localSheetId="25">#REF!</definedName>
    <definedName name="MICRO" localSheetId="26">#REF!</definedName>
    <definedName name="MICRO" localSheetId="27">#REF!</definedName>
    <definedName name="MICRO" localSheetId="28">#REF!</definedName>
    <definedName name="MICRO" localSheetId="29">#REF!</definedName>
    <definedName name="MICRO" localSheetId="3">#REF!</definedName>
    <definedName name="MICRO" localSheetId="31">#REF!</definedName>
    <definedName name="MICRO" localSheetId="32">#REF!</definedName>
    <definedName name="MICRO" localSheetId="33">#REF!</definedName>
    <definedName name="MICRO" localSheetId="34">#REF!</definedName>
    <definedName name="MICRO" localSheetId="37">#REF!</definedName>
    <definedName name="MICRO" localSheetId="41">#REF!</definedName>
    <definedName name="MICRO" localSheetId="4">#REF!</definedName>
    <definedName name="MICRO" localSheetId="45">#REF!</definedName>
    <definedName name="MICRO" localSheetId="46">#REF!</definedName>
    <definedName name="MICRO" localSheetId="47">#REF!</definedName>
    <definedName name="MICRO" localSheetId="48">#REF!</definedName>
    <definedName name="MICRO" localSheetId="49">#REF!</definedName>
    <definedName name="MICRO" localSheetId="50">#REF!</definedName>
    <definedName name="MICRO" localSheetId="5">#REF!</definedName>
    <definedName name="MICRO" localSheetId="51">#REF!</definedName>
    <definedName name="MICRO" localSheetId="52">#REF!</definedName>
    <definedName name="MICRO" localSheetId="53">#REF!</definedName>
    <definedName name="MICRO" localSheetId="54">#REF!</definedName>
    <definedName name="MICRO" localSheetId="56">#REF!</definedName>
    <definedName name="MICRO" localSheetId="57">#REF!</definedName>
    <definedName name="MICRO" localSheetId="58">#REF!</definedName>
    <definedName name="MICRO" localSheetId="59">#REF!</definedName>
    <definedName name="MICRO" localSheetId="60">#REF!</definedName>
    <definedName name="MICRO" localSheetId="61">#REF!</definedName>
    <definedName name="MICRO" localSheetId="62">#REF!</definedName>
    <definedName name="MICRO" localSheetId="63">#REF!</definedName>
    <definedName name="MICRO" localSheetId="6">#REF!</definedName>
    <definedName name="MICRO" localSheetId="64">#REF!</definedName>
    <definedName name="MICRO" localSheetId="65">#REF!</definedName>
    <definedName name="MICRO" localSheetId="66">#REF!</definedName>
    <definedName name="MICRO" localSheetId="67">#REF!</definedName>
    <definedName name="MICRO" localSheetId="68">#REF!</definedName>
    <definedName name="MICRO" localSheetId="69">#REF!</definedName>
    <definedName name="MICRO" localSheetId="71">#REF!</definedName>
    <definedName name="MICRO" localSheetId="72">#REF!</definedName>
    <definedName name="MICRO" localSheetId="73">#REF!</definedName>
    <definedName name="MICRO" localSheetId="7">#REF!</definedName>
    <definedName name="MICRO" localSheetId="74">#REF!</definedName>
    <definedName name="MICRO" localSheetId="75">#REF!</definedName>
    <definedName name="MICRO" localSheetId="76">#REF!</definedName>
    <definedName name="MICRO" localSheetId="77">#REF!</definedName>
    <definedName name="MICRO" localSheetId="78">#REF!</definedName>
    <definedName name="MICRO" localSheetId="79">#REF!</definedName>
    <definedName name="MICRO" localSheetId="8">#REF!</definedName>
    <definedName name="MICRO" localSheetId="9">#REF!</definedName>
    <definedName name="MICRO">#REF!</definedName>
    <definedName name="MIDDLE" localSheetId="1">#REF!</definedName>
    <definedName name="MIDDLE" localSheetId="10">#REF!</definedName>
    <definedName name="MIDDLE" localSheetId="11">#REF!</definedName>
    <definedName name="MIDDLE" localSheetId="12">#REF!</definedName>
    <definedName name="MIDDLE" localSheetId="13">#REF!</definedName>
    <definedName name="MIDDLE" localSheetId="15">#REF!</definedName>
    <definedName name="MIDDLE" localSheetId="16">#REF!</definedName>
    <definedName name="MIDDLE" localSheetId="2">#REF!</definedName>
    <definedName name="MIDDLE" localSheetId="23">#REF!</definedName>
    <definedName name="MIDDLE" localSheetId="24">#REF!</definedName>
    <definedName name="MIDDLE" localSheetId="25">#REF!</definedName>
    <definedName name="MIDDLE" localSheetId="26">#REF!</definedName>
    <definedName name="MIDDLE" localSheetId="27">#REF!</definedName>
    <definedName name="MIDDLE" localSheetId="28">#REF!</definedName>
    <definedName name="MIDDLE" localSheetId="29">#REF!</definedName>
    <definedName name="MIDDLE" localSheetId="3">#REF!</definedName>
    <definedName name="MIDDLE" localSheetId="31">#REF!</definedName>
    <definedName name="MIDDLE" localSheetId="32">#REF!</definedName>
    <definedName name="MIDDLE" localSheetId="33">#REF!</definedName>
    <definedName name="MIDDLE" localSheetId="34">#REF!</definedName>
    <definedName name="MIDDLE" localSheetId="37">#REF!</definedName>
    <definedName name="MIDDLE" localSheetId="41">#REF!</definedName>
    <definedName name="MIDDLE" localSheetId="4">#REF!</definedName>
    <definedName name="MIDDLE" localSheetId="45">#REF!</definedName>
    <definedName name="MIDDLE" localSheetId="46">#REF!</definedName>
    <definedName name="MIDDLE" localSheetId="47">#REF!</definedName>
    <definedName name="MIDDLE" localSheetId="48">#REF!</definedName>
    <definedName name="MIDDLE" localSheetId="49">#REF!</definedName>
    <definedName name="MIDDLE" localSheetId="50">#REF!</definedName>
    <definedName name="MIDDLE" localSheetId="5">#REF!</definedName>
    <definedName name="MIDDLE" localSheetId="51">#REF!</definedName>
    <definedName name="MIDDLE" localSheetId="52">#REF!</definedName>
    <definedName name="MIDDLE" localSheetId="53">#REF!</definedName>
    <definedName name="MIDDLE" localSheetId="54">#REF!</definedName>
    <definedName name="MIDDLE" localSheetId="56">#REF!</definedName>
    <definedName name="MIDDLE" localSheetId="57">#REF!</definedName>
    <definedName name="MIDDLE" localSheetId="58">#REF!</definedName>
    <definedName name="MIDDLE" localSheetId="59">#REF!</definedName>
    <definedName name="MIDDLE" localSheetId="60">#REF!</definedName>
    <definedName name="MIDDLE" localSheetId="61">#REF!</definedName>
    <definedName name="MIDDLE" localSheetId="62">#REF!</definedName>
    <definedName name="MIDDLE" localSheetId="63">#REF!</definedName>
    <definedName name="MIDDLE" localSheetId="6">#REF!</definedName>
    <definedName name="MIDDLE" localSheetId="64">#REF!</definedName>
    <definedName name="MIDDLE" localSheetId="65">#REF!</definedName>
    <definedName name="MIDDLE" localSheetId="66">#REF!</definedName>
    <definedName name="MIDDLE" localSheetId="67">#REF!</definedName>
    <definedName name="MIDDLE" localSheetId="68">#REF!</definedName>
    <definedName name="MIDDLE" localSheetId="69">#REF!</definedName>
    <definedName name="MIDDLE" localSheetId="71">#REF!</definedName>
    <definedName name="MIDDLE" localSheetId="72">#REF!</definedName>
    <definedName name="MIDDLE" localSheetId="73">#REF!</definedName>
    <definedName name="MIDDLE" localSheetId="7">#REF!</definedName>
    <definedName name="MIDDLE" localSheetId="74">#REF!</definedName>
    <definedName name="MIDDLE" localSheetId="75">#REF!</definedName>
    <definedName name="MIDDLE" localSheetId="76">#REF!</definedName>
    <definedName name="MIDDLE" localSheetId="77">#REF!</definedName>
    <definedName name="MIDDLE" localSheetId="78">#REF!</definedName>
    <definedName name="MIDDLE" localSheetId="79">#REF!</definedName>
    <definedName name="MIDDLE" localSheetId="8">#REF!</definedName>
    <definedName name="MIDDLE" localSheetId="9">#REF!</definedName>
    <definedName name="MIDDLE">#REF!</definedName>
    <definedName name="mil" localSheetId="1">'[259]2'!#REF!</definedName>
    <definedName name="mil" localSheetId="10">'[259]2'!#REF!</definedName>
    <definedName name="mil" localSheetId="13">'[259]2'!#REF!</definedName>
    <definedName name="mil" localSheetId="15">'[259]2'!#REF!</definedName>
    <definedName name="mil" localSheetId="16">'[259]2'!#REF!</definedName>
    <definedName name="mil" localSheetId="2">'[259]2'!#REF!</definedName>
    <definedName name="mil" localSheetId="24">'[259]2'!#REF!</definedName>
    <definedName name="mil" localSheetId="25">'[259]2'!#REF!</definedName>
    <definedName name="mil" localSheetId="26">'[259]2'!#REF!</definedName>
    <definedName name="mil" localSheetId="27">'[259]2'!#REF!</definedName>
    <definedName name="mil" localSheetId="28">'[259]2'!#REF!</definedName>
    <definedName name="mil" localSheetId="29">'[259]2'!#REF!</definedName>
    <definedName name="mil" localSheetId="3">'[259]2'!#REF!</definedName>
    <definedName name="mil" localSheetId="31">'[259]2'!#REF!</definedName>
    <definedName name="mil" localSheetId="32">'[259]2'!#REF!</definedName>
    <definedName name="mil" localSheetId="33">'[259]2'!#REF!</definedName>
    <definedName name="mil" localSheetId="34">'[259]2'!#REF!</definedName>
    <definedName name="mil" localSheetId="37">'[259]2'!#REF!</definedName>
    <definedName name="mil" localSheetId="41">'[259]2'!#REF!</definedName>
    <definedName name="mil" localSheetId="4">'[259]2'!#REF!</definedName>
    <definedName name="mil" localSheetId="45">'[259]2'!#REF!</definedName>
    <definedName name="mil" localSheetId="46">'[259]2'!#REF!</definedName>
    <definedName name="mil" localSheetId="47">'[259]2'!#REF!</definedName>
    <definedName name="mil" localSheetId="48">'[259]2'!#REF!</definedName>
    <definedName name="mil" localSheetId="49">'[259]2'!#REF!</definedName>
    <definedName name="mil" localSheetId="50">'[259]2'!#REF!</definedName>
    <definedName name="mil" localSheetId="5">'[260]2'!#REF!</definedName>
    <definedName name="mil" localSheetId="51">'[259]2'!#REF!</definedName>
    <definedName name="mil" localSheetId="52">'[259]2'!#REF!</definedName>
    <definedName name="mil" localSheetId="53">'[259]2'!#REF!</definedName>
    <definedName name="mil" localSheetId="54">'[259]2'!#REF!</definedName>
    <definedName name="mil" localSheetId="56">'[259]2'!#REF!</definedName>
    <definedName name="mil" localSheetId="57">'[259]2'!#REF!</definedName>
    <definedName name="mil" localSheetId="58">'[259]2'!#REF!</definedName>
    <definedName name="mil" localSheetId="59">'[259]2'!#REF!</definedName>
    <definedName name="mil" localSheetId="60">'[259]2'!#REF!</definedName>
    <definedName name="mil" localSheetId="61">'[259]2'!#REF!</definedName>
    <definedName name="mil" localSheetId="62">'[259]2'!#REF!</definedName>
    <definedName name="mil" localSheetId="63">'[259]2'!#REF!</definedName>
    <definedName name="mil" localSheetId="6">'[261]2'!#REF!</definedName>
    <definedName name="mil" localSheetId="64">'[259]2'!#REF!</definedName>
    <definedName name="mil" localSheetId="65">'[259]2'!#REF!</definedName>
    <definedName name="mil" localSheetId="66">'[259]2'!#REF!</definedName>
    <definedName name="mil" localSheetId="67">'[259]2'!#REF!</definedName>
    <definedName name="mil" localSheetId="68">'[259]2'!#REF!</definedName>
    <definedName name="mil" localSheetId="69">'[259]2'!#REF!</definedName>
    <definedName name="mil" localSheetId="71">'[259]2'!#REF!</definedName>
    <definedName name="mil" localSheetId="72">'[259]2'!#REF!</definedName>
    <definedName name="mil" localSheetId="73">'[259]2'!#REF!</definedName>
    <definedName name="mil" localSheetId="7">'[259]2'!#REF!</definedName>
    <definedName name="mil" localSheetId="74">'[259]2'!#REF!</definedName>
    <definedName name="mil" localSheetId="75">'[259]2'!#REF!</definedName>
    <definedName name="mil" localSheetId="76">'[259]2'!#REF!</definedName>
    <definedName name="mil" localSheetId="77">'[259]2'!#REF!</definedName>
    <definedName name="mil" localSheetId="78">'[259]2'!#REF!</definedName>
    <definedName name="mil" localSheetId="79">'[259]2'!#REF!</definedName>
    <definedName name="mil" localSheetId="8">'[259]2'!#REF!</definedName>
    <definedName name="mil" localSheetId="9">'[259]2'!#REF!</definedName>
    <definedName name="mil">'[259]2'!#REF!</definedName>
    <definedName name="MIN" localSheetId="1">#REF!</definedName>
    <definedName name="MIN" localSheetId="10">#REF!</definedName>
    <definedName name="MIN" localSheetId="11">#REF!</definedName>
    <definedName name="MIN" localSheetId="12">#REF!</definedName>
    <definedName name="MIN" localSheetId="13">#REF!</definedName>
    <definedName name="MIN" localSheetId="15">#REF!</definedName>
    <definedName name="MIN" localSheetId="16">#REF!</definedName>
    <definedName name="MIN" localSheetId="2">#REF!</definedName>
    <definedName name="MIN" localSheetId="23">#REF!</definedName>
    <definedName name="MIN" localSheetId="24">#REF!</definedName>
    <definedName name="MIN" localSheetId="25">#REF!</definedName>
    <definedName name="MIN" localSheetId="26">#REF!</definedName>
    <definedName name="MIN" localSheetId="27">#REF!</definedName>
    <definedName name="MIN" localSheetId="28">#REF!</definedName>
    <definedName name="MIN" localSheetId="29">#REF!</definedName>
    <definedName name="MIN" localSheetId="3">#REF!</definedName>
    <definedName name="MIN" localSheetId="31">#REF!</definedName>
    <definedName name="MIN" localSheetId="32">#REF!</definedName>
    <definedName name="MIN" localSheetId="33">#REF!</definedName>
    <definedName name="MIN" localSheetId="34">#REF!</definedName>
    <definedName name="MIN" localSheetId="37">#REF!</definedName>
    <definedName name="MIN" localSheetId="41">#REF!</definedName>
    <definedName name="MIN" localSheetId="4">#REF!</definedName>
    <definedName name="MIN" localSheetId="45">#REF!</definedName>
    <definedName name="MIN" localSheetId="46">#REF!</definedName>
    <definedName name="MIN" localSheetId="47">#REF!</definedName>
    <definedName name="MIN" localSheetId="48">#REF!</definedName>
    <definedName name="MIN" localSheetId="49">#REF!</definedName>
    <definedName name="MIN" localSheetId="50">#REF!</definedName>
    <definedName name="MIN" localSheetId="5">#REF!</definedName>
    <definedName name="MIN" localSheetId="51">#REF!</definedName>
    <definedName name="MIN" localSheetId="52">#REF!</definedName>
    <definedName name="MIN" localSheetId="53">#REF!</definedName>
    <definedName name="MIN" localSheetId="54">#REF!</definedName>
    <definedName name="MIN" localSheetId="56">#REF!</definedName>
    <definedName name="MIN" localSheetId="57">#REF!</definedName>
    <definedName name="MIN" localSheetId="58">#REF!</definedName>
    <definedName name="MIN" localSheetId="59">#REF!</definedName>
    <definedName name="MIN" localSheetId="60">#REF!</definedName>
    <definedName name="MIN" localSheetId="61">#REF!</definedName>
    <definedName name="MIN" localSheetId="62">#REF!</definedName>
    <definedName name="MIN" localSheetId="63">#REF!</definedName>
    <definedName name="MIN" localSheetId="6">#REF!</definedName>
    <definedName name="MIN" localSheetId="64">#REF!</definedName>
    <definedName name="MIN" localSheetId="65">#REF!</definedName>
    <definedName name="MIN" localSheetId="66">#REF!</definedName>
    <definedName name="MIN" localSheetId="67">#REF!</definedName>
    <definedName name="MIN" localSheetId="68">#REF!</definedName>
    <definedName name="MIN" localSheetId="69">#REF!</definedName>
    <definedName name="MIN" localSheetId="71">#REF!</definedName>
    <definedName name="MIN" localSheetId="72">#REF!</definedName>
    <definedName name="MIN" localSheetId="73">#REF!</definedName>
    <definedName name="MIN" localSheetId="7">#REF!</definedName>
    <definedName name="MIN" localSheetId="74">#REF!</definedName>
    <definedName name="MIN" localSheetId="75">#REF!</definedName>
    <definedName name="MIN" localSheetId="76">#REF!</definedName>
    <definedName name="MIN" localSheetId="77">#REF!</definedName>
    <definedName name="MIN" localSheetId="78">#REF!</definedName>
    <definedName name="MIN" localSheetId="79">#REF!</definedName>
    <definedName name="MIN" localSheetId="8">#REF!</definedName>
    <definedName name="MIN" localSheetId="9">#REF!</definedName>
    <definedName name="MIN">#REF!</definedName>
    <definedName name="Minimum_working_balances" localSheetId="1">#REF!</definedName>
    <definedName name="Minimum_working_balances" localSheetId="10">#REF!</definedName>
    <definedName name="Minimum_working_balances" localSheetId="11">#REF!</definedName>
    <definedName name="Minimum_working_balances" localSheetId="12">#REF!</definedName>
    <definedName name="Minimum_working_balances" localSheetId="13">#REF!</definedName>
    <definedName name="Minimum_working_balances" localSheetId="15">#REF!</definedName>
    <definedName name="Minimum_working_balances" localSheetId="16">#REF!</definedName>
    <definedName name="Minimum_working_balances" localSheetId="2">#REF!</definedName>
    <definedName name="Minimum_working_balances" localSheetId="23">#REF!</definedName>
    <definedName name="Minimum_working_balances" localSheetId="24">#REF!</definedName>
    <definedName name="Minimum_working_balances" localSheetId="25">#REF!</definedName>
    <definedName name="Minimum_working_balances" localSheetId="26">#REF!</definedName>
    <definedName name="Minimum_working_balances" localSheetId="27">#REF!</definedName>
    <definedName name="Minimum_working_balances" localSheetId="28">#REF!</definedName>
    <definedName name="Minimum_working_balances" localSheetId="29">#REF!</definedName>
    <definedName name="Minimum_working_balances" localSheetId="3">#REF!</definedName>
    <definedName name="Minimum_working_balances" localSheetId="31">#REF!</definedName>
    <definedName name="Minimum_working_balances" localSheetId="32">#REF!</definedName>
    <definedName name="Minimum_working_balances" localSheetId="33">#REF!</definedName>
    <definedName name="Minimum_working_balances" localSheetId="34">#REF!</definedName>
    <definedName name="Minimum_working_balances" localSheetId="37">#REF!</definedName>
    <definedName name="Minimum_working_balances" localSheetId="41">#REF!</definedName>
    <definedName name="Minimum_working_balances" localSheetId="4">#REF!</definedName>
    <definedName name="Minimum_working_balances" localSheetId="45">#REF!</definedName>
    <definedName name="Minimum_working_balances" localSheetId="46">#REF!</definedName>
    <definedName name="Minimum_working_balances" localSheetId="47">#REF!</definedName>
    <definedName name="Minimum_working_balances" localSheetId="48">#REF!</definedName>
    <definedName name="Minimum_working_balances" localSheetId="49">#REF!</definedName>
    <definedName name="Minimum_working_balances" localSheetId="50">#REF!</definedName>
    <definedName name="Minimum_working_balances" localSheetId="5">#REF!</definedName>
    <definedName name="Minimum_working_balances" localSheetId="51">#REF!</definedName>
    <definedName name="Minimum_working_balances" localSheetId="52">#REF!</definedName>
    <definedName name="Minimum_working_balances" localSheetId="53">#REF!</definedName>
    <definedName name="Minimum_working_balances" localSheetId="54">#REF!</definedName>
    <definedName name="Minimum_working_balances" localSheetId="56">#REF!</definedName>
    <definedName name="Minimum_working_balances" localSheetId="57">#REF!</definedName>
    <definedName name="Minimum_working_balances" localSheetId="58">#REF!</definedName>
    <definedName name="Minimum_working_balances" localSheetId="59">#REF!</definedName>
    <definedName name="Minimum_working_balances" localSheetId="60">#REF!</definedName>
    <definedName name="Minimum_working_balances" localSheetId="61">#REF!</definedName>
    <definedName name="Minimum_working_balances" localSheetId="62">#REF!</definedName>
    <definedName name="Minimum_working_balances" localSheetId="63">#REF!</definedName>
    <definedName name="Minimum_working_balances" localSheetId="6">#REF!</definedName>
    <definedName name="Minimum_working_balances" localSheetId="64">#REF!</definedName>
    <definedName name="Minimum_working_balances" localSheetId="65">#REF!</definedName>
    <definedName name="Minimum_working_balances" localSheetId="66">#REF!</definedName>
    <definedName name="Minimum_working_balances" localSheetId="67">#REF!</definedName>
    <definedName name="Minimum_working_balances" localSheetId="68">#REF!</definedName>
    <definedName name="Minimum_working_balances" localSheetId="69">#REF!</definedName>
    <definedName name="Minimum_working_balances" localSheetId="71">#REF!</definedName>
    <definedName name="Minimum_working_balances" localSheetId="72">#REF!</definedName>
    <definedName name="Minimum_working_balances" localSheetId="73">#REF!</definedName>
    <definedName name="Minimum_working_balances" localSheetId="7">#REF!</definedName>
    <definedName name="Minimum_working_balances" localSheetId="74">#REF!</definedName>
    <definedName name="Minimum_working_balances" localSheetId="75">#REF!</definedName>
    <definedName name="Minimum_working_balances" localSheetId="76">#REF!</definedName>
    <definedName name="Minimum_working_balances" localSheetId="77">#REF!</definedName>
    <definedName name="Minimum_working_balances" localSheetId="78">#REF!</definedName>
    <definedName name="Minimum_working_balances" localSheetId="79">#REF!</definedName>
    <definedName name="Minimum_working_balances" localSheetId="8">#REF!</definedName>
    <definedName name="Minimum_working_balances" localSheetId="9">#REF!</definedName>
    <definedName name="Minimum_working_balances">#REF!</definedName>
    <definedName name="MISC3" localSheetId="1">#REF!</definedName>
    <definedName name="MISC3" localSheetId="10">#REF!</definedName>
    <definedName name="MISC3" localSheetId="11">#REF!</definedName>
    <definedName name="MISC3" localSheetId="12">#REF!</definedName>
    <definedName name="MISC3" localSheetId="13">#REF!</definedName>
    <definedName name="MISC3" localSheetId="15">#REF!</definedName>
    <definedName name="MISC3" localSheetId="16">#REF!</definedName>
    <definedName name="MISC3" localSheetId="2">#REF!</definedName>
    <definedName name="MISC3" localSheetId="23">#REF!</definedName>
    <definedName name="MISC3" localSheetId="24">#REF!</definedName>
    <definedName name="MISC3" localSheetId="25">#REF!</definedName>
    <definedName name="MISC3" localSheetId="26">#REF!</definedName>
    <definedName name="MISC3" localSheetId="27">#REF!</definedName>
    <definedName name="MISC3" localSheetId="28">#REF!</definedName>
    <definedName name="MISC3" localSheetId="29">#REF!</definedName>
    <definedName name="MISC3" localSheetId="3">#REF!</definedName>
    <definedName name="MISC3" localSheetId="31">#REF!</definedName>
    <definedName name="MISC3" localSheetId="32">#REF!</definedName>
    <definedName name="MISC3" localSheetId="33">#REF!</definedName>
    <definedName name="MISC3" localSheetId="34">#REF!</definedName>
    <definedName name="MISC3" localSheetId="37">#REF!</definedName>
    <definedName name="MISC3" localSheetId="41">#REF!</definedName>
    <definedName name="MISC3" localSheetId="4">#REF!</definedName>
    <definedName name="MISC3" localSheetId="45">#REF!</definedName>
    <definedName name="MISC3" localSheetId="46">#REF!</definedName>
    <definedName name="MISC3" localSheetId="47">#REF!</definedName>
    <definedName name="MISC3" localSheetId="48">#REF!</definedName>
    <definedName name="MISC3" localSheetId="49">#REF!</definedName>
    <definedName name="MISC3" localSheetId="50">#REF!</definedName>
    <definedName name="MISC3" localSheetId="5">#REF!</definedName>
    <definedName name="MISC3" localSheetId="51">#REF!</definedName>
    <definedName name="MISC3" localSheetId="52">#REF!</definedName>
    <definedName name="MISC3" localSheetId="53">#REF!</definedName>
    <definedName name="MISC3" localSheetId="54">#REF!</definedName>
    <definedName name="MISC3" localSheetId="56">#REF!</definedName>
    <definedName name="MISC3" localSheetId="57">#REF!</definedName>
    <definedName name="MISC3" localSheetId="58">#REF!</definedName>
    <definedName name="MISC3" localSheetId="59">#REF!</definedName>
    <definedName name="MISC3" localSheetId="60">#REF!</definedName>
    <definedName name="MISC3" localSheetId="61">#REF!</definedName>
    <definedName name="MISC3" localSheetId="62">#REF!</definedName>
    <definedName name="MISC3" localSheetId="63">#REF!</definedName>
    <definedName name="MISC3" localSheetId="6">#REF!</definedName>
    <definedName name="MISC3" localSheetId="64">#REF!</definedName>
    <definedName name="MISC3" localSheetId="65">#REF!</definedName>
    <definedName name="MISC3" localSheetId="66">#REF!</definedName>
    <definedName name="MISC3" localSheetId="67">#REF!</definedName>
    <definedName name="MISC3" localSheetId="68">#REF!</definedName>
    <definedName name="MISC3" localSheetId="69">#REF!</definedName>
    <definedName name="MISC3" localSheetId="71">#REF!</definedName>
    <definedName name="MISC3" localSheetId="72">#REF!</definedName>
    <definedName name="MISC3" localSheetId="73">#REF!</definedName>
    <definedName name="MISC3" localSheetId="7">#REF!</definedName>
    <definedName name="MISC3" localSheetId="74">#REF!</definedName>
    <definedName name="MISC3" localSheetId="75">#REF!</definedName>
    <definedName name="MISC3" localSheetId="76">#REF!</definedName>
    <definedName name="MISC3" localSheetId="77">#REF!</definedName>
    <definedName name="MISC3" localSheetId="78">#REF!</definedName>
    <definedName name="MISC3" localSheetId="79">#REF!</definedName>
    <definedName name="MISC3" localSheetId="8">#REF!</definedName>
    <definedName name="MISC3" localSheetId="9">#REF!</definedName>
    <definedName name="MISC3">#REF!</definedName>
    <definedName name="MISC4" localSheetId="1">[37]OUTPUT!#REF!</definedName>
    <definedName name="MISC4" localSheetId="10">[37]OUTPUT!#REF!</definedName>
    <definedName name="MISC4" localSheetId="13">[37]OUTPUT!#REF!</definedName>
    <definedName name="MISC4" localSheetId="15">[37]OUTPUT!#REF!</definedName>
    <definedName name="MISC4" localSheetId="16">[37]OUTPUT!#REF!</definedName>
    <definedName name="MISC4" localSheetId="2">[37]OUTPUT!#REF!</definedName>
    <definedName name="MISC4" localSheetId="24">[37]OUTPUT!#REF!</definedName>
    <definedName name="MISC4" localSheetId="25">[37]OUTPUT!#REF!</definedName>
    <definedName name="MISC4" localSheetId="26">[37]OUTPUT!#REF!</definedName>
    <definedName name="MISC4" localSheetId="27">[37]OUTPUT!#REF!</definedName>
    <definedName name="MISC4" localSheetId="28">[37]OUTPUT!#REF!</definedName>
    <definedName name="MISC4" localSheetId="29">[37]OUTPUT!#REF!</definedName>
    <definedName name="MISC4" localSheetId="3">[37]OUTPUT!#REF!</definedName>
    <definedName name="MISC4" localSheetId="31">[37]OUTPUT!#REF!</definedName>
    <definedName name="MISC4" localSheetId="32">[37]OUTPUT!#REF!</definedName>
    <definedName name="MISC4" localSheetId="33">[37]OUTPUT!#REF!</definedName>
    <definedName name="MISC4" localSheetId="34">[37]OUTPUT!#REF!</definedName>
    <definedName name="MISC4" localSheetId="37">[37]OUTPUT!#REF!</definedName>
    <definedName name="MISC4" localSheetId="41">[37]OUTPUT!#REF!</definedName>
    <definedName name="MISC4" localSheetId="4">[37]OUTPUT!#REF!</definedName>
    <definedName name="MISC4" localSheetId="45">[37]OUTPUT!#REF!</definedName>
    <definedName name="MISC4" localSheetId="46">[37]OUTPUT!#REF!</definedName>
    <definedName name="MISC4" localSheetId="47">[37]OUTPUT!#REF!</definedName>
    <definedName name="MISC4" localSheetId="48">[37]OUTPUT!#REF!</definedName>
    <definedName name="MISC4" localSheetId="49">[37]OUTPUT!#REF!</definedName>
    <definedName name="MISC4" localSheetId="50">[37]OUTPUT!#REF!</definedName>
    <definedName name="MISC4" localSheetId="5">[38]OUTPUT!#REF!</definedName>
    <definedName name="MISC4" localSheetId="51">[37]OUTPUT!#REF!</definedName>
    <definedName name="MISC4" localSheetId="52">[37]OUTPUT!#REF!</definedName>
    <definedName name="MISC4" localSheetId="53">[37]OUTPUT!#REF!</definedName>
    <definedName name="MISC4" localSheetId="54">[37]OUTPUT!#REF!</definedName>
    <definedName name="MISC4" localSheetId="56">[37]OUTPUT!#REF!</definedName>
    <definedName name="MISC4" localSheetId="57">[37]OUTPUT!#REF!</definedName>
    <definedName name="MISC4" localSheetId="58">[37]OUTPUT!#REF!</definedName>
    <definedName name="MISC4" localSheetId="59">[37]OUTPUT!#REF!</definedName>
    <definedName name="MISC4" localSheetId="60">[37]OUTPUT!#REF!</definedName>
    <definedName name="MISC4" localSheetId="61">[37]OUTPUT!#REF!</definedName>
    <definedName name="MISC4" localSheetId="62">[37]OUTPUT!#REF!</definedName>
    <definedName name="MISC4" localSheetId="63">[37]OUTPUT!#REF!</definedName>
    <definedName name="MISC4" localSheetId="6">[39]OUTPUT!#REF!</definedName>
    <definedName name="MISC4" localSheetId="64">[37]OUTPUT!#REF!</definedName>
    <definedName name="MISC4" localSheetId="65">[37]OUTPUT!#REF!</definedName>
    <definedName name="MISC4" localSheetId="66">[37]OUTPUT!#REF!</definedName>
    <definedName name="MISC4" localSheetId="67">[37]OUTPUT!#REF!</definedName>
    <definedName name="MISC4" localSheetId="68">[37]OUTPUT!#REF!</definedName>
    <definedName name="MISC4" localSheetId="69">[37]OUTPUT!#REF!</definedName>
    <definedName name="MISC4" localSheetId="71">[37]OUTPUT!#REF!</definedName>
    <definedName name="MISC4" localSheetId="72">[37]OUTPUT!#REF!</definedName>
    <definedName name="MISC4" localSheetId="73">[37]OUTPUT!#REF!</definedName>
    <definedName name="MISC4" localSheetId="7">[37]OUTPUT!#REF!</definedName>
    <definedName name="MISC4" localSheetId="74">[37]OUTPUT!#REF!</definedName>
    <definedName name="MISC4" localSheetId="75">[37]OUTPUT!#REF!</definedName>
    <definedName name="MISC4" localSheetId="76">[37]OUTPUT!#REF!</definedName>
    <definedName name="MISC4" localSheetId="77">[37]OUTPUT!#REF!</definedName>
    <definedName name="MISC4" localSheetId="78">[37]OUTPUT!#REF!</definedName>
    <definedName name="MISC4" localSheetId="79">[37]OUTPUT!#REF!</definedName>
    <definedName name="MISC4" localSheetId="8">[37]OUTPUT!#REF!</definedName>
    <definedName name="MISC4" localSheetId="9">[37]OUTPUT!#REF!</definedName>
    <definedName name="MISC4">[37]OUTPUT!#REF!</definedName>
    <definedName name="MK_CASHFLOW" localSheetId="1">#REF!</definedName>
    <definedName name="MK_CASHFLOW" localSheetId="10">#REF!</definedName>
    <definedName name="MK_CASHFLOW" localSheetId="11">#REF!</definedName>
    <definedName name="MK_CASHFLOW" localSheetId="12">#REF!</definedName>
    <definedName name="MK_CASHFLOW" localSheetId="13">#REF!</definedName>
    <definedName name="MK_CASHFLOW" localSheetId="15">#REF!</definedName>
    <definedName name="MK_CASHFLOW" localSheetId="16">#REF!</definedName>
    <definedName name="MK_CASHFLOW" localSheetId="2">#REF!</definedName>
    <definedName name="MK_CASHFLOW" localSheetId="23">#REF!</definedName>
    <definedName name="MK_CASHFLOW" localSheetId="24">#REF!</definedName>
    <definedName name="MK_CASHFLOW" localSheetId="25">#REF!</definedName>
    <definedName name="MK_CASHFLOW" localSheetId="26">#REF!</definedName>
    <definedName name="MK_CASHFLOW" localSheetId="27">#REF!</definedName>
    <definedName name="MK_CASHFLOW" localSheetId="28">#REF!</definedName>
    <definedName name="MK_CASHFLOW" localSheetId="29">#REF!</definedName>
    <definedName name="MK_CASHFLOW" localSheetId="3">#REF!</definedName>
    <definedName name="MK_CASHFLOW" localSheetId="31">#REF!</definedName>
    <definedName name="MK_CASHFLOW" localSheetId="32">#REF!</definedName>
    <definedName name="MK_CASHFLOW" localSheetId="33">#REF!</definedName>
    <definedName name="MK_CASHFLOW" localSheetId="34">#REF!</definedName>
    <definedName name="MK_CASHFLOW" localSheetId="37">#REF!</definedName>
    <definedName name="MK_CASHFLOW" localSheetId="41">#REF!</definedName>
    <definedName name="MK_CASHFLOW" localSheetId="4">#REF!</definedName>
    <definedName name="MK_CASHFLOW" localSheetId="45">#REF!</definedName>
    <definedName name="MK_CASHFLOW" localSheetId="46">#REF!</definedName>
    <definedName name="MK_CASHFLOW" localSheetId="47">#REF!</definedName>
    <definedName name="MK_CASHFLOW" localSheetId="48">#REF!</definedName>
    <definedName name="MK_CASHFLOW" localSheetId="49">#REF!</definedName>
    <definedName name="MK_CASHFLOW" localSheetId="50">#REF!</definedName>
    <definedName name="MK_CASHFLOW" localSheetId="5">#REF!</definedName>
    <definedName name="MK_CASHFLOW" localSheetId="51">#REF!</definedName>
    <definedName name="MK_CASHFLOW" localSheetId="52">#REF!</definedName>
    <definedName name="MK_CASHFLOW" localSheetId="53">#REF!</definedName>
    <definedName name="MK_CASHFLOW" localSheetId="54">#REF!</definedName>
    <definedName name="MK_CASHFLOW" localSheetId="56">#REF!</definedName>
    <definedName name="MK_CASHFLOW" localSheetId="57">#REF!</definedName>
    <definedName name="MK_CASHFLOW" localSheetId="58">#REF!</definedName>
    <definedName name="MK_CASHFLOW" localSheetId="59">#REF!</definedName>
    <definedName name="MK_CASHFLOW" localSheetId="60">#REF!</definedName>
    <definedName name="MK_CASHFLOW" localSheetId="61">#REF!</definedName>
    <definedName name="MK_CASHFLOW" localSheetId="62">#REF!</definedName>
    <definedName name="MK_CASHFLOW" localSheetId="63">#REF!</definedName>
    <definedName name="MK_CASHFLOW" localSheetId="6">#REF!</definedName>
    <definedName name="MK_CASHFLOW" localSheetId="64">#REF!</definedName>
    <definedName name="MK_CASHFLOW" localSheetId="65">#REF!</definedName>
    <definedName name="MK_CASHFLOW" localSheetId="66">#REF!</definedName>
    <definedName name="MK_CASHFLOW" localSheetId="67">#REF!</definedName>
    <definedName name="MK_CASHFLOW" localSheetId="68">#REF!</definedName>
    <definedName name="MK_CASHFLOW" localSheetId="69">#REF!</definedName>
    <definedName name="MK_CASHFLOW" localSheetId="71">#REF!</definedName>
    <definedName name="MK_CASHFLOW" localSheetId="72">#REF!</definedName>
    <definedName name="MK_CASHFLOW" localSheetId="73">#REF!</definedName>
    <definedName name="MK_CASHFLOW" localSheetId="7">#REF!</definedName>
    <definedName name="MK_CASHFLOW" localSheetId="74">#REF!</definedName>
    <definedName name="MK_CASHFLOW" localSheetId="75">#REF!</definedName>
    <definedName name="MK_CASHFLOW" localSheetId="76">#REF!</definedName>
    <definedName name="MK_CASHFLOW" localSheetId="77">#REF!</definedName>
    <definedName name="MK_CASHFLOW" localSheetId="78">#REF!</definedName>
    <definedName name="MK_CASHFLOW" localSheetId="79">#REF!</definedName>
    <definedName name="MK_CASHFLOW" localSheetId="8">#REF!</definedName>
    <definedName name="MK_CASHFLOW" localSheetId="9">#REF!</definedName>
    <definedName name="MK_CASHFLOW">#REF!</definedName>
    <definedName name="mm" localSheetId="1">'[70]10'!#REF!</definedName>
    <definedName name="mm" localSheetId="10">'[70]10'!#REF!</definedName>
    <definedName name="mm" localSheetId="11">'[70]10'!#REF!</definedName>
    <definedName name="mm" localSheetId="12">'[70]10'!#REF!</definedName>
    <definedName name="mm" localSheetId="13">'[70]10'!#REF!</definedName>
    <definedName name="mm" localSheetId="15">'[70]10'!#REF!</definedName>
    <definedName name="mm" localSheetId="16">'[70]10'!#REF!</definedName>
    <definedName name="mm" localSheetId="2">'[70]10'!#REF!</definedName>
    <definedName name="mm" localSheetId="24">'[70]10'!#REF!</definedName>
    <definedName name="mm" localSheetId="25">'[70]10'!#REF!</definedName>
    <definedName name="mm" localSheetId="26">'[70]10'!#REF!</definedName>
    <definedName name="mm" localSheetId="27">'[70]10'!#REF!</definedName>
    <definedName name="mm" localSheetId="28">'[70]10'!#REF!</definedName>
    <definedName name="mm" localSheetId="29">'[70]10'!#REF!</definedName>
    <definedName name="mm" localSheetId="3">'[70]10'!#REF!</definedName>
    <definedName name="mm" localSheetId="31">'[70]10'!#REF!</definedName>
    <definedName name="mm" localSheetId="32">'[70]10'!#REF!</definedName>
    <definedName name="mm" localSheetId="33">'[70]10'!#REF!</definedName>
    <definedName name="mm" localSheetId="34">'[70]10'!#REF!</definedName>
    <definedName name="mm" localSheetId="37">'[70]10'!#REF!</definedName>
    <definedName name="mm" localSheetId="41">'[70]10'!#REF!</definedName>
    <definedName name="mm" localSheetId="4">'[70]10'!#REF!</definedName>
    <definedName name="mm" localSheetId="45">'[70]10'!#REF!</definedName>
    <definedName name="mm" localSheetId="46">'[70]10'!#REF!</definedName>
    <definedName name="mm" localSheetId="47">'[70]10'!#REF!</definedName>
    <definedName name="mm" localSheetId="48">'[70]10'!#REF!</definedName>
    <definedName name="mm" localSheetId="49">'[70]10'!#REF!</definedName>
    <definedName name="mm" localSheetId="50">'[70]10'!#REF!</definedName>
    <definedName name="mm" localSheetId="5">'[71]10'!#REF!</definedName>
    <definedName name="mm" localSheetId="51">'[70]10'!#REF!</definedName>
    <definedName name="mm" localSheetId="52">'[72]10'!#REF!</definedName>
    <definedName name="mm" localSheetId="53">'[70]10'!#REF!</definedName>
    <definedName name="mm" localSheetId="54">'[70]10'!#REF!</definedName>
    <definedName name="mm" localSheetId="56">'[70]10'!#REF!</definedName>
    <definedName name="mm" localSheetId="57">'[70]10'!#REF!</definedName>
    <definedName name="mm" localSheetId="58">'[70]10'!#REF!</definedName>
    <definedName name="mm" localSheetId="59">'[70]10'!#REF!</definedName>
    <definedName name="mm" localSheetId="60">'[70]10'!#REF!</definedName>
    <definedName name="mm" localSheetId="61">'[70]10'!#REF!</definedName>
    <definedName name="mm" localSheetId="62">'[70]10'!#REF!</definedName>
    <definedName name="mm" localSheetId="63">'[70]10'!#REF!</definedName>
    <definedName name="mm" localSheetId="6">'[71]10'!#REF!</definedName>
    <definedName name="mm" localSheetId="64">'[70]10'!#REF!</definedName>
    <definedName name="mm" localSheetId="65">'[70]10'!#REF!</definedName>
    <definedName name="mm" localSheetId="66">'[70]10'!#REF!</definedName>
    <definedName name="mm" localSheetId="67">'[70]10'!#REF!</definedName>
    <definedName name="mm" localSheetId="68">'[70]10'!#REF!</definedName>
    <definedName name="mm" localSheetId="69">'[70]10'!#REF!</definedName>
    <definedName name="mm" localSheetId="71">'[70]10'!#REF!</definedName>
    <definedName name="mm" localSheetId="72">'[70]10'!#REF!</definedName>
    <definedName name="mm" localSheetId="73">'[70]10'!#REF!</definedName>
    <definedName name="mm" localSheetId="7">'[70]10'!#REF!</definedName>
    <definedName name="mm" localSheetId="74">'[70]10'!#REF!</definedName>
    <definedName name="mm" localSheetId="75">'[70]10'!#REF!</definedName>
    <definedName name="mm" localSheetId="76">'[70]10'!#REF!</definedName>
    <definedName name="mm" localSheetId="77">'[70]10'!#REF!</definedName>
    <definedName name="mm" localSheetId="78">'[70]10'!#REF!</definedName>
    <definedName name="mm" localSheetId="79">'[70]10'!#REF!</definedName>
    <definedName name="mm" localSheetId="8">'[70]10'!#REF!</definedName>
    <definedName name="mm" localSheetId="9">'[70]10'!#REF!</definedName>
    <definedName name="mm">'[70]10'!#REF!</definedName>
    <definedName name="mmm" localSheetId="1"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15"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 hidden="1">{"Riqfin97",#N/A,FALSE,"Tran";"Riqfinpro",#N/A,FALSE,"Tran"}</definedName>
    <definedName name="mmm" localSheetId="20" hidden="1">{"Riqfin97",#N/A,FALSE,"Tran";"Riqfinpro",#N/A,FALSE,"Tran"}</definedName>
    <definedName name="mmm" localSheetId="21" hidden="1">{"Riqfin97",#N/A,FALSE,"Tran";"Riqfinpro",#N/A,FALSE,"Tran"}</definedName>
    <definedName name="mmm" localSheetId="22" hidden="1">{"Riqfin97",#N/A,FALSE,"Tran";"Riqfinpro",#N/A,FALSE,"Tran"}</definedName>
    <definedName name="mmm" localSheetId="23" hidden="1">{"Riqfin97",#N/A,FALSE,"Tran";"Riqfinpro",#N/A,FALSE,"Tran"}</definedName>
    <definedName name="mmm" localSheetId="24" hidden="1">{"Riqfin97",#N/A,FALSE,"Tran";"Riqfinpro",#N/A,FALSE,"Tran"}</definedName>
    <definedName name="mmm" localSheetId="25"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4" hidden="1">{"Riqfin97",#N/A,FALSE,"Tran";"Riqfinpro",#N/A,FALSE,"Tran"}</definedName>
    <definedName name="mmm" localSheetId="37" hidden="1">{"Riqfin97",#N/A,FALSE,"Tran";"Riqfinpro",#N/A,FALSE,"Tran"}</definedName>
    <definedName name="mmm" localSheetId="41" hidden="1">{"Riqfin97",#N/A,FALSE,"Tran";"Riqfinpro",#N/A,FALSE,"Tran"}</definedName>
    <definedName name="mmm" localSheetId="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 hidden="1">{"Riqfin97",#N/A,FALSE,"Tran";"Riqfinpro",#N/A,FALSE,"Tran"}</definedName>
    <definedName name="mmm" localSheetId="51"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1" hidden="1">{"Riqfin97",#N/A,FALSE,"Tran";"Riqfinpro",#N/A,FALSE,"Tran"}</definedName>
    <definedName name="mmm" localSheetId="62" hidden="1">{"Riqfin97",#N/A,FALSE,"Tran";"Riqfinpro",#N/A,FALSE,"Tran"}</definedName>
    <definedName name="mmm" localSheetId="63" hidden="1">{"Riqfin97",#N/A,FALSE,"Tran";"Riqfinpro",#N/A,FALSE,"Tran"}</definedName>
    <definedName name="mmm" localSheetId="6" hidden="1">{"Riqfin97",#N/A,FALSE,"Tran";"Riqfinpro",#N/A,FALSE,"Tran"}</definedName>
    <definedName name="mmm" localSheetId="64" hidden="1">{"Riqfin97",#N/A,FALSE,"Tran";"Riqfinpro",#N/A,FALSE,"Tran"}</definedName>
    <definedName name="mmm" localSheetId="65" hidden="1">{"Riqfin97",#N/A,FALSE,"Tran";"Riqfinpro",#N/A,FALSE,"Tran"}</definedName>
    <definedName name="mmm" localSheetId="66" hidden="1">{"Riqfin97",#N/A,FALSE,"Tran";"Riqfinpro",#N/A,FALSE,"Tran"}</definedName>
    <definedName name="mmm" localSheetId="67" hidden="1">{"Riqfin97",#N/A,FALSE,"Tran";"Riqfinpro",#N/A,FALSE,"Tran"}</definedName>
    <definedName name="mmm" localSheetId="68" hidden="1">{"Riqfin97",#N/A,FALSE,"Tran";"Riqfinpro",#N/A,FALSE,"Tran"}</definedName>
    <definedName name="mmm" localSheetId="69" hidden="1">{"Riqfin97",#N/A,FALSE,"Tran";"Riqfinpro",#N/A,FALSE,"Tran"}</definedName>
    <definedName name="mmm" localSheetId="70" hidden="1">{"Riqfin97",#N/A,FALSE,"Tran";"Riqfinpro",#N/A,FALSE,"Tran"}</definedName>
    <definedName name="mmm" localSheetId="71" hidden="1">{"Riqfin97",#N/A,FALSE,"Tran";"Riqfinpro",#N/A,FALSE,"Tran"}</definedName>
    <definedName name="mmm" localSheetId="72" hidden="1">{"Riqfin97",#N/A,FALSE,"Tran";"Riqfinpro",#N/A,FALSE,"Tran"}</definedName>
    <definedName name="mmm" localSheetId="73" hidden="1">{"Riqfin97",#N/A,FALSE,"Tran";"Riqfinpro",#N/A,FALSE,"Tran"}</definedName>
    <definedName name="mmm" localSheetId="7" hidden="1">{"Riqfin97",#N/A,FALSE,"Tran";"Riqfinpro",#N/A,FALSE,"Tran"}</definedName>
    <definedName name="mmm" localSheetId="74" hidden="1">{"Riqfin97",#N/A,FALSE,"Tran";"Riqfinpro",#N/A,FALSE,"Tran"}</definedName>
    <definedName name="mmm" localSheetId="75" hidden="1">{"Riqfin97",#N/A,FALSE,"Tran";"Riqfinpro",#N/A,FALSE,"Tran"}</definedName>
    <definedName name="mmm" localSheetId="76" hidden="1">{"Riqfin97",#N/A,FALSE,"Tran";"Riqfinpro",#N/A,FALSE,"Tran"}</definedName>
    <definedName name="mmm" localSheetId="77" hidden="1">{"Riqfin97",#N/A,FALSE,"Tran";"Riqfinpro",#N/A,FALSE,"Tran"}</definedName>
    <definedName name="mmm" localSheetId="78" hidden="1">{"Riqfin97",#N/A,FALSE,"Tran";"Riqfinpro",#N/A,FALSE,"Tran"}</definedName>
    <definedName name="mmm" localSheetId="79" hidden="1">{"Riqfin97",#N/A,FALSE,"Tran";"Riqfinpro",#N/A,FALSE,"Tran"}</definedName>
    <definedName name="mmm" localSheetId="8" hidden="1">{"Riqfin97",#N/A,FALSE,"Tran";"Riqfinpro",#N/A,FALSE,"Tran"}</definedName>
    <definedName name="mmm" localSheetId="9" hidden="1">{"Riqfin97",#N/A,FALSE,"Tran";"Riqfinpro",#N/A,FALSE,"Tran"}</definedName>
    <definedName name="mmm" hidden="1">{"Riqfin97",#N/A,FALSE,"Tran";"Riqfinpro",#N/A,FALSE,"Tran"}</definedName>
    <definedName name="mmmm" localSheetId="1"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15"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 hidden="1">{"Tab1",#N/A,FALSE,"P";"Tab2",#N/A,FALSE,"P"}</definedName>
    <definedName name="mmmm" localSheetId="20" hidden="1">{"Tab1",#N/A,FALSE,"P";"Tab2",#N/A,FALSE,"P"}</definedName>
    <definedName name="mmmm" localSheetId="21" hidden="1">{"Tab1",#N/A,FALSE,"P";"Tab2",#N/A,FALSE,"P"}</definedName>
    <definedName name="mmmm" localSheetId="22" hidden="1">{"Tab1",#N/A,FALSE,"P";"Tab2",#N/A,FALSE,"P"}</definedName>
    <definedName name="mmmm" localSheetId="23" hidden="1">{"Tab1",#N/A,FALSE,"P";"Tab2",#N/A,FALSE,"P"}</definedName>
    <definedName name="mmmm" localSheetId="24" hidden="1">{"Tab1",#N/A,FALSE,"P";"Tab2",#N/A,FALSE,"P"}</definedName>
    <definedName name="mmmm" localSheetId="25"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4" hidden="1">{"Tab1",#N/A,FALSE,"P";"Tab2",#N/A,FALSE,"P"}</definedName>
    <definedName name="mmmm" localSheetId="37" hidden="1">{"Tab1",#N/A,FALSE,"P";"Tab2",#N/A,FALSE,"P"}</definedName>
    <definedName name="mmmm" localSheetId="41" hidden="1">{"Tab1",#N/A,FALSE,"P";"Tab2",#N/A,FALSE,"P"}</definedName>
    <definedName name="mmmm" localSheetId="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 hidden="1">{"Tab1",#N/A,FALSE,"P";"Tab2",#N/A,FALSE,"P"}</definedName>
    <definedName name="mmmm" localSheetId="51"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57" hidden="1">{"Tab1",#N/A,FALSE,"P";"Tab2",#N/A,FALSE,"P"}</definedName>
    <definedName name="mmmm" localSheetId="58" hidden="1">{"Tab1",#N/A,FALSE,"P";"Tab2",#N/A,FALSE,"P"}</definedName>
    <definedName name="mmmm" localSheetId="59" hidden="1">{"Tab1",#N/A,FALSE,"P";"Tab2",#N/A,FALSE,"P"}</definedName>
    <definedName name="mmmm" localSheetId="60" hidden="1">{"Tab1",#N/A,FALSE,"P";"Tab2",#N/A,FALSE,"P"}</definedName>
    <definedName name="mmmm" localSheetId="61" hidden="1">{"Tab1",#N/A,FALSE,"P";"Tab2",#N/A,FALSE,"P"}</definedName>
    <definedName name="mmmm" localSheetId="62" hidden="1">{"Tab1",#N/A,FALSE,"P";"Tab2",#N/A,FALSE,"P"}</definedName>
    <definedName name="mmmm" localSheetId="63" hidden="1">{"Tab1",#N/A,FALSE,"P";"Tab2",#N/A,FALSE,"P"}</definedName>
    <definedName name="mmmm" localSheetId="6" hidden="1">{"Tab1",#N/A,FALSE,"P";"Tab2",#N/A,FALSE,"P"}</definedName>
    <definedName name="mmmm" localSheetId="64" hidden="1">{"Tab1",#N/A,FALSE,"P";"Tab2",#N/A,FALSE,"P"}</definedName>
    <definedName name="mmmm" localSheetId="65" hidden="1">{"Tab1",#N/A,FALSE,"P";"Tab2",#N/A,FALSE,"P"}</definedName>
    <definedName name="mmmm" localSheetId="66" hidden="1">{"Tab1",#N/A,FALSE,"P";"Tab2",#N/A,FALSE,"P"}</definedName>
    <definedName name="mmmm" localSheetId="67" hidden="1">{"Tab1",#N/A,FALSE,"P";"Tab2",#N/A,FALSE,"P"}</definedName>
    <definedName name="mmmm" localSheetId="68" hidden="1">{"Tab1",#N/A,FALSE,"P";"Tab2",#N/A,FALSE,"P"}</definedName>
    <definedName name="mmmm" localSheetId="69" hidden="1">{"Tab1",#N/A,FALSE,"P";"Tab2",#N/A,FALSE,"P"}</definedName>
    <definedName name="mmmm" localSheetId="70" hidden="1">{"Tab1",#N/A,FALSE,"P";"Tab2",#N/A,FALSE,"P"}</definedName>
    <definedName name="mmmm" localSheetId="71" hidden="1">{"Tab1",#N/A,FALSE,"P";"Tab2",#N/A,FALSE,"P"}</definedName>
    <definedName name="mmmm" localSheetId="72" hidden="1">{"Tab1",#N/A,FALSE,"P";"Tab2",#N/A,FALSE,"P"}</definedName>
    <definedName name="mmmm" localSheetId="73" hidden="1">{"Tab1",#N/A,FALSE,"P";"Tab2",#N/A,FALSE,"P"}</definedName>
    <definedName name="mmmm" localSheetId="7" hidden="1">{"Tab1",#N/A,FALSE,"P";"Tab2",#N/A,FALSE,"P"}</definedName>
    <definedName name="mmmm" localSheetId="74" hidden="1">{"Tab1",#N/A,FALSE,"P";"Tab2",#N/A,FALSE,"P"}</definedName>
    <definedName name="mmmm" localSheetId="75" hidden="1">{"Tab1",#N/A,FALSE,"P";"Tab2",#N/A,FALSE,"P"}</definedName>
    <definedName name="mmmm" localSheetId="76" hidden="1">{"Tab1",#N/A,FALSE,"P";"Tab2",#N/A,FALSE,"P"}</definedName>
    <definedName name="mmmm" localSheetId="77" hidden="1">{"Tab1",#N/A,FALSE,"P";"Tab2",#N/A,FALSE,"P"}</definedName>
    <definedName name="mmmm" localSheetId="78" hidden="1">{"Tab1",#N/A,FALSE,"P";"Tab2",#N/A,FALSE,"P"}</definedName>
    <definedName name="mmmm" localSheetId="79" hidden="1">{"Tab1",#N/A,FALSE,"P";"Tab2",#N/A,FALSE,"P"}</definedName>
    <definedName name="mmmm" localSheetId="8" hidden="1">{"Tab1",#N/A,FALSE,"P";"Tab2",#N/A,FALSE,"P"}</definedName>
    <definedName name="mmmm" localSheetId="9" hidden="1">{"Tab1",#N/A,FALSE,"P";"Tab2",#N/A,FALSE,"P"}</definedName>
    <definedName name="mmmm" hidden="1">{"Tab1",#N/A,FALSE,"P";"Tab2",#N/A,FALSE,"P"}</definedName>
    <definedName name="mmmmmmmmmmmmmmmmm" localSheetId="1">#REF!</definedName>
    <definedName name="mmmmmmmmmmmmmmmmm" localSheetId="10">#REF!</definedName>
    <definedName name="mmmmmmmmmmmmmmmmm" localSheetId="11">#REF!</definedName>
    <definedName name="mmmmmmmmmmmmmmmmm" localSheetId="12">#REF!</definedName>
    <definedName name="mmmmmmmmmmmmmmmmm" localSheetId="13">#REF!</definedName>
    <definedName name="mmmmmmmmmmmmmmmmm" localSheetId="15">#REF!</definedName>
    <definedName name="mmmmmmmmmmmmmmmmm" localSheetId="16">#REF!</definedName>
    <definedName name="mmmmmmmmmmmmmmmmm" localSheetId="2">#REF!</definedName>
    <definedName name="mmmmmmmmmmmmmmmmm" localSheetId="23">#REF!</definedName>
    <definedName name="mmmmmmmmmmmmmmmmm" localSheetId="24">#REF!</definedName>
    <definedName name="mmmmmmmmmmmmmmmmm" localSheetId="25">#REF!</definedName>
    <definedName name="mmmmmmmmmmmmmmmmm" localSheetId="26">#REF!</definedName>
    <definedName name="mmmmmmmmmmmmmmmmm" localSheetId="27">#REF!</definedName>
    <definedName name="mmmmmmmmmmmmmmmmm" localSheetId="28">#REF!</definedName>
    <definedName name="mmmmmmmmmmmmmmmmm" localSheetId="29">#REF!</definedName>
    <definedName name="mmmmmmmmmmmmmmmmm" localSheetId="3">#REF!</definedName>
    <definedName name="mmmmmmmmmmmmmmmmm" localSheetId="31">#REF!</definedName>
    <definedName name="mmmmmmmmmmmmmmmmm" localSheetId="32">#REF!</definedName>
    <definedName name="mmmmmmmmmmmmmmmmm" localSheetId="33">#REF!</definedName>
    <definedName name="mmmmmmmmmmmmmmmmm" localSheetId="34">#REF!</definedName>
    <definedName name="mmmmmmmmmmmmmmmmm" localSheetId="37">#REF!</definedName>
    <definedName name="mmmmmmmmmmmmmmmmm" localSheetId="41">#REF!</definedName>
    <definedName name="mmmmmmmmmmmmmmmmm" localSheetId="4">#REF!</definedName>
    <definedName name="mmmmmmmmmmmmmmmmm" localSheetId="45">#REF!</definedName>
    <definedName name="mmmmmmmmmmmmmmmmm" localSheetId="46">#REF!</definedName>
    <definedName name="mmmmmmmmmmmmmmmmm" localSheetId="47">#REF!</definedName>
    <definedName name="mmmmmmmmmmmmmmmmm" localSheetId="48">#REF!</definedName>
    <definedName name="mmmmmmmmmmmmmmmmm" localSheetId="49">#REF!</definedName>
    <definedName name="mmmmmmmmmmmmmmmmm" localSheetId="50">#REF!</definedName>
    <definedName name="mmmmmmmmmmmmmmmmm" localSheetId="5">#REF!</definedName>
    <definedName name="mmmmmmmmmmmmmmmmm" localSheetId="51">#REF!</definedName>
    <definedName name="mmmmmmmmmmmmmmmmm" localSheetId="52">#REF!</definedName>
    <definedName name="mmmmmmmmmmmmmmmmm" localSheetId="53">#REF!</definedName>
    <definedName name="mmmmmmmmmmmmmmmmm" localSheetId="54">#REF!</definedName>
    <definedName name="mmmmmmmmmmmmmmmmm" localSheetId="56">#REF!</definedName>
    <definedName name="mmmmmmmmmmmmmmmmm" localSheetId="57">#REF!</definedName>
    <definedName name="mmmmmmmmmmmmmmmmm" localSheetId="58">#REF!</definedName>
    <definedName name="mmmmmmmmmmmmmmmmm" localSheetId="59">#REF!</definedName>
    <definedName name="mmmmmmmmmmmmmmmmm" localSheetId="60">#REF!</definedName>
    <definedName name="mmmmmmmmmmmmmmmmm" localSheetId="61">#REF!</definedName>
    <definedName name="mmmmmmmmmmmmmmmmm" localSheetId="62">#REF!</definedName>
    <definedName name="mmmmmmmmmmmmmmmmm" localSheetId="63">#REF!</definedName>
    <definedName name="mmmmmmmmmmmmmmmmm" localSheetId="6">#REF!</definedName>
    <definedName name="mmmmmmmmmmmmmmmmm" localSheetId="64">#REF!</definedName>
    <definedName name="mmmmmmmmmmmmmmmmm" localSheetId="65">#REF!</definedName>
    <definedName name="mmmmmmmmmmmmmmmmm" localSheetId="66">#REF!</definedName>
    <definedName name="mmmmmmmmmmmmmmmmm" localSheetId="67">#REF!</definedName>
    <definedName name="mmmmmmmmmmmmmmmmm" localSheetId="68">#REF!</definedName>
    <definedName name="mmmmmmmmmmmmmmmmm" localSheetId="69">#REF!</definedName>
    <definedName name="mmmmmmmmmmmmmmmmm" localSheetId="71">#REF!</definedName>
    <definedName name="mmmmmmmmmmmmmmmmm" localSheetId="72">#REF!</definedName>
    <definedName name="mmmmmmmmmmmmmmmmm" localSheetId="73">#REF!</definedName>
    <definedName name="mmmmmmmmmmmmmmmmm" localSheetId="7">#REF!</definedName>
    <definedName name="mmmmmmmmmmmmmmmmm" localSheetId="74">#REF!</definedName>
    <definedName name="mmmmmmmmmmmmmmmmm" localSheetId="75">#REF!</definedName>
    <definedName name="mmmmmmmmmmmmmmmmm" localSheetId="76">#REF!</definedName>
    <definedName name="mmmmmmmmmmmmmmmmm" localSheetId="77">#REF!</definedName>
    <definedName name="mmmmmmmmmmmmmmmmm" localSheetId="78">#REF!</definedName>
    <definedName name="mmmmmmmmmmmmmmmmm" localSheetId="79">#REF!</definedName>
    <definedName name="mmmmmmmmmmmmmmmmm" localSheetId="8">#REF!</definedName>
    <definedName name="mmmmmmmmmmmmmmmmm" localSheetId="9">#REF!</definedName>
    <definedName name="mmmmmmmmmmmmmmmmm">#REF!</definedName>
    <definedName name="mmmmmmmmmmmmmmmmmmmmmmmmmmmmmmmmm" localSheetId="1">#REF!</definedName>
    <definedName name="mmmmmmmmmmmmmmmmmmmmmmmmmmmmmmmmm" localSheetId="10">#REF!</definedName>
    <definedName name="mmmmmmmmmmmmmmmmmmmmmmmmmmmmmmmmm" localSheetId="11">#REF!</definedName>
    <definedName name="mmmmmmmmmmmmmmmmmmmmmmmmmmmmmmmmm" localSheetId="12">#REF!</definedName>
    <definedName name="mmmmmmmmmmmmmmmmmmmmmmmmmmmmmmmmm" localSheetId="13">#REF!</definedName>
    <definedName name="mmmmmmmmmmmmmmmmmmmmmmmmmmmmmmmmm" localSheetId="15">#REF!</definedName>
    <definedName name="mmmmmmmmmmmmmmmmmmmmmmmmmmmmmmmmm" localSheetId="16">#REF!</definedName>
    <definedName name="mmmmmmmmmmmmmmmmmmmmmmmmmmmmmmmmm" localSheetId="2">#REF!</definedName>
    <definedName name="mmmmmmmmmmmmmmmmmmmmmmmmmmmmmmmmm" localSheetId="23">#REF!</definedName>
    <definedName name="mmmmmmmmmmmmmmmmmmmmmmmmmmmmmmmmm" localSheetId="24">#REF!</definedName>
    <definedName name="mmmmmmmmmmmmmmmmmmmmmmmmmmmmmmmmm" localSheetId="25">#REF!</definedName>
    <definedName name="mmmmmmmmmmmmmmmmmmmmmmmmmmmmmmmmm" localSheetId="26">#REF!</definedName>
    <definedName name="mmmmmmmmmmmmmmmmmmmmmmmmmmmmmmmmm" localSheetId="27">#REF!</definedName>
    <definedName name="mmmmmmmmmmmmmmmmmmmmmmmmmmmmmmmmm" localSheetId="28">#REF!</definedName>
    <definedName name="mmmmmmmmmmmmmmmmmmmmmmmmmmmmmmmmm" localSheetId="29">#REF!</definedName>
    <definedName name="mmmmmmmmmmmmmmmmmmmmmmmmmmmmmmmmm" localSheetId="3">#REF!</definedName>
    <definedName name="mmmmmmmmmmmmmmmmmmmmmmmmmmmmmmmmm" localSheetId="31">#REF!</definedName>
    <definedName name="mmmmmmmmmmmmmmmmmmmmmmmmmmmmmmmmm" localSheetId="32">#REF!</definedName>
    <definedName name="mmmmmmmmmmmmmmmmmmmmmmmmmmmmmmmmm" localSheetId="33">#REF!</definedName>
    <definedName name="mmmmmmmmmmmmmmmmmmmmmmmmmmmmmmmmm" localSheetId="34">#REF!</definedName>
    <definedName name="mmmmmmmmmmmmmmmmmmmmmmmmmmmmmmmmm" localSheetId="37">#REF!</definedName>
    <definedName name="mmmmmmmmmmmmmmmmmmmmmmmmmmmmmmmmm" localSheetId="41">#REF!</definedName>
    <definedName name="mmmmmmmmmmmmmmmmmmmmmmmmmmmmmmmmm" localSheetId="4">#REF!</definedName>
    <definedName name="mmmmmmmmmmmmmmmmmmmmmmmmmmmmmmmmm" localSheetId="45">#REF!</definedName>
    <definedName name="mmmmmmmmmmmmmmmmmmmmmmmmmmmmmmmmm" localSheetId="46">#REF!</definedName>
    <definedName name="mmmmmmmmmmmmmmmmmmmmmmmmmmmmmmmmm" localSheetId="47">#REF!</definedName>
    <definedName name="mmmmmmmmmmmmmmmmmmmmmmmmmmmmmmmmm" localSheetId="48">#REF!</definedName>
    <definedName name="mmmmmmmmmmmmmmmmmmmmmmmmmmmmmmmmm" localSheetId="49">#REF!</definedName>
    <definedName name="mmmmmmmmmmmmmmmmmmmmmmmmmmmmmmmmm" localSheetId="50">#REF!</definedName>
    <definedName name="mmmmmmmmmmmmmmmmmmmmmmmmmmmmmmmmm" localSheetId="5">#REF!</definedName>
    <definedName name="mmmmmmmmmmmmmmmmmmmmmmmmmmmmmmmmm" localSheetId="51">#REF!</definedName>
    <definedName name="mmmmmmmmmmmmmmmmmmmmmmmmmmmmmmmmm" localSheetId="52">#REF!</definedName>
    <definedName name="mmmmmmmmmmmmmmmmmmmmmmmmmmmmmmmmm" localSheetId="53">#REF!</definedName>
    <definedName name="mmmmmmmmmmmmmmmmmmmmmmmmmmmmmmmmm" localSheetId="54">#REF!</definedName>
    <definedName name="mmmmmmmmmmmmmmmmmmmmmmmmmmmmmmmmm" localSheetId="56">#REF!</definedName>
    <definedName name="mmmmmmmmmmmmmmmmmmmmmmmmmmmmmmmmm" localSheetId="57">#REF!</definedName>
    <definedName name="mmmmmmmmmmmmmmmmmmmmmmmmmmmmmmmmm" localSheetId="58">#REF!</definedName>
    <definedName name="mmmmmmmmmmmmmmmmmmmmmmmmmmmmmmmmm" localSheetId="59">#REF!</definedName>
    <definedName name="mmmmmmmmmmmmmmmmmmmmmmmmmmmmmmmmm" localSheetId="60">#REF!</definedName>
    <definedName name="mmmmmmmmmmmmmmmmmmmmmmmmmmmmmmmmm" localSheetId="61">#REF!</definedName>
    <definedName name="mmmmmmmmmmmmmmmmmmmmmmmmmmmmmmmmm" localSheetId="62">#REF!</definedName>
    <definedName name="mmmmmmmmmmmmmmmmmmmmmmmmmmmmmmmmm" localSheetId="63">#REF!</definedName>
    <definedName name="mmmmmmmmmmmmmmmmmmmmmmmmmmmmmmmmm" localSheetId="6">#REF!</definedName>
    <definedName name="mmmmmmmmmmmmmmmmmmmmmmmmmmmmmmmmm" localSheetId="64">#REF!</definedName>
    <definedName name="mmmmmmmmmmmmmmmmmmmmmmmmmmmmmmmmm" localSheetId="65">#REF!</definedName>
    <definedName name="mmmmmmmmmmmmmmmmmmmmmmmmmmmmmmmmm" localSheetId="66">#REF!</definedName>
    <definedName name="mmmmmmmmmmmmmmmmmmmmmmmmmmmmmmmmm" localSheetId="67">#REF!</definedName>
    <definedName name="mmmmmmmmmmmmmmmmmmmmmmmmmmmmmmmmm" localSheetId="68">#REF!</definedName>
    <definedName name="mmmmmmmmmmmmmmmmmmmmmmmmmmmmmmmmm" localSheetId="69">#REF!</definedName>
    <definedName name="mmmmmmmmmmmmmmmmmmmmmmmmmmmmmmmmm" localSheetId="71">#REF!</definedName>
    <definedName name="mmmmmmmmmmmmmmmmmmmmmmmmmmmmmmmmm" localSheetId="72">#REF!</definedName>
    <definedName name="mmmmmmmmmmmmmmmmmmmmmmmmmmmmmmmmm" localSheetId="73">#REF!</definedName>
    <definedName name="mmmmmmmmmmmmmmmmmmmmmmmmmmmmmmmmm" localSheetId="7">#REF!</definedName>
    <definedName name="mmmmmmmmmmmmmmmmmmmmmmmmmmmmmmmmm" localSheetId="74">#REF!</definedName>
    <definedName name="mmmmmmmmmmmmmmmmmmmmmmmmmmmmmmmmm" localSheetId="75">#REF!</definedName>
    <definedName name="mmmmmmmmmmmmmmmmmmmmmmmmmmmmmmmmm" localSheetId="76">#REF!</definedName>
    <definedName name="mmmmmmmmmmmmmmmmmmmmmmmmmmmmmmmmm" localSheetId="77">#REF!</definedName>
    <definedName name="mmmmmmmmmmmmmmmmmmmmmmmmmmmmmmmmm" localSheetId="78">#REF!</definedName>
    <definedName name="mmmmmmmmmmmmmmmmmmmmmmmmmmmmmmmmm" localSheetId="79">#REF!</definedName>
    <definedName name="mmmmmmmmmmmmmmmmmmmmmmmmmmmmmmmmm" localSheetId="8">#REF!</definedName>
    <definedName name="mmmmmmmmmmmmmmmmmmmmmmmmmmmmmmmmm" localSheetId="9">#REF!</definedName>
    <definedName name="mmmmmmmmmmmmmmmmmmmmmmmmmmmmmmmmm">#REF!</definedName>
    <definedName name="MNDATES" localSheetId="1">#REF!</definedName>
    <definedName name="MNDATES" localSheetId="10">#REF!</definedName>
    <definedName name="MNDATES" localSheetId="11">#REF!</definedName>
    <definedName name="MNDATES" localSheetId="12">#REF!</definedName>
    <definedName name="MNDATES" localSheetId="13">#REF!</definedName>
    <definedName name="MNDATES" localSheetId="15">#REF!</definedName>
    <definedName name="MNDATES" localSheetId="16">#REF!</definedName>
    <definedName name="MNDATES" localSheetId="2">#REF!</definedName>
    <definedName name="MNDATES" localSheetId="23">#REF!</definedName>
    <definedName name="MNDATES" localSheetId="24">#REF!</definedName>
    <definedName name="MNDATES" localSheetId="25">#REF!</definedName>
    <definedName name="MNDATES" localSheetId="26">#REF!</definedName>
    <definedName name="MNDATES" localSheetId="27">#REF!</definedName>
    <definedName name="MNDATES" localSheetId="28">#REF!</definedName>
    <definedName name="MNDATES" localSheetId="29">#REF!</definedName>
    <definedName name="MNDATES" localSheetId="3">#REF!</definedName>
    <definedName name="MNDATES" localSheetId="31">#REF!</definedName>
    <definedName name="MNDATES" localSheetId="32">#REF!</definedName>
    <definedName name="MNDATES" localSheetId="33">#REF!</definedName>
    <definedName name="MNDATES" localSheetId="34">#REF!</definedName>
    <definedName name="MNDATES" localSheetId="37">#REF!</definedName>
    <definedName name="MNDATES" localSheetId="41">#REF!</definedName>
    <definedName name="MNDATES" localSheetId="4">#REF!</definedName>
    <definedName name="MNDATES" localSheetId="45">#REF!</definedName>
    <definedName name="MNDATES" localSheetId="46">#REF!</definedName>
    <definedName name="MNDATES" localSheetId="47">#REF!</definedName>
    <definedName name="MNDATES" localSheetId="48">#REF!</definedName>
    <definedName name="MNDATES" localSheetId="49">#REF!</definedName>
    <definedName name="MNDATES" localSheetId="50">#REF!</definedName>
    <definedName name="MNDATES" localSheetId="5">#REF!</definedName>
    <definedName name="MNDATES" localSheetId="51">#REF!</definedName>
    <definedName name="MNDATES" localSheetId="52">#REF!</definedName>
    <definedName name="MNDATES" localSheetId="53">#REF!</definedName>
    <definedName name="MNDATES" localSheetId="54">#REF!</definedName>
    <definedName name="MNDATES" localSheetId="56">#REF!</definedName>
    <definedName name="MNDATES" localSheetId="57">#REF!</definedName>
    <definedName name="MNDATES" localSheetId="58">#REF!</definedName>
    <definedName name="MNDATES" localSheetId="59">#REF!</definedName>
    <definedName name="MNDATES" localSheetId="60">#REF!</definedName>
    <definedName name="MNDATES" localSheetId="61">#REF!</definedName>
    <definedName name="MNDATES" localSheetId="62">#REF!</definedName>
    <definedName name="MNDATES" localSheetId="63">#REF!</definedName>
    <definedName name="MNDATES" localSheetId="6">#REF!</definedName>
    <definedName name="MNDATES" localSheetId="64">#REF!</definedName>
    <definedName name="MNDATES" localSheetId="65">#REF!</definedName>
    <definedName name="MNDATES" localSheetId="66">#REF!</definedName>
    <definedName name="MNDATES" localSheetId="67">#REF!</definedName>
    <definedName name="MNDATES" localSheetId="68">#REF!</definedName>
    <definedName name="MNDATES" localSheetId="69">#REF!</definedName>
    <definedName name="MNDATES" localSheetId="71">#REF!</definedName>
    <definedName name="MNDATES" localSheetId="72">#REF!</definedName>
    <definedName name="MNDATES" localSheetId="73">#REF!</definedName>
    <definedName name="MNDATES" localSheetId="7">#REF!</definedName>
    <definedName name="MNDATES" localSheetId="74">#REF!</definedName>
    <definedName name="MNDATES" localSheetId="75">#REF!</definedName>
    <definedName name="MNDATES" localSheetId="76">#REF!</definedName>
    <definedName name="MNDATES" localSheetId="77">#REF!</definedName>
    <definedName name="MNDATES" localSheetId="78">#REF!</definedName>
    <definedName name="MNDATES" localSheetId="79">#REF!</definedName>
    <definedName name="MNDATES" localSheetId="8">#REF!</definedName>
    <definedName name="MNDATES" localSheetId="9">#REF!</definedName>
    <definedName name="MNDATES">#REF!</definedName>
    <definedName name="Modified_by" localSheetId="1">#REF!</definedName>
    <definedName name="Modified_by" localSheetId="11">#REF!</definedName>
    <definedName name="Modified_by" localSheetId="12">#REF!</definedName>
    <definedName name="Modified_by" localSheetId="13">#REF!</definedName>
    <definedName name="Modified_by" localSheetId="23">#REF!</definedName>
    <definedName name="Modified_by" localSheetId="24">#REF!</definedName>
    <definedName name="Modified_by" localSheetId="26">#REF!</definedName>
    <definedName name="Modified_by" localSheetId="28">#REF!</definedName>
    <definedName name="Modified_by" localSheetId="29">#REF!</definedName>
    <definedName name="Modified_by" localSheetId="31">#REF!</definedName>
    <definedName name="Modified_by" localSheetId="41">#REF!</definedName>
    <definedName name="Modified_by" localSheetId="4">#REF!</definedName>
    <definedName name="Modified_by" localSheetId="46">#REF!</definedName>
    <definedName name="Modified_by" localSheetId="47">#REF!</definedName>
    <definedName name="Modified_by" localSheetId="48">#REF!</definedName>
    <definedName name="Modified_by" localSheetId="49">#REF!</definedName>
    <definedName name="Modified_by" localSheetId="50">#REF!</definedName>
    <definedName name="Modified_by" localSheetId="51">#REF!</definedName>
    <definedName name="Modified_by" localSheetId="53">#REF!</definedName>
    <definedName name="Modified_by" localSheetId="54">#REF!</definedName>
    <definedName name="Modified_by" localSheetId="56">#REF!</definedName>
    <definedName name="Modified_by" localSheetId="57">#REF!</definedName>
    <definedName name="Modified_by" localSheetId="58">#REF!</definedName>
    <definedName name="Modified_by" localSheetId="60">#REF!</definedName>
    <definedName name="Modified_by" localSheetId="61">#REF!</definedName>
    <definedName name="Modified_by" localSheetId="62">#REF!</definedName>
    <definedName name="Modified_by" localSheetId="63">#REF!</definedName>
    <definedName name="Modified_by" localSheetId="64">#REF!</definedName>
    <definedName name="Modified_by" localSheetId="66">#REF!</definedName>
    <definedName name="Modified_by" localSheetId="67">#REF!</definedName>
    <definedName name="Modified_by" localSheetId="68">#REF!</definedName>
    <definedName name="Modified_by" localSheetId="69">#REF!</definedName>
    <definedName name="Modified_by" localSheetId="71">#REF!</definedName>
    <definedName name="Modified_by" localSheetId="72">#REF!</definedName>
    <definedName name="Modified_by" localSheetId="73">#REF!</definedName>
    <definedName name="Modified_by">#REF!</definedName>
    <definedName name="Modified_on" localSheetId="1">#REF!</definedName>
    <definedName name="Modified_on" localSheetId="11">#REF!</definedName>
    <definedName name="Modified_on" localSheetId="12">#REF!</definedName>
    <definedName name="Modified_on" localSheetId="13">#REF!</definedName>
    <definedName name="Modified_on" localSheetId="23">#REF!</definedName>
    <definedName name="Modified_on" localSheetId="24">#REF!</definedName>
    <definedName name="Modified_on" localSheetId="26">#REF!</definedName>
    <definedName name="Modified_on" localSheetId="28">#REF!</definedName>
    <definedName name="Modified_on" localSheetId="29">#REF!</definedName>
    <definedName name="Modified_on" localSheetId="31">#REF!</definedName>
    <definedName name="Modified_on" localSheetId="41">#REF!</definedName>
    <definedName name="Modified_on" localSheetId="4">#REF!</definedName>
    <definedName name="Modified_on" localSheetId="46">#REF!</definedName>
    <definedName name="Modified_on" localSheetId="47">#REF!</definedName>
    <definedName name="Modified_on" localSheetId="48">#REF!</definedName>
    <definedName name="Modified_on" localSheetId="49">#REF!</definedName>
    <definedName name="Modified_on" localSheetId="50">#REF!</definedName>
    <definedName name="Modified_on" localSheetId="51">#REF!</definedName>
    <definedName name="Modified_on" localSheetId="53">#REF!</definedName>
    <definedName name="Modified_on" localSheetId="54">#REF!</definedName>
    <definedName name="Modified_on" localSheetId="56">#REF!</definedName>
    <definedName name="Modified_on" localSheetId="57">#REF!</definedName>
    <definedName name="Modified_on" localSheetId="58">#REF!</definedName>
    <definedName name="Modified_on" localSheetId="60">#REF!</definedName>
    <definedName name="Modified_on" localSheetId="61">#REF!</definedName>
    <definedName name="Modified_on" localSheetId="62">#REF!</definedName>
    <definedName name="Modified_on" localSheetId="63">#REF!</definedName>
    <definedName name="Modified_on" localSheetId="64">#REF!</definedName>
    <definedName name="Modified_on" localSheetId="66">#REF!</definedName>
    <definedName name="Modified_on" localSheetId="67">#REF!</definedName>
    <definedName name="Modified_on" localSheetId="68">#REF!</definedName>
    <definedName name="Modified_on" localSheetId="69">#REF!</definedName>
    <definedName name="Modified_on" localSheetId="71">#REF!</definedName>
    <definedName name="Modified_on" localSheetId="72">#REF!</definedName>
    <definedName name="Modified_on" localSheetId="73">#REF!</definedName>
    <definedName name="Modified_on">#REF!</definedName>
    <definedName name="Módulo2.completo" localSheetId="1">'1'!Módulo2.completo</definedName>
    <definedName name="Módulo2.completo" localSheetId="10">'10'!Módulo2.completo</definedName>
    <definedName name="Módulo2.completo" localSheetId="11">'11'!Módulo2.completo</definedName>
    <definedName name="Módulo2.completo" localSheetId="12">'12'!Módulo2.completo</definedName>
    <definedName name="Módulo2.completo" localSheetId="13">'13'!Módulo2.completo</definedName>
    <definedName name="Módulo2.completo" localSheetId="15">'15'!Módulo2.completo</definedName>
    <definedName name="Módulo2.completo" localSheetId="16">'16'!Módulo2.completo</definedName>
    <definedName name="Módulo2.completo" localSheetId="2">'2'!Módulo2.completo</definedName>
    <definedName name="Módulo2.completo" localSheetId="22">'22a-b'!Módulo2.completo</definedName>
    <definedName name="Módulo2.completo" localSheetId="23">'23'!Módulo2.completo</definedName>
    <definedName name="Módulo2.completo" localSheetId="24">'24'!Módulo2.completo</definedName>
    <definedName name="Módulo2.completo" localSheetId="25">'25a'!Módulo2.completo</definedName>
    <definedName name="Módulo2.completo" localSheetId="26">'25b'!Módulo2.completo</definedName>
    <definedName name="Módulo2.completo" localSheetId="27">'26'!Módulo2.completo</definedName>
    <definedName name="Módulo2.completo" localSheetId="28">#N/A</definedName>
    <definedName name="Módulo2.completo" localSheetId="29">#N/A</definedName>
    <definedName name="Módulo2.completo" localSheetId="3">'3'!Módulo2.completo</definedName>
    <definedName name="Módulo2.completo" localSheetId="31">'30'!Módulo2.completo</definedName>
    <definedName name="Módulo2.completo" localSheetId="32">'31'!Módulo2.completo</definedName>
    <definedName name="Módulo2.completo" localSheetId="33">'32'!Módulo2.completo</definedName>
    <definedName name="Módulo2.completo" localSheetId="34">[54]!Módulo2.completo</definedName>
    <definedName name="Módulo2.completo" localSheetId="37">'36'!Módulo2.completo</definedName>
    <definedName name="Módulo2.completo" localSheetId="41">'25b'!Módulo2.completo</definedName>
    <definedName name="Módulo2.completo" localSheetId="4">'4'!Módulo2.completo</definedName>
    <definedName name="Módulo2.completo" localSheetId="45">'45a-c'!Módulo2.completo</definedName>
    <definedName name="Módulo2.completo" localSheetId="46">[55]!Módulo2.completo</definedName>
    <definedName name="Módulo2.completo" localSheetId="47">[55]!Módulo2.completo</definedName>
    <definedName name="Módulo2.completo" localSheetId="48">[55]!Módulo2.completo</definedName>
    <definedName name="Módulo2.completo" localSheetId="49">[55]!Módulo2.completo</definedName>
    <definedName name="Módulo2.completo" localSheetId="50">[56]!Módulo2.completo</definedName>
    <definedName name="Módulo2.completo" localSheetId="5">'5'!Módulo2.completo</definedName>
    <definedName name="Módulo2.completo" localSheetId="51">[55]!Módulo2.completo</definedName>
    <definedName name="Módulo2.completo" localSheetId="52">'51-52'!Módulo2.completo</definedName>
    <definedName name="Módulo2.completo" localSheetId="53">'53a-b'!Módulo2.completo</definedName>
    <definedName name="Módulo2.completo" localSheetId="54">[57]!Módulo2.completo</definedName>
    <definedName name="Módulo2.completo" localSheetId="56">[56]!Módulo2.completo</definedName>
    <definedName name="Módulo2.completo" localSheetId="57">[56]!Módulo2.completo</definedName>
    <definedName name="Módulo2.completo" localSheetId="58">[56]!Módulo2.completo</definedName>
    <definedName name="Módulo2.completo" localSheetId="59">'57a-b'!Módulo2.completo</definedName>
    <definedName name="Módulo2.completo" localSheetId="60">'58a'!Módulo2.completo</definedName>
    <definedName name="Módulo2.completo" localSheetId="61">'58b-c'!Módulo2.completo</definedName>
    <definedName name="Módulo2.completo" localSheetId="62">'58d'!Módulo2.completo</definedName>
    <definedName name="Módulo2.completo" localSheetId="63">'59-60'!Módulo2.completo</definedName>
    <definedName name="Módulo2.completo" localSheetId="6">'6'!Módulo2.completo</definedName>
    <definedName name="Módulo2.completo" localSheetId="64">'61'!Módulo2.completo</definedName>
    <definedName name="Módulo2.completo" localSheetId="65">'62a'!Módulo2.completo</definedName>
    <definedName name="Módulo2.completo" localSheetId="66">'62b'!Módulo2.completo</definedName>
    <definedName name="Módulo2.completo" localSheetId="67">'63a-b'!Módulo2.completo</definedName>
    <definedName name="Módulo2.completo" localSheetId="68">'64'!Módulo2.completo</definedName>
    <definedName name="Módulo2.completo" localSheetId="69">#N/A</definedName>
    <definedName name="Módulo2.completo" localSheetId="71">'67'!Módulo2.completo</definedName>
    <definedName name="Módulo2.completo" localSheetId="72">'68a-b '!Módulo2.completo</definedName>
    <definedName name="Módulo2.completo" localSheetId="73">'69a-b '!Módulo2.completo</definedName>
    <definedName name="Módulo2.completo" localSheetId="7">'7'!Módulo2.completo</definedName>
    <definedName name="Módulo2.completo" localSheetId="74">'70a-b- c'!Módulo2.completo</definedName>
    <definedName name="Módulo2.completo" localSheetId="75">#N/A</definedName>
    <definedName name="Módulo2.completo" localSheetId="76">#N/A</definedName>
    <definedName name="Módulo2.completo" localSheetId="77">'72'!Módulo2.completo</definedName>
    <definedName name="Módulo2.completo" localSheetId="78">'73'!Módulo2.completo</definedName>
    <definedName name="Módulo2.completo" localSheetId="79">'74'!Módulo2.completo</definedName>
    <definedName name="Módulo2.completo" localSheetId="8">'8  '!Módulo2.completo</definedName>
    <definedName name="Módulo2.completo" localSheetId="9">'9'!Módulo2.completo</definedName>
    <definedName name="Módulo2.completo">[0]!Módulo2.completo</definedName>
    <definedName name="MON_SM" localSheetId="1">#REF!</definedName>
    <definedName name="MON_SM" localSheetId="10">#REF!</definedName>
    <definedName name="MON_SM" localSheetId="11">#REF!</definedName>
    <definedName name="MON_SM" localSheetId="12">#REF!</definedName>
    <definedName name="MON_SM" localSheetId="13">#REF!</definedName>
    <definedName name="MON_SM" localSheetId="15">#REF!</definedName>
    <definedName name="MON_SM" localSheetId="16">#REF!</definedName>
    <definedName name="MON_SM" localSheetId="2">#REF!</definedName>
    <definedName name="MON_SM" localSheetId="23">#REF!</definedName>
    <definedName name="MON_SM" localSheetId="24">#REF!</definedName>
    <definedName name="MON_SM" localSheetId="25">#REF!</definedName>
    <definedName name="MON_SM" localSheetId="26">#REF!</definedName>
    <definedName name="MON_SM" localSheetId="27">#REF!</definedName>
    <definedName name="MON_SM" localSheetId="28">#REF!</definedName>
    <definedName name="MON_SM" localSheetId="29">#REF!</definedName>
    <definedName name="MON_SM" localSheetId="3">#REF!</definedName>
    <definedName name="MON_SM" localSheetId="31">#REF!</definedName>
    <definedName name="MON_SM" localSheetId="32">#REF!</definedName>
    <definedName name="MON_SM" localSheetId="33">#REF!</definedName>
    <definedName name="MON_SM" localSheetId="34">#REF!</definedName>
    <definedName name="MON_SM" localSheetId="37">#REF!</definedName>
    <definedName name="MON_SM" localSheetId="41">#REF!</definedName>
    <definedName name="MON_SM" localSheetId="4">#REF!</definedName>
    <definedName name="MON_SM" localSheetId="45">#REF!</definedName>
    <definedName name="MON_SM" localSheetId="46">#REF!</definedName>
    <definedName name="MON_SM" localSheetId="47">#REF!</definedName>
    <definedName name="MON_SM" localSheetId="48">#REF!</definedName>
    <definedName name="MON_SM" localSheetId="49">#REF!</definedName>
    <definedName name="MON_SM" localSheetId="50">#REF!</definedName>
    <definedName name="MON_SM" localSheetId="5">#REF!</definedName>
    <definedName name="MON_SM" localSheetId="51">#REF!</definedName>
    <definedName name="MON_SM" localSheetId="52">#REF!</definedName>
    <definedName name="MON_SM" localSheetId="53">#REF!</definedName>
    <definedName name="MON_SM" localSheetId="54">#REF!</definedName>
    <definedName name="MON_SM" localSheetId="56">#REF!</definedName>
    <definedName name="MON_SM" localSheetId="57">#REF!</definedName>
    <definedName name="MON_SM" localSheetId="58">#REF!</definedName>
    <definedName name="MON_SM" localSheetId="59">#REF!</definedName>
    <definedName name="MON_SM" localSheetId="60">#REF!</definedName>
    <definedName name="MON_SM" localSheetId="61">#REF!</definedName>
    <definedName name="MON_SM" localSheetId="62">#REF!</definedName>
    <definedName name="MON_SM" localSheetId="63">#REF!</definedName>
    <definedName name="MON_SM" localSheetId="6">#REF!</definedName>
    <definedName name="MON_SM" localSheetId="64">#REF!</definedName>
    <definedName name="MON_SM" localSheetId="65">#REF!</definedName>
    <definedName name="MON_SM" localSheetId="66">#REF!</definedName>
    <definedName name="MON_SM" localSheetId="67">#REF!</definedName>
    <definedName name="MON_SM" localSheetId="68">#REF!</definedName>
    <definedName name="MON_SM" localSheetId="69">#REF!</definedName>
    <definedName name="MON_SM" localSheetId="71">#REF!</definedName>
    <definedName name="MON_SM" localSheetId="72">#REF!</definedName>
    <definedName name="MON_SM" localSheetId="73">#REF!</definedName>
    <definedName name="MON_SM" localSheetId="7">#REF!</definedName>
    <definedName name="MON_SM" localSheetId="74">#REF!</definedName>
    <definedName name="MON_SM" localSheetId="75">#REF!</definedName>
    <definedName name="MON_SM" localSheetId="76">#REF!</definedName>
    <definedName name="MON_SM" localSheetId="77">#REF!</definedName>
    <definedName name="MON_SM" localSheetId="78">#REF!</definedName>
    <definedName name="MON_SM" localSheetId="79">#REF!</definedName>
    <definedName name="MON_SM" localSheetId="8">#REF!</definedName>
    <definedName name="MON_SM" localSheetId="9">#REF!</definedName>
    <definedName name="MON_SM">#REF!</definedName>
    <definedName name="MONE" localSheetId="1">#REF!</definedName>
    <definedName name="MONE" localSheetId="10">#REF!</definedName>
    <definedName name="MONE" localSheetId="11">#REF!</definedName>
    <definedName name="MONE" localSheetId="12">#REF!</definedName>
    <definedName name="MONE" localSheetId="13">#REF!</definedName>
    <definedName name="MONE" localSheetId="15">#REF!</definedName>
    <definedName name="MONE" localSheetId="16">#REF!</definedName>
    <definedName name="MONE" localSheetId="2">#REF!</definedName>
    <definedName name="MONE" localSheetId="23">#REF!</definedName>
    <definedName name="MONE" localSheetId="24">#REF!</definedName>
    <definedName name="MONE" localSheetId="25">#REF!</definedName>
    <definedName name="MONE" localSheetId="26">#REF!</definedName>
    <definedName name="MONE" localSheetId="27">#REF!</definedName>
    <definedName name="MONE" localSheetId="28">#REF!</definedName>
    <definedName name="MONE" localSheetId="29">#REF!</definedName>
    <definedName name="MONE" localSheetId="3">#REF!</definedName>
    <definedName name="MONE" localSheetId="31">#REF!</definedName>
    <definedName name="MONE" localSheetId="32">#REF!</definedName>
    <definedName name="MONE" localSheetId="33">#REF!</definedName>
    <definedName name="MONE" localSheetId="34">#REF!</definedName>
    <definedName name="MONE" localSheetId="37">#REF!</definedName>
    <definedName name="MONE" localSheetId="41">#REF!</definedName>
    <definedName name="MONE" localSheetId="4">#REF!</definedName>
    <definedName name="MONE" localSheetId="45">#REF!</definedName>
    <definedName name="MONE" localSheetId="46">#REF!</definedName>
    <definedName name="MONE" localSheetId="47">#REF!</definedName>
    <definedName name="MONE" localSheetId="48">#REF!</definedName>
    <definedName name="MONE" localSheetId="49">#REF!</definedName>
    <definedName name="MONE" localSheetId="50">#REF!</definedName>
    <definedName name="MONE" localSheetId="5">#REF!</definedName>
    <definedName name="MONE" localSheetId="51">#REF!</definedName>
    <definedName name="MONE" localSheetId="52">#REF!</definedName>
    <definedName name="MONE" localSheetId="53">#REF!</definedName>
    <definedName name="MONE" localSheetId="54">#REF!</definedName>
    <definedName name="MONE" localSheetId="56">#REF!</definedName>
    <definedName name="MONE" localSheetId="57">#REF!</definedName>
    <definedName name="MONE" localSheetId="58">#REF!</definedName>
    <definedName name="MONE" localSheetId="59">#REF!</definedName>
    <definedName name="MONE" localSheetId="60">#REF!</definedName>
    <definedName name="MONE" localSheetId="61">#REF!</definedName>
    <definedName name="MONE" localSheetId="62">#REF!</definedName>
    <definedName name="MONE" localSheetId="63">#REF!</definedName>
    <definedName name="MONE" localSheetId="6">#REF!</definedName>
    <definedName name="MONE" localSheetId="64">#REF!</definedName>
    <definedName name="MONE" localSheetId="65">#REF!</definedName>
    <definedName name="MONE" localSheetId="66">#REF!</definedName>
    <definedName name="MONE" localSheetId="67">#REF!</definedName>
    <definedName name="MONE" localSheetId="68">#REF!</definedName>
    <definedName name="MONE" localSheetId="69">#REF!</definedName>
    <definedName name="MONE" localSheetId="71">#REF!</definedName>
    <definedName name="MONE" localSheetId="72">#REF!</definedName>
    <definedName name="MONE" localSheetId="73">#REF!</definedName>
    <definedName name="MONE" localSheetId="7">#REF!</definedName>
    <definedName name="MONE" localSheetId="74">#REF!</definedName>
    <definedName name="MONE" localSheetId="75">#REF!</definedName>
    <definedName name="MONE" localSheetId="76">#REF!</definedName>
    <definedName name="MONE" localSheetId="77">#REF!</definedName>
    <definedName name="MONE" localSheetId="78">#REF!</definedName>
    <definedName name="MONE" localSheetId="79">#REF!</definedName>
    <definedName name="MONE" localSheetId="8">#REF!</definedName>
    <definedName name="MONE" localSheetId="9">#REF!</definedName>
    <definedName name="MONE">#REF!</definedName>
    <definedName name="MonetarySurvey" localSheetId="5">'[25]Monetary Dev_Monthly'!$A$11:$CB$73</definedName>
    <definedName name="MonetarySurvey" localSheetId="6">'[26]Monetary Dev_Monthly'!$A$11:$CB$73</definedName>
    <definedName name="MonetarySurvey">'[27]Monetary Dev_Monthly'!$A$11:$CB$73</definedName>
    <definedName name="Money" localSheetId="1">#REF!</definedName>
    <definedName name="Money" localSheetId="10">#REF!</definedName>
    <definedName name="Money" localSheetId="11">#REF!</definedName>
    <definedName name="Money" localSheetId="12">#REF!</definedName>
    <definedName name="Money" localSheetId="13">#REF!</definedName>
    <definedName name="Money" localSheetId="15">#REF!</definedName>
    <definedName name="Money" localSheetId="16">#REF!</definedName>
    <definedName name="Money" localSheetId="2">#REF!</definedName>
    <definedName name="Money" localSheetId="23">#REF!</definedName>
    <definedName name="Money" localSheetId="24">#REF!</definedName>
    <definedName name="Money" localSheetId="25">#REF!</definedName>
    <definedName name="Money" localSheetId="26">#REF!</definedName>
    <definedName name="Money" localSheetId="27">#REF!</definedName>
    <definedName name="Money" localSheetId="28">#REF!</definedName>
    <definedName name="Money" localSheetId="29">#REF!</definedName>
    <definedName name="Money" localSheetId="3">#REF!</definedName>
    <definedName name="Money" localSheetId="31">#REF!</definedName>
    <definedName name="Money" localSheetId="32">#REF!</definedName>
    <definedName name="Money" localSheetId="33">#REF!</definedName>
    <definedName name="Money" localSheetId="34">#REF!</definedName>
    <definedName name="Money" localSheetId="37">#REF!</definedName>
    <definedName name="Money" localSheetId="41">#REF!</definedName>
    <definedName name="Money" localSheetId="4">#REF!</definedName>
    <definedName name="Money" localSheetId="45">#REF!</definedName>
    <definedName name="Money" localSheetId="46">#REF!</definedName>
    <definedName name="Money" localSheetId="47">#REF!</definedName>
    <definedName name="Money" localSheetId="48">#REF!</definedName>
    <definedName name="Money" localSheetId="49">#REF!</definedName>
    <definedName name="Money" localSheetId="50">#REF!</definedName>
    <definedName name="Money" localSheetId="5">#REF!</definedName>
    <definedName name="Money" localSheetId="51">#REF!</definedName>
    <definedName name="Money" localSheetId="52">#REF!</definedName>
    <definedName name="Money" localSheetId="53">#REF!</definedName>
    <definedName name="Money" localSheetId="54">#REF!</definedName>
    <definedName name="Money" localSheetId="56">#REF!</definedName>
    <definedName name="Money" localSheetId="57">#REF!</definedName>
    <definedName name="Money" localSheetId="58">#REF!</definedName>
    <definedName name="Money" localSheetId="59">#REF!</definedName>
    <definedName name="Money" localSheetId="60">#REF!</definedName>
    <definedName name="Money" localSheetId="61">#REF!</definedName>
    <definedName name="Money" localSheetId="62">#REF!</definedName>
    <definedName name="Money" localSheetId="63">#REF!</definedName>
    <definedName name="Money" localSheetId="6">#REF!</definedName>
    <definedName name="Money" localSheetId="64">#REF!</definedName>
    <definedName name="Money" localSheetId="65">#REF!</definedName>
    <definedName name="Money" localSheetId="66">#REF!</definedName>
    <definedName name="Money" localSheetId="67">#REF!</definedName>
    <definedName name="Money" localSheetId="68">#REF!</definedName>
    <definedName name="Money" localSheetId="69">#REF!</definedName>
    <definedName name="Money" localSheetId="71">#REF!</definedName>
    <definedName name="Money" localSheetId="72">#REF!</definedName>
    <definedName name="Money" localSheetId="73">#REF!</definedName>
    <definedName name="Money" localSheetId="7">#REF!</definedName>
    <definedName name="Money" localSheetId="74">#REF!</definedName>
    <definedName name="Money" localSheetId="75">#REF!</definedName>
    <definedName name="Money" localSheetId="76">#REF!</definedName>
    <definedName name="Money" localSheetId="77">#REF!</definedName>
    <definedName name="Money" localSheetId="78">#REF!</definedName>
    <definedName name="Money" localSheetId="79">#REF!</definedName>
    <definedName name="Money" localSheetId="8">#REF!</definedName>
    <definedName name="Money" localSheetId="9">#REF!</definedName>
    <definedName name="Money">#REF!</definedName>
    <definedName name="money_monthly_output_to_fiscal" localSheetId="1">'[121]Monthly data'!#REF!</definedName>
    <definedName name="money_monthly_output_to_fiscal" localSheetId="10">'[121]Monthly data'!#REF!</definedName>
    <definedName name="money_monthly_output_to_fiscal" localSheetId="11">'[121]Monthly data'!#REF!</definedName>
    <definedName name="money_monthly_output_to_fiscal" localSheetId="12">'[121]Monthly data'!#REF!</definedName>
    <definedName name="money_monthly_output_to_fiscal" localSheetId="13">'[121]Monthly data'!#REF!</definedName>
    <definedName name="money_monthly_output_to_fiscal" localSheetId="15">'[121]Monthly data'!#REF!</definedName>
    <definedName name="money_monthly_output_to_fiscal" localSheetId="16">'[121]Monthly data'!#REF!</definedName>
    <definedName name="money_monthly_output_to_fiscal" localSheetId="2">'[121]Monthly data'!#REF!</definedName>
    <definedName name="money_monthly_output_to_fiscal" localSheetId="24">'[121]Monthly data'!#REF!</definedName>
    <definedName name="money_monthly_output_to_fiscal" localSheetId="25">'[121]Monthly data'!#REF!</definedName>
    <definedName name="money_monthly_output_to_fiscal" localSheetId="26">'[121]Monthly data'!#REF!</definedName>
    <definedName name="money_monthly_output_to_fiscal" localSheetId="27">'[121]Monthly data'!#REF!</definedName>
    <definedName name="money_monthly_output_to_fiscal" localSheetId="28">'[121]Monthly data'!#REF!</definedName>
    <definedName name="money_monthly_output_to_fiscal" localSheetId="29">'[121]Monthly data'!#REF!</definedName>
    <definedName name="money_monthly_output_to_fiscal" localSheetId="3">'[121]Monthly data'!#REF!</definedName>
    <definedName name="money_monthly_output_to_fiscal" localSheetId="31">'[121]Monthly data'!#REF!</definedName>
    <definedName name="money_monthly_output_to_fiscal" localSheetId="32">'[121]Monthly data'!#REF!</definedName>
    <definedName name="money_monthly_output_to_fiscal" localSheetId="33">'[121]Monthly data'!#REF!</definedName>
    <definedName name="money_monthly_output_to_fiscal" localSheetId="34">'[121]Monthly data'!#REF!</definedName>
    <definedName name="money_monthly_output_to_fiscal" localSheetId="37">'[121]Monthly data'!#REF!</definedName>
    <definedName name="money_monthly_output_to_fiscal" localSheetId="41">'[121]Monthly data'!#REF!</definedName>
    <definedName name="money_monthly_output_to_fiscal" localSheetId="4">'[121]Monthly data'!#REF!</definedName>
    <definedName name="money_monthly_output_to_fiscal" localSheetId="45">'[121]Monthly data'!#REF!</definedName>
    <definedName name="money_monthly_output_to_fiscal" localSheetId="46">'[121]Monthly data'!#REF!</definedName>
    <definedName name="money_monthly_output_to_fiscal" localSheetId="47">'[121]Monthly data'!#REF!</definedName>
    <definedName name="money_monthly_output_to_fiscal" localSheetId="48">'[121]Monthly data'!#REF!</definedName>
    <definedName name="money_monthly_output_to_fiscal" localSheetId="49">'[121]Monthly data'!#REF!</definedName>
    <definedName name="money_monthly_output_to_fiscal" localSheetId="50">'[121]Monthly data'!#REF!</definedName>
    <definedName name="money_monthly_output_to_fiscal" localSheetId="5">'[122]Monthly data'!#REF!</definedName>
    <definedName name="money_monthly_output_to_fiscal" localSheetId="51">'[121]Monthly data'!#REF!</definedName>
    <definedName name="money_monthly_output_to_fiscal" localSheetId="52">'[121]Monthly data'!#REF!</definedName>
    <definedName name="money_monthly_output_to_fiscal" localSheetId="53">'[121]Monthly data'!#REF!</definedName>
    <definedName name="money_monthly_output_to_fiscal" localSheetId="54">'[121]Monthly data'!#REF!</definedName>
    <definedName name="money_monthly_output_to_fiscal" localSheetId="56">'[121]Monthly data'!#REF!</definedName>
    <definedName name="money_monthly_output_to_fiscal" localSheetId="57">'[121]Monthly data'!#REF!</definedName>
    <definedName name="money_monthly_output_to_fiscal" localSheetId="58">'[121]Monthly data'!#REF!</definedName>
    <definedName name="money_monthly_output_to_fiscal" localSheetId="59">'[121]Monthly data'!#REF!</definedName>
    <definedName name="money_monthly_output_to_fiscal" localSheetId="60">'[121]Monthly data'!#REF!</definedName>
    <definedName name="money_monthly_output_to_fiscal" localSheetId="61">'[121]Monthly data'!#REF!</definedName>
    <definedName name="money_monthly_output_to_fiscal" localSheetId="62">'[121]Monthly data'!#REF!</definedName>
    <definedName name="money_monthly_output_to_fiscal" localSheetId="63">'[121]Monthly data'!#REF!</definedName>
    <definedName name="money_monthly_output_to_fiscal" localSheetId="6">'[122]Monthly data'!#REF!</definedName>
    <definedName name="money_monthly_output_to_fiscal" localSheetId="64">'[121]Monthly data'!#REF!</definedName>
    <definedName name="money_monthly_output_to_fiscal" localSheetId="65">'[121]Monthly data'!#REF!</definedName>
    <definedName name="money_monthly_output_to_fiscal" localSheetId="66">'[121]Monthly data'!#REF!</definedName>
    <definedName name="money_monthly_output_to_fiscal" localSheetId="67">'[121]Monthly data'!#REF!</definedName>
    <definedName name="money_monthly_output_to_fiscal" localSheetId="68">'[121]Monthly data'!#REF!</definedName>
    <definedName name="money_monthly_output_to_fiscal" localSheetId="69">'[121]Monthly data'!#REF!</definedName>
    <definedName name="money_monthly_output_to_fiscal" localSheetId="71">'[121]Monthly data'!#REF!</definedName>
    <definedName name="money_monthly_output_to_fiscal" localSheetId="72">'[121]Monthly data'!#REF!</definedName>
    <definedName name="money_monthly_output_to_fiscal" localSheetId="73">'[121]Monthly data'!#REF!</definedName>
    <definedName name="money_monthly_output_to_fiscal" localSheetId="7">'[121]Monthly data'!#REF!</definedName>
    <definedName name="money_monthly_output_to_fiscal" localSheetId="74">'[121]Monthly data'!#REF!</definedName>
    <definedName name="money_monthly_output_to_fiscal" localSheetId="75">'[121]Monthly data'!#REF!</definedName>
    <definedName name="money_monthly_output_to_fiscal" localSheetId="76">'[121]Monthly data'!#REF!</definedName>
    <definedName name="money_monthly_output_to_fiscal" localSheetId="77">'[121]Monthly data'!#REF!</definedName>
    <definedName name="money_monthly_output_to_fiscal" localSheetId="78">'[121]Monthly data'!#REF!</definedName>
    <definedName name="money_monthly_output_to_fiscal" localSheetId="79">'[121]Monthly data'!#REF!</definedName>
    <definedName name="money_monthly_output_to_fiscal" localSheetId="8">'[121]Monthly data'!#REF!</definedName>
    <definedName name="money_monthly_output_to_fiscal" localSheetId="9">'[121]Monthly data'!#REF!</definedName>
    <definedName name="money_monthly_output_to_fiscal">'[121]Monthly data'!#REF!</definedName>
    <definedName name="MONEY1A" localSheetId="1">#REF!</definedName>
    <definedName name="MONEY1A" localSheetId="10">#REF!</definedName>
    <definedName name="MONEY1A" localSheetId="11">#REF!</definedName>
    <definedName name="MONEY1A" localSheetId="12">#REF!</definedName>
    <definedName name="MONEY1A" localSheetId="13">#REF!</definedName>
    <definedName name="MONEY1A" localSheetId="15">#REF!</definedName>
    <definedName name="MONEY1A" localSheetId="16">#REF!</definedName>
    <definedName name="MONEY1A" localSheetId="2">#REF!</definedName>
    <definedName name="MONEY1A" localSheetId="23">#REF!</definedName>
    <definedName name="MONEY1A" localSheetId="24">#REF!</definedName>
    <definedName name="MONEY1A" localSheetId="25">#REF!</definedName>
    <definedName name="MONEY1A" localSheetId="26">#REF!</definedName>
    <definedName name="MONEY1A" localSheetId="27">#REF!</definedName>
    <definedName name="MONEY1A" localSheetId="28">#REF!</definedName>
    <definedName name="MONEY1A" localSheetId="29">#REF!</definedName>
    <definedName name="MONEY1A" localSheetId="3">#REF!</definedName>
    <definedName name="MONEY1A" localSheetId="31">#REF!</definedName>
    <definedName name="MONEY1A" localSheetId="32">#REF!</definedName>
    <definedName name="MONEY1A" localSheetId="33">#REF!</definedName>
    <definedName name="MONEY1A" localSheetId="34">#REF!</definedName>
    <definedName name="MONEY1A" localSheetId="37">#REF!</definedName>
    <definedName name="MONEY1A" localSheetId="41">#REF!</definedName>
    <definedName name="MONEY1A" localSheetId="4">#REF!</definedName>
    <definedName name="MONEY1A" localSheetId="45">#REF!</definedName>
    <definedName name="MONEY1A" localSheetId="46">#REF!</definedName>
    <definedName name="MONEY1A" localSheetId="47">#REF!</definedName>
    <definedName name="MONEY1A" localSheetId="48">#REF!</definedName>
    <definedName name="MONEY1A" localSheetId="49">#REF!</definedName>
    <definedName name="MONEY1A" localSheetId="50">#REF!</definedName>
    <definedName name="MONEY1A" localSheetId="5">#REF!</definedName>
    <definedName name="MONEY1A" localSheetId="51">#REF!</definedName>
    <definedName name="MONEY1A" localSheetId="52">#REF!</definedName>
    <definedName name="MONEY1A" localSheetId="53">#REF!</definedName>
    <definedName name="MONEY1A" localSheetId="54">#REF!</definedName>
    <definedName name="MONEY1A" localSheetId="56">#REF!</definedName>
    <definedName name="MONEY1A" localSheetId="57">#REF!</definedName>
    <definedName name="MONEY1A" localSheetId="58">#REF!</definedName>
    <definedName name="MONEY1A" localSheetId="59">#REF!</definedName>
    <definedName name="MONEY1A" localSheetId="60">#REF!</definedName>
    <definedName name="MONEY1A" localSheetId="61">#REF!</definedName>
    <definedName name="MONEY1A" localSheetId="62">#REF!</definedName>
    <definedName name="MONEY1A" localSheetId="63">#REF!</definedName>
    <definedName name="MONEY1A" localSheetId="6">#REF!</definedName>
    <definedName name="MONEY1A" localSheetId="64">#REF!</definedName>
    <definedName name="MONEY1A" localSheetId="65">#REF!</definedName>
    <definedName name="MONEY1A" localSheetId="66">#REF!</definedName>
    <definedName name="MONEY1A" localSheetId="67">#REF!</definedName>
    <definedName name="MONEY1A" localSheetId="68">#REF!</definedName>
    <definedName name="MONEY1A" localSheetId="69">#REF!</definedName>
    <definedName name="MONEY1A" localSheetId="71">#REF!</definedName>
    <definedName name="MONEY1A" localSheetId="72">#REF!</definedName>
    <definedName name="MONEY1A" localSheetId="73">#REF!</definedName>
    <definedName name="MONEY1A" localSheetId="7">#REF!</definedName>
    <definedName name="MONEY1A" localSheetId="74">#REF!</definedName>
    <definedName name="MONEY1A" localSheetId="75">#REF!</definedName>
    <definedName name="MONEY1A" localSheetId="76">#REF!</definedName>
    <definedName name="MONEY1A" localSheetId="77">#REF!</definedName>
    <definedName name="MONEY1A" localSheetId="78">#REF!</definedName>
    <definedName name="MONEY1A" localSheetId="79">#REF!</definedName>
    <definedName name="MONEY1A" localSheetId="8">#REF!</definedName>
    <definedName name="MONEY1A" localSheetId="9">#REF!</definedName>
    <definedName name="MONEY1A">#REF!</definedName>
    <definedName name="MONEY1Q" localSheetId="1">#REF!</definedName>
    <definedName name="MONEY1Q" localSheetId="10">#REF!</definedName>
    <definedName name="MONEY1Q" localSheetId="11">#REF!</definedName>
    <definedName name="MONEY1Q" localSheetId="12">#REF!</definedName>
    <definedName name="MONEY1Q" localSheetId="13">#REF!</definedName>
    <definedName name="MONEY1Q" localSheetId="15">#REF!</definedName>
    <definedName name="MONEY1Q" localSheetId="16">#REF!</definedName>
    <definedName name="MONEY1Q" localSheetId="2">#REF!</definedName>
    <definedName name="MONEY1Q" localSheetId="23">#REF!</definedName>
    <definedName name="MONEY1Q" localSheetId="24">#REF!</definedName>
    <definedName name="MONEY1Q" localSheetId="25">#REF!</definedName>
    <definedName name="MONEY1Q" localSheetId="26">#REF!</definedName>
    <definedName name="MONEY1Q" localSheetId="27">#REF!</definedName>
    <definedName name="MONEY1Q" localSheetId="28">#REF!</definedName>
    <definedName name="MONEY1Q" localSheetId="29">#REF!</definedName>
    <definedName name="MONEY1Q" localSheetId="3">#REF!</definedName>
    <definedName name="MONEY1Q" localSheetId="31">#REF!</definedName>
    <definedName name="MONEY1Q" localSheetId="32">#REF!</definedName>
    <definedName name="MONEY1Q" localSheetId="33">#REF!</definedName>
    <definedName name="MONEY1Q" localSheetId="34">#REF!</definedName>
    <definedName name="MONEY1Q" localSheetId="37">#REF!</definedName>
    <definedName name="MONEY1Q" localSheetId="41">#REF!</definedName>
    <definedName name="MONEY1Q" localSheetId="4">#REF!</definedName>
    <definedName name="MONEY1Q" localSheetId="45">#REF!</definedName>
    <definedName name="MONEY1Q" localSheetId="46">#REF!</definedName>
    <definedName name="MONEY1Q" localSheetId="47">#REF!</definedName>
    <definedName name="MONEY1Q" localSheetId="48">#REF!</definedName>
    <definedName name="MONEY1Q" localSheetId="49">#REF!</definedName>
    <definedName name="MONEY1Q" localSheetId="50">#REF!</definedName>
    <definedName name="MONEY1Q" localSheetId="5">#REF!</definedName>
    <definedName name="MONEY1Q" localSheetId="51">#REF!</definedName>
    <definedName name="MONEY1Q" localSheetId="52">#REF!</definedName>
    <definedName name="MONEY1Q" localSheetId="53">#REF!</definedName>
    <definedName name="MONEY1Q" localSheetId="54">#REF!</definedName>
    <definedName name="MONEY1Q" localSheetId="56">#REF!</definedName>
    <definedName name="MONEY1Q" localSheetId="57">#REF!</definedName>
    <definedName name="MONEY1Q" localSheetId="58">#REF!</definedName>
    <definedName name="MONEY1Q" localSheetId="59">#REF!</definedName>
    <definedName name="MONEY1Q" localSheetId="60">#REF!</definedName>
    <definedName name="MONEY1Q" localSheetId="61">#REF!</definedName>
    <definedName name="MONEY1Q" localSheetId="62">#REF!</definedName>
    <definedName name="MONEY1Q" localSheetId="63">#REF!</definedName>
    <definedName name="MONEY1Q" localSheetId="6">#REF!</definedName>
    <definedName name="MONEY1Q" localSheetId="64">#REF!</definedName>
    <definedName name="MONEY1Q" localSheetId="65">#REF!</definedName>
    <definedName name="MONEY1Q" localSheetId="66">#REF!</definedName>
    <definedName name="MONEY1Q" localSheetId="67">#REF!</definedName>
    <definedName name="MONEY1Q" localSheetId="68">#REF!</definedName>
    <definedName name="MONEY1Q" localSheetId="69">#REF!</definedName>
    <definedName name="MONEY1Q" localSheetId="71">#REF!</definedName>
    <definedName name="MONEY1Q" localSheetId="72">#REF!</definedName>
    <definedName name="MONEY1Q" localSheetId="73">#REF!</definedName>
    <definedName name="MONEY1Q" localSheetId="7">#REF!</definedName>
    <definedName name="MONEY1Q" localSheetId="74">#REF!</definedName>
    <definedName name="MONEY1Q" localSheetId="75">#REF!</definedName>
    <definedName name="MONEY1Q" localSheetId="76">#REF!</definedName>
    <definedName name="MONEY1Q" localSheetId="77">#REF!</definedName>
    <definedName name="MONEY1Q" localSheetId="78">#REF!</definedName>
    <definedName name="MONEY1Q" localSheetId="79">#REF!</definedName>
    <definedName name="MONEY1Q" localSheetId="8">#REF!</definedName>
    <definedName name="MONEY1Q" localSheetId="9">#REF!</definedName>
    <definedName name="MONEY1Q">#REF!</definedName>
    <definedName name="MONEY2A" localSheetId="1">#REF!</definedName>
    <definedName name="MONEY2A" localSheetId="10">#REF!</definedName>
    <definedName name="MONEY2A" localSheetId="11">#REF!</definedName>
    <definedName name="MONEY2A" localSheetId="12">#REF!</definedName>
    <definedName name="MONEY2A" localSheetId="13">#REF!</definedName>
    <definedName name="MONEY2A" localSheetId="15">#REF!</definedName>
    <definedName name="MONEY2A" localSheetId="16">#REF!</definedName>
    <definedName name="MONEY2A" localSheetId="2">#REF!</definedName>
    <definedName name="MONEY2A" localSheetId="23">#REF!</definedName>
    <definedName name="MONEY2A" localSheetId="24">#REF!</definedName>
    <definedName name="MONEY2A" localSheetId="25">#REF!</definedName>
    <definedName name="MONEY2A" localSheetId="26">#REF!</definedName>
    <definedName name="MONEY2A" localSheetId="27">#REF!</definedName>
    <definedName name="MONEY2A" localSheetId="28">#REF!</definedName>
    <definedName name="MONEY2A" localSheetId="29">#REF!</definedName>
    <definedName name="MONEY2A" localSheetId="3">#REF!</definedName>
    <definedName name="MONEY2A" localSheetId="31">#REF!</definedName>
    <definedName name="MONEY2A" localSheetId="32">#REF!</definedName>
    <definedName name="MONEY2A" localSheetId="33">#REF!</definedName>
    <definedName name="MONEY2A" localSheetId="34">#REF!</definedName>
    <definedName name="MONEY2A" localSheetId="37">#REF!</definedName>
    <definedName name="MONEY2A" localSheetId="41">#REF!</definedName>
    <definedName name="MONEY2A" localSheetId="4">#REF!</definedName>
    <definedName name="MONEY2A" localSheetId="45">#REF!</definedName>
    <definedName name="MONEY2A" localSheetId="46">#REF!</definedName>
    <definedName name="MONEY2A" localSheetId="47">#REF!</definedName>
    <definedName name="MONEY2A" localSheetId="48">#REF!</definedName>
    <definedName name="MONEY2A" localSheetId="49">#REF!</definedName>
    <definedName name="MONEY2A" localSheetId="50">#REF!</definedName>
    <definedName name="MONEY2A" localSheetId="5">#REF!</definedName>
    <definedName name="MONEY2A" localSheetId="51">#REF!</definedName>
    <definedName name="MONEY2A" localSheetId="52">#REF!</definedName>
    <definedName name="MONEY2A" localSheetId="53">#REF!</definedName>
    <definedName name="MONEY2A" localSheetId="54">#REF!</definedName>
    <definedName name="MONEY2A" localSheetId="56">#REF!</definedName>
    <definedName name="MONEY2A" localSheetId="57">#REF!</definedName>
    <definedName name="MONEY2A" localSheetId="58">#REF!</definedName>
    <definedName name="MONEY2A" localSheetId="59">#REF!</definedName>
    <definedName name="MONEY2A" localSheetId="60">#REF!</definedName>
    <definedName name="MONEY2A" localSheetId="61">#REF!</definedName>
    <definedName name="MONEY2A" localSheetId="62">#REF!</definedName>
    <definedName name="MONEY2A" localSheetId="63">#REF!</definedName>
    <definedName name="MONEY2A" localSheetId="6">#REF!</definedName>
    <definedName name="MONEY2A" localSheetId="64">#REF!</definedName>
    <definedName name="MONEY2A" localSheetId="65">#REF!</definedName>
    <definedName name="MONEY2A" localSheetId="66">#REF!</definedName>
    <definedName name="MONEY2A" localSheetId="67">#REF!</definedName>
    <definedName name="MONEY2A" localSheetId="68">#REF!</definedName>
    <definedName name="MONEY2A" localSheetId="69">#REF!</definedName>
    <definedName name="MONEY2A" localSheetId="71">#REF!</definedName>
    <definedName name="MONEY2A" localSheetId="72">#REF!</definedName>
    <definedName name="MONEY2A" localSheetId="73">#REF!</definedName>
    <definedName name="MONEY2A" localSheetId="7">#REF!</definedName>
    <definedName name="MONEY2A" localSheetId="74">#REF!</definedName>
    <definedName name="MONEY2A" localSheetId="75">#REF!</definedName>
    <definedName name="MONEY2A" localSheetId="76">#REF!</definedName>
    <definedName name="MONEY2A" localSheetId="77">#REF!</definedName>
    <definedName name="MONEY2A" localSheetId="78">#REF!</definedName>
    <definedName name="MONEY2A" localSheetId="79">#REF!</definedName>
    <definedName name="MONEY2A" localSheetId="8">#REF!</definedName>
    <definedName name="MONEY2A" localSheetId="9">#REF!</definedName>
    <definedName name="MONEY2A">#REF!</definedName>
    <definedName name="MONEY2Q" localSheetId="1">#REF!</definedName>
    <definedName name="MONEY2Q" localSheetId="11">#REF!</definedName>
    <definedName name="MONEY2Q" localSheetId="12">#REF!</definedName>
    <definedName name="MONEY2Q" localSheetId="13">#REF!</definedName>
    <definedName name="MONEY2Q" localSheetId="23">#REF!</definedName>
    <definedName name="MONEY2Q" localSheetId="24">#REF!</definedName>
    <definedName name="MONEY2Q" localSheetId="26">#REF!</definedName>
    <definedName name="MONEY2Q" localSheetId="28">#REF!</definedName>
    <definedName name="MONEY2Q" localSheetId="29">#REF!</definedName>
    <definedName name="MONEY2Q" localSheetId="31">#REF!</definedName>
    <definedName name="MONEY2Q" localSheetId="41">#REF!</definedName>
    <definedName name="MONEY2Q" localSheetId="4">#REF!</definedName>
    <definedName name="MONEY2Q" localSheetId="46">#REF!</definedName>
    <definedName name="MONEY2Q" localSheetId="47">#REF!</definedName>
    <definedName name="MONEY2Q" localSheetId="48">#REF!</definedName>
    <definedName name="MONEY2Q" localSheetId="49">#REF!</definedName>
    <definedName name="MONEY2Q" localSheetId="50">#REF!</definedName>
    <definedName name="MONEY2Q" localSheetId="51">#REF!</definedName>
    <definedName name="MONEY2Q" localSheetId="53">#REF!</definedName>
    <definedName name="MONEY2Q" localSheetId="54">#REF!</definedName>
    <definedName name="MONEY2Q" localSheetId="56">#REF!</definedName>
    <definedName name="MONEY2Q" localSheetId="57">#REF!</definedName>
    <definedName name="MONEY2Q" localSheetId="58">#REF!</definedName>
    <definedName name="MONEY2Q" localSheetId="60">#REF!</definedName>
    <definedName name="MONEY2Q" localSheetId="61">#REF!</definedName>
    <definedName name="MONEY2Q" localSheetId="62">#REF!</definedName>
    <definedName name="MONEY2Q" localSheetId="63">#REF!</definedName>
    <definedName name="MONEY2Q" localSheetId="64">#REF!</definedName>
    <definedName name="MONEY2Q" localSheetId="66">#REF!</definedName>
    <definedName name="MONEY2Q" localSheetId="67">#REF!</definedName>
    <definedName name="MONEY2Q" localSheetId="68">#REF!</definedName>
    <definedName name="MONEY2Q" localSheetId="69">#REF!</definedName>
    <definedName name="MONEY2Q" localSheetId="71">#REF!</definedName>
    <definedName name="MONEY2Q" localSheetId="72">#REF!</definedName>
    <definedName name="MONEY2Q" localSheetId="73">#REF!</definedName>
    <definedName name="MONEY2Q">#REF!</definedName>
    <definedName name="MoneySurvey" localSheetId="1">#REF!</definedName>
    <definedName name="MoneySurvey" localSheetId="11">#REF!</definedName>
    <definedName name="MoneySurvey" localSheetId="12">#REF!</definedName>
    <definedName name="MoneySurvey" localSheetId="13">#REF!</definedName>
    <definedName name="MoneySurvey" localSheetId="23">#REF!</definedName>
    <definedName name="MoneySurvey" localSheetId="24">#REF!</definedName>
    <definedName name="MoneySurvey" localSheetId="26">#REF!</definedName>
    <definedName name="MoneySurvey" localSheetId="28">#REF!</definedName>
    <definedName name="MoneySurvey" localSheetId="29">#REF!</definedName>
    <definedName name="MoneySurvey" localSheetId="31">#REF!</definedName>
    <definedName name="MoneySurvey" localSheetId="41">#REF!</definedName>
    <definedName name="MoneySurvey" localSheetId="4">#REF!</definedName>
    <definedName name="MoneySurvey" localSheetId="46">#REF!</definedName>
    <definedName name="MoneySurvey" localSheetId="47">#REF!</definedName>
    <definedName name="MoneySurvey" localSheetId="48">#REF!</definedName>
    <definedName name="MoneySurvey" localSheetId="49">#REF!</definedName>
    <definedName name="MoneySurvey" localSheetId="50">#REF!</definedName>
    <definedName name="MoneySurvey" localSheetId="51">#REF!</definedName>
    <definedName name="MoneySurvey" localSheetId="53">#REF!</definedName>
    <definedName name="MoneySurvey" localSheetId="54">#REF!</definedName>
    <definedName name="MoneySurvey" localSheetId="56">#REF!</definedName>
    <definedName name="MoneySurvey" localSheetId="57">#REF!</definedName>
    <definedName name="MoneySurvey" localSheetId="58">#REF!</definedName>
    <definedName name="MoneySurvey" localSheetId="60">#REF!</definedName>
    <definedName name="MoneySurvey" localSheetId="61">#REF!</definedName>
    <definedName name="MoneySurvey" localSheetId="62">#REF!</definedName>
    <definedName name="MoneySurvey" localSheetId="63">#REF!</definedName>
    <definedName name="MoneySurvey" localSheetId="64">#REF!</definedName>
    <definedName name="MoneySurvey" localSheetId="66">#REF!</definedName>
    <definedName name="MoneySurvey" localSheetId="67">#REF!</definedName>
    <definedName name="MoneySurvey" localSheetId="68">#REF!</definedName>
    <definedName name="MoneySurvey" localSheetId="69">#REF!</definedName>
    <definedName name="MoneySurvey" localSheetId="71">#REF!</definedName>
    <definedName name="MoneySurvey" localSheetId="72">#REF!</definedName>
    <definedName name="MoneySurvey" localSheetId="73">#REF!</definedName>
    <definedName name="MoneySurvey">#REF!</definedName>
    <definedName name="MONEYSV" localSheetId="13">'[27]Monetary Dev_Monthly'!#REF!</definedName>
    <definedName name="MONEYSV" localSheetId="23">'[27]Monetary Dev_Monthly'!#REF!</definedName>
    <definedName name="MONEYSV" localSheetId="24">'[27]Monetary Dev_Monthly'!#REF!</definedName>
    <definedName name="MONEYSV" localSheetId="28">'[27]Monetary Dev_Monthly'!#REF!</definedName>
    <definedName name="MONEYSV" localSheetId="29">'[27]Monetary Dev_Monthly'!#REF!</definedName>
    <definedName name="MONEYSV" localSheetId="31">'[27]Monetary Dev_Monthly'!#REF!</definedName>
    <definedName name="MONEYSV" localSheetId="49">'[27]Monetary Dev_Monthly'!#REF!</definedName>
    <definedName name="MONEYSV" localSheetId="5">'[25]Monetary Dev_Monthly'!#REF!</definedName>
    <definedName name="MONEYSV" localSheetId="53">'[27]Monetary Dev_Monthly'!#REF!</definedName>
    <definedName name="MONEYSV" localSheetId="54">'[27]Monetary Dev_Monthly'!#REF!</definedName>
    <definedName name="MONEYSV" localSheetId="57">'[27]Monetary Dev_Monthly'!#REF!</definedName>
    <definedName name="MONEYSV" localSheetId="60">'[27]Monetary Dev_Monthly'!#REF!</definedName>
    <definedName name="MONEYSV" localSheetId="61">'[27]Monetary Dev_Monthly'!#REF!</definedName>
    <definedName name="MONEYSV" localSheetId="62">'[27]Monetary Dev_Monthly'!#REF!</definedName>
    <definedName name="MONEYSV" localSheetId="63">'[27]Monetary Dev_Monthly'!#REF!</definedName>
    <definedName name="MONEYSV" localSheetId="6">'[26]Monetary Dev_Monthly'!#REF!</definedName>
    <definedName name="MONEYSV" localSheetId="66">'[27]Monetary Dev_Monthly'!#REF!</definedName>
    <definedName name="MONEYSV" localSheetId="69">'[27]Monetary Dev_Monthly'!#REF!</definedName>
    <definedName name="MONEYSV" localSheetId="72">'[27]Monetary Dev_Monthly'!#REF!</definedName>
    <definedName name="MONEYSV" localSheetId="73">'[27]Monetary Dev_Monthly'!#REF!</definedName>
    <definedName name="MONEYSV">'[27]Monetary Dev_Monthly'!#REF!</definedName>
    <definedName name="MONF" localSheetId="1">#REF!</definedName>
    <definedName name="MONF" localSheetId="10">#REF!</definedName>
    <definedName name="MONF" localSheetId="11">#REF!</definedName>
    <definedName name="MONF" localSheetId="12">#REF!</definedName>
    <definedName name="MONF" localSheetId="13">#REF!</definedName>
    <definedName name="MONF" localSheetId="15">#REF!</definedName>
    <definedName name="MONF" localSheetId="16">#REF!</definedName>
    <definedName name="MONF" localSheetId="2">#REF!</definedName>
    <definedName name="MONF" localSheetId="23">#REF!</definedName>
    <definedName name="MONF" localSheetId="24">#REF!</definedName>
    <definedName name="MONF" localSheetId="25">#REF!</definedName>
    <definedName name="MONF" localSheetId="26">#REF!</definedName>
    <definedName name="MONF" localSheetId="27">#REF!</definedName>
    <definedName name="MONF" localSheetId="28">#REF!</definedName>
    <definedName name="MONF" localSheetId="29">#REF!</definedName>
    <definedName name="MONF" localSheetId="3">#REF!</definedName>
    <definedName name="MONF" localSheetId="31">#REF!</definedName>
    <definedName name="MONF" localSheetId="32">#REF!</definedName>
    <definedName name="MONF" localSheetId="33">#REF!</definedName>
    <definedName name="MONF" localSheetId="34">#REF!</definedName>
    <definedName name="MONF" localSheetId="37">#REF!</definedName>
    <definedName name="MONF" localSheetId="41">#REF!</definedName>
    <definedName name="MONF" localSheetId="4">#REF!</definedName>
    <definedName name="MONF" localSheetId="45">#REF!</definedName>
    <definedName name="MONF" localSheetId="46">#REF!</definedName>
    <definedName name="MONF" localSheetId="47">#REF!</definedName>
    <definedName name="MONF" localSheetId="48">#REF!</definedName>
    <definedName name="MONF" localSheetId="49">#REF!</definedName>
    <definedName name="MONF" localSheetId="50">#REF!</definedName>
    <definedName name="MONF" localSheetId="5">#REF!</definedName>
    <definedName name="MONF" localSheetId="51">#REF!</definedName>
    <definedName name="MONF" localSheetId="52">#REF!</definedName>
    <definedName name="MONF" localSheetId="53">#REF!</definedName>
    <definedName name="MONF" localSheetId="54">#REF!</definedName>
    <definedName name="MONF" localSheetId="56">#REF!</definedName>
    <definedName name="MONF" localSheetId="57">#REF!</definedName>
    <definedName name="MONF" localSheetId="58">#REF!</definedName>
    <definedName name="MONF" localSheetId="59">#REF!</definedName>
    <definedName name="MONF" localSheetId="60">#REF!</definedName>
    <definedName name="MONF" localSheetId="61">#REF!</definedName>
    <definedName name="MONF" localSheetId="62">#REF!</definedName>
    <definedName name="MONF" localSheetId="63">#REF!</definedName>
    <definedName name="MONF" localSheetId="6">#REF!</definedName>
    <definedName name="MONF" localSheetId="64">#REF!</definedName>
    <definedName name="MONF" localSheetId="65">#REF!</definedName>
    <definedName name="MONF" localSheetId="66">#REF!</definedName>
    <definedName name="MONF" localSheetId="67">#REF!</definedName>
    <definedName name="MONF" localSheetId="68">#REF!</definedName>
    <definedName name="MONF" localSheetId="69">#REF!</definedName>
    <definedName name="MONF" localSheetId="71">#REF!</definedName>
    <definedName name="MONF" localSheetId="72">#REF!</definedName>
    <definedName name="MONF" localSheetId="73">#REF!</definedName>
    <definedName name="MONF" localSheetId="7">#REF!</definedName>
    <definedName name="MONF" localSheetId="74">#REF!</definedName>
    <definedName name="MONF" localSheetId="75">#REF!</definedName>
    <definedName name="MONF" localSheetId="76">#REF!</definedName>
    <definedName name="MONF" localSheetId="77">#REF!</definedName>
    <definedName name="MONF" localSheetId="78">#REF!</definedName>
    <definedName name="MONF" localSheetId="79">#REF!</definedName>
    <definedName name="MONF" localSheetId="8">#REF!</definedName>
    <definedName name="MONF" localSheetId="9">#REF!</definedName>
    <definedName name="MONF">#REF!</definedName>
    <definedName name="MONF_SM" localSheetId="1">#REF!</definedName>
    <definedName name="MONF_SM" localSheetId="10">#REF!</definedName>
    <definedName name="MONF_SM" localSheetId="11">#REF!</definedName>
    <definedName name="MONF_SM" localSheetId="12">#REF!</definedName>
    <definedName name="MONF_SM" localSheetId="13">#REF!</definedName>
    <definedName name="MONF_SM" localSheetId="15">#REF!</definedName>
    <definedName name="MONF_SM" localSheetId="16">#REF!</definedName>
    <definedName name="MONF_SM" localSheetId="2">#REF!</definedName>
    <definedName name="MONF_SM" localSheetId="23">#REF!</definedName>
    <definedName name="MONF_SM" localSheetId="24">#REF!</definedName>
    <definedName name="MONF_SM" localSheetId="25">#REF!</definedName>
    <definedName name="MONF_SM" localSheetId="26">#REF!</definedName>
    <definedName name="MONF_SM" localSheetId="27">#REF!</definedName>
    <definedName name="MONF_SM" localSheetId="28">#REF!</definedName>
    <definedName name="MONF_SM" localSheetId="29">#REF!</definedName>
    <definedName name="MONF_SM" localSheetId="3">#REF!</definedName>
    <definedName name="MONF_SM" localSheetId="31">#REF!</definedName>
    <definedName name="MONF_SM" localSheetId="32">#REF!</definedName>
    <definedName name="MONF_SM" localSheetId="33">#REF!</definedName>
    <definedName name="MONF_SM" localSheetId="34">#REF!</definedName>
    <definedName name="MONF_SM" localSheetId="37">#REF!</definedName>
    <definedName name="MONF_SM" localSheetId="41">#REF!</definedName>
    <definedName name="MONF_SM" localSheetId="4">#REF!</definedName>
    <definedName name="MONF_SM" localSheetId="45">#REF!</definedName>
    <definedName name="MONF_SM" localSheetId="46">#REF!</definedName>
    <definedName name="MONF_SM" localSheetId="47">#REF!</definedName>
    <definedName name="MONF_SM" localSheetId="48">#REF!</definedName>
    <definedName name="MONF_SM" localSheetId="49">#REF!</definedName>
    <definedName name="MONF_SM" localSheetId="50">#REF!</definedName>
    <definedName name="MONF_SM" localSheetId="5">#REF!</definedName>
    <definedName name="MONF_SM" localSheetId="51">#REF!</definedName>
    <definedName name="MONF_SM" localSheetId="52">#REF!</definedName>
    <definedName name="MONF_SM" localSheetId="53">#REF!</definedName>
    <definedName name="MONF_SM" localSheetId="54">#REF!</definedName>
    <definedName name="MONF_SM" localSheetId="56">#REF!</definedName>
    <definedName name="MONF_SM" localSheetId="57">#REF!</definedName>
    <definedName name="MONF_SM" localSheetId="58">#REF!</definedName>
    <definedName name="MONF_SM" localSheetId="59">#REF!</definedName>
    <definedName name="MONF_SM" localSheetId="60">#REF!</definedName>
    <definedName name="MONF_SM" localSheetId="61">#REF!</definedName>
    <definedName name="MONF_SM" localSheetId="62">#REF!</definedName>
    <definedName name="MONF_SM" localSheetId="63">#REF!</definedName>
    <definedName name="MONF_SM" localSheetId="6">#REF!</definedName>
    <definedName name="MONF_SM" localSheetId="64">#REF!</definedName>
    <definedName name="MONF_SM" localSheetId="65">#REF!</definedName>
    <definedName name="MONF_SM" localSheetId="66">#REF!</definedName>
    <definedName name="MONF_SM" localSheetId="67">#REF!</definedName>
    <definedName name="MONF_SM" localSheetId="68">#REF!</definedName>
    <definedName name="MONF_SM" localSheetId="69">#REF!</definedName>
    <definedName name="MONF_SM" localSheetId="71">#REF!</definedName>
    <definedName name="MONF_SM" localSheetId="72">#REF!</definedName>
    <definedName name="MONF_SM" localSheetId="73">#REF!</definedName>
    <definedName name="MONF_SM" localSheetId="7">#REF!</definedName>
    <definedName name="MONF_SM" localSheetId="74">#REF!</definedName>
    <definedName name="MONF_SM" localSheetId="75">#REF!</definedName>
    <definedName name="MONF_SM" localSheetId="76">#REF!</definedName>
    <definedName name="MONF_SM" localSheetId="77">#REF!</definedName>
    <definedName name="MONF_SM" localSheetId="78">#REF!</definedName>
    <definedName name="MONF_SM" localSheetId="79">#REF!</definedName>
    <definedName name="MONF_SM" localSheetId="8">#REF!</definedName>
    <definedName name="MONF_SM" localSheetId="9">#REF!</definedName>
    <definedName name="MONF_SM">#REF!</definedName>
    <definedName name="monsur" localSheetId="1">#REF!</definedName>
    <definedName name="monsur" localSheetId="10">#REF!</definedName>
    <definedName name="monsur" localSheetId="11">#REF!</definedName>
    <definedName name="monsur" localSheetId="12">#REF!</definedName>
    <definedName name="monsur" localSheetId="13">#REF!</definedName>
    <definedName name="monsur" localSheetId="15">#REF!</definedName>
    <definedName name="monsur" localSheetId="16">#REF!</definedName>
    <definedName name="monsur" localSheetId="2">#REF!</definedName>
    <definedName name="monsur" localSheetId="23">#REF!</definedName>
    <definedName name="monsur" localSheetId="24">#REF!</definedName>
    <definedName name="monsur" localSheetId="25">#REF!</definedName>
    <definedName name="monsur" localSheetId="26">#REF!</definedName>
    <definedName name="monsur" localSheetId="27">#REF!</definedName>
    <definedName name="monsur" localSheetId="28">#REF!</definedName>
    <definedName name="monsur" localSheetId="29">#REF!</definedName>
    <definedName name="monsur" localSheetId="3">#REF!</definedName>
    <definedName name="monsur" localSheetId="31">#REF!</definedName>
    <definedName name="monsur" localSheetId="32">#REF!</definedName>
    <definedName name="monsur" localSheetId="33">#REF!</definedName>
    <definedName name="monsur" localSheetId="34">#REF!</definedName>
    <definedName name="monsur" localSheetId="37">#REF!</definedName>
    <definedName name="monsur" localSheetId="41">#REF!</definedName>
    <definedName name="monsur" localSheetId="4">#REF!</definedName>
    <definedName name="monsur" localSheetId="45">#REF!</definedName>
    <definedName name="monsur" localSheetId="46">#REF!</definedName>
    <definedName name="monsur" localSheetId="47">#REF!</definedName>
    <definedName name="monsur" localSheetId="48">#REF!</definedName>
    <definedName name="monsur" localSheetId="49">#REF!</definedName>
    <definedName name="monsur" localSheetId="50">#REF!</definedName>
    <definedName name="monsur" localSheetId="5">#REF!</definedName>
    <definedName name="monsur" localSheetId="51">#REF!</definedName>
    <definedName name="monsur" localSheetId="52">#REF!</definedName>
    <definedName name="monsur" localSheetId="53">#REF!</definedName>
    <definedName name="monsur" localSheetId="54">#REF!</definedName>
    <definedName name="monsur" localSheetId="56">#REF!</definedName>
    <definedName name="monsur" localSheetId="57">#REF!</definedName>
    <definedName name="monsur" localSheetId="58">#REF!</definedName>
    <definedName name="monsur" localSheetId="59">#REF!</definedName>
    <definedName name="monsur" localSheetId="60">#REF!</definedName>
    <definedName name="monsur" localSheetId="61">#REF!</definedName>
    <definedName name="monsur" localSheetId="62">#REF!</definedName>
    <definedName name="monsur" localSheetId="63">#REF!</definedName>
    <definedName name="monsur" localSheetId="6">#REF!</definedName>
    <definedName name="monsur" localSheetId="64">#REF!</definedName>
    <definedName name="monsur" localSheetId="65">#REF!</definedName>
    <definedName name="monsur" localSheetId="66">#REF!</definedName>
    <definedName name="monsur" localSheetId="67">#REF!</definedName>
    <definedName name="monsur" localSheetId="68">#REF!</definedName>
    <definedName name="monsur" localSheetId="69">#REF!</definedName>
    <definedName name="monsur" localSheetId="71">#REF!</definedName>
    <definedName name="monsur" localSheetId="72">#REF!</definedName>
    <definedName name="monsur" localSheetId="73">#REF!</definedName>
    <definedName name="monsur" localSheetId="7">#REF!</definedName>
    <definedName name="monsur" localSheetId="74">#REF!</definedName>
    <definedName name="monsur" localSheetId="75">#REF!</definedName>
    <definedName name="monsur" localSheetId="76">#REF!</definedName>
    <definedName name="monsur" localSheetId="77">#REF!</definedName>
    <definedName name="monsur" localSheetId="78">#REF!</definedName>
    <definedName name="monsur" localSheetId="79">#REF!</definedName>
    <definedName name="monsur" localSheetId="8">#REF!</definedName>
    <definedName name="monsur" localSheetId="9">#REF!</definedName>
    <definedName name="monsur">#REF!</definedName>
    <definedName name="Monsuv" localSheetId="1">'[262]Monetary Dev_Monthly'!#REF!</definedName>
    <definedName name="Monsuv" localSheetId="10">'[262]Monetary Dev_Monthly'!#REF!</definedName>
    <definedName name="Monsuv" localSheetId="13">'[262]Monetary Dev_Monthly'!#REF!</definedName>
    <definedName name="Monsuv" localSheetId="15">'[262]Monetary Dev_Monthly'!#REF!</definedName>
    <definedName name="Monsuv" localSheetId="16">'[262]Monetary Dev_Monthly'!#REF!</definedName>
    <definedName name="Monsuv" localSheetId="2">'[262]Monetary Dev_Monthly'!#REF!</definedName>
    <definedName name="Monsuv" localSheetId="24">'[262]Monetary Dev_Monthly'!#REF!</definedName>
    <definedName name="Monsuv" localSheetId="25">'[262]Monetary Dev_Monthly'!#REF!</definedName>
    <definedName name="Monsuv" localSheetId="26">'[262]Monetary Dev_Monthly'!#REF!</definedName>
    <definedName name="Monsuv" localSheetId="27">'[262]Monetary Dev_Monthly'!#REF!</definedName>
    <definedName name="Monsuv" localSheetId="28">'[262]Monetary Dev_Monthly'!#REF!</definedName>
    <definedName name="Monsuv" localSheetId="29">'[262]Monetary Dev_Monthly'!#REF!</definedName>
    <definedName name="Monsuv" localSheetId="3">'[262]Monetary Dev_Monthly'!#REF!</definedName>
    <definedName name="Monsuv" localSheetId="31">'[262]Monetary Dev_Monthly'!#REF!</definedName>
    <definedName name="Monsuv" localSheetId="32">'[262]Monetary Dev_Monthly'!#REF!</definedName>
    <definedName name="Monsuv" localSheetId="33">'[262]Monetary Dev_Monthly'!#REF!</definedName>
    <definedName name="Monsuv" localSheetId="34">'[262]Monetary Dev_Monthly'!#REF!</definedName>
    <definedName name="Monsuv" localSheetId="37">'[262]Monetary Dev_Monthly'!#REF!</definedName>
    <definedName name="Monsuv" localSheetId="41">'[262]Monetary Dev_Monthly'!#REF!</definedName>
    <definedName name="Monsuv" localSheetId="4">'[262]Monetary Dev_Monthly'!#REF!</definedName>
    <definedName name="Monsuv" localSheetId="45">'[262]Monetary Dev_Monthly'!#REF!</definedName>
    <definedName name="Monsuv" localSheetId="46">'[262]Monetary Dev_Monthly'!#REF!</definedName>
    <definedName name="Monsuv" localSheetId="47">'[262]Monetary Dev_Monthly'!#REF!</definedName>
    <definedName name="Monsuv" localSheetId="48">'[262]Monetary Dev_Monthly'!#REF!</definedName>
    <definedName name="Monsuv" localSheetId="49">'[262]Monetary Dev_Monthly'!#REF!</definedName>
    <definedName name="Monsuv" localSheetId="50">'[262]Monetary Dev_Monthly'!#REF!</definedName>
    <definedName name="Monsuv" localSheetId="5">'[263]Monetary Dev_Monthly'!#REF!</definedName>
    <definedName name="Monsuv" localSheetId="51">'[262]Monetary Dev_Monthly'!#REF!</definedName>
    <definedName name="Monsuv" localSheetId="52">'[262]Monetary Dev_Monthly'!#REF!</definedName>
    <definedName name="Monsuv" localSheetId="53">'[262]Monetary Dev_Monthly'!#REF!</definedName>
    <definedName name="Monsuv" localSheetId="54">'[262]Monetary Dev_Monthly'!#REF!</definedName>
    <definedName name="Monsuv" localSheetId="56">'[262]Monetary Dev_Monthly'!#REF!</definedName>
    <definedName name="Monsuv" localSheetId="57">'[262]Monetary Dev_Monthly'!#REF!</definedName>
    <definedName name="Monsuv" localSheetId="58">'[262]Monetary Dev_Monthly'!#REF!</definedName>
    <definedName name="Monsuv" localSheetId="59">'[262]Monetary Dev_Monthly'!#REF!</definedName>
    <definedName name="Monsuv" localSheetId="60">'[262]Monetary Dev_Monthly'!#REF!</definedName>
    <definedName name="Monsuv" localSheetId="61">'[262]Monetary Dev_Monthly'!#REF!</definedName>
    <definedName name="Monsuv" localSheetId="62">'[262]Monetary Dev_Monthly'!#REF!</definedName>
    <definedName name="Monsuv" localSheetId="63">'[262]Monetary Dev_Monthly'!#REF!</definedName>
    <definedName name="Monsuv" localSheetId="6">'[264]Monetary Dev_Monthly'!#REF!</definedName>
    <definedName name="Monsuv" localSheetId="64">'[262]Monetary Dev_Monthly'!#REF!</definedName>
    <definedName name="Monsuv" localSheetId="65">'[262]Monetary Dev_Monthly'!#REF!</definedName>
    <definedName name="Monsuv" localSheetId="66">'[262]Monetary Dev_Monthly'!#REF!</definedName>
    <definedName name="Monsuv" localSheetId="67">'[262]Monetary Dev_Monthly'!#REF!</definedName>
    <definedName name="Monsuv" localSheetId="68">'[262]Monetary Dev_Monthly'!#REF!</definedName>
    <definedName name="Monsuv" localSheetId="69">'[262]Monetary Dev_Monthly'!#REF!</definedName>
    <definedName name="Monsuv" localSheetId="71">'[262]Monetary Dev_Monthly'!#REF!</definedName>
    <definedName name="Monsuv" localSheetId="72">'[262]Monetary Dev_Monthly'!#REF!</definedName>
    <definedName name="Monsuv" localSheetId="73">'[262]Monetary Dev_Monthly'!#REF!</definedName>
    <definedName name="Monsuv" localSheetId="7">'[262]Monetary Dev_Monthly'!#REF!</definedName>
    <definedName name="Monsuv" localSheetId="74">'[262]Monetary Dev_Monthly'!#REF!</definedName>
    <definedName name="Monsuv" localSheetId="75">'[262]Monetary Dev_Monthly'!#REF!</definedName>
    <definedName name="Monsuv" localSheetId="76">'[262]Monetary Dev_Monthly'!#REF!</definedName>
    <definedName name="Monsuv" localSheetId="77">'[262]Monetary Dev_Monthly'!#REF!</definedName>
    <definedName name="Monsuv" localSheetId="78">'[262]Monetary Dev_Monthly'!#REF!</definedName>
    <definedName name="Monsuv" localSheetId="79">'[262]Monetary Dev_Monthly'!#REF!</definedName>
    <definedName name="Monsuv" localSheetId="8">'[262]Monetary Dev_Monthly'!#REF!</definedName>
    <definedName name="Monsuv" localSheetId="9">'[262]Monetary Dev_Monthly'!#REF!</definedName>
    <definedName name="Monsuv">'[262]Monetary Dev_Monthly'!#REF!</definedName>
    <definedName name="monthly_cpi_er_from_real" localSheetId="1">#REF!</definedName>
    <definedName name="monthly_cpi_er_from_real" localSheetId="10">#REF!</definedName>
    <definedName name="monthly_cpi_er_from_real" localSheetId="11">#REF!</definedName>
    <definedName name="monthly_cpi_er_from_real" localSheetId="12">#REF!</definedName>
    <definedName name="monthly_cpi_er_from_real" localSheetId="13">#REF!</definedName>
    <definedName name="monthly_cpi_er_from_real" localSheetId="15">#REF!</definedName>
    <definedName name="monthly_cpi_er_from_real" localSheetId="16">#REF!</definedName>
    <definedName name="monthly_cpi_er_from_real" localSheetId="2">#REF!</definedName>
    <definedName name="monthly_cpi_er_from_real" localSheetId="23">#REF!</definedName>
    <definedName name="monthly_cpi_er_from_real" localSheetId="24">#REF!</definedName>
    <definedName name="monthly_cpi_er_from_real" localSheetId="25">#REF!</definedName>
    <definedName name="monthly_cpi_er_from_real" localSheetId="26">#REF!</definedName>
    <definedName name="monthly_cpi_er_from_real" localSheetId="27">#REF!</definedName>
    <definedName name="monthly_cpi_er_from_real" localSheetId="28">#REF!</definedName>
    <definedName name="monthly_cpi_er_from_real" localSheetId="29">#REF!</definedName>
    <definedName name="monthly_cpi_er_from_real" localSheetId="3">#REF!</definedName>
    <definedName name="monthly_cpi_er_from_real" localSheetId="31">#REF!</definedName>
    <definedName name="monthly_cpi_er_from_real" localSheetId="32">#REF!</definedName>
    <definedName name="monthly_cpi_er_from_real" localSheetId="33">#REF!</definedName>
    <definedName name="monthly_cpi_er_from_real" localSheetId="34">#REF!</definedName>
    <definedName name="monthly_cpi_er_from_real" localSheetId="37">#REF!</definedName>
    <definedName name="monthly_cpi_er_from_real" localSheetId="41">#REF!</definedName>
    <definedName name="monthly_cpi_er_from_real" localSheetId="4">#REF!</definedName>
    <definedName name="monthly_cpi_er_from_real" localSheetId="45">#REF!</definedName>
    <definedName name="monthly_cpi_er_from_real" localSheetId="46">#REF!</definedName>
    <definedName name="monthly_cpi_er_from_real" localSheetId="47">#REF!</definedName>
    <definedName name="monthly_cpi_er_from_real" localSheetId="48">#REF!</definedName>
    <definedName name="monthly_cpi_er_from_real" localSheetId="49">#REF!</definedName>
    <definedName name="monthly_cpi_er_from_real" localSheetId="50">#REF!</definedName>
    <definedName name="monthly_cpi_er_from_real" localSheetId="5">#REF!</definedName>
    <definedName name="monthly_cpi_er_from_real" localSheetId="51">#REF!</definedName>
    <definedName name="monthly_cpi_er_from_real" localSheetId="52">#REF!</definedName>
    <definedName name="monthly_cpi_er_from_real" localSheetId="53">#REF!</definedName>
    <definedName name="monthly_cpi_er_from_real" localSheetId="54">#REF!</definedName>
    <definedName name="monthly_cpi_er_from_real" localSheetId="56">#REF!</definedName>
    <definedName name="monthly_cpi_er_from_real" localSheetId="57">#REF!</definedName>
    <definedName name="monthly_cpi_er_from_real" localSheetId="58">#REF!</definedName>
    <definedName name="monthly_cpi_er_from_real" localSheetId="59">#REF!</definedName>
    <definedName name="monthly_cpi_er_from_real" localSheetId="60">#REF!</definedName>
    <definedName name="monthly_cpi_er_from_real" localSheetId="61">#REF!</definedName>
    <definedName name="monthly_cpi_er_from_real" localSheetId="62">#REF!</definedName>
    <definedName name="monthly_cpi_er_from_real" localSheetId="63">#REF!</definedName>
    <definedName name="monthly_cpi_er_from_real" localSheetId="6">#REF!</definedName>
    <definedName name="monthly_cpi_er_from_real" localSheetId="64">#REF!</definedName>
    <definedName name="monthly_cpi_er_from_real" localSheetId="65">#REF!</definedName>
    <definedName name="monthly_cpi_er_from_real" localSheetId="66">#REF!</definedName>
    <definedName name="monthly_cpi_er_from_real" localSheetId="67">#REF!</definedName>
    <definedName name="monthly_cpi_er_from_real" localSheetId="68">#REF!</definedName>
    <definedName name="monthly_cpi_er_from_real" localSheetId="69">#REF!</definedName>
    <definedName name="monthly_cpi_er_from_real" localSheetId="71">#REF!</definedName>
    <definedName name="monthly_cpi_er_from_real" localSheetId="72">#REF!</definedName>
    <definedName name="monthly_cpi_er_from_real" localSheetId="73">#REF!</definedName>
    <definedName name="monthly_cpi_er_from_real" localSheetId="7">#REF!</definedName>
    <definedName name="monthly_cpi_er_from_real" localSheetId="74">#REF!</definedName>
    <definedName name="monthly_cpi_er_from_real" localSheetId="75">#REF!</definedName>
    <definedName name="monthly_cpi_er_from_real" localSheetId="76">#REF!</definedName>
    <definedName name="monthly_cpi_er_from_real" localSheetId="77">#REF!</definedName>
    <definedName name="monthly_cpi_er_from_real" localSheetId="78">#REF!</definedName>
    <definedName name="monthly_cpi_er_from_real" localSheetId="79">#REF!</definedName>
    <definedName name="monthly_cpi_er_from_real" localSheetId="8">#REF!</definedName>
    <definedName name="monthly_cpi_er_from_real" localSheetId="9">#REF!</definedName>
    <definedName name="monthly_cpi_er_from_real">#REF!</definedName>
    <definedName name="MONY" localSheetId="1">#REF!</definedName>
    <definedName name="MONY" localSheetId="10">#REF!</definedName>
    <definedName name="MONY" localSheetId="11">#REF!</definedName>
    <definedName name="MONY" localSheetId="12">#REF!</definedName>
    <definedName name="MONY" localSheetId="13">#REF!</definedName>
    <definedName name="MONY" localSheetId="15">#REF!</definedName>
    <definedName name="MONY" localSheetId="16">#REF!</definedName>
    <definedName name="MONY" localSheetId="2">#REF!</definedName>
    <definedName name="MONY" localSheetId="23">#REF!</definedName>
    <definedName name="MONY" localSheetId="24">#REF!</definedName>
    <definedName name="MONY" localSheetId="25">#REF!</definedName>
    <definedName name="MONY" localSheetId="26">#REF!</definedName>
    <definedName name="MONY" localSheetId="27">#REF!</definedName>
    <definedName name="MONY" localSheetId="28">#REF!</definedName>
    <definedName name="MONY" localSheetId="29">#REF!</definedName>
    <definedName name="MONY" localSheetId="3">#REF!</definedName>
    <definedName name="MONY" localSheetId="31">#REF!</definedName>
    <definedName name="MONY" localSheetId="32">#REF!</definedName>
    <definedName name="MONY" localSheetId="33">#REF!</definedName>
    <definedName name="MONY" localSheetId="34">#REF!</definedName>
    <definedName name="MONY" localSheetId="37">#REF!</definedName>
    <definedName name="MONY" localSheetId="41">#REF!</definedName>
    <definedName name="MONY" localSheetId="4">#REF!</definedName>
    <definedName name="MONY" localSheetId="45">#REF!</definedName>
    <definedName name="MONY" localSheetId="46">#REF!</definedName>
    <definedName name="MONY" localSheetId="47">#REF!</definedName>
    <definedName name="MONY" localSheetId="48">#REF!</definedName>
    <definedName name="MONY" localSheetId="49">#REF!</definedName>
    <definedName name="MONY" localSheetId="50">#REF!</definedName>
    <definedName name="MONY" localSheetId="5">#REF!</definedName>
    <definedName name="MONY" localSheetId="51">#REF!</definedName>
    <definedName name="MONY" localSheetId="52">#REF!</definedName>
    <definedName name="MONY" localSheetId="53">#REF!</definedName>
    <definedName name="MONY" localSheetId="54">#REF!</definedName>
    <definedName name="MONY" localSheetId="56">#REF!</definedName>
    <definedName name="MONY" localSheetId="57">#REF!</definedName>
    <definedName name="MONY" localSheetId="58">#REF!</definedName>
    <definedName name="MONY" localSheetId="59">#REF!</definedName>
    <definedName name="MONY" localSheetId="60">#REF!</definedName>
    <definedName name="MONY" localSheetId="61">#REF!</definedName>
    <definedName name="MONY" localSheetId="62">#REF!</definedName>
    <definedName name="MONY" localSheetId="63">#REF!</definedName>
    <definedName name="MONY" localSheetId="6">#REF!</definedName>
    <definedName name="MONY" localSheetId="64">#REF!</definedName>
    <definedName name="MONY" localSheetId="65">#REF!</definedName>
    <definedName name="MONY" localSheetId="66">#REF!</definedName>
    <definedName name="MONY" localSheetId="67">#REF!</definedName>
    <definedName name="MONY" localSheetId="68">#REF!</definedName>
    <definedName name="MONY" localSheetId="69">#REF!</definedName>
    <definedName name="MONY" localSheetId="71">#REF!</definedName>
    <definedName name="MONY" localSheetId="72">#REF!</definedName>
    <definedName name="MONY" localSheetId="73">#REF!</definedName>
    <definedName name="MONY" localSheetId="7">#REF!</definedName>
    <definedName name="MONY" localSheetId="74">#REF!</definedName>
    <definedName name="MONY" localSheetId="75">#REF!</definedName>
    <definedName name="MONY" localSheetId="76">#REF!</definedName>
    <definedName name="MONY" localSheetId="77">#REF!</definedName>
    <definedName name="MONY" localSheetId="78">#REF!</definedName>
    <definedName name="MONY" localSheetId="79">#REF!</definedName>
    <definedName name="MONY" localSheetId="8">#REF!</definedName>
    <definedName name="MONY" localSheetId="9">#REF!</definedName>
    <definedName name="MONY">#REF!</definedName>
    <definedName name="MonyTrend" localSheetId="1">'[27]Monetary Dev_Monthly'!#REF!</definedName>
    <definedName name="MonyTrend" localSheetId="10">'[27]Monetary Dev_Monthly'!#REF!</definedName>
    <definedName name="MonyTrend" localSheetId="13">'[27]Monetary Dev_Monthly'!#REF!</definedName>
    <definedName name="MonyTrend" localSheetId="15">'[27]Monetary Dev_Monthly'!#REF!</definedName>
    <definedName name="MonyTrend" localSheetId="16">'[27]Monetary Dev_Monthly'!#REF!</definedName>
    <definedName name="MonyTrend" localSheetId="2">'[27]Monetary Dev_Monthly'!#REF!</definedName>
    <definedName name="MonyTrend" localSheetId="24">'[27]Monetary Dev_Monthly'!#REF!</definedName>
    <definedName name="MonyTrend" localSheetId="25">'[27]Monetary Dev_Monthly'!#REF!</definedName>
    <definedName name="MonyTrend" localSheetId="26">'[27]Monetary Dev_Monthly'!#REF!</definedName>
    <definedName name="MonyTrend" localSheetId="27">'[27]Monetary Dev_Monthly'!#REF!</definedName>
    <definedName name="MonyTrend" localSheetId="28">'[27]Monetary Dev_Monthly'!#REF!</definedName>
    <definedName name="MonyTrend" localSheetId="29">'[27]Monetary Dev_Monthly'!#REF!</definedName>
    <definedName name="MonyTrend" localSheetId="3">'[27]Monetary Dev_Monthly'!#REF!</definedName>
    <definedName name="MonyTrend" localSheetId="31">'[27]Monetary Dev_Monthly'!#REF!</definedName>
    <definedName name="MonyTrend" localSheetId="32">'[27]Monetary Dev_Monthly'!#REF!</definedName>
    <definedName name="MonyTrend" localSheetId="33">'[27]Monetary Dev_Monthly'!#REF!</definedName>
    <definedName name="MonyTrend" localSheetId="34">'[27]Monetary Dev_Monthly'!#REF!</definedName>
    <definedName name="MonyTrend" localSheetId="37">'[27]Monetary Dev_Monthly'!#REF!</definedName>
    <definedName name="MonyTrend" localSheetId="41">'[27]Monetary Dev_Monthly'!#REF!</definedName>
    <definedName name="MonyTrend" localSheetId="4">'[27]Monetary Dev_Monthly'!#REF!</definedName>
    <definedName name="MonyTrend" localSheetId="45">'[27]Monetary Dev_Monthly'!#REF!</definedName>
    <definedName name="MonyTrend" localSheetId="46">'[27]Monetary Dev_Monthly'!#REF!</definedName>
    <definedName name="MonyTrend" localSheetId="47">'[27]Monetary Dev_Monthly'!#REF!</definedName>
    <definedName name="MonyTrend" localSheetId="48">'[27]Monetary Dev_Monthly'!#REF!</definedName>
    <definedName name="MonyTrend" localSheetId="49">'[27]Monetary Dev_Monthly'!#REF!</definedName>
    <definedName name="MonyTrend" localSheetId="50">'[27]Monetary Dev_Monthly'!#REF!</definedName>
    <definedName name="MonyTrend" localSheetId="5">'[25]Monetary Dev_Monthly'!#REF!</definedName>
    <definedName name="MonyTrend" localSheetId="51">'[27]Monetary Dev_Monthly'!#REF!</definedName>
    <definedName name="MonyTrend" localSheetId="52">'[27]Monetary Dev_Monthly'!#REF!</definedName>
    <definedName name="MonyTrend" localSheetId="53">'[27]Monetary Dev_Monthly'!#REF!</definedName>
    <definedName name="MonyTrend" localSheetId="54">'[27]Monetary Dev_Monthly'!#REF!</definedName>
    <definedName name="MonyTrend" localSheetId="56">'[27]Monetary Dev_Monthly'!#REF!</definedName>
    <definedName name="MonyTrend" localSheetId="57">'[27]Monetary Dev_Monthly'!#REF!</definedName>
    <definedName name="MonyTrend" localSheetId="58">'[27]Monetary Dev_Monthly'!#REF!</definedName>
    <definedName name="MonyTrend" localSheetId="59">'[27]Monetary Dev_Monthly'!#REF!</definedName>
    <definedName name="MonyTrend" localSheetId="60">'[27]Monetary Dev_Monthly'!#REF!</definedName>
    <definedName name="MonyTrend" localSheetId="61">'[27]Monetary Dev_Monthly'!#REF!</definedName>
    <definedName name="MonyTrend" localSheetId="62">'[27]Monetary Dev_Monthly'!#REF!</definedName>
    <definedName name="MonyTrend" localSheetId="63">'[27]Monetary Dev_Monthly'!#REF!</definedName>
    <definedName name="MonyTrend" localSheetId="6">'[26]Monetary Dev_Monthly'!#REF!</definedName>
    <definedName name="MonyTrend" localSheetId="64">'[27]Monetary Dev_Monthly'!#REF!</definedName>
    <definedName name="MonyTrend" localSheetId="65">'[27]Monetary Dev_Monthly'!#REF!</definedName>
    <definedName name="MonyTrend" localSheetId="66">'[27]Monetary Dev_Monthly'!#REF!</definedName>
    <definedName name="MonyTrend" localSheetId="67">'[27]Monetary Dev_Monthly'!#REF!</definedName>
    <definedName name="MonyTrend" localSheetId="68">'[27]Monetary Dev_Monthly'!#REF!</definedName>
    <definedName name="MonyTrend" localSheetId="69">'[27]Monetary Dev_Monthly'!#REF!</definedName>
    <definedName name="MonyTrend" localSheetId="71">'[27]Monetary Dev_Monthly'!#REF!</definedName>
    <definedName name="MonyTrend" localSheetId="72">'[27]Monetary Dev_Monthly'!#REF!</definedName>
    <definedName name="MonyTrend" localSheetId="73">'[27]Monetary Dev_Monthly'!#REF!</definedName>
    <definedName name="MonyTrend" localSheetId="7">'[27]Monetary Dev_Monthly'!#REF!</definedName>
    <definedName name="MonyTrend" localSheetId="74">'[27]Monetary Dev_Monthly'!#REF!</definedName>
    <definedName name="MonyTrend" localSheetId="75">'[27]Monetary Dev_Monthly'!#REF!</definedName>
    <definedName name="MonyTrend" localSheetId="76">'[27]Monetary Dev_Monthly'!#REF!</definedName>
    <definedName name="MonyTrend" localSheetId="77">'[27]Monetary Dev_Monthly'!#REF!</definedName>
    <definedName name="MonyTrend" localSheetId="78">'[27]Monetary Dev_Monthly'!#REF!</definedName>
    <definedName name="MonyTrend" localSheetId="79">'[27]Monetary Dev_Monthly'!#REF!</definedName>
    <definedName name="MonyTrend" localSheetId="8">'[27]Monetary Dev_Monthly'!#REF!</definedName>
    <definedName name="MonyTrend" localSheetId="9">'[27]Monetary Dev_Monthly'!#REF!</definedName>
    <definedName name="MonyTrend">'[27]Monetary Dev_Monthly'!#REF!</definedName>
    <definedName name="MOUT" localSheetId="1">#REF!</definedName>
    <definedName name="MOUT" localSheetId="10">#REF!</definedName>
    <definedName name="MOUT" localSheetId="11">#REF!</definedName>
    <definedName name="MOUT" localSheetId="12">#REF!</definedName>
    <definedName name="MOUT" localSheetId="13">#REF!</definedName>
    <definedName name="MOUT" localSheetId="15">#REF!</definedName>
    <definedName name="MOUT" localSheetId="16">#REF!</definedName>
    <definedName name="MOUT" localSheetId="2">#REF!</definedName>
    <definedName name="MOUT" localSheetId="23">#REF!</definedName>
    <definedName name="MOUT" localSheetId="24">#REF!</definedName>
    <definedName name="MOUT" localSheetId="25">#REF!</definedName>
    <definedName name="MOUT" localSheetId="26">#REF!</definedName>
    <definedName name="MOUT" localSheetId="27">#REF!</definedName>
    <definedName name="MOUT" localSheetId="28">#REF!</definedName>
    <definedName name="MOUT" localSheetId="29">#REF!</definedName>
    <definedName name="MOUT" localSheetId="3">#REF!</definedName>
    <definedName name="MOUT" localSheetId="31">#REF!</definedName>
    <definedName name="MOUT" localSheetId="32">#REF!</definedName>
    <definedName name="MOUT" localSheetId="33">#REF!</definedName>
    <definedName name="MOUT" localSheetId="34">#REF!</definedName>
    <definedName name="MOUT" localSheetId="37">#REF!</definedName>
    <definedName name="MOUT" localSheetId="41">#REF!</definedName>
    <definedName name="MOUT" localSheetId="4">#REF!</definedName>
    <definedName name="MOUT" localSheetId="45">#REF!</definedName>
    <definedName name="MOUT" localSheetId="46">#REF!</definedName>
    <definedName name="MOUT" localSheetId="47">#REF!</definedName>
    <definedName name="MOUT" localSheetId="48">#REF!</definedName>
    <definedName name="MOUT" localSheetId="49">#REF!</definedName>
    <definedName name="MOUT" localSheetId="50">#REF!</definedName>
    <definedName name="MOUT" localSheetId="5">#REF!</definedName>
    <definedName name="MOUT" localSheetId="51">#REF!</definedName>
    <definedName name="MOUT" localSheetId="52">#REF!</definedName>
    <definedName name="MOUT" localSheetId="53">#REF!</definedName>
    <definedName name="MOUT" localSheetId="54">#REF!</definedName>
    <definedName name="MOUT" localSheetId="56">#REF!</definedName>
    <definedName name="MOUT" localSheetId="57">#REF!</definedName>
    <definedName name="MOUT" localSheetId="58">#REF!</definedName>
    <definedName name="MOUT" localSheetId="59">#REF!</definedName>
    <definedName name="MOUT" localSheetId="60">#REF!</definedName>
    <definedName name="MOUT" localSheetId="61">#REF!</definedName>
    <definedName name="MOUT" localSheetId="62">#REF!</definedName>
    <definedName name="MOUT" localSheetId="63">#REF!</definedName>
    <definedName name="MOUT" localSheetId="6">#REF!</definedName>
    <definedName name="MOUT" localSheetId="64">#REF!</definedName>
    <definedName name="MOUT" localSheetId="65">#REF!</definedName>
    <definedName name="MOUT" localSheetId="66">#REF!</definedName>
    <definedName name="MOUT" localSheetId="67">#REF!</definedName>
    <definedName name="MOUT" localSheetId="68">#REF!</definedName>
    <definedName name="MOUT" localSheetId="69">#REF!</definedName>
    <definedName name="MOUT" localSheetId="71">#REF!</definedName>
    <definedName name="MOUT" localSheetId="72">#REF!</definedName>
    <definedName name="MOUT" localSheetId="73">#REF!</definedName>
    <definedName name="MOUT" localSheetId="7">#REF!</definedName>
    <definedName name="MOUT" localSheetId="74">#REF!</definedName>
    <definedName name="MOUT" localSheetId="75">#REF!</definedName>
    <definedName name="MOUT" localSheetId="76">#REF!</definedName>
    <definedName name="MOUT" localSheetId="77">#REF!</definedName>
    <definedName name="MOUT" localSheetId="78">#REF!</definedName>
    <definedName name="MOUT" localSheetId="79">#REF!</definedName>
    <definedName name="MOUT" localSheetId="8">#REF!</definedName>
    <definedName name="MOUT" localSheetId="9">#REF!</definedName>
    <definedName name="MOUT">#REF!</definedName>
    <definedName name="MPCB" localSheetId="1">#REF!</definedName>
    <definedName name="MPCB" localSheetId="10">#REF!</definedName>
    <definedName name="MPCB" localSheetId="11">#REF!</definedName>
    <definedName name="MPCB" localSheetId="12">#REF!</definedName>
    <definedName name="MPCB" localSheetId="13">#REF!</definedName>
    <definedName name="MPCB" localSheetId="15">#REF!</definedName>
    <definedName name="MPCB" localSheetId="16">#REF!</definedName>
    <definedName name="MPCB" localSheetId="2">#REF!</definedName>
    <definedName name="MPCB" localSheetId="23">#REF!</definedName>
    <definedName name="MPCB" localSheetId="24">#REF!</definedName>
    <definedName name="MPCB" localSheetId="25">#REF!</definedName>
    <definedName name="MPCB" localSheetId="26">#REF!</definedName>
    <definedName name="MPCB" localSheetId="27">#REF!</definedName>
    <definedName name="MPCB" localSheetId="28">#REF!</definedName>
    <definedName name="MPCB" localSheetId="29">#REF!</definedName>
    <definedName name="MPCB" localSheetId="3">#REF!</definedName>
    <definedName name="MPCB" localSheetId="31">#REF!</definedName>
    <definedName name="MPCB" localSheetId="32">#REF!</definedName>
    <definedName name="MPCB" localSheetId="33">#REF!</definedName>
    <definedName name="MPCB" localSheetId="34">#REF!</definedName>
    <definedName name="MPCB" localSheetId="37">#REF!</definedName>
    <definedName name="MPCB" localSheetId="41">#REF!</definedName>
    <definedName name="MPCB" localSheetId="4">#REF!</definedName>
    <definedName name="MPCB" localSheetId="45">#REF!</definedName>
    <definedName name="MPCB" localSheetId="46">#REF!</definedName>
    <definedName name="MPCB" localSheetId="47">#REF!</definedName>
    <definedName name="MPCB" localSheetId="48">#REF!</definedName>
    <definedName name="MPCB" localSheetId="49">#REF!</definedName>
    <definedName name="MPCB" localSheetId="50">#REF!</definedName>
    <definedName name="MPCB" localSheetId="5">#REF!</definedName>
    <definedName name="MPCB" localSheetId="51">#REF!</definedName>
    <definedName name="MPCB" localSheetId="52">#REF!</definedName>
    <definedName name="MPCB" localSheetId="53">#REF!</definedName>
    <definedName name="MPCB" localSheetId="54">#REF!</definedName>
    <definedName name="MPCB" localSheetId="56">#REF!</definedName>
    <definedName name="MPCB" localSheetId="57">#REF!</definedName>
    <definedName name="MPCB" localSheetId="58">#REF!</definedName>
    <definedName name="MPCB" localSheetId="59">#REF!</definedName>
    <definedName name="MPCB" localSheetId="60">#REF!</definedName>
    <definedName name="MPCB" localSheetId="61">#REF!</definedName>
    <definedName name="MPCB" localSheetId="62">#REF!</definedName>
    <definedName name="MPCB" localSheetId="63">#REF!</definedName>
    <definedName name="MPCB" localSheetId="6">#REF!</definedName>
    <definedName name="MPCB" localSheetId="64">#REF!</definedName>
    <definedName name="MPCB" localSheetId="65">#REF!</definedName>
    <definedName name="MPCB" localSheetId="66">#REF!</definedName>
    <definedName name="MPCB" localSheetId="67">#REF!</definedName>
    <definedName name="MPCB" localSheetId="68">#REF!</definedName>
    <definedName name="MPCB" localSheetId="69">#REF!</definedName>
    <definedName name="MPCB" localSheetId="71">#REF!</definedName>
    <definedName name="MPCB" localSheetId="72">#REF!</definedName>
    <definedName name="MPCB" localSheetId="73">#REF!</definedName>
    <definedName name="MPCB" localSheetId="7">#REF!</definedName>
    <definedName name="MPCB" localSheetId="74">#REF!</definedName>
    <definedName name="MPCB" localSheetId="75">#REF!</definedName>
    <definedName name="MPCB" localSheetId="76">#REF!</definedName>
    <definedName name="MPCB" localSheetId="77">#REF!</definedName>
    <definedName name="MPCB" localSheetId="78">#REF!</definedName>
    <definedName name="MPCB" localSheetId="79">#REF!</definedName>
    <definedName name="MPCB" localSheetId="8">#REF!</definedName>
    <definedName name="MPCB" localSheetId="9">#REF!</definedName>
    <definedName name="MPCB">#REF!</definedName>
    <definedName name="MS" localSheetId="1">#REF!</definedName>
    <definedName name="MS" localSheetId="10">#REF!</definedName>
    <definedName name="MS" localSheetId="11">#REF!</definedName>
    <definedName name="MS" localSheetId="12">#REF!</definedName>
    <definedName name="MS" localSheetId="13">#REF!</definedName>
    <definedName name="MS" localSheetId="15">#REF!</definedName>
    <definedName name="MS" localSheetId="16">#REF!</definedName>
    <definedName name="MS" localSheetId="2">#REF!</definedName>
    <definedName name="MS" localSheetId="23">#REF!</definedName>
    <definedName name="MS" localSheetId="24">#REF!</definedName>
    <definedName name="MS" localSheetId="25">#REF!</definedName>
    <definedName name="MS" localSheetId="26">#REF!</definedName>
    <definedName name="MS" localSheetId="27">#REF!</definedName>
    <definedName name="MS" localSheetId="28">#REF!</definedName>
    <definedName name="MS" localSheetId="29">#REF!</definedName>
    <definedName name="MS" localSheetId="3">#REF!</definedName>
    <definedName name="MS" localSheetId="31">#REF!</definedName>
    <definedName name="MS" localSheetId="32">#REF!</definedName>
    <definedName name="MS" localSheetId="33">#REF!</definedName>
    <definedName name="MS" localSheetId="34">#REF!</definedName>
    <definedName name="MS" localSheetId="37">#REF!</definedName>
    <definedName name="MS" localSheetId="41">#REF!</definedName>
    <definedName name="MS" localSheetId="4">#REF!</definedName>
    <definedName name="MS" localSheetId="45">#REF!</definedName>
    <definedName name="MS" localSheetId="46">#REF!</definedName>
    <definedName name="MS" localSheetId="47">#REF!</definedName>
    <definedName name="MS" localSheetId="48">#REF!</definedName>
    <definedName name="MS" localSheetId="49">#REF!</definedName>
    <definedName name="MS" localSheetId="50">#REF!</definedName>
    <definedName name="MS" localSheetId="5">#REF!</definedName>
    <definedName name="MS" localSheetId="51">#REF!</definedName>
    <definedName name="MS" localSheetId="52">#REF!</definedName>
    <definedName name="MS" localSheetId="53">#REF!</definedName>
    <definedName name="MS" localSheetId="54">#REF!</definedName>
    <definedName name="MS" localSheetId="56">#REF!</definedName>
    <definedName name="MS" localSheetId="57">#REF!</definedName>
    <definedName name="MS" localSheetId="58">#REF!</definedName>
    <definedName name="MS" localSheetId="59">#REF!</definedName>
    <definedName name="MS" localSheetId="60">#REF!</definedName>
    <definedName name="MS" localSheetId="61">#REF!</definedName>
    <definedName name="MS" localSheetId="62">#REF!</definedName>
    <definedName name="MS" localSheetId="63">#REF!</definedName>
    <definedName name="MS" localSheetId="6">#REF!</definedName>
    <definedName name="MS" localSheetId="64">#REF!</definedName>
    <definedName name="MS" localSheetId="65">#REF!</definedName>
    <definedName name="MS" localSheetId="66">#REF!</definedName>
    <definedName name="MS" localSheetId="67">#REF!</definedName>
    <definedName name="MS" localSheetId="68">#REF!</definedName>
    <definedName name="MS" localSheetId="69">#REF!</definedName>
    <definedName name="MS" localSheetId="71">#REF!</definedName>
    <definedName name="MS" localSheetId="72">#REF!</definedName>
    <definedName name="MS" localSheetId="73">#REF!</definedName>
    <definedName name="MS" localSheetId="7">#REF!</definedName>
    <definedName name="MS" localSheetId="74">#REF!</definedName>
    <definedName name="MS" localSheetId="75">#REF!</definedName>
    <definedName name="MS" localSheetId="76">#REF!</definedName>
    <definedName name="MS" localSheetId="77">#REF!</definedName>
    <definedName name="MS" localSheetId="78">#REF!</definedName>
    <definedName name="MS" localSheetId="79">#REF!</definedName>
    <definedName name="MS" localSheetId="8">#REF!</definedName>
    <definedName name="MS" localSheetId="9">#REF!</definedName>
    <definedName name="MS">#REF!</definedName>
    <definedName name="MS1F" localSheetId="1">#REF!</definedName>
    <definedName name="MS1F" localSheetId="11">#REF!</definedName>
    <definedName name="MS1F" localSheetId="12">#REF!</definedName>
    <definedName name="MS1F" localSheetId="13">#REF!</definedName>
    <definedName name="MS1F" localSheetId="23">#REF!</definedName>
    <definedName name="MS1F" localSheetId="24">#REF!</definedName>
    <definedName name="MS1F" localSheetId="26">#REF!</definedName>
    <definedName name="MS1F" localSheetId="28">#REF!</definedName>
    <definedName name="MS1F" localSheetId="29">#REF!</definedName>
    <definedName name="MS1F" localSheetId="31">#REF!</definedName>
    <definedName name="MS1F" localSheetId="41">#REF!</definedName>
    <definedName name="MS1F" localSheetId="4">#REF!</definedName>
    <definedName name="MS1F" localSheetId="46">#REF!</definedName>
    <definedName name="MS1F" localSheetId="47">#REF!</definedName>
    <definedName name="MS1F" localSheetId="48">#REF!</definedName>
    <definedName name="MS1F" localSheetId="49">#REF!</definedName>
    <definedName name="MS1F" localSheetId="50">#REF!</definedName>
    <definedName name="MS1F" localSheetId="51">#REF!</definedName>
    <definedName name="MS1F" localSheetId="53">#REF!</definedName>
    <definedName name="MS1F" localSheetId="54">#REF!</definedName>
    <definedName name="MS1F" localSheetId="56">#REF!</definedName>
    <definedName name="MS1F" localSheetId="57">#REF!</definedName>
    <definedName name="MS1F" localSheetId="58">#REF!</definedName>
    <definedName name="MS1F" localSheetId="60">#REF!</definedName>
    <definedName name="MS1F" localSheetId="61">#REF!</definedName>
    <definedName name="MS1F" localSheetId="62">#REF!</definedName>
    <definedName name="MS1F" localSheetId="63">#REF!</definedName>
    <definedName name="MS1F" localSheetId="64">#REF!</definedName>
    <definedName name="MS1F" localSheetId="66">#REF!</definedName>
    <definedName name="MS1F" localSheetId="67">#REF!</definedName>
    <definedName name="MS1F" localSheetId="68">#REF!</definedName>
    <definedName name="MS1F" localSheetId="69">#REF!</definedName>
    <definedName name="MS1F" localSheetId="71">#REF!</definedName>
    <definedName name="MS1F" localSheetId="72">#REF!</definedName>
    <definedName name="MS1F" localSheetId="73">#REF!</definedName>
    <definedName name="MS1F">#REF!</definedName>
    <definedName name="mstocksa" localSheetId="5">[28]!mstocksa</definedName>
    <definedName name="mstocksa" localSheetId="6">[29]!mstocksa</definedName>
    <definedName name="mstocksa">[30]!mstocksa</definedName>
    <definedName name="mstocksq" localSheetId="5">[28]!mstocksq</definedName>
    <definedName name="mstocksq" localSheetId="6">[29]!mstocksq</definedName>
    <definedName name="mstocksq">[30]!mstocksq</definedName>
    <definedName name="Msurvey" localSheetId="1" hidden="1">{#N/A,#N/A,FALSE,"report1"}</definedName>
    <definedName name="Msurvey" localSheetId="10" hidden="1">{#N/A,#N/A,FALSE,"report1"}</definedName>
    <definedName name="Msurvey" localSheetId="11" hidden="1">{#N/A,#N/A,FALSE,"report1"}</definedName>
    <definedName name="Msurvey" localSheetId="12" hidden="1">{#N/A,#N/A,FALSE,"report1"}</definedName>
    <definedName name="Msurvey" localSheetId="13" hidden="1">{#N/A,#N/A,FALSE,"report1"}</definedName>
    <definedName name="Msurvey" localSheetId="15" hidden="1">{#N/A,#N/A,FALSE,"report1"}</definedName>
    <definedName name="Msurvey" localSheetId="16" hidden="1">{#N/A,#N/A,FALSE,"report1"}</definedName>
    <definedName name="Msurvey" localSheetId="17" hidden="1">{#N/A,#N/A,FALSE,"report1"}</definedName>
    <definedName name="Msurvey" localSheetId="18" hidden="1">{#N/A,#N/A,FALSE,"report1"}</definedName>
    <definedName name="Msurvey" localSheetId="19" hidden="1">{#N/A,#N/A,FALSE,"report1"}</definedName>
    <definedName name="Msurvey" localSheetId="2" hidden="1">{#N/A,#N/A,FALSE,"report1"}</definedName>
    <definedName name="Msurvey" localSheetId="20" hidden="1">{#N/A,#N/A,FALSE,"report1"}</definedName>
    <definedName name="Msurvey" localSheetId="21" hidden="1">{#N/A,#N/A,FALSE,"report1"}</definedName>
    <definedName name="Msurvey" localSheetId="22" hidden="1">{#N/A,#N/A,FALSE,"report1"}</definedName>
    <definedName name="Msurvey" localSheetId="23" hidden="1">{#N/A,#N/A,FALSE,"report1"}</definedName>
    <definedName name="Msurvey" localSheetId="24" hidden="1">{#N/A,#N/A,FALSE,"report1"}</definedName>
    <definedName name="Msurvey" localSheetId="25" hidden="1">{#N/A,#N/A,FALSE,"report1"}</definedName>
    <definedName name="Msurvey" localSheetId="26" hidden="1">{#N/A,#N/A,FALSE,"report1"}</definedName>
    <definedName name="Msurvey" localSheetId="27" hidden="1">{#N/A,#N/A,FALSE,"report1"}</definedName>
    <definedName name="Msurvey" localSheetId="28" hidden="1">{#N/A,#N/A,FALSE,"report1"}</definedName>
    <definedName name="Msurvey" localSheetId="29" hidden="1">{#N/A,#N/A,FALSE,"report1"}</definedName>
    <definedName name="Msurvey" localSheetId="3" hidden="1">{#N/A,#N/A,FALSE,"report1"}</definedName>
    <definedName name="Msurvey" localSheetId="31" hidden="1">{#N/A,#N/A,FALSE,"report1"}</definedName>
    <definedName name="Msurvey" localSheetId="32" hidden="1">{#N/A,#N/A,FALSE,"report1"}</definedName>
    <definedName name="Msurvey" localSheetId="33" hidden="1">{#N/A,#N/A,FALSE,"report1"}</definedName>
    <definedName name="Msurvey" localSheetId="34" hidden="1">{#N/A,#N/A,FALSE,"report1"}</definedName>
    <definedName name="Msurvey" localSheetId="37" hidden="1">{#N/A,#N/A,FALSE,"report1"}</definedName>
    <definedName name="Msurvey" localSheetId="41" hidden="1">{#N/A,#N/A,FALSE,"report1"}</definedName>
    <definedName name="Msurvey" localSheetId="4" hidden="1">{#N/A,#N/A,FALSE,"report1"}</definedName>
    <definedName name="Msurvey" localSheetId="45"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0" hidden="1">{#N/A,#N/A,FALSE,"report1"}</definedName>
    <definedName name="Msurvey" localSheetId="5" hidden="1">{#N/A,#N/A,FALSE,"report1"}</definedName>
    <definedName name="Msurvey" localSheetId="51" hidden="1">{#N/A,#N/A,FALSE,"report1"}</definedName>
    <definedName name="Msurvey" localSheetId="52" hidden="1">{#N/A,#N/A,FALSE,"report1"}</definedName>
    <definedName name="Msurvey" localSheetId="53" hidden="1">{#N/A,#N/A,FALSE,"report1"}</definedName>
    <definedName name="Msurvey" localSheetId="54" hidden="1">{#N/A,#N/A,FALSE,"report1"}</definedName>
    <definedName name="Msurvey" localSheetId="55"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0" hidden="1">{#N/A,#N/A,FALSE,"report1"}</definedName>
    <definedName name="Msurvey" localSheetId="61" hidden="1">{#N/A,#N/A,FALSE,"report1"}</definedName>
    <definedName name="Msurvey" localSheetId="62" hidden="1">{#N/A,#N/A,FALSE,"report1"}</definedName>
    <definedName name="Msurvey" localSheetId="63" hidden="1">{#N/A,#N/A,FALSE,"report1"}</definedName>
    <definedName name="Msurvey" localSheetId="6" hidden="1">{#N/A,#N/A,FALSE,"report1"}</definedName>
    <definedName name="Msurvey" localSheetId="64" hidden="1">{#N/A,#N/A,FALSE,"report1"}</definedName>
    <definedName name="Msurvey" localSheetId="65" hidden="1">{#N/A,#N/A,FALSE,"report1"}</definedName>
    <definedName name="Msurvey" localSheetId="66" hidden="1">{#N/A,#N/A,FALSE,"report1"}</definedName>
    <definedName name="Msurvey" localSheetId="67" hidden="1">{#N/A,#N/A,FALSE,"report1"}</definedName>
    <definedName name="Msurvey" localSheetId="68" hidden="1">{#N/A,#N/A,FALSE,"report1"}</definedName>
    <definedName name="Msurvey" localSheetId="69" hidden="1">{#N/A,#N/A,FALSE,"report1"}</definedName>
    <definedName name="Msurvey" localSheetId="70" hidden="1">{#N/A,#N/A,FALSE,"report1"}</definedName>
    <definedName name="Msurvey" localSheetId="71" hidden="1">{#N/A,#N/A,FALSE,"report1"}</definedName>
    <definedName name="Msurvey" localSheetId="72" hidden="1">{#N/A,#N/A,FALSE,"report1"}</definedName>
    <definedName name="Msurvey" localSheetId="73" hidden="1">{#N/A,#N/A,FALSE,"report1"}</definedName>
    <definedName name="Msurvey" localSheetId="7" hidden="1">{#N/A,#N/A,FALSE,"report1"}</definedName>
    <definedName name="Msurvey" localSheetId="74" hidden="1">{#N/A,#N/A,FALSE,"report1"}</definedName>
    <definedName name="Msurvey" localSheetId="75" hidden="1">{#N/A,#N/A,FALSE,"report1"}</definedName>
    <definedName name="Msurvey" localSheetId="76" hidden="1">{#N/A,#N/A,FALSE,"report1"}</definedName>
    <definedName name="Msurvey" localSheetId="77" hidden="1">{#N/A,#N/A,FALSE,"report1"}</definedName>
    <definedName name="Msurvey" localSheetId="78" hidden="1">{#N/A,#N/A,FALSE,"report1"}</definedName>
    <definedName name="Msurvey" localSheetId="79" hidden="1">{#N/A,#N/A,FALSE,"report1"}</definedName>
    <definedName name="Msurvey" localSheetId="8" hidden="1">{#N/A,#N/A,FALSE,"report1"}</definedName>
    <definedName name="Msurvey" localSheetId="9" hidden="1">{#N/A,#N/A,FALSE,"report1"}</definedName>
    <definedName name="Msurvey" hidden="1">{#N/A,#N/A,FALSE,"report1"}</definedName>
    <definedName name="Municipios" localSheetId="1">#REF!</definedName>
    <definedName name="Municipios" localSheetId="10">#REF!</definedName>
    <definedName name="Municipios" localSheetId="11">#REF!</definedName>
    <definedName name="Municipios" localSheetId="12">#REF!</definedName>
    <definedName name="Municipios" localSheetId="13">#REF!</definedName>
    <definedName name="Municipios" localSheetId="15">#REF!</definedName>
    <definedName name="Municipios" localSheetId="16">#REF!</definedName>
    <definedName name="Municipios" localSheetId="2">#REF!</definedName>
    <definedName name="Municipios" localSheetId="23">#REF!</definedName>
    <definedName name="Municipios" localSheetId="24">#REF!</definedName>
    <definedName name="Municipios" localSheetId="25">#REF!</definedName>
    <definedName name="Municipios" localSheetId="26">#REF!</definedName>
    <definedName name="Municipios" localSheetId="27">#REF!</definedName>
    <definedName name="Municipios" localSheetId="28">#REF!</definedName>
    <definedName name="Municipios" localSheetId="29">#REF!</definedName>
    <definedName name="Municipios" localSheetId="3">#REF!</definedName>
    <definedName name="Municipios" localSheetId="31">#REF!</definedName>
    <definedName name="Municipios" localSheetId="32">#REF!</definedName>
    <definedName name="Municipios" localSheetId="33">#REF!</definedName>
    <definedName name="Municipios" localSheetId="34">#REF!</definedName>
    <definedName name="Municipios" localSheetId="37">#REF!</definedName>
    <definedName name="Municipios" localSheetId="41">#REF!</definedName>
    <definedName name="Municipios" localSheetId="4">#REF!</definedName>
    <definedName name="Municipios" localSheetId="45">#REF!</definedName>
    <definedName name="Municipios" localSheetId="46">#REF!</definedName>
    <definedName name="Municipios" localSheetId="47">#REF!</definedName>
    <definedName name="Municipios" localSheetId="48">#REF!</definedName>
    <definedName name="Municipios" localSheetId="49">#REF!</definedName>
    <definedName name="Municipios" localSheetId="50">#REF!</definedName>
    <definedName name="Municipios" localSheetId="5">#REF!</definedName>
    <definedName name="Municipios" localSheetId="51">#REF!</definedName>
    <definedName name="Municipios" localSheetId="52">#REF!</definedName>
    <definedName name="Municipios" localSheetId="53">#REF!</definedName>
    <definedName name="Municipios" localSheetId="54">#REF!</definedName>
    <definedName name="Municipios" localSheetId="56">#REF!</definedName>
    <definedName name="Municipios" localSheetId="57">#REF!</definedName>
    <definedName name="Municipios" localSheetId="58">#REF!</definedName>
    <definedName name="Municipios" localSheetId="59">#REF!</definedName>
    <definedName name="Municipios" localSheetId="60">#REF!</definedName>
    <definedName name="Municipios" localSheetId="61">#REF!</definedName>
    <definedName name="Municipios" localSheetId="62">#REF!</definedName>
    <definedName name="Municipios" localSheetId="63">#REF!</definedName>
    <definedName name="Municipios" localSheetId="6">#REF!</definedName>
    <definedName name="Municipios" localSheetId="64">#REF!</definedName>
    <definedName name="Municipios" localSheetId="65">#REF!</definedName>
    <definedName name="Municipios" localSheetId="66">#REF!</definedName>
    <definedName name="Municipios" localSheetId="67">#REF!</definedName>
    <definedName name="Municipios" localSheetId="68">#REF!</definedName>
    <definedName name="Municipios" localSheetId="69">#REF!</definedName>
    <definedName name="Municipios" localSheetId="71">#REF!</definedName>
    <definedName name="Municipios" localSheetId="72">#REF!</definedName>
    <definedName name="Municipios" localSheetId="73">#REF!</definedName>
    <definedName name="Municipios" localSheetId="7">#REF!</definedName>
    <definedName name="Municipios" localSheetId="74">#REF!</definedName>
    <definedName name="Municipios" localSheetId="75">#REF!</definedName>
    <definedName name="Municipios" localSheetId="76">#REF!</definedName>
    <definedName name="Municipios" localSheetId="77">#REF!</definedName>
    <definedName name="Municipios" localSheetId="78">#REF!</definedName>
    <definedName name="Municipios" localSheetId="79">#REF!</definedName>
    <definedName name="Municipios" localSheetId="8">#REF!</definedName>
    <definedName name="Municipios" localSheetId="9">#REF!</definedName>
    <definedName name="Municipios">#REF!</definedName>
    <definedName name="MUR" localSheetId="5">'[265]Input Sheet'!$B$4</definedName>
    <definedName name="MUR" localSheetId="6">'[265]Input Sheet'!$B$4</definedName>
    <definedName name="MUR">'[266]Input Sheet'!$B$4</definedName>
    <definedName name="MUR_loan" localSheetId="5">[126]Loan!$Q$15:$Q$133</definedName>
    <definedName name="MUR_loan" localSheetId="6">[126]Loan!$Q$15:$Q$133</definedName>
    <definedName name="MUR_loan">[127]Loan!$Q$15:$Q$133</definedName>
    <definedName name="MURCol" localSheetId="5">[126]Deposits!$AC$15:$AC$773</definedName>
    <definedName name="MURCol" localSheetId="6">[126]Deposits!$AC$15:$AC$773</definedName>
    <definedName name="MURCol">[127]Deposits!$AC$15:$AC$773</definedName>
    <definedName name="my" localSheetId="1">#REF!</definedName>
    <definedName name="my" localSheetId="10">#REF!</definedName>
    <definedName name="my" localSheetId="11">#REF!</definedName>
    <definedName name="my" localSheetId="12">#REF!</definedName>
    <definedName name="my" localSheetId="13">#REF!</definedName>
    <definedName name="my" localSheetId="15">#REF!</definedName>
    <definedName name="my" localSheetId="16">#REF!</definedName>
    <definedName name="my" localSheetId="2">#REF!</definedName>
    <definedName name="my" localSheetId="23">#REF!</definedName>
    <definedName name="my" localSheetId="24">#REF!</definedName>
    <definedName name="my" localSheetId="25">#REF!</definedName>
    <definedName name="my" localSheetId="26">#REF!</definedName>
    <definedName name="my" localSheetId="27">#REF!</definedName>
    <definedName name="my" localSheetId="28">#REF!</definedName>
    <definedName name="my" localSheetId="29">#REF!</definedName>
    <definedName name="my" localSheetId="3">#REF!</definedName>
    <definedName name="my" localSheetId="31">#REF!</definedName>
    <definedName name="my" localSheetId="32">#REF!</definedName>
    <definedName name="my" localSheetId="33">#REF!</definedName>
    <definedName name="my" localSheetId="34">#REF!</definedName>
    <definedName name="my" localSheetId="37">#REF!</definedName>
    <definedName name="my" localSheetId="41">#REF!</definedName>
    <definedName name="my" localSheetId="4">#REF!</definedName>
    <definedName name="my" localSheetId="45">#REF!</definedName>
    <definedName name="my" localSheetId="46">#REF!</definedName>
    <definedName name="my" localSheetId="47">#REF!</definedName>
    <definedName name="my" localSheetId="48">#REF!</definedName>
    <definedName name="my" localSheetId="49">#REF!</definedName>
    <definedName name="my" localSheetId="50">#REF!</definedName>
    <definedName name="my" localSheetId="5">#REF!</definedName>
    <definedName name="my" localSheetId="51">#REF!</definedName>
    <definedName name="my" localSheetId="52">#REF!</definedName>
    <definedName name="my" localSheetId="53">#REF!</definedName>
    <definedName name="my" localSheetId="54">#REF!</definedName>
    <definedName name="my" localSheetId="56">#REF!</definedName>
    <definedName name="my" localSheetId="57">#REF!</definedName>
    <definedName name="my" localSheetId="58">#REF!</definedName>
    <definedName name="my" localSheetId="59">#REF!</definedName>
    <definedName name="my" localSheetId="60">#REF!</definedName>
    <definedName name="my" localSheetId="61">#REF!</definedName>
    <definedName name="my" localSheetId="62">#REF!</definedName>
    <definedName name="my" localSheetId="63">#REF!</definedName>
    <definedName name="my" localSheetId="6">#REF!</definedName>
    <definedName name="my" localSheetId="64">#REF!</definedName>
    <definedName name="my" localSheetId="65">#REF!</definedName>
    <definedName name="my" localSheetId="66">#REF!</definedName>
    <definedName name="my" localSheetId="67">#REF!</definedName>
    <definedName name="my" localSheetId="68">#REF!</definedName>
    <definedName name="my" localSheetId="69">#REF!</definedName>
    <definedName name="my" localSheetId="71">#REF!</definedName>
    <definedName name="my" localSheetId="72">#REF!</definedName>
    <definedName name="my" localSheetId="73">#REF!</definedName>
    <definedName name="my" localSheetId="7">#REF!</definedName>
    <definedName name="my" localSheetId="74">#REF!</definedName>
    <definedName name="my" localSheetId="75">#REF!</definedName>
    <definedName name="my" localSheetId="76">#REF!</definedName>
    <definedName name="my" localSheetId="77">#REF!</definedName>
    <definedName name="my" localSheetId="78">#REF!</definedName>
    <definedName name="my" localSheetId="79">#REF!</definedName>
    <definedName name="my" localSheetId="8">#REF!</definedName>
    <definedName name="my" localSheetId="9">#REF!</definedName>
    <definedName name="my">#REF!</definedName>
    <definedName name="N" localSheetId="1">#REF!</definedName>
    <definedName name="N" localSheetId="10">#REF!</definedName>
    <definedName name="N" localSheetId="11">#REF!</definedName>
    <definedName name="N" localSheetId="12">#REF!</definedName>
    <definedName name="N" localSheetId="13">#REF!</definedName>
    <definedName name="N" localSheetId="15">#REF!</definedName>
    <definedName name="N" localSheetId="16">#REF!</definedName>
    <definedName name="N" localSheetId="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28">#REF!</definedName>
    <definedName name="N" localSheetId="29">#REF!</definedName>
    <definedName name="N" localSheetId="3">#REF!</definedName>
    <definedName name="N" localSheetId="31">#REF!</definedName>
    <definedName name="N" localSheetId="32">#REF!</definedName>
    <definedName name="N" localSheetId="33">#REF!</definedName>
    <definedName name="N" localSheetId="34">#REF!</definedName>
    <definedName name="N" localSheetId="37">#REF!</definedName>
    <definedName name="N" localSheetId="41">#REF!</definedName>
    <definedName name="N" localSheetId="4">#REF!</definedName>
    <definedName name="N" localSheetId="45">#REF!</definedName>
    <definedName name="N" localSheetId="46">#REF!</definedName>
    <definedName name="N" localSheetId="47">#REF!</definedName>
    <definedName name="N" localSheetId="48">#REF!</definedName>
    <definedName name="N" localSheetId="49">#REF!</definedName>
    <definedName name="N" localSheetId="50">#REF!</definedName>
    <definedName name="N" localSheetId="5">#REF!</definedName>
    <definedName name="N" localSheetId="51">#REF!</definedName>
    <definedName name="N" localSheetId="52">#REF!</definedName>
    <definedName name="N" localSheetId="53">#REF!</definedName>
    <definedName name="N" localSheetId="54">#REF!</definedName>
    <definedName name="N" localSheetId="56">#REF!</definedName>
    <definedName name="N" localSheetId="57">#REF!</definedName>
    <definedName name="N" localSheetId="58">#REF!</definedName>
    <definedName name="N" localSheetId="59">#REF!</definedName>
    <definedName name="N" localSheetId="60">#REF!</definedName>
    <definedName name="N" localSheetId="61">#REF!</definedName>
    <definedName name="N" localSheetId="62">#REF!</definedName>
    <definedName name="N" localSheetId="63">#REF!</definedName>
    <definedName name="N" localSheetId="6">#REF!</definedName>
    <definedName name="N" localSheetId="64">#REF!</definedName>
    <definedName name="N" localSheetId="65">#REF!</definedName>
    <definedName name="N" localSheetId="66">#REF!</definedName>
    <definedName name="N" localSheetId="67">#REF!</definedName>
    <definedName name="N" localSheetId="68">#REF!</definedName>
    <definedName name="N" localSheetId="69">#REF!</definedName>
    <definedName name="N" localSheetId="71">#REF!</definedName>
    <definedName name="N" localSheetId="72">#REF!</definedName>
    <definedName name="N" localSheetId="73">#REF!</definedName>
    <definedName name="N" localSheetId="7">#REF!</definedName>
    <definedName name="N" localSheetId="74">#REF!</definedName>
    <definedName name="N" localSheetId="75">#REF!</definedName>
    <definedName name="N" localSheetId="76">#REF!</definedName>
    <definedName name="N" localSheetId="77">#REF!</definedName>
    <definedName name="N" localSheetId="78">#REF!</definedName>
    <definedName name="N" localSheetId="79">#REF!</definedName>
    <definedName name="N" localSheetId="8">#REF!</definedName>
    <definedName name="N" localSheetId="9">#REF!</definedName>
    <definedName name="N">#REF!</definedName>
    <definedName name="NA_" localSheetId="1">[158]Main!#REF!</definedName>
    <definedName name="NA_" localSheetId="10">[158]Main!#REF!</definedName>
    <definedName name="NA_" localSheetId="13">[158]Main!#REF!</definedName>
    <definedName name="NA_" localSheetId="15">[158]Main!#REF!</definedName>
    <definedName name="NA_" localSheetId="16">[158]Main!#REF!</definedName>
    <definedName name="NA_" localSheetId="2">[158]Main!#REF!</definedName>
    <definedName name="NA_" localSheetId="24">[158]Main!#REF!</definedName>
    <definedName name="NA_" localSheetId="25">[158]Main!#REF!</definedName>
    <definedName name="NA_" localSheetId="26">[158]Main!#REF!</definedName>
    <definedName name="NA_" localSheetId="27">[158]Main!#REF!</definedName>
    <definedName name="NA_" localSheetId="28">[158]Main!#REF!</definedName>
    <definedName name="NA_" localSheetId="29">[158]Main!#REF!</definedName>
    <definedName name="NA_" localSheetId="3">[158]Main!#REF!</definedName>
    <definedName name="NA_" localSheetId="31">[158]Main!#REF!</definedName>
    <definedName name="NA_" localSheetId="32">[158]Main!#REF!</definedName>
    <definedName name="NA_" localSheetId="33">[158]Main!#REF!</definedName>
    <definedName name="NA_" localSheetId="34">[158]Main!#REF!</definedName>
    <definedName name="NA_" localSheetId="37">[158]Main!#REF!</definedName>
    <definedName name="NA_" localSheetId="41">[158]Main!#REF!</definedName>
    <definedName name="NA_" localSheetId="4">[158]Main!#REF!</definedName>
    <definedName name="NA_" localSheetId="45">[158]Main!#REF!</definedName>
    <definedName name="NA_" localSheetId="46">[158]Main!#REF!</definedName>
    <definedName name="NA_" localSheetId="47">[158]Main!#REF!</definedName>
    <definedName name="NA_" localSheetId="48">[158]Main!#REF!</definedName>
    <definedName name="NA_" localSheetId="49">[158]Main!#REF!</definedName>
    <definedName name="NA_" localSheetId="50">[158]Main!#REF!</definedName>
    <definedName name="NA_" localSheetId="5">[156]Main!#REF!</definedName>
    <definedName name="NA_" localSheetId="51">[158]Main!#REF!</definedName>
    <definedName name="NA_" localSheetId="52">[158]Main!#REF!</definedName>
    <definedName name="NA_" localSheetId="53">[158]Main!#REF!</definedName>
    <definedName name="NA_" localSheetId="54">[158]Main!#REF!</definedName>
    <definedName name="NA_" localSheetId="56">[158]Main!#REF!</definedName>
    <definedName name="NA_" localSheetId="57">[158]Main!#REF!</definedName>
    <definedName name="NA_" localSheetId="58">[158]Main!#REF!</definedName>
    <definedName name="NA_" localSheetId="59">[158]Main!#REF!</definedName>
    <definedName name="NA_" localSheetId="60">[158]Main!#REF!</definedName>
    <definedName name="NA_" localSheetId="61">[158]Main!#REF!</definedName>
    <definedName name="NA_" localSheetId="62">[158]Main!#REF!</definedName>
    <definedName name="NA_" localSheetId="63">[158]Main!#REF!</definedName>
    <definedName name="NA_" localSheetId="6">[157]Main!#REF!</definedName>
    <definedName name="NA_" localSheetId="64">[158]Main!#REF!</definedName>
    <definedName name="NA_" localSheetId="65">[158]Main!#REF!</definedName>
    <definedName name="NA_" localSheetId="66">[158]Main!#REF!</definedName>
    <definedName name="NA_" localSheetId="67">[158]Main!#REF!</definedName>
    <definedName name="NA_" localSheetId="68">[158]Main!#REF!</definedName>
    <definedName name="NA_" localSheetId="69">[158]Main!#REF!</definedName>
    <definedName name="NA_" localSheetId="71">[158]Main!#REF!</definedName>
    <definedName name="NA_" localSheetId="72">[158]Main!#REF!</definedName>
    <definedName name="NA_" localSheetId="73">[158]Main!#REF!</definedName>
    <definedName name="NA_" localSheetId="7">[158]Main!#REF!</definedName>
    <definedName name="NA_" localSheetId="74">[158]Main!#REF!</definedName>
    <definedName name="NA_" localSheetId="75">[158]Main!#REF!</definedName>
    <definedName name="NA_" localSheetId="76">[158]Main!#REF!</definedName>
    <definedName name="NA_" localSheetId="77">[158]Main!#REF!</definedName>
    <definedName name="NA_" localSheetId="78">[158]Main!#REF!</definedName>
    <definedName name="NA_" localSheetId="79">[158]Main!#REF!</definedName>
    <definedName name="NA_" localSheetId="8">[158]Main!#REF!</definedName>
    <definedName name="NA_" localSheetId="9">[158]Main!#REF!</definedName>
    <definedName name="NA_">[158]Main!#REF!</definedName>
    <definedName name="nam" localSheetId="1">'[259]2'!#REF!</definedName>
    <definedName name="nam" localSheetId="10">'[259]2'!#REF!</definedName>
    <definedName name="nam" localSheetId="13">'[259]2'!#REF!</definedName>
    <definedName name="nam" localSheetId="15">'[259]2'!#REF!</definedName>
    <definedName name="nam" localSheetId="16">'[259]2'!#REF!</definedName>
    <definedName name="nam" localSheetId="2">'[259]2'!#REF!</definedName>
    <definedName name="nam" localSheetId="24">'[259]2'!#REF!</definedName>
    <definedName name="nam" localSheetId="25">'[259]2'!#REF!</definedName>
    <definedName name="nam" localSheetId="26">'[259]2'!#REF!</definedName>
    <definedName name="nam" localSheetId="27">'[259]2'!#REF!</definedName>
    <definedName name="nam" localSheetId="28">'[259]2'!#REF!</definedName>
    <definedName name="nam" localSheetId="29">'[259]2'!#REF!</definedName>
    <definedName name="nam" localSheetId="3">'[259]2'!#REF!</definedName>
    <definedName name="nam" localSheetId="31">'[259]2'!#REF!</definedName>
    <definedName name="nam" localSheetId="32">'[259]2'!#REF!</definedName>
    <definedName name="nam" localSheetId="33">'[259]2'!#REF!</definedName>
    <definedName name="nam" localSheetId="34">'[259]2'!#REF!</definedName>
    <definedName name="nam" localSheetId="37">'[259]2'!#REF!</definedName>
    <definedName name="nam" localSheetId="41">'[259]2'!#REF!</definedName>
    <definedName name="nam" localSheetId="4">'[259]2'!#REF!</definedName>
    <definedName name="nam" localSheetId="45">'[259]2'!#REF!</definedName>
    <definedName name="nam" localSheetId="46">'[259]2'!#REF!</definedName>
    <definedName name="nam" localSheetId="47">'[259]2'!#REF!</definedName>
    <definedName name="nam" localSheetId="48">'[259]2'!#REF!</definedName>
    <definedName name="nam" localSheetId="49">'[259]2'!#REF!</definedName>
    <definedName name="nam" localSheetId="50">'[259]2'!#REF!</definedName>
    <definedName name="nam" localSheetId="5">'[260]2'!#REF!</definedName>
    <definedName name="nam" localSheetId="51">'[259]2'!#REF!</definedName>
    <definedName name="nam" localSheetId="52">'[259]2'!#REF!</definedName>
    <definedName name="nam" localSheetId="53">'[259]2'!#REF!</definedName>
    <definedName name="nam" localSheetId="54">'[259]2'!#REF!</definedName>
    <definedName name="nam" localSheetId="56">'[259]2'!#REF!</definedName>
    <definedName name="nam" localSheetId="57">'[259]2'!#REF!</definedName>
    <definedName name="nam" localSheetId="58">'[259]2'!#REF!</definedName>
    <definedName name="nam" localSheetId="59">'[259]2'!#REF!</definedName>
    <definedName name="nam" localSheetId="60">'[259]2'!#REF!</definedName>
    <definedName name="nam" localSheetId="61">'[259]2'!#REF!</definedName>
    <definedName name="nam" localSheetId="62">'[259]2'!#REF!</definedName>
    <definedName name="nam" localSheetId="63">'[259]2'!#REF!</definedName>
    <definedName name="nam" localSheetId="6">'[261]2'!#REF!</definedName>
    <definedName name="nam" localSheetId="64">'[259]2'!#REF!</definedName>
    <definedName name="nam" localSheetId="65">'[259]2'!#REF!</definedName>
    <definedName name="nam" localSheetId="66">'[259]2'!#REF!</definedName>
    <definedName name="nam" localSheetId="67">'[259]2'!#REF!</definedName>
    <definedName name="nam" localSheetId="68">'[259]2'!#REF!</definedName>
    <definedName name="nam" localSheetId="69">'[259]2'!#REF!</definedName>
    <definedName name="nam" localSheetId="71">'[259]2'!#REF!</definedName>
    <definedName name="nam" localSheetId="72">'[259]2'!#REF!</definedName>
    <definedName name="nam" localSheetId="73">'[259]2'!#REF!</definedName>
    <definedName name="nam" localSheetId="7">'[259]2'!#REF!</definedName>
    <definedName name="nam" localSheetId="74">'[259]2'!#REF!</definedName>
    <definedName name="nam" localSheetId="75">'[259]2'!#REF!</definedName>
    <definedName name="nam" localSheetId="76">'[259]2'!#REF!</definedName>
    <definedName name="nam" localSheetId="77">'[259]2'!#REF!</definedName>
    <definedName name="nam" localSheetId="78">'[259]2'!#REF!</definedName>
    <definedName name="nam" localSheetId="79">'[259]2'!#REF!</definedName>
    <definedName name="nam" localSheetId="8">'[259]2'!#REF!</definedName>
    <definedName name="nam" localSheetId="9">'[259]2'!#REF!</definedName>
    <definedName name="nam">'[259]2'!#REF!</definedName>
    <definedName name="NAMDEBT" localSheetId="1">#REF!</definedName>
    <definedName name="NAMDEBT" localSheetId="10">#REF!</definedName>
    <definedName name="NAMDEBT" localSheetId="11">#REF!</definedName>
    <definedName name="NAMDEBT" localSheetId="12">#REF!</definedName>
    <definedName name="NAMDEBT" localSheetId="13">#REF!</definedName>
    <definedName name="NAMDEBT" localSheetId="15">#REF!</definedName>
    <definedName name="NAMDEBT" localSheetId="16">#REF!</definedName>
    <definedName name="NAMDEBT" localSheetId="2">#REF!</definedName>
    <definedName name="NAMDEBT" localSheetId="23">#REF!</definedName>
    <definedName name="NAMDEBT" localSheetId="24">#REF!</definedName>
    <definedName name="NAMDEBT" localSheetId="25">#REF!</definedName>
    <definedName name="NAMDEBT" localSheetId="26">#REF!</definedName>
    <definedName name="NAMDEBT" localSheetId="27">#REF!</definedName>
    <definedName name="NAMDEBT" localSheetId="28">#REF!</definedName>
    <definedName name="NAMDEBT" localSheetId="29">#REF!</definedName>
    <definedName name="NAMDEBT" localSheetId="3">#REF!</definedName>
    <definedName name="NAMDEBT" localSheetId="31">#REF!</definedName>
    <definedName name="NAMDEBT" localSheetId="32">#REF!</definedName>
    <definedName name="NAMDEBT" localSheetId="33">#REF!</definedName>
    <definedName name="NAMDEBT" localSheetId="34">#REF!</definedName>
    <definedName name="NAMDEBT" localSheetId="37">#REF!</definedName>
    <definedName name="NAMDEBT" localSheetId="41">#REF!</definedName>
    <definedName name="NAMDEBT" localSheetId="4">#REF!</definedName>
    <definedName name="NAMDEBT" localSheetId="45">#REF!</definedName>
    <definedName name="NAMDEBT" localSheetId="46">#REF!</definedName>
    <definedName name="NAMDEBT" localSheetId="47">#REF!</definedName>
    <definedName name="NAMDEBT" localSheetId="48">#REF!</definedName>
    <definedName name="NAMDEBT" localSheetId="49">#REF!</definedName>
    <definedName name="NAMDEBT" localSheetId="50">#REF!</definedName>
    <definedName name="NAMDEBT" localSheetId="5">#REF!</definedName>
    <definedName name="NAMDEBT" localSheetId="51">#REF!</definedName>
    <definedName name="NAMDEBT" localSheetId="52">#REF!</definedName>
    <definedName name="NAMDEBT" localSheetId="53">#REF!</definedName>
    <definedName name="NAMDEBT" localSheetId="54">#REF!</definedName>
    <definedName name="NAMDEBT" localSheetId="56">#REF!</definedName>
    <definedName name="NAMDEBT" localSheetId="57">#REF!</definedName>
    <definedName name="NAMDEBT" localSheetId="58">#REF!</definedName>
    <definedName name="NAMDEBT" localSheetId="59">#REF!</definedName>
    <definedName name="NAMDEBT" localSheetId="60">#REF!</definedName>
    <definedName name="NAMDEBT" localSheetId="61">#REF!</definedName>
    <definedName name="NAMDEBT" localSheetId="62">#REF!</definedName>
    <definedName name="NAMDEBT" localSheetId="63">#REF!</definedName>
    <definedName name="NAMDEBT" localSheetId="6">#REF!</definedName>
    <definedName name="NAMDEBT" localSheetId="64">#REF!</definedName>
    <definedName name="NAMDEBT" localSheetId="65">#REF!</definedName>
    <definedName name="NAMDEBT" localSheetId="66">#REF!</definedName>
    <definedName name="NAMDEBT" localSheetId="67">#REF!</definedName>
    <definedName name="NAMDEBT" localSheetId="68">#REF!</definedName>
    <definedName name="NAMDEBT" localSheetId="69">#REF!</definedName>
    <definedName name="NAMDEBT" localSheetId="71">#REF!</definedName>
    <definedName name="NAMDEBT" localSheetId="72">#REF!</definedName>
    <definedName name="NAMDEBT" localSheetId="73">#REF!</definedName>
    <definedName name="NAMDEBT" localSheetId="7">#REF!</definedName>
    <definedName name="NAMDEBT" localSheetId="74">#REF!</definedName>
    <definedName name="NAMDEBT" localSheetId="75">#REF!</definedName>
    <definedName name="NAMDEBT" localSheetId="76">#REF!</definedName>
    <definedName name="NAMDEBT" localSheetId="77">#REF!</definedName>
    <definedName name="NAMDEBT" localSheetId="78">#REF!</definedName>
    <definedName name="NAMDEBT" localSheetId="79">#REF!</definedName>
    <definedName name="NAMDEBT" localSheetId="8">#REF!</definedName>
    <definedName name="NAMDEBT" localSheetId="9">#REF!</definedName>
    <definedName name="NAMDEBT">#REF!</definedName>
    <definedName name="NAMES" localSheetId="1">#REF!</definedName>
    <definedName name="NAMES" localSheetId="10">#REF!</definedName>
    <definedName name="NAMES" localSheetId="11">#REF!</definedName>
    <definedName name="NAMES" localSheetId="12">#REF!</definedName>
    <definedName name="NAMES" localSheetId="13">#REF!</definedName>
    <definedName name="NAMES" localSheetId="15">#REF!</definedName>
    <definedName name="NAMES" localSheetId="16">#REF!</definedName>
    <definedName name="NAMES" localSheetId="2">#REF!</definedName>
    <definedName name="NAMES" localSheetId="23">#REF!</definedName>
    <definedName name="NAMES" localSheetId="24">#REF!</definedName>
    <definedName name="NAMES" localSheetId="25">#REF!</definedName>
    <definedName name="NAMES" localSheetId="26">#REF!</definedName>
    <definedName name="NAMES" localSheetId="27">#REF!</definedName>
    <definedName name="NAMES" localSheetId="28">#REF!</definedName>
    <definedName name="NAMES" localSheetId="29">#REF!</definedName>
    <definedName name="NAMES" localSheetId="3">#REF!</definedName>
    <definedName name="NAMES" localSheetId="31">#REF!</definedName>
    <definedName name="NAMES" localSheetId="32">#REF!</definedName>
    <definedName name="NAMES" localSheetId="33">#REF!</definedName>
    <definedName name="NAMES" localSheetId="34">#REF!</definedName>
    <definedName name="NAMES" localSheetId="37">#REF!</definedName>
    <definedName name="NAMES" localSheetId="41">#REF!</definedName>
    <definedName name="NAMES" localSheetId="4">#REF!</definedName>
    <definedName name="NAMES" localSheetId="45">#REF!</definedName>
    <definedName name="NAMES" localSheetId="46">#REF!</definedName>
    <definedName name="NAMES" localSheetId="47">#REF!</definedName>
    <definedName name="NAMES" localSheetId="48">#REF!</definedName>
    <definedName name="NAMES" localSheetId="49">#REF!</definedName>
    <definedName name="NAMES" localSheetId="50">#REF!</definedName>
    <definedName name="NAMES" localSheetId="5">#REF!</definedName>
    <definedName name="NAMES" localSheetId="51">#REF!</definedName>
    <definedName name="NAMES" localSheetId="52">#REF!</definedName>
    <definedName name="NAMES" localSheetId="53">#REF!</definedName>
    <definedName name="NAMES" localSheetId="54">#REF!</definedName>
    <definedName name="NAMES" localSheetId="56">#REF!</definedName>
    <definedName name="NAMES" localSheetId="57">#REF!</definedName>
    <definedName name="NAMES" localSheetId="58">#REF!</definedName>
    <definedName name="NAMES" localSheetId="59">#REF!</definedName>
    <definedName name="NAMES" localSheetId="60">#REF!</definedName>
    <definedName name="NAMES" localSheetId="61">#REF!</definedName>
    <definedName name="NAMES" localSheetId="62">#REF!</definedName>
    <definedName name="NAMES" localSheetId="63">#REF!</definedName>
    <definedName name="NAMES" localSheetId="6">#REF!</definedName>
    <definedName name="NAMES" localSheetId="64">#REF!</definedName>
    <definedName name="NAMES" localSheetId="65">#REF!</definedName>
    <definedName name="NAMES" localSheetId="66">#REF!</definedName>
    <definedName name="NAMES" localSheetId="67">#REF!</definedName>
    <definedName name="NAMES" localSheetId="68">#REF!</definedName>
    <definedName name="NAMES" localSheetId="69">#REF!</definedName>
    <definedName name="NAMES" localSheetId="71">#REF!</definedName>
    <definedName name="NAMES" localSheetId="72">#REF!</definedName>
    <definedName name="NAMES" localSheetId="73">#REF!</definedName>
    <definedName name="NAMES" localSheetId="7">#REF!</definedName>
    <definedName name="NAMES" localSheetId="74">#REF!</definedName>
    <definedName name="NAMES" localSheetId="75">#REF!</definedName>
    <definedName name="NAMES" localSheetId="76">#REF!</definedName>
    <definedName name="NAMES" localSheetId="77">#REF!</definedName>
    <definedName name="NAMES" localSheetId="78">#REF!</definedName>
    <definedName name="NAMES" localSheetId="79">#REF!</definedName>
    <definedName name="NAMES" localSheetId="8">#REF!</definedName>
    <definedName name="NAMES" localSheetId="9">#REF!</definedName>
    <definedName name="NAMES">#REF!</definedName>
    <definedName name="names_w" localSheetId="1">#REF!</definedName>
    <definedName name="names_w" localSheetId="10">#REF!</definedName>
    <definedName name="names_w" localSheetId="11">#REF!</definedName>
    <definedName name="names_w" localSheetId="12">#REF!</definedName>
    <definedName name="names_w" localSheetId="13">#REF!</definedName>
    <definedName name="names_w" localSheetId="15">#REF!</definedName>
    <definedName name="names_w" localSheetId="16">#REF!</definedName>
    <definedName name="names_w" localSheetId="2">#REF!</definedName>
    <definedName name="names_w" localSheetId="23">#REF!</definedName>
    <definedName name="names_w" localSheetId="24">#REF!</definedName>
    <definedName name="names_w" localSheetId="25">#REF!</definedName>
    <definedName name="names_w" localSheetId="26">#REF!</definedName>
    <definedName name="names_w" localSheetId="27">#REF!</definedName>
    <definedName name="names_w" localSheetId="28">#REF!</definedName>
    <definedName name="names_w" localSheetId="29">#REF!</definedName>
    <definedName name="names_w" localSheetId="3">#REF!</definedName>
    <definedName name="names_w" localSheetId="31">#REF!</definedName>
    <definedName name="names_w" localSheetId="32">#REF!</definedName>
    <definedName name="names_w" localSheetId="33">#REF!</definedName>
    <definedName name="names_w" localSheetId="34">#REF!</definedName>
    <definedName name="names_w" localSheetId="37">#REF!</definedName>
    <definedName name="names_w" localSheetId="41">#REF!</definedName>
    <definedName name="names_w" localSheetId="4">#REF!</definedName>
    <definedName name="names_w" localSheetId="45">#REF!</definedName>
    <definedName name="names_w" localSheetId="46">#REF!</definedName>
    <definedName name="names_w" localSheetId="47">#REF!</definedName>
    <definedName name="names_w" localSheetId="48">#REF!</definedName>
    <definedName name="names_w" localSheetId="49">#REF!</definedName>
    <definedName name="names_w" localSheetId="50">#REF!</definedName>
    <definedName name="names_w" localSheetId="5">#REF!</definedName>
    <definedName name="names_w" localSheetId="51">#REF!</definedName>
    <definedName name="names_w" localSheetId="52">#REF!</definedName>
    <definedName name="names_w" localSheetId="53">#REF!</definedName>
    <definedName name="names_w" localSheetId="54">#REF!</definedName>
    <definedName name="names_w" localSheetId="56">#REF!</definedName>
    <definedName name="names_w" localSheetId="57">#REF!</definedName>
    <definedName name="names_w" localSheetId="58">#REF!</definedName>
    <definedName name="names_w" localSheetId="59">#REF!</definedName>
    <definedName name="names_w" localSheetId="60">#REF!</definedName>
    <definedName name="names_w" localSheetId="61">#REF!</definedName>
    <definedName name="names_w" localSheetId="62">#REF!</definedName>
    <definedName name="names_w" localSheetId="63">#REF!</definedName>
    <definedName name="names_w" localSheetId="6">#REF!</definedName>
    <definedName name="names_w" localSheetId="64">#REF!</definedName>
    <definedName name="names_w" localSheetId="65">#REF!</definedName>
    <definedName name="names_w" localSheetId="66">#REF!</definedName>
    <definedName name="names_w" localSheetId="67">#REF!</definedName>
    <definedName name="names_w" localSheetId="68">#REF!</definedName>
    <definedName name="names_w" localSheetId="69">#REF!</definedName>
    <definedName name="names_w" localSheetId="71">#REF!</definedName>
    <definedName name="names_w" localSheetId="72">#REF!</definedName>
    <definedName name="names_w" localSheetId="73">#REF!</definedName>
    <definedName name="names_w" localSheetId="7">#REF!</definedName>
    <definedName name="names_w" localSheetId="74">#REF!</definedName>
    <definedName name="names_w" localSheetId="75">#REF!</definedName>
    <definedName name="names_w" localSheetId="76">#REF!</definedName>
    <definedName name="names_w" localSheetId="77">#REF!</definedName>
    <definedName name="names_w" localSheetId="78">#REF!</definedName>
    <definedName name="names_w" localSheetId="79">#REF!</definedName>
    <definedName name="names_w" localSheetId="8">#REF!</definedName>
    <definedName name="names_w" localSheetId="9">#REF!</definedName>
    <definedName name="names_w">#REF!</definedName>
    <definedName name="names1" localSheetId="1">#REF!</definedName>
    <definedName name="names1" localSheetId="11">#REF!</definedName>
    <definedName name="names1" localSheetId="12">#REF!</definedName>
    <definedName name="names1" localSheetId="13">#REF!</definedName>
    <definedName name="names1" localSheetId="23">#REF!</definedName>
    <definedName name="names1" localSheetId="24">#REF!</definedName>
    <definedName name="names1" localSheetId="26">#REF!</definedName>
    <definedName name="names1" localSheetId="28">#REF!</definedName>
    <definedName name="names1" localSheetId="29">#REF!</definedName>
    <definedName name="names1" localSheetId="31">#REF!</definedName>
    <definedName name="names1" localSheetId="41">#REF!</definedName>
    <definedName name="names1" localSheetId="4">#REF!</definedName>
    <definedName name="names1" localSheetId="46">#REF!</definedName>
    <definedName name="names1" localSheetId="47">#REF!</definedName>
    <definedName name="names1" localSheetId="48">#REF!</definedName>
    <definedName name="names1" localSheetId="49">#REF!</definedName>
    <definedName name="names1" localSheetId="50">#REF!</definedName>
    <definedName name="names1" localSheetId="51">#REF!</definedName>
    <definedName name="names1" localSheetId="53">#REF!</definedName>
    <definedName name="names1" localSheetId="54">#REF!</definedName>
    <definedName name="names1" localSheetId="56">#REF!</definedName>
    <definedName name="names1" localSheetId="57">#REF!</definedName>
    <definedName name="names1" localSheetId="58">#REF!</definedName>
    <definedName name="names1" localSheetId="60">#REF!</definedName>
    <definedName name="names1" localSheetId="61">#REF!</definedName>
    <definedName name="names1" localSheetId="62">#REF!</definedName>
    <definedName name="names1" localSheetId="63">#REF!</definedName>
    <definedName name="names1" localSheetId="64">#REF!</definedName>
    <definedName name="names1" localSheetId="66">#REF!</definedName>
    <definedName name="names1" localSheetId="67">#REF!</definedName>
    <definedName name="names1" localSheetId="68">#REF!</definedName>
    <definedName name="names1" localSheetId="69">#REF!</definedName>
    <definedName name="names1" localSheetId="71">#REF!</definedName>
    <definedName name="names1" localSheetId="72">#REF!</definedName>
    <definedName name="names1" localSheetId="73">#REF!</definedName>
    <definedName name="names1">#REF!</definedName>
    <definedName name="names2" localSheetId="1">#REF!</definedName>
    <definedName name="names2" localSheetId="11">#REF!</definedName>
    <definedName name="names2" localSheetId="12">#REF!</definedName>
    <definedName name="names2" localSheetId="13">#REF!</definedName>
    <definedName name="names2" localSheetId="23">#REF!</definedName>
    <definedName name="names2" localSheetId="24">#REF!</definedName>
    <definedName name="names2" localSheetId="26">#REF!</definedName>
    <definedName name="names2" localSheetId="28">#REF!</definedName>
    <definedName name="names2" localSheetId="29">#REF!</definedName>
    <definedName name="names2" localSheetId="31">#REF!</definedName>
    <definedName name="names2" localSheetId="41">#REF!</definedName>
    <definedName name="names2" localSheetId="4">#REF!</definedName>
    <definedName name="names2" localSheetId="46">#REF!</definedName>
    <definedName name="names2" localSheetId="47">#REF!</definedName>
    <definedName name="names2" localSheetId="48">#REF!</definedName>
    <definedName name="names2" localSheetId="49">#REF!</definedName>
    <definedName name="names2" localSheetId="50">#REF!</definedName>
    <definedName name="names2" localSheetId="51">#REF!</definedName>
    <definedName name="names2" localSheetId="53">#REF!</definedName>
    <definedName name="names2" localSheetId="54">#REF!</definedName>
    <definedName name="names2" localSheetId="56">#REF!</definedName>
    <definedName name="names2" localSheetId="57">#REF!</definedName>
    <definedName name="names2" localSheetId="58">#REF!</definedName>
    <definedName name="names2" localSheetId="60">#REF!</definedName>
    <definedName name="names2" localSheetId="61">#REF!</definedName>
    <definedName name="names2" localSheetId="62">#REF!</definedName>
    <definedName name="names2" localSheetId="63">#REF!</definedName>
    <definedName name="names2" localSheetId="64">#REF!</definedName>
    <definedName name="names2" localSheetId="66">#REF!</definedName>
    <definedName name="names2" localSheetId="67">#REF!</definedName>
    <definedName name="names2" localSheetId="68">#REF!</definedName>
    <definedName name="names2" localSheetId="69">#REF!</definedName>
    <definedName name="names2" localSheetId="71">#REF!</definedName>
    <definedName name="names2" localSheetId="72">#REF!</definedName>
    <definedName name="names2" localSheetId="73">#REF!</definedName>
    <definedName name="names2">#REF!</definedName>
    <definedName name="names3" localSheetId="1">#REF!</definedName>
    <definedName name="names3" localSheetId="11">#REF!</definedName>
    <definedName name="names3" localSheetId="12">#REF!</definedName>
    <definedName name="names3" localSheetId="13">#REF!</definedName>
    <definedName name="names3" localSheetId="23">#REF!</definedName>
    <definedName name="names3" localSheetId="24">#REF!</definedName>
    <definedName name="names3" localSheetId="26">#REF!</definedName>
    <definedName name="names3" localSheetId="28">#REF!</definedName>
    <definedName name="names3" localSheetId="29">#REF!</definedName>
    <definedName name="names3" localSheetId="31">#REF!</definedName>
    <definedName name="names3" localSheetId="41">#REF!</definedName>
    <definedName name="names3" localSheetId="4">#REF!</definedName>
    <definedName name="names3" localSheetId="46">#REF!</definedName>
    <definedName name="names3" localSheetId="47">#REF!</definedName>
    <definedName name="names3" localSheetId="48">#REF!</definedName>
    <definedName name="names3" localSheetId="49">#REF!</definedName>
    <definedName name="names3" localSheetId="50">#REF!</definedName>
    <definedName name="names3" localSheetId="51">#REF!</definedName>
    <definedName name="names3" localSheetId="53">#REF!</definedName>
    <definedName name="names3" localSheetId="54">#REF!</definedName>
    <definedName name="names3" localSheetId="56">#REF!</definedName>
    <definedName name="names3" localSheetId="57">#REF!</definedName>
    <definedName name="names3" localSheetId="58">#REF!</definedName>
    <definedName name="names3" localSheetId="60">#REF!</definedName>
    <definedName name="names3" localSheetId="61">#REF!</definedName>
    <definedName name="names3" localSheetId="62">#REF!</definedName>
    <definedName name="names3" localSheetId="63">#REF!</definedName>
    <definedName name="names3" localSheetId="64">#REF!</definedName>
    <definedName name="names3" localSheetId="66">#REF!</definedName>
    <definedName name="names3" localSheetId="67">#REF!</definedName>
    <definedName name="names3" localSheetId="68">#REF!</definedName>
    <definedName name="names3" localSheetId="69">#REF!</definedName>
    <definedName name="names3" localSheetId="71">#REF!</definedName>
    <definedName name="names3" localSheetId="72">#REF!</definedName>
    <definedName name="names3" localSheetId="73">#REF!</definedName>
    <definedName name="names3">#REF!</definedName>
    <definedName name="NARINT" localSheetId="1">#REF!</definedName>
    <definedName name="NARINT" localSheetId="11">#REF!</definedName>
    <definedName name="NARINT" localSheetId="12">#REF!</definedName>
    <definedName name="NARINT" localSheetId="13">#REF!</definedName>
    <definedName name="NARINT" localSheetId="23">#REF!</definedName>
    <definedName name="NARINT" localSheetId="24">#REF!</definedName>
    <definedName name="NARINT" localSheetId="26">#REF!</definedName>
    <definedName name="NARINT" localSheetId="28">#REF!</definedName>
    <definedName name="NARINT" localSheetId="29">#REF!</definedName>
    <definedName name="NARINT" localSheetId="31">#REF!</definedName>
    <definedName name="NARINT" localSheetId="41">#REF!</definedName>
    <definedName name="NARINT" localSheetId="4">#REF!</definedName>
    <definedName name="NARINT" localSheetId="46">#REF!</definedName>
    <definedName name="NARINT" localSheetId="47">#REF!</definedName>
    <definedName name="NARINT" localSheetId="48">#REF!</definedName>
    <definedName name="NARINT" localSheetId="49">#REF!</definedName>
    <definedName name="NARINT" localSheetId="50">#REF!</definedName>
    <definedName name="NARINT" localSheetId="51">#REF!</definedName>
    <definedName name="NARINT" localSheetId="53">#REF!</definedName>
    <definedName name="NARINT" localSheetId="54">#REF!</definedName>
    <definedName name="NARINT" localSheetId="56">#REF!</definedName>
    <definedName name="NARINT" localSheetId="57">#REF!</definedName>
    <definedName name="NARINT" localSheetId="58">#REF!</definedName>
    <definedName name="NARINT" localSheetId="60">#REF!</definedName>
    <definedName name="NARINT" localSheetId="61">#REF!</definedName>
    <definedName name="NARINT" localSheetId="62">#REF!</definedName>
    <definedName name="NARINT" localSheetId="63">#REF!</definedName>
    <definedName name="NARINT" localSheetId="64">#REF!</definedName>
    <definedName name="NARINT" localSheetId="66">#REF!</definedName>
    <definedName name="NARINT" localSheetId="67">#REF!</definedName>
    <definedName name="NARINT" localSheetId="68">#REF!</definedName>
    <definedName name="NARINT" localSheetId="69">#REF!</definedName>
    <definedName name="NARINT" localSheetId="71">#REF!</definedName>
    <definedName name="NARINT" localSheetId="72">#REF!</definedName>
    <definedName name="NARINT" localSheetId="73">#REF!</definedName>
    <definedName name="NARINT">#REF!</definedName>
    <definedName name="NARMONEYSV" localSheetId="1">#REF!</definedName>
    <definedName name="NARMONEYSV" localSheetId="11">#REF!</definedName>
    <definedName name="NARMONEYSV" localSheetId="12">#REF!</definedName>
    <definedName name="NARMONEYSV" localSheetId="13">#REF!</definedName>
    <definedName name="NARMONEYSV" localSheetId="23">#REF!</definedName>
    <definedName name="NARMONEYSV" localSheetId="24">#REF!</definedName>
    <definedName name="NARMONEYSV" localSheetId="26">#REF!</definedName>
    <definedName name="NARMONEYSV" localSheetId="28">#REF!</definedName>
    <definedName name="NARMONEYSV" localSheetId="29">#REF!</definedName>
    <definedName name="NARMONEYSV" localSheetId="31">#REF!</definedName>
    <definedName name="NARMONEYSV" localSheetId="41">#REF!</definedName>
    <definedName name="NARMONEYSV" localSheetId="4">#REF!</definedName>
    <definedName name="NARMONEYSV" localSheetId="46">#REF!</definedName>
    <definedName name="NARMONEYSV" localSheetId="47">#REF!</definedName>
    <definedName name="NARMONEYSV" localSheetId="48">#REF!</definedName>
    <definedName name="NARMONEYSV" localSheetId="49">#REF!</definedName>
    <definedName name="NARMONEYSV" localSheetId="50">#REF!</definedName>
    <definedName name="NARMONEYSV" localSheetId="51">#REF!</definedName>
    <definedName name="NARMONEYSV" localSheetId="53">#REF!</definedName>
    <definedName name="NARMONEYSV" localSheetId="54">#REF!</definedName>
    <definedName name="NARMONEYSV" localSheetId="56">#REF!</definedName>
    <definedName name="NARMONEYSV" localSheetId="57">#REF!</definedName>
    <definedName name="NARMONEYSV" localSheetId="58">#REF!</definedName>
    <definedName name="NARMONEYSV" localSheetId="60">#REF!</definedName>
    <definedName name="NARMONEYSV" localSheetId="61">#REF!</definedName>
    <definedName name="NARMONEYSV" localSheetId="62">#REF!</definedName>
    <definedName name="NARMONEYSV" localSheetId="63">#REF!</definedName>
    <definedName name="NARMONEYSV" localSheetId="64">#REF!</definedName>
    <definedName name="NARMONEYSV" localSheetId="66">#REF!</definedName>
    <definedName name="NARMONEYSV" localSheetId="67">#REF!</definedName>
    <definedName name="NARMONEYSV" localSheetId="68">#REF!</definedName>
    <definedName name="NARMONEYSV" localSheetId="69">#REF!</definedName>
    <definedName name="NARMONEYSV" localSheetId="71">#REF!</definedName>
    <definedName name="NARMONEYSV" localSheetId="72">#REF!</definedName>
    <definedName name="NARMONEYSV" localSheetId="73">#REF!</definedName>
    <definedName name="NARMONEYSV">#REF!</definedName>
    <definedName name="NARMONTR" localSheetId="1">#REF!</definedName>
    <definedName name="NARMONTR" localSheetId="11">#REF!</definedName>
    <definedName name="NARMONTR" localSheetId="12">#REF!</definedName>
    <definedName name="NARMONTR" localSheetId="13">#REF!</definedName>
    <definedName name="NARMONTR" localSheetId="23">#REF!</definedName>
    <definedName name="NARMONTR" localSheetId="24">#REF!</definedName>
    <definedName name="NARMONTR" localSheetId="26">#REF!</definedName>
    <definedName name="NARMONTR" localSheetId="28">#REF!</definedName>
    <definedName name="NARMONTR" localSheetId="29">#REF!</definedName>
    <definedName name="NARMONTR" localSheetId="31">#REF!</definedName>
    <definedName name="NARMONTR" localSheetId="41">#REF!</definedName>
    <definedName name="NARMONTR" localSheetId="4">#REF!</definedName>
    <definedName name="NARMONTR" localSheetId="46">#REF!</definedName>
    <definedName name="NARMONTR" localSheetId="47">#REF!</definedName>
    <definedName name="NARMONTR" localSheetId="48">#REF!</definedName>
    <definedName name="NARMONTR" localSheetId="49">#REF!</definedName>
    <definedName name="NARMONTR" localSheetId="50">#REF!</definedName>
    <definedName name="NARMONTR" localSheetId="51">#REF!</definedName>
    <definedName name="NARMONTR" localSheetId="53">#REF!</definedName>
    <definedName name="NARMONTR" localSheetId="54">#REF!</definedName>
    <definedName name="NARMONTR" localSheetId="56">#REF!</definedName>
    <definedName name="NARMONTR" localSheetId="57">#REF!</definedName>
    <definedName name="NARMONTR" localSheetId="58">#REF!</definedName>
    <definedName name="NARMONTR" localSheetId="60">#REF!</definedName>
    <definedName name="NARMONTR" localSheetId="61">#REF!</definedName>
    <definedName name="NARMONTR" localSheetId="62">#REF!</definedName>
    <definedName name="NARMONTR" localSheetId="63">#REF!</definedName>
    <definedName name="NARMONTR" localSheetId="64">#REF!</definedName>
    <definedName name="NARMONTR" localSheetId="66">#REF!</definedName>
    <definedName name="NARMONTR" localSheetId="67">#REF!</definedName>
    <definedName name="NARMONTR" localSheetId="68">#REF!</definedName>
    <definedName name="NARMONTR" localSheetId="69">#REF!</definedName>
    <definedName name="NARMONTR" localSheetId="71">#REF!</definedName>
    <definedName name="NARMONTR" localSheetId="72">#REF!</definedName>
    <definedName name="NARMONTR" localSheetId="73">#REF!</definedName>
    <definedName name="NARMONTR">#REF!</definedName>
    <definedName name="NARSXPRT" localSheetId="13">'[191]27'!#REF!</definedName>
    <definedName name="NARSXPRT" localSheetId="23">'[191]27'!#REF!</definedName>
    <definedName name="NARSXPRT" localSheetId="24">'[191]27'!#REF!</definedName>
    <definedName name="NARSXPRT" localSheetId="28">'[191]27'!#REF!</definedName>
    <definedName name="NARSXPRT" localSheetId="29">'[191]27'!#REF!</definedName>
    <definedName name="NARSXPRT" localSheetId="31">'[191]27'!#REF!</definedName>
    <definedName name="NARSXPRT" localSheetId="49">'[191]27'!#REF!</definedName>
    <definedName name="NARSXPRT" localSheetId="5">'[192]27'!#REF!</definedName>
    <definedName name="NARSXPRT" localSheetId="53">'[191]27'!#REF!</definedName>
    <definedName name="NARSXPRT" localSheetId="54">'[191]27'!#REF!</definedName>
    <definedName name="NARSXPRT" localSheetId="57">'[191]27'!#REF!</definedName>
    <definedName name="NARSXPRT" localSheetId="60">'[191]27'!#REF!</definedName>
    <definedName name="NARSXPRT" localSheetId="61">'[191]27'!#REF!</definedName>
    <definedName name="NARSXPRT" localSheetId="62">'[191]27'!#REF!</definedName>
    <definedName name="NARSXPRT" localSheetId="63">'[191]27'!#REF!</definedName>
    <definedName name="NARSXPRT" localSheetId="6">'[193]27'!#REF!</definedName>
    <definedName name="NARSXPRT" localSheetId="66">'[191]27'!#REF!</definedName>
    <definedName name="NARSXPRT" localSheetId="69">'[191]27'!#REF!</definedName>
    <definedName name="NARSXPRT" localSheetId="72">'[191]27'!#REF!</definedName>
    <definedName name="NARSXPRT" localSheetId="73">'[191]27'!#REF!</definedName>
    <definedName name="NARSXPRT">'[191]27'!#REF!</definedName>
    <definedName name="NASBOP" localSheetId="13">'[191]27'!#REF!</definedName>
    <definedName name="NASBOP" localSheetId="23">'[191]27'!#REF!</definedName>
    <definedName name="NASBOP" localSheetId="24">'[191]27'!#REF!</definedName>
    <definedName name="NASBOP" localSheetId="28">'[191]27'!#REF!</definedName>
    <definedName name="NASBOP" localSheetId="29">'[191]27'!#REF!</definedName>
    <definedName name="NASBOP" localSheetId="31">'[191]27'!#REF!</definedName>
    <definedName name="NASBOP" localSheetId="49">'[191]27'!#REF!</definedName>
    <definedName name="NASBOP" localSheetId="5">'[192]27'!#REF!</definedName>
    <definedName name="NASBOP" localSheetId="53">'[191]27'!#REF!</definedName>
    <definedName name="NASBOP" localSheetId="54">'[191]27'!#REF!</definedName>
    <definedName name="NASBOP" localSheetId="57">'[191]27'!#REF!</definedName>
    <definedName name="NASBOP" localSheetId="60">'[191]27'!#REF!</definedName>
    <definedName name="NASBOP" localSheetId="61">'[191]27'!#REF!</definedName>
    <definedName name="NASBOP" localSheetId="62">'[191]27'!#REF!</definedName>
    <definedName name="NASBOP" localSheetId="63">'[191]27'!#REF!</definedName>
    <definedName name="NASBOP" localSheetId="6">'[193]27'!#REF!</definedName>
    <definedName name="NASBOP" localSheetId="66">'[191]27'!#REF!</definedName>
    <definedName name="NASBOP" localSheetId="69">'[191]27'!#REF!</definedName>
    <definedName name="NASBOP" localSheetId="72">'[191]27'!#REF!</definedName>
    <definedName name="NASBOP" localSheetId="73">'[191]27'!#REF!</definedName>
    <definedName name="NASBOP">'[191]27'!#REF!</definedName>
    <definedName name="NASBOP4A" localSheetId="1">#REF!</definedName>
    <definedName name="NASBOP4A" localSheetId="10">#REF!</definedName>
    <definedName name="NASBOP4A" localSheetId="11">#REF!</definedName>
    <definedName name="NASBOP4A" localSheetId="12">#REF!</definedName>
    <definedName name="NASBOP4A" localSheetId="13">#REF!</definedName>
    <definedName name="NASBOP4A" localSheetId="15">#REF!</definedName>
    <definedName name="NASBOP4A" localSheetId="16">#REF!</definedName>
    <definedName name="NASBOP4A" localSheetId="2">#REF!</definedName>
    <definedName name="NASBOP4A" localSheetId="23">#REF!</definedName>
    <definedName name="NASBOP4A" localSheetId="24">#REF!</definedName>
    <definedName name="NASBOP4A" localSheetId="25">#REF!</definedName>
    <definedName name="NASBOP4A" localSheetId="26">#REF!</definedName>
    <definedName name="NASBOP4A" localSheetId="27">#REF!</definedName>
    <definedName name="NASBOP4A" localSheetId="28">#REF!</definedName>
    <definedName name="NASBOP4A" localSheetId="29">#REF!</definedName>
    <definedName name="NASBOP4A" localSheetId="3">#REF!</definedName>
    <definedName name="NASBOP4A" localSheetId="31">#REF!</definedName>
    <definedName name="NASBOP4A" localSheetId="32">#REF!</definedName>
    <definedName name="NASBOP4A" localSheetId="33">#REF!</definedName>
    <definedName name="NASBOP4A" localSheetId="34">#REF!</definedName>
    <definedName name="NASBOP4A" localSheetId="37">#REF!</definedName>
    <definedName name="NASBOP4A" localSheetId="41">#REF!</definedName>
    <definedName name="NASBOP4A" localSheetId="4">#REF!</definedName>
    <definedName name="NASBOP4A" localSheetId="45">#REF!</definedName>
    <definedName name="NASBOP4A" localSheetId="46">#REF!</definedName>
    <definedName name="NASBOP4A" localSheetId="47">#REF!</definedName>
    <definedName name="NASBOP4A" localSheetId="48">#REF!</definedName>
    <definedName name="NASBOP4A" localSheetId="49">#REF!</definedName>
    <definedName name="NASBOP4A" localSheetId="50">#REF!</definedName>
    <definedName name="NASBOP4A" localSheetId="5">#REF!</definedName>
    <definedName name="NASBOP4A" localSheetId="51">#REF!</definedName>
    <definedName name="NASBOP4A" localSheetId="52">#REF!</definedName>
    <definedName name="NASBOP4A" localSheetId="53">#REF!</definedName>
    <definedName name="NASBOP4A" localSheetId="54">#REF!</definedName>
    <definedName name="NASBOP4A" localSheetId="56">#REF!</definedName>
    <definedName name="NASBOP4A" localSheetId="57">#REF!</definedName>
    <definedName name="NASBOP4A" localSheetId="58">#REF!</definedName>
    <definedName name="NASBOP4A" localSheetId="59">#REF!</definedName>
    <definedName name="NASBOP4A" localSheetId="60">#REF!</definedName>
    <definedName name="NASBOP4A" localSheetId="61">#REF!</definedName>
    <definedName name="NASBOP4A" localSheetId="62">#REF!</definedName>
    <definedName name="NASBOP4A" localSheetId="63">#REF!</definedName>
    <definedName name="NASBOP4A" localSheetId="6">#REF!</definedName>
    <definedName name="NASBOP4A" localSheetId="64">#REF!</definedName>
    <definedName name="NASBOP4A" localSheetId="65">#REF!</definedName>
    <definedName name="NASBOP4A" localSheetId="66">#REF!</definedName>
    <definedName name="NASBOP4A" localSheetId="67">#REF!</definedName>
    <definedName name="NASBOP4A" localSheetId="68">#REF!</definedName>
    <definedName name="NASBOP4A" localSheetId="69">#REF!</definedName>
    <definedName name="NASBOP4A" localSheetId="71">#REF!</definedName>
    <definedName name="NASBOP4A" localSheetId="72">#REF!</definedName>
    <definedName name="NASBOP4A" localSheetId="73">#REF!</definedName>
    <definedName name="NASBOP4A" localSheetId="7">#REF!</definedName>
    <definedName name="NASBOP4A" localSheetId="74">#REF!</definedName>
    <definedName name="NASBOP4A" localSheetId="75">#REF!</definedName>
    <definedName name="NASBOP4A" localSheetId="76">#REF!</definedName>
    <definedName name="NASBOP4A" localSheetId="77">#REF!</definedName>
    <definedName name="NASBOP4A" localSheetId="78">#REF!</definedName>
    <definedName name="NASBOP4A" localSheetId="79">#REF!</definedName>
    <definedName name="NASBOP4A" localSheetId="8">#REF!</definedName>
    <definedName name="NASBOP4A" localSheetId="9">#REF!</definedName>
    <definedName name="NASBOP4A">#REF!</definedName>
    <definedName name="NCG">#N/A</definedName>
    <definedName name="NCG_R">#N/A</definedName>
    <definedName name="NCP">#N/A</definedName>
    <definedName name="NCP_R">#N/A</definedName>
    <definedName name="Ndf" localSheetId="5">[79]CIRRs!$C$69</definedName>
    <definedName name="Ndf" localSheetId="6">[79]CIRRs!$C$69</definedName>
    <definedName name="Ndf">[80]CIRRs!$C$69</definedName>
    <definedName name="NE.CON.GOVT.CN" localSheetId="1">#REF!</definedName>
    <definedName name="NE.CON.GOVT.CN" localSheetId="10">#REF!</definedName>
    <definedName name="NE.CON.GOVT.CN" localSheetId="11">#REF!</definedName>
    <definedName name="NE.CON.GOVT.CN" localSheetId="12">#REF!</definedName>
    <definedName name="NE.CON.GOVT.CN" localSheetId="13">#REF!</definedName>
    <definedName name="NE.CON.GOVT.CN" localSheetId="15">#REF!</definedName>
    <definedName name="NE.CON.GOVT.CN" localSheetId="16">#REF!</definedName>
    <definedName name="NE.CON.GOVT.CN" localSheetId="2">#REF!</definedName>
    <definedName name="NE.CON.GOVT.CN" localSheetId="23">#REF!</definedName>
    <definedName name="NE.CON.GOVT.CN" localSheetId="24">#REF!</definedName>
    <definedName name="NE.CON.GOVT.CN" localSheetId="25">#REF!</definedName>
    <definedName name="NE.CON.GOVT.CN" localSheetId="26">#REF!</definedName>
    <definedName name="NE.CON.GOVT.CN" localSheetId="27">#REF!</definedName>
    <definedName name="NE.CON.GOVT.CN" localSheetId="28">#REF!</definedName>
    <definedName name="NE.CON.GOVT.CN" localSheetId="29">#REF!</definedName>
    <definedName name="NE.CON.GOVT.CN" localSheetId="3">#REF!</definedName>
    <definedName name="NE.CON.GOVT.CN" localSheetId="31">#REF!</definedName>
    <definedName name="NE.CON.GOVT.CN" localSheetId="32">#REF!</definedName>
    <definedName name="NE.CON.GOVT.CN" localSheetId="33">#REF!</definedName>
    <definedName name="NE.CON.GOVT.CN" localSheetId="34">#REF!</definedName>
    <definedName name="NE.CON.GOVT.CN" localSheetId="37">#REF!</definedName>
    <definedName name="NE.CON.GOVT.CN" localSheetId="41">#REF!</definedName>
    <definedName name="NE.CON.GOVT.CN" localSheetId="4">#REF!</definedName>
    <definedName name="NE.CON.GOVT.CN" localSheetId="45">#REF!</definedName>
    <definedName name="NE.CON.GOVT.CN" localSheetId="46">#REF!</definedName>
    <definedName name="NE.CON.GOVT.CN" localSheetId="47">#REF!</definedName>
    <definedName name="NE.CON.GOVT.CN" localSheetId="48">#REF!</definedName>
    <definedName name="NE.CON.GOVT.CN" localSheetId="49">#REF!</definedName>
    <definedName name="NE.CON.GOVT.CN" localSheetId="50">#REF!</definedName>
    <definedName name="NE.CON.GOVT.CN" localSheetId="5">#REF!</definedName>
    <definedName name="NE.CON.GOVT.CN" localSheetId="51">#REF!</definedName>
    <definedName name="NE.CON.GOVT.CN" localSheetId="52">#REF!</definedName>
    <definedName name="NE.CON.GOVT.CN" localSheetId="53">#REF!</definedName>
    <definedName name="NE.CON.GOVT.CN" localSheetId="54">#REF!</definedName>
    <definedName name="NE.CON.GOVT.CN" localSheetId="56">#REF!</definedName>
    <definedName name="NE.CON.GOVT.CN" localSheetId="57">#REF!</definedName>
    <definedName name="NE.CON.GOVT.CN" localSheetId="58">#REF!</definedName>
    <definedName name="NE.CON.GOVT.CN" localSheetId="59">#REF!</definedName>
    <definedName name="NE.CON.GOVT.CN" localSheetId="60">#REF!</definedName>
    <definedName name="NE.CON.GOVT.CN" localSheetId="61">#REF!</definedName>
    <definedName name="NE.CON.GOVT.CN" localSheetId="62">#REF!</definedName>
    <definedName name="NE.CON.GOVT.CN" localSheetId="63">#REF!</definedName>
    <definedName name="NE.CON.GOVT.CN" localSheetId="6">#REF!</definedName>
    <definedName name="NE.CON.GOVT.CN" localSheetId="64">#REF!</definedName>
    <definedName name="NE.CON.GOVT.CN" localSheetId="65">#REF!</definedName>
    <definedName name="NE.CON.GOVT.CN" localSheetId="66">#REF!</definedName>
    <definedName name="NE.CON.GOVT.CN" localSheetId="67">#REF!</definedName>
    <definedName name="NE.CON.GOVT.CN" localSheetId="68">#REF!</definedName>
    <definedName name="NE.CON.GOVT.CN" localSheetId="69">#REF!</definedName>
    <definedName name="NE.CON.GOVT.CN" localSheetId="71">#REF!</definedName>
    <definedName name="NE.CON.GOVT.CN" localSheetId="72">#REF!</definedName>
    <definedName name="NE.CON.GOVT.CN" localSheetId="73">#REF!</definedName>
    <definedName name="NE.CON.GOVT.CN" localSheetId="7">#REF!</definedName>
    <definedName name="NE.CON.GOVT.CN" localSheetId="74">#REF!</definedName>
    <definedName name="NE.CON.GOVT.CN" localSheetId="75">#REF!</definedName>
    <definedName name="NE.CON.GOVT.CN" localSheetId="76">#REF!</definedName>
    <definedName name="NE.CON.GOVT.CN" localSheetId="77">#REF!</definedName>
    <definedName name="NE.CON.GOVT.CN" localSheetId="78">#REF!</definedName>
    <definedName name="NE.CON.GOVT.CN" localSheetId="79">#REF!</definedName>
    <definedName name="NE.CON.GOVT.CN" localSheetId="8">#REF!</definedName>
    <definedName name="NE.CON.GOVT.CN" localSheetId="9">#REF!</definedName>
    <definedName name="NE.CON.GOVT.CN">#REF!</definedName>
    <definedName name="NE.CON.GOVT.KN" localSheetId="1">#REF!</definedName>
    <definedName name="NE.CON.GOVT.KN" localSheetId="10">#REF!</definedName>
    <definedName name="NE.CON.GOVT.KN" localSheetId="11">#REF!</definedName>
    <definedName name="NE.CON.GOVT.KN" localSheetId="12">#REF!</definedName>
    <definedName name="NE.CON.GOVT.KN" localSheetId="13">#REF!</definedName>
    <definedName name="NE.CON.GOVT.KN" localSheetId="15">#REF!</definedName>
    <definedName name="NE.CON.GOVT.KN" localSheetId="16">#REF!</definedName>
    <definedName name="NE.CON.GOVT.KN" localSheetId="2">#REF!</definedName>
    <definedName name="NE.CON.GOVT.KN" localSheetId="23">#REF!</definedName>
    <definedName name="NE.CON.GOVT.KN" localSheetId="24">#REF!</definedName>
    <definedName name="NE.CON.GOVT.KN" localSheetId="25">#REF!</definedName>
    <definedName name="NE.CON.GOVT.KN" localSheetId="26">#REF!</definedName>
    <definedName name="NE.CON.GOVT.KN" localSheetId="27">#REF!</definedName>
    <definedName name="NE.CON.GOVT.KN" localSheetId="28">#REF!</definedName>
    <definedName name="NE.CON.GOVT.KN" localSheetId="29">#REF!</definedName>
    <definedName name="NE.CON.GOVT.KN" localSheetId="3">#REF!</definedName>
    <definedName name="NE.CON.GOVT.KN" localSheetId="31">#REF!</definedName>
    <definedName name="NE.CON.GOVT.KN" localSheetId="32">#REF!</definedName>
    <definedName name="NE.CON.GOVT.KN" localSheetId="33">#REF!</definedName>
    <definedName name="NE.CON.GOVT.KN" localSheetId="34">#REF!</definedName>
    <definedName name="NE.CON.GOVT.KN" localSheetId="37">#REF!</definedName>
    <definedName name="NE.CON.GOVT.KN" localSheetId="41">#REF!</definedName>
    <definedName name="NE.CON.GOVT.KN" localSheetId="4">#REF!</definedName>
    <definedName name="NE.CON.GOVT.KN" localSheetId="45">#REF!</definedName>
    <definedName name="NE.CON.GOVT.KN" localSheetId="46">#REF!</definedName>
    <definedName name="NE.CON.GOVT.KN" localSheetId="47">#REF!</definedName>
    <definedName name="NE.CON.GOVT.KN" localSheetId="48">#REF!</definedName>
    <definedName name="NE.CON.GOVT.KN" localSheetId="49">#REF!</definedName>
    <definedName name="NE.CON.GOVT.KN" localSheetId="50">#REF!</definedName>
    <definedName name="NE.CON.GOVT.KN" localSheetId="5">#REF!</definedName>
    <definedName name="NE.CON.GOVT.KN" localSheetId="51">#REF!</definedName>
    <definedName name="NE.CON.GOVT.KN" localSheetId="52">#REF!</definedName>
    <definedName name="NE.CON.GOVT.KN" localSheetId="53">#REF!</definedName>
    <definedName name="NE.CON.GOVT.KN" localSheetId="54">#REF!</definedName>
    <definedName name="NE.CON.GOVT.KN" localSheetId="56">#REF!</definedName>
    <definedName name="NE.CON.GOVT.KN" localSheetId="57">#REF!</definedName>
    <definedName name="NE.CON.GOVT.KN" localSheetId="58">#REF!</definedName>
    <definedName name="NE.CON.GOVT.KN" localSheetId="59">#REF!</definedName>
    <definedName name="NE.CON.GOVT.KN" localSheetId="60">#REF!</definedName>
    <definedName name="NE.CON.GOVT.KN" localSheetId="61">#REF!</definedName>
    <definedName name="NE.CON.GOVT.KN" localSheetId="62">#REF!</definedName>
    <definedName name="NE.CON.GOVT.KN" localSheetId="63">#REF!</definedName>
    <definedName name="NE.CON.GOVT.KN" localSheetId="6">#REF!</definedName>
    <definedName name="NE.CON.GOVT.KN" localSheetId="64">#REF!</definedName>
    <definedName name="NE.CON.GOVT.KN" localSheetId="65">#REF!</definedName>
    <definedName name="NE.CON.GOVT.KN" localSheetId="66">#REF!</definedName>
    <definedName name="NE.CON.GOVT.KN" localSheetId="67">#REF!</definedName>
    <definedName name="NE.CON.GOVT.KN" localSheetId="68">#REF!</definedName>
    <definedName name="NE.CON.GOVT.KN" localSheetId="69">#REF!</definedName>
    <definedName name="NE.CON.GOVT.KN" localSheetId="71">#REF!</definedName>
    <definedName name="NE.CON.GOVT.KN" localSheetId="72">#REF!</definedName>
    <definedName name="NE.CON.GOVT.KN" localSheetId="73">#REF!</definedName>
    <definedName name="NE.CON.GOVT.KN" localSheetId="7">#REF!</definedName>
    <definedName name="NE.CON.GOVT.KN" localSheetId="74">#REF!</definedName>
    <definedName name="NE.CON.GOVT.KN" localSheetId="75">#REF!</definedName>
    <definedName name="NE.CON.GOVT.KN" localSheetId="76">#REF!</definedName>
    <definedName name="NE.CON.GOVT.KN" localSheetId="77">#REF!</definedName>
    <definedName name="NE.CON.GOVT.KN" localSheetId="78">#REF!</definedName>
    <definedName name="NE.CON.GOVT.KN" localSheetId="79">#REF!</definedName>
    <definedName name="NE.CON.GOVT.KN" localSheetId="8">#REF!</definedName>
    <definedName name="NE.CON.GOVT.KN" localSheetId="9">#REF!</definedName>
    <definedName name="NE.CON.GOVT.KN">#REF!</definedName>
    <definedName name="NE.CON.PETC.CN" localSheetId="1">#REF!</definedName>
    <definedName name="NE.CON.PETC.CN" localSheetId="10">#REF!</definedName>
    <definedName name="NE.CON.PETC.CN" localSheetId="11">#REF!</definedName>
    <definedName name="NE.CON.PETC.CN" localSheetId="12">#REF!</definedName>
    <definedName name="NE.CON.PETC.CN" localSheetId="13">#REF!</definedName>
    <definedName name="NE.CON.PETC.CN" localSheetId="15">#REF!</definedName>
    <definedName name="NE.CON.PETC.CN" localSheetId="16">#REF!</definedName>
    <definedName name="NE.CON.PETC.CN" localSheetId="2">#REF!</definedName>
    <definedName name="NE.CON.PETC.CN" localSheetId="23">#REF!</definedName>
    <definedName name="NE.CON.PETC.CN" localSheetId="24">#REF!</definedName>
    <definedName name="NE.CON.PETC.CN" localSheetId="25">#REF!</definedName>
    <definedName name="NE.CON.PETC.CN" localSheetId="26">#REF!</definedName>
    <definedName name="NE.CON.PETC.CN" localSheetId="27">#REF!</definedName>
    <definedName name="NE.CON.PETC.CN" localSheetId="28">#REF!</definedName>
    <definedName name="NE.CON.PETC.CN" localSheetId="29">#REF!</definedName>
    <definedName name="NE.CON.PETC.CN" localSheetId="3">#REF!</definedName>
    <definedName name="NE.CON.PETC.CN" localSheetId="31">#REF!</definedName>
    <definedName name="NE.CON.PETC.CN" localSheetId="32">#REF!</definedName>
    <definedName name="NE.CON.PETC.CN" localSheetId="33">#REF!</definedName>
    <definedName name="NE.CON.PETC.CN" localSheetId="34">#REF!</definedName>
    <definedName name="NE.CON.PETC.CN" localSheetId="37">#REF!</definedName>
    <definedName name="NE.CON.PETC.CN" localSheetId="41">#REF!</definedName>
    <definedName name="NE.CON.PETC.CN" localSheetId="4">#REF!</definedName>
    <definedName name="NE.CON.PETC.CN" localSheetId="45">#REF!</definedName>
    <definedName name="NE.CON.PETC.CN" localSheetId="46">#REF!</definedName>
    <definedName name="NE.CON.PETC.CN" localSheetId="47">#REF!</definedName>
    <definedName name="NE.CON.PETC.CN" localSheetId="48">#REF!</definedName>
    <definedName name="NE.CON.PETC.CN" localSheetId="49">#REF!</definedName>
    <definedName name="NE.CON.PETC.CN" localSheetId="50">#REF!</definedName>
    <definedName name="NE.CON.PETC.CN" localSheetId="5">#REF!</definedName>
    <definedName name="NE.CON.PETC.CN" localSheetId="51">#REF!</definedName>
    <definedName name="NE.CON.PETC.CN" localSheetId="52">#REF!</definedName>
    <definedName name="NE.CON.PETC.CN" localSheetId="53">#REF!</definedName>
    <definedName name="NE.CON.PETC.CN" localSheetId="54">#REF!</definedName>
    <definedName name="NE.CON.PETC.CN" localSheetId="56">#REF!</definedName>
    <definedName name="NE.CON.PETC.CN" localSheetId="57">#REF!</definedName>
    <definedName name="NE.CON.PETC.CN" localSheetId="58">#REF!</definedName>
    <definedName name="NE.CON.PETC.CN" localSheetId="59">#REF!</definedName>
    <definedName name="NE.CON.PETC.CN" localSheetId="60">#REF!</definedName>
    <definedName name="NE.CON.PETC.CN" localSheetId="61">#REF!</definedName>
    <definedName name="NE.CON.PETC.CN" localSheetId="62">#REF!</definedName>
    <definedName name="NE.CON.PETC.CN" localSheetId="63">#REF!</definedName>
    <definedName name="NE.CON.PETC.CN" localSheetId="6">#REF!</definedName>
    <definedName name="NE.CON.PETC.CN" localSheetId="64">#REF!</definedName>
    <definedName name="NE.CON.PETC.CN" localSheetId="65">#REF!</definedName>
    <definedName name="NE.CON.PETC.CN" localSheetId="66">#REF!</definedName>
    <definedName name="NE.CON.PETC.CN" localSheetId="67">#REF!</definedName>
    <definedName name="NE.CON.PETC.CN" localSheetId="68">#REF!</definedName>
    <definedName name="NE.CON.PETC.CN" localSheetId="69">#REF!</definedName>
    <definedName name="NE.CON.PETC.CN" localSheetId="71">#REF!</definedName>
    <definedName name="NE.CON.PETC.CN" localSheetId="72">#REF!</definedName>
    <definedName name="NE.CON.PETC.CN" localSheetId="73">#REF!</definedName>
    <definedName name="NE.CON.PETC.CN" localSheetId="7">#REF!</definedName>
    <definedName name="NE.CON.PETC.CN" localSheetId="74">#REF!</definedName>
    <definedName name="NE.CON.PETC.CN" localSheetId="75">#REF!</definedName>
    <definedName name="NE.CON.PETC.CN" localSheetId="76">#REF!</definedName>
    <definedName name="NE.CON.PETC.CN" localSheetId="77">#REF!</definedName>
    <definedName name="NE.CON.PETC.CN" localSheetId="78">#REF!</definedName>
    <definedName name="NE.CON.PETC.CN" localSheetId="79">#REF!</definedName>
    <definedName name="NE.CON.PETC.CN" localSheetId="8">#REF!</definedName>
    <definedName name="NE.CON.PETC.CN" localSheetId="9">#REF!</definedName>
    <definedName name="NE.CON.PETC.CN">#REF!</definedName>
    <definedName name="NE.CON.PETC.KN" localSheetId="1">#REF!</definedName>
    <definedName name="NE.CON.PETC.KN" localSheetId="11">#REF!</definedName>
    <definedName name="NE.CON.PETC.KN" localSheetId="12">#REF!</definedName>
    <definedName name="NE.CON.PETC.KN" localSheetId="13">#REF!</definedName>
    <definedName name="NE.CON.PETC.KN" localSheetId="23">#REF!</definedName>
    <definedName name="NE.CON.PETC.KN" localSheetId="24">#REF!</definedName>
    <definedName name="NE.CON.PETC.KN" localSheetId="26">#REF!</definedName>
    <definedName name="NE.CON.PETC.KN" localSheetId="28">#REF!</definedName>
    <definedName name="NE.CON.PETC.KN" localSheetId="29">#REF!</definedName>
    <definedName name="NE.CON.PETC.KN" localSheetId="31">#REF!</definedName>
    <definedName name="NE.CON.PETC.KN" localSheetId="41">#REF!</definedName>
    <definedName name="NE.CON.PETC.KN" localSheetId="4">#REF!</definedName>
    <definedName name="NE.CON.PETC.KN" localSheetId="46">#REF!</definedName>
    <definedName name="NE.CON.PETC.KN" localSheetId="47">#REF!</definedName>
    <definedName name="NE.CON.PETC.KN" localSheetId="48">#REF!</definedName>
    <definedName name="NE.CON.PETC.KN" localSheetId="49">#REF!</definedName>
    <definedName name="NE.CON.PETC.KN" localSheetId="50">#REF!</definedName>
    <definedName name="NE.CON.PETC.KN" localSheetId="51">#REF!</definedName>
    <definedName name="NE.CON.PETC.KN" localSheetId="53">#REF!</definedName>
    <definedName name="NE.CON.PETC.KN" localSheetId="54">#REF!</definedName>
    <definedName name="NE.CON.PETC.KN" localSheetId="56">#REF!</definedName>
    <definedName name="NE.CON.PETC.KN" localSheetId="57">#REF!</definedName>
    <definedName name="NE.CON.PETC.KN" localSheetId="58">#REF!</definedName>
    <definedName name="NE.CON.PETC.KN" localSheetId="60">#REF!</definedName>
    <definedName name="NE.CON.PETC.KN" localSheetId="61">#REF!</definedName>
    <definedName name="NE.CON.PETC.KN" localSheetId="62">#REF!</definedName>
    <definedName name="NE.CON.PETC.KN" localSheetId="63">#REF!</definedName>
    <definedName name="NE.CON.PETC.KN" localSheetId="64">#REF!</definedName>
    <definedName name="NE.CON.PETC.KN" localSheetId="66">#REF!</definedName>
    <definedName name="NE.CON.PETC.KN" localSheetId="67">#REF!</definedName>
    <definedName name="NE.CON.PETC.KN" localSheetId="68">#REF!</definedName>
    <definedName name="NE.CON.PETC.KN" localSheetId="69">#REF!</definedName>
    <definedName name="NE.CON.PETC.KN" localSheetId="71">#REF!</definedName>
    <definedName name="NE.CON.PETC.KN" localSheetId="72">#REF!</definedName>
    <definedName name="NE.CON.PETC.KN" localSheetId="73">#REF!</definedName>
    <definedName name="NE.CON.PETC.KN">#REF!</definedName>
    <definedName name="NE.CON.TETC.CN" localSheetId="1">#REF!</definedName>
    <definedName name="NE.CON.TETC.CN" localSheetId="11">#REF!</definedName>
    <definedName name="NE.CON.TETC.CN" localSheetId="12">#REF!</definedName>
    <definedName name="NE.CON.TETC.CN" localSheetId="13">#REF!</definedName>
    <definedName name="NE.CON.TETC.CN" localSheetId="23">#REF!</definedName>
    <definedName name="NE.CON.TETC.CN" localSheetId="24">#REF!</definedName>
    <definedName name="NE.CON.TETC.CN" localSheetId="26">#REF!</definedName>
    <definedName name="NE.CON.TETC.CN" localSheetId="28">#REF!</definedName>
    <definedName name="NE.CON.TETC.CN" localSheetId="29">#REF!</definedName>
    <definedName name="NE.CON.TETC.CN" localSheetId="31">#REF!</definedName>
    <definedName name="NE.CON.TETC.CN" localSheetId="41">#REF!</definedName>
    <definedName name="NE.CON.TETC.CN" localSheetId="4">#REF!</definedName>
    <definedName name="NE.CON.TETC.CN" localSheetId="46">#REF!</definedName>
    <definedName name="NE.CON.TETC.CN" localSheetId="47">#REF!</definedName>
    <definedName name="NE.CON.TETC.CN" localSheetId="48">#REF!</definedName>
    <definedName name="NE.CON.TETC.CN" localSheetId="49">#REF!</definedName>
    <definedName name="NE.CON.TETC.CN" localSheetId="50">#REF!</definedName>
    <definedName name="NE.CON.TETC.CN" localSheetId="51">#REF!</definedName>
    <definedName name="NE.CON.TETC.CN" localSheetId="53">#REF!</definedName>
    <definedName name="NE.CON.TETC.CN" localSheetId="54">#REF!</definedName>
    <definedName name="NE.CON.TETC.CN" localSheetId="56">#REF!</definedName>
    <definedName name="NE.CON.TETC.CN" localSheetId="57">#REF!</definedName>
    <definedName name="NE.CON.TETC.CN" localSheetId="58">#REF!</definedName>
    <definedName name="NE.CON.TETC.CN" localSheetId="60">#REF!</definedName>
    <definedName name="NE.CON.TETC.CN" localSheetId="61">#REF!</definedName>
    <definedName name="NE.CON.TETC.CN" localSheetId="62">#REF!</definedName>
    <definedName name="NE.CON.TETC.CN" localSheetId="63">#REF!</definedName>
    <definedName name="NE.CON.TETC.CN" localSheetId="64">#REF!</definedName>
    <definedName name="NE.CON.TETC.CN" localSheetId="66">#REF!</definedName>
    <definedName name="NE.CON.TETC.CN" localSheetId="67">#REF!</definedName>
    <definedName name="NE.CON.TETC.CN" localSheetId="68">#REF!</definedName>
    <definedName name="NE.CON.TETC.CN" localSheetId="69">#REF!</definedName>
    <definedName name="NE.CON.TETC.CN" localSheetId="71">#REF!</definedName>
    <definedName name="NE.CON.TETC.CN" localSheetId="72">#REF!</definedName>
    <definedName name="NE.CON.TETC.CN" localSheetId="73">#REF!</definedName>
    <definedName name="NE.CON.TETC.CN">#REF!</definedName>
    <definedName name="NE.CON.TETC.KN" localSheetId="1">#REF!</definedName>
    <definedName name="NE.CON.TETC.KN" localSheetId="11">#REF!</definedName>
    <definedName name="NE.CON.TETC.KN" localSheetId="12">#REF!</definedName>
    <definedName name="NE.CON.TETC.KN" localSheetId="13">#REF!</definedName>
    <definedName name="NE.CON.TETC.KN" localSheetId="23">#REF!</definedName>
    <definedName name="NE.CON.TETC.KN" localSheetId="24">#REF!</definedName>
    <definedName name="NE.CON.TETC.KN" localSheetId="26">#REF!</definedName>
    <definedName name="NE.CON.TETC.KN" localSheetId="28">#REF!</definedName>
    <definedName name="NE.CON.TETC.KN" localSheetId="29">#REF!</definedName>
    <definedName name="NE.CON.TETC.KN" localSheetId="31">#REF!</definedName>
    <definedName name="NE.CON.TETC.KN" localSheetId="41">#REF!</definedName>
    <definedName name="NE.CON.TETC.KN" localSheetId="4">#REF!</definedName>
    <definedName name="NE.CON.TETC.KN" localSheetId="46">#REF!</definedName>
    <definedName name="NE.CON.TETC.KN" localSheetId="47">#REF!</definedName>
    <definedName name="NE.CON.TETC.KN" localSheetId="48">#REF!</definedName>
    <definedName name="NE.CON.TETC.KN" localSheetId="49">#REF!</definedName>
    <definedName name="NE.CON.TETC.KN" localSheetId="50">#REF!</definedName>
    <definedName name="NE.CON.TETC.KN" localSheetId="51">#REF!</definedName>
    <definedName name="NE.CON.TETC.KN" localSheetId="53">#REF!</definedName>
    <definedName name="NE.CON.TETC.KN" localSheetId="54">#REF!</definedName>
    <definedName name="NE.CON.TETC.KN" localSheetId="56">#REF!</definedName>
    <definedName name="NE.CON.TETC.KN" localSheetId="57">#REF!</definedName>
    <definedName name="NE.CON.TETC.KN" localSheetId="58">#REF!</definedName>
    <definedName name="NE.CON.TETC.KN" localSheetId="60">#REF!</definedName>
    <definedName name="NE.CON.TETC.KN" localSheetId="61">#REF!</definedName>
    <definedName name="NE.CON.TETC.KN" localSheetId="62">#REF!</definedName>
    <definedName name="NE.CON.TETC.KN" localSheetId="63">#REF!</definedName>
    <definedName name="NE.CON.TETC.KN" localSheetId="64">#REF!</definedName>
    <definedName name="NE.CON.TETC.KN" localSheetId="66">#REF!</definedName>
    <definedName name="NE.CON.TETC.KN" localSheetId="67">#REF!</definedName>
    <definedName name="NE.CON.TETC.KN" localSheetId="68">#REF!</definedName>
    <definedName name="NE.CON.TETC.KN" localSheetId="69">#REF!</definedName>
    <definedName name="NE.CON.TETC.KN" localSheetId="71">#REF!</definedName>
    <definedName name="NE.CON.TETC.KN" localSheetId="72">#REF!</definedName>
    <definedName name="NE.CON.TETC.KN" localSheetId="73">#REF!</definedName>
    <definedName name="NE.CON.TETC.KN">#REF!</definedName>
    <definedName name="NE.EXP.GNFS.CN" localSheetId="1">#REF!</definedName>
    <definedName name="NE.EXP.GNFS.CN" localSheetId="11">#REF!</definedName>
    <definedName name="NE.EXP.GNFS.CN" localSheetId="12">#REF!</definedName>
    <definedName name="NE.EXP.GNFS.CN" localSheetId="13">#REF!</definedName>
    <definedName name="NE.EXP.GNFS.CN" localSheetId="23">#REF!</definedName>
    <definedName name="NE.EXP.GNFS.CN" localSheetId="24">#REF!</definedName>
    <definedName name="NE.EXP.GNFS.CN" localSheetId="26">#REF!</definedName>
    <definedName name="NE.EXP.GNFS.CN" localSheetId="28">#REF!</definedName>
    <definedName name="NE.EXP.GNFS.CN" localSheetId="29">#REF!</definedName>
    <definedName name="NE.EXP.GNFS.CN" localSheetId="31">#REF!</definedName>
    <definedName name="NE.EXP.GNFS.CN" localSheetId="41">#REF!</definedName>
    <definedName name="NE.EXP.GNFS.CN" localSheetId="4">#REF!</definedName>
    <definedName name="NE.EXP.GNFS.CN" localSheetId="46">#REF!</definedName>
    <definedName name="NE.EXP.GNFS.CN" localSheetId="47">#REF!</definedName>
    <definedName name="NE.EXP.GNFS.CN" localSheetId="48">#REF!</definedName>
    <definedName name="NE.EXP.GNFS.CN" localSheetId="49">#REF!</definedName>
    <definedName name="NE.EXP.GNFS.CN" localSheetId="50">#REF!</definedName>
    <definedName name="NE.EXP.GNFS.CN" localSheetId="51">#REF!</definedName>
    <definedName name="NE.EXP.GNFS.CN" localSheetId="53">#REF!</definedName>
    <definedName name="NE.EXP.GNFS.CN" localSheetId="54">#REF!</definedName>
    <definedName name="NE.EXP.GNFS.CN" localSheetId="56">#REF!</definedName>
    <definedName name="NE.EXP.GNFS.CN" localSheetId="57">#REF!</definedName>
    <definedName name="NE.EXP.GNFS.CN" localSheetId="58">#REF!</definedName>
    <definedName name="NE.EXP.GNFS.CN" localSheetId="60">#REF!</definedName>
    <definedName name="NE.EXP.GNFS.CN" localSheetId="61">#REF!</definedName>
    <definedName name="NE.EXP.GNFS.CN" localSheetId="62">#REF!</definedName>
    <definedName name="NE.EXP.GNFS.CN" localSheetId="63">#REF!</definedName>
    <definedName name="NE.EXP.GNFS.CN" localSheetId="64">#REF!</definedName>
    <definedName name="NE.EXP.GNFS.CN" localSheetId="66">#REF!</definedName>
    <definedName name="NE.EXP.GNFS.CN" localSheetId="67">#REF!</definedName>
    <definedName name="NE.EXP.GNFS.CN" localSheetId="68">#REF!</definedName>
    <definedName name="NE.EXP.GNFS.CN" localSheetId="69">#REF!</definedName>
    <definedName name="NE.EXP.GNFS.CN" localSheetId="71">#REF!</definedName>
    <definedName name="NE.EXP.GNFS.CN" localSheetId="72">#REF!</definedName>
    <definedName name="NE.EXP.GNFS.CN" localSheetId="73">#REF!</definedName>
    <definedName name="NE.EXP.GNFS.CN">#REF!</definedName>
    <definedName name="NE.EXP.GNFS.KN" localSheetId="1">#REF!</definedName>
    <definedName name="NE.EXP.GNFS.KN" localSheetId="11">#REF!</definedName>
    <definedName name="NE.EXP.GNFS.KN" localSheetId="12">#REF!</definedName>
    <definedName name="NE.EXP.GNFS.KN" localSheetId="13">#REF!</definedName>
    <definedName name="NE.EXP.GNFS.KN" localSheetId="23">#REF!</definedName>
    <definedName name="NE.EXP.GNFS.KN" localSheetId="24">#REF!</definedName>
    <definedName name="NE.EXP.GNFS.KN" localSheetId="26">#REF!</definedName>
    <definedName name="NE.EXP.GNFS.KN" localSheetId="28">#REF!</definedName>
    <definedName name="NE.EXP.GNFS.KN" localSheetId="29">#REF!</definedName>
    <definedName name="NE.EXP.GNFS.KN" localSheetId="31">#REF!</definedName>
    <definedName name="NE.EXP.GNFS.KN" localSheetId="41">#REF!</definedName>
    <definedName name="NE.EXP.GNFS.KN" localSheetId="4">#REF!</definedName>
    <definedName name="NE.EXP.GNFS.KN" localSheetId="46">#REF!</definedName>
    <definedName name="NE.EXP.GNFS.KN" localSheetId="47">#REF!</definedName>
    <definedName name="NE.EXP.GNFS.KN" localSheetId="48">#REF!</definedName>
    <definedName name="NE.EXP.GNFS.KN" localSheetId="49">#REF!</definedName>
    <definedName name="NE.EXP.GNFS.KN" localSheetId="50">#REF!</definedName>
    <definedName name="NE.EXP.GNFS.KN" localSheetId="51">#REF!</definedName>
    <definedName name="NE.EXP.GNFS.KN" localSheetId="53">#REF!</definedName>
    <definedName name="NE.EXP.GNFS.KN" localSheetId="54">#REF!</definedName>
    <definedName name="NE.EXP.GNFS.KN" localSheetId="56">#REF!</definedName>
    <definedName name="NE.EXP.GNFS.KN" localSheetId="57">#REF!</definedName>
    <definedName name="NE.EXP.GNFS.KN" localSheetId="58">#REF!</definedName>
    <definedName name="NE.EXP.GNFS.KN" localSheetId="60">#REF!</definedName>
    <definedName name="NE.EXP.GNFS.KN" localSheetId="61">#REF!</definedName>
    <definedName name="NE.EXP.GNFS.KN" localSheetId="62">#REF!</definedName>
    <definedName name="NE.EXP.GNFS.KN" localSheetId="63">#REF!</definedName>
    <definedName name="NE.EXP.GNFS.KN" localSheetId="64">#REF!</definedName>
    <definedName name="NE.EXP.GNFS.KN" localSheetId="66">#REF!</definedName>
    <definedName name="NE.EXP.GNFS.KN" localSheetId="67">#REF!</definedName>
    <definedName name="NE.EXP.GNFS.KN" localSheetId="68">#REF!</definedName>
    <definedName name="NE.EXP.GNFS.KN" localSheetId="69">#REF!</definedName>
    <definedName name="NE.EXP.GNFS.KN" localSheetId="71">#REF!</definedName>
    <definedName name="NE.EXP.GNFS.KN" localSheetId="72">#REF!</definedName>
    <definedName name="NE.EXP.GNFS.KN" localSheetId="73">#REF!</definedName>
    <definedName name="NE.EXP.GNFS.KN">#REF!</definedName>
    <definedName name="NE.GDI.FGOV.CN" localSheetId="1">#REF!</definedName>
    <definedName name="NE.GDI.FGOV.CN" localSheetId="11">#REF!</definedName>
    <definedName name="NE.GDI.FGOV.CN" localSheetId="12">#REF!</definedName>
    <definedName name="NE.GDI.FGOV.CN" localSheetId="13">#REF!</definedName>
    <definedName name="NE.GDI.FGOV.CN" localSheetId="23">#REF!</definedName>
    <definedName name="NE.GDI.FGOV.CN" localSheetId="24">#REF!</definedName>
    <definedName name="NE.GDI.FGOV.CN" localSheetId="26">#REF!</definedName>
    <definedName name="NE.GDI.FGOV.CN" localSheetId="28">#REF!</definedName>
    <definedName name="NE.GDI.FGOV.CN" localSheetId="29">#REF!</definedName>
    <definedName name="NE.GDI.FGOV.CN" localSheetId="31">#REF!</definedName>
    <definedName name="NE.GDI.FGOV.CN" localSheetId="41">#REF!</definedName>
    <definedName name="NE.GDI.FGOV.CN" localSheetId="4">#REF!</definedName>
    <definedName name="NE.GDI.FGOV.CN" localSheetId="46">#REF!</definedName>
    <definedName name="NE.GDI.FGOV.CN" localSheetId="47">#REF!</definedName>
    <definedName name="NE.GDI.FGOV.CN" localSheetId="48">#REF!</definedName>
    <definedName name="NE.GDI.FGOV.CN" localSheetId="49">#REF!</definedName>
    <definedName name="NE.GDI.FGOV.CN" localSheetId="50">#REF!</definedName>
    <definedName name="NE.GDI.FGOV.CN" localSheetId="51">#REF!</definedName>
    <definedName name="NE.GDI.FGOV.CN" localSheetId="53">#REF!</definedName>
    <definedName name="NE.GDI.FGOV.CN" localSheetId="54">#REF!</definedName>
    <definedName name="NE.GDI.FGOV.CN" localSheetId="56">#REF!</definedName>
    <definedName name="NE.GDI.FGOV.CN" localSheetId="57">#REF!</definedName>
    <definedName name="NE.GDI.FGOV.CN" localSheetId="58">#REF!</definedName>
    <definedName name="NE.GDI.FGOV.CN" localSheetId="60">#REF!</definedName>
    <definedName name="NE.GDI.FGOV.CN" localSheetId="61">#REF!</definedName>
    <definedName name="NE.GDI.FGOV.CN" localSheetId="62">#REF!</definedName>
    <definedName name="NE.GDI.FGOV.CN" localSheetId="63">#REF!</definedName>
    <definedName name="NE.GDI.FGOV.CN" localSheetId="64">#REF!</definedName>
    <definedName name="NE.GDI.FGOV.CN" localSheetId="66">#REF!</definedName>
    <definedName name="NE.GDI.FGOV.CN" localSheetId="67">#REF!</definedName>
    <definedName name="NE.GDI.FGOV.CN" localSheetId="68">#REF!</definedName>
    <definedName name="NE.GDI.FGOV.CN" localSheetId="69">#REF!</definedName>
    <definedName name="NE.GDI.FGOV.CN" localSheetId="71">#REF!</definedName>
    <definedName name="NE.GDI.FGOV.CN" localSheetId="72">#REF!</definedName>
    <definedName name="NE.GDI.FGOV.CN" localSheetId="73">#REF!</definedName>
    <definedName name="NE.GDI.FGOV.CN">#REF!</definedName>
    <definedName name="NE.GDI.FGOV.KN" localSheetId="1">#REF!</definedName>
    <definedName name="NE.GDI.FGOV.KN" localSheetId="11">#REF!</definedName>
    <definedName name="NE.GDI.FGOV.KN" localSheetId="12">#REF!</definedName>
    <definedName name="NE.GDI.FGOV.KN" localSheetId="13">#REF!</definedName>
    <definedName name="NE.GDI.FGOV.KN" localSheetId="23">#REF!</definedName>
    <definedName name="NE.GDI.FGOV.KN" localSheetId="24">#REF!</definedName>
    <definedName name="NE.GDI.FGOV.KN" localSheetId="26">#REF!</definedName>
    <definedName name="NE.GDI.FGOV.KN" localSheetId="28">#REF!</definedName>
    <definedName name="NE.GDI.FGOV.KN" localSheetId="29">#REF!</definedName>
    <definedName name="NE.GDI.FGOV.KN" localSheetId="31">#REF!</definedName>
    <definedName name="NE.GDI.FGOV.KN" localSheetId="41">#REF!</definedName>
    <definedName name="NE.GDI.FGOV.KN" localSheetId="4">#REF!</definedName>
    <definedName name="NE.GDI.FGOV.KN" localSheetId="46">#REF!</definedName>
    <definedName name="NE.GDI.FGOV.KN" localSheetId="47">#REF!</definedName>
    <definedName name="NE.GDI.FGOV.KN" localSheetId="48">#REF!</definedName>
    <definedName name="NE.GDI.FGOV.KN" localSheetId="49">#REF!</definedName>
    <definedName name="NE.GDI.FGOV.KN" localSheetId="50">#REF!</definedName>
    <definedName name="NE.GDI.FGOV.KN" localSheetId="51">#REF!</definedName>
    <definedName name="NE.GDI.FGOV.KN" localSheetId="53">#REF!</definedName>
    <definedName name="NE.GDI.FGOV.KN" localSheetId="54">#REF!</definedName>
    <definedName name="NE.GDI.FGOV.KN" localSheetId="56">#REF!</definedName>
    <definedName name="NE.GDI.FGOV.KN" localSheetId="57">#REF!</definedName>
    <definedName name="NE.GDI.FGOV.KN" localSheetId="58">#REF!</definedName>
    <definedName name="NE.GDI.FGOV.KN" localSheetId="60">#REF!</definedName>
    <definedName name="NE.GDI.FGOV.KN" localSheetId="61">#REF!</definedName>
    <definedName name="NE.GDI.FGOV.KN" localSheetId="62">#REF!</definedName>
    <definedName name="NE.GDI.FGOV.KN" localSheetId="63">#REF!</definedName>
    <definedName name="NE.GDI.FGOV.KN" localSheetId="64">#REF!</definedName>
    <definedName name="NE.GDI.FGOV.KN" localSheetId="66">#REF!</definedName>
    <definedName name="NE.GDI.FGOV.KN" localSheetId="67">#REF!</definedName>
    <definedName name="NE.GDI.FGOV.KN" localSheetId="68">#REF!</definedName>
    <definedName name="NE.GDI.FGOV.KN" localSheetId="69">#REF!</definedName>
    <definedName name="NE.GDI.FGOV.KN" localSheetId="71">#REF!</definedName>
    <definedName name="NE.GDI.FGOV.KN" localSheetId="72">#REF!</definedName>
    <definedName name="NE.GDI.FGOV.KN" localSheetId="73">#REF!</definedName>
    <definedName name="NE.GDI.FGOV.KN">#REF!</definedName>
    <definedName name="NE.GDI.FPRV.CN" localSheetId="1">#REF!</definedName>
    <definedName name="NE.GDI.FPRV.CN" localSheetId="11">#REF!</definedName>
    <definedName name="NE.GDI.FPRV.CN" localSheetId="12">#REF!</definedName>
    <definedName name="NE.GDI.FPRV.CN" localSheetId="13">#REF!</definedName>
    <definedName name="NE.GDI.FPRV.CN" localSheetId="23">#REF!</definedName>
    <definedName name="NE.GDI.FPRV.CN" localSheetId="24">#REF!</definedName>
    <definedName name="NE.GDI.FPRV.CN" localSheetId="26">#REF!</definedName>
    <definedName name="NE.GDI.FPRV.CN" localSheetId="28">#REF!</definedName>
    <definedName name="NE.GDI.FPRV.CN" localSheetId="29">#REF!</definedName>
    <definedName name="NE.GDI.FPRV.CN" localSheetId="31">#REF!</definedName>
    <definedName name="NE.GDI.FPRV.CN" localSheetId="41">#REF!</definedName>
    <definedName name="NE.GDI.FPRV.CN" localSheetId="4">#REF!</definedName>
    <definedName name="NE.GDI.FPRV.CN" localSheetId="46">#REF!</definedName>
    <definedName name="NE.GDI.FPRV.CN" localSheetId="47">#REF!</definedName>
    <definedName name="NE.GDI.FPRV.CN" localSheetId="48">#REF!</definedName>
    <definedName name="NE.GDI.FPRV.CN" localSheetId="49">#REF!</definedName>
    <definedName name="NE.GDI.FPRV.CN" localSheetId="50">#REF!</definedName>
    <definedName name="NE.GDI.FPRV.CN" localSheetId="51">#REF!</definedName>
    <definedName name="NE.GDI.FPRV.CN" localSheetId="53">#REF!</definedName>
    <definedName name="NE.GDI.FPRV.CN" localSheetId="54">#REF!</definedName>
    <definedName name="NE.GDI.FPRV.CN" localSheetId="56">#REF!</definedName>
    <definedName name="NE.GDI.FPRV.CN" localSheetId="57">#REF!</definedName>
    <definedName name="NE.GDI.FPRV.CN" localSheetId="58">#REF!</definedName>
    <definedName name="NE.GDI.FPRV.CN" localSheetId="60">#REF!</definedName>
    <definedName name="NE.GDI.FPRV.CN" localSheetId="61">#REF!</definedName>
    <definedName name="NE.GDI.FPRV.CN" localSheetId="62">#REF!</definedName>
    <definedName name="NE.GDI.FPRV.CN" localSheetId="63">#REF!</definedName>
    <definedName name="NE.GDI.FPRV.CN" localSheetId="64">#REF!</definedName>
    <definedName name="NE.GDI.FPRV.CN" localSheetId="66">#REF!</definedName>
    <definedName name="NE.GDI.FPRV.CN" localSheetId="67">#REF!</definedName>
    <definedName name="NE.GDI.FPRV.CN" localSheetId="68">#REF!</definedName>
    <definedName name="NE.GDI.FPRV.CN" localSheetId="69">#REF!</definedName>
    <definedName name="NE.GDI.FPRV.CN" localSheetId="71">#REF!</definedName>
    <definedName name="NE.GDI.FPRV.CN" localSheetId="72">#REF!</definedName>
    <definedName name="NE.GDI.FPRV.CN" localSheetId="73">#REF!</definedName>
    <definedName name="NE.GDI.FPRV.CN">#REF!</definedName>
    <definedName name="NE.GDI.FPRV.KN" localSheetId="1">#REF!</definedName>
    <definedName name="NE.GDI.FPRV.KN" localSheetId="11">#REF!</definedName>
    <definedName name="NE.GDI.FPRV.KN" localSheetId="12">#REF!</definedName>
    <definedName name="NE.GDI.FPRV.KN" localSheetId="13">#REF!</definedName>
    <definedName name="NE.GDI.FPRV.KN" localSheetId="23">#REF!</definedName>
    <definedName name="NE.GDI.FPRV.KN" localSheetId="24">#REF!</definedName>
    <definedName name="NE.GDI.FPRV.KN" localSheetId="26">#REF!</definedName>
    <definedName name="NE.GDI.FPRV.KN" localSheetId="28">#REF!</definedName>
    <definedName name="NE.GDI.FPRV.KN" localSheetId="29">#REF!</definedName>
    <definedName name="NE.GDI.FPRV.KN" localSheetId="31">#REF!</definedName>
    <definedName name="NE.GDI.FPRV.KN" localSheetId="41">#REF!</definedName>
    <definedName name="NE.GDI.FPRV.KN" localSheetId="4">#REF!</definedName>
    <definedName name="NE.GDI.FPRV.KN" localSheetId="46">#REF!</definedName>
    <definedName name="NE.GDI.FPRV.KN" localSheetId="47">#REF!</definedName>
    <definedName name="NE.GDI.FPRV.KN" localSheetId="48">#REF!</definedName>
    <definedName name="NE.GDI.FPRV.KN" localSheetId="49">#REF!</definedName>
    <definedName name="NE.GDI.FPRV.KN" localSheetId="50">#REF!</definedName>
    <definedName name="NE.GDI.FPRV.KN" localSheetId="51">#REF!</definedName>
    <definedName name="NE.GDI.FPRV.KN" localSheetId="53">#REF!</definedName>
    <definedName name="NE.GDI.FPRV.KN" localSheetId="54">#REF!</definedName>
    <definedName name="NE.GDI.FPRV.KN" localSheetId="56">#REF!</definedName>
    <definedName name="NE.GDI.FPRV.KN" localSheetId="57">#REF!</definedName>
    <definedName name="NE.GDI.FPRV.KN" localSheetId="58">#REF!</definedName>
    <definedName name="NE.GDI.FPRV.KN" localSheetId="60">#REF!</definedName>
    <definedName name="NE.GDI.FPRV.KN" localSheetId="61">#REF!</definedName>
    <definedName name="NE.GDI.FPRV.KN" localSheetId="62">#REF!</definedName>
    <definedName name="NE.GDI.FPRV.KN" localSheetId="63">#REF!</definedName>
    <definedName name="NE.GDI.FPRV.KN" localSheetId="64">#REF!</definedName>
    <definedName name="NE.GDI.FPRV.KN" localSheetId="66">#REF!</definedName>
    <definedName name="NE.GDI.FPRV.KN" localSheetId="67">#REF!</definedName>
    <definedName name="NE.GDI.FPRV.KN" localSheetId="68">#REF!</definedName>
    <definedName name="NE.GDI.FPRV.KN" localSheetId="69">#REF!</definedName>
    <definedName name="NE.GDI.FPRV.KN" localSheetId="71">#REF!</definedName>
    <definedName name="NE.GDI.FPRV.KN" localSheetId="72">#REF!</definedName>
    <definedName name="NE.GDI.FPRV.KN" localSheetId="73">#REF!</definedName>
    <definedName name="NE.GDI.FPRV.KN">#REF!</definedName>
    <definedName name="NE.GDI.FTOT.CN" localSheetId="1">#REF!</definedName>
    <definedName name="NE.GDI.FTOT.CN" localSheetId="11">#REF!</definedName>
    <definedName name="NE.GDI.FTOT.CN" localSheetId="12">#REF!</definedName>
    <definedName name="NE.GDI.FTOT.CN" localSheetId="13">#REF!</definedName>
    <definedName name="NE.GDI.FTOT.CN" localSheetId="23">#REF!</definedName>
    <definedName name="NE.GDI.FTOT.CN" localSheetId="24">#REF!</definedName>
    <definedName name="NE.GDI.FTOT.CN" localSheetId="26">#REF!</definedName>
    <definedName name="NE.GDI.FTOT.CN" localSheetId="28">#REF!</definedName>
    <definedName name="NE.GDI.FTOT.CN" localSheetId="29">#REF!</definedName>
    <definedName name="NE.GDI.FTOT.CN" localSheetId="31">#REF!</definedName>
    <definedName name="NE.GDI.FTOT.CN" localSheetId="41">#REF!</definedName>
    <definedName name="NE.GDI.FTOT.CN" localSheetId="4">#REF!</definedName>
    <definedName name="NE.GDI.FTOT.CN" localSheetId="46">#REF!</definedName>
    <definedName name="NE.GDI.FTOT.CN" localSheetId="47">#REF!</definedName>
    <definedName name="NE.GDI.FTOT.CN" localSheetId="48">#REF!</definedName>
    <definedName name="NE.GDI.FTOT.CN" localSheetId="49">#REF!</definedName>
    <definedName name="NE.GDI.FTOT.CN" localSheetId="50">#REF!</definedName>
    <definedName name="NE.GDI.FTOT.CN" localSheetId="51">#REF!</definedName>
    <definedName name="NE.GDI.FTOT.CN" localSheetId="53">#REF!</definedName>
    <definedName name="NE.GDI.FTOT.CN" localSheetId="54">#REF!</definedName>
    <definedName name="NE.GDI.FTOT.CN" localSheetId="56">#REF!</definedName>
    <definedName name="NE.GDI.FTOT.CN" localSheetId="57">#REF!</definedName>
    <definedName name="NE.GDI.FTOT.CN" localSheetId="58">#REF!</definedName>
    <definedName name="NE.GDI.FTOT.CN" localSheetId="60">#REF!</definedName>
    <definedName name="NE.GDI.FTOT.CN" localSheetId="61">#REF!</definedName>
    <definedName name="NE.GDI.FTOT.CN" localSheetId="62">#REF!</definedName>
    <definedName name="NE.GDI.FTOT.CN" localSheetId="63">#REF!</definedName>
    <definedName name="NE.GDI.FTOT.CN" localSheetId="64">#REF!</definedName>
    <definedName name="NE.GDI.FTOT.CN" localSheetId="66">#REF!</definedName>
    <definedName name="NE.GDI.FTOT.CN" localSheetId="67">#REF!</definedName>
    <definedName name="NE.GDI.FTOT.CN" localSheetId="68">#REF!</definedName>
    <definedName name="NE.GDI.FTOT.CN" localSheetId="69">#REF!</definedName>
    <definedName name="NE.GDI.FTOT.CN" localSheetId="71">#REF!</definedName>
    <definedName name="NE.GDI.FTOT.CN" localSheetId="72">#REF!</definedName>
    <definedName name="NE.GDI.FTOT.CN" localSheetId="73">#REF!</definedName>
    <definedName name="NE.GDI.FTOT.CN">#REF!</definedName>
    <definedName name="NE.GDI.FTOT.KN" localSheetId="1">#REF!</definedName>
    <definedName name="NE.GDI.FTOT.KN" localSheetId="11">#REF!</definedName>
    <definedName name="NE.GDI.FTOT.KN" localSheetId="12">#REF!</definedName>
    <definedName name="NE.GDI.FTOT.KN" localSheetId="13">#REF!</definedName>
    <definedName name="NE.GDI.FTOT.KN" localSheetId="23">#REF!</definedName>
    <definedName name="NE.GDI.FTOT.KN" localSheetId="24">#REF!</definedName>
    <definedName name="NE.GDI.FTOT.KN" localSheetId="26">#REF!</definedName>
    <definedName name="NE.GDI.FTOT.KN" localSheetId="28">#REF!</definedName>
    <definedName name="NE.GDI.FTOT.KN" localSheetId="29">#REF!</definedName>
    <definedName name="NE.GDI.FTOT.KN" localSheetId="31">#REF!</definedName>
    <definedName name="NE.GDI.FTOT.KN" localSheetId="41">#REF!</definedName>
    <definedName name="NE.GDI.FTOT.KN" localSheetId="4">#REF!</definedName>
    <definedName name="NE.GDI.FTOT.KN" localSheetId="46">#REF!</definedName>
    <definedName name="NE.GDI.FTOT.KN" localSheetId="47">#REF!</definedName>
    <definedName name="NE.GDI.FTOT.KN" localSheetId="48">#REF!</definedName>
    <definedName name="NE.GDI.FTOT.KN" localSheetId="49">#REF!</definedName>
    <definedName name="NE.GDI.FTOT.KN" localSheetId="50">#REF!</definedName>
    <definedName name="NE.GDI.FTOT.KN" localSheetId="51">#REF!</definedName>
    <definedName name="NE.GDI.FTOT.KN" localSheetId="53">#REF!</definedName>
    <definedName name="NE.GDI.FTOT.KN" localSheetId="54">#REF!</definedName>
    <definedName name="NE.GDI.FTOT.KN" localSheetId="56">#REF!</definedName>
    <definedName name="NE.GDI.FTOT.KN" localSheetId="57">#REF!</definedName>
    <definedName name="NE.GDI.FTOT.KN" localSheetId="58">#REF!</definedName>
    <definedName name="NE.GDI.FTOT.KN" localSheetId="60">#REF!</definedName>
    <definedName name="NE.GDI.FTOT.KN" localSheetId="61">#REF!</definedName>
    <definedName name="NE.GDI.FTOT.KN" localSheetId="62">#REF!</definedName>
    <definedName name="NE.GDI.FTOT.KN" localSheetId="63">#REF!</definedName>
    <definedName name="NE.GDI.FTOT.KN" localSheetId="64">#REF!</definedName>
    <definedName name="NE.GDI.FTOT.KN" localSheetId="66">#REF!</definedName>
    <definedName name="NE.GDI.FTOT.KN" localSheetId="67">#REF!</definedName>
    <definedName name="NE.GDI.FTOT.KN" localSheetId="68">#REF!</definedName>
    <definedName name="NE.GDI.FTOT.KN" localSheetId="69">#REF!</definedName>
    <definedName name="NE.GDI.FTOT.KN" localSheetId="71">#REF!</definedName>
    <definedName name="NE.GDI.FTOT.KN" localSheetId="72">#REF!</definedName>
    <definedName name="NE.GDI.FTOT.KN" localSheetId="73">#REF!</definedName>
    <definedName name="NE.GDI.FTOT.KN">#REF!</definedName>
    <definedName name="NE.GDI.STKB.CN" localSheetId="1">#REF!</definedName>
    <definedName name="NE.GDI.STKB.CN" localSheetId="11">#REF!</definedName>
    <definedName name="NE.GDI.STKB.CN" localSheetId="12">#REF!</definedName>
    <definedName name="NE.GDI.STKB.CN" localSheetId="13">#REF!</definedName>
    <definedName name="NE.GDI.STKB.CN" localSheetId="23">#REF!</definedName>
    <definedName name="NE.GDI.STKB.CN" localSheetId="24">#REF!</definedName>
    <definedName name="NE.GDI.STKB.CN" localSheetId="26">#REF!</definedName>
    <definedName name="NE.GDI.STKB.CN" localSheetId="28">#REF!</definedName>
    <definedName name="NE.GDI.STKB.CN" localSheetId="29">#REF!</definedName>
    <definedName name="NE.GDI.STKB.CN" localSheetId="31">#REF!</definedName>
    <definedName name="NE.GDI.STKB.CN" localSheetId="41">#REF!</definedName>
    <definedName name="NE.GDI.STKB.CN" localSheetId="4">#REF!</definedName>
    <definedName name="NE.GDI.STKB.CN" localSheetId="46">#REF!</definedName>
    <definedName name="NE.GDI.STKB.CN" localSheetId="47">#REF!</definedName>
    <definedName name="NE.GDI.STKB.CN" localSheetId="48">#REF!</definedName>
    <definedName name="NE.GDI.STKB.CN" localSheetId="49">#REF!</definedName>
    <definedName name="NE.GDI.STKB.CN" localSheetId="50">#REF!</definedName>
    <definedName name="NE.GDI.STKB.CN" localSheetId="51">#REF!</definedName>
    <definedName name="NE.GDI.STKB.CN" localSheetId="53">#REF!</definedName>
    <definedName name="NE.GDI.STKB.CN" localSheetId="54">#REF!</definedName>
    <definedName name="NE.GDI.STKB.CN" localSheetId="56">#REF!</definedName>
    <definedName name="NE.GDI.STKB.CN" localSheetId="57">#REF!</definedName>
    <definedName name="NE.GDI.STKB.CN" localSheetId="58">#REF!</definedName>
    <definedName name="NE.GDI.STKB.CN" localSheetId="60">#REF!</definedName>
    <definedName name="NE.GDI.STKB.CN" localSheetId="61">#REF!</definedName>
    <definedName name="NE.GDI.STKB.CN" localSheetId="62">#REF!</definedName>
    <definedName name="NE.GDI.STKB.CN" localSheetId="63">#REF!</definedName>
    <definedName name="NE.GDI.STKB.CN" localSheetId="64">#REF!</definedName>
    <definedName name="NE.GDI.STKB.CN" localSheetId="66">#REF!</definedName>
    <definedName name="NE.GDI.STKB.CN" localSheetId="67">#REF!</definedName>
    <definedName name="NE.GDI.STKB.CN" localSheetId="68">#REF!</definedName>
    <definedName name="NE.GDI.STKB.CN" localSheetId="69">#REF!</definedName>
    <definedName name="NE.GDI.STKB.CN" localSheetId="71">#REF!</definedName>
    <definedName name="NE.GDI.STKB.CN" localSheetId="72">#REF!</definedName>
    <definedName name="NE.GDI.STKB.CN" localSheetId="73">#REF!</definedName>
    <definedName name="NE.GDI.STKB.CN">#REF!</definedName>
    <definedName name="NE.GDI.STKB.KN" localSheetId="1">#REF!</definedName>
    <definedName name="NE.GDI.STKB.KN" localSheetId="11">#REF!</definedName>
    <definedName name="NE.GDI.STKB.KN" localSheetId="12">#REF!</definedName>
    <definedName name="NE.GDI.STKB.KN" localSheetId="13">#REF!</definedName>
    <definedName name="NE.GDI.STKB.KN" localSheetId="23">#REF!</definedName>
    <definedName name="NE.GDI.STKB.KN" localSheetId="24">#REF!</definedName>
    <definedName name="NE.GDI.STKB.KN" localSheetId="26">#REF!</definedName>
    <definedName name="NE.GDI.STKB.KN" localSheetId="28">#REF!</definedName>
    <definedName name="NE.GDI.STKB.KN" localSheetId="29">#REF!</definedName>
    <definedName name="NE.GDI.STKB.KN" localSheetId="31">#REF!</definedName>
    <definedName name="NE.GDI.STKB.KN" localSheetId="41">#REF!</definedName>
    <definedName name="NE.GDI.STKB.KN" localSheetId="4">#REF!</definedName>
    <definedName name="NE.GDI.STKB.KN" localSheetId="46">#REF!</definedName>
    <definedName name="NE.GDI.STKB.KN" localSheetId="47">#REF!</definedName>
    <definedName name="NE.GDI.STKB.KN" localSheetId="48">#REF!</definedName>
    <definedName name="NE.GDI.STKB.KN" localSheetId="49">#REF!</definedName>
    <definedName name="NE.GDI.STKB.KN" localSheetId="50">#REF!</definedName>
    <definedName name="NE.GDI.STKB.KN" localSheetId="51">#REF!</definedName>
    <definedName name="NE.GDI.STKB.KN" localSheetId="53">#REF!</definedName>
    <definedName name="NE.GDI.STKB.KN" localSheetId="54">#REF!</definedName>
    <definedName name="NE.GDI.STKB.KN" localSheetId="56">#REF!</definedName>
    <definedName name="NE.GDI.STKB.KN" localSheetId="57">#REF!</definedName>
    <definedName name="NE.GDI.STKB.KN" localSheetId="58">#REF!</definedName>
    <definedName name="NE.GDI.STKB.KN" localSheetId="60">#REF!</definedName>
    <definedName name="NE.GDI.STKB.KN" localSheetId="61">#REF!</definedName>
    <definedName name="NE.GDI.STKB.KN" localSheetId="62">#REF!</definedName>
    <definedName name="NE.GDI.STKB.KN" localSheetId="63">#REF!</definedName>
    <definedName name="NE.GDI.STKB.KN" localSheetId="64">#REF!</definedName>
    <definedName name="NE.GDI.STKB.KN" localSheetId="66">#REF!</definedName>
    <definedName name="NE.GDI.STKB.KN" localSheetId="67">#REF!</definedName>
    <definedName name="NE.GDI.STKB.KN" localSheetId="68">#REF!</definedName>
    <definedName name="NE.GDI.STKB.KN" localSheetId="69">#REF!</definedName>
    <definedName name="NE.GDI.STKB.KN" localSheetId="71">#REF!</definedName>
    <definedName name="NE.GDI.STKB.KN" localSheetId="72">#REF!</definedName>
    <definedName name="NE.GDI.STKB.KN" localSheetId="73">#REF!</definedName>
    <definedName name="NE.GDI.STKB.KN">#REF!</definedName>
    <definedName name="NE.GDI.TOTL.CN" localSheetId="1">#REF!</definedName>
    <definedName name="NE.GDI.TOTL.CN" localSheetId="11">#REF!</definedName>
    <definedName name="NE.GDI.TOTL.CN" localSheetId="12">#REF!</definedName>
    <definedName name="NE.GDI.TOTL.CN" localSheetId="13">#REF!</definedName>
    <definedName name="NE.GDI.TOTL.CN" localSheetId="23">#REF!</definedName>
    <definedName name="NE.GDI.TOTL.CN" localSheetId="24">#REF!</definedName>
    <definedName name="NE.GDI.TOTL.CN" localSheetId="26">#REF!</definedName>
    <definedName name="NE.GDI.TOTL.CN" localSheetId="28">#REF!</definedName>
    <definedName name="NE.GDI.TOTL.CN" localSheetId="29">#REF!</definedName>
    <definedName name="NE.GDI.TOTL.CN" localSheetId="31">#REF!</definedName>
    <definedName name="NE.GDI.TOTL.CN" localSheetId="41">#REF!</definedName>
    <definedName name="NE.GDI.TOTL.CN" localSheetId="4">#REF!</definedName>
    <definedName name="NE.GDI.TOTL.CN" localSheetId="46">#REF!</definedName>
    <definedName name="NE.GDI.TOTL.CN" localSheetId="47">#REF!</definedName>
    <definedName name="NE.GDI.TOTL.CN" localSheetId="48">#REF!</definedName>
    <definedName name="NE.GDI.TOTL.CN" localSheetId="49">#REF!</definedName>
    <definedName name="NE.GDI.TOTL.CN" localSheetId="50">#REF!</definedName>
    <definedName name="NE.GDI.TOTL.CN" localSheetId="51">#REF!</definedName>
    <definedName name="NE.GDI.TOTL.CN" localSheetId="53">#REF!</definedName>
    <definedName name="NE.GDI.TOTL.CN" localSheetId="54">#REF!</definedName>
    <definedName name="NE.GDI.TOTL.CN" localSheetId="56">#REF!</definedName>
    <definedName name="NE.GDI.TOTL.CN" localSheetId="57">#REF!</definedName>
    <definedName name="NE.GDI.TOTL.CN" localSheetId="58">#REF!</definedName>
    <definedName name="NE.GDI.TOTL.CN" localSheetId="60">#REF!</definedName>
    <definedName name="NE.GDI.TOTL.CN" localSheetId="61">#REF!</definedName>
    <definedName name="NE.GDI.TOTL.CN" localSheetId="62">#REF!</definedName>
    <definedName name="NE.GDI.TOTL.CN" localSheetId="63">#REF!</definedName>
    <definedName name="NE.GDI.TOTL.CN" localSheetId="64">#REF!</definedName>
    <definedName name="NE.GDI.TOTL.CN" localSheetId="66">#REF!</definedName>
    <definedName name="NE.GDI.TOTL.CN" localSheetId="67">#REF!</definedName>
    <definedName name="NE.GDI.TOTL.CN" localSheetId="68">#REF!</definedName>
    <definedName name="NE.GDI.TOTL.CN" localSheetId="69">#REF!</definedName>
    <definedName name="NE.GDI.TOTL.CN" localSheetId="71">#REF!</definedName>
    <definedName name="NE.GDI.TOTL.CN" localSheetId="72">#REF!</definedName>
    <definedName name="NE.GDI.TOTL.CN" localSheetId="73">#REF!</definedName>
    <definedName name="NE.GDI.TOTL.CN">#REF!</definedName>
    <definedName name="NE.GDI.TOTL.KN" localSheetId="1">#REF!</definedName>
    <definedName name="NE.GDI.TOTL.KN" localSheetId="11">#REF!</definedName>
    <definedName name="NE.GDI.TOTL.KN" localSheetId="12">#REF!</definedName>
    <definedName name="NE.GDI.TOTL.KN" localSheetId="13">#REF!</definedName>
    <definedName name="NE.GDI.TOTL.KN" localSheetId="23">#REF!</definedName>
    <definedName name="NE.GDI.TOTL.KN" localSheetId="24">#REF!</definedName>
    <definedName name="NE.GDI.TOTL.KN" localSheetId="26">#REF!</definedName>
    <definedName name="NE.GDI.TOTL.KN" localSheetId="28">#REF!</definedName>
    <definedName name="NE.GDI.TOTL.KN" localSheetId="29">#REF!</definedName>
    <definedName name="NE.GDI.TOTL.KN" localSheetId="31">#REF!</definedName>
    <definedName name="NE.GDI.TOTL.KN" localSheetId="41">#REF!</definedName>
    <definedName name="NE.GDI.TOTL.KN" localSheetId="4">#REF!</definedName>
    <definedName name="NE.GDI.TOTL.KN" localSheetId="46">#REF!</definedName>
    <definedName name="NE.GDI.TOTL.KN" localSheetId="47">#REF!</definedName>
    <definedName name="NE.GDI.TOTL.KN" localSheetId="48">#REF!</definedName>
    <definedName name="NE.GDI.TOTL.KN" localSheetId="49">#REF!</definedName>
    <definedName name="NE.GDI.TOTL.KN" localSheetId="50">#REF!</definedName>
    <definedName name="NE.GDI.TOTL.KN" localSheetId="51">#REF!</definedName>
    <definedName name="NE.GDI.TOTL.KN" localSheetId="53">#REF!</definedName>
    <definedName name="NE.GDI.TOTL.KN" localSheetId="54">#REF!</definedName>
    <definedName name="NE.GDI.TOTL.KN" localSheetId="56">#REF!</definedName>
    <definedName name="NE.GDI.TOTL.KN" localSheetId="57">#REF!</definedName>
    <definedName name="NE.GDI.TOTL.KN" localSheetId="58">#REF!</definedName>
    <definedName name="NE.GDI.TOTL.KN" localSheetId="60">#REF!</definedName>
    <definedName name="NE.GDI.TOTL.KN" localSheetId="61">#REF!</definedName>
    <definedName name="NE.GDI.TOTL.KN" localSheetId="62">#REF!</definedName>
    <definedName name="NE.GDI.TOTL.KN" localSheetId="63">#REF!</definedName>
    <definedName name="NE.GDI.TOTL.KN" localSheetId="64">#REF!</definedName>
    <definedName name="NE.GDI.TOTL.KN" localSheetId="66">#REF!</definedName>
    <definedName name="NE.GDI.TOTL.KN" localSheetId="67">#REF!</definedName>
    <definedName name="NE.GDI.TOTL.KN" localSheetId="68">#REF!</definedName>
    <definedName name="NE.GDI.TOTL.KN" localSheetId="69">#REF!</definedName>
    <definedName name="NE.GDI.TOTL.KN" localSheetId="71">#REF!</definedName>
    <definedName name="NE.GDI.TOTL.KN" localSheetId="72">#REF!</definedName>
    <definedName name="NE.GDI.TOTL.KN" localSheetId="73">#REF!</definedName>
    <definedName name="NE.GDI.TOTL.KN">#REF!</definedName>
    <definedName name="NE.IMP.GNFS.CN" localSheetId="1">#REF!</definedName>
    <definedName name="NE.IMP.GNFS.CN" localSheetId="11">#REF!</definedName>
    <definedName name="NE.IMP.GNFS.CN" localSheetId="12">#REF!</definedName>
    <definedName name="NE.IMP.GNFS.CN" localSheetId="13">#REF!</definedName>
    <definedName name="NE.IMP.GNFS.CN" localSheetId="23">#REF!</definedName>
    <definedName name="NE.IMP.GNFS.CN" localSheetId="24">#REF!</definedName>
    <definedName name="NE.IMP.GNFS.CN" localSheetId="26">#REF!</definedName>
    <definedName name="NE.IMP.GNFS.CN" localSheetId="28">#REF!</definedName>
    <definedName name="NE.IMP.GNFS.CN" localSheetId="29">#REF!</definedName>
    <definedName name="NE.IMP.GNFS.CN" localSheetId="31">#REF!</definedName>
    <definedName name="NE.IMP.GNFS.CN" localSheetId="41">#REF!</definedName>
    <definedName name="NE.IMP.GNFS.CN" localSheetId="4">#REF!</definedName>
    <definedName name="NE.IMP.GNFS.CN" localSheetId="46">#REF!</definedName>
    <definedName name="NE.IMP.GNFS.CN" localSheetId="47">#REF!</definedName>
    <definedName name="NE.IMP.GNFS.CN" localSheetId="48">#REF!</definedName>
    <definedName name="NE.IMP.GNFS.CN" localSheetId="49">#REF!</definedName>
    <definedName name="NE.IMP.GNFS.CN" localSheetId="50">#REF!</definedName>
    <definedName name="NE.IMP.GNFS.CN" localSheetId="51">#REF!</definedName>
    <definedName name="NE.IMP.GNFS.CN" localSheetId="53">#REF!</definedName>
    <definedName name="NE.IMP.GNFS.CN" localSheetId="54">#REF!</definedName>
    <definedName name="NE.IMP.GNFS.CN" localSheetId="56">#REF!</definedName>
    <definedName name="NE.IMP.GNFS.CN" localSheetId="57">#REF!</definedName>
    <definedName name="NE.IMP.GNFS.CN" localSheetId="58">#REF!</definedName>
    <definedName name="NE.IMP.GNFS.CN" localSheetId="60">#REF!</definedName>
    <definedName name="NE.IMP.GNFS.CN" localSheetId="61">#REF!</definedName>
    <definedName name="NE.IMP.GNFS.CN" localSheetId="62">#REF!</definedName>
    <definedName name="NE.IMP.GNFS.CN" localSheetId="63">#REF!</definedName>
    <definedName name="NE.IMP.GNFS.CN" localSheetId="64">#REF!</definedName>
    <definedName name="NE.IMP.GNFS.CN" localSheetId="66">#REF!</definedName>
    <definedName name="NE.IMP.GNFS.CN" localSheetId="67">#REF!</definedName>
    <definedName name="NE.IMP.GNFS.CN" localSheetId="68">#REF!</definedName>
    <definedName name="NE.IMP.GNFS.CN" localSheetId="69">#REF!</definedName>
    <definedName name="NE.IMP.GNFS.CN" localSheetId="71">#REF!</definedName>
    <definedName name="NE.IMP.GNFS.CN" localSheetId="72">#REF!</definedName>
    <definedName name="NE.IMP.GNFS.CN" localSheetId="73">#REF!</definedName>
    <definedName name="NE.IMP.GNFS.CN">#REF!</definedName>
    <definedName name="NE.IMP.GNFS.KN" localSheetId="1">#REF!</definedName>
    <definedName name="NE.IMP.GNFS.KN" localSheetId="11">#REF!</definedName>
    <definedName name="NE.IMP.GNFS.KN" localSheetId="12">#REF!</definedName>
    <definedName name="NE.IMP.GNFS.KN" localSheetId="13">#REF!</definedName>
    <definedName name="NE.IMP.GNFS.KN" localSheetId="23">#REF!</definedName>
    <definedName name="NE.IMP.GNFS.KN" localSheetId="24">#REF!</definedName>
    <definedName name="NE.IMP.GNFS.KN" localSheetId="26">#REF!</definedName>
    <definedName name="NE.IMP.GNFS.KN" localSheetId="28">#REF!</definedName>
    <definedName name="NE.IMP.GNFS.KN" localSheetId="29">#REF!</definedName>
    <definedName name="NE.IMP.GNFS.KN" localSheetId="31">#REF!</definedName>
    <definedName name="NE.IMP.GNFS.KN" localSheetId="41">#REF!</definedName>
    <definedName name="NE.IMP.GNFS.KN" localSheetId="4">#REF!</definedName>
    <definedName name="NE.IMP.GNFS.KN" localSheetId="46">#REF!</definedName>
    <definedName name="NE.IMP.GNFS.KN" localSheetId="47">#REF!</definedName>
    <definedName name="NE.IMP.GNFS.KN" localSheetId="48">#REF!</definedName>
    <definedName name="NE.IMP.GNFS.KN" localSheetId="49">#REF!</definedName>
    <definedName name="NE.IMP.GNFS.KN" localSheetId="50">#REF!</definedName>
    <definedName name="NE.IMP.GNFS.KN" localSheetId="51">#REF!</definedName>
    <definedName name="NE.IMP.GNFS.KN" localSheetId="53">#REF!</definedName>
    <definedName name="NE.IMP.GNFS.KN" localSheetId="54">#REF!</definedName>
    <definedName name="NE.IMP.GNFS.KN" localSheetId="56">#REF!</definedName>
    <definedName name="NE.IMP.GNFS.KN" localSheetId="57">#REF!</definedName>
    <definedName name="NE.IMP.GNFS.KN" localSheetId="58">#REF!</definedName>
    <definedName name="NE.IMP.GNFS.KN" localSheetId="60">#REF!</definedName>
    <definedName name="NE.IMP.GNFS.KN" localSheetId="61">#REF!</definedName>
    <definedName name="NE.IMP.GNFS.KN" localSheetId="62">#REF!</definedName>
    <definedName name="NE.IMP.GNFS.KN" localSheetId="63">#REF!</definedName>
    <definedName name="NE.IMP.GNFS.KN" localSheetId="64">#REF!</definedName>
    <definedName name="NE.IMP.GNFS.KN" localSheetId="66">#REF!</definedName>
    <definedName name="NE.IMP.GNFS.KN" localSheetId="67">#REF!</definedName>
    <definedName name="NE.IMP.GNFS.KN" localSheetId="68">#REF!</definedName>
    <definedName name="NE.IMP.GNFS.KN" localSheetId="69">#REF!</definedName>
    <definedName name="NE.IMP.GNFS.KN" localSheetId="71">#REF!</definedName>
    <definedName name="NE.IMP.GNFS.KN" localSheetId="72">#REF!</definedName>
    <definedName name="NE.IMP.GNFS.KN" localSheetId="73">#REF!</definedName>
    <definedName name="NE.IMP.GNFS.KN">#REF!</definedName>
    <definedName name="Net_uncommitted_usable_resources" localSheetId="1">#REF!</definedName>
    <definedName name="Net_uncommitted_usable_resources" localSheetId="11">#REF!</definedName>
    <definedName name="Net_uncommitted_usable_resources" localSheetId="12">#REF!</definedName>
    <definedName name="Net_uncommitted_usable_resources" localSheetId="13">#REF!</definedName>
    <definedName name="Net_uncommitted_usable_resources" localSheetId="23">#REF!</definedName>
    <definedName name="Net_uncommitted_usable_resources" localSheetId="24">#REF!</definedName>
    <definedName name="Net_uncommitted_usable_resources" localSheetId="26">#REF!</definedName>
    <definedName name="Net_uncommitted_usable_resources" localSheetId="28">#REF!</definedName>
    <definedName name="Net_uncommitted_usable_resources" localSheetId="29">#REF!</definedName>
    <definedName name="Net_uncommitted_usable_resources" localSheetId="31">#REF!</definedName>
    <definedName name="Net_uncommitted_usable_resources" localSheetId="41">#REF!</definedName>
    <definedName name="Net_uncommitted_usable_resources" localSheetId="4">#REF!</definedName>
    <definedName name="Net_uncommitted_usable_resources" localSheetId="46">#REF!</definedName>
    <definedName name="Net_uncommitted_usable_resources" localSheetId="47">#REF!</definedName>
    <definedName name="Net_uncommitted_usable_resources" localSheetId="48">#REF!</definedName>
    <definedName name="Net_uncommitted_usable_resources" localSheetId="49">#REF!</definedName>
    <definedName name="Net_uncommitted_usable_resources" localSheetId="50">#REF!</definedName>
    <definedName name="Net_uncommitted_usable_resources" localSheetId="51">#REF!</definedName>
    <definedName name="Net_uncommitted_usable_resources" localSheetId="53">#REF!</definedName>
    <definedName name="Net_uncommitted_usable_resources" localSheetId="54">#REF!</definedName>
    <definedName name="Net_uncommitted_usable_resources" localSheetId="56">#REF!</definedName>
    <definedName name="Net_uncommitted_usable_resources" localSheetId="57">#REF!</definedName>
    <definedName name="Net_uncommitted_usable_resources" localSheetId="58">#REF!</definedName>
    <definedName name="Net_uncommitted_usable_resources" localSheetId="60">#REF!</definedName>
    <definedName name="Net_uncommitted_usable_resources" localSheetId="61">#REF!</definedName>
    <definedName name="Net_uncommitted_usable_resources" localSheetId="62">#REF!</definedName>
    <definedName name="Net_uncommitted_usable_resources" localSheetId="63">#REF!</definedName>
    <definedName name="Net_uncommitted_usable_resources" localSheetId="64">#REF!</definedName>
    <definedName name="Net_uncommitted_usable_resources" localSheetId="66">#REF!</definedName>
    <definedName name="Net_uncommitted_usable_resources" localSheetId="67">#REF!</definedName>
    <definedName name="Net_uncommitted_usable_resources" localSheetId="68">#REF!</definedName>
    <definedName name="Net_uncommitted_usable_resources" localSheetId="69">#REF!</definedName>
    <definedName name="Net_uncommitted_usable_resources" localSheetId="71">#REF!</definedName>
    <definedName name="Net_uncommitted_usable_resources" localSheetId="72">#REF!</definedName>
    <definedName name="Net_uncommitted_usable_resources" localSheetId="73">#REF!</definedName>
    <definedName name="Net_uncommitted_usable_resources">#REF!</definedName>
    <definedName name="new" localSheetId="1">#REF!</definedName>
    <definedName name="new" localSheetId="11">#REF!</definedName>
    <definedName name="new" localSheetId="12">#REF!</definedName>
    <definedName name="new" localSheetId="13">#REF!</definedName>
    <definedName name="new" localSheetId="23">#REF!</definedName>
    <definedName name="new" localSheetId="24">#REF!</definedName>
    <definedName name="new" localSheetId="26">#REF!</definedName>
    <definedName name="new" localSheetId="28">#REF!</definedName>
    <definedName name="new" localSheetId="29">#REF!</definedName>
    <definedName name="new" localSheetId="31">#REF!</definedName>
    <definedName name="new" localSheetId="41">#REF!</definedName>
    <definedName name="new" localSheetId="4">#REF!</definedName>
    <definedName name="new" localSheetId="46">#REF!</definedName>
    <definedName name="new" localSheetId="47">#REF!</definedName>
    <definedName name="new" localSheetId="48">#REF!</definedName>
    <definedName name="new" localSheetId="49">#REF!</definedName>
    <definedName name="new" localSheetId="50">#REF!</definedName>
    <definedName name="new" localSheetId="51">#REF!</definedName>
    <definedName name="new" localSheetId="53">#REF!</definedName>
    <definedName name="new" localSheetId="54">#REF!</definedName>
    <definedName name="new" localSheetId="56">#REF!</definedName>
    <definedName name="new" localSheetId="57">#REF!</definedName>
    <definedName name="new" localSheetId="58">#REF!</definedName>
    <definedName name="new" localSheetId="60">#REF!</definedName>
    <definedName name="new" localSheetId="61">#REF!</definedName>
    <definedName name="new" localSheetId="62">#REF!</definedName>
    <definedName name="new" localSheetId="63">#REF!</definedName>
    <definedName name="new" localSheetId="64">#REF!</definedName>
    <definedName name="new" localSheetId="66">#REF!</definedName>
    <definedName name="new" localSheetId="67">#REF!</definedName>
    <definedName name="new" localSheetId="68">#REF!</definedName>
    <definedName name="new" localSheetId="69">#REF!</definedName>
    <definedName name="new" localSheetId="71">#REF!</definedName>
    <definedName name="new" localSheetId="72">#REF!</definedName>
    <definedName name="new" localSheetId="73">#REF!</definedName>
    <definedName name="new">#REF!</definedName>
    <definedName name="NEW_DS" localSheetId="1">#REF!</definedName>
    <definedName name="NEW_DS" localSheetId="11">#REF!</definedName>
    <definedName name="NEW_DS" localSheetId="12">#REF!</definedName>
    <definedName name="NEW_DS" localSheetId="13">#REF!</definedName>
    <definedName name="NEW_DS" localSheetId="23">#REF!</definedName>
    <definedName name="NEW_DS" localSheetId="24">#REF!</definedName>
    <definedName name="NEW_DS" localSheetId="26">#REF!</definedName>
    <definedName name="NEW_DS" localSheetId="28">#REF!</definedName>
    <definedName name="NEW_DS" localSheetId="29">#REF!</definedName>
    <definedName name="NEW_DS" localSheetId="31">#REF!</definedName>
    <definedName name="NEW_DS" localSheetId="41">#REF!</definedName>
    <definedName name="NEW_DS" localSheetId="4">#REF!</definedName>
    <definedName name="NEW_DS" localSheetId="46">#REF!</definedName>
    <definedName name="NEW_DS" localSheetId="47">#REF!</definedName>
    <definedName name="NEW_DS" localSheetId="48">#REF!</definedName>
    <definedName name="NEW_DS" localSheetId="49">#REF!</definedName>
    <definedName name="NEW_DS" localSheetId="50">#REF!</definedName>
    <definedName name="NEW_DS" localSheetId="51">#REF!</definedName>
    <definedName name="NEW_DS" localSheetId="53">#REF!</definedName>
    <definedName name="NEW_DS" localSheetId="54">#REF!</definedName>
    <definedName name="NEW_DS" localSheetId="56">#REF!</definedName>
    <definedName name="NEW_DS" localSheetId="57">#REF!</definedName>
    <definedName name="NEW_DS" localSheetId="58">#REF!</definedName>
    <definedName name="NEW_DS" localSheetId="60">#REF!</definedName>
    <definedName name="NEW_DS" localSheetId="61">#REF!</definedName>
    <definedName name="NEW_DS" localSheetId="62">#REF!</definedName>
    <definedName name="NEW_DS" localSheetId="63">#REF!</definedName>
    <definedName name="NEW_DS" localSheetId="64">#REF!</definedName>
    <definedName name="NEW_DS" localSheetId="66">#REF!</definedName>
    <definedName name="NEW_DS" localSheetId="67">#REF!</definedName>
    <definedName name="NEW_DS" localSheetId="68">#REF!</definedName>
    <definedName name="NEW_DS" localSheetId="69">#REF!</definedName>
    <definedName name="NEW_DS" localSheetId="71">#REF!</definedName>
    <definedName name="NEW_DS" localSheetId="72">#REF!</definedName>
    <definedName name="NEW_DS" localSheetId="73">#REF!</definedName>
    <definedName name="NEW_DS">#REF!</definedName>
    <definedName name="newcash97" localSheetId="1">#REF!</definedName>
    <definedName name="newcash97" localSheetId="11">#REF!</definedName>
    <definedName name="newcash97" localSheetId="12">#REF!</definedName>
    <definedName name="newcash97" localSheetId="13">#REF!</definedName>
    <definedName name="newcash97" localSheetId="23">#REF!</definedName>
    <definedName name="newcash97" localSheetId="24">#REF!</definedName>
    <definedName name="newcash97" localSheetId="26">#REF!</definedName>
    <definedName name="newcash97" localSheetId="28">#REF!</definedName>
    <definedName name="newcash97" localSheetId="29">#REF!</definedName>
    <definedName name="newcash97" localSheetId="31">#REF!</definedName>
    <definedName name="newcash97" localSheetId="41">#REF!</definedName>
    <definedName name="newcash97" localSheetId="4">#REF!</definedName>
    <definedName name="newcash97" localSheetId="46">#REF!</definedName>
    <definedName name="newcash97" localSheetId="47">#REF!</definedName>
    <definedName name="newcash97" localSheetId="48">#REF!</definedName>
    <definedName name="newcash97" localSheetId="49">#REF!</definedName>
    <definedName name="newcash97" localSheetId="50">#REF!</definedName>
    <definedName name="newcash97" localSheetId="51">#REF!</definedName>
    <definedName name="newcash97" localSheetId="53">#REF!</definedName>
    <definedName name="newcash97" localSheetId="54">#REF!</definedName>
    <definedName name="newcash97" localSheetId="56">#REF!</definedName>
    <definedName name="newcash97" localSheetId="57">#REF!</definedName>
    <definedName name="newcash97" localSheetId="58">#REF!</definedName>
    <definedName name="newcash97" localSheetId="60">#REF!</definedName>
    <definedName name="newcash97" localSheetId="61">#REF!</definedName>
    <definedName name="newcash97" localSheetId="62">#REF!</definedName>
    <definedName name="newcash97" localSheetId="63">#REF!</definedName>
    <definedName name="newcash97" localSheetId="64">#REF!</definedName>
    <definedName name="newcash97" localSheetId="66">#REF!</definedName>
    <definedName name="newcash97" localSheetId="67">#REF!</definedName>
    <definedName name="newcash97" localSheetId="68">#REF!</definedName>
    <definedName name="newcash97" localSheetId="69">#REF!</definedName>
    <definedName name="newcash97" localSheetId="71">#REF!</definedName>
    <definedName name="newcash97" localSheetId="72">#REF!</definedName>
    <definedName name="newcash97" localSheetId="73">#REF!</definedName>
    <definedName name="newcash97">#REF!</definedName>
    <definedName name="newcash98" localSheetId="1">#REF!</definedName>
    <definedName name="newcash98" localSheetId="11">#REF!</definedName>
    <definedName name="newcash98" localSheetId="12">#REF!</definedName>
    <definedName name="newcash98" localSheetId="13">#REF!</definedName>
    <definedName name="newcash98" localSheetId="23">#REF!</definedName>
    <definedName name="newcash98" localSheetId="24">#REF!</definedName>
    <definedName name="newcash98" localSheetId="26">#REF!</definedName>
    <definedName name="newcash98" localSheetId="28">#REF!</definedName>
    <definedName name="newcash98" localSheetId="29">#REF!</definedName>
    <definedName name="newcash98" localSheetId="31">#REF!</definedName>
    <definedName name="newcash98" localSheetId="41">#REF!</definedName>
    <definedName name="newcash98" localSheetId="4">#REF!</definedName>
    <definedName name="newcash98" localSheetId="46">#REF!</definedName>
    <definedName name="newcash98" localSheetId="47">#REF!</definedName>
    <definedName name="newcash98" localSheetId="48">#REF!</definedName>
    <definedName name="newcash98" localSheetId="49">#REF!</definedName>
    <definedName name="newcash98" localSheetId="50">#REF!</definedName>
    <definedName name="newcash98" localSheetId="51">#REF!</definedName>
    <definedName name="newcash98" localSheetId="53">#REF!</definedName>
    <definedName name="newcash98" localSheetId="54">#REF!</definedName>
    <definedName name="newcash98" localSheetId="56">#REF!</definedName>
    <definedName name="newcash98" localSheetId="57">#REF!</definedName>
    <definedName name="newcash98" localSheetId="58">#REF!</definedName>
    <definedName name="newcash98" localSheetId="60">#REF!</definedName>
    <definedName name="newcash98" localSheetId="61">#REF!</definedName>
    <definedName name="newcash98" localSheetId="62">#REF!</definedName>
    <definedName name="newcash98" localSheetId="63">#REF!</definedName>
    <definedName name="newcash98" localSheetId="64">#REF!</definedName>
    <definedName name="newcash98" localSheetId="66">#REF!</definedName>
    <definedName name="newcash98" localSheetId="67">#REF!</definedName>
    <definedName name="newcash98" localSheetId="68">#REF!</definedName>
    <definedName name="newcash98" localSheetId="69">#REF!</definedName>
    <definedName name="newcash98" localSheetId="71">#REF!</definedName>
    <definedName name="newcash98" localSheetId="72">#REF!</definedName>
    <definedName name="newcash98" localSheetId="73">#REF!</definedName>
    <definedName name="newcash98">#REF!</definedName>
    <definedName name="NewRGDf" localSheetId="1">#REF!</definedName>
    <definedName name="NewRGDf" localSheetId="11">#REF!</definedName>
    <definedName name="NewRGDf" localSheetId="12">#REF!</definedName>
    <definedName name="NewRGDf" localSheetId="13">#REF!</definedName>
    <definedName name="NewRGDf" localSheetId="23">#REF!</definedName>
    <definedName name="NewRGDf" localSheetId="24">#REF!</definedName>
    <definedName name="NewRGDf" localSheetId="26">#REF!</definedName>
    <definedName name="NewRGDf" localSheetId="28">#REF!</definedName>
    <definedName name="NewRGDf" localSheetId="29">#REF!</definedName>
    <definedName name="NewRGDf" localSheetId="31">#REF!</definedName>
    <definedName name="NewRGDf" localSheetId="41">#REF!</definedName>
    <definedName name="NewRGDf" localSheetId="4">#REF!</definedName>
    <definedName name="NewRGDf" localSheetId="46">#REF!</definedName>
    <definedName name="NewRGDf" localSheetId="47">#REF!</definedName>
    <definedName name="NewRGDf" localSheetId="48">#REF!</definedName>
    <definedName name="NewRGDf" localSheetId="49">#REF!</definedName>
    <definedName name="NewRGDf" localSheetId="50">#REF!</definedName>
    <definedName name="NewRGDf" localSheetId="51">#REF!</definedName>
    <definedName name="NewRGDf" localSheetId="53">#REF!</definedName>
    <definedName name="NewRGDf" localSheetId="54">#REF!</definedName>
    <definedName name="NewRGDf" localSheetId="56">#REF!</definedName>
    <definedName name="NewRGDf" localSheetId="57">#REF!</definedName>
    <definedName name="NewRGDf" localSheetId="58">#REF!</definedName>
    <definedName name="NewRGDf" localSheetId="60">#REF!</definedName>
    <definedName name="NewRGDf" localSheetId="61">#REF!</definedName>
    <definedName name="NewRGDf" localSheetId="62">#REF!</definedName>
    <definedName name="NewRGDf" localSheetId="63">#REF!</definedName>
    <definedName name="NewRGDf" localSheetId="64">#REF!</definedName>
    <definedName name="NewRGDf" localSheetId="66">#REF!</definedName>
    <definedName name="NewRGDf" localSheetId="67">#REF!</definedName>
    <definedName name="NewRGDf" localSheetId="68">#REF!</definedName>
    <definedName name="NewRGDf" localSheetId="69">#REF!</definedName>
    <definedName name="NewRGDf" localSheetId="71">#REF!</definedName>
    <definedName name="NewRGDf" localSheetId="72">#REF!</definedName>
    <definedName name="NewRGDf" localSheetId="73">#REF!</definedName>
    <definedName name="NewRGDf">#REF!</definedName>
    <definedName name="NEWSHEET" localSheetId="1">#REF!</definedName>
    <definedName name="NEWSHEET" localSheetId="11">#REF!</definedName>
    <definedName name="NEWSHEET" localSheetId="12">#REF!</definedName>
    <definedName name="NEWSHEET" localSheetId="13">#REF!</definedName>
    <definedName name="NEWSHEET" localSheetId="23">#REF!</definedName>
    <definedName name="NEWSHEET" localSheetId="24">#REF!</definedName>
    <definedName name="NEWSHEET" localSheetId="26">#REF!</definedName>
    <definedName name="NEWSHEET" localSheetId="28">#REF!</definedName>
    <definedName name="NEWSHEET" localSheetId="29">#REF!</definedName>
    <definedName name="NEWSHEET" localSheetId="31">#REF!</definedName>
    <definedName name="NEWSHEET" localSheetId="41">#REF!</definedName>
    <definedName name="NEWSHEET" localSheetId="4">#REF!</definedName>
    <definedName name="NEWSHEET" localSheetId="46">#REF!</definedName>
    <definedName name="NEWSHEET" localSheetId="47">#REF!</definedName>
    <definedName name="NEWSHEET" localSheetId="48">#REF!</definedName>
    <definedName name="NEWSHEET" localSheetId="49">#REF!</definedName>
    <definedName name="NEWSHEET" localSheetId="50">#REF!</definedName>
    <definedName name="NEWSHEET" localSheetId="51">#REF!</definedName>
    <definedName name="NEWSHEET" localSheetId="53">#REF!</definedName>
    <definedName name="NEWSHEET" localSheetId="54">#REF!</definedName>
    <definedName name="NEWSHEET" localSheetId="56">#REF!</definedName>
    <definedName name="NEWSHEET" localSheetId="57">#REF!</definedName>
    <definedName name="NEWSHEET" localSheetId="58">#REF!</definedName>
    <definedName name="NEWSHEET" localSheetId="60">#REF!</definedName>
    <definedName name="NEWSHEET" localSheetId="61">#REF!</definedName>
    <definedName name="NEWSHEET" localSheetId="62">#REF!</definedName>
    <definedName name="NEWSHEET" localSheetId="63">#REF!</definedName>
    <definedName name="NEWSHEET" localSheetId="64">#REF!</definedName>
    <definedName name="NEWSHEET" localSheetId="66">#REF!</definedName>
    <definedName name="NEWSHEET" localSheetId="67">#REF!</definedName>
    <definedName name="NEWSHEET" localSheetId="68">#REF!</definedName>
    <definedName name="NEWSHEET" localSheetId="69">#REF!</definedName>
    <definedName name="NEWSHEET" localSheetId="71">#REF!</definedName>
    <definedName name="NEWSHEET" localSheetId="72">#REF!</definedName>
    <definedName name="NEWSHEET" localSheetId="73">#REF!</definedName>
    <definedName name="NEWSHEET">#REF!</definedName>
    <definedName name="NFI">#N/A</definedName>
    <definedName name="NFI_R">#N/A</definedName>
    <definedName name="NFIP" localSheetId="13">'[105]WETA BOP'!#REF!</definedName>
    <definedName name="NFIP" localSheetId="23">'[105]WETA BOP'!#REF!</definedName>
    <definedName name="NFIP" localSheetId="24">'[105]WETA BOP'!#REF!</definedName>
    <definedName name="NFIP" localSheetId="28">'[105]WETA BOP'!#REF!</definedName>
    <definedName name="NFIP" localSheetId="29">'[105]WETA BOP'!#REF!</definedName>
    <definedName name="NFIP" localSheetId="31">'[105]WETA BOP'!#REF!</definedName>
    <definedName name="NFIP" localSheetId="49">'[105]WETA BOP'!#REF!</definedName>
    <definedName name="NFIP" localSheetId="5">'[106]WETA BOP'!#REF!</definedName>
    <definedName name="NFIP" localSheetId="53">'[105]WETA BOP'!#REF!</definedName>
    <definedName name="NFIP" localSheetId="54">'[105]WETA BOP'!#REF!</definedName>
    <definedName name="NFIP" localSheetId="57">'[105]WETA BOP'!#REF!</definedName>
    <definedName name="NFIP" localSheetId="60">'[105]WETA BOP'!#REF!</definedName>
    <definedName name="NFIP" localSheetId="61">'[105]WETA BOP'!#REF!</definedName>
    <definedName name="NFIP" localSheetId="62">'[105]WETA BOP'!#REF!</definedName>
    <definedName name="NFIP" localSheetId="63">'[105]WETA BOP'!#REF!</definedName>
    <definedName name="NFIP" localSheetId="6">'[107]WETA BOP'!#REF!</definedName>
    <definedName name="NFIP" localSheetId="66">'[105]WETA BOP'!#REF!</definedName>
    <definedName name="NFIP" localSheetId="69">'[105]WETA BOP'!#REF!</definedName>
    <definedName name="NFIP" localSheetId="72">'[105]WETA BOP'!#REF!</definedName>
    <definedName name="NFIP" localSheetId="73">'[105]WETA BOP'!#REF!</definedName>
    <definedName name="NFIP">'[105]WETA BOP'!#REF!</definedName>
    <definedName name="NGDP">#N/A</definedName>
    <definedName name="NGDP_DG">#N/A</definedName>
    <definedName name="NGDP_R">#N/A</definedName>
    <definedName name="NGDP_RG">#N/A</definedName>
    <definedName name="NGDPA" localSheetId="1">#REF!</definedName>
    <definedName name="NGDPA" localSheetId="10">#REF!</definedName>
    <definedName name="NGDPA" localSheetId="11">#REF!</definedName>
    <definedName name="NGDPA" localSheetId="12">#REF!</definedName>
    <definedName name="NGDPA" localSheetId="13">#REF!</definedName>
    <definedName name="NGDPA" localSheetId="15">#REF!</definedName>
    <definedName name="NGDPA" localSheetId="16">#REF!</definedName>
    <definedName name="NGDPA" localSheetId="2">#REF!</definedName>
    <definedName name="NGDPA" localSheetId="23">#REF!</definedName>
    <definedName name="NGDPA" localSheetId="24">#REF!</definedName>
    <definedName name="NGDPA" localSheetId="25">#REF!</definedName>
    <definedName name="NGDPA" localSheetId="26">#REF!</definedName>
    <definedName name="NGDPA" localSheetId="27">#REF!</definedName>
    <definedName name="NGDPA" localSheetId="28">#REF!</definedName>
    <definedName name="NGDPA" localSheetId="29">#REF!</definedName>
    <definedName name="NGDPA" localSheetId="3">#REF!</definedName>
    <definedName name="NGDPA" localSheetId="31">#REF!</definedName>
    <definedName name="NGDPA" localSheetId="32">#REF!</definedName>
    <definedName name="NGDPA" localSheetId="33">#REF!</definedName>
    <definedName name="NGDPA" localSheetId="34">#REF!</definedName>
    <definedName name="NGDPA" localSheetId="37">#REF!</definedName>
    <definedName name="NGDPA" localSheetId="41">#REF!</definedName>
    <definedName name="NGDPA" localSheetId="4">#REF!</definedName>
    <definedName name="NGDPA" localSheetId="45">#REF!</definedName>
    <definedName name="NGDPA" localSheetId="46">#REF!</definedName>
    <definedName name="NGDPA" localSheetId="47">#REF!</definedName>
    <definedName name="NGDPA" localSheetId="48">#REF!</definedName>
    <definedName name="NGDPA" localSheetId="49">#REF!</definedName>
    <definedName name="NGDPA" localSheetId="50">#REF!</definedName>
    <definedName name="NGDPA" localSheetId="5">#REF!</definedName>
    <definedName name="NGDPA" localSheetId="51">#REF!</definedName>
    <definedName name="NGDPA" localSheetId="52">#REF!</definedName>
    <definedName name="NGDPA" localSheetId="53">#REF!</definedName>
    <definedName name="NGDPA" localSheetId="54">#REF!</definedName>
    <definedName name="NGDPA" localSheetId="56">#REF!</definedName>
    <definedName name="NGDPA" localSheetId="57">#REF!</definedName>
    <definedName name="NGDPA" localSheetId="58">#REF!</definedName>
    <definedName name="NGDPA" localSheetId="59">#REF!</definedName>
    <definedName name="NGDPA" localSheetId="60">#REF!</definedName>
    <definedName name="NGDPA" localSheetId="61">#REF!</definedName>
    <definedName name="NGDPA" localSheetId="62">#REF!</definedName>
    <definedName name="NGDPA" localSheetId="63">#REF!</definedName>
    <definedName name="NGDPA" localSheetId="6">#REF!</definedName>
    <definedName name="NGDPA" localSheetId="64">#REF!</definedName>
    <definedName name="NGDPA" localSheetId="65">#REF!</definedName>
    <definedName name="NGDPA" localSheetId="66">#REF!</definedName>
    <definedName name="NGDPA" localSheetId="67">#REF!</definedName>
    <definedName name="NGDPA" localSheetId="68">#REF!</definedName>
    <definedName name="NGDPA" localSheetId="69">#REF!</definedName>
    <definedName name="NGDPA" localSheetId="71">#REF!</definedName>
    <definedName name="NGDPA" localSheetId="72">#REF!</definedName>
    <definedName name="NGDPA" localSheetId="73">#REF!</definedName>
    <definedName name="NGDPA" localSheetId="7">#REF!</definedName>
    <definedName name="NGDPA" localSheetId="74">#REF!</definedName>
    <definedName name="NGDPA" localSheetId="75">#REF!</definedName>
    <definedName name="NGDPA" localSheetId="76">#REF!</definedName>
    <definedName name="NGDPA" localSheetId="77">#REF!</definedName>
    <definedName name="NGDPA" localSheetId="78">#REF!</definedName>
    <definedName name="NGDPA" localSheetId="79">#REF!</definedName>
    <definedName name="NGDPA" localSheetId="8">#REF!</definedName>
    <definedName name="NGDPA" localSheetId="9">#REF!</definedName>
    <definedName name="NGDPA">#REF!</definedName>
    <definedName name="NGK" localSheetId="1">#REF!</definedName>
    <definedName name="NGK" localSheetId="10">#REF!</definedName>
    <definedName name="NGK" localSheetId="11">#REF!</definedName>
    <definedName name="NGK" localSheetId="12">#REF!</definedName>
    <definedName name="NGK" localSheetId="13">#REF!</definedName>
    <definedName name="NGK" localSheetId="15">#REF!</definedName>
    <definedName name="NGK" localSheetId="16">#REF!</definedName>
    <definedName name="NGK" localSheetId="2">#REF!</definedName>
    <definedName name="NGK" localSheetId="23">#REF!</definedName>
    <definedName name="NGK" localSheetId="24">#REF!</definedName>
    <definedName name="NGK" localSheetId="25">#REF!</definedName>
    <definedName name="NGK" localSheetId="26">#REF!</definedName>
    <definedName name="NGK" localSheetId="27">#REF!</definedName>
    <definedName name="NGK" localSheetId="28">#REF!</definedName>
    <definedName name="NGK" localSheetId="29">#REF!</definedName>
    <definedName name="NGK" localSheetId="3">#REF!</definedName>
    <definedName name="NGK" localSheetId="31">#REF!</definedName>
    <definedName name="NGK" localSheetId="32">#REF!</definedName>
    <definedName name="NGK" localSheetId="33">#REF!</definedName>
    <definedName name="NGK" localSheetId="34">#REF!</definedName>
    <definedName name="NGK" localSheetId="37">#REF!</definedName>
    <definedName name="NGK" localSheetId="41">#REF!</definedName>
    <definedName name="NGK" localSheetId="4">#REF!</definedName>
    <definedName name="NGK" localSheetId="45">#REF!</definedName>
    <definedName name="NGK" localSheetId="46">#REF!</definedName>
    <definedName name="NGK" localSheetId="47">#REF!</definedName>
    <definedName name="NGK" localSheetId="48">#REF!</definedName>
    <definedName name="NGK" localSheetId="49">#REF!</definedName>
    <definedName name="NGK" localSheetId="50">#REF!</definedName>
    <definedName name="NGK" localSheetId="5">#REF!</definedName>
    <definedName name="NGK" localSheetId="51">#REF!</definedName>
    <definedName name="NGK" localSheetId="52">#REF!</definedName>
    <definedName name="NGK" localSheetId="53">#REF!</definedName>
    <definedName name="NGK" localSheetId="54">#REF!</definedName>
    <definedName name="NGK" localSheetId="56">#REF!</definedName>
    <definedName name="NGK" localSheetId="57">#REF!</definedName>
    <definedName name="NGK" localSheetId="58">#REF!</definedName>
    <definedName name="NGK" localSheetId="59">#REF!</definedName>
    <definedName name="NGK" localSheetId="60">#REF!</definedName>
    <definedName name="NGK" localSheetId="61">#REF!</definedName>
    <definedName name="NGK" localSheetId="62">#REF!</definedName>
    <definedName name="NGK" localSheetId="63">#REF!</definedName>
    <definedName name="NGK" localSheetId="6">#REF!</definedName>
    <definedName name="NGK" localSheetId="64">#REF!</definedName>
    <definedName name="NGK" localSheetId="65">#REF!</definedName>
    <definedName name="NGK" localSheetId="66">#REF!</definedName>
    <definedName name="NGK" localSheetId="67">#REF!</definedName>
    <definedName name="NGK" localSheetId="68">#REF!</definedName>
    <definedName name="NGK" localSheetId="69">#REF!</definedName>
    <definedName name="NGK" localSheetId="71">#REF!</definedName>
    <definedName name="NGK" localSheetId="72">#REF!</definedName>
    <definedName name="NGK" localSheetId="73">#REF!</definedName>
    <definedName name="NGK" localSheetId="7">#REF!</definedName>
    <definedName name="NGK" localSheetId="74">#REF!</definedName>
    <definedName name="NGK" localSheetId="75">#REF!</definedName>
    <definedName name="NGK" localSheetId="76">#REF!</definedName>
    <definedName name="NGK" localSheetId="77">#REF!</definedName>
    <definedName name="NGK" localSheetId="78">#REF!</definedName>
    <definedName name="NGK" localSheetId="79">#REF!</definedName>
    <definedName name="NGK" localSheetId="8">#REF!</definedName>
    <definedName name="NGK" localSheetId="9">#REF!</definedName>
    <definedName name="NGK">#REF!</definedName>
    <definedName name="NGNI" localSheetId="1">#REF!</definedName>
    <definedName name="NGNI" localSheetId="10">#REF!</definedName>
    <definedName name="NGNI" localSheetId="11">#REF!</definedName>
    <definedName name="NGNI" localSheetId="12">#REF!</definedName>
    <definedName name="NGNI" localSheetId="13">#REF!</definedName>
    <definedName name="NGNI" localSheetId="15">#REF!</definedName>
    <definedName name="NGNI" localSheetId="16">#REF!</definedName>
    <definedName name="NGNI" localSheetId="2">#REF!</definedName>
    <definedName name="NGNI" localSheetId="23">#REF!</definedName>
    <definedName name="NGNI" localSheetId="24">#REF!</definedName>
    <definedName name="NGNI" localSheetId="25">#REF!</definedName>
    <definedName name="NGNI" localSheetId="26">#REF!</definedName>
    <definedName name="NGNI" localSheetId="27">#REF!</definedName>
    <definedName name="NGNI" localSheetId="28">#REF!</definedName>
    <definedName name="NGNI" localSheetId="29">#REF!</definedName>
    <definedName name="NGNI" localSheetId="3">#REF!</definedName>
    <definedName name="NGNI" localSheetId="31">#REF!</definedName>
    <definedName name="NGNI" localSheetId="32">#REF!</definedName>
    <definedName name="NGNI" localSheetId="33">#REF!</definedName>
    <definedName name="NGNI" localSheetId="34">#REF!</definedName>
    <definedName name="NGNI" localSheetId="37">#REF!</definedName>
    <definedName name="NGNI" localSheetId="41">#REF!</definedName>
    <definedName name="NGNI" localSheetId="4">#REF!</definedName>
    <definedName name="NGNI" localSheetId="45">#REF!</definedName>
    <definedName name="NGNI" localSheetId="46">#REF!</definedName>
    <definedName name="NGNI" localSheetId="47">#REF!</definedName>
    <definedName name="NGNI" localSheetId="48">#REF!</definedName>
    <definedName name="NGNI" localSheetId="49">#REF!</definedName>
    <definedName name="NGNI" localSheetId="50">#REF!</definedName>
    <definedName name="NGNI" localSheetId="5">#REF!</definedName>
    <definedName name="NGNI" localSheetId="51">#REF!</definedName>
    <definedName name="NGNI" localSheetId="52">#REF!</definedName>
    <definedName name="NGNI" localSheetId="53">#REF!</definedName>
    <definedName name="NGNI" localSheetId="54">#REF!</definedName>
    <definedName name="NGNI" localSheetId="56">#REF!</definedName>
    <definedName name="NGNI" localSheetId="57">#REF!</definedName>
    <definedName name="NGNI" localSheetId="58">#REF!</definedName>
    <definedName name="NGNI" localSheetId="59">#REF!</definedName>
    <definedName name="NGNI" localSheetId="60">#REF!</definedName>
    <definedName name="NGNI" localSheetId="61">#REF!</definedName>
    <definedName name="NGNI" localSheetId="62">#REF!</definedName>
    <definedName name="NGNI" localSheetId="63">#REF!</definedName>
    <definedName name="NGNI" localSheetId="6">#REF!</definedName>
    <definedName name="NGNI" localSheetId="64">#REF!</definedName>
    <definedName name="NGNI" localSheetId="65">#REF!</definedName>
    <definedName name="NGNI" localSheetId="66">#REF!</definedName>
    <definedName name="NGNI" localSheetId="67">#REF!</definedName>
    <definedName name="NGNI" localSheetId="68">#REF!</definedName>
    <definedName name="NGNI" localSheetId="69">#REF!</definedName>
    <definedName name="NGNI" localSheetId="71">#REF!</definedName>
    <definedName name="NGNI" localSheetId="72">#REF!</definedName>
    <definedName name="NGNI" localSheetId="73">#REF!</definedName>
    <definedName name="NGNI" localSheetId="7">#REF!</definedName>
    <definedName name="NGNI" localSheetId="74">#REF!</definedName>
    <definedName name="NGNI" localSheetId="75">#REF!</definedName>
    <definedName name="NGNI" localSheetId="76">#REF!</definedName>
    <definedName name="NGNI" localSheetId="77">#REF!</definedName>
    <definedName name="NGNI" localSheetId="78">#REF!</definedName>
    <definedName name="NGNI" localSheetId="79">#REF!</definedName>
    <definedName name="NGNI" localSheetId="8">#REF!</definedName>
    <definedName name="NGNI" localSheetId="9">#REF!</definedName>
    <definedName name="NGNI">#REF!</definedName>
    <definedName name="NGPXO" localSheetId="1">#REF!</definedName>
    <definedName name="NGPXO" localSheetId="11">#REF!</definedName>
    <definedName name="NGPXO" localSheetId="12">#REF!</definedName>
    <definedName name="NGPXO" localSheetId="13">#REF!</definedName>
    <definedName name="NGPXO" localSheetId="23">#REF!</definedName>
    <definedName name="NGPXO" localSheetId="24">#REF!</definedName>
    <definedName name="NGPXO" localSheetId="26">#REF!</definedName>
    <definedName name="NGPXO" localSheetId="28">#REF!</definedName>
    <definedName name="NGPXO" localSheetId="29">#REF!</definedName>
    <definedName name="NGPXO" localSheetId="31">#REF!</definedName>
    <definedName name="NGPXO" localSheetId="41">#REF!</definedName>
    <definedName name="NGPXO" localSheetId="4">#REF!</definedName>
    <definedName name="NGPXO" localSheetId="46">#REF!</definedName>
    <definedName name="NGPXO" localSheetId="47">#REF!</definedName>
    <definedName name="NGPXO" localSheetId="48">#REF!</definedName>
    <definedName name="NGPXO" localSheetId="49">#REF!</definedName>
    <definedName name="NGPXO" localSheetId="50">#REF!</definedName>
    <definedName name="NGPXO" localSheetId="51">#REF!</definedName>
    <definedName name="NGPXO" localSheetId="53">#REF!</definedName>
    <definedName name="NGPXO" localSheetId="54">#REF!</definedName>
    <definedName name="NGPXO" localSheetId="56">#REF!</definedName>
    <definedName name="NGPXO" localSheetId="57">#REF!</definedName>
    <definedName name="NGPXO" localSheetId="58">#REF!</definedName>
    <definedName name="NGPXO" localSheetId="60">#REF!</definedName>
    <definedName name="NGPXO" localSheetId="61">#REF!</definedName>
    <definedName name="NGPXO" localSheetId="62">#REF!</definedName>
    <definedName name="NGPXO" localSheetId="63">#REF!</definedName>
    <definedName name="NGPXO" localSheetId="64">#REF!</definedName>
    <definedName name="NGPXO" localSheetId="66">#REF!</definedName>
    <definedName name="NGPXO" localSheetId="67">#REF!</definedName>
    <definedName name="NGPXO" localSheetId="68">#REF!</definedName>
    <definedName name="NGPXO" localSheetId="69">#REF!</definedName>
    <definedName name="NGPXO" localSheetId="71">#REF!</definedName>
    <definedName name="NGPXO" localSheetId="72">#REF!</definedName>
    <definedName name="NGPXO" localSheetId="73">#REF!</definedName>
    <definedName name="NGPXO">#REF!</definedName>
    <definedName name="NGPXO_R" localSheetId="1">#REF!</definedName>
    <definedName name="NGPXO_R" localSheetId="11">#REF!</definedName>
    <definedName name="NGPXO_R" localSheetId="12">#REF!</definedName>
    <definedName name="NGPXO_R" localSheetId="13">#REF!</definedName>
    <definedName name="NGPXO_R" localSheetId="23">#REF!</definedName>
    <definedName name="NGPXO_R" localSheetId="24">#REF!</definedName>
    <definedName name="NGPXO_R" localSheetId="26">#REF!</definedName>
    <definedName name="NGPXO_R" localSheetId="28">#REF!</definedName>
    <definedName name="NGPXO_R" localSheetId="29">#REF!</definedName>
    <definedName name="NGPXO_R" localSheetId="31">#REF!</definedName>
    <definedName name="NGPXO_R" localSheetId="41">#REF!</definedName>
    <definedName name="NGPXO_R" localSheetId="4">#REF!</definedName>
    <definedName name="NGPXO_R" localSheetId="46">#REF!</definedName>
    <definedName name="NGPXO_R" localSheetId="47">#REF!</definedName>
    <definedName name="NGPXO_R" localSheetId="48">#REF!</definedName>
    <definedName name="NGPXO_R" localSheetId="49">#REF!</definedName>
    <definedName name="NGPXO_R" localSheetId="50">#REF!</definedName>
    <definedName name="NGPXO_R" localSheetId="51">#REF!</definedName>
    <definedName name="NGPXO_R" localSheetId="53">#REF!</definedName>
    <definedName name="NGPXO_R" localSheetId="54">#REF!</definedName>
    <definedName name="NGPXO_R" localSheetId="56">#REF!</definedName>
    <definedName name="NGPXO_R" localSheetId="57">#REF!</definedName>
    <definedName name="NGPXO_R" localSheetId="58">#REF!</definedName>
    <definedName name="NGPXO_R" localSheetId="60">#REF!</definedName>
    <definedName name="NGPXO_R" localSheetId="61">#REF!</definedName>
    <definedName name="NGPXO_R" localSheetId="62">#REF!</definedName>
    <definedName name="NGPXO_R" localSheetId="63">#REF!</definedName>
    <definedName name="NGPXO_R" localSheetId="64">#REF!</definedName>
    <definedName name="NGPXO_R" localSheetId="66">#REF!</definedName>
    <definedName name="NGPXO_R" localSheetId="67">#REF!</definedName>
    <definedName name="NGPXO_R" localSheetId="68">#REF!</definedName>
    <definedName name="NGPXO_R" localSheetId="69">#REF!</definedName>
    <definedName name="NGPXO_R" localSheetId="71">#REF!</definedName>
    <definedName name="NGPXO_R" localSheetId="72">#REF!</definedName>
    <definedName name="NGPXO_R" localSheetId="73">#REF!</definedName>
    <definedName name="NGPXO_R">#REF!</definedName>
    <definedName name="NGS_NGDP">#N/A</definedName>
    <definedName name="nh" localSheetId="1">#REF!</definedName>
    <definedName name="nh" localSheetId="10">#REF!</definedName>
    <definedName name="nh" localSheetId="11">#REF!</definedName>
    <definedName name="nh" localSheetId="12">#REF!</definedName>
    <definedName name="nh" localSheetId="13">#REF!</definedName>
    <definedName name="nh" localSheetId="15">#REF!</definedName>
    <definedName name="nh" localSheetId="16">#REF!</definedName>
    <definedName name="nh" localSheetId="2">#REF!</definedName>
    <definedName name="nh" localSheetId="23">#REF!</definedName>
    <definedName name="nh" localSheetId="24">#REF!</definedName>
    <definedName name="nh" localSheetId="25">#REF!</definedName>
    <definedName name="nh" localSheetId="26">#REF!</definedName>
    <definedName name="nh" localSheetId="27">#REF!</definedName>
    <definedName name="nh" localSheetId="28">#REF!</definedName>
    <definedName name="nh" localSheetId="29">#REF!</definedName>
    <definedName name="nh" localSheetId="3">#REF!</definedName>
    <definedName name="nh" localSheetId="31">#REF!</definedName>
    <definedName name="nh" localSheetId="32">#REF!</definedName>
    <definedName name="nh" localSheetId="33">#REF!</definedName>
    <definedName name="nh" localSheetId="34">#REF!</definedName>
    <definedName name="nh" localSheetId="37">#REF!</definedName>
    <definedName name="nh" localSheetId="41">#REF!</definedName>
    <definedName name="nh" localSheetId="4">#REF!</definedName>
    <definedName name="nh" localSheetId="45">#REF!</definedName>
    <definedName name="nh" localSheetId="46">#REF!</definedName>
    <definedName name="nh" localSheetId="47">#REF!</definedName>
    <definedName name="nh" localSheetId="48">#REF!</definedName>
    <definedName name="nh" localSheetId="49">#REF!</definedName>
    <definedName name="nh" localSheetId="50">#REF!</definedName>
    <definedName name="nh" localSheetId="5">#REF!</definedName>
    <definedName name="nh" localSheetId="51">#REF!</definedName>
    <definedName name="nh" localSheetId="52">#REF!</definedName>
    <definedName name="nh" localSheetId="53">#REF!</definedName>
    <definedName name="nh" localSheetId="54">#REF!</definedName>
    <definedName name="nh" localSheetId="56">#REF!</definedName>
    <definedName name="nh" localSheetId="57">#REF!</definedName>
    <definedName name="nh" localSheetId="58">#REF!</definedName>
    <definedName name="nh" localSheetId="59">#REF!</definedName>
    <definedName name="nh" localSheetId="60">#REF!</definedName>
    <definedName name="nh" localSheetId="61">#REF!</definedName>
    <definedName name="nh" localSheetId="62">#REF!</definedName>
    <definedName name="nh" localSheetId="63">#REF!</definedName>
    <definedName name="nh" localSheetId="6">#REF!</definedName>
    <definedName name="nh" localSheetId="64">#REF!</definedName>
    <definedName name="nh" localSheetId="65">#REF!</definedName>
    <definedName name="nh" localSheetId="66">#REF!</definedName>
    <definedName name="nh" localSheetId="67">#REF!</definedName>
    <definedName name="nh" localSheetId="68">#REF!</definedName>
    <definedName name="nh" localSheetId="69">#REF!</definedName>
    <definedName name="nh" localSheetId="71">#REF!</definedName>
    <definedName name="nh" localSheetId="72">#REF!</definedName>
    <definedName name="nh" localSheetId="73">#REF!</definedName>
    <definedName name="nh" localSheetId="7">#REF!</definedName>
    <definedName name="nh" localSheetId="74">#REF!</definedName>
    <definedName name="nh" localSheetId="75">#REF!</definedName>
    <definedName name="nh" localSheetId="76">#REF!</definedName>
    <definedName name="nh" localSheetId="77">#REF!</definedName>
    <definedName name="nh" localSheetId="78">#REF!</definedName>
    <definedName name="nh" localSheetId="79">#REF!</definedName>
    <definedName name="nh" localSheetId="8">#REF!</definedName>
    <definedName name="nh" localSheetId="9">#REF!</definedName>
    <definedName name="nh">#REF!</definedName>
    <definedName name="nick" localSheetId="5">'[267]NEW-IDA'!$C$15</definedName>
    <definedName name="nick" localSheetId="6">'[268]NEW-IDA'!$C$15</definedName>
    <definedName name="nick">'[269]NEW-IDA'!$C$15</definedName>
    <definedName name="NINV">#N/A</definedName>
    <definedName name="NINV_R">#N/A</definedName>
    <definedName name="NLG" localSheetId="5">[79]CIRRs!$C$99</definedName>
    <definedName name="NLG" localSheetId="6">[79]CIRRs!$C$99</definedName>
    <definedName name="NLG">[80]CIRRs!$C$99</definedName>
    <definedName name="NM">#N/A</definedName>
    <definedName name="NM_R">#N/A</definedName>
    <definedName name="nmBlankRow" localSheetId="1">#REF!</definedName>
    <definedName name="nmBlankRow" localSheetId="10">#REF!</definedName>
    <definedName name="nmBlankRow" localSheetId="11">#REF!</definedName>
    <definedName name="nmBlankRow" localSheetId="12">#REF!</definedName>
    <definedName name="nmBlankRow" localSheetId="13">#REF!</definedName>
    <definedName name="nmBlankRow" localSheetId="15">#REF!</definedName>
    <definedName name="nmBlankRow" localSheetId="16">#REF!</definedName>
    <definedName name="nmBlankRow" localSheetId="2">#REF!</definedName>
    <definedName name="nmBlankRow" localSheetId="23">#REF!</definedName>
    <definedName name="nmBlankRow" localSheetId="24">#REF!</definedName>
    <definedName name="nmBlankRow" localSheetId="25">#REF!</definedName>
    <definedName name="nmBlankRow" localSheetId="26">#REF!</definedName>
    <definedName name="nmBlankRow" localSheetId="27">#REF!</definedName>
    <definedName name="nmBlankRow" localSheetId="28">#REF!</definedName>
    <definedName name="nmBlankRow" localSheetId="29">#REF!</definedName>
    <definedName name="nmBlankRow" localSheetId="3">#REF!</definedName>
    <definedName name="nmBlankRow" localSheetId="31">#REF!</definedName>
    <definedName name="nmBlankRow" localSheetId="32">#REF!</definedName>
    <definedName name="nmBlankRow" localSheetId="33">#REF!</definedName>
    <definedName name="nmBlankRow" localSheetId="34">#REF!</definedName>
    <definedName name="nmBlankRow" localSheetId="37">#REF!</definedName>
    <definedName name="nmBlankRow" localSheetId="41">#REF!</definedName>
    <definedName name="nmBlankRow" localSheetId="4">#REF!</definedName>
    <definedName name="nmBlankRow" localSheetId="45">#REF!</definedName>
    <definedName name="nmBlankRow" localSheetId="46">#REF!</definedName>
    <definedName name="nmBlankRow" localSheetId="47">#REF!</definedName>
    <definedName name="nmBlankRow" localSheetId="48">#REF!</definedName>
    <definedName name="nmBlankRow" localSheetId="49">#REF!</definedName>
    <definedName name="nmBlankRow" localSheetId="50">#REF!</definedName>
    <definedName name="nmBlankRow" localSheetId="5">#REF!</definedName>
    <definedName name="nmBlankRow" localSheetId="51">#REF!</definedName>
    <definedName name="nmBlankRow" localSheetId="52">#REF!</definedName>
    <definedName name="nmBlankRow" localSheetId="53">#REF!</definedName>
    <definedName name="nmBlankRow" localSheetId="54">#REF!</definedName>
    <definedName name="nmBlankRow" localSheetId="56">#REF!</definedName>
    <definedName name="nmBlankRow" localSheetId="57">#REF!</definedName>
    <definedName name="nmBlankRow" localSheetId="58">#REF!</definedName>
    <definedName name="nmBlankRow" localSheetId="59">#REF!</definedName>
    <definedName name="nmBlankRow" localSheetId="60">#REF!</definedName>
    <definedName name="nmBlankRow" localSheetId="61">#REF!</definedName>
    <definedName name="nmBlankRow" localSheetId="62">#REF!</definedName>
    <definedName name="nmBlankRow" localSheetId="63">#REF!</definedName>
    <definedName name="nmBlankRow" localSheetId="6">#REF!</definedName>
    <definedName name="nmBlankRow" localSheetId="64">#REF!</definedName>
    <definedName name="nmBlankRow" localSheetId="65">#REF!</definedName>
    <definedName name="nmBlankRow" localSheetId="66">#REF!</definedName>
    <definedName name="nmBlankRow" localSheetId="67">#REF!</definedName>
    <definedName name="nmBlankRow" localSheetId="68">#REF!</definedName>
    <definedName name="nmBlankRow" localSheetId="69">#REF!</definedName>
    <definedName name="nmBlankRow" localSheetId="71">#REF!</definedName>
    <definedName name="nmBlankRow" localSheetId="72">#REF!</definedName>
    <definedName name="nmBlankRow" localSheetId="73">#REF!</definedName>
    <definedName name="nmBlankRow" localSheetId="7">#REF!</definedName>
    <definedName name="nmBlankRow" localSheetId="74">#REF!</definedName>
    <definedName name="nmBlankRow" localSheetId="75">#REF!</definedName>
    <definedName name="nmBlankRow" localSheetId="76">#REF!</definedName>
    <definedName name="nmBlankRow" localSheetId="77">#REF!</definedName>
    <definedName name="nmBlankRow" localSheetId="78">#REF!</definedName>
    <definedName name="nmBlankRow" localSheetId="79">#REF!</definedName>
    <definedName name="nmBlankRow" localSheetId="8">#REF!</definedName>
    <definedName name="nmBlankRow" localSheetId="9">#REF!</definedName>
    <definedName name="nmBlankRow">#REF!</definedName>
    <definedName name="nmColumnHeader" localSheetId="1">#REF!</definedName>
    <definedName name="nmColumnHeader" localSheetId="10">#REF!</definedName>
    <definedName name="nmColumnHeader" localSheetId="11">#REF!</definedName>
    <definedName name="nmColumnHeader" localSheetId="12">#REF!</definedName>
    <definedName name="nmColumnHeader" localSheetId="13">#REF!</definedName>
    <definedName name="nmColumnHeader" localSheetId="15">#REF!</definedName>
    <definedName name="nmColumnHeader" localSheetId="16">#REF!</definedName>
    <definedName name="nmColumnHeader" localSheetId="2">#REF!</definedName>
    <definedName name="nmColumnHeader" localSheetId="23">#REF!</definedName>
    <definedName name="nmColumnHeader" localSheetId="24">#REF!</definedName>
    <definedName name="nmColumnHeader" localSheetId="25">#REF!</definedName>
    <definedName name="nmColumnHeader" localSheetId="26">#REF!</definedName>
    <definedName name="nmColumnHeader" localSheetId="27">#REF!</definedName>
    <definedName name="nmColumnHeader" localSheetId="28">#REF!</definedName>
    <definedName name="nmColumnHeader" localSheetId="29">#REF!</definedName>
    <definedName name="nmColumnHeader" localSheetId="3">#REF!</definedName>
    <definedName name="nmColumnHeader" localSheetId="31">#REF!</definedName>
    <definedName name="nmColumnHeader" localSheetId="32">#REF!</definedName>
    <definedName name="nmColumnHeader" localSheetId="33">#REF!</definedName>
    <definedName name="nmColumnHeader" localSheetId="34">#REF!</definedName>
    <definedName name="nmColumnHeader" localSheetId="37">#REF!</definedName>
    <definedName name="nmColumnHeader" localSheetId="41">#REF!</definedName>
    <definedName name="nmColumnHeader" localSheetId="4">#REF!</definedName>
    <definedName name="nmColumnHeader" localSheetId="45">#REF!</definedName>
    <definedName name="nmColumnHeader" localSheetId="46">#REF!</definedName>
    <definedName name="nmColumnHeader" localSheetId="47">#REF!</definedName>
    <definedName name="nmColumnHeader" localSheetId="48">#REF!</definedName>
    <definedName name="nmColumnHeader" localSheetId="49">#REF!</definedName>
    <definedName name="nmColumnHeader" localSheetId="50">#REF!</definedName>
    <definedName name="nmColumnHeader" localSheetId="5">#REF!</definedName>
    <definedName name="nmColumnHeader" localSheetId="51">#REF!</definedName>
    <definedName name="nmColumnHeader" localSheetId="52">#REF!</definedName>
    <definedName name="nmColumnHeader" localSheetId="53">#REF!</definedName>
    <definedName name="nmColumnHeader" localSheetId="54">#REF!</definedName>
    <definedName name="nmColumnHeader" localSheetId="56">#REF!</definedName>
    <definedName name="nmColumnHeader" localSheetId="57">#REF!</definedName>
    <definedName name="nmColumnHeader" localSheetId="58">#REF!</definedName>
    <definedName name="nmColumnHeader" localSheetId="59">#REF!</definedName>
    <definedName name="nmColumnHeader" localSheetId="60">#REF!</definedName>
    <definedName name="nmColumnHeader" localSheetId="61">#REF!</definedName>
    <definedName name="nmColumnHeader" localSheetId="62">#REF!</definedName>
    <definedName name="nmColumnHeader" localSheetId="63">#REF!</definedName>
    <definedName name="nmColumnHeader" localSheetId="6">#REF!</definedName>
    <definedName name="nmColumnHeader" localSheetId="64">#REF!</definedName>
    <definedName name="nmColumnHeader" localSheetId="65">#REF!</definedName>
    <definedName name="nmColumnHeader" localSheetId="66">#REF!</definedName>
    <definedName name="nmColumnHeader" localSheetId="67">#REF!</definedName>
    <definedName name="nmColumnHeader" localSheetId="68">#REF!</definedName>
    <definedName name="nmColumnHeader" localSheetId="69">#REF!</definedName>
    <definedName name="nmColumnHeader" localSheetId="71">#REF!</definedName>
    <definedName name="nmColumnHeader" localSheetId="72">#REF!</definedName>
    <definedName name="nmColumnHeader" localSheetId="73">#REF!</definedName>
    <definedName name="nmColumnHeader" localSheetId="7">#REF!</definedName>
    <definedName name="nmColumnHeader" localSheetId="74">#REF!</definedName>
    <definedName name="nmColumnHeader" localSheetId="75">#REF!</definedName>
    <definedName name="nmColumnHeader" localSheetId="76">#REF!</definedName>
    <definedName name="nmColumnHeader" localSheetId="77">#REF!</definedName>
    <definedName name="nmColumnHeader" localSheetId="78">#REF!</definedName>
    <definedName name="nmColumnHeader" localSheetId="79">#REF!</definedName>
    <definedName name="nmColumnHeader" localSheetId="8">#REF!</definedName>
    <definedName name="nmColumnHeader" localSheetId="9">#REF!</definedName>
    <definedName name="nmColumnHeader">#REF!</definedName>
    <definedName name="nmData" localSheetId="1">#REF!</definedName>
    <definedName name="nmData" localSheetId="10">#REF!</definedName>
    <definedName name="nmData" localSheetId="11">#REF!</definedName>
    <definedName name="nmData" localSheetId="12">#REF!</definedName>
    <definedName name="nmData" localSheetId="13">#REF!</definedName>
    <definedName name="nmData" localSheetId="15">#REF!</definedName>
    <definedName name="nmData" localSheetId="16">#REF!</definedName>
    <definedName name="nmData" localSheetId="2">#REF!</definedName>
    <definedName name="nmData" localSheetId="23">#REF!</definedName>
    <definedName name="nmData" localSheetId="24">#REF!</definedName>
    <definedName name="nmData" localSheetId="25">#REF!</definedName>
    <definedName name="nmData" localSheetId="26">#REF!</definedName>
    <definedName name="nmData" localSheetId="27">#REF!</definedName>
    <definedName name="nmData" localSheetId="28">#REF!</definedName>
    <definedName name="nmData" localSheetId="29">#REF!</definedName>
    <definedName name="nmData" localSheetId="3">#REF!</definedName>
    <definedName name="nmData" localSheetId="31">#REF!</definedName>
    <definedName name="nmData" localSheetId="32">#REF!</definedName>
    <definedName name="nmData" localSheetId="33">#REF!</definedName>
    <definedName name="nmData" localSheetId="34">#REF!</definedName>
    <definedName name="nmData" localSheetId="37">#REF!</definedName>
    <definedName name="nmData" localSheetId="41">#REF!</definedName>
    <definedName name="nmData" localSheetId="4">#REF!</definedName>
    <definedName name="nmData" localSheetId="45">#REF!</definedName>
    <definedName name="nmData" localSheetId="46">#REF!</definedName>
    <definedName name="nmData" localSheetId="47">#REF!</definedName>
    <definedName name="nmData" localSheetId="48">#REF!</definedName>
    <definedName name="nmData" localSheetId="49">#REF!</definedName>
    <definedName name="nmData" localSheetId="50">#REF!</definedName>
    <definedName name="nmData" localSheetId="5">#REF!</definedName>
    <definedName name="nmData" localSheetId="51">#REF!</definedName>
    <definedName name="nmData" localSheetId="52">#REF!</definedName>
    <definedName name="nmData" localSheetId="53">#REF!</definedName>
    <definedName name="nmData" localSheetId="54">#REF!</definedName>
    <definedName name="nmData" localSheetId="56">#REF!</definedName>
    <definedName name="nmData" localSheetId="57">#REF!</definedName>
    <definedName name="nmData" localSheetId="58">#REF!</definedName>
    <definedName name="nmData" localSheetId="59">#REF!</definedName>
    <definedName name="nmData" localSheetId="60">#REF!</definedName>
    <definedName name="nmData" localSheetId="61">#REF!</definedName>
    <definedName name="nmData" localSheetId="62">#REF!</definedName>
    <definedName name="nmData" localSheetId="63">#REF!</definedName>
    <definedName name="nmData" localSheetId="6">#REF!</definedName>
    <definedName name="nmData" localSheetId="64">#REF!</definedName>
    <definedName name="nmData" localSheetId="65">#REF!</definedName>
    <definedName name="nmData" localSheetId="66">#REF!</definedName>
    <definedName name="nmData" localSheetId="67">#REF!</definedName>
    <definedName name="nmData" localSheetId="68">#REF!</definedName>
    <definedName name="nmData" localSheetId="69">#REF!</definedName>
    <definedName name="nmData" localSheetId="71">#REF!</definedName>
    <definedName name="nmData" localSheetId="72">#REF!</definedName>
    <definedName name="nmData" localSheetId="73">#REF!</definedName>
    <definedName name="nmData" localSheetId="7">#REF!</definedName>
    <definedName name="nmData" localSheetId="74">#REF!</definedName>
    <definedName name="nmData" localSheetId="75">#REF!</definedName>
    <definedName name="nmData" localSheetId="76">#REF!</definedName>
    <definedName name="nmData" localSheetId="77">#REF!</definedName>
    <definedName name="nmData" localSheetId="78">#REF!</definedName>
    <definedName name="nmData" localSheetId="79">#REF!</definedName>
    <definedName name="nmData" localSheetId="8">#REF!</definedName>
    <definedName name="nmData" localSheetId="9">#REF!</definedName>
    <definedName name="nmData">#REF!</definedName>
    <definedName name="NMG" localSheetId="1">'[105]WETA BOP'!#REF!</definedName>
    <definedName name="NMG" localSheetId="10">'[105]WETA BOP'!#REF!</definedName>
    <definedName name="NMG" localSheetId="13">'[105]WETA BOP'!#REF!</definedName>
    <definedName name="NMG" localSheetId="15">'[105]WETA BOP'!#REF!</definedName>
    <definedName name="NMG" localSheetId="16">'[105]WETA BOP'!#REF!</definedName>
    <definedName name="NMG" localSheetId="2">'[105]WETA BOP'!#REF!</definedName>
    <definedName name="NMG" localSheetId="24">'[105]WETA BOP'!#REF!</definedName>
    <definedName name="NMG" localSheetId="25">'[105]WETA BOP'!#REF!</definedName>
    <definedName name="NMG" localSheetId="26">'[105]WETA BOP'!#REF!</definedName>
    <definedName name="NMG" localSheetId="27">'[105]WETA BOP'!#REF!</definedName>
    <definedName name="NMG" localSheetId="28">'[105]WETA BOP'!#REF!</definedName>
    <definedName name="NMG" localSheetId="29">'[105]WETA BOP'!#REF!</definedName>
    <definedName name="NMG" localSheetId="3">'[105]WETA BOP'!#REF!</definedName>
    <definedName name="NMG" localSheetId="31">'[105]WETA BOP'!#REF!</definedName>
    <definedName name="NMG" localSheetId="32">'[105]WETA BOP'!#REF!</definedName>
    <definedName name="NMG" localSheetId="33">'[105]WETA BOP'!#REF!</definedName>
    <definedName name="NMG" localSheetId="34">'[105]WETA BOP'!#REF!</definedName>
    <definedName name="NMG" localSheetId="37">'[105]WETA BOP'!#REF!</definedName>
    <definedName name="NMG" localSheetId="41">'[105]WETA BOP'!#REF!</definedName>
    <definedName name="NMG" localSheetId="4">'[105]WETA BOP'!#REF!</definedName>
    <definedName name="NMG" localSheetId="45">'[105]WETA BOP'!#REF!</definedName>
    <definedName name="NMG" localSheetId="46">'[105]WETA BOP'!#REF!</definedName>
    <definedName name="NMG" localSheetId="47">'[105]WETA BOP'!#REF!</definedName>
    <definedName name="NMG" localSheetId="48">'[105]WETA BOP'!#REF!</definedName>
    <definedName name="NMG" localSheetId="49">'[105]WETA BOP'!#REF!</definedName>
    <definedName name="NMG" localSheetId="50">'[105]WETA BOP'!#REF!</definedName>
    <definedName name="NMG" localSheetId="5">'[106]WETA BOP'!#REF!</definedName>
    <definedName name="NMG" localSheetId="51">'[105]WETA BOP'!#REF!</definedName>
    <definedName name="NMG" localSheetId="52">'[105]WETA BOP'!#REF!</definedName>
    <definedName name="NMG" localSheetId="53">'[105]WETA BOP'!#REF!</definedName>
    <definedName name="NMG" localSheetId="54">'[105]WETA BOP'!#REF!</definedName>
    <definedName name="NMG" localSheetId="56">'[105]WETA BOP'!#REF!</definedName>
    <definedName name="NMG" localSheetId="57">'[105]WETA BOP'!#REF!</definedName>
    <definedName name="NMG" localSheetId="58">'[105]WETA BOP'!#REF!</definedName>
    <definedName name="NMG" localSheetId="59">'[105]WETA BOP'!#REF!</definedName>
    <definedName name="NMG" localSheetId="60">'[105]WETA BOP'!#REF!</definedName>
    <definedName name="NMG" localSheetId="61">'[105]WETA BOP'!#REF!</definedName>
    <definedName name="NMG" localSheetId="62">'[105]WETA BOP'!#REF!</definedName>
    <definedName name="NMG" localSheetId="63">'[105]WETA BOP'!#REF!</definedName>
    <definedName name="NMG" localSheetId="6">'[107]WETA BOP'!#REF!</definedName>
    <definedName name="NMG" localSheetId="64">'[105]WETA BOP'!#REF!</definedName>
    <definedName name="NMG" localSheetId="65">'[105]WETA BOP'!#REF!</definedName>
    <definedName name="NMG" localSheetId="66">'[105]WETA BOP'!#REF!</definedName>
    <definedName name="NMG" localSheetId="67">'[105]WETA BOP'!#REF!</definedName>
    <definedName name="NMG" localSheetId="68">'[105]WETA BOP'!#REF!</definedName>
    <definedName name="NMG" localSheetId="69">'[105]WETA BOP'!#REF!</definedName>
    <definedName name="NMG" localSheetId="71">'[105]WETA BOP'!#REF!</definedName>
    <definedName name="NMG" localSheetId="72">'[105]WETA BOP'!#REF!</definedName>
    <definedName name="NMG" localSheetId="73">'[105]WETA BOP'!#REF!</definedName>
    <definedName name="NMG" localSheetId="7">'[105]WETA BOP'!#REF!</definedName>
    <definedName name="NMG" localSheetId="74">'[105]WETA BOP'!#REF!</definedName>
    <definedName name="NMG" localSheetId="75">'[105]WETA BOP'!#REF!</definedName>
    <definedName name="NMG" localSheetId="76">'[105]WETA BOP'!#REF!</definedName>
    <definedName name="NMG" localSheetId="77">'[105]WETA BOP'!#REF!</definedName>
    <definedName name="NMG" localSheetId="78">'[105]WETA BOP'!#REF!</definedName>
    <definedName name="NMG" localSheetId="79">'[105]WETA BOP'!#REF!</definedName>
    <definedName name="NMG" localSheetId="8">'[105]WETA BOP'!#REF!</definedName>
    <definedName name="NMG" localSheetId="9">'[105]WETA BOP'!#REF!</definedName>
    <definedName name="NMG">'[105]WETA BOP'!#REF!</definedName>
    <definedName name="NMG_R" localSheetId="1">'[105]WETA BOP'!#REF!</definedName>
    <definedName name="NMG_R" localSheetId="10">'[105]WETA BOP'!#REF!</definedName>
    <definedName name="NMG_R" localSheetId="13">'[105]WETA BOP'!#REF!</definedName>
    <definedName name="NMG_R" localSheetId="15">'[105]WETA BOP'!#REF!</definedName>
    <definedName name="NMG_R" localSheetId="16">'[105]WETA BOP'!#REF!</definedName>
    <definedName name="NMG_R" localSheetId="2">'[105]WETA BOP'!#REF!</definedName>
    <definedName name="NMG_R" localSheetId="24">'[105]WETA BOP'!#REF!</definedName>
    <definedName name="NMG_R" localSheetId="25">'[105]WETA BOP'!#REF!</definedName>
    <definedName name="NMG_R" localSheetId="26">'[105]WETA BOP'!#REF!</definedName>
    <definedName name="NMG_R" localSheetId="27">'[105]WETA BOP'!#REF!</definedName>
    <definedName name="NMG_R" localSheetId="28">'[105]WETA BOP'!#REF!</definedName>
    <definedName name="NMG_R" localSheetId="29">'[105]WETA BOP'!#REF!</definedName>
    <definedName name="NMG_R" localSheetId="3">'[105]WETA BOP'!#REF!</definedName>
    <definedName name="NMG_R" localSheetId="31">'[105]WETA BOP'!#REF!</definedName>
    <definedName name="NMG_R" localSheetId="32">'[105]WETA BOP'!#REF!</definedName>
    <definedName name="NMG_R" localSheetId="33">'[105]WETA BOP'!#REF!</definedName>
    <definedName name="NMG_R" localSheetId="34">'[105]WETA BOP'!#REF!</definedName>
    <definedName name="NMG_R" localSheetId="37">'[105]WETA BOP'!#REF!</definedName>
    <definedName name="NMG_R" localSheetId="41">'[105]WETA BOP'!#REF!</definedName>
    <definedName name="NMG_R" localSheetId="4">'[105]WETA BOP'!#REF!</definedName>
    <definedName name="NMG_R" localSheetId="45">'[105]WETA BOP'!#REF!</definedName>
    <definedName name="NMG_R" localSheetId="46">'[105]WETA BOP'!#REF!</definedName>
    <definedName name="NMG_R" localSheetId="47">'[105]WETA BOP'!#REF!</definedName>
    <definedName name="NMG_R" localSheetId="48">'[105]WETA BOP'!#REF!</definedName>
    <definedName name="NMG_R" localSheetId="49">'[105]WETA BOP'!#REF!</definedName>
    <definedName name="NMG_R" localSheetId="50">'[105]WETA BOP'!#REF!</definedName>
    <definedName name="NMG_R" localSheetId="5">'[106]WETA BOP'!#REF!</definedName>
    <definedName name="NMG_R" localSheetId="51">'[105]WETA BOP'!#REF!</definedName>
    <definedName name="NMG_R" localSheetId="52">'[105]WETA BOP'!#REF!</definedName>
    <definedName name="NMG_R" localSheetId="53">'[105]WETA BOP'!#REF!</definedName>
    <definedName name="NMG_R" localSheetId="54">'[105]WETA BOP'!#REF!</definedName>
    <definedName name="NMG_R" localSheetId="56">'[105]WETA BOP'!#REF!</definedName>
    <definedName name="NMG_R" localSheetId="57">'[105]WETA BOP'!#REF!</definedName>
    <definedName name="NMG_R" localSheetId="58">'[105]WETA BOP'!#REF!</definedName>
    <definedName name="NMG_R" localSheetId="59">'[105]WETA BOP'!#REF!</definedName>
    <definedName name="NMG_R" localSheetId="60">'[105]WETA BOP'!#REF!</definedName>
    <definedName name="NMG_R" localSheetId="61">'[105]WETA BOP'!#REF!</definedName>
    <definedName name="NMG_R" localSheetId="62">'[105]WETA BOP'!#REF!</definedName>
    <definedName name="NMG_R" localSheetId="63">'[105]WETA BOP'!#REF!</definedName>
    <definedName name="NMG_R" localSheetId="6">'[107]WETA BOP'!#REF!</definedName>
    <definedName name="NMG_R" localSheetId="64">'[105]WETA BOP'!#REF!</definedName>
    <definedName name="NMG_R" localSheetId="65">'[105]WETA BOP'!#REF!</definedName>
    <definedName name="NMG_R" localSheetId="66">'[105]WETA BOP'!#REF!</definedName>
    <definedName name="NMG_R" localSheetId="67">'[105]WETA BOP'!#REF!</definedName>
    <definedName name="NMG_R" localSheetId="68">'[105]WETA BOP'!#REF!</definedName>
    <definedName name="NMG_R" localSheetId="69">'[105]WETA BOP'!#REF!</definedName>
    <definedName name="NMG_R" localSheetId="71">'[105]WETA BOP'!#REF!</definedName>
    <definedName name="NMG_R" localSheetId="72">'[105]WETA BOP'!#REF!</definedName>
    <definedName name="NMG_R" localSheetId="73">'[105]WETA BOP'!#REF!</definedName>
    <definedName name="NMG_R" localSheetId="7">'[105]WETA BOP'!#REF!</definedName>
    <definedName name="NMG_R" localSheetId="74">'[105]WETA BOP'!#REF!</definedName>
    <definedName name="NMG_R" localSheetId="75">'[105]WETA BOP'!#REF!</definedName>
    <definedName name="NMG_R" localSheetId="76">'[105]WETA BOP'!#REF!</definedName>
    <definedName name="NMG_R" localSheetId="77">'[105]WETA BOP'!#REF!</definedName>
    <definedName name="NMG_R" localSheetId="78">'[105]WETA BOP'!#REF!</definedName>
    <definedName name="NMG_R" localSheetId="79">'[105]WETA BOP'!#REF!</definedName>
    <definedName name="NMG_R" localSheetId="8">'[105]WETA BOP'!#REF!</definedName>
    <definedName name="NMG_R" localSheetId="9">'[105]WETA BOP'!#REF!</definedName>
    <definedName name="NMG_R">'[105]WETA BOP'!#REF!</definedName>
    <definedName name="NMG_RG">#N/A</definedName>
    <definedName name="nmIndexTable" localSheetId="1">#REF!</definedName>
    <definedName name="nmIndexTable" localSheetId="10">#REF!</definedName>
    <definedName name="nmIndexTable" localSheetId="11">#REF!</definedName>
    <definedName name="nmIndexTable" localSheetId="12">#REF!</definedName>
    <definedName name="nmIndexTable" localSheetId="13">#REF!</definedName>
    <definedName name="nmIndexTable" localSheetId="15">#REF!</definedName>
    <definedName name="nmIndexTable" localSheetId="16">#REF!</definedName>
    <definedName name="nmIndexTable" localSheetId="2">#REF!</definedName>
    <definedName name="nmIndexTable" localSheetId="23">#REF!</definedName>
    <definedName name="nmIndexTable" localSheetId="24">#REF!</definedName>
    <definedName name="nmIndexTable" localSheetId="25">#REF!</definedName>
    <definedName name="nmIndexTable" localSheetId="26">#REF!</definedName>
    <definedName name="nmIndexTable" localSheetId="27">#REF!</definedName>
    <definedName name="nmIndexTable" localSheetId="28">#REF!</definedName>
    <definedName name="nmIndexTable" localSheetId="29">#REF!</definedName>
    <definedName name="nmIndexTable" localSheetId="3">#REF!</definedName>
    <definedName name="nmIndexTable" localSheetId="31">#REF!</definedName>
    <definedName name="nmIndexTable" localSheetId="32">#REF!</definedName>
    <definedName name="nmIndexTable" localSheetId="33">#REF!</definedName>
    <definedName name="nmIndexTable" localSheetId="34">#REF!</definedName>
    <definedName name="nmIndexTable" localSheetId="37">#REF!</definedName>
    <definedName name="nmIndexTable" localSheetId="41">#REF!</definedName>
    <definedName name="nmIndexTable" localSheetId="4">#REF!</definedName>
    <definedName name="nmIndexTable" localSheetId="45">#REF!</definedName>
    <definedName name="nmIndexTable" localSheetId="46">#REF!</definedName>
    <definedName name="nmIndexTable" localSheetId="47">#REF!</definedName>
    <definedName name="nmIndexTable" localSheetId="48">#REF!</definedName>
    <definedName name="nmIndexTable" localSheetId="49">#REF!</definedName>
    <definedName name="nmIndexTable" localSheetId="50">#REF!</definedName>
    <definedName name="nmIndexTable" localSheetId="5">#REF!</definedName>
    <definedName name="nmIndexTable" localSheetId="51">#REF!</definedName>
    <definedName name="nmIndexTable" localSheetId="52">#REF!</definedName>
    <definedName name="nmIndexTable" localSheetId="53">#REF!</definedName>
    <definedName name="nmIndexTable" localSheetId="54">#REF!</definedName>
    <definedName name="nmIndexTable" localSheetId="56">#REF!</definedName>
    <definedName name="nmIndexTable" localSheetId="57">#REF!</definedName>
    <definedName name="nmIndexTable" localSheetId="58">#REF!</definedName>
    <definedName name="nmIndexTable" localSheetId="59">#REF!</definedName>
    <definedName name="nmIndexTable" localSheetId="60">#REF!</definedName>
    <definedName name="nmIndexTable" localSheetId="61">#REF!</definedName>
    <definedName name="nmIndexTable" localSheetId="62">#REF!</definedName>
    <definedName name="nmIndexTable" localSheetId="63">#REF!</definedName>
    <definedName name="nmIndexTable" localSheetId="6">#REF!</definedName>
    <definedName name="nmIndexTable" localSheetId="64">#REF!</definedName>
    <definedName name="nmIndexTable" localSheetId="65">#REF!</definedName>
    <definedName name="nmIndexTable" localSheetId="66">#REF!</definedName>
    <definedName name="nmIndexTable" localSheetId="67">#REF!</definedName>
    <definedName name="nmIndexTable" localSheetId="68">#REF!</definedName>
    <definedName name="nmIndexTable" localSheetId="69">#REF!</definedName>
    <definedName name="nmIndexTable" localSheetId="71">#REF!</definedName>
    <definedName name="nmIndexTable" localSheetId="72">#REF!</definedName>
    <definedName name="nmIndexTable" localSheetId="73">#REF!</definedName>
    <definedName name="nmIndexTable" localSheetId="7">#REF!</definedName>
    <definedName name="nmIndexTable" localSheetId="74">#REF!</definedName>
    <definedName name="nmIndexTable" localSheetId="75">#REF!</definedName>
    <definedName name="nmIndexTable" localSheetId="76">#REF!</definedName>
    <definedName name="nmIndexTable" localSheetId="77">#REF!</definedName>
    <definedName name="nmIndexTable" localSheetId="78">#REF!</definedName>
    <definedName name="nmIndexTable" localSheetId="79">#REF!</definedName>
    <definedName name="nmIndexTable" localSheetId="8">#REF!</definedName>
    <definedName name="nmIndexTable" localSheetId="9">#REF!</definedName>
    <definedName name="nmIndexTable">#REF!</definedName>
    <definedName name="nmReportFooter" localSheetId="1">#REF!</definedName>
    <definedName name="nmReportFooter" localSheetId="10">#REF!</definedName>
    <definedName name="nmReportFooter" localSheetId="11">#REF!</definedName>
    <definedName name="nmReportFooter" localSheetId="12">#REF!</definedName>
    <definedName name="nmReportFooter" localSheetId="13">#REF!</definedName>
    <definedName name="nmReportFooter" localSheetId="15">#REF!</definedName>
    <definedName name="nmReportFooter" localSheetId="16">#REF!</definedName>
    <definedName name="nmReportFooter" localSheetId="2">#REF!</definedName>
    <definedName name="nmReportFooter" localSheetId="23">#REF!</definedName>
    <definedName name="nmReportFooter" localSheetId="24">#REF!</definedName>
    <definedName name="nmReportFooter" localSheetId="25">#REF!</definedName>
    <definedName name="nmReportFooter" localSheetId="26">#REF!</definedName>
    <definedName name="nmReportFooter" localSheetId="27">#REF!</definedName>
    <definedName name="nmReportFooter" localSheetId="28">#REF!</definedName>
    <definedName name="nmReportFooter" localSheetId="29">#REF!</definedName>
    <definedName name="nmReportFooter" localSheetId="3">#REF!</definedName>
    <definedName name="nmReportFooter" localSheetId="31">#REF!</definedName>
    <definedName name="nmReportFooter" localSheetId="32">#REF!</definedName>
    <definedName name="nmReportFooter" localSheetId="33">#REF!</definedName>
    <definedName name="nmReportFooter" localSheetId="34">#REF!</definedName>
    <definedName name="nmReportFooter" localSheetId="37">#REF!</definedName>
    <definedName name="nmReportFooter" localSheetId="41">#REF!</definedName>
    <definedName name="nmReportFooter" localSheetId="4">#REF!</definedName>
    <definedName name="nmReportFooter" localSheetId="45">#REF!</definedName>
    <definedName name="nmReportFooter" localSheetId="46">#REF!</definedName>
    <definedName name="nmReportFooter" localSheetId="47">#REF!</definedName>
    <definedName name="nmReportFooter" localSheetId="48">#REF!</definedName>
    <definedName name="nmReportFooter" localSheetId="49">#REF!</definedName>
    <definedName name="nmReportFooter" localSheetId="50">#REF!</definedName>
    <definedName name="nmReportFooter" localSheetId="5">#REF!</definedName>
    <definedName name="nmReportFooter" localSheetId="51">#REF!</definedName>
    <definedName name="nmReportFooter" localSheetId="52">#REF!</definedName>
    <definedName name="nmReportFooter" localSheetId="53">#REF!</definedName>
    <definedName name="nmReportFooter" localSheetId="54">#REF!</definedName>
    <definedName name="nmReportFooter" localSheetId="56">#REF!</definedName>
    <definedName name="nmReportFooter" localSheetId="57">#REF!</definedName>
    <definedName name="nmReportFooter" localSheetId="58">#REF!</definedName>
    <definedName name="nmReportFooter" localSheetId="59">#REF!</definedName>
    <definedName name="nmReportFooter" localSheetId="60">#REF!</definedName>
    <definedName name="nmReportFooter" localSheetId="61">#REF!</definedName>
    <definedName name="nmReportFooter" localSheetId="62">#REF!</definedName>
    <definedName name="nmReportFooter" localSheetId="63">#REF!</definedName>
    <definedName name="nmReportFooter" localSheetId="6">#REF!</definedName>
    <definedName name="nmReportFooter" localSheetId="64">#REF!</definedName>
    <definedName name="nmReportFooter" localSheetId="65">#REF!</definedName>
    <definedName name="nmReportFooter" localSheetId="66">#REF!</definedName>
    <definedName name="nmReportFooter" localSheetId="67">#REF!</definedName>
    <definedName name="nmReportFooter" localSheetId="68">#REF!</definedName>
    <definedName name="nmReportFooter" localSheetId="69">#REF!</definedName>
    <definedName name="nmReportFooter" localSheetId="71">#REF!</definedName>
    <definedName name="nmReportFooter" localSheetId="72">#REF!</definedName>
    <definedName name="nmReportFooter" localSheetId="73">#REF!</definedName>
    <definedName name="nmReportFooter" localSheetId="7">#REF!</definedName>
    <definedName name="nmReportFooter" localSheetId="74">#REF!</definedName>
    <definedName name="nmReportFooter" localSheetId="75">#REF!</definedName>
    <definedName name="nmReportFooter" localSheetId="76">#REF!</definedName>
    <definedName name="nmReportFooter" localSheetId="77">#REF!</definedName>
    <definedName name="nmReportFooter" localSheetId="78">#REF!</definedName>
    <definedName name="nmReportFooter" localSheetId="79">#REF!</definedName>
    <definedName name="nmReportFooter" localSheetId="8">#REF!</definedName>
    <definedName name="nmReportFooter" localSheetId="9">#REF!</definedName>
    <definedName name="nmReportFooter">#REF!</definedName>
    <definedName name="nmReportHeader" localSheetId="1">#REF!</definedName>
    <definedName name="nmReportHeader" localSheetId="10">#REF!</definedName>
    <definedName name="nmReportHeader" localSheetId="11">#REF!</definedName>
    <definedName name="nmReportHeader" localSheetId="12">#REF!</definedName>
    <definedName name="nmReportHeader" localSheetId="13">#REF!</definedName>
    <definedName name="nmReportHeader" localSheetId="15">#REF!</definedName>
    <definedName name="nmReportHeader" localSheetId="16">#REF!</definedName>
    <definedName name="nmReportHeader" localSheetId="2">#REF!</definedName>
    <definedName name="nmReportHeader" localSheetId="23">#REF!</definedName>
    <definedName name="nmReportHeader" localSheetId="24">#REF!</definedName>
    <definedName name="nmReportHeader" localSheetId="25">#REF!</definedName>
    <definedName name="nmReportHeader" localSheetId="26">#REF!</definedName>
    <definedName name="nmReportHeader" localSheetId="27">#REF!</definedName>
    <definedName name="nmReportHeader" localSheetId="28">#REF!</definedName>
    <definedName name="nmReportHeader" localSheetId="29">#REF!</definedName>
    <definedName name="nmReportHeader" localSheetId="3">#REF!</definedName>
    <definedName name="nmReportHeader" localSheetId="31">#REF!</definedName>
    <definedName name="nmReportHeader" localSheetId="32">#REF!</definedName>
    <definedName name="nmReportHeader" localSheetId="33">#REF!</definedName>
    <definedName name="nmReportHeader" localSheetId="34">#REF!</definedName>
    <definedName name="nmReportHeader" localSheetId="37">#REF!</definedName>
    <definedName name="nmReportHeader" localSheetId="41">#REF!</definedName>
    <definedName name="nmReportHeader" localSheetId="4">#REF!</definedName>
    <definedName name="nmReportHeader" localSheetId="45">#REF!</definedName>
    <definedName name="nmReportHeader" localSheetId="46">#REF!</definedName>
    <definedName name="nmReportHeader" localSheetId="47">#REF!</definedName>
    <definedName name="nmReportHeader" localSheetId="48">#REF!</definedName>
    <definedName name="nmReportHeader" localSheetId="49">#REF!</definedName>
    <definedName name="nmReportHeader" localSheetId="50">#REF!</definedName>
    <definedName name="nmReportHeader" localSheetId="5">#REF!</definedName>
    <definedName name="nmReportHeader" localSheetId="51">#REF!</definedName>
    <definedName name="nmReportHeader" localSheetId="52">#REF!</definedName>
    <definedName name="nmReportHeader" localSheetId="53">#REF!</definedName>
    <definedName name="nmReportHeader" localSheetId="54">#REF!</definedName>
    <definedName name="nmReportHeader" localSheetId="56">#REF!</definedName>
    <definedName name="nmReportHeader" localSheetId="57">#REF!</definedName>
    <definedName name="nmReportHeader" localSheetId="58">#REF!</definedName>
    <definedName name="nmReportHeader" localSheetId="59">#REF!</definedName>
    <definedName name="nmReportHeader" localSheetId="60">#REF!</definedName>
    <definedName name="nmReportHeader" localSheetId="61">#REF!</definedName>
    <definedName name="nmReportHeader" localSheetId="62">#REF!</definedName>
    <definedName name="nmReportHeader" localSheetId="63">#REF!</definedName>
    <definedName name="nmReportHeader" localSheetId="6">#REF!</definedName>
    <definedName name="nmReportHeader" localSheetId="64">#REF!</definedName>
    <definedName name="nmReportHeader" localSheetId="65">#REF!</definedName>
    <definedName name="nmReportHeader" localSheetId="66">#REF!</definedName>
    <definedName name="nmReportHeader" localSheetId="67">#REF!</definedName>
    <definedName name="nmReportHeader" localSheetId="68">#REF!</definedName>
    <definedName name="nmReportHeader" localSheetId="69">#REF!</definedName>
    <definedName name="nmReportHeader" localSheetId="71">#REF!</definedName>
    <definedName name="nmReportHeader" localSheetId="72">#REF!</definedName>
    <definedName name="nmReportHeader" localSheetId="73">#REF!</definedName>
    <definedName name="nmReportHeader" localSheetId="7">#REF!</definedName>
    <definedName name="nmReportHeader" localSheetId="74">#REF!</definedName>
    <definedName name="nmReportHeader" localSheetId="75">#REF!</definedName>
    <definedName name="nmReportHeader" localSheetId="76">#REF!</definedName>
    <definedName name="nmReportHeader" localSheetId="77">#REF!</definedName>
    <definedName name="nmReportHeader" localSheetId="78">#REF!</definedName>
    <definedName name="nmReportHeader" localSheetId="79">#REF!</definedName>
    <definedName name="nmReportHeader" localSheetId="8">#REF!</definedName>
    <definedName name="nmReportHeader" localSheetId="9">#REF!</definedName>
    <definedName name="nmReportHeader">#REF!</definedName>
    <definedName name="nmRollOver" localSheetId="1">#REF!</definedName>
    <definedName name="nmRollOver" localSheetId="11">#REF!</definedName>
    <definedName name="nmRollOver" localSheetId="12">#REF!</definedName>
    <definedName name="nmRollOver" localSheetId="13">#REF!</definedName>
    <definedName name="nmRollOver" localSheetId="23">#REF!</definedName>
    <definedName name="nmRollOver" localSheetId="24">#REF!</definedName>
    <definedName name="nmRollOver" localSheetId="26">#REF!</definedName>
    <definedName name="nmRollOver" localSheetId="28">#REF!</definedName>
    <definedName name="nmRollOver" localSheetId="29">#REF!</definedName>
    <definedName name="nmRollOver" localSheetId="31">#REF!</definedName>
    <definedName name="nmRollOver" localSheetId="41">#REF!</definedName>
    <definedName name="nmRollOver" localSheetId="4">#REF!</definedName>
    <definedName name="nmRollOver" localSheetId="46">#REF!</definedName>
    <definedName name="nmRollOver" localSheetId="47">#REF!</definedName>
    <definedName name="nmRollOver" localSheetId="48">#REF!</definedName>
    <definedName name="nmRollOver" localSheetId="49">#REF!</definedName>
    <definedName name="nmRollOver" localSheetId="50">#REF!</definedName>
    <definedName name="nmRollOver" localSheetId="51">#REF!</definedName>
    <definedName name="nmRollOver" localSheetId="53">#REF!</definedName>
    <definedName name="nmRollOver" localSheetId="54">#REF!</definedName>
    <definedName name="nmRollOver" localSheetId="56">#REF!</definedName>
    <definedName name="nmRollOver" localSheetId="57">#REF!</definedName>
    <definedName name="nmRollOver" localSheetId="58">#REF!</definedName>
    <definedName name="nmRollOver" localSheetId="60">#REF!</definedName>
    <definedName name="nmRollOver" localSheetId="61">#REF!</definedName>
    <definedName name="nmRollOver" localSheetId="62">#REF!</definedName>
    <definedName name="nmRollOver" localSheetId="63">#REF!</definedName>
    <definedName name="nmRollOver" localSheetId="64">#REF!</definedName>
    <definedName name="nmRollOver" localSheetId="66">#REF!</definedName>
    <definedName name="nmRollOver" localSheetId="67">#REF!</definedName>
    <definedName name="nmRollOver" localSheetId="68">#REF!</definedName>
    <definedName name="nmRollOver" localSheetId="69">#REF!</definedName>
    <definedName name="nmRollOver" localSheetId="71">#REF!</definedName>
    <definedName name="nmRollOver" localSheetId="72">#REF!</definedName>
    <definedName name="nmRollOver" localSheetId="73">#REF!</definedName>
    <definedName name="nmRollOver">#REF!</definedName>
    <definedName name="nmRowHeader" localSheetId="1">#REF!</definedName>
    <definedName name="nmRowHeader" localSheetId="11">#REF!</definedName>
    <definedName name="nmRowHeader" localSheetId="12">#REF!</definedName>
    <definedName name="nmRowHeader" localSheetId="13">#REF!</definedName>
    <definedName name="nmRowHeader" localSheetId="23">#REF!</definedName>
    <definedName name="nmRowHeader" localSheetId="24">#REF!</definedName>
    <definedName name="nmRowHeader" localSheetId="26">#REF!</definedName>
    <definedName name="nmRowHeader" localSheetId="28">#REF!</definedName>
    <definedName name="nmRowHeader" localSheetId="29">#REF!</definedName>
    <definedName name="nmRowHeader" localSheetId="31">#REF!</definedName>
    <definedName name="nmRowHeader" localSheetId="41">#REF!</definedName>
    <definedName name="nmRowHeader" localSheetId="4">#REF!</definedName>
    <definedName name="nmRowHeader" localSheetId="46">#REF!</definedName>
    <definedName name="nmRowHeader" localSheetId="47">#REF!</definedName>
    <definedName name="nmRowHeader" localSheetId="48">#REF!</definedName>
    <definedName name="nmRowHeader" localSheetId="49">#REF!</definedName>
    <definedName name="nmRowHeader" localSheetId="50">#REF!</definedName>
    <definedName name="nmRowHeader" localSheetId="51">#REF!</definedName>
    <definedName name="nmRowHeader" localSheetId="53">#REF!</definedName>
    <definedName name="nmRowHeader" localSheetId="54">#REF!</definedName>
    <definedName name="nmRowHeader" localSheetId="56">#REF!</definedName>
    <definedName name="nmRowHeader" localSheetId="57">#REF!</definedName>
    <definedName name="nmRowHeader" localSheetId="58">#REF!</definedName>
    <definedName name="nmRowHeader" localSheetId="60">#REF!</definedName>
    <definedName name="nmRowHeader" localSheetId="61">#REF!</definedName>
    <definedName name="nmRowHeader" localSheetId="62">#REF!</definedName>
    <definedName name="nmRowHeader" localSheetId="63">#REF!</definedName>
    <definedName name="nmRowHeader" localSheetId="64">#REF!</definedName>
    <definedName name="nmRowHeader" localSheetId="66">#REF!</definedName>
    <definedName name="nmRowHeader" localSheetId="67">#REF!</definedName>
    <definedName name="nmRowHeader" localSheetId="68">#REF!</definedName>
    <definedName name="nmRowHeader" localSheetId="69">#REF!</definedName>
    <definedName name="nmRowHeader" localSheetId="71">#REF!</definedName>
    <definedName name="nmRowHeader" localSheetId="72">#REF!</definedName>
    <definedName name="nmRowHeader" localSheetId="73">#REF!</definedName>
    <definedName name="nmRowHeader">#REF!</definedName>
    <definedName name="nn" localSheetId="1"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15"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 hidden="1">{"Riqfin97",#N/A,FALSE,"Tran";"Riqfinpro",#N/A,FALSE,"Tran"}</definedName>
    <definedName name="nn" localSheetId="20" hidden="1">{"Riqfin97",#N/A,FALSE,"Tran";"Riqfinpro",#N/A,FALSE,"Tran"}</definedName>
    <definedName name="nn" localSheetId="21" hidden="1">{"Riqfin97",#N/A,FALSE,"Tran";"Riqfinpro",#N/A,FALSE,"Tran"}</definedName>
    <definedName name="nn" localSheetId="22" hidden="1">{"Riqfin97",#N/A,FALSE,"Tran";"Riqfinpro",#N/A,FALSE,"Tran"}</definedName>
    <definedName name="nn" localSheetId="23" hidden="1">{"Riqfin97",#N/A,FALSE,"Tran";"Riqfinpro",#N/A,FALSE,"Tran"}</definedName>
    <definedName name="nn" localSheetId="24" hidden="1">{"Riqfin97",#N/A,FALSE,"Tran";"Riqfinpro",#N/A,FALSE,"Tran"}</definedName>
    <definedName name="nn" localSheetId="25"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4" hidden="1">{"Riqfin97",#N/A,FALSE,"Tran";"Riqfinpro",#N/A,FALSE,"Tran"}</definedName>
    <definedName name="nn" localSheetId="37" hidden="1">{"Riqfin97",#N/A,FALSE,"Tran";"Riqfinpro",#N/A,FALSE,"Tran"}</definedName>
    <definedName name="nn" localSheetId="41" hidden="1">{"Riqfin97",#N/A,FALSE,"Tran";"Riqfinpro",#N/A,FALSE,"Tran"}</definedName>
    <definedName name="nn" localSheetId="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 hidden="1">{"Riqfin97",#N/A,FALSE,"Tran";"Riqfinpro",#N/A,FALSE,"Tran"}</definedName>
    <definedName name="nn" localSheetId="51"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1" hidden="1">{"Riqfin97",#N/A,FALSE,"Tran";"Riqfinpro",#N/A,FALSE,"Tran"}</definedName>
    <definedName name="nn" localSheetId="62" hidden="1">{"Riqfin97",#N/A,FALSE,"Tran";"Riqfinpro",#N/A,FALSE,"Tran"}</definedName>
    <definedName name="nn" localSheetId="63" hidden="1">{"Riqfin97",#N/A,FALSE,"Tran";"Riqfinpro",#N/A,FALSE,"Tran"}</definedName>
    <definedName name="nn" localSheetId="6" hidden="1">{"Riqfin97",#N/A,FALSE,"Tran";"Riqfinpro",#N/A,FALSE,"Tran"}</definedName>
    <definedName name="nn" localSheetId="64" hidden="1">{"Riqfin97",#N/A,FALSE,"Tran";"Riqfinpro",#N/A,FALSE,"Tran"}</definedName>
    <definedName name="nn" localSheetId="65" hidden="1">{"Riqfin97",#N/A,FALSE,"Tran";"Riqfinpro",#N/A,FALSE,"Tran"}</definedName>
    <definedName name="nn" localSheetId="66" hidden="1">{"Riqfin97",#N/A,FALSE,"Tran";"Riqfinpro",#N/A,FALSE,"Tran"}</definedName>
    <definedName name="nn" localSheetId="67" hidden="1">{"Riqfin97",#N/A,FALSE,"Tran";"Riqfinpro",#N/A,FALSE,"Tran"}</definedName>
    <definedName name="nn" localSheetId="68" hidden="1">{"Riqfin97",#N/A,FALSE,"Tran";"Riqfinpro",#N/A,FALSE,"Tran"}</definedName>
    <definedName name="nn" localSheetId="69" hidden="1">{"Riqfin97",#N/A,FALSE,"Tran";"Riqfinpro",#N/A,FALSE,"Tran"}</definedName>
    <definedName name="nn" localSheetId="70" hidden="1">{"Riqfin97",#N/A,FALSE,"Tran";"Riqfinpro",#N/A,FALSE,"Tran"}</definedName>
    <definedName name="nn" localSheetId="71" hidden="1">{"Riqfin97",#N/A,FALSE,"Tran";"Riqfinpro",#N/A,FALSE,"Tran"}</definedName>
    <definedName name="nn" localSheetId="72" hidden="1">{"Riqfin97",#N/A,FALSE,"Tran";"Riqfinpro",#N/A,FALSE,"Tran"}</definedName>
    <definedName name="nn" localSheetId="73" hidden="1">{"Riqfin97",#N/A,FALSE,"Tran";"Riqfinpro",#N/A,FALSE,"Tran"}</definedName>
    <definedName name="nn" localSheetId="7" hidden="1">{"Riqfin97",#N/A,FALSE,"Tran";"Riqfinpro",#N/A,FALSE,"Tran"}</definedName>
    <definedName name="nn" localSheetId="74" hidden="1">{"Riqfin97",#N/A,FALSE,"Tran";"Riqfinpro",#N/A,FALSE,"Tran"}</definedName>
    <definedName name="nn" localSheetId="75" hidden="1">{"Riqfin97",#N/A,FALSE,"Tran";"Riqfinpro",#N/A,FALSE,"Tran"}</definedName>
    <definedName name="nn" localSheetId="76" hidden="1">{"Riqfin97",#N/A,FALSE,"Tran";"Riqfinpro",#N/A,FALSE,"Tran"}</definedName>
    <definedName name="nn" localSheetId="77" hidden="1">{"Riqfin97",#N/A,FALSE,"Tran";"Riqfinpro",#N/A,FALSE,"Tran"}</definedName>
    <definedName name="nn" localSheetId="78" hidden="1">{"Riqfin97",#N/A,FALSE,"Tran";"Riqfinpro",#N/A,FALSE,"Tran"}</definedName>
    <definedName name="nn" localSheetId="79" hidden="1">{"Riqfin97",#N/A,FALSE,"Tran";"Riqfinpro",#N/A,FALSE,"Tran"}</definedName>
    <definedName name="nn" localSheetId="8" hidden="1">{"Riqfin97",#N/A,FALSE,"Tran";"Riqfinpro",#N/A,FALSE,"Tran"}</definedName>
    <definedName name="nn" localSheetId="9" hidden="1">{"Riqfin97",#N/A,FALSE,"Tran";"Riqfinpro",#N/A,FALSE,"Tran"}</definedName>
    <definedName name="nn" hidden="1">{"Riqfin97",#N/A,FALSE,"Tran";"Riqfinpro",#N/A,FALSE,"Tran"}</definedName>
    <definedName name="NNAMES" localSheetId="13">'[105]WETA BOP'!#REF!</definedName>
    <definedName name="NNAMES" localSheetId="28">'[105]WETA BOP'!#REF!</definedName>
    <definedName name="NNAMES" localSheetId="29">'[105]WETA BOP'!#REF!</definedName>
    <definedName name="NNAMES" localSheetId="31">'[105]WETA BOP'!#REF!</definedName>
    <definedName name="NNAMES" localSheetId="49">'[105]WETA BOP'!#REF!</definedName>
    <definedName name="NNAMES" localSheetId="5">'[106]WETA BOP'!#REF!</definedName>
    <definedName name="NNAMES" localSheetId="53">'[105]WETA BOP'!#REF!</definedName>
    <definedName name="NNAMES" localSheetId="54">'[105]WETA BOP'!#REF!</definedName>
    <definedName name="NNAMES" localSheetId="57">'[105]WETA BOP'!#REF!</definedName>
    <definedName name="NNAMES" localSheetId="60">'[105]WETA BOP'!#REF!</definedName>
    <definedName name="NNAMES" localSheetId="61">'[105]WETA BOP'!#REF!</definedName>
    <definedName name="NNAMES" localSheetId="62">'[105]WETA BOP'!#REF!</definedName>
    <definedName name="NNAMES" localSheetId="63">'[105]WETA BOP'!#REF!</definedName>
    <definedName name="NNAMES" localSheetId="6">'[107]WETA BOP'!#REF!</definedName>
    <definedName name="NNAMES">'[105]WETA BOP'!#REF!</definedName>
    <definedName name="nnga" localSheetId="1" hidden="1">#REF!</definedName>
    <definedName name="nnga" localSheetId="10" hidden="1">#REF!</definedName>
    <definedName name="nnga" localSheetId="11" hidden="1">#REF!</definedName>
    <definedName name="nnga" localSheetId="12" hidden="1">#REF!</definedName>
    <definedName name="nnga" localSheetId="13" hidden="1">#REF!</definedName>
    <definedName name="nnga" localSheetId="15" hidden="1">#REF!</definedName>
    <definedName name="nnga" localSheetId="16" hidden="1">#REF!</definedName>
    <definedName name="nnga" localSheetId="2" hidden="1">#REF!</definedName>
    <definedName name="nnga" localSheetId="23" hidden="1">#REF!</definedName>
    <definedName name="nnga" localSheetId="24" hidden="1">#REF!</definedName>
    <definedName name="nnga" localSheetId="25" hidden="1">#REF!</definedName>
    <definedName name="nnga" localSheetId="26" hidden="1">#REF!</definedName>
    <definedName name="nnga" localSheetId="27" hidden="1">#REF!</definedName>
    <definedName name="nnga" localSheetId="28" hidden="1">#REF!</definedName>
    <definedName name="nnga" localSheetId="29" hidden="1">#REF!</definedName>
    <definedName name="nnga" localSheetId="3"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7" hidden="1">#REF!</definedName>
    <definedName name="nnga" localSheetId="41" hidden="1">#REF!</definedName>
    <definedName name="nnga" localSheetId="4" hidden="1">#REF!</definedName>
    <definedName name="nnga" localSheetId="45"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5" hidden="1">#REF!</definedName>
    <definedName name="nnga" localSheetId="51" hidden="1">#REF!</definedName>
    <definedName name="nnga" localSheetId="52" hidden="1">#REF!</definedName>
    <definedName name="nnga" localSheetId="53" hidden="1">#REF!</definedName>
    <definedName name="nnga" localSheetId="54" hidden="1">#REF!</definedName>
    <definedName name="nnga" localSheetId="55" hidden="1">#REF!</definedName>
    <definedName name="nnga" localSheetId="56" hidden="1">#REF!</definedName>
    <definedName name="nnga" localSheetId="57" hidden="1">#REF!</definedName>
    <definedName name="nnga" localSheetId="58" hidden="1">#REF!</definedName>
    <definedName name="nnga" localSheetId="59" hidden="1">#REF!</definedName>
    <definedName name="nnga" localSheetId="60" hidden="1">#REF!</definedName>
    <definedName name="nnga" localSheetId="61" hidden="1">#REF!</definedName>
    <definedName name="nnga" localSheetId="62" hidden="1">#REF!</definedName>
    <definedName name="nnga" localSheetId="63" hidden="1">#REF!</definedName>
    <definedName name="nnga" localSheetId="6" hidden="1">#REF!</definedName>
    <definedName name="nnga" localSheetId="64" hidden="1">#REF!</definedName>
    <definedName name="nnga" localSheetId="65" hidden="1">#REF!</definedName>
    <definedName name="nnga" localSheetId="66" hidden="1">#REF!</definedName>
    <definedName name="nnga" localSheetId="67" hidden="1">#REF!</definedName>
    <definedName name="nnga" localSheetId="68" hidden="1">#REF!</definedName>
    <definedName name="nnga" localSheetId="69" hidden="1">#REF!</definedName>
    <definedName name="nnga" localSheetId="70" hidden="1">#REF!</definedName>
    <definedName name="nnga" localSheetId="71" hidden="1">#REF!</definedName>
    <definedName name="nnga" localSheetId="72" hidden="1">#REF!</definedName>
    <definedName name="nnga" localSheetId="73" hidden="1">#REF!</definedName>
    <definedName name="nnga" localSheetId="7" hidden="1">#REF!</definedName>
    <definedName name="nnga" localSheetId="74" hidden="1">#REF!</definedName>
    <definedName name="nnga" localSheetId="75" hidden="1">#REF!</definedName>
    <definedName name="nnga" localSheetId="76" hidden="1">#REF!</definedName>
    <definedName name="nnga" localSheetId="77" hidden="1">#REF!</definedName>
    <definedName name="nnga" localSheetId="78" hidden="1">#REF!</definedName>
    <definedName name="nnga" localSheetId="79" hidden="1">#REF!</definedName>
    <definedName name="nnga" localSheetId="8" hidden="1">#REF!</definedName>
    <definedName name="nnga" localSheetId="9" hidden="1">#REF!</definedName>
    <definedName name="nnga" hidden="1">#REF!</definedName>
    <definedName name="nnn" localSheetId="1"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13" hidden="1">{"Tab1",#N/A,FALSE,"P";"Tab2",#N/A,FALSE,"P"}</definedName>
    <definedName name="nnn" localSheetId="15"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 hidden="1">{"Tab1",#N/A,FALSE,"P";"Tab2",#N/A,FALSE,"P"}</definedName>
    <definedName name="nnn" localSheetId="20" hidden="1">{"Tab1",#N/A,FALSE,"P";"Tab2",#N/A,FALSE,"P"}</definedName>
    <definedName name="nnn" localSheetId="21" hidden="1">{"Tab1",#N/A,FALSE,"P";"Tab2",#N/A,FALSE,"P"}</definedName>
    <definedName name="nnn" localSheetId="22" hidden="1">{"Tab1",#N/A,FALSE,"P";"Tab2",#N/A,FALSE,"P"}</definedName>
    <definedName name="nnn" localSheetId="23" hidden="1">{"Tab1",#N/A,FALSE,"P";"Tab2",#N/A,FALSE,"P"}</definedName>
    <definedName name="nnn" localSheetId="24" hidden="1">{"Tab1",#N/A,FALSE,"P";"Tab2",#N/A,FALSE,"P"}</definedName>
    <definedName name="nnn" localSheetId="25"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4" hidden="1">{"Tab1",#N/A,FALSE,"P";"Tab2",#N/A,FALSE,"P"}</definedName>
    <definedName name="nnn" localSheetId="37" hidden="1">{"Tab1",#N/A,FALSE,"P";"Tab2",#N/A,FALSE,"P"}</definedName>
    <definedName name="nnn" localSheetId="41" hidden="1">{"Tab1",#N/A,FALSE,"P";"Tab2",#N/A,FALSE,"P"}</definedName>
    <definedName name="nnn" localSheetId="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 hidden="1">{"Tab1",#N/A,FALSE,"P";"Tab2",#N/A,FALSE,"P"}</definedName>
    <definedName name="nnn" localSheetId="51"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1" hidden="1">{"Tab1",#N/A,FALSE,"P";"Tab2",#N/A,FALSE,"P"}</definedName>
    <definedName name="nnn" localSheetId="62" hidden="1">{"Tab1",#N/A,FALSE,"P";"Tab2",#N/A,FALSE,"P"}</definedName>
    <definedName name="nnn" localSheetId="63" hidden="1">{"Tab1",#N/A,FALSE,"P";"Tab2",#N/A,FALSE,"P"}</definedName>
    <definedName name="nnn" localSheetId="6" hidden="1">{"Tab1",#N/A,FALSE,"P";"Tab2",#N/A,FALSE,"P"}</definedName>
    <definedName name="nnn" localSheetId="64" hidden="1">{"Tab1",#N/A,FALSE,"P";"Tab2",#N/A,FALSE,"P"}</definedName>
    <definedName name="nnn" localSheetId="65" hidden="1">{"Tab1",#N/A,FALSE,"P";"Tab2",#N/A,FALSE,"P"}</definedName>
    <definedName name="nnn" localSheetId="66" hidden="1">{"Tab1",#N/A,FALSE,"P";"Tab2",#N/A,FALSE,"P"}</definedName>
    <definedName name="nnn" localSheetId="67" hidden="1">{"Tab1",#N/A,FALSE,"P";"Tab2",#N/A,FALSE,"P"}</definedName>
    <definedName name="nnn" localSheetId="68" hidden="1">{"Tab1",#N/A,FALSE,"P";"Tab2",#N/A,FALSE,"P"}</definedName>
    <definedName name="nnn" localSheetId="69" hidden="1">{"Tab1",#N/A,FALSE,"P";"Tab2",#N/A,FALSE,"P"}</definedName>
    <definedName name="nnn" localSheetId="70" hidden="1">{"Tab1",#N/A,FALSE,"P";"Tab2",#N/A,FALSE,"P"}</definedName>
    <definedName name="nnn" localSheetId="71" hidden="1">{"Tab1",#N/A,FALSE,"P";"Tab2",#N/A,FALSE,"P"}</definedName>
    <definedName name="nnn" localSheetId="72" hidden="1">{"Tab1",#N/A,FALSE,"P";"Tab2",#N/A,FALSE,"P"}</definedName>
    <definedName name="nnn" localSheetId="73" hidden="1">{"Tab1",#N/A,FALSE,"P";"Tab2",#N/A,FALSE,"P"}</definedName>
    <definedName name="nnn" localSheetId="7" hidden="1">{"Tab1",#N/A,FALSE,"P";"Tab2",#N/A,FALSE,"P"}</definedName>
    <definedName name="nnn" localSheetId="74" hidden="1">{"Tab1",#N/A,FALSE,"P";"Tab2",#N/A,FALSE,"P"}</definedName>
    <definedName name="nnn" localSheetId="75" hidden="1">{"Tab1",#N/A,FALSE,"P";"Tab2",#N/A,FALSE,"P"}</definedName>
    <definedName name="nnn" localSheetId="76" hidden="1">{"Tab1",#N/A,FALSE,"P";"Tab2",#N/A,FALSE,"P"}</definedName>
    <definedName name="nnn" localSheetId="77" hidden="1">{"Tab1",#N/A,FALSE,"P";"Tab2",#N/A,FALSE,"P"}</definedName>
    <definedName name="nnn" localSheetId="78" hidden="1">{"Tab1",#N/A,FALSE,"P";"Tab2",#N/A,FALSE,"P"}</definedName>
    <definedName name="nnn" localSheetId="79" hidden="1">{"Tab1",#N/A,FALSE,"P";"Tab2",#N/A,FALSE,"P"}</definedName>
    <definedName name="nnn" localSheetId="8" hidden="1">{"Tab1",#N/A,FALSE,"P";"Tab2",#N/A,FALSE,"P"}</definedName>
    <definedName name="nnn" localSheetId="9" hidden="1">{"Tab1",#N/A,FALSE,"P";"Tab2",#N/A,FALSE,"P"}</definedName>
    <definedName name="nnn" hidden="1">{"Tab1",#N/A,FALSE,"P";"Tab2",#N/A,FALSE,"P"}</definedName>
    <definedName name="NOK" localSheetId="5">[79]CIRRs!$C$100</definedName>
    <definedName name="NOK" localSheetId="6">[79]CIRRs!$C$100</definedName>
    <definedName name="NOK">[80]CIRRs!$C$100</definedName>
    <definedName name="noor" localSheetId="1">#REF!</definedName>
    <definedName name="noor" localSheetId="10">#REF!</definedName>
    <definedName name="noor" localSheetId="11">#REF!</definedName>
    <definedName name="noor" localSheetId="12">#REF!</definedName>
    <definedName name="noor" localSheetId="13">#REF!</definedName>
    <definedName name="noor" localSheetId="15">#REF!</definedName>
    <definedName name="noor" localSheetId="16">#REF!</definedName>
    <definedName name="noor" localSheetId="2">#REF!</definedName>
    <definedName name="noor" localSheetId="23">#REF!</definedName>
    <definedName name="noor" localSheetId="24">#REF!</definedName>
    <definedName name="noor" localSheetId="25">#REF!</definedName>
    <definedName name="noor" localSheetId="26">#REF!</definedName>
    <definedName name="noor" localSheetId="27">#REF!</definedName>
    <definedName name="noor" localSheetId="28">#REF!</definedName>
    <definedName name="noor" localSheetId="29">#REF!</definedName>
    <definedName name="noor" localSheetId="3">#REF!</definedName>
    <definedName name="noor" localSheetId="31">#REF!</definedName>
    <definedName name="noor" localSheetId="32">#REF!</definedName>
    <definedName name="noor" localSheetId="33">#REF!</definedName>
    <definedName name="noor" localSheetId="34">#REF!</definedName>
    <definedName name="noor" localSheetId="37">#REF!</definedName>
    <definedName name="noor" localSheetId="41">#REF!</definedName>
    <definedName name="noor" localSheetId="4">#REF!</definedName>
    <definedName name="noor" localSheetId="45">#REF!</definedName>
    <definedName name="noor" localSheetId="46">#REF!</definedName>
    <definedName name="noor" localSheetId="47">#REF!</definedName>
    <definedName name="noor" localSheetId="48">#REF!</definedName>
    <definedName name="noor" localSheetId="49">#REF!</definedName>
    <definedName name="noor" localSheetId="50">#REF!</definedName>
    <definedName name="noor" localSheetId="5">#REF!</definedName>
    <definedName name="noor" localSheetId="51">#REF!</definedName>
    <definedName name="noor" localSheetId="52">#REF!</definedName>
    <definedName name="noor" localSheetId="53">#REF!</definedName>
    <definedName name="noor" localSheetId="54">#REF!</definedName>
    <definedName name="noor" localSheetId="56">#REF!</definedName>
    <definedName name="noor" localSheetId="57">#REF!</definedName>
    <definedName name="noor" localSheetId="58">#REF!</definedName>
    <definedName name="noor" localSheetId="59">#REF!</definedName>
    <definedName name="noor" localSheetId="60">#REF!</definedName>
    <definedName name="noor" localSheetId="61">#REF!</definedName>
    <definedName name="noor" localSheetId="62">#REF!</definedName>
    <definedName name="noor" localSheetId="63">#REF!</definedName>
    <definedName name="noor" localSheetId="6">#REF!</definedName>
    <definedName name="noor" localSheetId="64">#REF!</definedName>
    <definedName name="noor" localSheetId="65">#REF!</definedName>
    <definedName name="noor" localSheetId="66">#REF!</definedName>
    <definedName name="noor" localSheetId="67">#REF!</definedName>
    <definedName name="noor" localSheetId="68">#REF!</definedName>
    <definedName name="noor" localSheetId="69">#REF!</definedName>
    <definedName name="noor" localSheetId="71">#REF!</definedName>
    <definedName name="noor" localSheetId="72">#REF!</definedName>
    <definedName name="noor" localSheetId="73">#REF!</definedName>
    <definedName name="noor" localSheetId="7">#REF!</definedName>
    <definedName name="noor" localSheetId="74">#REF!</definedName>
    <definedName name="noor" localSheetId="75">#REF!</definedName>
    <definedName name="noor" localSheetId="76">#REF!</definedName>
    <definedName name="noor" localSheetId="77">#REF!</definedName>
    <definedName name="noor" localSheetId="78">#REF!</definedName>
    <definedName name="noor" localSheetId="79">#REF!</definedName>
    <definedName name="noor" localSheetId="8">#REF!</definedName>
    <definedName name="noor" localSheetId="9">#REF!</definedName>
    <definedName name="noor">#REF!</definedName>
    <definedName name="Notes" localSheetId="1">#REF!</definedName>
    <definedName name="Notes" localSheetId="10">#REF!</definedName>
    <definedName name="Notes" localSheetId="11">#REF!</definedName>
    <definedName name="Notes" localSheetId="12">#REF!</definedName>
    <definedName name="Notes" localSheetId="13">#REF!</definedName>
    <definedName name="Notes" localSheetId="15">#REF!</definedName>
    <definedName name="Notes" localSheetId="16">#REF!</definedName>
    <definedName name="Notes" localSheetId="2">#REF!</definedName>
    <definedName name="Notes" localSheetId="23">#REF!</definedName>
    <definedName name="Notes" localSheetId="24">#REF!</definedName>
    <definedName name="Notes" localSheetId="25">#REF!</definedName>
    <definedName name="Notes" localSheetId="26">#REF!</definedName>
    <definedName name="Notes" localSheetId="27">#REF!</definedName>
    <definedName name="Notes" localSheetId="28">#REF!</definedName>
    <definedName name="Notes" localSheetId="29">#REF!</definedName>
    <definedName name="Notes" localSheetId="3">#REF!</definedName>
    <definedName name="Notes" localSheetId="31">#REF!</definedName>
    <definedName name="Notes" localSheetId="32">#REF!</definedName>
    <definedName name="Notes" localSheetId="33">#REF!</definedName>
    <definedName name="Notes" localSheetId="34">#REF!</definedName>
    <definedName name="Notes" localSheetId="37">#REF!</definedName>
    <definedName name="Notes" localSheetId="41">#REF!</definedName>
    <definedName name="Notes" localSheetId="4">#REF!</definedName>
    <definedName name="Notes" localSheetId="45">#REF!</definedName>
    <definedName name="Notes" localSheetId="46">#REF!</definedName>
    <definedName name="Notes" localSheetId="47">#REF!</definedName>
    <definedName name="Notes" localSheetId="48">#REF!</definedName>
    <definedName name="Notes" localSheetId="49">#REF!</definedName>
    <definedName name="Notes" localSheetId="50">#REF!</definedName>
    <definedName name="Notes" localSheetId="5">#REF!</definedName>
    <definedName name="Notes" localSheetId="51">#REF!</definedName>
    <definedName name="Notes" localSheetId="52">#REF!</definedName>
    <definedName name="Notes" localSheetId="53">#REF!</definedName>
    <definedName name="Notes" localSheetId="54">#REF!</definedName>
    <definedName name="Notes" localSheetId="56">#REF!</definedName>
    <definedName name="Notes" localSheetId="57">#REF!</definedName>
    <definedName name="Notes" localSheetId="58">#REF!</definedName>
    <definedName name="Notes" localSheetId="59">#REF!</definedName>
    <definedName name="Notes" localSheetId="60">#REF!</definedName>
    <definedName name="Notes" localSheetId="61">#REF!</definedName>
    <definedName name="Notes" localSheetId="62">#REF!</definedName>
    <definedName name="Notes" localSheetId="63">#REF!</definedName>
    <definedName name="Notes" localSheetId="6">#REF!</definedName>
    <definedName name="Notes" localSheetId="64">#REF!</definedName>
    <definedName name="Notes" localSheetId="65">#REF!</definedName>
    <definedName name="Notes" localSheetId="66">#REF!</definedName>
    <definedName name="Notes" localSheetId="67">#REF!</definedName>
    <definedName name="Notes" localSheetId="68">#REF!</definedName>
    <definedName name="Notes" localSheetId="69">#REF!</definedName>
    <definedName name="Notes" localSheetId="71">#REF!</definedName>
    <definedName name="Notes" localSheetId="72">#REF!</definedName>
    <definedName name="Notes" localSheetId="73">#REF!</definedName>
    <definedName name="Notes" localSheetId="7">#REF!</definedName>
    <definedName name="Notes" localSheetId="74">#REF!</definedName>
    <definedName name="Notes" localSheetId="75">#REF!</definedName>
    <definedName name="Notes" localSheetId="76">#REF!</definedName>
    <definedName name="Notes" localSheetId="77">#REF!</definedName>
    <definedName name="Notes" localSheetId="78">#REF!</definedName>
    <definedName name="Notes" localSheetId="79">#REF!</definedName>
    <definedName name="Notes" localSheetId="8">#REF!</definedName>
    <definedName name="Notes" localSheetId="9">#REF!</definedName>
    <definedName name="Notes">#REF!</definedName>
    <definedName name="NOTITLES" localSheetId="1">#REF!</definedName>
    <definedName name="NOTITLES" localSheetId="10">#REF!</definedName>
    <definedName name="NOTITLES" localSheetId="11">#REF!</definedName>
    <definedName name="NOTITLES" localSheetId="12">#REF!</definedName>
    <definedName name="NOTITLES" localSheetId="13">#REF!</definedName>
    <definedName name="NOTITLES" localSheetId="15">#REF!</definedName>
    <definedName name="NOTITLES" localSheetId="16">#REF!</definedName>
    <definedName name="NOTITLES" localSheetId="2">#REF!</definedName>
    <definedName name="NOTITLES" localSheetId="23">#REF!</definedName>
    <definedName name="NOTITLES" localSheetId="24">#REF!</definedName>
    <definedName name="NOTITLES" localSheetId="25">#REF!</definedName>
    <definedName name="NOTITLES" localSheetId="26">#REF!</definedName>
    <definedName name="NOTITLES" localSheetId="27">#REF!</definedName>
    <definedName name="NOTITLES" localSheetId="28">#REF!</definedName>
    <definedName name="NOTITLES" localSheetId="29">#REF!</definedName>
    <definedName name="NOTITLES" localSheetId="3">#REF!</definedName>
    <definedName name="NOTITLES" localSheetId="31">#REF!</definedName>
    <definedName name="NOTITLES" localSheetId="32">#REF!</definedName>
    <definedName name="NOTITLES" localSheetId="33">#REF!</definedName>
    <definedName name="NOTITLES" localSheetId="34">#REF!</definedName>
    <definedName name="NOTITLES" localSheetId="37">#REF!</definedName>
    <definedName name="NOTITLES" localSheetId="41">#REF!</definedName>
    <definedName name="NOTITLES" localSheetId="4">#REF!</definedName>
    <definedName name="NOTITLES" localSheetId="45">#REF!</definedName>
    <definedName name="NOTITLES" localSheetId="46">#REF!</definedName>
    <definedName name="NOTITLES" localSheetId="47">#REF!</definedName>
    <definedName name="NOTITLES" localSheetId="48">#REF!</definedName>
    <definedName name="NOTITLES" localSheetId="49">#REF!</definedName>
    <definedName name="NOTITLES" localSheetId="50">#REF!</definedName>
    <definedName name="NOTITLES" localSheetId="5">#REF!</definedName>
    <definedName name="NOTITLES" localSheetId="51">#REF!</definedName>
    <definedName name="NOTITLES" localSheetId="52">#REF!</definedName>
    <definedName name="NOTITLES" localSheetId="53">#REF!</definedName>
    <definedName name="NOTITLES" localSheetId="54">#REF!</definedName>
    <definedName name="NOTITLES" localSheetId="56">#REF!</definedName>
    <definedName name="NOTITLES" localSheetId="57">#REF!</definedName>
    <definedName name="NOTITLES" localSheetId="58">#REF!</definedName>
    <definedName name="NOTITLES" localSheetId="59">#REF!</definedName>
    <definedName name="NOTITLES" localSheetId="60">#REF!</definedName>
    <definedName name="NOTITLES" localSheetId="61">#REF!</definedName>
    <definedName name="NOTITLES" localSheetId="62">#REF!</definedName>
    <definedName name="NOTITLES" localSheetId="63">#REF!</definedName>
    <definedName name="NOTITLES" localSheetId="6">#REF!</definedName>
    <definedName name="NOTITLES" localSheetId="64">#REF!</definedName>
    <definedName name="NOTITLES" localSheetId="65">#REF!</definedName>
    <definedName name="NOTITLES" localSheetId="66">#REF!</definedName>
    <definedName name="NOTITLES" localSheetId="67">#REF!</definedName>
    <definedName name="NOTITLES" localSheetId="68">#REF!</definedName>
    <definedName name="NOTITLES" localSheetId="69">#REF!</definedName>
    <definedName name="NOTITLES" localSheetId="71">#REF!</definedName>
    <definedName name="NOTITLES" localSheetId="72">#REF!</definedName>
    <definedName name="NOTITLES" localSheetId="73">#REF!</definedName>
    <definedName name="NOTITLES" localSheetId="7">#REF!</definedName>
    <definedName name="NOTITLES" localSheetId="74">#REF!</definedName>
    <definedName name="NOTITLES" localSheetId="75">#REF!</definedName>
    <definedName name="NOTITLES" localSheetId="76">#REF!</definedName>
    <definedName name="NOTITLES" localSheetId="77">#REF!</definedName>
    <definedName name="NOTITLES" localSheetId="78">#REF!</definedName>
    <definedName name="NOTITLES" localSheetId="79">#REF!</definedName>
    <definedName name="NOTITLES" localSheetId="8">#REF!</definedName>
    <definedName name="NOTITLES" localSheetId="9">#REF!</definedName>
    <definedName name="NOTITLES">#REF!</definedName>
    <definedName name="Nov_50" localSheetId="1">#REF!</definedName>
    <definedName name="Nov_50" localSheetId="11">#REF!</definedName>
    <definedName name="Nov_50" localSheetId="12">#REF!</definedName>
    <definedName name="Nov_50" localSheetId="13">#REF!</definedName>
    <definedName name="Nov_50" localSheetId="23">#REF!</definedName>
    <definedName name="Nov_50" localSheetId="24">#REF!</definedName>
    <definedName name="Nov_50" localSheetId="26">#REF!</definedName>
    <definedName name="Nov_50" localSheetId="28">#REF!</definedName>
    <definedName name="Nov_50" localSheetId="29">#REF!</definedName>
    <definedName name="Nov_50" localSheetId="31">#REF!</definedName>
    <definedName name="Nov_50" localSheetId="41">#REF!</definedName>
    <definedName name="Nov_50" localSheetId="4">#REF!</definedName>
    <definedName name="Nov_50" localSheetId="46">#REF!</definedName>
    <definedName name="Nov_50" localSheetId="47">#REF!</definedName>
    <definedName name="Nov_50" localSheetId="48">#REF!</definedName>
    <definedName name="Nov_50" localSheetId="49">#REF!</definedName>
    <definedName name="Nov_50" localSheetId="50">#REF!</definedName>
    <definedName name="Nov_50" localSheetId="51">#REF!</definedName>
    <definedName name="Nov_50" localSheetId="53">#REF!</definedName>
    <definedName name="Nov_50" localSheetId="54">#REF!</definedName>
    <definedName name="Nov_50" localSheetId="56">#REF!</definedName>
    <definedName name="Nov_50" localSheetId="57">#REF!</definedName>
    <definedName name="Nov_50" localSheetId="58">#REF!</definedName>
    <definedName name="Nov_50" localSheetId="60">#REF!</definedName>
    <definedName name="Nov_50" localSheetId="61">#REF!</definedName>
    <definedName name="Nov_50" localSheetId="62">#REF!</definedName>
    <definedName name="Nov_50" localSheetId="63">#REF!</definedName>
    <definedName name="Nov_50" localSheetId="64">#REF!</definedName>
    <definedName name="Nov_50" localSheetId="66">#REF!</definedName>
    <definedName name="Nov_50" localSheetId="67">#REF!</definedName>
    <definedName name="Nov_50" localSheetId="68">#REF!</definedName>
    <definedName name="Nov_50" localSheetId="69">#REF!</definedName>
    <definedName name="Nov_50" localSheetId="71">#REF!</definedName>
    <definedName name="Nov_50" localSheetId="72">#REF!</definedName>
    <definedName name="Nov_50" localSheetId="73">#REF!</definedName>
    <definedName name="Nov_50">#REF!</definedName>
    <definedName name="Nov_51" localSheetId="1">#REF!</definedName>
    <definedName name="Nov_51" localSheetId="11">#REF!</definedName>
    <definedName name="Nov_51" localSheetId="12">#REF!</definedName>
    <definedName name="Nov_51" localSheetId="13">#REF!</definedName>
    <definedName name="Nov_51" localSheetId="23">#REF!</definedName>
    <definedName name="Nov_51" localSheetId="24">#REF!</definedName>
    <definedName name="Nov_51" localSheetId="26">#REF!</definedName>
    <definedName name="Nov_51" localSheetId="28">#REF!</definedName>
    <definedName name="Nov_51" localSheetId="29">#REF!</definedName>
    <definedName name="Nov_51" localSheetId="31">#REF!</definedName>
    <definedName name="Nov_51" localSheetId="41">#REF!</definedName>
    <definedName name="Nov_51" localSheetId="4">#REF!</definedName>
    <definedName name="Nov_51" localSheetId="46">#REF!</definedName>
    <definedName name="Nov_51" localSheetId="47">#REF!</definedName>
    <definedName name="Nov_51" localSheetId="48">#REF!</definedName>
    <definedName name="Nov_51" localSheetId="49">#REF!</definedName>
    <definedName name="Nov_51" localSheetId="50">#REF!</definedName>
    <definedName name="Nov_51" localSheetId="51">#REF!</definedName>
    <definedName name="Nov_51" localSheetId="53">#REF!</definedName>
    <definedName name="Nov_51" localSheetId="54">#REF!</definedName>
    <definedName name="Nov_51" localSheetId="56">#REF!</definedName>
    <definedName name="Nov_51" localSheetId="57">#REF!</definedName>
    <definedName name="Nov_51" localSheetId="58">#REF!</definedName>
    <definedName name="Nov_51" localSheetId="60">#REF!</definedName>
    <definedName name="Nov_51" localSheetId="61">#REF!</definedName>
    <definedName name="Nov_51" localSheetId="62">#REF!</definedName>
    <definedName name="Nov_51" localSheetId="63">#REF!</definedName>
    <definedName name="Nov_51" localSheetId="64">#REF!</definedName>
    <definedName name="Nov_51" localSheetId="66">#REF!</definedName>
    <definedName name="Nov_51" localSheetId="67">#REF!</definedName>
    <definedName name="Nov_51" localSheetId="68">#REF!</definedName>
    <definedName name="Nov_51" localSheetId="69">#REF!</definedName>
    <definedName name="Nov_51" localSheetId="71">#REF!</definedName>
    <definedName name="Nov_51" localSheetId="72">#REF!</definedName>
    <definedName name="Nov_51" localSheetId="73">#REF!</definedName>
    <definedName name="Nov_51">#REF!</definedName>
    <definedName name="Nov_52" localSheetId="1">#REF!</definedName>
    <definedName name="Nov_52" localSheetId="11">#REF!</definedName>
    <definedName name="Nov_52" localSheetId="12">#REF!</definedName>
    <definedName name="Nov_52" localSheetId="13">#REF!</definedName>
    <definedName name="Nov_52" localSheetId="23">#REF!</definedName>
    <definedName name="Nov_52" localSheetId="24">#REF!</definedName>
    <definedName name="Nov_52" localSheetId="26">#REF!</definedName>
    <definedName name="Nov_52" localSheetId="28">#REF!</definedName>
    <definedName name="Nov_52" localSheetId="29">#REF!</definedName>
    <definedName name="Nov_52" localSheetId="31">#REF!</definedName>
    <definedName name="Nov_52" localSheetId="41">#REF!</definedName>
    <definedName name="Nov_52" localSheetId="4">#REF!</definedName>
    <definedName name="Nov_52" localSheetId="46">#REF!</definedName>
    <definedName name="Nov_52" localSheetId="47">#REF!</definedName>
    <definedName name="Nov_52" localSheetId="48">#REF!</definedName>
    <definedName name="Nov_52" localSheetId="49">#REF!</definedName>
    <definedName name="Nov_52" localSheetId="50">#REF!</definedName>
    <definedName name="Nov_52" localSheetId="51">#REF!</definedName>
    <definedName name="Nov_52" localSheetId="53">#REF!</definedName>
    <definedName name="Nov_52" localSheetId="54">#REF!</definedName>
    <definedName name="Nov_52" localSheetId="56">#REF!</definedName>
    <definedName name="Nov_52" localSheetId="57">#REF!</definedName>
    <definedName name="Nov_52" localSheetId="58">#REF!</definedName>
    <definedName name="Nov_52" localSheetId="60">#REF!</definedName>
    <definedName name="Nov_52" localSheetId="61">#REF!</definedName>
    <definedName name="Nov_52" localSheetId="62">#REF!</definedName>
    <definedName name="Nov_52" localSheetId="63">#REF!</definedName>
    <definedName name="Nov_52" localSheetId="64">#REF!</definedName>
    <definedName name="Nov_52" localSheetId="66">#REF!</definedName>
    <definedName name="Nov_52" localSheetId="67">#REF!</definedName>
    <definedName name="Nov_52" localSheetId="68">#REF!</definedName>
    <definedName name="Nov_52" localSheetId="69">#REF!</definedName>
    <definedName name="Nov_52" localSheetId="71">#REF!</definedName>
    <definedName name="Nov_52" localSheetId="72">#REF!</definedName>
    <definedName name="Nov_52" localSheetId="73">#REF!</definedName>
    <definedName name="Nov_52">#REF!</definedName>
    <definedName name="Nov_53" localSheetId="1">#REF!</definedName>
    <definedName name="Nov_53" localSheetId="11">#REF!</definedName>
    <definedName name="Nov_53" localSheetId="12">#REF!</definedName>
    <definedName name="Nov_53" localSheetId="13">#REF!</definedName>
    <definedName name="Nov_53" localSheetId="23">#REF!</definedName>
    <definedName name="Nov_53" localSheetId="24">#REF!</definedName>
    <definedName name="Nov_53" localSheetId="26">#REF!</definedName>
    <definedName name="Nov_53" localSheetId="28">#REF!</definedName>
    <definedName name="Nov_53" localSheetId="29">#REF!</definedName>
    <definedName name="Nov_53" localSheetId="31">#REF!</definedName>
    <definedName name="Nov_53" localSheetId="41">#REF!</definedName>
    <definedName name="Nov_53" localSheetId="4">#REF!</definedName>
    <definedName name="Nov_53" localSheetId="46">#REF!</definedName>
    <definedName name="Nov_53" localSheetId="47">#REF!</definedName>
    <definedName name="Nov_53" localSheetId="48">#REF!</definedName>
    <definedName name="Nov_53" localSheetId="49">#REF!</definedName>
    <definedName name="Nov_53" localSheetId="50">#REF!</definedName>
    <definedName name="Nov_53" localSheetId="51">#REF!</definedName>
    <definedName name="Nov_53" localSheetId="53">#REF!</definedName>
    <definedName name="Nov_53" localSheetId="54">#REF!</definedName>
    <definedName name="Nov_53" localSheetId="56">#REF!</definedName>
    <definedName name="Nov_53" localSheetId="57">#REF!</definedName>
    <definedName name="Nov_53" localSheetId="58">#REF!</definedName>
    <definedName name="Nov_53" localSheetId="60">#REF!</definedName>
    <definedName name="Nov_53" localSheetId="61">#REF!</definedName>
    <definedName name="Nov_53" localSheetId="62">#REF!</definedName>
    <definedName name="Nov_53" localSheetId="63">#REF!</definedName>
    <definedName name="Nov_53" localSheetId="64">#REF!</definedName>
    <definedName name="Nov_53" localSheetId="66">#REF!</definedName>
    <definedName name="Nov_53" localSheetId="67">#REF!</definedName>
    <definedName name="Nov_53" localSheetId="68">#REF!</definedName>
    <definedName name="Nov_53" localSheetId="69">#REF!</definedName>
    <definedName name="Nov_53" localSheetId="71">#REF!</definedName>
    <definedName name="Nov_53" localSheetId="72">#REF!</definedName>
    <definedName name="Nov_53" localSheetId="73">#REF!</definedName>
    <definedName name="Nov_53">#REF!</definedName>
    <definedName name="Nov_54" localSheetId="1">#REF!</definedName>
    <definedName name="Nov_54" localSheetId="11">#REF!</definedName>
    <definedName name="Nov_54" localSheetId="12">#REF!</definedName>
    <definedName name="Nov_54" localSheetId="13">#REF!</definedName>
    <definedName name="Nov_54" localSheetId="23">#REF!</definedName>
    <definedName name="Nov_54" localSheetId="24">#REF!</definedName>
    <definedName name="Nov_54" localSheetId="26">#REF!</definedName>
    <definedName name="Nov_54" localSheetId="28">#REF!</definedName>
    <definedName name="Nov_54" localSheetId="29">#REF!</definedName>
    <definedName name="Nov_54" localSheetId="31">#REF!</definedName>
    <definedName name="Nov_54" localSheetId="41">#REF!</definedName>
    <definedName name="Nov_54" localSheetId="4">#REF!</definedName>
    <definedName name="Nov_54" localSheetId="46">#REF!</definedName>
    <definedName name="Nov_54" localSheetId="47">#REF!</definedName>
    <definedName name="Nov_54" localSheetId="48">#REF!</definedName>
    <definedName name="Nov_54" localSheetId="49">#REF!</definedName>
    <definedName name="Nov_54" localSheetId="50">#REF!</definedName>
    <definedName name="Nov_54" localSheetId="51">#REF!</definedName>
    <definedName name="Nov_54" localSheetId="53">#REF!</definedName>
    <definedName name="Nov_54" localSheetId="54">#REF!</definedName>
    <definedName name="Nov_54" localSheetId="56">#REF!</definedName>
    <definedName name="Nov_54" localSheetId="57">#REF!</definedName>
    <definedName name="Nov_54" localSheetId="58">#REF!</definedName>
    <definedName name="Nov_54" localSheetId="60">#REF!</definedName>
    <definedName name="Nov_54" localSheetId="61">#REF!</definedName>
    <definedName name="Nov_54" localSheetId="62">#REF!</definedName>
    <definedName name="Nov_54" localSheetId="63">#REF!</definedName>
    <definedName name="Nov_54" localSheetId="64">#REF!</definedName>
    <definedName name="Nov_54" localSheetId="66">#REF!</definedName>
    <definedName name="Nov_54" localSheetId="67">#REF!</definedName>
    <definedName name="Nov_54" localSheetId="68">#REF!</definedName>
    <definedName name="Nov_54" localSheetId="69">#REF!</definedName>
    <definedName name="Nov_54" localSheetId="71">#REF!</definedName>
    <definedName name="Nov_54" localSheetId="72">#REF!</definedName>
    <definedName name="Nov_54" localSheetId="73">#REF!</definedName>
    <definedName name="Nov_54">#REF!</definedName>
    <definedName name="Nov_55" localSheetId="1">#REF!</definedName>
    <definedName name="Nov_55" localSheetId="11">#REF!</definedName>
    <definedName name="Nov_55" localSheetId="12">#REF!</definedName>
    <definedName name="Nov_55" localSheetId="13">#REF!</definedName>
    <definedName name="Nov_55" localSheetId="23">#REF!</definedName>
    <definedName name="Nov_55" localSheetId="24">#REF!</definedName>
    <definedName name="Nov_55" localSheetId="26">#REF!</definedName>
    <definedName name="Nov_55" localSheetId="28">#REF!</definedName>
    <definedName name="Nov_55" localSheetId="29">#REF!</definedName>
    <definedName name="Nov_55" localSheetId="31">#REF!</definedName>
    <definedName name="Nov_55" localSheetId="41">#REF!</definedName>
    <definedName name="Nov_55" localSheetId="4">#REF!</definedName>
    <definedName name="Nov_55" localSheetId="46">#REF!</definedName>
    <definedName name="Nov_55" localSheetId="47">#REF!</definedName>
    <definedName name="Nov_55" localSheetId="48">#REF!</definedName>
    <definedName name="Nov_55" localSheetId="49">#REF!</definedName>
    <definedName name="Nov_55" localSheetId="50">#REF!</definedName>
    <definedName name="Nov_55" localSheetId="51">#REF!</definedName>
    <definedName name="Nov_55" localSheetId="53">#REF!</definedName>
    <definedName name="Nov_55" localSheetId="54">#REF!</definedName>
    <definedName name="Nov_55" localSheetId="56">#REF!</definedName>
    <definedName name="Nov_55" localSheetId="57">#REF!</definedName>
    <definedName name="Nov_55" localSheetId="58">#REF!</definedName>
    <definedName name="Nov_55" localSheetId="60">#REF!</definedName>
    <definedName name="Nov_55" localSheetId="61">#REF!</definedName>
    <definedName name="Nov_55" localSheetId="62">#REF!</definedName>
    <definedName name="Nov_55" localSheetId="63">#REF!</definedName>
    <definedName name="Nov_55" localSheetId="64">#REF!</definedName>
    <definedName name="Nov_55" localSheetId="66">#REF!</definedName>
    <definedName name="Nov_55" localSheetId="67">#REF!</definedName>
    <definedName name="Nov_55" localSheetId="68">#REF!</definedName>
    <definedName name="Nov_55" localSheetId="69">#REF!</definedName>
    <definedName name="Nov_55" localSheetId="71">#REF!</definedName>
    <definedName name="Nov_55" localSheetId="72">#REF!</definedName>
    <definedName name="Nov_55" localSheetId="73">#REF!</definedName>
    <definedName name="Nov_55">#REF!</definedName>
    <definedName name="Nov_56" localSheetId="1">#REF!</definedName>
    <definedName name="Nov_56" localSheetId="11">#REF!</definedName>
    <definedName name="Nov_56" localSheetId="12">#REF!</definedName>
    <definedName name="Nov_56" localSheetId="13">#REF!</definedName>
    <definedName name="Nov_56" localSheetId="23">#REF!</definedName>
    <definedName name="Nov_56" localSheetId="24">#REF!</definedName>
    <definedName name="Nov_56" localSheetId="26">#REF!</definedName>
    <definedName name="Nov_56" localSheetId="28">#REF!</definedName>
    <definedName name="Nov_56" localSheetId="29">#REF!</definedName>
    <definedName name="Nov_56" localSheetId="31">#REF!</definedName>
    <definedName name="Nov_56" localSheetId="41">#REF!</definedName>
    <definedName name="Nov_56" localSheetId="4">#REF!</definedName>
    <definedName name="Nov_56" localSheetId="46">#REF!</definedName>
    <definedName name="Nov_56" localSheetId="47">#REF!</definedName>
    <definedName name="Nov_56" localSheetId="48">#REF!</definedName>
    <definedName name="Nov_56" localSheetId="49">#REF!</definedName>
    <definedName name="Nov_56" localSheetId="50">#REF!</definedName>
    <definedName name="Nov_56" localSheetId="51">#REF!</definedName>
    <definedName name="Nov_56" localSheetId="53">#REF!</definedName>
    <definedName name="Nov_56" localSheetId="54">#REF!</definedName>
    <definedName name="Nov_56" localSheetId="56">#REF!</definedName>
    <definedName name="Nov_56" localSheetId="57">#REF!</definedName>
    <definedName name="Nov_56" localSheetId="58">#REF!</definedName>
    <definedName name="Nov_56" localSheetId="60">#REF!</definedName>
    <definedName name="Nov_56" localSheetId="61">#REF!</definedName>
    <definedName name="Nov_56" localSheetId="62">#REF!</definedName>
    <definedName name="Nov_56" localSheetId="63">#REF!</definedName>
    <definedName name="Nov_56" localSheetId="64">#REF!</definedName>
    <definedName name="Nov_56" localSheetId="66">#REF!</definedName>
    <definedName name="Nov_56" localSheetId="67">#REF!</definedName>
    <definedName name="Nov_56" localSheetId="68">#REF!</definedName>
    <definedName name="Nov_56" localSheetId="69">#REF!</definedName>
    <definedName name="Nov_56" localSheetId="71">#REF!</definedName>
    <definedName name="Nov_56" localSheetId="72">#REF!</definedName>
    <definedName name="Nov_56" localSheetId="73">#REF!</definedName>
    <definedName name="Nov_56">#REF!</definedName>
    <definedName name="Nov_57" localSheetId="1">#REF!</definedName>
    <definedName name="Nov_57" localSheetId="11">#REF!</definedName>
    <definedName name="Nov_57" localSheetId="12">#REF!</definedName>
    <definedName name="Nov_57" localSheetId="13">#REF!</definedName>
    <definedName name="Nov_57" localSheetId="23">#REF!</definedName>
    <definedName name="Nov_57" localSheetId="24">#REF!</definedName>
    <definedName name="Nov_57" localSheetId="26">#REF!</definedName>
    <definedName name="Nov_57" localSheetId="28">#REF!</definedName>
    <definedName name="Nov_57" localSheetId="29">#REF!</definedName>
    <definedName name="Nov_57" localSheetId="31">#REF!</definedName>
    <definedName name="Nov_57" localSheetId="41">#REF!</definedName>
    <definedName name="Nov_57" localSheetId="4">#REF!</definedName>
    <definedName name="Nov_57" localSheetId="46">#REF!</definedName>
    <definedName name="Nov_57" localSheetId="47">#REF!</definedName>
    <definedName name="Nov_57" localSheetId="48">#REF!</definedName>
    <definedName name="Nov_57" localSheetId="49">#REF!</definedName>
    <definedName name="Nov_57" localSheetId="50">#REF!</definedName>
    <definedName name="Nov_57" localSheetId="51">#REF!</definedName>
    <definedName name="Nov_57" localSheetId="53">#REF!</definedName>
    <definedName name="Nov_57" localSheetId="54">#REF!</definedName>
    <definedName name="Nov_57" localSheetId="56">#REF!</definedName>
    <definedName name="Nov_57" localSheetId="57">#REF!</definedName>
    <definedName name="Nov_57" localSheetId="58">#REF!</definedName>
    <definedName name="Nov_57" localSheetId="60">#REF!</definedName>
    <definedName name="Nov_57" localSheetId="61">#REF!</definedName>
    <definedName name="Nov_57" localSheetId="62">#REF!</definedName>
    <definedName name="Nov_57" localSheetId="63">#REF!</definedName>
    <definedName name="Nov_57" localSheetId="64">#REF!</definedName>
    <definedName name="Nov_57" localSheetId="66">#REF!</definedName>
    <definedName name="Nov_57" localSheetId="67">#REF!</definedName>
    <definedName name="Nov_57" localSheetId="68">#REF!</definedName>
    <definedName name="Nov_57" localSheetId="69">#REF!</definedName>
    <definedName name="Nov_57" localSheetId="71">#REF!</definedName>
    <definedName name="Nov_57" localSheetId="72">#REF!</definedName>
    <definedName name="Nov_57" localSheetId="73">#REF!</definedName>
    <definedName name="Nov_57">#REF!</definedName>
    <definedName name="Nov_58" localSheetId="1">#REF!</definedName>
    <definedName name="Nov_58" localSheetId="11">#REF!</definedName>
    <definedName name="Nov_58" localSheetId="12">#REF!</definedName>
    <definedName name="Nov_58" localSheetId="13">#REF!</definedName>
    <definedName name="Nov_58" localSheetId="23">#REF!</definedName>
    <definedName name="Nov_58" localSheetId="24">#REF!</definedName>
    <definedName name="Nov_58" localSheetId="26">#REF!</definedName>
    <definedName name="Nov_58" localSheetId="28">#REF!</definedName>
    <definedName name="Nov_58" localSheetId="29">#REF!</definedName>
    <definedName name="Nov_58" localSheetId="31">#REF!</definedName>
    <definedName name="Nov_58" localSheetId="41">#REF!</definedName>
    <definedName name="Nov_58" localSheetId="4">#REF!</definedName>
    <definedName name="Nov_58" localSheetId="46">#REF!</definedName>
    <definedName name="Nov_58" localSheetId="47">#REF!</definedName>
    <definedName name="Nov_58" localSheetId="48">#REF!</definedName>
    <definedName name="Nov_58" localSheetId="49">#REF!</definedName>
    <definedName name="Nov_58" localSheetId="50">#REF!</definedName>
    <definedName name="Nov_58" localSheetId="51">#REF!</definedName>
    <definedName name="Nov_58" localSheetId="53">#REF!</definedName>
    <definedName name="Nov_58" localSheetId="54">#REF!</definedName>
    <definedName name="Nov_58" localSheetId="56">#REF!</definedName>
    <definedName name="Nov_58" localSheetId="57">#REF!</definedName>
    <definedName name="Nov_58" localSheetId="58">#REF!</definedName>
    <definedName name="Nov_58" localSheetId="60">#REF!</definedName>
    <definedName name="Nov_58" localSheetId="61">#REF!</definedName>
    <definedName name="Nov_58" localSheetId="62">#REF!</definedName>
    <definedName name="Nov_58" localSheetId="63">#REF!</definedName>
    <definedName name="Nov_58" localSheetId="64">#REF!</definedName>
    <definedName name="Nov_58" localSheetId="66">#REF!</definedName>
    <definedName name="Nov_58" localSheetId="67">#REF!</definedName>
    <definedName name="Nov_58" localSheetId="68">#REF!</definedName>
    <definedName name="Nov_58" localSheetId="69">#REF!</definedName>
    <definedName name="Nov_58" localSheetId="71">#REF!</definedName>
    <definedName name="Nov_58" localSheetId="72">#REF!</definedName>
    <definedName name="Nov_58" localSheetId="73">#REF!</definedName>
    <definedName name="Nov_58">#REF!</definedName>
    <definedName name="Nov_59" localSheetId="1">#REF!</definedName>
    <definedName name="Nov_59" localSheetId="11">#REF!</definedName>
    <definedName name="Nov_59" localSheetId="12">#REF!</definedName>
    <definedName name="Nov_59" localSheetId="13">#REF!</definedName>
    <definedName name="Nov_59" localSheetId="23">#REF!</definedName>
    <definedName name="Nov_59" localSheetId="24">#REF!</definedName>
    <definedName name="Nov_59" localSheetId="26">#REF!</definedName>
    <definedName name="Nov_59" localSheetId="28">#REF!</definedName>
    <definedName name="Nov_59" localSheetId="29">#REF!</definedName>
    <definedName name="Nov_59" localSheetId="31">#REF!</definedName>
    <definedName name="Nov_59" localSheetId="41">#REF!</definedName>
    <definedName name="Nov_59" localSheetId="4">#REF!</definedName>
    <definedName name="Nov_59" localSheetId="46">#REF!</definedName>
    <definedName name="Nov_59" localSheetId="47">#REF!</definedName>
    <definedName name="Nov_59" localSheetId="48">#REF!</definedName>
    <definedName name="Nov_59" localSheetId="49">#REF!</definedName>
    <definedName name="Nov_59" localSheetId="50">#REF!</definedName>
    <definedName name="Nov_59" localSheetId="51">#REF!</definedName>
    <definedName name="Nov_59" localSheetId="53">#REF!</definedName>
    <definedName name="Nov_59" localSheetId="54">#REF!</definedName>
    <definedName name="Nov_59" localSheetId="56">#REF!</definedName>
    <definedName name="Nov_59" localSheetId="57">#REF!</definedName>
    <definedName name="Nov_59" localSheetId="58">#REF!</definedName>
    <definedName name="Nov_59" localSheetId="60">#REF!</definedName>
    <definedName name="Nov_59" localSheetId="61">#REF!</definedName>
    <definedName name="Nov_59" localSheetId="62">#REF!</definedName>
    <definedName name="Nov_59" localSheetId="63">#REF!</definedName>
    <definedName name="Nov_59" localSheetId="64">#REF!</definedName>
    <definedName name="Nov_59" localSheetId="66">#REF!</definedName>
    <definedName name="Nov_59" localSheetId="67">#REF!</definedName>
    <definedName name="Nov_59" localSheetId="68">#REF!</definedName>
    <definedName name="Nov_59" localSheetId="69">#REF!</definedName>
    <definedName name="Nov_59" localSheetId="71">#REF!</definedName>
    <definedName name="Nov_59" localSheetId="72">#REF!</definedName>
    <definedName name="Nov_59" localSheetId="73">#REF!</definedName>
    <definedName name="Nov_59">#REF!</definedName>
    <definedName name="Nov_60" localSheetId="1">#REF!</definedName>
    <definedName name="Nov_60" localSheetId="11">#REF!</definedName>
    <definedName name="Nov_60" localSheetId="12">#REF!</definedName>
    <definedName name="Nov_60" localSheetId="13">#REF!</definedName>
    <definedName name="Nov_60" localSheetId="23">#REF!</definedName>
    <definedName name="Nov_60" localSheetId="24">#REF!</definedName>
    <definedName name="Nov_60" localSheetId="26">#REF!</definedName>
    <definedName name="Nov_60" localSheetId="28">#REF!</definedName>
    <definedName name="Nov_60" localSheetId="29">#REF!</definedName>
    <definedName name="Nov_60" localSheetId="31">#REF!</definedName>
    <definedName name="Nov_60" localSheetId="41">#REF!</definedName>
    <definedName name="Nov_60" localSheetId="4">#REF!</definedName>
    <definedName name="Nov_60" localSheetId="46">#REF!</definedName>
    <definedName name="Nov_60" localSheetId="47">#REF!</definedName>
    <definedName name="Nov_60" localSheetId="48">#REF!</definedName>
    <definedName name="Nov_60" localSheetId="49">#REF!</definedName>
    <definedName name="Nov_60" localSheetId="50">#REF!</definedName>
    <definedName name="Nov_60" localSheetId="51">#REF!</definedName>
    <definedName name="Nov_60" localSheetId="53">#REF!</definedName>
    <definedName name="Nov_60" localSheetId="54">#REF!</definedName>
    <definedName name="Nov_60" localSheetId="56">#REF!</definedName>
    <definedName name="Nov_60" localSheetId="57">#REF!</definedName>
    <definedName name="Nov_60" localSheetId="58">#REF!</definedName>
    <definedName name="Nov_60" localSheetId="60">#REF!</definedName>
    <definedName name="Nov_60" localSheetId="61">#REF!</definedName>
    <definedName name="Nov_60" localSheetId="62">#REF!</definedName>
    <definedName name="Nov_60" localSheetId="63">#REF!</definedName>
    <definedName name="Nov_60" localSheetId="64">#REF!</definedName>
    <definedName name="Nov_60" localSheetId="66">#REF!</definedName>
    <definedName name="Nov_60" localSheetId="67">#REF!</definedName>
    <definedName name="Nov_60" localSheetId="68">#REF!</definedName>
    <definedName name="Nov_60" localSheetId="69">#REF!</definedName>
    <definedName name="Nov_60" localSheetId="71">#REF!</definedName>
    <definedName name="Nov_60" localSheetId="72">#REF!</definedName>
    <definedName name="Nov_60" localSheetId="73">#REF!</definedName>
    <definedName name="Nov_60">#REF!</definedName>
    <definedName name="Nov_61" localSheetId="1">#REF!</definedName>
    <definedName name="Nov_61" localSheetId="11">#REF!</definedName>
    <definedName name="Nov_61" localSheetId="12">#REF!</definedName>
    <definedName name="Nov_61" localSheetId="13">#REF!</definedName>
    <definedName name="Nov_61" localSheetId="23">#REF!</definedName>
    <definedName name="Nov_61" localSheetId="24">#REF!</definedName>
    <definedName name="Nov_61" localSheetId="26">#REF!</definedName>
    <definedName name="Nov_61" localSheetId="28">#REF!</definedName>
    <definedName name="Nov_61" localSheetId="29">#REF!</definedName>
    <definedName name="Nov_61" localSheetId="31">#REF!</definedName>
    <definedName name="Nov_61" localSheetId="41">#REF!</definedName>
    <definedName name="Nov_61" localSheetId="4">#REF!</definedName>
    <definedName name="Nov_61" localSheetId="46">#REF!</definedName>
    <definedName name="Nov_61" localSheetId="47">#REF!</definedName>
    <definedName name="Nov_61" localSheetId="48">#REF!</definedName>
    <definedName name="Nov_61" localSheetId="49">#REF!</definedName>
    <definedName name="Nov_61" localSheetId="50">#REF!</definedName>
    <definedName name="Nov_61" localSheetId="51">#REF!</definedName>
    <definedName name="Nov_61" localSheetId="53">#REF!</definedName>
    <definedName name="Nov_61" localSheetId="54">#REF!</definedName>
    <definedName name="Nov_61" localSheetId="56">#REF!</definedName>
    <definedName name="Nov_61" localSheetId="57">#REF!</definedName>
    <definedName name="Nov_61" localSheetId="58">#REF!</definedName>
    <definedName name="Nov_61" localSheetId="60">#REF!</definedName>
    <definedName name="Nov_61" localSheetId="61">#REF!</definedName>
    <definedName name="Nov_61" localSheetId="62">#REF!</definedName>
    <definedName name="Nov_61" localSheetId="63">#REF!</definedName>
    <definedName name="Nov_61" localSheetId="64">#REF!</definedName>
    <definedName name="Nov_61" localSheetId="66">#REF!</definedName>
    <definedName name="Nov_61" localSheetId="67">#REF!</definedName>
    <definedName name="Nov_61" localSheetId="68">#REF!</definedName>
    <definedName name="Nov_61" localSheetId="69">#REF!</definedName>
    <definedName name="Nov_61" localSheetId="71">#REF!</definedName>
    <definedName name="Nov_61" localSheetId="72">#REF!</definedName>
    <definedName name="Nov_61" localSheetId="73">#REF!</definedName>
    <definedName name="Nov_61">#REF!</definedName>
    <definedName name="Nov_62" localSheetId="1">#REF!</definedName>
    <definedName name="Nov_62" localSheetId="11">#REF!</definedName>
    <definedName name="Nov_62" localSheetId="12">#REF!</definedName>
    <definedName name="Nov_62" localSheetId="13">#REF!</definedName>
    <definedName name="Nov_62" localSheetId="23">#REF!</definedName>
    <definedName name="Nov_62" localSheetId="24">#REF!</definedName>
    <definedName name="Nov_62" localSheetId="26">#REF!</definedName>
    <definedName name="Nov_62" localSheetId="28">#REF!</definedName>
    <definedName name="Nov_62" localSheetId="29">#REF!</definedName>
    <definedName name="Nov_62" localSheetId="31">#REF!</definedName>
    <definedName name="Nov_62" localSheetId="41">#REF!</definedName>
    <definedName name="Nov_62" localSheetId="4">#REF!</definedName>
    <definedName name="Nov_62" localSheetId="46">#REF!</definedName>
    <definedName name="Nov_62" localSheetId="47">#REF!</definedName>
    <definedName name="Nov_62" localSheetId="48">#REF!</definedName>
    <definedName name="Nov_62" localSheetId="49">#REF!</definedName>
    <definedName name="Nov_62" localSheetId="50">#REF!</definedName>
    <definedName name="Nov_62" localSheetId="51">#REF!</definedName>
    <definedName name="Nov_62" localSheetId="53">#REF!</definedName>
    <definedName name="Nov_62" localSheetId="54">#REF!</definedName>
    <definedName name="Nov_62" localSheetId="56">#REF!</definedName>
    <definedName name="Nov_62" localSheetId="57">#REF!</definedName>
    <definedName name="Nov_62" localSheetId="58">#REF!</definedName>
    <definedName name="Nov_62" localSheetId="60">#REF!</definedName>
    <definedName name="Nov_62" localSheetId="61">#REF!</definedName>
    <definedName name="Nov_62" localSheetId="62">#REF!</definedName>
    <definedName name="Nov_62" localSheetId="63">#REF!</definedName>
    <definedName name="Nov_62" localSheetId="64">#REF!</definedName>
    <definedName name="Nov_62" localSheetId="66">#REF!</definedName>
    <definedName name="Nov_62" localSheetId="67">#REF!</definedName>
    <definedName name="Nov_62" localSheetId="68">#REF!</definedName>
    <definedName name="Nov_62" localSheetId="69">#REF!</definedName>
    <definedName name="Nov_62" localSheetId="71">#REF!</definedName>
    <definedName name="Nov_62" localSheetId="72">#REF!</definedName>
    <definedName name="Nov_62" localSheetId="73">#REF!</definedName>
    <definedName name="Nov_62">#REF!</definedName>
    <definedName name="Nov_63" localSheetId="1">#REF!</definedName>
    <definedName name="Nov_63" localSheetId="11">#REF!</definedName>
    <definedName name="Nov_63" localSheetId="12">#REF!</definedName>
    <definedName name="Nov_63" localSheetId="13">#REF!</definedName>
    <definedName name="Nov_63" localSheetId="23">#REF!</definedName>
    <definedName name="Nov_63" localSheetId="24">#REF!</definedName>
    <definedName name="Nov_63" localSheetId="26">#REF!</definedName>
    <definedName name="Nov_63" localSheetId="28">#REF!</definedName>
    <definedName name="Nov_63" localSheetId="29">#REF!</definedName>
    <definedName name="Nov_63" localSheetId="31">#REF!</definedName>
    <definedName name="Nov_63" localSheetId="41">#REF!</definedName>
    <definedName name="Nov_63" localSheetId="4">#REF!</definedName>
    <definedName name="Nov_63" localSheetId="46">#REF!</definedName>
    <definedName name="Nov_63" localSheetId="47">#REF!</definedName>
    <definedName name="Nov_63" localSheetId="48">#REF!</definedName>
    <definedName name="Nov_63" localSheetId="49">#REF!</definedName>
    <definedName name="Nov_63" localSheetId="50">#REF!</definedName>
    <definedName name="Nov_63" localSheetId="51">#REF!</definedName>
    <definedName name="Nov_63" localSheetId="53">#REF!</definedName>
    <definedName name="Nov_63" localSheetId="54">#REF!</definedName>
    <definedName name="Nov_63" localSheetId="56">#REF!</definedName>
    <definedName name="Nov_63" localSheetId="57">#REF!</definedName>
    <definedName name="Nov_63" localSheetId="58">#REF!</definedName>
    <definedName name="Nov_63" localSheetId="60">#REF!</definedName>
    <definedName name="Nov_63" localSheetId="61">#REF!</definedName>
    <definedName name="Nov_63" localSheetId="62">#REF!</definedName>
    <definedName name="Nov_63" localSheetId="63">#REF!</definedName>
    <definedName name="Nov_63" localSheetId="64">#REF!</definedName>
    <definedName name="Nov_63" localSheetId="66">#REF!</definedName>
    <definedName name="Nov_63" localSheetId="67">#REF!</definedName>
    <definedName name="Nov_63" localSheetId="68">#REF!</definedName>
    <definedName name="Nov_63" localSheetId="69">#REF!</definedName>
    <definedName name="Nov_63" localSheetId="71">#REF!</definedName>
    <definedName name="Nov_63" localSheetId="72">#REF!</definedName>
    <definedName name="Nov_63" localSheetId="73">#REF!</definedName>
    <definedName name="Nov_63">#REF!</definedName>
    <definedName name="Nov_64" localSheetId="1">#REF!</definedName>
    <definedName name="Nov_64" localSheetId="11">#REF!</definedName>
    <definedName name="Nov_64" localSheetId="12">#REF!</definedName>
    <definedName name="Nov_64" localSheetId="13">#REF!</definedName>
    <definedName name="Nov_64" localSheetId="23">#REF!</definedName>
    <definedName name="Nov_64" localSheetId="24">#REF!</definedName>
    <definedName name="Nov_64" localSheetId="26">#REF!</definedName>
    <definedName name="Nov_64" localSheetId="28">#REF!</definedName>
    <definedName name="Nov_64" localSheetId="29">#REF!</definedName>
    <definedName name="Nov_64" localSheetId="31">#REF!</definedName>
    <definedName name="Nov_64" localSheetId="41">#REF!</definedName>
    <definedName name="Nov_64" localSheetId="4">#REF!</definedName>
    <definedName name="Nov_64" localSheetId="46">#REF!</definedName>
    <definedName name="Nov_64" localSheetId="47">#REF!</definedName>
    <definedName name="Nov_64" localSheetId="48">#REF!</definedName>
    <definedName name="Nov_64" localSheetId="49">#REF!</definedName>
    <definedName name="Nov_64" localSheetId="50">#REF!</definedName>
    <definedName name="Nov_64" localSheetId="51">#REF!</definedName>
    <definedName name="Nov_64" localSheetId="53">#REF!</definedName>
    <definedName name="Nov_64" localSheetId="54">#REF!</definedName>
    <definedName name="Nov_64" localSheetId="56">#REF!</definedName>
    <definedName name="Nov_64" localSheetId="57">#REF!</definedName>
    <definedName name="Nov_64" localSheetId="58">#REF!</definedName>
    <definedName name="Nov_64" localSheetId="60">#REF!</definedName>
    <definedName name="Nov_64" localSheetId="61">#REF!</definedName>
    <definedName name="Nov_64" localSheetId="62">#REF!</definedName>
    <definedName name="Nov_64" localSheetId="63">#REF!</definedName>
    <definedName name="Nov_64" localSheetId="64">#REF!</definedName>
    <definedName name="Nov_64" localSheetId="66">#REF!</definedName>
    <definedName name="Nov_64" localSheetId="67">#REF!</definedName>
    <definedName name="Nov_64" localSheetId="68">#REF!</definedName>
    <definedName name="Nov_64" localSheetId="69">#REF!</definedName>
    <definedName name="Nov_64" localSheetId="71">#REF!</definedName>
    <definedName name="Nov_64" localSheetId="72">#REF!</definedName>
    <definedName name="Nov_64" localSheetId="73">#REF!</definedName>
    <definedName name="Nov_64">#REF!</definedName>
    <definedName name="Nov_65" localSheetId="1">#REF!</definedName>
    <definedName name="Nov_65" localSheetId="11">#REF!</definedName>
    <definedName name="Nov_65" localSheetId="12">#REF!</definedName>
    <definedName name="Nov_65" localSheetId="13">#REF!</definedName>
    <definedName name="Nov_65" localSheetId="23">#REF!</definedName>
    <definedName name="Nov_65" localSheetId="24">#REF!</definedName>
    <definedName name="Nov_65" localSheetId="26">#REF!</definedName>
    <definedName name="Nov_65" localSheetId="28">#REF!</definedName>
    <definedName name="Nov_65" localSheetId="29">#REF!</definedName>
    <definedName name="Nov_65" localSheetId="31">#REF!</definedName>
    <definedName name="Nov_65" localSheetId="41">#REF!</definedName>
    <definedName name="Nov_65" localSheetId="4">#REF!</definedName>
    <definedName name="Nov_65" localSheetId="46">#REF!</definedName>
    <definedName name="Nov_65" localSheetId="47">#REF!</definedName>
    <definedName name="Nov_65" localSheetId="48">#REF!</definedName>
    <definedName name="Nov_65" localSheetId="49">#REF!</definedName>
    <definedName name="Nov_65" localSheetId="50">#REF!</definedName>
    <definedName name="Nov_65" localSheetId="51">#REF!</definedName>
    <definedName name="Nov_65" localSheetId="53">#REF!</definedName>
    <definedName name="Nov_65" localSheetId="54">#REF!</definedName>
    <definedName name="Nov_65" localSheetId="56">#REF!</definedName>
    <definedName name="Nov_65" localSheetId="57">#REF!</definedName>
    <definedName name="Nov_65" localSheetId="58">#REF!</definedName>
    <definedName name="Nov_65" localSheetId="60">#REF!</definedName>
    <definedName name="Nov_65" localSheetId="61">#REF!</definedName>
    <definedName name="Nov_65" localSheetId="62">#REF!</definedName>
    <definedName name="Nov_65" localSheetId="63">#REF!</definedName>
    <definedName name="Nov_65" localSheetId="64">#REF!</definedName>
    <definedName name="Nov_65" localSheetId="66">#REF!</definedName>
    <definedName name="Nov_65" localSheetId="67">#REF!</definedName>
    <definedName name="Nov_65" localSheetId="68">#REF!</definedName>
    <definedName name="Nov_65" localSheetId="69">#REF!</definedName>
    <definedName name="Nov_65" localSheetId="71">#REF!</definedName>
    <definedName name="Nov_65" localSheetId="72">#REF!</definedName>
    <definedName name="Nov_65" localSheetId="73">#REF!</definedName>
    <definedName name="Nov_65">#REF!</definedName>
    <definedName name="Nov_66" localSheetId="1">#REF!</definedName>
    <definedName name="Nov_66" localSheetId="11">#REF!</definedName>
    <definedName name="Nov_66" localSheetId="12">#REF!</definedName>
    <definedName name="Nov_66" localSheetId="13">#REF!</definedName>
    <definedName name="Nov_66" localSheetId="23">#REF!</definedName>
    <definedName name="Nov_66" localSheetId="24">#REF!</definedName>
    <definedName name="Nov_66" localSheetId="26">#REF!</definedName>
    <definedName name="Nov_66" localSheetId="28">#REF!</definedName>
    <definedName name="Nov_66" localSheetId="29">#REF!</definedName>
    <definedName name="Nov_66" localSheetId="31">#REF!</definedName>
    <definedName name="Nov_66" localSheetId="41">#REF!</definedName>
    <definedName name="Nov_66" localSheetId="4">#REF!</definedName>
    <definedName name="Nov_66" localSheetId="46">#REF!</definedName>
    <definedName name="Nov_66" localSheetId="47">#REF!</definedName>
    <definedName name="Nov_66" localSheetId="48">#REF!</definedName>
    <definedName name="Nov_66" localSheetId="49">#REF!</definedName>
    <definedName name="Nov_66" localSheetId="50">#REF!</definedName>
    <definedName name="Nov_66" localSheetId="51">#REF!</definedName>
    <definedName name="Nov_66" localSheetId="53">#REF!</definedName>
    <definedName name="Nov_66" localSheetId="54">#REF!</definedName>
    <definedName name="Nov_66" localSheetId="56">#REF!</definedName>
    <definedName name="Nov_66" localSheetId="57">#REF!</definedName>
    <definedName name="Nov_66" localSheetId="58">#REF!</definedName>
    <definedName name="Nov_66" localSheetId="60">#REF!</definedName>
    <definedName name="Nov_66" localSheetId="61">#REF!</definedName>
    <definedName name="Nov_66" localSheetId="62">#REF!</definedName>
    <definedName name="Nov_66" localSheetId="63">#REF!</definedName>
    <definedName name="Nov_66" localSheetId="64">#REF!</definedName>
    <definedName name="Nov_66" localSheetId="66">#REF!</definedName>
    <definedName name="Nov_66" localSheetId="67">#REF!</definedName>
    <definedName name="Nov_66" localSheetId="68">#REF!</definedName>
    <definedName name="Nov_66" localSheetId="69">#REF!</definedName>
    <definedName name="Nov_66" localSheetId="71">#REF!</definedName>
    <definedName name="Nov_66" localSheetId="72">#REF!</definedName>
    <definedName name="Nov_66" localSheetId="73">#REF!</definedName>
    <definedName name="Nov_66">#REF!</definedName>
    <definedName name="Nov_67" localSheetId="1">#REF!</definedName>
    <definedName name="Nov_67" localSheetId="11">#REF!</definedName>
    <definedName name="Nov_67" localSheetId="12">#REF!</definedName>
    <definedName name="Nov_67" localSheetId="13">#REF!</definedName>
    <definedName name="Nov_67" localSheetId="23">#REF!</definedName>
    <definedName name="Nov_67" localSheetId="24">#REF!</definedName>
    <definedName name="Nov_67" localSheetId="26">#REF!</definedName>
    <definedName name="Nov_67" localSheetId="28">#REF!</definedName>
    <definedName name="Nov_67" localSheetId="29">#REF!</definedName>
    <definedName name="Nov_67" localSheetId="31">#REF!</definedName>
    <definedName name="Nov_67" localSheetId="41">#REF!</definedName>
    <definedName name="Nov_67" localSheetId="4">#REF!</definedName>
    <definedName name="Nov_67" localSheetId="46">#REF!</definedName>
    <definedName name="Nov_67" localSheetId="47">#REF!</definedName>
    <definedName name="Nov_67" localSheetId="48">#REF!</definedName>
    <definedName name="Nov_67" localSheetId="49">#REF!</definedName>
    <definedName name="Nov_67" localSheetId="50">#REF!</definedName>
    <definedName name="Nov_67" localSheetId="51">#REF!</definedName>
    <definedName name="Nov_67" localSheetId="53">#REF!</definedName>
    <definedName name="Nov_67" localSheetId="54">#REF!</definedName>
    <definedName name="Nov_67" localSheetId="56">#REF!</definedName>
    <definedName name="Nov_67" localSheetId="57">#REF!</definedName>
    <definedName name="Nov_67" localSheetId="58">#REF!</definedName>
    <definedName name="Nov_67" localSheetId="60">#REF!</definedName>
    <definedName name="Nov_67" localSheetId="61">#REF!</definedName>
    <definedName name="Nov_67" localSheetId="62">#REF!</definedName>
    <definedName name="Nov_67" localSheetId="63">#REF!</definedName>
    <definedName name="Nov_67" localSheetId="64">#REF!</definedName>
    <definedName name="Nov_67" localSheetId="66">#REF!</definedName>
    <definedName name="Nov_67" localSheetId="67">#REF!</definedName>
    <definedName name="Nov_67" localSheetId="68">#REF!</definedName>
    <definedName name="Nov_67" localSheetId="69">#REF!</definedName>
    <definedName name="Nov_67" localSheetId="71">#REF!</definedName>
    <definedName name="Nov_67" localSheetId="72">#REF!</definedName>
    <definedName name="Nov_67" localSheetId="73">#REF!</definedName>
    <definedName name="Nov_67">#REF!</definedName>
    <definedName name="Nov_68" localSheetId="1">#REF!</definedName>
    <definedName name="Nov_68" localSheetId="11">#REF!</definedName>
    <definedName name="Nov_68" localSheetId="12">#REF!</definedName>
    <definedName name="Nov_68" localSheetId="13">#REF!</definedName>
    <definedName name="Nov_68" localSheetId="23">#REF!</definedName>
    <definedName name="Nov_68" localSheetId="24">#REF!</definedName>
    <definedName name="Nov_68" localSheetId="26">#REF!</definedName>
    <definedName name="Nov_68" localSheetId="28">#REF!</definedName>
    <definedName name="Nov_68" localSheetId="29">#REF!</definedName>
    <definedName name="Nov_68" localSheetId="31">#REF!</definedName>
    <definedName name="Nov_68" localSheetId="41">#REF!</definedName>
    <definedName name="Nov_68" localSheetId="4">#REF!</definedName>
    <definedName name="Nov_68" localSheetId="46">#REF!</definedName>
    <definedName name="Nov_68" localSheetId="47">#REF!</definedName>
    <definedName name="Nov_68" localSheetId="48">#REF!</definedName>
    <definedName name="Nov_68" localSheetId="49">#REF!</definedName>
    <definedName name="Nov_68" localSheetId="50">#REF!</definedName>
    <definedName name="Nov_68" localSheetId="51">#REF!</definedName>
    <definedName name="Nov_68" localSheetId="53">#REF!</definedName>
    <definedName name="Nov_68" localSheetId="54">#REF!</definedName>
    <definedName name="Nov_68" localSheetId="56">#REF!</definedName>
    <definedName name="Nov_68" localSheetId="57">#REF!</definedName>
    <definedName name="Nov_68" localSheetId="58">#REF!</definedName>
    <definedName name="Nov_68" localSheetId="60">#REF!</definedName>
    <definedName name="Nov_68" localSheetId="61">#REF!</definedName>
    <definedName name="Nov_68" localSheetId="62">#REF!</definedName>
    <definedName name="Nov_68" localSheetId="63">#REF!</definedName>
    <definedName name="Nov_68" localSheetId="64">#REF!</definedName>
    <definedName name="Nov_68" localSheetId="66">#REF!</definedName>
    <definedName name="Nov_68" localSheetId="67">#REF!</definedName>
    <definedName name="Nov_68" localSheetId="68">#REF!</definedName>
    <definedName name="Nov_68" localSheetId="69">#REF!</definedName>
    <definedName name="Nov_68" localSheetId="71">#REF!</definedName>
    <definedName name="Nov_68" localSheetId="72">#REF!</definedName>
    <definedName name="Nov_68" localSheetId="73">#REF!</definedName>
    <definedName name="Nov_68">#REF!</definedName>
    <definedName name="Nov_69" localSheetId="1">#REF!</definedName>
    <definedName name="Nov_69" localSheetId="11">#REF!</definedName>
    <definedName name="Nov_69" localSheetId="12">#REF!</definedName>
    <definedName name="Nov_69" localSheetId="13">#REF!</definedName>
    <definedName name="Nov_69" localSheetId="23">#REF!</definedName>
    <definedName name="Nov_69" localSheetId="24">#REF!</definedName>
    <definedName name="Nov_69" localSheetId="26">#REF!</definedName>
    <definedName name="Nov_69" localSheetId="28">#REF!</definedName>
    <definedName name="Nov_69" localSheetId="29">#REF!</definedName>
    <definedName name="Nov_69" localSheetId="31">#REF!</definedName>
    <definedName name="Nov_69" localSheetId="41">#REF!</definedName>
    <definedName name="Nov_69" localSheetId="4">#REF!</definedName>
    <definedName name="Nov_69" localSheetId="46">#REF!</definedName>
    <definedName name="Nov_69" localSheetId="47">#REF!</definedName>
    <definedName name="Nov_69" localSheetId="48">#REF!</definedName>
    <definedName name="Nov_69" localSheetId="49">#REF!</definedName>
    <definedName name="Nov_69" localSheetId="50">#REF!</definedName>
    <definedName name="Nov_69" localSheetId="51">#REF!</definedName>
    <definedName name="Nov_69" localSheetId="53">#REF!</definedName>
    <definedName name="Nov_69" localSheetId="54">#REF!</definedName>
    <definedName name="Nov_69" localSheetId="56">#REF!</definedName>
    <definedName name="Nov_69" localSheetId="57">#REF!</definedName>
    <definedName name="Nov_69" localSheetId="58">#REF!</definedName>
    <definedName name="Nov_69" localSheetId="60">#REF!</definedName>
    <definedName name="Nov_69" localSheetId="61">#REF!</definedName>
    <definedName name="Nov_69" localSheetId="62">#REF!</definedName>
    <definedName name="Nov_69" localSheetId="63">#REF!</definedName>
    <definedName name="Nov_69" localSheetId="64">#REF!</definedName>
    <definedName name="Nov_69" localSheetId="66">#REF!</definedName>
    <definedName name="Nov_69" localSheetId="67">#REF!</definedName>
    <definedName name="Nov_69" localSheetId="68">#REF!</definedName>
    <definedName name="Nov_69" localSheetId="69">#REF!</definedName>
    <definedName name="Nov_69" localSheetId="71">#REF!</definedName>
    <definedName name="Nov_69" localSheetId="72">#REF!</definedName>
    <definedName name="Nov_69" localSheetId="73">#REF!</definedName>
    <definedName name="Nov_69">#REF!</definedName>
    <definedName name="Nov_70" localSheetId="1">#REF!</definedName>
    <definedName name="Nov_70" localSheetId="11">#REF!</definedName>
    <definedName name="Nov_70" localSheetId="12">#REF!</definedName>
    <definedName name="Nov_70" localSheetId="13">#REF!</definedName>
    <definedName name="Nov_70" localSheetId="23">#REF!</definedName>
    <definedName name="Nov_70" localSheetId="24">#REF!</definedName>
    <definedName name="Nov_70" localSheetId="26">#REF!</definedName>
    <definedName name="Nov_70" localSheetId="28">#REF!</definedName>
    <definedName name="Nov_70" localSheetId="29">#REF!</definedName>
    <definedName name="Nov_70" localSheetId="31">#REF!</definedName>
    <definedName name="Nov_70" localSheetId="41">#REF!</definedName>
    <definedName name="Nov_70" localSheetId="4">#REF!</definedName>
    <definedName name="Nov_70" localSheetId="46">#REF!</definedName>
    <definedName name="Nov_70" localSheetId="47">#REF!</definedName>
    <definedName name="Nov_70" localSheetId="48">#REF!</definedName>
    <definedName name="Nov_70" localSheetId="49">#REF!</definedName>
    <definedName name="Nov_70" localSheetId="50">#REF!</definedName>
    <definedName name="Nov_70" localSheetId="51">#REF!</definedName>
    <definedName name="Nov_70" localSheetId="53">#REF!</definedName>
    <definedName name="Nov_70" localSheetId="54">#REF!</definedName>
    <definedName name="Nov_70" localSheetId="56">#REF!</definedName>
    <definedName name="Nov_70" localSheetId="57">#REF!</definedName>
    <definedName name="Nov_70" localSheetId="58">#REF!</definedName>
    <definedName name="Nov_70" localSheetId="60">#REF!</definedName>
    <definedName name="Nov_70" localSheetId="61">#REF!</definedName>
    <definedName name="Nov_70" localSheetId="62">#REF!</definedName>
    <definedName name="Nov_70" localSheetId="63">#REF!</definedName>
    <definedName name="Nov_70" localSheetId="64">#REF!</definedName>
    <definedName name="Nov_70" localSheetId="66">#REF!</definedName>
    <definedName name="Nov_70" localSheetId="67">#REF!</definedName>
    <definedName name="Nov_70" localSheetId="68">#REF!</definedName>
    <definedName name="Nov_70" localSheetId="69">#REF!</definedName>
    <definedName name="Nov_70" localSheetId="71">#REF!</definedName>
    <definedName name="Nov_70" localSheetId="72">#REF!</definedName>
    <definedName name="Nov_70" localSheetId="73">#REF!</definedName>
    <definedName name="Nov_70">#REF!</definedName>
    <definedName name="Nov_71" localSheetId="1">#REF!</definedName>
    <definedName name="Nov_71" localSheetId="11">#REF!</definedName>
    <definedName name="Nov_71" localSheetId="12">#REF!</definedName>
    <definedName name="Nov_71" localSheetId="13">#REF!</definedName>
    <definedName name="Nov_71" localSheetId="23">#REF!</definedName>
    <definedName name="Nov_71" localSheetId="24">#REF!</definedName>
    <definedName name="Nov_71" localSheetId="26">#REF!</definedName>
    <definedName name="Nov_71" localSheetId="28">#REF!</definedName>
    <definedName name="Nov_71" localSheetId="29">#REF!</definedName>
    <definedName name="Nov_71" localSheetId="31">#REF!</definedName>
    <definedName name="Nov_71" localSheetId="41">#REF!</definedName>
    <definedName name="Nov_71" localSheetId="4">#REF!</definedName>
    <definedName name="Nov_71" localSheetId="46">#REF!</definedName>
    <definedName name="Nov_71" localSheetId="47">#REF!</definedName>
    <definedName name="Nov_71" localSheetId="48">#REF!</definedName>
    <definedName name="Nov_71" localSheetId="49">#REF!</definedName>
    <definedName name="Nov_71" localSheetId="50">#REF!</definedName>
    <definedName name="Nov_71" localSheetId="51">#REF!</definedName>
    <definedName name="Nov_71" localSheetId="53">#REF!</definedName>
    <definedName name="Nov_71" localSheetId="54">#REF!</definedName>
    <definedName name="Nov_71" localSheetId="56">#REF!</definedName>
    <definedName name="Nov_71" localSheetId="57">#REF!</definedName>
    <definedName name="Nov_71" localSheetId="58">#REF!</definedName>
    <definedName name="Nov_71" localSheetId="60">#REF!</definedName>
    <definedName name="Nov_71" localSheetId="61">#REF!</definedName>
    <definedName name="Nov_71" localSheetId="62">#REF!</definedName>
    <definedName name="Nov_71" localSheetId="63">#REF!</definedName>
    <definedName name="Nov_71" localSheetId="64">#REF!</definedName>
    <definedName name="Nov_71" localSheetId="66">#REF!</definedName>
    <definedName name="Nov_71" localSheetId="67">#REF!</definedName>
    <definedName name="Nov_71" localSheetId="68">#REF!</definedName>
    <definedName name="Nov_71" localSheetId="69">#REF!</definedName>
    <definedName name="Nov_71" localSheetId="71">#REF!</definedName>
    <definedName name="Nov_71" localSheetId="72">#REF!</definedName>
    <definedName name="Nov_71" localSheetId="73">#REF!</definedName>
    <definedName name="Nov_71">#REF!</definedName>
    <definedName name="Nov_72" localSheetId="1">#REF!</definedName>
    <definedName name="Nov_72" localSheetId="11">#REF!</definedName>
    <definedName name="Nov_72" localSheetId="12">#REF!</definedName>
    <definedName name="Nov_72" localSheetId="13">#REF!</definedName>
    <definedName name="Nov_72" localSheetId="23">#REF!</definedName>
    <definedName name="Nov_72" localSheetId="24">#REF!</definedName>
    <definedName name="Nov_72" localSheetId="26">#REF!</definedName>
    <definedName name="Nov_72" localSheetId="28">#REF!</definedName>
    <definedName name="Nov_72" localSheetId="29">#REF!</definedName>
    <definedName name="Nov_72" localSheetId="31">#REF!</definedName>
    <definedName name="Nov_72" localSheetId="41">#REF!</definedName>
    <definedName name="Nov_72" localSheetId="4">#REF!</definedName>
    <definedName name="Nov_72" localSheetId="46">#REF!</definedName>
    <definedName name="Nov_72" localSheetId="47">#REF!</definedName>
    <definedName name="Nov_72" localSheetId="48">#REF!</definedName>
    <definedName name="Nov_72" localSheetId="49">#REF!</definedName>
    <definedName name="Nov_72" localSheetId="50">#REF!</definedName>
    <definedName name="Nov_72" localSheetId="51">#REF!</definedName>
    <definedName name="Nov_72" localSheetId="53">#REF!</definedName>
    <definedName name="Nov_72" localSheetId="54">#REF!</definedName>
    <definedName name="Nov_72" localSheetId="56">#REF!</definedName>
    <definedName name="Nov_72" localSheetId="57">#REF!</definedName>
    <definedName name="Nov_72" localSheetId="58">#REF!</definedName>
    <definedName name="Nov_72" localSheetId="60">#REF!</definedName>
    <definedName name="Nov_72" localSheetId="61">#REF!</definedName>
    <definedName name="Nov_72" localSheetId="62">#REF!</definedName>
    <definedName name="Nov_72" localSheetId="63">#REF!</definedName>
    <definedName name="Nov_72" localSheetId="64">#REF!</definedName>
    <definedName name="Nov_72" localSheetId="66">#REF!</definedName>
    <definedName name="Nov_72" localSheetId="67">#REF!</definedName>
    <definedName name="Nov_72" localSheetId="68">#REF!</definedName>
    <definedName name="Nov_72" localSheetId="69">#REF!</definedName>
    <definedName name="Nov_72" localSheetId="71">#REF!</definedName>
    <definedName name="Nov_72" localSheetId="72">#REF!</definedName>
    <definedName name="Nov_72" localSheetId="73">#REF!</definedName>
    <definedName name="Nov_72">#REF!</definedName>
    <definedName name="Nov_73" localSheetId="1">#REF!</definedName>
    <definedName name="Nov_73" localSheetId="11">#REF!</definedName>
    <definedName name="Nov_73" localSheetId="12">#REF!</definedName>
    <definedName name="Nov_73" localSheetId="13">#REF!</definedName>
    <definedName name="Nov_73" localSheetId="23">#REF!</definedName>
    <definedName name="Nov_73" localSheetId="24">#REF!</definedName>
    <definedName name="Nov_73" localSheetId="26">#REF!</definedName>
    <definedName name="Nov_73" localSheetId="28">#REF!</definedName>
    <definedName name="Nov_73" localSheetId="29">#REF!</definedName>
    <definedName name="Nov_73" localSheetId="31">#REF!</definedName>
    <definedName name="Nov_73" localSheetId="41">#REF!</definedName>
    <definedName name="Nov_73" localSheetId="4">#REF!</definedName>
    <definedName name="Nov_73" localSheetId="46">#REF!</definedName>
    <definedName name="Nov_73" localSheetId="47">#REF!</definedName>
    <definedName name="Nov_73" localSheetId="48">#REF!</definedName>
    <definedName name="Nov_73" localSheetId="49">#REF!</definedName>
    <definedName name="Nov_73" localSheetId="50">#REF!</definedName>
    <definedName name="Nov_73" localSheetId="51">#REF!</definedName>
    <definedName name="Nov_73" localSheetId="53">#REF!</definedName>
    <definedName name="Nov_73" localSheetId="54">#REF!</definedName>
    <definedName name="Nov_73" localSheetId="56">#REF!</definedName>
    <definedName name="Nov_73" localSheetId="57">#REF!</definedName>
    <definedName name="Nov_73" localSheetId="58">#REF!</definedName>
    <definedName name="Nov_73" localSheetId="60">#REF!</definedName>
    <definedName name="Nov_73" localSheetId="61">#REF!</definedName>
    <definedName name="Nov_73" localSheetId="62">#REF!</definedName>
    <definedName name="Nov_73" localSheetId="63">#REF!</definedName>
    <definedName name="Nov_73" localSheetId="64">#REF!</definedName>
    <definedName name="Nov_73" localSheetId="66">#REF!</definedName>
    <definedName name="Nov_73" localSheetId="67">#REF!</definedName>
    <definedName name="Nov_73" localSheetId="68">#REF!</definedName>
    <definedName name="Nov_73" localSheetId="69">#REF!</definedName>
    <definedName name="Nov_73" localSheetId="71">#REF!</definedName>
    <definedName name="Nov_73" localSheetId="72">#REF!</definedName>
    <definedName name="Nov_73" localSheetId="73">#REF!</definedName>
    <definedName name="Nov_73">#REF!</definedName>
    <definedName name="Nov_74" localSheetId="1">#REF!</definedName>
    <definedName name="Nov_74" localSheetId="11">#REF!</definedName>
    <definedName name="Nov_74" localSheetId="12">#REF!</definedName>
    <definedName name="Nov_74" localSheetId="13">#REF!</definedName>
    <definedName name="Nov_74" localSheetId="23">#REF!</definedName>
    <definedName name="Nov_74" localSheetId="24">#REF!</definedName>
    <definedName name="Nov_74" localSheetId="26">#REF!</definedName>
    <definedName name="Nov_74" localSheetId="28">#REF!</definedName>
    <definedName name="Nov_74" localSheetId="29">#REF!</definedName>
    <definedName name="Nov_74" localSheetId="31">#REF!</definedName>
    <definedName name="Nov_74" localSheetId="41">#REF!</definedName>
    <definedName name="Nov_74" localSheetId="4">#REF!</definedName>
    <definedName name="Nov_74" localSheetId="46">#REF!</definedName>
    <definedName name="Nov_74" localSheetId="47">#REF!</definedName>
    <definedName name="Nov_74" localSheetId="48">#REF!</definedName>
    <definedName name="Nov_74" localSheetId="49">#REF!</definedName>
    <definedName name="Nov_74" localSheetId="50">#REF!</definedName>
    <definedName name="Nov_74" localSheetId="51">#REF!</definedName>
    <definedName name="Nov_74" localSheetId="53">#REF!</definedName>
    <definedName name="Nov_74" localSheetId="54">#REF!</definedName>
    <definedName name="Nov_74" localSheetId="56">#REF!</definedName>
    <definedName name="Nov_74" localSheetId="57">#REF!</definedName>
    <definedName name="Nov_74" localSheetId="58">#REF!</definedName>
    <definedName name="Nov_74" localSheetId="60">#REF!</definedName>
    <definedName name="Nov_74" localSheetId="61">#REF!</definedName>
    <definedName name="Nov_74" localSheetId="62">#REF!</definedName>
    <definedName name="Nov_74" localSheetId="63">#REF!</definedName>
    <definedName name="Nov_74" localSheetId="64">#REF!</definedName>
    <definedName name="Nov_74" localSheetId="66">#REF!</definedName>
    <definedName name="Nov_74" localSheetId="67">#REF!</definedName>
    <definedName name="Nov_74" localSheetId="68">#REF!</definedName>
    <definedName name="Nov_74" localSheetId="69">#REF!</definedName>
    <definedName name="Nov_74" localSheetId="71">#REF!</definedName>
    <definedName name="Nov_74" localSheetId="72">#REF!</definedName>
    <definedName name="Nov_74" localSheetId="73">#REF!</definedName>
    <definedName name="Nov_74">#REF!</definedName>
    <definedName name="Nov_75" localSheetId="1">#REF!</definedName>
    <definedName name="Nov_75" localSheetId="11">#REF!</definedName>
    <definedName name="Nov_75" localSheetId="12">#REF!</definedName>
    <definedName name="Nov_75" localSheetId="13">#REF!</definedName>
    <definedName name="Nov_75" localSheetId="23">#REF!</definedName>
    <definedName name="Nov_75" localSheetId="24">#REF!</definedName>
    <definedName name="Nov_75" localSheetId="26">#REF!</definedName>
    <definedName name="Nov_75" localSheetId="28">#REF!</definedName>
    <definedName name="Nov_75" localSheetId="29">#REF!</definedName>
    <definedName name="Nov_75" localSheetId="31">#REF!</definedName>
    <definedName name="Nov_75" localSheetId="41">#REF!</definedName>
    <definedName name="Nov_75" localSheetId="4">#REF!</definedName>
    <definedName name="Nov_75" localSheetId="46">#REF!</definedName>
    <definedName name="Nov_75" localSheetId="47">#REF!</definedName>
    <definedName name="Nov_75" localSheetId="48">#REF!</definedName>
    <definedName name="Nov_75" localSheetId="49">#REF!</definedName>
    <definedName name="Nov_75" localSheetId="50">#REF!</definedName>
    <definedName name="Nov_75" localSheetId="51">#REF!</definedName>
    <definedName name="Nov_75" localSheetId="53">#REF!</definedName>
    <definedName name="Nov_75" localSheetId="54">#REF!</definedName>
    <definedName name="Nov_75" localSheetId="56">#REF!</definedName>
    <definedName name="Nov_75" localSheetId="57">#REF!</definedName>
    <definedName name="Nov_75" localSheetId="58">#REF!</definedName>
    <definedName name="Nov_75" localSheetId="60">#REF!</definedName>
    <definedName name="Nov_75" localSheetId="61">#REF!</definedName>
    <definedName name="Nov_75" localSheetId="62">#REF!</definedName>
    <definedName name="Nov_75" localSheetId="63">#REF!</definedName>
    <definedName name="Nov_75" localSheetId="64">#REF!</definedName>
    <definedName name="Nov_75" localSheetId="66">#REF!</definedName>
    <definedName name="Nov_75" localSheetId="67">#REF!</definedName>
    <definedName name="Nov_75" localSheetId="68">#REF!</definedName>
    <definedName name="Nov_75" localSheetId="69">#REF!</definedName>
    <definedName name="Nov_75" localSheetId="71">#REF!</definedName>
    <definedName name="Nov_75" localSheetId="72">#REF!</definedName>
    <definedName name="Nov_75" localSheetId="73">#REF!</definedName>
    <definedName name="Nov_75">#REF!</definedName>
    <definedName name="Nov_76" localSheetId="1">#REF!</definedName>
    <definedName name="Nov_76" localSheetId="11">#REF!</definedName>
    <definedName name="Nov_76" localSheetId="12">#REF!</definedName>
    <definedName name="Nov_76" localSheetId="13">#REF!</definedName>
    <definedName name="Nov_76" localSheetId="23">#REF!</definedName>
    <definedName name="Nov_76" localSheetId="24">#REF!</definedName>
    <definedName name="Nov_76" localSheetId="26">#REF!</definedName>
    <definedName name="Nov_76" localSheetId="28">#REF!</definedName>
    <definedName name="Nov_76" localSheetId="29">#REF!</definedName>
    <definedName name="Nov_76" localSheetId="31">#REF!</definedName>
    <definedName name="Nov_76" localSheetId="41">#REF!</definedName>
    <definedName name="Nov_76" localSheetId="4">#REF!</definedName>
    <definedName name="Nov_76" localSheetId="46">#REF!</definedName>
    <definedName name="Nov_76" localSheetId="47">#REF!</definedName>
    <definedName name="Nov_76" localSheetId="48">#REF!</definedName>
    <definedName name="Nov_76" localSheetId="49">#REF!</definedName>
    <definedName name="Nov_76" localSheetId="50">#REF!</definedName>
    <definedName name="Nov_76" localSheetId="51">#REF!</definedName>
    <definedName name="Nov_76" localSheetId="53">#REF!</definedName>
    <definedName name="Nov_76" localSheetId="54">#REF!</definedName>
    <definedName name="Nov_76" localSheetId="56">#REF!</definedName>
    <definedName name="Nov_76" localSheetId="57">#REF!</definedName>
    <definedName name="Nov_76" localSheetId="58">#REF!</definedName>
    <definedName name="Nov_76" localSheetId="60">#REF!</definedName>
    <definedName name="Nov_76" localSheetId="61">#REF!</definedName>
    <definedName name="Nov_76" localSheetId="62">#REF!</definedName>
    <definedName name="Nov_76" localSheetId="63">#REF!</definedName>
    <definedName name="Nov_76" localSheetId="64">#REF!</definedName>
    <definedName name="Nov_76" localSheetId="66">#REF!</definedName>
    <definedName name="Nov_76" localSheetId="67">#REF!</definedName>
    <definedName name="Nov_76" localSheetId="68">#REF!</definedName>
    <definedName name="Nov_76" localSheetId="69">#REF!</definedName>
    <definedName name="Nov_76" localSheetId="71">#REF!</definedName>
    <definedName name="Nov_76" localSheetId="72">#REF!</definedName>
    <definedName name="Nov_76" localSheetId="73">#REF!</definedName>
    <definedName name="Nov_76">#REF!</definedName>
    <definedName name="Nov_77" localSheetId="1">#REF!</definedName>
    <definedName name="Nov_77" localSheetId="11">#REF!</definedName>
    <definedName name="Nov_77" localSheetId="12">#REF!</definedName>
    <definedName name="Nov_77" localSheetId="13">#REF!</definedName>
    <definedName name="Nov_77" localSheetId="23">#REF!</definedName>
    <definedName name="Nov_77" localSheetId="24">#REF!</definedName>
    <definedName name="Nov_77" localSheetId="26">#REF!</definedName>
    <definedName name="Nov_77" localSheetId="28">#REF!</definedName>
    <definedName name="Nov_77" localSheetId="29">#REF!</definedName>
    <definedName name="Nov_77" localSheetId="31">#REF!</definedName>
    <definedName name="Nov_77" localSheetId="41">#REF!</definedName>
    <definedName name="Nov_77" localSheetId="4">#REF!</definedName>
    <definedName name="Nov_77" localSheetId="46">#REF!</definedName>
    <definedName name="Nov_77" localSheetId="47">#REF!</definedName>
    <definedName name="Nov_77" localSheetId="48">#REF!</definedName>
    <definedName name="Nov_77" localSheetId="49">#REF!</definedName>
    <definedName name="Nov_77" localSheetId="50">#REF!</definedName>
    <definedName name="Nov_77" localSheetId="51">#REF!</definedName>
    <definedName name="Nov_77" localSheetId="53">#REF!</definedName>
    <definedName name="Nov_77" localSheetId="54">#REF!</definedName>
    <definedName name="Nov_77" localSheetId="56">#REF!</definedName>
    <definedName name="Nov_77" localSheetId="57">#REF!</definedName>
    <definedName name="Nov_77" localSheetId="58">#REF!</definedName>
    <definedName name="Nov_77" localSheetId="60">#REF!</definedName>
    <definedName name="Nov_77" localSheetId="61">#REF!</definedName>
    <definedName name="Nov_77" localSheetId="62">#REF!</definedName>
    <definedName name="Nov_77" localSheetId="63">#REF!</definedName>
    <definedName name="Nov_77" localSheetId="64">#REF!</definedName>
    <definedName name="Nov_77" localSheetId="66">#REF!</definedName>
    <definedName name="Nov_77" localSheetId="67">#REF!</definedName>
    <definedName name="Nov_77" localSheetId="68">#REF!</definedName>
    <definedName name="Nov_77" localSheetId="69">#REF!</definedName>
    <definedName name="Nov_77" localSheetId="71">#REF!</definedName>
    <definedName name="Nov_77" localSheetId="72">#REF!</definedName>
    <definedName name="Nov_77" localSheetId="73">#REF!</definedName>
    <definedName name="Nov_77">#REF!</definedName>
    <definedName name="Nov_78" localSheetId="1">#REF!</definedName>
    <definedName name="Nov_78" localSheetId="11">#REF!</definedName>
    <definedName name="Nov_78" localSheetId="12">#REF!</definedName>
    <definedName name="Nov_78" localSheetId="13">#REF!</definedName>
    <definedName name="Nov_78" localSheetId="23">#REF!</definedName>
    <definedName name="Nov_78" localSheetId="24">#REF!</definedName>
    <definedName name="Nov_78" localSheetId="26">#REF!</definedName>
    <definedName name="Nov_78" localSheetId="28">#REF!</definedName>
    <definedName name="Nov_78" localSheetId="29">#REF!</definedName>
    <definedName name="Nov_78" localSheetId="31">#REF!</definedName>
    <definedName name="Nov_78" localSheetId="41">#REF!</definedName>
    <definedName name="Nov_78" localSheetId="4">#REF!</definedName>
    <definedName name="Nov_78" localSheetId="46">#REF!</definedName>
    <definedName name="Nov_78" localSheetId="47">#REF!</definedName>
    <definedName name="Nov_78" localSheetId="48">#REF!</definedName>
    <definedName name="Nov_78" localSheetId="49">#REF!</definedName>
    <definedName name="Nov_78" localSheetId="50">#REF!</definedName>
    <definedName name="Nov_78" localSheetId="51">#REF!</definedName>
    <definedName name="Nov_78" localSheetId="53">#REF!</definedName>
    <definedName name="Nov_78" localSheetId="54">#REF!</definedName>
    <definedName name="Nov_78" localSheetId="56">#REF!</definedName>
    <definedName name="Nov_78" localSheetId="57">#REF!</definedName>
    <definedName name="Nov_78" localSheetId="58">#REF!</definedName>
    <definedName name="Nov_78" localSheetId="60">#REF!</definedName>
    <definedName name="Nov_78" localSheetId="61">#REF!</definedName>
    <definedName name="Nov_78" localSheetId="62">#REF!</definedName>
    <definedName name="Nov_78" localSheetId="63">#REF!</definedName>
    <definedName name="Nov_78" localSheetId="64">#REF!</definedName>
    <definedName name="Nov_78" localSheetId="66">#REF!</definedName>
    <definedName name="Nov_78" localSheetId="67">#REF!</definedName>
    <definedName name="Nov_78" localSheetId="68">#REF!</definedName>
    <definedName name="Nov_78" localSheetId="69">#REF!</definedName>
    <definedName name="Nov_78" localSheetId="71">#REF!</definedName>
    <definedName name="Nov_78" localSheetId="72">#REF!</definedName>
    <definedName name="Nov_78" localSheetId="73">#REF!</definedName>
    <definedName name="Nov_78">#REF!</definedName>
    <definedName name="Nov_79" localSheetId="1">#REF!</definedName>
    <definedName name="Nov_79" localSheetId="11">#REF!</definedName>
    <definedName name="Nov_79" localSheetId="12">#REF!</definedName>
    <definedName name="Nov_79" localSheetId="13">#REF!</definedName>
    <definedName name="Nov_79" localSheetId="23">#REF!</definedName>
    <definedName name="Nov_79" localSheetId="24">#REF!</definedName>
    <definedName name="Nov_79" localSheetId="26">#REF!</definedName>
    <definedName name="Nov_79" localSheetId="28">#REF!</definedName>
    <definedName name="Nov_79" localSheetId="29">#REF!</definedName>
    <definedName name="Nov_79" localSheetId="31">#REF!</definedName>
    <definedName name="Nov_79" localSheetId="41">#REF!</definedName>
    <definedName name="Nov_79" localSheetId="4">#REF!</definedName>
    <definedName name="Nov_79" localSheetId="46">#REF!</definedName>
    <definedName name="Nov_79" localSheetId="47">#REF!</definedName>
    <definedName name="Nov_79" localSheetId="48">#REF!</definedName>
    <definedName name="Nov_79" localSheetId="49">#REF!</definedName>
    <definedName name="Nov_79" localSheetId="50">#REF!</definedName>
    <definedName name="Nov_79" localSheetId="51">#REF!</definedName>
    <definedName name="Nov_79" localSheetId="53">#REF!</definedName>
    <definedName name="Nov_79" localSheetId="54">#REF!</definedName>
    <definedName name="Nov_79" localSheetId="56">#REF!</definedName>
    <definedName name="Nov_79" localSheetId="57">#REF!</definedName>
    <definedName name="Nov_79" localSheetId="58">#REF!</definedName>
    <definedName name="Nov_79" localSheetId="60">#REF!</definedName>
    <definedName name="Nov_79" localSheetId="61">#REF!</definedName>
    <definedName name="Nov_79" localSheetId="62">#REF!</definedName>
    <definedName name="Nov_79" localSheetId="63">#REF!</definedName>
    <definedName name="Nov_79" localSheetId="64">#REF!</definedName>
    <definedName name="Nov_79" localSheetId="66">#REF!</definedName>
    <definedName name="Nov_79" localSheetId="67">#REF!</definedName>
    <definedName name="Nov_79" localSheetId="68">#REF!</definedName>
    <definedName name="Nov_79" localSheetId="69">#REF!</definedName>
    <definedName name="Nov_79" localSheetId="71">#REF!</definedName>
    <definedName name="Nov_79" localSheetId="72">#REF!</definedName>
    <definedName name="Nov_79" localSheetId="73">#REF!</definedName>
    <definedName name="Nov_79">#REF!</definedName>
    <definedName name="Nov_80" localSheetId="1">#REF!</definedName>
    <definedName name="Nov_80" localSheetId="11">#REF!</definedName>
    <definedName name="Nov_80" localSheetId="12">#REF!</definedName>
    <definedName name="Nov_80" localSheetId="13">#REF!</definedName>
    <definedName name="Nov_80" localSheetId="23">#REF!</definedName>
    <definedName name="Nov_80" localSheetId="24">#REF!</definedName>
    <definedName name="Nov_80" localSheetId="26">#REF!</definedName>
    <definedName name="Nov_80" localSheetId="28">#REF!</definedName>
    <definedName name="Nov_80" localSheetId="29">#REF!</definedName>
    <definedName name="Nov_80" localSheetId="31">#REF!</definedName>
    <definedName name="Nov_80" localSheetId="41">#REF!</definedName>
    <definedName name="Nov_80" localSheetId="4">#REF!</definedName>
    <definedName name="Nov_80" localSheetId="46">#REF!</definedName>
    <definedName name="Nov_80" localSheetId="47">#REF!</definedName>
    <definedName name="Nov_80" localSheetId="48">#REF!</definedName>
    <definedName name="Nov_80" localSheetId="49">#REF!</definedName>
    <definedName name="Nov_80" localSheetId="50">#REF!</definedName>
    <definedName name="Nov_80" localSheetId="51">#REF!</definedName>
    <definedName name="Nov_80" localSheetId="53">#REF!</definedName>
    <definedName name="Nov_80" localSheetId="54">#REF!</definedName>
    <definedName name="Nov_80" localSheetId="56">#REF!</definedName>
    <definedName name="Nov_80" localSheetId="57">#REF!</definedName>
    <definedName name="Nov_80" localSheetId="58">#REF!</definedName>
    <definedName name="Nov_80" localSheetId="60">#REF!</definedName>
    <definedName name="Nov_80" localSheetId="61">#REF!</definedName>
    <definedName name="Nov_80" localSheetId="62">#REF!</definedName>
    <definedName name="Nov_80" localSheetId="63">#REF!</definedName>
    <definedName name="Nov_80" localSheetId="64">#REF!</definedName>
    <definedName name="Nov_80" localSheetId="66">#REF!</definedName>
    <definedName name="Nov_80" localSheetId="67">#REF!</definedName>
    <definedName name="Nov_80" localSheetId="68">#REF!</definedName>
    <definedName name="Nov_80" localSheetId="69">#REF!</definedName>
    <definedName name="Nov_80" localSheetId="71">#REF!</definedName>
    <definedName name="Nov_80" localSheetId="72">#REF!</definedName>
    <definedName name="Nov_80" localSheetId="73">#REF!</definedName>
    <definedName name="Nov_80">#REF!</definedName>
    <definedName name="Nov_81" localSheetId="1">#REF!</definedName>
    <definedName name="Nov_81" localSheetId="11">#REF!</definedName>
    <definedName name="Nov_81" localSheetId="12">#REF!</definedName>
    <definedName name="Nov_81" localSheetId="13">#REF!</definedName>
    <definedName name="Nov_81" localSheetId="23">#REF!</definedName>
    <definedName name="Nov_81" localSheetId="24">#REF!</definedName>
    <definedName name="Nov_81" localSheetId="26">#REF!</definedName>
    <definedName name="Nov_81" localSheetId="28">#REF!</definedName>
    <definedName name="Nov_81" localSheetId="29">#REF!</definedName>
    <definedName name="Nov_81" localSheetId="31">#REF!</definedName>
    <definedName name="Nov_81" localSheetId="41">#REF!</definedName>
    <definedName name="Nov_81" localSheetId="4">#REF!</definedName>
    <definedName name="Nov_81" localSheetId="46">#REF!</definedName>
    <definedName name="Nov_81" localSheetId="47">#REF!</definedName>
    <definedName name="Nov_81" localSheetId="48">#REF!</definedName>
    <definedName name="Nov_81" localSheetId="49">#REF!</definedName>
    <definedName name="Nov_81" localSheetId="50">#REF!</definedName>
    <definedName name="Nov_81" localSheetId="51">#REF!</definedName>
    <definedName name="Nov_81" localSheetId="53">#REF!</definedName>
    <definedName name="Nov_81" localSheetId="54">#REF!</definedName>
    <definedName name="Nov_81" localSheetId="56">#REF!</definedName>
    <definedName name="Nov_81" localSheetId="57">#REF!</definedName>
    <definedName name="Nov_81" localSheetId="58">#REF!</definedName>
    <definedName name="Nov_81" localSheetId="60">#REF!</definedName>
    <definedName name="Nov_81" localSheetId="61">#REF!</definedName>
    <definedName name="Nov_81" localSheetId="62">#REF!</definedName>
    <definedName name="Nov_81" localSheetId="63">#REF!</definedName>
    <definedName name="Nov_81" localSheetId="64">#REF!</definedName>
    <definedName name="Nov_81" localSheetId="66">#REF!</definedName>
    <definedName name="Nov_81" localSheetId="67">#REF!</definedName>
    <definedName name="Nov_81" localSheetId="68">#REF!</definedName>
    <definedName name="Nov_81" localSheetId="69">#REF!</definedName>
    <definedName name="Nov_81" localSheetId="71">#REF!</definedName>
    <definedName name="Nov_81" localSheetId="72">#REF!</definedName>
    <definedName name="Nov_81" localSheetId="73">#REF!</definedName>
    <definedName name="Nov_81">#REF!</definedName>
    <definedName name="Nov_82" localSheetId="1">#REF!</definedName>
    <definedName name="Nov_82" localSheetId="11">#REF!</definedName>
    <definedName name="Nov_82" localSheetId="12">#REF!</definedName>
    <definedName name="Nov_82" localSheetId="13">#REF!</definedName>
    <definedName name="Nov_82" localSheetId="23">#REF!</definedName>
    <definedName name="Nov_82" localSheetId="24">#REF!</definedName>
    <definedName name="Nov_82" localSheetId="26">#REF!</definedName>
    <definedName name="Nov_82" localSheetId="28">#REF!</definedName>
    <definedName name="Nov_82" localSheetId="29">#REF!</definedName>
    <definedName name="Nov_82" localSheetId="31">#REF!</definedName>
    <definedName name="Nov_82" localSheetId="41">#REF!</definedName>
    <definedName name="Nov_82" localSheetId="4">#REF!</definedName>
    <definedName name="Nov_82" localSheetId="46">#REF!</definedName>
    <definedName name="Nov_82" localSheetId="47">#REF!</definedName>
    <definedName name="Nov_82" localSheetId="48">#REF!</definedName>
    <definedName name="Nov_82" localSheetId="49">#REF!</definedName>
    <definedName name="Nov_82" localSheetId="50">#REF!</definedName>
    <definedName name="Nov_82" localSheetId="51">#REF!</definedName>
    <definedName name="Nov_82" localSheetId="53">#REF!</definedName>
    <definedName name="Nov_82" localSheetId="54">#REF!</definedName>
    <definedName name="Nov_82" localSheetId="56">#REF!</definedName>
    <definedName name="Nov_82" localSheetId="57">#REF!</definedName>
    <definedName name="Nov_82" localSheetId="58">#REF!</definedName>
    <definedName name="Nov_82" localSheetId="60">#REF!</definedName>
    <definedName name="Nov_82" localSheetId="61">#REF!</definedName>
    <definedName name="Nov_82" localSheetId="62">#REF!</definedName>
    <definedName name="Nov_82" localSheetId="63">#REF!</definedName>
    <definedName name="Nov_82" localSheetId="64">#REF!</definedName>
    <definedName name="Nov_82" localSheetId="66">#REF!</definedName>
    <definedName name="Nov_82" localSheetId="67">#REF!</definedName>
    <definedName name="Nov_82" localSheetId="68">#REF!</definedName>
    <definedName name="Nov_82" localSheetId="69">#REF!</definedName>
    <definedName name="Nov_82" localSheetId="71">#REF!</definedName>
    <definedName name="Nov_82" localSheetId="72">#REF!</definedName>
    <definedName name="Nov_82" localSheetId="73">#REF!</definedName>
    <definedName name="Nov_82">#REF!</definedName>
    <definedName name="Nov_83" localSheetId="1">#REF!</definedName>
    <definedName name="Nov_83" localSheetId="11">#REF!</definedName>
    <definedName name="Nov_83" localSheetId="12">#REF!</definedName>
    <definedName name="Nov_83" localSheetId="13">#REF!</definedName>
    <definedName name="Nov_83" localSheetId="23">#REF!</definedName>
    <definedName name="Nov_83" localSheetId="24">#REF!</definedName>
    <definedName name="Nov_83" localSheetId="26">#REF!</definedName>
    <definedName name="Nov_83" localSheetId="28">#REF!</definedName>
    <definedName name="Nov_83" localSheetId="29">#REF!</definedName>
    <definedName name="Nov_83" localSheetId="31">#REF!</definedName>
    <definedName name="Nov_83" localSheetId="41">#REF!</definedName>
    <definedName name="Nov_83" localSheetId="4">#REF!</definedName>
    <definedName name="Nov_83" localSheetId="46">#REF!</definedName>
    <definedName name="Nov_83" localSheetId="47">#REF!</definedName>
    <definedName name="Nov_83" localSheetId="48">#REF!</definedName>
    <definedName name="Nov_83" localSheetId="49">#REF!</definedName>
    <definedName name="Nov_83" localSheetId="50">#REF!</definedName>
    <definedName name="Nov_83" localSheetId="51">#REF!</definedName>
    <definedName name="Nov_83" localSheetId="53">#REF!</definedName>
    <definedName name="Nov_83" localSheetId="54">#REF!</definedName>
    <definedName name="Nov_83" localSheetId="56">#REF!</definedName>
    <definedName name="Nov_83" localSheetId="57">#REF!</definedName>
    <definedName name="Nov_83" localSheetId="58">#REF!</definedName>
    <definedName name="Nov_83" localSheetId="60">#REF!</definedName>
    <definedName name="Nov_83" localSheetId="61">#REF!</definedName>
    <definedName name="Nov_83" localSheetId="62">#REF!</definedName>
    <definedName name="Nov_83" localSheetId="63">#REF!</definedName>
    <definedName name="Nov_83" localSheetId="64">#REF!</definedName>
    <definedName name="Nov_83" localSheetId="66">#REF!</definedName>
    <definedName name="Nov_83" localSheetId="67">#REF!</definedName>
    <definedName name="Nov_83" localSheetId="68">#REF!</definedName>
    <definedName name="Nov_83" localSheetId="69">#REF!</definedName>
    <definedName name="Nov_83" localSheetId="71">#REF!</definedName>
    <definedName name="Nov_83" localSheetId="72">#REF!</definedName>
    <definedName name="Nov_83" localSheetId="73">#REF!</definedName>
    <definedName name="Nov_83">#REF!</definedName>
    <definedName name="Nov_84" localSheetId="1">#REF!</definedName>
    <definedName name="Nov_84" localSheetId="11">#REF!</definedName>
    <definedName name="Nov_84" localSheetId="12">#REF!</definedName>
    <definedName name="Nov_84" localSheetId="13">#REF!</definedName>
    <definedName name="Nov_84" localSheetId="23">#REF!</definedName>
    <definedName name="Nov_84" localSheetId="24">#REF!</definedName>
    <definedName name="Nov_84" localSheetId="26">#REF!</definedName>
    <definedName name="Nov_84" localSheetId="28">#REF!</definedName>
    <definedName name="Nov_84" localSheetId="29">#REF!</definedName>
    <definedName name="Nov_84" localSheetId="31">#REF!</definedName>
    <definedName name="Nov_84" localSheetId="41">#REF!</definedName>
    <definedName name="Nov_84" localSheetId="4">#REF!</definedName>
    <definedName name="Nov_84" localSheetId="46">#REF!</definedName>
    <definedName name="Nov_84" localSheetId="47">#REF!</definedName>
    <definedName name="Nov_84" localSheetId="48">#REF!</definedName>
    <definedName name="Nov_84" localSheetId="49">#REF!</definedName>
    <definedName name="Nov_84" localSheetId="50">#REF!</definedName>
    <definedName name="Nov_84" localSheetId="51">#REF!</definedName>
    <definedName name="Nov_84" localSheetId="53">#REF!</definedName>
    <definedName name="Nov_84" localSheetId="54">#REF!</definedName>
    <definedName name="Nov_84" localSheetId="56">#REF!</definedName>
    <definedName name="Nov_84" localSheetId="57">#REF!</definedName>
    <definedName name="Nov_84" localSheetId="58">#REF!</definedName>
    <definedName name="Nov_84" localSheetId="60">#REF!</definedName>
    <definedName name="Nov_84" localSheetId="61">#REF!</definedName>
    <definedName name="Nov_84" localSheetId="62">#REF!</definedName>
    <definedName name="Nov_84" localSheetId="63">#REF!</definedName>
    <definedName name="Nov_84" localSheetId="64">#REF!</definedName>
    <definedName name="Nov_84" localSheetId="66">#REF!</definedName>
    <definedName name="Nov_84" localSheetId="67">#REF!</definedName>
    <definedName name="Nov_84" localSheetId="68">#REF!</definedName>
    <definedName name="Nov_84" localSheetId="69">#REF!</definedName>
    <definedName name="Nov_84" localSheetId="71">#REF!</definedName>
    <definedName name="Nov_84" localSheetId="72">#REF!</definedName>
    <definedName name="Nov_84" localSheetId="73">#REF!</definedName>
    <definedName name="Nov_84">#REF!</definedName>
    <definedName name="Nov_85" localSheetId="1">#REF!</definedName>
    <definedName name="Nov_85" localSheetId="11">#REF!</definedName>
    <definedName name="Nov_85" localSheetId="12">#REF!</definedName>
    <definedName name="Nov_85" localSheetId="13">#REF!</definedName>
    <definedName name="Nov_85" localSheetId="23">#REF!</definedName>
    <definedName name="Nov_85" localSheetId="24">#REF!</definedName>
    <definedName name="Nov_85" localSheetId="26">#REF!</definedName>
    <definedName name="Nov_85" localSheetId="28">#REF!</definedName>
    <definedName name="Nov_85" localSheetId="29">#REF!</definedName>
    <definedName name="Nov_85" localSheetId="31">#REF!</definedName>
    <definedName name="Nov_85" localSheetId="41">#REF!</definedName>
    <definedName name="Nov_85" localSheetId="4">#REF!</definedName>
    <definedName name="Nov_85" localSheetId="46">#REF!</definedName>
    <definedName name="Nov_85" localSheetId="47">#REF!</definedName>
    <definedName name="Nov_85" localSheetId="48">#REF!</definedName>
    <definedName name="Nov_85" localSheetId="49">#REF!</definedName>
    <definedName name="Nov_85" localSheetId="50">#REF!</definedName>
    <definedName name="Nov_85" localSheetId="51">#REF!</definedName>
    <definedName name="Nov_85" localSheetId="53">#REF!</definedName>
    <definedName name="Nov_85" localSheetId="54">#REF!</definedName>
    <definedName name="Nov_85" localSheetId="56">#REF!</definedName>
    <definedName name="Nov_85" localSheetId="57">#REF!</definedName>
    <definedName name="Nov_85" localSheetId="58">#REF!</definedName>
    <definedName name="Nov_85" localSheetId="60">#REF!</definedName>
    <definedName name="Nov_85" localSheetId="61">#REF!</definedName>
    <definedName name="Nov_85" localSheetId="62">#REF!</definedName>
    <definedName name="Nov_85" localSheetId="63">#REF!</definedName>
    <definedName name="Nov_85" localSheetId="64">#REF!</definedName>
    <definedName name="Nov_85" localSheetId="66">#REF!</definedName>
    <definedName name="Nov_85" localSheetId="67">#REF!</definedName>
    <definedName name="Nov_85" localSheetId="68">#REF!</definedName>
    <definedName name="Nov_85" localSheetId="69">#REF!</definedName>
    <definedName name="Nov_85" localSheetId="71">#REF!</definedName>
    <definedName name="Nov_85" localSheetId="72">#REF!</definedName>
    <definedName name="Nov_85" localSheetId="73">#REF!</definedName>
    <definedName name="Nov_85">#REF!</definedName>
    <definedName name="Nov_86" localSheetId="1">#REF!</definedName>
    <definedName name="Nov_86" localSheetId="11">#REF!</definedName>
    <definedName name="Nov_86" localSheetId="12">#REF!</definedName>
    <definedName name="Nov_86" localSheetId="13">#REF!</definedName>
    <definedName name="Nov_86" localSheetId="23">#REF!</definedName>
    <definedName name="Nov_86" localSheetId="24">#REF!</definedName>
    <definedName name="Nov_86" localSheetId="26">#REF!</definedName>
    <definedName name="Nov_86" localSheetId="28">#REF!</definedName>
    <definedName name="Nov_86" localSheetId="29">#REF!</definedName>
    <definedName name="Nov_86" localSheetId="31">#REF!</definedName>
    <definedName name="Nov_86" localSheetId="41">#REF!</definedName>
    <definedName name="Nov_86" localSheetId="4">#REF!</definedName>
    <definedName name="Nov_86" localSheetId="46">#REF!</definedName>
    <definedName name="Nov_86" localSheetId="47">#REF!</definedName>
    <definedName name="Nov_86" localSheetId="48">#REF!</definedName>
    <definedName name="Nov_86" localSheetId="49">#REF!</definedName>
    <definedName name="Nov_86" localSheetId="50">#REF!</definedName>
    <definedName name="Nov_86" localSheetId="51">#REF!</definedName>
    <definedName name="Nov_86" localSheetId="53">#REF!</definedName>
    <definedName name="Nov_86" localSheetId="54">#REF!</definedName>
    <definedName name="Nov_86" localSheetId="56">#REF!</definedName>
    <definedName name="Nov_86" localSheetId="57">#REF!</definedName>
    <definedName name="Nov_86" localSheetId="58">#REF!</definedName>
    <definedName name="Nov_86" localSheetId="60">#REF!</definedName>
    <definedName name="Nov_86" localSheetId="61">#REF!</definedName>
    <definedName name="Nov_86" localSheetId="62">#REF!</definedName>
    <definedName name="Nov_86" localSheetId="63">#REF!</definedName>
    <definedName name="Nov_86" localSheetId="64">#REF!</definedName>
    <definedName name="Nov_86" localSheetId="66">#REF!</definedName>
    <definedName name="Nov_86" localSheetId="67">#REF!</definedName>
    <definedName name="Nov_86" localSheetId="68">#REF!</definedName>
    <definedName name="Nov_86" localSheetId="69">#REF!</definedName>
    <definedName name="Nov_86" localSheetId="71">#REF!</definedName>
    <definedName name="Nov_86" localSheetId="72">#REF!</definedName>
    <definedName name="Nov_86" localSheetId="73">#REF!</definedName>
    <definedName name="Nov_86">#REF!</definedName>
    <definedName name="Nov_87" localSheetId="1">#REF!</definedName>
    <definedName name="Nov_87" localSheetId="11">#REF!</definedName>
    <definedName name="Nov_87" localSheetId="12">#REF!</definedName>
    <definedName name="Nov_87" localSheetId="13">#REF!</definedName>
    <definedName name="Nov_87" localSheetId="23">#REF!</definedName>
    <definedName name="Nov_87" localSheetId="24">#REF!</definedName>
    <definedName name="Nov_87" localSheetId="26">#REF!</definedName>
    <definedName name="Nov_87" localSheetId="28">#REF!</definedName>
    <definedName name="Nov_87" localSheetId="29">#REF!</definedName>
    <definedName name="Nov_87" localSheetId="31">#REF!</definedName>
    <definedName name="Nov_87" localSheetId="41">#REF!</definedName>
    <definedName name="Nov_87" localSheetId="4">#REF!</definedName>
    <definedName name="Nov_87" localSheetId="46">#REF!</definedName>
    <definedName name="Nov_87" localSheetId="47">#REF!</definedName>
    <definedName name="Nov_87" localSheetId="48">#REF!</definedName>
    <definedName name="Nov_87" localSheetId="49">#REF!</definedName>
    <definedName name="Nov_87" localSheetId="50">#REF!</definedName>
    <definedName name="Nov_87" localSheetId="51">#REF!</definedName>
    <definedName name="Nov_87" localSheetId="53">#REF!</definedName>
    <definedName name="Nov_87" localSheetId="54">#REF!</definedName>
    <definedName name="Nov_87" localSheetId="56">#REF!</definedName>
    <definedName name="Nov_87" localSheetId="57">#REF!</definedName>
    <definedName name="Nov_87" localSheetId="58">#REF!</definedName>
    <definedName name="Nov_87" localSheetId="60">#REF!</definedName>
    <definedName name="Nov_87" localSheetId="61">#REF!</definedName>
    <definedName name="Nov_87" localSheetId="62">#REF!</definedName>
    <definedName name="Nov_87" localSheetId="63">#REF!</definedName>
    <definedName name="Nov_87" localSheetId="64">#REF!</definedName>
    <definedName name="Nov_87" localSheetId="66">#REF!</definedName>
    <definedName name="Nov_87" localSheetId="67">#REF!</definedName>
    <definedName name="Nov_87" localSheetId="68">#REF!</definedName>
    <definedName name="Nov_87" localSheetId="69">#REF!</definedName>
    <definedName name="Nov_87" localSheetId="71">#REF!</definedName>
    <definedName name="Nov_87" localSheetId="72">#REF!</definedName>
    <definedName name="Nov_87" localSheetId="73">#REF!</definedName>
    <definedName name="Nov_87">#REF!</definedName>
    <definedName name="Nov_88" localSheetId="1">#REF!</definedName>
    <definedName name="Nov_88" localSheetId="11">#REF!</definedName>
    <definedName name="Nov_88" localSheetId="12">#REF!</definedName>
    <definedName name="Nov_88" localSheetId="13">#REF!</definedName>
    <definedName name="Nov_88" localSheetId="23">#REF!</definedName>
    <definedName name="Nov_88" localSheetId="24">#REF!</definedName>
    <definedName name="Nov_88" localSheetId="26">#REF!</definedName>
    <definedName name="Nov_88" localSheetId="28">#REF!</definedName>
    <definedName name="Nov_88" localSheetId="29">#REF!</definedName>
    <definedName name="Nov_88" localSheetId="31">#REF!</definedName>
    <definedName name="Nov_88" localSheetId="41">#REF!</definedName>
    <definedName name="Nov_88" localSheetId="4">#REF!</definedName>
    <definedName name="Nov_88" localSheetId="46">#REF!</definedName>
    <definedName name="Nov_88" localSheetId="47">#REF!</definedName>
    <definedName name="Nov_88" localSheetId="48">#REF!</definedName>
    <definedName name="Nov_88" localSheetId="49">#REF!</definedName>
    <definedName name="Nov_88" localSheetId="50">#REF!</definedName>
    <definedName name="Nov_88" localSheetId="51">#REF!</definedName>
    <definedName name="Nov_88" localSheetId="53">#REF!</definedName>
    <definedName name="Nov_88" localSheetId="54">#REF!</definedName>
    <definedName name="Nov_88" localSheetId="56">#REF!</definedName>
    <definedName name="Nov_88" localSheetId="57">#REF!</definedName>
    <definedName name="Nov_88" localSheetId="58">#REF!</definedName>
    <definedName name="Nov_88" localSheetId="60">#REF!</definedName>
    <definedName name="Nov_88" localSheetId="61">#REF!</definedName>
    <definedName name="Nov_88" localSheetId="62">#REF!</definedName>
    <definedName name="Nov_88" localSheetId="63">#REF!</definedName>
    <definedName name="Nov_88" localSheetId="64">#REF!</definedName>
    <definedName name="Nov_88" localSheetId="66">#REF!</definedName>
    <definedName name="Nov_88" localSheetId="67">#REF!</definedName>
    <definedName name="Nov_88" localSheetId="68">#REF!</definedName>
    <definedName name="Nov_88" localSheetId="69">#REF!</definedName>
    <definedName name="Nov_88" localSheetId="71">#REF!</definedName>
    <definedName name="Nov_88" localSheetId="72">#REF!</definedName>
    <definedName name="Nov_88" localSheetId="73">#REF!</definedName>
    <definedName name="Nov_88">#REF!</definedName>
    <definedName name="Nov_89" localSheetId="1">#REF!</definedName>
    <definedName name="Nov_89" localSheetId="11">#REF!</definedName>
    <definedName name="Nov_89" localSheetId="12">#REF!</definedName>
    <definedName name="Nov_89" localSheetId="13">#REF!</definedName>
    <definedName name="Nov_89" localSheetId="23">#REF!</definedName>
    <definedName name="Nov_89" localSheetId="24">#REF!</definedName>
    <definedName name="Nov_89" localSheetId="26">#REF!</definedName>
    <definedName name="Nov_89" localSheetId="28">#REF!</definedName>
    <definedName name="Nov_89" localSheetId="29">#REF!</definedName>
    <definedName name="Nov_89" localSheetId="31">#REF!</definedName>
    <definedName name="Nov_89" localSheetId="41">#REF!</definedName>
    <definedName name="Nov_89" localSheetId="4">#REF!</definedName>
    <definedName name="Nov_89" localSheetId="46">#REF!</definedName>
    <definedName name="Nov_89" localSheetId="47">#REF!</definedName>
    <definedName name="Nov_89" localSheetId="48">#REF!</definedName>
    <definedName name="Nov_89" localSheetId="49">#REF!</definedName>
    <definedName name="Nov_89" localSheetId="50">#REF!</definedName>
    <definedName name="Nov_89" localSheetId="51">#REF!</definedName>
    <definedName name="Nov_89" localSheetId="53">#REF!</definedName>
    <definedName name="Nov_89" localSheetId="54">#REF!</definedName>
    <definedName name="Nov_89" localSheetId="56">#REF!</definedName>
    <definedName name="Nov_89" localSheetId="57">#REF!</definedName>
    <definedName name="Nov_89" localSheetId="58">#REF!</definedName>
    <definedName name="Nov_89" localSheetId="60">#REF!</definedName>
    <definedName name="Nov_89" localSheetId="61">#REF!</definedName>
    <definedName name="Nov_89" localSheetId="62">#REF!</definedName>
    <definedName name="Nov_89" localSheetId="63">#REF!</definedName>
    <definedName name="Nov_89" localSheetId="64">#REF!</definedName>
    <definedName name="Nov_89" localSheetId="66">#REF!</definedName>
    <definedName name="Nov_89" localSheetId="67">#REF!</definedName>
    <definedName name="Nov_89" localSheetId="68">#REF!</definedName>
    <definedName name="Nov_89" localSheetId="69">#REF!</definedName>
    <definedName name="Nov_89" localSheetId="71">#REF!</definedName>
    <definedName name="Nov_89" localSheetId="72">#REF!</definedName>
    <definedName name="Nov_89" localSheetId="73">#REF!</definedName>
    <definedName name="Nov_89">#REF!</definedName>
    <definedName name="Nov_90" localSheetId="1">#REF!</definedName>
    <definedName name="Nov_90" localSheetId="11">#REF!</definedName>
    <definedName name="Nov_90" localSheetId="12">#REF!</definedName>
    <definedName name="Nov_90" localSheetId="13">#REF!</definedName>
    <definedName name="Nov_90" localSheetId="23">#REF!</definedName>
    <definedName name="Nov_90" localSheetId="24">#REF!</definedName>
    <definedName name="Nov_90" localSheetId="26">#REF!</definedName>
    <definedName name="Nov_90" localSheetId="28">#REF!</definedName>
    <definedName name="Nov_90" localSheetId="29">#REF!</definedName>
    <definedName name="Nov_90" localSheetId="31">#REF!</definedName>
    <definedName name="Nov_90" localSheetId="41">#REF!</definedName>
    <definedName name="Nov_90" localSheetId="4">#REF!</definedName>
    <definedName name="Nov_90" localSheetId="46">#REF!</definedName>
    <definedName name="Nov_90" localSheetId="47">#REF!</definedName>
    <definedName name="Nov_90" localSheetId="48">#REF!</definedName>
    <definedName name="Nov_90" localSheetId="49">#REF!</definedName>
    <definedName name="Nov_90" localSheetId="50">#REF!</definedName>
    <definedName name="Nov_90" localSheetId="51">#REF!</definedName>
    <definedName name="Nov_90" localSheetId="53">#REF!</definedName>
    <definedName name="Nov_90" localSheetId="54">#REF!</definedName>
    <definedName name="Nov_90" localSheetId="56">#REF!</definedName>
    <definedName name="Nov_90" localSheetId="57">#REF!</definedName>
    <definedName name="Nov_90" localSheetId="58">#REF!</definedName>
    <definedName name="Nov_90" localSheetId="60">#REF!</definedName>
    <definedName name="Nov_90" localSheetId="61">#REF!</definedName>
    <definedName name="Nov_90" localSheetId="62">#REF!</definedName>
    <definedName name="Nov_90" localSheetId="63">#REF!</definedName>
    <definedName name="Nov_90" localSheetId="64">#REF!</definedName>
    <definedName name="Nov_90" localSheetId="66">#REF!</definedName>
    <definedName name="Nov_90" localSheetId="67">#REF!</definedName>
    <definedName name="Nov_90" localSheetId="68">#REF!</definedName>
    <definedName name="Nov_90" localSheetId="69">#REF!</definedName>
    <definedName name="Nov_90" localSheetId="71">#REF!</definedName>
    <definedName name="Nov_90" localSheetId="72">#REF!</definedName>
    <definedName name="Nov_90" localSheetId="73">#REF!</definedName>
    <definedName name="Nov_90">#REF!</definedName>
    <definedName name="Nov_91" localSheetId="1">#REF!</definedName>
    <definedName name="Nov_91" localSheetId="11">#REF!</definedName>
    <definedName name="Nov_91" localSheetId="12">#REF!</definedName>
    <definedName name="Nov_91" localSheetId="13">#REF!</definedName>
    <definedName name="Nov_91" localSheetId="23">#REF!</definedName>
    <definedName name="Nov_91" localSheetId="24">#REF!</definedName>
    <definedName name="Nov_91" localSheetId="26">#REF!</definedName>
    <definedName name="Nov_91" localSheetId="28">#REF!</definedName>
    <definedName name="Nov_91" localSheetId="29">#REF!</definedName>
    <definedName name="Nov_91" localSheetId="31">#REF!</definedName>
    <definedName name="Nov_91" localSheetId="41">#REF!</definedName>
    <definedName name="Nov_91" localSheetId="4">#REF!</definedName>
    <definedName name="Nov_91" localSheetId="46">#REF!</definedName>
    <definedName name="Nov_91" localSheetId="47">#REF!</definedName>
    <definedName name="Nov_91" localSheetId="48">#REF!</definedName>
    <definedName name="Nov_91" localSheetId="49">#REF!</definedName>
    <definedName name="Nov_91" localSheetId="50">#REF!</definedName>
    <definedName name="Nov_91" localSheetId="51">#REF!</definedName>
    <definedName name="Nov_91" localSheetId="53">#REF!</definedName>
    <definedName name="Nov_91" localSheetId="54">#REF!</definedName>
    <definedName name="Nov_91" localSheetId="56">#REF!</definedName>
    <definedName name="Nov_91" localSheetId="57">#REF!</definedName>
    <definedName name="Nov_91" localSheetId="58">#REF!</definedName>
    <definedName name="Nov_91" localSheetId="60">#REF!</definedName>
    <definedName name="Nov_91" localSheetId="61">#REF!</definedName>
    <definedName name="Nov_91" localSheetId="62">#REF!</definedName>
    <definedName name="Nov_91" localSheetId="63">#REF!</definedName>
    <definedName name="Nov_91" localSheetId="64">#REF!</definedName>
    <definedName name="Nov_91" localSheetId="66">#REF!</definedName>
    <definedName name="Nov_91" localSheetId="67">#REF!</definedName>
    <definedName name="Nov_91" localSheetId="68">#REF!</definedName>
    <definedName name="Nov_91" localSheetId="69">#REF!</definedName>
    <definedName name="Nov_91" localSheetId="71">#REF!</definedName>
    <definedName name="Nov_91" localSheetId="72">#REF!</definedName>
    <definedName name="Nov_91" localSheetId="73">#REF!</definedName>
    <definedName name="Nov_91">#REF!</definedName>
    <definedName name="Nov_92" localSheetId="1">#REF!</definedName>
    <definedName name="Nov_92" localSheetId="11">#REF!</definedName>
    <definedName name="Nov_92" localSheetId="12">#REF!</definedName>
    <definedName name="Nov_92" localSheetId="13">#REF!</definedName>
    <definedName name="Nov_92" localSheetId="23">#REF!</definedName>
    <definedName name="Nov_92" localSheetId="24">#REF!</definedName>
    <definedName name="Nov_92" localSheetId="26">#REF!</definedName>
    <definedName name="Nov_92" localSheetId="28">#REF!</definedName>
    <definedName name="Nov_92" localSheetId="29">#REF!</definedName>
    <definedName name="Nov_92" localSheetId="31">#REF!</definedName>
    <definedName name="Nov_92" localSheetId="41">#REF!</definedName>
    <definedName name="Nov_92" localSheetId="4">#REF!</definedName>
    <definedName name="Nov_92" localSheetId="46">#REF!</definedName>
    <definedName name="Nov_92" localSheetId="47">#REF!</definedName>
    <definedName name="Nov_92" localSheetId="48">#REF!</definedName>
    <definedName name="Nov_92" localSheetId="49">#REF!</definedName>
    <definedName name="Nov_92" localSheetId="50">#REF!</definedName>
    <definedName name="Nov_92" localSheetId="51">#REF!</definedName>
    <definedName name="Nov_92" localSheetId="53">#REF!</definedName>
    <definedName name="Nov_92" localSheetId="54">#REF!</definedName>
    <definedName name="Nov_92" localSheetId="56">#REF!</definedName>
    <definedName name="Nov_92" localSheetId="57">#REF!</definedName>
    <definedName name="Nov_92" localSheetId="58">#REF!</definedName>
    <definedName name="Nov_92" localSheetId="60">#REF!</definedName>
    <definedName name="Nov_92" localSheetId="61">#REF!</definedName>
    <definedName name="Nov_92" localSheetId="62">#REF!</definedName>
    <definedName name="Nov_92" localSheetId="63">#REF!</definedName>
    <definedName name="Nov_92" localSheetId="64">#REF!</definedName>
    <definedName name="Nov_92" localSheetId="66">#REF!</definedName>
    <definedName name="Nov_92" localSheetId="67">#REF!</definedName>
    <definedName name="Nov_92" localSheetId="68">#REF!</definedName>
    <definedName name="Nov_92" localSheetId="69">#REF!</definedName>
    <definedName name="Nov_92" localSheetId="71">#REF!</definedName>
    <definedName name="Nov_92" localSheetId="72">#REF!</definedName>
    <definedName name="Nov_92" localSheetId="73">#REF!</definedName>
    <definedName name="Nov_92">#REF!</definedName>
    <definedName name="Nov_93" localSheetId="1">#REF!</definedName>
    <definedName name="Nov_93" localSheetId="11">#REF!</definedName>
    <definedName name="Nov_93" localSheetId="12">#REF!</definedName>
    <definedName name="Nov_93" localSheetId="13">#REF!</definedName>
    <definedName name="Nov_93" localSheetId="23">#REF!</definedName>
    <definedName name="Nov_93" localSheetId="24">#REF!</definedName>
    <definedName name="Nov_93" localSheetId="26">#REF!</definedName>
    <definedName name="Nov_93" localSheetId="28">#REF!</definedName>
    <definedName name="Nov_93" localSheetId="29">#REF!</definedName>
    <definedName name="Nov_93" localSheetId="31">#REF!</definedName>
    <definedName name="Nov_93" localSheetId="41">#REF!</definedName>
    <definedName name="Nov_93" localSheetId="4">#REF!</definedName>
    <definedName name="Nov_93" localSheetId="46">#REF!</definedName>
    <definedName name="Nov_93" localSheetId="47">#REF!</definedName>
    <definedName name="Nov_93" localSheetId="48">#REF!</definedName>
    <definedName name="Nov_93" localSheetId="49">#REF!</definedName>
    <definedName name="Nov_93" localSheetId="50">#REF!</definedName>
    <definedName name="Nov_93" localSheetId="51">#REF!</definedName>
    <definedName name="Nov_93" localSheetId="53">#REF!</definedName>
    <definedName name="Nov_93" localSheetId="54">#REF!</definedName>
    <definedName name="Nov_93" localSheetId="56">#REF!</definedName>
    <definedName name="Nov_93" localSheetId="57">#REF!</definedName>
    <definedName name="Nov_93" localSheetId="58">#REF!</definedName>
    <definedName name="Nov_93" localSheetId="60">#REF!</definedName>
    <definedName name="Nov_93" localSheetId="61">#REF!</definedName>
    <definedName name="Nov_93" localSheetId="62">#REF!</definedName>
    <definedName name="Nov_93" localSheetId="63">#REF!</definedName>
    <definedName name="Nov_93" localSheetId="64">#REF!</definedName>
    <definedName name="Nov_93" localSheetId="66">#REF!</definedName>
    <definedName name="Nov_93" localSheetId="67">#REF!</definedName>
    <definedName name="Nov_93" localSheetId="68">#REF!</definedName>
    <definedName name="Nov_93" localSheetId="69">#REF!</definedName>
    <definedName name="Nov_93" localSheetId="71">#REF!</definedName>
    <definedName name="Nov_93" localSheetId="72">#REF!</definedName>
    <definedName name="Nov_93" localSheetId="73">#REF!</definedName>
    <definedName name="Nov_93">#REF!</definedName>
    <definedName name="Nov_94" localSheetId="1">#REF!</definedName>
    <definedName name="Nov_94" localSheetId="11">#REF!</definedName>
    <definedName name="Nov_94" localSheetId="12">#REF!</definedName>
    <definedName name="Nov_94" localSheetId="13">#REF!</definedName>
    <definedName name="Nov_94" localSheetId="23">#REF!</definedName>
    <definedName name="Nov_94" localSheetId="24">#REF!</definedName>
    <definedName name="Nov_94" localSheetId="26">#REF!</definedName>
    <definedName name="Nov_94" localSheetId="28">#REF!</definedName>
    <definedName name="Nov_94" localSheetId="29">#REF!</definedName>
    <definedName name="Nov_94" localSheetId="31">#REF!</definedName>
    <definedName name="Nov_94" localSheetId="41">#REF!</definedName>
    <definedName name="Nov_94" localSheetId="4">#REF!</definedName>
    <definedName name="Nov_94" localSheetId="46">#REF!</definedName>
    <definedName name="Nov_94" localSheetId="47">#REF!</definedName>
    <definedName name="Nov_94" localSheetId="48">#REF!</definedName>
    <definedName name="Nov_94" localSheetId="49">#REF!</definedName>
    <definedName name="Nov_94" localSheetId="50">#REF!</definedName>
    <definedName name="Nov_94" localSheetId="51">#REF!</definedName>
    <definedName name="Nov_94" localSheetId="53">#REF!</definedName>
    <definedName name="Nov_94" localSheetId="54">#REF!</definedName>
    <definedName name="Nov_94" localSheetId="56">#REF!</definedName>
    <definedName name="Nov_94" localSheetId="57">#REF!</definedName>
    <definedName name="Nov_94" localSheetId="58">#REF!</definedName>
    <definedName name="Nov_94" localSheetId="60">#REF!</definedName>
    <definedName name="Nov_94" localSheetId="61">#REF!</definedName>
    <definedName name="Nov_94" localSheetId="62">#REF!</definedName>
    <definedName name="Nov_94" localSheetId="63">#REF!</definedName>
    <definedName name="Nov_94" localSheetId="64">#REF!</definedName>
    <definedName name="Nov_94" localSheetId="66">#REF!</definedName>
    <definedName name="Nov_94" localSheetId="67">#REF!</definedName>
    <definedName name="Nov_94" localSheetId="68">#REF!</definedName>
    <definedName name="Nov_94" localSheetId="69">#REF!</definedName>
    <definedName name="Nov_94" localSheetId="71">#REF!</definedName>
    <definedName name="Nov_94" localSheetId="72">#REF!</definedName>
    <definedName name="Nov_94" localSheetId="73">#REF!</definedName>
    <definedName name="Nov_94">#REF!</definedName>
    <definedName name="Nov_95" localSheetId="1">#REF!</definedName>
    <definedName name="Nov_95" localSheetId="11">#REF!</definedName>
    <definedName name="Nov_95" localSheetId="12">#REF!</definedName>
    <definedName name="Nov_95" localSheetId="13">#REF!</definedName>
    <definedName name="Nov_95" localSheetId="23">#REF!</definedName>
    <definedName name="Nov_95" localSheetId="24">#REF!</definedName>
    <definedName name="Nov_95" localSheetId="26">#REF!</definedName>
    <definedName name="Nov_95" localSheetId="28">#REF!</definedName>
    <definedName name="Nov_95" localSheetId="29">#REF!</definedName>
    <definedName name="Nov_95" localSheetId="31">#REF!</definedName>
    <definedName name="Nov_95" localSheetId="41">#REF!</definedName>
    <definedName name="Nov_95" localSheetId="4">#REF!</definedName>
    <definedName name="Nov_95" localSheetId="46">#REF!</definedName>
    <definedName name="Nov_95" localSheetId="47">#REF!</definedName>
    <definedName name="Nov_95" localSheetId="48">#REF!</definedName>
    <definedName name="Nov_95" localSheetId="49">#REF!</definedName>
    <definedName name="Nov_95" localSheetId="50">#REF!</definedName>
    <definedName name="Nov_95" localSheetId="51">#REF!</definedName>
    <definedName name="Nov_95" localSheetId="53">#REF!</definedName>
    <definedName name="Nov_95" localSheetId="54">#REF!</definedName>
    <definedName name="Nov_95" localSheetId="56">#REF!</definedName>
    <definedName name="Nov_95" localSheetId="57">#REF!</definedName>
    <definedName name="Nov_95" localSheetId="58">#REF!</definedName>
    <definedName name="Nov_95" localSheetId="60">#REF!</definedName>
    <definedName name="Nov_95" localSheetId="61">#REF!</definedName>
    <definedName name="Nov_95" localSheetId="62">#REF!</definedName>
    <definedName name="Nov_95" localSheetId="63">#REF!</definedName>
    <definedName name="Nov_95" localSheetId="64">#REF!</definedName>
    <definedName name="Nov_95" localSheetId="66">#REF!</definedName>
    <definedName name="Nov_95" localSheetId="67">#REF!</definedName>
    <definedName name="Nov_95" localSheetId="68">#REF!</definedName>
    <definedName name="Nov_95" localSheetId="69">#REF!</definedName>
    <definedName name="Nov_95" localSheetId="71">#REF!</definedName>
    <definedName name="Nov_95" localSheetId="72">#REF!</definedName>
    <definedName name="Nov_95" localSheetId="73">#REF!</definedName>
    <definedName name="Nov_95">#REF!</definedName>
    <definedName name="Nov_96" localSheetId="1">#REF!</definedName>
    <definedName name="Nov_96" localSheetId="11">#REF!</definedName>
    <definedName name="Nov_96" localSheetId="12">#REF!</definedName>
    <definedName name="Nov_96" localSheetId="13">#REF!</definedName>
    <definedName name="Nov_96" localSheetId="23">#REF!</definedName>
    <definedName name="Nov_96" localSheetId="24">#REF!</definedName>
    <definedName name="Nov_96" localSheetId="26">#REF!</definedName>
    <definedName name="Nov_96" localSheetId="28">#REF!</definedName>
    <definedName name="Nov_96" localSheetId="29">#REF!</definedName>
    <definedName name="Nov_96" localSheetId="31">#REF!</definedName>
    <definedName name="Nov_96" localSheetId="41">#REF!</definedName>
    <definedName name="Nov_96" localSheetId="4">#REF!</definedName>
    <definedName name="Nov_96" localSheetId="46">#REF!</definedName>
    <definedName name="Nov_96" localSheetId="47">#REF!</definedName>
    <definedName name="Nov_96" localSheetId="48">#REF!</definedName>
    <definedName name="Nov_96" localSheetId="49">#REF!</definedName>
    <definedName name="Nov_96" localSheetId="50">#REF!</definedName>
    <definedName name="Nov_96" localSheetId="51">#REF!</definedName>
    <definedName name="Nov_96" localSheetId="53">#REF!</definedName>
    <definedName name="Nov_96" localSheetId="54">#REF!</definedName>
    <definedName name="Nov_96" localSheetId="56">#REF!</definedName>
    <definedName name="Nov_96" localSheetId="57">#REF!</definedName>
    <definedName name="Nov_96" localSheetId="58">#REF!</definedName>
    <definedName name="Nov_96" localSheetId="60">#REF!</definedName>
    <definedName name="Nov_96" localSheetId="61">#REF!</definedName>
    <definedName name="Nov_96" localSheetId="62">#REF!</definedName>
    <definedName name="Nov_96" localSheetId="63">#REF!</definedName>
    <definedName name="Nov_96" localSheetId="64">#REF!</definedName>
    <definedName name="Nov_96" localSheetId="66">#REF!</definedName>
    <definedName name="Nov_96" localSheetId="67">#REF!</definedName>
    <definedName name="Nov_96" localSheetId="68">#REF!</definedName>
    <definedName name="Nov_96" localSheetId="69">#REF!</definedName>
    <definedName name="Nov_96" localSheetId="71">#REF!</definedName>
    <definedName name="Nov_96" localSheetId="72">#REF!</definedName>
    <definedName name="Nov_96" localSheetId="73">#REF!</definedName>
    <definedName name="Nov_96">#REF!</definedName>
    <definedName name="Nov_97" localSheetId="1">#REF!</definedName>
    <definedName name="Nov_97" localSheetId="11">#REF!</definedName>
    <definedName name="Nov_97" localSheetId="12">#REF!</definedName>
    <definedName name="Nov_97" localSheetId="13">#REF!</definedName>
    <definedName name="Nov_97" localSheetId="23">#REF!</definedName>
    <definedName name="Nov_97" localSheetId="24">#REF!</definedName>
    <definedName name="Nov_97" localSheetId="26">#REF!</definedName>
    <definedName name="Nov_97" localSheetId="28">#REF!</definedName>
    <definedName name="Nov_97" localSheetId="29">#REF!</definedName>
    <definedName name="Nov_97" localSheetId="31">#REF!</definedName>
    <definedName name="Nov_97" localSheetId="41">#REF!</definedName>
    <definedName name="Nov_97" localSheetId="4">#REF!</definedName>
    <definedName name="Nov_97" localSheetId="46">#REF!</definedName>
    <definedName name="Nov_97" localSheetId="47">#REF!</definedName>
    <definedName name="Nov_97" localSheetId="48">#REF!</definedName>
    <definedName name="Nov_97" localSheetId="49">#REF!</definedName>
    <definedName name="Nov_97" localSheetId="50">#REF!</definedName>
    <definedName name="Nov_97" localSheetId="51">#REF!</definedName>
    <definedName name="Nov_97" localSheetId="53">#REF!</definedName>
    <definedName name="Nov_97" localSheetId="54">#REF!</definedName>
    <definedName name="Nov_97" localSheetId="56">#REF!</definedName>
    <definedName name="Nov_97" localSheetId="57">#REF!</definedName>
    <definedName name="Nov_97" localSheetId="58">#REF!</definedName>
    <definedName name="Nov_97" localSheetId="60">#REF!</definedName>
    <definedName name="Nov_97" localSheetId="61">#REF!</definedName>
    <definedName name="Nov_97" localSheetId="62">#REF!</definedName>
    <definedName name="Nov_97" localSheetId="63">#REF!</definedName>
    <definedName name="Nov_97" localSheetId="64">#REF!</definedName>
    <definedName name="Nov_97" localSheetId="66">#REF!</definedName>
    <definedName name="Nov_97" localSheetId="67">#REF!</definedName>
    <definedName name="Nov_97" localSheetId="68">#REF!</definedName>
    <definedName name="Nov_97" localSheetId="69">#REF!</definedName>
    <definedName name="Nov_97" localSheetId="71">#REF!</definedName>
    <definedName name="Nov_97" localSheetId="72">#REF!</definedName>
    <definedName name="Nov_97" localSheetId="73">#REF!</definedName>
    <definedName name="Nov_97">#REF!</definedName>
    <definedName name="Nov_98" localSheetId="1">#REF!</definedName>
    <definedName name="Nov_98" localSheetId="11">#REF!</definedName>
    <definedName name="Nov_98" localSheetId="12">#REF!</definedName>
    <definedName name="Nov_98" localSheetId="13">#REF!</definedName>
    <definedName name="Nov_98" localSheetId="23">#REF!</definedName>
    <definedName name="Nov_98" localSheetId="24">#REF!</definedName>
    <definedName name="Nov_98" localSheetId="26">#REF!</definedName>
    <definedName name="Nov_98" localSheetId="28">#REF!</definedName>
    <definedName name="Nov_98" localSheetId="29">#REF!</definedName>
    <definedName name="Nov_98" localSheetId="31">#REF!</definedName>
    <definedName name="Nov_98" localSheetId="41">#REF!</definedName>
    <definedName name="Nov_98" localSheetId="4">#REF!</definedName>
    <definedName name="Nov_98" localSheetId="46">#REF!</definedName>
    <definedName name="Nov_98" localSheetId="47">#REF!</definedName>
    <definedName name="Nov_98" localSheetId="48">#REF!</definedName>
    <definedName name="Nov_98" localSheetId="49">#REF!</definedName>
    <definedName name="Nov_98" localSheetId="50">#REF!</definedName>
    <definedName name="Nov_98" localSheetId="51">#REF!</definedName>
    <definedName name="Nov_98" localSheetId="53">#REF!</definedName>
    <definedName name="Nov_98" localSheetId="54">#REF!</definedName>
    <definedName name="Nov_98" localSheetId="56">#REF!</definedName>
    <definedName name="Nov_98" localSheetId="57">#REF!</definedName>
    <definedName name="Nov_98" localSheetId="58">#REF!</definedName>
    <definedName name="Nov_98" localSheetId="60">#REF!</definedName>
    <definedName name="Nov_98" localSheetId="61">#REF!</definedName>
    <definedName name="Nov_98" localSheetId="62">#REF!</definedName>
    <definedName name="Nov_98" localSheetId="63">#REF!</definedName>
    <definedName name="Nov_98" localSheetId="64">#REF!</definedName>
    <definedName name="Nov_98" localSheetId="66">#REF!</definedName>
    <definedName name="Nov_98" localSheetId="67">#REF!</definedName>
    <definedName name="Nov_98" localSheetId="68">#REF!</definedName>
    <definedName name="Nov_98" localSheetId="69">#REF!</definedName>
    <definedName name="Nov_98" localSheetId="71">#REF!</definedName>
    <definedName name="Nov_98" localSheetId="72">#REF!</definedName>
    <definedName name="Nov_98" localSheetId="73">#REF!</definedName>
    <definedName name="Nov_98">#REF!</definedName>
    <definedName name="Nov_99" localSheetId="1">#REF!</definedName>
    <definedName name="Nov_99" localSheetId="11">#REF!</definedName>
    <definedName name="Nov_99" localSheetId="12">#REF!</definedName>
    <definedName name="Nov_99" localSheetId="13">#REF!</definedName>
    <definedName name="Nov_99" localSheetId="23">#REF!</definedName>
    <definedName name="Nov_99" localSheetId="24">#REF!</definedName>
    <definedName name="Nov_99" localSheetId="26">#REF!</definedName>
    <definedName name="Nov_99" localSheetId="28">#REF!</definedName>
    <definedName name="Nov_99" localSheetId="29">#REF!</definedName>
    <definedName name="Nov_99" localSheetId="31">#REF!</definedName>
    <definedName name="Nov_99" localSheetId="41">#REF!</definedName>
    <definedName name="Nov_99" localSheetId="4">#REF!</definedName>
    <definedName name="Nov_99" localSheetId="46">#REF!</definedName>
    <definedName name="Nov_99" localSheetId="47">#REF!</definedName>
    <definedName name="Nov_99" localSheetId="48">#REF!</definedName>
    <definedName name="Nov_99" localSheetId="49">#REF!</definedName>
    <definedName name="Nov_99" localSheetId="50">#REF!</definedName>
    <definedName name="Nov_99" localSheetId="51">#REF!</definedName>
    <definedName name="Nov_99" localSheetId="53">#REF!</definedName>
    <definedName name="Nov_99" localSheetId="54">#REF!</definedName>
    <definedName name="Nov_99" localSheetId="56">#REF!</definedName>
    <definedName name="Nov_99" localSheetId="57">#REF!</definedName>
    <definedName name="Nov_99" localSheetId="58">#REF!</definedName>
    <definedName name="Nov_99" localSheetId="60">#REF!</definedName>
    <definedName name="Nov_99" localSheetId="61">#REF!</definedName>
    <definedName name="Nov_99" localSheetId="62">#REF!</definedName>
    <definedName name="Nov_99" localSheetId="63">#REF!</definedName>
    <definedName name="Nov_99" localSheetId="64">#REF!</definedName>
    <definedName name="Nov_99" localSheetId="66">#REF!</definedName>
    <definedName name="Nov_99" localSheetId="67">#REF!</definedName>
    <definedName name="Nov_99" localSheetId="68">#REF!</definedName>
    <definedName name="Nov_99" localSheetId="69">#REF!</definedName>
    <definedName name="Nov_99" localSheetId="71">#REF!</definedName>
    <definedName name="Nov_99" localSheetId="72">#REF!</definedName>
    <definedName name="Nov_99" localSheetId="73">#REF!</definedName>
    <definedName name="Nov_99">#REF!</definedName>
    <definedName name="NTDD_RG" localSheetId="1">'1'!NTDD_RG</definedName>
    <definedName name="NTDD_RG" localSheetId="10">'10'!NTDD_RG</definedName>
    <definedName name="NTDD_RG" localSheetId="11">'11'!NTDD_RG</definedName>
    <definedName name="NTDD_RG" localSheetId="12">'12'!NTDD_RG</definedName>
    <definedName name="NTDD_RG" localSheetId="13">'13'!NTDD_RG</definedName>
    <definedName name="NTDD_RG" localSheetId="15">'15'!NTDD_RG</definedName>
    <definedName name="NTDD_RG" localSheetId="16">'16'!NTDD_RG</definedName>
    <definedName name="NTDD_RG" localSheetId="2">'2'!NTDD_RG</definedName>
    <definedName name="NTDD_RG" localSheetId="22">'22a-b'!NTDD_RG</definedName>
    <definedName name="NTDD_RG" localSheetId="23">'23'!NTDD_RG</definedName>
    <definedName name="NTDD_RG" localSheetId="24">'24'!NTDD_RG</definedName>
    <definedName name="NTDD_RG" localSheetId="25">'25a'!NTDD_RG</definedName>
    <definedName name="NTDD_RG" localSheetId="26">'25b'!NTDD_RG</definedName>
    <definedName name="NTDD_RG" localSheetId="27">'26'!NTDD_RG</definedName>
    <definedName name="NTDD_RG" localSheetId="28">#N/A</definedName>
    <definedName name="NTDD_RG" localSheetId="29">#N/A</definedName>
    <definedName name="NTDD_RG" localSheetId="3">'3'!NTDD_RG</definedName>
    <definedName name="NTDD_RG" localSheetId="31">'30'!NTDD_RG</definedName>
    <definedName name="NTDD_RG" localSheetId="32">'31'!NTDD_RG</definedName>
    <definedName name="NTDD_RG" localSheetId="33">'32'!NTDD_RG</definedName>
    <definedName name="NTDD_RG" localSheetId="34">[54]!NTDD_RG</definedName>
    <definedName name="NTDD_RG" localSheetId="37">'36'!NTDD_RG</definedName>
    <definedName name="NTDD_RG" localSheetId="41">'25b'!NTDD_RG</definedName>
    <definedName name="NTDD_RG" localSheetId="4">'4'!NTDD_RG</definedName>
    <definedName name="NTDD_RG" localSheetId="45">'45a-c'!NTDD_RG</definedName>
    <definedName name="NTDD_RG" localSheetId="46">[55]!NTDD_RG</definedName>
    <definedName name="NTDD_RG" localSheetId="47">[55]!NTDD_RG</definedName>
    <definedName name="NTDD_RG" localSheetId="48">[55]!NTDD_RG</definedName>
    <definedName name="NTDD_RG" localSheetId="49">[55]!NTDD_RG</definedName>
    <definedName name="NTDD_RG" localSheetId="50">[56]!NTDD_RG</definedName>
    <definedName name="NTDD_RG" localSheetId="5">'5'!NTDD_RG</definedName>
    <definedName name="NTDD_RG" localSheetId="51">[55]!NTDD_RG</definedName>
    <definedName name="NTDD_RG" localSheetId="52">'51-52'!NTDD_RG</definedName>
    <definedName name="NTDD_RG" localSheetId="53">'53a-b'!NTDD_RG</definedName>
    <definedName name="NTDD_RG" localSheetId="54">[57]!NTDD_RG</definedName>
    <definedName name="NTDD_RG" localSheetId="56">[56]!NTDD_RG</definedName>
    <definedName name="NTDD_RG" localSheetId="57">[56]!NTDD_RG</definedName>
    <definedName name="NTDD_RG" localSheetId="58">[56]!NTDD_RG</definedName>
    <definedName name="NTDD_RG" localSheetId="59">'57a-b'!NTDD_RG</definedName>
    <definedName name="NTDD_RG" localSheetId="60">'58a'!NTDD_RG</definedName>
    <definedName name="NTDD_RG" localSheetId="61">'58b-c'!NTDD_RG</definedName>
    <definedName name="NTDD_RG" localSheetId="62">'58d'!NTDD_RG</definedName>
    <definedName name="NTDD_RG" localSheetId="63">'59-60'!NTDD_RG</definedName>
    <definedName name="NTDD_RG" localSheetId="6">'6'!NTDD_RG</definedName>
    <definedName name="NTDD_RG" localSheetId="64">'61'!NTDD_RG</definedName>
    <definedName name="NTDD_RG" localSheetId="65">'62a'!NTDD_RG</definedName>
    <definedName name="NTDD_RG" localSheetId="66">'62b'!NTDD_RG</definedName>
    <definedName name="NTDD_RG" localSheetId="67">'63a-b'!NTDD_RG</definedName>
    <definedName name="NTDD_RG" localSheetId="68">'64'!NTDD_RG</definedName>
    <definedName name="NTDD_RG" localSheetId="69">#N/A</definedName>
    <definedName name="NTDD_RG" localSheetId="71">'67'!NTDD_RG</definedName>
    <definedName name="NTDD_RG" localSheetId="72">'68a-b '!NTDD_RG</definedName>
    <definedName name="NTDD_RG" localSheetId="73">'69a-b '!NTDD_RG</definedName>
    <definedName name="NTDD_RG" localSheetId="7">'7'!NTDD_RG</definedName>
    <definedName name="NTDD_RG" localSheetId="74">'70a-b- c'!NTDD_RG</definedName>
    <definedName name="NTDD_RG" localSheetId="75">#N/A</definedName>
    <definedName name="NTDD_RG" localSheetId="76">#N/A</definedName>
    <definedName name="NTDD_RG" localSheetId="77">'72'!NTDD_RG</definedName>
    <definedName name="NTDD_RG" localSheetId="78">'73'!NTDD_RG</definedName>
    <definedName name="NTDD_RG" localSheetId="79">'74'!NTDD_RG</definedName>
    <definedName name="NTDD_RG" localSheetId="8">'8  '!NTDD_RG</definedName>
    <definedName name="NTDD_RG" localSheetId="9">'9'!NTDD_RG</definedName>
    <definedName name="NTDD_RG">[0]!NTDD_RG</definedName>
    <definedName name="Num_Pmt_Per_Year" localSheetId="1">#REF!</definedName>
    <definedName name="Num_Pmt_Per_Year" localSheetId="10">#REF!</definedName>
    <definedName name="Num_Pmt_Per_Year" localSheetId="11">#REF!</definedName>
    <definedName name="Num_Pmt_Per_Year" localSheetId="12">#REF!</definedName>
    <definedName name="Num_Pmt_Per_Year" localSheetId="13">#REF!</definedName>
    <definedName name="Num_Pmt_Per_Year" localSheetId="15">#REF!</definedName>
    <definedName name="Num_Pmt_Per_Year" localSheetId="16">#REF!</definedName>
    <definedName name="Num_Pmt_Per_Year" localSheetId="2">#REF!</definedName>
    <definedName name="Num_Pmt_Per_Year" localSheetId="23">#REF!</definedName>
    <definedName name="Num_Pmt_Per_Year" localSheetId="24">#REF!</definedName>
    <definedName name="Num_Pmt_Per_Year" localSheetId="25">#REF!</definedName>
    <definedName name="Num_Pmt_Per_Year" localSheetId="26">#REF!</definedName>
    <definedName name="Num_Pmt_Per_Year" localSheetId="27">#REF!</definedName>
    <definedName name="Num_Pmt_Per_Year" localSheetId="28">#REF!</definedName>
    <definedName name="Num_Pmt_Per_Year" localSheetId="29">#REF!</definedName>
    <definedName name="Num_Pmt_Per_Year" localSheetId="3">#REF!</definedName>
    <definedName name="Num_Pmt_Per_Year" localSheetId="31">#REF!</definedName>
    <definedName name="Num_Pmt_Per_Year" localSheetId="32">#REF!</definedName>
    <definedName name="Num_Pmt_Per_Year" localSheetId="33">#REF!</definedName>
    <definedName name="Num_Pmt_Per_Year" localSheetId="34">#REF!</definedName>
    <definedName name="Num_Pmt_Per_Year" localSheetId="37">#REF!</definedName>
    <definedName name="Num_Pmt_Per_Year" localSheetId="41">#REF!</definedName>
    <definedName name="Num_Pmt_Per_Year" localSheetId="4">#REF!</definedName>
    <definedName name="Num_Pmt_Per_Year" localSheetId="45">#REF!</definedName>
    <definedName name="Num_Pmt_Per_Year" localSheetId="46">#REF!</definedName>
    <definedName name="Num_Pmt_Per_Year" localSheetId="47">#REF!</definedName>
    <definedName name="Num_Pmt_Per_Year" localSheetId="48">#REF!</definedName>
    <definedName name="Num_Pmt_Per_Year" localSheetId="49">#REF!</definedName>
    <definedName name="Num_Pmt_Per_Year" localSheetId="50">#REF!</definedName>
    <definedName name="Num_Pmt_Per_Year" localSheetId="5">#REF!</definedName>
    <definedName name="Num_Pmt_Per_Year" localSheetId="51">#REF!</definedName>
    <definedName name="Num_Pmt_Per_Year" localSheetId="52">#REF!</definedName>
    <definedName name="Num_Pmt_Per_Year" localSheetId="53">#REF!</definedName>
    <definedName name="Num_Pmt_Per_Year" localSheetId="54">#REF!</definedName>
    <definedName name="Num_Pmt_Per_Year" localSheetId="56">#REF!</definedName>
    <definedName name="Num_Pmt_Per_Year" localSheetId="57">#REF!</definedName>
    <definedName name="Num_Pmt_Per_Year" localSheetId="58">#REF!</definedName>
    <definedName name="Num_Pmt_Per_Year" localSheetId="59">#REF!</definedName>
    <definedName name="Num_Pmt_Per_Year" localSheetId="60">#REF!</definedName>
    <definedName name="Num_Pmt_Per_Year" localSheetId="61">#REF!</definedName>
    <definedName name="Num_Pmt_Per_Year" localSheetId="62">#REF!</definedName>
    <definedName name="Num_Pmt_Per_Year" localSheetId="63">#REF!</definedName>
    <definedName name="Num_Pmt_Per_Year" localSheetId="6">#REF!</definedName>
    <definedName name="Num_Pmt_Per_Year" localSheetId="64">#REF!</definedName>
    <definedName name="Num_Pmt_Per_Year" localSheetId="65">#REF!</definedName>
    <definedName name="Num_Pmt_Per_Year" localSheetId="66">#REF!</definedName>
    <definedName name="Num_Pmt_Per_Year" localSheetId="67">#REF!</definedName>
    <definedName name="Num_Pmt_Per_Year" localSheetId="68">#REF!</definedName>
    <definedName name="Num_Pmt_Per_Year" localSheetId="69">#REF!</definedName>
    <definedName name="Num_Pmt_Per_Year" localSheetId="71">#REF!</definedName>
    <definedName name="Num_Pmt_Per_Year" localSheetId="72">#REF!</definedName>
    <definedName name="Num_Pmt_Per_Year" localSheetId="73">#REF!</definedName>
    <definedName name="Num_Pmt_Per_Year" localSheetId="7">#REF!</definedName>
    <definedName name="Num_Pmt_Per_Year" localSheetId="74">#REF!</definedName>
    <definedName name="Num_Pmt_Per_Year" localSheetId="75">#REF!</definedName>
    <definedName name="Num_Pmt_Per_Year" localSheetId="76">#REF!</definedName>
    <definedName name="Num_Pmt_Per_Year" localSheetId="77">#REF!</definedName>
    <definedName name="Num_Pmt_Per_Year" localSheetId="78">#REF!</definedName>
    <definedName name="Num_Pmt_Per_Year" localSheetId="79">#REF!</definedName>
    <definedName name="Num_Pmt_Per_Year" localSheetId="8">#REF!</definedName>
    <definedName name="Num_Pmt_Per_Year" localSheetId="9">#REF!</definedName>
    <definedName name="Num_Pmt_Per_Year">#REF!</definedName>
    <definedName name="Number_of_Payments" localSheetId="1">MATCH(0.01,'1'!End_Bal,-1)+1</definedName>
    <definedName name="Number_of_Payments" localSheetId="10">MATCH(0.01,'10'!End_Bal,-1)+1</definedName>
    <definedName name="Number_of_Payments" localSheetId="11">MATCH(0.01,'11'!End_Bal,-1)+1</definedName>
    <definedName name="Number_of_Payments" localSheetId="12">MATCH(0.01,'12'!End_Bal,-1)+1</definedName>
    <definedName name="Number_of_Payments" localSheetId="13">MATCH(0.01,'13'!End_Bal,-1)+1</definedName>
    <definedName name="Number_of_Payments" localSheetId="15">MATCH(0.01,'15'!End_Bal,-1)+1</definedName>
    <definedName name="Number_of_Payments" localSheetId="16">MATCH(0.01,'16'!End_Bal,-1)+1</definedName>
    <definedName name="Number_of_Payments" localSheetId="2">MATCH(0.01,'2'!End_Bal,-1)+1</definedName>
    <definedName name="Number_of_Payments" localSheetId="22">MATCH(0.01,End_Bal,-1)+1</definedName>
    <definedName name="Number_of_Payments" localSheetId="23">MATCH(0.01,'23'!End_Bal,-1)+1</definedName>
    <definedName name="Number_of_Payments" localSheetId="24">MATCH(0.01,'24'!End_Bal,-1)+1</definedName>
    <definedName name="Number_of_Payments" localSheetId="25">MATCH(0.01,'25a'!End_Bal,-1)+1</definedName>
    <definedName name="Number_of_Payments" localSheetId="26">MATCH(0.01,'25b'!End_Bal,-1)+1</definedName>
    <definedName name="Number_of_Payments" localSheetId="27">MATCH(0.01,'26'!End_Bal,-1)+1</definedName>
    <definedName name="Number_of_Payments" localSheetId="28">MATCH(0.01,'27 '!End_Bal,-1)+1</definedName>
    <definedName name="Number_of_Payments" localSheetId="29">MATCH(0.01,'28'!End_Bal,-1)+1</definedName>
    <definedName name="Number_of_Payments" localSheetId="3">MATCH(0.01,'3'!End_Bal,-1)+1</definedName>
    <definedName name="Number_of_Payments" localSheetId="31">MATCH(0.01,'30'!End_Bal,-1)+1</definedName>
    <definedName name="Number_of_Payments" localSheetId="32">MATCH(0.01,'31'!End_Bal,-1)+1</definedName>
    <definedName name="Number_of_Payments" localSheetId="33">MATCH(0.01,'32'!End_Bal,-1)+1</definedName>
    <definedName name="Number_of_Payments" localSheetId="34">MATCH(0.01,'33'!End_Bal,-1)+1</definedName>
    <definedName name="Number_of_Payments" localSheetId="37">MATCH(0.01,'36'!End_Bal,-1)+1</definedName>
    <definedName name="Number_of_Payments" localSheetId="41">MATCH(0.01,'39-41'!End_Bal,-1)+1</definedName>
    <definedName name="Number_of_Payments" localSheetId="4">MATCH(0.01,'4'!End_Bal,-1)+1</definedName>
    <definedName name="Number_of_Payments" localSheetId="45">MATCH(0.01,'45a-c'!End_Bal,-1)+1</definedName>
    <definedName name="Number_of_Payments" localSheetId="46">MATCH(0.01,'46a-b'!End_Bal,-1)+1</definedName>
    <definedName name="Number_of_Payments" localSheetId="47">MATCH(0.01,'47'!End_Bal,-1)+1</definedName>
    <definedName name="Number_of_Payments" localSheetId="48">MATCH(0.01,'48a-b '!End_Bal,-1)+1</definedName>
    <definedName name="Number_of_Payments" localSheetId="49">MATCH(0.01,'49a'!End_Bal,-1)+1</definedName>
    <definedName name="Number_of_Payments" localSheetId="50">MATCH(0.01,'49b'!End_Bal,-1)+1</definedName>
    <definedName name="Number_of_Payments" localSheetId="5">MATCH(0.01,'5'!End_Bal,-1)+1</definedName>
    <definedName name="Number_of_Payments" localSheetId="51">MATCH(0.01,'50'!End_Bal,-1)+1</definedName>
    <definedName name="Number_of_Payments" localSheetId="52">MATCH(0.01,'51-52'!End_Bal,-1)+1</definedName>
    <definedName name="Number_of_Payments" localSheetId="53">MATCH(0.01,'53a-b'!End_Bal,-1)+1</definedName>
    <definedName name="Number_of_Payments" localSheetId="54">MATCH(0.01,'53c'!End_Bal,-1)+1</definedName>
    <definedName name="Number_of_Payments" localSheetId="56">MATCH(0.01,'55a'!End_Bal,-1)+1</definedName>
    <definedName name="Number_of_Payments" localSheetId="57">MATCH(0.01,'55b'!End_Bal,-1)+1</definedName>
    <definedName name="Number_of_Payments" localSheetId="58">MATCH(0.01,'56'!End_Bal,-1)+1</definedName>
    <definedName name="Number_of_Payments" localSheetId="59">MATCH(0.01,'57a-b'!End_Bal,-1)+1</definedName>
    <definedName name="Number_of_Payments" localSheetId="60">MATCH(0.01,'58a'!End_Bal,-1)+1</definedName>
    <definedName name="Number_of_Payments" localSheetId="61">MATCH(0.01,'58b-c'!End_Bal,-1)+1</definedName>
    <definedName name="Number_of_Payments" localSheetId="62">MATCH(0.01,'58d'!End_Bal,-1)+1</definedName>
    <definedName name="Number_of_Payments" localSheetId="63">MATCH(0.01,'59-60'!End_Bal,-1)+1</definedName>
    <definedName name="Number_of_Payments" localSheetId="6">MATCH(0.01,'6'!End_Bal,-1)+1</definedName>
    <definedName name="Number_of_Payments" localSheetId="64">MATCH(0.01,'61'!End_Bal,-1)+1</definedName>
    <definedName name="Number_of_Payments" localSheetId="65">MATCH(0.01,'62a'!End_Bal,-1)+1</definedName>
    <definedName name="Number_of_Payments" localSheetId="66">MATCH(0.01,'62b'!End_Bal,-1)+1</definedName>
    <definedName name="Number_of_Payments" localSheetId="67">MATCH(0.01,'63a-b'!End_Bal,-1)+1</definedName>
    <definedName name="Number_of_Payments" localSheetId="68">MATCH(0.01,'64'!End_Bal,-1)+1</definedName>
    <definedName name="Number_of_Payments" localSheetId="69">MATCH(0.01,'65a-b'!End_Bal,-1)+1</definedName>
    <definedName name="Number_of_Payments" localSheetId="71">MATCH(0.01,'67'!End_Bal,-1)+1</definedName>
    <definedName name="Number_of_Payments" localSheetId="72">MATCH(0.01,'68a-b '!End_Bal,-1)+1</definedName>
    <definedName name="Number_of_Payments" localSheetId="73">MATCH(0.01,'69a-b '!End_Bal,-1)+1</definedName>
    <definedName name="Number_of_Payments" localSheetId="7">MATCH(0.01,'7'!End_Bal,-1)+1</definedName>
    <definedName name="Number_of_Payments" localSheetId="74">MATCH(0.01,'70a-b- c'!End_Bal,-1)+1</definedName>
    <definedName name="Number_of_Payments" localSheetId="75">MATCH(0.01,'70d'!End_Bal,-1)+1</definedName>
    <definedName name="Number_of_Payments" localSheetId="76">MATCH(0.01,'71'!End_Bal,-1)+1</definedName>
    <definedName name="Number_of_Payments" localSheetId="77">MATCH(0.01,'72'!End_Bal,-1)+1</definedName>
    <definedName name="Number_of_Payments" localSheetId="78">MATCH(0.01,'73'!End_Bal,-1)+1</definedName>
    <definedName name="Number_of_Payments" localSheetId="79">MATCH(0.01,'74'!End_Bal,-1)+1</definedName>
    <definedName name="Number_of_Payments" localSheetId="8">MATCH(0.01,'8  '!End_Bal,-1)+1</definedName>
    <definedName name="Number_of_Payments" localSheetId="9">MATCH(0.01,'9'!End_Bal,-1)+1</definedName>
    <definedName name="Number_of_Payments">MATCH(0.01,End_Bal,-1)+1</definedName>
    <definedName name="NV.AGR.TOTL.CN" localSheetId="1">#REF!</definedName>
    <definedName name="NV.AGR.TOTL.CN" localSheetId="10">#REF!</definedName>
    <definedName name="NV.AGR.TOTL.CN" localSheetId="11">#REF!</definedName>
    <definedName name="NV.AGR.TOTL.CN" localSheetId="12">#REF!</definedName>
    <definedName name="NV.AGR.TOTL.CN" localSheetId="13">#REF!</definedName>
    <definedName name="NV.AGR.TOTL.CN" localSheetId="15">#REF!</definedName>
    <definedName name="NV.AGR.TOTL.CN" localSheetId="16">#REF!</definedName>
    <definedName name="NV.AGR.TOTL.CN" localSheetId="2">#REF!</definedName>
    <definedName name="NV.AGR.TOTL.CN" localSheetId="23">#REF!</definedName>
    <definedName name="NV.AGR.TOTL.CN" localSheetId="24">#REF!</definedName>
    <definedName name="NV.AGR.TOTL.CN" localSheetId="25">#REF!</definedName>
    <definedName name="NV.AGR.TOTL.CN" localSheetId="26">#REF!</definedName>
    <definedName name="NV.AGR.TOTL.CN" localSheetId="27">#REF!</definedName>
    <definedName name="NV.AGR.TOTL.CN" localSheetId="28">#REF!</definedName>
    <definedName name="NV.AGR.TOTL.CN" localSheetId="29">#REF!</definedName>
    <definedName name="NV.AGR.TOTL.CN" localSheetId="3">#REF!</definedName>
    <definedName name="NV.AGR.TOTL.CN" localSheetId="31">#REF!</definedName>
    <definedName name="NV.AGR.TOTL.CN" localSheetId="32">#REF!</definedName>
    <definedName name="NV.AGR.TOTL.CN" localSheetId="33">#REF!</definedName>
    <definedName name="NV.AGR.TOTL.CN" localSheetId="34">#REF!</definedName>
    <definedName name="NV.AGR.TOTL.CN" localSheetId="37">#REF!</definedName>
    <definedName name="NV.AGR.TOTL.CN" localSheetId="41">#REF!</definedName>
    <definedName name="NV.AGR.TOTL.CN" localSheetId="4">#REF!</definedName>
    <definedName name="NV.AGR.TOTL.CN" localSheetId="45">#REF!</definedName>
    <definedName name="NV.AGR.TOTL.CN" localSheetId="46">#REF!</definedName>
    <definedName name="NV.AGR.TOTL.CN" localSheetId="47">#REF!</definedName>
    <definedName name="NV.AGR.TOTL.CN" localSheetId="48">#REF!</definedName>
    <definedName name="NV.AGR.TOTL.CN" localSheetId="49">#REF!</definedName>
    <definedName name="NV.AGR.TOTL.CN" localSheetId="50">#REF!</definedName>
    <definedName name="NV.AGR.TOTL.CN" localSheetId="5">#REF!</definedName>
    <definedName name="NV.AGR.TOTL.CN" localSheetId="51">#REF!</definedName>
    <definedName name="NV.AGR.TOTL.CN" localSheetId="52">#REF!</definedName>
    <definedName name="NV.AGR.TOTL.CN" localSheetId="53">#REF!</definedName>
    <definedName name="NV.AGR.TOTL.CN" localSheetId="54">#REF!</definedName>
    <definedName name="NV.AGR.TOTL.CN" localSheetId="56">#REF!</definedName>
    <definedName name="NV.AGR.TOTL.CN" localSheetId="57">#REF!</definedName>
    <definedName name="NV.AGR.TOTL.CN" localSheetId="58">#REF!</definedName>
    <definedName name="NV.AGR.TOTL.CN" localSheetId="59">#REF!</definedName>
    <definedName name="NV.AGR.TOTL.CN" localSheetId="60">#REF!</definedName>
    <definedName name="NV.AGR.TOTL.CN" localSheetId="61">#REF!</definedName>
    <definedName name="NV.AGR.TOTL.CN" localSheetId="62">#REF!</definedName>
    <definedName name="NV.AGR.TOTL.CN" localSheetId="63">#REF!</definedName>
    <definedName name="NV.AGR.TOTL.CN" localSheetId="6">#REF!</definedName>
    <definedName name="NV.AGR.TOTL.CN" localSheetId="64">#REF!</definedName>
    <definedName name="NV.AGR.TOTL.CN" localSheetId="65">#REF!</definedName>
    <definedName name="NV.AGR.TOTL.CN" localSheetId="66">#REF!</definedName>
    <definedName name="NV.AGR.TOTL.CN" localSheetId="67">#REF!</definedName>
    <definedName name="NV.AGR.TOTL.CN" localSheetId="68">#REF!</definedName>
    <definedName name="NV.AGR.TOTL.CN" localSheetId="69">#REF!</definedName>
    <definedName name="NV.AGR.TOTL.CN" localSheetId="71">#REF!</definedName>
    <definedName name="NV.AGR.TOTL.CN" localSheetId="72">#REF!</definedName>
    <definedName name="NV.AGR.TOTL.CN" localSheetId="73">#REF!</definedName>
    <definedName name="NV.AGR.TOTL.CN" localSheetId="7">#REF!</definedName>
    <definedName name="NV.AGR.TOTL.CN" localSheetId="74">#REF!</definedName>
    <definedName name="NV.AGR.TOTL.CN" localSheetId="75">#REF!</definedName>
    <definedName name="NV.AGR.TOTL.CN" localSheetId="76">#REF!</definedName>
    <definedName name="NV.AGR.TOTL.CN" localSheetId="77">#REF!</definedName>
    <definedName name="NV.AGR.TOTL.CN" localSheetId="78">#REF!</definedName>
    <definedName name="NV.AGR.TOTL.CN" localSheetId="79">#REF!</definedName>
    <definedName name="NV.AGR.TOTL.CN" localSheetId="8">#REF!</definedName>
    <definedName name="NV.AGR.TOTL.CN" localSheetId="9">#REF!</definedName>
    <definedName name="NV.AGR.TOTL.CN">#REF!</definedName>
    <definedName name="NV.AGR.TOTL.KN" localSheetId="1">#REF!</definedName>
    <definedName name="NV.AGR.TOTL.KN" localSheetId="10">#REF!</definedName>
    <definedName name="NV.AGR.TOTL.KN" localSheetId="11">#REF!</definedName>
    <definedName name="NV.AGR.TOTL.KN" localSheetId="12">#REF!</definedName>
    <definedName name="NV.AGR.TOTL.KN" localSheetId="13">#REF!</definedName>
    <definedName name="NV.AGR.TOTL.KN" localSheetId="15">#REF!</definedName>
    <definedName name="NV.AGR.TOTL.KN" localSheetId="16">#REF!</definedName>
    <definedName name="NV.AGR.TOTL.KN" localSheetId="2">#REF!</definedName>
    <definedName name="NV.AGR.TOTL.KN" localSheetId="23">#REF!</definedName>
    <definedName name="NV.AGR.TOTL.KN" localSheetId="24">#REF!</definedName>
    <definedName name="NV.AGR.TOTL.KN" localSheetId="25">#REF!</definedName>
    <definedName name="NV.AGR.TOTL.KN" localSheetId="26">#REF!</definedName>
    <definedName name="NV.AGR.TOTL.KN" localSheetId="27">#REF!</definedName>
    <definedName name="NV.AGR.TOTL.KN" localSheetId="28">#REF!</definedName>
    <definedName name="NV.AGR.TOTL.KN" localSheetId="29">#REF!</definedName>
    <definedName name="NV.AGR.TOTL.KN" localSheetId="3">#REF!</definedName>
    <definedName name="NV.AGR.TOTL.KN" localSheetId="31">#REF!</definedName>
    <definedName name="NV.AGR.TOTL.KN" localSheetId="32">#REF!</definedName>
    <definedName name="NV.AGR.TOTL.KN" localSheetId="33">#REF!</definedName>
    <definedName name="NV.AGR.TOTL.KN" localSheetId="34">#REF!</definedName>
    <definedName name="NV.AGR.TOTL.KN" localSheetId="37">#REF!</definedName>
    <definedName name="NV.AGR.TOTL.KN" localSheetId="41">#REF!</definedName>
    <definedName name="NV.AGR.TOTL.KN" localSheetId="4">#REF!</definedName>
    <definedName name="NV.AGR.TOTL.KN" localSheetId="45">#REF!</definedName>
    <definedName name="NV.AGR.TOTL.KN" localSheetId="46">#REF!</definedName>
    <definedName name="NV.AGR.TOTL.KN" localSheetId="47">#REF!</definedName>
    <definedName name="NV.AGR.TOTL.KN" localSheetId="48">#REF!</definedName>
    <definedName name="NV.AGR.TOTL.KN" localSheetId="49">#REF!</definedName>
    <definedName name="NV.AGR.TOTL.KN" localSheetId="50">#REF!</definedName>
    <definedName name="NV.AGR.TOTL.KN" localSheetId="5">#REF!</definedName>
    <definedName name="NV.AGR.TOTL.KN" localSheetId="51">#REF!</definedName>
    <definedName name="NV.AGR.TOTL.KN" localSheetId="52">#REF!</definedName>
    <definedName name="NV.AGR.TOTL.KN" localSheetId="53">#REF!</definedName>
    <definedName name="NV.AGR.TOTL.KN" localSheetId="54">#REF!</definedName>
    <definedName name="NV.AGR.TOTL.KN" localSheetId="56">#REF!</definedName>
    <definedName name="NV.AGR.TOTL.KN" localSheetId="57">#REF!</definedName>
    <definedName name="NV.AGR.TOTL.KN" localSheetId="58">#REF!</definedName>
    <definedName name="NV.AGR.TOTL.KN" localSheetId="59">#REF!</definedName>
    <definedName name="NV.AGR.TOTL.KN" localSheetId="60">#REF!</definedName>
    <definedName name="NV.AGR.TOTL.KN" localSheetId="61">#REF!</definedName>
    <definedName name="NV.AGR.TOTL.KN" localSheetId="62">#REF!</definedName>
    <definedName name="NV.AGR.TOTL.KN" localSheetId="63">#REF!</definedName>
    <definedName name="NV.AGR.TOTL.KN" localSheetId="6">#REF!</definedName>
    <definedName name="NV.AGR.TOTL.KN" localSheetId="64">#REF!</definedName>
    <definedName name="NV.AGR.TOTL.KN" localSheetId="65">#REF!</definedName>
    <definedName name="NV.AGR.TOTL.KN" localSheetId="66">#REF!</definedName>
    <definedName name="NV.AGR.TOTL.KN" localSheetId="67">#REF!</definedName>
    <definedName name="NV.AGR.TOTL.KN" localSheetId="68">#REF!</definedName>
    <definedName name="NV.AGR.TOTL.KN" localSheetId="69">#REF!</definedName>
    <definedName name="NV.AGR.TOTL.KN" localSheetId="71">#REF!</definedName>
    <definedName name="NV.AGR.TOTL.KN" localSheetId="72">#REF!</definedName>
    <definedName name="NV.AGR.TOTL.KN" localSheetId="73">#REF!</definedName>
    <definedName name="NV.AGR.TOTL.KN" localSheetId="7">#REF!</definedName>
    <definedName name="NV.AGR.TOTL.KN" localSheetId="74">#REF!</definedName>
    <definedName name="NV.AGR.TOTL.KN" localSheetId="75">#REF!</definedName>
    <definedName name="NV.AGR.TOTL.KN" localSheetId="76">#REF!</definedName>
    <definedName name="NV.AGR.TOTL.KN" localSheetId="77">#REF!</definedName>
    <definedName name="NV.AGR.TOTL.KN" localSheetId="78">#REF!</definedName>
    <definedName name="NV.AGR.TOTL.KN" localSheetId="79">#REF!</definedName>
    <definedName name="NV.AGR.TOTL.KN" localSheetId="8">#REF!</definedName>
    <definedName name="NV.AGR.TOTL.KN" localSheetId="9">#REF!</definedName>
    <definedName name="NV.AGR.TOTL.KN">#REF!</definedName>
    <definedName name="NV.IND.CNST.CN" localSheetId="1">#REF!</definedName>
    <definedName name="NV.IND.CNST.CN" localSheetId="10">#REF!</definedName>
    <definedName name="NV.IND.CNST.CN" localSheetId="11">#REF!</definedName>
    <definedName name="NV.IND.CNST.CN" localSheetId="12">#REF!</definedName>
    <definedName name="NV.IND.CNST.CN" localSheetId="13">#REF!</definedName>
    <definedName name="NV.IND.CNST.CN" localSheetId="15">#REF!</definedName>
    <definedName name="NV.IND.CNST.CN" localSheetId="16">#REF!</definedName>
    <definedName name="NV.IND.CNST.CN" localSheetId="2">#REF!</definedName>
    <definedName name="NV.IND.CNST.CN" localSheetId="23">#REF!</definedName>
    <definedName name="NV.IND.CNST.CN" localSheetId="24">#REF!</definedName>
    <definedName name="NV.IND.CNST.CN" localSheetId="25">#REF!</definedName>
    <definedName name="NV.IND.CNST.CN" localSheetId="26">#REF!</definedName>
    <definedName name="NV.IND.CNST.CN" localSheetId="27">#REF!</definedName>
    <definedName name="NV.IND.CNST.CN" localSheetId="28">#REF!</definedName>
    <definedName name="NV.IND.CNST.CN" localSheetId="29">#REF!</definedName>
    <definedName name="NV.IND.CNST.CN" localSheetId="3">#REF!</definedName>
    <definedName name="NV.IND.CNST.CN" localSheetId="31">#REF!</definedName>
    <definedName name="NV.IND.CNST.CN" localSheetId="32">#REF!</definedName>
    <definedName name="NV.IND.CNST.CN" localSheetId="33">#REF!</definedName>
    <definedName name="NV.IND.CNST.CN" localSheetId="34">#REF!</definedName>
    <definedName name="NV.IND.CNST.CN" localSheetId="37">#REF!</definedName>
    <definedName name="NV.IND.CNST.CN" localSheetId="41">#REF!</definedName>
    <definedName name="NV.IND.CNST.CN" localSheetId="4">#REF!</definedName>
    <definedName name="NV.IND.CNST.CN" localSheetId="45">#REF!</definedName>
    <definedName name="NV.IND.CNST.CN" localSheetId="46">#REF!</definedName>
    <definedName name="NV.IND.CNST.CN" localSheetId="47">#REF!</definedName>
    <definedName name="NV.IND.CNST.CN" localSheetId="48">#REF!</definedName>
    <definedName name="NV.IND.CNST.CN" localSheetId="49">#REF!</definedName>
    <definedName name="NV.IND.CNST.CN" localSheetId="50">#REF!</definedName>
    <definedName name="NV.IND.CNST.CN" localSheetId="5">#REF!</definedName>
    <definedName name="NV.IND.CNST.CN" localSheetId="51">#REF!</definedName>
    <definedName name="NV.IND.CNST.CN" localSheetId="52">#REF!</definedName>
    <definedName name="NV.IND.CNST.CN" localSheetId="53">#REF!</definedName>
    <definedName name="NV.IND.CNST.CN" localSheetId="54">#REF!</definedName>
    <definedName name="NV.IND.CNST.CN" localSheetId="56">#REF!</definedName>
    <definedName name="NV.IND.CNST.CN" localSheetId="57">#REF!</definedName>
    <definedName name="NV.IND.CNST.CN" localSheetId="58">#REF!</definedName>
    <definedName name="NV.IND.CNST.CN" localSheetId="59">#REF!</definedName>
    <definedName name="NV.IND.CNST.CN" localSheetId="60">#REF!</definedName>
    <definedName name="NV.IND.CNST.CN" localSheetId="61">#REF!</definedName>
    <definedName name="NV.IND.CNST.CN" localSheetId="62">#REF!</definedName>
    <definedName name="NV.IND.CNST.CN" localSheetId="63">#REF!</definedName>
    <definedName name="NV.IND.CNST.CN" localSheetId="6">#REF!</definedName>
    <definedName name="NV.IND.CNST.CN" localSheetId="64">#REF!</definedName>
    <definedName name="NV.IND.CNST.CN" localSheetId="65">#REF!</definedName>
    <definedName name="NV.IND.CNST.CN" localSheetId="66">#REF!</definedName>
    <definedName name="NV.IND.CNST.CN" localSheetId="67">#REF!</definedName>
    <definedName name="NV.IND.CNST.CN" localSheetId="68">#REF!</definedName>
    <definedName name="NV.IND.CNST.CN" localSheetId="69">#REF!</definedName>
    <definedName name="NV.IND.CNST.CN" localSheetId="71">#REF!</definedName>
    <definedName name="NV.IND.CNST.CN" localSheetId="72">#REF!</definedName>
    <definedName name="NV.IND.CNST.CN" localSheetId="73">#REF!</definedName>
    <definedName name="NV.IND.CNST.CN" localSheetId="7">#REF!</definedName>
    <definedName name="NV.IND.CNST.CN" localSheetId="74">#REF!</definedName>
    <definedName name="NV.IND.CNST.CN" localSheetId="75">#REF!</definedName>
    <definedName name="NV.IND.CNST.CN" localSheetId="76">#REF!</definedName>
    <definedName name="NV.IND.CNST.CN" localSheetId="77">#REF!</definedName>
    <definedName name="NV.IND.CNST.CN" localSheetId="78">#REF!</definedName>
    <definedName name="NV.IND.CNST.CN" localSheetId="79">#REF!</definedName>
    <definedName name="NV.IND.CNST.CN" localSheetId="8">#REF!</definedName>
    <definedName name="NV.IND.CNST.CN" localSheetId="9">#REF!</definedName>
    <definedName name="NV.IND.CNST.CN">#REF!</definedName>
    <definedName name="NV.IND.GELW.CN" localSheetId="1">#REF!</definedName>
    <definedName name="NV.IND.GELW.CN" localSheetId="11">#REF!</definedName>
    <definedName name="NV.IND.GELW.CN" localSheetId="12">#REF!</definedName>
    <definedName name="NV.IND.GELW.CN" localSheetId="13">#REF!</definedName>
    <definedName name="NV.IND.GELW.CN" localSheetId="23">#REF!</definedName>
    <definedName name="NV.IND.GELW.CN" localSheetId="24">#REF!</definedName>
    <definedName name="NV.IND.GELW.CN" localSheetId="26">#REF!</definedName>
    <definedName name="NV.IND.GELW.CN" localSheetId="28">#REF!</definedName>
    <definedName name="NV.IND.GELW.CN" localSheetId="29">#REF!</definedName>
    <definedName name="NV.IND.GELW.CN" localSheetId="31">#REF!</definedName>
    <definedName name="NV.IND.GELW.CN" localSheetId="41">#REF!</definedName>
    <definedName name="NV.IND.GELW.CN" localSheetId="4">#REF!</definedName>
    <definedName name="NV.IND.GELW.CN" localSheetId="46">#REF!</definedName>
    <definedName name="NV.IND.GELW.CN" localSheetId="47">#REF!</definedName>
    <definedName name="NV.IND.GELW.CN" localSheetId="48">#REF!</definedName>
    <definedName name="NV.IND.GELW.CN" localSheetId="49">#REF!</definedName>
    <definedName name="NV.IND.GELW.CN" localSheetId="50">#REF!</definedName>
    <definedName name="NV.IND.GELW.CN" localSheetId="51">#REF!</definedName>
    <definedName name="NV.IND.GELW.CN" localSheetId="53">#REF!</definedName>
    <definedName name="NV.IND.GELW.CN" localSheetId="54">#REF!</definedName>
    <definedName name="NV.IND.GELW.CN" localSheetId="56">#REF!</definedName>
    <definedName name="NV.IND.GELW.CN" localSheetId="57">#REF!</definedName>
    <definedName name="NV.IND.GELW.CN" localSheetId="58">#REF!</definedName>
    <definedName name="NV.IND.GELW.CN" localSheetId="60">#REF!</definedName>
    <definedName name="NV.IND.GELW.CN" localSheetId="61">#REF!</definedName>
    <definedName name="NV.IND.GELW.CN" localSheetId="62">#REF!</definedName>
    <definedName name="NV.IND.GELW.CN" localSheetId="63">#REF!</definedName>
    <definedName name="NV.IND.GELW.CN" localSheetId="64">#REF!</definedName>
    <definedName name="NV.IND.GELW.CN" localSheetId="66">#REF!</definedName>
    <definedName name="NV.IND.GELW.CN" localSheetId="67">#REF!</definedName>
    <definedName name="NV.IND.GELW.CN" localSheetId="68">#REF!</definedName>
    <definedName name="NV.IND.GELW.CN" localSheetId="69">#REF!</definedName>
    <definedName name="NV.IND.GELW.CN" localSheetId="71">#REF!</definedName>
    <definedName name="NV.IND.GELW.CN" localSheetId="72">#REF!</definedName>
    <definedName name="NV.IND.GELW.CN" localSheetId="73">#REF!</definedName>
    <definedName name="NV.IND.GELW.CN">#REF!</definedName>
    <definedName name="NV.IND.MANF.CN" localSheetId="1">#REF!</definedName>
    <definedName name="NV.IND.MANF.CN" localSheetId="11">#REF!</definedName>
    <definedName name="NV.IND.MANF.CN" localSheetId="12">#REF!</definedName>
    <definedName name="NV.IND.MANF.CN" localSheetId="13">#REF!</definedName>
    <definedName name="NV.IND.MANF.CN" localSheetId="23">#REF!</definedName>
    <definedName name="NV.IND.MANF.CN" localSheetId="24">#REF!</definedName>
    <definedName name="NV.IND.MANF.CN" localSheetId="26">#REF!</definedName>
    <definedName name="NV.IND.MANF.CN" localSheetId="28">#REF!</definedName>
    <definedName name="NV.IND.MANF.CN" localSheetId="29">#REF!</definedName>
    <definedName name="NV.IND.MANF.CN" localSheetId="31">#REF!</definedName>
    <definedName name="NV.IND.MANF.CN" localSheetId="41">#REF!</definedName>
    <definedName name="NV.IND.MANF.CN" localSheetId="4">#REF!</definedName>
    <definedName name="NV.IND.MANF.CN" localSheetId="46">#REF!</definedName>
    <definedName name="NV.IND.MANF.CN" localSheetId="47">#REF!</definedName>
    <definedName name="NV.IND.MANF.CN" localSheetId="48">#REF!</definedName>
    <definedName name="NV.IND.MANF.CN" localSheetId="49">#REF!</definedName>
    <definedName name="NV.IND.MANF.CN" localSheetId="50">#REF!</definedName>
    <definedName name="NV.IND.MANF.CN" localSheetId="51">#REF!</definedName>
    <definedName name="NV.IND.MANF.CN" localSheetId="53">#REF!</definedName>
    <definedName name="NV.IND.MANF.CN" localSheetId="54">#REF!</definedName>
    <definedName name="NV.IND.MANF.CN" localSheetId="56">#REF!</definedName>
    <definedName name="NV.IND.MANF.CN" localSheetId="57">#REF!</definedName>
    <definedName name="NV.IND.MANF.CN" localSheetId="58">#REF!</definedName>
    <definedName name="NV.IND.MANF.CN" localSheetId="60">#REF!</definedName>
    <definedName name="NV.IND.MANF.CN" localSheetId="61">#REF!</definedName>
    <definedName name="NV.IND.MANF.CN" localSheetId="62">#REF!</definedName>
    <definedName name="NV.IND.MANF.CN" localSheetId="63">#REF!</definedName>
    <definedName name="NV.IND.MANF.CN" localSheetId="64">#REF!</definedName>
    <definedName name="NV.IND.MANF.CN" localSheetId="66">#REF!</definedName>
    <definedName name="NV.IND.MANF.CN" localSheetId="67">#REF!</definedName>
    <definedName name="NV.IND.MANF.CN" localSheetId="68">#REF!</definedName>
    <definedName name="NV.IND.MANF.CN" localSheetId="69">#REF!</definedName>
    <definedName name="NV.IND.MANF.CN" localSheetId="71">#REF!</definedName>
    <definedName name="NV.IND.MANF.CN" localSheetId="72">#REF!</definedName>
    <definedName name="NV.IND.MANF.CN" localSheetId="73">#REF!</definedName>
    <definedName name="NV.IND.MANF.CN">#REF!</definedName>
    <definedName name="NV.IND.MANF.KN" localSheetId="1">#REF!</definedName>
    <definedName name="NV.IND.MANF.KN" localSheetId="11">#REF!</definedName>
    <definedName name="NV.IND.MANF.KN" localSheetId="12">#REF!</definedName>
    <definedName name="NV.IND.MANF.KN" localSheetId="13">#REF!</definedName>
    <definedName name="NV.IND.MANF.KN" localSheetId="23">#REF!</definedName>
    <definedName name="NV.IND.MANF.KN" localSheetId="24">#REF!</definedName>
    <definedName name="NV.IND.MANF.KN" localSheetId="26">#REF!</definedName>
    <definedName name="NV.IND.MANF.KN" localSheetId="28">#REF!</definedName>
    <definedName name="NV.IND.MANF.KN" localSheetId="29">#REF!</definedName>
    <definedName name="NV.IND.MANF.KN" localSheetId="31">#REF!</definedName>
    <definedName name="NV.IND.MANF.KN" localSheetId="41">#REF!</definedName>
    <definedName name="NV.IND.MANF.KN" localSheetId="4">#REF!</definedName>
    <definedName name="NV.IND.MANF.KN" localSheetId="46">#REF!</definedName>
    <definedName name="NV.IND.MANF.KN" localSheetId="47">#REF!</definedName>
    <definedName name="NV.IND.MANF.KN" localSheetId="48">#REF!</definedName>
    <definedName name="NV.IND.MANF.KN" localSheetId="49">#REF!</definedName>
    <definedName name="NV.IND.MANF.KN" localSheetId="50">#REF!</definedName>
    <definedName name="NV.IND.MANF.KN" localSheetId="51">#REF!</definedName>
    <definedName name="NV.IND.MANF.KN" localSheetId="53">#REF!</definedName>
    <definedName name="NV.IND.MANF.KN" localSheetId="54">#REF!</definedName>
    <definedName name="NV.IND.MANF.KN" localSheetId="56">#REF!</definedName>
    <definedName name="NV.IND.MANF.KN" localSheetId="57">#REF!</definedName>
    <definedName name="NV.IND.MANF.KN" localSheetId="58">#REF!</definedName>
    <definedName name="NV.IND.MANF.KN" localSheetId="60">#REF!</definedName>
    <definedName name="NV.IND.MANF.KN" localSheetId="61">#REF!</definedName>
    <definedName name="NV.IND.MANF.KN" localSheetId="62">#REF!</definedName>
    <definedName name="NV.IND.MANF.KN" localSheetId="63">#REF!</definedName>
    <definedName name="NV.IND.MANF.KN" localSheetId="64">#REF!</definedName>
    <definedName name="NV.IND.MANF.KN" localSheetId="66">#REF!</definedName>
    <definedName name="NV.IND.MANF.KN" localSheetId="67">#REF!</definedName>
    <definedName name="NV.IND.MANF.KN" localSheetId="68">#REF!</definedName>
    <definedName name="NV.IND.MANF.KN" localSheetId="69">#REF!</definedName>
    <definedName name="NV.IND.MANF.KN" localSheetId="71">#REF!</definedName>
    <definedName name="NV.IND.MANF.KN" localSheetId="72">#REF!</definedName>
    <definedName name="NV.IND.MANF.KN" localSheetId="73">#REF!</definedName>
    <definedName name="NV.IND.MANF.KN">#REF!</definedName>
    <definedName name="NV.IND.MINQ.CN" localSheetId="1">#REF!</definedName>
    <definedName name="NV.IND.MINQ.CN" localSheetId="11">#REF!</definedName>
    <definedName name="NV.IND.MINQ.CN" localSheetId="12">#REF!</definedName>
    <definedName name="NV.IND.MINQ.CN" localSheetId="13">#REF!</definedName>
    <definedName name="NV.IND.MINQ.CN" localSheetId="23">#REF!</definedName>
    <definedName name="NV.IND.MINQ.CN" localSheetId="24">#REF!</definedName>
    <definedName name="NV.IND.MINQ.CN" localSheetId="26">#REF!</definedName>
    <definedName name="NV.IND.MINQ.CN" localSheetId="28">#REF!</definedName>
    <definedName name="NV.IND.MINQ.CN" localSheetId="29">#REF!</definedName>
    <definedName name="NV.IND.MINQ.CN" localSheetId="31">#REF!</definedName>
    <definedName name="NV.IND.MINQ.CN" localSheetId="41">#REF!</definedName>
    <definedName name="NV.IND.MINQ.CN" localSheetId="4">#REF!</definedName>
    <definedName name="NV.IND.MINQ.CN" localSheetId="46">#REF!</definedName>
    <definedName name="NV.IND.MINQ.CN" localSheetId="47">#REF!</definedName>
    <definedName name="NV.IND.MINQ.CN" localSheetId="48">#REF!</definedName>
    <definedName name="NV.IND.MINQ.CN" localSheetId="49">#REF!</definedName>
    <definedName name="NV.IND.MINQ.CN" localSheetId="50">#REF!</definedName>
    <definedName name="NV.IND.MINQ.CN" localSheetId="51">#REF!</definedName>
    <definedName name="NV.IND.MINQ.CN" localSheetId="53">#REF!</definedName>
    <definedName name="NV.IND.MINQ.CN" localSheetId="54">#REF!</definedName>
    <definedName name="NV.IND.MINQ.CN" localSheetId="56">#REF!</definedName>
    <definedName name="NV.IND.MINQ.CN" localSheetId="57">#REF!</definedName>
    <definedName name="NV.IND.MINQ.CN" localSheetId="58">#REF!</definedName>
    <definedName name="NV.IND.MINQ.CN" localSheetId="60">#REF!</definedName>
    <definedName name="NV.IND.MINQ.CN" localSheetId="61">#REF!</definedName>
    <definedName name="NV.IND.MINQ.CN" localSheetId="62">#REF!</definedName>
    <definedName name="NV.IND.MINQ.CN" localSheetId="63">#REF!</definedName>
    <definedName name="NV.IND.MINQ.CN" localSheetId="64">#REF!</definedName>
    <definedName name="NV.IND.MINQ.CN" localSheetId="66">#REF!</definedName>
    <definedName name="NV.IND.MINQ.CN" localSheetId="67">#REF!</definedName>
    <definedName name="NV.IND.MINQ.CN" localSheetId="68">#REF!</definedName>
    <definedName name="NV.IND.MINQ.CN" localSheetId="69">#REF!</definedName>
    <definedName name="NV.IND.MINQ.CN" localSheetId="71">#REF!</definedName>
    <definedName name="NV.IND.MINQ.CN" localSheetId="72">#REF!</definedName>
    <definedName name="NV.IND.MINQ.CN" localSheetId="73">#REF!</definedName>
    <definedName name="NV.IND.MINQ.CN">#REF!</definedName>
    <definedName name="NV.IND.TOTL.CN" localSheetId="1">#REF!</definedName>
    <definedName name="NV.IND.TOTL.CN" localSheetId="11">#REF!</definedName>
    <definedName name="NV.IND.TOTL.CN" localSheetId="12">#REF!</definedName>
    <definedName name="NV.IND.TOTL.CN" localSheetId="13">#REF!</definedName>
    <definedName name="NV.IND.TOTL.CN" localSheetId="23">#REF!</definedName>
    <definedName name="NV.IND.TOTL.CN" localSheetId="24">#REF!</definedName>
    <definedName name="NV.IND.TOTL.CN" localSheetId="26">#REF!</definedName>
    <definedName name="NV.IND.TOTL.CN" localSheetId="28">#REF!</definedName>
    <definedName name="NV.IND.TOTL.CN" localSheetId="29">#REF!</definedName>
    <definedName name="NV.IND.TOTL.CN" localSheetId="31">#REF!</definedName>
    <definedName name="NV.IND.TOTL.CN" localSheetId="41">#REF!</definedName>
    <definedName name="NV.IND.TOTL.CN" localSheetId="4">#REF!</definedName>
    <definedName name="NV.IND.TOTL.CN" localSheetId="46">#REF!</definedName>
    <definedName name="NV.IND.TOTL.CN" localSheetId="47">#REF!</definedName>
    <definedName name="NV.IND.TOTL.CN" localSheetId="48">#REF!</definedName>
    <definedName name="NV.IND.TOTL.CN" localSheetId="49">#REF!</definedName>
    <definedName name="NV.IND.TOTL.CN" localSheetId="50">#REF!</definedName>
    <definedName name="NV.IND.TOTL.CN" localSheetId="51">#REF!</definedName>
    <definedName name="NV.IND.TOTL.CN" localSheetId="53">#REF!</definedName>
    <definedName name="NV.IND.TOTL.CN" localSheetId="54">#REF!</definedName>
    <definedName name="NV.IND.TOTL.CN" localSheetId="56">#REF!</definedName>
    <definedName name="NV.IND.TOTL.CN" localSheetId="57">#REF!</definedName>
    <definedName name="NV.IND.TOTL.CN" localSheetId="58">#REF!</definedName>
    <definedName name="NV.IND.TOTL.CN" localSheetId="60">#REF!</definedName>
    <definedName name="NV.IND.TOTL.CN" localSheetId="61">#REF!</definedName>
    <definedName name="NV.IND.TOTL.CN" localSheetId="62">#REF!</definedName>
    <definedName name="NV.IND.TOTL.CN" localSheetId="63">#REF!</definedName>
    <definedName name="NV.IND.TOTL.CN" localSheetId="64">#REF!</definedName>
    <definedName name="NV.IND.TOTL.CN" localSheetId="66">#REF!</definedName>
    <definedName name="NV.IND.TOTL.CN" localSheetId="67">#REF!</definedName>
    <definedName name="NV.IND.TOTL.CN" localSheetId="68">#REF!</definedName>
    <definedName name="NV.IND.TOTL.CN" localSheetId="69">#REF!</definedName>
    <definedName name="NV.IND.TOTL.CN" localSheetId="71">#REF!</definedName>
    <definedName name="NV.IND.TOTL.CN" localSheetId="72">#REF!</definedName>
    <definedName name="NV.IND.TOTL.CN" localSheetId="73">#REF!</definedName>
    <definedName name="NV.IND.TOTL.CN">#REF!</definedName>
    <definedName name="NV.IND.TOTL.KN" localSheetId="1">#REF!</definedName>
    <definedName name="NV.IND.TOTL.KN" localSheetId="11">#REF!</definedName>
    <definedName name="NV.IND.TOTL.KN" localSheetId="12">#REF!</definedName>
    <definedName name="NV.IND.TOTL.KN" localSheetId="13">#REF!</definedName>
    <definedName name="NV.IND.TOTL.KN" localSheetId="23">#REF!</definedName>
    <definedName name="NV.IND.TOTL.KN" localSheetId="24">#REF!</definedName>
    <definedName name="NV.IND.TOTL.KN" localSheetId="26">#REF!</definedName>
    <definedName name="NV.IND.TOTL.KN" localSheetId="28">#REF!</definedName>
    <definedName name="NV.IND.TOTL.KN" localSheetId="29">#REF!</definedName>
    <definedName name="NV.IND.TOTL.KN" localSheetId="31">#REF!</definedName>
    <definedName name="NV.IND.TOTL.KN" localSheetId="41">#REF!</definedName>
    <definedName name="NV.IND.TOTL.KN" localSheetId="4">#REF!</definedName>
    <definedName name="NV.IND.TOTL.KN" localSheetId="46">#REF!</definedName>
    <definedName name="NV.IND.TOTL.KN" localSheetId="47">#REF!</definedName>
    <definedName name="NV.IND.TOTL.KN" localSheetId="48">#REF!</definedName>
    <definedName name="NV.IND.TOTL.KN" localSheetId="49">#REF!</definedName>
    <definedName name="NV.IND.TOTL.KN" localSheetId="50">#REF!</definedName>
    <definedName name="NV.IND.TOTL.KN" localSheetId="51">#REF!</definedName>
    <definedName name="NV.IND.TOTL.KN" localSheetId="53">#REF!</definedName>
    <definedName name="NV.IND.TOTL.KN" localSheetId="54">#REF!</definedName>
    <definedName name="NV.IND.TOTL.KN" localSheetId="56">#REF!</definedName>
    <definedName name="NV.IND.TOTL.KN" localSheetId="57">#REF!</definedName>
    <definedName name="NV.IND.TOTL.KN" localSheetId="58">#REF!</definedName>
    <definedName name="NV.IND.TOTL.KN" localSheetId="60">#REF!</definedName>
    <definedName name="NV.IND.TOTL.KN" localSheetId="61">#REF!</definedName>
    <definedName name="NV.IND.TOTL.KN" localSheetId="62">#REF!</definedName>
    <definedName name="NV.IND.TOTL.KN" localSheetId="63">#REF!</definedName>
    <definedName name="NV.IND.TOTL.KN" localSheetId="64">#REF!</definedName>
    <definedName name="NV.IND.TOTL.KN" localSheetId="66">#REF!</definedName>
    <definedName name="NV.IND.TOTL.KN" localSheetId="67">#REF!</definedName>
    <definedName name="NV.IND.TOTL.KN" localSheetId="68">#REF!</definedName>
    <definedName name="NV.IND.TOTL.KN" localSheetId="69">#REF!</definedName>
    <definedName name="NV.IND.TOTL.KN" localSheetId="71">#REF!</definedName>
    <definedName name="NV.IND.TOTL.KN" localSheetId="72">#REF!</definedName>
    <definedName name="NV.IND.TOTL.KN" localSheetId="73">#REF!</definedName>
    <definedName name="NV.IND.TOTL.KN">#REF!</definedName>
    <definedName name="NV.SRV.ADMN.CN" localSheetId="1">#REF!</definedName>
    <definedName name="NV.SRV.ADMN.CN" localSheetId="11">#REF!</definedName>
    <definedName name="NV.SRV.ADMN.CN" localSheetId="12">#REF!</definedName>
    <definedName name="NV.SRV.ADMN.CN" localSheetId="13">#REF!</definedName>
    <definedName name="NV.SRV.ADMN.CN" localSheetId="23">#REF!</definedName>
    <definedName name="NV.SRV.ADMN.CN" localSheetId="24">#REF!</definedName>
    <definedName name="NV.SRV.ADMN.CN" localSheetId="26">#REF!</definedName>
    <definedName name="NV.SRV.ADMN.CN" localSheetId="28">#REF!</definedName>
    <definedName name="NV.SRV.ADMN.CN" localSheetId="29">#REF!</definedName>
    <definedName name="NV.SRV.ADMN.CN" localSheetId="31">#REF!</definedName>
    <definedName name="NV.SRV.ADMN.CN" localSheetId="41">#REF!</definedName>
    <definedName name="NV.SRV.ADMN.CN" localSheetId="4">#REF!</definedName>
    <definedName name="NV.SRV.ADMN.CN" localSheetId="46">#REF!</definedName>
    <definedName name="NV.SRV.ADMN.CN" localSheetId="47">#REF!</definedName>
    <definedName name="NV.SRV.ADMN.CN" localSheetId="48">#REF!</definedName>
    <definedName name="NV.SRV.ADMN.CN" localSheetId="49">#REF!</definedName>
    <definedName name="NV.SRV.ADMN.CN" localSheetId="50">#REF!</definedName>
    <definedName name="NV.SRV.ADMN.CN" localSheetId="51">#REF!</definedName>
    <definedName name="NV.SRV.ADMN.CN" localSheetId="53">#REF!</definedName>
    <definedName name="NV.SRV.ADMN.CN" localSheetId="54">#REF!</definedName>
    <definedName name="NV.SRV.ADMN.CN" localSheetId="56">#REF!</definedName>
    <definedName name="NV.SRV.ADMN.CN" localSheetId="57">#REF!</definedName>
    <definedName name="NV.SRV.ADMN.CN" localSheetId="58">#REF!</definedName>
    <definedName name="NV.SRV.ADMN.CN" localSheetId="60">#REF!</definedName>
    <definedName name="NV.SRV.ADMN.CN" localSheetId="61">#REF!</definedName>
    <definedName name="NV.SRV.ADMN.CN" localSheetId="62">#REF!</definedName>
    <definedName name="NV.SRV.ADMN.CN" localSheetId="63">#REF!</definedName>
    <definedName name="NV.SRV.ADMN.CN" localSheetId="64">#REF!</definedName>
    <definedName name="NV.SRV.ADMN.CN" localSheetId="66">#REF!</definedName>
    <definedName name="NV.SRV.ADMN.CN" localSheetId="67">#REF!</definedName>
    <definedName name="NV.SRV.ADMN.CN" localSheetId="68">#REF!</definedName>
    <definedName name="NV.SRV.ADMN.CN" localSheetId="69">#REF!</definedName>
    <definedName name="NV.SRV.ADMN.CN" localSheetId="71">#REF!</definedName>
    <definedName name="NV.SRV.ADMN.CN" localSheetId="72">#REF!</definedName>
    <definedName name="NV.SRV.ADMN.CN" localSheetId="73">#REF!</definedName>
    <definedName name="NV.SRV.ADMN.CN">#REF!</definedName>
    <definedName name="NV.SRV.BNKG.CN" localSheetId="1">#REF!</definedName>
    <definedName name="NV.SRV.BNKG.CN" localSheetId="11">#REF!</definedName>
    <definedName name="NV.SRV.BNKG.CN" localSheetId="12">#REF!</definedName>
    <definedName name="NV.SRV.BNKG.CN" localSheetId="13">#REF!</definedName>
    <definedName name="NV.SRV.BNKG.CN" localSheetId="23">#REF!</definedName>
    <definedName name="NV.SRV.BNKG.CN" localSheetId="24">#REF!</definedName>
    <definedName name="NV.SRV.BNKG.CN" localSheetId="26">#REF!</definedName>
    <definedName name="NV.SRV.BNKG.CN" localSheetId="28">#REF!</definedName>
    <definedName name="NV.SRV.BNKG.CN" localSheetId="29">#REF!</definedName>
    <definedName name="NV.SRV.BNKG.CN" localSheetId="31">#REF!</definedName>
    <definedName name="NV.SRV.BNKG.CN" localSheetId="41">#REF!</definedName>
    <definedName name="NV.SRV.BNKG.CN" localSheetId="4">#REF!</definedName>
    <definedName name="NV.SRV.BNKG.CN" localSheetId="46">#REF!</definedName>
    <definedName name="NV.SRV.BNKG.CN" localSheetId="47">#REF!</definedName>
    <definedName name="NV.SRV.BNKG.CN" localSheetId="48">#REF!</definedName>
    <definedName name="NV.SRV.BNKG.CN" localSheetId="49">#REF!</definedName>
    <definedName name="NV.SRV.BNKG.CN" localSheetId="50">#REF!</definedName>
    <definedName name="NV.SRV.BNKG.CN" localSheetId="51">#REF!</definedName>
    <definedName name="NV.SRV.BNKG.CN" localSheetId="53">#REF!</definedName>
    <definedName name="NV.SRV.BNKG.CN" localSheetId="54">#REF!</definedName>
    <definedName name="NV.SRV.BNKG.CN" localSheetId="56">#REF!</definedName>
    <definedName name="NV.SRV.BNKG.CN" localSheetId="57">#REF!</definedName>
    <definedName name="NV.SRV.BNKG.CN" localSheetId="58">#REF!</definedName>
    <definedName name="NV.SRV.BNKG.CN" localSheetId="60">#REF!</definedName>
    <definedName name="NV.SRV.BNKG.CN" localSheetId="61">#REF!</definedName>
    <definedName name="NV.SRV.BNKG.CN" localSheetId="62">#REF!</definedName>
    <definedName name="NV.SRV.BNKG.CN" localSheetId="63">#REF!</definedName>
    <definedName name="NV.SRV.BNKG.CN" localSheetId="64">#REF!</definedName>
    <definedName name="NV.SRV.BNKG.CN" localSheetId="66">#REF!</definedName>
    <definedName name="NV.SRV.BNKG.CN" localSheetId="67">#REF!</definedName>
    <definedName name="NV.SRV.BNKG.CN" localSheetId="68">#REF!</definedName>
    <definedName name="NV.SRV.BNKG.CN" localSheetId="69">#REF!</definedName>
    <definedName name="NV.SRV.BNKG.CN" localSheetId="71">#REF!</definedName>
    <definedName name="NV.SRV.BNKG.CN" localSheetId="72">#REF!</definedName>
    <definedName name="NV.SRV.BNKG.CN" localSheetId="73">#REF!</definedName>
    <definedName name="NV.SRV.BNKG.CN">#REF!</definedName>
    <definedName name="NV.SRV.DISC.CN" localSheetId="1">#REF!</definedName>
    <definedName name="NV.SRV.DISC.CN" localSheetId="11">#REF!</definedName>
    <definedName name="NV.SRV.DISC.CN" localSheetId="12">#REF!</definedName>
    <definedName name="NV.SRV.DISC.CN" localSheetId="13">#REF!</definedName>
    <definedName name="NV.SRV.DISC.CN" localSheetId="23">#REF!</definedName>
    <definedName name="NV.SRV.DISC.CN" localSheetId="24">#REF!</definedName>
    <definedName name="NV.SRV.DISC.CN" localSheetId="26">#REF!</definedName>
    <definedName name="NV.SRV.DISC.CN" localSheetId="28">#REF!</definedName>
    <definedName name="NV.SRV.DISC.CN" localSheetId="29">#REF!</definedName>
    <definedName name="NV.SRV.DISC.CN" localSheetId="31">#REF!</definedName>
    <definedName name="NV.SRV.DISC.CN" localSheetId="41">#REF!</definedName>
    <definedName name="NV.SRV.DISC.CN" localSheetId="4">#REF!</definedName>
    <definedName name="NV.SRV.DISC.CN" localSheetId="46">#REF!</definedName>
    <definedName name="NV.SRV.DISC.CN" localSheetId="47">#REF!</definedName>
    <definedName name="NV.SRV.DISC.CN" localSheetId="48">#REF!</definedName>
    <definedName name="NV.SRV.DISC.CN" localSheetId="49">#REF!</definedName>
    <definedName name="NV.SRV.DISC.CN" localSheetId="50">#REF!</definedName>
    <definedName name="NV.SRV.DISC.CN" localSheetId="51">#REF!</definedName>
    <definedName name="NV.SRV.DISC.CN" localSheetId="53">#REF!</definedName>
    <definedName name="NV.SRV.DISC.CN" localSheetId="54">#REF!</definedName>
    <definedName name="NV.SRV.DISC.CN" localSheetId="56">#REF!</definedName>
    <definedName name="NV.SRV.DISC.CN" localSheetId="57">#REF!</definedName>
    <definedName name="NV.SRV.DISC.CN" localSheetId="58">#REF!</definedName>
    <definedName name="NV.SRV.DISC.CN" localSheetId="60">#REF!</definedName>
    <definedName name="NV.SRV.DISC.CN" localSheetId="61">#REF!</definedName>
    <definedName name="NV.SRV.DISC.CN" localSheetId="62">#REF!</definedName>
    <definedName name="NV.SRV.DISC.CN" localSheetId="63">#REF!</definedName>
    <definedName name="NV.SRV.DISC.CN" localSheetId="64">#REF!</definedName>
    <definedName name="NV.SRV.DISC.CN" localSheetId="66">#REF!</definedName>
    <definedName name="NV.SRV.DISC.CN" localSheetId="67">#REF!</definedName>
    <definedName name="NV.SRV.DISC.CN" localSheetId="68">#REF!</definedName>
    <definedName name="NV.SRV.DISC.CN" localSheetId="69">#REF!</definedName>
    <definedName name="NV.SRV.DISC.CN" localSheetId="71">#REF!</definedName>
    <definedName name="NV.SRV.DISC.CN" localSheetId="72">#REF!</definedName>
    <definedName name="NV.SRV.DISC.CN" localSheetId="73">#REF!</definedName>
    <definedName name="NV.SRV.DISC.CN">#REF!</definedName>
    <definedName name="NV.SRV.DWEL.CN" localSheetId="1">#REF!</definedName>
    <definedName name="NV.SRV.DWEL.CN" localSheetId="11">#REF!</definedName>
    <definedName name="NV.SRV.DWEL.CN" localSheetId="12">#REF!</definedName>
    <definedName name="NV.SRV.DWEL.CN" localSheetId="13">#REF!</definedName>
    <definedName name="NV.SRV.DWEL.CN" localSheetId="23">#REF!</definedName>
    <definedName name="NV.SRV.DWEL.CN" localSheetId="24">#REF!</definedName>
    <definedName name="NV.SRV.DWEL.CN" localSheetId="26">#REF!</definedName>
    <definedName name="NV.SRV.DWEL.CN" localSheetId="28">#REF!</definedName>
    <definedName name="NV.SRV.DWEL.CN" localSheetId="29">#REF!</definedName>
    <definedName name="NV.SRV.DWEL.CN" localSheetId="31">#REF!</definedName>
    <definedName name="NV.SRV.DWEL.CN" localSheetId="41">#REF!</definedName>
    <definedName name="NV.SRV.DWEL.CN" localSheetId="4">#REF!</definedName>
    <definedName name="NV.SRV.DWEL.CN" localSheetId="46">#REF!</definedName>
    <definedName name="NV.SRV.DWEL.CN" localSheetId="47">#REF!</definedName>
    <definedName name="NV.SRV.DWEL.CN" localSheetId="48">#REF!</definedName>
    <definedName name="NV.SRV.DWEL.CN" localSheetId="49">#REF!</definedName>
    <definedName name="NV.SRV.DWEL.CN" localSheetId="50">#REF!</definedName>
    <definedName name="NV.SRV.DWEL.CN" localSheetId="51">#REF!</definedName>
    <definedName name="NV.SRV.DWEL.CN" localSheetId="53">#REF!</definedName>
    <definedName name="NV.SRV.DWEL.CN" localSheetId="54">#REF!</definedName>
    <definedName name="NV.SRV.DWEL.CN" localSheetId="56">#REF!</definedName>
    <definedName name="NV.SRV.DWEL.CN" localSheetId="57">#REF!</definedName>
    <definedName name="NV.SRV.DWEL.CN" localSheetId="58">#REF!</definedName>
    <definedName name="NV.SRV.DWEL.CN" localSheetId="60">#REF!</definedName>
    <definedName name="NV.SRV.DWEL.CN" localSheetId="61">#REF!</definedName>
    <definedName name="NV.SRV.DWEL.CN" localSheetId="62">#REF!</definedName>
    <definedName name="NV.SRV.DWEL.CN" localSheetId="63">#REF!</definedName>
    <definedName name="NV.SRV.DWEL.CN" localSheetId="64">#REF!</definedName>
    <definedName name="NV.SRV.DWEL.CN" localSheetId="66">#REF!</definedName>
    <definedName name="NV.SRV.DWEL.CN" localSheetId="67">#REF!</definedName>
    <definedName name="NV.SRV.DWEL.CN" localSheetId="68">#REF!</definedName>
    <definedName name="NV.SRV.DWEL.CN" localSheetId="69">#REF!</definedName>
    <definedName name="NV.SRV.DWEL.CN" localSheetId="71">#REF!</definedName>
    <definedName name="NV.SRV.DWEL.CN" localSheetId="72">#REF!</definedName>
    <definedName name="NV.SRV.DWEL.CN" localSheetId="73">#REF!</definedName>
    <definedName name="NV.SRV.DWEL.CN">#REF!</definedName>
    <definedName name="NV.SRV.OTHR.CN" localSheetId="1">#REF!</definedName>
    <definedName name="NV.SRV.OTHR.CN" localSheetId="11">#REF!</definedName>
    <definedName name="NV.SRV.OTHR.CN" localSheetId="12">#REF!</definedName>
    <definedName name="NV.SRV.OTHR.CN" localSheetId="13">#REF!</definedName>
    <definedName name="NV.SRV.OTHR.CN" localSheetId="23">#REF!</definedName>
    <definedName name="NV.SRV.OTHR.CN" localSheetId="24">#REF!</definedName>
    <definedName name="NV.SRV.OTHR.CN" localSheetId="26">#REF!</definedName>
    <definedName name="NV.SRV.OTHR.CN" localSheetId="28">#REF!</definedName>
    <definedName name="NV.SRV.OTHR.CN" localSheetId="29">#REF!</definedName>
    <definedName name="NV.SRV.OTHR.CN" localSheetId="31">#REF!</definedName>
    <definedName name="NV.SRV.OTHR.CN" localSheetId="41">#REF!</definedName>
    <definedName name="NV.SRV.OTHR.CN" localSheetId="4">#REF!</definedName>
    <definedName name="NV.SRV.OTHR.CN" localSheetId="46">#REF!</definedName>
    <definedName name="NV.SRV.OTHR.CN" localSheetId="47">#REF!</definedName>
    <definedName name="NV.SRV.OTHR.CN" localSheetId="48">#REF!</definedName>
    <definedName name="NV.SRV.OTHR.CN" localSheetId="49">#REF!</definedName>
    <definedName name="NV.SRV.OTHR.CN" localSheetId="50">#REF!</definedName>
    <definedName name="NV.SRV.OTHR.CN" localSheetId="51">#REF!</definedName>
    <definedName name="NV.SRV.OTHR.CN" localSheetId="53">#REF!</definedName>
    <definedName name="NV.SRV.OTHR.CN" localSheetId="54">#REF!</definedName>
    <definedName name="NV.SRV.OTHR.CN" localSheetId="56">#REF!</definedName>
    <definedName name="NV.SRV.OTHR.CN" localSheetId="57">#REF!</definedName>
    <definedName name="NV.SRV.OTHR.CN" localSheetId="58">#REF!</definedName>
    <definedName name="NV.SRV.OTHR.CN" localSheetId="60">#REF!</definedName>
    <definedName name="NV.SRV.OTHR.CN" localSheetId="61">#REF!</definedName>
    <definedName name="NV.SRV.OTHR.CN" localSheetId="62">#REF!</definedName>
    <definedName name="NV.SRV.OTHR.CN" localSheetId="63">#REF!</definedName>
    <definedName name="NV.SRV.OTHR.CN" localSheetId="64">#REF!</definedName>
    <definedName name="NV.SRV.OTHR.CN" localSheetId="66">#REF!</definedName>
    <definedName name="NV.SRV.OTHR.CN" localSheetId="67">#REF!</definedName>
    <definedName name="NV.SRV.OTHR.CN" localSheetId="68">#REF!</definedName>
    <definedName name="NV.SRV.OTHR.CN" localSheetId="69">#REF!</definedName>
    <definedName name="NV.SRV.OTHR.CN" localSheetId="71">#REF!</definedName>
    <definedName name="NV.SRV.OTHR.CN" localSheetId="72">#REF!</definedName>
    <definedName name="NV.SRV.OTHR.CN" localSheetId="73">#REF!</definedName>
    <definedName name="NV.SRV.OTHR.CN">#REF!</definedName>
    <definedName name="NV.SRV.OTHR.CN.ps" localSheetId="1">#REF!</definedName>
    <definedName name="NV.SRV.OTHR.CN.ps" localSheetId="11">#REF!</definedName>
    <definedName name="NV.SRV.OTHR.CN.ps" localSheetId="12">#REF!</definedName>
    <definedName name="NV.SRV.OTHR.CN.ps" localSheetId="13">#REF!</definedName>
    <definedName name="NV.SRV.OTHR.CN.ps" localSheetId="23">#REF!</definedName>
    <definedName name="NV.SRV.OTHR.CN.ps" localSheetId="24">#REF!</definedName>
    <definedName name="NV.SRV.OTHR.CN.ps" localSheetId="26">#REF!</definedName>
    <definedName name="NV.SRV.OTHR.CN.ps" localSheetId="28">#REF!</definedName>
    <definedName name="NV.SRV.OTHR.CN.ps" localSheetId="29">#REF!</definedName>
    <definedName name="NV.SRV.OTHR.CN.ps" localSheetId="31">#REF!</definedName>
    <definedName name="NV.SRV.OTHR.CN.ps" localSheetId="41">#REF!</definedName>
    <definedName name="NV.SRV.OTHR.CN.ps" localSheetId="4">#REF!</definedName>
    <definedName name="NV.SRV.OTHR.CN.ps" localSheetId="46">#REF!</definedName>
    <definedName name="NV.SRV.OTHR.CN.ps" localSheetId="47">#REF!</definedName>
    <definedName name="NV.SRV.OTHR.CN.ps" localSheetId="48">#REF!</definedName>
    <definedName name="NV.SRV.OTHR.CN.ps" localSheetId="49">#REF!</definedName>
    <definedName name="NV.SRV.OTHR.CN.ps" localSheetId="50">#REF!</definedName>
    <definedName name="NV.SRV.OTHR.CN.ps" localSheetId="51">#REF!</definedName>
    <definedName name="NV.SRV.OTHR.CN.ps" localSheetId="53">#REF!</definedName>
    <definedName name="NV.SRV.OTHR.CN.ps" localSheetId="54">#REF!</definedName>
    <definedName name="NV.SRV.OTHR.CN.ps" localSheetId="56">#REF!</definedName>
    <definedName name="NV.SRV.OTHR.CN.ps" localSheetId="57">#REF!</definedName>
    <definedName name="NV.SRV.OTHR.CN.ps" localSheetId="58">#REF!</definedName>
    <definedName name="NV.SRV.OTHR.CN.ps" localSheetId="60">#REF!</definedName>
    <definedName name="NV.SRV.OTHR.CN.ps" localSheetId="61">#REF!</definedName>
    <definedName name="NV.SRV.OTHR.CN.ps" localSheetId="62">#REF!</definedName>
    <definedName name="NV.SRV.OTHR.CN.ps" localSheetId="63">#REF!</definedName>
    <definedName name="NV.SRV.OTHR.CN.ps" localSheetId="64">#REF!</definedName>
    <definedName name="NV.SRV.OTHR.CN.ps" localSheetId="66">#REF!</definedName>
    <definedName name="NV.SRV.OTHR.CN.ps" localSheetId="67">#REF!</definedName>
    <definedName name="NV.SRV.OTHR.CN.ps" localSheetId="68">#REF!</definedName>
    <definedName name="NV.SRV.OTHR.CN.ps" localSheetId="69">#REF!</definedName>
    <definedName name="NV.SRV.OTHR.CN.ps" localSheetId="71">#REF!</definedName>
    <definedName name="NV.SRV.OTHR.CN.ps" localSheetId="72">#REF!</definedName>
    <definedName name="NV.SRV.OTHR.CN.ps" localSheetId="73">#REF!</definedName>
    <definedName name="NV.SRV.OTHR.CN.ps">#REF!</definedName>
    <definedName name="NV.SRV.TETC.CN" localSheetId="1">#REF!</definedName>
    <definedName name="NV.SRV.TETC.CN" localSheetId="11">#REF!</definedName>
    <definedName name="NV.SRV.TETC.CN" localSheetId="12">#REF!</definedName>
    <definedName name="NV.SRV.TETC.CN" localSheetId="13">#REF!</definedName>
    <definedName name="NV.SRV.TETC.CN" localSheetId="23">#REF!</definedName>
    <definedName name="NV.SRV.TETC.CN" localSheetId="24">#REF!</definedName>
    <definedName name="NV.SRV.TETC.CN" localSheetId="26">#REF!</definedName>
    <definedName name="NV.SRV.TETC.CN" localSheetId="28">#REF!</definedName>
    <definedName name="NV.SRV.TETC.CN" localSheetId="29">#REF!</definedName>
    <definedName name="NV.SRV.TETC.CN" localSheetId="31">#REF!</definedName>
    <definedName name="NV.SRV.TETC.CN" localSheetId="41">#REF!</definedName>
    <definedName name="NV.SRV.TETC.CN" localSheetId="4">#REF!</definedName>
    <definedName name="NV.SRV.TETC.CN" localSheetId="46">#REF!</definedName>
    <definedName name="NV.SRV.TETC.CN" localSheetId="47">#REF!</definedName>
    <definedName name="NV.SRV.TETC.CN" localSheetId="48">#REF!</definedName>
    <definedName name="NV.SRV.TETC.CN" localSheetId="49">#REF!</definedName>
    <definedName name="NV.SRV.TETC.CN" localSheetId="50">#REF!</definedName>
    <definedName name="NV.SRV.TETC.CN" localSheetId="51">#REF!</definedName>
    <definedName name="NV.SRV.TETC.CN" localSheetId="53">#REF!</definedName>
    <definedName name="NV.SRV.TETC.CN" localSheetId="54">#REF!</definedName>
    <definedName name="NV.SRV.TETC.CN" localSheetId="56">#REF!</definedName>
    <definedName name="NV.SRV.TETC.CN" localSheetId="57">#REF!</definedName>
    <definedName name="NV.SRV.TETC.CN" localSheetId="58">#REF!</definedName>
    <definedName name="NV.SRV.TETC.CN" localSheetId="60">#REF!</definedName>
    <definedName name="NV.SRV.TETC.CN" localSheetId="61">#REF!</definedName>
    <definedName name="NV.SRV.TETC.CN" localSheetId="62">#REF!</definedName>
    <definedName name="NV.SRV.TETC.CN" localSheetId="63">#REF!</definedName>
    <definedName name="NV.SRV.TETC.CN" localSheetId="64">#REF!</definedName>
    <definedName name="NV.SRV.TETC.CN" localSheetId="66">#REF!</definedName>
    <definedName name="NV.SRV.TETC.CN" localSheetId="67">#REF!</definedName>
    <definedName name="NV.SRV.TETC.CN" localSheetId="68">#REF!</definedName>
    <definedName name="NV.SRV.TETC.CN" localSheetId="69">#REF!</definedName>
    <definedName name="NV.SRV.TETC.CN" localSheetId="71">#REF!</definedName>
    <definedName name="NV.SRV.TETC.CN" localSheetId="72">#REF!</definedName>
    <definedName name="NV.SRV.TETC.CN" localSheetId="73">#REF!</definedName>
    <definedName name="NV.SRV.TETC.CN">#REF!</definedName>
    <definedName name="NV.SRV.TETC.KN" localSheetId="1">#REF!</definedName>
    <definedName name="NV.SRV.TETC.KN" localSheetId="11">#REF!</definedName>
    <definedName name="NV.SRV.TETC.KN" localSheetId="12">#REF!</definedName>
    <definedName name="NV.SRV.TETC.KN" localSheetId="13">#REF!</definedName>
    <definedName name="NV.SRV.TETC.KN" localSheetId="23">#REF!</definedName>
    <definedName name="NV.SRV.TETC.KN" localSheetId="24">#REF!</definedName>
    <definedName name="NV.SRV.TETC.KN" localSheetId="26">#REF!</definedName>
    <definedName name="NV.SRV.TETC.KN" localSheetId="28">#REF!</definedName>
    <definedName name="NV.SRV.TETC.KN" localSheetId="29">#REF!</definedName>
    <definedName name="NV.SRV.TETC.KN" localSheetId="31">#REF!</definedName>
    <definedName name="NV.SRV.TETC.KN" localSheetId="41">#REF!</definedName>
    <definedName name="NV.SRV.TETC.KN" localSheetId="4">#REF!</definedName>
    <definedName name="NV.SRV.TETC.KN" localSheetId="46">#REF!</definedName>
    <definedName name="NV.SRV.TETC.KN" localSheetId="47">#REF!</definedName>
    <definedName name="NV.SRV.TETC.KN" localSheetId="48">#REF!</definedName>
    <definedName name="NV.SRV.TETC.KN" localSheetId="49">#REF!</definedName>
    <definedName name="NV.SRV.TETC.KN" localSheetId="50">#REF!</definedName>
    <definedName name="NV.SRV.TETC.KN" localSheetId="51">#REF!</definedName>
    <definedName name="NV.SRV.TETC.KN" localSheetId="53">#REF!</definedName>
    <definedName name="NV.SRV.TETC.KN" localSheetId="54">#REF!</definedName>
    <definedName name="NV.SRV.TETC.KN" localSheetId="56">#REF!</definedName>
    <definedName name="NV.SRV.TETC.KN" localSheetId="57">#REF!</definedName>
    <definedName name="NV.SRV.TETC.KN" localSheetId="58">#REF!</definedName>
    <definedName name="NV.SRV.TETC.KN" localSheetId="60">#REF!</definedName>
    <definedName name="NV.SRV.TETC.KN" localSheetId="61">#REF!</definedName>
    <definedName name="NV.SRV.TETC.KN" localSheetId="62">#REF!</definedName>
    <definedName name="NV.SRV.TETC.KN" localSheetId="63">#REF!</definedName>
    <definedName name="NV.SRV.TETC.KN" localSheetId="64">#REF!</definedName>
    <definedName name="NV.SRV.TETC.KN" localSheetId="66">#REF!</definedName>
    <definedName name="NV.SRV.TETC.KN" localSheetId="67">#REF!</definedName>
    <definedName name="NV.SRV.TETC.KN" localSheetId="68">#REF!</definedName>
    <definedName name="NV.SRV.TETC.KN" localSheetId="69">#REF!</definedName>
    <definedName name="NV.SRV.TETC.KN" localSheetId="71">#REF!</definedName>
    <definedName name="NV.SRV.TETC.KN" localSheetId="72">#REF!</definedName>
    <definedName name="NV.SRV.TETC.KN" localSheetId="73">#REF!</definedName>
    <definedName name="NV.SRV.TETC.KN">#REF!</definedName>
    <definedName name="NV.SRV.TOTL.CN" localSheetId="1">#REF!</definedName>
    <definedName name="NV.SRV.TOTL.CN" localSheetId="11">#REF!</definedName>
    <definedName name="NV.SRV.TOTL.CN" localSheetId="12">#REF!</definedName>
    <definedName name="NV.SRV.TOTL.CN" localSheetId="13">#REF!</definedName>
    <definedName name="NV.SRV.TOTL.CN" localSheetId="23">#REF!</definedName>
    <definedName name="NV.SRV.TOTL.CN" localSheetId="24">#REF!</definedName>
    <definedName name="NV.SRV.TOTL.CN" localSheetId="26">#REF!</definedName>
    <definedName name="NV.SRV.TOTL.CN" localSheetId="28">#REF!</definedName>
    <definedName name="NV.SRV.TOTL.CN" localSheetId="29">#REF!</definedName>
    <definedName name="NV.SRV.TOTL.CN" localSheetId="31">#REF!</definedName>
    <definedName name="NV.SRV.TOTL.CN" localSheetId="41">#REF!</definedName>
    <definedName name="NV.SRV.TOTL.CN" localSheetId="4">#REF!</definedName>
    <definedName name="NV.SRV.TOTL.CN" localSheetId="46">#REF!</definedName>
    <definedName name="NV.SRV.TOTL.CN" localSheetId="47">#REF!</definedName>
    <definedName name="NV.SRV.TOTL.CN" localSheetId="48">#REF!</definedName>
    <definedName name="NV.SRV.TOTL.CN" localSheetId="49">#REF!</definedName>
    <definedName name="NV.SRV.TOTL.CN" localSheetId="50">#REF!</definedName>
    <definedName name="NV.SRV.TOTL.CN" localSheetId="51">#REF!</definedName>
    <definedName name="NV.SRV.TOTL.CN" localSheetId="53">#REF!</definedName>
    <definedName name="NV.SRV.TOTL.CN" localSheetId="54">#REF!</definedName>
    <definedName name="NV.SRV.TOTL.CN" localSheetId="56">#REF!</definedName>
    <definedName name="NV.SRV.TOTL.CN" localSheetId="57">#REF!</definedName>
    <definedName name="NV.SRV.TOTL.CN" localSheetId="58">#REF!</definedName>
    <definedName name="NV.SRV.TOTL.CN" localSheetId="60">#REF!</definedName>
    <definedName name="NV.SRV.TOTL.CN" localSheetId="61">#REF!</definedName>
    <definedName name="NV.SRV.TOTL.CN" localSheetId="62">#REF!</definedName>
    <definedName name="NV.SRV.TOTL.CN" localSheetId="63">#REF!</definedName>
    <definedName name="NV.SRV.TOTL.CN" localSheetId="64">#REF!</definedName>
    <definedName name="NV.SRV.TOTL.CN" localSheetId="66">#REF!</definedName>
    <definedName name="NV.SRV.TOTL.CN" localSheetId="67">#REF!</definedName>
    <definedName name="NV.SRV.TOTL.CN" localSheetId="68">#REF!</definedName>
    <definedName name="NV.SRV.TOTL.CN" localSheetId="69">#REF!</definedName>
    <definedName name="NV.SRV.TOTL.CN" localSheetId="71">#REF!</definedName>
    <definedName name="NV.SRV.TOTL.CN" localSheetId="72">#REF!</definedName>
    <definedName name="NV.SRV.TOTL.CN" localSheetId="73">#REF!</definedName>
    <definedName name="NV.SRV.TOTL.CN">#REF!</definedName>
    <definedName name="NV.SRV.TRAD.CN" localSheetId="1">#REF!</definedName>
    <definedName name="NV.SRV.TRAD.CN" localSheetId="11">#REF!</definedName>
    <definedName name="NV.SRV.TRAD.CN" localSheetId="12">#REF!</definedName>
    <definedName name="NV.SRV.TRAD.CN" localSheetId="13">#REF!</definedName>
    <definedName name="NV.SRV.TRAD.CN" localSheetId="23">#REF!</definedName>
    <definedName name="NV.SRV.TRAD.CN" localSheetId="24">#REF!</definedName>
    <definedName name="NV.SRV.TRAD.CN" localSheetId="26">#REF!</definedName>
    <definedName name="NV.SRV.TRAD.CN" localSheetId="28">#REF!</definedName>
    <definedName name="NV.SRV.TRAD.CN" localSheetId="29">#REF!</definedName>
    <definedName name="NV.SRV.TRAD.CN" localSheetId="31">#REF!</definedName>
    <definedName name="NV.SRV.TRAD.CN" localSheetId="41">#REF!</definedName>
    <definedName name="NV.SRV.TRAD.CN" localSheetId="4">#REF!</definedName>
    <definedName name="NV.SRV.TRAD.CN" localSheetId="46">#REF!</definedName>
    <definedName name="NV.SRV.TRAD.CN" localSheetId="47">#REF!</definedName>
    <definedName name="NV.SRV.TRAD.CN" localSheetId="48">#REF!</definedName>
    <definedName name="NV.SRV.TRAD.CN" localSheetId="49">#REF!</definedName>
    <definedName name="NV.SRV.TRAD.CN" localSheetId="50">#REF!</definedName>
    <definedName name="NV.SRV.TRAD.CN" localSheetId="51">#REF!</definedName>
    <definedName name="NV.SRV.TRAD.CN" localSheetId="53">#REF!</definedName>
    <definedName name="NV.SRV.TRAD.CN" localSheetId="54">#REF!</definedName>
    <definedName name="NV.SRV.TRAD.CN" localSheetId="56">#REF!</definedName>
    <definedName name="NV.SRV.TRAD.CN" localSheetId="57">#REF!</definedName>
    <definedName name="NV.SRV.TRAD.CN" localSheetId="58">#REF!</definedName>
    <definedName name="NV.SRV.TRAD.CN" localSheetId="60">#REF!</definedName>
    <definedName name="NV.SRV.TRAD.CN" localSheetId="61">#REF!</definedName>
    <definedName name="NV.SRV.TRAD.CN" localSheetId="62">#REF!</definedName>
    <definedName name="NV.SRV.TRAD.CN" localSheetId="63">#REF!</definedName>
    <definedName name="NV.SRV.TRAD.CN" localSheetId="64">#REF!</definedName>
    <definedName name="NV.SRV.TRAD.CN" localSheetId="66">#REF!</definedName>
    <definedName name="NV.SRV.TRAD.CN" localSheetId="67">#REF!</definedName>
    <definedName name="NV.SRV.TRAD.CN" localSheetId="68">#REF!</definedName>
    <definedName name="NV.SRV.TRAD.CN" localSheetId="69">#REF!</definedName>
    <definedName name="NV.SRV.TRAD.CN" localSheetId="71">#REF!</definedName>
    <definedName name="NV.SRV.TRAD.CN" localSheetId="72">#REF!</definedName>
    <definedName name="NV.SRV.TRAD.CN" localSheetId="73">#REF!</definedName>
    <definedName name="NV.SRV.TRAD.CN">#REF!</definedName>
    <definedName name="NV.SRV.TRAN.CN" localSheetId="1">#REF!</definedName>
    <definedName name="NV.SRV.TRAN.CN" localSheetId="11">#REF!</definedName>
    <definedName name="NV.SRV.TRAN.CN" localSheetId="12">#REF!</definedName>
    <definedName name="NV.SRV.TRAN.CN" localSheetId="13">#REF!</definedName>
    <definedName name="NV.SRV.TRAN.CN" localSheetId="23">#REF!</definedName>
    <definedName name="NV.SRV.TRAN.CN" localSheetId="24">#REF!</definedName>
    <definedName name="NV.SRV.TRAN.CN" localSheetId="26">#REF!</definedName>
    <definedName name="NV.SRV.TRAN.CN" localSheetId="28">#REF!</definedName>
    <definedName name="NV.SRV.TRAN.CN" localSheetId="29">#REF!</definedName>
    <definedName name="NV.SRV.TRAN.CN" localSheetId="31">#REF!</definedName>
    <definedName name="NV.SRV.TRAN.CN" localSheetId="41">#REF!</definedName>
    <definedName name="NV.SRV.TRAN.CN" localSheetId="4">#REF!</definedName>
    <definedName name="NV.SRV.TRAN.CN" localSheetId="46">#REF!</definedName>
    <definedName name="NV.SRV.TRAN.CN" localSheetId="47">#REF!</definedName>
    <definedName name="NV.SRV.TRAN.CN" localSheetId="48">#REF!</definedName>
    <definedName name="NV.SRV.TRAN.CN" localSheetId="49">#REF!</definedName>
    <definedName name="NV.SRV.TRAN.CN" localSheetId="50">#REF!</definedName>
    <definedName name="NV.SRV.TRAN.CN" localSheetId="51">#REF!</definedName>
    <definedName name="NV.SRV.TRAN.CN" localSheetId="53">#REF!</definedName>
    <definedName name="NV.SRV.TRAN.CN" localSheetId="54">#REF!</definedName>
    <definedName name="NV.SRV.TRAN.CN" localSheetId="56">#REF!</definedName>
    <definedName name="NV.SRV.TRAN.CN" localSheetId="57">#REF!</definedName>
    <definedName name="NV.SRV.TRAN.CN" localSheetId="58">#REF!</definedName>
    <definedName name="NV.SRV.TRAN.CN" localSheetId="60">#REF!</definedName>
    <definedName name="NV.SRV.TRAN.CN" localSheetId="61">#REF!</definedName>
    <definedName name="NV.SRV.TRAN.CN" localSheetId="62">#REF!</definedName>
    <definedName name="NV.SRV.TRAN.CN" localSheetId="63">#REF!</definedName>
    <definedName name="NV.SRV.TRAN.CN" localSheetId="64">#REF!</definedName>
    <definedName name="NV.SRV.TRAN.CN" localSheetId="66">#REF!</definedName>
    <definedName name="NV.SRV.TRAN.CN" localSheetId="67">#REF!</definedName>
    <definedName name="NV.SRV.TRAN.CN" localSheetId="68">#REF!</definedName>
    <definedName name="NV.SRV.TRAN.CN" localSheetId="69">#REF!</definedName>
    <definedName name="NV.SRV.TRAN.CN" localSheetId="71">#REF!</definedName>
    <definedName name="NV.SRV.TRAN.CN" localSheetId="72">#REF!</definedName>
    <definedName name="NV.SRV.TRAN.CN" localSheetId="73">#REF!</definedName>
    <definedName name="NV.SRV.TRAN.CN">#REF!</definedName>
    <definedName name="NX">#N/A</definedName>
    <definedName name="NX_R">#N/A</definedName>
    <definedName name="NXG" localSheetId="1">'[105]WETA BOP'!#REF!</definedName>
    <definedName name="NXG" localSheetId="10">'[105]WETA BOP'!#REF!</definedName>
    <definedName name="NXG" localSheetId="13">'[105]WETA BOP'!#REF!</definedName>
    <definedName name="NXG" localSheetId="2">'[105]WETA BOP'!#REF!</definedName>
    <definedName name="NXG" localSheetId="23">'[105]WETA BOP'!#REF!</definedName>
    <definedName name="NXG" localSheetId="24">'[105]WETA BOP'!#REF!</definedName>
    <definedName name="NXG" localSheetId="25">'[105]WETA BOP'!#REF!</definedName>
    <definedName name="NXG" localSheetId="26">'[105]WETA BOP'!#REF!</definedName>
    <definedName name="NXG" localSheetId="27">'[105]WETA BOP'!#REF!</definedName>
    <definedName name="NXG" localSheetId="28">'[105]WETA BOP'!#REF!</definedName>
    <definedName name="NXG" localSheetId="29">'[105]WETA BOP'!#REF!</definedName>
    <definedName name="NXG" localSheetId="3">'[105]WETA BOP'!#REF!</definedName>
    <definedName name="NXG" localSheetId="31">'[105]WETA BOP'!#REF!</definedName>
    <definedName name="NXG" localSheetId="32">'[105]WETA BOP'!#REF!</definedName>
    <definedName name="NXG" localSheetId="33">'[105]WETA BOP'!#REF!</definedName>
    <definedName name="NXG" localSheetId="34">'[105]WETA BOP'!#REF!</definedName>
    <definedName name="NXG" localSheetId="37">'[105]WETA BOP'!#REF!</definedName>
    <definedName name="NXG" localSheetId="41">'[105]WETA BOP'!#REF!</definedName>
    <definedName name="NXG" localSheetId="4">'[105]WETA BOP'!#REF!</definedName>
    <definedName name="NXG" localSheetId="45">'[105]WETA BOP'!#REF!</definedName>
    <definedName name="NXG" localSheetId="46">'[105]WETA BOP'!#REF!</definedName>
    <definedName name="NXG" localSheetId="47">'[105]WETA BOP'!#REF!</definedName>
    <definedName name="NXG" localSheetId="48">'[105]WETA BOP'!#REF!</definedName>
    <definedName name="NXG" localSheetId="49">'[105]WETA BOP'!#REF!</definedName>
    <definedName name="NXG" localSheetId="50">'[105]WETA BOP'!#REF!</definedName>
    <definedName name="NXG" localSheetId="5">'[106]WETA BOP'!#REF!</definedName>
    <definedName name="NXG" localSheetId="51">'[105]WETA BOP'!#REF!</definedName>
    <definedName name="NXG" localSheetId="52">'[105]WETA BOP'!#REF!</definedName>
    <definedName name="NXG" localSheetId="53">'[105]WETA BOP'!#REF!</definedName>
    <definedName name="NXG" localSheetId="54">'[105]WETA BOP'!#REF!</definedName>
    <definedName name="NXG" localSheetId="56">'[105]WETA BOP'!#REF!</definedName>
    <definedName name="NXG" localSheetId="57">'[105]WETA BOP'!#REF!</definedName>
    <definedName name="NXG" localSheetId="58">'[105]WETA BOP'!#REF!</definedName>
    <definedName name="NXG" localSheetId="59">'[105]WETA BOP'!#REF!</definedName>
    <definedName name="NXG" localSheetId="60">'[105]WETA BOP'!#REF!</definedName>
    <definedName name="NXG" localSheetId="61">'[105]WETA BOP'!#REF!</definedName>
    <definedName name="NXG" localSheetId="62">'[105]WETA BOP'!#REF!</definedName>
    <definedName name="NXG" localSheetId="63">'[105]WETA BOP'!#REF!</definedName>
    <definedName name="NXG" localSheetId="6">'[107]WETA BOP'!#REF!</definedName>
    <definedName name="NXG" localSheetId="64">'[105]WETA BOP'!#REF!</definedName>
    <definedName name="NXG" localSheetId="65">'[105]WETA BOP'!#REF!</definedName>
    <definedName name="NXG" localSheetId="66">'[105]WETA BOP'!#REF!</definedName>
    <definedName name="NXG" localSheetId="67">'[105]WETA BOP'!#REF!</definedName>
    <definedName name="NXG" localSheetId="68">'[105]WETA BOP'!#REF!</definedName>
    <definedName name="NXG" localSheetId="69">'[105]WETA BOP'!#REF!</definedName>
    <definedName name="NXG" localSheetId="71">'[105]WETA BOP'!#REF!</definedName>
    <definedName name="NXG" localSheetId="72">'[105]WETA BOP'!#REF!</definedName>
    <definedName name="NXG" localSheetId="73">'[105]WETA BOP'!#REF!</definedName>
    <definedName name="NXG" localSheetId="7">'[105]WETA BOP'!#REF!</definedName>
    <definedName name="NXG" localSheetId="74">'[105]WETA BOP'!#REF!</definedName>
    <definedName name="NXG" localSheetId="75">'[105]WETA BOP'!#REF!</definedName>
    <definedName name="NXG" localSheetId="76">'[105]WETA BOP'!#REF!</definedName>
    <definedName name="NXG" localSheetId="77">'[105]WETA BOP'!#REF!</definedName>
    <definedName name="NXG" localSheetId="78">'[105]WETA BOP'!#REF!</definedName>
    <definedName name="NXG" localSheetId="79">'[105]WETA BOP'!#REF!</definedName>
    <definedName name="NXG" localSheetId="8">'[105]WETA BOP'!#REF!</definedName>
    <definedName name="NXG" localSheetId="9">'[105]WETA BOP'!#REF!</definedName>
    <definedName name="NXG">'[105]WETA BOP'!#REF!</definedName>
    <definedName name="NXG_R" localSheetId="1">'[105]WETA BOP'!#REF!</definedName>
    <definedName name="NXG_R" localSheetId="10">'[105]WETA BOP'!#REF!</definedName>
    <definedName name="NXG_R" localSheetId="13">'[105]WETA BOP'!#REF!</definedName>
    <definedName name="NXG_R" localSheetId="2">'[105]WETA BOP'!#REF!</definedName>
    <definedName name="NXG_R" localSheetId="25">'[105]WETA BOP'!#REF!</definedName>
    <definedName name="NXG_R" localSheetId="26">'[105]WETA BOP'!#REF!</definedName>
    <definedName name="NXG_R" localSheetId="27">'[105]WETA BOP'!#REF!</definedName>
    <definedName name="NXG_R" localSheetId="28">'[105]WETA BOP'!#REF!</definedName>
    <definedName name="NXG_R" localSheetId="29">'[105]WETA BOP'!#REF!</definedName>
    <definedName name="NXG_R" localSheetId="3">'[105]WETA BOP'!#REF!</definedName>
    <definedName name="NXG_R" localSheetId="31">'[105]WETA BOP'!#REF!</definedName>
    <definedName name="NXG_R" localSheetId="32">'[105]WETA BOP'!#REF!</definedName>
    <definedName name="NXG_R" localSheetId="33">'[105]WETA BOP'!#REF!</definedName>
    <definedName name="NXG_R" localSheetId="34">'[105]WETA BOP'!#REF!</definedName>
    <definedName name="NXG_R" localSheetId="37">'[105]WETA BOP'!#REF!</definedName>
    <definedName name="NXG_R" localSheetId="41">'[105]WETA BOP'!#REF!</definedName>
    <definedName name="NXG_R" localSheetId="4">'[105]WETA BOP'!#REF!</definedName>
    <definedName name="NXG_R" localSheetId="45">'[105]WETA BOP'!#REF!</definedName>
    <definedName name="NXG_R" localSheetId="46">'[105]WETA BOP'!#REF!</definedName>
    <definedName name="NXG_R" localSheetId="47">'[105]WETA BOP'!#REF!</definedName>
    <definedName name="NXG_R" localSheetId="48">'[105]WETA BOP'!#REF!</definedName>
    <definedName name="NXG_R" localSheetId="49">'[105]WETA BOP'!#REF!</definedName>
    <definedName name="NXG_R" localSheetId="50">'[105]WETA BOP'!#REF!</definedName>
    <definedName name="NXG_R" localSheetId="5">'[106]WETA BOP'!#REF!</definedName>
    <definedName name="NXG_R" localSheetId="51">'[105]WETA BOP'!#REF!</definedName>
    <definedName name="NXG_R" localSheetId="52">'[105]WETA BOP'!#REF!</definedName>
    <definedName name="NXG_R" localSheetId="53">'[105]WETA BOP'!#REF!</definedName>
    <definedName name="NXG_R" localSheetId="54">'[105]WETA BOP'!#REF!</definedName>
    <definedName name="NXG_R" localSheetId="56">'[105]WETA BOP'!#REF!</definedName>
    <definedName name="NXG_R" localSheetId="57">'[105]WETA BOP'!#REF!</definedName>
    <definedName name="NXG_R" localSheetId="58">'[105]WETA BOP'!#REF!</definedName>
    <definedName name="NXG_R" localSheetId="59">'[105]WETA BOP'!#REF!</definedName>
    <definedName name="NXG_R" localSheetId="60">'[105]WETA BOP'!#REF!</definedName>
    <definedName name="NXG_R" localSheetId="61">'[105]WETA BOP'!#REF!</definedName>
    <definedName name="NXG_R" localSheetId="62">'[105]WETA BOP'!#REF!</definedName>
    <definedName name="NXG_R" localSheetId="63">'[105]WETA BOP'!#REF!</definedName>
    <definedName name="NXG_R" localSheetId="6">'[107]WETA BOP'!#REF!</definedName>
    <definedName name="NXG_R" localSheetId="64">'[105]WETA BOP'!#REF!</definedName>
    <definedName name="NXG_R" localSheetId="65">'[105]WETA BOP'!#REF!</definedName>
    <definedName name="NXG_R" localSheetId="66">'[105]WETA BOP'!#REF!</definedName>
    <definedName name="NXG_R" localSheetId="67">'[105]WETA BOP'!#REF!</definedName>
    <definedName name="NXG_R" localSheetId="68">'[105]WETA BOP'!#REF!</definedName>
    <definedName name="NXG_R" localSheetId="69">'[105]WETA BOP'!#REF!</definedName>
    <definedName name="NXG_R" localSheetId="71">'[105]WETA BOP'!#REF!</definedName>
    <definedName name="NXG_R" localSheetId="72">'[105]WETA BOP'!#REF!</definedName>
    <definedName name="NXG_R" localSheetId="73">'[105]WETA BOP'!#REF!</definedName>
    <definedName name="NXG_R" localSheetId="7">'[105]WETA BOP'!#REF!</definedName>
    <definedName name="NXG_R" localSheetId="74">'[105]WETA BOP'!#REF!</definedName>
    <definedName name="NXG_R" localSheetId="75">'[105]WETA BOP'!#REF!</definedName>
    <definedName name="NXG_R" localSheetId="76">'[105]WETA BOP'!#REF!</definedName>
    <definedName name="NXG_R" localSheetId="77">'[105]WETA BOP'!#REF!</definedName>
    <definedName name="NXG_R" localSheetId="78">'[105]WETA BOP'!#REF!</definedName>
    <definedName name="NXG_R" localSheetId="79">'[105]WETA BOP'!#REF!</definedName>
    <definedName name="NXG_R" localSheetId="8">'[105]WETA BOP'!#REF!</definedName>
    <definedName name="NXG_R" localSheetId="9">'[105]WETA BOP'!#REF!</definedName>
    <definedName name="NXG_R">'[105]WETA BOP'!#REF!</definedName>
    <definedName name="NXG_RG">#N/A</definedName>
    <definedName name="NY.GDP.FCST.CN" localSheetId="1">#REF!</definedName>
    <definedName name="NY.GDP.FCST.CN" localSheetId="10">#REF!</definedName>
    <definedName name="NY.GDP.FCST.CN" localSheetId="11">#REF!</definedName>
    <definedName name="NY.GDP.FCST.CN" localSheetId="12">#REF!</definedName>
    <definedName name="NY.GDP.FCST.CN" localSheetId="13">#REF!</definedName>
    <definedName name="NY.GDP.FCST.CN" localSheetId="15">#REF!</definedName>
    <definedName name="NY.GDP.FCST.CN" localSheetId="16">#REF!</definedName>
    <definedName name="NY.GDP.FCST.CN" localSheetId="2">#REF!</definedName>
    <definedName name="NY.GDP.FCST.CN" localSheetId="23">#REF!</definedName>
    <definedName name="NY.GDP.FCST.CN" localSheetId="24">#REF!</definedName>
    <definedName name="NY.GDP.FCST.CN" localSheetId="25">#REF!</definedName>
    <definedName name="NY.GDP.FCST.CN" localSheetId="26">#REF!</definedName>
    <definedName name="NY.GDP.FCST.CN" localSheetId="27">#REF!</definedName>
    <definedName name="NY.GDP.FCST.CN" localSheetId="28">#REF!</definedName>
    <definedName name="NY.GDP.FCST.CN" localSheetId="29">#REF!</definedName>
    <definedName name="NY.GDP.FCST.CN" localSheetId="3">#REF!</definedName>
    <definedName name="NY.GDP.FCST.CN" localSheetId="31">#REF!</definedName>
    <definedName name="NY.GDP.FCST.CN" localSheetId="32">#REF!</definedName>
    <definedName name="NY.GDP.FCST.CN" localSheetId="33">#REF!</definedName>
    <definedName name="NY.GDP.FCST.CN" localSheetId="34">#REF!</definedName>
    <definedName name="NY.GDP.FCST.CN" localSheetId="37">#REF!</definedName>
    <definedName name="NY.GDP.FCST.CN" localSheetId="41">#REF!</definedName>
    <definedName name="NY.GDP.FCST.CN" localSheetId="4">#REF!</definedName>
    <definedName name="NY.GDP.FCST.CN" localSheetId="45">#REF!</definedName>
    <definedName name="NY.GDP.FCST.CN" localSheetId="46">#REF!</definedName>
    <definedName name="NY.GDP.FCST.CN" localSheetId="47">#REF!</definedName>
    <definedName name="NY.GDP.FCST.CN" localSheetId="48">#REF!</definedName>
    <definedName name="NY.GDP.FCST.CN" localSheetId="49">#REF!</definedName>
    <definedName name="NY.GDP.FCST.CN" localSheetId="50">#REF!</definedName>
    <definedName name="NY.GDP.FCST.CN" localSheetId="5">#REF!</definedName>
    <definedName name="NY.GDP.FCST.CN" localSheetId="51">#REF!</definedName>
    <definedName name="NY.GDP.FCST.CN" localSheetId="52">#REF!</definedName>
    <definedName name="NY.GDP.FCST.CN" localSheetId="53">#REF!</definedName>
    <definedName name="NY.GDP.FCST.CN" localSheetId="54">#REF!</definedName>
    <definedName name="NY.GDP.FCST.CN" localSheetId="56">#REF!</definedName>
    <definedName name="NY.GDP.FCST.CN" localSheetId="57">#REF!</definedName>
    <definedName name="NY.GDP.FCST.CN" localSheetId="58">#REF!</definedName>
    <definedName name="NY.GDP.FCST.CN" localSheetId="59">#REF!</definedName>
    <definedName name="NY.GDP.FCST.CN" localSheetId="60">#REF!</definedName>
    <definedName name="NY.GDP.FCST.CN" localSheetId="61">#REF!</definedName>
    <definedName name="NY.GDP.FCST.CN" localSheetId="62">#REF!</definedName>
    <definedName name="NY.GDP.FCST.CN" localSheetId="63">#REF!</definedName>
    <definedName name="NY.GDP.FCST.CN" localSheetId="6">#REF!</definedName>
    <definedName name="NY.GDP.FCST.CN" localSheetId="64">#REF!</definedName>
    <definedName name="NY.GDP.FCST.CN" localSheetId="65">#REF!</definedName>
    <definedName name="NY.GDP.FCST.CN" localSheetId="66">#REF!</definedName>
    <definedName name="NY.GDP.FCST.CN" localSheetId="67">#REF!</definedName>
    <definedName name="NY.GDP.FCST.CN" localSheetId="68">#REF!</definedName>
    <definedName name="NY.GDP.FCST.CN" localSheetId="69">#REF!</definedName>
    <definedName name="NY.GDP.FCST.CN" localSheetId="71">#REF!</definedName>
    <definedName name="NY.GDP.FCST.CN" localSheetId="72">#REF!</definedName>
    <definedName name="NY.GDP.FCST.CN" localSheetId="73">#REF!</definedName>
    <definedName name="NY.GDP.FCST.CN" localSheetId="7">#REF!</definedName>
    <definedName name="NY.GDP.FCST.CN" localSheetId="74">#REF!</definedName>
    <definedName name="NY.GDP.FCST.CN" localSheetId="75">#REF!</definedName>
    <definedName name="NY.GDP.FCST.CN" localSheetId="76">#REF!</definedName>
    <definedName name="NY.GDP.FCST.CN" localSheetId="77">#REF!</definedName>
    <definedName name="NY.GDP.FCST.CN" localSheetId="78">#REF!</definedName>
    <definedName name="NY.GDP.FCST.CN" localSheetId="79">#REF!</definedName>
    <definedName name="NY.GDP.FCST.CN" localSheetId="8">#REF!</definedName>
    <definedName name="NY.GDP.FCST.CN" localSheetId="9">#REF!</definedName>
    <definedName name="NY.GDP.FCST.CN">#REF!</definedName>
    <definedName name="NY.GDP.FCST.KN" localSheetId="1">#REF!</definedName>
    <definedName name="NY.GDP.FCST.KN" localSheetId="10">#REF!</definedName>
    <definedName name="NY.GDP.FCST.KN" localSheetId="11">#REF!</definedName>
    <definedName name="NY.GDP.FCST.KN" localSheetId="12">#REF!</definedName>
    <definedName name="NY.GDP.FCST.KN" localSheetId="13">#REF!</definedName>
    <definedName name="NY.GDP.FCST.KN" localSheetId="15">#REF!</definedName>
    <definedName name="NY.GDP.FCST.KN" localSheetId="16">#REF!</definedName>
    <definedName name="NY.GDP.FCST.KN" localSheetId="2">#REF!</definedName>
    <definedName name="NY.GDP.FCST.KN" localSheetId="23">#REF!</definedName>
    <definedName name="NY.GDP.FCST.KN" localSheetId="24">#REF!</definedName>
    <definedName name="NY.GDP.FCST.KN" localSheetId="25">#REF!</definedName>
    <definedName name="NY.GDP.FCST.KN" localSheetId="26">#REF!</definedName>
    <definedName name="NY.GDP.FCST.KN" localSheetId="27">#REF!</definedName>
    <definedName name="NY.GDP.FCST.KN" localSheetId="28">#REF!</definedName>
    <definedName name="NY.GDP.FCST.KN" localSheetId="29">#REF!</definedName>
    <definedName name="NY.GDP.FCST.KN" localSheetId="3">#REF!</definedName>
    <definedName name="NY.GDP.FCST.KN" localSheetId="31">#REF!</definedName>
    <definedName name="NY.GDP.FCST.KN" localSheetId="32">#REF!</definedName>
    <definedName name="NY.GDP.FCST.KN" localSheetId="33">#REF!</definedName>
    <definedName name="NY.GDP.FCST.KN" localSheetId="34">#REF!</definedName>
    <definedName name="NY.GDP.FCST.KN" localSheetId="37">#REF!</definedName>
    <definedName name="NY.GDP.FCST.KN" localSheetId="41">#REF!</definedName>
    <definedName name="NY.GDP.FCST.KN" localSheetId="4">#REF!</definedName>
    <definedName name="NY.GDP.FCST.KN" localSheetId="45">#REF!</definedName>
    <definedName name="NY.GDP.FCST.KN" localSheetId="46">#REF!</definedName>
    <definedName name="NY.GDP.FCST.KN" localSheetId="47">#REF!</definedName>
    <definedName name="NY.GDP.FCST.KN" localSheetId="48">#REF!</definedName>
    <definedName name="NY.GDP.FCST.KN" localSheetId="49">#REF!</definedName>
    <definedName name="NY.GDP.FCST.KN" localSheetId="50">#REF!</definedName>
    <definedName name="NY.GDP.FCST.KN" localSheetId="5">#REF!</definedName>
    <definedName name="NY.GDP.FCST.KN" localSheetId="51">#REF!</definedName>
    <definedName name="NY.GDP.FCST.KN" localSheetId="52">#REF!</definedName>
    <definedName name="NY.GDP.FCST.KN" localSheetId="53">#REF!</definedName>
    <definedName name="NY.GDP.FCST.KN" localSheetId="54">#REF!</definedName>
    <definedName name="NY.GDP.FCST.KN" localSheetId="56">#REF!</definedName>
    <definedName name="NY.GDP.FCST.KN" localSheetId="57">#REF!</definedName>
    <definedName name="NY.GDP.FCST.KN" localSheetId="58">#REF!</definedName>
    <definedName name="NY.GDP.FCST.KN" localSheetId="59">#REF!</definedName>
    <definedName name="NY.GDP.FCST.KN" localSheetId="60">#REF!</definedName>
    <definedName name="NY.GDP.FCST.KN" localSheetId="61">#REF!</definedName>
    <definedName name="NY.GDP.FCST.KN" localSheetId="62">#REF!</definedName>
    <definedName name="NY.GDP.FCST.KN" localSheetId="63">#REF!</definedName>
    <definedName name="NY.GDP.FCST.KN" localSheetId="6">#REF!</definedName>
    <definedName name="NY.GDP.FCST.KN" localSheetId="64">#REF!</definedName>
    <definedName name="NY.GDP.FCST.KN" localSheetId="65">#REF!</definedName>
    <definedName name="NY.GDP.FCST.KN" localSheetId="66">#REF!</definedName>
    <definedName name="NY.GDP.FCST.KN" localSheetId="67">#REF!</definedName>
    <definedName name="NY.GDP.FCST.KN" localSheetId="68">#REF!</definedName>
    <definedName name="NY.GDP.FCST.KN" localSheetId="69">#REF!</definedName>
    <definedName name="NY.GDP.FCST.KN" localSheetId="71">#REF!</definedName>
    <definedName name="NY.GDP.FCST.KN" localSheetId="72">#REF!</definedName>
    <definedName name="NY.GDP.FCST.KN" localSheetId="73">#REF!</definedName>
    <definedName name="NY.GDP.FCST.KN" localSheetId="7">#REF!</definedName>
    <definedName name="NY.GDP.FCST.KN" localSheetId="74">#REF!</definedName>
    <definedName name="NY.GDP.FCST.KN" localSheetId="75">#REF!</definedName>
    <definedName name="NY.GDP.FCST.KN" localSheetId="76">#REF!</definedName>
    <definedName name="NY.GDP.FCST.KN" localSheetId="77">#REF!</definedName>
    <definedName name="NY.GDP.FCST.KN" localSheetId="78">#REF!</definedName>
    <definedName name="NY.GDP.FCST.KN" localSheetId="79">#REF!</definedName>
    <definedName name="NY.GDP.FCST.KN" localSheetId="8">#REF!</definedName>
    <definedName name="NY.GDP.FCST.KN" localSheetId="9">#REF!</definedName>
    <definedName name="NY.GDP.FCST.KN">#REF!</definedName>
    <definedName name="NY.GDP.MKTP.CN" localSheetId="1">#REF!</definedName>
    <definedName name="NY.GDP.MKTP.CN" localSheetId="10">#REF!</definedName>
    <definedName name="NY.GDP.MKTP.CN" localSheetId="11">#REF!</definedName>
    <definedName name="NY.GDP.MKTP.CN" localSheetId="12">#REF!</definedName>
    <definedName name="NY.GDP.MKTP.CN" localSheetId="13">#REF!</definedName>
    <definedName name="NY.GDP.MKTP.CN" localSheetId="15">#REF!</definedName>
    <definedName name="NY.GDP.MKTP.CN" localSheetId="16">#REF!</definedName>
    <definedName name="NY.GDP.MKTP.CN" localSheetId="2">#REF!</definedName>
    <definedName name="NY.GDP.MKTP.CN" localSheetId="23">#REF!</definedName>
    <definedName name="NY.GDP.MKTP.CN" localSheetId="24">#REF!</definedName>
    <definedName name="NY.GDP.MKTP.CN" localSheetId="25">#REF!</definedName>
    <definedName name="NY.GDP.MKTP.CN" localSheetId="26">#REF!</definedName>
    <definedName name="NY.GDP.MKTP.CN" localSheetId="27">#REF!</definedName>
    <definedName name="NY.GDP.MKTP.CN" localSheetId="28">#REF!</definedName>
    <definedName name="NY.GDP.MKTP.CN" localSheetId="29">#REF!</definedName>
    <definedName name="NY.GDP.MKTP.CN" localSheetId="3">#REF!</definedName>
    <definedName name="NY.GDP.MKTP.CN" localSheetId="31">#REF!</definedName>
    <definedName name="NY.GDP.MKTP.CN" localSheetId="32">#REF!</definedName>
    <definedName name="NY.GDP.MKTP.CN" localSheetId="33">#REF!</definedName>
    <definedName name="NY.GDP.MKTP.CN" localSheetId="34">#REF!</definedName>
    <definedName name="NY.GDP.MKTP.CN" localSheetId="37">#REF!</definedName>
    <definedName name="NY.GDP.MKTP.CN" localSheetId="41">#REF!</definedName>
    <definedName name="NY.GDP.MKTP.CN" localSheetId="4">#REF!</definedName>
    <definedName name="NY.GDP.MKTP.CN" localSheetId="45">#REF!</definedName>
    <definedName name="NY.GDP.MKTP.CN" localSheetId="46">#REF!</definedName>
    <definedName name="NY.GDP.MKTP.CN" localSheetId="47">#REF!</definedName>
    <definedName name="NY.GDP.MKTP.CN" localSheetId="48">#REF!</definedName>
    <definedName name="NY.GDP.MKTP.CN" localSheetId="49">#REF!</definedName>
    <definedName name="NY.GDP.MKTP.CN" localSheetId="50">#REF!</definedName>
    <definedName name="NY.GDP.MKTP.CN" localSheetId="5">#REF!</definedName>
    <definedName name="NY.GDP.MKTP.CN" localSheetId="51">#REF!</definedName>
    <definedName name="NY.GDP.MKTP.CN" localSheetId="52">#REF!</definedName>
    <definedName name="NY.GDP.MKTP.CN" localSheetId="53">#REF!</definedName>
    <definedName name="NY.GDP.MKTP.CN" localSheetId="54">#REF!</definedName>
    <definedName name="NY.GDP.MKTP.CN" localSheetId="56">#REF!</definedName>
    <definedName name="NY.GDP.MKTP.CN" localSheetId="57">#REF!</definedName>
    <definedName name="NY.GDP.MKTP.CN" localSheetId="58">#REF!</definedName>
    <definedName name="NY.GDP.MKTP.CN" localSheetId="59">#REF!</definedName>
    <definedName name="NY.GDP.MKTP.CN" localSheetId="60">#REF!</definedName>
    <definedName name="NY.GDP.MKTP.CN" localSheetId="61">#REF!</definedName>
    <definedName name="NY.GDP.MKTP.CN" localSheetId="62">#REF!</definedName>
    <definedName name="NY.GDP.MKTP.CN" localSheetId="63">#REF!</definedName>
    <definedName name="NY.GDP.MKTP.CN" localSheetId="6">#REF!</definedName>
    <definedName name="NY.GDP.MKTP.CN" localSheetId="64">#REF!</definedName>
    <definedName name="NY.GDP.MKTP.CN" localSheetId="65">#REF!</definedName>
    <definedName name="NY.GDP.MKTP.CN" localSheetId="66">#REF!</definedName>
    <definedName name="NY.GDP.MKTP.CN" localSheetId="67">#REF!</definedName>
    <definedName name="NY.GDP.MKTP.CN" localSheetId="68">#REF!</definedName>
    <definedName name="NY.GDP.MKTP.CN" localSheetId="69">#REF!</definedName>
    <definedName name="NY.GDP.MKTP.CN" localSheetId="71">#REF!</definedName>
    <definedName name="NY.GDP.MKTP.CN" localSheetId="72">#REF!</definedName>
    <definedName name="NY.GDP.MKTP.CN" localSheetId="73">#REF!</definedName>
    <definedName name="NY.GDP.MKTP.CN" localSheetId="7">#REF!</definedName>
    <definedName name="NY.GDP.MKTP.CN" localSheetId="74">#REF!</definedName>
    <definedName name="NY.GDP.MKTP.CN" localSheetId="75">#REF!</definedName>
    <definedName name="NY.GDP.MKTP.CN" localSheetId="76">#REF!</definedName>
    <definedName name="NY.GDP.MKTP.CN" localSheetId="77">#REF!</definedName>
    <definedName name="NY.GDP.MKTP.CN" localSheetId="78">#REF!</definedName>
    <definedName name="NY.GDP.MKTP.CN" localSheetId="79">#REF!</definedName>
    <definedName name="NY.GDP.MKTP.CN" localSheetId="8">#REF!</definedName>
    <definedName name="NY.GDP.MKTP.CN" localSheetId="9">#REF!</definedName>
    <definedName name="NY.GDP.MKTP.CN">#REF!</definedName>
    <definedName name="NY.GDP.MKTP.KN" localSheetId="1">#REF!</definedName>
    <definedName name="NY.GDP.MKTP.KN" localSheetId="11">#REF!</definedName>
    <definedName name="NY.GDP.MKTP.KN" localSheetId="12">#REF!</definedName>
    <definedName name="NY.GDP.MKTP.KN" localSheetId="13">#REF!</definedName>
    <definedName name="NY.GDP.MKTP.KN" localSheetId="23">#REF!</definedName>
    <definedName name="NY.GDP.MKTP.KN" localSheetId="24">#REF!</definedName>
    <definedName name="NY.GDP.MKTP.KN" localSheetId="26">#REF!</definedName>
    <definedName name="NY.GDP.MKTP.KN" localSheetId="28">#REF!</definedName>
    <definedName name="NY.GDP.MKTP.KN" localSheetId="29">#REF!</definedName>
    <definedName name="NY.GDP.MKTP.KN" localSheetId="31">#REF!</definedName>
    <definedName name="NY.GDP.MKTP.KN" localSheetId="41">#REF!</definedName>
    <definedName name="NY.GDP.MKTP.KN" localSheetId="4">#REF!</definedName>
    <definedName name="NY.GDP.MKTP.KN" localSheetId="46">#REF!</definedName>
    <definedName name="NY.GDP.MKTP.KN" localSheetId="47">#REF!</definedName>
    <definedName name="NY.GDP.MKTP.KN" localSheetId="48">#REF!</definedName>
    <definedName name="NY.GDP.MKTP.KN" localSheetId="49">#REF!</definedName>
    <definedName name="NY.GDP.MKTP.KN" localSheetId="50">#REF!</definedName>
    <definedName name="NY.GDP.MKTP.KN" localSheetId="51">#REF!</definedName>
    <definedName name="NY.GDP.MKTP.KN" localSheetId="53">#REF!</definedName>
    <definedName name="NY.GDP.MKTP.KN" localSheetId="54">#REF!</definedName>
    <definedName name="NY.GDP.MKTP.KN" localSheetId="56">#REF!</definedName>
    <definedName name="NY.GDP.MKTP.KN" localSheetId="57">#REF!</definedName>
    <definedName name="NY.GDP.MKTP.KN" localSheetId="58">#REF!</definedName>
    <definedName name="NY.GDP.MKTP.KN" localSheetId="60">#REF!</definedName>
    <definedName name="NY.GDP.MKTP.KN" localSheetId="61">#REF!</definedName>
    <definedName name="NY.GDP.MKTP.KN" localSheetId="62">#REF!</definedName>
    <definedName name="NY.GDP.MKTP.KN" localSheetId="63">#REF!</definedName>
    <definedName name="NY.GDP.MKTP.KN" localSheetId="64">#REF!</definedName>
    <definedName name="NY.GDP.MKTP.KN" localSheetId="66">#REF!</definedName>
    <definedName name="NY.GDP.MKTP.KN" localSheetId="67">#REF!</definedName>
    <definedName name="NY.GDP.MKTP.KN" localSheetId="68">#REF!</definedName>
    <definedName name="NY.GDP.MKTP.KN" localSheetId="69">#REF!</definedName>
    <definedName name="NY.GDP.MKTP.KN" localSheetId="71">#REF!</definedName>
    <definedName name="NY.GDP.MKTP.KN" localSheetId="72">#REF!</definedName>
    <definedName name="NY.GDP.MKTP.KN" localSheetId="73">#REF!</definedName>
    <definedName name="NY.GDP.MKTP.KN">#REF!</definedName>
    <definedName name="NY.GNP.MKTP.CN" localSheetId="1">#REF!</definedName>
    <definedName name="NY.GNP.MKTP.CN" localSheetId="11">#REF!</definedName>
    <definedName name="NY.GNP.MKTP.CN" localSheetId="12">#REF!</definedName>
    <definedName name="NY.GNP.MKTP.CN" localSheetId="13">#REF!</definedName>
    <definedName name="NY.GNP.MKTP.CN" localSheetId="23">#REF!</definedName>
    <definedName name="NY.GNP.MKTP.CN" localSheetId="24">#REF!</definedName>
    <definedName name="NY.GNP.MKTP.CN" localSheetId="26">#REF!</definedName>
    <definedName name="NY.GNP.MKTP.CN" localSheetId="28">#REF!</definedName>
    <definedName name="NY.GNP.MKTP.CN" localSheetId="29">#REF!</definedName>
    <definedName name="NY.GNP.MKTP.CN" localSheetId="31">#REF!</definedName>
    <definedName name="NY.GNP.MKTP.CN" localSheetId="41">#REF!</definedName>
    <definedName name="NY.GNP.MKTP.CN" localSheetId="4">#REF!</definedName>
    <definedName name="NY.GNP.MKTP.CN" localSheetId="46">#REF!</definedName>
    <definedName name="NY.GNP.MKTP.CN" localSheetId="47">#REF!</definedName>
    <definedName name="NY.GNP.MKTP.CN" localSheetId="48">#REF!</definedName>
    <definedName name="NY.GNP.MKTP.CN" localSheetId="49">#REF!</definedName>
    <definedName name="NY.GNP.MKTP.CN" localSheetId="50">#REF!</definedName>
    <definedName name="NY.GNP.MKTP.CN" localSheetId="51">#REF!</definedName>
    <definedName name="NY.GNP.MKTP.CN" localSheetId="53">#REF!</definedName>
    <definedName name="NY.GNP.MKTP.CN" localSheetId="54">#REF!</definedName>
    <definedName name="NY.GNP.MKTP.CN" localSheetId="56">#REF!</definedName>
    <definedName name="NY.GNP.MKTP.CN" localSheetId="57">#REF!</definedName>
    <definedName name="NY.GNP.MKTP.CN" localSheetId="58">#REF!</definedName>
    <definedName name="NY.GNP.MKTP.CN" localSheetId="60">#REF!</definedName>
    <definedName name="NY.GNP.MKTP.CN" localSheetId="61">#REF!</definedName>
    <definedName name="NY.GNP.MKTP.CN" localSheetId="62">#REF!</definedName>
    <definedName name="NY.GNP.MKTP.CN" localSheetId="63">#REF!</definedName>
    <definedName name="NY.GNP.MKTP.CN" localSheetId="64">#REF!</definedName>
    <definedName name="NY.GNP.MKTP.CN" localSheetId="66">#REF!</definedName>
    <definedName name="NY.GNP.MKTP.CN" localSheetId="67">#REF!</definedName>
    <definedName name="NY.GNP.MKTP.CN" localSheetId="68">#REF!</definedName>
    <definedName name="NY.GNP.MKTP.CN" localSheetId="69">#REF!</definedName>
    <definedName name="NY.GNP.MKTP.CN" localSheetId="71">#REF!</definedName>
    <definedName name="NY.GNP.MKTP.CN" localSheetId="72">#REF!</definedName>
    <definedName name="NY.GNP.MKTP.CN" localSheetId="73">#REF!</definedName>
    <definedName name="NY.GNP.MKTP.CN">#REF!</definedName>
    <definedName name="NY.GNP.MKTP.KN" localSheetId="1">#REF!</definedName>
    <definedName name="NY.GNP.MKTP.KN" localSheetId="11">#REF!</definedName>
    <definedName name="NY.GNP.MKTP.KN" localSheetId="12">#REF!</definedName>
    <definedName name="NY.GNP.MKTP.KN" localSheetId="13">#REF!</definedName>
    <definedName name="NY.GNP.MKTP.KN" localSheetId="23">#REF!</definedName>
    <definedName name="NY.GNP.MKTP.KN" localSheetId="24">#REF!</definedName>
    <definedName name="NY.GNP.MKTP.KN" localSheetId="26">#REF!</definedName>
    <definedName name="NY.GNP.MKTP.KN" localSheetId="28">#REF!</definedName>
    <definedName name="NY.GNP.MKTP.KN" localSheetId="29">#REF!</definedName>
    <definedName name="NY.GNP.MKTP.KN" localSheetId="31">#REF!</definedName>
    <definedName name="NY.GNP.MKTP.KN" localSheetId="41">#REF!</definedName>
    <definedName name="NY.GNP.MKTP.KN" localSheetId="4">#REF!</definedName>
    <definedName name="NY.GNP.MKTP.KN" localSheetId="46">#REF!</definedName>
    <definedName name="NY.GNP.MKTP.KN" localSheetId="47">#REF!</definedName>
    <definedName name="NY.GNP.MKTP.KN" localSheetId="48">#REF!</definedName>
    <definedName name="NY.GNP.MKTP.KN" localSheetId="49">#REF!</definedName>
    <definedName name="NY.GNP.MKTP.KN" localSheetId="50">#REF!</definedName>
    <definedName name="NY.GNP.MKTP.KN" localSheetId="51">#REF!</definedName>
    <definedName name="NY.GNP.MKTP.KN" localSheetId="53">#REF!</definedName>
    <definedName name="NY.GNP.MKTP.KN" localSheetId="54">#REF!</definedName>
    <definedName name="NY.GNP.MKTP.KN" localSheetId="56">#REF!</definedName>
    <definedName name="NY.GNP.MKTP.KN" localSheetId="57">#REF!</definedName>
    <definedName name="NY.GNP.MKTP.KN" localSheetId="58">#REF!</definedName>
    <definedName name="NY.GNP.MKTP.KN" localSheetId="60">#REF!</definedName>
    <definedName name="NY.GNP.MKTP.KN" localSheetId="61">#REF!</definedName>
    <definedName name="NY.GNP.MKTP.KN" localSheetId="62">#REF!</definedName>
    <definedName name="NY.GNP.MKTP.KN" localSheetId="63">#REF!</definedName>
    <definedName name="NY.GNP.MKTP.KN" localSheetId="64">#REF!</definedName>
    <definedName name="NY.GNP.MKTP.KN" localSheetId="66">#REF!</definedName>
    <definedName name="NY.GNP.MKTP.KN" localSheetId="67">#REF!</definedName>
    <definedName name="NY.GNP.MKTP.KN" localSheetId="68">#REF!</definedName>
    <definedName name="NY.GNP.MKTP.KN" localSheetId="69">#REF!</definedName>
    <definedName name="NY.GNP.MKTP.KN" localSheetId="71">#REF!</definedName>
    <definedName name="NY.GNP.MKTP.KN" localSheetId="72">#REF!</definedName>
    <definedName name="NY.GNP.MKTP.KN" localSheetId="73">#REF!</definedName>
    <definedName name="NY.GNP.MKTP.KN">#REF!</definedName>
    <definedName name="NY.GNP.PCAP.CD" localSheetId="1">#REF!</definedName>
    <definedName name="NY.GNP.PCAP.CD" localSheetId="11">#REF!</definedName>
    <definedName name="NY.GNP.PCAP.CD" localSheetId="12">#REF!</definedName>
    <definedName name="NY.GNP.PCAP.CD" localSheetId="13">#REF!</definedName>
    <definedName name="NY.GNP.PCAP.CD" localSheetId="23">#REF!</definedName>
    <definedName name="NY.GNP.PCAP.CD" localSheetId="24">#REF!</definedName>
    <definedName name="NY.GNP.PCAP.CD" localSheetId="26">#REF!</definedName>
    <definedName name="NY.GNP.PCAP.CD" localSheetId="28">#REF!</definedName>
    <definedName name="NY.GNP.PCAP.CD" localSheetId="29">#REF!</definedName>
    <definedName name="NY.GNP.PCAP.CD" localSheetId="31">#REF!</definedName>
    <definedName name="NY.GNP.PCAP.CD" localSheetId="41">#REF!</definedName>
    <definedName name="NY.GNP.PCAP.CD" localSheetId="4">#REF!</definedName>
    <definedName name="NY.GNP.PCAP.CD" localSheetId="46">#REF!</definedName>
    <definedName name="NY.GNP.PCAP.CD" localSheetId="47">#REF!</definedName>
    <definedName name="NY.GNP.PCAP.CD" localSheetId="48">#REF!</definedName>
    <definedName name="NY.GNP.PCAP.CD" localSheetId="49">#REF!</definedName>
    <definedName name="NY.GNP.PCAP.CD" localSheetId="50">#REF!</definedName>
    <definedName name="NY.GNP.PCAP.CD" localSheetId="51">#REF!</definedName>
    <definedName name="NY.GNP.PCAP.CD" localSheetId="53">#REF!</definedName>
    <definedName name="NY.GNP.PCAP.CD" localSheetId="54">#REF!</definedName>
    <definedName name="NY.GNP.PCAP.CD" localSheetId="56">#REF!</definedName>
    <definedName name="NY.GNP.PCAP.CD" localSheetId="57">#REF!</definedName>
    <definedName name="NY.GNP.PCAP.CD" localSheetId="58">#REF!</definedName>
    <definedName name="NY.GNP.PCAP.CD" localSheetId="60">#REF!</definedName>
    <definedName name="NY.GNP.PCAP.CD" localSheetId="61">#REF!</definedName>
    <definedName name="NY.GNP.PCAP.CD" localSheetId="62">#REF!</definedName>
    <definedName name="NY.GNP.PCAP.CD" localSheetId="63">#REF!</definedName>
    <definedName name="NY.GNP.PCAP.CD" localSheetId="64">#REF!</definedName>
    <definedName name="NY.GNP.PCAP.CD" localSheetId="66">#REF!</definedName>
    <definedName name="NY.GNP.PCAP.CD" localSheetId="67">#REF!</definedName>
    <definedName name="NY.GNP.PCAP.CD" localSheetId="68">#REF!</definedName>
    <definedName name="NY.GNP.PCAP.CD" localSheetId="69">#REF!</definedName>
    <definedName name="NY.GNP.PCAP.CD" localSheetId="71">#REF!</definedName>
    <definedName name="NY.GNP.PCAP.CD" localSheetId="72">#REF!</definedName>
    <definedName name="NY.GNP.PCAP.CD" localSheetId="73">#REF!</definedName>
    <definedName name="NY.GNP.PCAP.CD">#REF!</definedName>
    <definedName name="NY.GNP.PCAP.KD" localSheetId="1">#REF!</definedName>
    <definedName name="NY.GNP.PCAP.KD" localSheetId="11">#REF!</definedName>
    <definedName name="NY.GNP.PCAP.KD" localSheetId="12">#REF!</definedName>
    <definedName name="NY.GNP.PCAP.KD" localSheetId="13">#REF!</definedName>
    <definedName name="NY.GNP.PCAP.KD" localSheetId="23">#REF!</definedName>
    <definedName name="NY.GNP.PCAP.KD" localSheetId="24">#REF!</definedName>
    <definedName name="NY.GNP.PCAP.KD" localSheetId="26">#REF!</definedName>
    <definedName name="NY.GNP.PCAP.KD" localSheetId="28">#REF!</definedName>
    <definedName name="NY.GNP.PCAP.KD" localSheetId="29">#REF!</definedName>
    <definedName name="NY.GNP.PCAP.KD" localSheetId="31">#REF!</definedName>
    <definedName name="NY.GNP.PCAP.KD" localSheetId="41">#REF!</definedName>
    <definedName name="NY.GNP.PCAP.KD" localSheetId="4">#REF!</definedName>
    <definedName name="NY.GNP.PCAP.KD" localSheetId="46">#REF!</definedName>
    <definedName name="NY.GNP.PCAP.KD" localSheetId="47">#REF!</definedName>
    <definedName name="NY.GNP.PCAP.KD" localSheetId="48">#REF!</definedName>
    <definedName name="NY.GNP.PCAP.KD" localSheetId="49">#REF!</definedName>
    <definedName name="NY.GNP.PCAP.KD" localSheetId="50">#REF!</definedName>
    <definedName name="NY.GNP.PCAP.KD" localSheetId="51">#REF!</definedName>
    <definedName name="NY.GNP.PCAP.KD" localSheetId="53">#REF!</definedName>
    <definedName name="NY.GNP.PCAP.KD" localSheetId="54">#REF!</definedName>
    <definedName name="NY.GNP.PCAP.KD" localSheetId="56">#REF!</definedName>
    <definedName name="NY.GNP.PCAP.KD" localSheetId="57">#REF!</definedName>
    <definedName name="NY.GNP.PCAP.KD" localSheetId="58">#REF!</definedName>
    <definedName name="NY.GNP.PCAP.KD" localSheetId="60">#REF!</definedName>
    <definedName name="NY.GNP.PCAP.KD" localSheetId="61">#REF!</definedName>
    <definedName name="NY.GNP.PCAP.KD" localSheetId="62">#REF!</definedName>
    <definedName name="NY.GNP.PCAP.KD" localSheetId="63">#REF!</definedName>
    <definedName name="NY.GNP.PCAP.KD" localSheetId="64">#REF!</definedName>
    <definedName name="NY.GNP.PCAP.KD" localSheetId="66">#REF!</definedName>
    <definedName name="NY.GNP.PCAP.KD" localSheetId="67">#REF!</definedName>
    <definedName name="NY.GNP.PCAP.KD" localSheetId="68">#REF!</definedName>
    <definedName name="NY.GNP.PCAP.KD" localSheetId="69">#REF!</definedName>
    <definedName name="NY.GNP.PCAP.KD" localSheetId="71">#REF!</definedName>
    <definedName name="NY.GNP.PCAP.KD" localSheetId="72">#REF!</definedName>
    <definedName name="NY.GNP.PCAP.KD" localSheetId="73">#REF!</definedName>
    <definedName name="NY.GNP.PCAP.KD">#REF!</definedName>
    <definedName name="NY.GSR.NFCY.CN" localSheetId="1">#REF!</definedName>
    <definedName name="NY.GSR.NFCY.CN" localSheetId="11">#REF!</definedName>
    <definedName name="NY.GSR.NFCY.CN" localSheetId="12">#REF!</definedName>
    <definedName name="NY.GSR.NFCY.CN" localSheetId="13">#REF!</definedName>
    <definedName name="NY.GSR.NFCY.CN" localSheetId="23">#REF!</definedName>
    <definedName name="NY.GSR.NFCY.CN" localSheetId="24">#REF!</definedName>
    <definedName name="NY.GSR.NFCY.CN" localSheetId="26">#REF!</definedName>
    <definedName name="NY.GSR.NFCY.CN" localSheetId="28">#REF!</definedName>
    <definedName name="NY.GSR.NFCY.CN" localSheetId="29">#REF!</definedName>
    <definedName name="NY.GSR.NFCY.CN" localSheetId="31">#REF!</definedName>
    <definedName name="NY.GSR.NFCY.CN" localSheetId="41">#REF!</definedName>
    <definedName name="NY.GSR.NFCY.CN" localSheetId="4">#REF!</definedName>
    <definedName name="NY.GSR.NFCY.CN" localSheetId="46">#REF!</definedName>
    <definedName name="NY.GSR.NFCY.CN" localSheetId="47">#REF!</definedName>
    <definedName name="NY.GSR.NFCY.CN" localSheetId="48">#REF!</definedName>
    <definedName name="NY.GSR.NFCY.CN" localSheetId="49">#REF!</definedName>
    <definedName name="NY.GSR.NFCY.CN" localSheetId="50">#REF!</definedName>
    <definedName name="NY.GSR.NFCY.CN" localSheetId="51">#REF!</definedName>
    <definedName name="NY.GSR.NFCY.CN" localSheetId="53">#REF!</definedName>
    <definedName name="NY.GSR.NFCY.CN" localSheetId="54">#REF!</definedName>
    <definedName name="NY.GSR.NFCY.CN" localSheetId="56">#REF!</definedName>
    <definedName name="NY.GSR.NFCY.CN" localSheetId="57">#REF!</definedName>
    <definedName name="NY.GSR.NFCY.CN" localSheetId="58">#REF!</definedName>
    <definedName name="NY.GSR.NFCY.CN" localSheetId="60">#REF!</definedName>
    <definedName name="NY.GSR.NFCY.CN" localSheetId="61">#REF!</definedName>
    <definedName name="NY.GSR.NFCY.CN" localSheetId="62">#REF!</definedName>
    <definedName name="NY.GSR.NFCY.CN" localSheetId="63">#REF!</definedName>
    <definedName name="NY.GSR.NFCY.CN" localSheetId="64">#REF!</definedName>
    <definedName name="NY.GSR.NFCY.CN" localSheetId="66">#REF!</definedName>
    <definedName name="NY.GSR.NFCY.CN" localSheetId="67">#REF!</definedName>
    <definedName name="NY.GSR.NFCY.CN" localSheetId="68">#REF!</definedName>
    <definedName name="NY.GSR.NFCY.CN" localSheetId="69">#REF!</definedName>
    <definedName name="NY.GSR.NFCY.CN" localSheetId="71">#REF!</definedName>
    <definedName name="NY.GSR.NFCY.CN" localSheetId="72">#REF!</definedName>
    <definedName name="NY.GSR.NFCY.CN" localSheetId="73">#REF!</definedName>
    <definedName name="NY.GSR.NFCY.CN">#REF!</definedName>
    <definedName name="NY.GSR.NFCY.KN" localSheetId="1">#REF!</definedName>
    <definedName name="NY.GSR.NFCY.KN" localSheetId="11">#REF!</definedName>
    <definedName name="NY.GSR.NFCY.KN" localSheetId="12">#REF!</definedName>
    <definedName name="NY.GSR.NFCY.KN" localSheetId="13">#REF!</definedName>
    <definedName name="NY.GSR.NFCY.KN" localSheetId="23">#REF!</definedName>
    <definedName name="NY.GSR.NFCY.KN" localSheetId="24">#REF!</definedName>
    <definedName name="NY.GSR.NFCY.KN" localSheetId="26">#REF!</definedName>
    <definedName name="NY.GSR.NFCY.KN" localSheetId="28">#REF!</definedName>
    <definedName name="NY.GSR.NFCY.KN" localSheetId="29">#REF!</definedName>
    <definedName name="NY.GSR.NFCY.KN" localSheetId="31">#REF!</definedName>
    <definedName name="NY.GSR.NFCY.KN" localSheetId="41">#REF!</definedName>
    <definedName name="NY.GSR.NFCY.KN" localSheetId="4">#REF!</definedName>
    <definedName name="NY.GSR.NFCY.KN" localSheetId="46">#REF!</definedName>
    <definedName name="NY.GSR.NFCY.KN" localSheetId="47">#REF!</definedName>
    <definedName name="NY.GSR.NFCY.KN" localSheetId="48">#REF!</definedName>
    <definedName name="NY.GSR.NFCY.KN" localSheetId="49">#REF!</definedName>
    <definedName name="NY.GSR.NFCY.KN" localSheetId="50">#REF!</definedName>
    <definedName name="NY.GSR.NFCY.KN" localSheetId="51">#REF!</definedName>
    <definedName name="NY.GSR.NFCY.KN" localSheetId="53">#REF!</definedName>
    <definedName name="NY.GSR.NFCY.KN" localSheetId="54">#REF!</definedName>
    <definedName name="NY.GSR.NFCY.KN" localSheetId="56">#REF!</definedName>
    <definedName name="NY.GSR.NFCY.KN" localSheetId="57">#REF!</definedName>
    <definedName name="NY.GSR.NFCY.KN" localSheetId="58">#REF!</definedName>
    <definedName name="NY.GSR.NFCY.KN" localSheetId="60">#REF!</definedName>
    <definedName name="NY.GSR.NFCY.KN" localSheetId="61">#REF!</definedName>
    <definedName name="NY.GSR.NFCY.KN" localSheetId="62">#REF!</definedName>
    <definedName name="NY.GSR.NFCY.KN" localSheetId="63">#REF!</definedName>
    <definedName name="NY.GSR.NFCY.KN" localSheetId="64">#REF!</definedName>
    <definedName name="NY.GSR.NFCY.KN" localSheetId="66">#REF!</definedName>
    <definedName name="NY.GSR.NFCY.KN" localSheetId="67">#REF!</definedName>
    <definedName name="NY.GSR.NFCY.KN" localSheetId="68">#REF!</definedName>
    <definedName name="NY.GSR.NFCY.KN" localSheetId="69">#REF!</definedName>
    <definedName name="NY.GSR.NFCY.KN" localSheetId="71">#REF!</definedName>
    <definedName name="NY.GSR.NFCY.KN" localSheetId="72">#REF!</definedName>
    <definedName name="NY.GSR.NFCY.KN" localSheetId="73">#REF!</definedName>
    <definedName name="NY.GSR.NFCY.KN">#REF!</definedName>
    <definedName name="NY.TAX.IDRT.CN" localSheetId="1">#REF!</definedName>
    <definedName name="NY.TAX.IDRT.CN" localSheetId="11">#REF!</definedName>
    <definedName name="NY.TAX.IDRT.CN" localSheetId="12">#REF!</definedName>
    <definedName name="NY.TAX.IDRT.CN" localSheetId="13">#REF!</definedName>
    <definedName name="NY.TAX.IDRT.CN" localSheetId="23">#REF!</definedName>
    <definedName name="NY.TAX.IDRT.CN" localSheetId="24">#REF!</definedName>
    <definedName name="NY.TAX.IDRT.CN" localSheetId="26">#REF!</definedName>
    <definedName name="NY.TAX.IDRT.CN" localSheetId="28">#REF!</definedName>
    <definedName name="NY.TAX.IDRT.CN" localSheetId="29">#REF!</definedName>
    <definedName name="NY.TAX.IDRT.CN" localSheetId="31">#REF!</definedName>
    <definedName name="NY.TAX.IDRT.CN" localSheetId="41">#REF!</definedName>
    <definedName name="NY.TAX.IDRT.CN" localSheetId="4">#REF!</definedName>
    <definedName name="NY.TAX.IDRT.CN" localSheetId="46">#REF!</definedName>
    <definedName name="NY.TAX.IDRT.CN" localSheetId="47">#REF!</definedName>
    <definedName name="NY.TAX.IDRT.CN" localSheetId="48">#REF!</definedName>
    <definedName name="NY.TAX.IDRT.CN" localSheetId="49">#REF!</definedName>
    <definedName name="NY.TAX.IDRT.CN" localSheetId="50">#REF!</definedName>
    <definedName name="NY.TAX.IDRT.CN" localSheetId="51">#REF!</definedName>
    <definedName name="NY.TAX.IDRT.CN" localSheetId="53">#REF!</definedName>
    <definedName name="NY.TAX.IDRT.CN" localSheetId="54">#REF!</definedName>
    <definedName name="NY.TAX.IDRT.CN" localSheetId="56">#REF!</definedName>
    <definedName name="NY.TAX.IDRT.CN" localSheetId="57">#REF!</definedName>
    <definedName name="NY.TAX.IDRT.CN" localSheetId="58">#REF!</definedName>
    <definedName name="NY.TAX.IDRT.CN" localSheetId="60">#REF!</definedName>
    <definedName name="NY.TAX.IDRT.CN" localSheetId="61">#REF!</definedName>
    <definedName name="NY.TAX.IDRT.CN" localSheetId="62">#REF!</definedName>
    <definedName name="NY.TAX.IDRT.CN" localSheetId="63">#REF!</definedName>
    <definedName name="NY.TAX.IDRT.CN" localSheetId="64">#REF!</definedName>
    <definedName name="NY.TAX.IDRT.CN" localSheetId="66">#REF!</definedName>
    <definedName name="NY.TAX.IDRT.CN" localSheetId="67">#REF!</definedName>
    <definedName name="NY.TAX.IDRT.CN" localSheetId="68">#REF!</definedName>
    <definedName name="NY.TAX.IDRT.CN" localSheetId="69">#REF!</definedName>
    <definedName name="NY.TAX.IDRT.CN" localSheetId="71">#REF!</definedName>
    <definedName name="NY.TAX.IDRT.CN" localSheetId="72">#REF!</definedName>
    <definedName name="NY.TAX.IDRT.CN" localSheetId="73">#REF!</definedName>
    <definedName name="NY.TAX.IDRT.CN">#REF!</definedName>
    <definedName name="NY.TAX.NIND.CN" localSheetId="1">#REF!</definedName>
    <definedName name="NY.TAX.NIND.CN" localSheetId="11">#REF!</definedName>
    <definedName name="NY.TAX.NIND.CN" localSheetId="12">#REF!</definedName>
    <definedName name="NY.TAX.NIND.CN" localSheetId="13">#REF!</definedName>
    <definedName name="NY.TAX.NIND.CN" localSheetId="23">#REF!</definedName>
    <definedName name="NY.TAX.NIND.CN" localSheetId="24">#REF!</definedName>
    <definedName name="NY.TAX.NIND.CN" localSheetId="26">#REF!</definedName>
    <definedName name="NY.TAX.NIND.CN" localSheetId="28">#REF!</definedName>
    <definedName name="NY.TAX.NIND.CN" localSheetId="29">#REF!</definedName>
    <definedName name="NY.TAX.NIND.CN" localSheetId="31">#REF!</definedName>
    <definedName name="NY.TAX.NIND.CN" localSheetId="41">#REF!</definedName>
    <definedName name="NY.TAX.NIND.CN" localSheetId="4">#REF!</definedName>
    <definedName name="NY.TAX.NIND.CN" localSheetId="46">#REF!</definedName>
    <definedName name="NY.TAX.NIND.CN" localSheetId="47">#REF!</definedName>
    <definedName name="NY.TAX.NIND.CN" localSheetId="48">#REF!</definedName>
    <definedName name="NY.TAX.NIND.CN" localSheetId="49">#REF!</definedName>
    <definedName name="NY.TAX.NIND.CN" localSheetId="50">#REF!</definedName>
    <definedName name="NY.TAX.NIND.CN" localSheetId="51">#REF!</definedName>
    <definedName name="NY.TAX.NIND.CN" localSheetId="53">#REF!</definedName>
    <definedName name="NY.TAX.NIND.CN" localSheetId="54">#REF!</definedName>
    <definedName name="NY.TAX.NIND.CN" localSheetId="56">#REF!</definedName>
    <definedName name="NY.TAX.NIND.CN" localSheetId="57">#REF!</definedName>
    <definedName name="NY.TAX.NIND.CN" localSheetId="58">#REF!</definedName>
    <definedName name="NY.TAX.NIND.CN" localSheetId="60">#REF!</definedName>
    <definedName name="NY.TAX.NIND.CN" localSheetId="61">#REF!</definedName>
    <definedName name="NY.TAX.NIND.CN" localSheetId="62">#REF!</definedName>
    <definedName name="NY.TAX.NIND.CN" localSheetId="63">#REF!</definedName>
    <definedName name="NY.TAX.NIND.CN" localSheetId="64">#REF!</definedName>
    <definedName name="NY.TAX.NIND.CN" localSheetId="66">#REF!</definedName>
    <definedName name="NY.TAX.NIND.CN" localSheetId="67">#REF!</definedName>
    <definedName name="NY.TAX.NIND.CN" localSheetId="68">#REF!</definedName>
    <definedName name="NY.TAX.NIND.CN" localSheetId="69">#REF!</definedName>
    <definedName name="NY.TAX.NIND.CN" localSheetId="71">#REF!</definedName>
    <definedName name="NY.TAX.NIND.CN" localSheetId="72">#REF!</definedName>
    <definedName name="NY.TAX.NIND.CN" localSheetId="73">#REF!</definedName>
    <definedName name="NY.TAX.NIND.CN">#REF!</definedName>
    <definedName name="NY.TAX.NIND.CN.zs" localSheetId="1">#REF!</definedName>
    <definedName name="NY.TAX.NIND.CN.zs" localSheetId="11">#REF!</definedName>
    <definedName name="NY.TAX.NIND.CN.zs" localSheetId="12">#REF!</definedName>
    <definedName name="NY.TAX.NIND.CN.zs" localSheetId="13">#REF!</definedName>
    <definedName name="NY.TAX.NIND.CN.zs" localSheetId="23">#REF!</definedName>
    <definedName name="NY.TAX.NIND.CN.zs" localSheetId="24">#REF!</definedName>
    <definedName name="NY.TAX.NIND.CN.zs" localSheetId="26">#REF!</definedName>
    <definedName name="NY.TAX.NIND.CN.zs" localSheetId="28">#REF!</definedName>
    <definedName name="NY.TAX.NIND.CN.zs" localSheetId="29">#REF!</definedName>
    <definedName name="NY.TAX.NIND.CN.zs" localSheetId="31">#REF!</definedName>
    <definedName name="NY.TAX.NIND.CN.zs" localSheetId="41">#REF!</definedName>
    <definedName name="NY.TAX.NIND.CN.zs" localSheetId="4">#REF!</definedName>
    <definedName name="NY.TAX.NIND.CN.zs" localSheetId="46">#REF!</definedName>
    <definedName name="NY.TAX.NIND.CN.zs" localSheetId="47">#REF!</definedName>
    <definedName name="NY.TAX.NIND.CN.zs" localSheetId="48">#REF!</definedName>
    <definedName name="NY.TAX.NIND.CN.zs" localSheetId="49">#REF!</definedName>
    <definedName name="NY.TAX.NIND.CN.zs" localSheetId="50">#REF!</definedName>
    <definedName name="NY.TAX.NIND.CN.zs" localSheetId="51">#REF!</definedName>
    <definedName name="NY.TAX.NIND.CN.zs" localSheetId="53">#REF!</definedName>
    <definedName name="NY.TAX.NIND.CN.zs" localSheetId="54">#REF!</definedName>
    <definedName name="NY.TAX.NIND.CN.zs" localSheetId="56">#REF!</definedName>
    <definedName name="NY.TAX.NIND.CN.zs" localSheetId="57">#REF!</definedName>
    <definedName name="NY.TAX.NIND.CN.zs" localSheetId="58">#REF!</definedName>
    <definedName name="NY.TAX.NIND.CN.zs" localSheetId="60">#REF!</definedName>
    <definedName name="NY.TAX.NIND.CN.zs" localSheetId="61">#REF!</definedName>
    <definedName name="NY.TAX.NIND.CN.zs" localSheetId="62">#REF!</definedName>
    <definedName name="NY.TAX.NIND.CN.zs" localSheetId="63">#REF!</definedName>
    <definedName name="NY.TAX.NIND.CN.zs" localSheetId="64">#REF!</definedName>
    <definedName name="NY.TAX.NIND.CN.zs" localSheetId="66">#REF!</definedName>
    <definedName name="NY.TAX.NIND.CN.zs" localSheetId="67">#REF!</definedName>
    <definedName name="NY.TAX.NIND.CN.zs" localSheetId="68">#REF!</definedName>
    <definedName name="NY.TAX.NIND.CN.zs" localSheetId="69">#REF!</definedName>
    <definedName name="NY.TAX.NIND.CN.zs" localSheetId="71">#REF!</definedName>
    <definedName name="NY.TAX.NIND.CN.zs" localSheetId="72">#REF!</definedName>
    <definedName name="NY.TAX.NIND.CN.zs" localSheetId="73">#REF!</definedName>
    <definedName name="NY.TAX.NIND.CN.zs">#REF!</definedName>
    <definedName name="NY.TAX.NIND.KN" localSheetId="1">#REF!</definedName>
    <definedName name="NY.TAX.NIND.KN" localSheetId="11">#REF!</definedName>
    <definedName name="NY.TAX.NIND.KN" localSheetId="12">#REF!</definedName>
    <definedName name="NY.TAX.NIND.KN" localSheetId="13">#REF!</definedName>
    <definedName name="NY.TAX.NIND.KN" localSheetId="23">#REF!</definedName>
    <definedName name="NY.TAX.NIND.KN" localSheetId="24">#REF!</definedName>
    <definedName name="NY.TAX.NIND.KN" localSheetId="26">#REF!</definedName>
    <definedName name="NY.TAX.NIND.KN" localSheetId="28">#REF!</definedName>
    <definedName name="NY.TAX.NIND.KN" localSheetId="29">#REF!</definedName>
    <definedName name="NY.TAX.NIND.KN" localSheetId="31">#REF!</definedName>
    <definedName name="NY.TAX.NIND.KN" localSheetId="41">#REF!</definedName>
    <definedName name="NY.TAX.NIND.KN" localSheetId="4">#REF!</definedName>
    <definedName name="NY.TAX.NIND.KN" localSheetId="46">#REF!</definedName>
    <definedName name="NY.TAX.NIND.KN" localSheetId="47">#REF!</definedName>
    <definedName name="NY.TAX.NIND.KN" localSheetId="48">#REF!</definedName>
    <definedName name="NY.TAX.NIND.KN" localSheetId="49">#REF!</definedName>
    <definedName name="NY.TAX.NIND.KN" localSheetId="50">#REF!</definedName>
    <definedName name="NY.TAX.NIND.KN" localSheetId="51">#REF!</definedName>
    <definedName name="NY.TAX.NIND.KN" localSheetId="53">#REF!</definedName>
    <definedName name="NY.TAX.NIND.KN" localSheetId="54">#REF!</definedName>
    <definedName name="NY.TAX.NIND.KN" localSheetId="56">#REF!</definedName>
    <definedName name="NY.TAX.NIND.KN" localSheetId="57">#REF!</definedName>
    <definedName name="NY.TAX.NIND.KN" localSheetId="58">#REF!</definedName>
    <definedName name="NY.TAX.NIND.KN" localSheetId="60">#REF!</definedName>
    <definedName name="NY.TAX.NIND.KN" localSheetId="61">#REF!</definedName>
    <definedName name="NY.TAX.NIND.KN" localSheetId="62">#REF!</definedName>
    <definedName name="NY.TAX.NIND.KN" localSheetId="63">#REF!</definedName>
    <definedName name="NY.TAX.NIND.KN" localSheetId="64">#REF!</definedName>
    <definedName name="NY.TAX.NIND.KN" localSheetId="66">#REF!</definedName>
    <definedName name="NY.TAX.NIND.KN" localSheetId="67">#REF!</definedName>
    <definedName name="NY.TAX.NIND.KN" localSheetId="68">#REF!</definedName>
    <definedName name="NY.TAX.NIND.KN" localSheetId="69">#REF!</definedName>
    <definedName name="NY.TAX.NIND.KN" localSheetId="71">#REF!</definedName>
    <definedName name="NY.TAX.NIND.KN" localSheetId="72">#REF!</definedName>
    <definedName name="NY.TAX.NIND.KN" localSheetId="73">#REF!</definedName>
    <definedName name="NY.TAX.NIND.KN">#REF!</definedName>
    <definedName name="NY.TAX.SUBS.CN" localSheetId="1">#REF!</definedName>
    <definedName name="NY.TAX.SUBS.CN" localSheetId="11">#REF!</definedName>
    <definedName name="NY.TAX.SUBS.CN" localSheetId="12">#REF!</definedName>
    <definedName name="NY.TAX.SUBS.CN" localSheetId="13">#REF!</definedName>
    <definedName name="NY.TAX.SUBS.CN" localSheetId="23">#REF!</definedName>
    <definedName name="NY.TAX.SUBS.CN" localSheetId="24">#REF!</definedName>
    <definedName name="NY.TAX.SUBS.CN" localSheetId="26">#REF!</definedName>
    <definedName name="NY.TAX.SUBS.CN" localSheetId="28">#REF!</definedName>
    <definedName name="NY.TAX.SUBS.CN" localSheetId="29">#REF!</definedName>
    <definedName name="NY.TAX.SUBS.CN" localSheetId="31">#REF!</definedName>
    <definedName name="NY.TAX.SUBS.CN" localSheetId="41">#REF!</definedName>
    <definedName name="NY.TAX.SUBS.CN" localSheetId="4">#REF!</definedName>
    <definedName name="NY.TAX.SUBS.CN" localSheetId="46">#REF!</definedName>
    <definedName name="NY.TAX.SUBS.CN" localSheetId="47">#REF!</definedName>
    <definedName name="NY.TAX.SUBS.CN" localSheetId="48">#REF!</definedName>
    <definedName name="NY.TAX.SUBS.CN" localSheetId="49">#REF!</definedName>
    <definedName name="NY.TAX.SUBS.CN" localSheetId="50">#REF!</definedName>
    <definedName name="NY.TAX.SUBS.CN" localSheetId="51">#REF!</definedName>
    <definedName name="NY.TAX.SUBS.CN" localSheetId="53">#REF!</definedName>
    <definedName name="NY.TAX.SUBS.CN" localSheetId="54">#REF!</definedName>
    <definedName name="NY.TAX.SUBS.CN" localSheetId="56">#REF!</definedName>
    <definedName name="NY.TAX.SUBS.CN" localSheetId="57">#REF!</definedName>
    <definedName name="NY.TAX.SUBS.CN" localSheetId="58">#REF!</definedName>
    <definedName name="NY.TAX.SUBS.CN" localSheetId="60">#REF!</definedName>
    <definedName name="NY.TAX.SUBS.CN" localSheetId="61">#REF!</definedName>
    <definedName name="NY.TAX.SUBS.CN" localSheetId="62">#REF!</definedName>
    <definedName name="NY.TAX.SUBS.CN" localSheetId="63">#REF!</definedName>
    <definedName name="NY.TAX.SUBS.CN" localSheetId="64">#REF!</definedName>
    <definedName name="NY.TAX.SUBS.CN" localSheetId="66">#REF!</definedName>
    <definedName name="NY.TAX.SUBS.CN" localSheetId="67">#REF!</definedName>
    <definedName name="NY.TAX.SUBS.CN" localSheetId="68">#REF!</definedName>
    <definedName name="NY.TAX.SUBS.CN" localSheetId="69">#REF!</definedName>
    <definedName name="NY.TAX.SUBS.CN" localSheetId="71">#REF!</definedName>
    <definedName name="NY.TAX.SUBS.CN" localSheetId="72">#REF!</definedName>
    <definedName name="NY.TAX.SUBS.CN" localSheetId="73">#REF!</definedName>
    <definedName name="NY.TAX.SUBS.CN">#REF!</definedName>
    <definedName name="NY.TRF.NCTR.CN" localSheetId="1">#REF!</definedName>
    <definedName name="NY.TRF.NCTR.CN" localSheetId="11">#REF!</definedName>
    <definedName name="NY.TRF.NCTR.CN" localSheetId="12">#REF!</definedName>
    <definedName name="NY.TRF.NCTR.CN" localSheetId="13">#REF!</definedName>
    <definedName name="NY.TRF.NCTR.CN" localSheetId="23">#REF!</definedName>
    <definedName name="NY.TRF.NCTR.CN" localSheetId="24">#REF!</definedName>
    <definedName name="NY.TRF.NCTR.CN" localSheetId="26">#REF!</definedName>
    <definedName name="NY.TRF.NCTR.CN" localSheetId="28">#REF!</definedName>
    <definedName name="NY.TRF.NCTR.CN" localSheetId="29">#REF!</definedName>
    <definedName name="NY.TRF.NCTR.CN" localSheetId="31">#REF!</definedName>
    <definedName name="NY.TRF.NCTR.CN" localSheetId="41">#REF!</definedName>
    <definedName name="NY.TRF.NCTR.CN" localSheetId="4">#REF!</definedName>
    <definedName name="NY.TRF.NCTR.CN" localSheetId="46">#REF!</definedName>
    <definedName name="NY.TRF.NCTR.CN" localSheetId="47">#REF!</definedName>
    <definedName name="NY.TRF.NCTR.CN" localSheetId="48">#REF!</definedName>
    <definedName name="NY.TRF.NCTR.CN" localSheetId="49">#REF!</definedName>
    <definedName name="NY.TRF.NCTR.CN" localSheetId="50">#REF!</definedName>
    <definedName name="NY.TRF.NCTR.CN" localSheetId="51">#REF!</definedName>
    <definedName name="NY.TRF.NCTR.CN" localSheetId="53">#REF!</definedName>
    <definedName name="NY.TRF.NCTR.CN" localSheetId="54">#REF!</definedName>
    <definedName name="NY.TRF.NCTR.CN" localSheetId="56">#REF!</definedName>
    <definedName name="NY.TRF.NCTR.CN" localSheetId="57">#REF!</definedName>
    <definedName name="NY.TRF.NCTR.CN" localSheetId="58">#REF!</definedName>
    <definedName name="NY.TRF.NCTR.CN" localSheetId="60">#REF!</definedName>
    <definedName name="NY.TRF.NCTR.CN" localSheetId="61">#REF!</definedName>
    <definedName name="NY.TRF.NCTR.CN" localSheetId="62">#REF!</definedName>
    <definedName name="NY.TRF.NCTR.CN" localSheetId="63">#REF!</definedName>
    <definedName name="NY.TRF.NCTR.CN" localSheetId="64">#REF!</definedName>
    <definedName name="NY.TRF.NCTR.CN" localSheetId="66">#REF!</definedName>
    <definedName name="NY.TRF.NCTR.CN" localSheetId="67">#REF!</definedName>
    <definedName name="NY.TRF.NCTR.CN" localSheetId="68">#REF!</definedName>
    <definedName name="NY.TRF.NCTR.CN" localSheetId="69">#REF!</definedName>
    <definedName name="NY.TRF.NCTR.CN" localSheetId="71">#REF!</definedName>
    <definedName name="NY.TRF.NCTR.CN" localSheetId="72">#REF!</definedName>
    <definedName name="NY.TRF.NCTR.CN" localSheetId="73">#REF!</definedName>
    <definedName name="NY.TRF.NCTR.CN">#REF!</definedName>
    <definedName name="NY.TRF.NCTR.KN" localSheetId="1">#REF!</definedName>
    <definedName name="NY.TRF.NCTR.KN" localSheetId="11">#REF!</definedName>
    <definedName name="NY.TRF.NCTR.KN" localSheetId="12">#REF!</definedName>
    <definedName name="NY.TRF.NCTR.KN" localSheetId="13">#REF!</definedName>
    <definedName name="NY.TRF.NCTR.KN" localSheetId="23">#REF!</definedName>
    <definedName name="NY.TRF.NCTR.KN" localSheetId="24">#REF!</definedName>
    <definedName name="NY.TRF.NCTR.KN" localSheetId="26">#REF!</definedName>
    <definedName name="NY.TRF.NCTR.KN" localSheetId="28">#REF!</definedName>
    <definedName name="NY.TRF.NCTR.KN" localSheetId="29">#REF!</definedName>
    <definedName name="NY.TRF.NCTR.KN" localSheetId="31">#REF!</definedName>
    <definedName name="NY.TRF.NCTR.KN" localSheetId="41">#REF!</definedName>
    <definedName name="NY.TRF.NCTR.KN" localSheetId="4">#REF!</definedName>
    <definedName name="NY.TRF.NCTR.KN" localSheetId="46">#REF!</definedName>
    <definedName name="NY.TRF.NCTR.KN" localSheetId="47">#REF!</definedName>
    <definedName name="NY.TRF.NCTR.KN" localSheetId="48">#REF!</definedName>
    <definedName name="NY.TRF.NCTR.KN" localSheetId="49">#REF!</definedName>
    <definedName name="NY.TRF.NCTR.KN" localSheetId="50">#REF!</definedName>
    <definedName name="NY.TRF.NCTR.KN" localSheetId="51">#REF!</definedName>
    <definedName name="NY.TRF.NCTR.KN" localSheetId="53">#REF!</definedName>
    <definedName name="NY.TRF.NCTR.KN" localSheetId="54">#REF!</definedName>
    <definedName name="NY.TRF.NCTR.KN" localSheetId="56">#REF!</definedName>
    <definedName name="NY.TRF.NCTR.KN" localSheetId="57">#REF!</definedName>
    <definedName name="NY.TRF.NCTR.KN" localSheetId="58">#REF!</definedName>
    <definedName name="NY.TRF.NCTR.KN" localSheetId="60">#REF!</definedName>
    <definedName name="NY.TRF.NCTR.KN" localSheetId="61">#REF!</definedName>
    <definedName name="NY.TRF.NCTR.KN" localSheetId="62">#REF!</definedName>
    <definedName name="NY.TRF.NCTR.KN" localSheetId="63">#REF!</definedName>
    <definedName name="NY.TRF.NCTR.KN" localSheetId="64">#REF!</definedName>
    <definedName name="NY.TRF.NCTR.KN" localSheetId="66">#REF!</definedName>
    <definedName name="NY.TRF.NCTR.KN" localSheetId="67">#REF!</definedName>
    <definedName name="NY.TRF.NCTR.KN" localSheetId="68">#REF!</definedName>
    <definedName name="NY.TRF.NCTR.KN" localSheetId="69">#REF!</definedName>
    <definedName name="NY.TRF.NCTR.KN" localSheetId="71">#REF!</definedName>
    <definedName name="NY.TRF.NCTR.KN" localSheetId="72">#REF!</definedName>
    <definedName name="NY.TRF.NCTR.KN" localSheetId="73">#REF!</definedName>
    <definedName name="NY.TRF.NCTR.KN">#REF!</definedName>
    <definedName name="O" localSheetId="1">#REF!</definedName>
    <definedName name="O" localSheetId="11">#REF!</definedName>
    <definedName name="O" localSheetId="12">#REF!</definedName>
    <definedName name="O" localSheetId="13">#REF!</definedName>
    <definedName name="O" localSheetId="23">#REF!</definedName>
    <definedName name="O" localSheetId="24">#REF!</definedName>
    <definedName name="O" localSheetId="26">#REF!</definedName>
    <definedName name="O" localSheetId="28">#REF!</definedName>
    <definedName name="O" localSheetId="29">#REF!</definedName>
    <definedName name="O" localSheetId="31">#REF!</definedName>
    <definedName name="O" localSheetId="41">#REF!</definedName>
    <definedName name="O" localSheetId="4">#REF!</definedName>
    <definedName name="O" localSheetId="46">#REF!</definedName>
    <definedName name="O" localSheetId="47">#REF!</definedName>
    <definedName name="O" localSheetId="48">#REF!</definedName>
    <definedName name="O" localSheetId="49">#REF!</definedName>
    <definedName name="O" localSheetId="50">#REF!</definedName>
    <definedName name="O" localSheetId="51">#REF!</definedName>
    <definedName name="O" localSheetId="53">#REF!</definedName>
    <definedName name="O" localSheetId="54">#REF!</definedName>
    <definedName name="O" localSheetId="56">#REF!</definedName>
    <definedName name="O" localSheetId="57">#REF!</definedName>
    <definedName name="O" localSheetId="58">#REF!</definedName>
    <definedName name="O" localSheetId="60">#REF!</definedName>
    <definedName name="O" localSheetId="61">#REF!</definedName>
    <definedName name="O" localSheetId="62">#REF!</definedName>
    <definedName name="O" localSheetId="63">#REF!</definedName>
    <definedName name="O" localSheetId="64">#REF!</definedName>
    <definedName name="O" localSheetId="66">#REF!</definedName>
    <definedName name="O" localSheetId="67">#REF!</definedName>
    <definedName name="O" localSheetId="68">#REF!</definedName>
    <definedName name="O" localSheetId="69">#REF!</definedName>
    <definedName name="O" localSheetId="71">#REF!</definedName>
    <definedName name="O" localSheetId="72">#REF!</definedName>
    <definedName name="O" localSheetId="73">#REF!</definedName>
    <definedName name="O">#REF!</definedName>
    <definedName name="OBI" localSheetId="1">#REF!</definedName>
    <definedName name="OBI" localSheetId="11">#REF!</definedName>
    <definedName name="OBI" localSheetId="12">#REF!</definedName>
    <definedName name="OBI" localSheetId="13">#REF!</definedName>
    <definedName name="OBI" localSheetId="23">#REF!</definedName>
    <definedName name="OBI" localSheetId="24">#REF!</definedName>
    <definedName name="OBI" localSheetId="26">#REF!</definedName>
    <definedName name="OBI" localSheetId="28">#REF!</definedName>
    <definedName name="OBI" localSheetId="29">#REF!</definedName>
    <definedName name="OBI" localSheetId="31">#REF!</definedName>
    <definedName name="OBI" localSheetId="41">#REF!</definedName>
    <definedName name="OBI" localSheetId="4">#REF!</definedName>
    <definedName name="OBI" localSheetId="46">#REF!</definedName>
    <definedName name="OBI" localSheetId="47">#REF!</definedName>
    <definedName name="OBI" localSheetId="48">#REF!</definedName>
    <definedName name="OBI" localSheetId="49">#REF!</definedName>
    <definedName name="OBI" localSheetId="50">#REF!</definedName>
    <definedName name="OBI" localSheetId="51">#REF!</definedName>
    <definedName name="OBI" localSheetId="53">#REF!</definedName>
    <definedName name="OBI" localSheetId="54">#REF!</definedName>
    <definedName name="OBI" localSheetId="56">#REF!</definedName>
    <definedName name="OBI" localSheetId="57">#REF!</definedName>
    <definedName name="OBI" localSheetId="58">#REF!</definedName>
    <definedName name="OBI" localSheetId="60">#REF!</definedName>
    <definedName name="OBI" localSheetId="61">#REF!</definedName>
    <definedName name="OBI" localSheetId="62">#REF!</definedName>
    <definedName name="OBI" localSheetId="63">#REF!</definedName>
    <definedName name="OBI" localSheetId="64">#REF!</definedName>
    <definedName name="OBI" localSheetId="66">#REF!</definedName>
    <definedName name="OBI" localSheetId="67">#REF!</definedName>
    <definedName name="OBI" localSheetId="68">#REF!</definedName>
    <definedName name="OBI" localSheetId="69">#REF!</definedName>
    <definedName name="OBI" localSheetId="71">#REF!</definedName>
    <definedName name="OBI" localSheetId="72">#REF!</definedName>
    <definedName name="OBI" localSheetId="73">#REF!</definedName>
    <definedName name="OBI">#REF!</definedName>
    <definedName name="Oct_50" localSheetId="1">#REF!</definedName>
    <definedName name="Oct_50" localSheetId="11">#REF!</definedName>
    <definedName name="Oct_50" localSheetId="12">#REF!</definedName>
    <definedName name="Oct_50" localSheetId="13">#REF!</definedName>
    <definedName name="Oct_50" localSheetId="23">#REF!</definedName>
    <definedName name="Oct_50" localSheetId="24">#REF!</definedName>
    <definedName name="Oct_50" localSheetId="26">#REF!</definedName>
    <definedName name="Oct_50" localSheetId="28">#REF!</definedName>
    <definedName name="Oct_50" localSheetId="29">#REF!</definedName>
    <definedName name="Oct_50" localSheetId="31">#REF!</definedName>
    <definedName name="Oct_50" localSheetId="41">#REF!</definedName>
    <definedName name="Oct_50" localSheetId="4">#REF!</definedName>
    <definedName name="Oct_50" localSheetId="46">#REF!</definedName>
    <definedName name="Oct_50" localSheetId="47">#REF!</definedName>
    <definedName name="Oct_50" localSheetId="48">#REF!</definedName>
    <definedName name="Oct_50" localSheetId="49">#REF!</definedName>
    <definedName name="Oct_50" localSheetId="50">#REF!</definedName>
    <definedName name="Oct_50" localSheetId="51">#REF!</definedName>
    <definedName name="Oct_50" localSheetId="53">#REF!</definedName>
    <definedName name="Oct_50" localSheetId="54">#REF!</definedName>
    <definedName name="Oct_50" localSheetId="56">#REF!</definedName>
    <definedName name="Oct_50" localSheetId="57">#REF!</definedName>
    <definedName name="Oct_50" localSheetId="58">#REF!</definedName>
    <definedName name="Oct_50" localSheetId="60">#REF!</definedName>
    <definedName name="Oct_50" localSheetId="61">#REF!</definedName>
    <definedName name="Oct_50" localSheetId="62">#REF!</definedName>
    <definedName name="Oct_50" localSheetId="63">#REF!</definedName>
    <definedName name="Oct_50" localSheetId="64">#REF!</definedName>
    <definedName name="Oct_50" localSheetId="66">#REF!</definedName>
    <definedName name="Oct_50" localSheetId="67">#REF!</definedName>
    <definedName name="Oct_50" localSheetId="68">#REF!</definedName>
    <definedName name="Oct_50" localSheetId="69">#REF!</definedName>
    <definedName name="Oct_50" localSheetId="71">#REF!</definedName>
    <definedName name="Oct_50" localSheetId="72">#REF!</definedName>
    <definedName name="Oct_50" localSheetId="73">#REF!</definedName>
    <definedName name="Oct_50">#REF!</definedName>
    <definedName name="Oct_51" localSheetId="1">#REF!</definedName>
    <definedName name="Oct_51" localSheetId="11">#REF!</definedName>
    <definedName name="Oct_51" localSheetId="12">#REF!</definedName>
    <definedName name="Oct_51" localSheetId="13">#REF!</definedName>
    <definedName name="Oct_51" localSheetId="23">#REF!</definedName>
    <definedName name="Oct_51" localSheetId="24">#REF!</definedName>
    <definedName name="Oct_51" localSheetId="26">#REF!</definedName>
    <definedName name="Oct_51" localSheetId="28">#REF!</definedName>
    <definedName name="Oct_51" localSheetId="29">#REF!</definedName>
    <definedName name="Oct_51" localSheetId="31">#REF!</definedName>
    <definedName name="Oct_51" localSheetId="41">#REF!</definedName>
    <definedName name="Oct_51" localSheetId="4">#REF!</definedName>
    <definedName name="Oct_51" localSheetId="46">#REF!</definedName>
    <definedName name="Oct_51" localSheetId="47">#REF!</definedName>
    <definedName name="Oct_51" localSheetId="48">#REF!</definedName>
    <definedName name="Oct_51" localSheetId="49">#REF!</definedName>
    <definedName name="Oct_51" localSheetId="50">#REF!</definedName>
    <definedName name="Oct_51" localSheetId="51">#REF!</definedName>
    <definedName name="Oct_51" localSheetId="53">#REF!</definedName>
    <definedName name="Oct_51" localSheetId="54">#REF!</definedName>
    <definedName name="Oct_51" localSheetId="56">#REF!</definedName>
    <definedName name="Oct_51" localSheetId="57">#REF!</definedName>
    <definedName name="Oct_51" localSheetId="58">#REF!</definedName>
    <definedName name="Oct_51" localSheetId="60">#REF!</definedName>
    <definedName name="Oct_51" localSheetId="61">#REF!</definedName>
    <definedName name="Oct_51" localSheetId="62">#REF!</definedName>
    <definedName name="Oct_51" localSheetId="63">#REF!</definedName>
    <definedName name="Oct_51" localSheetId="64">#REF!</definedName>
    <definedName name="Oct_51" localSheetId="66">#REF!</definedName>
    <definedName name="Oct_51" localSheetId="67">#REF!</definedName>
    <definedName name="Oct_51" localSheetId="68">#REF!</definedName>
    <definedName name="Oct_51" localSheetId="69">#REF!</definedName>
    <definedName name="Oct_51" localSheetId="71">#REF!</definedName>
    <definedName name="Oct_51" localSheetId="72">#REF!</definedName>
    <definedName name="Oct_51" localSheetId="73">#REF!</definedName>
    <definedName name="Oct_51">#REF!</definedName>
    <definedName name="Oct_52" localSheetId="1">#REF!</definedName>
    <definedName name="Oct_52" localSheetId="11">#REF!</definedName>
    <definedName name="Oct_52" localSheetId="12">#REF!</definedName>
    <definedName name="Oct_52" localSheetId="13">#REF!</definedName>
    <definedName name="Oct_52" localSheetId="23">#REF!</definedName>
    <definedName name="Oct_52" localSheetId="24">#REF!</definedName>
    <definedName name="Oct_52" localSheetId="26">#REF!</definedName>
    <definedName name="Oct_52" localSheetId="28">#REF!</definedName>
    <definedName name="Oct_52" localSheetId="29">#REF!</definedName>
    <definedName name="Oct_52" localSheetId="31">#REF!</definedName>
    <definedName name="Oct_52" localSheetId="41">#REF!</definedName>
    <definedName name="Oct_52" localSheetId="4">#REF!</definedName>
    <definedName name="Oct_52" localSheetId="46">#REF!</definedName>
    <definedName name="Oct_52" localSheetId="47">#REF!</definedName>
    <definedName name="Oct_52" localSheetId="48">#REF!</definedName>
    <definedName name="Oct_52" localSheetId="49">#REF!</definedName>
    <definedName name="Oct_52" localSheetId="50">#REF!</definedName>
    <definedName name="Oct_52" localSheetId="51">#REF!</definedName>
    <definedName name="Oct_52" localSheetId="53">#REF!</definedName>
    <definedName name="Oct_52" localSheetId="54">#REF!</definedName>
    <definedName name="Oct_52" localSheetId="56">#REF!</definedName>
    <definedName name="Oct_52" localSheetId="57">#REF!</definedName>
    <definedName name="Oct_52" localSheetId="58">#REF!</definedName>
    <definedName name="Oct_52" localSheetId="60">#REF!</definedName>
    <definedName name="Oct_52" localSheetId="61">#REF!</definedName>
    <definedName name="Oct_52" localSheetId="62">#REF!</definedName>
    <definedName name="Oct_52" localSheetId="63">#REF!</definedName>
    <definedName name="Oct_52" localSheetId="64">#REF!</definedName>
    <definedName name="Oct_52" localSheetId="66">#REF!</definedName>
    <definedName name="Oct_52" localSheetId="67">#REF!</definedName>
    <definedName name="Oct_52" localSheetId="68">#REF!</definedName>
    <definedName name="Oct_52" localSheetId="69">#REF!</definedName>
    <definedName name="Oct_52" localSheetId="71">#REF!</definedName>
    <definedName name="Oct_52" localSheetId="72">#REF!</definedName>
    <definedName name="Oct_52" localSheetId="73">#REF!</definedName>
    <definedName name="Oct_52">#REF!</definedName>
    <definedName name="Oct_53" localSheetId="1">#REF!</definedName>
    <definedName name="Oct_53" localSheetId="11">#REF!</definedName>
    <definedName name="Oct_53" localSheetId="12">#REF!</definedName>
    <definedName name="Oct_53" localSheetId="13">#REF!</definedName>
    <definedName name="Oct_53" localSheetId="23">#REF!</definedName>
    <definedName name="Oct_53" localSheetId="24">#REF!</definedName>
    <definedName name="Oct_53" localSheetId="26">#REF!</definedName>
    <definedName name="Oct_53" localSheetId="28">#REF!</definedName>
    <definedName name="Oct_53" localSheetId="29">#REF!</definedName>
    <definedName name="Oct_53" localSheetId="31">#REF!</definedName>
    <definedName name="Oct_53" localSheetId="41">#REF!</definedName>
    <definedName name="Oct_53" localSheetId="4">#REF!</definedName>
    <definedName name="Oct_53" localSheetId="46">#REF!</definedName>
    <definedName name="Oct_53" localSheetId="47">#REF!</definedName>
    <definedName name="Oct_53" localSheetId="48">#REF!</definedName>
    <definedName name="Oct_53" localSheetId="49">#REF!</definedName>
    <definedName name="Oct_53" localSheetId="50">#REF!</definedName>
    <definedName name="Oct_53" localSheetId="51">#REF!</definedName>
    <definedName name="Oct_53" localSheetId="53">#REF!</definedName>
    <definedName name="Oct_53" localSheetId="54">#REF!</definedName>
    <definedName name="Oct_53" localSheetId="56">#REF!</definedName>
    <definedName name="Oct_53" localSheetId="57">#REF!</definedName>
    <definedName name="Oct_53" localSheetId="58">#REF!</definedName>
    <definedName name="Oct_53" localSheetId="60">#REF!</definedName>
    <definedName name="Oct_53" localSheetId="61">#REF!</definedName>
    <definedName name="Oct_53" localSheetId="62">#REF!</definedName>
    <definedName name="Oct_53" localSheetId="63">#REF!</definedName>
    <definedName name="Oct_53" localSheetId="64">#REF!</definedName>
    <definedName name="Oct_53" localSheetId="66">#REF!</definedName>
    <definedName name="Oct_53" localSheetId="67">#REF!</definedName>
    <definedName name="Oct_53" localSheetId="68">#REF!</definedName>
    <definedName name="Oct_53" localSheetId="69">#REF!</definedName>
    <definedName name="Oct_53" localSheetId="71">#REF!</definedName>
    <definedName name="Oct_53" localSheetId="72">#REF!</definedName>
    <definedName name="Oct_53" localSheetId="73">#REF!</definedName>
    <definedName name="Oct_53">#REF!</definedName>
    <definedName name="Oct_54" localSheetId="1">#REF!</definedName>
    <definedName name="Oct_54" localSheetId="11">#REF!</definedName>
    <definedName name="Oct_54" localSheetId="12">#REF!</definedName>
    <definedName name="Oct_54" localSheetId="13">#REF!</definedName>
    <definedName name="Oct_54" localSheetId="23">#REF!</definedName>
    <definedName name="Oct_54" localSheetId="24">#REF!</definedName>
    <definedName name="Oct_54" localSheetId="26">#REF!</definedName>
    <definedName name="Oct_54" localSheetId="28">#REF!</definedName>
    <definedName name="Oct_54" localSheetId="29">#REF!</definedName>
    <definedName name="Oct_54" localSheetId="31">#REF!</definedName>
    <definedName name="Oct_54" localSheetId="41">#REF!</definedName>
    <definedName name="Oct_54" localSheetId="4">#REF!</definedName>
    <definedName name="Oct_54" localSheetId="46">#REF!</definedName>
    <definedName name="Oct_54" localSheetId="47">#REF!</definedName>
    <definedName name="Oct_54" localSheetId="48">#REF!</definedName>
    <definedName name="Oct_54" localSheetId="49">#REF!</definedName>
    <definedName name="Oct_54" localSheetId="50">#REF!</definedName>
    <definedName name="Oct_54" localSheetId="51">#REF!</definedName>
    <definedName name="Oct_54" localSheetId="53">#REF!</definedName>
    <definedName name="Oct_54" localSheetId="54">#REF!</definedName>
    <definedName name="Oct_54" localSheetId="56">#REF!</definedName>
    <definedName name="Oct_54" localSheetId="57">#REF!</definedName>
    <definedName name="Oct_54" localSheetId="58">#REF!</definedName>
    <definedName name="Oct_54" localSheetId="60">#REF!</definedName>
    <definedName name="Oct_54" localSheetId="61">#REF!</definedName>
    <definedName name="Oct_54" localSheetId="62">#REF!</definedName>
    <definedName name="Oct_54" localSheetId="63">#REF!</definedName>
    <definedName name="Oct_54" localSheetId="64">#REF!</definedName>
    <definedName name="Oct_54" localSheetId="66">#REF!</definedName>
    <definedName name="Oct_54" localSheetId="67">#REF!</definedName>
    <definedName name="Oct_54" localSheetId="68">#REF!</definedName>
    <definedName name="Oct_54" localSheetId="69">#REF!</definedName>
    <definedName name="Oct_54" localSheetId="71">#REF!</definedName>
    <definedName name="Oct_54" localSheetId="72">#REF!</definedName>
    <definedName name="Oct_54" localSheetId="73">#REF!</definedName>
    <definedName name="Oct_54">#REF!</definedName>
    <definedName name="Oct_55" localSheetId="1">#REF!</definedName>
    <definedName name="Oct_55" localSheetId="11">#REF!</definedName>
    <definedName name="Oct_55" localSheetId="12">#REF!</definedName>
    <definedName name="Oct_55" localSheetId="13">#REF!</definedName>
    <definedName name="Oct_55" localSheetId="23">#REF!</definedName>
    <definedName name="Oct_55" localSheetId="24">#REF!</definedName>
    <definedName name="Oct_55" localSheetId="26">#REF!</definedName>
    <definedName name="Oct_55" localSheetId="28">#REF!</definedName>
    <definedName name="Oct_55" localSheetId="29">#REF!</definedName>
    <definedName name="Oct_55" localSheetId="31">#REF!</definedName>
    <definedName name="Oct_55" localSheetId="41">#REF!</definedName>
    <definedName name="Oct_55" localSheetId="4">#REF!</definedName>
    <definedName name="Oct_55" localSheetId="46">#REF!</definedName>
    <definedName name="Oct_55" localSheetId="47">#REF!</definedName>
    <definedName name="Oct_55" localSheetId="48">#REF!</definedName>
    <definedName name="Oct_55" localSheetId="49">#REF!</definedName>
    <definedName name="Oct_55" localSheetId="50">#REF!</definedName>
    <definedName name="Oct_55" localSheetId="51">#REF!</definedName>
    <definedName name="Oct_55" localSheetId="53">#REF!</definedName>
    <definedName name="Oct_55" localSheetId="54">#REF!</definedName>
    <definedName name="Oct_55" localSheetId="56">#REF!</definedName>
    <definedName name="Oct_55" localSheetId="57">#REF!</definedName>
    <definedName name="Oct_55" localSheetId="58">#REF!</definedName>
    <definedName name="Oct_55" localSheetId="60">#REF!</definedName>
    <definedName name="Oct_55" localSheetId="61">#REF!</definedName>
    <definedName name="Oct_55" localSheetId="62">#REF!</definedName>
    <definedName name="Oct_55" localSheetId="63">#REF!</definedName>
    <definedName name="Oct_55" localSheetId="64">#REF!</definedName>
    <definedName name="Oct_55" localSheetId="66">#REF!</definedName>
    <definedName name="Oct_55" localSheetId="67">#REF!</definedName>
    <definedName name="Oct_55" localSheetId="68">#REF!</definedName>
    <definedName name="Oct_55" localSheetId="69">#REF!</definedName>
    <definedName name="Oct_55" localSheetId="71">#REF!</definedName>
    <definedName name="Oct_55" localSheetId="72">#REF!</definedName>
    <definedName name="Oct_55" localSheetId="73">#REF!</definedName>
    <definedName name="Oct_55">#REF!</definedName>
    <definedName name="Oct_56" localSheetId="1">#REF!</definedName>
    <definedName name="Oct_56" localSheetId="11">#REF!</definedName>
    <definedName name="Oct_56" localSheetId="12">#REF!</definedName>
    <definedName name="Oct_56" localSheetId="13">#REF!</definedName>
    <definedName name="Oct_56" localSheetId="23">#REF!</definedName>
    <definedName name="Oct_56" localSheetId="24">#REF!</definedName>
    <definedName name="Oct_56" localSheetId="26">#REF!</definedName>
    <definedName name="Oct_56" localSheetId="28">#REF!</definedName>
    <definedName name="Oct_56" localSheetId="29">#REF!</definedName>
    <definedName name="Oct_56" localSheetId="31">#REF!</definedName>
    <definedName name="Oct_56" localSheetId="41">#REF!</definedName>
    <definedName name="Oct_56" localSheetId="4">#REF!</definedName>
    <definedName name="Oct_56" localSheetId="46">#REF!</definedName>
    <definedName name="Oct_56" localSheetId="47">#REF!</definedName>
    <definedName name="Oct_56" localSheetId="48">#REF!</definedName>
    <definedName name="Oct_56" localSheetId="49">#REF!</definedName>
    <definedName name="Oct_56" localSheetId="50">#REF!</definedName>
    <definedName name="Oct_56" localSheetId="51">#REF!</definedName>
    <definedName name="Oct_56" localSheetId="53">#REF!</definedName>
    <definedName name="Oct_56" localSheetId="54">#REF!</definedName>
    <definedName name="Oct_56" localSheetId="56">#REF!</definedName>
    <definedName name="Oct_56" localSheetId="57">#REF!</definedName>
    <definedName name="Oct_56" localSheetId="58">#REF!</definedName>
    <definedName name="Oct_56" localSheetId="60">#REF!</definedName>
    <definedName name="Oct_56" localSheetId="61">#REF!</definedName>
    <definedName name="Oct_56" localSheetId="62">#REF!</definedName>
    <definedName name="Oct_56" localSheetId="63">#REF!</definedName>
    <definedName name="Oct_56" localSheetId="64">#REF!</definedName>
    <definedName name="Oct_56" localSheetId="66">#REF!</definedName>
    <definedName name="Oct_56" localSheetId="67">#REF!</definedName>
    <definedName name="Oct_56" localSheetId="68">#REF!</definedName>
    <definedName name="Oct_56" localSheetId="69">#REF!</definedName>
    <definedName name="Oct_56" localSheetId="71">#REF!</definedName>
    <definedName name="Oct_56" localSheetId="72">#REF!</definedName>
    <definedName name="Oct_56" localSheetId="73">#REF!</definedName>
    <definedName name="Oct_56">#REF!</definedName>
    <definedName name="Oct_57" localSheetId="1">#REF!</definedName>
    <definedName name="Oct_57" localSheetId="11">#REF!</definedName>
    <definedName name="Oct_57" localSheetId="12">#REF!</definedName>
    <definedName name="Oct_57" localSheetId="13">#REF!</definedName>
    <definedName name="Oct_57" localSheetId="23">#REF!</definedName>
    <definedName name="Oct_57" localSheetId="24">#REF!</definedName>
    <definedName name="Oct_57" localSheetId="26">#REF!</definedName>
    <definedName name="Oct_57" localSheetId="28">#REF!</definedName>
    <definedName name="Oct_57" localSheetId="29">#REF!</definedName>
    <definedName name="Oct_57" localSheetId="31">#REF!</definedName>
    <definedName name="Oct_57" localSheetId="41">#REF!</definedName>
    <definedName name="Oct_57" localSheetId="4">#REF!</definedName>
    <definedName name="Oct_57" localSheetId="46">#REF!</definedName>
    <definedName name="Oct_57" localSheetId="47">#REF!</definedName>
    <definedName name="Oct_57" localSheetId="48">#REF!</definedName>
    <definedName name="Oct_57" localSheetId="49">#REF!</definedName>
    <definedName name="Oct_57" localSheetId="50">#REF!</definedName>
    <definedName name="Oct_57" localSheetId="51">#REF!</definedName>
    <definedName name="Oct_57" localSheetId="53">#REF!</definedName>
    <definedName name="Oct_57" localSheetId="54">#REF!</definedName>
    <definedName name="Oct_57" localSheetId="56">#REF!</definedName>
    <definedName name="Oct_57" localSheetId="57">#REF!</definedName>
    <definedName name="Oct_57" localSheetId="58">#REF!</definedName>
    <definedName name="Oct_57" localSheetId="60">#REF!</definedName>
    <definedName name="Oct_57" localSheetId="61">#REF!</definedName>
    <definedName name="Oct_57" localSheetId="62">#REF!</definedName>
    <definedName name="Oct_57" localSheetId="63">#REF!</definedName>
    <definedName name="Oct_57" localSheetId="64">#REF!</definedName>
    <definedName name="Oct_57" localSheetId="66">#REF!</definedName>
    <definedName name="Oct_57" localSheetId="67">#REF!</definedName>
    <definedName name="Oct_57" localSheetId="68">#REF!</definedName>
    <definedName name="Oct_57" localSheetId="69">#REF!</definedName>
    <definedName name="Oct_57" localSheetId="71">#REF!</definedName>
    <definedName name="Oct_57" localSheetId="72">#REF!</definedName>
    <definedName name="Oct_57" localSheetId="73">#REF!</definedName>
    <definedName name="Oct_57">#REF!</definedName>
    <definedName name="Oct_58" localSheetId="1">#REF!</definedName>
    <definedName name="Oct_58" localSheetId="11">#REF!</definedName>
    <definedName name="Oct_58" localSheetId="12">#REF!</definedName>
    <definedName name="Oct_58" localSheetId="13">#REF!</definedName>
    <definedName name="Oct_58" localSheetId="23">#REF!</definedName>
    <definedName name="Oct_58" localSheetId="24">#REF!</definedName>
    <definedName name="Oct_58" localSheetId="26">#REF!</definedName>
    <definedName name="Oct_58" localSheetId="28">#REF!</definedName>
    <definedName name="Oct_58" localSheetId="29">#REF!</definedName>
    <definedName name="Oct_58" localSheetId="31">#REF!</definedName>
    <definedName name="Oct_58" localSheetId="41">#REF!</definedName>
    <definedName name="Oct_58" localSheetId="4">#REF!</definedName>
    <definedName name="Oct_58" localSheetId="46">#REF!</definedName>
    <definedName name="Oct_58" localSheetId="47">#REF!</definedName>
    <definedName name="Oct_58" localSheetId="48">#REF!</definedName>
    <definedName name="Oct_58" localSheetId="49">#REF!</definedName>
    <definedName name="Oct_58" localSheetId="50">#REF!</definedName>
    <definedName name="Oct_58" localSheetId="51">#REF!</definedName>
    <definedName name="Oct_58" localSheetId="53">#REF!</definedName>
    <definedName name="Oct_58" localSheetId="54">#REF!</definedName>
    <definedName name="Oct_58" localSheetId="56">#REF!</definedName>
    <definedName name="Oct_58" localSheetId="57">#REF!</definedName>
    <definedName name="Oct_58" localSheetId="58">#REF!</definedName>
    <definedName name="Oct_58" localSheetId="60">#REF!</definedName>
    <definedName name="Oct_58" localSheetId="61">#REF!</definedName>
    <definedName name="Oct_58" localSheetId="62">#REF!</definedName>
    <definedName name="Oct_58" localSheetId="63">#REF!</definedName>
    <definedName name="Oct_58" localSheetId="64">#REF!</definedName>
    <definedName name="Oct_58" localSheetId="66">#REF!</definedName>
    <definedName name="Oct_58" localSheetId="67">#REF!</definedName>
    <definedName name="Oct_58" localSheetId="68">#REF!</definedName>
    <definedName name="Oct_58" localSheetId="69">#REF!</definedName>
    <definedName name="Oct_58" localSheetId="71">#REF!</definedName>
    <definedName name="Oct_58" localSheetId="72">#REF!</definedName>
    <definedName name="Oct_58" localSheetId="73">#REF!</definedName>
    <definedName name="Oct_58">#REF!</definedName>
    <definedName name="Oct_59" localSheetId="1">#REF!</definedName>
    <definedName name="Oct_59" localSheetId="11">#REF!</definedName>
    <definedName name="Oct_59" localSheetId="12">#REF!</definedName>
    <definedName name="Oct_59" localSheetId="13">#REF!</definedName>
    <definedName name="Oct_59" localSheetId="23">#REF!</definedName>
    <definedName name="Oct_59" localSheetId="24">#REF!</definedName>
    <definedName name="Oct_59" localSheetId="26">#REF!</definedName>
    <definedName name="Oct_59" localSheetId="28">#REF!</definedName>
    <definedName name="Oct_59" localSheetId="29">#REF!</definedName>
    <definedName name="Oct_59" localSheetId="31">#REF!</definedName>
    <definedName name="Oct_59" localSheetId="41">#REF!</definedName>
    <definedName name="Oct_59" localSheetId="4">#REF!</definedName>
    <definedName name="Oct_59" localSheetId="46">#REF!</definedName>
    <definedName name="Oct_59" localSheetId="47">#REF!</definedName>
    <definedName name="Oct_59" localSheetId="48">#REF!</definedName>
    <definedName name="Oct_59" localSheetId="49">#REF!</definedName>
    <definedName name="Oct_59" localSheetId="50">#REF!</definedName>
    <definedName name="Oct_59" localSheetId="51">#REF!</definedName>
    <definedName name="Oct_59" localSheetId="53">#REF!</definedName>
    <definedName name="Oct_59" localSheetId="54">#REF!</definedName>
    <definedName name="Oct_59" localSheetId="56">#REF!</definedName>
    <definedName name="Oct_59" localSheetId="57">#REF!</definedName>
    <definedName name="Oct_59" localSheetId="58">#REF!</definedName>
    <definedName name="Oct_59" localSheetId="60">#REF!</definedName>
    <definedName name="Oct_59" localSheetId="61">#REF!</definedName>
    <definedName name="Oct_59" localSheetId="62">#REF!</definedName>
    <definedName name="Oct_59" localSheetId="63">#REF!</definedName>
    <definedName name="Oct_59" localSheetId="64">#REF!</definedName>
    <definedName name="Oct_59" localSheetId="66">#REF!</definedName>
    <definedName name="Oct_59" localSheetId="67">#REF!</definedName>
    <definedName name="Oct_59" localSheetId="68">#REF!</definedName>
    <definedName name="Oct_59" localSheetId="69">#REF!</definedName>
    <definedName name="Oct_59" localSheetId="71">#REF!</definedName>
    <definedName name="Oct_59" localSheetId="72">#REF!</definedName>
    <definedName name="Oct_59" localSheetId="73">#REF!</definedName>
    <definedName name="Oct_59">#REF!</definedName>
    <definedName name="Oct_60" localSheetId="1">#REF!</definedName>
    <definedName name="Oct_60" localSheetId="11">#REF!</definedName>
    <definedName name="Oct_60" localSheetId="12">#REF!</definedName>
    <definedName name="Oct_60" localSheetId="13">#REF!</definedName>
    <definedName name="Oct_60" localSheetId="23">#REF!</definedName>
    <definedName name="Oct_60" localSheetId="24">#REF!</definedName>
    <definedName name="Oct_60" localSheetId="26">#REF!</definedName>
    <definedName name="Oct_60" localSheetId="28">#REF!</definedName>
    <definedName name="Oct_60" localSheetId="29">#REF!</definedName>
    <definedName name="Oct_60" localSheetId="31">#REF!</definedName>
    <definedName name="Oct_60" localSheetId="41">#REF!</definedName>
    <definedName name="Oct_60" localSheetId="4">#REF!</definedName>
    <definedName name="Oct_60" localSheetId="46">#REF!</definedName>
    <definedName name="Oct_60" localSheetId="47">#REF!</definedName>
    <definedName name="Oct_60" localSheetId="48">#REF!</definedName>
    <definedName name="Oct_60" localSheetId="49">#REF!</definedName>
    <definedName name="Oct_60" localSheetId="50">#REF!</definedName>
    <definedName name="Oct_60" localSheetId="51">#REF!</definedName>
    <definedName name="Oct_60" localSheetId="53">#REF!</definedName>
    <definedName name="Oct_60" localSheetId="54">#REF!</definedName>
    <definedName name="Oct_60" localSheetId="56">#REF!</definedName>
    <definedName name="Oct_60" localSheetId="57">#REF!</definedName>
    <definedName name="Oct_60" localSheetId="58">#REF!</definedName>
    <definedName name="Oct_60" localSheetId="60">#REF!</definedName>
    <definedName name="Oct_60" localSheetId="61">#REF!</definedName>
    <definedName name="Oct_60" localSheetId="62">#REF!</definedName>
    <definedName name="Oct_60" localSheetId="63">#REF!</definedName>
    <definedName name="Oct_60" localSheetId="64">#REF!</definedName>
    <definedName name="Oct_60" localSheetId="66">#REF!</definedName>
    <definedName name="Oct_60" localSheetId="67">#REF!</definedName>
    <definedName name="Oct_60" localSheetId="68">#REF!</definedName>
    <definedName name="Oct_60" localSheetId="69">#REF!</definedName>
    <definedName name="Oct_60" localSheetId="71">#REF!</definedName>
    <definedName name="Oct_60" localSheetId="72">#REF!</definedName>
    <definedName name="Oct_60" localSheetId="73">#REF!</definedName>
    <definedName name="Oct_60">#REF!</definedName>
    <definedName name="Oct_61" localSheetId="1">#REF!</definedName>
    <definedName name="Oct_61" localSheetId="11">#REF!</definedName>
    <definedName name="Oct_61" localSheetId="12">#REF!</definedName>
    <definedName name="Oct_61" localSheetId="13">#REF!</definedName>
    <definedName name="Oct_61" localSheetId="23">#REF!</definedName>
    <definedName name="Oct_61" localSheetId="24">#REF!</definedName>
    <definedName name="Oct_61" localSheetId="26">#REF!</definedName>
    <definedName name="Oct_61" localSheetId="28">#REF!</definedName>
    <definedName name="Oct_61" localSheetId="29">#REF!</definedName>
    <definedName name="Oct_61" localSheetId="31">#REF!</definedName>
    <definedName name="Oct_61" localSheetId="41">#REF!</definedName>
    <definedName name="Oct_61" localSheetId="4">#REF!</definedName>
    <definedName name="Oct_61" localSheetId="46">#REF!</definedName>
    <definedName name="Oct_61" localSheetId="47">#REF!</definedName>
    <definedName name="Oct_61" localSheetId="48">#REF!</definedName>
    <definedName name="Oct_61" localSheetId="49">#REF!</definedName>
    <definedName name="Oct_61" localSheetId="50">#REF!</definedName>
    <definedName name="Oct_61" localSheetId="51">#REF!</definedName>
    <definedName name="Oct_61" localSheetId="53">#REF!</definedName>
    <definedName name="Oct_61" localSheetId="54">#REF!</definedName>
    <definedName name="Oct_61" localSheetId="56">#REF!</definedName>
    <definedName name="Oct_61" localSheetId="57">#REF!</definedName>
    <definedName name="Oct_61" localSheetId="58">#REF!</definedName>
    <definedName name="Oct_61" localSheetId="60">#REF!</definedName>
    <definedName name="Oct_61" localSheetId="61">#REF!</definedName>
    <definedName name="Oct_61" localSheetId="62">#REF!</definedName>
    <definedName name="Oct_61" localSheetId="63">#REF!</definedName>
    <definedName name="Oct_61" localSheetId="64">#REF!</definedName>
    <definedName name="Oct_61" localSheetId="66">#REF!</definedName>
    <definedName name="Oct_61" localSheetId="67">#REF!</definedName>
    <definedName name="Oct_61" localSheetId="68">#REF!</definedName>
    <definedName name="Oct_61" localSheetId="69">#REF!</definedName>
    <definedName name="Oct_61" localSheetId="71">#REF!</definedName>
    <definedName name="Oct_61" localSheetId="72">#REF!</definedName>
    <definedName name="Oct_61" localSheetId="73">#REF!</definedName>
    <definedName name="Oct_61">#REF!</definedName>
    <definedName name="Oct_62" localSheetId="1">#REF!</definedName>
    <definedName name="Oct_62" localSheetId="11">#REF!</definedName>
    <definedName name="Oct_62" localSheetId="12">#REF!</definedName>
    <definedName name="Oct_62" localSheetId="13">#REF!</definedName>
    <definedName name="Oct_62" localSheetId="23">#REF!</definedName>
    <definedName name="Oct_62" localSheetId="24">#REF!</definedName>
    <definedName name="Oct_62" localSheetId="26">#REF!</definedName>
    <definedName name="Oct_62" localSheetId="28">#REF!</definedName>
    <definedName name="Oct_62" localSheetId="29">#REF!</definedName>
    <definedName name="Oct_62" localSheetId="31">#REF!</definedName>
    <definedName name="Oct_62" localSheetId="41">#REF!</definedName>
    <definedName name="Oct_62" localSheetId="4">#REF!</definedName>
    <definedName name="Oct_62" localSheetId="46">#REF!</definedName>
    <definedName name="Oct_62" localSheetId="47">#REF!</definedName>
    <definedName name="Oct_62" localSheetId="48">#REF!</definedName>
    <definedName name="Oct_62" localSheetId="49">#REF!</definedName>
    <definedName name="Oct_62" localSheetId="50">#REF!</definedName>
    <definedName name="Oct_62" localSheetId="51">#REF!</definedName>
    <definedName name="Oct_62" localSheetId="53">#REF!</definedName>
    <definedName name="Oct_62" localSheetId="54">#REF!</definedName>
    <definedName name="Oct_62" localSheetId="56">#REF!</definedName>
    <definedName name="Oct_62" localSheetId="57">#REF!</definedName>
    <definedName name="Oct_62" localSheetId="58">#REF!</definedName>
    <definedName name="Oct_62" localSheetId="60">#REF!</definedName>
    <definedName name="Oct_62" localSheetId="61">#REF!</definedName>
    <definedName name="Oct_62" localSheetId="62">#REF!</definedName>
    <definedName name="Oct_62" localSheetId="63">#REF!</definedName>
    <definedName name="Oct_62" localSheetId="64">#REF!</definedName>
    <definedName name="Oct_62" localSheetId="66">#REF!</definedName>
    <definedName name="Oct_62" localSheetId="67">#REF!</definedName>
    <definedName name="Oct_62" localSheetId="68">#REF!</definedName>
    <definedName name="Oct_62" localSheetId="69">#REF!</definedName>
    <definedName name="Oct_62" localSheetId="71">#REF!</definedName>
    <definedName name="Oct_62" localSheetId="72">#REF!</definedName>
    <definedName name="Oct_62" localSheetId="73">#REF!</definedName>
    <definedName name="Oct_62">#REF!</definedName>
    <definedName name="Oct_63" localSheetId="1">#REF!</definedName>
    <definedName name="Oct_63" localSheetId="11">#REF!</definedName>
    <definedName name="Oct_63" localSheetId="12">#REF!</definedName>
    <definedName name="Oct_63" localSheetId="13">#REF!</definedName>
    <definedName name="Oct_63" localSheetId="23">#REF!</definedName>
    <definedName name="Oct_63" localSheetId="24">#REF!</definedName>
    <definedName name="Oct_63" localSheetId="26">#REF!</definedName>
    <definedName name="Oct_63" localSheetId="28">#REF!</definedName>
    <definedName name="Oct_63" localSheetId="29">#REF!</definedName>
    <definedName name="Oct_63" localSheetId="31">#REF!</definedName>
    <definedName name="Oct_63" localSheetId="41">#REF!</definedName>
    <definedName name="Oct_63" localSheetId="4">#REF!</definedName>
    <definedName name="Oct_63" localSheetId="46">#REF!</definedName>
    <definedName name="Oct_63" localSheetId="47">#REF!</definedName>
    <definedName name="Oct_63" localSheetId="48">#REF!</definedName>
    <definedName name="Oct_63" localSheetId="49">#REF!</definedName>
    <definedName name="Oct_63" localSheetId="50">#REF!</definedName>
    <definedName name="Oct_63" localSheetId="51">#REF!</definedName>
    <definedName name="Oct_63" localSheetId="53">#REF!</definedName>
    <definedName name="Oct_63" localSheetId="54">#REF!</definedName>
    <definedName name="Oct_63" localSheetId="56">#REF!</definedName>
    <definedName name="Oct_63" localSheetId="57">#REF!</definedName>
    <definedName name="Oct_63" localSheetId="58">#REF!</definedName>
    <definedName name="Oct_63" localSheetId="60">#REF!</definedName>
    <definedName name="Oct_63" localSheetId="61">#REF!</definedName>
    <definedName name="Oct_63" localSheetId="62">#REF!</definedName>
    <definedName name="Oct_63" localSheetId="63">#REF!</definedName>
    <definedName name="Oct_63" localSheetId="64">#REF!</definedName>
    <definedName name="Oct_63" localSheetId="66">#REF!</definedName>
    <definedName name="Oct_63" localSheetId="67">#REF!</definedName>
    <definedName name="Oct_63" localSheetId="68">#REF!</definedName>
    <definedName name="Oct_63" localSheetId="69">#REF!</definedName>
    <definedName name="Oct_63" localSheetId="71">#REF!</definedName>
    <definedName name="Oct_63" localSheetId="72">#REF!</definedName>
    <definedName name="Oct_63" localSheetId="73">#REF!</definedName>
    <definedName name="Oct_63">#REF!</definedName>
    <definedName name="Oct_64" localSheetId="1">#REF!</definedName>
    <definedName name="Oct_64" localSheetId="11">#REF!</definedName>
    <definedName name="Oct_64" localSheetId="12">#REF!</definedName>
    <definedName name="Oct_64" localSheetId="13">#REF!</definedName>
    <definedName name="Oct_64" localSheetId="23">#REF!</definedName>
    <definedName name="Oct_64" localSheetId="24">#REF!</definedName>
    <definedName name="Oct_64" localSheetId="26">#REF!</definedName>
    <definedName name="Oct_64" localSheetId="28">#REF!</definedName>
    <definedName name="Oct_64" localSheetId="29">#REF!</definedName>
    <definedName name="Oct_64" localSheetId="31">#REF!</definedName>
    <definedName name="Oct_64" localSheetId="41">#REF!</definedName>
    <definedName name="Oct_64" localSheetId="4">#REF!</definedName>
    <definedName name="Oct_64" localSheetId="46">#REF!</definedName>
    <definedName name="Oct_64" localSheetId="47">#REF!</definedName>
    <definedName name="Oct_64" localSheetId="48">#REF!</definedName>
    <definedName name="Oct_64" localSheetId="49">#REF!</definedName>
    <definedName name="Oct_64" localSheetId="50">#REF!</definedName>
    <definedName name="Oct_64" localSheetId="51">#REF!</definedName>
    <definedName name="Oct_64" localSheetId="53">#REF!</definedName>
    <definedName name="Oct_64" localSheetId="54">#REF!</definedName>
    <definedName name="Oct_64" localSheetId="56">#REF!</definedName>
    <definedName name="Oct_64" localSheetId="57">#REF!</definedName>
    <definedName name="Oct_64" localSheetId="58">#REF!</definedName>
    <definedName name="Oct_64" localSheetId="60">#REF!</definedName>
    <definedName name="Oct_64" localSheetId="61">#REF!</definedName>
    <definedName name="Oct_64" localSheetId="62">#REF!</definedName>
    <definedName name="Oct_64" localSheetId="63">#REF!</definedName>
    <definedName name="Oct_64" localSheetId="64">#REF!</definedName>
    <definedName name="Oct_64" localSheetId="66">#REF!</definedName>
    <definedName name="Oct_64" localSheetId="67">#REF!</definedName>
    <definedName name="Oct_64" localSheetId="68">#REF!</definedName>
    <definedName name="Oct_64" localSheetId="69">#REF!</definedName>
    <definedName name="Oct_64" localSheetId="71">#REF!</definedName>
    <definedName name="Oct_64" localSheetId="72">#REF!</definedName>
    <definedName name="Oct_64" localSheetId="73">#REF!</definedName>
    <definedName name="Oct_64">#REF!</definedName>
    <definedName name="Oct_65" localSheetId="1">#REF!</definedName>
    <definedName name="Oct_65" localSheetId="11">#REF!</definedName>
    <definedName name="Oct_65" localSheetId="12">#REF!</definedName>
    <definedName name="Oct_65" localSheetId="13">#REF!</definedName>
    <definedName name="Oct_65" localSheetId="23">#REF!</definedName>
    <definedName name="Oct_65" localSheetId="24">#REF!</definedName>
    <definedName name="Oct_65" localSheetId="26">#REF!</definedName>
    <definedName name="Oct_65" localSheetId="28">#REF!</definedName>
    <definedName name="Oct_65" localSheetId="29">#REF!</definedName>
    <definedName name="Oct_65" localSheetId="31">#REF!</definedName>
    <definedName name="Oct_65" localSheetId="41">#REF!</definedName>
    <definedName name="Oct_65" localSheetId="4">#REF!</definedName>
    <definedName name="Oct_65" localSheetId="46">#REF!</definedName>
    <definedName name="Oct_65" localSheetId="47">#REF!</definedName>
    <definedName name="Oct_65" localSheetId="48">#REF!</definedName>
    <definedName name="Oct_65" localSheetId="49">#REF!</definedName>
    <definedName name="Oct_65" localSheetId="50">#REF!</definedName>
    <definedName name="Oct_65" localSheetId="51">#REF!</definedName>
    <definedName name="Oct_65" localSheetId="53">#REF!</definedName>
    <definedName name="Oct_65" localSheetId="54">#REF!</definedName>
    <definedName name="Oct_65" localSheetId="56">#REF!</definedName>
    <definedName name="Oct_65" localSheetId="57">#REF!</definedName>
    <definedName name="Oct_65" localSheetId="58">#REF!</definedName>
    <definedName name="Oct_65" localSheetId="60">#REF!</definedName>
    <definedName name="Oct_65" localSheetId="61">#REF!</definedName>
    <definedName name="Oct_65" localSheetId="62">#REF!</definedName>
    <definedName name="Oct_65" localSheetId="63">#REF!</definedName>
    <definedName name="Oct_65" localSheetId="64">#REF!</definedName>
    <definedName name="Oct_65" localSheetId="66">#REF!</definedName>
    <definedName name="Oct_65" localSheetId="67">#REF!</definedName>
    <definedName name="Oct_65" localSheetId="68">#REF!</definedName>
    <definedName name="Oct_65" localSheetId="69">#REF!</definedName>
    <definedName name="Oct_65" localSheetId="71">#REF!</definedName>
    <definedName name="Oct_65" localSheetId="72">#REF!</definedName>
    <definedName name="Oct_65" localSheetId="73">#REF!</definedName>
    <definedName name="Oct_65">#REF!</definedName>
    <definedName name="Oct_66" localSheetId="1">#REF!</definedName>
    <definedName name="Oct_66" localSheetId="11">#REF!</definedName>
    <definedName name="Oct_66" localSheetId="12">#REF!</definedName>
    <definedName name="Oct_66" localSheetId="13">#REF!</definedName>
    <definedName name="Oct_66" localSheetId="23">#REF!</definedName>
    <definedName name="Oct_66" localSheetId="24">#REF!</definedName>
    <definedName name="Oct_66" localSheetId="26">#REF!</definedName>
    <definedName name="Oct_66" localSheetId="28">#REF!</definedName>
    <definedName name="Oct_66" localSheetId="29">#REF!</definedName>
    <definedName name="Oct_66" localSheetId="31">#REF!</definedName>
    <definedName name="Oct_66" localSheetId="41">#REF!</definedName>
    <definedName name="Oct_66" localSheetId="4">#REF!</definedName>
    <definedName name="Oct_66" localSheetId="46">#REF!</definedName>
    <definedName name="Oct_66" localSheetId="47">#REF!</definedName>
    <definedName name="Oct_66" localSheetId="48">#REF!</definedName>
    <definedName name="Oct_66" localSheetId="49">#REF!</definedName>
    <definedName name="Oct_66" localSheetId="50">#REF!</definedName>
    <definedName name="Oct_66" localSheetId="51">#REF!</definedName>
    <definedName name="Oct_66" localSheetId="53">#REF!</definedName>
    <definedName name="Oct_66" localSheetId="54">#REF!</definedName>
    <definedName name="Oct_66" localSheetId="56">#REF!</definedName>
    <definedName name="Oct_66" localSheetId="57">#REF!</definedName>
    <definedName name="Oct_66" localSheetId="58">#REF!</definedName>
    <definedName name="Oct_66" localSheetId="60">#REF!</definedName>
    <definedName name="Oct_66" localSheetId="61">#REF!</definedName>
    <definedName name="Oct_66" localSheetId="62">#REF!</definedName>
    <definedName name="Oct_66" localSheetId="63">#REF!</definedName>
    <definedName name="Oct_66" localSheetId="64">#REF!</definedName>
    <definedName name="Oct_66" localSheetId="66">#REF!</definedName>
    <definedName name="Oct_66" localSheetId="67">#REF!</definedName>
    <definedName name="Oct_66" localSheetId="68">#REF!</definedName>
    <definedName name="Oct_66" localSheetId="69">#REF!</definedName>
    <definedName name="Oct_66" localSheetId="71">#REF!</definedName>
    <definedName name="Oct_66" localSheetId="72">#REF!</definedName>
    <definedName name="Oct_66" localSheetId="73">#REF!</definedName>
    <definedName name="Oct_66">#REF!</definedName>
    <definedName name="Oct_67" localSheetId="1">#REF!</definedName>
    <definedName name="Oct_67" localSheetId="11">#REF!</definedName>
    <definedName name="Oct_67" localSheetId="12">#REF!</definedName>
    <definedName name="Oct_67" localSheetId="13">#REF!</definedName>
    <definedName name="Oct_67" localSheetId="23">#REF!</definedName>
    <definedName name="Oct_67" localSheetId="24">#REF!</definedName>
    <definedName name="Oct_67" localSheetId="26">#REF!</definedName>
    <definedName name="Oct_67" localSheetId="28">#REF!</definedName>
    <definedName name="Oct_67" localSheetId="29">#REF!</definedName>
    <definedName name="Oct_67" localSheetId="31">#REF!</definedName>
    <definedName name="Oct_67" localSheetId="41">#REF!</definedName>
    <definedName name="Oct_67" localSheetId="4">#REF!</definedName>
    <definedName name="Oct_67" localSheetId="46">#REF!</definedName>
    <definedName name="Oct_67" localSheetId="47">#REF!</definedName>
    <definedName name="Oct_67" localSheetId="48">#REF!</definedName>
    <definedName name="Oct_67" localSheetId="49">#REF!</definedName>
    <definedName name="Oct_67" localSheetId="50">#REF!</definedName>
    <definedName name="Oct_67" localSheetId="51">#REF!</definedName>
    <definedName name="Oct_67" localSheetId="53">#REF!</definedName>
    <definedName name="Oct_67" localSheetId="54">#REF!</definedName>
    <definedName name="Oct_67" localSheetId="56">#REF!</definedName>
    <definedName name="Oct_67" localSheetId="57">#REF!</definedName>
    <definedName name="Oct_67" localSheetId="58">#REF!</definedName>
    <definedName name="Oct_67" localSheetId="60">#REF!</definedName>
    <definedName name="Oct_67" localSheetId="61">#REF!</definedName>
    <definedName name="Oct_67" localSheetId="62">#REF!</definedName>
    <definedName name="Oct_67" localSheetId="63">#REF!</definedName>
    <definedName name="Oct_67" localSheetId="64">#REF!</definedName>
    <definedName name="Oct_67" localSheetId="66">#REF!</definedName>
    <definedName name="Oct_67" localSheetId="67">#REF!</definedName>
    <definedName name="Oct_67" localSheetId="68">#REF!</definedName>
    <definedName name="Oct_67" localSheetId="69">#REF!</definedName>
    <definedName name="Oct_67" localSheetId="71">#REF!</definedName>
    <definedName name="Oct_67" localSheetId="72">#REF!</definedName>
    <definedName name="Oct_67" localSheetId="73">#REF!</definedName>
    <definedName name="Oct_67">#REF!</definedName>
    <definedName name="Oct_68" localSheetId="1">#REF!</definedName>
    <definedName name="Oct_68" localSheetId="11">#REF!</definedName>
    <definedName name="Oct_68" localSheetId="12">#REF!</definedName>
    <definedName name="Oct_68" localSheetId="13">#REF!</definedName>
    <definedName name="Oct_68" localSheetId="23">#REF!</definedName>
    <definedName name="Oct_68" localSheetId="24">#REF!</definedName>
    <definedName name="Oct_68" localSheetId="26">#REF!</definedName>
    <definedName name="Oct_68" localSheetId="28">#REF!</definedName>
    <definedName name="Oct_68" localSheetId="29">#REF!</definedName>
    <definedName name="Oct_68" localSheetId="31">#REF!</definedName>
    <definedName name="Oct_68" localSheetId="41">#REF!</definedName>
    <definedName name="Oct_68" localSheetId="4">#REF!</definedName>
    <definedName name="Oct_68" localSheetId="46">#REF!</definedName>
    <definedName name="Oct_68" localSheetId="47">#REF!</definedName>
    <definedName name="Oct_68" localSheetId="48">#REF!</definedName>
    <definedName name="Oct_68" localSheetId="49">#REF!</definedName>
    <definedName name="Oct_68" localSheetId="50">#REF!</definedName>
    <definedName name="Oct_68" localSheetId="51">#REF!</definedName>
    <definedName name="Oct_68" localSheetId="53">#REF!</definedName>
    <definedName name="Oct_68" localSheetId="54">#REF!</definedName>
    <definedName name="Oct_68" localSheetId="56">#REF!</definedName>
    <definedName name="Oct_68" localSheetId="57">#REF!</definedName>
    <definedName name="Oct_68" localSheetId="58">#REF!</definedName>
    <definedName name="Oct_68" localSheetId="60">#REF!</definedName>
    <definedName name="Oct_68" localSheetId="61">#REF!</definedName>
    <definedName name="Oct_68" localSheetId="62">#REF!</definedName>
    <definedName name="Oct_68" localSheetId="63">#REF!</definedName>
    <definedName name="Oct_68" localSheetId="64">#REF!</definedName>
    <definedName name="Oct_68" localSheetId="66">#REF!</definedName>
    <definedName name="Oct_68" localSheetId="67">#REF!</definedName>
    <definedName name="Oct_68" localSheetId="68">#REF!</definedName>
    <definedName name="Oct_68" localSheetId="69">#REF!</definedName>
    <definedName name="Oct_68" localSheetId="71">#REF!</definedName>
    <definedName name="Oct_68" localSheetId="72">#REF!</definedName>
    <definedName name="Oct_68" localSheetId="73">#REF!</definedName>
    <definedName name="Oct_68">#REF!</definedName>
    <definedName name="Oct_69" localSheetId="1">#REF!</definedName>
    <definedName name="Oct_69" localSheetId="11">#REF!</definedName>
    <definedName name="Oct_69" localSheetId="12">#REF!</definedName>
    <definedName name="Oct_69" localSheetId="13">#REF!</definedName>
    <definedName name="Oct_69" localSheetId="23">#REF!</definedName>
    <definedName name="Oct_69" localSheetId="24">#REF!</definedName>
    <definedName name="Oct_69" localSheetId="26">#REF!</definedName>
    <definedName name="Oct_69" localSheetId="28">#REF!</definedName>
    <definedName name="Oct_69" localSheetId="29">#REF!</definedName>
    <definedName name="Oct_69" localSheetId="31">#REF!</definedName>
    <definedName name="Oct_69" localSheetId="41">#REF!</definedName>
    <definedName name="Oct_69" localSheetId="4">#REF!</definedName>
    <definedName name="Oct_69" localSheetId="46">#REF!</definedName>
    <definedName name="Oct_69" localSheetId="47">#REF!</definedName>
    <definedName name="Oct_69" localSheetId="48">#REF!</definedName>
    <definedName name="Oct_69" localSheetId="49">#REF!</definedName>
    <definedName name="Oct_69" localSheetId="50">#REF!</definedName>
    <definedName name="Oct_69" localSheetId="51">#REF!</definedName>
    <definedName name="Oct_69" localSheetId="53">#REF!</definedName>
    <definedName name="Oct_69" localSheetId="54">#REF!</definedName>
    <definedName name="Oct_69" localSheetId="56">#REF!</definedName>
    <definedName name="Oct_69" localSheetId="57">#REF!</definedName>
    <definedName name="Oct_69" localSheetId="58">#REF!</definedName>
    <definedName name="Oct_69" localSheetId="60">#REF!</definedName>
    <definedName name="Oct_69" localSheetId="61">#REF!</definedName>
    <definedName name="Oct_69" localSheetId="62">#REF!</definedName>
    <definedName name="Oct_69" localSheetId="63">#REF!</definedName>
    <definedName name="Oct_69" localSheetId="64">#REF!</definedName>
    <definedName name="Oct_69" localSheetId="66">#REF!</definedName>
    <definedName name="Oct_69" localSheetId="67">#REF!</definedName>
    <definedName name="Oct_69" localSheetId="68">#REF!</definedName>
    <definedName name="Oct_69" localSheetId="69">#REF!</definedName>
    <definedName name="Oct_69" localSheetId="71">#REF!</definedName>
    <definedName name="Oct_69" localSheetId="72">#REF!</definedName>
    <definedName name="Oct_69" localSheetId="73">#REF!</definedName>
    <definedName name="Oct_69">#REF!</definedName>
    <definedName name="Oct_70" localSheetId="1">#REF!</definedName>
    <definedName name="Oct_70" localSheetId="11">#REF!</definedName>
    <definedName name="Oct_70" localSheetId="12">#REF!</definedName>
    <definedName name="Oct_70" localSheetId="13">#REF!</definedName>
    <definedName name="Oct_70" localSheetId="23">#REF!</definedName>
    <definedName name="Oct_70" localSheetId="24">#REF!</definedName>
    <definedName name="Oct_70" localSheetId="26">#REF!</definedName>
    <definedName name="Oct_70" localSheetId="28">#REF!</definedName>
    <definedName name="Oct_70" localSheetId="29">#REF!</definedName>
    <definedName name="Oct_70" localSheetId="31">#REF!</definedName>
    <definedName name="Oct_70" localSheetId="41">#REF!</definedName>
    <definedName name="Oct_70" localSheetId="4">#REF!</definedName>
    <definedName name="Oct_70" localSheetId="46">#REF!</definedName>
    <definedName name="Oct_70" localSheetId="47">#REF!</definedName>
    <definedName name="Oct_70" localSheetId="48">#REF!</definedName>
    <definedName name="Oct_70" localSheetId="49">#REF!</definedName>
    <definedName name="Oct_70" localSheetId="50">#REF!</definedName>
    <definedName name="Oct_70" localSheetId="51">#REF!</definedName>
    <definedName name="Oct_70" localSheetId="53">#REF!</definedName>
    <definedName name="Oct_70" localSheetId="54">#REF!</definedName>
    <definedName name="Oct_70" localSheetId="56">#REF!</definedName>
    <definedName name="Oct_70" localSheetId="57">#REF!</definedName>
    <definedName name="Oct_70" localSheetId="58">#REF!</definedName>
    <definedName name="Oct_70" localSheetId="60">#REF!</definedName>
    <definedName name="Oct_70" localSheetId="61">#REF!</definedName>
    <definedName name="Oct_70" localSheetId="62">#REF!</definedName>
    <definedName name="Oct_70" localSheetId="63">#REF!</definedName>
    <definedName name="Oct_70" localSheetId="64">#REF!</definedName>
    <definedName name="Oct_70" localSheetId="66">#REF!</definedName>
    <definedName name="Oct_70" localSheetId="67">#REF!</definedName>
    <definedName name="Oct_70" localSheetId="68">#REF!</definedName>
    <definedName name="Oct_70" localSheetId="69">#REF!</definedName>
    <definedName name="Oct_70" localSheetId="71">#REF!</definedName>
    <definedName name="Oct_70" localSheetId="72">#REF!</definedName>
    <definedName name="Oct_70" localSheetId="73">#REF!</definedName>
    <definedName name="Oct_70">#REF!</definedName>
    <definedName name="Oct_71" localSheetId="1">#REF!</definedName>
    <definedName name="Oct_71" localSheetId="11">#REF!</definedName>
    <definedName name="Oct_71" localSheetId="12">#REF!</definedName>
    <definedName name="Oct_71" localSheetId="13">#REF!</definedName>
    <definedName name="Oct_71" localSheetId="23">#REF!</definedName>
    <definedName name="Oct_71" localSheetId="24">#REF!</definedName>
    <definedName name="Oct_71" localSheetId="26">#REF!</definedName>
    <definedName name="Oct_71" localSheetId="28">#REF!</definedName>
    <definedName name="Oct_71" localSheetId="29">#REF!</definedName>
    <definedName name="Oct_71" localSheetId="31">#REF!</definedName>
    <definedName name="Oct_71" localSheetId="41">#REF!</definedName>
    <definedName name="Oct_71" localSheetId="4">#REF!</definedName>
    <definedName name="Oct_71" localSheetId="46">#REF!</definedName>
    <definedName name="Oct_71" localSheetId="47">#REF!</definedName>
    <definedName name="Oct_71" localSheetId="48">#REF!</definedName>
    <definedName name="Oct_71" localSheetId="49">#REF!</definedName>
    <definedName name="Oct_71" localSheetId="50">#REF!</definedName>
    <definedName name="Oct_71" localSheetId="51">#REF!</definedName>
    <definedName name="Oct_71" localSheetId="53">#REF!</definedName>
    <definedName name="Oct_71" localSheetId="54">#REF!</definedName>
    <definedName name="Oct_71" localSheetId="56">#REF!</definedName>
    <definedName name="Oct_71" localSheetId="57">#REF!</definedName>
    <definedName name="Oct_71" localSheetId="58">#REF!</definedName>
    <definedName name="Oct_71" localSheetId="60">#REF!</definedName>
    <definedName name="Oct_71" localSheetId="61">#REF!</definedName>
    <definedName name="Oct_71" localSheetId="62">#REF!</definedName>
    <definedName name="Oct_71" localSheetId="63">#REF!</definedName>
    <definedName name="Oct_71" localSheetId="64">#REF!</definedName>
    <definedName name="Oct_71" localSheetId="66">#REF!</definedName>
    <definedName name="Oct_71" localSheetId="67">#REF!</definedName>
    <definedName name="Oct_71" localSheetId="68">#REF!</definedName>
    <definedName name="Oct_71" localSheetId="69">#REF!</definedName>
    <definedName name="Oct_71" localSheetId="71">#REF!</definedName>
    <definedName name="Oct_71" localSheetId="72">#REF!</definedName>
    <definedName name="Oct_71" localSheetId="73">#REF!</definedName>
    <definedName name="Oct_71">#REF!</definedName>
    <definedName name="Oct_72" localSheetId="1">#REF!</definedName>
    <definedName name="Oct_72" localSheetId="11">#REF!</definedName>
    <definedName name="Oct_72" localSheetId="12">#REF!</definedName>
    <definedName name="Oct_72" localSheetId="13">#REF!</definedName>
    <definedName name="Oct_72" localSheetId="23">#REF!</definedName>
    <definedName name="Oct_72" localSheetId="24">#REF!</definedName>
    <definedName name="Oct_72" localSheetId="26">#REF!</definedName>
    <definedName name="Oct_72" localSheetId="28">#REF!</definedName>
    <definedName name="Oct_72" localSheetId="29">#REF!</definedName>
    <definedName name="Oct_72" localSheetId="31">#REF!</definedName>
    <definedName name="Oct_72" localSheetId="41">#REF!</definedName>
    <definedName name="Oct_72" localSheetId="4">#REF!</definedName>
    <definedName name="Oct_72" localSheetId="46">#REF!</definedName>
    <definedName name="Oct_72" localSheetId="47">#REF!</definedName>
    <definedName name="Oct_72" localSheetId="48">#REF!</definedName>
    <definedName name="Oct_72" localSheetId="49">#REF!</definedName>
    <definedName name="Oct_72" localSheetId="50">#REF!</definedName>
    <definedName name="Oct_72" localSheetId="51">#REF!</definedName>
    <definedName name="Oct_72" localSheetId="53">#REF!</definedName>
    <definedName name="Oct_72" localSheetId="54">#REF!</definedName>
    <definedName name="Oct_72" localSheetId="56">#REF!</definedName>
    <definedName name="Oct_72" localSheetId="57">#REF!</definedName>
    <definedName name="Oct_72" localSheetId="58">#REF!</definedName>
    <definedName name="Oct_72" localSheetId="60">#REF!</definedName>
    <definedName name="Oct_72" localSheetId="61">#REF!</definedName>
    <definedName name="Oct_72" localSheetId="62">#REF!</definedName>
    <definedName name="Oct_72" localSheetId="63">#REF!</definedName>
    <definedName name="Oct_72" localSheetId="64">#REF!</definedName>
    <definedName name="Oct_72" localSheetId="66">#REF!</definedName>
    <definedName name="Oct_72" localSheetId="67">#REF!</definedName>
    <definedName name="Oct_72" localSheetId="68">#REF!</definedName>
    <definedName name="Oct_72" localSheetId="69">#REF!</definedName>
    <definedName name="Oct_72" localSheetId="71">#REF!</definedName>
    <definedName name="Oct_72" localSheetId="72">#REF!</definedName>
    <definedName name="Oct_72" localSheetId="73">#REF!</definedName>
    <definedName name="Oct_72">#REF!</definedName>
    <definedName name="Oct_73" localSheetId="1">#REF!</definedName>
    <definedName name="Oct_73" localSheetId="11">#REF!</definedName>
    <definedName name="Oct_73" localSheetId="12">#REF!</definedName>
    <definedName name="Oct_73" localSheetId="13">#REF!</definedName>
    <definedName name="Oct_73" localSheetId="23">#REF!</definedName>
    <definedName name="Oct_73" localSheetId="24">#REF!</definedName>
    <definedName name="Oct_73" localSheetId="26">#REF!</definedName>
    <definedName name="Oct_73" localSheetId="28">#REF!</definedName>
    <definedName name="Oct_73" localSheetId="29">#REF!</definedName>
    <definedName name="Oct_73" localSheetId="31">#REF!</definedName>
    <definedName name="Oct_73" localSheetId="41">#REF!</definedName>
    <definedName name="Oct_73" localSheetId="4">#REF!</definedName>
    <definedName name="Oct_73" localSheetId="46">#REF!</definedName>
    <definedName name="Oct_73" localSheetId="47">#REF!</definedName>
    <definedName name="Oct_73" localSheetId="48">#REF!</definedName>
    <definedName name="Oct_73" localSheetId="49">#REF!</definedName>
    <definedName name="Oct_73" localSheetId="50">#REF!</definedName>
    <definedName name="Oct_73" localSheetId="51">#REF!</definedName>
    <definedName name="Oct_73" localSheetId="53">#REF!</definedName>
    <definedName name="Oct_73" localSheetId="54">#REF!</definedName>
    <definedName name="Oct_73" localSheetId="56">#REF!</definedName>
    <definedName name="Oct_73" localSheetId="57">#REF!</definedName>
    <definedName name="Oct_73" localSheetId="58">#REF!</definedName>
    <definedName name="Oct_73" localSheetId="60">#REF!</definedName>
    <definedName name="Oct_73" localSheetId="61">#REF!</definedName>
    <definedName name="Oct_73" localSheetId="62">#REF!</definedName>
    <definedName name="Oct_73" localSheetId="63">#REF!</definedName>
    <definedName name="Oct_73" localSheetId="64">#REF!</definedName>
    <definedName name="Oct_73" localSheetId="66">#REF!</definedName>
    <definedName name="Oct_73" localSheetId="67">#REF!</definedName>
    <definedName name="Oct_73" localSheetId="68">#REF!</definedName>
    <definedName name="Oct_73" localSheetId="69">#REF!</definedName>
    <definedName name="Oct_73" localSheetId="71">#REF!</definedName>
    <definedName name="Oct_73" localSheetId="72">#REF!</definedName>
    <definedName name="Oct_73" localSheetId="73">#REF!</definedName>
    <definedName name="Oct_73">#REF!</definedName>
    <definedName name="Oct_74" localSheetId="1">#REF!</definedName>
    <definedName name="Oct_74" localSheetId="11">#REF!</definedName>
    <definedName name="Oct_74" localSheetId="12">#REF!</definedName>
    <definedName name="Oct_74" localSheetId="13">#REF!</definedName>
    <definedName name="Oct_74" localSheetId="23">#REF!</definedName>
    <definedName name="Oct_74" localSheetId="24">#REF!</definedName>
    <definedName name="Oct_74" localSheetId="26">#REF!</definedName>
    <definedName name="Oct_74" localSheetId="28">#REF!</definedName>
    <definedName name="Oct_74" localSheetId="29">#REF!</definedName>
    <definedName name="Oct_74" localSheetId="31">#REF!</definedName>
    <definedName name="Oct_74" localSheetId="41">#REF!</definedName>
    <definedName name="Oct_74" localSheetId="4">#REF!</definedName>
    <definedName name="Oct_74" localSheetId="46">#REF!</definedName>
    <definedName name="Oct_74" localSheetId="47">#REF!</definedName>
    <definedName name="Oct_74" localSheetId="48">#REF!</definedName>
    <definedName name="Oct_74" localSheetId="49">#REF!</definedName>
    <definedName name="Oct_74" localSheetId="50">#REF!</definedName>
    <definedName name="Oct_74" localSheetId="51">#REF!</definedName>
    <definedName name="Oct_74" localSheetId="53">#REF!</definedName>
    <definedName name="Oct_74" localSheetId="54">#REF!</definedName>
    <definedName name="Oct_74" localSheetId="56">#REF!</definedName>
    <definedName name="Oct_74" localSheetId="57">#REF!</definedName>
    <definedName name="Oct_74" localSheetId="58">#REF!</definedName>
    <definedName name="Oct_74" localSheetId="60">#REF!</definedName>
    <definedName name="Oct_74" localSheetId="61">#REF!</definedName>
    <definedName name="Oct_74" localSheetId="62">#REF!</definedName>
    <definedName name="Oct_74" localSheetId="63">#REF!</definedName>
    <definedName name="Oct_74" localSheetId="64">#REF!</definedName>
    <definedName name="Oct_74" localSheetId="66">#REF!</definedName>
    <definedName name="Oct_74" localSheetId="67">#REF!</definedName>
    <definedName name="Oct_74" localSheetId="68">#REF!</definedName>
    <definedName name="Oct_74" localSheetId="69">#REF!</definedName>
    <definedName name="Oct_74" localSheetId="71">#REF!</definedName>
    <definedName name="Oct_74" localSheetId="72">#REF!</definedName>
    <definedName name="Oct_74" localSheetId="73">#REF!</definedName>
    <definedName name="Oct_74">#REF!</definedName>
    <definedName name="Oct_75" localSheetId="1">#REF!</definedName>
    <definedName name="Oct_75" localSheetId="11">#REF!</definedName>
    <definedName name="Oct_75" localSheetId="12">#REF!</definedName>
    <definedName name="Oct_75" localSheetId="13">#REF!</definedName>
    <definedName name="Oct_75" localSheetId="23">#REF!</definedName>
    <definedName name="Oct_75" localSheetId="24">#REF!</definedName>
    <definedName name="Oct_75" localSheetId="26">#REF!</definedName>
    <definedName name="Oct_75" localSheetId="28">#REF!</definedName>
    <definedName name="Oct_75" localSheetId="29">#REF!</definedName>
    <definedName name="Oct_75" localSheetId="31">#REF!</definedName>
    <definedName name="Oct_75" localSheetId="41">#REF!</definedName>
    <definedName name="Oct_75" localSheetId="4">#REF!</definedName>
    <definedName name="Oct_75" localSheetId="46">#REF!</definedName>
    <definedName name="Oct_75" localSheetId="47">#REF!</definedName>
    <definedName name="Oct_75" localSheetId="48">#REF!</definedName>
    <definedName name="Oct_75" localSheetId="49">#REF!</definedName>
    <definedName name="Oct_75" localSheetId="50">#REF!</definedName>
    <definedName name="Oct_75" localSheetId="51">#REF!</definedName>
    <definedName name="Oct_75" localSheetId="53">#REF!</definedName>
    <definedName name="Oct_75" localSheetId="54">#REF!</definedName>
    <definedName name="Oct_75" localSheetId="56">#REF!</definedName>
    <definedName name="Oct_75" localSheetId="57">#REF!</definedName>
    <definedName name="Oct_75" localSheetId="58">#REF!</definedName>
    <definedName name="Oct_75" localSheetId="60">#REF!</definedName>
    <definedName name="Oct_75" localSheetId="61">#REF!</definedName>
    <definedName name="Oct_75" localSheetId="62">#REF!</definedName>
    <definedName name="Oct_75" localSheetId="63">#REF!</definedName>
    <definedName name="Oct_75" localSheetId="64">#REF!</definedName>
    <definedName name="Oct_75" localSheetId="66">#REF!</definedName>
    <definedName name="Oct_75" localSheetId="67">#REF!</definedName>
    <definedName name="Oct_75" localSheetId="68">#REF!</definedName>
    <definedName name="Oct_75" localSheetId="69">#REF!</definedName>
    <definedName name="Oct_75" localSheetId="71">#REF!</definedName>
    <definedName name="Oct_75" localSheetId="72">#REF!</definedName>
    <definedName name="Oct_75" localSheetId="73">#REF!</definedName>
    <definedName name="Oct_75">#REF!</definedName>
    <definedName name="Oct_76" localSheetId="1">#REF!</definedName>
    <definedName name="Oct_76" localSheetId="11">#REF!</definedName>
    <definedName name="Oct_76" localSheetId="12">#REF!</definedName>
    <definedName name="Oct_76" localSheetId="13">#REF!</definedName>
    <definedName name="Oct_76" localSheetId="23">#REF!</definedName>
    <definedName name="Oct_76" localSheetId="24">#REF!</definedName>
    <definedName name="Oct_76" localSheetId="26">#REF!</definedName>
    <definedName name="Oct_76" localSheetId="28">#REF!</definedName>
    <definedName name="Oct_76" localSheetId="29">#REF!</definedName>
    <definedName name="Oct_76" localSheetId="31">#REF!</definedName>
    <definedName name="Oct_76" localSheetId="41">#REF!</definedName>
    <definedName name="Oct_76" localSheetId="4">#REF!</definedName>
    <definedName name="Oct_76" localSheetId="46">#REF!</definedName>
    <definedName name="Oct_76" localSheetId="47">#REF!</definedName>
    <definedName name="Oct_76" localSheetId="48">#REF!</definedName>
    <definedName name="Oct_76" localSheetId="49">#REF!</definedName>
    <definedName name="Oct_76" localSheetId="50">#REF!</definedName>
    <definedName name="Oct_76" localSheetId="51">#REF!</definedName>
    <definedName name="Oct_76" localSheetId="53">#REF!</definedName>
    <definedName name="Oct_76" localSheetId="54">#REF!</definedName>
    <definedName name="Oct_76" localSheetId="56">#REF!</definedName>
    <definedName name="Oct_76" localSheetId="57">#REF!</definedName>
    <definedName name="Oct_76" localSheetId="58">#REF!</definedName>
    <definedName name="Oct_76" localSheetId="60">#REF!</definedName>
    <definedName name="Oct_76" localSheetId="61">#REF!</definedName>
    <definedName name="Oct_76" localSheetId="62">#REF!</definedName>
    <definedName name="Oct_76" localSheetId="63">#REF!</definedName>
    <definedName name="Oct_76" localSheetId="64">#REF!</definedName>
    <definedName name="Oct_76" localSheetId="66">#REF!</definedName>
    <definedName name="Oct_76" localSheetId="67">#REF!</definedName>
    <definedName name="Oct_76" localSheetId="68">#REF!</definedName>
    <definedName name="Oct_76" localSheetId="69">#REF!</definedName>
    <definedName name="Oct_76" localSheetId="71">#REF!</definedName>
    <definedName name="Oct_76" localSheetId="72">#REF!</definedName>
    <definedName name="Oct_76" localSheetId="73">#REF!</definedName>
    <definedName name="Oct_76">#REF!</definedName>
    <definedName name="Oct_77" localSheetId="1">#REF!</definedName>
    <definedName name="Oct_77" localSheetId="11">#REF!</definedName>
    <definedName name="Oct_77" localSheetId="12">#REF!</definedName>
    <definedName name="Oct_77" localSheetId="13">#REF!</definedName>
    <definedName name="Oct_77" localSheetId="23">#REF!</definedName>
    <definedName name="Oct_77" localSheetId="24">#REF!</definedName>
    <definedName name="Oct_77" localSheetId="26">#REF!</definedName>
    <definedName name="Oct_77" localSheetId="28">#REF!</definedName>
    <definedName name="Oct_77" localSheetId="29">#REF!</definedName>
    <definedName name="Oct_77" localSheetId="31">#REF!</definedName>
    <definedName name="Oct_77" localSheetId="41">#REF!</definedName>
    <definedName name="Oct_77" localSheetId="4">#REF!</definedName>
    <definedName name="Oct_77" localSheetId="46">#REF!</definedName>
    <definedName name="Oct_77" localSheetId="47">#REF!</definedName>
    <definedName name="Oct_77" localSheetId="48">#REF!</definedName>
    <definedName name="Oct_77" localSheetId="49">#REF!</definedName>
    <definedName name="Oct_77" localSheetId="50">#REF!</definedName>
    <definedName name="Oct_77" localSheetId="51">#REF!</definedName>
    <definedName name="Oct_77" localSheetId="53">#REF!</definedName>
    <definedName name="Oct_77" localSheetId="54">#REF!</definedName>
    <definedName name="Oct_77" localSheetId="56">#REF!</definedName>
    <definedName name="Oct_77" localSheetId="57">#REF!</definedName>
    <definedName name="Oct_77" localSheetId="58">#REF!</definedName>
    <definedName name="Oct_77" localSheetId="60">#REF!</definedName>
    <definedName name="Oct_77" localSheetId="61">#REF!</definedName>
    <definedName name="Oct_77" localSheetId="62">#REF!</definedName>
    <definedName name="Oct_77" localSheetId="63">#REF!</definedName>
    <definedName name="Oct_77" localSheetId="64">#REF!</definedName>
    <definedName name="Oct_77" localSheetId="66">#REF!</definedName>
    <definedName name="Oct_77" localSheetId="67">#REF!</definedName>
    <definedName name="Oct_77" localSheetId="68">#REF!</definedName>
    <definedName name="Oct_77" localSheetId="69">#REF!</definedName>
    <definedName name="Oct_77" localSheetId="71">#REF!</definedName>
    <definedName name="Oct_77" localSheetId="72">#REF!</definedName>
    <definedName name="Oct_77" localSheetId="73">#REF!</definedName>
    <definedName name="Oct_77">#REF!</definedName>
    <definedName name="Oct_78" localSheetId="1">#REF!</definedName>
    <definedName name="Oct_78" localSheetId="11">#REF!</definedName>
    <definedName name="Oct_78" localSheetId="12">#REF!</definedName>
    <definedName name="Oct_78" localSheetId="13">#REF!</definedName>
    <definedName name="Oct_78" localSheetId="23">#REF!</definedName>
    <definedName name="Oct_78" localSheetId="24">#REF!</definedName>
    <definedName name="Oct_78" localSheetId="26">#REF!</definedName>
    <definedName name="Oct_78" localSheetId="28">#REF!</definedName>
    <definedName name="Oct_78" localSheetId="29">#REF!</definedName>
    <definedName name="Oct_78" localSheetId="31">#REF!</definedName>
    <definedName name="Oct_78" localSheetId="41">#REF!</definedName>
    <definedName name="Oct_78" localSheetId="4">#REF!</definedName>
    <definedName name="Oct_78" localSheetId="46">#REF!</definedName>
    <definedName name="Oct_78" localSheetId="47">#REF!</definedName>
    <definedName name="Oct_78" localSheetId="48">#REF!</definedName>
    <definedName name="Oct_78" localSheetId="49">#REF!</definedName>
    <definedName name="Oct_78" localSheetId="50">#REF!</definedName>
    <definedName name="Oct_78" localSheetId="51">#REF!</definedName>
    <definedName name="Oct_78" localSheetId="53">#REF!</definedName>
    <definedName name="Oct_78" localSheetId="54">#REF!</definedName>
    <definedName name="Oct_78" localSheetId="56">#REF!</definedName>
    <definedName name="Oct_78" localSheetId="57">#REF!</definedName>
    <definedName name="Oct_78" localSheetId="58">#REF!</definedName>
    <definedName name="Oct_78" localSheetId="60">#REF!</definedName>
    <definedName name="Oct_78" localSheetId="61">#REF!</definedName>
    <definedName name="Oct_78" localSheetId="62">#REF!</definedName>
    <definedName name="Oct_78" localSheetId="63">#REF!</definedName>
    <definedName name="Oct_78" localSheetId="64">#REF!</definedName>
    <definedName name="Oct_78" localSheetId="66">#REF!</definedName>
    <definedName name="Oct_78" localSheetId="67">#REF!</definedName>
    <definedName name="Oct_78" localSheetId="68">#REF!</definedName>
    <definedName name="Oct_78" localSheetId="69">#REF!</definedName>
    <definedName name="Oct_78" localSheetId="71">#REF!</definedName>
    <definedName name="Oct_78" localSheetId="72">#REF!</definedName>
    <definedName name="Oct_78" localSheetId="73">#REF!</definedName>
    <definedName name="Oct_78">#REF!</definedName>
    <definedName name="Oct_79" localSheetId="1">#REF!</definedName>
    <definedName name="Oct_79" localSheetId="11">#REF!</definedName>
    <definedName name="Oct_79" localSheetId="12">#REF!</definedName>
    <definedName name="Oct_79" localSheetId="13">#REF!</definedName>
    <definedName name="Oct_79" localSheetId="23">#REF!</definedName>
    <definedName name="Oct_79" localSheetId="24">#REF!</definedName>
    <definedName name="Oct_79" localSheetId="26">#REF!</definedName>
    <definedName name="Oct_79" localSheetId="28">#REF!</definedName>
    <definedName name="Oct_79" localSheetId="29">#REF!</definedName>
    <definedName name="Oct_79" localSheetId="31">#REF!</definedName>
    <definedName name="Oct_79" localSheetId="41">#REF!</definedName>
    <definedName name="Oct_79" localSheetId="4">#REF!</definedName>
    <definedName name="Oct_79" localSheetId="46">#REF!</definedName>
    <definedName name="Oct_79" localSheetId="47">#REF!</definedName>
    <definedName name="Oct_79" localSheetId="48">#REF!</definedName>
    <definedName name="Oct_79" localSheetId="49">#REF!</definedName>
    <definedName name="Oct_79" localSheetId="50">#REF!</definedName>
    <definedName name="Oct_79" localSheetId="51">#REF!</definedName>
    <definedName name="Oct_79" localSheetId="53">#REF!</definedName>
    <definedName name="Oct_79" localSheetId="54">#REF!</definedName>
    <definedName name="Oct_79" localSheetId="56">#REF!</definedName>
    <definedName name="Oct_79" localSheetId="57">#REF!</definedName>
    <definedName name="Oct_79" localSheetId="58">#REF!</definedName>
    <definedName name="Oct_79" localSheetId="60">#REF!</definedName>
    <definedName name="Oct_79" localSheetId="61">#REF!</definedName>
    <definedName name="Oct_79" localSheetId="62">#REF!</definedName>
    <definedName name="Oct_79" localSheetId="63">#REF!</definedName>
    <definedName name="Oct_79" localSheetId="64">#REF!</definedName>
    <definedName name="Oct_79" localSheetId="66">#REF!</definedName>
    <definedName name="Oct_79" localSheetId="67">#REF!</definedName>
    <definedName name="Oct_79" localSheetId="68">#REF!</definedName>
    <definedName name="Oct_79" localSheetId="69">#REF!</definedName>
    <definedName name="Oct_79" localSheetId="71">#REF!</definedName>
    <definedName name="Oct_79" localSheetId="72">#REF!</definedName>
    <definedName name="Oct_79" localSheetId="73">#REF!</definedName>
    <definedName name="Oct_79">#REF!</definedName>
    <definedName name="Oct_80" localSheetId="1">#REF!</definedName>
    <definedName name="Oct_80" localSheetId="11">#REF!</definedName>
    <definedName name="Oct_80" localSheetId="12">#REF!</definedName>
    <definedName name="Oct_80" localSheetId="13">#REF!</definedName>
    <definedName name="Oct_80" localSheetId="23">#REF!</definedName>
    <definedName name="Oct_80" localSheetId="24">#REF!</definedName>
    <definedName name="Oct_80" localSheetId="26">#REF!</definedName>
    <definedName name="Oct_80" localSheetId="28">#REF!</definedName>
    <definedName name="Oct_80" localSheetId="29">#REF!</definedName>
    <definedName name="Oct_80" localSheetId="31">#REF!</definedName>
    <definedName name="Oct_80" localSheetId="41">#REF!</definedName>
    <definedName name="Oct_80" localSheetId="4">#REF!</definedName>
    <definedName name="Oct_80" localSheetId="46">#REF!</definedName>
    <definedName name="Oct_80" localSheetId="47">#REF!</definedName>
    <definedName name="Oct_80" localSheetId="48">#REF!</definedName>
    <definedName name="Oct_80" localSheetId="49">#REF!</definedName>
    <definedName name="Oct_80" localSheetId="50">#REF!</definedName>
    <definedName name="Oct_80" localSheetId="51">#REF!</definedName>
    <definedName name="Oct_80" localSheetId="53">#REF!</definedName>
    <definedName name="Oct_80" localSheetId="54">#REF!</definedName>
    <definedName name="Oct_80" localSheetId="56">#REF!</definedName>
    <definedName name="Oct_80" localSheetId="57">#REF!</definedName>
    <definedName name="Oct_80" localSheetId="58">#REF!</definedName>
    <definedName name="Oct_80" localSheetId="60">#REF!</definedName>
    <definedName name="Oct_80" localSheetId="61">#REF!</definedName>
    <definedName name="Oct_80" localSheetId="62">#REF!</definedName>
    <definedName name="Oct_80" localSheetId="63">#REF!</definedName>
    <definedName name="Oct_80" localSheetId="64">#REF!</definedName>
    <definedName name="Oct_80" localSheetId="66">#REF!</definedName>
    <definedName name="Oct_80" localSheetId="67">#REF!</definedName>
    <definedName name="Oct_80" localSheetId="68">#REF!</definedName>
    <definedName name="Oct_80" localSheetId="69">#REF!</definedName>
    <definedName name="Oct_80" localSheetId="71">#REF!</definedName>
    <definedName name="Oct_80" localSheetId="72">#REF!</definedName>
    <definedName name="Oct_80" localSheetId="73">#REF!</definedName>
    <definedName name="Oct_80">#REF!</definedName>
    <definedName name="Oct_81" localSheetId="1">#REF!</definedName>
    <definedName name="Oct_81" localSheetId="11">#REF!</definedName>
    <definedName name="Oct_81" localSheetId="12">#REF!</definedName>
    <definedName name="Oct_81" localSheetId="13">#REF!</definedName>
    <definedName name="Oct_81" localSheetId="23">#REF!</definedName>
    <definedName name="Oct_81" localSheetId="24">#REF!</definedName>
    <definedName name="Oct_81" localSheetId="26">#REF!</definedName>
    <definedName name="Oct_81" localSheetId="28">#REF!</definedName>
    <definedName name="Oct_81" localSheetId="29">#REF!</definedName>
    <definedName name="Oct_81" localSheetId="31">#REF!</definedName>
    <definedName name="Oct_81" localSheetId="41">#REF!</definedName>
    <definedName name="Oct_81" localSheetId="4">#REF!</definedName>
    <definedName name="Oct_81" localSheetId="46">#REF!</definedName>
    <definedName name="Oct_81" localSheetId="47">#REF!</definedName>
    <definedName name="Oct_81" localSheetId="48">#REF!</definedName>
    <definedName name="Oct_81" localSheetId="49">#REF!</definedName>
    <definedName name="Oct_81" localSheetId="50">#REF!</definedName>
    <definedName name="Oct_81" localSheetId="51">#REF!</definedName>
    <definedName name="Oct_81" localSheetId="53">#REF!</definedName>
    <definedName name="Oct_81" localSheetId="54">#REF!</definedName>
    <definedName name="Oct_81" localSheetId="56">#REF!</definedName>
    <definedName name="Oct_81" localSheetId="57">#REF!</definedName>
    <definedName name="Oct_81" localSheetId="58">#REF!</definedName>
    <definedName name="Oct_81" localSheetId="60">#REF!</definedName>
    <definedName name="Oct_81" localSheetId="61">#REF!</definedName>
    <definedName name="Oct_81" localSheetId="62">#REF!</definedName>
    <definedName name="Oct_81" localSheetId="63">#REF!</definedName>
    <definedName name="Oct_81" localSheetId="64">#REF!</definedName>
    <definedName name="Oct_81" localSheetId="66">#REF!</definedName>
    <definedName name="Oct_81" localSheetId="67">#REF!</definedName>
    <definedName name="Oct_81" localSheetId="68">#REF!</definedName>
    <definedName name="Oct_81" localSheetId="69">#REF!</definedName>
    <definedName name="Oct_81" localSheetId="71">#REF!</definedName>
    <definedName name="Oct_81" localSheetId="72">#REF!</definedName>
    <definedName name="Oct_81" localSheetId="73">#REF!</definedName>
    <definedName name="Oct_81">#REF!</definedName>
    <definedName name="Oct_82" localSheetId="1">#REF!</definedName>
    <definedName name="Oct_82" localSheetId="11">#REF!</definedName>
    <definedName name="Oct_82" localSheetId="12">#REF!</definedName>
    <definedName name="Oct_82" localSheetId="13">#REF!</definedName>
    <definedName name="Oct_82" localSheetId="23">#REF!</definedName>
    <definedName name="Oct_82" localSheetId="24">#REF!</definedName>
    <definedName name="Oct_82" localSheetId="26">#REF!</definedName>
    <definedName name="Oct_82" localSheetId="28">#REF!</definedName>
    <definedName name="Oct_82" localSheetId="29">#REF!</definedName>
    <definedName name="Oct_82" localSheetId="31">#REF!</definedName>
    <definedName name="Oct_82" localSheetId="41">#REF!</definedName>
    <definedName name="Oct_82" localSheetId="4">#REF!</definedName>
    <definedName name="Oct_82" localSheetId="46">#REF!</definedName>
    <definedName name="Oct_82" localSheetId="47">#REF!</definedName>
    <definedName name="Oct_82" localSheetId="48">#REF!</definedName>
    <definedName name="Oct_82" localSheetId="49">#REF!</definedName>
    <definedName name="Oct_82" localSheetId="50">#REF!</definedName>
    <definedName name="Oct_82" localSheetId="51">#REF!</definedName>
    <definedName name="Oct_82" localSheetId="53">#REF!</definedName>
    <definedName name="Oct_82" localSheetId="54">#REF!</definedName>
    <definedName name="Oct_82" localSheetId="56">#REF!</definedName>
    <definedName name="Oct_82" localSheetId="57">#REF!</definedName>
    <definedName name="Oct_82" localSheetId="58">#REF!</definedName>
    <definedName name="Oct_82" localSheetId="60">#REF!</definedName>
    <definedName name="Oct_82" localSheetId="61">#REF!</definedName>
    <definedName name="Oct_82" localSheetId="62">#REF!</definedName>
    <definedName name="Oct_82" localSheetId="63">#REF!</definedName>
    <definedName name="Oct_82" localSheetId="64">#REF!</definedName>
    <definedName name="Oct_82" localSheetId="66">#REF!</definedName>
    <definedName name="Oct_82" localSheetId="67">#REF!</definedName>
    <definedName name="Oct_82" localSheetId="68">#REF!</definedName>
    <definedName name="Oct_82" localSheetId="69">#REF!</definedName>
    <definedName name="Oct_82" localSheetId="71">#REF!</definedName>
    <definedName name="Oct_82" localSheetId="72">#REF!</definedName>
    <definedName name="Oct_82" localSheetId="73">#REF!</definedName>
    <definedName name="Oct_82">#REF!</definedName>
    <definedName name="Oct_83" localSheetId="1">#REF!</definedName>
    <definedName name="Oct_83" localSheetId="11">#REF!</definedName>
    <definedName name="Oct_83" localSheetId="12">#REF!</definedName>
    <definedName name="Oct_83" localSheetId="13">#REF!</definedName>
    <definedName name="Oct_83" localSheetId="23">#REF!</definedName>
    <definedName name="Oct_83" localSheetId="24">#REF!</definedName>
    <definedName name="Oct_83" localSheetId="26">#REF!</definedName>
    <definedName name="Oct_83" localSheetId="28">#REF!</definedName>
    <definedName name="Oct_83" localSheetId="29">#REF!</definedName>
    <definedName name="Oct_83" localSheetId="31">#REF!</definedName>
    <definedName name="Oct_83" localSheetId="41">#REF!</definedName>
    <definedName name="Oct_83" localSheetId="4">#REF!</definedName>
    <definedName name="Oct_83" localSheetId="46">#REF!</definedName>
    <definedName name="Oct_83" localSheetId="47">#REF!</definedName>
    <definedName name="Oct_83" localSheetId="48">#REF!</definedName>
    <definedName name="Oct_83" localSheetId="49">#REF!</definedName>
    <definedName name="Oct_83" localSheetId="50">#REF!</definedName>
    <definedName name="Oct_83" localSheetId="51">#REF!</definedName>
    <definedName name="Oct_83" localSheetId="53">#REF!</definedName>
    <definedName name="Oct_83" localSheetId="54">#REF!</definedName>
    <definedName name="Oct_83" localSheetId="56">#REF!</definedName>
    <definedName name="Oct_83" localSheetId="57">#REF!</definedName>
    <definedName name="Oct_83" localSheetId="58">#REF!</definedName>
    <definedName name="Oct_83" localSheetId="60">#REF!</definedName>
    <definedName name="Oct_83" localSheetId="61">#REF!</definedName>
    <definedName name="Oct_83" localSheetId="62">#REF!</definedName>
    <definedName name="Oct_83" localSheetId="63">#REF!</definedName>
    <definedName name="Oct_83" localSheetId="64">#REF!</definedName>
    <definedName name="Oct_83" localSheetId="66">#REF!</definedName>
    <definedName name="Oct_83" localSheetId="67">#REF!</definedName>
    <definedName name="Oct_83" localSheetId="68">#REF!</definedName>
    <definedName name="Oct_83" localSheetId="69">#REF!</definedName>
    <definedName name="Oct_83" localSheetId="71">#REF!</definedName>
    <definedName name="Oct_83" localSheetId="72">#REF!</definedName>
    <definedName name="Oct_83" localSheetId="73">#REF!</definedName>
    <definedName name="Oct_83">#REF!</definedName>
    <definedName name="Oct_84" localSheetId="1">#REF!</definedName>
    <definedName name="Oct_84" localSheetId="11">#REF!</definedName>
    <definedName name="Oct_84" localSheetId="12">#REF!</definedName>
    <definedName name="Oct_84" localSheetId="13">#REF!</definedName>
    <definedName name="Oct_84" localSheetId="23">#REF!</definedName>
    <definedName name="Oct_84" localSheetId="24">#REF!</definedName>
    <definedName name="Oct_84" localSheetId="26">#REF!</definedName>
    <definedName name="Oct_84" localSheetId="28">#REF!</definedName>
    <definedName name="Oct_84" localSheetId="29">#REF!</definedName>
    <definedName name="Oct_84" localSheetId="31">#REF!</definedName>
    <definedName name="Oct_84" localSheetId="41">#REF!</definedName>
    <definedName name="Oct_84" localSheetId="4">#REF!</definedName>
    <definedName name="Oct_84" localSheetId="46">#REF!</definedName>
    <definedName name="Oct_84" localSheetId="47">#REF!</definedName>
    <definedName name="Oct_84" localSheetId="48">#REF!</definedName>
    <definedName name="Oct_84" localSheetId="49">#REF!</definedName>
    <definedName name="Oct_84" localSheetId="50">#REF!</definedName>
    <definedName name="Oct_84" localSheetId="51">#REF!</definedName>
    <definedName name="Oct_84" localSheetId="53">#REF!</definedName>
    <definedName name="Oct_84" localSheetId="54">#REF!</definedName>
    <definedName name="Oct_84" localSheetId="56">#REF!</definedName>
    <definedName name="Oct_84" localSheetId="57">#REF!</definedName>
    <definedName name="Oct_84" localSheetId="58">#REF!</definedName>
    <definedName name="Oct_84" localSheetId="60">#REF!</definedName>
    <definedName name="Oct_84" localSheetId="61">#REF!</definedName>
    <definedName name="Oct_84" localSheetId="62">#REF!</definedName>
    <definedName name="Oct_84" localSheetId="63">#REF!</definedName>
    <definedName name="Oct_84" localSheetId="64">#REF!</definedName>
    <definedName name="Oct_84" localSheetId="66">#REF!</definedName>
    <definedName name="Oct_84" localSheetId="67">#REF!</definedName>
    <definedName name="Oct_84" localSheetId="68">#REF!</definedName>
    <definedName name="Oct_84" localSheetId="69">#REF!</definedName>
    <definedName name="Oct_84" localSheetId="71">#REF!</definedName>
    <definedName name="Oct_84" localSheetId="72">#REF!</definedName>
    <definedName name="Oct_84" localSheetId="73">#REF!</definedName>
    <definedName name="Oct_84">#REF!</definedName>
    <definedName name="Oct_85" localSheetId="1">#REF!</definedName>
    <definedName name="Oct_85" localSheetId="11">#REF!</definedName>
    <definedName name="Oct_85" localSheetId="12">#REF!</definedName>
    <definedName name="Oct_85" localSheetId="13">#REF!</definedName>
    <definedName name="Oct_85" localSheetId="23">#REF!</definedName>
    <definedName name="Oct_85" localSheetId="24">#REF!</definedName>
    <definedName name="Oct_85" localSheetId="26">#REF!</definedName>
    <definedName name="Oct_85" localSheetId="28">#REF!</definedName>
    <definedName name="Oct_85" localSheetId="29">#REF!</definedName>
    <definedName name="Oct_85" localSheetId="31">#REF!</definedName>
    <definedName name="Oct_85" localSheetId="41">#REF!</definedName>
    <definedName name="Oct_85" localSheetId="4">#REF!</definedName>
    <definedName name="Oct_85" localSheetId="46">#REF!</definedName>
    <definedName name="Oct_85" localSheetId="47">#REF!</definedName>
    <definedName name="Oct_85" localSheetId="48">#REF!</definedName>
    <definedName name="Oct_85" localSheetId="49">#REF!</definedName>
    <definedName name="Oct_85" localSheetId="50">#REF!</definedName>
    <definedName name="Oct_85" localSheetId="51">#REF!</definedName>
    <definedName name="Oct_85" localSheetId="53">#REF!</definedName>
    <definedName name="Oct_85" localSheetId="54">#REF!</definedName>
    <definedName name="Oct_85" localSheetId="56">#REF!</definedName>
    <definedName name="Oct_85" localSheetId="57">#REF!</definedName>
    <definedName name="Oct_85" localSheetId="58">#REF!</definedName>
    <definedName name="Oct_85" localSheetId="60">#REF!</definedName>
    <definedName name="Oct_85" localSheetId="61">#REF!</definedName>
    <definedName name="Oct_85" localSheetId="62">#REF!</definedName>
    <definedName name="Oct_85" localSheetId="63">#REF!</definedName>
    <definedName name="Oct_85" localSheetId="64">#REF!</definedName>
    <definedName name="Oct_85" localSheetId="66">#REF!</definedName>
    <definedName name="Oct_85" localSheetId="67">#REF!</definedName>
    <definedName name="Oct_85" localSheetId="68">#REF!</definedName>
    <definedName name="Oct_85" localSheetId="69">#REF!</definedName>
    <definedName name="Oct_85" localSheetId="71">#REF!</definedName>
    <definedName name="Oct_85" localSheetId="72">#REF!</definedName>
    <definedName name="Oct_85" localSheetId="73">#REF!</definedName>
    <definedName name="Oct_85">#REF!</definedName>
    <definedName name="Oct_86" localSheetId="1">#REF!</definedName>
    <definedName name="Oct_86" localSheetId="11">#REF!</definedName>
    <definedName name="Oct_86" localSheetId="12">#REF!</definedName>
    <definedName name="Oct_86" localSheetId="13">#REF!</definedName>
    <definedName name="Oct_86" localSheetId="23">#REF!</definedName>
    <definedName name="Oct_86" localSheetId="24">#REF!</definedName>
    <definedName name="Oct_86" localSheetId="26">#REF!</definedName>
    <definedName name="Oct_86" localSheetId="28">#REF!</definedName>
    <definedName name="Oct_86" localSheetId="29">#REF!</definedName>
    <definedName name="Oct_86" localSheetId="31">#REF!</definedName>
    <definedName name="Oct_86" localSheetId="41">#REF!</definedName>
    <definedName name="Oct_86" localSheetId="4">#REF!</definedName>
    <definedName name="Oct_86" localSheetId="46">#REF!</definedName>
    <definedName name="Oct_86" localSheetId="47">#REF!</definedName>
    <definedName name="Oct_86" localSheetId="48">#REF!</definedName>
    <definedName name="Oct_86" localSheetId="49">#REF!</definedName>
    <definedName name="Oct_86" localSheetId="50">#REF!</definedName>
    <definedName name="Oct_86" localSheetId="51">#REF!</definedName>
    <definedName name="Oct_86" localSheetId="53">#REF!</definedName>
    <definedName name="Oct_86" localSheetId="54">#REF!</definedName>
    <definedName name="Oct_86" localSheetId="56">#REF!</definedName>
    <definedName name="Oct_86" localSheetId="57">#REF!</definedName>
    <definedName name="Oct_86" localSheetId="58">#REF!</definedName>
    <definedName name="Oct_86" localSheetId="60">#REF!</definedName>
    <definedName name="Oct_86" localSheetId="61">#REF!</definedName>
    <definedName name="Oct_86" localSheetId="62">#REF!</definedName>
    <definedName name="Oct_86" localSheetId="63">#REF!</definedName>
    <definedName name="Oct_86" localSheetId="64">#REF!</definedName>
    <definedName name="Oct_86" localSheetId="66">#REF!</definedName>
    <definedName name="Oct_86" localSheetId="67">#REF!</definedName>
    <definedName name="Oct_86" localSheetId="68">#REF!</definedName>
    <definedName name="Oct_86" localSheetId="69">#REF!</definedName>
    <definedName name="Oct_86" localSheetId="71">#REF!</definedName>
    <definedName name="Oct_86" localSheetId="72">#REF!</definedName>
    <definedName name="Oct_86" localSheetId="73">#REF!</definedName>
    <definedName name="Oct_86">#REF!</definedName>
    <definedName name="Oct_87" localSheetId="1">#REF!</definedName>
    <definedName name="Oct_87" localSheetId="11">#REF!</definedName>
    <definedName name="Oct_87" localSheetId="12">#REF!</definedName>
    <definedName name="Oct_87" localSheetId="13">#REF!</definedName>
    <definedName name="Oct_87" localSheetId="23">#REF!</definedName>
    <definedName name="Oct_87" localSheetId="24">#REF!</definedName>
    <definedName name="Oct_87" localSheetId="26">#REF!</definedName>
    <definedName name="Oct_87" localSheetId="28">#REF!</definedName>
    <definedName name="Oct_87" localSheetId="29">#REF!</definedName>
    <definedName name="Oct_87" localSheetId="31">#REF!</definedName>
    <definedName name="Oct_87" localSheetId="41">#REF!</definedName>
    <definedName name="Oct_87" localSheetId="4">#REF!</definedName>
    <definedName name="Oct_87" localSheetId="46">#REF!</definedName>
    <definedName name="Oct_87" localSheetId="47">#REF!</definedName>
    <definedName name="Oct_87" localSheetId="48">#REF!</definedName>
    <definedName name="Oct_87" localSheetId="49">#REF!</definedName>
    <definedName name="Oct_87" localSheetId="50">#REF!</definedName>
    <definedName name="Oct_87" localSheetId="51">#REF!</definedName>
    <definedName name="Oct_87" localSheetId="53">#REF!</definedName>
    <definedName name="Oct_87" localSheetId="54">#REF!</definedName>
    <definedName name="Oct_87" localSheetId="56">#REF!</definedName>
    <definedName name="Oct_87" localSheetId="57">#REF!</definedName>
    <definedName name="Oct_87" localSheetId="58">#REF!</definedName>
    <definedName name="Oct_87" localSheetId="60">#REF!</definedName>
    <definedName name="Oct_87" localSheetId="61">#REF!</definedName>
    <definedName name="Oct_87" localSheetId="62">#REF!</definedName>
    <definedName name="Oct_87" localSheetId="63">#REF!</definedName>
    <definedName name="Oct_87" localSheetId="64">#REF!</definedName>
    <definedName name="Oct_87" localSheetId="66">#REF!</definedName>
    <definedName name="Oct_87" localSheetId="67">#REF!</definedName>
    <definedName name="Oct_87" localSheetId="68">#REF!</definedName>
    <definedName name="Oct_87" localSheetId="69">#REF!</definedName>
    <definedName name="Oct_87" localSheetId="71">#REF!</definedName>
    <definedName name="Oct_87" localSheetId="72">#REF!</definedName>
    <definedName name="Oct_87" localSheetId="73">#REF!</definedName>
    <definedName name="Oct_87">#REF!</definedName>
    <definedName name="Oct_88" localSheetId="1">#REF!</definedName>
    <definedName name="Oct_88" localSheetId="11">#REF!</definedName>
    <definedName name="Oct_88" localSheetId="12">#REF!</definedName>
    <definedName name="Oct_88" localSheetId="13">#REF!</definedName>
    <definedName name="Oct_88" localSheetId="23">#REF!</definedName>
    <definedName name="Oct_88" localSheetId="24">#REF!</definedName>
    <definedName name="Oct_88" localSheetId="26">#REF!</definedName>
    <definedName name="Oct_88" localSheetId="28">#REF!</definedName>
    <definedName name="Oct_88" localSheetId="29">#REF!</definedName>
    <definedName name="Oct_88" localSheetId="31">#REF!</definedName>
    <definedName name="Oct_88" localSheetId="41">#REF!</definedName>
    <definedName name="Oct_88" localSheetId="4">#REF!</definedName>
    <definedName name="Oct_88" localSheetId="46">#REF!</definedName>
    <definedName name="Oct_88" localSheetId="47">#REF!</definedName>
    <definedName name="Oct_88" localSheetId="48">#REF!</definedName>
    <definedName name="Oct_88" localSheetId="49">#REF!</definedName>
    <definedName name="Oct_88" localSheetId="50">#REF!</definedName>
    <definedName name="Oct_88" localSheetId="51">#REF!</definedName>
    <definedName name="Oct_88" localSheetId="53">#REF!</definedName>
    <definedName name="Oct_88" localSheetId="54">#REF!</definedName>
    <definedName name="Oct_88" localSheetId="56">#REF!</definedName>
    <definedName name="Oct_88" localSheetId="57">#REF!</definedName>
    <definedName name="Oct_88" localSheetId="58">#REF!</definedName>
    <definedName name="Oct_88" localSheetId="60">#REF!</definedName>
    <definedName name="Oct_88" localSheetId="61">#REF!</definedName>
    <definedName name="Oct_88" localSheetId="62">#REF!</definedName>
    <definedName name="Oct_88" localSheetId="63">#REF!</definedName>
    <definedName name="Oct_88" localSheetId="64">#REF!</definedName>
    <definedName name="Oct_88" localSheetId="66">#REF!</definedName>
    <definedName name="Oct_88" localSheetId="67">#REF!</definedName>
    <definedName name="Oct_88" localSheetId="68">#REF!</definedName>
    <definedName name="Oct_88" localSheetId="69">#REF!</definedName>
    <definedName name="Oct_88" localSheetId="71">#REF!</definedName>
    <definedName name="Oct_88" localSheetId="72">#REF!</definedName>
    <definedName name="Oct_88" localSheetId="73">#REF!</definedName>
    <definedName name="Oct_88">#REF!</definedName>
    <definedName name="Oct_89" localSheetId="1">#REF!</definedName>
    <definedName name="Oct_89" localSheetId="11">#REF!</definedName>
    <definedName name="Oct_89" localSheetId="12">#REF!</definedName>
    <definedName name="Oct_89" localSheetId="13">#REF!</definedName>
    <definedName name="Oct_89" localSheetId="23">#REF!</definedName>
    <definedName name="Oct_89" localSheetId="24">#REF!</definedName>
    <definedName name="Oct_89" localSheetId="26">#REF!</definedName>
    <definedName name="Oct_89" localSheetId="28">#REF!</definedName>
    <definedName name="Oct_89" localSheetId="29">#REF!</definedName>
    <definedName name="Oct_89" localSheetId="31">#REF!</definedName>
    <definedName name="Oct_89" localSheetId="41">#REF!</definedName>
    <definedName name="Oct_89" localSheetId="4">#REF!</definedName>
    <definedName name="Oct_89" localSheetId="46">#REF!</definedName>
    <definedName name="Oct_89" localSheetId="47">#REF!</definedName>
    <definedName name="Oct_89" localSheetId="48">#REF!</definedName>
    <definedName name="Oct_89" localSheetId="49">#REF!</definedName>
    <definedName name="Oct_89" localSheetId="50">#REF!</definedName>
    <definedName name="Oct_89" localSheetId="51">#REF!</definedName>
    <definedName name="Oct_89" localSheetId="53">#REF!</definedName>
    <definedName name="Oct_89" localSheetId="54">#REF!</definedName>
    <definedName name="Oct_89" localSheetId="56">#REF!</definedName>
    <definedName name="Oct_89" localSheetId="57">#REF!</definedName>
    <definedName name="Oct_89" localSheetId="58">#REF!</definedName>
    <definedName name="Oct_89" localSheetId="60">#REF!</definedName>
    <definedName name="Oct_89" localSheetId="61">#REF!</definedName>
    <definedName name="Oct_89" localSheetId="62">#REF!</definedName>
    <definedName name="Oct_89" localSheetId="63">#REF!</definedName>
    <definedName name="Oct_89" localSheetId="64">#REF!</definedName>
    <definedName name="Oct_89" localSheetId="66">#REF!</definedName>
    <definedName name="Oct_89" localSheetId="67">#REF!</definedName>
    <definedName name="Oct_89" localSheetId="68">#REF!</definedName>
    <definedName name="Oct_89" localSheetId="69">#REF!</definedName>
    <definedName name="Oct_89" localSheetId="71">#REF!</definedName>
    <definedName name="Oct_89" localSheetId="72">#REF!</definedName>
    <definedName name="Oct_89" localSheetId="73">#REF!</definedName>
    <definedName name="Oct_89">#REF!</definedName>
    <definedName name="Oct_90" localSheetId="1">#REF!</definedName>
    <definedName name="Oct_90" localSheetId="11">#REF!</definedName>
    <definedName name="Oct_90" localSheetId="12">#REF!</definedName>
    <definedName name="Oct_90" localSheetId="13">#REF!</definedName>
    <definedName name="Oct_90" localSheetId="23">#REF!</definedName>
    <definedName name="Oct_90" localSheetId="24">#REF!</definedName>
    <definedName name="Oct_90" localSheetId="26">#REF!</definedName>
    <definedName name="Oct_90" localSheetId="28">#REF!</definedName>
    <definedName name="Oct_90" localSheetId="29">#REF!</definedName>
    <definedName name="Oct_90" localSheetId="31">#REF!</definedName>
    <definedName name="Oct_90" localSheetId="41">#REF!</definedName>
    <definedName name="Oct_90" localSheetId="4">#REF!</definedName>
    <definedName name="Oct_90" localSheetId="46">#REF!</definedName>
    <definedName name="Oct_90" localSheetId="47">#REF!</definedName>
    <definedName name="Oct_90" localSheetId="48">#REF!</definedName>
    <definedName name="Oct_90" localSheetId="49">#REF!</definedName>
    <definedName name="Oct_90" localSheetId="50">#REF!</definedName>
    <definedName name="Oct_90" localSheetId="51">#REF!</definedName>
    <definedName name="Oct_90" localSheetId="53">#REF!</definedName>
    <definedName name="Oct_90" localSheetId="54">#REF!</definedName>
    <definedName name="Oct_90" localSheetId="56">#REF!</definedName>
    <definedName name="Oct_90" localSheetId="57">#REF!</definedName>
    <definedName name="Oct_90" localSheetId="58">#REF!</definedName>
    <definedName name="Oct_90" localSheetId="60">#REF!</definedName>
    <definedName name="Oct_90" localSheetId="61">#REF!</definedName>
    <definedName name="Oct_90" localSheetId="62">#REF!</definedName>
    <definedName name="Oct_90" localSheetId="63">#REF!</definedName>
    <definedName name="Oct_90" localSheetId="64">#REF!</definedName>
    <definedName name="Oct_90" localSheetId="66">#REF!</definedName>
    <definedName name="Oct_90" localSheetId="67">#REF!</definedName>
    <definedName name="Oct_90" localSheetId="68">#REF!</definedName>
    <definedName name="Oct_90" localSheetId="69">#REF!</definedName>
    <definedName name="Oct_90" localSheetId="71">#REF!</definedName>
    <definedName name="Oct_90" localSheetId="72">#REF!</definedName>
    <definedName name="Oct_90" localSheetId="73">#REF!</definedName>
    <definedName name="Oct_90">#REF!</definedName>
    <definedName name="Oct_91" localSheetId="1">#REF!</definedName>
    <definedName name="Oct_91" localSheetId="11">#REF!</definedName>
    <definedName name="Oct_91" localSheetId="12">#REF!</definedName>
    <definedName name="Oct_91" localSheetId="13">#REF!</definedName>
    <definedName name="Oct_91" localSheetId="23">#REF!</definedName>
    <definedName name="Oct_91" localSheetId="24">#REF!</definedName>
    <definedName name="Oct_91" localSheetId="26">#REF!</definedName>
    <definedName name="Oct_91" localSheetId="28">#REF!</definedName>
    <definedName name="Oct_91" localSheetId="29">#REF!</definedName>
    <definedName name="Oct_91" localSheetId="31">#REF!</definedName>
    <definedName name="Oct_91" localSheetId="41">#REF!</definedName>
    <definedName name="Oct_91" localSheetId="4">#REF!</definedName>
    <definedName name="Oct_91" localSheetId="46">#REF!</definedName>
    <definedName name="Oct_91" localSheetId="47">#REF!</definedName>
    <definedName name="Oct_91" localSheetId="48">#REF!</definedName>
    <definedName name="Oct_91" localSheetId="49">#REF!</definedName>
    <definedName name="Oct_91" localSheetId="50">#REF!</definedName>
    <definedName name="Oct_91" localSheetId="51">#REF!</definedName>
    <definedName name="Oct_91" localSheetId="53">#REF!</definedName>
    <definedName name="Oct_91" localSheetId="54">#REF!</definedName>
    <definedName name="Oct_91" localSheetId="56">#REF!</definedName>
    <definedName name="Oct_91" localSheetId="57">#REF!</definedName>
    <definedName name="Oct_91" localSheetId="58">#REF!</definedName>
    <definedName name="Oct_91" localSheetId="60">#REF!</definedName>
    <definedName name="Oct_91" localSheetId="61">#REF!</definedName>
    <definedName name="Oct_91" localSheetId="62">#REF!</definedName>
    <definedName name="Oct_91" localSheetId="63">#REF!</definedName>
    <definedName name="Oct_91" localSheetId="64">#REF!</definedName>
    <definedName name="Oct_91" localSheetId="66">#REF!</definedName>
    <definedName name="Oct_91" localSheetId="67">#REF!</definedName>
    <definedName name="Oct_91" localSheetId="68">#REF!</definedName>
    <definedName name="Oct_91" localSheetId="69">#REF!</definedName>
    <definedName name="Oct_91" localSheetId="71">#REF!</definedName>
    <definedName name="Oct_91" localSheetId="72">#REF!</definedName>
    <definedName name="Oct_91" localSheetId="73">#REF!</definedName>
    <definedName name="Oct_91">#REF!</definedName>
    <definedName name="Oct_92" localSheetId="1">#REF!</definedName>
    <definedName name="Oct_92" localSheetId="11">#REF!</definedName>
    <definedName name="Oct_92" localSheetId="12">#REF!</definedName>
    <definedName name="Oct_92" localSheetId="13">#REF!</definedName>
    <definedName name="Oct_92" localSheetId="23">#REF!</definedName>
    <definedName name="Oct_92" localSheetId="24">#REF!</definedName>
    <definedName name="Oct_92" localSheetId="26">#REF!</definedName>
    <definedName name="Oct_92" localSheetId="28">#REF!</definedName>
    <definedName name="Oct_92" localSheetId="29">#REF!</definedName>
    <definedName name="Oct_92" localSheetId="31">#REF!</definedName>
    <definedName name="Oct_92" localSheetId="41">#REF!</definedName>
    <definedName name="Oct_92" localSheetId="4">#REF!</definedName>
    <definedName name="Oct_92" localSheetId="46">#REF!</definedName>
    <definedName name="Oct_92" localSheetId="47">#REF!</definedName>
    <definedName name="Oct_92" localSheetId="48">#REF!</definedName>
    <definedName name="Oct_92" localSheetId="49">#REF!</definedName>
    <definedName name="Oct_92" localSheetId="50">#REF!</definedName>
    <definedName name="Oct_92" localSheetId="51">#REF!</definedName>
    <definedName name="Oct_92" localSheetId="53">#REF!</definedName>
    <definedName name="Oct_92" localSheetId="54">#REF!</definedName>
    <definedName name="Oct_92" localSheetId="56">#REF!</definedName>
    <definedName name="Oct_92" localSheetId="57">#REF!</definedName>
    <definedName name="Oct_92" localSheetId="58">#REF!</definedName>
    <definedName name="Oct_92" localSheetId="60">#REF!</definedName>
    <definedName name="Oct_92" localSheetId="61">#REF!</definedName>
    <definedName name="Oct_92" localSheetId="62">#REF!</definedName>
    <definedName name="Oct_92" localSheetId="63">#REF!</definedName>
    <definedName name="Oct_92" localSheetId="64">#REF!</definedName>
    <definedName name="Oct_92" localSheetId="66">#REF!</definedName>
    <definedName name="Oct_92" localSheetId="67">#REF!</definedName>
    <definedName name="Oct_92" localSheetId="68">#REF!</definedName>
    <definedName name="Oct_92" localSheetId="69">#REF!</definedName>
    <definedName name="Oct_92" localSheetId="71">#REF!</definedName>
    <definedName name="Oct_92" localSheetId="72">#REF!</definedName>
    <definedName name="Oct_92" localSheetId="73">#REF!</definedName>
    <definedName name="Oct_92">#REF!</definedName>
    <definedName name="Oct_93" localSheetId="1">#REF!</definedName>
    <definedName name="Oct_93" localSheetId="11">#REF!</definedName>
    <definedName name="Oct_93" localSheetId="12">#REF!</definedName>
    <definedName name="Oct_93" localSheetId="13">#REF!</definedName>
    <definedName name="Oct_93" localSheetId="23">#REF!</definedName>
    <definedName name="Oct_93" localSheetId="24">#REF!</definedName>
    <definedName name="Oct_93" localSheetId="26">#REF!</definedName>
    <definedName name="Oct_93" localSheetId="28">#REF!</definedName>
    <definedName name="Oct_93" localSheetId="29">#REF!</definedName>
    <definedName name="Oct_93" localSheetId="31">#REF!</definedName>
    <definedName name="Oct_93" localSheetId="41">#REF!</definedName>
    <definedName name="Oct_93" localSheetId="4">#REF!</definedName>
    <definedName name="Oct_93" localSheetId="46">#REF!</definedName>
    <definedName name="Oct_93" localSheetId="47">#REF!</definedName>
    <definedName name="Oct_93" localSheetId="48">#REF!</definedName>
    <definedName name="Oct_93" localSheetId="49">#REF!</definedName>
    <definedName name="Oct_93" localSheetId="50">#REF!</definedName>
    <definedName name="Oct_93" localSheetId="51">#REF!</definedName>
    <definedName name="Oct_93" localSheetId="53">#REF!</definedName>
    <definedName name="Oct_93" localSheetId="54">#REF!</definedName>
    <definedName name="Oct_93" localSheetId="56">#REF!</definedName>
    <definedName name="Oct_93" localSheetId="57">#REF!</definedName>
    <definedName name="Oct_93" localSheetId="58">#REF!</definedName>
    <definedName name="Oct_93" localSheetId="60">#REF!</definedName>
    <definedName name="Oct_93" localSheetId="61">#REF!</definedName>
    <definedName name="Oct_93" localSheetId="62">#REF!</definedName>
    <definedName name="Oct_93" localSheetId="63">#REF!</definedName>
    <definedName name="Oct_93" localSheetId="64">#REF!</definedName>
    <definedName name="Oct_93" localSheetId="66">#REF!</definedName>
    <definedName name="Oct_93" localSheetId="67">#REF!</definedName>
    <definedName name="Oct_93" localSheetId="68">#REF!</definedName>
    <definedName name="Oct_93" localSheetId="69">#REF!</definedName>
    <definedName name="Oct_93" localSheetId="71">#REF!</definedName>
    <definedName name="Oct_93" localSheetId="72">#REF!</definedName>
    <definedName name="Oct_93" localSheetId="73">#REF!</definedName>
    <definedName name="Oct_93">#REF!</definedName>
    <definedName name="Oct_94" localSheetId="1">#REF!</definedName>
    <definedName name="Oct_94" localSheetId="11">#REF!</definedName>
    <definedName name="Oct_94" localSheetId="12">#REF!</definedName>
    <definedName name="Oct_94" localSheetId="13">#REF!</definedName>
    <definedName name="Oct_94" localSheetId="23">#REF!</definedName>
    <definedName name="Oct_94" localSheetId="24">#REF!</definedName>
    <definedName name="Oct_94" localSheetId="26">#REF!</definedName>
    <definedName name="Oct_94" localSheetId="28">#REF!</definedName>
    <definedName name="Oct_94" localSheetId="29">#REF!</definedName>
    <definedName name="Oct_94" localSheetId="31">#REF!</definedName>
    <definedName name="Oct_94" localSheetId="41">#REF!</definedName>
    <definedName name="Oct_94" localSheetId="4">#REF!</definedName>
    <definedName name="Oct_94" localSheetId="46">#REF!</definedName>
    <definedName name="Oct_94" localSheetId="47">#REF!</definedName>
    <definedName name="Oct_94" localSheetId="48">#REF!</definedName>
    <definedName name="Oct_94" localSheetId="49">#REF!</definedName>
    <definedName name="Oct_94" localSheetId="50">#REF!</definedName>
    <definedName name="Oct_94" localSheetId="51">#REF!</definedName>
    <definedName name="Oct_94" localSheetId="53">#REF!</definedName>
    <definedName name="Oct_94" localSheetId="54">#REF!</definedName>
    <definedName name="Oct_94" localSheetId="56">#REF!</definedName>
    <definedName name="Oct_94" localSheetId="57">#REF!</definedName>
    <definedName name="Oct_94" localSheetId="58">#REF!</definedName>
    <definedName name="Oct_94" localSheetId="60">#REF!</definedName>
    <definedName name="Oct_94" localSheetId="61">#REF!</definedName>
    <definedName name="Oct_94" localSheetId="62">#REF!</definedName>
    <definedName name="Oct_94" localSheetId="63">#REF!</definedName>
    <definedName name="Oct_94" localSheetId="64">#REF!</definedName>
    <definedName name="Oct_94" localSheetId="66">#REF!</definedName>
    <definedName name="Oct_94" localSheetId="67">#REF!</definedName>
    <definedName name="Oct_94" localSheetId="68">#REF!</definedName>
    <definedName name="Oct_94" localSheetId="69">#REF!</definedName>
    <definedName name="Oct_94" localSheetId="71">#REF!</definedName>
    <definedName name="Oct_94" localSheetId="72">#REF!</definedName>
    <definedName name="Oct_94" localSheetId="73">#REF!</definedName>
    <definedName name="Oct_94">#REF!</definedName>
    <definedName name="Oct_95" localSheetId="1">#REF!</definedName>
    <definedName name="Oct_95" localSheetId="11">#REF!</definedName>
    <definedName name="Oct_95" localSheetId="12">#REF!</definedName>
    <definedName name="Oct_95" localSheetId="13">#REF!</definedName>
    <definedName name="Oct_95" localSheetId="23">#REF!</definedName>
    <definedName name="Oct_95" localSheetId="24">#REF!</definedName>
    <definedName name="Oct_95" localSheetId="26">#REF!</definedName>
    <definedName name="Oct_95" localSheetId="28">#REF!</definedName>
    <definedName name="Oct_95" localSheetId="29">#REF!</definedName>
    <definedName name="Oct_95" localSheetId="31">#REF!</definedName>
    <definedName name="Oct_95" localSheetId="41">#REF!</definedName>
    <definedName name="Oct_95" localSheetId="4">#REF!</definedName>
    <definedName name="Oct_95" localSheetId="46">#REF!</definedName>
    <definedName name="Oct_95" localSheetId="47">#REF!</definedName>
    <definedName name="Oct_95" localSheetId="48">#REF!</definedName>
    <definedName name="Oct_95" localSheetId="49">#REF!</definedName>
    <definedName name="Oct_95" localSheetId="50">#REF!</definedName>
    <definedName name="Oct_95" localSheetId="51">#REF!</definedName>
    <definedName name="Oct_95" localSheetId="53">#REF!</definedName>
    <definedName name="Oct_95" localSheetId="54">#REF!</definedName>
    <definedName name="Oct_95" localSheetId="56">#REF!</definedName>
    <definedName name="Oct_95" localSheetId="57">#REF!</definedName>
    <definedName name="Oct_95" localSheetId="58">#REF!</definedName>
    <definedName name="Oct_95" localSheetId="60">#REF!</definedName>
    <definedName name="Oct_95" localSheetId="61">#REF!</definedName>
    <definedName name="Oct_95" localSheetId="62">#REF!</definedName>
    <definedName name="Oct_95" localSheetId="63">#REF!</definedName>
    <definedName name="Oct_95" localSheetId="64">#REF!</definedName>
    <definedName name="Oct_95" localSheetId="66">#REF!</definedName>
    <definedName name="Oct_95" localSheetId="67">#REF!</definedName>
    <definedName name="Oct_95" localSheetId="68">#REF!</definedName>
    <definedName name="Oct_95" localSheetId="69">#REF!</definedName>
    <definedName name="Oct_95" localSheetId="71">#REF!</definedName>
    <definedName name="Oct_95" localSheetId="72">#REF!</definedName>
    <definedName name="Oct_95" localSheetId="73">#REF!</definedName>
    <definedName name="Oct_95">#REF!</definedName>
    <definedName name="Oct_96" localSheetId="1">#REF!</definedName>
    <definedName name="Oct_96" localSheetId="11">#REF!</definedName>
    <definedName name="Oct_96" localSheetId="12">#REF!</definedName>
    <definedName name="Oct_96" localSheetId="13">#REF!</definedName>
    <definedName name="Oct_96" localSheetId="23">#REF!</definedName>
    <definedName name="Oct_96" localSheetId="24">#REF!</definedName>
    <definedName name="Oct_96" localSheetId="26">#REF!</definedName>
    <definedName name="Oct_96" localSheetId="28">#REF!</definedName>
    <definedName name="Oct_96" localSheetId="29">#REF!</definedName>
    <definedName name="Oct_96" localSheetId="31">#REF!</definedName>
    <definedName name="Oct_96" localSheetId="41">#REF!</definedName>
    <definedName name="Oct_96" localSheetId="4">#REF!</definedName>
    <definedName name="Oct_96" localSheetId="46">#REF!</definedName>
    <definedName name="Oct_96" localSheetId="47">#REF!</definedName>
    <definedName name="Oct_96" localSheetId="48">#REF!</definedName>
    <definedName name="Oct_96" localSheetId="49">#REF!</definedName>
    <definedName name="Oct_96" localSheetId="50">#REF!</definedName>
    <definedName name="Oct_96" localSheetId="51">#REF!</definedName>
    <definedName name="Oct_96" localSheetId="53">#REF!</definedName>
    <definedName name="Oct_96" localSheetId="54">#REF!</definedName>
    <definedName name="Oct_96" localSheetId="56">#REF!</definedName>
    <definedName name="Oct_96" localSheetId="57">#REF!</definedName>
    <definedName name="Oct_96" localSheetId="58">#REF!</definedName>
    <definedName name="Oct_96" localSheetId="60">#REF!</definedName>
    <definedName name="Oct_96" localSheetId="61">#REF!</definedName>
    <definedName name="Oct_96" localSheetId="62">#REF!</definedName>
    <definedName name="Oct_96" localSheetId="63">#REF!</definedName>
    <definedName name="Oct_96" localSheetId="64">#REF!</definedName>
    <definedName name="Oct_96" localSheetId="66">#REF!</definedName>
    <definedName name="Oct_96" localSheetId="67">#REF!</definedName>
    <definedName name="Oct_96" localSheetId="68">#REF!</definedName>
    <definedName name="Oct_96" localSheetId="69">#REF!</definedName>
    <definedName name="Oct_96" localSheetId="71">#REF!</definedName>
    <definedName name="Oct_96" localSheetId="72">#REF!</definedName>
    <definedName name="Oct_96" localSheetId="73">#REF!</definedName>
    <definedName name="Oct_96">#REF!</definedName>
    <definedName name="Oct_97" localSheetId="1">#REF!</definedName>
    <definedName name="Oct_97" localSheetId="11">#REF!</definedName>
    <definedName name="Oct_97" localSheetId="12">#REF!</definedName>
    <definedName name="Oct_97" localSheetId="13">#REF!</definedName>
    <definedName name="Oct_97" localSheetId="23">#REF!</definedName>
    <definedName name="Oct_97" localSheetId="24">#REF!</definedName>
    <definedName name="Oct_97" localSheetId="26">#REF!</definedName>
    <definedName name="Oct_97" localSheetId="28">#REF!</definedName>
    <definedName name="Oct_97" localSheetId="29">#REF!</definedName>
    <definedName name="Oct_97" localSheetId="31">#REF!</definedName>
    <definedName name="Oct_97" localSheetId="41">#REF!</definedName>
    <definedName name="Oct_97" localSheetId="4">#REF!</definedName>
    <definedName name="Oct_97" localSheetId="46">#REF!</definedName>
    <definedName name="Oct_97" localSheetId="47">#REF!</definedName>
    <definedName name="Oct_97" localSheetId="48">#REF!</definedName>
    <definedName name="Oct_97" localSheetId="49">#REF!</definedName>
    <definedName name="Oct_97" localSheetId="50">#REF!</definedName>
    <definedName name="Oct_97" localSheetId="51">#REF!</definedName>
    <definedName name="Oct_97" localSheetId="53">#REF!</definedName>
    <definedName name="Oct_97" localSheetId="54">#REF!</definedName>
    <definedName name="Oct_97" localSheetId="56">#REF!</definedName>
    <definedName name="Oct_97" localSheetId="57">#REF!</definedName>
    <definedName name="Oct_97" localSheetId="58">#REF!</definedName>
    <definedName name="Oct_97" localSheetId="60">#REF!</definedName>
    <definedName name="Oct_97" localSheetId="61">#REF!</definedName>
    <definedName name="Oct_97" localSheetId="62">#REF!</definedName>
    <definedName name="Oct_97" localSheetId="63">#REF!</definedName>
    <definedName name="Oct_97" localSheetId="64">#REF!</definedName>
    <definedName name="Oct_97" localSheetId="66">#REF!</definedName>
    <definedName name="Oct_97" localSheetId="67">#REF!</definedName>
    <definedName name="Oct_97" localSheetId="68">#REF!</definedName>
    <definedName name="Oct_97" localSheetId="69">#REF!</definedName>
    <definedName name="Oct_97" localSheetId="71">#REF!</definedName>
    <definedName name="Oct_97" localSheetId="72">#REF!</definedName>
    <definedName name="Oct_97" localSheetId="73">#REF!</definedName>
    <definedName name="Oct_97">#REF!</definedName>
    <definedName name="Oct_98" localSheetId="1">#REF!</definedName>
    <definedName name="Oct_98" localSheetId="11">#REF!</definedName>
    <definedName name="Oct_98" localSheetId="12">#REF!</definedName>
    <definedName name="Oct_98" localSheetId="13">#REF!</definedName>
    <definedName name="Oct_98" localSheetId="23">#REF!</definedName>
    <definedName name="Oct_98" localSheetId="24">#REF!</definedName>
    <definedName name="Oct_98" localSheetId="26">#REF!</definedName>
    <definedName name="Oct_98" localSheetId="28">#REF!</definedName>
    <definedName name="Oct_98" localSheetId="29">#REF!</definedName>
    <definedName name="Oct_98" localSheetId="31">#REF!</definedName>
    <definedName name="Oct_98" localSheetId="41">#REF!</definedName>
    <definedName name="Oct_98" localSheetId="4">#REF!</definedName>
    <definedName name="Oct_98" localSheetId="46">#REF!</definedName>
    <definedName name="Oct_98" localSheetId="47">#REF!</definedName>
    <definedName name="Oct_98" localSheetId="48">#REF!</definedName>
    <definedName name="Oct_98" localSheetId="49">#REF!</definedName>
    <definedName name="Oct_98" localSheetId="50">#REF!</definedName>
    <definedName name="Oct_98" localSheetId="51">#REF!</definedName>
    <definedName name="Oct_98" localSheetId="53">#REF!</definedName>
    <definedName name="Oct_98" localSheetId="54">#REF!</definedName>
    <definedName name="Oct_98" localSheetId="56">#REF!</definedName>
    <definedName name="Oct_98" localSheetId="57">#REF!</definedName>
    <definedName name="Oct_98" localSheetId="58">#REF!</definedName>
    <definedName name="Oct_98" localSheetId="60">#REF!</definedName>
    <definedName name="Oct_98" localSheetId="61">#REF!</definedName>
    <definedName name="Oct_98" localSheetId="62">#REF!</definedName>
    <definedName name="Oct_98" localSheetId="63">#REF!</definedName>
    <definedName name="Oct_98" localSheetId="64">#REF!</definedName>
    <definedName name="Oct_98" localSheetId="66">#REF!</definedName>
    <definedName name="Oct_98" localSheetId="67">#REF!</definedName>
    <definedName name="Oct_98" localSheetId="68">#REF!</definedName>
    <definedName name="Oct_98" localSheetId="69">#REF!</definedName>
    <definedName name="Oct_98" localSheetId="71">#REF!</definedName>
    <definedName name="Oct_98" localSheetId="72">#REF!</definedName>
    <definedName name="Oct_98" localSheetId="73">#REF!</definedName>
    <definedName name="Oct_98">#REF!</definedName>
    <definedName name="Oct_99" localSheetId="1">#REF!</definedName>
    <definedName name="Oct_99" localSheetId="11">#REF!</definedName>
    <definedName name="Oct_99" localSheetId="12">#REF!</definedName>
    <definedName name="Oct_99" localSheetId="13">#REF!</definedName>
    <definedName name="Oct_99" localSheetId="23">#REF!</definedName>
    <definedName name="Oct_99" localSheetId="24">#REF!</definedName>
    <definedName name="Oct_99" localSheetId="26">#REF!</definedName>
    <definedName name="Oct_99" localSheetId="28">#REF!</definedName>
    <definedName name="Oct_99" localSheetId="29">#REF!</definedName>
    <definedName name="Oct_99" localSheetId="31">#REF!</definedName>
    <definedName name="Oct_99" localSheetId="41">#REF!</definedName>
    <definedName name="Oct_99" localSheetId="4">#REF!</definedName>
    <definedName name="Oct_99" localSheetId="46">#REF!</definedName>
    <definedName name="Oct_99" localSheetId="47">#REF!</definedName>
    <definedName name="Oct_99" localSheetId="48">#REF!</definedName>
    <definedName name="Oct_99" localSheetId="49">#REF!</definedName>
    <definedName name="Oct_99" localSheetId="50">#REF!</definedName>
    <definedName name="Oct_99" localSheetId="51">#REF!</definedName>
    <definedName name="Oct_99" localSheetId="53">#REF!</definedName>
    <definedName name="Oct_99" localSheetId="54">#REF!</definedName>
    <definedName name="Oct_99" localSheetId="56">#REF!</definedName>
    <definedName name="Oct_99" localSheetId="57">#REF!</definedName>
    <definedName name="Oct_99" localSheetId="58">#REF!</definedName>
    <definedName name="Oct_99" localSheetId="60">#REF!</definedName>
    <definedName name="Oct_99" localSheetId="61">#REF!</definedName>
    <definedName name="Oct_99" localSheetId="62">#REF!</definedName>
    <definedName name="Oct_99" localSheetId="63">#REF!</definedName>
    <definedName name="Oct_99" localSheetId="64">#REF!</definedName>
    <definedName name="Oct_99" localSheetId="66">#REF!</definedName>
    <definedName name="Oct_99" localSheetId="67">#REF!</definedName>
    <definedName name="Oct_99" localSheetId="68">#REF!</definedName>
    <definedName name="Oct_99" localSheetId="69">#REF!</definedName>
    <definedName name="Oct_99" localSheetId="71">#REF!</definedName>
    <definedName name="Oct_99" localSheetId="72">#REF!</definedName>
    <definedName name="Oct_99" localSheetId="73">#REF!</definedName>
    <definedName name="Oct_99">#REF!</definedName>
    <definedName name="oda" localSheetId="5">'[270]Figure 6 NPV'!$G$4</definedName>
    <definedName name="oda" localSheetId="6">'[271]Figure 6 NPV'!$G$4</definedName>
    <definedName name="oda">'[272]Figure 6 NPV'!$G$4</definedName>
    <definedName name="odofg" localSheetId="1">#REF!</definedName>
    <definedName name="odofg" localSheetId="10">#REF!</definedName>
    <definedName name="odofg" localSheetId="11">#REF!</definedName>
    <definedName name="odofg" localSheetId="12">#REF!</definedName>
    <definedName name="odofg" localSheetId="13">#REF!</definedName>
    <definedName name="odofg" localSheetId="15">#REF!</definedName>
    <definedName name="odofg" localSheetId="16">#REF!</definedName>
    <definedName name="odofg" localSheetId="2">#REF!</definedName>
    <definedName name="odofg" localSheetId="23">#REF!</definedName>
    <definedName name="odofg" localSheetId="24">#REF!</definedName>
    <definedName name="odofg" localSheetId="25">#REF!</definedName>
    <definedName name="odofg" localSheetId="26">#REF!</definedName>
    <definedName name="odofg" localSheetId="27">#REF!</definedName>
    <definedName name="odofg" localSheetId="28">#REF!</definedName>
    <definedName name="odofg" localSheetId="29">#REF!</definedName>
    <definedName name="odofg" localSheetId="3">#REF!</definedName>
    <definedName name="odofg" localSheetId="31">#REF!</definedName>
    <definedName name="odofg" localSheetId="32">#REF!</definedName>
    <definedName name="odofg" localSheetId="33">#REF!</definedName>
    <definedName name="odofg" localSheetId="34">#REF!</definedName>
    <definedName name="odofg" localSheetId="37">#REF!</definedName>
    <definedName name="odofg" localSheetId="41">#REF!</definedName>
    <definedName name="odofg" localSheetId="4">#REF!</definedName>
    <definedName name="odofg" localSheetId="45">#REF!</definedName>
    <definedName name="odofg" localSheetId="46">#REF!</definedName>
    <definedName name="odofg" localSheetId="47">#REF!</definedName>
    <definedName name="odofg" localSheetId="48">#REF!</definedName>
    <definedName name="odofg" localSheetId="49">#REF!</definedName>
    <definedName name="odofg" localSheetId="50">#REF!</definedName>
    <definedName name="odofg" localSheetId="5">#REF!</definedName>
    <definedName name="odofg" localSheetId="51">#REF!</definedName>
    <definedName name="odofg" localSheetId="52">#REF!</definedName>
    <definedName name="odofg" localSheetId="53">#REF!</definedName>
    <definedName name="odofg" localSheetId="54">#REF!</definedName>
    <definedName name="odofg" localSheetId="56">#REF!</definedName>
    <definedName name="odofg" localSheetId="57">#REF!</definedName>
    <definedName name="odofg" localSheetId="58">#REF!</definedName>
    <definedName name="odofg" localSheetId="59">#REF!</definedName>
    <definedName name="odofg" localSheetId="60">#REF!</definedName>
    <definedName name="odofg" localSheetId="61">#REF!</definedName>
    <definedName name="odofg" localSheetId="62">#REF!</definedName>
    <definedName name="odofg" localSheetId="63">#REF!</definedName>
    <definedName name="odofg" localSheetId="6">#REF!</definedName>
    <definedName name="odofg" localSheetId="64">#REF!</definedName>
    <definedName name="odofg" localSheetId="65">#REF!</definedName>
    <definedName name="odofg" localSheetId="66">#REF!</definedName>
    <definedName name="odofg" localSheetId="67">#REF!</definedName>
    <definedName name="odofg" localSheetId="68">#REF!</definedName>
    <definedName name="odofg" localSheetId="69">#REF!</definedName>
    <definedName name="odofg" localSheetId="71">#REF!</definedName>
    <definedName name="odofg" localSheetId="72">#REF!</definedName>
    <definedName name="odofg" localSheetId="73">#REF!</definedName>
    <definedName name="odofg" localSheetId="7">#REF!</definedName>
    <definedName name="odofg" localSheetId="74">#REF!</definedName>
    <definedName name="odofg" localSheetId="75">#REF!</definedName>
    <definedName name="odofg" localSheetId="76">#REF!</definedName>
    <definedName name="odofg" localSheetId="77">#REF!</definedName>
    <definedName name="odofg" localSheetId="78">#REF!</definedName>
    <definedName name="odofg" localSheetId="79">#REF!</definedName>
    <definedName name="odofg" localSheetId="8">#REF!</definedName>
    <definedName name="odofg" localSheetId="9">#REF!</definedName>
    <definedName name="odofg">#REF!</definedName>
    <definedName name="OECD_Table" localSheetId="1">#REF!</definedName>
    <definedName name="OECD_Table" localSheetId="10">#REF!</definedName>
    <definedName name="OECD_Table" localSheetId="11">#REF!</definedName>
    <definedName name="OECD_Table" localSheetId="12">#REF!</definedName>
    <definedName name="OECD_Table" localSheetId="13">#REF!</definedName>
    <definedName name="OECD_Table" localSheetId="15">#REF!</definedName>
    <definedName name="OECD_Table" localSheetId="16">#REF!</definedName>
    <definedName name="OECD_Table" localSheetId="2">#REF!</definedName>
    <definedName name="OECD_Table" localSheetId="23">#REF!</definedName>
    <definedName name="OECD_Table" localSheetId="24">#REF!</definedName>
    <definedName name="OECD_Table" localSheetId="25">#REF!</definedName>
    <definedName name="OECD_Table" localSheetId="26">#REF!</definedName>
    <definedName name="OECD_Table" localSheetId="27">#REF!</definedName>
    <definedName name="OECD_Table" localSheetId="28">#REF!</definedName>
    <definedName name="OECD_Table" localSheetId="29">#REF!</definedName>
    <definedName name="OECD_Table" localSheetId="3">#REF!</definedName>
    <definedName name="OECD_Table" localSheetId="31">#REF!</definedName>
    <definedName name="OECD_Table" localSheetId="32">#REF!</definedName>
    <definedName name="OECD_Table" localSheetId="33">#REF!</definedName>
    <definedName name="OECD_Table" localSheetId="34">#REF!</definedName>
    <definedName name="OECD_Table" localSheetId="37">#REF!</definedName>
    <definedName name="OECD_Table" localSheetId="41">#REF!</definedName>
    <definedName name="OECD_Table" localSheetId="4">#REF!</definedName>
    <definedName name="OECD_Table" localSheetId="45">#REF!</definedName>
    <definedName name="OECD_Table" localSheetId="46">#REF!</definedName>
    <definedName name="OECD_Table" localSheetId="47">#REF!</definedName>
    <definedName name="OECD_Table" localSheetId="48">#REF!</definedName>
    <definedName name="OECD_Table" localSheetId="49">#REF!</definedName>
    <definedName name="OECD_Table" localSheetId="50">#REF!</definedName>
    <definedName name="OECD_Table" localSheetId="5">#REF!</definedName>
    <definedName name="OECD_Table" localSheetId="51">#REF!</definedName>
    <definedName name="OECD_Table" localSheetId="52">#REF!</definedName>
    <definedName name="OECD_Table" localSheetId="53">#REF!</definedName>
    <definedName name="OECD_Table" localSheetId="54">#REF!</definedName>
    <definedName name="OECD_Table" localSheetId="56">#REF!</definedName>
    <definedName name="OECD_Table" localSheetId="57">#REF!</definedName>
    <definedName name="OECD_Table" localSheetId="58">#REF!</definedName>
    <definedName name="OECD_Table" localSheetId="59">#REF!</definedName>
    <definedName name="OECD_Table" localSheetId="60">#REF!</definedName>
    <definedName name="OECD_Table" localSheetId="61">#REF!</definedName>
    <definedName name="OECD_Table" localSheetId="62">#REF!</definedName>
    <definedName name="OECD_Table" localSheetId="63">#REF!</definedName>
    <definedName name="OECD_Table" localSheetId="6">#REF!</definedName>
    <definedName name="OECD_Table" localSheetId="64">#REF!</definedName>
    <definedName name="OECD_Table" localSheetId="65">#REF!</definedName>
    <definedName name="OECD_Table" localSheetId="66">#REF!</definedName>
    <definedName name="OECD_Table" localSheetId="67">#REF!</definedName>
    <definedName name="OECD_Table" localSheetId="68">#REF!</definedName>
    <definedName name="OECD_Table" localSheetId="69">#REF!</definedName>
    <definedName name="OECD_Table" localSheetId="71">#REF!</definedName>
    <definedName name="OECD_Table" localSheetId="72">#REF!</definedName>
    <definedName name="OECD_Table" localSheetId="73">#REF!</definedName>
    <definedName name="OECD_Table" localSheetId="7">#REF!</definedName>
    <definedName name="OECD_Table" localSheetId="74">#REF!</definedName>
    <definedName name="OECD_Table" localSheetId="75">#REF!</definedName>
    <definedName name="OECD_Table" localSheetId="76">#REF!</definedName>
    <definedName name="OECD_Table" localSheetId="77">#REF!</definedName>
    <definedName name="OECD_Table" localSheetId="78">#REF!</definedName>
    <definedName name="OECD_Table" localSheetId="79">#REF!</definedName>
    <definedName name="OECD_Table" localSheetId="8">#REF!</definedName>
    <definedName name="OECD_Table" localSheetId="9">#REF!</definedName>
    <definedName name="OECD_Table">#REF!</definedName>
    <definedName name="of_which_Currencies" localSheetId="1">#REF!</definedName>
    <definedName name="of_which_Currencies" localSheetId="10">#REF!</definedName>
    <definedName name="of_which_Currencies" localSheetId="11">#REF!</definedName>
    <definedName name="of_which_Currencies" localSheetId="12">#REF!</definedName>
    <definedName name="of_which_Currencies" localSheetId="13">#REF!</definedName>
    <definedName name="of_which_Currencies" localSheetId="15">#REF!</definedName>
    <definedName name="of_which_Currencies" localSheetId="16">#REF!</definedName>
    <definedName name="of_which_Currencies" localSheetId="2">#REF!</definedName>
    <definedName name="of_which_Currencies" localSheetId="23">#REF!</definedName>
    <definedName name="of_which_Currencies" localSheetId="24">#REF!</definedName>
    <definedName name="of_which_Currencies" localSheetId="25">#REF!</definedName>
    <definedName name="of_which_Currencies" localSheetId="26">#REF!</definedName>
    <definedName name="of_which_Currencies" localSheetId="27">#REF!</definedName>
    <definedName name="of_which_Currencies" localSheetId="28">#REF!</definedName>
    <definedName name="of_which_Currencies" localSheetId="29">#REF!</definedName>
    <definedName name="of_which_Currencies" localSheetId="3">#REF!</definedName>
    <definedName name="of_which_Currencies" localSheetId="31">#REF!</definedName>
    <definedName name="of_which_Currencies" localSheetId="32">#REF!</definedName>
    <definedName name="of_which_Currencies" localSheetId="33">#REF!</definedName>
    <definedName name="of_which_Currencies" localSheetId="34">#REF!</definedName>
    <definedName name="of_which_Currencies" localSheetId="37">#REF!</definedName>
    <definedName name="of_which_Currencies" localSheetId="41">#REF!</definedName>
    <definedName name="of_which_Currencies" localSheetId="4">#REF!</definedName>
    <definedName name="of_which_Currencies" localSheetId="45">#REF!</definedName>
    <definedName name="of_which_Currencies" localSheetId="46">#REF!</definedName>
    <definedName name="of_which_Currencies" localSheetId="47">#REF!</definedName>
    <definedName name="of_which_Currencies" localSheetId="48">#REF!</definedName>
    <definedName name="of_which_Currencies" localSheetId="49">#REF!</definedName>
    <definedName name="of_which_Currencies" localSheetId="50">#REF!</definedName>
    <definedName name="of_which_Currencies" localSheetId="5">#REF!</definedName>
    <definedName name="of_which_Currencies" localSheetId="51">#REF!</definedName>
    <definedName name="of_which_Currencies" localSheetId="52">#REF!</definedName>
    <definedName name="of_which_Currencies" localSheetId="53">#REF!</definedName>
    <definedName name="of_which_Currencies" localSheetId="54">#REF!</definedName>
    <definedName name="of_which_Currencies" localSheetId="56">#REF!</definedName>
    <definedName name="of_which_Currencies" localSheetId="57">#REF!</definedName>
    <definedName name="of_which_Currencies" localSheetId="58">#REF!</definedName>
    <definedName name="of_which_Currencies" localSheetId="59">#REF!</definedName>
    <definedName name="of_which_Currencies" localSheetId="60">#REF!</definedName>
    <definedName name="of_which_Currencies" localSheetId="61">#REF!</definedName>
    <definedName name="of_which_Currencies" localSheetId="62">#REF!</definedName>
    <definedName name="of_which_Currencies" localSheetId="63">#REF!</definedName>
    <definedName name="of_which_Currencies" localSheetId="6">#REF!</definedName>
    <definedName name="of_which_Currencies" localSheetId="64">#REF!</definedName>
    <definedName name="of_which_Currencies" localSheetId="65">#REF!</definedName>
    <definedName name="of_which_Currencies" localSheetId="66">#REF!</definedName>
    <definedName name="of_which_Currencies" localSheetId="67">#REF!</definedName>
    <definedName name="of_which_Currencies" localSheetId="68">#REF!</definedName>
    <definedName name="of_which_Currencies" localSheetId="69">#REF!</definedName>
    <definedName name="of_which_Currencies" localSheetId="71">#REF!</definedName>
    <definedName name="of_which_Currencies" localSheetId="72">#REF!</definedName>
    <definedName name="of_which_Currencies" localSheetId="73">#REF!</definedName>
    <definedName name="of_which_Currencies" localSheetId="7">#REF!</definedName>
    <definedName name="of_which_Currencies" localSheetId="74">#REF!</definedName>
    <definedName name="of_which_Currencies" localSheetId="75">#REF!</definedName>
    <definedName name="of_which_Currencies" localSheetId="76">#REF!</definedName>
    <definedName name="of_which_Currencies" localSheetId="77">#REF!</definedName>
    <definedName name="of_which_Currencies" localSheetId="78">#REF!</definedName>
    <definedName name="of_which_Currencies" localSheetId="79">#REF!</definedName>
    <definedName name="of_which_Currencies" localSheetId="8">#REF!</definedName>
    <definedName name="of_which_Currencies" localSheetId="9">#REF!</definedName>
    <definedName name="of_which_Currencies">#REF!</definedName>
    <definedName name="of_which_SDRs" localSheetId="1">#REF!</definedName>
    <definedName name="of_which_SDRs" localSheetId="11">#REF!</definedName>
    <definedName name="of_which_SDRs" localSheetId="12">#REF!</definedName>
    <definedName name="of_which_SDRs" localSheetId="13">#REF!</definedName>
    <definedName name="of_which_SDRs" localSheetId="23">#REF!</definedName>
    <definedName name="of_which_SDRs" localSheetId="24">#REF!</definedName>
    <definedName name="of_which_SDRs" localSheetId="26">#REF!</definedName>
    <definedName name="of_which_SDRs" localSheetId="28">#REF!</definedName>
    <definedName name="of_which_SDRs" localSheetId="29">#REF!</definedName>
    <definedName name="of_which_SDRs" localSheetId="31">#REF!</definedName>
    <definedName name="of_which_SDRs" localSheetId="41">#REF!</definedName>
    <definedName name="of_which_SDRs" localSheetId="4">#REF!</definedName>
    <definedName name="of_which_SDRs" localSheetId="46">#REF!</definedName>
    <definedName name="of_which_SDRs" localSheetId="47">#REF!</definedName>
    <definedName name="of_which_SDRs" localSheetId="48">#REF!</definedName>
    <definedName name="of_which_SDRs" localSheetId="49">#REF!</definedName>
    <definedName name="of_which_SDRs" localSheetId="50">#REF!</definedName>
    <definedName name="of_which_SDRs" localSheetId="51">#REF!</definedName>
    <definedName name="of_which_SDRs" localSheetId="53">#REF!</definedName>
    <definedName name="of_which_SDRs" localSheetId="54">#REF!</definedName>
    <definedName name="of_which_SDRs" localSheetId="56">#REF!</definedName>
    <definedName name="of_which_SDRs" localSheetId="57">#REF!</definedName>
    <definedName name="of_which_SDRs" localSheetId="58">#REF!</definedName>
    <definedName name="of_which_SDRs" localSheetId="60">#REF!</definedName>
    <definedName name="of_which_SDRs" localSheetId="61">#REF!</definedName>
    <definedName name="of_which_SDRs" localSheetId="62">#REF!</definedName>
    <definedName name="of_which_SDRs" localSheetId="63">#REF!</definedName>
    <definedName name="of_which_SDRs" localSheetId="64">#REF!</definedName>
    <definedName name="of_which_SDRs" localSheetId="66">#REF!</definedName>
    <definedName name="of_which_SDRs" localSheetId="67">#REF!</definedName>
    <definedName name="of_which_SDRs" localSheetId="68">#REF!</definedName>
    <definedName name="of_which_SDRs" localSheetId="69">#REF!</definedName>
    <definedName name="of_which_SDRs" localSheetId="71">#REF!</definedName>
    <definedName name="of_which_SDRs" localSheetId="72">#REF!</definedName>
    <definedName name="of_which_SDRs" localSheetId="73">#REF!</definedName>
    <definedName name="of_which_SDRs">#REF!</definedName>
    <definedName name="oHIPC" localSheetId="1">#REF!</definedName>
    <definedName name="oHIPC" localSheetId="11">#REF!</definedName>
    <definedName name="oHIPC" localSheetId="12">#REF!</definedName>
    <definedName name="oHIPC" localSheetId="13">#REF!</definedName>
    <definedName name="oHIPC" localSheetId="23">#REF!</definedName>
    <definedName name="oHIPC" localSheetId="24">#REF!</definedName>
    <definedName name="oHIPC" localSheetId="26">#REF!</definedName>
    <definedName name="oHIPC" localSheetId="28">#REF!</definedName>
    <definedName name="oHIPC" localSheetId="29">#REF!</definedName>
    <definedName name="oHIPC" localSheetId="31">#REF!</definedName>
    <definedName name="oHIPC" localSheetId="41">#REF!</definedName>
    <definedName name="oHIPC" localSheetId="4">#REF!</definedName>
    <definedName name="oHIPC" localSheetId="46">#REF!</definedName>
    <definedName name="oHIPC" localSheetId="47">#REF!</definedName>
    <definedName name="oHIPC" localSheetId="48">#REF!</definedName>
    <definedName name="oHIPC" localSheetId="49">#REF!</definedName>
    <definedName name="oHIPC" localSheetId="50">#REF!</definedName>
    <definedName name="oHIPC" localSheetId="51">#REF!</definedName>
    <definedName name="oHIPC" localSheetId="53">#REF!</definedName>
    <definedName name="oHIPC" localSheetId="54">#REF!</definedName>
    <definedName name="oHIPC" localSheetId="56">#REF!</definedName>
    <definedName name="oHIPC" localSheetId="57">#REF!</definedName>
    <definedName name="oHIPC" localSheetId="58">#REF!</definedName>
    <definedName name="oHIPC" localSheetId="60">#REF!</definedName>
    <definedName name="oHIPC" localSheetId="61">#REF!</definedName>
    <definedName name="oHIPC" localSheetId="62">#REF!</definedName>
    <definedName name="oHIPC" localSheetId="63">#REF!</definedName>
    <definedName name="oHIPC" localSheetId="64">#REF!</definedName>
    <definedName name="oHIPC" localSheetId="66">#REF!</definedName>
    <definedName name="oHIPC" localSheetId="67">#REF!</definedName>
    <definedName name="oHIPC" localSheetId="68">#REF!</definedName>
    <definedName name="oHIPC" localSheetId="69">#REF!</definedName>
    <definedName name="oHIPC" localSheetId="71">#REF!</definedName>
    <definedName name="oHIPC" localSheetId="72">#REF!</definedName>
    <definedName name="oHIPC" localSheetId="73">#REF!</definedName>
    <definedName name="oHIPC">#REF!</definedName>
    <definedName name="ojoj" localSheetId="1">#REF!</definedName>
    <definedName name="ojoj" localSheetId="11">#REF!</definedName>
    <definedName name="ojoj" localSheetId="12">#REF!</definedName>
    <definedName name="ojoj" localSheetId="13">#REF!</definedName>
    <definedName name="ojoj" localSheetId="23">#REF!</definedName>
    <definedName name="ojoj" localSheetId="24">#REF!</definedName>
    <definedName name="ojoj" localSheetId="26">#REF!</definedName>
    <definedName name="ojoj" localSheetId="28">#REF!</definedName>
    <definedName name="ojoj" localSheetId="29">#REF!</definedName>
    <definedName name="ojoj" localSheetId="31">#REF!</definedName>
    <definedName name="ojoj" localSheetId="41">#REF!</definedName>
    <definedName name="ojoj" localSheetId="4">#REF!</definedName>
    <definedName name="ojoj" localSheetId="46">#REF!</definedName>
    <definedName name="ojoj" localSheetId="47">#REF!</definedName>
    <definedName name="ojoj" localSheetId="48">#REF!</definedName>
    <definedName name="ojoj" localSheetId="49">#REF!</definedName>
    <definedName name="ojoj" localSheetId="50">#REF!</definedName>
    <definedName name="ojoj" localSheetId="51">#REF!</definedName>
    <definedName name="ojoj" localSheetId="53">#REF!</definedName>
    <definedName name="ojoj" localSheetId="54">#REF!</definedName>
    <definedName name="ojoj" localSheetId="56">#REF!</definedName>
    <definedName name="ojoj" localSheetId="57">#REF!</definedName>
    <definedName name="ojoj" localSheetId="58">#REF!</definedName>
    <definedName name="ojoj" localSheetId="60">#REF!</definedName>
    <definedName name="ojoj" localSheetId="61">#REF!</definedName>
    <definedName name="ojoj" localSheetId="62">#REF!</definedName>
    <definedName name="ojoj" localSheetId="63">#REF!</definedName>
    <definedName name="ojoj" localSheetId="64">#REF!</definedName>
    <definedName name="ojoj" localSheetId="66">#REF!</definedName>
    <definedName name="ojoj" localSheetId="67">#REF!</definedName>
    <definedName name="ojoj" localSheetId="68">#REF!</definedName>
    <definedName name="ojoj" localSheetId="69">#REF!</definedName>
    <definedName name="ojoj" localSheetId="71">#REF!</definedName>
    <definedName name="ojoj" localSheetId="72">#REF!</definedName>
    <definedName name="ojoj" localSheetId="73">#REF!</definedName>
    <definedName name="ojoj">#REF!</definedName>
    <definedName name="okk" localSheetId="1">#REF!</definedName>
    <definedName name="okk" localSheetId="11">#REF!</definedName>
    <definedName name="okk" localSheetId="12">#REF!</definedName>
    <definedName name="okk" localSheetId="13">#REF!</definedName>
    <definedName name="okk" localSheetId="23">#REF!</definedName>
    <definedName name="okk" localSheetId="24">#REF!</definedName>
    <definedName name="okk" localSheetId="26">#REF!</definedName>
    <definedName name="okk" localSheetId="28">#REF!</definedName>
    <definedName name="okk" localSheetId="29">#REF!</definedName>
    <definedName name="okk" localSheetId="31">#REF!</definedName>
    <definedName name="okk" localSheetId="41">#REF!</definedName>
    <definedName name="okk" localSheetId="4">#REF!</definedName>
    <definedName name="okk" localSheetId="46">#REF!</definedName>
    <definedName name="okk" localSheetId="47">#REF!</definedName>
    <definedName name="okk" localSheetId="48">#REF!</definedName>
    <definedName name="okk" localSheetId="49">#REF!</definedName>
    <definedName name="okk" localSheetId="50">#REF!</definedName>
    <definedName name="okk" localSheetId="51">#REF!</definedName>
    <definedName name="okk" localSheetId="53">#REF!</definedName>
    <definedName name="okk" localSheetId="54">#REF!</definedName>
    <definedName name="okk" localSheetId="56">#REF!</definedName>
    <definedName name="okk" localSheetId="57">#REF!</definedName>
    <definedName name="okk" localSheetId="58">#REF!</definedName>
    <definedName name="okk" localSheetId="60">#REF!</definedName>
    <definedName name="okk" localSheetId="61">#REF!</definedName>
    <definedName name="okk" localSheetId="62">#REF!</definedName>
    <definedName name="okk" localSheetId="63">#REF!</definedName>
    <definedName name="okk" localSheetId="64">#REF!</definedName>
    <definedName name="okk" localSheetId="66">#REF!</definedName>
    <definedName name="okk" localSheetId="67">#REF!</definedName>
    <definedName name="okk" localSheetId="68">#REF!</definedName>
    <definedName name="okk" localSheetId="69">#REF!</definedName>
    <definedName name="okk" localSheetId="71">#REF!</definedName>
    <definedName name="okk" localSheetId="72">#REF!</definedName>
    <definedName name="okk" localSheetId="73">#REF!</definedName>
    <definedName name="okk">#REF!</definedName>
    <definedName name="old" localSheetId="13">'[273]Table 1'!#REF!</definedName>
    <definedName name="old" localSheetId="23">'[273]Table 1'!#REF!</definedName>
    <definedName name="old" localSheetId="24">'[273]Table 1'!#REF!</definedName>
    <definedName name="old" localSheetId="28">'[273]Table 1'!#REF!</definedName>
    <definedName name="old" localSheetId="29">'[273]Table 1'!#REF!</definedName>
    <definedName name="old" localSheetId="31">'[273]Table 1'!#REF!</definedName>
    <definedName name="old" localSheetId="49">'[273]Table 1'!#REF!</definedName>
    <definedName name="old" localSheetId="5">'[274]Table 1'!#REF!</definedName>
    <definedName name="old" localSheetId="53">'[273]Table 1'!#REF!</definedName>
    <definedName name="old" localSheetId="54">'[273]Table 1'!#REF!</definedName>
    <definedName name="old" localSheetId="57">'[273]Table 1'!#REF!</definedName>
    <definedName name="old" localSheetId="60">'[273]Table 1'!#REF!</definedName>
    <definedName name="old" localSheetId="61">'[273]Table 1'!#REF!</definedName>
    <definedName name="old" localSheetId="62">'[273]Table 1'!#REF!</definedName>
    <definedName name="old" localSheetId="63">'[273]Table 1'!#REF!</definedName>
    <definedName name="old" localSheetId="6">'[275]Table 1'!#REF!</definedName>
    <definedName name="old" localSheetId="66">'[273]Table 1'!#REF!</definedName>
    <definedName name="old" localSheetId="69">'[273]Table 1'!#REF!</definedName>
    <definedName name="old" localSheetId="72">'[273]Table 1'!#REF!</definedName>
    <definedName name="old" localSheetId="73">'[273]Table 1'!#REF!</definedName>
    <definedName name="old">'[273]Table 1'!#REF!</definedName>
    <definedName name="OLE_LINK5" localSheetId="0">'Table of Contents'!$A$42</definedName>
    <definedName name="oo" localSheetId="1"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15"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 hidden="1">{"Riqfin97",#N/A,FALSE,"Tran";"Riqfinpro",#N/A,FALSE,"Tran"}</definedName>
    <definedName name="oo" localSheetId="20" hidden="1">{"Riqfin97",#N/A,FALSE,"Tran";"Riqfinpro",#N/A,FALSE,"Tran"}</definedName>
    <definedName name="oo" localSheetId="21" hidden="1">{"Riqfin97",#N/A,FALSE,"Tran";"Riqfinpro",#N/A,FALSE,"Tran"}</definedName>
    <definedName name="oo" localSheetId="22" hidden="1">{"Riqfin97",#N/A,FALSE,"Tran";"Riqfinpro",#N/A,FALSE,"Tran"}</definedName>
    <definedName name="oo" localSheetId="23" hidden="1">{"Riqfin97",#N/A,FALSE,"Tran";"Riqfinpro",#N/A,FALSE,"Tran"}</definedName>
    <definedName name="oo" localSheetId="24" hidden="1">{"Riqfin97",#N/A,FALSE,"Tran";"Riqfinpro",#N/A,FALSE,"Tran"}</definedName>
    <definedName name="oo" localSheetId="25"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4" hidden="1">{"Riqfin97",#N/A,FALSE,"Tran";"Riqfinpro",#N/A,FALSE,"Tran"}</definedName>
    <definedName name="oo" localSheetId="37" hidden="1">{"Riqfin97",#N/A,FALSE,"Tran";"Riqfinpro",#N/A,FALSE,"Tran"}</definedName>
    <definedName name="oo" localSheetId="41" hidden="1">{"Riqfin97",#N/A,FALSE,"Tran";"Riqfinpro",#N/A,FALSE,"Tran"}</definedName>
    <definedName name="oo" localSheetId="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 hidden="1">{"Riqfin97",#N/A,FALSE,"Tran";"Riqfinpro",#N/A,FALSE,"Tran"}</definedName>
    <definedName name="oo" localSheetId="51"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1" hidden="1">{"Riqfin97",#N/A,FALSE,"Tran";"Riqfinpro",#N/A,FALSE,"Tran"}</definedName>
    <definedName name="oo" localSheetId="62" hidden="1">{"Riqfin97",#N/A,FALSE,"Tran";"Riqfinpro",#N/A,FALSE,"Tran"}</definedName>
    <definedName name="oo" localSheetId="63" hidden="1">{"Riqfin97",#N/A,FALSE,"Tran";"Riqfinpro",#N/A,FALSE,"Tran"}</definedName>
    <definedName name="oo" localSheetId="6" hidden="1">{"Riqfin97",#N/A,FALSE,"Tran";"Riqfinpro",#N/A,FALSE,"Tran"}</definedName>
    <definedName name="oo" localSheetId="64" hidden="1">{"Riqfin97",#N/A,FALSE,"Tran";"Riqfinpro",#N/A,FALSE,"Tran"}</definedName>
    <definedName name="oo" localSheetId="65" hidden="1">{"Riqfin97",#N/A,FALSE,"Tran";"Riqfinpro",#N/A,FALSE,"Tran"}</definedName>
    <definedName name="oo" localSheetId="66" hidden="1">{"Riqfin97",#N/A,FALSE,"Tran";"Riqfinpro",#N/A,FALSE,"Tran"}</definedName>
    <definedName name="oo" localSheetId="67" hidden="1">{"Riqfin97",#N/A,FALSE,"Tran";"Riqfinpro",#N/A,FALSE,"Tran"}</definedName>
    <definedName name="oo" localSheetId="68" hidden="1">{"Riqfin97",#N/A,FALSE,"Tran";"Riqfinpro",#N/A,FALSE,"Tran"}</definedName>
    <definedName name="oo" localSheetId="69" hidden="1">{"Riqfin97",#N/A,FALSE,"Tran";"Riqfinpro",#N/A,FALSE,"Tran"}</definedName>
    <definedName name="oo" localSheetId="70" hidden="1">{"Riqfin97",#N/A,FALSE,"Tran";"Riqfinpro",#N/A,FALSE,"Tran"}</definedName>
    <definedName name="oo" localSheetId="71" hidden="1">{"Riqfin97",#N/A,FALSE,"Tran";"Riqfinpro",#N/A,FALSE,"Tran"}</definedName>
    <definedName name="oo" localSheetId="72" hidden="1">{"Riqfin97",#N/A,FALSE,"Tran";"Riqfinpro",#N/A,FALSE,"Tran"}</definedName>
    <definedName name="oo" localSheetId="73" hidden="1">{"Riqfin97",#N/A,FALSE,"Tran";"Riqfinpro",#N/A,FALSE,"Tran"}</definedName>
    <definedName name="oo" localSheetId="7" hidden="1">{"Riqfin97",#N/A,FALSE,"Tran";"Riqfinpro",#N/A,FALSE,"Tran"}</definedName>
    <definedName name="oo" localSheetId="74" hidden="1">{"Riqfin97",#N/A,FALSE,"Tran";"Riqfinpro",#N/A,FALSE,"Tran"}</definedName>
    <definedName name="oo" localSheetId="75" hidden="1">{"Riqfin97",#N/A,FALSE,"Tran";"Riqfinpro",#N/A,FALSE,"Tran"}</definedName>
    <definedName name="oo" localSheetId="76" hidden="1">{"Riqfin97",#N/A,FALSE,"Tran";"Riqfinpro",#N/A,FALSE,"Tran"}</definedName>
    <definedName name="oo" localSheetId="77" hidden="1">{"Riqfin97",#N/A,FALSE,"Tran";"Riqfinpro",#N/A,FALSE,"Tran"}</definedName>
    <definedName name="oo" localSheetId="78" hidden="1">{"Riqfin97",#N/A,FALSE,"Tran";"Riqfinpro",#N/A,FALSE,"Tran"}</definedName>
    <definedName name="oo" localSheetId="79" hidden="1">{"Riqfin97",#N/A,FALSE,"Tran";"Riqfinpro",#N/A,FALSE,"Tran"}</definedName>
    <definedName name="oo" localSheetId="8" hidden="1">{"Riqfin97",#N/A,FALSE,"Tran";"Riqfinpro",#N/A,FALSE,"Tran"}</definedName>
    <definedName name="oo" localSheetId="9" hidden="1">{"Riqfin97",#N/A,FALSE,"Tran";"Riqfinpro",#N/A,FALSE,"Tran"}</definedName>
    <definedName name="oo" hidden="1">{"Riqfin97",#N/A,FALSE,"Tran";"Riqfinpro",#N/A,FALSE,"Tran"}</definedName>
    <definedName name="ooo" localSheetId="1">#REF!</definedName>
    <definedName name="ooo" localSheetId="10">#REF!</definedName>
    <definedName name="ooo" localSheetId="11">#REF!</definedName>
    <definedName name="ooo" localSheetId="12">#REF!</definedName>
    <definedName name="ooo" localSheetId="13">#REF!</definedName>
    <definedName name="ooo" localSheetId="15">#REF!</definedName>
    <definedName name="ooo" localSheetId="16">#REF!</definedName>
    <definedName name="ooo" localSheetId="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28">#REF!</definedName>
    <definedName name="ooo" localSheetId="29">#REF!</definedName>
    <definedName name="ooo" localSheetId="3">#REF!</definedName>
    <definedName name="ooo" localSheetId="31">#REF!</definedName>
    <definedName name="ooo" localSheetId="32">#REF!</definedName>
    <definedName name="ooo" localSheetId="33">#REF!</definedName>
    <definedName name="ooo" localSheetId="34">#REF!</definedName>
    <definedName name="ooo" localSheetId="37">#REF!</definedName>
    <definedName name="ooo" localSheetId="41">#REF!</definedName>
    <definedName name="ooo" localSheetId="4">#REF!</definedName>
    <definedName name="ooo" localSheetId="45">#REF!</definedName>
    <definedName name="ooo" localSheetId="46">#REF!</definedName>
    <definedName name="ooo" localSheetId="47">#REF!</definedName>
    <definedName name="ooo" localSheetId="48">#REF!</definedName>
    <definedName name="ooo" localSheetId="49">#REF!</definedName>
    <definedName name="ooo" localSheetId="50">#REF!</definedName>
    <definedName name="ooo" localSheetId="5">#REF!</definedName>
    <definedName name="ooo" localSheetId="51">#REF!</definedName>
    <definedName name="ooo" localSheetId="52">#REF!</definedName>
    <definedName name="ooo" localSheetId="53">#REF!</definedName>
    <definedName name="ooo" localSheetId="54">#REF!</definedName>
    <definedName name="ooo" localSheetId="56">#REF!</definedName>
    <definedName name="ooo" localSheetId="57">#REF!</definedName>
    <definedName name="ooo" localSheetId="58">#REF!</definedName>
    <definedName name="ooo" localSheetId="59">#REF!</definedName>
    <definedName name="ooo" localSheetId="60">#REF!</definedName>
    <definedName name="ooo" localSheetId="61">#REF!</definedName>
    <definedName name="ooo" localSheetId="62">#REF!</definedName>
    <definedName name="ooo" localSheetId="63">#REF!</definedName>
    <definedName name="ooo" localSheetId="6">#REF!</definedName>
    <definedName name="ooo" localSheetId="64">#REF!</definedName>
    <definedName name="ooo" localSheetId="65">#REF!</definedName>
    <definedName name="ooo" localSheetId="66">#REF!</definedName>
    <definedName name="ooo" localSheetId="67">#REF!</definedName>
    <definedName name="ooo" localSheetId="68">#REF!</definedName>
    <definedName name="ooo" localSheetId="69">#REF!</definedName>
    <definedName name="ooo" localSheetId="71">#REF!</definedName>
    <definedName name="ooo" localSheetId="72">#REF!</definedName>
    <definedName name="ooo" localSheetId="73">#REF!</definedName>
    <definedName name="ooo" localSheetId="7">#REF!</definedName>
    <definedName name="ooo" localSheetId="74">#REF!</definedName>
    <definedName name="ooo" localSheetId="75">#REF!</definedName>
    <definedName name="ooo" localSheetId="76">#REF!</definedName>
    <definedName name="ooo" localSheetId="77">#REF!</definedName>
    <definedName name="ooo" localSheetId="78">#REF!</definedName>
    <definedName name="ooo" localSheetId="79">#REF!</definedName>
    <definedName name="ooo" localSheetId="8">#REF!</definedName>
    <definedName name="ooo" localSheetId="9">#REF!</definedName>
    <definedName name="ooo">#REF!</definedName>
    <definedName name="Ope" localSheetId="1">#REF!</definedName>
    <definedName name="Ope" localSheetId="10">#REF!</definedName>
    <definedName name="Ope" localSheetId="11">#REF!</definedName>
    <definedName name="Ope" localSheetId="12">#REF!</definedName>
    <definedName name="Ope" localSheetId="13">#REF!</definedName>
    <definedName name="Ope" localSheetId="15">#REF!</definedName>
    <definedName name="Ope" localSheetId="16">#REF!</definedName>
    <definedName name="Ope" localSheetId="2">#REF!</definedName>
    <definedName name="Ope" localSheetId="23">#REF!</definedName>
    <definedName name="Ope" localSheetId="24">#REF!</definedName>
    <definedName name="Ope" localSheetId="25">#REF!</definedName>
    <definedName name="Ope" localSheetId="26">#REF!</definedName>
    <definedName name="Ope" localSheetId="27">#REF!</definedName>
    <definedName name="Ope" localSheetId="28">#REF!</definedName>
    <definedName name="Ope" localSheetId="29">#REF!</definedName>
    <definedName name="Ope" localSheetId="3">#REF!</definedName>
    <definedName name="Ope" localSheetId="31">#REF!</definedName>
    <definedName name="Ope" localSheetId="32">#REF!</definedName>
    <definedName name="Ope" localSheetId="33">#REF!</definedName>
    <definedName name="Ope" localSheetId="34">#REF!</definedName>
    <definedName name="Ope" localSheetId="37">#REF!</definedName>
    <definedName name="Ope" localSheetId="41">#REF!</definedName>
    <definedName name="Ope" localSheetId="4">#REF!</definedName>
    <definedName name="Ope" localSheetId="45">#REF!</definedName>
    <definedName name="Ope" localSheetId="46">#REF!</definedName>
    <definedName name="Ope" localSheetId="47">#REF!</definedName>
    <definedName name="Ope" localSheetId="48">#REF!</definedName>
    <definedName name="Ope" localSheetId="49">#REF!</definedName>
    <definedName name="Ope" localSheetId="50">#REF!</definedName>
    <definedName name="Ope" localSheetId="5">#REF!</definedName>
    <definedName name="Ope" localSheetId="51">#REF!</definedName>
    <definedName name="Ope" localSheetId="52">#REF!</definedName>
    <definedName name="Ope" localSheetId="53">#REF!</definedName>
    <definedName name="Ope" localSheetId="54">#REF!</definedName>
    <definedName name="Ope" localSheetId="56">#REF!</definedName>
    <definedName name="Ope" localSheetId="57">#REF!</definedName>
    <definedName name="Ope" localSheetId="58">#REF!</definedName>
    <definedName name="Ope" localSheetId="59">#REF!</definedName>
    <definedName name="Ope" localSheetId="60">#REF!</definedName>
    <definedName name="Ope" localSheetId="61">#REF!</definedName>
    <definedName name="Ope" localSheetId="62">#REF!</definedName>
    <definedName name="Ope" localSheetId="63">#REF!</definedName>
    <definedName name="Ope" localSheetId="6">#REF!</definedName>
    <definedName name="Ope" localSheetId="64">#REF!</definedName>
    <definedName name="Ope" localSheetId="65">#REF!</definedName>
    <definedName name="Ope" localSheetId="66">#REF!</definedName>
    <definedName name="Ope" localSheetId="67">#REF!</definedName>
    <definedName name="Ope" localSheetId="68">#REF!</definedName>
    <definedName name="Ope" localSheetId="69">#REF!</definedName>
    <definedName name="Ope" localSheetId="71">#REF!</definedName>
    <definedName name="Ope" localSheetId="72">#REF!</definedName>
    <definedName name="Ope" localSheetId="73">#REF!</definedName>
    <definedName name="Ope" localSheetId="7">#REF!</definedName>
    <definedName name="Ope" localSheetId="74">#REF!</definedName>
    <definedName name="Ope" localSheetId="75">#REF!</definedName>
    <definedName name="Ope" localSheetId="76">#REF!</definedName>
    <definedName name="Ope" localSheetId="77">#REF!</definedName>
    <definedName name="Ope" localSheetId="78">#REF!</definedName>
    <definedName name="Ope" localSheetId="79">#REF!</definedName>
    <definedName name="Ope" localSheetId="8">#REF!</definedName>
    <definedName name="Ope" localSheetId="9">#REF!</definedName>
    <definedName name="Ope">#REF!</definedName>
    <definedName name="Opec" localSheetId="5">[79]CIRRs!$C$66</definedName>
    <definedName name="Opec" localSheetId="6">[79]CIRRs!$C$66</definedName>
    <definedName name="Opec">[80]CIRRs!$C$66</definedName>
    <definedName name="OTHER_FLOWS" localSheetId="5">[276]Main:Kin!$A$12:$S$642</definedName>
    <definedName name="OTHER_FLOWS" localSheetId="6">[277]Main:Kin!$A$12:$S$642</definedName>
    <definedName name="OTHER_FLOWS">[278]Main:Kin!$A$12:$S$642</definedName>
    <definedName name="otherCB" localSheetId="1">#REF!</definedName>
    <definedName name="otherCB" localSheetId="10">#REF!</definedName>
    <definedName name="otherCB" localSheetId="11">#REF!</definedName>
    <definedName name="otherCB" localSheetId="12">#REF!</definedName>
    <definedName name="otherCB" localSheetId="13">#REF!</definedName>
    <definedName name="otherCB" localSheetId="15">#REF!</definedName>
    <definedName name="otherCB" localSheetId="16">#REF!</definedName>
    <definedName name="otherCB" localSheetId="2">#REF!</definedName>
    <definedName name="otherCB" localSheetId="23">#REF!</definedName>
    <definedName name="otherCB" localSheetId="24">#REF!</definedName>
    <definedName name="otherCB" localSheetId="25">#REF!</definedName>
    <definedName name="otherCB" localSheetId="26">#REF!</definedName>
    <definedName name="otherCB" localSheetId="27">#REF!</definedName>
    <definedName name="otherCB" localSheetId="28">#REF!</definedName>
    <definedName name="otherCB" localSheetId="29">#REF!</definedName>
    <definedName name="otherCB" localSheetId="3">#REF!</definedName>
    <definedName name="otherCB" localSheetId="31">#REF!</definedName>
    <definedName name="otherCB" localSheetId="32">#REF!</definedName>
    <definedName name="otherCB" localSheetId="33">#REF!</definedName>
    <definedName name="otherCB" localSheetId="34">#REF!</definedName>
    <definedName name="otherCB" localSheetId="37">#REF!</definedName>
    <definedName name="otherCB" localSheetId="41">#REF!</definedName>
    <definedName name="otherCB" localSheetId="4">#REF!</definedName>
    <definedName name="otherCB" localSheetId="45">#REF!</definedName>
    <definedName name="otherCB" localSheetId="46">#REF!</definedName>
    <definedName name="otherCB" localSheetId="47">#REF!</definedName>
    <definedName name="otherCB" localSheetId="48">#REF!</definedName>
    <definedName name="otherCB" localSheetId="49">#REF!</definedName>
    <definedName name="otherCB" localSheetId="50">#REF!</definedName>
    <definedName name="otherCB" localSheetId="5">#REF!</definedName>
    <definedName name="otherCB" localSheetId="51">#REF!</definedName>
    <definedName name="otherCB" localSheetId="52">#REF!</definedName>
    <definedName name="otherCB" localSheetId="53">#REF!</definedName>
    <definedName name="otherCB" localSheetId="54">#REF!</definedName>
    <definedName name="otherCB" localSheetId="56">#REF!</definedName>
    <definedName name="otherCB" localSheetId="57">#REF!</definedName>
    <definedName name="otherCB" localSheetId="58">#REF!</definedName>
    <definedName name="otherCB" localSheetId="59">#REF!</definedName>
    <definedName name="otherCB" localSheetId="60">#REF!</definedName>
    <definedName name="otherCB" localSheetId="61">#REF!</definedName>
    <definedName name="otherCB" localSheetId="62">#REF!</definedName>
    <definedName name="otherCB" localSheetId="63">#REF!</definedName>
    <definedName name="otherCB" localSheetId="6">#REF!</definedName>
    <definedName name="otherCB" localSheetId="64">#REF!</definedName>
    <definedName name="otherCB" localSheetId="65">#REF!</definedName>
    <definedName name="otherCB" localSheetId="66">#REF!</definedName>
    <definedName name="otherCB" localSheetId="67">#REF!</definedName>
    <definedName name="otherCB" localSheetId="68">#REF!</definedName>
    <definedName name="otherCB" localSheetId="69">#REF!</definedName>
    <definedName name="otherCB" localSheetId="71">#REF!</definedName>
    <definedName name="otherCB" localSheetId="72">#REF!</definedName>
    <definedName name="otherCB" localSheetId="73">#REF!</definedName>
    <definedName name="otherCB" localSheetId="7">#REF!</definedName>
    <definedName name="otherCB" localSheetId="74">#REF!</definedName>
    <definedName name="otherCB" localSheetId="75">#REF!</definedName>
    <definedName name="otherCB" localSheetId="76">#REF!</definedName>
    <definedName name="otherCB" localSheetId="77">#REF!</definedName>
    <definedName name="otherCB" localSheetId="78">#REF!</definedName>
    <definedName name="otherCB" localSheetId="79">#REF!</definedName>
    <definedName name="otherCB" localSheetId="8">#REF!</definedName>
    <definedName name="otherCB" localSheetId="9">#REF!</definedName>
    <definedName name="otherCB">#REF!</definedName>
    <definedName name="otherCB1" localSheetId="1">#REF!</definedName>
    <definedName name="otherCB1" localSheetId="10">#REF!</definedName>
    <definedName name="otherCB1" localSheetId="11">#REF!</definedName>
    <definedName name="otherCB1" localSheetId="12">#REF!</definedName>
    <definedName name="otherCB1" localSheetId="13">#REF!</definedName>
    <definedName name="otherCB1" localSheetId="15">#REF!</definedName>
    <definedName name="otherCB1" localSheetId="16">#REF!</definedName>
    <definedName name="otherCB1" localSheetId="2">#REF!</definedName>
    <definedName name="otherCB1" localSheetId="23">#REF!</definedName>
    <definedName name="otherCB1" localSheetId="24">#REF!</definedName>
    <definedName name="otherCB1" localSheetId="25">#REF!</definedName>
    <definedName name="otherCB1" localSheetId="26">#REF!</definedName>
    <definedName name="otherCB1" localSheetId="27">#REF!</definedName>
    <definedName name="otherCB1" localSheetId="28">#REF!</definedName>
    <definedName name="otherCB1" localSheetId="29">#REF!</definedName>
    <definedName name="otherCB1" localSheetId="3">#REF!</definedName>
    <definedName name="otherCB1" localSheetId="31">#REF!</definedName>
    <definedName name="otherCB1" localSheetId="32">#REF!</definedName>
    <definedName name="otherCB1" localSheetId="33">#REF!</definedName>
    <definedName name="otherCB1" localSheetId="34">#REF!</definedName>
    <definedName name="otherCB1" localSheetId="37">#REF!</definedName>
    <definedName name="otherCB1" localSheetId="41">#REF!</definedName>
    <definedName name="otherCB1" localSheetId="4">#REF!</definedName>
    <definedName name="otherCB1" localSheetId="45">#REF!</definedName>
    <definedName name="otherCB1" localSheetId="46">#REF!</definedName>
    <definedName name="otherCB1" localSheetId="47">#REF!</definedName>
    <definedName name="otherCB1" localSheetId="48">#REF!</definedName>
    <definedName name="otherCB1" localSheetId="49">#REF!</definedName>
    <definedName name="otherCB1" localSheetId="50">#REF!</definedName>
    <definedName name="otherCB1" localSheetId="5">#REF!</definedName>
    <definedName name="otherCB1" localSheetId="51">#REF!</definedName>
    <definedName name="otherCB1" localSheetId="52">#REF!</definedName>
    <definedName name="otherCB1" localSheetId="53">#REF!</definedName>
    <definedName name="otherCB1" localSheetId="54">#REF!</definedName>
    <definedName name="otherCB1" localSheetId="56">#REF!</definedName>
    <definedName name="otherCB1" localSheetId="57">#REF!</definedName>
    <definedName name="otherCB1" localSheetId="58">#REF!</definedName>
    <definedName name="otherCB1" localSheetId="59">#REF!</definedName>
    <definedName name="otherCB1" localSheetId="60">#REF!</definedName>
    <definedName name="otherCB1" localSheetId="61">#REF!</definedName>
    <definedName name="otherCB1" localSheetId="62">#REF!</definedName>
    <definedName name="otherCB1" localSheetId="63">#REF!</definedName>
    <definedName name="otherCB1" localSheetId="6">#REF!</definedName>
    <definedName name="otherCB1" localSheetId="64">#REF!</definedName>
    <definedName name="otherCB1" localSheetId="65">#REF!</definedName>
    <definedName name="otherCB1" localSheetId="66">#REF!</definedName>
    <definedName name="otherCB1" localSheetId="67">#REF!</definedName>
    <definedName name="otherCB1" localSheetId="68">#REF!</definedName>
    <definedName name="otherCB1" localSheetId="69">#REF!</definedName>
    <definedName name="otherCB1" localSheetId="71">#REF!</definedName>
    <definedName name="otherCB1" localSheetId="72">#REF!</definedName>
    <definedName name="otherCB1" localSheetId="73">#REF!</definedName>
    <definedName name="otherCB1" localSheetId="7">#REF!</definedName>
    <definedName name="otherCB1" localSheetId="74">#REF!</definedName>
    <definedName name="otherCB1" localSheetId="75">#REF!</definedName>
    <definedName name="otherCB1" localSheetId="76">#REF!</definedName>
    <definedName name="otherCB1" localSheetId="77">#REF!</definedName>
    <definedName name="otherCB1" localSheetId="78">#REF!</definedName>
    <definedName name="otherCB1" localSheetId="79">#REF!</definedName>
    <definedName name="otherCB1" localSheetId="8">#REF!</definedName>
    <definedName name="otherCB1" localSheetId="9">#REF!</definedName>
    <definedName name="otherCB1">#REF!</definedName>
    <definedName name="otherCB2" localSheetId="1">#REF!</definedName>
    <definedName name="otherCB2" localSheetId="10">#REF!</definedName>
    <definedName name="otherCB2" localSheetId="11">#REF!</definedName>
    <definedName name="otherCB2" localSheetId="12">#REF!</definedName>
    <definedName name="otherCB2" localSheetId="13">#REF!</definedName>
    <definedName name="otherCB2" localSheetId="15">#REF!</definedName>
    <definedName name="otherCB2" localSheetId="16">#REF!</definedName>
    <definedName name="otherCB2" localSheetId="2">#REF!</definedName>
    <definedName name="otherCB2" localSheetId="23">#REF!</definedName>
    <definedName name="otherCB2" localSheetId="24">#REF!</definedName>
    <definedName name="otherCB2" localSheetId="25">#REF!</definedName>
    <definedName name="otherCB2" localSheetId="26">#REF!</definedName>
    <definedName name="otherCB2" localSheetId="27">#REF!</definedName>
    <definedName name="otherCB2" localSheetId="28">#REF!</definedName>
    <definedName name="otherCB2" localSheetId="29">#REF!</definedName>
    <definedName name="otherCB2" localSheetId="3">#REF!</definedName>
    <definedName name="otherCB2" localSheetId="31">#REF!</definedName>
    <definedName name="otherCB2" localSheetId="32">#REF!</definedName>
    <definedName name="otherCB2" localSheetId="33">#REF!</definedName>
    <definedName name="otherCB2" localSheetId="34">#REF!</definedName>
    <definedName name="otherCB2" localSheetId="37">#REF!</definedName>
    <definedName name="otherCB2" localSheetId="41">#REF!</definedName>
    <definedName name="otherCB2" localSheetId="4">#REF!</definedName>
    <definedName name="otherCB2" localSheetId="45">#REF!</definedName>
    <definedName name="otherCB2" localSheetId="46">#REF!</definedName>
    <definedName name="otherCB2" localSheetId="47">#REF!</definedName>
    <definedName name="otherCB2" localSheetId="48">#REF!</definedName>
    <definedName name="otherCB2" localSheetId="49">#REF!</definedName>
    <definedName name="otherCB2" localSheetId="50">#REF!</definedName>
    <definedName name="otherCB2" localSheetId="5">#REF!</definedName>
    <definedName name="otherCB2" localSheetId="51">#REF!</definedName>
    <definedName name="otherCB2" localSheetId="52">#REF!</definedName>
    <definedName name="otherCB2" localSheetId="53">#REF!</definedName>
    <definedName name="otherCB2" localSheetId="54">#REF!</definedName>
    <definedName name="otherCB2" localSheetId="56">#REF!</definedName>
    <definedName name="otherCB2" localSheetId="57">#REF!</definedName>
    <definedName name="otherCB2" localSheetId="58">#REF!</definedName>
    <definedName name="otherCB2" localSheetId="59">#REF!</definedName>
    <definedName name="otherCB2" localSheetId="60">#REF!</definedName>
    <definedName name="otherCB2" localSheetId="61">#REF!</definedName>
    <definedName name="otherCB2" localSheetId="62">#REF!</definedName>
    <definedName name="otherCB2" localSheetId="63">#REF!</definedName>
    <definedName name="otherCB2" localSheetId="6">#REF!</definedName>
    <definedName name="otherCB2" localSheetId="64">#REF!</definedName>
    <definedName name="otherCB2" localSheetId="65">#REF!</definedName>
    <definedName name="otherCB2" localSheetId="66">#REF!</definedName>
    <definedName name="otherCB2" localSheetId="67">#REF!</definedName>
    <definedName name="otherCB2" localSheetId="68">#REF!</definedName>
    <definedName name="otherCB2" localSheetId="69">#REF!</definedName>
    <definedName name="otherCB2" localSheetId="71">#REF!</definedName>
    <definedName name="otherCB2" localSheetId="72">#REF!</definedName>
    <definedName name="otherCB2" localSheetId="73">#REF!</definedName>
    <definedName name="otherCB2" localSheetId="7">#REF!</definedName>
    <definedName name="otherCB2" localSheetId="74">#REF!</definedName>
    <definedName name="otherCB2" localSheetId="75">#REF!</definedName>
    <definedName name="otherCB2" localSheetId="76">#REF!</definedName>
    <definedName name="otherCB2" localSheetId="77">#REF!</definedName>
    <definedName name="otherCB2" localSheetId="78">#REF!</definedName>
    <definedName name="otherCB2" localSheetId="79">#REF!</definedName>
    <definedName name="otherCB2" localSheetId="8">#REF!</definedName>
    <definedName name="otherCB2" localSheetId="9">#REF!</definedName>
    <definedName name="otherCB2">#REF!</definedName>
    <definedName name="otherCB3" localSheetId="1">#REF!</definedName>
    <definedName name="otherCB3" localSheetId="11">#REF!</definedName>
    <definedName name="otherCB3" localSheetId="12">#REF!</definedName>
    <definedName name="otherCB3" localSheetId="13">#REF!</definedName>
    <definedName name="otherCB3" localSheetId="23">#REF!</definedName>
    <definedName name="otherCB3" localSheetId="24">#REF!</definedName>
    <definedName name="otherCB3" localSheetId="26">#REF!</definedName>
    <definedName name="otherCB3" localSheetId="28">#REF!</definedName>
    <definedName name="otherCB3" localSheetId="29">#REF!</definedName>
    <definedName name="otherCB3" localSheetId="31">#REF!</definedName>
    <definedName name="otherCB3" localSheetId="41">#REF!</definedName>
    <definedName name="otherCB3" localSheetId="4">#REF!</definedName>
    <definedName name="otherCB3" localSheetId="46">#REF!</definedName>
    <definedName name="otherCB3" localSheetId="47">#REF!</definedName>
    <definedName name="otherCB3" localSheetId="48">#REF!</definedName>
    <definedName name="otherCB3" localSheetId="49">#REF!</definedName>
    <definedName name="otherCB3" localSheetId="50">#REF!</definedName>
    <definedName name="otherCB3" localSheetId="51">#REF!</definedName>
    <definedName name="otherCB3" localSheetId="53">#REF!</definedName>
    <definedName name="otherCB3" localSheetId="54">#REF!</definedName>
    <definedName name="otherCB3" localSheetId="56">#REF!</definedName>
    <definedName name="otherCB3" localSheetId="57">#REF!</definedName>
    <definedName name="otherCB3" localSheetId="58">#REF!</definedName>
    <definedName name="otherCB3" localSheetId="60">#REF!</definedName>
    <definedName name="otherCB3" localSheetId="61">#REF!</definedName>
    <definedName name="otherCB3" localSheetId="62">#REF!</definedName>
    <definedName name="otherCB3" localSheetId="63">#REF!</definedName>
    <definedName name="otherCB3" localSheetId="64">#REF!</definedName>
    <definedName name="otherCB3" localSheetId="66">#REF!</definedName>
    <definedName name="otherCB3" localSheetId="67">#REF!</definedName>
    <definedName name="otherCB3" localSheetId="68">#REF!</definedName>
    <definedName name="otherCB3" localSheetId="69">#REF!</definedName>
    <definedName name="otherCB3" localSheetId="71">#REF!</definedName>
    <definedName name="otherCB3" localSheetId="72">#REF!</definedName>
    <definedName name="otherCB3" localSheetId="73">#REF!</definedName>
    <definedName name="otherCB3">#REF!</definedName>
    <definedName name="OtherCCY" localSheetId="5">[244]depoStats!$J$2:$O$50</definedName>
    <definedName name="OtherCCY" localSheetId="6">[244]depoStats!$J$2:$O$50</definedName>
    <definedName name="OtherCCY">[245]depoStats!$J$2:$O$50</definedName>
    <definedName name="OTHERCCY_Loan" localSheetId="5">[126]Loanstats!$K$3:$P$27</definedName>
    <definedName name="OTHERCCY_Loan" localSheetId="6">[126]Loanstats!$K$3:$P$27</definedName>
    <definedName name="OTHERCCY_Loan">[127]Loanstats!$K$3:$P$27</definedName>
    <definedName name="Otras_Residuales" localSheetId="1">#REF!</definedName>
    <definedName name="Otras_Residuales" localSheetId="10">#REF!</definedName>
    <definedName name="Otras_Residuales" localSheetId="11">#REF!</definedName>
    <definedName name="Otras_Residuales" localSheetId="12">#REF!</definedName>
    <definedName name="Otras_Residuales" localSheetId="13">#REF!</definedName>
    <definedName name="Otras_Residuales" localSheetId="15">#REF!</definedName>
    <definedName name="Otras_Residuales" localSheetId="16">#REF!</definedName>
    <definedName name="Otras_Residuales" localSheetId="2">#REF!</definedName>
    <definedName name="Otras_Residuales" localSheetId="23">#REF!</definedName>
    <definedName name="Otras_Residuales" localSheetId="24">#REF!</definedName>
    <definedName name="Otras_Residuales" localSheetId="25">#REF!</definedName>
    <definedName name="Otras_Residuales" localSheetId="26">#REF!</definedName>
    <definedName name="Otras_Residuales" localSheetId="27">#REF!</definedName>
    <definedName name="Otras_Residuales" localSheetId="28">#REF!</definedName>
    <definedName name="Otras_Residuales" localSheetId="29">#REF!</definedName>
    <definedName name="Otras_Residuales" localSheetId="3">#REF!</definedName>
    <definedName name="Otras_Residuales" localSheetId="31">#REF!</definedName>
    <definedName name="Otras_Residuales" localSheetId="32">#REF!</definedName>
    <definedName name="Otras_Residuales" localSheetId="33">#REF!</definedName>
    <definedName name="Otras_Residuales" localSheetId="34">#REF!</definedName>
    <definedName name="Otras_Residuales" localSheetId="37">#REF!</definedName>
    <definedName name="Otras_Residuales" localSheetId="41">#REF!</definedName>
    <definedName name="Otras_Residuales" localSheetId="4">#REF!</definedName>
    <definedName name="Otras_Residuales" localSheetId="45">#REF!</definedName>
    <definedName name="Otras_Residuales" localSheetId="46">#REF!</definedName>
    <definedName name="Otras_Residuales" localSheetId="47">#REF!</definedName>
    <definedName name="Otras_Residuales" localSheetId="48">#REF!</definedName>
    <definedName name="Otras_Residuales" localSheetId="49">#REF!</definedName>
    <definedName name="Otras_Residuales" localSheetId="50">#REF!</definedName>
    <definedName name="Otras_Residuales" localSheetId="5">#REF!</definedName>
    <definedName name="Otras_Residuales" localSheetId="51">#REF!</definedName>
    <definedName name="Otras_Residuales" localSheetId="52">#REF!</definedName>
    <definedName name="Otras_Residuales" localSheetId="53">#REF!</definedName>
    <definedName name="Otras_Residuales" localSheetId="54">#REF!</definedName>
    <definedName name="Otras_Residuales" localSheetId="56">#REF!</definedName>
    <definedName name="Otras_Residuales" localSheetId="57">#REF!</definedName>
    <definedName name="Otras_Residuales" localSheetId="58">#REF!</definedName>
    <definedName name="Otras_Residuales" localSheetId="59">#REF!</definedName>
    <definedName name="Otras_Residuales" localSheetId="60">#REF!</definedName>
    <definedName name="Otras_Residuales" localSheetId="61">#REF!</definedName>
    <definedName name="Otras_Residuales" localSheetId="62">#REF!</definedName>
    <definedName name="Otras_Residuales" localSheetId="63">#REF!</definedName>
    <definedName name="Otras_Residuales" localSheetId="6">#REF!</definedName>
    <definedName name="Otras_Residuales" localSheetId="64">#REF!</definedName>
    <definedName name="Otras_Residuales" localSheetId="65">#REF!</definedName>
    <definedName name="Otras_Residuales" localSheetId="66">#REF!</definedName>
    <definedName name="Otras_Residuales" localSheetId="67">#REF!</definedName>
    <definedName name="Otras_Residuales" localSheetId="68">#REF!</definedName>
    <definedName name="Otras_Residuales" localSheetId="69">#REF!</definedName>
    <definedName name="Otras_Residuales" localSheetId="71">#REF!</definedName>
    <definedName name="Otras_Residuales" localSheetId="72">#REF!</definedName>
    <definedName name="Otras_Residuales" localSheetId="73">#REF!</definedName>
    <definedName name="Otras_Residuales" localSheetId="7">#REF!</definedName>
    <definedName name="Otras_Residuales" localSheetId="74">#REF!</definedName>
    <definedName name="Otras_Residuales" localSheetId="75">#REF!</definedName>
    <definedName name="Otras_Residuales" localSheetId="76">#REF!</definedName>
    <definedName name="Otras_Residuales" localSheetId="77">#REF!</definedName>
    <definedName name="Otras_Residuales" localSheetId="78">#REF!</definedName>
    <definedName name="Otras_Residuales" localSheetId="79">#REF!</definedName>
    <definedName name="Otras_Residuales" localSheetId="8">#REF!</definedName>
    <definedName name="Otras_Residuales" localSheetId="9">#REF!</definedName>
    <definedName name="Otras_Residuales">#REF!</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2" hidden="1">{FALSE,FALSE,-1.25,-15.5,484.5,276.75,FALSE,FALSE,TRUE,TRUE,0,12,#N/A,46,#N/A,2.93460490463215,15.35,1,FALSE,FALSE,3,TRUE,1,FALSE,100,"Swvu.PLA1.","ACwvu.PLA1.",#N/A,FALSE,FALSE,0,0,0,0,2,"","",TRUE,TRUE,FALSE,FALSE,1,60,#N/A,#N/A,FALSE,FALSE,FALSE,FALSE,FALSE,FALSE,FALSE,9,65532,65532,FALSE,FALSE,TRUE,TRUE,TRUE}</definedName>
    <definedName name="otro" localSheetId="73"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75" hidden="1">{FALSE,FALSE,-1.25,-15.5,484.5,276.75,FALSE,FALSE,TRUE,TRUE,0,12,#N/A,46,#N/A,2.93460490463215,15.35,1,FALSE,FALSE,3,TRUE,1,FALSE,100,"Swvu.PLA1.","ACwvu.PLA1.",#N/A,FALSE,FALSE,0,0,0,0,2,"","",TRUE,TRUE,FALSE,FALSE,1,60,#N/A,#N/A,FALSE,FALSE,FALSE,FALSE,FALSE,FALSE,FALSE,9,65532,65532,FALSE,FALSE,TRUE,TRUE,TRUE}</definedName>
    <definedName name="otro" localSheetId="76" hidden="1">{FALSE,FALSE,-1.25,-15.5,484.5,276.75,FALSE,FALSE,TRUE,TRUE,0,12,#N/A,46,#N/A,2.93460490463215,15.35,1,FALSE,FALSE,3,TRUE,1,FALSE,100,"Swvu.PLA1.","ACwvu.PLA1.",#N/A,FALSE,FALSE,0,0,0,0,2,"","",TRUE,TRUE,FALSE,FALSE,1,60,#N/A,#N/A,FALSE,FALSE,FALSE,FALSE,FALSE,FALSE,FALSE,9,65532,65532,FALSE,FALSE,TRUE,TRUE,TRUE}</definedName>
    <definedName name="otro" localSheetId="77" hidden="1">{FALSE,FALSE,-1.25,-15.5,484.5,276.75,FALSE,FALSE,TRUE,TRUE,0,12,#N/A,46,#N/A,2.93460490463215,15.35,1,FALSE,FALSE,3,TRUE,1,FALSE,100,"Swvu.PLA1.","ACwvu.PLA1.",#N/A,FALSE,FALSE,0,0,0,0,2,"","",TRUE,TRUE,FALSE,FALSE,1,60,#N/A,#N/A,FALSE,FALSE,FALSE,FALSE,FALSE,FALSE,FALSE,9,65532,65532,FALSE,FALSE,TRUE,TRUE,TRUE}</definedName>
    <definedName name="otro" localSheetId="78" hidden="1">{FALSE,FALSE,-1.25,-15.5,484.5,276.75,FALSE,FALSE,TRUE,TRUE,0,12,#N/A,46,#N/A,2.93460490463215,15.35,1,FALSE,FALSE,3,TRUE,1,FALSE,100,"Swvu.PLA1.","ACwvu.PLA1.",#N/A,FALSE,FALSE,0,0,0,0,2,"","",TRUE,TRUE,FALSE,FALSE,1,60,#N/A,#N/A,FALSE,FALSE,FALSE,FALSE,FALSE,FALSE,FALSE,9,65532,65532,FALSE,FALSE,TRUE,TRUE,TRUE}</definedName>
    <definedName name="otro" localSheetId="79"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 localSheetId="1">#REF!</definedName>
    <definedName name="OUTBP" localSheetId="10">#REF!</definedName>
    <definedName name="OUTBP" localSheetId="11">#REF!</definedName>
    <definedName name="OUTBP" localSheetId="12">#REF!</definedName>
    <definedName name="OUTBP" localSheetId="13">#REF!</definedName>
    <definedName name="OUTBP" localSheetId="15">#REF!</definedName>
    <definedName name="OUTBP" localSheetId="16">#REF!</definedName>
    <definedName name="OUTBP" localSheetId="2">#REF!</definedName>
    <definedName name="OUTBP" localSheetId="23">#REF!</definedName>
    <definedName name="OUTBP" localSheetId="24">#REF!</definedName>
    <definedName name="OUTBP" localSheetId="25">#REF!</definedName>
    <definedName name="OUTBP" localSheetId="26">#REF!</definedName>
    <definedName name="OUTBP" localSheetId="27">#REF!</definedName>
    <definedName name="OUTBP" localSheetId="28">#REF!</definedName>
    <definedName name="OUTBP" localSheetId="29">#REF!</definedName>
    <definedName name="OUTBP" localSheetId="3">#REF!</definedName>
    <definedName name="OUTBP" localSheetId="31">#REF!</definedName>
    <definedName name="OUTBP" localSheetId="32">#REF!</definedName>
    <definedName name="OUTBP" localSheetId="33">#REF!</definedName>
    <definedName name="OUTBP" localSheetId="34">#REF!</definedName>
    <definedName name="OUTBP" localSheetId="37">#REF!</definedName>
    <definedName name="OUTBP" localSheetId="41">#REF!</definedName>
    <definedName name="OUTBP" localSheetId="4">#REF!</definedName>
    <definedName name="OUTBP" localSheetId="45">#REF!</definedName>
    <definedName name="OUTBP" localSheetId="46">#REF!</definedName>
    <definedName name="OUTBP" localSheetId="47">#REF!</definedName>
    <definedName name="OUTBP" localSheetId="48">#REF!</definedName>
    <definedName name="OUTBP" localSheetId="49">#REF!</definedName>
    <definedName name="OUTBP" localSheetId="50">#REF!</definedName>
    <definedName name="OUTBP" localSheetId="5">#REF!</definedName>
    <definedName name="OUTBP" localSheetId="51">#REF!</definedName>
    <definedName name="OUTBP" localSheetId="52">#REF!</definedName>
    <definedName name="OUTBP" localSheetId="53">#REF!</definedName>
    <definedName name="OUTBP" localSheetId="54">#REF!</definedName>
    <definedName name="OUTBP" localSheetId="56">#REF!</definedName>
    <definedName name="OUTBP" localSheetId="57">#REF!</definedName>
    <definedName name="OUTBP" localSheetId="58">#REF!</definedName>
    <definedName name="OUTBP" localSheetId="59">#REF!</definedName>
    <definedName name="OUTBP" localSheetId="60">#REF!</definedName>
    <definedName name="OUTBP" localSheetId="61">#REF!</definedName>
    <definedName name="OUTBP" localSheetId="62">#REF!</definedName>
    <definedName name="OUTBP" localSheetId="63">#REF!</definedName>
    <definedName name="OUTBP" localSheetId="6">#REF!</definedName>
    <definedName name="OUTBP" localSheetId="64">#REF!</definedName>
    <definedName name="OUTBP" localSheetId="65">#REF!</definedName>
    <definedName name="OUTBP" localSheetId="66">#REF!</definedName>
    <definedName name="OUTBP" localSheetId="67">#REF!</definedName>
    <definedName name="OUTBP" localSheetId="68">#REF!</definedName>
    <definedName name="OUTBP" localSheetId="69">#REF!</definedName>
    <definedName name="OUTBP" localSheetId="71">#REF!</definedName>
    <definedName name="OUTBP" localSheetId="72">#REF!</definedName>
    <definedName name="OUTBP" localSheetId="73">#REF!</definedName>
    <definedName name="OUTBP" localSheetId="7">#REF!</definedName>
    <definedName name="OUTBP" localSheetId="74">#REF!</definedName>
    <definedName name="OUTBP" localSheetId="75">#REF!</definedName>
    <definedName name="OUTBP" localSheetId="76">#REF!</definedName>
    <definedName name="OUTBP" localSheetId="77">#REF!</definedName>
    <definedName name="OUTBP" localSheetId="78">#REF!</definedName>
    <definedName name="OUTBP" localSheetId="79">#REF!</definedName>
    <definedName name="OUTBP" localSheetId="8">#REF!</definedName>
    <definedName name="OUTBP" localSheetId="9">#REF!</definedName>
    <definedName name="OUTBP">#REF!</definedName>
    <definedName name="OUTBS" localSheetId="1">#REF!</definedName>
    <definedName name="OUTBS" localSheetId="10">#REF!</definedName>
    <definedName name="OUTBS" localSheetId="11">#REF!</definedName>
    <definedName name="OUTBS" localSheetId="12">#REF!</definedName>
    <definedName name="OUTBS" localSheetId="13">#REF!</definedName>
    <definedName name="OUTBS" localSheetId="15">#REF!</definedName>
    <definedName name="OUTBS" localSheetId="16">#REF!</definedName>
    <definedName name="OUTBS" localSheetId="2">#REF!</definedName>
    <definedName name="OUTBS" localSheetId="23">#REF!</definedName>
    <definedName name="OUTBS" localSheetId="24">#REF!</definedName>
    <definedName name="OUTBS" localSheetId="25">#REF!</definedName>
    <definedName name="OUTBS" localSheetId="26">#REF!</definedName>
    <definedName name="OUTBS" localSheetId="27">#REF!</definedName>
    <definedName name="OUTBS" localSheetId="28">#REF!</definedName>
    <definedName name="OUTBS" localSheetId="29">#REF!</definedName>
    <definedName name="OUTBS" localSheetId="3">#REF!</definedName>
    <definedName name="OUTBS" localSheetId="31">#REF!</definedName>
    <definedName name="OUTBS" localSheetId="32">#REF!</definedName>
    <definedName name="OUTBS" localSheetId="33">#REF!</definedName>
    <definedName name="OUTBS" localSheetId="34">#REF!</definedName>
    <definedName name="OUTBS" localSheetId="37">#REF!</definedName>
    <definedName name="OUTBS" localSheetId="41">#REF!</definedName>
    <definedName name="OUTBS" localSheetId="4">#REF!</definedName>
    <definedName name="OUTBS" localSheetId="45">#REF!</definedName>
    <definedName name="OUTBS" localSheetId="46">#REF!</definedName>
    <definedName name="OUTBS" localSheetId="47">#REF!</definedName>
    <definedName name="OUTBS" localSheetId="48">#REF!</definedName>
    <definedName name="OUTBS" localSheetId="49">#REF!</definedName>
    <definedName name="OUTBS" localSheetId="50">#REF!</definedName>
    <definedName name="OUTBS" localSheetId="5">#REF!</definedName>
    <definedName name="OUTBS" localSheetId="51">#REF!</definedName>
    <definedName name="OUTBS" localSheetId="52">#REF!</definedName>
    <definedName name="OUTBS" localSheetId="53">#REF!</definedName>
    <definedName name="OUTBS" localSheetId="54">#REF!</definedName>
    <definedName name="OUTBS" localSheetId="56">#REF!</definedName>
    <definedName name="OUTBS" localSheetId="57">#REF!</definedName>
    <definedName name="OUTBS" localSheetId="58">#REF!</definedName>
    <definedName name="OUTBS" localSheetId="59">#REF!</definedName>
    <definedName name="OUTBS" localSheetId="60">#REF!</definedName>
    <definedName name="OUTBS" localSheetId="61">#REF!</definedName>
    <definedName name="OUTBS" localSheetId="62">#REF!</definedName>
    <definedName name="OUTBS" localSheetId="63">#REF!</definedName>
    <definedName name="OUTBS" localSheetId="6">#REF!</definedName>
    <definedName name="OUTBS" localSheetId="64">#REF!</definedName>
    <definedName name="OUTBS" localSheetId="65">#REF!</definedName>
    <definedName name="OUTBS" localSheetId="66">#REF!</definedName>
    <definedName name="OUTBS" localSheetId="67">#REF!</definedName>
    <definedName name="OUTBS" localSheetId="68">#REF!</definedName>
    <definedName name="OUTBS" localSheetId="69">#REF!</definedName>
    <definedName name="OUTBS" localSheetId="71">#REF!</definedName>
    <definedName name="OUTBS" localSheetId="72">#REF!</definedName>
    <definedName name="OUTBS" localSheetId="73">#REF!</definedName>
    <definedName name="OUTBS" localSheetId="7">#REF!</definedName>
    <definedName name="OUTBS" localSheetId="74">#REF!</definedName>
    <definedName name="OUTBS" localSheetId="75">#REF!</definedName>
    <definedName name="OUTBS" localSheetId="76">#REF!</definedName>
    <definedName name="OUTBS" localSheetId="77">#REF!</definedName>
    <definedName name="OUTBS" localSheetId="78">#REF!</definedName>
    <definedName name="OUTBS" localSheetId="79">#REF!</definedName>
    <definedName name="OUTBS" localSheetId="8">#REF!</definedName>
    <definedName name="OUTBS" localSheetId="9">#REF!</definedName>
    <definedName name="OUTBS">#REF!</definedName>
    <definedName name="OUTCPI" localSheetId="1">#REF!</definedName>
    <definedName name="OUTCPI" localSheetId="10">#REF!</definedName>
    <definedName name="OUTCPI" localSheetId="11">#REF!</definedName>
    <definedName name="OUTCPI" localSheetId="12">#REF!</definedName>
    <definedName name="OUTCPI" localSheetId="13">#REF!</definedName>
    <definedName name="OUTCPI" localSheetId="15">#REF!</definedName>
    <definedName name="OUTCPI" localSheetId="16">#REF!</definedName>
    <definedName name="OUTCPI" localSheetId="2">#REF!</definedName>
    <definedName name="OUTCPI" localSheetId="23">#REF!</definedName>
    <definedName name="OUTCPI" localSheetId="24">#REF!</definedName>
    <definedName name="OUTCPI" localSheetId="25">#REF!</definedName>
    <definedName name="OUTCPI" localSheetId="26">#REF!</definedName>
    <definedName name="OUTCPI" localSheetId="27">#REF!</definedName>
    <definedName name="OUTCPI" localSheetId="28">#REF!</definedName>
    <definedName name="OUTCPI" localSheetId="29">#REF!</definedName>
    <definedName name="OUTCPI" localSheetId="3">#REF!</definedName>
    <definedName name="OUTCPI" localSheetId="31">#REF!</definedName>
    <definedName name="OUTCPI" localSheetId="32">#REF!</definedName>
    <definedName name="OUTCPI" localSheetId="33">#REF!</definedName>
    <definedName name="OUTCPI" localSheetId="34">#REF!</definedName>
    <definedName name="OUTCPI" localSheetId="37">#REF!</definedName>
    <definedName name="OUTCPI" localSheetId="41">#REF!</definedName>
    <definedName name="OUTCPI" localSheetId="4">#REF!</definedName>
    <definedName name="OUTCPI" localSheetId="45">#REF!</definedName>
    <definedName name="OUTCPI" localSheetId="46">#REF!</definedName>
    <definedName name="OUTCPI" localSheetId="47">#REF!</definedName>
    <definedName name="OUTCPI" localSheetId="48">#REF!</definedName>
    <definedName name="OUTCPI" localSheetId="49">#REF!</definedName>
    <definedName name="OUTCPI" localSheetId="50">#REF!</definedName>
    <definedName name="OUTCPI" localSheetId="5">#REF!</definedName>
    <definedName name="OUTCPI" localSheetId="51">#REF!</definedName>
    <definedName name="OUTCPI" localSheetId="52">#REF!</definedName>
    <definedName name="OUTCPI" localSheetId="53">#REF!</definedName>
    <definedName name="OUTCPI" localSheetId="54">#REF!</definedName>
    <definedName name="OUTCPI" localSheetId="56">#REF!</definedName>
    <definedName name="OUTCPI" localSheetId="57">#REF!</definedName>
    <definedName name="OUTCPI" localSheetId="58">#REF!</definedName>
    <definedName name="OUTCPI" localSheetId="59">#REF!</definedName>
    <definedName name="OUTCPI" localSheetId="60">#REF!</definedName>
    <definedName name="OUTCPI" localSheetId="61">#REF!</definedName>
    <definedName name="OUTCPI" localSheetId="62">#REF!</definedName>
    <definedName name="OUTCPI" localSheetId="63">#REF!</definedName>
    <definedName name="OUTCPI" localSheetId="6">#REF!</definedName>
    <definedName name="OUTCPI" localSheetId="64">#REF!</definedName>
    <definedName name="OUTCPI" localSheetId="65">#REF!</definedName>
    <definedName name="OUTCPI" localSheetId="66">#REF!</definedName>
    <definedName name="OUTCPI" localSheetId="67">#REF!</definedName>
    <definedName name="OUTCPI" localSheetId="68">#REF!</definedName>
    <definedName name="OUTCPI" localSheetId="69">#REF!</definedName>
    <definedName name="OUTCPI" localSheetId="71">#REF!</definedName>
    <definedName name="OUTCPI" localSheetId="72">#REF!</definedName>
    <definedName name="OUTCPI" localSheetId="73">#REF!</definedName>
    <definedName name="OUTCPI" localSheetId="7">#REF!</definedName>
    <definedName name="OUTCPI" localSheetId="74">#REF!</definedName>
    <definedName name="OUTCPI" localSheetId="75">#REF!</definedName>
    <definedName name="OUTCPI" localSheetId="76">#REF!</definedName>
    <definedName name="OUTCPI" localSheetId="77">#REF!</definedName>
    <definedName name="OUTCPI" localSheetId="78">#REF!</definedName>
    <definedName name="OUTCPI" localSheetId="79">#REF!</definedName>
    <definedName name="OUTCPI" localSheetId="8">#REF!</definedName>
    <definedName name="OUTCPI" localSheetId="9">#REF!</definedName>
    <definedName name="OUTCPI">#REF!</definedName>
    <definedName name="OUTDS1" localSheetId="1">#REF!</definedName>
    <definedName name="OUTDS1" localSheetId="11">#REF!</definedName>
    <definedName name="OUTDS1" localSheetId="12">#REF!</definedName>
    <definedName name="OUTDS1" localSheetId="13">#REF!</definedName>
    <definedName name="OUTDS1" localSheetId="23">#REF!</definedName>
    <definedName name="OUTDS1" localSheetId="24">#REF!</definedName>
    <definedName name="OUTDS1" localSheetId="26">#REF!</definedName>
    <definedName name="OUTDS1" localSheetId="28">#REF!</definedName>
    <definedName name="OUTDS1" localSheetId="29">#REF!</definedName>
    <definedName name="OUTDS1" localSheetId="31">#REF!</definedName>
    <definedName name="OUTDS1" localSheetId="41">#REF!</definedName>
    <definedName name="OUTDS1" localSheetId="4">#REF!</definedName>
    <definedName name="OUTDS1" localSheetId="46">#REF!</definedName>
    <definedName name="OUTDS1" localSheetId="47">#REF!</definedName>
    <definedName name="OUTDS1" localSheetId="48">#REF!</definedName>
    <definedName name="OUTDS1" localSheetId="49">#REF!</definedName>
    <definedName name="OUTDS1" localSheetId="50">#REF!</definedName>
    <definedName name="OUTDS1" localSheetId="51">#REF!</definedName>
    <definedName name="OUTDS1" localSheetId="53">#REF!</definedName>
    <definedName name="OUTDS1" localSheetId="54">#REF!</definedName>
    <definedName name="OUTDS1" localSheetId="56">#REF!</definedName>
    <definedName name="OUTDS1" localSheetId="57">#REF!</definedName>
    <definedName name="OUTDS1" localSheetId="58">#REF!</definedName>
    <definedName name="OUTDS1" localSheetId="60">#REF!</definedName>
    <definedName name="OUTDS1" localSheetId="61">#REF!</definedName>
    <definedName name="OUTDS1" localSheetId="62">#REF!</definedName>
    <definedName name="OUTDS1" localSheetId="63">#REF!</definedName>
    <definedName name="OUTDS1" localSheetId="64">#REF!</definedName>
    <definedName name="OUTDS1" localSheetId="66">#REF!</definedName>
    <definedName name="OUTDS1" localSheetId="67">#REF!</definedName>
    <definedName name="OUTDS1" localSheetId="68">#REF!</definedName>
    <definedName name="OUTDS1" localSheetId="69">#REF!</definedName>
    <definedName name="OUTDS1" localSheetId="71">#REF!</definedName>
    <definedName name="OUTDS1" localSheetId="72">#REF!</definedName>
    <definedName name="OUTDS1" localSheetId="73">#REF!</definedName>
    <definedName name="OUTDS1">#REF!</definedName>
    <definedName name="OUTEXR" localSheetId="1">#REF!</definedName>
    <definedName name="OUTEXR" localSheetId="11">#REF!</definedName>
    <definedName name="OUTEXR" localSheetId="12">#REF!</definedName>
    <definedName name="OUTEXR" localSheetId="13">#REF!</definedName>
    <definedName name="OUTEXR" localSheetId="23">#REF!</definedName>
    <definedName name="OUTEXR" localSheetId="24">#REF!</definedName>
    <definedName name="OUTEXR" localSheetId="26">#REF!</definedName>
    <definedName name="OUTEXR" localSheetId="28">#REF!</definedName>
    <definedName name="OUTEXR" localSheetId="29">#REF!</definedName>
    <definedName name="OUTEXR" localSheetId="31">#REF!</definedName>
    <definedName name="OUTEXR" localSheetId="41">#REF!</definedName>
    <definedName name="OUTEXR" localSheetId="4">#REF!</definedName>
    <definedName name="OUTEXR" localSheetId="46">#REF!</definedName>
    <definedName name="OUTEXR" localSheetId="47">#REF!</definedName>
    <definedName name="OUTEXR" localSheetId="48">#REF!</definedName>
    <definedName name="OUTEXR" localSheetId="49">#REF!</definedName>
    <definedName name="OUTEXR" localSheetId="50">#REF!</definedName>
    <definedName name="OUTEXR" localSheetId="51">#REF!</definedName>
    <definedName name="OUTEXR" localSheetId="53">#REF!</definedName>
    <definedName name="OUTEXR" localSheetId="54">#REF!</definedName>
    <definedName name="OUTEXR" localSheetId="56">#REF!</definedName>
    <definedName name="OUTEXR" localSheetId="57">#REF!</definedName>
    <definedName name="OUTEXR" localSheetId="58">#REF!</definedName>
    <definedName name="OUTEXR" localSheetId="60">#REF!</definedName>
    <definedName name="OUTEXR" localSheetId="61">#REF!</definedName>
    <definedName name="OUTEXR" localSheetId="62">#REF!</definedName>
    <definedName name="OUTEXR" localSheetId="63">#REF!</definedName>
    <definedName name="OUTEXR" localSheetId="64">#REF!</definedName>
    <definedName name="OUTEXR" localSheetId="66">#REF!</definedName>
    <definedName name="OUTEXR" localSheetId="67">#REF!</definedName>
    <definedName name="OUTEXR" localSheetId="68">#REF!</definedName>
    <definedName name="OUTEXR" localSheetId="69">#REF!</definedName>
    <definedName name="OUTEXR" localSheetId="71">#REF!</definedName>
    <definedName name="OUTEXR" localSheetId="72">#REF!</definedName>
    <definedName name="OUTEXR" localSheetId="73">#REF!</definedName>
    <definedName name="OUTEXR">#REF!</definedName>
    <definedName name="OUTFISC" localSheetId="1">#REF!</definedName>
    <definedName name="OUTFISC" localSheetId="11">#REF!</definedName>
    <definedName name="OUTFISC" localSheetId="12">#REF!</definedName>
    <definedName name="OUTFISC" localSheetId="13">#REF!</definedName>
    <definedName name="OUTFISC" localSheetId="23">#REF!</definedName>
    <definedName name="OUTFISC" localSheetId="24">#REF!</definedName>
    <definedName name="OUTFISC" localSheetId="26">#REF!</definedName>
    <definedName name="OUTFISC" localSheetId="28">#REF!</definedName>
    <definedName name="OUTFISC" localSheetId="29">#REF!</definedName>
    <definedName name="OUTFISC" localSheetId="31">#REF!</definedName>
    <definedName name="OUTFISC" localSheetId="41">#REF!</definedName>
    <definedName name="OUTFISC" localSheetId="4">#REF!</definedName>
    <definedName name="OUTFISC" localSheetId="46">#REF!</definedName>
    <definedName name="OUTFISC" localSheetId="47">#REF!</definedName>
    <definedName name="OUTFISC" localSheetId="48">#REF!</definedName>
    <definedName name="OUTFISC" localSheetId="49">#REF!</definedName>
    <definedName name="OUTFISC" localSheetId="50">#REF!</definedName>
    <definedName name="OUTFISC" localSheetId="51">#REF!</definedName>
    <definedName name="OUTFISC" localSheetId="53">#REF!</definedName>
    <definedName name="OUTFISC" localSheetId="54">#REF!</definedName>
    <definedName name="OUTFISC" localSheetId="56">#REF!</definedName>
    <definedName name="OUTFISC" localSheetId="57">#REF!</definedName>
    <definedName name="OUTFISC" localSheetId="58">#REF!</definedName>
    <definedName name="OUTFISC" localSheetId="60">#REF!</definedName>
    <definedName name="OUTFISC" localSheetId="61">#REF!</definedName>
    <definedName name="OUTFISC" localSheetId="62">#REF!</definedName>
    <definedName name="OUTFISC" localSheetId="63">#REF!</definedName>
    <definedName name="OUTFISC" localSheetId="64">#REF!</definedName>
    <definedName name="OUTFISC" localSheetId="66">#REF!</definedName>
    <definedName name="OUTFISC" localSheetId="67">#REF!</definedName>
    <definedName name="OUTFISC" localSheetId="68">#REF!</definedName>
    <definedName name="OUTFISC" localSheetId="69">#REF!</definedName>
    <definedName name="OUTFISC" localSheetId="71">#REF!</definedName>
    <definedName name="OUTFISC" localSheetId="72">#REF!</definedName>
    <definedName name="OUTFISC" localSheetId="73">#REF!</definedName>
    <definedName name="OUTFISC">#REF!</definedName>
    <definedName name="OutHUB" localSheetId="1">#REF!</definedName>
    <definedName name="OutHUB" localSheetId="11">#REF!</definedName>
    <definedName name="OutHUB" localSheetId="12">#REF!</definedName>
    <definedName name="OutHUB" localSheetId="13">#REF!</definedName>
    <definedName name="OutHUB" localSheetId="23">#REF!</definedName>
    <definedName name="OutHUB" localSheetId="24">#REF!</definedName>
    <definedName name="OutHUB" localSheetId="26">#REF!</definedName>
    <definedName name="OutHUB" localSheetId="28">#REF!</definedName>
    <definedName name="OutHUB" localSheetId="29">#REF!</definedName>
    <definedName name="OutHUB" localSheetId="31">#REF!</definedName>
    <definedName name="OutHUB" localSheetId="41">#REF!</definedName>
    <definedName name="OutHUB" localSheetId="4">#REF!</definedName>
    <definedName name="OutHUB" localSheetId="46">#REF!</definedName>
    <definedName name="OutHUB" localSheetId="47">#REF!</definedName>
    <definedName name="OutHUB" localSheetId="48">#REF!</definedName>
    <definedName name="OutHUB" localSheetId="49">#REF!</definedName>
    <definedName name="OutHUB" localSheetId="50">#REF!</definedName>
    <definedName name="OutHUB" localSheetId="51">#REF!</definedName>
    <definedName name="OutHUB" localSheetId="53">#REF!</definedName>
    <definedName name="OutHUB" localSheetId="54">#REF!</definedName>
    <definedName name="OutHUB" localSheetId="56">#REF!</definedName>
    <definedName name="OutHUB" localSheetId="57">#REF!</definedName>
    <definedName name="OutHUB" localSheetId="58">#REF!</definedName>
    <definedName name="OutHUB" localSheetId="60">#REF!</definedName>
    <definedName name="OutHUB" localSheetId="61">#REF!</definedName>
    <definedName name="OutHUB" localSheetId="62">#REF!</definedName>
    <definedName name="OutHUB" localSheetId="63">#REF!</definedName>
    <definedName name="OutHUB" localSheetId="64">#REF!</definedName>
    <definedName name="OutHUB" localSheetId="66">#REF!</definedName>
    <definedName name="OutHUB" localSheetId="67">#REF!</definedName>
    <definedName name="OutHUB" localSheetId="68">#REF!</definedName>
    <definedName name="OutHUB" localSheetId="69">#REF!</definedName>
    <definedName name="OutHUB" localSheetId="71">#REF!</definedName>
    <definedName name="OutHUB" localSheetId="72">#REF!</definedName>
    <definedName name="OutHUB" localSheetId="73">#REF!</definedName>
    <definedName name="OutHUB">#REF!</definedName>
    <definedName name="OUTIMF" localSheetId="1">#REF!</definedName>
    <definedName name="OUTIMF" localSheetId="11">#REF!</definedName>
    <definedName name="OUTIMF" localSheetId="12">#REF!</definedName>
    <definedName name="OUTIMF" localSheetId="13">#REF!</definedName>
    <definedName name="OUTIMF" localSheetId="23">#REF!</definedName>
    <definedName name="OUTIMF" localSheetId="24">#REF!</definedName>
    <definedName name="OUTIMF" localSheetId="26">#REF!</definedName>
    <definedName name="OUTIMF" localSheetId="28">#REF!</definedName>
    <definedName name="OUTIMF" localSheetId="29">#REF!</definedName>
    <definedName name="OUTIMF" localSheetId="31">#REF!</definedName>
    <definedName name="OUTIMF" localSheetId="41">#REF!</definedName>
    <definedName name="OUTIMF" localSheetId="4">#REF!</definedName>
    <definedName name="OUTIMF" localSheetId="46">#REF!</definedName>
    <definedName name="OUTIMF" localSheetId="47">#REF!</definedName>
    <definedName name="OUTIMF" localSheetId="48">#REF!</definedName>
    <definedName name="OUTIMF" localSheetId="49">#REF!</definedName>
    <definedName name="OUTIMF" localSheetId="50">#REF!</definedName>
    <definedName name="OUTIMF" localSheetId="51">#REF!</definedName>
    <definedName name="OUTIMF" localSheetId="53">#REF!</definedName>
    <definedName name="OUTIMF" localSheetId="54">#REF!</definedName>
    <definedName name="OUTIMF" localSheetId="56">#REF!</definedName>
    <definedName name="OUTIMF" localSheetId="57">#REF!</definedName>
    <definedName name="OUTIMF" localSheetId="58">#REF!</definedName>
    <definedName name="OUTIMF" localSheetId="60">#REF!</definedName>
    <definedName name="OUTIMF" localSheetId="61">#REF!</definedName>
    <definedName name="OUTIMF" localSheetId="62">#REF!</definedName>
    <definedName name="OUTIMF" localSheetId="63">#REF!</definedName>
    <definedName name="OUTIMF" localSheetId="64">#REF!</definedName>
    <definedName name="OUTIMF" localSheetId="66">#REF!</definedName>
    <definedName name="OUTIMF" localSheetId="67">#REF!</definedName>
    <definedName name="OUTIMF" localSheetId="68">#REF!</definedName>
    <definedName name="OUTIMF" localSheetId="69">#REF!</definedName>
    <definedName name="OUTIMF" localSheetId="71">#REF!</definedName>
    <definedName name="OUTIMF" localSheetId="72">#REF!</definedName>
    <definedName name="OUTIMF" localSheetId="73">#REF!</definedName>
    <definedName name="OUTIMF">#REF!</definedName>
    <definedName name="OUTMN" localSheetId="1">#REF!</definedName>
    <definedName name="OUTMN" localSheetId="11">#REF!</definedName>
    <definedName name="OUTMN" localSheetId="12">#REF!</definedName>
    <definedName name="OUTMN" localSheetId="13">#REF!</definedName>
    <definedName name="OUTMN" localSheetId="23">#REF!</definedName>
    <definedName name="OUTMN" localSheetId="24">#REF!</definedName>
    <definedName name="OUTMN" localSheetId="26">#REF!</definedName>
    <definedName name="OUTMN" localSheetId="28">#REF!</definedName>
    <definedName name="OUTMN" localSheetId="29">#REF!</definedName>
    <definedName name="OUTMN" localSheetId="31">#REF!</definedName>
    <definedName name="OUTMN" localSheetId="41">#REF!</definedName>
    <definedName name="OUTMN" localSheetId="4">#REF!</definedName>
    <definedName name="OUTMN" localSheetId="46">#REF!</definedName>
    <definedName name="OUTMN" localSheetId="47">#REF!</definedName>
    <definedName name="OUTMN" localSheetId="48">#REF!</definedName>
    <definedName name="OUTMN" localSheetId="49">#REF!</definedName>
    <definedName name="OUTMN" localSheetId="50">#REF!</definedName>
    <definedName name="OUTMN" localSheetId="51">#REF!</definedName>
    <definedName name="OUTMN" localSheetId="53">#REF!</definedName>
    <definedName name="OUTMN" localSheetId="54">#REF!</definedName>
    <definedName name="OUTMN" localSheetId="56">#REF!</definedName>
    <definedName name="OUTMN" localSheetId="57">#REF!</definedName>
    <definedName name="OUTMN" localSheetId="58">#REF!</definedName>
    <definedName name="OUTMN" localSheetId="60">#REF!</definedName>
    <definedName name="OUTMN" localSheetId="61">#REF!</definedName>
    <definedName name="OUTMN" localSheetId="62">#REF!</definedName>
    <definedName name="OUTMN" localSheetId="63">#REF!</definedName>
    <definedName name="OUTMN" localSheetId="64">#REF!</definedName>
    <definedName name="OUTMN" localSheetId="66">#REF!</definedName>
    <definedName name="OUTMN" localSheetId="67">#REF!</definedName>
    <definedName name="OUTMN" localSheetId="68">#REF!</definedName>
    <definedName name="OUTMN" localSheetId="69">#REF!</definedName>
    <definedName name="OUTMN" localSheetId="71">#REF!</definedName>
    <definedName name="OUTMN" localSheetId="72">#REF!</definedName>
    <definedName name="OUTMN" localSheetId="73">#REF!</definedName>
    <definedName name="OUTMN">#REF!</definedName>
    <definedName name="OUTMS1" localSheetId="1">#REF!</definedName>
    <definedName name="OUTMS1" localSheetId="11">#REF!</definedName>
    <definedName name="OUTMS1" localSheetId="12">#REF!</definedName>
    <definedName name="OUTMS1" localSheetId="13">#REF!</definedName>
    <definedName name="OUTMS1" localSheetId="23">#REF!</definedName>
    <definedName name="OUTMS1" localSheetId="24">#REF!</definedName>
    <definedName name="OUTMS1" localSheetId="26">#REF!</definedName>
    <definedName name="OUTMS1" localSheetId="28">#REF!</definedName>
    <definedName name="OUTMS1" localSheetId="29">#REF!</definedName>
    <definedName name="OUTMS1" localSheetId="31">#REF!</definedName>
    <definedName name="OUTMS1" localSheetId="41">#REF!</definedName>
    <definedName name="OUTMS1" localSheetId="4">#REF!</definedName>
    <definedName name="OUTMS1" localSheetId="46">#REF!</definedName>
    <definedName name="OUTMS1" localSheetId="47">#REF!</definedName>
    <definedName name="OUTMS1" localSheetId="48">#REF!</definedName>
    <definedName name="OUTMS1" localSheetId="49">#REF!</definedName>
    <definedName name="OUTMS1" localSheetId="50">#REF!</definedName>
    <definedName name="OUTMS1" localSheetId="51">#REF!</definedName>
    <definedName name="OUTMS1" localSheetId="53">#REF!</definedName>
    <definedName name="OUTMS1" localSheetId="54">#REF!</definedName>
    <definedName name="OUTMS1" localSheetId="56">#REF!</definedName>
    <definedName name="OUTMS1" localSheetId="57">#REF!</definedName>
    <definedName name="OUTMS1" localSheetId="58">#REF!</definedName>
    <definedName name="OUTMS1" localSheetId="60">#REF!</definedName>
    <definedName name="OUTMS1" localSheetId="61">#REF!</definedName>
    <definedName name="OUTMS1" localSheetId="62">#REF!</definedName>
    <definedName name="OUTMS1" localSheetId="63">#REF!</definedName>
    <definedName name="OUTMS1" localSheetId="64">#REF!</definedName>
    <definedName name="OUTMS1" localSheetId="66">#REF!</definedName>
    <definedName name="OUTMS1" localSheetId="67">#REF!</definedName>
    <definedName name="OUTMS1" localSheetId="68">#REF!</definedName>
    <definedName name="OUTMS1" localSheetId="69">#REF!</definedName>
    <definedName name="OUTMS1" localSheetId="71">#REF!</definedName>
    <definedName name="OUTMS1" localSheetId="72">#REF!</definedName>
    <definedName name="OUTMS1" localSheetId="73">#REF!</definedName>
    <definedName name="OUTMS1">#REF!</definedName>
    <definedName name="OUTMS2" localSheetId="1">#REF!</definedName>
    <definedName name="OUTMS2" localSheetId="11">#REF!</definedName>
    <definedName name="OUTMS2" localSheetId="12">#REF!</definedName>
    <definedName name="OUTMS2" localSheetId="13">#REF!</definedName>
    <definedName name="OUTMS2" localSheetId="23">#REF!</definedName>
    <definedName name="OUTMS2" localSheetId="24">#REF!</definedName>
    <definedName name="OUTMS2" localSheetId="26">#REF!</definedName>
    <definedName name="OUTMS2" localSheetId="28">#REF!</definedName>
    <definedName name="OUTMS2" localSheetId="29">#REF!</definedName>
    <definedName name="OUTMS2" localSheetId="31">#REF!</definedName>
    <definedName name="OUTMS2" localSheetId="41">#REF!</definedName>
    <definedName name="OUTMS2" localSheetId="4">#REF!</definedName>
    <definedName name="OUTMS2" localSheetId="46">#REF!</definedName>
    <definedName name="OUTMS2" localSheetId="47">#REF!</definedName>
    <definedName name="OUTMS2" localSheetId="48">#REF!</definedName>
    <definedName name="OUTMS2" localSheetId="49">#REF!</definedName>
    <definedName name="OUTMS2" localSheetId="50">#REF!</definedName>
    <definedName name="OUTMS2" localSheetId="51">#REF!</definedName>
    <definedName name="OUTMS2" localSheetId="53">#REF!</definedName>
    <definedName name="OUTMS2" localSheetId="54">#REF!</definedName>
    <definedName name="OUTMS2" localSheetId="56">#REF!</definedName>
    <definedName name="OUTMS2" localSheetId="57">#REF!</definedName>
    <definedName name="OUTMS2" localSheetId="58">#REF!</definedName>
    <definedName name="OUTMS2" localSheetId="60">#REF!</definedName>
    <definedName name="OUTMS2" localSheetId="61">#REF!</definedName>
    <definedName name="OUTMS2" localSheetId="62">#REF!</definedName>
    <definedName name="OUTMS2" localSheetId="63">#REF!</definedName>
    <definedName name="OUTMS2" localSheetId="64">#REF!</definedName>
    <definedName name="OUTMS2" localSheetId="66">#REF!</definedName>
    <definedName name="OUTMS2" localSheetId="67">#REF!</definedName>
    <definedName name="OUTMS2" localSheetId="68">#REF!</definedName>
    <definedName name="OUTMS2" localSheetId="69">#REF!</definedName>
    <definedName name="OUTMS2" localSheetId="71">#REF!</definedName>
    <definedName name="OUTMS2" localSheetId="72">#REF!</definedName>
    <definedName name="OUTMS2" localSheetId="73">#REF!</definedName>
    <definedName name="OUTMS2">#REF!</definedName>
    <definedName name="OUTMS3" localSheetId="1">#REF!</definedName>
    <definedName name="OUTMS3" localSheetId="11">#REF!</definedName>
    <definedName name="OUTMS3" localSheetId="12">#REF!</definedName>
    <definedName name="OUTMS3" localSheetId="13">#REF!</definedName>
    <definedName name="OUTMS3" localSheetId="23">#REF!</definedName>
    <definedName name="OUTMS3" localSheetId="24">#REF!</definedName>
    <definedName name="OUTMS3" localSheetId="26">#REF!</definedName>
    <definedName name="OUTMS3" localSheetId="28">#REF!</definedName>
    <definedName name="OUTMS3" localSheetId="29">#REF!</definedName>
    <definedName name="OUTMS3" localSheetId="31">#REF!</definedName>
    <definedName name="OUTMS3" localSheetId="41">#REF!</definedName>
    <definedName name="OUTMS3" localSheetId="4">#REF!</definedName>
    <definedName name="OUTMS3" localSheetId="46">#REF!</definedName>
    <definedName name="OUTMS3" localSheetId="47">#REF!</definedName>
    <definedName name="OUTMS3" localSheetId="48">#REF!</definedName>
    <definedName name="OUTMS3" localSheetId="49">#REF!</definedName>
    <definedName name="OUTMS3" localSheetId="50">#REF!</definedName>
    <definedName name="OUTMS3" localSheetId="51">#REF!</definedName>
    <definedName name="OUTMS3" localSheetId="53">#REF!</definedName>
    <definedName name="OUTMS3" localSheetId="54">#REF!</definedName>
    <definedName name="OUTMS3" localSheetId="56">#REF!</definedName>
    <definedName name="OUTMS3" localSheetId="57">#REF!</definedName>
    <definedName name="OUTMS3" localSheetId="58">#REF!</definedName>
    <definedName name="OUTMS3" localSheetId="60">#REF!</definedName>
    <definedName name="OUTMS3" localSheetId="61">#REF!</definedName>
    <definedName name="OUTMS3" localSheetId="62">#REF!</definedName>
    <definedName name="OUTMS3" localSheetId="63">#REF!</definedName>
    <definedName name="OUTMS3" localSheetId="64">#REF!</definedName>
    <definedName name="OUTMS3" localSheetId="66">#REF!</definedName>
    <definedName name="OUTMS3" localSheetId="67">#REF!</definedName>
    <definedName name="OUTMS3" localSheetId="68">#REF!</definedName>
    <definedName name="OUTMS3" localSheetId="69">#REF!</definedName>
    <definedName name="OUTMS3" localSheetId="71">#REF!</definedName>
    <definedName name="OUTMS3" localSheetId="72">#REF!</definedName>
    <definedName name="OUTMS3" localSheetId="73">#REF!</definedName>
    <definedName name="OUTMS3">#REF!</definedName>
    <definedName name="OUTMS4" localSheetId="1">#REF!</definedName>
    <definedName name="OUTMS4" localSheetId="11">#REF!</definedName>
    <definedName name="OUTMS4" localSheetId="12">#REF!</definedName>
    <definedName name="OUTMS4" localSheetId="13">#REF!</definedName>
    <definedName name="OUTMS4" localSheetId="23">#REF!</definedName>
    <definedName name="OUTMS4" localSheetId="24">#REF!</definedName>
    <definedName name="OUTMS4" localSheetId="26">#REF!</definedName>
    <definedName name="OUTMS4" localSheetId="28">#REF!</definedName>
    <definedName name="OUTMS4" localSheetId="29">#REF!</definedName>
    <definedName name="OUTMS4" localSheetId="31">#REF!</definedName>
    <definedName name="OUTMS4" localSheetId="41">#REF!</definedName>
    <definedName name="OUTMS4" localSheetId="4">#REF!</definedName>
    <definedName name="OUTMS4" localSheetId="46">#REF!</definedName>
    <definedName name="OUTMS4" localSheetId="47">#REF!</definedName>
    <definedName name="OUTMS4" localSheetId="48">#REF!</definedName>
    <definedName name="OUTMS4" localSheetId="49">#REF!</definedName>
    <definedName name="OUTMS4" localSheetId="50">#REF!</definedName>
    <definedName name="OUTMS4" localSheetId="51">#REF!</definedName>
    <definedName name="OUTMS4" localSheetId="53">#REF!</definedName>
    <definedName name="OUTMS4" localSheetId="54">#REF!</definedName>
    <definedName name="OUTMS4" localSheetId="56">#REF!</definedName>
    <definedName name="OUTMS4" localSheetId="57">#REF!</definedName>
    <definedName name="OUTMS4" localSheetId="58">#REF!</definedName>
    <definedName name="OUTMS4" localSheetId="60">#REF!</definedName>
    <definedName name="OUTMS4" localSheetId="61">#REF!</definedName>
    <definedName name="OUTMS4" localSheetId="62">#REF!</definedName>
    <definedName name="OUTMS4" localSheetId="63">#REF!</definedName>
    <definedName name="OUTMS4" localSheetId="64">#REF!</definedName>
    <definedName name="OUTMS4" localSheetId="66">#REF!</definedName>
    <definedName name="OUTMS4" localSheetId="67">#REF!</definedName>
    <definedName name="OUTMS4" localSheetId="68">#REF!</definedName>
    <definedName name="OUTMS4" localSheetId="69">#REF!</definedName>
    <definedName name="OUTMS4" localSheetId="71">#REF!</definedName>
    <definedName name="OUTMS4" localSheetId="72">#REF!</definedName>
    <definedName name="OUTMS4" localSheetId="73">#REF!</definedName>
    <definedName name="OUTMS4">#REF!</definedName>
    <definedName name="OUTPUT" localSheetId="1">#REF!</definedName>
    <definedName name="OUTPUT" localSheetId="11">#REF!</definedName>
    <definedName name="OUTPUT" localSheetId="12">#REF!</definedName>
    <definedName name="OUTPUT" localSheetId="13">#REF!</definedName>
    <definedName name="OUTPUT" localSheetId="23">#REF!</definedName>
    <definedName name="OUTPUT" localSheetId="24">#REF!</definedName>
    <definedName name="OUTPUT" localSheetId="26">#REF!</definedName>
    <definedName name="OUTPUT" localSheetId="28">#REF!</definedName>
    <definedName name="OUTPUT" localSheetId="29">#REF!</definedName>
    <definedName name="OUTPUT" localSheetId="31">#REF!</definedName>
    <definedName name="OUTPUT" localSheetId="41">#REF!</definedName>
    <definedName name="OUTPUT" localSheetId="4">#REF!</definedName>
    <definedName name="OUTPUT" localSheetId="46">#REF!</definedName>
    <definedName name="OUTPUT" localSheetId="47">#REF!</definedName>
    <definedName name="OUTPUT" localSheetId="48">#REF!</definedName>
    <definedName name="OUTPUT" localSheetId="49">#REF!</definedName>
    <definedName name="OUTPUT" localSheetId="50">#REF!</definedName>
    <definedName name="OUTPUT" localSheetId="51">#REF!</definedName>
    <definedName name="OUTPUT" localSheetId="53">#REF!</definedName>
    <definedName name="OUTPUT" localSheetId="54">#REF!</definedName>
    <definedName name="OUTPUT" localSheetId="56">#REF!</definedName>
    <definedName name="OUTPUT" localSheetId="57">#REF!</definedName>
    <definedName name="OUTPUT" localSheetId="58">#REF!</definedName>
    <definedName name="OUTPUT" localSheetId="60">#REF!</definedName>
    <definedName name="OUTPUT" localSheetId="61">#REF!</definedName>
    <definedName name="OUTPUT" localSheetId="62">#REF!</definedName>
    <definedName name="OUTPUT" localSheetId="63">#REF!</definedName>
    <definedName name="OUTPUT" localSheetId="64">#REF!</definedName>
    <definedName name="OUTPUT" localSheetId="66">#REF!</definedName>
    <definedName name="OUTPUT" localSheetId="67">#REF!</definedName>
    <definedName name="OUTPUT" localSheetId="68">#REF!</definedName>
    <definedName name="OUTPUT" localSheetId="69">#REF!</definedName>
    <definedName name="OUTPUT" localSheetId="71">#REF!</definedName>
    <definedName name="OUTPUT" localSheetId="72">#REF!</definedName>
    <definedName name="OUTPUT" localSheetId="73">#REF!</definedName>
    <definedName name="OUTPUT">#REF!</definedName>
    <definedName name="OUTQMS1" localSheetId="1">#REF!</definedName>
    <definedName name="OUTQMS1" localSheetId="11">#REF!</definedName>
    <definedName name="OUTQMS1" localSheetId="12">#REF!</definedName>
    <definedName name="OUTQMS1" localSheetId="13">#REF!</definedName>
    <definedName name="OUTQMS1" localSheetId="23">#REF!</definedName>
    <definedName name="OUTQMS1" localSheetId="24">#REF!</definedName>
    <definedName name="OUTQMS1" localSheetId="26">#REF!</definedName>
    <definedName name="OUTQMS1" localSheetId="28">#REF!</definedName>
    <definedName name="OUTQMS1" localSheetId="29">#REF!</definedName>
    <definedName name="OUTQMS1" localSheetId="31">#REF!</definedName>
    <definedName name="OUTQMS1" localSheetId="41">#REF!</definedName>
    <definedName name="OUTQMS1" localSheetId="4">#REF!</definedName>
    <definedName name="OUTQMS1" localSheetId="46">#REF!</definedName>
    <definedName name="OUTQMS1" localSheetId="47">#REF!</definedName>
    <definedName name="OUTQMS1" localSheetId="48">#REF!</definedName>
    <definedName name="OUTQMS1" localSheetId="49">#REF!</definedName>
    <definedName name="OUTQMS1" localSheetId="50">#REF!</definedName>
    <definedName name="OUTQMS1" localSheetId="51">#REF!</definedName>
    <definedName name="OUTQMS1" localSheetId="53">#REF!</definedName>
    <definedName name="OUTQMS1" localSheetId="54">#REF!</definedName>
    <definedName name="OUTQMS1" localSheetId="56">#REF!</definedName>
    <definedName name="OUTQMS1" localSheetId="57">#REF!</definedName>
    <definedName name="OUTQMS1" localSheetId="58">#REF!</definedName>
    <definedName name="OUTQMS1" localSheetId="60">#REF!</definedName>
    <definedName name="OUTQMS1" localSheetId="61">#REF!</definedName>
    <definedName name="OUTQMS1" localSheetId="62">#REF!</definedName>
    <definedName name="OUTQMS1" localSheetId="63">#REF!</definedName>
    <definedName name="OUTQMS1" localSheetId="64">#REF!</definedName>
    <definedName name="OUTQMS1" localSheetId="66">#REF!</definedName>
    <definedName name="OUTQMS1" localSheetId="67">#REF!</definedName>
    <definedName name="OUTQMS1" localSheetId="68">#REF!</definedName>
    <definedName name="OUTQMS1" localSheetId="69">#REF!</definedName>
    <definedName name="OUTQMS1" localSheetId="71">#REF!</definedName>
    <definedName name="OUTQMS1" localSheetId="72">#REF!</definedName>
    <definedName name="OUTQMS1" localSheetId="73">#REF!</definedName>
    <definedName name="OUTQMS1">#REF!</definedName>
    <definedName name="OUTQMS2" localSheetId="1">#REF!</definedName>
    <definedName name="OUTQMS2" localSheetId="11">#REF!</definedName>
    <definedName name="OUTQMS2" localSheetId="12">#REF!</definedName>
    <definedName name="OUTQMS2" localSheetId="13">#REF!</definedName>
    <definedName name="OUTQMS2" localSheetId="23">#REF!</definedName>
    <definedName name="OUTQMS2" localSheetId="24">#REF!</definedName>
    <definedName name="OUTQMS2" localSheetId="26">#REF!</definedName>
    <definedName name="OUTQMS2" localSheetId="28">#REF!</definedName>
    <definedName name="OUTQMS2" localSheetId="29">#REF!</definedName>
    <definedName name="OUTQMS2" localSheetId="31">#REF!</definedName>
    <definedName name="OUTQMS2" localSheetId="41">#REF!</definedName>
    <definedName name="OUTQMS2" localSheetId="4">#REF!</definedName>
    <definedName name="OUTQMS2" localSheetId="46">#REF!</definedName>
    <definedName name="OUTQMS2" localSheetId="47">#REF!</definedName>
    <definedName name="OUTQMS2" localSheetId="48">#REF!</definedName>
    <definedName name="OUTQMS2" localSheetId="49">#REF!</definedName>
    <definedName name="OUTQMS2" localSheetId="50">#REF!</definedName>
    <definedName name="OUTQMS2" localSheetId="51">#REF!</definedName>
    <definedName name="OUTQMS2" localSheetId="53">#REF!</definedName>
    <definedName name="OUTQMS2" localSheetId="54">#REF!</definedName>
    <definedName name="OUTQMS2" localSheetId="56">#REF!</definedName>
    <definedName name="OUTQMS2" localSheetId="57">#REF!</definedName>
    <definedName name="OUTQMS2" localSheetId="58">#REF!</definedName>
    <definedName name="OUTQMS2" localSheetId="60">#REF!</definedName>
    <definedName name="OUTQMS2" localSheetId="61">#REF!</definedName>
    <definedName name="OUTQMS2" localSheetId="62">#REF!</definedName>
    <definedName name="OUTQMS2" localSheetId="63">#REF!</definedName>
    <definedName name="OUTQMS2" localSheetId="64">#REF!</definedName>
    <definedName name="OUTQMS2" localSheetId="66">#REF!</definedName>
    <definedName name="OUTQMS2" localSheetId="67">#REF!</definedName>
    <definedName name="OUTQMS2" localSheetId="68">#REF!</definedName>
    <definedName name="OUTQMS2" localSheetId="69">#REF!</definedName>
    <definedName name="OUTQMS2" localSheetId="71">#REF!</definedName>
    <definedName name="OUTQMS2" localSheetId="72">#REF!</definedName>
    <definedName name="OUTQMS2" localSheetId="73">#REF!</definedName>
    <definedName name="OUTQMS2">#REF!</definedName>
    <definedName name="OUTQMS3" localSheetId="1">#REF!</definedName>
    <definedName name="OUTQMS3" localSheetId="11">#REF!</definedName>
    <definedName name="OUTQMS3" localSheetId="12">#REF!</definedName>
    <definedName name="OUTQMS3" localSheetId="13">#REF!</definedName>
    <definedName name="OUTQMS3" localSheetId="23">#REF!</definedName>
    <definedName name="OUTQMS3" localSheetId="24">#REF!</definedName>
    <definedName name="OUTQMS3" localSheetId="26">#REF!</definedName>
    <definedName name="OUTQMS3" localSheetId="28">#REF!</definedName>
    <definedName name="OUTQMS3" localSheetId="29">#REF!</definedName>
    <definedName name="OUTQMS3" localSheetId="31">#REF!</definedName>
    <definedName name="OUTQMS3" localSheetId="41">#REF!</definedName>
    <definedName name="OUTQMS3" localSheetId="4">#REF!</definedName>
    <definedName name="OUTQMS3" localSheetId="46">#REF!</definedName>
    <definedName name="OUTQMS3" localSheetId="47">#REF!</definedName>
    <definedName name="OUTQMS3" localSheetId="48">#REF!</definedName>
    <definedName name="OUTQMS3" localSheetId="49">#REF!</definedName>
    <definedName name="OUTQMS3" localSheetId="50">#REF!</definedName>
    <definedName name="OUTQMS3" localSheetId="51">#REF!</definedName>
    <definedName name="OUTQMS3" localSheetId="53">#REF!</definedName>
    <definedName name="OUTQMS3" localSheetId="54">#REF!</definedName>
    <definedName name="OUTQMS3" localSheetId="56">#REF!</definedName>
    <definedName name="OUTQMS3" localSheetId="57">#REF!</definedName>
    <definedName name="OUTQMS3" localSheetId="58">#REF!</definedName>
    <definedName name="OUTQMS3" localSheetId="60">#REF!</definedName>
    <definedName name="OUTQMS3" localSheetId="61">#REF!</definedName>
    <definedName name="OUTQMS3" localSheetId="62">#REF!</definedName>
    <definedName name="OUTQMS3" localSheetId="63">#REF!</definedName>
    <definedName name="OUTQMS3" localSheetId="64">#REF!</definedName>
    <definedName name="OUTQMS3" localSheetId="66">#REF!</definedName>
    <definedName name="OUTQMS3" localSheetId="67">#REF!</definedName>
    <definedName name="OUTQMS3" localSheetId="68">#REF!</definedName>
    <definedName name="OUTQMS3" localSheetId="69">#REF!</definedName>
    <definedName name="OUTQMS3" localSheetId="71">#REF!</definedName>
    <definedName name="OUTQMS3" localSheetId="72">#REF!</definedName>
    <definedName name="OUTQMS3" localSheetId="73">#REF!</definedName>
    <definedName name="OUTQMS3">#REF!</definedName>
    <definedName name="OUTQMS4" localSheetId="1">#REF!</definedName>
    <definedName name="OUTQMS4" localSheetId="11">#REF!</definedName>
    <definedName name="OUTQMS4" localSheetId="12">#REF!</definedName>
    <definedName name="OUTQMS4" localSheetId="13">#REF!</definedName>
    <definedName name="OUTQMS4" localSheetId="23">#REF!</definedName>
    <definedName name="OUTQMS4" localSheetId="24">#REF!</definedName>
    <definedName name="OUTQMS4" localSheetId="26">#REF!</definedName>
    <definedName name="OUTQMS4" localSheetId="28">#REF!</definedName>
    <definedName name="OUTQMS4" localSheetId="29">#REF!</definedName>
    <definedName name="OUTQMS4" localSheetId="31">#REF!</definedName>
    <definedName name="OUTQMS4" localSheetId="41">#REF!</definedName>
    <definedName name="OUTQMS4" localSheetId="4">#REF!</definedName>
    <definedName name="OUTQMS4" localSheetId="46">#REF!</definedName>
    <definedName name="OUTQMS4" localSheetId="47">#REF!</definedName>
    <definedName name="OUTQMS4" localSheetId="48">#REF!</definedName>
    <definedName name="OUTQMS4" localSheetId="49">#REF!</definedName>
    <definedName name="OUTQMS4" localSheetId="50">#REF!</definedName>
    <definedName name="OUTQMS4" localSheetId="51">#REF!</definedName>
    <definedName name="OUTQMS4" localSheetId="53">#REF!</definedName>
    <definedName name="OUTQMS4" localSheetId="54">#REF!</definedName>
    <definedName name="OUTQMS4" localSheetId="56">#REF!</definedName>
    <definedName name="OUTQMS4" localSheetId="57">#REF!</definedName>
    <definedName name="OUTQMS4" localSheetId="58">#REF!</definedName>
    <definedName name="OUTQMS4" localSheetId="60">#REF!</definedName>
    <definedName name="OUTQMS4" localSheetId="61">#REF!</definedName>
    <definedName name="OUTQMS4" localSheetId="62">#REF!</definedName>
    <definedName name="OUTQMS4" localSheetId="63">#REF!</definedName>
    <definedName name="OUTQMS4" localSheetId="64">#REF!</definedName>
    <definedName name="OUTQMS4" localSheetId="66">#REF!</definedName>
    <definedName name="OUTQMS4" localSheetId="67">#REF!</definedName>
    <definedName name="OUTQMS4" localSheetId="68">#REF!</definedName>
    <definedName name="OUTQMS4" localSheetId="69">#REF!</definedName>
    <definedName name="OUTQMS4" localSheetId="71">#REF!</definedName>
    <definedName name="OUTQMS4" localSheetId="72">#REF!</definedName>
    <definedName name="OUTQMS4" localSheetId="73">#REF!</definedName>
    <definedName name="OUTQMS4">#REF!</definedName>
    <definedName name="outs_debt" localSheetId="13" hidden="1">'[259]2'!#REF!</definedName>
    <definedName name="outs_debt" localSheetId="23" hidden="1">'[259]2'!#REF!</definedName>
    <definedName name="outs_debt" localSheetId="24" hidden="1">'[259]2'!#REF!</definedName>
    <definedName name="outs_debt" localSheetId="28" hidden="1">'[259]2'!#REF!</definedName>
    <definedName name="outs_debt" localSheetId="29" hidden="1">'[259]2'!#REF!</definedName>
    <definedName name="outs_debt" localSheetId="31" hidden="1">'[259]2'!#REF!</definedName>
    <definedName name="outs_debt" localSheetId="49" hidden="1">'[259]2'!#REF!</definedName>
    <definedName name="outs_debt" localSheetId="5" hidden="1">'[260]2'!#REF!</definedName>
    <definedName name="outs_debt" localSheetId="53" hidden="1">'[259]2'!#REF!</definedName>
    <definedName name="outs_debt" localSheetId="54" hidden="1">'[259]2'!#REF!</definedName>
    <definedName name="outs_debt" localSheetId="55" hidden="1">'[259]2'!#REF!</definedName>
    <definedName name="outs_debt" localSheetId="57" hidden="1">'[259]2'!#REF!</definedName>
    <definedName name="outs_debt" localSheetId="60" hidden="1">'[259]2'!#REF!</definedName>
    <definedName name="outs_debt" localSheetId="61" hidden="1">'[259]2'!#REF!</definedName>
    <definedName name="outs_debt" localSheetId="62" hidden="1">'[259]2'!#REF!</definedName>
    <definedName name="outs_debt" localSheetId="63" hidden="1">'[259]2'!#REF!</definedName>
    <definedName name="outs_debt" localSheetId="6" hidden="1">'[261]2'!#REF!</definedName>
    <definedName name="outs_debt" localSheetId="66" hidden="1">'[259]2'!#REF!</definedName>
    <definedName name="outs_debt" localSheetId="69" hidden="1">'[259]2'!#REF!</definedName>
    <definedName name="outs_debt" localSheetId="70" hidden="1">'[259]2'!#REF!</definedName>
    <definedName name="outs_debt" localSheetId="72" hidden="1">'[259]2'!#REF!</definedName>
    <definedName name="outs_debt" localSheetId="73" hidden="1">'[259]2'!#REF!</definedName>
    <definedName name="outs_debt" localSheetId="79" hidden="1">'[260]2'!#REF!</definedName>
    <definedName name="outs_debt" localSheetId="8" hidden="1">'[259]2'!#REF!</definedName>
    <definedName name="outs_debt" localSheetId="9" hidden="1">'[260]2'!#REF!</definedName>
    <definedName name="outs_debt" hidden="1">'[259]2'!#REF!</definedName>
    <definedName name="OUTTI" localSheetId="1">#REF!</definedName>
    <definedName name="OUTTI" localSheetId="10">#REF!</definedName>
    <definedName name="OUTTI" localSheetId="11">#REF!</definedName>
    <definedName name="OUTTI" localSheetId="12">#REF!</definedName>
    <definedName name="OUTTI" localSheetId="13">#REF!</definedName>
    <definedName name="OUTTI" localSheetId="15">#REF!</definedName>
    <definedName name="OUTTI" localSheetId="16">#REF!</definedName>
    <definedName name="OUTTI" localSheetId="2">#REF!</definedName>
    <definedName name="OUTTI" localSheetId="23">#REF!</definedName>
    <definedName name="OUTTI" localSheetId="24">#REF!</definedName>
    <definedName name="OUTTI" localSheetId="25">#REF!</definedName>
    <definedName name="OUTTI" localSheetId="26">#REF!</definedName>
    <definedName name="OUTTI" localSheetId="27">#REF!</definedName>
    <definedName name="OUTTI" localSheetId="28">#REF!</definedName>
    <definedName name="OUTTI" localSheetId="29">#REF!</definedName>
    <definedName name="OUTTI" localSheetId="3">#REF!</definedName>
    <definedName name="OUTTI" localSheetId="31">#REF!</definedName>
    <definedName name="OUTTI" localSheetId="32">#REF!</definedName>
    <definedName name="OUTTI" localSheetId="33">#REF!</definedName>
    <definedName name="OUTTI" localSheetId="34">#REF!</definedName>
    <definedName name="OUTTI" localSheetId="37">#REF!</definedName>
    <definedName name="OUTTI" localSheetId="41">#REF!</definedName>
    <definedName name="OUTTI" localSheetId="4">#REF!</definedName>
    <definedName name="OUTTI" localSheetId="45">#REF!</definedName>
    <definedName name="OUTTI" localSheetId="46">#REF!</definedName>
    <definedName name="OUTTI" localSheetId="47">#REF!</definedName>
    <definedName name="OUTTI" localSheetId="48">#REF!</definedName>
    <definedName name="OUTTI" localSheetId="49">#REF!</definedName>
    <definedName name="OUTTI" localSheetId="50">#REF!</definedName>
    <definedName name="OUTTI" localSheetId="5">#REF!</definedName>
    <definedName name="OUTTI" localSheetId="51">#REF!</definedName>
    <definedName name="OUTTI" localSheetId="52">#REF!</definedName>
    <definedName name="OUTTI" localSheetId="53">#REF!</definedName>
    <definedName name="OUTTI" localSheetId="54">#REF!</definedName>
    <definedName name="OUTTI" localSheetId="56">#REF!</definedName>
    <definedName name="OUTTI" localSheetId="57">#REF!</definedName>
    <definedName name="OUTTI" localSheetId="58">#REF!</definedName>
    <definedName name="OUTTI" localSheetId="59">#REF!</definedName>
    <definedName name="OUTTI" localSheetId="60">#REF!</definedName>
    <definedName name="OUTTI" localSheetId="61">#REF!</definedName>
    <definedName name="OUTTI" localSheetId="62">#REF!</definedName>
    <definedName name="OUTTI" localSheetId="63">#REF!</definedName>
    <definedName name="OUTTI" localSheetId="6">#REF!</definedName>
    <definedName name="OUTTI" localSheetId="64">#REF!</definedName>
    <definedName name="OUTTI" localSheetId="65">#REF!</definedName>
    <definedName name="OUTTI" localSheetId="66">#REF!</definedName>
    <definedName name="OUTTI" localSheetId="67">#REF!</definedName>
    <definedName name="OUTTI" localSheetId="68">#REF!</definedName>
    <definedName name="OUTTI" localSheetId="69">#REF!</definedName>
    <definedName name="OUTTI" localSheetId="71">#REF!</definedName>
    <definedName name="OUTTI" localSheetId="72">#REF!</definedName>
    <definedName name="OUTTI" localSheetId="73">#REF!</definedName>
    <definedName name="OUTTI" localSheetId="7">#REF!</definedName>
    <definedName name="OUTTI" localSheetId="74">#REF!</definedName>
    <definedName name="OUTTI" localSheetId="75">#REF!</definedName>
    <definedName name="OUTTI" localSheetId="76">#REF!</definedName>
    <definedName name="OUTTI" localSheetId="77">#REF!</definedName>
    <definedName name="OUTTI" localSheetId="78">#REF!</definedName>
    <definedName name="OUTTI" localSheetId="79">#REF!</definedName>
    <definedName name="OUTTI" localSheetId="8">#REF!</definedName>
    <definedName name="OUTTI" localSheetId="9">#REF!</definedName>
    <definedName name="OUTTI">#REF!</definedName>
    <definedName name="OUTTM" localSheetId="1">#REF!</definedName>
    <definedName name="OUTTM" localSheetId="10">#REF!</definedName>
    <definedName name="OUTTM" localSheetId="11">#REF!</definedName>
    <definedName name="OUTTM" localSheetId="12">#REF!</definedName>
    <definedName name="OUTTM" localSheetId="13">#REF!</definedName>
    <definedName name="OUTTM" localSheetId="15">#REF!</definedName>
    <definedName name="OUTTM" localSheetId="16">#REF!</definedName>
    <definedName name="OUTTM" localSheetId="2">#REF!</definedName>
    <definedName name="OUTTM" localSheetId="23">#REF!</definedName>
    <definedName name="OUTTM" localSheetId="24">#REF!</definedName>
    <definedName name="OUTTM" localSheetId="25">#REF!</definedName>
    <definedName name="OUTTM" localSheetId="26">#REF!</definedName>
    <definedName name="OUTTM" localSheetId="27">#REF!</definedName>
    <definedName name="OUTTM" localSheetId="28">#REF!</definedName>
    <definedName name="OUTTM" localSheetId="29">#REF!</definedName>
    <definedName name="OUTTM" localSheetId="3">#REF!</definedName>
    <definedName name="OUTTM" localSheetId="31">#REF!</definedName>
    <definedName name="OUTTM" localSheetId="32">#REF!</definedName>
    <definedName name="OUTTM" localSheetId="33">#REF!</definedName>
    <definedName name="OUTTM" localSheetId="34">#REF!</definedName>
    <definedName name="OUTTM" localSheetId="37">#REF!</definedName>
    <definedName name="OUTTM" localSheetId="41">#REF!</definedName>
    <definedName name="OUTTM" localSheetId="4">#REF!</definedName>
    <definedName name="OUTTM" localSheetId="45">#REF!</definedName>
    <definedName name="OUTTM" localSheetId="46">#REF!</definedName>
    <definedName name="OUTTM" localSheetId="47">#REF!</definedName>
    <definedName name="OUTTM" localSheetId="48">#REF!</definedName>
    <definedName name="OUTTM" localSheetId="49">#REF!</definedName>
    <definedName name="OUTTM" localSheetId="50">#REF!</definedName>
    <definedName name="OUTTM" localSheetId="5">#REF!</definedName>
    <definedName name="OUTTM" localSheetId="51">#REF!</definedName>
    <definedName name="OUTTM" localSheetId="52">#REF!</definedName>
    <definedName name="OUTTM" localSheetId="53">#REF!</definedName>
    <definedName name="OUTTM" localSheetId="54">#REF!</definedName>
    <definedName name="OUTTM" localSheetId="56">#REF!</definedName>
    <definedName name="OUTTM" localSheetId="57">#REF!</definedName>
    <definedName name="OUTTM" localSheetId="58">#REF!</definedName>
    <definedName name="OUTTM" localSheetId="59">#REF!</definedName>
    <definedName name="OUTTM" localSheetId="60">#REF!</definedName>
    <definedName name="OUTTM" localSheetId="61">#REF!</definedName>
    <definedName name="OUTTM" localSheetId="62">#REF!</definedName>
    <definedName name="OUTTM" localSheetId="63">#REF!</definedName>
    <definedName name="OUTTM" localSheetId="6">#REF!</definedName>
    <definedName name="OUTTM" localSheetId="64">#REF!</definedName>
    <definedName name="OUTTM" localSheetId="65">#REF!</definedName>
    <definedName name="OUTTM" localSheetId="66">#REF!</definedName>
    <definedName name="OUTTM" localSheetId="67">#REF!</definedName>
    <definedName name="OUTTM" localSheetId="68">#REF!</definedName>
    <definedName name="OUTTM" localSheetId="69">#REF!</definedName>
    <definedName name="OUTTM" localSheetId="71">#REF!</definedName>
    <definedName name="OUTTM" localSheetId="72">#REF!</definedName>
    <definedName name="OUTTM" localSheetId="73">#REF!</definedName>
    <definedName name="OUTTM" localSheetId="7">#REF!</definedName>
    <definedName name="OUTTM" localSheetId="74">#REF!</definedName>
    <definedName name="OUTTM" localSheetId="75">#REF!</definedName>
    <definedName name="OUTTM" localSheetId="76">#REF!</definedName>
    <definedName name="OUTTM" localSheetId="77">#REF!</definedName>
    <definedName name="OUTTM" localSheetId="78">#REF!</definedName>
    <definedName name="OUTTM" localSheetId="79">#REF!</definedName>
    <definedName name="OUTTM" localSheetId="8">#REF!</definedName>
    <definedName name="OUTTM" localSheetId="9">#REF!</definedName>
    <definedName name="OUTTM">#REF!</definedName>
    <definedName name="OUTTX" localSheetId="1">#REF!</definedName>
    <definedName name="OUTTX" localSheetId="10">#REF!</definedName>
    <definedName name="OUTTX" localSheetId="11">#REF!</definedName>
    <definedName name="OUTTX" localSheetId="12">#REF!</definedName>
    <definedName name="OUTTX" localSheetId="13">#REF!</definedName>
    <definedName name="OUTTX" localSheetId="15">#REF!</definedName>
    <definedName name="OUTTX" localSheetId="16">#REF!</definedName>
    <definedName name="OUTTX" localSheetId="2">#REF!</definedName>
    <definedName name="OUTTX" localSheetId="23">#REF!</definedName>
    <definedName name="OUTTX" localSheetId="24">#REF!</definedName>
    <definedName name="OUTTX" localSheetId="25">#REF!</definedName>
    <definedName name="OUTTX" localSheetId="26">#REF!</definedName>
    <definedName name="OUTTX" localSheetId="27">#REF!</definedName>
    <definedName name="OUTTX" localSheetId="28">#REF!</definedName>
    <definedName name="OUTTX" localSheetId="29">#REF!</definedName>
    <definedName name="OUTTX" localSheetId="3">#REF!</definedName>
    <definedName name="OUTTX" localSheetId="31">#REF!</definedName>
    <definedName name="OUTTX" localSheetId="32">#REF!</definedName>
    <definedName name="OUTTX" localSheetId="33">#REF!</definedName>
    <definedName name="OUTTX" localSheetId="34">#REF!</definedName>
    <definedName name="OUTTX" localSheetId="37">#REF!</definedName>
    <definedName name="OUTTX" localSheetId="41">#REF!</definedName>
    <definedName name="OUTTX" localSheetId="4">#REF!</definedName>
    <definedName name="OUTTX" localSheetId="45">#REF!</definedName>
    <definedName name="OUTTX" localSheetId="46">#REF!</definedName>
    <definedName name="OUTTX" localSheetId="47">#REF!</definedName>
    <definedName name="OUTTX" localSheetId="48">#REF!</definedName>
    <definedName name="OUTTX" localSheetId="49">#REF!</definedName>
    <definedName name="OUTTX" localSheetId="50">#REF!</definedName>
    <definedName name="OUTTX" localSheetId="5">#REF!</definedName>
    <definedName name="OUTTX" localSheetId="51">#REF!</definedName>
    <definedName name="OUTTX" localSheetId="52">#REF!</definedName>
    <definedName name="OUTTX" localSheetId="53">#REF!</definedName>
    <definedName name="OUTTX" localSheetId="54">#REF!</definedName>
    <definedName name="OUTTX" localSheetId="56">#REF!</definedName>
    <definedName name="OUTTX" localSheetId="57">#REF!</definedName>
    <definedName name="OUTTX" localSheetId="58">#REF!</definedName>
    <definedName name="OUTTX" localSheetId="59">#REF!</definedName>
    <definedName name="OUTTX" localSheetId="60">#REF!</definedName>
    <definedName name="OUTTX" localSheetId="61">#REF!</definedName>
    <definedName name="OUTTX" localSheetId="62">#REF!</definedName>
    <definedName name="OUTTX" localSheetId="63">#REF!</definedName>
    <definedName name="OUTTX" localSheetId="6">#REF!</definedName>
    <definedName name="OUTTX" localSheetId="64">#REF!</definedName>
    <definedName name="OUTTX" localSheetId="65">#REF!</definedName>
    <definedName name="OUTTX" localSheetId="66">#REF!</definedName>
    <definedName name="OUTTX" localSheetId="67">#REF!</definedName>
    <definedName name="OUTTX" localSheetId="68">#REF!</definedName>
    <definedName name="OUTTX" localSheetId="69">#REF!</definedName>
    <definedName name="OUTTX" localSheetId="71">#REF!</definedName>
    <definedName name="OUTTX" localSheetId="72">#REF!</definedName>
    <definedName name="OUTTX" localSheetId="73">#REF!</definedName>
    <definedName name="OUTTX" localSheetId="7">#REF!</definedName>
    <definedName name="OUTTX" localSheetId="74">#REF!</definedName>
    <definedName name="OUTTX" localSheetId="75">#REF!</definedName>
    <definedName name="OUTTX" localSheetId="76">#REF!</definedName>
    <definedName name="OUTTX" localSheetId="77">#REF!</definedName>
    <definedName name="OUTTX" localSheetId="78">#REF!</definedName>
    <definedName name="OUTTX" localSheetId="79">#REF!</definedName>
    <definedName name="OUTTX" localSheetId="8">#REF!</definedName>
    <definedName name="OUTTX" localSheetId="9">#REF!</definedName>
    <definedName name="OUTTX">#REF!</definedName>
    <definedName name="Owner" localSheetId="1">#REF!</definedName>
    <definedName name="Owner" localSheetId="11">#REF!</definedName>
    <definedName name="Owner" localSheetId="12">#REF!</definedName>
    <definedName name="Owner" localSheetId="13">#REF!</definedName>
    <definedName name="Owner" localSheetId="23">#REF!</definedName>
    <definedName name="Owner" localSheetId="24">#REF!</definedName>
    <definedName name="Owner" localSheetId="26">#REF!</definedName>
    <definedName name="Owner" localSheetId="28">#REF!</definedName>
    <definedName name="Owner" localSheetId="29">#REF!</definedName>
    <definedName name="Owner" localSheetId="31">#REF!</definedName>
    <definedName name="Owner" localSheetId="41">#REF!</definedName>
    <definedName name="Owner" localSheetId="4">#REF!</definedName>
    <definedName name="Owner" localSheetId="46">#REF!</definedName>
    <definedName name="Owner" localSheetId="47">#REF!</definedName>
    <definedName name="Owner" localSheetId="48">#REF!</definedName>
    <definedName name="Owner" localSheetId="49">#REF!</definedName>
    <definedName name="Owner" localSheetId="50">#REF!</definedName>
    <definedName name="Owner" localSheetId="51">#REF!</definedName>
    <definedName name="Owner" localSheetId="53">#REF!</definedName>
    <definedName name="Owner" localSheetId="54">#REF!</definedName>
    <definedName name="Owner" localSheetId="56">#REF!</definedName>
    <definedName name="Owner" localSheetId="57">#REF!</definedName>
    <definedName name="Owner" localSheetId="58">#REF!</definedName>
    <definedName name="Owner" localSheetId="60">#REF!</definedName>
    <definedName name="Owner" localSheetId="61">#REF!</definedName>
    <definedName name="Owner" localSheetId="62">#REF!</definedName>
    <definedName name="Owner" localSheetId="63">#REF!</definedName>
    <definedName name="Owner" localSheetId="64">#REF!</definedName>
    <definedName name="Owner" localSheetId="66">#REF!</definedName>
    <definedName name="Owner" localSheetId="67">#REF!</definedName>
    <definedName name="Owner" localSheetId="68">#REF!</definedName>
    <definedName name="Owner" localSheetId="69">#REF!</definedName>
    <definedName name="Owner" localSheetId="71">#REF!</definedName>
    <definedName name="Owner" localSheetId="72">#REF!</definedName>
    <definedName name="Owner" localSheetId="73">#REF!</definedName>
    <definedName name="Owner">#REF!</definedName>
    <definedName name="P" localSheetId="1">#REF!</definedName>
    <definedName name="P" localSheetId="11">#REF!</definedName>
    <definedName name="P" localSheetId="12">#REF!</definedName>
    <definedName name="P" localSheetId="13">#REF!</definedName>
    <definedName name="P" localSheetId="23">#REF!</definedName>
    <definedName name="P" localSheetId="24">#REF!</definedName>
    <definedName name="P" localSheetId="26">#REF!</definedName>
    <definedName name="P" localSheetId="28">#REF!</definedName>
    <definedName name="P" localSheetId="29">#REF!</definedName>
    <definedName name="P" localSheetId="31">#REF!</definedName>
    <definedName name="P" localSheetId="41">#REF!</definedName>
    <definedName name="P" localSheetId="4">#REF!</definedName>
    <definedName name="P" localSheetId="46">#REF!</definedName>
    <definedName name="P" localSheetId="47">#REF!</definedName>
    <definedName name="P" localSheetId="48">#REF!</definedName>
    <definedName name="P" localSheetId="49">#REF!</definedName>
    <definedName name="P" localSheetId="50">#REF!</definedName>
    <definedName name="P" localSheetId="51">#REF!</definedName>
    <definedName name="P" localSheetId="53">#REF!</definedName>
    <definedName name="P" localSheetId="54">#REF!</definedName>
    <definedName name="P" localSheetId="56">#REF!</definedName>
    <definedName name="P" localSheetId="57">#REF!</definedName>
    <definedName name="P" localSheetId="58">#REF!</definedName>
    <definedName name="P" localSheetId="60">#REF!</definedName>
    <definedName name="P" localSheetId="61">#REF!</definedName>
    <definedName name="P" localSheetId="62">#REF!</definedName>
    <definedName name="P" localSheetId="63">#REF!</definedName>
    <definedName name="P" localSheetId="64">#REF!</definedName>
    <definedName name="P" localSheetId="66">#REF!</definedName>
    <definedName name="P" localSheetId="67">#REF!</definedName>
    <definedName name="P" localSheetId="68">#REF!</definedName>
    <definedName name="P" localSheetId="69">#REF!</definedName>
    <definedName name="P" localSheetId="71">#REF!</definedName>
    <definedName name="P" localSheetId="72">#REF!</definedName>
    <definedName name="P" localSheetId="73">#REF!</definedName>
    <definedName name="P">#REF!</definedName>
    <definedName name="pa" localSheetId="1">#REF!</definedName>
    <definedName name="pa" localSheetId="11">#REF!</definedName>
    <definedName name="pa" localSheetId="12">#REF!</definedName>
    <definedName name="pa" localSheetId="13">#REF!</definedName>
    <definedName name="pa" localSheetId="23">#REF!</definedName>
    <definedName name="pa" localSheetId="24">#REF!</definedName>
    <definedName name="pa" localSheetId="26">#REF!</definedName>
    <definedName name="pa" localSheetId="28">#REF!</definedName>
    <definedName name="pa" localSheetId="29">#REF!</definedName>
    <definedName name="pa" localSheetId="31">#REF!</definedName>
    <definedName name="pa" localSheetId="41">#REF!</definedName>
    <definedName name="pa" localSheetId="4">#REF!</definedName>
    <definedName name="pa" localSheetId="46">#REF!</definedName>
    <definedName name="pa" localSheetId="47">#REF!</definedName>
    <definedName name="pa" localSheetId="48">#REF!</definedName>
    <definedName name="pa" localSheetId="49">#REF!</definedName>
    <definedName name="pa" localSheetId="50">#REF!</definedName>
    <definedName name="pa" localSheetId="51">#REF!</definedName>
    <definedName name="pa" localSheetId="53">#REF!</definedName>
    <definedName name="pa" localSheetId="54">#REF!</definedName>
    <definedName name="pa" localSheetId="56">#REF!</definedName>
    <definedName name="pa" localSheetId="57">#REF!</definedName>
    <definedName name="pa" localSheetId="58">#REF!</definedName>
    <definedName name="pa" localSheetId="60">#REF!</definedName>
    <definedName name="pa" localSheetId="61">#REF!</definedName>
    <definedName name="pa" localSheetId="62">#REF!</definedName>
    <definedName name="pa" localSheetId="63">#REF!</definedName>
    <definedName name="pa" localSheetId="64">#REF!</definedName>
    <definedName name="pa" localSheetId="66">#REF!</definedName>
    <definedName name="pa" localSheetId="67">#REF!</definedName>
    <definedName name="pa" localSheetId="68">#REF!</definedName>
    <definedName name="pa" localSheetId="69">#REF!</definedName>
    <definedName name="pa" localSheetId="71">#REF!</definedName>
    <definedName name="pa" localSheetId="72">#REF!</definedName>
    <definedName name="pa" localSheetId="73">#REF!</definedName>
    <definedName name="pa">#REF!</definedName>
    <definedName name="PA.NUS.ATLS" localSheetId="1">#REF!</definedName>
    <definedName name="PA.NUS.ATLS" localSheetId="11">#REF!</definedName>
    <definedName name="PA.NUS.ATLS" localSheetId="12">#REF!</definedName>
    <definedName name="PA.NUS.ATLS" localSheetId="13">#REF!</definedName>
    <definedName name="PA.NUS.ATLS" localSheetId="23">#REF!</definedName>
    <definedName name="PA.NUS.ATLS" localSheetId="24">#REF!</definedName>
    <definedName name="PA.NUS.ATLS" localSheetId="26">#REF!</definedName>
    <definedName name="PA.NUS.ATLS" localSheetId="28">#REF!</definedName>
    <definedName name="PA.NUS.ATLS" localSheetId="29">#REF!</definedName>
    <definedName name="PA.NUS.ATLS" localSheetId="31">#REF!</definedName>
    <definedName name="PA.NUS.ATLS" localSheetId="41">#REF!</definedName>
    <definedName name="PA.NUS.ATLS" localSheetId="4">#REF!</definedName>
    <definedName name="PA.NUS.ATLS" localSheetId="46">#REF!</definedName>
    <definedName name="PA.NUS.ATLS" localSheetId="47">#REF!</definedName>
    <definedName name="PA.NUS.ATLS" localSheetId="48">#REF!</definedName>
    <definedName name="PA.NUS.ATLS" localSheetId="49">#REF!</definedName>
    <definedName name="PA.NUS.ATLS" localSheetId="50">#REF!</definedName>
    <definedName name="PA.NUS.ATLS" localSheetId="51">#REF!</definedName>
    <definedName name="PA.NUS.ATLS" localSheetId="53">#REF!</definedName>
    <definedName name="PA.NUS.ATLS" localSheetId="54">#REF!</definedName>
    <definedName name="PA.NUS.ATLS" localSheetId="56">#REF!</definedName>
    <definedName name="PA.NUS.ATLS" localSheetId="57">#REF!</definedName>
    <definedName name="PA.NUS.ATLS" localSheetId="58">#REF!</definedName>
    <definedName name="PA.NUS.ATLS" localSheetId="60">#REF!</definedName>
    <definedName name="PA.NUS.ATLS" localSheetId="61">#REF!</definedName>
    <definedName name="PA.NUS.ATLS" localSheetId="62">#REF!</definedName>
    <definedName name="PA.NUS.ATLS" localSheetId="63">#REF!</definedName>
    <definedName name="PA.NUS.ATLS" localSheetId="64">#REF!</definedName>
    <definedName name="PA.NUS.ATLS" localSheetId="66">#REF!</definedName>
    <definedName name="PA.NUS.ATLS" localSheetId="67">#REF!</definedName>
    <definedName name="PA.NUS.ATLS" localSheetId="68">#REF!</definedName>
    <definedName name="PA.NUS.ATLS" localSheetId="69">#REF!</definedName>
    <definedName name="PA.NUS.ATLS" localSheetId="71">#REF!</definedName>
    <definedName name="PA.NUS.ATLS" localSheetId="72">#REF!</definedName>
    <definedName name="PA.NUS.ATLS" localSheetId="73">#REF!</definedName>
    <definedName name="PA.NUS.ATLS">#REF!</definedName>
    <definedName name="PA.NUS.FCRF" localSheetId="1">#REF!</definedName>
    <definedName name="PA.NUS.FCRF" localSheetId="11">#REF!</definedName>
    <definedName name="PA.NUS.FCRF" localSheetId="12">#REF!</definedName>
    <definedName name="PA.NUS.FCRF" localSheetId="13">#REF!</definedName>
    <definedName name="PA.NUS.FCRF" localSheetId="23">#REF!</definedName>
    <definedName name="PA.NUS.FCRF" localSheetId="24">#REF!</definedName>
    <definedName name="PA.NUS.FCRF" localSheetId="26">#REF!</definedName>
    <definedName name="PA.NUS.FCRF" localSheetId="28">#REF!</definedName>
    <definedName name="PA.NUS.FCRF" localSheetId="29">#REF!</definedName>
    <definedName name="PA.NUS.FCRF" localSheetId="31">#REF!</definedName>
    <definedName name="PA.NUS.FCRF" localSheetId="41">#REF!</definedName>
    <definedName name="PA.NUS.FCRF" localSheetId="4">#REF!</definedName>
    <definedName name="PA.NUS.FCRF" localSheetId="46">#REF!</definedName>
    <definedName name="PA.NUS.FCRF" localSheetId="47">#REF!</definedName>
    <definedName name="PA.NUS.FCRF" localSheetId="48">#REF!</definedName>
    <definedName name="PA.NUS.FCRF" localSheetId="49">#REF!</definedName>
    <definedName name="PA.NUS.FCRF" localSheetId="50">#REF!</definedName>
    <definedName name="PA.NUS.FCRF" localSheetId="51">#REF!</definedName>
    <definedName name="PA.NUS.FCRF" localSheetId="53">#REF!</definedName>
    <definedName name="PA.NUS.FCRF" localSheetId="54">#REF!</definedName>
    <definedName name="PA.NUS.FCRF" localSheetId="56">#REF!</definedName>
    <definedName name="PA.NUS.FCRF" localSheetId="57">#REF!</definedName>
    <definedName name="PA.NUS.FCRF" localSheetId="58">#REF!</definedName>
    <definedName name="PA.NUS.FCRF" localSheetId="60">#REF!</definedName>
    <definedName name="PA.NUS.FCRF" localSheetId="61">#REF!</definedName>
    <definedName name="PA.NUS.FCRF" localSheetId="62">#REF!</definedName>
    <definedName name="PA.NUS.FCRF" localSheetId="63">#REF!</definedName>
    <definedName name="PA.NUS.FCRF" localSheetId="64">#REF!</definedName>
    <definedName name="PA.NUS.FCRF" localSheetId="66">#REF!</definedName>
    <definedName name="PA.NUS.FCRF" localSheetId="67">#REF!</definedName>
    <definedName name="PA.NUS.FCRF" localSheetId="68">#REF!</definedName>
    <definedName name="PA.NUS.FCRF" localSheetId="69">#REF!</definedName>
    <definedName name="PA.NUS.FCRF" localSheetId="71">#REF!</definedName>
    <definedName name="PA.NUS.FCRF" localSheetId="72">#REF!</definedName>
    <definedName name="PA.NUS.FCRF" localSheetId="73">#REF!</definedName>
    <definedName name="PA.NUS.FCRF">#REF!</definedName>
    <definedName name="page1" localSheetId="1">#REF!</definedName>
    <definedName name="page1" localSheetId="11">#REF!</definedName>
    <definedName name="page1" localSheetId="12">#REF!</definedName>
    <definedName name="page1" localSheetId="13">#REF!</definedName>
    <definedName name="page1" localSheetId="23">#REF!</definedName>
    <definedName name="page1" localSheetId="24">#REF!</definedName>
    <definedName name="page1" localSheetId="26">#REF!</definedName>
    <definedName name="page1" localSheetId="28">#REF!</definedName>
    <definedName name="page1" localSheetId="29">#REF!</definedName>
    <definedName name="page1" localSheetId="31">#REF!</definedName>
    <definedName name="page1" localSheetId="41">#REF!</definedName>
    <definedName name="page1" localSheetId="4">#REF!</definedName>
    <definedName name="page1" localSheetId="46">#REF!</definedName>
    <definedName name="page1" localSheetId="47">#REF!</definedName>
    <definedName name="page1" localSheetId="48">#REF!</definedName>
    <definedName name="page1" localSheetId="49">#REF!</definedName>
    <definedName name="page1" localSheetId="50">#REF!</definedName>
    <definedName name="page1" localSheetId="51">#REF!</definedName>
    <definedName name="page1" localSheetId="53">#REF!</definedName>
    <definedName name="page1" localSheetId="54">#REF!</definedName>
    <definedName name="page1" localSheetId="56">#REF!</definedName>
    <definedName name="page1" localSheetId="57">#REF!</definedName>
    <definedName name="page1" localSheetId="58">#REF!</definedName>
    <definedName name="page1" localSheetId="60">#REF!</definedName>
    <definedName name="page1" localSheetId="61">#REF!</definedName>
    <definedName name="page1" localSheetId="62">#REF!</definedName>
    <definedName name="page1" localSheetId="63">#REF!</definedName>
    <definedName name="page1" localSheetId="64">#REF!</definedName>
    <definedName name="page1" localSheetId="66">#REF!</definedName>
    <definedName name="page1" localSheetId="67">#REF!</definedName>
    <definedName name="page1" localSheetId="68">#REF!</definedName>
    <definedName name="page1" localSheetId="69">#REF!</definedName>
    <definedName name="page1" localSheetId="71">#REF!</definedName>
    <definedName name="page1" localSheetId="72">#REF!</definedName>
    <definedName name="page1" localSheetId="73">#REF!</definedName>
    <definedName name="page1">#REF!</definedName>
    <definedName name="page2" localSheetId="1">#REF!</definedName>
    <definedName name="page2" localSheetId="11">#REF!</definedName>
    <definedName name="page2" localSheetId="12">#REF!</definedName>
    <definedName name="page2" localSheetId="13">#REF!</definedName>
    <definedName name="page2" localSheetId="23">#REF!</definedName>
    <definedName name="page2" localSheetId="24">#REF!</definedName>
    <definedName name="page2" localSheetId="26">#REF!</definedName>
    <definedName name="page2" localSheetId="28">#REF!</definedName>
    <definedName name="page2" localSheetId="29">#REF!</definedName>
    <definedName name="page2" localSheetId="31">#REF!</definedName>
    <definedName name="page2" localSheetId="41">#REF!</definedName>
    <definedName name="page2" localSheetId="4">#REF!</definedName>
    <definedName name="page2" localSheetId="46">#REF!</definedName>
    <definedName name="page2" localSheetId="47">#REF!</definedName>
    <definedName name="page2" localSheetId="48">#REF!</definedName>
    <definedName name="page2" localSheetId="49">#REF!</definedName>
    <definedName name="page2" localSheetId="50">#REF!</definedName>
    <definedName name="page2" localSheetId="51">#REF!</definedName>
    <definedName name="page2" localSheetId="53">#REF!</definedName>
    <definedName name="page2" localSheetId="54">#REF!</definedName>
    <definedName name="page2" localSheetId="56">#REF!</definedName>
    <definedName name="page2" localSheetId="57">#REF!</definedName>
    <definedName name="page2" localSheetId="58">#REF!</definedName>
    <definedName name="page2" localSheetId="60">#REF!</definedName>
    <definedName name="page2" localSheetId="61">#REF!</definedName>
    <definedName name="page2" localSheetId="62">#REF!</definedName>
    <definedName name="page2" localSheetId="63">#REF!</definedName>
    <definedName name="page2" localSheetId="64">#REF!</definedName>
    <definedName name="page2" localSheetId="66">#REF!</definedName>
    <definedName name="page2" localSheetId="67">#REF!</definedName>
    <definedName name="page2" localSheetId="68">#REF!</definedName>
    <definedName name="page2" localSheetId="69">#REF!</definedName>
    <definedName name="page2" localSheetId="71">#REF!</definedName>
    <definedName name="page2" localSheetId="72">#REF!</definedName>
    <definedName name="page2" localSheetId="73">#REF!</definedName>
    <definedName name="page2">#REF!</definedName>
    <definedName name="page3" localSheetId="1">#REF!</definedName>
    <definedName name="page3" localSheetId="11">#REF!</definedName>
    <definedName name="page3" localSheetId="12">#REF!</definedName>
    <definedName name="page3" localSheetId="13">#REF!</definedName>
    <definedName name="page3" localSheetId="23">#REF!</definedName>
    <definedName name="page3" localSheetId="24">#REF!</definedName>
    <definedName name="page3" localSheetId="26">#REF!</definedName>
    <definedName name="page3" localSheetId="28">#REF!</definedName>
    <definedName name="page3" localSheetId="29">#REF!</definedName>
    <definedName name="page3" localSheetId="31">#REF!</definedName>
    <definedName name="page3" localSheetId="41">#REF!</definedName>
    <definedName name="page3" localSheetId="4">#REF!</definedName>
    <definedName name="page3" localSheetId="46">#REF!</definedName>
    <definedName name="page3" localSheetId="47">#REF!</definedName>
    <definedName name="page3" localSheetId="48">#REF!</definedName>
    <definedName name="page3" localSheetId="49">#REF!</definedName>
    <definedName name="page3" localSheetId="50">#REF!</definedName>
    <definedName name="page3" localSheetId="51">#REF!</definedName>
    <definedName name="page3" localSheetId="53">#REF!</definedName>
    <definedName name="page3" localSheetId="54">#REF!</definedName>
    <definedName name="page3" localSheetId="56">#REF!</definedName>
    <definedName name="page3" localSheetId="57">#REF!</definedName>
    <definedName name="page3" localSheetId="58">#REF!</definedName>
    <definedName name="page3" localSheetId="60">#REF!</definedName>
    <definedName name="page3" localSheetId="61">#REF!</definedName>
    <definedName name="page3" localSheetId="62">#REF!</definedName>
    <definedName name="page3" localSheetId="63">#REF!</definedName>
    <definedName name="page3" localSheetId="64">#REF!</definedName>
    <definedName name="page3" localSheetId="66">#REF!</definedName>
    <definedName name="page3" localSheetId="67">#REF!</definedName>
    <definedName name="page3" localSheetId="68">#REF!</definedName>
    <definedName name="page3" localSheetId="69">#REF!</definedName>
    <definedName name="page3" localSheetId="71">#REF!</definedName>
    <definedName name="page3" localSheetId="72">#REF!</definedName>
    <definedName name="page3" localSheetId="73">#REF!</definedName>
    <definedName name="page3">#REF!</definedName>
    <definedName name="PAGE5" localSheetId="1">#REF!</definedName>
    <definedName name="PAGE5" localSheetId="11">#REF!</definedName>
    <definedName name="PAGE5" localSheetId="12">#REF!</definedName>
    <definedName name="PAGE5" localSheetId="13">#REF!</definedName>
    <definedName name="PAGE5" localSheetId="23">#REF!</definedName>
    <definedName name="PAGE5" localSheetId="24">#REF!</definedName>
    <definedName name="PAGE5" localSheetId="26">#REF!</definedName>
    <definedName name="PAGE5" localSheetId="28">#REF!</definedName>
    <definedName name="PAGE5" localSheetId="29">#REF!</definedName>
    <definedName name="PAGE5" localSheetId="31">#REF!</definedName>
    <definedName name="PAGE5" localSheetId="41">#REF!</definedName>
    <definedName name="PAGE5" localSheetId="4">#REF!</definedName>
    <definedName name="PAGE5" localSheetId="46">#REF!</definedName>
    <definedName name="PAGE5" localSheetId="47">#REF!</definedName>
    <definedName name="PAGE5" localSheetId="48">#REF!</definedName>
    <definedName name="PAGE5" localSheetId="49">#REF!</definedName>
    <definedName name="PAGE5" localSheetId="50">#REF!</definedName>
    <definedName name="PAGE5" localSheetId="51">#REF!</definedName>
    <definedName name="PAGE5" localSheetId="53">#REF!</definedName>
    <definedName name="PAGE5" localSheetId="54">#REF!</definedName>
    <definedName name="PAGE5" localSheetId="56">#REF!</definedName>
    <definedName name="PAGE5" localSheetId="57">#REF!</definedName>
    <definedName name="PAGE5" localSheetId="58">#REF!</definedName>
    <definedName name="PAGE5" localSheetId="60">#REF!</definedName>
    <definedName name="PAGE5" localSheetId="61">#REF!</definedName>
    <definedName name="PAGE5" localSheetId="62">#REF!</definedName>
    <definedName name="PAGE5" localSheetId="63">#REF!</definedName>
    <definedName name="PAGE5" localSheetId="64">#REF!</definedName>
    <definedName name="PAGE5" localSheetId="66">#REF!</definedName>
    <definedName name="PAGE5" localSheetId="67">#REF!</definedName>
    <definedName name="PAGE5" localSheetId="68">#REF!</definedName>
    <definedName name="PAGE5" localSheetId="69">#REF!</definedName>
    <definedName name="PAGE5" localSheetId="71">#REF!</definedName>
    <definedName name="PAGE5" localSheetId="72">#REF!</definedName>
    <definedName name="PAGE5" localSheetId="73">#REF!</definedName>
    <definedName name="PAGE5">#REF!</definedName>
    <definedName name="PARIS" localSheetId="1">#REF!</definedName>
    <definedName name="PARIS" localSheetId="11">#REF!</definedName>
    <definedName name="PARIS" localSheetId="12">#REF!</definedName>
    <definedName name="PARIS" localSheetId="13">#REF!</definedName>
    <definedName name="PARIS" localSheetId="23">#REF!</definedName>
    <definedName name="PARIS" localSheetId="24">#REF!</definedName>
    <definedName name="PARIS" localSheetId="26">#REF!</definedName>
    <definedName name="PARIS" localSheetId="28">#REF!</definedName>
    <definedName name="PARIS" localSheetId="29">#REF!</definedName>
    <definedName name="PARIS" localSheetId="31">#REF!</definedName>
    <definedName name="PARIS" localSheetId="41">#REF!</definedName>
    <definedName name="PARIS" localSheetId="4">#REF!</definedName>
    <definedName name="PARIS" localSheetId="46">#REF!</definedName>
    <definedName name="PARIS" localSheetId="47">#REF!</definedName>
    <definedName name="PARIS" localSheetId="48">#REF!</definedName>
    <definedName name="PARIS" localSheetId="49">#REF!</definedName>
    <definedName name="PARIS" localSheetId="50">#REF!</definedName>
    <definedName name="PARIS" localSheetId="51">#REF!</definedName>
    <definedName name="PARIS" localSheetId="53">#REF!</definedName>
    <definedName name="PARIS" localSheetId="54">#REF!</definedName>
    <definedName name="PARIS" localSheetId="56">#REF!</definedName>
    <definedName name="PARIS" localSheetId="57">#REF!</definedName>
    <definedName name="PARIS" localSheetId="58">#REF!</definedName>
    <definedName name="PARIS" localSheetId="60">#REF!</definedName>
    <definedName name="PARIS" localSheetId="61">#REF!</definedName>
    <definedName name="PARIS" localSheetId="62">#REF!</definedName>
    <definedName name="PARIS" localSheetId="63">#REF!</definedName>
    <definedName name="PARIS" localSheetId="64">#REF!</definedName>
    <definedName name="PARIS" localSheetId="66">#REF!</definedName>
    <definedName name="PARIS" localSheetId="67">#REF!</definedName>
    <definedName name="PARIS" localSheetId="68">#REF!</definedName>
    <definedName name="PARIS" localSheetId="69">#REF!</definedName>
    <definedName name="PARIS" localSheetId="71">#REF!</definedName>
    <definedName name="PARIS" localSheetId="72">#REF!</definedName>
    <definedName name="PARIS" localSheetId="73">#REF!</definedName>
    <definedName name="PARIS">#REF!</definedName>
    <definedName name="Parmeshwar" localSheetId="5">[40]E!$AJ$98:$AX$115</definedName>
    <definedName name="Parmeshwar" localSheetId="6">[41]E!$AJ$98:$AX$115</definedName>
    <definedName name="Parmeshwar">[42]E!$AJ$98:$AX$115</definedName>
    <definedName name="Pay_Date" localSheetId="1">#REF!</definedName>
    <definedName name="Pay_Date" localSheetId="10">#REF!</definedName>
    <definedName name="Pay_Date" localSheetId="11">#REF!</definedName>
    <definedName name="Pay_Date" localSheetId="12">#REF!</definedName>
    <definedName name="Pay_Date" localSheetId="13">#REF!</definedName>
    <definedName name="Pay_Date" localSheetId="15">#REF!</definedName>
    <definedName name="Pay_Date" localSheetId="16">#REF!</definedName>
    <definedName name="Pay_Date" localSheetId="2">#REF!</definedName>
    <definedName name="Pay_Date" localSheetId="23">#REF!</definedName>
    <definedName name="Pay_Date" localSheetId="24">#REF!</definedName>
    <definedName name="Pay_Date" localSheetId="25">#REF!</definedName>
    <definedName name="Pay_Date" localSheetId="26">#REF!</definedName>
    <definedName name="Pay_Date" localSheetId="27">#REF!</definedName>
    <definedName name="Pay_Date" localSheetId="28">#REF!</definedName>
    <definedName name="Pay_Date" localSheetId="29">#REF!</definedName>
    <definedName name="Pay_Date" localSheetId="3">#REF!</definedName>
    <definedName name="Pay_Date" localSheetId="31">#REF!</definedName>
    <definedName name="Pay_Date" localSheetId="32">#REF!</definedName>
    <definedName name="Pay_Date" localSheetId="33">#REF!</definedName>
    <definedName name="Pay_Date" localSheetId="34">#REF!</definedName>
    <definedName name="Pay_Date" localSheetId="37">#REF!</definedName>
    <definedName name="Pay_Date" localSheetId="41">#REF!</definedName>
    <definedName name="Pay_Date" localSheetId="4">#REF!</definedName>
    <definedName name="Pay_Date" localSheetId="45">#REF!</definedName>
    <definedName name="Pay_Date" localSheetId="46">#REF!</definedName>
    <definedName name="Pay_Date" localSheetId="47">#REF!</definedName>
    <definedName name="Pay_Date" localSheetId="48">#REF!</definedName>
    <definedName name="Pay_Date" localSheetId="49">#REF!</definedName>
    <definedName name="Pay_Date" localSheetId="50">#REF!</definedName>
    <definedName name="Pay_Date" localSheetId="5">#REF!</definedName>
    <definedName name="Pay_Date" localSheetId="51">#REF!</definedName>
    <definedName name="Pay_Date" localSheetId="52">#REF!</definedName>
    <definedName name="Pay_Date" localSheetId="53">#REF!</definedName>
    <definedName name="Pay_Date" localSheetId="54">#REF!</definedName>
    <definedName name="Pay_Date" localSheetId="56">#REF!</definedName>
    <definedName name="Pay_Date" localSheetId="57">#REF!</definedName>
    <definedName name="Pay_Date" localSheetId="58">#REF!</definedName>
    <definedName name="Pay_Date" localSheetId="59">#REF!</definedName>
    <definedName name="Pay_Date" localSheetId="60">#REF!</definedName>
    <definedName name="Pay_Date" localSheetId="61">#REF!</definedName>
    <definedName name="Pay_Date" localSheetId="62">#REF!</definedName>
    <definedName name="Pay_Date" localSheetId="63">#REF!</definedName>
    <definedName name="Pay_Date" localSheetId="6">#REF!</definedName>
    <definedName name="Pay_Date" localSheetId="64">#REF!</definedName>
    <definedName name="Pay_Date" localSheetId="65">#REF!</definedName>
    <definedName name="Pay_Date" localSheetId="66">#REF!</definedName>
    <definedName name="Pay_Date" localSheetId="67">#REF!</definedName>
    <definedName name="Pay_Date" localSheetId="68">#REF!</definedName>
    <definedName name="Pay_Date" localSheetId="69">#REF!</definedName>
    <definedName name="Pay_Date" localSheetId="71">#REF!</definedName>
    <definedName name="Pay_Date" localSheetId="72">#REF!</definedName>
    <definedName name="Pay_Date" localSheetId="73">#REF!</definedName>
    <definedName name="Pay_Date" localSheetId="7">#REF!</definedName>
    <definedName name="Pay_Date" localSheetId="74">#REF!</definedName>
    <definedName name="Pay_Date" localSheetId="75">#REF!</definedName>
    <definedName name="Pay_Date" localSheetId="76">#REF!</definedName>
    <definedName name="Pay_Date" localSheetId="77">#REF!</definedName>
    <definedName name="Pay_Date" localSheetId="78">#REF!</definedName>
    <definedName name="Pay_Date" localSheetId="79">#REF!</definedName>
    <definedName name="Pay_Date" localSheetId="8">#REF!</definedName>
    <definedName name="Pay_Date" localSheetId="9">#REF!</definedName>
    <definedName name="Pay_Date">#REF!</definedName>
    <definedName name="Pay_Num" localSheetId="1">#REF!</definedName>
    <definedName name="Pay_Num" localSheetId="10">#REF!</definedName>
    <definedName name="Pay_Num" localSheetId="11">#REF!</definedName>
    <definedName name="Pay_Num" localSheetId="12">#REF!</definedName>
    <definedName name="Pay_Num" localSheetId="13">#REF!</definedName>
    <definedName name="Pay_Num" localSheetId="15">#REF!</definedName>
    <definedName name="Pay_Num" localSheetId="16">#REF!</definedName>
    <definedName name="Pay_Num" localSheetId="2">#REF!</definedName>
    <definedName name="Pay_Num" localSheetId="23">#REF!</definedName>
    <definedName name="Pay_Num" localSheetId="24">#REF!</definedName>
    <definedName name="Pay_Num" localSheetId="25">#REF!</definedName>
    <definedName name="Pay_Num" localSheetId="26">#REF!</definedName>
    <definedName name="Pay_Num" localSheetId="27">#REF!</definedName>
    <definedName name="Pay_Num" localSheetId="28">#REF!</definedName>
    <definedName name="Pay_Num" localSheetId="29">#REF!</definedName>
    <definedName name="Pay_Num" localSheetId="3">#REF!</definedName>
    <definedName name="Pay_Num" localSheetId="31">#REF!</definedName>
    <definedName name="Pay_Num" localSheetId="32">#REF!</definedName>
    <definedName name="Pay_Num" localSheetId="33">#REF!</definedName>
    <definedName name="Pay_Num" localSheetId="34">#REF!</definedName>
    <definedName name="Pay_Num" localSheetId="37">#REF!</definedName>
    <definedName name="Pay_Num" localSheetId="41">#REF!</definedName>
    <definedName name="Pay_Num" localSheetId="4">#REF!</definedName>
    <definedName name="Pay_Num" localSheetId="45">#REF!</definedName>
    <definedName name="Pay_Num" localSheetId="46">#REF!</definedName>
    <definedName name="Pay_Num" localSheetId="47">#REF!</definedName>
    <definedName name="Pay_Num" localSheetId="48">#REF!</definedName>
    <definedName name="Pay_Num" localSheetId="49">#REF!</definedName>
    <definedName name="Pay_Num" localSheetId="50">#REF!</definedName>
    <definedName name="Pay_Num" localSheetId="5">#REF!</definedName>
    <definedName name="Pay_Num" localSheetId="51">#REF!</definedName>
    <definedName name="Pay_Num" localSheetId="52">#REF!</definedName>
    <definedName name="Pay_Num" localSheetId="53">#REF!</definedName>
    <definedName name="Pay_Num" localSheetId="54">#REF!</definedName>
    <definedName name="Pay_Num" localSheetId="56">#REF!</definedName>
    <definedName name="Pay_Num" localSheetId="57">#REF!</definedName>
    <definedName name="Pay_Num" localSheetId="58">#REF!</definedName>
    <definedName name="Pay_Num" localSheetId="59">#REF!</definedName>
    <definedName name="Pay_Num" localSheetId="60">#REF!</definedName>
    <definedName name="Pay_Num" localSheetId="61">#REF!</definedName>
    <definedName name="Pay_Num" localSheetId="62">#REF!</definedName>
    <definedName name="Pay_Num" localSheetId="63">#REF!</definedName>
    <definedName name="Pay_Num" localSheetId="6">#REF!</definedName>
    <definedName name="Pay_Num" localSheetId="64">#REF!</definedName>
    <definedName name="Pay_Num" localSheetId="65">#REF!</definedName>
    <definedName name="Pay_Num" localSheetId="66">#REF!</definedName>
    <definedName name="Pay_Num" localSheetId="67">#REF!</definedName>
    <definedName name="Pay_Num" localSheetId="68">#REF!</definedName>
    <definedName name="Pay_Num" localSheetId="69">#REF!</definedName>
    <definedName name="Pay_Num" localSheetId="71">#REF!</definedName>
    <definedName name="Pay_Num" localSheetId="72">#REF!</definedName>
    <definedName name="Pay_Num" localSheetId="73">#REF!</definedName>
    <definedName name="Pay_Num" localSheetId="7">#REF!</definedName>
    <definedName name="Pay_Num" localSheetId="74">#REF!</definedName>
    <definedName name="Pay_Num" localSheetId="75">#REF!</definedName>
    <definedName name="Pay_Num" localSheetId="76">#REF!</definedName>
    <definedName name="Pay_Num" localSheetId="77">#REF!</definedName>
    <definedName name="Pay_Num" localSheetId="78">#REF!</definedName>
    <definedName name="Pay_Num" localSheetId="79">#REF!</definedName>
    <definedName name="Pay_Num" localSheetId="8">#REF!</definedName>
    <definedName name="Pay_Num" localSheetId="9">#REF!</definedName>
    <definedName name="Pay_Num">#REF!</definedName>
    <definedName name="PAYCAP" localSheetId="1">#REF!</definedName>
    <definedName name="PAYCAP" localSheetId="10">#REF!</definedName>
    <definedName name="PAYCAP" localSheetId="11">#REF!</definedName>
    <definedName name="PAYCAP" localSheetId="12">#REF!</definedName>
    <definedName name="PAYCAP" localSheetId="13">#REF!</definedName>
    <definedName name="PAYCAP" localSheetId="15">#REF!</definedName>
    <definedName name="PAYCAP" localSheetId="16">#REF!</definedName>
    <definedName name="PAYCAP" localSheetId="2">#REF!</definedName>
    <definedName name="PAYCAP" localSheetId="23">#REF!</definedName>
    <definedName name="PAYCAP" localSheetId="24">#REF!</definedName>
    <definedName name="PAYCAP" localSheetId="25">#REF!</definedName>
    <definedName name="PAYCAP" localSheetId="26">#REF!</definedName>
    <definedName name="PAYCAP" localSheetId="27">#REF!</definedName>
    <definedName name="PAYCAP" localSheetId="28">#REF!</definedName>
    <definedName name="PAYCAP" localSheetId="29">#REF!</definedName>
    <definedName name="PAYCAP" localSheetId="3">#REF!</definedName>
    <definedName name="PAYCAP" localSheetId="31">#REF!</definedName>
    <definedName name="PAYCAP" localSheetId="32">#REF!</definedName>
    <definedName name="PAYCAP" localSheetId="33">#REF!</definedName>
    <definedName name="PAYCAP" localSheetId="34">#REF!</definedName>
    <definedName name="PAYCAP" localSheetId="37">#REF!</definedName>
    <definedName name="PAYCAP" localSheetId="41">#REF!</definedName>
    <definedName name="PAYCAP" localSheetId="4">#REF!</definedName>
    <definedName name="PAYCAP" localSheetId="45">#REF!</definedName>
    <definedName name="PAYCAP" localSheetId="46">#REF!</definedName>
    <definedName name="PAYCAP" localSheetId="47">#REF!</definedName>
    <definedName name="PAYCAP" localSheetId="48">#REF!</definedName>
    <definedName name="PAYCAP" localSheetId="49">#REF!</definedName>
    <definedName name="PAYCAP" localSheetId="50">#REF!</definedName>
    <definedName name="PAYCAP" localSheetId="5">#REF!</definedName>
    <definedName name="PAYCAP" localSheetId="51">#REF!</definedName>
    <definedName name="PAYCAP" localSheetId="52">#REF!</definedName>
    <definedName name="PAYCAP" localSheetId="53">#REF!</definedName>
    <definedName name="PAYCAP" localSheetId="54">#REF!</definedName>
    <definedName name="PAYCAP" localSheetId="56">#REF!</definedName>
    <definedName name="PAYCAP" localSheetId="57">#REF!</definedName>
    <definedName name="PAYCAP" localSheetId="58">#REF!</definedName>
    <definedName name="PAYCAP" localSheetId="59">#REF!</definedName>
    <definedName name="PAYCAP" localSheetId="60">#REF!</definedName>
    <definedName name="PAYCAP" localSheetId="61">#REF!</definedName>
    <definedName name="PAYCAP" localSheetId="62">#REF!</definedName>
    <definedName name="PAYCAP" localSheetId="63">#REF!</definedName>
    <definedName name="PAYCAP" localSheetId="6">#REF!</definedName>
    <definedName name="PAYCAP" localSheetId="64">#REF!</definedName>
    <definedName name="PAYCAP" localSheetId="65">#REF!</definedName>
    <definedName name="PAYCAP" localSheetId="66">#REF!</definedName>
    <definedName name="PAYCAP" localSheetId="67">#REF!</definedName>
    <definedName name="PAYCAP" localSheetId="68">#REF!</definedName>
    <definedName name="PAYCAP" localSheetId="69">#REF!</definedName>
    <definedName name="PAYCAP" localSheetId="71">#REF!</definedName>
    <definedName name="PAYCAP" localSheetId="72">#REF!</definedName>
    <definedName name="PAYCAP" localSheetId="73">#REF!</definedName>
    <definedName name="PAYCAP" localSheetId="7">#REF!</definedName>
    <definedName name="PAYCAP" localSheetId="74">#REF!</definedName>
    <definedName name="PAYCAP" localSheetId="75">#REF!</definedName>
    <definedName name="PAYCAP" localSheetId="76">#REF!</definedName>
    <definedName name="PAYCAP" localSheetId="77">#REF!</definedName>
    <definedName name="PAYCAP" localSheetId="78">#REF!</definedName>
    <definedName name="PAYCAP" localSheetId="79">#REF!</definedName>
    <definedName name="PAYCAP" localSheetId="8">#REF!</definedName>
    <definedName name="PAYCAP" localSheetId="9">#REF!</definedName>
    <definedName name="PAYCAP">#REF!</definedName>
    <definedName name="Paym_Cap" localSheetId="1">#REF!</definedName>
    <definedName name="Paym_Cap" localSheetId="11">#REF!</definedName>
    <definedName name="Paym_Cap" localSheetId="12">#REF!</definedName>
    <definedName name="Paym_Cap" localSheetId="13">#REF!</definedName>
    <definedName name="Paym_Cap" localSheetId="23">#REF!</definedName>
    <definedName name="Paym_Cap" localSheetId="24">#REF!</definedName>
    <definedName name="Paym_Cap" localSheetId="26">#REF!</definedName>
    <definedName name="Paym_Cap" localSheetId="28">#REF!</definedName>
    <definedName name="Paym_Cap" localSheetId="29">#REF!</definedName>
    <definedName name="Paym_Cap" localSheetId="31">#REF!</definedName>
    <definedName name="Paym_Cap" localSheetId="41">#REF!</definedName>
    <definedName name="Paym_Cap" localSheetId="4">#REF!</definedName>
    <definedName name="Paym_Cap" localSheetId="46">#REF!</definedName>
    <definedName name="Paym_Cap" localSheetId="47">#REF!</definedName>
    <definedName name="Paym_Cap" localSheetId="48">#REF!</definedName>
    <definedName name="Paym_Cap" localSheetId="49">#REF!</definedName>
    <definedName name="Paym_Cap" localSheetId="50">#REF!</definedName>
    <definedName name="Paym_Cap" localSheetId="51">#REF!</definedName>
    <definedName name="Paym_Cap" localSheetId="53">#REF!</definedName>
    <definedName name="Paym_Cap" localSheetId="54">#REF!</definedName>
    <definedName name="Paym_Cap" localSheetId="56">#REF!</definedName>
    <definedName name="Paym_Cap" localSheetId="57">#REF!</definedName>
    <definedName name="Paym_Cap" localSheetId="58">#REF!</definedName>
    <definedName name="Paym_Cap" localSheetId="60">#REF!</definedName>
    <definedName name="Paym_Cap" localSheetId="61">#REF!</definedName>
    <definedName name="Paym_Cap" localSheetId="62">#REF!</definedName>
    <definedName name="Paym_Cap" localSheetId="63">#REF!</definedName>
    <definedName name="Paym_Cap" localSheetId="64">#REF!</definedName>
    <definedName name="Paym_Cap" localSheetId="66">#REF!</definedName>
    <definedName name="Paym_Cap" localSheetId="67">#REF!</definedName>
    <definedName name="Paym_Cap" localSheetId="68">#REF!</definedName>
    <definedName name="Paym_Cap" localSheetId="69">#REF!</definedName>
    <definedName name="Paym_Cap" localSheetId="71">#REF!</definedName>
    <definedName name="Paym_Cap" localSheetId="72">#REF!</definedName>
    <definedName name="Paym_Cap" localSheetId="73">#REF!</definedName>
    <definedName name="Paym_Cap">#REF!</definedName>
    <definedName name="Payment_Date" localSheetId="1">DATE(YEAR('1'!Loan_Start),MONTH('1'!Loan_Start)+Payment_Number,DAY('1'!Loan_Start))</definedName>
    <definedName name="Payment_Date" localSheetId="10">DATE(YEAR('10'!Loan_Start),MONTH('10'!Loan_Start)+Payment_Number,DAY('10'!Loan_Start))</definedName>
    <definedName name="Payment_Date" localSheetId="11">DATE(YEAR('11'!Loan_Start),MONTH('11'!Loan_Start)+Payment_Number,DAY('11'!Loan_Start))</definedName>
    <definedName name="Payment_Date" localSheetId="12">DATE(YEAR('12'!Loan_Start),MONTH('12'!Loan_Start)+Payment_Number,DAY('12'!Loan_Start))</definedName>
    <definedName name="Payment_Date" localSheetId="13">DATE(YEAR('13'!Loan_Start),MONTH('13'!Loan_Start)+Payment_Number,DAY('13'!Loan_Start))</definedName>
    <definedName name="Payment_Date" localSheetId="15">DATE(YEAR('15'!Loan_Start),MONTH('15'!Loan_Start)+Payment_Number,DAY('15'!Loan_Start))</definedName>
    <definedName name="Payment_Date" localSheetId="16">DATE(YEAR('16'!Loan_Start),MONTH('16'!Loan_Start)+Payment_Number,DAY('16'!Loan_Start))</definedName>
    <definedName name="Payment_Date" localSheetId="2">DATE(YEAR('2'!Loan_Start),MONTH('2'!Loan_Start)+Payment_Number,DAY('2'!Loan_Start))</definedName>
    <definedName name="Payment_Date" localSheetId="22">DATE(YEAR(Loan_Start),MONTH(Loan_Start)+Payment_Number,DAY(Loan_Start))</definedName>
    <definedName name="Payment_Date" localSheetId="23">DATE(YEAR('23'!Loan_Start),MONTH('23'!Loan_Start)+Payment_Number,DAY('23'!Loan_Start))</definedName>
    <definedName name="Payment_Date" localSheetId="24">DATE(YEAR('24'!Loan_Start),MONTH('24'!Loan_Start)+Payment_Number,DAY('24'!Loan_Start))</definedName>
    <definedName name="Payment_Date" localSheetId="25">DATE(YEAR('25a'!Loan_Start),MONTH('25a'!Loan_Start)+Payment_Number,DAY('25a'!Loan_Start))</definedName>
    <definedName name="Payment_Date" localSheetId="26">DATE(YEAR('25b'!Loan_Start),MONTH('25b'!Loan_Start)+Payment_Number,DAY('25b'!Loan_Start))</definedName>
    <definedName name="Payment_Date" localSheetId="27">DATE(YEAR('26'!Loan_Start),MONTH('26'!Loan_Start)+Payment_Number,DAY('26'!Loan_Start))</definedName>
    <definedName name="Payment_Date" localSheetId="28">DATE(YEAR('27 '!Loan_Start),MONTH('27 '!Loan_Start)+Payment_Number,DAY('27 '!Loan_Start))</definedName>
    <definedName name="Payment_Date" localSheetId="29">DATE(YEAR('28'!Loan_Start),MONTH('28'!Loan_Start)+Payment_Number,DAY('28'!Loan_Start))</definedName>
    <definedName name="Payment_Date" localSheetId="3">DATE(YEAR('3'!Loan_Start),MONTH('3'!Loan_Start)+Payment_Number,DAY('3'!Loan_Start))</definedName>
    <definedName name="Payment_Date" localSheetId="31">DATE(YEAR('30'!Loan_Start),MONTH('30'!Loan_Start)+Payment_Number,DAY('30'!Loan_Start))</definedName>
    <definedName name="Payment_Date" localSheetId="32">DATE(YEAR('31'!Loan_Start),MONTH('31'!Loan_Start)+Payment_Number,DAY('31'!Loan_Start))</definedName>
    <definedName name="Payment_Date" localSheetId="33">DATE(YEAR('32'!Loan_Start),MONTH('32'!Loan_Start)+Payment_Number,DAY('32'!Loan_Start))</definedName>
    <definedName name="Payment_Date" localSheetId="34">DATE(YEAR('33'!Loan_Start),MONTH('33'!Loan_Start)+Payment_Number,DAY('33'!Loan_Start))</definedName>
    <definedName name="Payment_Date" localSheetId="37">DATE(YEAR('36'!Loan_Start),MONTH('36'!Loan_Start)+Payment_Number,DAY('36'!Loan_Start))</definedName>
    <definedName name="Payment_Date" localSheetId="41">DATE(YEAR('39-41'!Loan_Start),MONTH('39-41'!Loan_Start)+Payment_Number,DAY('39-41'!Loan_Start))</definedName>
    <definedName name="Payment_Date" localSheetId="4">DATE(YEAR('4'!Loan_Start),MONTH('4'!Loan_Start)+Payment_Number,DAY('4'!Loan_Start))</definedName>
    <definedName name="Payment_Date" localSheetId="45">DATE(YEAR('45a-c'!Loan_Start),MONTH('45a-c'!Loan_Start)+Payment_Number,DAY('45a-c'!Loan_Start))</definedName>
    <definedName name="Payment_Date" localSheetId="46">DATE(YEAR('46a-b'!Loan_Start),MONTH('46a-b'!Loan_Start)+Payment_Number,DAY('46a-b'!Loan_Start))</definedName>
    <definedName name="Payment_Date" localSheetId="47">DATE(YEAR('47'!Loan_Start),MONTH('47'!Loan_Start)+Payment_Number,DAY('47'!Loan_Start))</definedName>
    <definedName name="Payment_Date" localSheetId="48">DATE(YEAR('48a-b '!Loan_Start),MONTH('48a-b '!Loan_Start)+Payment_Number,DAY('48a-b '!Loan_Start))</definedName>
    <definedName name="Payment_Date" localSheetId="49">DATE(YEAR('49a'!Loan_Start),MONTH('49a'!Loan_Start)+Payment_Number,DAY('49a'!Loan_Start))</definedName>
    <definedName name="Payment_Date" localSheetId="50">DATE(YEAR('49b'!Loan_Start),MONTH('49b'!Loan_Start)+Payment_Number,DAY('49b'!Loan_Start))</definedName>
    <definedName name="Payment_Date" localSheetId="5">DATE(YEAR('5'!Loan_Start),MONTH('5'!Loan_Start)+Payment_Number,DAY('5'!Loan_Start))</definedName>
    <definedName name="Payment_Date" localSheetId="51">DATE(YEAR('50'!Loan_Start),MONTH('50'!Loan_Start)+Payment_Number,DAY('50'!Loan_Start))</definedName>
    <definedName name="Payment_Date" localSheetId="52">DATE(YEAR('51-52'!Loan_Start),MONTH('51-52'!Loan_Start)+Payment_Number,DAY('51-52'!Loan_Start))</definedName>
    <definedName name="Payment_Date" localSheetId="53">DATE(YEAR('53a-b'!Loan_Start),MONTH('53a-b'!Loan_Start)+Payment_Number,DAY('53a-b'!Loan_Start))</definedName>
    <definedName name="Payment_Date" localSheetId="54">DATE(YEAR('53c'!Loan_Start),MONTH('53c'!Loan_Start)+Payment_Number,DAY('53c'!Loan_Start))</definedName>
    <definedName name="Payment_Date" localSheetId="56">DATE(YEAR('55a'!Loan_Start),MONTH('55a'!Loan_Start)+Payment_Number,DAY('55a'!Loan_Start))</definedName>
    <definedName name="Payment_Date" localSheetId="57">DATE(YEAR('55b'!Loan_Start),MONTH('55b'!Loan_Start)+Payment_Number,DAY('55b'!Loan_Start))</definedName>
    <definedName name="Payment_Date" localSheetId="58">DATE(YEAR('56'!Loan_Start),MONTH('56'!Loan_Start)+Payment_Number,DAY('56'!Loan_Start))</definedName>
    <definedName name="Payment_Date" localSheetId="59">DATE(YEAR('57a-b'!Loan_Start),MONTH('57a-b'!Loan_Start)+Payment_Number,DAY('57a-b'!Loan_Start))</definedName>
    <definedName name="Payment_Date" localSheetId="60">DATE(YEAR('58a'!Loan_Start),MONTH('58a'!Loan_Start)+Payment_Number,DAY('58a'!Loan_Start))</definedName>
    <definedName name="Payment_Date" localSheetId="61">DATE(YEAR('58b-c'!Loan_Start),MONTH('58b-c'!Loan_Start)+Payment_Number,DAY('58b-c'!Loan_Start))</definedName>
    <definedName name="Payment_Date" localSheetId="62">DATE(YEAR('58d'!Loan_Start),MONTH('58d'!Loan_Start)+Payment_Number,DAY('58d'!Loan_Start))</definedName>
    <definedName name="Payment_Date" localSheetId="63">DATE(YEAR('59-60'!Loan_Start),MONTH('59-60'!Loan_Start)+Payment_Number,DAY('59-60'!Loan_Start))</definedName>
    <definedName name="Payment_Date" localSheetId="6">DATE(YEAR('6'!Loan_Start),MONTH('6'!Loan_Start)+Payment_Number,DAY('6'!Loan_Start))</definedName>
    <definedName name="Payment_Date" localSheetId="64">DATE(YEAR('61'!Loan_Start),MONTH('61'!Loan_Start)+Payment_Number,DAY('61'!Loan_Start))</definedName>
    <definedName name="Payment_Date" localSheetId="65">DATE(YEAR('62a'!Loan_Start),MONTH('62a'!Loan_Start)+Payment_Number,DAY('62a'!Loan_Start))</definedName>
    <definedName name="Payment_Date" localSheetId="66">DATE(YEAR('62b'!Loan_Start),MONTH('62b'!Loan_Start)+Payment_Number,DAY('62b'!Loan_Start))</definedName>
    <definedName name="Payment_Date" localSheetId="67">DATE(YEAR('63a-b'!Loan_Start),MONTH('63a-b'!Loan_Start)+Payment_Number,DAY('63a-b'!Loan_Start))</definedName>
    <definedName name="Payment_Date" localSheetId="68">DATE(YEAR('64'!Loan_Start),MONTH('64'!Loan_Start)+Payment_Number,DAY('64'!Loan_Start))</definedName>
    <definedName name="Payment_Date" localSheetId="69">DATE(YEAR('65a-b'!Loan_Start),MONTH('65a-b'!Loan_Start)+Payment_Number,DAY('65a-b'!Loan_Start))</definedName>
    <definedName name="Payment_Date" localSheetId="71">DATE(YEAR('67'!Loan_Start),MONTH('67'!Loan_Start)+Payment_Number,DAY('67'!Loan_Start))</definedName>
    <definedName name="Payment_Date" localSheetId="72">DATE(YEAR('68a-b '!Loan_Start),MONTH('68a-b '!Loan_Start)+Payment_Number,DAY('68a-b '!Loan_Start))</definedName>
    <definedName name="Payment_Date" localSheetId="73">DATE(YEAR('69a-b '!Loan_Start),MONTH('69a-b '!Loan_Start)+Payment_Number,DAY('69a-b '!Loan_Start))</definedName>
    <definedName name="Payment_Date" localSheetId="7">DATE(YEAR('7'!Loan_Start),MONTH('7'!Loan_Start)+Payment_Number,DAY('7'!Loan_Start))</definedName>
    <definedName name="Payment_Date" localSheetId="74">DATE(YEAR('70a-b- c'!Loan_Start),MONTH('70a-b- c'!Loan_Start)+Payment_Number,DAY('70a-b- c'!Loan_Start))</definedName>
    <definedName name="Payment_Date" localSheetId="75">DATE(YEAR('70d'!Loan_Start),MONTH('70d'!Loan_Start)+Payment_Number,DAY('70d'!Loan_Start))</definedName>
    <definedName name="Payment_Date" localSheetId="76">DATE(YEAR('71'!Loan_Start),MONTH('71'!Loan_Start)+Payment_Number,DAY('71'!Loan_Start))</definedName>
    <definedName name="Payment_Date" localSheetId="77">DATE(YEAR('72'!Loan_Start),MONTH('72'!Loan_Start)+Payment_Number,DAY('72'!Loan_Start))</definedName>
    <definedName name="Payment_Date" localSheetId="78">DATE(YEAR('73'!Loan_Start),MONTH('73'!Loan_Start)+Payment_Number,DAY('73'!Loan_Start))</definedName>
    <definedName name="Payment_Date" localSheetId="79">DATE(YEAR('74'!Loan_Start),MONTH('74'!Loan_Start)+Payment_Number,DAY('74'!Loan_Start))</definedName>
    <definedName name="Payment_Date" localSheetId="8">DATE(YEAR('8  '!Loan_Start),MONTH('8  '!Loan_Start)+Payment_Number,DAY('8  '!Loan_Start))</definedName>
    <definedName name="Payment_Date" localSheetId="9">DATE(YEAR('9'!Loan_Start),MONTH('9'!Loan_Start)+Payment_Number,DAY('9'!Loan_Start))</definedName>
    <definedName name="Payment_Date">DATE(YEAR(Loan_Start),MONTH(Loan_Start)+Payment_Number,DAY(Loan_Start))</definedName>
    <definedName name="pchBM" localSheetId="1">#REF!</definedName>
    <definedName name="pchBM" localSheetId="10">#REF!</definedName>
    <definedName name="pchBM" localSheetId="11">#REF!</definedName>
    <definedName name="pchBM" localSheetId="12">#REF!</definedName>
    <definedName name="pchBM" localSheetId="13">#REF!</definedName>
    <definedName name="pchBM" localSheetId="15">#REF!</definedName>
    <definedName name="pchBM" localSheetId="16">#REF!</definedName>
    <definedName name="pchBM" localSheetId="2">#REF!</definedName>
    <definedName name="pchBM" localSheetId="23">#REF!</definedName>
    <definedName name="pchBM" localSheetId="24">#REF!</definedName>
    <definedName name="pchBM" localSheetId="25">#REF!</definedName>
    <definedName name="pchBM" localSheetId="26">#REF!</definedName>
    <definedName name="pchBM" localSheetId="27">#REF!</definedName>
    <definedName name="pchBM" localSheetId="28">#REF!</definedName>
    <definedName name="pchBM" localSheetId="29">#REF!</definedName>
    <definedName name="pchBM" localSheetId="3">#REF!</definedName>
    <definedName name="pchBM" localSheetId="31">#REF!</definedName>
    <definedName name="pchBM" localSheetId="32">#REF!</definedName>
    <definedName name="pchBM" localSheetId="33">#REF!</definedName>
    <definedName name="pchBM" localSheetId="34">#REF!</definedName>
    <definedName name="pchBM" localSheetId="37">#REF!</definedName>
    <definedName name="pchBM" localSheetId="41">#REF!</definedName>
    <definedName name="pchBM" localSheetId="4">#REF!</definedName>
    <definedName name="pchBM" localSheetId="45">#REF!</definedName>
    <definedName name="pchBM" localSheetId="46">#REF!</definedName>
    <definedName name="pchBM" localSheetId="47">#REF!</definedName>
    <definedName name="pchBM" localSheetId="48">#REF!</definedName>
    <definedName name="pchBM" localSheetId="49">#REF!</definedName>
    <definedName name="pchBM" localSheetId="50">#REF!</definedName>
    <definedName name="pchBM" localSheetId="5">#REF!</definedName>
    <definedName name="pchBM" localSheetId="51">#REF!</definedName>
    <definedName name="pchBM" localSheetId="52">#REF!</definedName>
    <definedName name="pchBM" localSheetId="53">#REF!</definedName>
    <definedName name="pchBM" localSheetId="54">#REF!</definedName>
    <definedName name="pchBM" localSheetId="56">#REF!</definedName>
    <definedName name="pchBM" localSheetId="57">#REF!</definedName>
    <definedName name="pchBM" localSheetId="58">#REF!</definedName>
    <definedName name="pchBM" localSheetId="59">#REF!</definedName>
    <definedName name="pchBM" localSheetId="60">#REF!</definedName>
    <definedName name="pchBM" localSheetId="61">#REF!</definedName>
    <definedName name="pchBM" localSheetId="62">#REF!</definedName>
    <definedName name="pchBM" localSheetId="63">#REF!</definedName>
    <definedName name="pchBM" localSheetId="6">#REF!</definedName>
    <definedName name="pchBM" localSheetId="64">#REF!</definedName>
    <definedName name="pchBM" localSheetId="65">#REF!</definedName>
    <definedName name="pchBM" localSheetId="66">#REF!</definedName>
    <definedName name="pchBM" localSheetId="67">#REF!</definedName>
    <definedName name="pchBM" localSheetId="68">#REF!</definedName>
    <definedName name="pchBM" localSheetId="69">#REF!</definedName>
    <definedName name="pchBM" localSheetId="71">#REF!</definedName>
    <definedName name="pchBM" localSheetId="72">#REF!</definedName>
    <definedName name="pchBM" localSheetId="73">#REF!</definedName>
    <definedName name="pchBM" localSheetId="7">#REF!</definedName>
    <definedName name="pchBM" localSheetId="74">#REF!</definedName>
    <definedName name="pchBM" localSheetId="75">#REF!</definedName>
    <definedName name="pchBM" localSheetId="76">#REF!</definedName>
    <definedName name="pchBM" localSheetId="77">#REF!</definedName>
    <definedName name="pchBM" localSheetId="78">#REF!</definedName>
    <definedName name="pchBM" localSheetId="79">#REF!</definedName>
    <definedName name="pchBM" localSheetId="8">#REF!</definedName>
    <definedName name="pchBM" localSheetId="9">#REF!</definedName>
    <definedName name="pchBM">#REF!</definedName>
    <definedName name="pchBMG" localSheetId="1">#REF!</definedName>
    <definedName name="pchBMG" localSheetId="10">#REF!</definedName>
    <definedName name="pchBMG" localSheetId="11">#REF!</definedName>
    <definedName name="pchBMG" localSheetId="12">#REF!</definedName>
    <definedName name="pchBMG" localSheetId="13">#REF!</definedName>
    <definedName name="pchBMG" localSheetId="15">#REF!</definedName>
    <definedName name="pchBMG" localSheetId="16">#REF!</definedName>
    <definedName name="pchBMG" localSheetId="2">#REF!</definedName>
    <definedName name="pchBMG" localSheetId="23">#REF!</definedName>
    <definedName name="pchBMG" localSheetId="24">#REF!</definedName>
    <definedName name="pchBMG" localSheetId="25">#REF!</definedName>
    <definedName name="pchBMG" localSheetId="26">#REF!</definedName>
    <definedName name="pchBMG" localSheetId="27">#REF!</definedName>
    <definedName name="pchBMG" localSheetId="28">#REF!</definedName>
    <definedName name="pchBMG" localSheetId="29">#REF!</definedName>
    <definedName name="pchBMG" localSheetId="3">#REF!</definedName>
    <definedName name="pchBMG" localSheetId="31">#REF!</definedName>
    <definedName name="pchBMG" localSheetId="32">#REF!</definedName>
    <definedName name="pchBMG" localSheetId="33">#REF!</definedName>
    <definedName name="pchBMG" localSheetId="34">#REF!</definedName>
    <definedName name="pchBMG" localSheetId="37">#REF!</definedName>
    <definedName name="pchBMG" localSheetId="41">#REF!</definedName>
    <definedName name="pchBMG" localSheetId="4">#REF!</definedName>
    <definedName name="pchBMG" localSheetId="45">#REF!</definedName>
    <definedName name="pchBMG" localSheetId="46">#REF!</definedName>
    <definedName name="pchBMG" localSheetId="47">#REF!</definedName>
    <definedName name="pchBMG" localSheetId="48">#REF!</definedName>
    <definedName name="pchBMG" localSheetId="49">#REF!</definedName>
    <definedName name="pchBMG" localSheetId="50">#REF!</definedName>
    <definedName name="pchBMG" localSheetId="5">#REF!</definedName>
    <definedName name="pchBMG" localSheetId="51">#REF!</definedName>
    <definedName name="pchBMG" localSheetId="52">#REF!</definedName>
    <definedName name="pchBMG" localSheetId="53">#REF!</definedName>
    <definedName name="pchBMG" localSheetId="54">#REF!</definedName>
    <definedName name="pchBMG" localSheetId="56">#REF!</definedName>
    <definedName name="pchBMG" localSheetId="57">#REF!</definedName>
    <definedName name="pchBMG" localSheetId="58">#REF!</definedName>
    <definedName name="pchBMG" localSheetId="59">#REF!</definedName>
    <definedName name="pchBMG" localSheetId="60">#REF!</definedName>
    <definedName name="pchBMG" localSheetId="61">#REF!</definedName>
    <definedName name="pchBMG" localSheetId="62">#REF!</definedName>
    <definedName name="pchBMG" localSheetId="63">#REF!</definedName>
    <definedName name="pchBMG" localSheetId="6">#REF!</definedName>
    <definedName name="pchBMG" localSheetId="64">#REF!</definedName>
    <definedName name="pchBMG" localSheetId="65">#REF!</definedName>
    <definedName name="pchBMG" localSheetId="66">#REF!</definedName>
    <definedName name="pchBMG" localSheetId="67">#REF!</definedName>
    <definedName name="pchBMG" localSheetId="68">#REF!</definedName>
    <definedName name="pchBMG" localSheetId="69">#REF!</definedName>
    <definedName name="pchBMG" localSheetId="71">#REF!</definedName>
    <definedName name="pchBMG" localSheetId="72">#REF!</definedName>
    <definedName name="pchBMG" localSheetId="73">#REF!</definedName>
    <definedName name="pchBMG" localSheetId="7">#REF!</definedName>
    <definedName name="pchBMG" localSheetId="74">#REF!</definedName>
    <definedName name="pchBMG" localSheetId="75">#REF!</definedName>
    <definedName name="pchBMG" localSheetId="76">#REF!</definedName>
    <definedName name="pchBMG" localSheetId="77">#REF!</definedName>
    <definedName name="pchBMG" localSheetId="78">#REF!</definedName>
    <definedName name="pchBMG" localSheetId="79">#REF!</definedName>
    <definedName name="pchBMG" localSheetId="8">#REF!</definedName>
    <definedName name="pchBMG" localSheetId="9">#REF!</definedName>
    <definedName name="pchBMG">#REF!</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15">#REF!</definedName>
    <definedName name="pchBX" localSheetId="16">#REF!</definedName>
    <definedName name="pchBX" localSheetId="2">#REF!</definedName>
    <definedName name="pchBX" localSheetId="23">#REF!</definedName>
    <definedName name="pchBX" localSheetId="24">#REF!</definedName>
    <definedName name="pchBX" localSheetId="25">#REF!</definedName>
    <definedName name="pchBX" localSheetId="26">#REF!</definedName>
    <definedName name="pchBX" localSheetId="27">#REF!</definedName>
    <definedName name="pchBX" localSheetId="28">#REF!</definedName>
    <definedName name="pchBX" localSheetId="29">#REF!</definedName>
    <definedName name="pchBX" localSheetId="3">#REF!</definedName>
    <definedName name="pchBX" localSheetId="31">#REF!</definedName>
    <definedName name="pchBX" localSheetId="32">#REF!</definedName>
    <definedName name="pchBX" localSheetId="33">#REF!</definedName>
    <definedName name="pchBX" localSheetId="34">#REF!</definedName>
    <definedName name="pchBX" localSheetId="37">#REF!</definedName>
    <definedName name="pchBX" localSheetId="41">#REF!</definedName>
    <definedName name="pchBX" localSheetId="4">#REF!</definedName>
    <definedName name="pchBX" localSheetId="45">#REF!</definedName>
    <definedName name="pchBX" localSheetId="46">#REF!</definedName>
    <definedName name="pchBX" localSheetId="47">#REF!</definedName>
    <definedName name="pchBX" localSheetId="48">#REF!</definedName>
    <definedName name="pchBX" localSheetId="49">#REF!</definedName>
    <definedName name="pchBX" localSheetId="50">#REF!</definedName>
    <definedName name="pchBX" localSheetId="5">#REF!</definedName>
    <definedName name="pchBX" localSheetId="51">#REF!</definedName>
    <definedName name="pchBX" localSheetId="52">#REF!</definedName>
    <definedName name="pchBX" localSheetId="53">#REF!</definedName>
    <definedName name="pchBX" localSheetId="54">#REF!</definedName>
    <definedName name="pchBX" localSheetId="56">#REF!</definedName>
    <definedName name="pchBX" localSheetId="57">#REF!</definedName>
    <definedName name="pchBX" localSheetId="58">#REF!</definedName>
    <definedName name="pchBX" localSheetId="59">#REF!</definedName>
    <definedName name="pchBX" localSheetId="60">#REF!</definedName>
    <definedName name="pchBX" localSheetId="61">#REF!</definedName>
    <definedName name="pchBX" localSheetId="62">#REF!</definedName>
    <definedName name="pchBX" localSheetId="63">#REF!</definedName>
    <definedName name="pchBX" localSheetId="6">#REF!</definedName>
    <definedName name="pchBX" localSheetId="64">#REF!</definedName>
    <definedName name="pchBX" localSheetId="65">#REF!</definedName>
    <definedName name="pchBX" localSheetId="66">#REF!</definedName>
    <definedName name="pchBX" localSheetId="67">#REF!</definedName>
    <definedName name="pchBX" localSheetId="68">#REF!</definedName>
    <definedName name="pchBX" localSheetId="69">#REF!</definedName>
    <definedName name="pchBX" localSheetId="71">#REF!</definedName>
    <definedName name="pchBX" localSheetId="72">#REF!</definedName>
    <definedName name="pchBX" localSheetId="73">#REF!</definedName>
    <definedName name="pchBX" localSheetId="7">#REF!</definedName>
    <definedName name="pchBX" localSheetId="74">#REF!</definedName>
    <definedName name="pchBX" localSheetId="75">#REF!</definedName>
    <definedName name="pchBX" localSheetId="76">#REF!</definedName>
    <definedName name="pchBX" localSheetId="77">#REF!</definedName>
    <definedName name="pchBX" localSheetId="78">#REF!</definedName>
    <definedName name="pchBX" localSheetId="79">#REF!</definedName>
    <definedName name="pchBX" localSheetId="8">#REF!</definedName>
    <definedName name="pchBX" localSheetId="9">#REF!</definedName>
    <definedName name="pchBX">#REF!</definedName>
    <definedName name="pchBXG" localSheetId="1">#REF!</definedName>
    <definedName name="pchBXG" localSheetId="11">#REF!</definedName>
    <definedName name="pchBXG" localSheetId="12">#REF!</definedName>
    <definedName name="pchBXG" localSheetId="13">#REF!</definedName>
    <definedName name="pchBXG" localSheetId="23">#REF!</definedName>
    <definedName name="pchBXG" localSheetId="24">#REF!</definedName>
    <definedName name="pchBXG" localSheetId="26">#REF!</definedName>
    <definedName name="pchBXG" localSheetId="28">#REF!</definedName>
    <definedName name="pchBXG" localSheetId="29">#REF!</definedName>
    <definedName name="pchBXG" localSheetId="31">#REF!</definedName>
    <definedName name="pchBXG" localSheetId="41">#REF!</definedName>
    <definedName name="pchBXG" localSheetId="4">#REF!</definedName>
    <definedName name="pchBXG" localSheetId="46">#REF!</definedName>
    <definedName name="pchBXG" localSheetId="47">#REF!</definedName>
    <definedName name="pchBXG" localSheetId="48">#REF!</definedName>
    <definedName name="pchBXG" localSheetId="49">#REF!</definedName>
    <definedName name="pchBXG" localSheetId="50">#REF!</definedName>
    <definedName name="pchBXG" localSheetId="51">#REF!</definedName>
    <definedName name="pchBXG" localSheetId="53">#REF!</definedName>
    <definedName name="pchBXG" localSheetId="54">#REF!</definedName>
    <definedName name="pchBXG" localSheetId="56">#REF!</definedName>
    <definedName name="pchBXG" localSheetId="57">#REF!</definedName>
    <definedName name="pchBXG" localSheetId="58">#REF!</definedName>
    <definedName name="pchBXG" localSheetId="60">#REF!</definedName>
    <definedName name="pchBXG" localSheetId="61">#REF!</definedName>
    <definedName name="pchBXG" localSheetId="62">#REF!</definedName>
    <definedName name="pchBXG" localSheetId="63">#REF!</definedName>
    <definedName name="pchBXG" localSheetId="64">#REF!</definedName>
    <definedName name="pchBXG" localSheetId="66">#REF!</definedName>
    <definedName name="pchBXG" localSheetId="67">#REF!</definedName>
    <definedName name="pchBXG" localSheetId="68">#REF!</definedName>
    <definedName name="pchBXG" localSheetId="69">#REF!</definedName>
    <definedName name="pchBXG" localSheetId="71">#REF!</definedName>
    <definedName name="pchBXG" localSheetId="72">#REF!</definedName>
    <definedName name="pchBXG" localSheetId="73">#REF!</definedName>
    <definedName name="pchBXG">#REF!</definedName>
    <definedName name="PCPI" localSheetId="1">#REF!</definedName>
    <definedName name="PCPI" localSheetId="11">#REF!</definedName>
    <definedName name="PCPI" localSheetId="12">#REF!</definedName>
    <definedName name="PCPI" localSheetId="13">#REF!</definedName>
    <definedName name="PCPI" localSheetId="23">#REF!</definedName>
    <definedName name="PCPI" localSheetId="24">#REF!</definedName>
    <definedName name="PCPI" localSheetId="26">#REF!</definedName>
    <definedName name="PCPI" localSheetId="28">#REF!</definedName>
    <definedName name="PCPI" localSheetId="29">#REF!</definedName>
    <definedName name="PCPI" localSheetId="31">#REF!</definedName>
    <definedName name="PCPI" localSheetId="41">#REF!</definedName>
    <definedName name="PCPI" localSheetId="4">#REF!</definedName>
    <definedName name="PCPI" localSheetId="46">#REF!</definedName>
    <definedName name="PCPI" localSheetId="47">#REF!</definedName>
    <definedName name="PCPI" localSheetId="48">#REF!</definedName>
    <definedName name="PCPI" localSheetId="49">#REF!</definedName>
    <definedName name="PCPI" localSheetId="50">#REF!</definedName>
    <definedName name="PCPI" localSheetId="51">#REF!</definedName>
    <definedName name="PCPI" localSheetId="53">#REF!</definedName>
    <definedName name="PCPI" localSheetId="54">#REF!</definedName>
    <definedName name="PCPI" localSheetId="56">#REF!</definedName>
    <definedName name="PCPI" localSheetId="57">#REF!</definedName>
    <definedName name="PCPI" localSheetId="58">#REF!</definedName>
    <definedName name="PCPI" localSheetId="60">#REF!</definedName>
    <definedName name="PCPI" localSheetId="61">#REF!</definedName>
    <definedName name="PCPI" localSheetId="62">#REF!</definedName>
    <definedName name="PCPI" localSheetId="63">#REF!</definedName>
    <definedName name="PCPI" localSheetId="64">#REF!</definedName>
    <definedName name="PCPI" localSheetId="66">#REF!</definedName>
    <definedName name="PCPI" localSheetId="67">#REF!</definedName>
    <definedName name="PCPI" localSheetId="68">#REF!</definedName>
    <definedName name="PCPI" localSheetId="69">#REF!</definedName>
    <definedName name="PCPI" localSheetId="71">#REF!</definedName>
    <definedName name="PCPI" localSheetId="72">#REF!</definedName>
    <definedName name="PCPI" localSheetId="73">#REF!</definedName>
    <definedName name="PCPI">#REF!</definedName>
    <definedName name="PCPIE" localSheetId="1">#REF!</definedName>
    <definedName name="PCPIE" localSheetId="11">#REF!</definedName>
    <definedName name="PCPIE" localSheetId="12">#REF!</definedName>
    <definedName name="PCPIE" localSheetId="13">#REF!</definedName>
    <definedName name="PCPIE" localSheetId="23">#REF!</definedName>
    <definedName name="PCPIE" localSheetId="24">#REF!</definedName>
    <definedName name="PCPIE" localSheetId="26">#REF!</definedName>
    <definedName name="PCPIE" localSheetId="28">#REF!</definedName>
    <definedName name="PCPIE" localSheetId="29">#REF!</definedName>
    <definedName name="PCPIE" localSheetId="31">#REF!</definedName>
    <definedName name="PCPIE" localSheetId="41">#REF!</definedName>
    <definedName name="PCPIE" localSheetId="4">#REF!</definedName>
    <definedName name="PCPIE" localSheetId="46">#REF!</definedName>
    <definedName name="PCPIE" localSheetId="47">#REF!</definedName>
    <definedName name="PCPIE" localSheetId="48">#REF!</definedName>
    <definedName name="PCPIE" localSheetId="49">#REF!</definedName>
    <definedName name="PCPIE" localSheetId="50">#REF!</definedName>
    <definedName name="PCPIE" localSheetId="51">#REF!</definedName>
    <definedName name="PCPIE" localSheetId="53">#REF!</definedName>
    <definedName name="PCPIE" localSheetId="54">#REF!</definedName>
    <definedName name="PCPIE" localSheetId="56">#REF!</definedName>
    <definedName name="PCPIE" localSheetId="57">#REF!</definedName>
    <definedName name="PCPIE" localSheetId="58">#REF!</definedName>
    <definedName name="PCPIE" localSheetId="60">#REF!</definedName>
    <definedName name="PCPIE" localSheetId="61">#REF!</definedName>
    <definedName name="PCPIE" localSheetId="62">#REF!</definedName>
    <definedName name="PCPIE" localSheetId="63">#REF!</definedName>
    <definedName name="PCPIE" localSheetId="64">#REF!</definedName>
    <definedName name="PCPIE" localSheetId="66">#REF!</definedName>
    <definedName name="PCPIE" localSheetId="67">#REF!</definedName>
    <definedName name="PCPIE" localSheetId="68">#REF!</definedName>
    <definedName name="PCPIE" localSheetId="69">#REF!</definedName>
    <definedName name="PCPIE" localSheetId="71">#REF!</definedName>
    <definedName name="PCPIE" localSheetId="72">#REF!</definedName>
    <definedName name="PCPIE" localSheetId="73">#REF!</definedName>
    <definedName name="PCPIE">#REF!</definedName>
    <definedName name="PCPIG">#N/A</definedName>
    <definedName name="pcsod" localSheetId="5">'[174]Scheduled Repayment'!$E$4:$AK$4</definedName>
    <definedName name="pcsod" localSheetId="6">'[175]Scheduled Repayment'!$E$4:$AK$4</definedName>
    <definedName name="pcsod">'[176]Scheduled Repayment'!$E$4:$AK$4</definedName>
    <definedName name="pcsodds" localSheetId="5">'[174]Scheduled Repayment'!$E$3:$AK$3</definedName>
    <definedName name="pcsodds" localSheetId="6">'[175]Scheduled Repayment'!$E$3:$AK$3</definedName>
    <definedName name="pcsodds">'[176]Scheduled Repayment'!$E$3:$AK$3</definedName>
    <definedName name="PDRDSA" localSheetId="1">#REF!</definedName>
    <definedName name="PDRDSA" localSheetId="10">#REF!</definedName>
    <definedName name="PDRDSA" localSheetId="11">#REF!</definedName>
    <definedName name="PDRDSA" localSheetId="12">#REF!</definedName>
    <definedName name="PDRDSA" localSheetId="13">#REF!</definedName>
    <definedName name="PDRDSA" localSheetId="15">#REF!</definedName>
    <definedName name="PDRDSA" localSheetId="16">#REF!</definedName>
    <definedName name="PDRDSA" localSheetId="2">#REF!</definedName>
    <definedName name="PDRDSA" localSheetId="23">#REF!</definedName>
    <definedName name="PDRDSA" localSheetId="24">#REF!</definedName>
    <definedName name="PDRDSA" localSheetId="25">#REF!</definedName>
    <definedName name="PDRDSA" localSheetId="26">#REF!</definedName>
    <definedName name="PDRDSA" localSheetId="27">#REF!</definedName>
    <definedName name="PDRDSA" localSheetId="28">#REF!</definedName>
    <definedName name="PDRDSA" localSheetId="29">#REF!</definedName>
    <definedName name="PDRDSA" localSheetId="3">#REF!</definedName>
    <definedName name="PDRDSA" localSheetId="31">#REF!</definedName>
    <definedName name="PDRDSA" localSheetId="32">#REF!</definedName>
    <definedName name="PDRDSA" localSheetId="33">#REF!</definedName>
    <definedName name="PDRDSA" localSheetId="34">#REF!</definedName>
    <definedName name="PDRDSA" localSheetId="37">#REF!</definedName>
    <definedName name="PDRDSA" localSheetId="41">#REF!</definedName>
    <definedName name="PDRDSA" localSheetId="4">#REF!</definedName>
    <definedName name="PDRDSA" localSheetId="45">#REF!</definedName>
    <definedName name="PDRDSA" localSheetId="46">#REF!</definedName>
    <definedName name="PDRDSA" localSheetId="47">#REF!</definedName>
    <definedName name="PDRDSA" localSheetId="48">#REF!</definedName>
    <definedName name="PDRDSA" localSheetId="49">#REF!</definedName>
    <definedName name="PDRDSA" localSheetId="50">#REF!</definedName>
    <definedName name="PDRDSA" localSheetId="5">#REF!</definedName>
    <definedName name="PDRDSA" localSheetId="51">#REF!</definedName>
    <definedName name="PDRDSA" localSheetId="52">#REF!</definedName>
    <definedName name="PDRDSA" localSheetId="53">#REF!</definedName>
    <definedName name="PDRDSA" localSheetId="54">#REF!</definedName>
    <definedName name="PDRDSA" localSheetId="56">#REF!</definedName>
    <definedName name="PDRDSA" localSheetId="57">#REF!</definedName>
    <definedName name="PDRDSA" localSheetId="58">#REF!</definedName>
    <definedName name="PDRDSA" localSheetId="59">#REF!</definedName>
    <definedName name="PDRDSA" localSheetId="60">#REF!</definedName>
    <definedName name="PDRDSA" localSheetId="61">#REF!</definedName>
    <definedName name="PDRDSA" localSheetId="62">#REF!</definedName>
    <definedName name="PDRDSA" localSheetId="63">#REF!</definedName>
    <definedName name="PDRDSA" localSheetId="6">#REF!</definedName>
    <definedName name="PDRDSA" localSheetId="64">#REF!</definedName>
    <definedName name="PDRDSA" localSheetId="65">#REF!</definedName>
    <definedName name="PDRDSA" localSheetId="66">#REF!</definedName>
    <definedName name="PDRDSA" localSheetId="67">#REF!</definedName>
    <definedName name="PDRDSA" localSheetId="68">#REF!</definedName>
    <definedName name="PDRDSA" localSheetId="69">#REF!</definedName>
    <definedName name="PDRDSA" localSheetId="71">#REF!</definedName>
    <definedName name="PDRDSA" localSheetId="72">#REF!</definedName>
    <definedName name="PDRDSA" localSheetId="73">#REF!</definedName>
    <definedName name="PDRDSA" localSheetId="7">#REF!</definedName>
    <definedName name="PDRDSA" localSheetId="74">#REF!</definedName>
    <definedName name="PDRDSA" localSheetId="75">#REF!</definedName>
    <definedName name="PDRDSA" localSheetId="76">#REF!</definedName>
    <definedName name="PDRDSA" localSheetId="77">#REF!</definedName>
    <definedName name="PDRDSA" localSheetId="78">#REF!</definedName>
    <definedName name="PDRDSA" localSheetId="79">#REF!</definedName>
    <definedName name="PDRDSA" localSheetId="8">#REF!</definedName>
    <definedName name="PDRDSA" localSheetId="9">#REF!</definedName>
    <definedName name="PDRDSA">#REF!</definedName>
    <definedName name="PDRDSA2" localSheetId="1">#REF!</definedName>
    <definedName name="PDRDSA2" localSheetId="10">#REF!</definedName>
    <definedName name="PDRDSA2" localSheetId="11">#REF!</definedName>
    <definedName name="PDRDSA2" localSheetId="12">#REF!</definedName>
    <definedName name="PDRDSA2" localSheetId="13">#REF!</definedName>
    <definedName name="PDRDSA2" localSheetId="15">#REF!</definedName>
    <definedName name="PDRDSA2" localSheetId="16">#REF!</definedName>
    <definedName name="PDRDSA2" localSheetId="2">#REF!</definedName>
    <definedName name="PDRDSA2" localSheetId="23">#REF!</definedName>
    <definedName name="PDRDSA2" localSheetId="24">#REF!</definedName>
    <definedName name="PDRDSA2" localSheetId="25">#REF!</definedName>
    <definedName name="PDRDSA2" localSheetId="26">#REF!</definedName>
    <definedName name="PDRDSA2" localSheetId="27">#REF!</definedName>
    <definedName name="PDRDSA2" localSheetId="28">#REF!</definedName>
    <definedName name="PDRDSA2" localSheetId="29">#REF!</definedName>
    <definedName name="PDRDSA2" localSheetId="3">#REF!</definedName>
    <definedName name="PDRDSA2" localSheetId="31">#REF!</definedName>
    <definedName name="PDRDSA2" localSheetId="32">#REF!</definedName>
    <definedName name="PDRDSA2" localSheetId="33">#REF!</definedName>
    <definedName name="PDRDSA2" localSheetId="34">#REF!</definedName>
    <definedName name="PDRDSA2" localSheetId="37">#REF!</definedName>
    <definedName name="PDRDSA2" localSheetId="41">#REF!</definedName>
    <definedName name="PDRDSA2" localSheetId="4">#REF!</definedName>
    <definedName name="PDRDSA2" localSheetId="45">#REF!</definedName>
    <definedName name="PDRDSA2" localSheetId="46">#REF!</definedName>
    <definedName name="PDRDSA2" localSheetId="47">#REF!</definedName>
    <definedName name="PDRDSA2" localSheetId="48">#REF!</definedName>
    <definedName name="PDRDSA2" localSheetId="49">#REF!</definedName>
    <definedName name="PDRDSA2" localSheetId="50">#REF!</definedName>
    <definedName name="PDRDSA2" localSheetId="5">#REF!</definedName>
    <definedName name="PDRDSA2" localSheetId="51">#REF!</definedName>
    <definedName name="PDRDSA2" localSheetId="52">#REF!</definedName>
    <definedName name="PDRDSA2" localSheetId="53">#REF!</definedName>
    <definedName name="PDRDSA2" localSheetId="54">#REF!</definedName>
    <definedName name="PDRDSA2" localSheetId="56">#REF!</definedName>
    <definedName name="PDRDSA2" localSheetId="57">#REF!</definedName>
    <definedName name="PDRDSA2" localSheetId="58">#REF!</definedName>
    <definedName name="PDRDSA2" localSheetId="59">#REF!</definedName>
    <definedName name="PDRDSA2" localSheetId="60">#REF!</definedName>
    <definedName name="PDRDSA2" localSheetId="61">#REF!</definedName>
    <definedName name="PDRDSA2" localSheetId="62">#REF!</definedName>
    <definedName name="PDRDSA2" localSheetId="63">#REF!</definedName>
    <definedName name="PDRDSA2" localSheetId="6">#REF!</definedName>
    <definedName name="PDRDSA2" localSheetId="64">#REF!</definedName>
    <definedName name="PDRDSA2" localSheetId="65">#REF!</definedName>
    <definedName name="PDRDSA2" localSheetId="66">#REF!</definedName>
    <definedName name="PDRDSA2" localSheetId="67">#REF!</definedName>
    <definedName name="PDRDSA2" localSheetId="68">#REF!</definedName>
    <definedName name="PDRDSA2" localSheetId="69">#REF!</definedName>
    <definedName name="PDRDSA2" localSheetId="71">#REF!</definedName>
    <definedName name="PDRDSA2" localSheetId="72">#REF!</definedName>
    <definedName name="PDRDSA2" localSheetId="73">#REF!</definedName>
    <definedName name="PDRDSA2" localSheetId="7">#REF!</definedName>
    <definedName name="PDRDSA2" localSheetId="74">#REF!</definedName>
    <definedName name="PDRDSA2" localSheetId="75">#REF!</definedName>
    <definedName name="PDRDSA2" localSheetId="76">#REF!</definedName>
    <definedName name="PDRDSA2" localSheetId="77">#REF!</definedName>
    <definedName name="PDRDSA2" localSheetId="78">#REF!</definedName>
    <definedName name="PDRDSA2" localSheetId="79">#REF!</definedName>
    <definedName name="PDRDSA2" localSheetId="8">#REF!</definedName>
    <definedName name="PDRDSA2" localSheetId="9">#REF!</definedName>
    <definedName name="PDRDSA2">#REF!</definedName>
    <definedName name="PE.NUS.FCAE" localSheetId="1">#REF!</definedName>
    <definedName name="PE.NUS.FCAE" localSheetId="10">#REF!</definedName>
    <definedName name="PE.NUS.FCAE" localSheetId="11">#REF!</definedName>
    <definedName name="PE.NUS.FCAE" localSheetId="12">#REF!</definedName>
    <definedName name="PE.NUS.FCAE" localSheetId="13">#REF!</definedName>
    <definedName name="PE.NUS.FCAE" localSheetId="15">#REF!</definedName>
    <definedName name="PE.NUS.FCAE" localSheetId="16">#REF!</definedName>
    <definedName name="PE.NUS.FCAE" localSheetId="2">#REF!</definedName>
    <definedName name="PE.NUS.FCAE" localSheetId="23">#REF!</definedName>
    <definedName name="PE.NUS.FCAE" localSheetId="24">#REF!</definedName>
    <definedName name="PE.NUS.FCAE" localSheetId="25">#REF!</definedName>
    <definedName name="PE.NUS.FCAE" localSheetId="26">#REF!</definedName>
    <definedName name="PE.NUS.FCAE" localSheetId="27">#REF!</definedName>
    <definedName name="PE.NUS.FCAE" localSheetId="28">#REF!</definedName>
    <definedName name="PE.NUS.FCAE" localSheetId="29">#REF!</definedName>
    <definedName name="PE.NUS.FCAE" localSheetId="3">#REF!</definedName>
    <definedName name="PE.NUS.FCAE" localSheetId="31">#REF!</definedName>
    <definedName name="PE.NUS.FCAE" localSheetId="32">#REF!</definedName>
    <definedName name="PE.NUS.FCAE" localSheetId="33">#REF!</definedName>
    <definedName name="PE.NUS.FCAE" localSheetId="34">#REF!</definedName>
    <definedName name="PE.NUS.FCAE" localSheetId="37">#REF!</definedName>
    <definedName name="PE.NUS.FCAE" localSheetId="41">#REF!</definedName>
    <definedName name="PE.NUS.FCAE" localSheetId="4">#REF!</definedName>
    <definedName name="PE.NUS.FCAE" localSheetId="45">#REF!</definedName>
    <definedName name="PE.NUS.FCAE" localSheetId="46">#REF!</definedName>
    <definedName name="PE.NUS.FCAE" localSheetId="47">#REF!</definedName>
    <definedName name="PE.NUS.FCAE" localSheetId="48">#REF!</definedName>
    <definedName name="PE.NUS.FCAE" localSheetId="49">#REF!</definedName>
    <definedName name="PE.NUS.FCAE" localSheetId="50">#REF!</definedName>
    <definedName name="PE.NUS.FCAE" localSheetId="5">#REF!</definedName>
    <definedName name="PE.NUS.FCAE" localSheetId="51">#REF!</definedName>
    <definedName name="PE.NUS.FCAE" localSheetId="52">#REF!</definedName>
    <definedName name="PE.NUS.FCAE" localSheetId="53">#REF!</definedName>
    <definedName name="PE.NUS.FCAE" localSheetId="54">#REF!</definedName>
    <definedName name="PE.NUS.FCAE" localSheetId="56">#REF!</definedName>
    <definedName name="PE.NUS.FCAE" localSheetId="57">#REF!</definedName>
    <definedName name="PE.NUS.FCAE" localSheetId="58">#REF!</definedName>
    <definedName name="PE.NUS.FCAE" localSheetId="59">#REF!</definedName>
    <definedName name="PE.NUS.FCAE" localSheetId="60">#REF!</definedName>
    <definedName name="PE.NUS.FCAE" localSheetId="61">#REF!</definedName>
    <definedName name="PE.NUS.FCAE" localSheetId="62">#REF!</definedName>
    <definedName name="PE.NUS.FCAE" localSheetId="63">#REF!</definedName>
    <definedName name="PE.NUS.FCAE" localSheetId="6">#REF!</definedName>
    <definedName name="PE.NUS.FCAE" localSheetId="64">#REF!</definedName>
    <definedName name="PE.NUS.FCAE" localSheetId="65">#REF!</definedName>
    <definedName name="PE.NUS.FCAE" localSheetId="66">#REF!</definedName>
    <definedName name="PE.NUS.FCAE" localSheetId="67">#REF!</definedName>
    <definedName name="PE.NUS.FCAE" localSheetId="68">#REF!</definedName>
    <definedName name="PE.NUS.FCAE" localSheetId="69">#REF!</definedName>
    <definedName name="PE.NUS.FCAE" localSheetId="71">#REF!</definedName>
    <definedName name="PE.NUS.FCAE" localSheetId="72">#REF!</definedName>
    <definedName name="PE.NUS.FCAE" localSheetId="73">#REF!</definedName>
    <definedName name="PE.NUS.FCAE" localSheetId="7">#REF!</definedName>
    <definedName name="PE.NUS.FCAE" localSheetId="74">#REF!</definedName>
    <definedName name="PE.NUS.FCAE" localSheetId="75">#REF!</definedName>
    <definedName name="PE.NUS.FCAE" localSheetId="76">#REF!</definedName>
    <definedName name="PE.NUS.FCAE" localSheetId="77">#REF!</definedName>
    <definedName name="PE.NUS.FCAE" localSheetId="78">#REF!</definedName>
    <definedName name="PE.NUS.FCAE" localSheetId="79">#REF!</definedName>
    <definedName name="PE.NUS.FCAE" localSheetId="8">#REF!</definedName>
    <definedName name="PE.NUS.FCAE" localSheetId="9">#REF!</definedName>
    <definedName name="PE.NUS.FCAE">#REF!</definedName>
    <definedName name="period" localSheetId="5">[279]IN!$D$1:$I$1</definedName>
    <definedName name="period" localSheetId="6">[280]IN!$D$1:$I$1</definedName>
    <definedName name="period">[281]IN!$D$1:$I$1</definedName>
    <definedName name="PeriodList" localSheetId="5">'[147]Report Form'!$E$4:$E$74</definedName>
    <definedName name="PeriodList" localSheetId="52">'[148]Report Form'!$E$4:$E$74</definedName>
    <definedName name="PeriodList" localSheetId="6">'[147]Report Form'!$E$4:$E$74</definedName>
    <definedName name="PeriodList">'[149]Report Form'!$E$4:$E$74</definedName>
    <definedName name="Petroecuador" localSheetId="1">#REF!</definedName>
    <definedName name="Petroecuador" localSheetId="10">#REF!</definedName>
    <definedName name="Petroecuador" localSheetId="11">#REF!</definedName>
    <definedName name="Petroecuador" localSheetId="12">#REF!</definedName>
    <definedName name="Petroecuador" localSheetId="13">#REF!</definedName>
    <definedName name="Petroecuador" localSheetId="15">#REF!</definedName>
    <definedName name="Petroecuador" localSheetId="16">#REF!</definedName>
    <definedName name="Petroecuador" localSheetId="2">#REF!</definedName>
    <definedName name="Petroecuador" localSheetId="23">#REF!</definedName>
    <definedName name="Petroecuador" localSheetId="24">#REF!</definedName>
    <definedName name="Petroecuador" localSheetId="25">#REF!</definedName>
    <definedName name="Petroecuador" localSheetId="26">#REF!</definedName>
    <definedName name="Petroecuador" localSheetId="27">#REF!</definedName>
    <definedName name="Petroecuador" localSheetId="28">#REF!</definedName>
    <definedName name="Petroecuador" localSheetId="29">#REF!</definedName>
    <definedName name="Petroecuador" localSheetId="3">#REF!</definedName>
    <definedName name="Petroecuador" localSheetId="31">#REF!</definedName>
    <definedName name="Petroecuador" localSheetId="32">#REF!</definedName>
    <definedName name="Petroecuador" localSheetId="33">#REF!</definedName>
    <definedName name="Petroecuador" localSheetId="34">#REF!</definedName>
    <definedName name="Petroecuador" localSheetId="37">#REF!</definedName>
    <definedName name="Petroecuador" localSheetId="41">#REF!</definedName>
    <definedName name="Petroecuador" localSheetId="4">#REF!</definedName>
    <definedName name="Petroecuador" localSheetId="45">#REF!</definedName>
    <definedName name="Petroecuador" localSheetId="46">#REF!</definedName>
    <definedName name="Petroecuador" localSheetId="47">#REF!</definedName>
    <definedName name="Petroecuador" localSheetId="48">#REF!</definedName>
    <definedName name="Petroecuador" localSheetId="49">#REF!</definedName>
    <definedName name="Petroecuador" localSheetId="50">#REF!</definedName>
    <definedName name="Petroecuador" localSheetId="5">#REF!</definedName>
    <definedName name="Petroecuador" localSheetId="51">#REF!</definedName>
    <definedName name="Petroecuador" localSheetId="52">#REF!</definedName>
    <definedName name="Petroecuador" localSheetId="53">#REF!</definedName>
    <definedName name="Petroecuador" localSheetId="54">#REF!</definedName>
    <definedName name="Petroecuador" localSheetId="56">#REF!</definedName>
    <definedName name="Petroecuador" localSheetId="57">#REF!</definedName>
    <definedName name="Petroecuador" localSheetId="58">#REF!</definedName>
    <definedName name="Petroecuador" localSheetId="59">#REF!</definedName>
    <definedName name="Petroecuador" localSheetId="60">#REF!</definedName>
    <definedName name="Petroecuador" localSheetId="61">#REF!</definedName>
    <definedName name="Petroecuador" localSheetId="62">#REF!</definedName>
    <definedName name="Petroecuador" localSheetId="63">#REF!</definedName>
    <definedName name="Petroecuador" localSheetId="6">#REF!</definedName>
    <definedName name="Petroecuador" localSheetId="64">#REF!</definedName>
    <definedName name="Petroecuador" localSheetId="65">#REF!</definedName>
    <definedName name="Petroecuador" localSheetId="66">#REF!</definedName>
    <definedName name="Petroecuador" localSheetId="67">#REF!</definedName>
    <definedName name="Petroecuador" localSheetId="68">#REF!</definedName>
    <definedName name="Petroecuador" localSheetId="69">#REF!</definedName>
    <definedName name="Petroecuador" localSheetId="71">#REF!</definedName>
    <definedName name="Petroecuador" localSheetId="72">#REF!</definedName>
    <definedName name="Petroecuador" localSheetId="73">#REF!</definedName>
    <definedName name="Petroecuador" localSheetId="7">#REF!</definedName>
    <definedName name="Petroecuador" localSheetId="74">#REF!</definedName>
    <definedName name="Petroecuador" localSheetId="75">#REF!</definedName>
    <definedName name="Petroecuador" localSheetId="76">#REF!</definedName>
    <definedName name="Petroecuador" localSheetId="77">#REF!</definedName>
    <definedName name="Petroecuador" localSheetId="78">#REF!</definedName>
    <definedName name="Petroecuador" localSheetId="79">#REF!</definedName>
    <definedName name="Petroecuador" localSheetId="8">#REF!</definedName>
    <definedName name="Petroecuador" localSheetId="9">#REF!</definedName>
    <definedName name="Petroecuador">#REF!</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15">#REF!</definedName>
    <definedName name="PFP" localSheetId="16">#REF!</definedName>
    <definedName name="PFP" localSheetId="2">#REF!</definedName>
    <definedName name="PFP" localSheetId="23">#REF!</definedName>
    <definedName name="PFP" localSheetId="24">#REF!</definedName>
    <definedName name="PFP" localSheetId="25">#REF!</definedName>
    <definedName name="PFP" localSheetId="26">#REF!</definedName>
    <definedName name="PFP" localSheetId="27">#REF!</definedName>
    <definedName name="PFP" localSheetId="28">#REF!</definedName>
    <definedName name="PFP" localSheetId="29">#REF!</definedName>
    <definedName name="PFP" localSheetId="3">#REF!</definedName>
    <definedName name="PFP" localSheetId="31">#REF!</definedName>
    <definedName name="PFP" localSheetId="32">#REF!</definedName>
    <definedName name="PFP" localSheetId="33">#REF!</definedName>
    <definedName name="PFP" localSheetId="34">#REF!</definedName>
    <definedName name="PFP" localSheetId="37">#REF!</definedName>
    <definedName name="PFP" localSheetId="41">#REF!</definedName>
    <definedName name="PFP" localSheetId="4">#REF!</definedName>
    <definedName name="PFP" localSheetId="45">#REF!</definedName>
    <definedName name="PFP" localSheetId="46">#REF!</definedName>
    <definedName name="PFP" localSheetId="47">#REF!</definedName>
    <definedName name="PFP" localSheetId="48">#REF!</definedName>
    <definedName name="PFP" localSheetId="49">#REF!</definedName>
    <definedName name="PFP" localSheetId="50">#REF!</definedName>
    <definedName name="PFP" localSheetId="5">#REF!</definedName>
    <definedName name="PFP" localSheetId="51">#REF!</definedName>
    <definedName name="PFP" localSheetId="52">#REF!</definedName>
    <definedName name="PFP" localSheetId="53">#REF!</definedName>
    <definedName name="PFP" localSheetId="54">#REF!</definedName>
    <definedName name="PFP" localSheetId="56">#REF!</definedName>
    <definedName name="PFP" localSheetId="57">#REF!</definedName>
    <definedName name="PFP" localSheetId="58">#REF!</definedName>
    <definedName name="PFP" localSheetId="59">#REF!</definedName>
    <definedName name="PFP" localSheetId="60">#REF!</definedName>
    <definedName name="PFP" localSheetId="61">#REF!</definedName>
    <definedName name="PFP" localSheetId="62">#REF!</definedName>
    <definedName name="PFP" localSheetId="63">#REF!</definedName>
    <definedName name="PFP" localSheetId="6">#REF!</definedName>
    <definedName name="PFP" localSheetId="64">#REF!</definedName>
    <definedName name="PFP" localSheetId="65">#REF!</definedName>
    <definedName name="PFP" localSheetId="66">#REF!</definedName>
    <definedName name="PFP" localSheetId="67">#REF!</definedName>
    <definedName name="PFP" localSheetId="68">#REF!</definedName>
    <definedName name="PFP" localSheetId="69">#REF!</definedName>
    <definedName name="PFP" localSheetId="71">#REF!</definedName>
    <definedName name="PFP" localSheetId="72">#REF!</definedName>
    <definedName name="PFP" localSheetId="73">#REF!</definedName>
    <definedName name="PFP" localSheetId="7">#REF!</definedName>
    <definedName name="PFP" localSheetId="74">#REF!</definedName>
    <definedName name="PFP" localSheetId="75">#REF!</definedName>
    <definedName name="PFP" localSheetId="76">#REF!</definedName>
    <definedName name="PFP" localSheetId="77">#REF!</definedName>
    <definedName name="PFP" localSheetId="78">#REF!</definedName>
    <definedName name="PFP" localSheetId="79">#REF!</definedName>
    <definedName name="PFP" localSheetId="8">#REF!</definedName>
    <definedName name="PFP" localSheetId="9">#REF!</definedName>
    <definedName name="PFP">#REF!</definedName>
    <definedName name="pfp_table1" localSheetId="1">#REF!</definedName>
    <definedName name="pfp_table1" localSheetId="10">#REF!</definedName>
    <definedName name="pfp_table1" localSheetId="11">#REF!</definedName>
    <definedName name="pfp_table1" localSheetId="12">#REF!</definedName>
    <definedName name="pfp_table1" localSheetId="13">#REF!</definedName>
    <definedName name="pfp_table1" localSheetId="15">#REF!</definedName>
    <definedName name="pfp_table1" localSheetId="16">#REF!</definedName>
    <definedName name="pfp_table1" localSheetId="2">#REF!</definedName>
    <definedName name="pfp_table1" localSheetId="23">#REF!</definedName>
    <definedName name="pfp_table1" localSheetId="24">#REF!</definedName>
    <definedName name="pfp_table1" localSheetId="25">#REF!</definedName>
    <definedName name="pfp_table1" localSheetId="26">#REF!</definedName>
    <definedName name="pfp_table1" localSheetId="27">#REF!</definedName>
    <definedName name="pfp_table1" localSheetId="28">#REF!</definedName>
    <definedName name="pfp_table1" localSheetId="29">#REF!</definedName>
    <definedName name="pfp_table1" localSheetId="3">#REF!</definedName>
    <definedName name="pfp_table1" localSheetId="31">#REF!</definedName>
    <definedName name="pfp_table1" localSheetId="32">#REF!</definedName>
    <definedName name="pfp_table1" localSheetId="33">#REF!</definedName>
    <definedName name="pfp_table1" localSheetId="34">#REF!</definedName>
    <definedName name="pfp_table1" localSheetId="37">#REF!</definedName>
    <definedName name="pfp_table1" localSheetId="41">#REF!</definedName>
    <definedName name="pfp_table1" localSheetId="4">#REF!</definedName>
    <definedName name="pfp_table1" localSheetId="45">#REF!</definedName>
    <definedName name="pfp_table1" localSheetId="46">#REF!</definedName>
    <definedName name="pfp_table1" localSheetId="47">#REF!</definedName>
    <definedName name="pfp_table1" localSheetId="48">#REF!</definedName>
    <definedName name="pfp_table1" localSheetId="49">#REF!</definedName>
    <definedName name="pfp_table1" localSheetId="50">#REF!</definedName>
    <definedName name="pfp_table1" localSheetId="5">#REF!</definedName>
    <definedName name="pfp_table1" localSheetId="51">#REF!</definedName>
    <definedName name="pfp_table1" localSheetId="52">#REF!</definedName>
    <definedName name="pfp_table1" localSheetId="53">#REF!</definedName>
    <definedName name="pfp_table1" localSheetId="54">#REF!</definedName>
    <definedName name="pfp_table1" localSheetId="56">#REF!</definedName>
    <definedName name="pfp_table1" localSheetId="57">#REF!</definedName>
    <definedName name="pfp_table1" localSheetId="58">#REF!</definedName>
    <definedName name="pfp_table1" localSheetId="59">#REF!</definedName>
    <definedName name="pfp_table1" localSheetId="60">#REF!</definedName>
    <definedName name="pfp_table1" localSheetId="61">#REF!</definedName>
    <definedName name="pfp_table1" localSheetId="62">#REF!</definedName>
    <definedName name="pfp_table1" localSheetId="63">#REF!</definedName>
    <definedName name="pfp_table1" localSheetId="6">#REF!</definedName>
    <definedName name="pfp_table1" localSheetId="64">#REF!</definedName>
    <definedName name="pfp_table1" localSheetId="65">#REF!</definedName>
    <definedName name="pfp_table1" localSheetId="66">#REF!</definedName>
    <definedName name="pfp_table1" localSheetId="67">#REF!</definedName>
    <definedName name="pfp_table1" localSheetId="68">#REF!</definedName>
    <definedName name="pfp_table1" localSheetId="69">#REF!</definedName>
    <definedName name="pfp_table1" localSheetId="71">#REF!</definedName>
    <definedName name="pfp_table1" localSheetId="72">#REF!</definedName>
    <definedName name="pfp_table1" localSheetId="73">#REF!</definedName>
    <definedName name="pfp_table1" localSheetId="7">#REF!</definedName>
    <definedName name="pfp_table1" localSheetId="74">#REF!</definedName>
    <definedName name="pfp_table1" localSheetId="75">#REF!</definedName>
    <definedName name="pfp_table1" localSheetId="76">#REF!</definedName>
    <definedName name="pfp_table1" localSheetId="77">#REF!</definedName>
    <definedName name="pfp_table1" localSheetId="78">#REF!</definedName>
    <definedName name="pfp_table1" localSheetId="79">#REF!</definedName>
    <definedName name="pfp_table1" localSheetId="8">#REF!</definedName>
    <definedName name="pfp_table1" localSheetId="9">#REF!</definedName>
    <definedName name="pfp_table1">#REF!</definedName>
    <definedName name="Ports" localSheetId="1">#REF!</definedName>
    <definedName name="Ports" localSheetId="11">#REF!</definedName>
    <definedName name="Ports" localSheetId="12">#REF!</definedName>
    <definedName name="Ports" localSheetId="13">#REF!</definedName>
    <definedName name="Ports" localSheetId="23">#REF!</definedName>
    <definedName name="Ports" localSheetId="24">#REF!</definedName>
    <definedName name="Ports" localSheetId="26">#REF!</definedName>
    <definedName name="Ports" localSheetId="28">#REF!</definedName>
    <definedName name="Ports" localSheetId="29">#REF!</definedName>
    <definedName name="Ports" localSheetId="31">#REF!</definedName>
    <definedName name="Ports" localSheetId="41">#REF!</definedName>
    <definedName name="Ports" localSheetId="4">#REF!</definedName>
    <definedName name="Ports" localSheetId="46">#REF!</definedName>
    <definedName name="Ports" localSheetId="47">#REF!</definedName>
    <definedName name="Ports" localSheetId="48">#REF!</definedName>
    <definedName name="Ports" localSheetId="49">#REF!</definedName>
    <definedName name="Ports" localSheetId="50">#REF!</definedName>
    <definedName name="Ports" localSheetId="51">#REF!</definedName>
    <definedName name="Ports" localSheetId="53">#REF!</definedName>
    <definedName name="Ports" localSheetId="54">#REF!</definedName>
    <definedName name="Ports" localSheetId="56">#REF!</definedName>
    <definedName name="Ports" localSheetId="57">#REF!</definedName>
    <definedName name="Ports" localSheetId="58">#REF!</definedName>
    <definedName name="Ports" localSheetId="60">#REF!</definedName>
    <definedName name="Ports" localSheetId="61">#REF!</definedName>
    <definedName name="Ports" localSheetId="62">#REF!</definedName>
    <definedName name="Ports" localSheetId="63">#REF!</definedName>
    <definedName name="Ports" localSheetId="64">#REF!</definedName>
    <definedName name="Ports" localSheetId="66">#REF!</definedName>
    <definedName name="Ports" localSheetId="67">#REF!</definedName>
    <definedName name="Ports" localSheetId="68">#REF!</definedName>
    <definedName name="Ports" localSheetId="69">#REF!</definedName>
    <definedName name="Ports" localSheetId="71">#REF!</definedName>
    <definedName name="Ports" localSheetId="72">#REF!</definedName>
    <definedName name="Ports" localSheetId="73">#REF!</definedName>
    <definedName name="Ports">#REF!</definedName>
    <definedName name="pp" localSheetId="1">#REF!</definedName>
    <definedName name="pp" localSheetId="11">#REF!</definedName>
    <definedName name="pp" localSheetId="12">#REF!</definedName>
    <definedName name="pp" localSheetId="13">#REF!</definedName>
    <definedName name="pp" localSheetId="23">#REF!</definedName>
    <definedName name="pp" localSheetId="24">#REF!</definedName>
    <definedName name="pp" localSheetId="26">#REF!</definedName>
    <definedName name="pp" localSheetId="28">#REF!</definedName>
    <definedName name="pp" localSheetId="29">#REF!</definedName>
    <definedName name="pp" localSheetId="31">#REF!</definedName>
    <definedName name="pp" localSheetId="41">#REF!</definedName>
    <definedName name="pp" localSheetId="4">#REF!</definedName>
    <definedName name="pp" localSheetId="46">#REF!</definedName>
    <definedName name="pp" localSheetId="47">#REF!</definedName>
    <definedName name="pp" localSheetId="48">#REF!</definedName>
    <definedName name="pp" localSheetId="49">#REF!</definedName>
    <definedName name="pp" localSheetId="50">#REF!</definedName>
    <definedName name="pp" localSheetId="51">#REF!</definedName>
    <definedName name="pp" localSheetId="53">#REF!</definedName>
    <definedName name="pp" localSheetId="54">#REF!</definedName>
    <definedName name="pp" localSheetId="56">#REF!</definedName>
    <definedName name="pp" localSheetId="57">#REF!</definedName>
    <definedName name="pp" localSheetId="58">#REF!</definedName>
    <definedName name="pp" localSheetId="60">#REF!</definedName>
    <definedName name="pp" localSheetId="61">#REF!</definedName>
    <definedName name="pp" localSheetId="62">#REF!</definedName>
    <definedName name="pp" localSheetId="63">#REF!</definedName>
    <definedName name="pp" localSheetId="64">#REF!</definedName>
    <definedName name="pp" localSheetId="66">#REF!</definedName>
    <definedName name="pp" localSheetId="67">#REF!</definedName>
    <definedName name="pp" localSheetId="68">#REF!</definedName>
    <definedName name="pp" localSheetId="69">#REF!</definedName>
    <definedName name="pp" localSheetId="71">#REF!</definedName>
    <definedName name="pp" localSheetId="72">#REF!</definedName>
    <definedName name="pp" localSheetId="73">#REF!</definedName>
    <definedName name="pp">#REF!</definedName>
    <definedName name="ppim" localSheetId="1" hidden="1">#REF!</definedName>
    <definedName name="ppim" localSheetId="11" hidden="1">#REF!</definedName>
    <definedName name="ppim" localSheetId="12" hidden="1">#REF!</definedName>
    <definedName name="ppim" localSheetId="13" hidden="1">#REF!</definedName>
    <definedName name="ppim" localSheetId="15" hidden="1">#REF!</definedName>
    <definedName name="ppim" localSheetId="16" hidden="1">#REF!</definedName>
    <definedName name="ppim" localSheetId="17" hidden="1">#REF!</definedName>
    <definedName name="ppim" localSheetId="18" hidden="1">#REF!</definedName>
    <definedName name="ppim" localSheetId="19" hidden="1">#REF!</definedName>
    <definedName name="ppim" localSheetId="2" hidden="1">#REF!</definedName>
    <definedName name="ppim" localSheetId="20" hidden="1">#REF!</definedName>
    <definedName name="ppim" localSheetId="21" hidden="1">#REF!</definedName>
    <definedName name="ppim" localSheetId="22" hidden="1">#REF!</definedName>
    <definedName name="ppim" localSheetId="23" hidden="1">#REF!</definedName>
    <definedName name="ppim" localSheetId="24" hidden="1">#REF!</definedName>
    <definedName name="ppim" localSheetId="26" hidden="1">#REF!</definedName>
    <definedName name="ppim" localSheetId="28" hidden="1">#REF!</definedName>
    <definedName name="ppim" localSheetId="29" hidden="1">#REF!</definedName>
    <definedName name="ppim" localSheetId="31" hidden="1">#REF!</definedName>
    <definedName name="ppim" localSheetId="32" hidden="1">#REF!</definedName>
    <definedName name="ppim" localSheetId="33" hidden="1">#REF!</definedName>
    <definedName name="ppim" localSheetId="34" hidden="1">#REF!</definedName>
    <definedName name="ppim" localSheetId="41" hidden="1">#REF!</definedName>
    <definedName name="ppim" localSheetId="4" hidden="1">#REF!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0" hidden="1">#REF!</definedName>
    <definedName name="ppim" localSheetId="51" hidden="1">#REF!</definedName>
    <definedName name="ppim" localSheetId="53" hidden="1">#REF!</definedName>
    <definedName name="ppim" localSheetId="54" hidden="1">#REF!</definedName>
    <definedName name="ppim" localSheetId="55" hidden="1">#REF!</definedName>
    <definedName name="ppim" localSheetId="56" hidden="1">#REF!</definedName>
    <definedName name="ppim" localSheetId="57" hidden="1">#REF!</definedName>
    <definedName name="ppim" localSheetId="58" hidden="1">#REF!</definedName>
    <definedName name="ppim" localSheetId="60" hidden="1">#REF!</definedName>
    <definedName name="ppim" localSheetId="61" hidden="1">#REF!</definedName>
    <definedName name="ppim" localSheetId="62" hidden="1">#REF!</definedName>
    <definedName name="ppim" localSheetId="63" hidden="1">#REF!</definedName>
    <definedName name="ppim" localSheetId="64" hidden="1">#REF!</definedName>
    <definedName name="ppim" localSheetId="66" hidden="1">#REF!</definedName>
    <definedName name="ppim" localSheetId="67" hidden="1">#REF!</definedName>
    <definedName name="ppim" localSheetId="68" hidden="1">#REF!</definedName>
    <definedName name="ppim" localSheetId="69" hidden="1">#REF!</definedName>
    <definedName name="ppim" localSheetId="70" hidden="1">#REF!</definedName>
    <definedName name="ppim" localSheetId="71" hidden="1">#REF!</definedName>
    <definedName name="ppim" localSheetId="72" hidden="1">#REF!</definedName>
    <definedName name="ppim" localSheetId="73" hidden="1">#REF!</definedName>
    <definedName name="ppim" localSheetId="7" hidden="1">#REF!</definedName>
    <definedName name="ppim" localSheetId="78" hidden="1">#REF!</definedName>
    <definedName name="ppim" localSheetId="79" hidden="1">#REF!</definedName>
    <definedName name="ppim" localSheetId="8" hidden="1">#REF!</definedName>
    <definedName name="ppim" localSheetId="9" hidden="1">#REF!</definedName>
    <definedName name="ppim" hidden="1">#REF!</definedName>
    <definedName name="ppp" localSheetId="1">#REF!</definedName>
    <definedName name="ppp" localSheetId="11">#REF!</definedName>
    <definedName name="ppp" localSheetId="12">#REF!</definedName>
    <definedName name="ppp" localSheetId="13">#REF!</definedName>
    <definedName name="ppp" localSheetId="23">#REF!</definedName>
    <definedName name="ppp" localSheetId="24">#REF!</definedName>
    <definedName name="ppp" localSheetId="26">#REF!</definedName>
    <definedName name="ppp" localSheetId="28">#REF!</definedName>
    <definedName name="ppp" localSheetId="29">#REF!</definedName>
    <definedName name="ppp" localSheetId="31">#REF!</definedName>
    <definedName name="ppp" localSheetId="41">#REF!</definedName>
    <definedName name="ppp" localSheetId="4">#REF!</definedName>
    <definedName name="ppp" localSheetId="46">#REF!</definedName>
    <definedName name="ppp" localSheetId="47">#REF!</definedName>
    <definedName name="ppp" localSheetId="48">#REF!</definedName>
    <definedName name="ppp" localSheetId="49">#REF!</definedName>
    <definedName name="ppp" localSheetId="50">#REF!</definedName>
    <definedName name="ppp" localSheetId="51">#REF!</definedName>
    <definedName name="ppp" localSheetId="53">#REF!</definedName>
    <definedName name="ppp" localSheetId="54">#REF!</definedName>
    <definedName name="ppp" localSheetId="56">#REF!</definedName>
    <definedName name="ppp" localSheetId="57">#REF!</definedName>
    <definedName name="ppp" localSheetId="58">#REF!</definedName>
    <definedName name="ppp" localSheetId="60">#REF!</definedName>
    <definedName name="ppp" localSheetId="61">#REF!</definedName>
    <definedName name="ppp" localSheetId="62">#REF!</definedName>
    <definedName name="ppp" localSheetId="63">#REF!</definedName>
    <definedName name="ppp" localSheetId="64">#REF!</definedName>
    <definedName name="ppp" localSheetId="66">#REF!</definedName>
    <definedName name="ppp" localSheetId="67">#REF!</definedName>
    <definedName name="ppp" localSheetId="68">#REF!</definedName>
    <definedName name="ppp" localSheetId="69">#REF!</definedName>
    <definedName name="ppp" localSheetId="71">#REF!</definedName>
    <definedName name="ppp" localSheetId="72">#REF!</definedName>
    <definedName name="ppp" localSheetId="73">#REF!</definedName>
    <definedName name="ppp">#REF!</definedName>
    <definedName name="ppppp" localSheetId="1">#REF!</definedName>
    <definedName name="ppppp" localSheetId="11">#REF!</definedName>
    <definedName name="ppppp" localSheetId="12">#REF!</definedName>
    <definedName name="ppppp" localSheetId="13">#REF!</definedName>
    <definedName name="ppppp" localSheetId="23">#REF!</definedName>
    <definedName name="ppppp" localSheetId="24">#REF!</definedName>
    <definedName name="ppppp" localSheetId="26">#REF!</definedName>
    <definedName name="ppppp" localSheetId="28">#REF!</definedName>
    <definedName name="ppppp" localSheetId="29">#REF!</definedName>
    <definedName name="ppppp" localSheetId="31">#REF!</definedName>
    <definedName name="ppppp" localSheetId="41">#REF!</definedName>
    <definedName name="ppppp" localSheetId="4">#REF!</definedName>
    <definedName name="ppppp" localSheetId="46">#REF!</definedName>
    <definedName name="ppppp" localSheetId="47">#REF!</definedName>
    <definedName name="ppppp" localSheetId="48">#REF!</definedName>
    <definedName name="ppppp" localSheetId="49">#REF!</definedName>
    <definedName name="ppppp" localSheetId="50">#REF!</definedName>
    <definedName name="ppppp" localSheetId="51">#REF!</definedName>
    <definedName name="ppppp" localSheetId="53">#REF!</definedName>
    <definedName name="ppppp" localSheetId="54">#REF!</definedName>
    <definedName name="ppppp" localSheetId="56">#REF!</definedName>
    <definedName name="ppppp" localSheetId="57">#REF!</definedName>
    <definedName name="ppppp" localSheetId="58">#REF!</definedName>
    <definedName name="ppppp" localSheetId="60">#REF!</definedName>
    <definedName name="ppppp" localSheetId="61">#REF!</definedName>
    <definedName name="ppppp" localSheetId="62">#REF!</definedName>
    <definedName name="ppppp" localSheetId="63">#REF!</definedName>
    <definedName name="ppppp" localSheetId="64">#REF!</definedName>
    <definedName name="ppppp" localSheetId="66">#REF!</definedName>
    <definedName name="ppppp" localSheetId="67">#REF!</definedName>
    <definedName name="ppppp" localSheetId="68">#REF!</definedName>
    <definedName name="ppppp" localSheetId="69">#REF!</definedName>
    <definedName name="ppppp" localSheetId="71">#REF!</definedName>
    <definedName name="ppppp" localSheetId="72">#REF!</definedName>
    <definedName name="ppppp" localSheetId="73">#REF!</definedName>
    <definedName name="ppppp">#REF!</definedName>
    <definedName name="PPPWGT">#N/A</definedName>
    <definedName name="pq" localSheetId="1">#REF!</definedName>
    <definedName name="pq" localSheetId="10">#REF!</definedName>
    <definedName name="pq" localSheetId="11">#REF!</definedName>
    <definedName name="pq" localSheetId="12">#REF!</definedName>
    <definedName name="pq" localSheetId="13">#REF!</definedName>
    <definedName name="pq" localSheetId="15">#REF!</definedName>
    <definedName name="pq" localSheetId="16">#REF!</definedName>
    <definedName name="pq" localSheetId="2">#REF!</definedName>
    <definedName name="pq" localSheetId="23">#REF!</definedName>
    <definedName name="pq" localSheetId="24">#REF!</definedName>
    <definedName name="pq" localSheetId="25">#REF!</definedName>
    <definedName name="pq" localSheetId="26">#REF!</definedName>
    <definedName name="pq" localSheetId="27">#REF!</definedName>
    <definedName name="pq" localSheetId="28">#REF!</definedName>
    <definedName name="pq" localSheetId="29">#REF!</definedName>
    <definedName name="pq" localSheetId="3">#REF!</definedName>
    <definedName name="pq" localSheetId="31">#REF!</definedName>
    <definedName name="pq" localSheetId="32">#REF!</definedName>
    <definedName name="pq" localSheetId="33">#REF!</definedName>
    <definedName name="pq" localSheetId="34">#REF!</definedName>
    <definedName name="pq" localSheetId="37">#REF!</definedName>
    <definedName name="pq" localSheetId="41">#REF!</definedName>
    <definedName name="pq" localSheetId="4">#REF!</definedName>
    <definedName name="pq" localSheetId="45">#REF!</definedName>
    <definedName name="pq" localSheetId="46">#REF!</definedName>
    <definedName name="pq" localSheetId="47">#REF!</definedName>
    <definedName name="pq" localSheetId="48">#REF!</definedName>
    <definedName name="pq" localSheetId="49">#REF!</definedName>
    <definedName name="pq" localSheetId="50">#REF!</definedName>
    <definedName name="pq" localSheetId="5">#REF!</definedName>
    <definedName name="pq" localSheetId="51">#REF!</definedName>
    <definedName name="pq" localSheetId="52">#REF!</definedName>
    <definedName name="pq" localSheetId="53">#REF!</definedName>
    <definedName name="pq" localSheetId="54">#REF!</definedName>
    <definedName name="pq" localSheetId="56">#REF!</definedName>
    <definedName name="pq" localSheetId="57">#REF!</definedName>
    <definedName name="pq" localSheetId="58">#REF!</definedName>
    <definedName name="pq" localSheetId="59">#REF!</definedName>
    <definedName name="pq" localSheetId="60">#REF!</definedName>
    <definedName name="pq" localSheetId="61">#REF!</definedName>
    <definedName name="pq" localSheetId="62">#REF!</definedName>
    <definedName name="pq" localSheetId="63">#REF!</definedName>
    <definedName name="pq" localSheetId="6">#REF!</definedName>
    <definedName name="pq" localSheetId="64">#REF!</definedName>
    <definedName name="pq" localSheetId="65">#REF!</definedName>
    <definedName name="pq" localSheetId="66">#REF!</definedName>
    <definedName name="pq" localSheetId="67">#REF!</definedName>
    <definedName name="pq" localSheetId="68">#REF!</definedName>
    <definedName name="pq" localSheetId="69">#REF!</definedName>
    <definedName name="pq" localSheetId="71">#REF!</definedName>
    <definedName name="pq" localSheetId="72">#REF!</definedName>
    <definedName name="pq" localSheetId="73">#REF!</definedName>
    <definedName name="pq" localSheetId="7">#REF!</definedName>
    <definedName name="pq" localSheetId="74">#REF!</definedName>
    <definedName name="pq" localSheetId="75">#REF!</definedName>
    <definedName name="pq" localSheetId="76">#REF!</definedName>
    <definedName name="pq" localSheetId="77">#REF!</definedName>
    <definedName name="pq" localSheetId="78">#REF!</definedName>
    <definedName name="pq" localSheetId="79">#REF!</definedName>
    <definedName name="pq" localSheetId="8">#REF!</definedName>
    <definedName name="pq" localSheetId="9">#REF!</definedName>
    <definedName name="pq">#REF!</definedName>
    <definedName name="pr_sr" localSheetId="1">#REF!</definedName>
    <definedName name="pr_sr" localSheetId="10">#REF!</definedName>
    <definedName name="pr_sr" localSheetId="11">#REF!</definedName>
    <definedName name="pr_sr" localSheetId="12">#REF!</definedName>
    <definedName name="pr_sr" localSheetId="13">#REF!</definedName>
    <definedName name="pr_sr" localSheetId="15">#REF!</definedName>
    <definedName name="pr_sr" localSheetId="16">#REF!</definedName>
    <definedName name="pr_sr" localSheetId="2">#REF!</definedName>
    <definedName name="pr_sr" localSheetId="23">#REF!</definedName>
    <definedName name="pr_sr" localSheetId="24">#REF!</definedName>
    <definedName name="pr_sr" localSheetId="25">#REF!</definedName>
    <definedName name="pr_sr" localSheetId="26">#REF!</definedName>
    <definedName name="pr_sr" localSheetId="27">#REF!</definedName>
    <definedName name="pr_sr" localSheetId="28">#REF!</definedName>
    <definedName name="pr_sr" localSheetId="29">#REF!</definedName>
    <definedName name="pr_sr" localSheetId="3">#REF!</definedName>
    <definedName name="pr_sr" localSheetId="31">#REF!</definedName>
    <definedName name="pr_sr" localSheetId="32">#REF!</definedName>
    <definedName name="pr_sr" localSheetId="33">#REF!</definedName>
    <definedName name="pr_sr" localSheetId="34">#REF!</definedName>
    <definedName name="pr_sr" localSheetId="37">#REF!</definedName>
    <definedName name="pr_sr" localSheetId="41">#REF!</definedName>
    <definedName name="pr_sr" localSheetId="4">#REF!</definedName>
    <definedName name="pr_sr" localSheetId="45">#REF!</definedName>
    <definedName name="pr_sr" localSheetId="46">#REF!</definedName>
    <definedName name="pr_sr" localSheetId="47">#REF!</definedName>
    <definedName name="pr_sr" localSheetId="48">#REF!</definedName>
    <definedName name="pr_sr" localSheetId="49">#REF!</definedName>
    <definedName name="pr_sr" localSheetId="50">#REF!</definedName>
    <definedName name="pr_sr" localSheetId="5">#REF!</definedName>
    <definedName name="pr_sr" localSheetId="51">#REF!</definedName>
    <definedName name="pr_sr" localSheetId="52">#REF!</definedName>
    <definedName name="pr_sr" localSheetId="53">#REF!</definedName>
    <definedName name="pr_sr" localSheetId="54">#REF!</definedName>
    <definedName name="pr_sr" localSheetId="56">#REF!</definedName>
    <definedName name="pr_sr" localSheetId="57">#REF!</definedName>
    <definedName name="pr_sr" localSheetId="58">#REF!</definedName>
    <definedName name="pr_sr" localSheetId="59">#REF!</definedName>
    <definedName name="pr_sr" localSheetId="60">#REF!</definedName>
    <definedName name="pr_sr" localSheetId="61">#REF!</definedName>
    <definedName name="pr_sr" localSheetId="62">#REF!</definedName>
    <definedName name="pr_sr" localSheetId="63">#REF!</definedName>
    <definedName name="pr_sr" localSheetId="6">#REF!</definedName>
    <definedName name="pr_sr" localSheetId="64">#REF!</definedName>
    <definedName name="pr_sr" localSheetId="65">#REF!</definedName>
    <definedName name="pr_sr" localSheetId="66">#REF!</definedName>
    <definedName name="pr_sr" localSheetId="67">#REF!</definedName>
    <definedName name="pr_sr" localSheetId="68">#REF!</definedName>
    <definedName name="pr_sr" localSheetId="69">#REF!</definedName>
    <definedName name="pr_sr" localSheetId="71">#REF!</definedName>
    <definedName name="pr_sr" localSheetId="72">#REF!</definedName>
    <definedName name="pr_sr" localSheetId="73">#REF!</definedName>
    <definedName name="pr_sr" localSheetId="7">#REF!</definedName>
    <definedName name="pr_sr" localSheetId="74">#REF!</definedName>
    <definedName name="pr_sr" localSheetId="75">#REF!</definedName>
    <definedName name="pr_sr" localSheetId="76">#REF!</definedName>
    <definedName name="pr_sr" localSheetId="77">#REF!</definedName>
    <definedName name="pr_sr" localSheetId="78">#REF!</definedName>
    <definedName name="pr_sr" localSheetId="79">#REF!</definedName>
    <definedName name="pr_sr" localSheetId="8">#REF!</definedName>
    <definedName name="pr_sr" localSheetId="9">#REF!</definedName>
    <definedName name="pr_sr">#REF!</definedName>
    <definedName name="PRGF_Total_Undrawn" localSheetId="1">'[225]Table 2b'!#REF!</definedName>
    <definedName name="PRGF_Total_Undrawn" localSheetId="10">'[225]Table 2b'!#REF!</definedName>
    <definedName name="PRGF_Total_Undrawn" localSheetId="13">'[225]Table 2b'!#REF!</definedName>
    <definedName name="PRGF_Total_Undrawn" localSheetId="15">'[225]Table 2b'!#REF!</definedName>
    <definedName name="PRGF_Total_Undrawn" localSheetId="16">'[225]Table 2b'!#REF!</definedName>
    <definedName name="PRGF_Total_Undrawn" localSheetId="2">'[225]Table 2b'!#REF!</definedName>
    <definedName name="PRGF_Total_Undrawn" localSheetId="24">'[225]Table 2b'!#REF!</definedName>
    <definedName name="PRGF_Total_Undrawn" localSheetId="25">'[225]Table 2b'!#REF!</definedName>
    <definedName name="PRGF_Total_Undrawn" localSheetId="26">'[225]Table 2b'!#REF!</definedName>
    <definedName name="PRGF_Total_Undrawn" localSheetId="27">'[225]Table 2b'!#REF!</definedName>
    <definedName name="PRGF_Total_Undrawn" localSheetId="28">'[225]Table 2b'!#REF!</definedName>
    <definedName name="PRGF_Total_Undrawn" localSheetId="29">'[225]Table 2b'!#REF!</definedName>
    <definedName name="PRGF_Total_Undrawn" localSheetId="3">'[225]Table 2b'!#REF!</definedName>
    <definedName name="PRGF_Total_Undrawn" localSheetId="31">'[225]Table 2b'!#REF!</definedName>
    <definedName name="PRGF_Total_Undrawn" localSheetId="32">'[225]Table 2b'!#REF!</definedName>
    <definedName name="PRGF_Total_Undrawn" localSheetId="33">'[225]Table 2b'!#REF!</definedName>
    <definedName name="PRGF_Total_Undrawn" localSheetId="34">'[225]Table 2b'!#REF!</definedName>
    <definedName name="PRGF_Total_Undrawn" localSheetId="37">'[225]Table 2b'!#REF!</definedName>
    <definedName name="PRGF_Total_Undrawn" localSheetId="41">'[225]Table 2b'!#REF!</definedName>
    <definedName name="PRGF_Total_Undrawn" localSheetId="4">'[225]Table 2b'!#REF!</definedName>
    <definedName name="PRGF_Total_Undrawn" localSheetId="45">'[225]Table 2b'!#REF!</definedName>
    <definedName name="PRGF_Total_Undrawn" localSheetId="46">'[225]Table 2b'!#REF!</definedName>
    <definedName name="PRGF_Total_Undrawn" localSheetId="47">'[225]Table 2b'!#REF!</definedName>
    <definedName name="PRGF_Total_Undrawn" localSheetId="48">'[225]Table 2b'!#REF!</definedName>
    <definedName name="PRGF_Total_Undrawn" localSheetId="49">'[225]Table 2b'!#REF!</definedName>
    <definedName name="PRGF_Total_Undrawn" localSheetId="50">'[225]Table 2b'!#REF!</definedName>
    <definedName name="PRGF_Total_Undrawn" localSheetId="5">'[226]Table 2b'!#REF!</definedName>
    <definedName name="PRGF_Total_Undrawn" localSheetId="51">'[225]Table 2b'!#REF!</definedName>
    <definedName name="PRGF_Total_Undrawn" localSheetId="52">'[225]Table 2b'!#REF!</definedName>
    <definedName name="PRGF_Total_Undrawn" localSheetId="53">'[225]Table 2b'!#REF!</definedName>
    <definedName name="PRGF_Total_Undrawn" localSheetId="54">'[225]Table 2b'!#REF!</definedName>
    <definedName name="PRGF_Total_Undrawn" localSheetId="56">'[225]Table 2b'!#REF!</definedName>
    <definedName name="PRGF_Total_Undrawn" localSheetId="57">'[225]Table 2b'!#REF!</definedName>
    <definedName name="PRGF_Total_Undrawn" localSheetId="58">'[225]Table 2b'!#REF!</definedName>
    <definedName name="PRGF_Total_Undrawn" localSheetId="59">'[225]Table 2b'!#REF!</definedName>
    <definedName name="PRGF_Total_Undrawn" localSheetId="60">'[225]Table 2b'!#REF!</definedName>
    <definedName name="PRGF_Total_Undrawn" localSheetId="61">'[225]Table 2b'!#REF!</definedName>
    <definedName name="PRGF_Total_Undrawn" localSheetId="62">'[225]Table 2b'!#REF!</definedName>
    <definedName name="PRGF_Total_Undrawn" localSheetId="63">'[225]Table 2b'!#REF!</definedName>
    <definedName name="PRGF_Total_Undrawn" localSheetId="6">'[227]Table 2b'!#REF!</definedName>
    <definedName name="PRGF_Total_Undrawn" localSheetId="64">'[225]Table 2b'!#REF!</definedName>
    <definedName name="PRGF_Total_Undrawn" localSheetId="65">'[225]Table 2b'!#REF!</definedName>
    <definedName name="PRGF_Total_Undrawn" localSheetId="66">'[225]Table 2b'!#REF!</definedName>
    <definedName name="PRGF_Total_Undrawn" localSheetId="67">'[225]Table 2b'!#REF!</definedName>
    <definedName name="PRGF_Total_Undrawn" localSheetId="68">'[225]Table 2b'!#REF!</definedName>
    <definedName name="PRGF_Total_Undrawn" localSheetId="69">'[225]Table 2b'!#REF!</definedName>
    <definedName name="PRGF_Total_Undrawn" localSheetId="71">'[225]Table 2b'!#REF!</definedName>
    <definedName name="PRGF_Total_Undrawn" localSheetId="72">'[225]Table 2b'!#REF!</definedName>
    <definedName name="PRGF_Total_Undrawn" localSheetId="73">'[225]Table 2b'!#REF!</definedName>
    <definedName name="PRGF_Total_Undrawn" localSheetId="7">'[225]Table 2b'!#REF!</definedName>
    <definedName name="PRGF_Total_Undrawn" localSheetId="74">'[225]Table 2b'!#REF!</definedName>
    <definedName name="PRGF_Total_Undrawn" localSheetId="75">'[225]Table 2b'!#REF!</definedName>
    <definedName name="PRGF_Total_Undrawn" localSheetId="76">'[225]Table 2b'!#REF!</definedName>
    <definedName name="PRGF_Total_Undrawn" localSheetId="77">'[225]Table 2b'!#REF!</definedName>
    <definedName name="PRGF_Total_Undrawn" localSheetId="78">'[225]Table 2b'!#REF!</definedName>
    <definedName name="PRGF_Total_Undrawn" localSheetId="79">'[225]Table 2b'!#REF!</definedName>
    <definedName name="PRGF_Total_Undrawn" localSheetId="8">'[225]Table 2b'!#REF!</definedName>
    <definedName name="PRGF_Total_Undrawn" localSheetId="9">'[225]Table 2b'!#REF!</definedName>
    <definedName name="PRGF_Total_Undrawn">'[225]Table 2b'!#REF!</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15">#REF!</definedName>
    <definedName name="PRICE" localSheetId="16">#REF!</definedName>
    <definedName name="PRICE" localSheetId="2">#REF!</definedName>
    <definedName name="PRICE" localSheetId="23">#REF!</definedName>
    <definedName name="PRICE" localSheetId="24">#REF!</definedName>
    <definedName name="PRICE" localSheetId="25">#REF!</definedName>
    <definedName name="PRICE" localSheetId="26">#REF!</definedName>
    <definedName name="PRICE" localSheetId="27">#REF!</definedName>
    <definedName name="PRICE" localSheetId="28">#REF!</definedName>
    <definedName name="PRICE" localSheetId="29">#REF!</definedName>
    <definedName name="PRICE" localSheetId="3">#REF!</definedName>
    <definedName name="PRICE" localSheetId="31">#REF!</definedName>
    <definedName name="PRICE" localSheetId="32">#REF!</definedName>
    <definedName name="PRICE" localSheetId="33">#REF!</definedName>
    <definedName name="PRICE" localSheetId="34">#REF!</definedName>
    <definedName name="PRICE" localSheetId="37">#REF!</definedName>
    <definedName name="PRICE" localSheetId="41">#REF!</definedName>
    <definedName name="PRICE" localSheetId="4">#REF!</definedName>
    <definedName name="PRICE" localSheetId="45">#REF!</definedName>
    <definedName name="PRICE" localSheetId="46">#REF!</definedName>
    <definedName name="PRICE" localSheetId="47">#REF!</definedName>
    <definedName name="PRICE" localSheetId="48">#REF!</definedName>
    <definedName name="PRICE" localSheetId="49">#REF!</definedName>
    <definedName name="PRICE" localSheetId="50">#REF!</definedName>
    <definedName name="PRICE" localSheetId="5">#REF!</definedName>
    <definedName name="PRICE" localSheetId="51">#REF!</definedName>
    <definedName name="PRICE" localSheetId="52">#REF!</definedName>
    <definedName name="PRICE" localSheetId="53">#REF!</definedName>
    <definedName name="PRICE" localSheetId="54">#REF!</definedName>
    <definedName name="PRICE" localSheetId="56">#REF!</definedName>
    <definedName name="PRICE" localSheetId="57">#REF!</definedName>
    <definedName name="PRICE" localSheetId="58">#REF!</definedName>
    <definedName name="PRICE" localSheetId="59">#REF!</definedName>
    <definedName name="PRICE" localSheetId="60">#REF!</definedName>
    <definedName name="PRICE" localSheetId="61">#REF!</definedName>
    <definedName name="PRICE" localSheetId="62">#REF!</definedName>
    <definedName name="PRICE" localSheetId="63">#REF!</definedName>
    <definedName name="PRICE" localSheetId="6">#REF!</definedName>
    <definedName name="PRICE" localSheetId="64">#REF!</definedName>
    <definedName name="PRICE" localSheetId="65">#REF!</definedName>
    <definedName name="PRICE" localSheetId="66">#REF!</definedName>
    <definedName name="PRICE" localSheetId="67">#REF!</definedName>
    <definedName name="PRICE" localSheetId="68">#REF!</definedName>
    <definedName name="PRICE" localSheetId="69">#REF!</definedName>
    <definedName name="PRICE" localSheetId="71">#REF!</definedName>
    <definedName name="PRICE" localSheetId="72">#REF!</definedName>
    <definedName name="PRICE" localSheetId="73">#REF!</definedName>
    <definedName name="PRICE" localSheetId="7">#REF!</definedName>
    <definedName name="PRICE" localSheetId="74">#REF!</definedName>
    <definedName name="PRICE" localSheetId="75">#REF!</definedName>
    <definedName name="PRICE" localSheetId="76">#REF!</definedName>
    <definedName name="PRICE" localSheetId="77">#REF!</definedName>
    <definedName name="PRICE" localSheetId="78">#REF!</definedName>
    <definedName name="PRICE" localSheetId="79">#REF!</definedName>
    <definedName name="PRICE" localSheetId="8">#REF!</definedName>
    <definedName name="PRICE" localSheetId="9">#REF!</definedName>
    <definedName name="PRICE">#REF!</definedName>
    <definedName name="PRICETAB" localSheetId="1">#REF!</definedName>
    <definedName name="PRICETAB" localSheetId="10">#REF!</definedName>
    <definedName name="PRICETAB" localSheetId="11">#REF!</definedName>
    <definedName name="PRICETAB" localSheetId="12">#REF!</definedName>
    <definedName name="PRICETAB" localSheetId="13">#REF!</definedName>
    <definedName name="PRICETAB" localSheetId="15">#REF!</definedName>
    <definedName name="PRICETAB" localSheetId="16">#REF!</definedName>
    <definedName name="PRICETAB" localSheetId="2">#REF!</definedName>
    <definedName name="PRICETAB" localSheetId="23">#REF!</definedName>
    <definedName name="PRICETAB" localSheetId="24">#REF!</definedName>
    <definedName name="PRICETAB" localSheetId="25">#REF!</definedName>
    <definedName name="PRICETAB" localSheetId="26">#REF!</definedName>
    <definedName name="PRICETAB" localSheetId="27">#REF!</definedName>
    <definedName name="PRICETAB" localSheetId="28">#REF!</definedName>
    <definedName name="PRICETAB" localSheetId="29">#REF!</definedName>
    <definedName name="PRICETAB" localSheetId="3">#REF!</definedName>
    <definedName name="PRICETAB" localSheetId="31">#REF!</definedName>
    <definedName name="PRICETAB" localSheetId="32">#REF!</definedName>
    <definedName name="PRICETAB" localSheetId="33">#REF!</definedName>
    <definedName name="PRICETAB" localSheetId="34">#REF!</definedName>
    <definedName name="PRICETAB" localSheetId="37">#REF!</definedName>
    <definedName name="PRICETAB" localSheetId="41">#REF!</definedName>
    <definedName name="PRICETAB" localSheetId="4">#REF!</definedName>
    <definedName name="PRICETAB" localSheetId="45">#REF!</definedName>
    <definedName name="PRICETAB" localSheetId="46">#REF!</definedName>
    <definedName name="PRICETAB" localSheetId="47">#REF!</definedName>
    <definedName name="PRICETAB" localSheetId="48">#REF!</definedName>
    <definedName name="PRICETAB" localSheetId="49">#REF!</definedName>
    <definedName name="PRICETAB" localSheetId="50">#REF!</definedName>
    <definedName name="PRICETAB" localSheetId="5">#REF!</definedName>
    <definedName name="PRICETAB" localSheetId="51">#REF!</definedName>
    <definedName name="PRICETAB" localSheetId="52">#REF!</definedName>
    <definedName name="PRICETAB" localSheetId="53">#REF!</definedName>
    <definedName name="PRICETAB" localSheetId="54">#REF!</definedName>
    <definedName name="PRICETAB" localSheetId="56">#REF!</definedName>
    <definedName name="PRICETAB" localSheetId="57">#REF!</definedName>
    <definedName name="PRICETAB" localSheetId="58">#REF!</definedName>
    <definedName name="PRICETAB" localSheetId="59">#REF!</definedName>
    <definedName name="PRICETAB" localSheetId="60">#REF!</definedName>
    <definedName name="PRICETAB" localSheetId="61">#REF!</definedName>
    <definedName name="PRICETAB" localSheetId="62">#REF!</definedName>
    <definedName name="PRICETAB" localSheetId="63">#REF!</definedName>
    <definedName name="PRICETAB" localSheetId="6">#REF!</definedName>
    <definedName name="PRICETAB" localSheetId="64">#REF!</definedName>
    <definedName name="PRICETAB" localSheetId="65">#REF!</definedName>
    <definedName name="PRICETAB" localSheetId="66">#REF!</definedName>
    <definedName name="PRICETAB" localSheetId="67">#REF!</definedName>
    <definedName name="PRICETAB" localSheetId="68">#REF!</definedName>
    <definedName name="PRICETAB" localSheetId="69">#REF!</definedName>
    <definedName name="PRICETAB" localSheetId="71">#REF!</definedName>
    <definedName name="PRICETAB" localSheetId="72">#REF!</definedName>
    <definedName name="PRICETAB" localSheetId="73">#REF!</definedName>
    <definedName name="PRICETAB" localSheetId="7">#REF!</definedName>
    <definedName name="PRICETAB" localSheetId="74">#REF!</definedName>
    <definedName name="PRICETAB" localSheetId="75">#REF!</definedName>
    <definedName name="PRICETAB" localSheetId="76">#REF!</definedName>
    <definedName name="PRICETAB" localSheetId="77">#REF!</definedName>
    <definedName name="PRICETAB" localSheetId="78">#REF!</definedName>
    <definedName name="PRICETAB" localSheetId="79">#REF!</definedName>
    <definedName name="PRICETAB" localSheetId="8">#REF!</definedName>
    <definedName name="PRICETAB" localSheetId="9">#REF!</definedName>
    <definedName name="PRICETAB">#REF!</definedName>
    <definedName name="Princ" localSheetId="1">#REF!</definedName>
    <definedName name="Princ" localSheetId="10">#REF!</definedName>
    <definedName name="Princ" localSheetId="11">#REF!</definedName>
    <definedName name="Princ" localSheetId="12">#REF!</definedName>
    <definedName name="Princ" localSheetId="13">#REF!</definedName>
    <definedName name="Princ" localSheetId="15">#REF!</definedName>
    <definedName name="Princ" localSheetId="16">#REF!</definedName>
    <definedName name="Princ" localSheetId="2">#REF!</definedName>
    <definedName name="Princ" localSheetId="23">#REF!</definedName>
    <definedName name="Princ" localSheetId="24">#REF!</definedName>
    <definedName name="Princ" localSheetId="25">#REF!</definedName>
    <definedName name="Princ" localSheetId="26">#REF!</definedName>
    <definedName name="Princ" localSheetId="27">#REF!</definedName>
    <definedName name="Princ" localSheetId="28">#REF!</definedName>
    <definedName name="Princ" localSheetId="29">#REF!</definedName>
    <definedName name="Princ" localSheetId="3">#REF!</definedName>
    <definedName name="Princ" localSheetId="31">#REF!</definedName>
    <definedName name="Princ" localSheetId="32">#REF!</definedName>
    <definedName name="Princ" localSheetId="33">#REF!</definedName>
    <definedName name="Princ" localSheetId="34">#REF!</definedName>
    <definedName name="Princ" localSheetId="37">#REF!</definedName>
    <definedName name="Princ" localSheetId="41">#REF!</definedName>
    <definedName name="Princ" localSheetId="4">#REF!</definedName>
    <definedName name="Princ" localSheetId="45">#REF!</definedName>
    <definedName name="Princ" localSheetId="46">#REF!</definedName>
    <definedName name="Princ" localSheetId="47">#REF!</definedName>
    <definedName name="Princ" localSheetId="48">#REF!</definedName>
    <definedName name="Princ" localSheetId="49">#REF!</definedName>
    <definedName name="Princ" localSheetId="50">#REF!</definedName>
    <definedName name="Princ" localSheetId="5">#REF!</definedName>
    <definedName name="Princ" localSheetId="51">#REF!</definedName>
    <definedName name="Princ" localSheetId="52">#REF!</definedName>
    <definedName name="Princ" localSheetId="53">#REF!</definedName>
    <definedName name="Princ" localSheetId="54">#REF!</definedName>
    <definedName name="Princ" localSheetId="56">#REF!</definedName>
    <definedName name="Princ" localSheetId="57">#REF!</definedName>
    <definedName name="Princ" localSheetId="58">#REF!</definedName>
    <definedName name="Princ" localSheetId="59">#REF!</definedName>
    <definedName name="Princ" localSheetId="60">#REF!</definedName>
    <definedName name="Princ" localSheetId="61">#REF!</definedName>
    <definedName name="Princ" localSheetId="62">#REF!</definedName>
    <definedName name="Princ" localSheetId="63">#REF!</definedName>
    <definedName name="Princ" localSheetId="6">#REF!</definedName>
    <definedName name="Princ" localSheetId="64">#REF!</definedName>
    <definedName name="Princ" localSheetId="65">#REF!</definedName>
    <definedName name="Princ" localSheetId="66">#REF!</definedName>
    <definedName name="Princ" localSheetId="67">#REF!</definedName>
    <definedName name="Princ" localSheetId="68">#REF!</definedName>
    <definedName name="Princ" localSheetId="69">#REF!</definedName>
    <definedName name="Princ" localSheetId="71">#REF!</definedName>
    <definedName name="Princ" localSheetId="72">#REF!</definedName>
    <definedName name="Princ" localSheetId="73">#REF!</definedName>
    <definedName name="Princ" localSheetId="7">#REF!</definedName>
    <definedName name="Princ" localSheetId="74">#REF!</definedName>
    <definedName name="Princ" localSheetId="75">#REF!</definedName>
    <definedName name="Princ" localSheetId="76">#REF!</definedName>
    <definedName name="Princ" localSheetId="77">#REF!</definedName>
    <definedName name="Princ" localSheetId="78">#REF!</definedName>
    <definedName name="Princ" localSheetId="79">#REF!</definedName>
    <definedName name="Princ" localSheetId="8">#REF!</definedName>
    <definedName name="Princ" localSheetId="9">#REF!</definedName>
    <definedName name="Princ">#REF!</definedName>
    <definedName name="PRINT" localSheetId="1">#REF!</definedName>
    <definedName name="PRINT" localSheetId="11">#REF!</definedName>
    <definedName name="PRINT" localSheetId="12">#REF!</definedName>
    <definedName name="PRINT" localSheetId="13">#REF!</definedName>
    <definedName name="PRINT" localSheetId="23">#REF!</definedName>
    <definedName name="PRINT" localSheetId="24">#REF!</definedName>
    <definedName name="PRINT" localSheetId="26">#REF!</definedName>
    <definedName name="PRINT" localSheetId="28">#REF!</definedName>
    <definedName name="PRINT" localSheetId="29">#REF!</definedName>
    <definedName name="PRINT" localSheetId="31">#REF!</definedName>
    <definedName name="PRINT" localSheetId="41">#REF!</definedName>
    <definedName name="PRINT" localSheetId="4">#REF!</definedName>
    <definedName name="PRINT" localSheetId="46">#REF!</definedName>
    <definedName name="PRINT" localSheetId="47">#REF!</definedName>
    <definedName name="PRINT" localSheetId="48">#REF!</definedName>
    <definedName name="PRINT" localSheetId="49">#REF!</definedName>
    <definedName name="PRINT" localSheetId="50">#REF!</definedName>
    <definedName name="PRINT" localSheetId="51">#REF!</definedName>
    <definedName name="PRINT" localSheetId="53">#REF!</definedName>
    <definedName name="PRINT" localSheetId="54">#REF!</definedName>
    <definedName name="PRINT" localSheetId="56">#REF!</definedName>
    <definedName name="PRINT" localSheetId="57">#REF!</definedName>
    <definedName name="PRINT" localSheetId="58">#REF!</definedName>
    <definedName name="PRINT" localSheetId="60">#REF!</definedName>
    <definedName name="PRINT" localSheetId="61">#REF!</definedName>
    <definedName name="PRINT" localSheetId="62">#REF!</definedName>
    <definedName name="PRINT" localSheetId="63">#REF!</definedName>
    <definedName name="PRINT" localSheetId="64">#REF!</definedName>
    <definedName name="PRINT" localSheetId="66">#REF!</definedName>
    <definedName name="PRINT" localSheetId="67">#REF!</definedName>
    <definedName name="PRINT" localSheetId="68">#REF!</definedName>
    <definedName name="PRINT" localSheetId="69">#REF!</definedName>
    <definedName name="PRINT" localSheetId="71">#REF!</definedName>
    <definedName name="PRINT" localSheetId="72">#REF!</definedName>
    <definedName name="PRINT" localSheetId="73">#REF!</definedName>
    <definedName name="PRINT">#REF!</definedName>
    <definedName name="_xlnm.Print_Area" localSheetId="1">'1'!$A$1:$N$41</definedName>
    <definedName name="_xlnm.Print_Area" localSheetId="10">'10'!$A$1:$U$31</definedName>
    <definedName name="_xlnm.Print_Area" localSheetId="11">'11'!$A$1:$K$30</definedName>
    <definedName name="_xlnm.Print_Area" localSheetId="12">'12'!$A$1:$G$177</definedName>
    <definedName name="_xlnm.Print_Area" localSheetId="13">'13'!$A$1:$G$43</definedName>
    <definedName name="_xlnm.Print_Area" localSheetId="14">'14'!$B$1:$F$44</definedName>
    <definedName name="_xlnm.Print_Area" localSheetId="15">'15'!$A$1:$EI$64</definedName>
    <definedName name="_xlnm.Print_Area" localSheetId="16">'16'!$A$1:$EH$48</definedName>
    <definedName name="_xlnm.Print_Area" localSheetId="17">'17'!$A$1:$AE$55</definedName>
    <definedName name="_xlnm.Print_Area" localSheetId="18">'18'!$A$1:$AE$56</definedName>
    <definedName name="_xlnm.Print_Area" localSheetId="19">'19'!$A$1:$AE$55</definedName>
    <definedName name="_xlnm.Print_Area" localSheetId="2">'2'!$A$1:$N$46</definedName>
    <definedName name="_xlnm.Print_Area" localSheetId="20">'20'!$A$1:$AD$49</definedName>
    <definedName name="_xlnm.Print_Area" localSheetId="21">'21'!$A$1:$AE$41</definedName>
    <definedName name="_xlnm.Print_Area" localSheetId="22">'22a-b'!$A$1:$EE$64</definedName>
    <definedName name="_xlnm.Print_Area" localSheetId="23">'23'!$A$1:$F$124</definedName>
    <definedName name="_xlnm.Print_Area" localSheetId="24">'24'!$A$1:$AD$123</definedName>
    <definedName name="_xlnm.Print_Area" localSheetId="25">'25a'!$A$1:$GH$22</definedName>
    <definedName name="_xlnm.Print_Area" localSheetId="26">'25b'!$A$1:$AD$119</definedName>
    <definedName name="_xlnm.Print_Area" localSheetId="27">'26'!$A$1:$J$196</definedName>
    <definedName name="_xlnm.Print_Area" localSheetId="28">'27 '!$A$1:$D$36</definedName>
    <definedName name="_xlnm.Print_Area" localSheetId="29">'28'!$A$1:$AB$34</definedName>
    <definedName name="_xlnm.Print_Area" localSheetId="30">'29'!$A$1:$AB$22</definedName>
    <definedName name="_xlnm.Print_Area" localSheetId="3">'3'!$A$1:$H$90</definedName>
    <definedName name="_xlnm.Print_Area" localSheetId="31">'30'!$A$1:$AB$31</definedName>
    <definedName name="_xlnm.Print_Area" localSheetId="32">'31'!$A$1:$F$37</definedName>
    <definedName name="_xlnm.Print_Area" localSheetId="33">'32'!$A$1:$AB$36</definedName>
    <definedName name="_xlnm.Print_Area" localSheetId="34">'33'!$A$1:$L$112</definedName>
    <definedName name="_xlnm.Print_Area" localSheetId="35">'34'!$A$1:$G$33</definedName>
    <definedName name="_xlnm.Print_Area" localSheetId="36">'35'!$A$1:$AT$58</definedName>
    <definedName name="_xlnm.Print_Area" localSheetId="37">'36'!$A$1:$Y$173</definedName>
    <definedName name="_xlnm.Print_Area" localSheetId="38">'37'!$A$1:$F$130</definedName>
    <definedName name="_xlnm.Print_Area" localSheetId="39">'38a'!$A$1:$G$132</definedName>
    <definedName name="_xlnm.Print_Area" localSheetId="40">'38b'!$A$1:$H$128</definedName>
    <definedName name="_xlnm.Print_Area" localSheetId="41">'39-41'!$A$1:$DF$48</definedName>
    <definedName name="_xlnm.Print_Area" localSheetId="4">'4'!$A$1:$J$87</definedName>
    <definedName name="_xlnm.Print_Area" localSheetId="42">'42'!$A$1:$DE$28</definedName>
    <definedName name="_xlnm.Print_Area" localSheetId="43">'43'!$A$1:$AQ$29</definedName>
    <definedName name="_xlnm.Print_Area" localSheetId="44">'44'!$A$1:$J$29</definedName>
    <definedName name="_xlnm.Print_Area" localSheetId="45">'45a-c'!$A$1:$O$51</definedName>
    <definedName name="_xlnm.Print_Area" localSheetId="46">'46a-b'!$A$1:$O$32</definedName>
    <definedName name="_xlnm.Print_Area" localSheetId="47">'47'!$A$1:$J$12</definedName>
    <definedName name="_xlnm.Print_Area" localSheetId="48">'48a-b '!$A$1:$N$35</definedName>
    <definedName name="_xlnm.Print_Area" localSheetId="49">'49a'!$B$1:$P$21</definedName>
    <definedName name="_xlnm.Print_Area" localSheetId="50">'49b'!$A$1:$G$16</definedName>
    <definedName name="_xlnm.Print_Area" localSheetId="5">'5'!$A$1:$L$73</definedName>
    <definedName name="_xlnm.Print_Area" localSheetId="51">'50'!$A$1:$H$12</definedName>
    <definedName name="_xlnm.Print_Area" localSheetId="52">'51-52'!$A$1:$J$50</definedName>
    <definedName name="_xlnm.Print_Area" localSheetId="53">'53a-b'!$A$1:$D$27</definedName>
    <definedName name="_xlnm.Print_Area" localSheetId="54">'53c'!$A$1:$E$13</definedName>
    <definedName name="_xlnm.Print_Area" localSheetId="55">'54'!$A$1:$E$32</definedName>
    <definedName name="_xlnm.Print_Area" localSheetId="56">'55a'!$A$1:$J$271</definedName>
    <definedName name="_xlnm.Print_Area" localSheetId="57">'55b'!$A$1:$H$76</definedName>
    <definedName name="_xlnm.Print_Area" localSheetId="58">'56'!$A$1:$G$239</definedName>
    <definedName name="_xlnm.Print_Area" localSheetId="59">'57a-b'!$A$1:$O$142</definedName>
    <definedName name="_xlnm.Print_Area" localSheetId="60">'58a'!$A$1:$H$106</definedName>
    <definedName name="_xlnm.Print_Area" localSheetId="61">'58b-c'!$A$1:$HO$38</definedName>
    <definedName name="_xlnm.Print_Area" localSheetId="62">'58d'!$A$1:$F$27</definedName>
    <definedName name="_xlnm.Print_Area" localSheetId="63">'59-60'!$A$1:$V$41</definedName>
    <definedName name="_xlnm.Print_Area" localSheetId="6">'6'!$A$1:$N$72</definedName>
    <definedName name="_xlnm.Print_Area" localSheetId="64">'61'!$A$1:$J$59</definedName>
    <definedName name="_xlnm.Print_Area" localSheetId="65">'62a'!$A$1:$BA$31</definedName>
    <definedName name="_xlnm.Print_Area" localSheetId="66">'62b'!$A$1:$BA$31</definedName>
    <definedName name="_xlnm.Print_Area" localSheetId="67">'63a-b'!$A$1:$K$113</definedName>
    <definedName name="_xlnm.Print_Area" localSheetId="68">'64'!$A$1:$CB$94</definedName>
    <definedName name="_xlnm.Print_Area" localSheetId="69">'65a-b'!$A$1:$I$376</definedName>
    <definedName name="_xlnm.Print_Area" localSheetId="70">'66'!$A$1:$N$23</definedName>
    <definedName name="_xlnm.Print_Area" localSheetId="71">'67'!$A$1:$J$122</definedName>
    <definedName name="_xlnm.Print_Area" localSheetId="72">'68a-b '!$A$1:$R$71</definedName>
    <definedName name="_xlnm.Print_Area" localSheetId="73">'69a-b '!$A$1:$R$68</definedName>
    <definedName name="_xlnm.Print_Area" localSheetId="7">'7'!$A$1:$P$52</definedName>
    <definedName name="_xlnm.Print_Area" localSheetId="74">'70a-b- c'!$A$1:$Q$43</definedName>
    <definedName name="_xlnm.Print_Area" localSheetId="75">'70d'!$A$1:$R$25</definedName>
    <definedName name="_xlnm.Print_Area" localSheetId="76">'71'!$A$1:$D$19</definedName>
    <definedName name="_xlnm.Print_Area" localSheetId="77">'72'!$A$1:$G$148</definedName>
    <definedName name="_xlnm.Print_Area" localSheetId="78">'73'!$A$1:$F$183</definedName>
    <definedName name="_xlnm.Print_Area" localSheetId="79">'74'!$A$1:$W$18</definedName>
    <definedName name="_xlnm.Print_Area" localSheetId="8">'8  '!$A$1:$L$100</definedName>
    <definedName name="_xlnm.Print_Area" localSheetId="9">'9'!$A$1:$BJ$28</definedName>
    <definedName name="_xlnm.Print_Area">#REF!</definedName>
    <definedName name="Print_Area_M2" localSheetId="1">#REF!</definedName>
    <definedName name="Print_Area_M2" localSheetId="10">#REF!</definedName>
    <definedName name="Print_Area_M2" localSheetId="11">#REF!</definedName>
    <definedName name="Print_Area_M2" localSheetId="12">#REF!</definedName>
    <definedName name="Print_Area_M2" localSheetId="13">#REF!</definedName>
    <definedName name="Print_Area_M2" localSheetId="15">#REF!</definedName>
    <definedName name="Print_Area_M2" localSheetId="16">#REF!</definedName>
    <definedName name="Print_Area_M2" localSheetId="2">#REF!</definedName>
    <definedName name="Print_Area_M2" localSheetId="23">#REF!</definedName>
    <definedName name="Print_Area_M2" localSheetId="24">#REF!</definedName>
    <definedName name="Print_Area_M2" localSheetId="26">#REF!</definedName>
    <definedName name="Print_Area_M2" localSheetId="27">#REF!</definedName>
    <definedName name="Print_Area_M2" localSheetId="28">#REF!</definedName>
    <definedName name="Print_Area_M2" localSheetId="29">#REF!</definedName>
    <definedName name="Print_Area_M2" localSheetId="3">#REF!</definedName>
    <definedName name="Print_Area_M2" localSheetId="31">#REF!</definedName>
    <definedName name="Print_Area_M2" localSheetId="32">#REF!</definedName>
    <definedName name="Print_Area_M2" localSheetId="33">#REF!</definedName>
    <definedName name="Print_Area_M2" localSheetId="34">#REF!</definedName>
    <definedName name="Print_Area_M2" localSheetId="37">#REF!</definedName>
    <definedName name="Print_Area_M2" localSheetId="41">#REF!</definedName>
    <definedName name="Print_Area_M2" localSheetId="4">#REF!</definedName>
    <definedName name="Print_Area_M2" localSheetId="45">#REF!</definedName>
    <definedName name="Print_Area_M2" localSheetId="46">#REF!</definedName>
    <definedName name="Print_Area_M2" localSheetId="47">#REF!</definedName>
    <definedName name="Print_Area_M2" localSheetId="48">#REF!</definedName>
    <definedName name="Print_Area_M2" localSheetId="49">#REF!</definedName>
    <definedName name="Print_Area_M2" localSheetId="50">#REF!</definedName>
    <definedName name="Print_Area_M2" localSheetId="5">#REF!</definedName>
    <definedName name="Print_Area_M2" localSheetId="51">#REF!</definedName>
    <definedName name="Print_Area_M2" localSheetId="52">#REF!</definedName>
    <definedName name="Print_Area_M2" localSheetId="53">#REF!</definedName>
    <definedName name="Print_Area_M2" localSheetId="54">#REF!</definedName>
    <definedName name="Print_Area_M2" localSheetId="56">#REF!</definedName>
    <definedName name="Print_Area_M2" localSheetId="57">#REF!</definedName>
    <definedName name="Print_Area_M2" localSheetId="58">#REF!</definedName>
    <definedName name="Print_Area_M2" localSheetId="59">#REF!</definedName>
    <definedName name="Print_Area_M2" localSheetId="60">#REF!</definedName>
    <definedName name="Print_Area_M2" localSheetId="61">#REF!</definedName>
    <definedName name="Print_Area_M2" localSheetId="62">#REF!</definedName>
    <definedName name="Print_Area_M2" localSheetId="63">#REF!</definedName>
    <definedName name="Print_Area_M2" localSheetId="6">#REF!</definedName>
    <definedName name="Print_Area_M2" localSheetId="64">#REF!</definedName>
    <definedName name="Print_Area_M2" localSheetId="65">#REF!</definedName>
    <definedName name="Print_Area_M2" localSheetId="66">#REF!</definedName>
    <definedName name="Print_Area_M2" localSheetId="67">#REF!</definedName>
    <definedName name="Print_Area_M2" localSheetId="68">#REF!</definedName>
    <definedName name="Print_Area_M2" localSheetId="69">#REF!</definedName>
    <definedName name="Print_Area_M2" localSheetId="71">#REF!</definedName>
    <definedName name="Print_Area_M2" localSheetId="72">#REF!</definedName>
    <definedName name="Print_Area_M2" localSheetId="73">#REF!</definedName>
    <definedName name="Print_Area_M2" localSheetId="7">#REF!</definedName>
    <definedName name="Print_Area_M2" localSheetId="74">#REF!</definedName>
    <definedName name="Print_Area_M2" localSheetId="75">#REF!</definedName>
    <definedName name="Print_Area_M2" localSheetId="76">#REF!</definedName>
    <definedName name="Print_Area_M2" localSheetId="77">#REF!</definedName>
    <definedName name="Print_Area_M2" localSheetId="78">#REF!</definedName>
    <definedName name="Print_Area_M2" localSheetId="79">#REF!</definedName>
    <definedName name="Print_Area_M2" localSheetId="8">#REF!</definedName>
    <definedName name="Print_Area_M2" localSheetId="9">#REF!</definedName>
    <definedName name="Print_Area_M2">#REF!</definedName>
    <definedName name="Print_Area_MI" localSheetId="1">#REF!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6">#REF!</definedName>
    <definedName name="Print_Area_MI" localSheetId="2">#REF!</definedName>
    <definedName name="Print_Area_MI" localSheetId="23">#REF!</definedName>
    <definedName name="Print_Area_MI" localSheetId="24">#REF!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7">#REF!</definedName>
    <definedName name="Print_Area_MI" localSheetId="41">#REF!</definedName>
    <definedName name="Print_Area_MI" localSheetId="4">#REF!</definedName>
    <definedName name="Print_Area_MI" localSheetId="4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5">#REF!</definedName>
    <definedName name="Print_Area_MI" localSheetId="51">#REF!</definedName>
    <definedName name="Print_Area_MI" localSheetId="52">#REF!</definedName>
    <definedName name="Print_Area_MI" localSheetId="53">#REF!</definedName>
    <definedName name="Print_Area_MI" localSheetId="54">#REF!</definedName>
    <definedName name="Print_Area_MI" localSheetId="56">#REF!</definedName>
    <definedName name="Print_Area_MI" localSheetId="57">#REF!</definedName>
    <definedName name="Print_Area_MI" localSheetId="58">#REF!</definedName>
    <definedName name="Print_Area_MI" localSheetId="59">#REF!</definedName>
    <definedName name="Print_Area_MI" localSheetId="60">#REF!</definedName>
    <definedName name="Print_Area_MI" localSheetId="61">#REF!</definedName>
    <definedName name="Print_Area_MI" localSheetId="62">#REF!</definedName>
    <definedName name="Print_Area_MI" localSheetId="63">#REF!</definedName>
    <definedName name="Print_Area_MI" localSheetId="6">#REF!</definedName>
    <definedName name="Print_Area_MI" localSheetId="64">#REF!</definedName>
    <definedName name="Print_Area_MI" localSheetId="65">#REF!</definedName>
    <definedName name="Print_Area_MI" localSheetId="66">#REF!</definedName>
    <definedName name="Print_Area_MI" localSheetId="67">#REF!</definedName>
    <definedName name="Print_Area_MI" localSheetId="68">#REF!</definedName>
    <definedName name="Print_Area_MI" localSheetId="69">#REF!</definedName>
    <definedName name="Print_Area_MI" localSheetId="71">#REF!</definedName>
    <definedName name="Print_Area_MI" localSheetId="72">#REF!</definedName>
    <definedName name="Print_Area_MI" localSheetId="73">#REF!</definedName>
    <definedName name="Print_Area_MI" localSheetId="7">#REF!</definedName>
    <definedName name="Print_Area_MI" localSheetId="74">#REF!</definedName>
    <definedName name="Print_Area_MI" localSheetId="75">#REF!</definedName>
    <definedName name="Print_Area_MI" localSheetId="76">#REF!</definedName>
    <definedName name="Print_Area_MI" localSheetId="77">#REF!</definedName>
    <definedName name="Print_Area_MI" localSheetId="78">#REF!</definedName>
    <definedName name="Print_Area_MI" localSheetId="79">#REF!</definedName>
    <definedName name="Print_Area_MI" localSheetId="8">#REF!</definedName>
    <definedName name="Print_Area_MI" localSheetId="9">#REF!</definedName>
    <definedName name="Print_Area_MI">#REF!</definedName>
    <definedName name="PRINT_AREA_MI_7" localSheetId="1">#REF!</definedName>
    <definedName name="PRINT_AREA_MI_7" localSheetId="11">#REF!</definedName>
    <definedName name="PRINT_AREA_MI_7" localSheetId="12">#REF!</definedName>
    <definedName name="PRINT_AREA_MI_7" localSheetId="13">#REF!</definedName>
    <definedName name="PRINT_AREA_MI_7" localSheetId="23">#REF!</definedName>
    <definedName name="PRINT_AREA_MI_7" localSheetId="24">#REF!</definedName>
    <definedName name="PRINT_AREA_MI_7" localSheetId="26">#REF!</definedName>
    <definedName name="PRINT_AREA_MI_7" localSheetId="28">#REF!</definedName>
    <definedName name="PRINT_AREA_MI_7" localSheetId="29">#REF!</definedName>
    <definedName name="PRINT_AREA_MI_7" localSheetId="31">#REF!</definedName>
    <definedName name="PRINT_AREA_MI_7" localSheetId="41">#REF!</definedName>
    <definedName name="PRINT_AREA_MI_7" localSheetId="4">#REF!</definedName>
    <definedName name="PRINT_AREA_MI_7" localSheetId="46">#REF!</definedName>
    <definedName name="PRINT_AREA_MI_7" localSheetId="47">#REF!</definedName>
    <definedName name="PRINT_AREA_MI_7" localSheetId="48">#REF!</definedName>
    <definedName name="PRINT_AREA_MI_7" localSheetId="49">#REF!</definedName>
    <definedName name="PRINT_AREA_MI_7" localSheetId="50">#REF!</definedName>
    <definedName name="PRINT_AREA_MI_7" localSheetId="51">#REF!</definedName>
    <definedName name="PRINT_AREA_MI_7" localSheetId="53">#REF!</definedName>
    <definedName name="PRINT_AREA_MI_7" localSheetId="54">#REF!</definedName>
    <definedName name="PRINT_AREA_MI_7" localSheetId="56">#REF!</definedName>
    <definedName name="PRINT_AREA_MI_7" localSheetId="57">#REF!</definedName>
    <definedName name="PRINT_AREA_MI_7" localSheetId="58">#REF!</definedName>
    <definedName name="PRINT_AREA_MI_7" localSheetId="60">#REF!</definedName>
    <definedName name="PRINT_AREA_MI_7" localSheetId="61">#REF!</definedName>
    <definedName name="PRINT_AREA_MI_7" localSheetId="62">#REF!</definedName>
    <definedName name="PRINT_AREA_MI_7" localSheetId="63">#REF!</definedName>
    <definedName name="PRINT_AREA_MI_7" localSheetId="64">#REF!</definedName>
    <definedName name="PRINT_AREA_MI_7" localSheetId="66">#REF!</definedName>
    <definedName name="PRINT_AREA_MI_7" localSheetId="67">#REF!</definedName>
    <definedName name="PRINT_AREA_MI_7" localSheetId="68">#REF!</definedName>
    <definedName name="PRINT_AREA_MI_7" localSheetId="69">#REF!</definedName>
    <definedName name="PRINT_AREA_MI_7" localSheetId="71">#REF!</definedName>
    <definedName name="PRINT_AREA_MI_7" localSheetId="72">#REF!</definedName>
    <definedName name="PRINT_AREA_MI_7" localSheetId="73">#REF!</definedName>
    <definedName name="PRINT_AREA_MI_7" localSheetId="8">#REF!</definedName>
    <definedName name="PRINT_AREA_MI_7">#REF!</definedName>
    <definedName name="PRINT_AREA_MI10" localSheetId="1">#REF!</definedName>
    <definedName name="PRINT_AREA_MI10" localSheetId="11">#REF!</definedName>
    <definedName name="PRINT_AREA_MI10" localSheetId="12">#REF!</definedName>
    <definedName name="PRINT_AREA_MI10" localSheetId="13">#REF!</definedName>
    <definedName name="PRINT_AREA_MI10" localSheetId="23">#REF!</definedName>
    <definedName name="PRINT_AREA_MI10" localSheetId="24">#REF!</definedName>
    <definedName name="PRINT_AREA_MI10" localSheetId="26">#REF!</definedName>
    <definedName name="PRINT_AREA_MI10" localSheetId="28">#REF!</definedName>
    <definedName name="PRINT_AREA_MI10" localSheetId="29">#REF!</definedName>
    <definedName name="PRINT_AREA_MI10" localSheetId="31">#REF!</definedName>
    <definedName name="PRINT_AREA_MI10" localSheetId="41">#REF!</definedName>
    <definedName name="PRINT_AREA_MI10" localSheetId="4">#REF!</definedName>
    <definedName name="PRINT_AREA_MI10" localSheetId="46">#REF!</definedName>
    <definedName name="PRINT_AREA_MI10" localSheetId="47">#REF!</definedName>
    <definedName name="PRINT_AREA_MI10" localSheetId="48">#REF!</definedName>
    <definedName name="PRINT_AREA_MI10" localSheetId="49">#REF!</definedName>
    <definedName name="PRINT_AREA_MI10" localSheetId="50">#REF!</definedName>
    <definedName name="PRINT_AREA_MI10" localSheetId="51">#REF!</definedName>
    <definedName name="PRINT_AREA_MI10" localSheetId="53">#REF!</definedName>
    <definedName name="PRINT_AREA_MI10" localSheetId="54">#REF!</definedName>
    <definedName name="PRINT_AREA_MI10" localSheetId="56">#REF!</definedName>
    <definedName name="PRINT_AREA_MI10" localSheetId="57">#REF!</definedName>
    <definedName name="PRINT_AREA_MI10" localSheetId="58">#REF!</definedName>
    <definedName name="PRINT_AREA_MI10" localSheetId="60">#REF!</definedName>
    <definedName name="PRINT_AREA_MI10" localSheetId="61">#REF!</definedName>
    <definedName name="PRINT_AREA_MI10" localSheetId="62">#REF!</definedName>
    <definedName name="PRINT_AREA_MI10" localSheetId="63">#REF!</definedName>
    <definedName name="PRINT_AREA_MI10" localSheetId="64">#REF!</definedName>
    <definedName name="PRINT_AREA_MI10" localSheetId="66">#REF!</definedName>
    <definedName name="PRINT_AREA_MI10" localSheetId="67">#REF!</definedName>
    <definedName name="PRINT_AREA_MI10" localSheetId="68">#REF!</definedName>
    <definedName name="PRINT_AREA_MI10" localSheetId="69">#REF!</definedName>
    <definedName name="PRINT_AREA_MI10" localSheetId="71">#REF!</definedName>
    <definedName name="PRINT_AREA_MI10" localSheetId="72">#REF!</definedName>
    <definedName name="PRINT_AREA_MI10" localSheetId="73">#REF!</definedName>
    <definedName name="PRINT_AREA_MI10" localSheetId="8">#REF!</definedName>
    <definedName name="PRINT_AREA_MI10">#REF!</definedName>
    <definedName name="PRINT_AREA_MI8" localSheetId="1">#REF!</definedName>
    <definedName name="PRINT_AREA_MI8" localSheetId="11">#REF!</definedName>
    <definedName name="PRINT_AREA_MI8" localSheetId="12">#REF!</definedName>
    <definedName name="PRINT_AREA_MI8" localSheetId="13">#REF!</definedName>
    <definedName name="PRINT_AREA_MI8" localSheetId="23">#REF!</definedName>
    <definedName name="PRINT_AREA_MI8" localSheetId="24">#REF!</definedName>
    <definedName name="PRINT_AREA_MI8" localSheetId="26">#REF!</definedName>
    <definedName name="PRINT_AREA_MI8" localSheetId="28">#REF!</definedName>
    <definedName name="PRINT_AREA_MI8" localSheetId="29">#REF!</definedName>
    <definedName name="PRINT_AREA_MI8" localSheetId="31">#REF!</definedName>
    <definedName name="PRINT_AREA_MI8" localSheetId="41">#REF!</definedName>
    <definedName name="PRINT_AREA_MI8" localSheetId="4">#REF!</definedName>
    <definedName name="PRINT_AREA_MI8" localSheetId="46">#REF!</definedName>
    <definedName name="PRINT_AREA_MI8" localSheetId="47">#REF!</definedName>
    <definedName name="PRINT_AREA_MI8" localSheetId="48">#REF!</definedName>
    <definedName name="PRINT_AREA_MI8" localSheetId="49">#REF!</definedName>
    <definedName name="PRINT_AREA_MI8" localSheetId="50">#REF!</definedName>
    <definedName name="PRINT_AREA_MI8" localSheetId="51">#REF!</definedName>
    <definedName name="PRINT_AREA_MI8" localSheetId="53">#REF!</definedName>
    <definedName name="PRINT_AREA_MI8" localSheetId="54">#REF!</definedName>
    <definedName name="PRINT_AREA_MI8" localSheetId="56">#REF!</definedName>
    <definedName name="PRINT_AREA_MI8" localSheetId="57">#REF!</definedName>
    <definedName name="PRINT_AREA_MI8" localSheetId="58">#REF!</definedName>
    <definedName name="PRINT_AREA_MI8" localSheetId="60">#REF!</definedName>
    <definedName name="PRINT_AREA_MI8" localSheetId="61">#REF!</definedName>
    <definedName name="PRINT_AREA_MI8" localSheetId="62">#REF!</definedName>
    <definedName name="PRINT_AREA_MI8" localSheetId="63">#REF!</definedName>
    <definedName name="PRINT_AREA_MI8" localSheetId="64">#REF!</definedName>
    <definedName name="PRINT_AREA_MI8" localSheetId="66">#REF!</definedName>
    <definedName name="PRINT_AREA_MI8" localSheetId="67">#REF!</definedName>
    <definedName name="PRINT_AREA_MI8" localSheetId="68">#REF!</definedName>
    <definedName name="PRINT_AREA_MI8" localSheetId="69">#REF!</definedName>
    <definedName name="PRINT_AREA_MI8" localSheetId="71">#REF!</definedName>
    <definedName name="PRINT_AREA_MI8" localSheetId="72">#REF!</definedName>
    <definedName name="PRINT_AREA_MI8" localSheetId="73">#REF!</definedName>
    <definedName name="PRINT_AREA_MI8" localSheetId="8">#REF!</definedName>
    <definedName name="PRINT_AREA_MI8">#REF!</definedName>
    <definedName name="Print_Area_MII" localSheetId="1">#REF!</definedName>
    <definedName name="Print_Area_MII" localSheetId="11">#REF!</definedName>
    <definedName name="Print_Area_MII" localSheetId="12">#REF!</definedName>
    <definedName name="Print_Area_MII" localSheetId="13">#REF!</definedName>
    <definedName name="Print_Area_MII" localSheetId="23">#REF!</definedName>
    <definedName name="Print_Area_MII" localSheetId="24">#REF!</definedName>
    <definedName name="Print_Area_MII" localSheetId="26">#REF!</definedName>
    <definedName name="Print_Area_MII" localSheetId="28">#REF!</definedName>
    <definedName name="Print_Area_MII" localSheetId="29">#REF!</definedName>
    <definedName name="Print_Area_MII" localSheetId="31">#REF!</definedName>
    <definedName name="Print_Area_MII" localSheetId="41">#REF!</definedName>
    <definedName name="Print_Area_MII" localSheetId="4">#REF!</definedName>
    <definedName name="Print_Area_MII" localSheetId="46">#REF!</definedName>
    <definedName name="Print_Area_MII" localSheetId="47">#REF!</definedName>
    <definedName name="Print_Area_MII" localSheetId="48">#REF!</definedName>
    <definedName name="Print_Area_MII" localSheetId="49">#REF!</definedName>
    <definedName name="Print_Area_MII" localSheetId="50">#REF!</definedName>
    <definedName name="Print_Area_MII" localSheetId="51">#REF!</definedName>
    <definedName name="Print_Area_MII" localSheetId="53">#REF!</definedName>
    <definedName name="Print_Area_MII" localSheetId="54">#REF!</definedName>
    <definedName name="Print_Area_MII" localSheetId="56">#REF!</definedName>
    <definedName name="Print_Area_MII" localSheetId="57">#REF!</definedName>
    <definedName name="Print_Area_MII" localSheetId="58">#REF!</definedName>
    <definedName name="Print_Area_MII" localSheetId="60">#REF!</definedName>
    <definedName name="Print_Area_MII" localSheetId="61">#REF!</definedName>
    <definedName name="Print_Area_MII" localSheetId="62">#REF!</definedName>
    <definedName name="Print_Area_MII" localSheetId="63">#REF!</definedName>
    <definedName name="Print_Area_MII" localSheetId="64">#REF!</definedName>
    <definedName name="Print_Area_MII" localSheetId="66">#REF!</definedName>
    <definedName name="Print_Area_MII" localSheetId="67">#REF!</definedName>
    <definedName name="Print_Area_MII" localSheetId="68">#REF!</definedName>
    <definedName name="Print_Area_MII" localSheetId="69">#REF!</definedName>
    <definedName name="Print_Area_MII" localSheetId="71">#REF!</definedName>
    <definedName name="Print_Area_MII" localSheetId="72">#REF!</definedName>
    <definedName name="Print_Area_MII" localSheetId="73">#REF!</definedName>
    <definedName name="Print_Area_MII" localSheetId="8">#REF!</definedName>
    <definedName name="Print_Area_MII">#REF!</definedName>
    <definedName name="Print_Area_Reset" localSheetId="1">OFFSET('1'!Full_Print,0,0,'1'!Last_Row)</definedName>
    <definedName name="Print_Area_Reset" localSheetId="10">OFFSET('10'!Full_Print,0,0,'10'!Last_Row)</definedName>
    <definedName name="Print_Area_Reset" localSheetId="11">OFFSET('11'!Full_Print,0,0,'11'!Last_Row)</definedName>
    <definedName name="Print_Area_Reset" localSheetId="12">OFFSET('12'!Full_Print,0,0,'12'!Last_Row)</definedName>
    <definedName name="Print_Area_Reset" localSheetId="13">OFFSET('13'!Full_Print,0,0,'13'!Last_Row)</definedName>
    <definedName name="Print_Area_Reset" localSheetId="15">OFFSET('15'!Full_Print,0,0,'15'!Last_Row)</definedName>
    <definedName name="Print_Area_Reset" localSheetId="16">OFFSET('16'!Full_Print,0,0,'16'!Last_Row)</definedName>
    <definedName name="Print_Area_Reset" localSheetId="2">OFFSET('2'!Full_Print,0,0,'2'!Last_Row)</definedName>
    <definedName name="Print_Area_Reset" localSheetId="22">OFFSET(Full_Print,0,0,'22a-b'!Last_Row)</definedName>
    <definedName name="Print_Area_Reset" localSheetId="23">OFFSET('23'!Full_Print,0,0,'23'!Last_Row)</definedName>
    <definedName name="Print_Area_Reset" localSheetId="24">OFFSET('24'!Full_Print,0,0,'24'!Last_Row)</definedName>
    <definedName name="Print_Area_Reset" localSheetId="25">OFFSET('25a'!Full_Print,0,0,'25a'!Last_Row)</definedName>
    <definedName name="Print_Area_Reset" localSheetId="26">OFFSET('25b'!Full_Print,0,0,'25b'!Last_Row)</definedName>
    <definedName name="Print_Area_Reset" localSheetId="27">OFFSET('26'!Full_Print,0,0,'26'!Last_Row)</definedName>
    <definedName name="Print_Area_Reset" localSheetId="28">OFFSET('27 '!Full_Print,0,0,'27 '!Last_Row)</definedName>
    <definedName name="Print_Area_Reset" localSheetId="29">OFFSET('28'!Full_Print,0,0,'28'!Last_Row)</definedName>
    <definedName name="Print_Area_Reset" localSheetId="3">OFFSET('3'!Full_Print,0,0,'3'!Last_Row)</definedName>
    <definedName name="Print_Area_Reset" localSheetId="31">OFFSET('30'!Full_Print,0,0,'30'!Last_Row)</definedName>
    <definedName name="Print_Area_Reset" localSheetId="32">OFFSET('31'!Full_Print,0,0,'31'!Last_Row)</definedName>
    <definedName name="Print_Area_Reset" localSheetId="33">OFFSET('32'!Full_Print,0,0,'32'!Last_Row)</definedName>
    <definedName name="Print_Area_Reset" localSheetId="34">OFFSET('33'!Full_Print,0,0,'33'!Last_Row)</definedName>
    <definedName name="Print_Area_Reset" localSheetId="37">OFFSET('36'!Full_Print,0,0,'36'!Last_Row)</definedName>
    <definedName name="Print_Area_Reset" localSheetId="41">OFFSET('39-41'!Full_Print,0,0,'39-41'!Last_Row)</definedName>
    <definedName name="Print_Area_Reset" localSheetId="4">OFFSET('4'!Full_Print,0,0,'4'!Last_Row)</definedName>
    <definedName name="Print_Area_Reset" localSheetId="45">OFFSET('45a-c'!Full_Print,0,0,'45a-c'!Last_Row)</definedName>
    <definedName name="Print_Area_Reset" localSheetId="46">OFFSET('46a-b'!Full_Print,0,0,'46a-b'!Last_Row)</definedName>
    <definedName name="Print_Area_Reset" localSheetId="47">OFFSET('47'!Full_Print,0,0,'47'!Last_Row)</definedName>
    <definedName name="Print_Area_Reset" localSheetId="48">OFFSET('48a-b '!Full_Print,0,0,'48a-b '!Last_Row)</definedName>
    <definedName name="Print_Area_Reset" localSheetId="49">OFFSET('49a'!Full_Print,0,0,'49a'!Last_Row)</definedName>
    <definedName name="Print_Area_Reset" localSheetId="50">OFFSET('49b'!Full_Print,0,0,'49b'!Last_Row)</definedName>
    <definedName name="Print_Area_Reset" localSheetId="5">OFFSET('5'!Full_Print,0,0,'5'!Last_Row)</definedName>
    <definedName name="Print_Area_Reset" localSheetId="51">OFFSET('50'!Full_Print,0,0,'50'!Last_Row)</definedName>
    <definedName name="Print_Area_Reset" localSheetId="52">OFFSET('51-52'!Full_Print,0,0,'51-52'!Last_Row)</definedName>
    <definedName name="Print_Area_Reset" localSheetId="53">OFFSET('53a-b'!Full_Print,0,0,'53a-b'!Last_Row)</definedName>
    <definedName name="Print_Area_Reset" localSheetId="54">OFFSET('53c'!Full_Print,0,0,'53c'!Last_Row)</definedName>
    <definedName name="Print_Area_Reset" localSheetId="56">OFFSET('55a'!Full_Print,0,0,'55a'!Last_Row)</definedName>
    <definedName name="Print_Area_Reset" localSheetId="57">OFFSET('55b'!Full_Print,0,0,'55b'!Last_Row)</definedName>
    <definedName name="Print_Area_Reset" localSheetId="58">OFFSET('56'!Full_Print,0,0,'56'!Last_Row)</definedName>
    <definedName name="Print_Area_Reset" localSheetId="59">OFFSET('57a-b'!Full_Print,0,0,'57a-b'!Last_Row)</definedName>
    <definedName name="Print_Area_Reset" localSheetId="60">OFFSET('58a'!Full_Print,0,0,'58a'!Last_Row)</definedName>
    <definedName name="Print_Area_Reset" localSheetId="61">OFFSET('58b-c'!Full_Print,0,0,'58b-c'!Last_Row)</definedName>
    <definedName name="Print_Area_Reset" localSheetId="62">OFFSET('58d'!Full_Print,0,0,'58d'!Last_Row)</definedName>
    <definedName name="Print_Area_Reset" localSheetId="63">OFFSET('59-60'!Full_Print,0,0,'59-60'!Last_Row)</definedName>
    <definedName name="Print_Area_Reset" localSheetId="6">OFFSET('6'!Full_Print,0,0,'6'!Last_Row)</definedName>
    <definedName name="Print_Area_Reset" localSheetId="64">OFFSET('61'!Full_Print,0,0,'61'!Last_Row)</definedName>
    <definedName name="Print_Area_Reset" localSheetId="65">OFFSET('62a'!Full_Print,0,0,'62a'!Last_Row)</definedName>
    <definedName name="Print_Area_Reset" localSheetId="66">OFFSET('62b'!Full_Print,0,0,'62b'!Last_Row)</definedName>
    <definedName name="Print_Area_Reset" localSheetId="67">OFFSET('63a-b'!Full_Print,0,0,'63a-b'!Last_Row)</definedName>
    <definedName name="Print_Area_Reset" localSheetId="68">OFFSET('64'!Full_Print,0,0,'64'!Last_Row)</definedName>
    <definedName name="Print_Area_Reset" localSheetId="69">OFFSET('65a-b'!Full_Print,0,0,'65a-b'!Last_Row)</definedName>
    <definedName name="Print_Area_Reset" localSheetId="71">OFFSET('67'!Full_Print,0,0,'67'!Last_Row)</definedName>
    <definedName name="Print_Area_Reset" localSheetId="72">OFFSET('68a-b '!Full_Print,0,0,'68a-b '!Last_Row)</definedName>
    <definedName name="Print_Area_Reset" localSheetId="73">OFFSET('69a-b '!Full_Print,0,0,'69a-b '!Last_Row)</definedName>
    <definedName name="Print_Area_Reset" localSheetId="7">OFFSET('7'!Full_Print,0,0,'7'!Last_Row)</definedName>
    <definedName name="Print_Area_Reset" localSheetId="74">OFFSET('70a-b- c'!Full_Print,0,0,'70a-b- c'!Last_Row)</definedName>
    <definedName name="Print_Area_Reset" localSheetId="75">OFFSET('70d'!Full_Print,0,0,'70d'!Last_Row)</definedName>
    <definedName name="Print_Area_Reset" localSheetId="76">OFFSET('71'!Full_Print,0,0,'71'!Last_Row)</definedName>
    <definedName name="Print_Area_Reset" localSheetId="77">OFFSET('72'!Full_Print,0,0,'72'!Last_Row)</definedName>
    <definedName name="Print_Area_Reset" localSheetId="78">OFFSET('73'!Full_Print,0,0,'73'!Last_Row)</definedName>
    <definedName name="Print_Area_Reset" localSheetId="79">OFFSET('74'!Full_Print,0,0,'74'!Last_Row)</definedName>
    <definedName name="Print_Area_Reset" localSheetId="8">OFFSET('8  '!Full_Print,0,0,'8  '!Last_Row)</definedName>
    <definedName name="Print_Area_Reset" localSheetId="9">OFFSET('9'!Full_Print,0,0,'9'!Last_Row)</definedName>
    <definedName name="Print_Area_Reset">OFFSET(Full_Print,0,0,Last_Row)</definedName>
    <definedName name="Print_Area_T3" localSheetId="5">'[282]Table 3'!$A$1:$I$51</definedName>
    <definedName name="Print_Area_T3" localSheetId="6">'[283]Table 3'!$A$1:$I$51</definedName>
    <definedName name="Print_Area_T3">'[284]Table 3'!$A$1:$I$51</definedName>
    <definedName name="Print_Area_T4" localSheetId="5">'[282]Table 4'!$A$5:$L$85</definedName>
    <definedName name="Print_Area_T4" localSheetId="6">'[283]Table 4'!$A$5:$L$85</definedName>
    <definedName name="Print_Area_T4">'[284]Table 4'!$A$5:$L$85</definedName>
    <definedName name="Print_Area_T5" localSheetId="5">'[282]Table 5'!$A$2:$L$56</definedName>
    <definedName name="Print_Area_T5" localSheetId="6">'[283]Table 5'!$A$2:$L$56</definedName>
    <definedName name="Print_Area_T5">'[284]Table 5'!$A$2:$L$56</definedName>
    <definedName name="Print_Area_T6" localSheetId="5">'[282]Table 6'!$A$1:$AF$86</definedName>
    <definedName name="Print_Area_T6" localSheetId="6">'[283]Table 6'!$A$1:$AF$86</definedName>
    <definedName name="Print_Area_T6">'[284]Table 6'!$A$1:$AF$86</definedName>
    <definedName name="PRINT_AREA10" localSheetId="1">#REF!</definedName>
    <definedName name="PRINT_AREA10" localSheetId="10">#REF!</definedName>
    <definedName name="PRINT_AREA10" localSheetId="11">#REF!</definedName>
    <definedName name="PRINT_AREA10" localSheetId="12">#REF!</definedName>
    <definedName name="PRINT_AREA10" localSheetId="13">#REF!</definedName>
    <definedName name="PRINT_AREA10" localSheetId="15">#REF!</definedName>
    <definedName name="PRINT_AREA10" localSheetId="16">#REF!</definedName>
    <definedName name="PRINT_AREA10" localSheetId="2">#REF!</definedName>
    <definedName name="PRINT_AREA10" localSheetId="23">#REF!</definedName>
    <definedName name="PRINT_AREA10" localSheetId="24">#REF!</definedName>
    <definedName name="PRINT_AREA10" localSheetId="25">#REF!</definedName>
    <definedName name="PRINT_AREA10" localSheetId="26">#REF!</definedName>
    <definedName name="PRINT_AREA10" localSheetId="27">#REF!</definedName>
    <definedName name="PRINT_AREA10" localSheetId="28">#REF!</definedName>
    <definedName name="PRINT_AREA10" localSheetId="29">#REF!</definedName>
    <definedName name="PRINT_AREA10" localSheetId="3">#REF!</definedName>
    <definedName name="PRINT_AREA10" localSheetId="31">#REF!</definedName>
    <definedName name="PRINT_AREA10" localSheetId="32">#REF!</definedName>
    <definedName name="PRINT_AREA10" localSheetId="33">#REF!</definedName>
    <definedName name="PRINT_AREA10" localSheetId="34">#REF!</definedName>
    <definedName name="PRINT_AREA10" localSheetId="37">#REF!</definedName>
    <definedName name="PRINT_AREA10" localSheetId="41">#REF!</definedName>
    <definedName name="PRINT_AREA10" localSheetId="4">#REF!</definedName>
    <definedName name="PRINT_AREA10" localSheetId="45">#REF!</definedName>
    <definedName name="PRINT_AREA10" localSheetId="46">#REF!</definedName>
    <definedName name="PRINT_AREA10" localSheetId="47">#REF!</definedName>
    <definedName name="PRINT_AREA10" localSheetId="48">#REF!</definedName>
    <definedName name="PRINT_AREA10" localSheetId="49">#REF!</definedName>
    <definedName name="PRINT_AREA10" localSheetId="50">#REF!</definedName>
    <definedName name="PRINT_AREA10" localSheetId="5">#REF!</definedName>
    <definedName name="PRINT_AREA10" localSheetId="51">#REF!</definedName>
    <definedName name="PRINT_AREA10" localSheetId="52">#REF!</definedName>
    <definedName name="PRINT_AREA10" localSheetId="53">#REF!</definedName>
    <definedName name="PRINT_AREA10" localSheetId="54">#REF!</definedName>
    <definedName name="PRINT_AREA10" localSheetId="56">#REF!</definedName>
    <definedName name="PRINT_AREA10" localSheetId="57">#REF!</definedName>
    <definedName name="PRINT_AREA10" localSheetId="58">#REF!</definedName>
    <definedName name="PRINT_AREA10" localSheetId="59">#REF!</definedName>
    <definedName name="PRINT_AREA10" localSheetId="60">#REF!</definedName>
    <definedName name="PRINT_AREA10" localSheetId="61">#REF!</definedName>
    <definedName name="PRINT_AREA10" localSheetId="62">#REF!</definedName>
    <definedName name="PRINT_AREA10" localSheetId="63">#REF!</definedName>
    <definedName name="PRINT_AREA10" localSheetId="6">#REF!</definedName>
    <definedName name="PRINT_AREA10" localSheetId="64">#REF!</definedName>
    <definedName name="PRINT_AREA10" localSheetId="65">#REF!</definedName>
    <definedName name="PRINT_AREA10" localSheetId="66">#REF!</definedName>
    <definedName name="PRINT_AREA10" localSheetId="67">#REF!</definedName>
    <definedName name="PRINT_AREA10" localSheetId="68">#REF!</definedName>
    <definedName name="PRINT_AREA10" localSheetId="69">#REF!</definedName>
    <definedName name="PRINT_AREA10" localSheetId="71">#REF!</definedName>
    <definedName name="PRINT_AREA10" localSheetId="72">#REF!</definedName>
    <definedName name="PRINT_AREA10" localSheetId="73">#REF!</definedName>
    <definedName name="PRINT_AREA10" localSheetId="7">#REF!</definedName>
    <definedName name="PRINT_AREA10" localSheetId="74">#REF!</definedName>
    <definedName name="PRINT_AREA10" localSheetId="75">#REF!</definedName>
    <definedName name="PRINT_AREA10" localSheetId="76">#REF!</definedName>
    <definedName name="PRINT_AREA10" localSheetId="77">#REF!</definedName>
    <definedName name="PRINT_AREA10" localSheetId="78">#REF!</definedName>
    <definedName name="PRINT_AREA10" localSheetId="79">#REF!</definedName>
    <definedName name="PRINT_AREA10" localSheetId="8">#REF!</definedName>
    <definedName name="PRINT_AREA10" localSheetId="9">#REF!</definedName>
    <definedName name="PRINT_AREA10">#REF!</definedName>
    <definedName name="PRINT_AREA7" localSheetId="1">#REF!</definedName>
    <definedName name="PRINT_AREA7" localSheetId="10">#REF!</definedName>
    <definedName name="PRINT_AREA7" localSheetId="11">#REF!</definedName>
    <definedName name="PRINT_AREA7" localSheetId="12">#REF!</definedName>
    <definedName name="PRINT_AREA7" localSheetId="13">#REF!</definedName>
    <definedName name="PRINT_AREA7" localSheetId="15">#REF!</definedName>
    <definedName name="PRINT_AREA7" localSheetId="16">#REF!</definedName>
    <definedName name="PRINT_AREA7" localSheetId="2">#REF!</definedName>
    <definedName name="PRINT_AREA7" localSheetId="23">#REF!</definedName>
    <definedName name="PRINT_AREA7" localSheetId="24">#REF!</definedName>
    <definedName name="PRINT_AREA7" localSheetId="25">#REF!</definedName>
    <definedName name="PRINT_AREA7" localSheetId="26">#REF!</definedName>
    <definedName name="PRINT_AREA7" localSheetId="27">#REF!</definedName>
    <definedName name="PRINT_AREA7" localSheetId="28">#REF!</definedName>
    <definedName name="PRINT_AREA7" localSheetId="29">#REF!</definedName>
    <definedName name="PRINT_AREA7" localSheetId="3">#REF!</definedName>
    <definedName name="PRINT_AREA7" localSheetId="31">#REF!</definedName>
    <definedName name="PRINT_AREA7" localSheetId="32">#REF!</definedName>
    <definedName name="PRINT_AREA7" localSheetId="33">#REF!</definedName>
    <definedName name="PRINT_AREA7" localSheetId="34">#REF!</definedName>
    <definedName name="PRINT_AREA7" localSheetId="37">#REF!</definedName>
    <definedName name="PRINT_AREA7" localSheetId="41">#REF!</definedName>
    <definedName name="PRINT_AREA7" localSheetId="4">#REF!</definedName>
    <definedName name="PRINT_AREA7" localSheetId="45">#REF!</definedName>
    <definedName name="PRINT_AREA7" localSheetId="46">#REF!</definedName>
    <definedName name="PRINT_AREA7" localSheetId="47">#REF!</definedName>
    <definedName name="PRINT_AREA7" localSheetId="48">#REF!</definedName>
    <definedName name="PRINT_AREA7" localSheetId="49">#REF!</definedName>
    <definedName name="PRINT_AREA7" localSheetId="50">#REF!</definedName>
    <definedName name="PRINT_AREA7" localSheetId="5">#REF!</definedName>
    <definedName name="PRINT_AREA7" localSheetId="51">#REF!</definedName>
    <definedName name="PRINT_AREA7" localSheetId="52">#REF!</definedName>
    <definedName name="PRINT_AREA7" localSheetId="53">#REF!</definedName>
    <definedName name="PRINT_AREA7" localSheetId="54">#REF!</definedName>
    <definedName name="PRINT_AREA7" localSheetId="56">#REF!</definedName>
    <definedName name="PRINT_AREA7" localSheetId="57">#REF!</definedName>
    <definedName name="PRINT_AREA7" localSheetId="58">#REF!</definedName>
    <definedName name="PRINT_AREA7" localSheetId="59">#REF!</definedName>
    <definedName name="PRINT_AREA7" localSheetId="60">#REF!</definedName>
    <definedName name="PRINT_AREA7" localSheetId="61">#REF!</definedName>
    <definedName name="PRINT_AREA7" localSheetId="62">#REF!</definedName>
    <definedName name="PRINT_AREA7" localSheetId="63">#REF!</definedName>
    <definedName name="PRINT_AREA7" localSheetId="6">#REF!</definedName>
    <definedName name="PRINT_AREA7" localSheetId="64">#REF!</definedName>
    <definedName name="PRINT_AREA7" localSheetId="65">#REF!</definedName>
    <definedName name="PRINT_AREA7" localSheetId="66">#REF!</definedName>
    <definedName name="PRINT_AREA7" localSheetId="67">#REF!</definedName>
    <definedName name="PRINT_AREA7" localSheetId="68">#REF!</definedName>
    <definedName name="PRINT_AREA7" localSheetId="69">#REF!</definedName>
    <definedName name="PRINT_AREA7" localSheetId="71">#REF!</definedName>
    <definedName name="PRINT_AREA7" localSheetId="72">#REF!</definedName>
    <definedName name="PRINT_AREA7" localSheetId="73">#REF!</definedName>
    <definedName name="PRINT_AREA7" localSheetId="7">#REF!</definedName>
    <definedName name="PRINT_AREA7" localSheetId="74">#REF!</definedName>
    <definedName name="PRINT_AREA7" localSheetId="75">#REF!</definedName>
    <definedName name="PRINT_AREA7" localSheetId="76">#REF!</definedName>
    <definedName name="PRINT_AREA7" localSheetId="77">#REF!</definedName>
    <definedName name="PRINT_AREA7" localSheetId="78">#REF!</definedName>
    <definedName name="PRINT_AREA7" localSheetId="79">#REF!</definedName>
    <definedName name="PRINT_AREA7" localSheetId="8">#REF!</definedName>
    <definedName name="PRINT_AREA7" localSheetId="9">#REF!</definedName>
    <definedName name="PRINT_AREA7">#REF!</definedName>
    <definedName name="PRINT_AREA8" localSheetId="1">#REF!</definedName>
    <definedName name="PRINT_AREA8" localSheetId="10">#REF!</definedName>
    <definedName name="PRINT_AREA8" localSheetId="11">#REF!</definedName>
    <definedName name="PRINT_AREA8" localSheetId="12">#REF!</definedName>
    <definedName name="PRINT_AREA8" localSheetId="13">#REF!</definedName>
    <definedName name="PRINT_AREA8" localSheetId="15">#REF!</definedName>
    <definedName name="PRINT_AREA8" localSheetId="16">#REF!</definedName>
    <definedName name="PRINT_AREA8" localSheetId="2">#REF!</definedName>
    <definedName name="PRINT_AREA8" localSheetId="23">#REF!</definedName>
    <definedName name="PRINT_AREA8" localSheetId="24">#REF!</definedName>
    <definedName name="PRINT_AREA8" localSheetId="25">#REF!</definedName>
    <definedName name="PRINT_AREA8" localSheetId="26">#REF!</definedName>
    <definedName name="PRINT_AREA8" localSheetId="27">#REF!</definedName>
    <definedName name="PRINT_AREA8" localSheetId="28">#REF!</definedName>
    <definedName name="PRINT_AREA8" localSheetId="29">#REF!</definedName>
    <definedName name="PRINT_AREA8" localSheetId="3">#REF!</definedName>
    <definedName name="PRINT_AREA8" localSheetId="31">#REF!</definedName>
    <definedName name="PRINT_AREA8" localSheetId="32">#REF!</definedName>
    <definedName name="PRINT_AREA8" localSheetId="33">#REF!</definedName>
    <definedName name="PRINT_AREA8" localSheetId="34">#REF!</definedName>
    <definedName name="PRINT_AREA8" localSheetId="37">#REF!</definedName>
    <definedName name="PRINT_AREA8" localSheetId="41">#REF!</definedName>
    <definedName name="PRINT_AREA8" localSheetId="4">#REF!</definedName>
    <definedName name="PRINT_AREA8" localSheetId="45">#REF!</definedName>
    <definedName name="PRINT_AREA8" localSheetId="46">#REF!</definedName>
    <definedName name="PRINT_AREA8" localSheetId="47">#REF!</definedName>
    <definedName name="PRINT_AREA8" localSheetId="48">#REF!</definedName>
    <definedName name="PRINT_AREA8" localSheetId="49">#REF!</definedName>
    <definedName name="PRINT_AREA8" localSheetId="50">#REF!</definedName>
    <definedName name="PRINT_AREA8" localSheetId="5">#REF!</definedName>
    <definedName name="PRINT_AREA8" localSheetId="51">#REF!</definedName>
    <definedName name="PRINT_AREA8" localSheetId="52">#REF!</definedName>
    <definedName name="PRINT_AREA8" localSheetId="53">#REF!</definedName>
    <definedName name="PRINT_AREA8" localSheetId="54">#REF!</definedName>
    <definedName name="PRINT_AREA8" localSheetId="56">#REF!</definedName>
    <definedName name="PRINT_AREA8" localSheetId="57">#REF!</definedName>
    <definedName name="PRINT_AREA8" localSheetId="58">#REF!</definedName>
    <definedName name="PRINT_AREA8" localSheetId="59">#REF!</definedName>
    <definedName name="PRINT_AREA8" localSheetId="60">#REF!</definedName>
    <definedName name="PRINT_AREA8" localSheetId="61">#REF!</definedName>
    <definedName name="PRINT_AREA8" localSheetId="62">#REF!</definedName>
    <definedName name="PRINT_AREA8" localSheetId="63">#REF!</definedName>
    <definedName name="PRINT_AREA8" localSheetId="6">#REF!</definedName>
    <definedName name="PRINT_AREA8" localSheetId="64">#REF!</definedName>
    <definedName name="PRINT_AREA8" localSheetId="65">#REF!</definedName>
    <definedName name="PRINT_AREA8" localSheetId="66">#REF!</definedName>
    <definedName name="PRINT_AREA8" localSheetId="67">#REF!</definedName>
    <definedName name="PRINT_AREA8" localSheetId="68">#REF!</definedName>
    <definedName name="PRINT_AREA8" localSheetId="69">#REF!</definedName>
    <definedName name="PRINT_AREA8" localSheetId="71">#REF!</definedName>
    <definedName name="PRINT_AREA8" localSheetId="72">#REF!</definedName>
    <definedName name="PRINT_AREA8" localSheetId="73">#REF!</definedName>
    <definedName name="PRINT_AREA8" localSheetId="7">#REF!</definedName>
    <definedName name="PRINT_AREA8" localSheetId="74">#REF!</definedName>
    <definedName name="PRINT_AREA8" localSheetId="75">#REF!</definedName>
    <definedName name="PRINT_AREA8" localSheetId="76">#REF!</definedName>
    <definedName name="PRINT_AREA8" localSheetId="77">#REF!</definedName>
    <definedName name="PRINT_AREA8" localSheetId="78">#REF!</definedName>
    <definedName name="PRINT_AREA8" localSheetId="79">#REF!</definedName>
    <definedName name="PRINT_AREA8" localSheetId="8">#REF!</definedName>
    <definedName name="PRINT_AREA8" localSheetId="9">#REF!</definedName>
    <definedName name="PRINT_AREA8">#REF!</definedName>
    <definedName name="PRINT_SHEET_F_ALL_YEARS" localSheetId="1">#REF!</definedName>
    <definedName name="PRINT_SHEET_F_ALL_YEARS" localSheetId="11">#REF!</definedName>
    <definedName name="PRINT_SHEET_F_ALL_YEARS" localSheetId="12">#REF!</definedName>
    <definedName name="PRINT_SHEET_F_ALL_YEARS" localSheetId="13">#REF!</definedName>
    <definedName name="PRINT_SHEET_F_ALL_YEARS" localSheetId="23">#REF!</definedName>
    <definedName name="PRINT_SHEET_F_ALL_YEARS" localSheetId="24">#REF!</definedName>
    <definedName name="PRINT_SHEET_F_ALL_YEARS" localSheetId="26">#REF!</definedName>
    <definedName name="PRINT_SHEET_F_ALL_YEARS" localSheetId="28">#REF!</definedName>
    <definedName name="PRINT_SHEET_F_ALL_YEARS" localSheetId="29">#REF!</definedName>
    <definedName name="PRINT_SHEET_F_ALL_YEARS" localSheetId="31">#REF!</definedName>
    <definedName name="PRINT_SHEET_F_ALL_YEARS" localSheetId="41">#REF!</definedName>
    <definedName name="PRINT_SHEET_F_ALL_YEARS" localSheetId="4">#REF!</definedName>
    <definedName name="PRINT_SHEET_F_ALL_YEARS" localSheetId="46">#REF!</definedName>
    <definedName name="PRINT_SHEET_F_ALL_YEARS" localSheetId="47">#REF!</definedName>
    <definedName name="PRINT_SHEET_F_ALL_YEARS" localSheetId="48">#REF!</definedName>
    <definedName name="PRINT_SHEET_F_ALL_YEARS" localSheetId="49">#REF!</definedName>
    <definedName name="PRINT_SHEET_F_ALL_YEARS" localSheetId="50">#REF!</definedName>
    <definedName name="PRINT_SHEET_F_ALL_YEARS" localSheetId="51">#REF!</definedName>
    <definedName name="PRINT_SHEET_F_ALL_YEARS" localSheetId="53">#REF!</definedName>
    <definedName name="PRINT_SHEET_F_ALL_YEARS" localSheetId="54">#REF!</definedName>
    <definedName name="PRINT_SHEET_F_ALL_YEARS" localSheetId="56">#REF!</definedName>
    <definedName name="PRINT_SHEET_F_ALL_YEARS" localSheetId="57">#REF!</definedName>
    <definedName name="PRINT_SHEET_F_ALL_YEARS" localSheetId="58">#REF!</definedName>
    <definedName name="PRINT_SHEET_F_ALL_YEARS" localSheetId="60">#REF!</definedName>
    <definedName name="PRINT_SHEET_F_ALL_YEARS" localSheetId="61">#REF!</definedName>
    <definedName name="PRINT_SHEET_F_ALL_YEARS" localSheetId="62">#REF!</definedName>
    <definedName name="PRINT_SHEET_F_ALL_YEARS" localSheetId="63">#REF!</definedName>
    <definedName name="PRINT_SHEET_F_ALL_YEARS" localSheetId="64">#REF!</definedName>
    <definedName name="PRINT_SHEET_F_ALL_YEARS" localSheetId="66">#REF!</definedName>
    <definedName name="PRINT_SHEET_F_ALL_YEARS" localSheetId="67">#REF!</definedName>
    <definedName name="PRINT_SHEET_F_ALL_YEARS" localSheetId="68">#REF!</definedName>
    <definedName name="PRINT_SHEET_F_ALL_YEARS" localSheetId="69">#REF!</definedName>
    <definedName name="PRINT_SHEET_F_ALL_YEARS" localSheetId="71">#REF!</definedName>
    <definedName name="PRINT_SHEET_F_ALL_YEARS" localSheetId="72">#REF!</definedName>
    <definedName name="PRINT_SHEET_F_ALL_YEARS" localSheetId="73">#REF!</definedName>
    <definedName name="PRINT_SHEET_F_ALL_YEARS">#REF!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16">#REF!,#REF!</definedName>
    <definedName name="_xlnm.Print_Titles" localSheetId="2">#REF!,#REF!</definedName>
    <definedName name="_xlnm.Print_Titles" localSheetId="23">#REF!,#REF!</definedName>
    <definedName name="_xlnm.Print_Titles" localSheetId="25">#REF!,#REF!</definedName>
    <definedName name="_xlnm.Print_Titles" localSheetId="27">#REF!,#REF!</definedName>
    <definedName name="_xlnm.Print_Titles" localSheetId="28">#REF!,#REF!</definedName>
    <definedName name="_xlnm.Print_Titles" localSheetId="29">#REF!,#REF!</definedName>
    <definedName name="_xlnm.Print_Titles" localSheetId="3">#REF!,#REF!</definedName>
    <definedName name="_xlnm.Print_Titles" localSheetId="31">#REF!,#REF!</definedName>
    <definedName name="_xlnm.Print_Titles" localSheetId="32">#REF!,#REF!</definedName>
    <definedName name="_xlnm.Print_Titles" localSheetId="33">#REF!,#REF!</definedName>
    <definedName name="_xlnm.Print_Titles" localSheetId="34">#REF!,#REF!</definedName>
    <definedName name="_xlnm.Print_Titles" localSheetId="37">#REF!,#REF!</definedName>
    <definedName name="_xlnm.Print_Titles" localSheetId="41">#REF!,#REF!</definedName>
    <definedName name="_xlnm.Print_Titles" localSheetId="4">#REF!,#REF!</definedName>
    <definedName name="_xlnm.Print_Titles" localSheetId="45">#REF!,#REF!</definedName>
    <definedName name="_xlnm.Print_Titles" localSheetId="46">#REF!,#REF!</definedName>
    <definedName name="_xlnm.Print_Titles" localSheetId="47">#REF!,#REF!</definedName>
    <definedName name="_xlnm.Print_Titles" localSheetId="48">#REF!,#REF!</definedName>
    <definedName name="_xlnm.Print_Titles" localSheetId="49">#REF!,#REF!</definedName>
    <definedName name="_xlnm.Print_Titles" localSheetId="50">#REF!,#REF!</definedName>
    <definedName name="_xlnm.Print_Titles" localSheetId="51">#REF!,#REF!</definedName>
    <definedName name="_xlnm.Print_Titles" localSheetId="52">#REF!,#REF!</definedName>
    <definedName name="_xlnm.Print_Titles" localSheetId="53">#REF!,#REF!</definedName>
    <definedName name="_xlnm.Print_Titles" localSheetId="54">#REF!,#REF!</definedName>
    <definedName name="_xlnm.Print_Titles" localSheetId="56">#REF!,#REF!</definedName>
    <definedName name="_xlnm.Print_Titles" localSheetId="57">#REF!,#REF!</definedName>
    <definedName name="_xlnm.Print_Titles" localSheetId="58">#REF!,#REF!</definedName>
    <definedName name="_xlnm.Print_Titles" localSheetId="59">#REF!,#REF!</definedName>
    <definedName name="_xlnm.Print_Titles" localSheetId="60">#REF!,#REF!</definedName>
    <definedName name="_xlnm.Print_Titles" localSheetId="61">#REF!,#REF!</definedName>
    <definedName name="_xlnm.Print_Titles" localSheetId="62">#REF!,#REF!</definedName>
    <definedName name="_xlnm.Print_Titles" localSheetId="63">#REF!,#REF!</definedName>
    <definedName name="_xlnm.Print_Titles" localSheetId="6">#REF!,#REF!</definedName>
    <definedName name="_xlnm.Print_Titles" localSheetId="64">#REF!,#REF!</definedName>
    <definedName name="_xlnm.Print_Titles" localSheetId="65">#REF!,#REF!</definedName>
    <definedName name="_xlnm.Print_Titles" localSheetId="66">#REF!,#REF!</definedName>
    <definedName name="_xlnm.Print_Titles" localSheetId="67">#REF!,#REF!</definedName>
    <definedName name="_xlnm.Print_Titles" localSheetId="68">#REF!,#REF!</definedName>
    <definedName name="_xlnm.Print_Titles" localSheetId="69">#REF!,#REF!</definedName>
    <definedName name="_xlnm.Print_Titles" localSheetId="71">#REF!,#REF!</definedName>
    <definedName name="_xlnm.Print_Titles" localSheetId="72">#REF!,#REF!</definedName>
    <definedName name="_xlnm.Print_Titles" localSheetId="73">#REF!,#REF!</definedName>
    <definedName name="_xlnm.Print_Titles" localSheetId="7">#REF!,#REF!</definedName>
    <definedName name="_xlnm.Print_Titles" localSheetId="74">#REF!,#REF!</definedName>
    <definedName name="_xlnm.Print_Titles" localSheetId="75">#REF!,#REF!</definedName>
    <definedName name="_xlnm.Print_Titles" localSheetId="76">#REF!,#REF!</definedName>
    <definedName name="_xlnm.Print_Titles" localSheetId="77">#REF!,#REF!</definedName>
    <definedName name="_xlnm.Print_Titles" localSheetId="78">'73'!$3:$3</definedName>
    <definedName name="_xlnm.Print_Titles" localSheetId="79">#REF!,#REF!</definedName>
    <definedName name="_xlnm.Print_Titles" localSheetId="8">#REF!,#REF!</definedName>
    <definedName name="_xlnm.Print_Titles" localSheetId="9">#REF!,#REF!</definedName>
    <definedName name="_xlnm.Print_Titles">#REF!,#REF!</definedName>
    <definedName name="Print_Titles_MI" localSheetId="1">#REF!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5">#REF!</definedName>
    <definedName name="Print_Titles_MI" localSheetId="16">#REF!</definedName>
    <definedName name="Print_Titles_MI" localSheetId="2">#REF!</definedName>
    <definedName name="Print_Titles_MI" localSheetId="23">#REF!</definedName>
    <definedName name="Print_Titles_MI" localSheetId="24">#REF!</definedName>
    <definedName name="Print_Titles_MI" localSheetId="25">#REF!</definedName>
    <definedName name="Print_Titles_MI" localSheetId="26">#REF!</definedName>
    <definedName name="Print_Titles_MI" localSheetId="27">#REF!</definedName>
    <definedName name="Print_Titles_MI" localSheetId="28">#REF!</definedName>
    <definedName name="Print_Titles_MI" localSheetId="29">#REF!</definedName>
    <definedName name="Print_Titles_MI" localSheetId="3">#REF!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7">#REF!</definedName>
    <definedName name="Print_Titles_MI" localSheetId="41">#REF!</definedName>
    <definedName name="Print_Titles_MI" localSheetId="4">#REF!</definedName>
    <definedName name="Print_Titles_MI" localSheetId="45">#REF!</definedName>
    <definedName name="Print_Titles_MI" localSheetId="46">#REF!</definedName>
    <definedName name="Print_Titles_MI" localSheetId="47">#REF!</definedName>
    <definedName name="Print_Titles_MI" localSheetId="48">#REF!</definedName>
    <definedName name="Print_Titles_MI" localSheetId="49">#REF!</definedName>
    <definedName name="Print_Titles_MI" localSheetId="50">#REF!</definedName>
    <definedName name="Print_Titles_MI" localSheetId="5">#REF!</definedName>
    <definedName name="Print_Titles_MI" localSheetId="51">#REF!</definedName>
    <definedName name="Print_Titles_MI" localSheetId="52">#REF!</definedName>
    <definedName name="Print_Titles_MI" localSheetId="53">#REF!</definedName>
    <definedName name="Print_Titles_MI" localSheetId="54">#REF!</definedName>
    <definedName name="Print_Titles_MI" localSheetId="56">#REF!</definedName>
    <definedName name="Print_Titles_MI" localSheetId="57">#REF!</definedName>
    <definedName name="Print_Titles_MI" localSheetId="58">#REF!</definedName>
    <definedName name="Print_Titles_MI" localSheetId="59">#REF!</definedName>
    <definedName name="Print_Titles_MI" localSheetId="60">#REF!</definedName>
    <definedName name="Print_Titles_MI" localSheetId="61">#REF!</definedName>
    <definedName name="Print_Titles_MI" localSheetId="62">#REF!</definedName>
    <definedName name="Print_Titles_MI" localSheetId="63">#REF!</definedName>
    <definedName name="Print_Titles_MI" localSheetId="6">#REF!</definedName>
    <definedName name="Print_Titles_MI" localSheetId="64">#REF!</definedName>
    <definedName name="Print_Titles_MI" localSheetId="65">#REF!</definedName>
    <definedName name="Print_Titles_MI" localSheetId="66">#REF!</definedName>
    <definedName name="Print_Titles_MI" localSheetId="67">#REF!</definedName>
    <definedName name="Print_Titles_MI" localSheetId="68">#REF!</definedName>
    <definedName name="Print_Titles_MI" localSheetId="69">#REF!</definedName>
    <definedName name="Print_Titles_MI" localSheetId="71">#REF!</definedName>
    <definedName name="Print_Titles_MI" localSheetId="72">#REF!</definedName>
    <definedName name="Print_Titles_MI" localSheetId="73">#REF!</definedName>
    <definedName name="Print_Titles_MI" localSheetId="7">#REF!</definedName>
    <definedName name="Print_Titles_MI" localSheetId="74">#REF!</definedName>
    <definedName name="Print_Titles_MI" localSheetId="75">#REF!</definedName>
    <definedName name="Print_Titles_MI" localSheetId="76">#REF!</definedName>
    <definedName name="Print_Titles_MI" localSheetId="77">#REF!</definedName>
    <definedName name="Print_Titles_MI" localSheetId="78">#REF!</definedName>
    <definedName name="Print_Titles_MI" localSheetId="79">#REF!</definedName>
    <definedName name="Print_Titles_MI" localSheetId="8">#REF!</definedName>
    <definedName name="Print_Titles_MI" localSheetId="9">#REF!</definedName>
    <definedName name="Print_Titles_MI">#REF!</definedName>
    <definedName name="print16" localSheetId="1">'[285]16'!#REF!</definedName>
    <definedName name="print16" localSheetId="10">'[285]16'!#REF!</definedName>
    <definedName name="print16" localSheetId="11">'[285]16'!#REF!</definedName>
    <definedName name="print16" localSheetId="12">'[285]16'!#REF!</definedName>
    <definedName name="print16" localSheetId="13">'[285]16'!#REF!</definedName>
    <definedName name="print16" localSheetId="15">'[285]16'!#REF!</definedName>
    <definedName name="print16" localSheetId="16">'[285]16'!#REF!</definedName>
    <definedName name="print16" localSheetId="2">'[285]16'!#REF!</definedName>
    <definedName name="print16" localSheetId="23">'[285]16'!#REF!</definedName>
    <definedName name="print16" localSheetId="24">'[285]16'!#REF!</definedName>
    <definedName name="print16" localSheetId="25">'[285]16'!#REF!</definedName>
    <definedName name="print16" localSheetId="26">'[285]16'!#REF!</definedName>
    <definedName name="print16" localSheetId="27">'[285]16'!#REF!</definedName>
    <definedName name="print16" localSheetId="28">'[285]16'!#REF!</definedName>
    <definedName name="print16" localSheetId="29">'[285]16'!#REF!</definedName>
    <definedName name="print16" localSheetId="3">'[285]16'!#REF!</definedName>
    <definedName name="print16" localSheetId="31">'[285]16'!#REF!</definedName>
    <definedName name="print16" localSheetId="32">'[285]16'!#REF!</definedName>
    <definedName name="print16" localSheetId="33">'[285]16'!#REF!</definedName>
    <definedName name="print16" localSheetId="34">'[285]16'!#REF!</definedName>
    <definedName name="print16" localSheetId="37">'[285]16'!#REF!</definedName>
    <definedName name="print16" localSheetId="41">'[285]16'!#REF!</definedName>
    <definedName name="print16" localSheetId="4">'[285]16'!#REF!</definedName>
    <definedName name="print16" localSheetId="45">'[285]16'!#REF!</definedName>
    <definedName name="print16" localSheetId="46">'[285]16'!#REF!</definedName>
    <definedName name="print16" localSheetId="47">'[285]16'!#REF!</definedName>
    <definedName name="print16" localSheetId="48">'[285]16'!#REF!</definedName>
    <definedName name="print16" localSheetId="49">'[285]16'!#REF!</definedName>
    <definedName name="print16" localSheetId="50">'[285]16'!#REF!</definedName>
    <definedName name="print16" localSheetId="5">'[286]16'!#REF!</definedName>
    <definedName name="print16" localSheetId="51">'[285]16'!#REF!</definedName>
    <definedName name="print16" localSheetId="52">'[285]16'!#REF!</definedName>
    <definedName name="print16" localSheetId="53">'[285]16'!#REF!</definedName>
    <definedName name="print16" localSheetId="54">'[285]16'!#REF!</definedName>
    <definedName name="print16" localSheetId="56">'[285]16'!#REF!</definedName>
    <definedName name="print16" localSheetId="57">'[285]16'!#REF!</definedName>
    <definedName name="print16" localSheetId="58">'[285]16'!#REF!</definedName>
    <definedName name="print16" localSheetId="59">'[285]16'!#REF!</definedName>
    <definedName name="print16" localSheetId="60">'[285]16'!#REF!</definedName>
    <definedName name="print16" localSheetId="61">'[285]16'!#REF!</definedName>
    <definedName name="print16" localSheetId="62">'[285]16'!#REF!</definedName>
    <definedName name="print16" localSheetId="63">'[285]16'!#REF!</definedName>
    <definedName name="print16" localSheetId="6">'[287]16'!#REF!</definedName>
    <definedName name="print16" localSheetId="64">'[285]16'!#REF!</definedName>
    <definedName name="print16" localSheetId="65">'[285]16'!#REF!</definedName>
    <definedName name="print16" localSheetId="66">'[285]16'!#REF!</definedName>
    <definedName name="print16" localSheetId="67">'[285]16'!#REF!</definedName>
    <definedName name="print16" localSheetId="68">'[285]16'!#REF!</definedName>
    <definedName name="print16" localSheetId="69">'[285]16'!#REF!</definedName>
    <definedName name="print16" localSheetId="71">'[285]16'!#REF!</definedName>
    <definedName name="print16" localSheetId="72">'[285]16'!#REF!</definedName>
    <definedName name="print16" localSheetId="73">'[285]16'!#REF!</definedName>
    <definedName name="print16" localSheetId="7">'[285]16'!#REF!</definedName>
    <definedName name="print16" localSheetId="74">'[285]16'!#REF!</definedName>
    <definedName name="print16" localSheetId="75">'[285]16'!#REF!</definedName>
    <definedName name="print16" localSheetId="76">'[285]16'!#REF!</definedName>
    <definedName name="print16" localSheetId="77">'[285]16'!#REF!</definedName>
    <definedName name="print16" localSheetId="78">'[285]16'!#REF!</definedName>
    <definedName name="print16" localSheetId="79">'[285]16'!#REF!</definedName>
    <definedName name="print16" localSheetId="8">'[285]16'!#REF!</definedName>
    <definedName name="print16" localSheetId="9">'[285]16'!#REF!</definedName>
    <definedName name="print16">'[285]16'!#REF!</definedName>
    <definedName name="print20" localSheetId="1">#REF!</definedName>
    <definedName name="print20" localSheetId="10">#REF!</definedName>
    <definedName name="print20" localSheetId="11">#REF!</definedName>
    <definedName name="print20" localSheetId="12">#REF!</definedName>
    <definedName name="print20" localSheetId="13">#REF!</definedName>
    <definedName name="print20" localSheetId="15">#REF!</definedName>
    <definedName name="print20" localSheetId="16">#REF!</definedName>
    <definedName name="print20" localSheetId="2">#REF!</definedName>
    <definedName name="print20" localSheetId="23">#REF!</definedName>
    <definedName name="print20" localSheetId="24">#REF!</definedName>
    <definedName name="print20" localSheetId="25">#REF!</definedName>
    <definedName name="print20" localSheetId="26">#REF!</definedName>
    <definedName name="print20" localSheetId="27">#REF!</definedName>
    <definedName name="print20" localSheetId="28">#REF!</definedName>
    <definedName name="print20" localSheetId="29">#REF!</definedName>
    <definedName name="print20" localSheetId="3">#REF!</definedName>
    <definedName name="print20" localSheetId="31">#REF!</definedName>
    <definedName name="print20" localSheetId="32">#REF!</definedName>
    <definedName name="print20" localSheetId="33">#REF!</definedName>
    <definedName name="print20" localSheetId="34">#REF!</definedName>
    <definedName name="print20" localSheetId="37">#REF!</definedName>
    <definedName name="print20" localSheetId="41">#REF!</definedName>
    <definedName name="print20" localSheetId="4">#REF!</definedName>
    <definedName name="print20" localSheetId="45">#REF!</definedName>
    <definedName name="print20" localSheetId="46">#REF!</definedName>
    <definedName name="print20" localSheetId="47">#REF!</definedName>
    <definedName name="print20" localSheetId="48">#REF!</definedName>
    <definedName name="print20" localSheetId="49">#REF!</definedName>
    <definedName name="print20" localSheetId="50">#REF!</definedName>
    <definedName name="print20" localSheetId="5">#REF!</definedName>
    <definedName name="print20" localSheetId="51">#REF!</definedName>
    <definedName name="print20" localSheetId="52">#REF!</definedName>
    <definedName name="print20" localSheetId="53">#REF!</definedName>
    <definedName name="print20" localSheetId="54">#REF!</definedName>
    <definedName name="print20" localSheetId="56">#REF!</definedName>
    <definedName name="print20" localSheetId="57">#REF!</definedName>
    <definedName name="print20" localSheetId="58">#REF!</definedName>
    <definedName name="print20" localSheetId="59">#REF!</definedName>
    <definedName name="print20" localSheetId="60">#REF!</definedName>
    <definedName name="print20" localSheetId="61">#REF!</definedName>
    <definedName name="print20" localSheetId="62">#REF!</definedName>
    <definedName name="print20" localSheetId="63">#REF!</definedName>
    <definedName name="print20" localSheetId="6">#REF!</definedName>
    <definedName name="print20" localSheetId="64">#REF!</definedName>
    <definedName name="print20" localSheetId="65">#REF!</definedName>
    <definedName name="print20" localSheetId="66">#REF!</definedName>
    <definedName name="print20" localSheetId="67">#REF!</definedName>
    <definedName name="print20" localSheetId="68">#REF!</definedName>
    <definedName name="print20" localSheetId="69">#REF!</definedName>
    <definedName name="print20" localSheetId="71">#REF!</definedName>
    <definedName name="print20" localSheetId="72">#REF!</definedName>
    <definedName name="print20" localSheetId="73">#REF!</definedName>
    <definedName name="print20" localSheetId="7">#REF!</definedName>
    <definedName name="print20" localSheetId="74">#REF!</definedName>
    <definedName name="print20" localSheetId="75">#REF!</definedName>
    <definedName name="print20" localSheetId="76">#REF!</definedName>
    <definedName name="print20" localSheetId="77">#REF!</definedName>
    <definedName name="print20" localSheetId="78">#REF!</definedName>
    <definedName name="print20" localSheetId="79">#REF!</definedName>
    <definedName name="print20" localSheetId="8">#REF!</definedName>
    <definedName name="print20" localSheetId="9">#REF!</definedName>
    <definedName name="print20">#REF!</definedName>
    <definedName name="printA1" localSheetId="1">#REF!</definedName>
    <definedName name="printA1" localSheetId="10">#REF!</definedName>
    <definedName name="printA1" localSheetId="11">#REF!</definedName>
    <definedName name="printA1" localSheetId="12">#REF!</definedName>
    <definedName name="printA1" localSheetId="13">#REF!</definedName>
    <definedName name="printA1" localSheetId="15">#REF!</definedName>
    <definedName name="printA1" localSheetId="16">#REF!</definedName>
    <definedName name="printA1" localSheetId="2">#REF!</definedName>
    <definedName name="printA1" localSheetId="23">#REF!</definedName>
    <definedName name="printA1" localSheetId="24">#REF!</definedName>
    <definedName name="printA1" localSheetId="25">#REF!</definedName>
    <definedName name="printA1" localSheetId="26">#REF!</definedName>
    <definedName name="printA1" localSheetId="27">#REF!</definedName>
    <definedName name="printA1" localSheetId="28">#REF!</definedName>
    <definedName name="printA1" localSheetId="29">#REF!</definedName>
    <definedName name="printA1" localSheetId="3">#REF!</definedName>
    <definedName name="printA1" localSheetId="31">#REF!</definedName>
    <definedName name="printA1" localSheetId="32">#REF!</definedName>
    <definedName name="printA1" localSheetId="33">#REF!</definedName>
    <definedName name="printA1" localSheetId="34">#REF!</definedName>
    <definedName name="printA1" localSheetId="37">#REF!</definedName>
    <definedName name="printA1" localSheetId="41">#REF!</definedName>
    <definedName name="printA1" localSheetId="4">#REF!</definedName>
    <definedName name="printA1" localSheetId="45">#REF!</definedName>
    <definedName name="printA1" localSheetId="46">#REF!</definedName>
    <definedName name="printA1" localSheetId="47">#REF!</definedName>
    <definedName name="printA1" localSheetId="48">#REF!</definedName>
    <definedName name="printA1" localSheetId="49">#REF!</definedName>
    <definedName name="printA1" localSheetId="50">#REF!</definedName>
    <definedName name="printA1" localSheetId="5">#REF!</definedName>
    <definedName name="printA1" localSheetId="51">#REF!</definedName>
    <definedName name="printA1" localSheetId="52">#REF!</definedName>
    <definedName name="printA1" localSheetId="53">#REF!</definedName>
    <definedName name="printA1" localSheetId="54">#REF!</definedName>
    <definedName name="printA1" localSheetId="56">#REF!</definedName>
    <definedName name="printA1" localSheetId="57">#REF!</definedName>
    <definedName name="printA1" localSheetId="58">#REF!</definedName>
    <definedName name="printA1" localSheetId="59">#REF!</definedName>
    <definedName name="printA1" localSheetId="60">#REF!</definedName>
    <definedName name="printA1" localSheetId="61">#REF!</definedName>
    <definedName name="printA1" localSheetId="62">#REF!</definedName>
    <definedName name="printA1" localSheetId="63">#REF!</definedName>
    <definedName name="printA1" localSheetId="6">#REF!</definedName>
    <definedName name="printA1" localSheetId="64">#REF!</definedName>
    <definedName name="printA1" localSheetId="65">#REF!</definedName>
    <definedName name="printA1" localSheetId="66">#REF!</definedName>
    <definedName name="printA1" localSheetId="67">#REF!</definedName>
    <definedName name="printA1" localSheetId="68">#REF!</definedName>
    <definedName name="printA1" localSheetId="69">#REF!</definedName>
    <definedName name="printA1" localSheetId="71">#REF!</definedName>
    <definedName name="printA1" localSheetId="72">#REF!</definedName>
    <definedName name="printA1" localSheetId="73">#REF!</definedName>
    <definedName name="printA1" localSheetId="7">#REF!</definedName>
    <definedName name="printA1" localSheetId="74">#REF!</definedName>
    <definedName name="printA1" localSheetId="75">#REF!</definedName>
    <definedName name="printA1" localSheetId="76">#REF!</definedName>
    <definedName name="printA1" localSheetId="77">#REF!</definedName>
    <definedName name="printA1" localSheetId="78">#REF!</definedName>
    <definedName name="printA1" localSheetId="79">#REF!</definedName>
    <definedName name="printA1" localSheetId="8">#REF!</definedName>
    <definedName name="printA1" localSheetId="9">#REF!</definedName>
    <definedName name="printA1">#REF!</definedName>
    <definedName name="printA2" localSheetId="1">#REF!</definedName>
    <definedName name="printA2" localSheetId="10">#REF!</definedName>
    <definedName name="printA2" localSheetId="11">#REF!</definedName>
    <definedName name="printA2" localSheetId="12">#REF!</definedName>
    <definedName name="printA2" localSheetId="13">#REF!</definedName>
    <definedName name="printA2" localSheetId="15">#REF!</definedName>
    <definedName name="printA2" localSheetId="16">#REF!</definedName>
    <definedName name="printA2" localSheetId="2">#REF!</definedName>
    <definedName name="printA2" localSheetId="23">#REF!</definedName>
    <definedName name="printA2" localSheetId="24">#REF!</definedName>
    <definedName name="printA2" localSheetId="25">#REF!</definedName>
    <definedName name="printA2" localSheetId="26">#REF!</definedName>
    <definedName name="printA2" localSheetId="27">#REF!</definedName>
    <definedName name="printA2" localSheetId="28">#REF!</definedName>
    <definedName name="printA2" localSheetId="29">#REF!</definedName>
    <definedName name="printA2" localSheetId="3">#REF!</definedName>
    <definedName name="printA2" localSheetId="31">#REF!</definedName>
    <definedName name="printA2" localSheetId="32">#REF!</definedName>
    <definedName name="printA2" localSheetId="33">#REF!</definedName>
    <definedName name="printA2" localSheetId="34">#REF!</definedName>
    <definedName name="printA2" localSheetId="37">#REF!</definedName>
    <definedName name="printA2" localSheetId="41">#REF!</definedName>
    <definedName name="printA2" localSheetId="4">#REF!</definedName>
    <definedName name="printA2" localSheetId="45">#REF!</definedName>
    <definedName name="printA2" localSheetId="46">#REF!</definedName>
    <definedName name="printA2" localSheetId="47">#REF!</definedName>
    <definedName name="printA2" localSheetId="48">#REF!</definedName>
    <definedName name="printA2" localSheetId="49">#REF!</definedName>
    <definedName name="printA2" localSheetId="50">#REF!</definedName>
    <definedName name="printA2" localSheetId="5">#REF!</definedName>
    <definedName name="printA2" localSheetId="51">#REF!</definedName>
    <definedName name="printA2" localSheetId="52">#REF!</definedName>
    <definedName name="printA2" localSheetId="53">#REF!</definedName>
    <definedName name="printA2" localSheetId="54">#REF!</definedName>
    <definedName name="printA2" localSheetId="56">#REF!</definedName>
    <definedName name="printA2" localSheetId="57">#REF!</definedName>
    <definedName name="printA2" localSheetId="58">#REF!</definedName>
    <definedName name="printA2" localSheetId="59">#REF!</definedName>
    <definedName name="printA2" localSheetId="60">#REF!</definedName>
    <definedName name="printA2" localSheetId="61">#REF!</definedName>
    <definedName name="printA2" localSheetId="62">#REF!</definedName>
    <definedName name="printA2" localSheetId="63">#REF!</definedName>
    <definedName name="printA2" localSheetId="6">#REF!</definedName>
    <definedName name="printA2" localSheetId="64">#REF!</definedName>
    <definedName name="printA2" localSheetId="65">#REF!</definedName>
    <definedName name="printA2" localSheetId="66">#REF!</definedName>
    <definedName name="printA2" localSheetId="67">#REF!</definedName>
    <definedName name="printA2" localSheetId="68">#REF!</definedName>
    <definedName name="printA2" localSheetId="69">#REF!</definedName>
    <definedName name="printA2" localSheetId="71">#REF!</definedName>
    <definedName name="printA2" localSheetId="72">#REF!</definedName>
    <definedName name="printA2" localSheetId="73">#REF!</definedName>
    <definedName name="printA2" localSheetId="7">#REF!</definedName>
    <definedName name="printA2" localSheetId="74">#REF!</definedName>
    <definedName name="printA2" localSheetId="75">#REF!</definedName>
    <definedName name="printA2" localSheetId="76">#REF!</definedName>
    <definedName name="printA2" localSheetId="77">#REF!</definedName>
    <definedName name="printA2" localSheetId="78">#REF!</definedName>
    <definedName name="printA2" localSheetId="79">#REF!</definedName>
    <definedName name="printA2" localSheetId="8">#REF!</definedName>
    <definedName name="printA2" localSheetId="9">#REF!</definedName>
    <definedName name="printA2">#REF!</definedName>
    <definedName name="PrintArea" localSheetId="5">'[282]Table 2'!$A$3:$L$54</definedName>
    <definedName name="PrintArea" localSheetId="6">'[283]Table 2'!$A$3:$L$54</definedName>
    <definedName name="PrintArea">'[284]Table 2'!$A$3:$L$54</definedName>
    <definedName name="PRINTBOP" localSheetId="1">#REF!</definedName>
    <definedName name="PRINTBOP" localSheetId="10">#REF!</definedName>
    <definedName name="PRINTBOP" localSheetId="11">#REF!</definedName>
    <definedName name="PRINTBOP" localSheetId="12">#REF!</definedName>
    <definedName name="PRINTBOP" localSheetId="13">#REF!</definedName>
    <definedName name="PRINTBOP" localSheetId="15">#REF!</definedName>
    <definedName name="PRINTBOP" localSheetId="16">#REF!</definedName>
    <definedName name="PRINTBOP" localSheetId="2">#REF!</definedName>
    <definedName name="PRINTBOP" localSheetId="23">#REF!</definedName>
    <definedName name="PRINTBOP" localSheetId="24">#REF!</definedName>
    <definedName name="PRINTBOP" localSheetId="25">#REF!</definedName>
    <definedName name="PRINTBOP" localSheetId="26">#REF!</definedName>
    <definedName name="PRINTBOP" localSheetId="27">#REF!</definedName>
    <definedName name="PRINTBOP" localSheetId="28">#REF!</definedName>
    <definedName name="PRINTBOP" localSheetId="29">#REF!</definedName>
    <definedName name="PRINTBOP" localSheetId="3">#REF!</definedName>
    <definedName name="PRINTBOP" localSheetId="31">#REF!</definedName>
    <definedName name="PRINTBOP" localSheetId="32">#REF!</definedName>
    <definedName name="PRINTBOP" localSheetId="33">#REF!</definedName>
    <definedName name="PRINTBOP" localSheetId="34">#REF!</definedName>
    <definedName name="PRINTBOP" localSheetId="37">#REF!</definedName>
    <definedName name="PRINTBOP" localSheetId="41">#REF!</definedName>
    <definedName name="PRINTBOP" localSheetId="4">#REF!</definedName>
    <definedName name="PRINTBOP" localSheetId="45">#REF!</definedName>
    <definedName name="PRINTBOP" localSheetId="46">#REF!</definedName>
    <definedName name="PRINTBOP" localSheetId="47">#REF!</definedName>
    <definedName name="PRINTBOP" localSheetId="48">#REF!</definedName>
    <definedName name="PRINTBOP" localSheetId="49">#REF!</definedName>
    <definedName name="PRINTBOP" localSheetId="50">#REF!</definedName>
    <definedName name="PRINTBOP" localSheetId="5">#REF!</definedName>
    <definedName name="PRINTBOP" localSheetId="51">#REF!</definedName>
    <definedName name="PRINTBOP" localSheetId="52">#REF!</definedName>
    <definedName name="PRINTBOP" localSheetId="53">#REF!</definedName>
    <definedName name="PRINTBOP" localSheetId="54">#REF!</definedName>
    <definedName name="PRINTBOP" localSheetId="56">#REF!</definedName>
    <definedName name="PRINTBOP" localSheetId="57">#REF!</definedName>
    <definedName name="PRINTBOP" localSheetId="58">#REF!</definedName>
    <definedName name="PRINTBOP" localSheetId="59">#REF!</definedName>
    <definedName name="PRINTBOP" localSheetId="60">#REF!</definedName>
    <definedName name="PRINTBOP" localSheetId="61">#REF!</definedName>
    <definedName name="PRINTBOP" localSheetId="62">#REF!</definedName>
    <definedName name="PRINTBOP" localSheetId="63">#REF!</definedName>
    <definedName name="PRINTBOP" localSheetId="6">#REF!</definedName>
    <definedName name="PRINTBOP" localSheetId="64">#REF!</definedName>
    <definedName name="PRINTBOP" localSheetId="65">#REF!</definedName>
    <definedName name="PRINTBOP" localSheetId="66">#REF!</definedName>
    <definedName name="PRINTBOP" localSheetId="67">#REF!</definedName>
    <definedName name="PRINTBOP" localSheetId="68">#REF!</definedName>
    <definedName name="PRINTBOP" localSheetId="69">#REF!</definedName>
    <definedName name="PRINTBOP" localSheetId="71">#REF!</definedName>
    <definedName name="PRINTBOP" localSheetId="72">#REF!</definedName>
    <definedName name="PRINTBOP" localSheetId="73">#REF!</definedName>
    <definedName name="PRINTBOP" localSheetId="7">#REF!</definedName>
    <definedName name="PRINTBOP" localSheetId="74">#REF!</definedName>
    <definedName name="PRINTBOP" localSheetId="75">#REF!</definedName>
    <definedName name="PRINTBOP" localSheetId="76">#REF!</definedName>
    <definedName name="PRINTBOP" localSheetId="77">#REF!</definedName>
    <definedName name="PRINTBOP" localSheetId="78">#REF!</definedName>
    <definedName name="PRINTBOP" localSheetId="79">#REF!</definedName>
    <definedName name="PRINTBOP" localSheetId="8">#REF!</definedName>
    <definedName name="PRINTBOP" localSheetId="9">#REF!</definedName>
    <definedName name="PRINTBOP">#REF!</definedName>
    <definedName name="printing_table1" localSheetId="1">#REF!</definedName>
    <definedName name="printing_table1" localSheetId="10">#REF!</definedName>
    <definedName name="printing_table1" localSheetId="11">#REF!</definedName>
    <definedName name="printing_table1" localSheetId="12">#REF!</definedName>
    <definedName name="printing_table1" localSheetId="13">#REF!</definedName>
    <definedName name="printing_table1" localSheetId="15">#REF!</definedName>
    <definedName name="printing_table1" localSheetId="16">#REF!</definedName>
    <definedName name="printing_table1" localSheetId="2">#REF!</definedName>
    <definedName name="printing_table1" localSheetId="23">#REF!</definedName>
    <definedName name="printing_table1" localSheetId="24">#REF!</definedName>
    <definedName name="printing_table1" localSheetId="25">#REF!</definedName>
    <definedName name="printing_table1" localSheetId="26">#REF!</definedName>
    <definedName name="printing_table1" localSheetId="27">#REF!</definedName>
    <definedName name="printing_table1" localSheetId="28">#REF!</definedName>
    <definedName name="printing_table1" localSheetId="29">#REF!</definedName>
    <definedName name="printing_table1" localSheetId="3">#REF!</definedName>
    <definedName name="printing_table1" localSheetId="31">#REF!</definedName>
    <definedName name="printing_table1" localSheetId="32">#REF!</definedName>
    <definedName name="printing_table1" localSheetId="33">#REF!</definedName>
    <definedName name="printing_table1" localSheetId="34">#REF!</definedName>
    <definedName name="printing_table1" localSheetId="37">#REF!</definedName>
    <definedName name="printing_table1" localSheetId="41">#REF!</definedName>
    <definedName name="printing_table1" localSheetId="4">#REF!</definedName>
    <definedName name="printing_table1" localSheetId="45">#REF!</definedName>
    <definedName name="printing_table1" localSheetId="46">#REF!</definedName>
    <definedName name="printing_table1" localSheetId="47">#REF!</definedName>
    <definedName name="printing_table1" localSheetId="48">#REF!</definedName>
    <definedName name="printing_table1" localSheetId="49">#REF!</definedName>
    <definedName name="printing_table1" localSheetId="50">#REF!</definedName>
    <definedName name="printing_table1" localSheetId="5">#REF!</definedName>
    <definedName name="printing_table1" localSheetId="51">#REF!</definedName>
    <definedName name="printing_table1" localSheetId="52">#REF!</definedName>
    <definedName name="printing_table1" localSheetId="53">#REF!</definedName>
    <definedName name="printing_table1" localSheetId="54">#REF!</definedName>
    <definedName name="printing_table1" localSheetId="56">#REF!</definedName>
    <definedName name="printing_table1" localSheetId="57">#REF!</definedName>
    <definedName name="printing_table1" localSheetId="58">#REF!</definedName>
    <definedName name="printing_table1" localSheetId="59">#REF!</definedName>
    <definedName name="printing_table1" localSheetId="60">#REF!</definedName>
    <definedName name="printing_table1" localSheetId="61">#REF!</definedName>
    <definedName name="printing_table1" localSheetId="62">#REF!</definedName>
    <definedName name="printing_table1" localSheetId="63">#REF!</definedName>
    <definedName name="printing_table1" localSheetId="6">#REF!</definedName>
    <definedName name="printing_table1" localSheetId="64">#REF!</definedName>
    <definedName name="printing_table1" localSheetId="65">#REF!</definedName>
    <definedName name="printing_table1" localSheetId="66">#REF!</definedName>
    <definedName name="printing_table1" localSheetId="67">#REF!</definedName>
    <definedName name="printing_table1" localSheetId="68">#REF!</definedName>
    <definedName name="printing_table1" localSheetId="69">#REF!</definedName>
    <definedName name="printing_table1" localSheetId="71">#REF!</definedName>
    <definedName name="printing_table1" localSheetId="72">#REF!</definedName>
    <definedName name="printing_table1" localSheetId="73">#REF!</definedName>
    <definedName name="printing_table1" localSheetId="7">#REF!</definedName>
    <definedName name="printing_table1" localSheetId="74">#REF!</definedName>
    <definedName name="printing_table1" localSheetId="75">#REF!</definedName>
    <definedName name="printing_table1" localSheetId="76">#REF!</definedName>
    <definedName name="printing_table1" localSheetId="77">#REF!</definedName>
    <definedName name="printing_table1" localSheetId="78">#REF!</definedName>
    <definedName name="printing_table1" localSheetId="79">#REF!</definedName>
    <definedName name="printing_table1" localSheetId="8">#REF!</definedName>
    <definedName name="printing_table1" localSheetId="9">#REF!</definedName>
    <definedName name="printing_table1">#REF!</definedName>
    <definedName name="printing_table2" localSheetId="1">#REF!</definedName>
    <definedName name="printing_table2" localSheetId="10">#REF!</definedName>
    <definedName name="printing_table2" localSheetId="11">#REF!</definedName>
    <definedName name="printing_table2" localSheetId="12">#REF!</definedName>
    <definedName name="printing_table2" localSheetId="13">#REF!</definedName>
    <definedName name="printing_table2" localSheetId="15">#REF!</definedName>
    <definedName name="printing_table2" localSheetId="16">#REF!</definedName>
    <definedName name="printing_table2" localSheetId="2">#REF!</definedName>
    <definedName name="printing_table2" localSheetId="23">#REF!</definedName>
    <definedName name="printing_table2" localSheetId="24">#REF!</definedName>
    <definedName name="printing_table2" localSheetId="25">#REF!</definedName>
    <definedName name="printing_table2" localSheetId="26">#REF!</definedName>
    <definedName name="printing_table2" localSheetId="27">#REF!</definedName>
    <definedName name="printing_table2" localSheetId="28">#REF!</definedName>
    <definedName name="printing_table2" localSheetId="29">#REF!</definedName>
    <definedName name="printing_table2" localSheetId="3">#REF!</definedName>
    <definedName name="printing_table2" localSheetId="31">#REF!</definedName>
    <definedName name="printing_table2" localSheetId="32">#REF!</definedName>
    <definedName name="printing_table2" localSheetId="33">#REF!</definedName>
    <definedName name="printing_table2" localSheetId="34">#REF!</definedName>
    <definedName name="printing_table2" localSheetId="37">#REF!</definedName>
    <definedName name="printing_table2" localSheetId="41">#REF!</definedName>
    <definedName name="printing_table2" localSheetId="4">#REF!</definedName>
    <definedName name="printing_table2" localSheetId="45">#REF!</definedName>
    <definedName name="printing_table2" localSheetId="46">#REF!</definedName>
    <definedName name="printing_table2" localSheetId="47">#REF!</definedName>
    <definedName name="printing_table2" localSheetId="48">#REF!</definedName>
    <definedName name="printing_table2" localSheetId="49">#REF!</definedName>
    <definedName name="printing_table2" localSheetId="50">#REF!</definedName>
    <definedName name="printing_table2" localSheetId="5">#REF!</definedName>
    <definedName name="printing_table2" localSheetId="51">#REF!</definedName>
    <definedName name="printing_table2" localSheetId="52">#REF!</definedName>
    <definedName name="printing_table2" localSheetId="53">#REF!</definedName>
    <definedName name="printing_table2" localSheetId="54">#REF!</definedName>
    <definedName name="printing_table2" localSheetId="56">#REF!</definedName>
    <definedName name="printing_table2" localSheetId="57">#REF!</definedName>
    <definedName name="printing_table2" localSheetId="58">#REF!</definedName>
    <definedName name="printing_table2" localSheetId="59">#REF!</definedName>
    <definedName name="printing_table2" localSheetId="60">#REF!</definedName>
    <definedName name="printing_table2" localSheetId="61">#REF!</definedName>
    <definedName name="printing_table2" localSheetId="62">#REF!</definedName>
    <definedName name="printing_table2" localSheetId="63">#REF!</definedName>
    <definedName name="printing_table2" localSheetId="6">#REF!</definedName>
    <definedName name="printing_table2" localSheetId="64">#REF!</definedName>
    <definedName name="printing_table2" localSheetId="65">#REF!</definedName>
    <definedName name="printing_table2" localSheetId="66">#REF!</definedName>
    <definedName name="printing_table2" localSheetId="67">#REF!</definedName>
    <definedName name="printing_table2" localSheetId="68">#REF!</definedName>
    <definedName name="printing_table2" localSheetId="69">#REF!</definedName>
    <definedName name="printing_table2" localSheetId="71">#REF!</definedName>
    <definedName name="printing_table2" localSheetId="72">#REF!</definedName>
    <definedName name="printing_table2" localSheetId="73">#REF!</definedName>
    <definedName name="printing_table2" localSheetId="7">#REF!</definedName>
    <definedName name="printing_table2" localSheetId="74">#REF!</definedName>
    <definedName name="printing_table2" localSheetId="75">#REF!</definedName>
    <definedName name="printing_table2" localSheetId="76">#REF!</definedName>
    <definedName name="printing_table2" localSheetId="77">#REF!</definedName>
    <definedName name="printing_table2" localSheetId="78">#REF!</definedName>
    <definedName name="printing_table2" localSheetId="79">#REF!</definedName>
    <definedName name="printing_table2" localSheetId="8">#REF!</definedName>
    <definedName name="printing_table2" localSheetId="9">#REF!</definedName>
    <definedName name="printing_table2">#REF!</definedName>
    <definedName name="PRINTMACRO" localSheetId="1">#REF!</definedName>
    <definedName name="PRINTMACRO" localSheetId="11">#REF!</definedName>
    <definedName name="PRINTMACRO" localSheetId="12">#REF!</definedName>
    <definedName name="PRINTMACRO" localSheetId="13">#REF!</definedName>
    <definedName name="PRINTMACRO" localSheetId="23">#REF!</definedName>
    <definedName name="PRINTMACRO" localSheetId="24">#REF!</definedName>
    <definedName name="PRINTMACRO" localSheetId="26">#REF!</definedName>
    <definedName name="PRINTMACRO" localSheetId="28">#REF!</definedName>
    <definedName name="PRINTMACRO" localSheetId="29">#REF!</definedName>
    <definedName name="PRINTMACRO" localSheetId="31">#REF!</definedName>
    <definedName name="PRINTMACRO" localSheetId="41">#REF!</definedName>
    <definedName name="PRINTMACRO" localSheetId="4">#REF!</definedName>
    <definedName name="PRINTMACRO" localSheetId="46">#REF!</definedName>
    <definedName name="PRINTMACRO" localSheetId="47">#REF!</definedName>
    <definedName name="PRINTMACRO" localSheetId="48">#REF!</definedName>
    <definedName name="PRINTMACRO" localSheetId="49">#REF!</definedName>
    <definedName name="PRINTMACRO" localSheetId="50">#REF!</definedName>
    <definedName name="PRINTMACRO" localSheetId="51">#REF!</definedName>
    <definedName name="PRINTMACRO" localSheetId="53">#REF!</definedName>
    <definedName name="PRINTMACRO" localSheetId="54">#REF!</definedName>
    <definedName name="PRINTMACRO" localSheetId="56">#REF!</definedName>
    <definedName name="PRINTMACRO" localSheetId="57">#REF!</definedName>
    <definedName name="PRINTMACRO" localSheetId="58">#REF!</definedName>
    <definedName name="PRINTMACRO" localSheetId="60">#REF!</definedName>
    <definedName name="PRINTMACRO" localSheetId="61">#REF!</definedName>
    <definedName name="PRINTMACRO" localSheetId="62">#REF!</definedName>
    <definedName name="PRINTMACRO" localSheetId="63">#REF!</definedName>
    <definedName name="PRINTMACRO" localSheetId="64">#REF!</definedName>
    <definedName name="PRINTMACRO" localSheetId="66">#REF!</definedName>
    <definedName name="PRINTMACRO" localSheetId="67">#REF!</definedName>
    <definedName name="PRINTMACRO" localSheetId="68">#REF!</definedName>
    <definedName name="PRINTMACRO" localSheetId="69">#REF!</definedName>
    <definedName name="PRINTMACRO" localSheetId="71">#REF!</definedName>
    <definedName name="PRINTMACRO" localSheetId="72">#REF!</definedName>
    <definedName name="PRINTMACRO" localSheetId="73">#REF!</definedName>
    <definedName name="PRINTMACRO">#REF!</definedName>
    <definedName name="printnotes" localSheetId="1">#REF!</definedName>
    <definedName name="printnotes" localSheetId="11">#REF!</definedName>
    <definedName name="printnotes" localSheetId="12">#REF!</definedName>
    <definedName name="printnotes" localSheetId="13">#REF!</definedName>
    <definedName name="printnotes" localSheetId="23">#REF!</definedName>
    <definedName name="printnotes" localSheetId="24">#REF!</definedName>
    <definedName name="printnotes" localSheetId="26">#REF!</definedName>
    <definedName name="printnotes" localSheetId="28">#REF!</definedName>
    <definedName name="printnotes" localSheetId="29">#REF!</definedName>
    <definedName name="printnotes" localSheetId="31">#REF!</definedName>
    <definedName name="printnotes" localSheetId="41">#REF!</definedName>
    <definedName name="printnotes" localSheetId="4">#REF!</definedName>
    <definedName name="printnotes" localSheetId="46">#REF!</definedName>
    <definedName name="printnotes" localSheetId="47">#REF!</definedName>
    <definedName name="printnotes" localSheetId="48">#REF!</definedName>
    <definedName name="printnotes" localSheetId="49">#REF!</definedName>
    <definedName name="printnotes" localSheetId="50">#REF!</definedName>
    <definedName name="printnotes" localSheetId="51">#REF!</definedName>
    <definedName name="printnotes" localSheetId="53">#REF!</definedName>
    <definedName name="printnotes" localSheetId="54">#REF!</definedName>
    <definedName name="printnotes" localSheetId="56">#REF!</definedName>
    <definedName name="printnotes" localSheetId="57">#REF!</definedName>
    <definedName name="printnotes" localSheetId="58">#REF!</definedName>
    <definedName name="printnotes" localSheetId="60">#REF!</definedName>
    <definedName name="printnotes" localSheetId="61">#REF!</definedName>
    <definedName name="printnotes" localSheetId="62">#REF!</definedName>
    <definedName name="printnotes" localSheetId="63">#REF!</definedName>
    <definedName name="printnotes" localSheetId="64">#REF!</definedName>
    <definedName name="printnotes" localSheetId="66">#REF!</definedName>
    <definedName name="printnotes" localSheetId="67">#REF!</definedName>
    <definedName name="printnotes" localSheetId="68">#REF!</definedName>
    <definedName name="printnotes" localSheetId="69">#REF!</definedName>
    <definedName name="printnotes" localSheetId="71">#REF!</definedName>
    <definedName name="printnotes" localSheetId="72">#REF!</definedName>
    <definedName name="printnotes" localSheetId="73">#REF!</definedName>
    <definedName name="printnotes">#REF!</definedName>
    <definedName name="printnotes1" localSheetId="1">#REF!</definedName>
    <definedName name="printnotes1" localSheetId="11">#REF!</definedName>
    <definedName name="printnotes1" localSheetId="12">#REF!</definedName>
    <definedName name="printnotes1" localSheetId="13">#REF!</definedName>
    <definedName name="printnotes1" localSheetId="23">#REF!</definedName>
    <definedName name="printnotes1" localSheetId="24">#REF!</definedName>
    <definedName name="printnotes1" localSheetId="26">#REF!</definedName>
    <definedName name="printnotes1" localSheetId="28">#REF!</definedName>
    <definedName name="printnotes1" localSheetId="29">#REF!</definedName>
    <definedName name="printnotes1" localSheetId="31">#REF!</definedName>
    <definedName name="printnotes1" localSheetId="41">#REF!</definedName>
    <definedName name="printnotes1" localSheetId="4">#REF!</definedName>
    <definedName name="printnotes1" localSheetId="46">#REF!</definedName>
    <definedName name="printnotes1" localSheetId="47">#REF!</definedName>
    <definedName name="printnotes1" localSheetId="48">#REF!</definedName>
    <definedName name="printnotes1" localSheetId="49">#REF!</definedName>
    <definedName name="printnotes1" localSheetId="50">#REF!</definedName>
    <definedName name="printnotes1" localSheetId="51">#REF!</definedName>
    <definedName name="printnotes1" localSheetId="53">#REF!</definedName>
    <definedName name="printnotes1" localSheetId="54">#REF!</definedName>
    <definedName name="printnotes1" localSheetId="56">#REF!</definedName>
    <definedName name="printnotes1" localSheetId="57">#REF!</definedName>
    <definedName name="printnotes1" localSheetId="58">#REF!</definedName>
    <definedName name="printnotes1" localSheetId="60">#REF!</definedName>
    <definedName name="printnotes1" localSheetId="61">#REF!</definedName>
    <definedName name="printnotes1" localSheetId="62">#REF!</definedName>
    <definedName name="printnotes1" localSheetId="63">#REF!</definedName>
    <definedName name="printnotes1" localSheetId="64">#REF!</definedName>
    <definedName name="printnotes1" localSheetId="66">#REF!</definedName>
    <definedName name="printnotes1" localSheetId="67">#REF!</definedName>
    <definedName name="printnotes1" localSheetId="68">#REF!</definedName>
    <definedName name="printnotes1" localSheetId="69">#REF!</definedName>
    <definedName name="printnotes1" localSheetId="71">#REF!</definedName>
    <definedName name="printnotes1" localSheetId="72">#REF!</definedName>
    <definedName name="printnotes1" localSheetId="73">#REF!</definedName>
    <definedName name="printnotes1">#REF!</definedName>
    <definedName name="printnotes2" localSheetId="1">#REF!</definedName>
    <definedName name="printnotes2" localSheetId="11">#REF!</definedName>
    <definedName name="printnotes2" localSheetId="12">#REF!</definedName>
    <definedName name="printnotes2" localSheetId="13">#REF!</definedName>
    <definedName name="printnotes2" localSheetId="23">#REF!</definedName>
    <definedName name="printnotes2" localSheetId="24">#REF!</definedName>
    <definedName name="printnotes2" localSheetId="26">#REF!</definedName>
    <definedName name="printnotes2" localSheetId="28">#REF!</definedName>
    <definedName name="printnotes2" localSheetId="29">#REF!</definedName>
    <definedName name="printnotes2" localSheetId="31">#REF!</definedName>
    <definedName name="printnotes2" localSheetId="41">#REF!</definedName>
    <definedName name="printnotes2" localSheetId="4">#REF!</definedName>
    <definedName name="printnotes2" localSheetId="46">#REF!</definedName>
    <definedName name="printnotes2" localSheetId="47">#REF!</definedName>
    <definedName name="printnotes2" localSheetId="48">#REF!</definedName>
    <definedName name="printnotes2" localSheetId="49">#REF!</definedName>
    <definedName name="printnotes2" localSheetId="50">#REF!</definedName>
    <definedName name="printnotes2" localSheetId="51">#REF!</definedName>
    <definedName name="printnotes2" localSheetId="53">#REF!</definedName>
    <definedName name="printnotes2" localSheetId="54">#REF!</definedName>
    <definedName name="printnotes2" localSheetId="56">#REF!</definedName>
    <definedName name="printnotes2" localSheetId="57">#REF!</definedName>
    <definedName name="printnotes2" localSheetId="58">#REF!</definedName>
    <definedName name="printnotes2" localSheetId="60">#REF!</definedName>
    <definedName name="printnotes2" localSheetId="61">#REF!</definedName>
    <definedName name="printnotes2" localSheetId="62">#REF!</definedName>
    <definedName name="printnotes2" localSheetId="63">#REF!</definedName>
    <definedName name="printnotes2" localSheetId="64">#REF!</definedName>
    <definedName name="printnotes2" localSheetId="66">#REF!</definedName>
    <definedName name="printnotes2" localSheetId="67">#REF!</definedName>
    <definedName name="printnotes2" localSheetId="68">#REF!</definedName>
    <definedName name="printnotes2" localSheetId="69">#REF!</definedName>
    <definedName name="printnotes2" localSheetId="71">#REF!</definedName>
    <definedName name="printnotes2" localSheetId="72">#REF!</definedName>
    <definedName name="printnotes2" localSheetId="73">#REF!</definedName>
    <definedName name="printnotes2">#REF!</definedName>
    <definedName name="printnotes3" localSheetId="1">#REF!</definedName>
    <definedName name="printnotes3" localSheetId="11">#REF!</definedName>
    <definedName name="printnotes3" localSheetId="12">#REF!</definedName>
    <definedName name="printnotes3" localSheetId="13">#REF!</definedName>
    <definedName name="printnotes3" localSheetId="23">#REF!</definedName>
    <definedName name="printnotes3" localSheetId="24">#REF!</definedName>
    <definedName name="printnotes3" localSheetId="26">#REF!</definedName>
    <definedName name="printnotes3" localSheetId="28">#REF!</definedName>
    <definedName name="printnotes3" localSheetId="29">#REF!</definedName>
    <definedName name="printnotes3" localSheetId="31">#REF!</definedName>
    <definedName name="printnotes3" localSheetId="41">#REF!</definedName>
    <definedName name="printnotes3" localSheetId="4">#REF!</definedName>
    <definedName name="printnotes3" localSheetId="46">#REF!</definedName>
    <definedName name="printnotes3" localSheetId="47">#REF!</definedName>
    <definedName name="printnotes3" localSheetId="48">#REF!</definedName>
    <definedName name="printnotes3" localSheetId="49">#REF!</definedName>
    <definedName name="printnotes3" localSheetId="50">#REF!</definedName>
    <definedName name="printnotes3" localSheetId="51">#REF!</definedName>
    <definedName name="printnotes3" localSheetId="53">#REF!</definedName>
    <definedName name="printnotes3" localSheetId="54">#REF!</definedName>
    <definedName name="printnotes3" localSheetId="56">#REF!</definedName>
    <definedName name="printnotes3" localSheetId="57">#REF!</definedName>
    <definedName name="printnotes3" localSheetId="58">#REF!</definedName>
    <definedName name="printnotes3" localSheetId="60">#REF!</definedName>
    <definedName name="printnotes3" localSheetId="61">#REF!</definedName>
    <definedName name="printnotes3" localSheetId="62">#REF!</definedName>
    <definedName name="printnotes3" localSheetId="63">#REF!</definedName>
    <definedName name="printnotes3" localSheetId="64">#REF!</definedName>
    <definedName name="printnotes3" localSheetId="66">#REF!</definedName>
    <definedName name="printnotes3" localSheetId="67">#REF!</definedName>
    <definedName name="printnotes3" localSheetId="68">#REF!</definedName>
    <definedName name="printnotes3" localSheetId="69">#REF!</definedName>
    <definedName name="printnotes3" localSheetId="71">#REF!</definedName>
    <definedName name="printnotes3" localSheetId="72">#REF!</definedName>
    <definedName name="printnotes3" localSheetId="73">#REF!</definedName>
    <definedName name="printnotes3">#REF!</definedName>
    <definedName name="PrintThis_Links" localSheetId="5">[184]Links!$A$1:$F$33</definedName>
    <definedName name="PrintThis_Links" localSheetId="6">[185]Links!$A$1:$F$33</definedName>
    <definedName name="PrintThis_Links">[186]Links!$A$1:$F$33</definedName>
    <definedName name="PRMONTH" localSheetId="1">#REF!</definedName>
    <definedName name="PRMONTH" localSheetId="10">#REF!</definedName>
    <definedName name="PRMONTH" localSheetId="11">#REF!</definedName>
    <definedName name="PRMONTH" localSheetId="12">#REF!</definedName>
    <definedName name="PRMONTH" localSheetId="13">#REF!</definedName>
    <definedName name="PRMONTH" localSheetId="15">#REF!</definedName>
    <definedName name="PRMONTH" localSheetId="16">#REF!</definedName>
    <definedName name="PRMONTH" localSheetId="2">#REF!</definedName>
    <definedName name="PRMONTH" localSheetId="23">#REF!</definedName>
    <definedName name="PRMONTH" localSheetId="24">#REF!</definedName>
    <definedName name="PRMONTH" localSheetId="25">#REF!</definedName>
    <definedName name="PRMONTH" localSheetId="26">#REF!</definedName>
    <definedName name="PRMONTH" localSheetId="27">#REF!</definedName>
    <definedName name="PRMONTH" localSheetId="28">#REF!</definedName>
    <definedName name="PRMONTH" localSheetId="29">#REF!</definedName>
    <definedName name="PRMONTH" localSheetId="3">#REF!</definedName>
    <definedName name="PRMONTH" localSheetId="31">#REF!</definedName>
    <definedName name="PRMONTH" localSheetId="32">#REF!</definedName>
    <definedName name="PRMONTH" localSheetId="33">#REF!</definedName>
    <definedName name="PRMONTH" localSheetId="34">#REF!</definedName>
    <definedName name="PRMONTH" localSheetId="37">#REF!</definedName>
    <definedName name="PRMONTH" localSheetId="41">#REF!</definedName>
    <definedName name="PRMONTH" localSheetId="4">#REF!</definedName>
    <definedName name="PRMONTH" localSheetId="45">#REF!</definedName>
    <definedName name="PRMONTH" localSheetId="46">#REF!</definedName>
    <definedName name="PRMONTH" localSheetId="47">#REF!</definedName>
    <definedName name="PRMONTH" localSheetId="48">#REF!</definedName>
    <definedName name="PRMONTH" localSheetId="49">#REF!</definedName>
    <definedName name="PRMONTH" localSheetId="50">#REF!</definedName>
    <definedName name="PRMONTH" localSheetId="5">#REF!</definedName>
    <definedName name="PRMONTH" localSheetId="51">#REF!</definedName>
    <definedName name="PRMONTH" localSheetId="52">#REF!</definedName>
    <definedName name="PRMONTH" localSheetId="53">#REF!</definedName>
    <definedName name="PRMONTH" localSheetId="54">#REF!</definedName>
    <definedName name="PRMONTH" localSheetId="56">#REF!</definedName>
    <definedName name="PRMONTH" localSheetId="57">#REF!</definedName>
    <definedName name="PRMONTH" localSheetId="58">#REF!</definedName>
    <definedName name="PRMONTH" localSheetId="59">#REF!</definedName>
    <definedName name="PRMONTH" localSheetId="60">#REF!</definedName>
    <definedName name="PRMONTH" localSheetId="61">#REF!</definedName>
    <definedName name="PRMONTH" localSheetId="62">#REF!</definedName>
    <definedName name="PRMONTH" localSheetId="63">#REF!</definedName>
    <definedName name="PRMONTH" localSheetId="6">#REF!</definedName>
    <definedName name="PRMONTH" localSheetId="64">#REF!</definedName>
    <definedName name="PRMONTH" localSheetId="65">#REF!</definedName>
    <definedName name="PRMONTH" localSheetId="66">#REF!</definedName>
    <definedName name="PRMONTH" localSheetId="67">#REF!</definedName>
    <definedName name="PRMONTH" localSheetId="68">#REF!</definedName>
    <definedName name="PRMONTH" localSheetId="69">#REF!</definedName>
    <definedName name="PRMONTH" localSheetId="71">#REF!</definedName>
    <definedName name="PRMONTH" localSheetId="72">#REF!</definedName>
    <definedName name="PRMONTH" localSheetId="73">#REF!</definedName>
    <definedName name="PRMONTH" localSheetId="7">#REF!</definedName>
    <definedName name="PRMONTH" localSheetId="74">#REF!</definedName>
    <definedName name="PRMONTH" localSheetId="75">#REF!</definedName>
    <definedName name="PRMONTH" localSheetId="76">#REF!</definedName>
    <definedName name="PRMONTH" localSheetId="77">#REF!</definedName>
    <definedName name="PRMONTH" localSheetId="78">#REF!</definedName>
    <definedName name="PRMONTH" localSheetId="79">#REF!</definedName>
    <definedName name="PRMONTH" localSheetId="8">#REF!</definedName>
    <definedName name="PRMONTH" localSheetId="9">#REF!</definedName>
    <definedName name="PRMONTH">#REF!</definedName>
    <definedName name="prn" localSheetId="5">[166]FSUOUT!$B$2:$V$32</definedName>
    <definedName name="prn" localSheetId="6">[167]FSUOUT!$B$2:$V$32</definedName>
    <definedName name="prn">[168]FSUOUT!$B$2:$V$32</definedName>
    <definedName name="pro" localSheetId="1">'[70]10'!#REF!</definedName>
    <definedName name="pro" localSheetId="10">'[70]10'!#REF!</definedName>
    <definedName name="pro" localSheetId="11">'[70]10'!#REF!</definedName>
    <definedName name="pro" localSheetId="12">'[70]10'!#REF!</definedName>
    <definedName name="pro" localSheetId="13">'[70]10'!#REF!</definedName>
    <definedName name="pro" localSheetId="2">'[70]10'!#REF!</definedName>
    <definedName name="pro" localSheetId="25">'[70]10'!#REF!</definedName>
    <definedName name="pro" localSheetId="26">'[70]10'!#REF!</definedName>
    <definedName name="pro" localSheetId="27">'[70]10'!#REF!</definedName>
    <definedName name="pro" localSheetId="28">'[70]10'!#REF!</definedName>
    <definedName name="pro" localSheetId="29">'[70]10'!#REF!</definedName>
    <definedName name="pro" localSheetId="3">'[70]10'!#REF!</definedName>
    <definedName name="pro" localSheetId="31">'[70]10'!#REF!</definedName>
    <definedName name="pro" localSheetId="32">'[70]10'!#REF!</definedName>
    <definedName name="pro" localSheetId="33">'[70]10'!#REF!</definedName>
    <definedName name="pro" localSheetId="34">'[70]10'!#REF!</definedName>
    <definedName name="pro" localSheetId="37">'[70]10'!#REF!</definedName>
    <definedName name="pro" localSheetId="41">'[70]10'!#REF!</definedName>
    <definedName name="pro" localSheetId="4">'[70]10'!#REF!</definedName>
    <definedName name="pro" localSheetId="45">'[70]10'!#REF!</definedName>
    <definedName name="pro" localSheetId="46">'[70]10'!#REF!</definedName>
    <definedName name="pro" localSheetId="47">'[70]10'!#REF!</definedName>
    <definedName name="pro" localSheetId="48">'[70]10'!#REF!</definedName>
    <definedName name="pro" localSheetId="49">'[70]10'!#REF!</definedName>
    <definedName name="pro" localSheetId="50">'[70]10'!#REF!</definedName>
    <definedName name="pro" localSheetId="5">'[71]10'!#REF!</definedName>
    <definedName name="pro" localSheetId="51">'[70]10'!#REF!</definedName>
    <definedName name="pro" localSheetId="52">'[72]10'!#REF!</definedName>
    <definedName name="pro" localSheetId="53">'[70]10'!#REF!</definedName>
    <definedName name="pro" localSheetId="54">'[70]10'!#REF!</definedName>
    <definedName name="pro" localSheetId="56">'[70]10'!#REF!</definedName>
    <definedName name="pro" localSheetId="57">'[70]10'!#REF!</definedName>
    <definedName name="pro" localSheetId="58">'[70]10'!#REF!</definedName>
    <definedName name="pro" localSheetId="59">'[70]10'!#REF!</definedName>
    <definedName name="pro" localSheetId="60">'[70]10'!#REF!</definedName>
    <definedName name="pro" localSheetId="61">'[70]10'!#REF!</definedName>
    <definedName name="pro" localSheetId="62">'[70]10'!#REF!</definedName>
    <definedName name="pro" localSheetId="63">'[70]10'!#REF!</definedName>
    <definedName name="pro" localSheetId="6">'[71]10'!#REF!</definedName>
    <definedName name="pro" localSheetId="64">'[70]10'!#REF!</definedName>
    <definedName name="pro" localSheetId="65">'[70]10'!#REF!</definedName>
    <definedName name="pro" localSheetId="66">'[70]10'!#REF!</definedName>
    <definedName name="pro" localSheetId="67">'[70]10'!#REF!</definedName>
    <definedName name="pro" localSheetId="68">'[70]10'!#REF!</definedName>
    <definedName name="pro" localSheetId="69">'[70]10'!#REF!</definedName>
    <definedName name="pro" localSheetId="71">'[70]10'!#REF!</definedName>
    <definedName name="pro" localSheetId="72">'[70]10'!#REF!</definedName>
    <definedName name="pro" localSheetId="73">'[70]10'!#REF!</definedName>
    <definedName name="pro" localSheetId="7">'[70]10'!#REF!</definedName>
    <definedName name="pro" localSheetId="74">'[70]10'!#REF!</definedName>
    <definedName name="pro" localSheetId="75">'[70]10'!#REF!</definedName>
    <definedName name="pro" localSheetId="76">'[70]10'!#REF!</definedName>
    <definedName name="pro" localSheetId="77">'[70]10'!#REF!</definedName>
    <definedName name="pro" localSheetId="78">'[70]10'!#REF!</definedName>
    <definedName name="pro" localSheetId="79">'[70]10'!#REF!</definedName>
    <definedName name="pro" localSheetId="8">'[70]10'!#REF!</definedName>
    <definedName name="pro" localSheetId="9">'[70]10'!#REF!</definedName>
    <definedName name="pro">'[70]10'!#REF!</definedName>
    <definedName name="PROG" localSheetId="1">#REF!</definedName>
    <definedName name="PROG" localSheetId="10">#REF!</definedName>
    <definedName name="PROG" localSheetId="11">#REF!</definedName>
    <definedName name="PROG" localSheetId="12">#REF!</definedName>
    <definedName name="PROG" localSheetId="13">#REF!</definedName>
    <definedName name="PROG" localSheetId="15">#REF!</definedName>
    <definedName name="PROG" localSheetId="16">#REF!</definedName>
    <definedName name="PROG" localSheetId="2">#REF!</definedName>
    <definedName name="PROG" localSheetId="23">#REF!</definedName>
    <definedName name="PROG" localSheetId="24">#REF!</definedName>
    <definedName name="PROG" localSheetId="25">#REF!</definedName>
    <definedName name="PROG" localSheetId="26">#REF!</definedName>
    <definedName name="PROG" localSheetId="27">#REF!</definedName>
    <definedName name="PROG" localSheetId="28">#REF!</definedName>
    <definedName name="PROG" localSheetId="29">#REF!</definedName>
    <definedName name="PROG" localSheetId="3">#REF!</definedName>
    <definedName name="PROG" localSheetId="31">#REF!</definedName>
    <definedName name="PROG" localSheetId="32">#REF!</definedName>
    <definedName name="PROG" localSheetId="33">#REF!</definedName>
    <definedName name="PROG" localSheetId="34">#REF!</definedName>
    <definedName name="PROG" localSheetId="37">#REF!</definedName>
    <definedName name="PROG" localSheetId="41">#REF!</definedName>
    <definedName name="PROG" localSheetId="4">#REF!</definedName>
    <definedName name="PROG" localSheetId="45">#REF!</definedName>
    <definedName name="PROG" localSheetId="46">#REF!</definedName>
    <definedName name="PROG" localSheetId="47">#REF!</definedName>
    <definedName name="PROG" localSheetId="48">#REF!</definedName>
    <definedName name="PROG" localSheetId="49">#REF!</definedName>
    <definedName name="PROG" localSheetId="50">#REF!</definedName>
    <definedName name="PROG" localSheetId="5">#REF!</definedName>
    <definedName name="PROG" localSheetId="51">#REF!</definedName>
    <definedName name="PROG" localSheetId="52">#REF!</definedName>
    <definedName name="PROG" localSheetId="53">#REF!</definedName>
    <definedName name="PROG" localSheetId="54">#REF!</definedName>
    <definedName name="PROG" localSheetId="56">#REF!</definedName>
    <definedName name="PROG" localSheetId="57">#REF!</definedName>
    <definedName name="PROG" localSheetId="58">#REF!</definedName>
    <definedName name="PROG" localSheetId="59">#REF!</definedName>
    <definedName name="PROG" localSheetId="60">#REF!</definedName>
    <definedName name="PROG" localSheetId="61">#REF!</definedName>
    <definedName name="PROG" localSheetId="62">#REF!</definedName>
    <definedName name="PROG" localSheetId="63">#REF!</definedName>
    <definedName name="PROG" localSheetId="6">#REF!</definedName>
    <definedName name="PROG" localSheetId="64">#REF!</definedName>
    <definedName name="PROG" localSheetId="65">#REF!</definedName>
    <definedName name="PROG" localSheetId="66">#REF!</definedName>
    <definedName name="PROG" localSheetId="67">#REF!</definedName>
    <definedName name="PROG" localSheetId="68">#REF!</definedName>
    <definedName name="PROG" localSheetId="69">#REF!</definedName>
    <definedName name="PROG" localSheetId="71">#REF!</definedName>
    <definedName name="PROG" localSheetId="72">#REF!</definedName>
    <definedName name="PROG" localSheetId="73">#REF!</definedName>
    <definedName name="PROG" localSheetId="7">#REF!</definedName>
    <definedName name="PROG" localSheetId="74">#REF!</definedName>
    <definedName name="PROG" localSheetId="75">#REF!</definedName>
    <definedName name="PROG" localSheetId="76">#REF!</definedName>
    <definedName name="PROG" localSheetId="77">#REF!</definedName>
    <definedName name="PROG" localSheetId="78">#REF!</definedName>
    <definedName name="PROG" localSheetId="79">#REF!</definedName>
    <definedName name="PROG" localSheetId="8">#REF!</definedName>
    <definedName name="PROG" localSheetId="9">#REF!</definedName>
    <definedName name="PROG">#REF!</definedName>
    <definedName name="Prog1998" localSheetId="1">'[288]2003'!#REF!</definedName>
    <definedName name="Prog1998" localSheetId="10">'[288]2003'!#REF!</definedName>
    <definedName name="Prog1998" localSheetId="11">'[288]2003'!#REF!</definedName>
    <definedName name="Prog1998" localSheetId="12">'[288]2003'!#REF!</definedName>
    <definedName name="Prog1998" localSheetId="13">'[288]2003'!#REF!</definedName>
    <definedName name="Prog1998" localSheetId="15">'[288]2003'!#REF!</definedName>
    <definedName name="Prog1998" localSheetId="16">'[288]2003'!#REF!</definedName>
    <definedName name="Prog1998" localSheetId="2">'[288]2003'!#REF!</definedName>
    <definedName name="Prog1998" localSheetId="24">'[288]2003'!#REF!</definedName>
    <definedName name="Prog1998" localSheetId="25">'[288]2003'!#REF!</definedName>
    <definedName name="Prog1998" localSheetId="26">'[288]2003'!#REF!</definedName>
    <definedName name="Prog1998" localSheetId="27">'[288]2003'!#REF!</definedName>
    <definedName name="Prog1998" localSheetId="28">'[288]2003'!#REF!</definedName>
    <definedName name="Prog1998" localSheetId="29">'[288]2003'!#REF!</definedName>
    <definedName name="Prog1998" localSheetId="3">'[288]2003'!#REF!</definedName>
    <definedName name="Prog1998" localSheetId="31">'[288]2003'!#REF!</definedName>
    <definedName name="Prog1998" localSheetId="32">'[288]2003'!#REF!</definedName>
    <definedName name="Prog1998" localSheetId="33">'[288]2003'!#REF!</definedName>
    <definedName name="Prog1998" localSheetId="34">'[288]2003'!#REF!</definedName>
    <definedName name="Prog1998" localSheetId="37">'[288]2003'!#REF!</definedName>
    <definedName name="Prog1998" localSheetId="41">'[288]2003'!#REF!</definedName>
    <definedName name="Prog1998" localSheetId="4">'[288]2003'!#REF!</definedName>
    <definedName name="Prog1998" localSheetId="45">'[288]2003'!#REF!</definedName>
    <definedName name="Prog1998" localSheetId="46">'[288]2003'!#REF!</definedName>
    <definedName name="Prog1998" localSheetId="47">'[288]2003'!#REF!</definedName>
    <definedName name="Prog1998" localSheetId="48">'[288]2003'!#REF!</definedName>
    <definedName name="Prog1998" localSheetId="49">'[288]2003'!#REF!</definedName>
    <definedName name="Prog1998" localSheetId="50">'[288]2003'!#REF!</definedName>
    <definedName name="Prog1998" localSheetId="5">'[289]2003'!#REF!</definedName>
    <definedName name="Prog1998" localSheetId="51">'[288]2003'!#REF!</definedName>
    <definedName name="Prog1998" localSheetId="52">'[288]2003'!#REF!</definedName>
    <definedName name="Prog1998" localSheetId="53">'[288]2003'!#REF!</definedName>
    <definedName name="Prog1998" localSheetId="54">'[288]2003'!#REF!</definedName>
    <definedName name="Prog1998" localSheetId="56">'[288]2003'!#REF!</definedName>
    <definedName name="Prog1998" localSheetId="57">'[288]2003'!#REF!</definedName>
    <definedName name="Prog1998" localSheetId="58">'[288]2003'!#REF!</definedName>
    <definedName name="Prog1998" localSheetId="59">'[288]2003'!#REF!</definedName>
    <definedName name="Prog1998" localSheetId="60">'[288]2003'!#REF!</definedName>
    <definedName name="Prog1998" localSheetId="61">'[288]2003'!#REF!</definedName>
    <definedName name="Prog1998" localSheetId="62">'[288]2003'!#REF!</definedName>
    <definedName name="Prog1998" localSheetId="63">'[288]2003'!#REF!</definedName>
    <definedName name="Prog1998" localSheetId="6">'[290]2003'!#REF!</definedName>
    <definedName name="Prog1998" localSheetId="64">'[288]2003'!#REF!</definedName>
    <definedName name="Prog1998" localSheetId="65">'[288]2003'!#REF!</definedName>
    <definedName name="Prog1998" localSheetId="66">'[288]2003'!#REF!</definedName>
    <definedName name="Prog1998" localSheetId="67">'[288]2003'!#REF!</definedName>
    <definedName name="Prog1998" localSheetId="68">'[288]2003'!#REF!</definedName>
    <definedName name="Prog1998" localSheetId="69">'[288]2003'!#REF!</definedName>
    <definedName name="Prog1998" localSheetId="71">'[288]2003'!#REF!</definedName>
    <definedName name="Prog1998" localSheetId="72">'[288]2003'!#REF!</definedName>
    <definedName name="Prog1998" localSheetId="73">'[288]2003'!#REF!</definedName>
    <definedName name="Prog1998" localSheetId="7">'[288]2003'!#REF!</definedName>
    <definedName name="Prog1998" localSheetId="74">'[288]2003'!#REF!</definedName>
    <definedName name="Prog1998" localSheetId="75">'[288]2003'!#REF!</definedName>
    <definedName name="Prog1998" localSheetId="76">'[288]2003'!#REF!</definedName>
    <definedName name="Prog1998" localSheetId="77">'[288]2003'!#REF!</definedName>
    <definedName name="Prog1998" localSheetId="78">'[288]2003'!#REF!</definedName>
    <definedName name="Prog1998" localSheetId="79">'[288]2003'!#REF!</definedName>
    <definedName name="Prog1998" localSheetId="8">'[288]2003'!#REF!</definedName>
    <definedName name="Prog1998" localSheetId="9">'[288]2003'!#REF!</definedName>
    <definedName name="Prog1998">'[288]2003'!#REF!</definedName>
    <definedName name="proj00" localSheetId="1">[291]sources!#REF!</definedName>
    <definedName name="proj00" localSheetId="10">[291]sources!#REF!</definedName>
    <definedName name="proj00" localSheetId="13">[291]sources!#REF!</definedName>
    <definedName name="proj00" localSheetId="15">[291]sources!#REF!</definedName>
    <definedName name="proj00" localSheetId="16">[291]sources!#REF!</definedName>
    <definedName name="proj00" localSheetId="2">[291]sources!#REF!</definedName>
    <definedName name="proj00" localSheetId="24">[291]sources!#REF!</definedName>
    <definedName name="proj00" localSheetId="25">[291]sources!#REF!</definedName>
    <definedName name="proj00" localSheetId="26">[291]sources!#REF!</definedName>
    <definedName name="proj00" localSheetId="27">[291]sources!#REF!</definedName>
    <definedName name="proj00" localSheetId="28">[291]sources!#REF!</definedName>
    <definedName name="proj00" localSheetId="29">[291]sources!#REF!</definedName>
    <definedName name="proj00" localSheetId="3">[291]sources!#REF!</definedName>
    <definedName name="proj00" localSheetId="31">[291]sources!#REF!</definedName>
    <definedName name="proj00" localSheetId="32">[291]sources!#REF!</definedName>
    <definedName name="proj00" localSheetId="33">[291]sources!#REF!</definedName>
    <definedName name="proj00" localSheetId="34">[291]sources!#REF!</definedName>
    <definedName name="proj00" localSheetId="37">[291]sources!#REF!</definedName>
    <definedName name="proj00" localSheetId="41">[291]sources!#REF!</definedName>
    <definedName name="proj00" localSheetId="4">[291]sources!#REF!</definedName>
    <definedName name="proj00" localSheetId="45">[291]sources!#REF!</definedName>
    <definedName name="proj00" localSheetId="46">[291]sources!#REF!</definedName>
    <definedName name="proj00" localSheetId="47">[291]sources!#REF!</definedName>
    <definedName name="proj00" localSheetId="48">[291]sources!#REF!</definedName>
    <definedName name="proj00" localSheetId="49">[291]sources!#REF!</definedName>
    <definedName name="proj00" localSheetId="50">[291]sources!#REF!</definedName>
    <definedName name="proj00" localSheetId="5">[292]sources!#REF!</definedName>
    <definedName name="proj00" localSheetId="51">[291]sources!#REF!</definedName>
    <definedName name="proj00" localSheetId="52">[291]sources!#REF!</definedName>
    <definedName name="proj00" localSheetId="53">[291]sources!#REF!</definedName>
    <definedName name="proj00" localSheetId="54">[291]sources!#REF!</definedName>
    <definedName name="proj00" localSheetId="56">[291]sources!#REF!</definedName>
    <definedName name="proj00" localSheetId="57">[291]sources!#REF!</definedName>
    <definedName name="proj00" localSheetId="58">[291]sources!#REF!</definedName>
    <definedName name="proj00" localSheetId="59">[291]sources!#REF!</definedName>
    <definedName name="proj00" localSheetId="60">[291]sources!#REF!</definedName>
    <definedName name="proj00" localSheetId="61">[291]sources!#REF!</definedName>
    <definedName name="proj00" localSheetId="62">[291]sources!#REF!</definedName>
    <definedName name="proj00" localSheetId="63">[291]sources!#REF!</definedName>
    <definedName name="proj00" localSheetId="6">[293]sources!#REF!</definedName>
    <definedName name="proj00" localSheetId="64">[291]sources!#REF!</definedName>
    <definedName name="proj00" localSheetId="65">[291]sources!#REF!</definedName>
    <definedName name="proj00" localSheetId="66">[291]sources!#REF!</definedName>
    <definedName name="proj00" localSheetId="67">[291]sources!#REF!</definedName>
    <definedName name="proj00" localSheetId="68">[291]sources!#REF!</definedName>
    <definedName name="proj00" localSheetId="69">[291]sources!#REF!</definedName>
    <definedName name="proj00" localSheetId="71">[291]sources!#REF!</definedName>
    <definedName name="proj00" localSheetId="72">[291]sources!#REF!</definedName>
    <definedName name="proj00" localSheetId="73">[291]sources!#REF!</definedName>
    <definedName name="proj00" localSheetId="7">[291]sources!#REF!</definedName>
    <definedName name="proj00" localSheetId="74">[291]sources!#REF!</definedName>
    <definedName name="proj00" localSheetId="75">[291]sources!#REF!</definedName>
    <definedName name="proj00" localSheetId="76">[291]sources!#REF!</definedName>
    <definedName name="proj00" localSheetId="77">[291]sources!#REF!</definedName>
    <definedName name="proj00" localSheetId="78">[291]sources!#REF!</definedName>
    <definedName name="proj00" localSheetId="79">[291]sources!#REF!</definedName>
    <definedName name="proj00" localSheetId="8">[291]sources!#REF!</definedName>
    <definedName name="proj00" localSheetId="9">[291]sources!#REF!</definedName>
    <definedName name="proj00">[291]sources!#REF!</definedName>
    <definedName name="prphalf" localSheetId="5">[246]Sheet4!$C$3:$G$57</definedName>
    <definedName name="prphalf" localSheetId="6">[246]Sheet4!$C$3:$G$57</definedName>
    <definedName name="prphalf">[247]Sheet4!$C$3:$G$57</definedName>
    <definedName name="PRPINTSEPT" localSheetId="5">[294]STOCK!$D$4:$W$102</definedName>
    <definedName name="PRPINTSEPT" localSheetId="6">[294]STOCK!$D$4:$W$102</definedName>
    <definedName name="PRPINTSEPT">[295]STOCK!$D$4:$W$102</definedName>
    <definedName name="PRYEAR" localSheetId="1">#REF!</definedName>
    <definedName name="PRYEAR" localSheetId="10">#REF!</definedName>
    <definedName name="PRYEAR" localSheetId="11">#REF!</definedName>
    <definedName name="PRYEAR" localSheetId="12">#REF!</definedName>
    <definedName name="PRYEAR" localSheetId="13">#REF!</definedName>
    <definedName name="PRYEAR" localSheetId="15">#REF!</definedName>
    <definedName name="PRYEAR" localSheetId="16">#REF!</definedName>
    <definedName name="PRYEAR" localSheetId="2">#REF!</definedName>
    <definedName name="PRYEAR" localSheetId="23">#REF!</definedName>
    <definedName name="PRYEAR" localSheetId="24">#REF!</definedName>
    <definedName name="PRYEAR" localSheetId="25">#REF!</definedName>
    <definedName name="PRYEAR" localSheetId="26">#REF!</definedName>
    <definedName name="PRYEAR" localSheetId="27">#REF!</definedName>
    <definedName name="PRYEAR" localSheetId="28">#REF!</definedName>
    <definedName name="PRYEAR" localSheetId="29">#REF!</definedName>
    <definedName name="PRYEAR" localSheetId="3">#REF!</definedName>
    <definedName name="PRYEAR" localSheetId="31">#REF!</definedName>
    <definedName name="PRYEAR" localSheetId="32">#REF!</definedName>
    <definedName name="PRYEAR" localSheetId="33">#REF!</definedName>
    <definedName name="PRYEAR" localSheetId="34">#REF!</definedName>
    <definedName name="PRYEAR" localSheetId="37">#REF!</definedName>
    <definedName name="PRYEAR" localSheetId="41">#REF!</definedName>
    <definedName name="PRYEAR" localSheetId="4">#REF!</definedName>
    <definedName name="PRYEAR" localSheetId="45">#REF!</definedName>
    <definedName name="PRYEAR" localSheetId="46">#REF!</definedName>
    <definedName name="PRYEAR" localSheetId="47">#REF!</definedName>
    <definedName name="PRYEAR" localSheetId="48">#REF!</definedName>
    <definedName name="PRYEAR" localSheetId="49">#REF!</definedName>
    <definedName name="PRYEAR" localSheetId="50">#REF!</definedName>
    <definedName name="PRYEAR" localSheetId="5">#REF!</definedName>
    <definedName name="PRYEAR" localSheetId="51">#REF!</definedName>
    <definedName name="PRYEAR" localSheetId="52">#REF!</definedName>
    <definedName name="PRYEAR" localSheetId="53">#REF!</definedName>
    <definedName name="PRYEAR" localSheetId="54">#REF!</definedName>
    <definedName name="PRYEAR" localSheetId="56">#REF!</definedName>
    <definedName name="PRYEAR" localSheetId="57">#REF!</definedName>
    <definedName name="PRYEAR" localSheetId="58">#REF!</definedName>
    <definedName name="PRYEAR" localSheetId="59">#REF!</definedName>
    <definedName name="PRYEAR" localSheetId="60">#REF!</definedName>
    <definedName name="PRYEAR" localSheetId="61">#REF!</definedName>
    <definedName name="PRYEAR" localSheetId="62">#REF!</definedName>
    <definedName name="PRYEAR" localSheetId="63">#REF!</definedName>
    <definedName name="PRYEAR" localSheetId="6">#REF!</definedName>
    <definedName name="PRYEAR" localSheetId="64">#REF!</definedName>
    <definedName name="PRYEAR" localSheetId="65">#REF!</definedName>
    <definedName name="PRYEAR" localSheetId="66">#REF!</definedName>
    <definedName name="PRYEAR" localSheetId="67">#REF!</definedName>
    <definedName name="PRYEAR" localSheetId="68">#REF!</definedName>
    <definedName name="PRYEAR" localSheetId="69">#REF!</definedName>
    <definedName name="PRYEAR" localSheetId="71">#REF!</definedName>
    <definedName name="PRYEAR" localSheetId="72">#REF!</definedName>
    <definedName name="PRYEAR" localSheetId="73">#REF!</definedName>
    <definedName name="PRYEAR" localSheetId="7">#REF!</definedName>
    <definedName name="PRYEAR" localSheetId="74">#REF!</definedName>
    <definedName name="PRYEAR" localSheetId="75">#REF!</definedName>
    <definedName name="PRYEAR" localSheetId="76">#REF!</definedName>
    <definedName name="PRYEAR" localSheetId="77">#REF!</definedName>
    <definedName name="PRYEAR" localSheetId="78">#REF!</definedName>
    <definedName name="PRYEAR" localSheetId="79">#REF!</definedName>
    <definedName name="PRYEAR" localSheetId="8">#REF!</definedName>
    <definedName name="PRYEAR" localSheetId="9">#REF!</definedName>
    <definedName name="PRYEAR">#REF!</definedName>
    <definedName name="PTE" localSheetId="1">#REF!</definedName>
    <definedName name="PTE" localSheetId="10">#REF!</definedName>
    <definedName name="PTE" localSheetId="11">#REF!</definedName>
    <definedName name="PTE" localSheetId="12">#REF!</definedName>
    <definedName name="PTE" localSheetId="13">#REF!</definedName>
    <definedName name="PTE" localSheetId="15">#REF!</definedName>
    <definedName name="PTE" localSheetId="16">#REF!</definedName>
    <definedName name="PTE" localSheetId="2">#REF!</definedName>
    <definedName name="PTE" localSheetId="23">#REF!</definedName>
    <definedName name="PTE" localSheetId="24">#REF!</definedName>
    <definedName name="PTE" localSheetId="25">#REF!</definedName>
    <definedName name="PTE" localSheetId="26">#REF!</definedName>
    <definedName name="PTE" localSheetId="27">#REF!</definedName>
    <definedName name="PTE" localSheetId="28">#REF!</definedName>
    <definedName name="PTE" localSheetId="29">#REF!</definedName>
    <definedName name="PTE" localSheetId="3">#REF!</definedName>
    <definedName name="PTE" localSheetId="31">#REF!</definedName>
    <definedName name="PTE" localSheetId="32">#REF!</definedName>
    <definedName name="PTE" localSheetId="33">#REF!</definedName>
    <definedName name="PTE" localSheetId="34">#REF!</definedName>
    <definedName name="PTE" localSheetId="37">#REF!</definedName>
    <definedName name="PTE" localSheetId="41">#REF!</definedName>
    <definedName name="PTE" localSheetId="4">#REF!</definedName>
    <definedName name="PTE" localSheetId="45">#REF!</definedName>
    <definedName name="PTE" localSheetId="46">#REF!</definedName>
    <definedName name="PTE" localSheetId="47">#REF!</definedName>
    <definedName name="PTE" localSheetId="48">#REF!</definedName>
    <definedName name="PTE" localSheetId="49">#REF!</definedName>
    <definedName name="PTE" localSheetId="50">#REF!</definedName>
    <definedName name="PTE" localSheetId="5">#REF!</definedName>
    <definedName name="PTE" localSheetId="51">#REF!</definedName>
    <definedName name="PTE" localSheetId="52">#REF!</definedName>
    <definedName name="PTE" localSheetId="53">#REF!</definedName>
    <definedName name="PTE" localSheetId="54">#REF!</definedName>
    <definedName name="PTE" localSheetId="56">#REF!</definedName>
    <definedName name="PTE" localSheetId="57">#REF!</definedName>
    <definedName name="PTE" localSheetId="58">#REF!</definedName>
    <definedName name="PTE" localSheetId="59">#REF!</definedName>
    <definedName name="PTE" localSheetId="60">#REF!</definedName>
    <definedName name="PTE" localSheetId="61">#REF!</definedName>
    <definedName name="PTE" localSheetId="62">#REF!</definedName>
    <definedName name="PTE" localSheetId="63">#REF!</definedName>
    <definedName name="PTE" localSheetId="6">#REF!</definedName>
    <definedName name="PTE" localSheetId="64">#REF!</definedName>
    <definedName name="PTE" localSheetId="65">#REF!</definedName>
    <definedName name="PTE" localSheetId="66">#REF!</definedName>
    <definedName name="PTE" localSheetId="67">#REF!</definedName>
    <definedName name="PTE" localSheetId="68">#REF!</definedName>
    <definedName name="PTE" localSheetId="69">#REF!</definedName>
    <definedName name="PTE" localSheetId="71">#REF!</definedName>
    <definedName name="PTE" localSheetId="72">#REF!</definedName>
    <definedName name="PTE" localSheetId="73">#REF!</definedName>
    <definedName name="PTE" localSheetId="7">#REF!</definedName>
    <definedName name="PTE" localSheetId="74">#REF!</definedName>
    <definedName name="PTE" localSheetId="75">#REF!</definedName>
    <definedName name="PTE" localSheetId="76">#REF!</definedName>
    <definedName name="PTE" localSheetId="77">#REF!</definedName>
    <definedName name="PTE" localSheetId="78">#REF!</definedName>
    <definedName name="PTE" localSheetId="79">#REF!</definedName>
    <definedName name="PTE" localSheetId="8">#REF!</definedName>
    <definedName name="PTE" localSheetId="9">#REF!</definedName>
    <definedName name="PTE">#REF!</definedName>
    <definedName name="PX.REC.REER" localSheetId="1">#REF!</definedName>
    <definedName name="PX.REC.REER" localSheetId="10">#REF!</definedName>
    <definedName name="PX.REC.REER" localSheetId="11">#REF!</definedName>
    <definedName name="PX.REC.REER" localSheetId="12">#REF!</definedName>
    <definedName name="PX.REC.REER" localSheetId="13">#REF!</definedName>
    <definedName name="PX.REC.REER" localSheetId="15">#REF!</definedName>
    <definedName name="PX.REC.REER" localSheetId="16">#REF!</definedName>
    <definedName name="PX.REC.REER" localSheetId="2">#REF!</definedName>
    <definedName name="PX.REC.REER" localSheetId="23">#REF!</definedName>
    <definedName name="PX.REC.REER" localSheetId="24">#REF!</definedName>
    <definedName name="PX.REC.REER" localSheetId="25">#REF!</definedName>
    <definedName name="PX.REC.REER" localSheetId="26">#REF!</definedName>
    <definedName name="PX.REC.REER" localSheetId="27">#REF!</definedName>
    <definedName name="PX.REC.REER" localSheetId="28">#REF!</definedName>
    <definedName name="PX.REC.REER" localSheetId="29">#REF!</definedName>
    <definedName name="PX.REC.REER" localSheetId="3">#REF!</definedName>
    <definedName name="PX.REC.REER" localSheetId="31">#REF!</definedName>
    <definedName name="PX.REC.REER" localSheetId="32">#REF!</definedName>
    <definedName name="PX.REC.REER" localSheetId="33">#REF!</definedName>
    <definedName name="PX.REC.REER" localSheetId="34">#REF!</definedName>
    <definedName name="PX.REC.REER" localSheetId="37">#REF!</definedName>
    <definedName name="PX.REC.REER" localSheetId="41">#REF!</definedName>
    <definedName name="PX.REC.REER" localSheetId="4">#REF!</definedName>
    <definedName name="PX.REC.REER" localSheetId="45">#REF!</definedName>
    <definedName name="PX.REC.REER" localSheetId="46">#REF!</definedName>
    <definedName name="PX.REC.REER" localSheetId="47">#REF!</definedName>
    <definedName name="PX.REC.REER" localSheetId="48">#REF!</definedName>
    <definedName name="PX.REC.REER" localSheetId="49">#REF!</definedName>
    <definedName name="PX.REC.REER" localSheetId="50">#REF!</definedName>
    <definedName name="PX.REC.REER" localSheetId="5">#REF!</definedName>
    <definedName name="PX.REC.REER" localSheetId="51">#REF!</definedName>
    <definedName name="PX.REC.REER" localSheetId="52">#REF!</definedName>
    <definedName name="PX.REC.REER" localSheetId="53">#REF!</definedName>
    <definedName name="PX.REC.REER" localSheetId="54">#REF!</definedName>
    <definedName name="PX.REC.REER" localSheetId="56">#REF!</definedName>
    <definedName name="PX.REC.REER" localSheetId="57">#REF!</definedName>
    <definedName name="PX.REC.REER" localSheetId="58">#REF!</definedName>
    <definedName name="PX.REC.REER" localSheetId="59">#REF!</definedName>
    <definedName name="PX.REC.REER" localSheetId="60">#REF!</definedName>
    <definedName name="PX.REC.REER" localSheetId="61">#REF!</definedName>
    <definedName name="PX.REC.REER" localSheetId="62">#REF!</definedName>
    <definedName name="PX.REC.REER" localSheetId="63">#REF!</definedName>
    <definedName name="PX.REC.REER" localSheetId="6">#REF!</definedName>
    <definedName name="PX.REC.REER" localSheetId="64">#REF!</definedName>
    <definedName name="PX.REC.REER" localSheetId="65">#REF!</definedName>
    <definedName name="PX.REC.REER" localSheetId="66">#REF!</definedName>
    <definedName name="PX.REC.REER" localSheetId="67">#REF!</definedName>
    <definedName name="PX.REC.REER" localSheetId="68">#REF!</definedName>
    <definedName name="PX.REC.REER" localSheetId="69">#REF!</definedName>
    <definedName name="PX.REC.REER" localSheetId="71">#REF!</definedName>
    <definedName name="PX.REC.REER" localSheetId="72">#REF!</definedName>
    <definedName name="PX.REC.REER" localSheetId="73">#REF!</definedName>
    <definedName name="PX.REC.REER" localSheetId="7">#REF!</definedName>
    <definedName name="PX.REC.REER" localSheetId="74">#REF!</definedName>
    <definedName name="PX.REC.REER" localSheetId="75">#REF!</definedName>
    <definedName name="PX.REC.REER" localSheetId="76">#REF!</definedName>
    <definedName name="PX.REC.REER" localSheetId="77">#REF!</definedName>
    <definedName name="PX.REC.REER" localSheetId="78">#REF!</definedName>
    <definedName name="PX.REC.REER" localSheetId="79">#REF!</definedName>
    <definedName name="PX.REC.REER" localSheetId="8">#REF!</definedName>
    <definedName name="PX.REC.REER" localSheetId="9">#REF!</definedName>
    <definedName name="PX.REC.REER">#REF!</definedName>
    <definedName name="q" localSheetId="1">#REF!</definedName>
    <definedName name="q" localSheetId="11">#REF!</definedName>
    <definedName name="q" localSheetId="12">#REF!</definedName>
    <definedName name="q" localSheetId="13">#REF!</definedName>
    <definedName name="q" localSheetId="23">#REF!</definedName>
    <definedName name="q" localSheetId="24">#REF!</definedName>
    <definedName name="q" localSheetId="26">#REF!</definedName>
    <definedName name="q" localSheetId="28">#REF!</definedName>
    <definedName name="q" localSheetId="29">#REF!</definedName>
    <definedName name="q" localSheetId="31">#REF!</definedName>
    <definedName name="q" localSheetId="41">#REF!</definedName>
    <definedName name="q" localSheetId="4">#REF!</definedName>
    <definedName name="q" localSheetId="46">#REF!</definedName>
    <definedName name="q" localSheetId="47">#REF!</definedName>
    <definedName name="q" localSheetId="48">#REF!</definedName>
    <definedName name="q" localSheetId="49">#REF!</definedName>
    <definedName name="q" localSheetId="50">#REF!</definedName>
    <definedName name="q" localSheetId="51">#REF!</definedName>
    <definedName name="q" localSheetId="53">#REF!</definedName>
    <definedName name="q" localSheetId="54">#REF!</definedName>
    <definedName name="q" localSheetId="56">#REF!</definedName>
    <definedName name="q" localSheetId="57">#REF!</definedName>
    <definedName name="q" localSheetId="58">#REF!</definedName>
    <definedName name="q" localSheetId="60">#REF!</definedName>
    <definedName name="q" localSheetId="61">#REF!</definedName>
    <definedName name="q" localSheetId="62">#REF!</definedName>
    <definedName name="q" localSheetId="63">#REF!</definedName>
    <definedName name="q" localSheetId="64">#REF!</definedName>
    <definedName name="q" localSheetId="66">#REF!</definedName>
    <definedName name="q" localSheetId="67">#REF!</definedName>
    <definedName name="q" localSheetId="68">#REF!</definedName>
    <definedName name="q" localSheetId="69">#REF!</definedName>
    <definedName name="q" localSheetId="71">#REF!</definedName>
    <definedName name="q" localSheetId="72">#REF!</definedName>
    <definedName name="q" localSheetId="73">#REF!</definedName>
    <definedName name="q">#REF!</definedName>
    <definedName name="Q_5" localSheetId="1">#REF!</definedName>
    <definedName name="Q_5" localSheetId="11">#REF!</definedName>
    <definedName name="Q_5" localSheetId="12">#REF!</definedName>
    <definedName name="Q_5" localSheetId="13">#REF!</definedName>
    <definedName name="Q_5" localSheetId="23">#REF!</definedName>
    <definedName name="Q_5" localSheetId="24">#REF!</definedName>
    <definedName name="Q_5" localSheetId="26">#REF!</definedName>
    <definedName name="Q_5" localSheetId="28">#REF!</definedName>
    <definedName name="Q_5" localSheetId="29">#REF!</definedName>
    <definedName name="Q_5" localSheetId="31">#REF!</definedName>
    <definedName name="Q_5" localSheetId="41">#REF!</definedName>
    <definedName name="Q_5" localSheetId="4">#REF!</definedName>
    <definedName name="Q_5" localSheetId="46">#REF!</definedName>
    <definedName name="Q_5" localSheetId="47">#REF!</definedName>
    <definedName name="Q_5" localSheetId="48">#REF!</definedName>
    <definedName name="Q_5" localSheetId="49">#REF!</definedName>
    <definedName name="Q_5" localSheetId="50">#REF!</definedName>
    <definedName name="Q_5" localSheetId="51">#REF!</definedName>
    <definedName name="Q_5" localSheetId="53">#REF!</definedName>
    <definedName name="Q_5" localSheetId="54">#REF!</definedName>
    <definedName name="Q_5" localSheetId="56">#REF!</definedName>
    <definedName name="Q_5" localSheetId="57">#REF!</definedName>
    <definedName name="Q_5" localSheetId="58">#REF!</definedName>
    <definedName name="Q_5" localSheetId="60">#REF!</definedName>
    <definedName name="Q_5" localSheetId="61">#REF!</definedName>
    <definedName name="Q_5" localSheetId="62">#REF!</definedName>
    <definedName name="Q_5" localSheetId="63">#REF!</definedName>
    <definedName name="Q_5" localSheetId="64">#REF!</definedName>
    <definedName name="Q_5" localSheetId="66">#REF!</definedName>
    <definedName name="Q_5" localSheetId="67">#REF!</definedName>
    <definedName name="Q_5" localSheetId="68">#REF!</definedName>
    <definedName name="Q_5" localSheetId="69">#REF!</definedName>
    <definedName name="Q_5" localSheetId="71">#REF!</definedName>
    <definedName name="Q_5" localSheetId="72">#REF!</definedName>
    <definedName name="Q_5" localSheetId="73">#REF!</definedName>
    <definedName name="Q_5">#REF!</definedName>
    <definedName name="Q_6" localSheetId="1">#REF!</definedName>
    <definedName name="Q_6" localSheetId="11">#REF!</definedName>
    <definedName name="Q_6" localSheetId="12">#REF!</definedName>
    <definedName name="Q_6" localSheetId="13">#REF!</definedName>
    <definedName name="Q_6" localSheetId="23">#REF!</definedName>
    <definedName name="Q_6" localSheetId="24">#REF!</definedName>
    <definedName name="Q_6" localSheetId="26">#REF!</definedName>
    <definedName name="Q_6" localSheetId="28">#REF!</definedName>
    <definedName name="Q_6" localSheetId="29">#REF!</definedName>
    <definedName name="Q_6" localSheetId="31">#REF!</definedName>
    <definedName name="Q_6" localSheetId="41">#REF!</definedName>
    <definedName name="Q_6" localSheetId="4">#REF!</definedName>
    <definedName name="Q_6" localSheetId="46">#REF!</definedName>
    <definedName name="Q_6" localSheetId="47">#REF!</definedName>
    <definedName name="Q_6" localSheetId="48">#REF!</definedName>
    <definedName name="Q_6" localSheetId="49">#REF!</definedName>
    <definedName name="Q_6" localSheetId="50">#REF!</definedName>
    <definedName name="Q_6" localSheetId="51">#REF!</definedName>
    <definedName name="Q_6" localSheetId="53">#REF!</definedName>
    <definedName name="Q_6" localSheetId="54">#REF!</definedName>
    <definedName name="Q_6" localSheetId="56">#REF!</definedName>
    <definedName name="Q_6" localSheetId="57">#REF!</definedName>
    <definedName name="Q_6" localSheetId="58">#REF!</definedName>
    <definedName name="Q_6" localSheetId="60">#REF!</definedName>
    <definedName name="Q_6" localSheetId="61">#REF!</definedName>
    <definedName name="Q_6" localSheetId="62">#REF!</definedName>
    <definedName name="Q_6" localSheetId="63">#REF!</definedName>
    <definedName name="Q_6" localSheetId="64">#REF!</definedName>
    <definedName name="Q_6" localSheetId="66">#REF!</definedName>
    <definedName name="Q_6" localSheetId="67">#REF!</definedName>
    <definedName name="Q_6" localSheetId="68">#REF!</definedName>
    <definedName name="Q_6" localSheetId="69">#REF!</definedName>
    <definedName name="Q_6" localSheetId="71">#REF!</definedName>
    <definedName name="Q_6" localSheetId="72">#REF!</definedName>
    <definedName name="Q_6" localSheetId="73">#REF!</definedName>
    <definedName name="Q_6">#REF!</definedName>
    <definedName name="Q_7" localSheetId="1">#REF!</definedName>
    <definedName name="Q_7" localSheetId="11">#REF!</definedName>
    <definedName name="Q_7" localSheetId="12">#REF!</definedName>
    <definedName name="Q_7" localSheetId="13">#REF!</definedName>
    <definedName name="Q_7" localSheetId="23">#REF!</definedName>
    <definedName name="Q_7" localSheetId="24">#REF!</definedName>
    <definedName name="Q_7" localSheetId="26">#REF!</definedName>
    <definedName name="Q_7" localSheetId="28">#REF!</definedName>
    <definedName name="Q_7" localSheetId="29">#REF!</definedName>
    <definedName name="Q_7" localSheetId="31">#REF!</definedName>
    <definedName name="Q_7" localSheetId="41">#REF!</definedName>
    <definedName name="Q_7" localSheetId="4">#REF!</definedName>
    <definedName name="Q_7" localSheetId="46">#REF!</definedName>
    <definedName name="Q_7" localSheetId="47">#REF!</definedName>
    <definedName name="Q_7" localSheetId="48">#REF!</definedName>
    <definedName name="Q_7" localSheetId="49">#REF!</definedName>
    <definedName name="Q_7" localSheetId="50">#REF!</definedName>
    <definedName name="Q_7" localSheetId="51">#REF!</definedName>
    <definedName name="Q_7" localSheetId="53">#REF!</definedName>
    <definedName name="Q_7" localSheetId="54">#REF!</definedName>
    <definedName name="Q_7" localSheetId="56">#REF!</definedName>
    <definedName name="Q_7" localSheetId="57">#REF!</definedName>
    <definedName name="Q_7" localSheetId="58">#REF!</definedName>
    <definedName name="Q_7" localSheetId="60">#REF!</definedName>
    <definedName name="Q_7" localSheetId="61">#REF!</definedName>
    <definedName name="Q_7" localSheetId="62">#REF!</definedName>
    <definedName name="Q_7" localSheetId="63">#REF!</definedName>
    <definedName name="Q_7" localSheetId="64">#REF!</definedName>
    <definedName name="Q_7" localSheetId="66">#REF!</definedName>
    <definedName name="Q_7" localSheetId="67">#REF!</definedName>
    <definedName name="Q_7" localSheetId="68">#REF!</definedName>
    <definedName name="Q_7" localSheetId="69">#REF!</definedName>
    <definedName name="Q_7" localSheetId="71">#REF!</definedName>
    <definedName name="Q_7" localSheetId="72">#REF!</definedName>
    <definedName name="Q_7" localSheetId="73">#REF!</definedName>
    <definedName name="Q_7">#REF!</definedName>
    <definedName name="Q6_" localSheetId="1">#REF!</definedName>
    <definedName name="Q6_" localSheetId="11">#REF!</definedName>
    <definedName name="Q6_" localSheetId="12">#REF!</definedName>
    <definedName name="Q6_" localSheetId="13">#REF!</definedName>
    <definedName name="Q6_" localSheetId="23">#REF!</definedName>
    <definedName name="Q6_" localSheetId="24">#REF!</definedName>
    <definedName name="Q6_" localSheetId="26">#REF!</definedName>
    <definedName name="Q6_" localSheetId="28">#REF!</definedName>
    <definedName name="Q6_" localSheetId="29">#REF!</definedName>
    <definedName name="Q6_" localSheetId="31">#REF!</definedName>
    <definedName name="Q6_" localSheetId="41">#REF!</definedName>
    <definedName name="Q6_" localSheetId="4">#REF!</definedName>
    <definedName name="Q6_" localSheetId="46">#REF!</definedName>
    <definedName name="Q6_" localSheetId="47">#REF!</definedName>
    <definedName name="Q6_" localSheetId="48">#REF!</definedName>
    <definedName name="Q6_" localSheetId="49">#REF!</definedName>
    <definedName name="Q6_" localSheetId="50">#REF!</definedName>
    <definedName name="Q6_" localSheetId="51">#REF!</definedName>
    <definedName name="Q6_" localSheetId="53">#REF!</definedName>
    <definedName name="Q6_" localSheetId="54">#REF!</definedName>
    <definedName name="Q6_" localSheetId="56">#REF!</definedName>
    <definedName name="Q6_" localSheetId="57">#REF!</definedName>
    <definedName name="Q6_" localSheetId="58">#REF!</definedName>
    <definedName name="Q6_" localSheetId="60">#REF!</definedName>
    <definedName name="Q6_" localSheetId="61">#REF!</definedName>
    <definedName name="Q6_" localSheetId="62">#REF!</definedName>
    <definedName name="Q6_" localSheetId="63">#REF!</definedName>
    <definedName name="Q6_" localSheetId="64">#REF!</definedName>
    <definedName name="Q6_" localSheetId="66">#REF!</definedName>
    <definedName name="Q6_" localSheetId="67">#REF!</definedName>
    <definedName name="Q6_" localSheetId="68">#REF!</definedName>
    <definedName name="Q6_" localSheetId="69">#REF!</definedName>
    <definedName name="Q6_" localSheetId="71">#REF!</definedName>
    <definedName name="Q6_" localSheetId="72">#REF!</definedName>
    <definedName name="Q6_" localSheetId="73">#REF!</definedName>
    <definedName name="Q6_">#REF!</definedName>
    <definedName name="QC96_97" localSheetId="1">#REF!</definedName>
    <definedName name="QC96_97" localSheetId="11">#REF!</definedName>
    <definedName name="QC96_97" localSheetId="12">#REF!</definedName>
    <definedName name="QC96_97" localSheetId="13">#REF!</definedName>
    <definedName name="QC96_97" localSheetId="23">#REF!</definedName>
    <definedName name="QC96_97" localSheetId="24">#REF!</definedName>
    <definedName name="QC96_97" localSheetId="26">#REF!</definedName>
    <definedName name="QC96_97" localSheetId="28">#REF!</definedName>
    <definedName name="QC96_97" localSheetId="29">#REF!</definedName>
    <definedName name="QC96_97" localSheetId="31">#REF!</definedName>
    <definedName name="QC96_97" localSheetId="41">#REF!</definedName>
    <definedName name="QC96_97" localSheetId="4">#REF!</definedName>
    <definedName name="QC96_97" localSheetId="46">#REF!</definedName>
    <definedName name="QC96_97" localSheetId="47">#REF!</definedName>
    <definedName name="QC96_97" localSheetId="48">#REF!</definedName>
    <definedName name="QC96_97" localSheetId="49">#REF!</definedName>
    <definedName name="QC96_97" localSheetId="50">#REF!</definedName>
    <definedName name="QC96_97" localSheetId="51">#REF!</definedName>
    <definedName name="QC96_97" localSheetId="53">#REF!</definedName>
    <definedName name="QC96_97" localSheetId="54">#REF!</definedName>
    <definedName name="QC96_97" localSheetId="56">#REF!</definedName>
    <definedName name="QC96_97" localSheetId="57">#REF!</definedName>
    <definedName name="QC96_97" localSheetId="58">#REF!</definedName>
    <definedName name="QC96_97" localSheetId="60">#REF!</definedName>
    <definedName name="QC96_97" localSheetId="61">#REF!</definedName>
    <definedName name="QC96_97" localSheetId="62">#REF!</definedName>
    <definedName name="QC96_97" localSheetId="63">#REF!</definedName>
    <definedName name="QC96_97" localSheetId="64">#REF!</definedName>
    <definedName name="QC96_97" localSheetId="66">#REF!</definedName>
    <definedName name="QC96_97" localSheetId="67">#REF!</definedName>
    <definedName name="QC96_97" localSheetId="68">#REF!</definedName>
    <definedName name="QC96_97" localSheetId="69">#REF!</definedName>
    <definedName name="QC96_97" localSheetId="71">#REF!</definedName>
    <definedName name="QC96_97" localSheetId="72">#REF!</definedName>
    <definedName name="QC96_97" localSheetId="73">#REF!</definedName>
    <definedName name="QC96_97">#REF!</definedName>
    <definedName name="QEDF" localSheetId="13">'[162]Table-1'!#REF!</definedName>
    <definedName name="QEDF" localSheetId="23">'[162]Table-1'!#REF!</definedName>
    <definedName name="QEDF" localSheetId="24">'[162]Table-1'!#REF!</definedName>
    <definedName name="QEDF" localSheetId="28">'[162]Table-1'!#REF!</definedName>
    <definedName name="QEDF" localSheetId="29">'[162]Table-1'!#REF!</definedName>
    <definedName name="QEDF" localSheetId="31">'[162]Table-1'!#REF!</definedName>
    <definedName name="QEDF" localSheetId="49">'[162]Table-1'!#REF!</definedName>
    <definedName name="QEDF" localSheetId="5">'[163]Table-1'!#REF!</definedName>
    <definedName name="QEDF" localSheetId="53">'[162]Table-1'!#REF!</definedName>
    <definedName name="QEDF" localSheetId="54">'[162]Table-1'!#REF!</definedName>
    <definedName name="QEDF" localSheetId="57">'[162]Table-1'!#REF!</definedName>
    <definedName name="QEDF" localSheetId="60">'[162]Table-1'!#REF!</definedName>
    <definedName name="QEDF" localSheetId="61">'[162]Table-1'!#REF!</definedName>
    <definedName name="QEDF" localSheetId="62">'[162]Table-1'!#REF!</definedName>
    <definedName name="QEDF" localSheetId="63">'[162]Table-1'!#REF!</definedName>
    <definedName name="QEDF" localSheetId="6">'[163]Table-1'!#REF!</definedName>
    <definedName name="QEDF" localSheetId="66">'[162]Table-1'!#REF!</definedName>
    <definedName name="QEDF" localSheetId="69">'[162]Table-1'!#REF!</definedName>
    <definedName name="QEDF" localSheetId="72">'[162]Table-1'!#REF!</definedName>
    <definedName name="QEDF" localSheetId="73">'[162]Table-1'!#REF!</definedName>
    <definedName name="QEDF">'[162]Table-1'!#REF!</definedName>
    <definedName name="QFISCAL" localSheetId="13">'[296]Quarterly Raw Data'!#REF!</definedName>
    <definedName name="QFISCAL" localSheetId="23">'[296]Quarterly Raw Data'!#REF!</definedName>
    <definedName name="QFISCAL" localSheetId="24">'[296]Quarterly Raw Data'!#REF!</definedName>
    <definedName name="QFISCAL" localSheetId="28">'[296]Quarterly Raw Data'!#REF!</definedName>
    <definedName name="QFISCAL" localSheetId="29">'[296]Quarterly Raw Data'!#REF!</definedName>
    <definedName name="QFISCAL" localSheetId="31">'[296]Quarterly Raw Data'!#REF!</definedName>
    <definedName name="QFISCAL" localSheetId="49">'[296]Quarterly Raw Data'!#REF!</definedName>
    <definedName name="QFISCAL" localSheetId="5">'[297]Quarterly Raw Data'!#REF!</definedName>
    <definedName name="QFISCAL" localSheetId="53">'[296]Quarterly Raw Data'!#REF!</definedName>
    <definedName name="QFISCAL" localSheetId="54">'[296]Quarterly Raw Data'!#REF!</definedName>
    <definedName name="QFISCAL" localSheetId="57">'[296]Quarterly Raw Data'!#REF!</definedName>
    <definedName name="QFISCAL" localSheetId="60">'[296]Quarterly Raw Data'!#REF!</definedName>
    <definedName name="QFISCAL" localSheetId="61">'[296]Quarterly Raw Data'!#REF!</definedName>
    <definedName name="QFISCAL" localSheetId="62">'[296]Quarterly Raw Data'!#REF!</definedName>
    <definedName name="QFISCAL" localSheetId="63">'[296]Quarterly Raw Data'!#REF!</definedName>
    <definedName name="QFISCAL" localSheetId="6">'[298]Quarterly Raw Data'!#REF!</definedName>
    <definedName name="QFISCAL" localSheetId="66">'[296]Quarterly Raw Data'!#REF!</definedName>
    <definedName name="QFISCAL" localSheetId="69">'[296]Quarterly Raw Data'!#REF!</definedName>
    <definedName name="QFISCAL" localSheetId="72">'[296]Quarterly Raw Data'!#REF!</definedName>
    <definedName name="QFISCAL" localSheetId="73">'[296]Quarterly Raw Data'!#REF!</definedName>
    <definedName name="QFISCAL">'[296]Quarterly Raw Data'!#REF!</definedName>
    <definedName name="QN96_7" localSheetId="1">#REF!</definedName>
    <definedName name="QN96_7" localSheetId="10">#REF!</definedName>
    <definedName name="QN96_7" localSheetId="11">#REF!</definedName>
    <definedName name="QN96_7" localSheetId="12">#REF!</definedName>
    <definedName name="QN96_7" localSheetId="13">#REF!</definedName>
    <definedName name="QN96_7" localSheetId="15">#REF!</definedName>
    <definedName name="QN96_7" localSheetId="16">#REF!</definedName>
    <definedName name="QN96_7" localSheetId="2">#REF!</definedName>
    <definedName name="QN96_7" localSheetId="23">#REF!</definedName>
    <definedName name="QN96_7" localSheetId="24">#REF!</definedName>
    <definedName name="QN96_7" localSheetId="25">#REF!</definedName>
    <definedName name="QN96_7" localSheetId="26">#REF!</definedName>
    <definedName name="QN96_7" localSheetId="27">#REF!</definedName>
    <definedName name="QN96_7" localSheetId="28">#REF!</definedName>
    <definedName name="QN96_7" localSheetId="29">#REF!</definedName>
    <definedName name="QN96_7" localSheetId="3">#REF!</definedName>
    <definedName name="QN96_7" localSheetId="31">#REF!</definedName>
    <definedName name="QN96_7" localSheetId="32">#REF!</definedName>
    <definedName name="QN96_7" localSheetId="33">#REF!</definedName>
    <definedName name="QN96_7" localSheetId="34">#REF!</definedName>
    <definedName name="QN96_7" localSheetId="37">#REF!</definedName>
    <definedName name="QN96_7" localSheetId="41">#REF!</definedName>
    <definedName name="QN96_7" localSheetId="4">#REF!</definedName>
    <definedName name="QN96_7" localSheetId="45">#REF!</definedName>
    <definedName name="QN96_7" localSheetId="46">#REF!</definedName>
    <definedName name="QN96_7" localSheetId="47">#REF!</definedName>
    <definedName name="QN96_7" localSheetId="48">#REF!</definedName>
    <definedName name="QN96_7" localSheetId="49">#REF!</definedName>
    <definedName name="QN96_7" localSheetId="50">#REF!</definedName>
    <definedName name="QN96_7" localSheetId="5">#REF!</definedName>
    <definedName name="QN96_7" localSheetId="51">#REF!</definedName>
    <definedName name="QN96_7" localSheetId="52">#REF!</definedName>
    <definedName name="QN96_7" localSheetId="53">#REF!</definedName>
    <definedName name="QN96_7" localSheetId="54">#REF!</definedName>
    <definedName name="QN96_7" localSheetId="56">#REF!</definedName>
    <definedName name="QN96_7" localSheetId="57">#REF!</definedName>
    <definedName name="QN96_7" localSheetId="58">#REF!</definedName>
    <definedName name="QN96_7" localSheetId="59">#REF!</definedName>
    <definedName name="QN96_7" localSheetId="60">#REF!</definedName>
    <definedName name="QN96_7" localSheetId="61">#REF!</definedName>
    <definedName name="QN96_7" localSheetId="62">#REF!</definedName>
    <definedName name="QN96_7" localSheetId="63">#REF!</definedName>
    <definedName name="QN96_7" localSheetId="6">#REF!</definedName>
    <definedName name="QN96_7" localSheetId="64">#REF!</definedName>
    <definedName name="QN96_7" localSheetId="65">#REF!</definedName>
    <definedName name="QN96_7" localSheetId="66">#REF!</definedName>
    <definedName name="QN96_7" localSheetId="67">#REF!</definedName>
    <definedName name="QN96_7" localSheetId="68">#REF!</definedName>
    <definedName name="QN96_7" localSheetId="69">#REF!</definedName>
    <definedName name="QN96_7" localSheetId="71">#REF!</definedName>
    <definedName name="QN96_7" localSheetId="72">#REF!</definedName>
    <definedName name="QN96_7" localSheetId="73">#REF!</definedName>
    <definedName name="QN96_7" localSheetId="7">#REF!</definedName>
    <definedName name="QN96_7" localSheetId="74">#REF!</definedName>
    <definedName name="QN96_7" localSheetId="75">#REF!</definedName>
    <definedName name="QN96_7" localSheetId="76">#REF!</definedName>
    <definedName name="QN96_7" localSheetId="77">#REF!</definedName>
    <definedName name="QN96_7" localSheetId="78">#REF!</definedName>
    <definedName name="QN96_7" localSheetId="79">#REF!</definedName>
    <definedName name="QN96_7" localSheetId="8">#REF!</definedName>
    <definedName name="QN96_7" localSheetId="9">#REF!</definedName>
    <definedName name="QN96_7">#REF!</definedName>
    <definedName name="qq" localSheetId="1">#REF!</definedName>
    <definedName name="qq" localSheetId="10">#REF!</definedName>
    <definedName name="qq" localSheetId="11">#REF!</definedName>
    <definedName name="qq" localSheetId="12">#REF!</definedName>
    <definedName name="qq" localSheetId="13">#REF!</definedName>
    <definedName name="qq" localSheetId="15">#REF!</definedName>
    <definedName name="qq" localSheetId="16">#REF!</definedName>
    <definedName name="qq" localSheetId="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28">#REF!</definedName>
    <definedName name="qq" localSheetId="29">#REF!</definedName>
    <definedName name="qq" localSheetId="3">#REF!</definedName>
    <definedName name="qq" localSheetId="31">#REF!</definedName>
    <definedName name="qq" localSheetId="32">#REF!</definedName>
    <definedName name="qq" localSheetId="33">#REF!</definedName>
    <definedName name="qq" localSheetId="34">#REF!</definedName>
    <definedName name="qq" localSheetId="37">#REF!</definedName>
    <definedName name="qq" localSheetId="41">#REF!</definedName>
    <definedName name="qq" localSheetId="4">#REF!</definedName>
    <definedName name="qq" localSheetId="45">#REF!</definedName>
    <definedName name="qq" localSheetId="46">#REF!</definedName>
    <definedName name="qq" localSheetId="47">#REF!</definedName>
    <definedName name="qq" localSheetId="48">#REF!</definedName>
    <definedName name="qq" localSheetId="49">#REF!</definedName>
    <definedName name="qq" localSheetId="50">#REF!</definedName>
    <definedName name="qq" localSheetId="5">#REF!</definedName>
    <definedName name="qq" localSheetId="51">#REF!</definedName>
    <definedName name="qq" localSheetId="52">#REF!</definedName>
    <definedName name="qq" localSheetId="53">#REF!</definedName>
    <definedName name="qq" localSheetId="54">#REF!</definedName>
    <definedName name="qq" localSheetId="56">#REF!</definedName>
    <definedName name="qq" localSheetId="57">#REF!</definedName>
    <definedName name="qq" localSheetId="58">#REF!</definedName>
    <definedName name="qq" localSheetId="59">#REF!</definedName>
    <definedName name="qq" localSheetId="60">#REF!</definedName>
    <definedName name="qq" localSheetId="61">#REF!</definedName>
    <definedName name="qq" localSheetId="62">#REF!</definedName>
    <definedName name="qq" localSheetId="63">#REF!</definedName>
    <definedName name="qq" localSheetId="6">#REF!</definedName>
    <definedName name="qq" localSheetId="64">#REF!</definedName>
    <definedName name="qq" localSheetId="65">#REF!</definedName>
    <definedName name="qq" localSheetId="66">#REF!</definedName>
    <definedName name="qq" localSheetId="67">#REF!</definedName>
    <definedName name="qq" localSheetId="68">#REF!</definedName>
    <definedName name="qq" localSheetId="69">#REF!</definedName>
    <definedName name="qq" localSheetId="71">#REF!</definedName>
    <definedName name="qq" localSheetId="72">#REF!</definedName>
    <definedName name="qq" localSheetId="73">#REF!</definedName>
    <definedName name="qq" localSheetId="7">#REF!</definedName>
    <definedName name="qq" localSheetId="74">#REF!</definedName>
    <definedName name="qq" localSheetId="75">#REF!</definedName>
    <definedName name="qq" localSheetId="76">#REF!</definedName>
    <definedName name="qq" localSheetId="77">#REF!</definedName>
    <definedName name="qq" localSheetId="78">#REF!</definedName>
    <definedName name="qq" localSheetId="79">#REF!</definedName>
    <definedName name="qq" localSheetId="8">#REF!</definedName>
    <definedName name="qq" localSheetId="9">#REF!</definedName>
    <definedName name="qq">#REF!</definedName>
    <definedName name="qqq" localSheetId="1">#REF!</definedName>
    <definedName name="qqq" localSheetId="10">#REF!</definedName>
    <definedName name="qqq" localSheetId="11">#REF!</definedName>
    <definedName name="qqq" localSheetId="12">#REF!</definedName>
    <definedName name="qqq" localSheetId="13">#REF!</definedName>
    <definedName name="qqq" localSheetId="15">#REF!</definedName>
    <definedName name="qqq" localSheetId="16">#REF!</definedName>
    <definedName name="qqq" localSheetId="2">#REF!</definedName>
    <definedName name="qqq" localSheetId="23">#REF!</definedName>
    <definedName name="qqq" localSheetId="24">#REF!</definedName>
    <definedName name="qqq" localSheetId="25">#REF!</definedName>
    <definedName name="qqq" localSheetId="26">#REF!</definedName>
    <definedName name="qqq" localSheetId="27">#REF!</definedName>
    <definedName name="qqq" localSheetId="28">#REF!</definedName>
    <definedName name="qqq" localSheetId="29">#REF!</definedName>
    <definedName name="qqq" localSheetId="3">#REF!</definedName>
    <definedName name="qqq" localSheetId="31">#REF!</definedName>
    <definedName name="qqq" localSheetId="32">#REF!</definedName>
    <definedName name="qqq" localSheetId="33">#REF!</definedName>
    <definedName name="qqq" localSheetId="34">#REF!</definedName>
    <definedName name="qqq" localSheetId="37">#REF!</definedName>
    <definedName name="qqq" localSheetId="41">#REF!</definedName>
    <definedName name="qqq" localSheetId="4">#REF!</definedName>
    <definedName name="qqq" localSheetId="45">#REF!</definedName>
    <definedName name="qqq" localSheetId="46">#REF!</definedName>
    <definedName name="qqq" localSheetId="47">#REF!</definedName>
    <definedName name="qqq" localSheetId="48">#REF!</definedName>
    <definedName name="qqq" localSheetId="49">#REF!</definedName>
    <definedName name="qqq" localSheetId="50">#REF!</definedName>
    <definedName name="qqq" localSheetId="5">#REF!</definedName>
    <definedName name="qqq" localSheetId="51">#REF!</definedName>
    <definedName name="qqq" localSheetId="52">#REF!</definedName>
    <definedName name="qqq" localSheetId="53">#REF!</definedName>
    <definedName name="qqq" localSheetId="54">#REF!</definedName>
    <definedName name="qqq" localSheetId="56">#REF!</definedName>
    <definedName name="qqq" localSheetId="57">#REF!</definedName>
    <definedName name="qqq" localSheetId="58">#REF!</definedName>
    <definedName name="qqq" localSheetId="59">#REF!</definedName>
    <definedName name="qqq" localSheetId="60">#REF!</definedName>
    <definedName name="qqq" localSheetId="61">#REF!</definedName>
    <definedName name="qqq" localSheetId="62">#REF!</definedName>
    <definedName name="qqq" localSheetId="63">#REF!</definedName>
    <definedName name="qqq" localSheetId="6">#REF!</definedName>
    <definedName name="qqq" localSheetId="64">#REF!</definedName>
    <definedName name="qqq" localSheetId="65">#REF!</definedName>
    <definedName name="qqq" localSheetId="66">#REF!</definedName>
    <definedName name="qqq" localSheetId="67">#REF!</definedName>
    <definedName name="qqq" localSheetId="68">#REF!</definedName>
    <definedName name="qqq" localSheetId="69">#REF!</definedName>
    <definedName name="qqq" localSheetId="71">#REF!</definedName>
    <definedName name="qqq" localSheetId="72">#REF!</definedName>
    <definedName name="qqq" localSheetId="73">#REF!</definedName>
    <definedName name="qqq" localSheetId="7">#REF!</definedName>
    <definedName name="qqq" localSheetId="74">#REF!</definedName>
    <definedName name="qqq" localSheetId="75">#REF!</definedName>
    <definedName name="qqq" localSheetId="76">#REF!</definedName>
    <definedName name="qqq" localSheetId="77">#REF!</definedName>
    <definedName name="qqq" localSheetId="78">#REF!</definedName>
    <definedName name="qqq" localSheetId="79">#REF!</definedName>
    <definedName name="qqq" localSheetId="8">#REF!</definedName>
    <definedName name="qqq" localSheetId="9">#REF!</definedName>
    <definedName name="qqq">#REF!</definedName>
    <definedName name="QQQQQ" localSheetId="1">#REF!</definedName>
    <definedName name="QQQQQ" localSheetId="11">#REF!</definedName>
    <definedName name="QQQQQ" localSheetId="12">#REF!</definedName>
    <definedName name="QQQQQ" localSheetId="13">#REF!</definedName>
    <definedName name="QQQQQ" localSheetId="23">#REF!</definedName>
    <definedName name="QQQQQ" localSheetId="24">#REF!</definedName>
    <definedName name="QQQQQ" localSheetId="26">#REF!</definedName>
    <definedName name="QQQQQ" localSheetId="28">#REF!</definedName>
    <definedName name="QQQQQ" localSheetId="29">#REF!</definedName>
    <definedName name="QQQQQ" localSheetId="31">#REF!</definedName>
    <definedName name="QQQQQ" localSheetId="41">#REF!</definedName>
    <definedName name="QQQQQ" localSheetId="4">#REF!</definedName>
    <definedName name="QQQQQ" localSheetId="46">#REF!</definedName>
    <definedName name="QQQQQ" localSheetId="47">#REF!</definedName>
    <definedName name="QQQQQ" localSheetId="48">#REF!</definedName>
    <definedName name="QQQQQ" localSheetId="49">#REF!</definedName>
    <definedName name="QQQQQ" localSheetId="50">#REF!</definedName>
    <definedName name="QQQQQ" localSheetId="51">#REF!</definedName>
    <definedName name="QQQQQ" localSheetId="53">#REF!</definedName>
    <definedName name="QQQQQ" localSheetId="54">#REF!</definedName>
    <definedName name="QQQQQ" localSheetId="56">#REF!</definedName>
    <definedName name="QQQQQ" localSheetId="57">#REF!</definedName>
    <definedName name="QQQQQ" localSheetId="58">#REF!</definedName>
    <definedName name="QQQQQ" localSheetId="60">#REF!</definedName>
    <definedName name="QQQQQ" localSheetId="61">#REF!</definedName>
    <definedName name="QQQQQ" localSheetId="62">#REF!</definedName>
    <definedName name="QQQQQ" localSheetId="63">#REF!</definedName>
    <definedName name="QQQQQ" localSheetId="64">#REF!</definedName>
    <definedName name="QQQQQ" localSheetId="66">#REF!</definedName>
    <definedName name="QQQQQ" localSheetId="67">#REF!</definedName>
    <definedName name="QQQQQ" localSheetId="68">#REF!</definedName>
    <definedName name="QQQQQ" localSheetId="69">#REF!</definedName>
    <definedName name="QQQQQ" localSheetId="71">#REF!</definedName>
    <definedName name="QQQQQ" localSheetId="72">#REF!</definedName>
    <definedName name="QQQQQ" localSheetId="73">#REF!</definedName>
    <definedName name="QQQQQ">#REF!</definedName>
    <definedName name="QTAB7" localSheetId="13">'[296]Quarterly MacroFlow'!#REF!</definedName>
    <definedName name="QTAB7" localSheetId="23">'[296]Quarterly MacroFlow'!#REF!</definedName>
    <definedName name="QTAB7" localSheetId="24">'[296]Quarterly MacroFlow'!#REF!</definedName>
    <definedName name="QTAB7" localSheetId="28">'[296]Quarterly MacroFlow'!#REF!</definedName>
    <definedName name="QTAB7" localSheetId="29">'[296]Quarterly MacroFlow'!#REF!</definedName>
    <definedName name="QTAB7" localSheetId="31">'[296]Quarterly MacroFlow'!#REF!</definedName>
    <definedName name="QTAB7" localSheetId="49">'[296]Quarterly MacroFlow'!#REF!</definedName>
    <definedName name="QTAB7" localSheetId="5">'[297]Quarterly MacroFlow'!#REF!</definedName>
    <definedName name="QTAB7" localSheetId="53">'[296]Quarterly MacroFlow'!#REF!</definedName>
    <definedName name="QTAB7" localSheetId="54">'[296]Quarterly MacroFlow'!#REF!</definedName>
    <definedName name="QTAB7" localSheetId="57">'[296]Quarterly MacroFlow'!#REF!</definedName>
    <definedName name="QTAB7" localSheetId="60">'[296]Quarterly MacroFlow'!#REF!</definedName>
    <definedName name="QTAB7" localSheetId="61">'[296]Quarterly MacroFlow'!#REF!</definedName>
    <definedName name="QTAB7" localSheetId="62">'[296]Quarterly MacroFlow'!#REF!</definedName>
    <definedName name="QTAB7" localSheetId="63">'[296]Quarterly MacroFlow'!#REF!</definedName>
    <definedName name="QTAB7" localSheetId="6">'[298]Quarterly MacroFlow'!#REF!</definedName>
    <definedName name="QTAB7" localSheetId="66">'[296]Quarterly MacroFlow'!#REF!</definedName>
    <definedName name="QTAB7" localSheetId="69">'[296]Quarterly MacroFlow'!#REF!</definedName>
    <definedName name="QTAB7" localSheetId="72">'[296]Quarterly MacroFlow'!#REF!</definedName>
    <definedName name="QTAB7" localSheetId="73">'[296]Quarterly MacroFlow'!#REF!</definedName>
    <definedName name="QTAB7">'[296]Quarterly MacroFlow'!#REF!</definedName>
    <definedName name="QTAB7A" localSheetId="13">'[296]Quarterly MacroFlow'!#REF!</definedName>
    <definedName name="QTAB7A" localSheetId="23">'[296]Quarterly MacroFlow'!#REF!</definedName>
    <definedName name="QTAB7A" localSheetId="24">'[296]Quarterly MacroFlow'!#REF!</definedName>
    <definedName name="QTAB7A" localSheetId="28">'[296]Quarterly MacroFlow'!#REF!</definedName>
    <definedName name="QTAB7A" localSheetId="29">'[296]Quarterly MacroFlow'!#REF!</definedName>
    <definedName name="QTAB7A" localSheetId="31">'[296]Quarterly MacroFlow'!#REF!</definedName>
    <definedName name="QTAB7A" localSheetId="49">'[296]Quarterly MacroFlow'!#REF!</definedName>
    <definedName name="QTAB7A" localSheetId="5">'[297]Quarterly MacroFlow'!#REF!</definedName>
    <definedName name="QTAB7A" localSheetId="53">'[296]Quarterly MacroFlow'!#REF!</definedName>
    <definedName name="QTAB7A" localSheetId="54">'[296]Quarterly MacroFlow'!#REF!</definedName>
    <definedName name="QTAB7A" localSheetId="57">'[296]Quarterly MacroFlow'!#REF!</definedName>
    <definedName name="QTAB7A" localSheetId="60">'[296]Quarterly MacroFlow'!#REF!</definedName>
    <definedName name="QTAB7A" localSheetId="61">'[296]Quarterly MacroFlow'!#REF!</definedName>
    <definedName name="QTAB7A" localSheetId="62">'[296]Quarterly MacroFlow'!#REF!</definedName>
    <definedName name="QTAB7A" localSheetId="63">'[296]Quarterly MacroFlow'!#REF!</definedName>
    <definedName name="QTAB7A" localSheetId="6">'[298]Quarterly MacroFlow'!#REF!</definedName>
    <definedName name="QTAB7A" localSheetId="66">'[296]Quarterly MacroFlow'!#REF!</definedName>
    <definedName name="QTAB7A" localSheetId="69">'[296]Quarterly MacroFlow'!#REF!</definedName>
    <definedName name="QTAB7A" localSheetId="72">'[296]Quarterly MacroFlow'!#REF!</definedName>
    <definedName name="QTAB7A" localSheetId="73">'[296]Quarterly MacroFlow'!#REF!</definedName>
    <definedName name="QTAB7A">'[296]Quarterly MacroFlow'!#REF!</definedName>
    <definedName name="quit_dlog" localSheetId="1">'1'!quit_dlog</definedName>
    <definedName name="quit_dlog" localSheetId="10">'10'!quit_dlog</definedName>
    <definedName name="quit_dlog" localSheetId="11">'11'!quit_dlog</definedName>
    <definedName name="quit_dlog" localSheetId="12">'12'!quit_dlog</definedName>
    <definedName name="quit_dlog" localSheetId="13">'13'!quit_dlog</definedName>
    <definedName name="quit_dlog" localSheetId="15">'15'!quit_dlog</definedName>
    <definedName name="quit_dlog" localSheetId="16">'16'!quit_dlog</definedName>
    <definedName name="quit_dlog" localSheetId="2">'2'!quit_dlog</definedName>
    <definedName name="quit_dlog" localSheetId="22">'22a-b'!quit_dlog</definedName>
    <definedName name="quit_dlog" localSheetId="23">'23'!quit_dlog</definedName>
    <definedName name="quit_dlog" localSheetId="24">'24'!quit_dlog</definedName>
    <definedName name="quit_dlog" localSheetId="25">'25a'!quit_dlog</definedName>
    <definedName name="quit_dlog" localSheetId="26">'25b'!quit_dlog</definedName>
    <definedName name="quit_dlog" localSheetId="27">'26'!quit_dlog</definedName>
    <definedName name="quit_dlog" localSheetId="28">#N/A</definedName>
    <definedName name="quit_dlog" localSheetId="29">#N/A</definedName>
    <definedName name="quit_dlog" localSheetId="3">'3'!quit_dlog</definedName>
    <definedName name="quit_dlog" localSheetId="31">'30'!quit_dlog</definedName>
    <definedName name="quit_dlog" localSheetId="32">'31'!quit_dlog</definedName>
    <definedName name="quit_dlog" localSheetId="33">'32'!quit_dlog</definedName>
    <definedName name="quit_dlog" localSheetId="34">[54]!quit_dlog</definedName>
    <definedName name="quit_dlog" localSheetId="37">'36'!quit_dlog</definedName>
    <definedName name="quit_dlog" localSheetId="41">'25b'!quit_dlog</definedName>
    <definedName name="quit_dlog" localSheetId="4">'4'!quit_dlog</definedName>
    <definedName name="quit_dlog" localSheetId="45">'45a-c'!quit_dlog</definedName>
    <definedName name="quit_dlog" localSheetId="46">[55]!quit_dlog</definedName>
    <definedName name="quit_dlog" localSheetId="47">[55]!quit_dlog</definedName>
    <definedName name="quit_dlog" localSheetId="48">[55]!quit_dlog</definedName>
    <definedName name="quit_dlog" localSheetId="49">[55]!quit_dlog</definedName>
    <definedName name="quit_dlog" localSheetId="50">[56]!quit_dlog</definedName>
    <definedName name="quit_dlog" localSheetId="5">'5'!quit_dlog</definedName>
    <definedName name="quit_dlog" localSheetId="51">[55]!quit_dlog</definedName>
    <definedName name="quit_dlog" localSheetId="52">'51-52'!quit_dlog</definedName>
    <definedName name="quit_dlog" localSheetId="53">'53a-b'!quit_dlog</definedName>
    <definedName name="quit_dlog" localSheetId="54">[57]!quit_dlog</definedName>
    <definedName name="quit_dlog" localSheetId="56">[56]!quit_dlog</definedName>
    <definedName name="quit_dlog" localSheetId="57">[56]!quit_dlog</definedName>
    <definedName name="quit_dlog" localSheetId="58">[56]!quit_dlog</definedName>
    <definedName name="quit_dlog" localSheetId="59">'57a-b'!quit_dlog</definedName>
    <definedName name="quit_dlog" localSheetId="60">'58a'!quit_dlog</definedName>
    <definedName name="quit_dlog" localSheetId="61">'58b-c'!quit_dlog</definedName>
    <definedName name="quit_dlog" localSheetId="62">'58d'!quit_dlog</definedName>
    <definedName name="quit_dlog" localSheetId="63">'59-60'!quit_dlog</definedName>
    <definedName name="quit_dlog" localSheetId="6">'6'!quit_dlog</definedName>
    <definedName name="quit_dlog" localSheetId="64">'61'!quit_dlog</definedName>
    <definedName name="quit_dlog" localSheetId="65">'62a'!quit_dlog</definedName>
    <definedName name="quit_dlog" localSheetId="66">'62b'!quit_dlog</definedName>
    <definedName name="quit_dlog" localSheetId="67">'63a-b'!quit_dlog</definedName>
    <definedName name="quit_dlog" localSheetId="68">'64'!quit_dlog</definedName>
    <definedName name="quit_dlog" localSheetId="69">#N/A</definedName>
    <definedName name="quit_dlog" localSheetId="71">'67'!quit_dlog</definedName>
    <definedName name="quit_dlog" localSheetId="72">'68a-b '!quit_dlog</definedName>
    <definedName name="quit_dlog" localSheetId="73">'69a-b '!quit_dlog</definedName>
    <definedName name="quit_dlog" localSheetId="7">'7'!quit_dlog</definedName>
    <definedName name="quit_dlog" localSheetId="74">'70a-b- c'!quit_dlog</definedName>
    <definedName name="quit_dlog" localSheetId="75">#N/A</definedName>
    <definedName name="quit_dlog" localSheetId="76">#N/A</definedName>
    <definedName name="quit_dlog" localSheetId="77">'72'!quit_dlog</definedName>
    <definedName name="quit_dlog" localSheetId="78">'73'!quit_dlog</definedName>
    <definedName name="quit_dlog" localSheetId="79">'74'!quit_dlog</definedName>
    <definedName name="quit_dlog" localSheetId="8">'8  '!quit_dlog</definedName>
    <definedName name="quit_dlog" localSheetId="9">'9'!quit_dlog</definedName>
    <definedName name="quit_dlog">[0]!quit_dlog</definedName>
    <definedName name="QUOTA" localSheetId="1">[158]AMB!#REF!</definedName>
    <definedName name="QUOTA" localSheetId="10">[158]AMB!#REF!</definedName>
    <definedName name="QUOTA" localSheetId="11">[158]AMB!#REF!</definedName>
    <definedName name="QUOTA" localSheetId="12">[158]AMB!#REF!</definedName>
    <definedName name="QUOTA" localSheetId="13">[158]AMB!#REF!</definedName>
    <definedName name="QUOTA" localSheetId="15">[158]AMB!#REF!</definedName>
    <definedName name="QUOTA" localSheetId="16">[158]AMB!#REF!</definedName>
    <definedName name="QUOTA" localSheetId="2">[158]AMB!#REF!</definedName>
    <definedName name="QUOTA" localSheetId="24">[158]AMB!#REF!</definedName>
    <definedName name="QUOTA" localSheetId="25">[158]AMB!#REF!</definedName>
    <definedName name="QUOTA" localSheetId="26">[158]AMB!#REF!</definedName>
    <definedName name="QUOTA" localSheetId="27">[158]AMB!#REF!</definedName>
    <definedName name="QUOTA" localSheetId="28">[158]AMB!#REF!</definedName>
    <definedName name="QUOTA" localSheetId="29">[158]AMB!#REF!</definedName>
    <definedName name="QUOTA" localSheetId="3">[158]AMB!#REF!</definedName>
    <definedName name="QUOTA" localSheetId="31">[158]AMB!#REF!</definedName>
    <definedName name="QUOTA" localSheetId="32">[158]AMB!#REF!</definedName>
    <definedName name="QUOTA" localSheetId="33">[158]AMB!#REF!</definedName>
    <definedName name="QUOTA" localSheetId="34">[158]AMB!#REF!</definedName>
    <definedName name="QUOTA" localSheetId="37">[158]AMB!#REF!</definedName>
    <definedName name="QUOTA" localSheetId="41">[158]AMB!#REF!</definedName>
    <definedName name="QUOTA" localSheetId="4">[158]AMB!#REF!</definedName>
    <definedName name="QUOTA" localSheetId="45">[158]AMB!#REF!</definedName>
    <definedName name="QUOTA" localSheetId="46">[158]AMB!#REF!</definedName>
    <definedName name="QUOTA" localSheetId="47">[158]AMB!#REF!</definedName>
    <definedName name="QUOTA" localSheetId="48">[158]AMB!#REF!</definedName>
    <definedName name="QUOTA" localSheetId="49">[158]AMB!#REF!</definedName>
    <definedName name="QUOTA" localSheetId="50">[158]AMB!#REF!</definedName>
    <definedName name="QUOTA" localSheetId="5">[156]AMB!#REF!</definedName>
    <definedName name="QUOTA" localSheetId="51">[158]AMB!#REF!</definedName>
    <definedName name="QUOTA" localSheetId="52">[158]AMB!#REF!</definedName>
    <definedName name="QUOTA" localSheetId="53">[158]AMB!#REF!</definedName>
    <definedName name="QUOTA" localSheetId="54">[158]AMB!#REF!</definedName>
    <definedName name="QUOTA" localSheetId="56">[158]AMB!#REF!</definedName>
    <definedName name="QUOTA" localSheetId="57">[158]AMB!#REF!</definedName>
    <definedName name="QUOTA" localSheetId="58">[158]AMB!#REF!</definedName>
    <definedName name="QUOTA" localSheetId="59">[158]AMB!#REF!</definedName>
    <definedName name="QUOTA" localSheetId="60">[158]AMB!#REF!</definedName>
    <definedName name="QUOTA" localSheetId="61">[158]AMB!#REF!</definedName>
    <definedName name="QUOTA" localSheetId="62">[158]AMB!#REF!</definedName>
    <definedName name="QUOTA" localSheetId="63">[158]AMB!#REF!</definedName>
    <definedName name="QUOTA" localSheetId="6">[157]AMB!#REF!</definedName>
    <definedName name="QUOTA" localSheetId="64">[158]AMB!#REF!</definedName>
    <definedName name="QUOTA" localSheetId="65">[158]AMB!#REF!</definedName>
    <definedName name="QUOTA" localSheetId="66">[158]AMB!#REF!</definedName>
    <definedName name="QUOTA" localSheetId="67">[158]AMB!#REF!</definedName>
    <definedName name="QUOTA" localSheetId="68">[158]AMB!#REF!</definedName>
    <definedName name="QUOTA" localSheetId="69">[158]AMB!#REF!</definedName>
    <definedName name="QUOTA" localSheetId="71">[158]AMB!#REF!</definedName>
    <definedName name="QUOTA" localSheetId="72">[158]AMB!#REF!</definedName>
    <definedName name="QUOTA" localSheetId="73">[158]AMB!#REF!</definedName>
    <definedName name="QUOTA" localSheetId="7">[158]AMB!#REF!</definedName>
    <definedName name="QUOTA" localSheetId="74">[158]AMB!#REF!</definedName>
    <definedName name="QUOTA" localSheetId="75">[158]AMB!#REF!</definedName>
    <definedName name="QUOTA" localSheetId="76">[158]AMB!#REF!</definedName>
    <definedName name="QUOTA" localSheetId="77">[158]AMB!#REF!</definedName>
    <definedName name="QUOTA" localSheetId="78">[158]AMB!#REF!</definedName>
    <definedName name="QUOTA" localSheetId="79">[158]AMB!#REF!</definedName>
    <definedName name="QUOTA" localSheetId="8">[158]AMB!#REF!</definedName>
    <definedName name="QUOTA" localSheetId="9">[158]AMB!#REF!</definedName>
    <definedName name="QUOTA">[158]AMB!#REF!</definedName>
    <definedName name="QW" localSheetId="1">#REF!</definedName>
    <definedName name="QW" localSheetId="10">#REF!</definedName>
    <definedName name="QW" localSheetId="11">#REF!</definedName>
    <definedName name="QW" localSheetId="12">#REF!</definedName>
    <definedName name="QW" localSheetId="13">#REF!</definedName>
    <definedName name="QW" localSheetId="15">#REF!</definedName>
    <definedName name="QW" localSheetId="16">#REF!</definedName>
    <definedName name="QW" localSheetId="2">#REF!</definedName>
    <definedName name="QW" localSheetId="23">#REF!</definedName>
    <definedName name="QW" localSheetId="24">#REF!</definedName>
    <definedName name="QW" localSheetId="25">#REF!</definedName>
    <definedName name="QW" localSheetId="26">#REF!</definedName>
    <definedName name="QW" localSheetId="27">#REF!</definedName>
    <definedName name="QW" localSheetId="28">#REF!</definedName>
    <definedName name="QW" localSheetId="29">#REF!</definedName>
    <definedName name="QW" localSheetId="3">#REF!</definedName>
    <definedName name="QW" localSheetId="31">#REF!</definedName>
    <definedName name="QW" localSheetId="32">#REF!</definedName>
    <definedName name="QW" localSheetId="33">#REF!</definedName>
    <definedName name="QW" localSheetId="34">#REF!</definedName>
    <definedName name="QW" localSheetId="37">#REF!</definedName>
    <definedName name="QW" localSheetId="41">#REF!</definedName>
    <definedName name="QW" localSheetId="4">#REF!</definedName>
    <definedName name="QW" localSheetId="45">#REF!</definedName>
    <definedName name="QW" localSheetId="46">#REF!</definedName>
    <definedName name="QW" localSheetId="47">#REF!</definedName>
    <definedName name="QW" localSheetId="48">#REF!</definedName>
    <definedName name="QW" localSheetId="49">#REF!</definedName>
    <definedName name="QW" localSheetId="50">#REF!</definedName>
    <definedName name="QW" localSheetId="5">#REF!</definedName>
    <definedName name="QW" localSheetId="51">#REF!</definedName>
    <definedName name="QW" localSheetId="52">#REF!</definedName>
    <definedName name="QW" localSheetId="53">#REF!</definedName>
    <definedName name="QW" localSheetId="54">#REF!</definedName>
    <definedName name="QW" localSheetId="56">#REF!</definedName>
    <definedName name="QW" localSheetId="57">#REF!</definedName>
    <definedName name="QW" localSheetId="58">#REF!</definedName>
    <definedName name="QW" localSheetId="59">#REF!</definedName>
    <definedName name="QW" localSheetId="60">#REF!</definedName>
    <definedName name="QW" localSheetId="61">#REF!</definedName>
    <definedName name="QW" localSheetId="62">#REF!</definedName>
    <definedName name="QW" localSheetId="63">#REF!</definedName>
    <definedName name="QW" localSheetId="6">#REF!</definedName>
    <definedName name="QW" localSheetId="64">#REF!</definedName>
    <definedName name="QW" localSheetId="65">#REF!</definedName>
    <definedName name="QW" localSheetId="66">#REF!</definedName>
    <definedName name="QW" localSheetId="67">#REF!</definedName>
    <definedName name="QW" localSheetId="68">#REF!</definedName>
    <definedName name="QW" localSheetId="69">#REF!</definedName>
    <definedName name="QW" localSheetId="71">#REF!</definedName>
    <definedName name="QW" localSheetId="72">#REF!</definedName>
    <definedName name="QW" localSheetId="73">#REF!</definedName>
    <definedName name="QW" localSheetId="7">#REF!</definedName>
    <definedName name="QW" localSheetId="74">#REF!</definedName>
    <definedName name="QW" localSheetId="75">#REF!</definedName>
    <definedName name="QW" localSheetId="76">#REF!</definedName>
    <definedName name="QW" localSheetId="77">#REF!</definedName>
    <definedName name="QW" localSheetId="78">#REF!</definedName>
    <definedName name="QW" localSheetId="79">#REF!</definedName>
    <definedName name="QW" localSheetId="8">#REF!</definedName>
    <definedName name="QW" localSheetId="9">#REF!</definedName>
    <definedName name="QW">#REF!</definedName>
    <definedName name="Range_TableA" localSheetId="1">#REF!</definedName>
    <definedName name="Range_TableA" localSheetId="10">#REF!</definedName>
    <definedName name="Range_TableA" localSheetId="11">#REF!</definedName>
    <definedName name="Range_TableA" localSheetId="12">#REF!</definedName>
    <definedName name="Range_TableA" localSheetId="13">#REF!</definedName>
    <definedName name="Range_TableA" localSheetId="15">#REF!</definedName>
    <definedName name="Range_TableA" localSheetId="16">#REF!</definedName>
    <definedName name="Range_TableA" localSheetId="2">#REF!</definedName>
    <definedName name="Range_TableA" localSheetId="23">#REF!</definedName>
    <definedName name="Range_TableA" localSheetId="24">#REF!</definedName>
    <definedName name="Range_TableA" localSheetId="25">#REF!</definedName>
    <definedName name="Range_TableA" localSheetId="26">#REF!</definedName>
    <definedName name="Range_TableA" localSheetId="27">#REF!</definedName>
    <definedName name="Range_TableA" localSheetId="28">#REF!</definedName>
    <definedName name="Range_TableA" localSheetId="29">#REF!</definedName>
    <definedName name="Range_TableA" localSheetId="3">#REF!</definedName>
    <definedName name="Range_TableA" localSheetId="31">#REF!</definedName>
    <definedName name="Range_TableA" localSheetId="32">#REF!</definedName>
    <definedName name="Range_TableA" localSheetId="33">#REF!</definedName>
    <definedName name="Range_TableA" localSheetId="34">#REF!</definedName>
    <definedName name="Range_TableA" localSheetId="37">#REF!</definedName>
    <definedName name="Range_TableA" localSheetId="41">#REF!</definedName>
    <definedName name="Range_TableA" localSheetId="4">#REF!</definedName>
    <definedName name="Range_TableA" localSheetId="45">#REF!</definedName>
    <definedName name="Range_TableA" localSheetId="46">#REF!</definedName>
    <definedName name="Range_TableA" localSheetId="47">#REF!</definedName>
    <definedName name="Range_TableA" localSheetId="48">#REF!</definedName>
    <definedName name="Range_TableA" localSheetId="49">#REF!</definedName>
    <definedName name="Range_TableA" localSheetId="50">#REF!</definedName>
    <definedName name="Range_TableA" localSheetId="5">#REF!</definedName>
    <definedName name="Range_TableA" localSheetId="51">#REF!</definedName>
    <definedName name="Range_TableA" localSheetId="52">#REF!</definedName>
    <definedName name="Range_TableA" localSheetId="53">#REF!</definedName>
    <definedName name="Range_TableA" localSheetId="54">#REF!</definedName>
    <definedName name="Range_TableA" localSheetId="56">#REF!</definedName>
    <definedName name="Range_TableA" localSheetId="57">#REF!</definedName>
    <definedName name="Range_TableA" localSheetId="58">#REF!</definedName>
    <definedName name="Range_TableA" localSheetId="59">#REF!</definedName>
    <definedName name="Range_TableA" localSheetId="60">#REF!</definedName>
    <definedName name="Range_TableA" localSheetId="61">#REF!</definedName>
    <definedName name="Range_TableA" localSheetId="62">#REF!</definedName>
    <definedName name="Range_TableA" localSheetId="63">#REF!</definedName>
    <definedName name="Range_TableA" localSheetId="6">#REF!</definedName>
    <definedName name="Range_TableA" localSheetId="64">#REF!</definedName>
    <definedName name="Range_TableA" localSheetId="65">#REF!</definedName>
    <definedName name="Range_TableA" localSheetId="66">#REF!</definedName>
    <definedName name="Range_TableA" localSheetId="67">#REF!</definedName>
    <definedName name="Range_TableA" localSheetId="68">#REF!</definedName>
    <definedName name="Range_TableA" localSheetId="69">#REF!</definedName>
    <definedName name="Range_TableA" localSheetId="71">#REF!</definedName>
    <definedName name="Range_TableA" localSheetId="72">#REF!</definedName>
    <definedName name="Range_TableA" localSheetId="73">#REF!</definedName>
    <definedName name="Range_TableA" localSheetId="7">#REF!</definedName>
    <definedName name="Range_TableA" localSheetId="74">#REF!</definedName>
    <definedName name="Range_TableA" localSheetId="75">#REF!</definedName>
    <definedName name="Range_TableA" localSheetId="76">#REF!</definedName>
    <definedName name="Range_TableA" localSheetId="77">#REF!</definedName>
    <definedName name="Range_TableA" localSheetId="78">#REF!</definedName>
    <definedName name="Range_TableA" localSheetId="79">#REF!</definedName>
    <definedName name="Range_TableA" localSheetId="8">#REF!</definedName>
    <definedName name="Range_TableA" localSheetId="9">#REF!</definedName>
    <definedName name="Range_TableA">#REF!</definedName>
    <definedName name="Range_TableB_1" localSheetId="1">#REF!</definedName>
    <definedName name="Range_TableB_1" localSheetId="10">#REF!</definedName>
    <definedName name="Range_TableB_1" localSheetId="11">#REF!</definedName>
    <definedName name="Range_TableB_1" localSheetId="12">#REF!</definedName>
    <definedName name="Range_TableB_1" localSheetId="13">#REF!</definedName>
    <definedName name="Range_TableB_1" localSheetId="15">#REF!</definedName>
    <definedName name="Range_TableB_1" localSheetId="16">#REF!</definedName>
    <definedName name="Range_TableB_1" localSheetId="2">#REF!</definedName>
    <definedName name="Range_TableB_1" localSheetId="23">#REF!</definedName>
    <definedName name="Range_TableB_1" localSheetId="24">#REF!</definedName>
    <definedName name="Range_TableB_1" localSheetId="25">#REF!</definedName>
    <definedName name="Range_TableB_1" localSheetId="26">#REF!</definedName>
    <definedName name="Range_TableB_1" localSheetId="27">#REF!</definedName>
    <definedName name="Range_TableB_1" localSheetId="28">#REF!</definedName>
    <definedName name="Range_TableB_1" localSheetId="29">#REF!</definedName>
    <definedName name="Range_TableB_1" localSheetId="3">#REF!</definedName>
    <definedName name="Range_TableB_1" localSheetId="31">#REF!</definedName>
    <definedName name="Range_TableB_1" localSheetId="32">#REF!</definedName>
    <definedName name="Range_TableB_1" localSheetId="33">#REF!</definedName>
    <definedName name="Range_TableB_1" localSheetId="34">#REF!</definedName>
    <definedName name="Range_TableB_1" localSheetId="37">#REF!</definedName>
    <definedName name="Range_TableB_1" localSheetId="41">#REF!</definedName>
    <definedName name="Range_TableB_1" localSheetId="4">#REF!</definedName>
    <definedName name="Range_TableB_1" localSheetId="45">#REF!</definedName>
    <definedName name="Range_TableB_1" localSheetId="46">#REF!</definedName>
    <definedName name="Range_TableB_1" localSheetId="47">#REF!</definedName>
    <definedName name="Range_TableB_1" localSheetId="48">#REF!</definedName>
    <definedName name="Range_TableB_1" localSheetId="49">#REF!</definedName>
    <definedName name="Range_TableB_1" localSheetId="50">#REF!</definedName>
    <definedName name="Range_TableB_1" localSheetId="5">#REF!</definedName>
    <definedName name="Range_TableB_1" localSheetId="51">#REF!</definedName>
    <definedName name="Range_TableB_1" localSheetId="52">#REF!</definedName>
    <definedName name="Range_TableB_1" localSheetId="53">#REF!</definedName>
    <definedName name="Range_TableB_1" localSheetId="54">#REF!</definedName>
    <definedName name="Range_TableB_1" localSheetId="56">#REF!</definedName>
    <definedName name="Range_TableB_1" localSheetId="57">#REF!</definedName>
    <definedName name="Range_TableB_1" localSheetId="58">#REF!</definedName>
    <definedName name="Range_TableB_1" localSheetId="59">#REF!</definedName>
    <definedName name="Range_TableB_1" localSheetId="60">#REF!</definedName>
    <definedName name="Range_TableB_1" localSheetId="61">#REF!</definedName>
    <definedName name="Range_TableB_1" localSheetId="62">#REF!</definedName>
    <definedName name="Range_TableB_1" localSheetId="63">#REF!</definedName>
    <definedName name="Range_TableB_1" localSheetId="6">#REF!</definedName>
    <definedName name="Range_TableB_1" localSheetId="64">#REF!</definedName>
    <definedName name="Range_TableB_1" localSheetId="65">#REF!</definedName>
    <definedName name="Range_TableB_1" localSheetId="66">#REF!</definedName>
    <definedName name="Range_TableB_1" localSheetId="67">#REF!</definedName>
    <definedName name="Range_TableB_1" localSheetId="68">#REF!</definedName>
    <definedName name="Range_TableB_1" localSheetId="69">#REF!</definedName>
    <definedName name="Range_TableB_1" localSheetId="71">#REF!</definedName>
    <definedName name="Range_TableB_1" localSheetId="72">#REF!</definedName>
    <definedName name="Range_TableB_1" localSheetId="73">#REF!</definedName>
    <definedName name="Range_TableB_1" localSheetId="7">#REF!</definedName>
    <definedName name="Range_TableB_1" localSheetId="74">#REF!</definedName>
    <definedName name="Range_TableB_1" localSheetId="75">#REF!</definedName>
    <definedName name="Range_TableB_1" localSheetId="76">#REF!</definedName>
    <definedName name="Range_TableB_1" localSheetId="77">#REF!</definedName>
    <definedName name="Range_TableB_1" localSheetId="78">#REF!</definedName>
    <definedName name="Range_TableB_1" localSheetId="79">#REF!</definedName>
    <definedName name="Range_TableB_1" localSheetId="8">#REF!</definedName>
    <definedName name="Range_TableB_1" localSheetId="9">#REF!</definedName>
    <definedName name="Range_TableB_1">#REF!</definedName>
    <definedName name="Range_TableB_2" localSheetId="1">#REF!</definedName>
    <definedName name="Range_TableB_2" localSheetId="11">#REF!</definedName>
    <definedName name="Range_TableB_2" localSheetId="12">#REF!</definedName>
    <definedName name="Range_TableB_2" localSheetId="13">#REF!</definedName>
    <definedName name="Range_TableB_2" localSheetId="23">#REF!</definedName>
    <definedName name="Range_TableB_2" localSheetId="24">#REF!</definedName>
    <definedName name="Range_TableB_2" localSheetId="26">#REF!</definedName>
    <definedName name="Range_TableB_2" localSheetId="28">#REF!</definedName>
    <definedName name="Range_TableB_2" localSheetId="29">#REF!</definedName>
    <definedName name="Range_TableB_2" localSheetId="31">#REF!</definedName>
    <definedName name="Range_TableB_2" localSheetId="41">#REF!</definedName>
    <definedName name="Range_TableB_2" localSheetId="4">#REF!</definedName>
    <definedName name="Range_TableB_2" localSheetId="46">#REF!</definedName>
    <definedName name="Range_TableB_2" localSheetId="47">#REF!</definedName>
    <definedName name="Range_TableB_2" localSheetId="48">#REF!</definedName>
    <definedName name="Range_TableB_2" localSheetId="49">#REF!</definedName>
    <definedName name="Range_TableB_2" localSheetId="50">#REF!</definedName>
    <definedName name="Range_TableB_2" localSheetId="51">#REF!</definedName>
    <definedName name="Range_TableB_2" localSheetId="53">#REF!</definedName>
    <definedName name="Range_TableB_2" localSheetId="54">#REF!</definedName>
    <definedName name="Range_TableB_2" localSheetId="56">#REF!</definedName>
    <definedName name="Range_TableB_2" localSheetId="57">#REF!</definedName>
    <definedName name="Range_TableB_2" localSheetId="58">#REF!</definedName>
    <definedName name="Range_TableB_2" localSheetId="60">#REF!</definedName>
    <definedName name="Range_TableB_2" localSheetId="61">#REF!</definedName>
    <definedName name="Range_TableB_2" localSheetId="62">#REF!</definedName>
    <definedName name="Range_TableB_2" localSheetId="63">#REF!</definedName>
    <definedName name="Range_TableB_2" localSheetId="64">#REF!</definedName>
    <definedName name="Range_TableB_2" localSheetId="66">#REF!</definedName>
    <definedName name="Range_TableB_2" localSheetId="67">#REF!</definedName>
    <definedName name="Range_TableB_2" localSheetId="68">#REF!</definedName>
    <definedName name="Range_TableB_2" localSheetId="69">#REF!</definedName>
    <definedName name="Range_TableB_2" localSheetId="71">#REF!</definedName>
    <definedName name="Range_TableB_2" localSheetId="72">#REF!</definedName>
    <definedName name="Range_TableB_2" localSheetId="73">#REF!</definedName>
    <definedName name="Range_TableB_2">#REF!</definedName>
    <definedName name="Range_TableB_3" localSheetId="1">#REF!</definedName>
    <definedName name="Range_TableB_3" localSheetId="11">#REF!</definedName>
    <definedName name="Range_TableB_3" localSheetId="12">#REF!</definedName>
    <definedName name="Range_TableB_3" localSheetId="13">#REF!</definedName>
    <definedName name="Range_TableB_3" localSheetId="23">#REF!</definedName>
    <definedName name="Range_TableB_3" localSheetId="24">#REF!</definedName>
    <definedName name="Range_TableB_3" localSheetId="26">#REF!</definedName>
    <definedName name="Range_TableB_3" localSheetId="28">#REF!</definedName>
    <definedName name="Range_TableB_3" localSheetId="29">#REF!</definedName>
    <definedName name="Range_TableB_3" localSheetId="31">#REF!</definedName>
    <definedName name="Range_TableB_3" localSheetId="41">#REF!</definedName>
    <definedName name="Range_TableB_3" localSheetId="4">#REF!</definedName>
    <definedName name="Range_TableB_3" localSheetId="46">#REF!</definedName>
    <definedName name="Range_TableB_3" localSheetId="47">#REF!</definedName>
    <definedName name="Range_TableB_3" localSheetId="48">#REF!</definedName>
    <definedName name="Range_TableB_3" localSheetId="49">#REF!</definedName>
    <definedName name="Range_TableB_3" localSheetId="50">#REF!</definedName>
    <definedName name="Range_TableB_3" localSheetId="51">#REF!</definedName>
    <definedName name="Range_TableB_3" localSheetId="53">#REF!</definedName>
    <definedName name="Range_TableB_3" localSheetId="54">#REF!</definedName>
    <definedName name="Range_TableB_3" localSheetId="56">#REF!</definedName>
    <definedName name="Range_TableB_3" localSheetId="57">#REF!</definedName>
    <definedName name="Range_TableB_3" localSheetId="58">#REF!</definedName>
    <definedName name="Range_TableB_3" localSheetId="60">#REF!</definedName>
    <definedName name="Range_TableB_3" localSheetId="61">#REF!</definedName>
    <definedName name="Range_TableB_3" localSheetId="62">#REF!</definedName>
    <definedName name="Range_TableB_3" localSheetId="63">#REF!</definedName>
    <definedName name="Range_TableB_3" localSheetId="64">#REF!</definedName>
    <definedName name="Range_TableB_3" localSheetId="66">#REF!</definedName>
    <definedName name="Range_TableB_3" localSheetId="67">#REF!</definedName>
    <definedName name="Range_TableB_3" localSheetId="68">#REF!</definedName>
    <definedName name="Range_TableB_3" localSheetId="69">#REF!</definedName>
    <definedName name="Range_TableB_3" localSheetId="71">#REF!</definedName>
    <definedName name="Range_TableB_3" localSheetId="72">#REF!</definedName>
    <definedName name="Range_TableB_3" localSheetId="73">#REF!</definedName>
    <definedName name="Range_TableB_3">#REF!</definedName>
    <definedName name="Range_TableB_4" localSheetId="1">#REF!</definedName>
    <definedName name="Range_TableB_4" localSheetId="11">#REF!</definedName>
    <definedName name="Range_TableB_4" localSheetId="12">#REF!</definedName>
    <definedName name="Range_TableB_4" localSheetId="13">#REF!</definedName>
    <definedName name="Range_TableB_4" localSheetId="23">#REF!</definedName>
    <definedName name="Range_TableB_4" localSheetId="24">#REF!</definedName>
    <definedName name="Range_TableB_4" localSheetId="26">#REF!</definedName>
    <definedName name="Range_TableB_4" localSheetId="28">#REF!</definedName>
    <definedName name="Range_TableB_4" localSheetId="29">#REF!</definedName>
    <definedName name="Range_TableB_4" localSheetId="31">#REF!</definedName>
    <definedName name="Range_TableB_4" localSheetId="41">#REF!</definedName>
    <definedName name="Range_TableB_4" localSheetId="4">#REF!</definedName>
    <definedName name="Range_TableB_4" localSheetId="46">#REF!</definedName>
    <definedName name="Range_TableB_4" localSheetId="47">#REF!</definedName>
    <definedName name="Range_TableB_4" localSheetId="48">#REF!</definedName>
    <definedName name="Range_TableB_4" localSheetId="49">#REF!</definedName>
    <definedName name="Range_TableB_4" localSheetId="50">#REF!</definedName>
    <definedName name="Range_TableB_4" localSheetId="51">#REF!</definedName>
    <definedName name="Range_TableB_4" localSheetId="53">#REF!</definedName>
    <definedName name="Range_TableB_4" localSheetId="54">#REF!</definedName>
    <definedName name="Range_TableB_4" localSheetId="56">#REF!</definedName>
    <definedName name="Range_TableB_4" localSheetId="57">#REF!</definedName>
    <definedName name="Range_TableB_4" localSheetId="58">#REF!</definedName>
    <definedName name="Range_TableB_4" localSheetId="60">#REF!</definedName>
    <definedName name="Range_TableB_4" localSheetId="61">#REF!</definedName>
    <definedName name="Range_TableB_4" localSheetId="62">#REF!</definedName>
    <definedName name="Range_TableB_4" localSheetId="63">#REF!</definedName>
    <definedName name="Range_TableB_4" localSheetId="64">#REF!</definedName>
    <definedName name="Range_TableB_4" localSheetId="66">#REF!</definedName>
    <definedName name="Range_TableB_4" localSheetId="67">#REF!</definedName>
    <definedName name="Range_TableB_4" localSheetId="68">#REF!</definedName>
    <definedName name="Range_TableB_4" localSheetId="69">#REF!</definedName>
    <definedName name="Range_TableB_4" localSheetId="71">#REF!</definedName>
    <definedName name="Range_TableB_4" localSheetId="72">#REF!</definedName>
    <definedName name="Range_TableB_4" localSheetId="73">#REF!</definedName>
    <definedName name="Range_TableB_4">#REF!</definedName>
    <definedName name="Range_TableB_5" localSheetId="1">#REF!</definedName>
    <definedName name="Range_TableB_5" localSheetId="11">#REF!</definedName>
    <definedName name="Range_TableB_5" localSheetId="12">#REF!</definedName>
    <definedName name="Range_TableB_5" localSheetId="13">#REF!</definedName>
    <definedName name="Range_TableB_5" localSheetId="23">#REF!</definedName>
    <definedName name="Range_TableB_5" localSheetId="24">#REF!</definedName>
    <definedName name="Range_TableB_5" localSheetId="26">#REF!</definedName>
    <definedName name="Range_TableB_5" localSheetId="28">#REF!</definedName>
    <definedName name="Range_TableB_5" localSheetId="29">#REF!</definedName>
    <definedName name="Range_TableB_5" localSheetId="31">#REF!</definedName>
    <definedName name="Range_TableB_5" localSheetId="41">#REF!</definedName>
    <definedName name="Range_TableB_5" localSheetId="4">#REF!</definedName>
    <definedName name="Range_TableB_5" localSheetId="46">#REF!</definedName>
    <definedName name="Range_TableB_5" localSheetId="47">#REF!</definedName>
    <definedName name="Range_TableB_5" localSheetId="48">#REF!</definedName>
    <definedName name="Range_TableB_5" localSheetId="49">#REF!</definedName>
    <definedName name="Range_TableB_5" localSheetId="50">#REF!</definedName>
    <definedName name="Range_TableB_5" localSheetId="51">#REF!</definedName>
    <definedName name="Range_TableB_5" localSheetId="53">#REF!</definedName>
    <definedName name="Range_TableB_5" localSheetId="54">#REF!</definedName>
    <definedName name="Range_TableB_5" localSheetId="56">#REF!</definedName>
    <definedName name="Range_TableB_5" localSheetId="57">#REF!</definedName>
    <definedName name="Range_TableB_5" localSheetId="58">#REF!</definedName>
    <definedName name="Range_TableB_5" localSheetId="60">#REF!</definedName>
    <definedName name="Range_TableB_5" localSheetId="61">#REF!</definedName>
    <definedName name="Range_TableB_5" localSheetId="62">#REF!</definedName>
    <definedName name="Range_TableB_5" localSheetId="63">#REF!</definedName>
    <definedName name="Range_TableB_5" localSheetId="64">#REF!</definedName>
    <definedName name="Range_TableB_5" localSheetId="66">#REF!</definedName>
    <definedName name="Range_TableB_5" localSheetId="67">#REF!</definedName>
    <definedName name="Range_TableB_5" localSheetId="68">#REF!</definedName>
    <definedName name="Range_TableB_5" localSheetId="69">#REF!</definedName>
    <definedName name="Range_TableB_5" localSheetId="71">#REF!</definedName>
    <definedName name="Range_TableB_5" localSheetId="72">#REF!</definedName>
    <definedName name="Range_TableB_5" localSheetId="73">#REF!</definedName>
    <definedName name="Range_TableB_5">#REF!</definedName>
    <definedName name="Range_TableB1_1" localSheetId="1">#REF!</definedName>
    <definedName name="Range_TableB1_1" localSheetId="11">#REF!</definedName>
    <definedName name="Range_TableB1_1" localSheetId="12">#REF!</definedName>
    <definedName name="Range_TableB1_1" localSheetId="13">#REF!</definedName>
    <definedName name="Range_TableB1_1" localSheetId="23">#REF!</definedName>
    <definedName name="Range_TableB1_1" localSheetId="24">#REF!</definedName>
    <definedName name="Range_TableB1_1" localSheetId="26">#REF!</definedName>
    <definedName name="Range_TableB1_1" localSheetId="28">#REF!</definedName>
    <definedName name="Range_TableB1_1" localSheetId="29">#REF!</definedName>
    <definedName name="Range_TableB1_1" localSheetId="31">#REF!</definedName>
    <definedName name="Range_TableB1_1" localSheetId="41">#REF!</definedName>
    <definedName name="Range_TableB1_1" localSheetId="4">#REF!</definedName>
    <definedName name="Range_TableB1_1" localSheetId="46">#REF!</definedName>
    <definedName name="Range_TableB1_1" localSheetId="47">#REF!</definedName>
    <definedName name="Range_TableB1_1" localSheetId="48">#REF!</definedName>
    <definedName name="Range_TableB1_1" localSheetId="49">#REF!</definedName>
    <definedName name="Range_TableB1_1" localSheetId="50">#REF!</definedName>
    <definedName name="Range_TableB1_1" localSheetId="51">#REF!</definedName>
    <definedName name="Range_TableB1_1" localSheetId="53">#REF!</definedName>
    <definedName name="Range_TableB1_1" localSheetId="54">#REF!</definedName>
    <definedName name="Range_TableB1_1" localSheetId="56">#REF!</definedName>
    <definedName name="Range_TableB1_1" localSheetId="57">#REF!</definedName>
    <definedName name="Range_TableB1_1" localSheetId="58">#REF!</definedName>
    <definedName name="Range_TableB1_1" localSheetId="60">#REF!</definedName>
    <definedName name="Range_TableB1_1" localSheetId="61">#REF!</definedName>
    <definedName name="Range_TableB1_1" localSheetId="62">#REF!</definedName>
    <definedName name="Range_TableB1_1" localSheetId="63">#REF!</definedName>
    <definedName name="Range_TableB1_1" localSheetId="64">#REF!</definedName>
    <definedName name="Range_TableB1_1" localSheetId="66">#REF!</definedName>
    <definedName name="Range_TableB1_1" localSheetId="67">#REF!</definedName>
    <definedName name="Range_TableB1_1" localSheetId="68">#REF!</definedName>
    <definedName name="Range_TableB1_1" localSheetId="69">#REF!</definedName>
    <definedName name="Range_TableB1_1" localSheetId="71">#REF!</definedName>
    <definedName name="Range_TableB1_1" localSheetId="72">#REF!</definedName>
    <definedName name="Range_TableB1_1" localSheetId="73">#REF!</definedName>
    <definedName name="Range_TableB1_1">#REF!</definedName>
    <definedName name="Range_TableB1_2" localSheetId="1">#REF!</definedName>
    <definedName name="Range_TableB1_2" localSheetId="11">#REF!</definedName>
    <definedName name="Range_TableB1_2" localSheetId="12">#REF!</definedName>
    <definedName name="Range_TableB1_2" localSheetId="13">#REF!</definedName>
    <definedName name="Range_TableB1_2" localSheetId="23">#REF!</definedName>
    <definedName name="Range_TableB1_2" localSheetId="24">#REF!</definedName>
    <definedName name="Range_TableB1_2" localSheetId="26">#REF!</definedName>
    <definedName name="Range_TableB1_2" localSheetId="28">#REF!</definedName>
    <definedName name="Range_TableB1_2" localSheetId="29">#REF!</definedName>
    <definedName name="Range_TableB1_2" localSheetId="31">#REF!</definedName>
    <definedName name="Range_TableB1_2" localSheetId="41">#REF!</definedName>
    <definedName name="Range_TableB1_2" localSheetId="4">#REF!</definedName>
    <definedName name="Range_TableB1_2" localSheetId="46">#REF!</definedName>
    <definedName name="Range_TableB1_2" localSheetId="47">#REF!</definedName>
    <definedName name="Range_TableB1_2" localSheetId="48">#REF!</definedName>
    <definedName name="Range_TableB1_2" localSheetId="49">#REF!</definedName>
    <definedName name="Range_TableB1_2" localSheetId="50">#REF!</definedName>
    <definedName name="Range_TableB1_2" localSheetId="51">#REF!</definedName>
    <definedName name="Range_TableB1_2" localSheetId="53">#REF!</definedName>
    <definedName name="Range_TableB1_2" localSheetId="54">#REF!</definedName>
    <definedName name="Range_TableB1_2" localSheetId="56">#REF!</definedName>
    <definedName name="Range_TableB1_2" localSheetId="57">#REF!</definedName>
    <definedName name="Range_TableB1_2" localSheetId="58">#REF!</definedName>
    <definedName name="Range_TableB1_2" localSheetId="60">#REF!</definedName>
    <definedName name="Range_TableB1_2" localSheetId="61">#REF!</definedName>
    <definedName name="Range_TableB1_2" localSheetId="62">#REF!</definedName>
    <definedName name="Range_TableB1_2" localSheetId="63">#REF!</definedName>
    <definedName name="Range_TableB1_2" localSheetId="64">#REF!</definedName>
    <definedName name="Range_TableB1_2" localSheetId="66">#REF!</definedName>
    <definedName name="Range_TableB1_2" localSheetId="67">#REF!</definedName>
    <definedName name="Range_TableB1_2" localSheetId="68">#REF!</definedName>
    <definedName name="Range_TableB1_2" localSheetId="69">#REF!</definedName>
    <definedName name="Range_TableB1_2" localSheetId="71">#REF!</definedName>
    <definedName name="Range_TableB1_2" localSheetId="72">#REF!</definedName>
    <definedName name="Range_TableB1_2" localSheetId="73">#REF!</definedName>
    <definedName name="Range_TableB1_2">#REF!</definedName>
    <definedName name="Range_TableB1_3" localSheetId="1">#REF!</definedName>
    <definedName name="Range_TableB1_3" localSheetId="11">#REF!</definedName>
    <definedName name="Range_TableB1_3" localSheetId="12">#REF!</definedName>
    <definedName name="Range_TableB1_3" localSheetId="13">#REF!</definedName>
    <definedName name="Range_TableB1_3" localSheetId="23">#REF!</definedName>
    <definedName name="Range_TableB1_3" localSheetId="24">#REF!</definedName>
    <definedName name="Range_TableB1_3" localSheetId="26">#REF!</definedName>
    <definedName name="Range_TableB1_3" localSheetId="28">#REF!</definedName>
    <definedName name="Range_TableB1_3" localSheetId="29">#REF!</definedName>
    <definedName name="Range_TableB1_3" localSheetId="31">#REF!</definedName>
    <definedName name="Range_TableB1_3" localSheetId="41">#REF!</definedName>
    <definedName name="Range_TableB1_3" localSheetId="4">#REF!</definedName>
    <definedName name="Range_TableB1_3" localSheetId="46">#REF!</definedName>
    <definedName name="Range_TableB1_3" localSheetId="47">#REF!</definedName>
    <definedName name="Range_TableB1_3" localSheetId="48">#REF!</definedName>
    <definedName name="Range_TableB1_3" localSheetId="49">#REF!</definedName>
    <definedName name="Range_TableB1_3" localSheetId="50">#REF!</definedName>
    <definedName name="Range_TableB1_3" localSheetId="51">#REF!</definedName>
    <definedName name="Range_TableB1_3" localSheetId="53">#REF!</definedName>
    <definedName name="Range_TableB1_3" localSheetId="54">#REF!</definedName>
    <definedName name="Range_TableB1_3" localSheetId="56">#REF!</definedName>
    <definedName name="Range_TableB1_3" localSheetId="57">#REF!</definedName>
    <definedName name="Range_TableB1_3" localSheetId="58">#REF!</definedName>
    <definedName name="Range_TableB1_3" localSheetId="60">#REF!</definedName>
    <definedName name="Range_TableB1_3" localSheetId="61">#REF!</definedName>
    <definedName name="Range_TableB1_3" localSheetId="62">#REF!</definedName>
    <definedName name="Range_TableB1_3" localSheetId="63">#REF!</definedName>
    <definedName name="Range_TableB1_3" localSheetId="64">#REF!</definedName>
    <definedName name="Range_TableB1_3" localSheetId="66">#REF!</definedName>
    <definedName name="Range_TableB1_3" localSheetId="67">#REF!</definedName>
    <definedName name="Range_TableB1_3" localSheetId="68">#REF!</definedName>
    <definedName name="Range_TableB1_3" localSheetId="69">#REF!</definedName>
    <definedName name="Range_TableB1_3" localSheetId="71">#REF!</definedName>
    <definedName name="Range_TableB1_3" localSheetId="72">#REF!</definedName>
    <definedName name="Range_TableB1_3" localSheetId="73">#REF!</definedName>
    <definedName name="Range_TableB1_3">#REF!</definedName>
    <definedName name="rate" localSheetId="5">[299]rate!$A$3:$C$21</definedName>
    <definedName name="rate" localSheetId="6">[300]rate!$A$3:$C$21</definedName>
    <definedName name="rate">[301]rate!$A$3:$C$21</definedName>
    <definedName name="re" localSheetId="1">[302]Page77!#REF!</definedName>
    <definedName name="re" localSheetId="10">[302]Page77!#REF!</definedName>
    <definedName name="re" localSheetId="11">[302]Page77!#REF!</definedName>
    <definedName name="re" localSheetId="12">[302]Page77!#REF!</definedName>
    <definedName name="re" localSheetId="13">[302]Page77!#REF!</definedName>
    <definedName name="re" localSheetId="2">[302]Page77!#REF!</definedName>
    <definedName name="re" localSheetId="25">[302]Page77!#REF!</definedName>
    <definedName name="re" localSheetId="26">[302]Page77!#REF!</definedName>
    <definedName name="re" localSheetId="27">[302]Page77!#REF!</definedName>
    <definedName name="re" localSheetId="28">[302]Page77!#REF!</definedName>
    <definedName name="re" localSheetId="29">[302]Page77!#REF!</definedName>
    <definedName name="re" localSheetId="3">[302]Page77!#REF!</definedName>
    <definedName name="re" localSheetId="31">[302]Page77!#REF!</definedName>
    <definedName name="re" localSheetId="32">[302]Page77!#REF!</definedName>
    <definedName name="re" localSheetId="33">[302]Page77!#REF!</definedName>
    <definedName name="re" localSheetId="34">[302]Page77!#REF!</definedName>
    <definedName name="re" localSheetId="37">[302]Page77!#REF!</definedName>
    <definedName name="re" localSheetId="41">[302]Page77!#REF!</definedName>
    <definedName name="re" localSheetId="4">[302]Page77!#REF!</definedName>
    <definedName name="re" localSheetId="45">[302]Page77!#REF!</definedName>
    <definedName name="re" localSheetId="46">[302]Page77!#REF!</definedName>
    <definedName name="re" localSheetId="47">[302]Page77!#REF!</definedName>
    <definedName name="re" localSheetId="48">[302]Page77!#REF!</definedName>
    <definedName name="re" localSheetId="49">[302]Page77!#REF!</definedName>
    <definedName name="re" localSheetId="50">[302]Page77!#REF!</definedName>
    <definedName name="re" localSheetId="5">[303]Page77!#REF!</definedName>
    <definedName name="re" localSheetId="51">[302]Page77!#REF!</definedName>
    <definedName name="re" localSheetId="52">[302]Page77!#REF!</definedName>
    <definedName name="re" localSheetId="53">[302]Page77!#REF!</definedName>
    <definedName name="re" localSheetId="54">[302]Page77!#REF!</definedName>
    <definedName name="re" localSheetId="56">[302]Page77!#REF!</definedName>
    <definedName name="re" localSheetId="57">[302]Page77!#REF!</definedName>
    <definedName name="re" localSheetId="58">[302]Page77!#REF!</definedName>
    <definedName name="re" localSheetId="59">[302]Page77!#REF!</definedName>
    <definedName name="re" localSheetId="60">[302]Page77!#REF!</definedName>
    <definedName name="re" localSheetId="61">[302]Page77!#REF!</definedName>
    <definedName name="re" localSheetId="62">[302]Page77!#REF!</definedName>
    <definedName name="re" localSheetId="63">[302]Page77!#REF!</definedName>
    <definedName name="re" localSheetId="6">[303]Page77!#REF!</definedName>
    <definedName name="re" localSheetId="64">[302]Page77!#REF!</definedName>
    <definedName name="re" localSheetId="65">[302]Page77!#REF!</definedName>
    <definedName name="re" localSheetId="66">[302]Page77!#REF!</definedName>
    <definedName name="re" localSheetId="67">[302]Page77!#REF!</definedName>
    <definedName name="re" localSheetId="68">[302]Page77!#REF!</definedName>
    <definedName name="re" localSheetId="69">[302]Page77!#REF!</definedName>
    <definedName name="re" localSheetId="71">[302]Page77!#REF!</definedName>
    <definedName name="re" localSheetId="72">[302]Page77!#REF!</definedName>
    <definedName name="re" localSheetId="73">[302]Page77!#REF!</definedName>
    <definedName name="re" localSheetId="7">[302]Page77!#REF!</definedName>
    <definedName name="re" localSheetId="74">[302]Page77!#REF!</definedName>
    <definedName name="re" localSheetId="75">[302]Page77!#REF!</definedName>
    <definedName name="re" localSheetId="76">[302]Page77!#REF!</definedName>
    <definedName name="re" localSheetId="77">[302]Page77!#REF!</definedName>
    <definedName name="re" localSheetId="78">[302]Page77!#REF!</definedName>
    <definedName name="re" localSheetId="79">[302]Page77!#REF!</definedName>
    <definedName name="re" localSheetId="8">[302]Page77!#REF!</definedName>
    <definedName name="re" localSheetId="9">[302]Page77!#REF!</definedName>
    <definedName name="re">[302]Page77!#REF!</definedName>
    <definedName name="red" localSheetId="1">#REF!</definedName>
    <definedName name="red" localSheetId="10">#REF!</definedName>
    <definedName name="red" localSheetId="11">#REF!</definedName>
    <definedName name="red" localSheetId="12">#REF!</definedName>
    <definedName name="red" localSheetId="13">#REF!</definedName>
    <definedName name="red" localSheetId="15">#REF!</definedName>
    <definedName name="red" localSheetId="16">#REF!</definedName>
    <definedName name="red" localSheetId="2">#REF!</definedName>
    <definedName name="red" localSheetId="23">#REF!</definedName>
    <definedName name="red" localSheetId="24">#REF!</definedName>
    <definedName name="red" localSheetId="25">#REF!</definedName>
    <definedName name="red" localSheetId="26">#REF!</definedName>
    <definedName name="red" localSheetId="27">#REF!</definedName>
    <definedName name="red" localSheetId="28">#REF!</definedName>
    <definedName name="red" localSheetId="29">#REF!</definedName>
    <definedName name="red" localSheetId="3">#REF!</definedName>
    <definedName name="red" localSheetId="31">#REF!</definedName>
    <definedName name="red" localSheetId="32">#REF!</definedName>
    <definedName name="red" localSheetId="33">#REF!</definedName>
    <definedName name="red" localSheetId="34">#REF!</definedName>
    <definedName name="red" localSheetId="37">#REF!</definedName>
    <definedName name="red" localSheetId="41">#REF!</definedName>
    <definedName name="red" localSheetId="4">#REF!</definedName>
    <definedName name="red" localSheetId="45">#REF!</definedName>
    <definedName name="red" localSheetId="46">#REF!</definedName>
    <definedName name="red" localSheetId="47">#REF!</definedName>
    <definedName name="red" localSheetId="48">#REF!</definedName>
    <definedName name="red" localSheetId="49">#REF!</definedName>
    <definedName name="red" localSheetId="50">#REF!</definedName>
    <definedName name="red" localSheetId="5">#REF!</definedName>
    <definedName name="red" localSheetId="51">#REF!</definedName>
    <definedName name="red" localSheetId="52">#REF!</definedName>
    <definedName name="red" localSheetId="53">#REF!</definedName>
    <definedName name="red" localSheetId="54">#REF!</definedName>
    <definedName name="red" localSheetId="56">#REF!</definedName>
    <definedName name="red" localSheetId="57">#REF!</definedName>
    <definedName name="red" localSheetId="58">#REF!</definedName>
    <definedName name="red" localSheetId="59">#REF!</definedName>
    <definedName name="red" localSheetId="60">#REF!</definedName>
    <definedName name="red" localSheetId="61">#REF!</definedName>
    <definedName name="red" localSheetId="62">#REF!</definedName>
    <definedName name="red" localSheetId="63">#REF!</definedName>
    <definedName name="red" localSheetId="6">#REF!</definedName>
    <definedName name="red" localSheetId="64">#REF!</definedName>
    <definedName name="red" localSheetId="65">#REF!</definedName>
    <definedName name="red" localSheetId="66">#REF!</definedName>
    <definedName name="red" localSheetId="67">#REF!</definedName>
    <definedName name="red" localSheetId="68">#REF!</definedName>
    <definedName name="red" localSheetId="69">#REF!</definedName>
    <definedName name="red" localSheetId="71">#REF!</definedName>
    <definedName name="red" localSheetId="72">#REF!</definedName>
    <definedName name="red" localSheetId="73">#REF!</definedName>
    <definedName name="red" localSheetId="7">#REF!</definedName>
    <definedName name="red" localSheetId="74">#REF!</definedName>
    <definedName name="red" localSheetId="75">#REF!</definedName>
    <definedName name="red" localSheetId="76">#REF!</definedName>
    <definedName name="red" localSheetId="77">#REF!</definedName>
    <definedName name="red" localSheetId="78">#REF!</definedName>
    <definedName name="red" localSheetId="79">#REF!</definedName>
    <definedName name="red" localSheetId="8">#REF!</definedName>
    <definedName name="red" localSheetId="9">#REF!</definedName>
    <definedName name="red">#REF!</definedName>
    <definedName name="RED.DET" localSheetId="1">#REF!</definedName>
    <definedName name="RED.DET" localSheetId="10">#REF!</definedName>
    <definedName name="RED.DET" localSheetId="11">#REF!</definedName>
    <definedName name="RED.DET" localSheetId="12">#REF!</definedName>
    <definedName name="RED.DET" localSheetId="13">#REF!</definedName>
    <definedName name="RED.DET" localSheetId="15">#REF!</definedName>
    <definedName name="RED.DET" localSheetId="16">#REF!</definedName>
    <definedName name="RED.DET" localSheetId="2">#REF!</definedName>
    <definedName name="RED.DET" localSheetId="23">#REF!</definedName>
    <definedName name="RED.DET" localSheetId="24">#REF!</definedName>
    <definedName name="RED.DET" localSheetId="25">#REF!</definedName>
    <definedName name="RED.DET" localSheetId="26">#REF!</definedName>
    <definedName name="RED.DET" localSheetId="27">#REF!</definedName>
    <definedName name="RED.DET" localSheetId="28">#REF!</definedName>
    <definedName name="RED.DET" localSheetId="29">#REF!</definedName>
    <definedName name="RED.DET" localSheetId="3">#REF!</definedName>
    <definedName name="RED.DET" localSheetId="31">#REF!</definedName>
    <definedName name="RED.DET" localSheetId="32">#REF!</definedName>
    <definedName name="RED.DET" localSheetId="33">#REF!</definedName>
    <definedName name="RED.DET" localSheetId="34">#REF!</definedName>
    <definedName name="RED.DET" localSheetId="37">#REF!</definedName>
    <definedName name="RED.DET" localSheetId="41">#REF!</definedName>
    <definedName name="RED.DET" localSheetId="4">#REF!</definedName>
    <definedName name="RED.DET" localSheetId="45">#REF!</definedName>
    <definedName name="RED.DET" localSheetId="46">#REF!</definedName>
    <definedName name="RED.DET" localSheetId="47">#REF!</definedName>
    <definedName name="RED.DET" localSheetId="48">#REF!</definedName>
    <definedName name="RED.DET" localSheetId="49">#REF!</definedName>
    <definedName name="RED.DET" localSheetId="50">#REF!</definedName>
    <definedName name="RED.DET" localSheetId="5">#REF!</definedName>
    <definedName name="RED.DET" localSheetId="51">#REF!</definedName>
    <definedName name="RED.DET" localSheetId="52">#REF!</definedName>
    <definedName name="RED.DET" localSheetId="53">#REF!</definedName>
    <definedName name="RED.DET" localSheetId="54">#REF!</definedName>
    <definedName name="RED.DET" localSheetId="56">#REF!</definedName>
    <definedName name="RED.DET" localSheetId="57">#REF!</definedName>
    <definedName name="RED.DET" localSheetId="58">#REF!</definedName>
    <definedName name="RED.DET" localSheetId="59">#REF!</definedName>
    <definedName name="RED.DET" localSheetId="60">#REF!</definedName>
    <definedName name="RED.DET" localSheetId="61">#REF!</definedName>
    <definedName name="RED.DET" localSheetId="62">#REF!</definedName>
    <definedName name="RED.DET" localSheetId="63">#REF!</definedName>
    <definedName name="RED.DET" localSheetId="6">#REF!</definedName>
    <definedName name="RED.DET" localSheetId="64">#REF!</definedName>
    <definedName name="RED.DET" localSheetId="65">#REF!</definedName>
    <definedName name="RED.DET" localSheetId="66">#REF!</definedName>
    <definedName name="RED.DET" localSheetId="67">#REF!</definedName>
    <definedName name="RED.DET" localSheetId="68">#REF!</definedName>
    <definedName name="RED.DET" localSheetId="69">#REF!</definedName>
    <definedName name="RED.DET" localSheetId="71">#REF!</definedName>
    <definedName name="RED.DET" localSheetId="72">#REF!</definedName>
    <definedName name="RED.DET" localSheetId="73">#REF!</definedName>
    <definedName name="RED.DET" localSheetId="7">#REF!</definedName>
    <definedName name="RED.DET" localSheetId="74">#REF!</definedName>
    <definedName name="RED.DET" localSheetId="75">#REF!</definedName>
    <definedName name="RED.DET" localSheetId="76">#REF!</definedName>
    <definedName name="RED.DET" localSheetId="77">#REF!</definedName>
    <definedName name="RED.DET" localSheetId="78">#REF!</definedName>
    <definedName name="RED.DET" localSheetId="79">#REF!</definedName>
    <definedName name="RED.DET" localSheetId="8">#REF!</definedName>
    <definedName name="RED.DET" localSheetId="9">#REF!</definedName>
    <definedName name="RED.DET">#REF!</definedName>
    <definedName name="RED.DET_" localSheetId="1">#REF!</definedName>
    <definedName name="RED.DET_" localSheetId="10">#REF!</definedName>
    <definedName name="RED.DET_" localSheetId="11">#REF!</definedName>
    <definedName name="RED.DET_" localSheetId="12">#REF!</definedName>
    <definedName name="RED.DET_" localSheetId="13">#REF!</definedName>
    <definedName name="RED.DET_" localSheetId="15">#REF!</definedName>
    <definedName name="RED.DET_" localSheetId="16">#REF!</definedName>
    <definedName name="RED.DET_" localSheetId="2">#REF!</definedName>
    <definedName name="RED.DET_" localSheetId="23">#REF!</definedName>
    <definedName name="RED.DET_" localSheetId="24">#REF!</definedName>
    <definedName name="RED.DET_" localSheetId="25">#REF!</definedName>
    <definedName name="RED.DET_" localSheetId="26">#REF!</definedName>
    <definedName name="RED.DET_" localSheetId="27">#REF!</definedName>
    <definedName name="RED.DET_" localSheetId="28">#REF!</definedName>
    <definedName name="RED.DET_" localSheetId="29">#REF!</definedName>
    <definedName name="RED.DET_" localSheetId="3">#REF!</definedName>
    <definedName name="RED.DET_" localSheetId="31">#REF!</definedName>
    <definedName name="RED.DET_" localSheetId="32">#REF!</definedName>
    <definedName name="RED.DET_" localSheetId="33">#REF!</definedName>
    <definedName name="RED.DET_" localSheetId="34">#REF!</definedName>
    <definedName name="RED.DET_" localSheetId="37">#REF!</definedName>
    <definedName name="RED.DET_" localSheetId="41">#REF!</definedName>
    <definedName name="RED.DET_" localSheetId="4">#REF!</definedName>
    <definedName name="RED.DET_" localSheetId="45">#REF!</definedName>
    <definedName name="RED.DET_" localSheetId="46">#REF!</definedName>
    <definedName name="RED.DET_" localSheetId="47">#REF!</definedName>
    <definedName name="RED.DET_" localSheetId="48">#REF!</definedName>
    <definedName name="RED.DET_" localSheetId="49">#REF!</definedName>
    <definedName name="RED.DET_" localSheetId="50">#REF!</definedName>
    <definedName name="RED.DET_" localSheetId="5">#REF!</definedName>
    <definedName name="RED.DET_" localSheetId="51">#REF!</definedName>
    <definedName name="RED.DET_" localSheetId="52">#REF!</definedName>
    <definedName name="RED.DET_" localSheetId="53">#REF!</definedName>
    <definedName name="RED.DET_" localSheetId="54">#REF!</definedName>
    <definedName name="RED.DET_" localSheetId="56">#REF!</definedName>
    <definedName name="RED.DET_" localSheetId="57">#REF!</definedName>
    <definedName name="RED.DET_" localSheetId="58">#REF!</definedName>
    <definedName name="RED.DET_" localSheetId="59">#REF!</definedName>
    <definedName name="RED.DET_" localSheetId="60">#REF!</definedName>
    <definedName name="RED.DET_" localSheetId="61">#REF!</definedName>
    <definedName name="RED.DET_" localSheetId="62">#REF!</definedName>
    <definedName name="RED.DET_" localSheetId="63">#REF!</definedName>
    <definedName name="RED.DET_" localSheetId="6">#REF!</definedName>
    <definedName name="RED.DET_" localSheetId="64">#REF!</definedName>
    <definedName name="RED.DET_" localSheetId="65">#REF!</definedName>
    <definedName name="RED.DET_" localSheetId="66">#REF!</definedName>
    <definedName name="RED.DET_" localSheetId="67">#REF!</definedName>
    <definedName name="RED.DET_" localSheetId="68">#REF!</definedName>
    <definedName name="RED.DET_" localSheetId="69">#REF!</definedName>
    <definedName name="RED.DET_" localSheetId="71">#REF!</definedName>
    <definedName name="RED.DET_" localSheetId="72">#REF!</definedName>
    <definedName name="RED.DET_" localSheetId="73">#REF!</definedName>
    <definedName name="RED.DET_" localSheetId="7">#REF!</definedName>
    <definedName name="RED.DET_" localSheetId="74">#REF!</definedName>
    <definedName name="RED.DET_" localSheetId="75">#REF!</definedName>
    <definedName name="RED.DET_" localSheetId="76">#REF!</definedName>
    <definedName name="RED.DET_" localSheetId="77">#REF!</definedName>
    <definedName name="RED.DET_" localSheetId="78">#REF!</definedName>
    <definedName name="RED.DET_" localSheetId="79">#REF!</definedName>
    <definedName name="RED.DET_" localSheetId="8">#REF!</definedName>
    <definedName name="RED.DET_" localSheetId="9">#REF!</definedName>
    <definedName name="RED.DET_">#REF!</definedName>
    <definedName name="RED.EXP" localSheetId="1">#REF!</definedName>
    <definedName name="RED.EXP" localSheetId="11">#REF!</definedName>
    <definedName name="RED.EXP" localSheetId="12">#REF!</definedName>
    <definedName name="RED.EXP" localSheetId="13">#REF!</definedName>
    <definedName name="RED.EXP" localSheetId="23">#REF!</definedName>
    <definedName name="RED.EXP" localSheetId="24">#REF!</definedName>
    <definedName name="RED.EXP" localSheetId="26">#REF!</definedName>
    <definedName name="RED.EXP" localSheetId="28">#REF!</definedName>
    <definedName name="RED.EXP" localSheetId="29">#REF!</definedName>
    <definedName name="RED.EXP" localSheetId="31">#REF!</definedName>
    <definedName name="RED.EXP" localSheetId="41">#REF!</definedName>
    <definedName name="RED.EXP" localSheetId="4">#REF!</definedName>
    <definedName name="RED.EXP" localSheetId="46">#REF!</definedName>
    <definedName name="RED.EXP" localSheetId="47">#REF!</definedName>
    <definedName name="RED.EXP" localSheetId="48">#REF!</definedName>
    <definedName name="RED.EXP" localSheetId="49">#REF!</definedName>
    <definedName name="RED.EXP" localSheetId="50">#REF!</definedName>
    <definedName name="RED.EXP" localSheetId="51">#REF!</definedName>
    <definedName name="RED.EXP" localSheetId="53">#REF!</definedName>
    <definedName name="RED.EXP" localSheetId="54">#REF!</definedName>
    <definedName name="RED.EXP" localSheetId="56">#REF!</definedName>
    <definedName name="RED.EXP" localSheetId="57">#REF!</definedName>
    <definedName name="RED.EXP" localSheetId="58">#REF!</definedName>
    <definedName name="RED.EXP" localSheetId="60">#REF!</definedName>
    <definedName name="RED.EXP" localSheetId="61">#REF!</definedName>
    <definedName name="RED.EXP" localSheetId="62">#REF!</definedName>
    <definedName name="RED.EXP" localSheetId="63">#REF!</definedName>
    <definedName name="RED.EXP" localSheetId="64">#REF!</definedName>
    <definedName name="RED.EXP" localSheetId="66">#REF!</definedName>
    <definedName name="RED.EXP" localSheetId="67">#REF!</definedName>
    <definedName name="RED.EXP" localSheetId="68">#REF!</definedName>
    <definedName name="RED.EXP" localSheetId="69">#REF!</definedName>
    <definedName name="RED.EXP" localSheetId="71">#REF!</definedName>
    <definedName name="RED.EXP" localSheetId="72">#REF!</definedName>
    <definedName name="RED.EXP" localSheetId="73">#REF!</definedName>
    <definedName name="RED.EXP">#REF!</definedName>
    <definedName name="RED.IMP" localSheetId="1">#REF!</definedName>
    <definedName name="RED.IMP" localSheetId="11">#REF!</definedName>
    <definedName name="RED.IMP" localSheetId="12">#REF!</definedName>
    <definedName name="RED.IMP" localSheetId="13">#REF!</definedName>
    <definedName name="RED.IMP" localSheetId="23">#REF!</definedName>
    <definedName name="RED.IMP" localSheetId="24">#REF!</definedName>
    <definedName name="RED.IMP" localSheetId="26">#REF!</definedName>
    <definedName name="RED.IMP" localSheetId="28">#REF!</definedName>
    <definedName name="RED.IMP" localSheetId="29">#REF!</definedName>
    <definedName name="RED.IMP" localSheetId="31">#REF!</definedName>
    <definedName name="RED.IMP" localSheetId="41">#REF!</definedName>
    <definedName name="RED.IMP" localSheetId="4">#REF!</definedName>
    <definedName name="RED.IMP" localSheetId="46">#REF!</definedName>
    <definedName name="RED.IMP" localSheetId="47">#REF!</definedName>
    <definedName name="RED.IMP" localSheetId="48">#REF!</definedName>
    <definedName name="RED.IMP" localSheetId="49">#REF!</definedName>
    <definedName name="RED.IMP" localSheetId="50">#REF!</definedName>
    <definedName name="RED.IMP" localSheetId="51">#REF!</definedName>
    <definedName name="RED.IMP" localSheetId="53">#REF!</definedName>
    <definedName name="RED.IMP" localSheetId="54">#REF!</definedName>
    <definedName name="RED.IMP" localSheetId="56">#REF!</definedName>
    <definedName name="RED.IMP" localSheetId="57">#REF!</definedName>
    <definedName name="RED.IMP" localSheetId="58">#REF!</definedName>
    <definedName name="RED.IMP" localSheetId="60">#REF!</definedName>
    <definedName name="RED.IMP" localSheetId="61">#REF!</definedName>
    <definedName name="RED.IMP" localSheetId="62">#REF!</definedName>
    <definedName name="RED.IMP" localSheetId="63">#REF!</definedName>
    <definedName name="RED.IMP" localSheetId="64">#REF!</definedName>
    <definedName name="RED.IMP" localSheetId="66">#REF!</definedName>
    <definedName name="RED.IMP" localSheetId="67">#REF!</definedName>
    <definedName name="RED.IMP" localSheetId="68">#REF!</definedName>
    <definedName name="RED.IMP" localSheetId="69">#REF!</definedName>
    <definedName name="RED.IMP" localSheetId="71">#REF!</definedName>
    <definedName name="RED.IMP" localSheetId="72">#REF!</definedName>
    <definedName name="RED.IMP" localSheetId="73">#REF!</definedName>
    <definedName name="RED.IMP">#REF!</definedName>
    <definedName name="RED.TOT" localSheetId="1">#REF!</definedName>
    <definedName name="RED.TOT" localSheetId="11">#REF!</definedName>
    <definedName name="RED.TOT" localSheetId="12">#REF!</definedName>
    <definedName name="RED.TOT" localSheetId="13">#REF!</definedName>
    <definedName name="RED.TOT" localSheetId="23">#REF!</definedName>
    <definedName name="RED.TOT" localSheetId="24">#REF!</definedName>
    <definedName name="RED.TOT" localSheetId="26">#REF!</definedName>
    <definedName name="RED.TOT" localSheetId="28">#REF!</definedName>
    <definedName name="RED.TOT" localSheetId="29">#REF!</definedName>
    <definedName name="RED.TOT" localSheetId="31">#REF!</definedName>
    <definedName name="RED.TOT" localSheetId="41">#REF!</definedName>
    <definedName name="RED.TOT" localSheetId="4">#REF!</definedName>
    <definedName name="RED.TOT" localSheetId="46">#REF!</definedName>
    <definedName name="RED.TOT" localSheetId="47">#REF!</definedName>
    <definedName name="RED.TOT" localSheetId="48">#REF!</definedName>
    <definedName name="RED.TOT" localSheetId="49">#REF!</definedName>
    <definedName name="RED.TOT" localSheetId="50">#REF!</definedName>
    <definedName name="RED.TOT" localSheetId="51">#REF!</definedName>
    <definedName name="RED.TOT" localSheetId="53">#REF!</definedName>
    <definedName name="RED.TOT" localSheetId="54">#REF!</definedName>
    <definedName name="RED.TOT" localSheetId="56">#REF!</definedName>
    <definedName name="RED.TOT" localSheetId="57">#REF!</definedName>
    <definedName name="RED.TOT" localSheetId="58">#REF!</definedName>
    <definedName name="RED.TOT" localSheetId="60">#REF!</definedName>
    <definedName name="RED.TOT" localSheetId="61">#REF!</definedName>
    <definedName name="RED.TOT" localSheetId="62">#REF!</definedName>
    <definedName name="RED.TOT" localSheetId="63">#REF!</definedName>
    <definedName name="RED.TOT" localSheetId="64">#REF!</definedName>
    <definedName name="RED.TOT" localSheetId="66">#REF!</definedName>
    <definedName name="RED.TOT" localSheetId="67">#REF!</definedName>
    <definedName name="RED.TOT" localSheetId="68">#REF!</definedName>
    <definedName name="RED.TOT" localSheetId="69">#REF!</definedName>
    <definedName name="RED.TOT" localSheetId="71">#REF!</definedName>
    <definedName name="RED.TOT" localSheetId="72">#REF!</definedName>
    <definedName name="RED.TOT" localSheetId="73">#REF!</definedName>
    <definedName name="RED.TOT">#REF!</definedName>
    <definedName name="RED_BOP" localSheetId="1">#REF!</definedName>
    <definedName name="RED_BOP" localSheetId="11">#REF!</definedName>
    <definedName name="RED_BOP" localSheetId="12">#REF!</definedName>
    <definedName name="RED_BOP" localSheetId="13">#REF!</definedName>
    <definedName name="RED_BOP" localSheetId="23">#REF!</definedName>
    <definedName name="RED_BOP" localSheetId="24">#REF!</definedName>
    <definedName name="RED_BOP" localSheetId="26">#REF!</definedName>
    <definedName name="RED_BOP" localSheetId="28">#REF!</definedName>
    <definedName name="RED_BOP" localSheetId="29">#REF!</definedName>
    <definedName name="RED_BOP" localSheetId="31">#REF!</definedName>
    <definedName name="RED_BOP" localSheetId="41">#REF!</definedName>
    <definedName name="RED_BOP" localSheetId="4">#REF!</definedName>
    <definedName name="RED_BOP" localSheetId="46">#REF!</definedName>
    <definedName name="RED_BOP" localSheetId="47">#REF!</definedName>
    <definedName name="RED_BOP" localSheetId="48">#REF!</definedName>
    <definedName name="RED_BOP" localSheetId="49">#REF!</definedName>
    <definedName name="RED_BOP" localSheetId="50">#REF!</definedName>
    <definedName name="RED_BOP" localSheetId="51">#REF!</definedName>
    <definedName name="RED_BOP" localSheetId="53">#REF!</definedName>
    <definedName name="RED_BOP" localSheetId="54">#REF!</definedName>
    <definedName name="RED_BOP" localSheetId="56">#REF!</definedName>
    <definedName name="RED_BOP" localSheetId="57">#REF!</definedName>
    <definedName name="RED_BOP" localSheetId="58">#REF!</definedName>
    <definedName name="RED_BOP" localSheetId="60">#REF!</definedName>
    <definedName name="RED_BOP" localSheetId="61">#REF!</definedName>
    <definedName name="RED_BOP" localSheetId="62">#REF!</definedName>
    <definedName name="RED_BOP" localSheetId="63">#REF!</definedName>
    <definedName name="RED_BOP" localSheetId="64">#REF!</definedName>
    <definedName name="RED_BOP" localSheetId="66">#REF!</definedName>
    <definedName name="RED_BOP" localSheetId="67">#REF!</definedName>
    <definedName name="RED_BOP" localSheetId="68">#REF!</definedName>
    <definedName name="RED_BOP" localSheetId="69">#REF!</definedName>
    <definedName name="RED_BOP" localSheetId="71">#REF!</definedName>
    <definedName name="RED_BOP" localSheetId="72">#REF!</definedName>
    <definedName name="RED_BOP" localSheetId="73">#REF!</definedName>
    <definedName name="RED_BOP">#REF!</definedName>
    <definedName name="red_cpi" localSheetId="1">#REF!</definedName>
    <definedName name="red_cpi" localSheetId="11">#REF!</definedName>
    <definedName name="red_cpi" localSheetId="12">#REF!</definedName>
    <definedName name="red_cpi" localSheetId="13">#REF!</definedName>
    <definedName name="red_cpi" localSheetId="23">#REF!</definedName>
    <definedName name="red_cpi" localSheetId="24">#REF!</definedName>
    <definedName name="red_cpi" localSheetId="26">#REF!</definedName>
    <definedName name="red_cpi" localSheetId="28">#REF!</definedName>
    <definedName name="red_cpi" localSheetId="29">#REF!</definedName>
    <definedName name="red_cpi" localSheetId="31">#REF!</definedName>
    <definedName name="red_cpi" localSheetId="41">#REF!</definedName>
    <definedName name="red_cpi" localSheetId="4">#REF!</definedName>
    <definedName name="red_cpi" localSheetId="46">#REF!</definedName>
    <definedName name="red_cpi" localSheetId="47">#REF!</definedName>
    <definedName name="red_cpi" localSheetId="48">#REF!</definedName>
    <definedName name="red_cpi" localSheetId="49">#REF!</definedName>
    <definedName name="red_cpi" localSheetId="50">#REF!</definedName>
    <definedName name="red_cpi" localSheetId="51">#REF!</definedName>
    <definedName name="red_cpi" localSheetId="53">#REF!</definedName>
    <definedName name="red_cpi" localSheetId="54">#REF!</definedName>
    <definedName name="red_cpi" localSheetId="56">#REF!</definedName>
    <definedName name="red_cpi" localSheetId="57">#REF!</definedName>
    <definedName name="red_cpi" localSheetId="58">#REF!</definedName>
    <definedName name="red_cpi" localSheetId="60">#REF!</definedName>
    <definedName name="red_cpi" localSheetId="61">#REF!</definedName>
    <definedName name="red_cpi" localSheetId="62">#REF!</definedName>
    <definedName name="red_cpi" localSheetId="63">#REF!</definedName>
    <definedName name="red_cpi" localSheetId="64">#REF!</definedName>
    <definedName name="red_cpi" localSheetId="66">#REF!</definedName>
    <definedName name="red_cpi" localSheetId="67">#REF!</definedName>
    <definedName name="red_cpi" localSheetId="68">#REF!</definedName>
    <definedName name="red_cpi" localSheetId="69">#REF!</definedName>
    <definedName name="red_cpi" localSheetId="71">#REF!</definedName>
    <definedName name="red_cpi" localSheetId="72">#REF!</definedName>
    <definedName name="red_cpi" localSheetId="73">#REF!</definedName>
    <definedName name="red_cpi">#REF!</definedName>
    <definedName name="RED_D" localSheetId="1">#REF!</definedName>
    <definedName name="RED_D" localSheetId="11">#REF!</definedName>
    <definedName name="RED_D" localSheetId="12">#REF!</definedName>
    <definedName name="RED_D" localSheetId="13">#REF!</definedName>
    <definedName name="RED_D" localSheetId="23">#REF!</definedName>
    <definedName name="RED_D" localSheetId="24">#REF!</definedName>
    <definedName name="RED_D" localSheetId="26">#REF!</definedName>
    <definedName name="RED_D" localSheetId="28">#REF!</definedName>
    <definedName name="RED_D" localSheetId="29">#REF!</definedName>
    <definedName name="RED_D" localSheetId="31">#REF!</definedName>
    <definedName name="RED_D" localSheetId="41">#REF!</definedName>
    <definedName name="RED_D" localSheetId="4">#REF!</definedName>
    <definedName name="RED_D" localSheetId="46">#REF!</definedName>
    <definedName name="RED_D" localSheetId="47">#REF!</definedName>
    <definedName name="RED_D" localSheetId="48">#REF!</definedName>
    <definedName name="RED_D" localSheetId="49">#REF!</definedName>
    <definedName name="RED_D" localSheetId="50">#REF!</definedName>
    <definedName name="RED_D" localSheetId="51">#REF!</definedName>
    <definedName name="RED_D" localSheetId="53">#REF!</definedName>
    <definedName name="RED_D" localSheetId="54">#REF!</definedName>
    <definedName name="RED_D" localSheetId="56">#REF!</definedName>
    <definedName name="RED_D" localSheetId="57">#REF!</definedName>
    <definedName name="RED_D" localSheetId="58">#REF!</definedName>
    <definedName name="RED_D" localSheetId="60">#REF!</definedName>
    <definedName name="RED_D" localSheetId="61">#REF!</definedName>
    <definedName name="RED_D" localSheetId="62">#REF!</definedName>
    <definedName name="RED_D" localSheetId="63">#REF!</definedName>
    <definedName name="RED_D" localSheetId="64">#REF!</definedName>
    <definedName name="RED_D" localSheetId="66">#REF!</definedName>
    <definedName name="RED_D" localSheetId="67">#REF!</definedName>
    <definedName name="RED_D" localSheetId="68">#REF!</definedName>
    <definedName name="RED_D" localSheetId="69">#REF!</definedName>
    <definedName name="RED_D" localSheetId="71">#REF!</definedName>
    <definedName name="RED_D" localSheetId="72">#REF!</definedName>
    <definedName name="RED_D" localSheetId="73">#REF!</definedName>
    <definedName name="RED_D">#REF!</definedName>
    <definedName name="RED_DS" localSheetId="1">#REF!</definedName>
    <definedName name="RED_DS" localSheetId="11">#REF!</definedName>
    <definedName name="RED_DS" localSheetId="12">#REF!</definedName>
    <definedName name="RED_DS" localSheetId="13">#REF!</definedName>
    <definedName name="RED_DS" localSheetId="23">#REF!</definedName>
    <definedName name="RED_DS" localSheetId="24">#REF!</definedName>
    <definedName name="RED_DS" localSheetId="26">#REF!</definedName>
    <definedName name="RED_DS" localSheetId="28">#REF!</definedName>
    <definedName name="RED_DS" localSheetId="29">#REF!</definedName>
    <definedName name="RED_DS" localSheetId="31">#REF!</definedName>
    <definedName name="RED_DS" localSheetId="41">#REF!</definedName>
    <definedName name="RED_DS" localSheetId="4">#REF!</definedName>
    <definedName name="RED_DS" localSheetId="46">#REF!</definedName>
    <definedName name="RED_DS" localSheetId="47">#REF!</definedName>
    <definedName name="RED_DS" localSheetId="48">#REF!</definedName>
    <definedName name="RED_DS" localSheetId="49">#REF!</definedName>
    <definedName name="RED_DS" localSheetId="50">#REF!</definedName>
    <definedName name="RED_DS" localSheetId="51">#REF!</definedName>
    <definedName name="RED_DS" localSheetId="53">#REF!</definedName>
    <definedName name="RED_DS" localSheetId="54">#REF!</definedName>
    <definedName name="RED_DS" localSheetId="56">#REF!</definedName>
    <definedName name="RED_DS" localSheetId="57">#REF!</definedName>
    <definedName name="RED_DS" localSheetId="58">#REF!</definedName>
    <definedName name="RED_DS" localSheetId="60">#REF!</definedName>
    <definedName name="RED_DS" localSheetId="61">#REF!</definedName>
    <definedName name="RED_DS" localSheetId="62">#REF!</definedName>
    <definedName name="RED_DS" localSheetId="63">#REF!</definedName>
    <definedName name="RED_DS" localSheetId="64">#REF!</definedName>
    <definedName name="RED_DS" localSheetId="66">#REF!</definedName>
    <definedName name="RED_DS" localSheetId="67">#REF!</definedName>
    <definedName name="RED_DS" localSheetId="68">#REF!</definedName>
    <definedName name="RED_DS" localSheetId="69">#REF!</definedName>
    <definedName name="RED_DS" localSheetId="71">#REF!</definedName>
    <definedName name="RED_DS" localSheetId="72">#REF!</definedName>
    <definedName name="RED_DS" localSheetId="73">#REF!</definedName>
    <definedName name="RED_DS">#REF!</definedName>
    <definedName name="red_gdp_exp" localSheetId="1">#REF!</definedName>
    <definedName name="red_gdp_exp" localSheetId="11">#REF!</definedName>
    <definedName name="red_gdp_exp" localSheetId="12">#REF!</definedName>
    <definedName name="red_gdp_exp" localSheetId="13">#REF!</definedName>
    <definedName name="red_gdp_exp" localSheetId="23">#REF!</definedName>
    <definedName name="red_gdp_exp" localSheetId="24">#REF!</definedName>
    <definedName name="red_gdp_exp" localSheetId="26">#REF!</definedName>
    <definedName name="red_gdp_exp" localSheetId="28">#REF!</definedName>
    <definedName name="red_gdp_exp" localSheetId="29">#REF!</definedName>
    <definedName name="red_gdp_exp" localSheetId="31">#REF!</definedName>
    <definedName name="red_gdp_exp" localSheetId="41">#REF!</definedName>
    <definedName name="red_gdp_exp" localSheetId="4">#REF!</definedName>
    <definedName name="red_gdp_exp" localSheetId="46">#REF!</definedName>
    <definedName name="red_gdp_exp" localSheetId="47">#REF!</definedName>
    <definedName name="red_gdp_exp" localSheetId="48">#REF!</definedName>
    <definedName name="red_gdp_exp" localSheetId="49">#REF!</definedName>
    <definedName name="red_gdp_exp" localSheetId="50">#REF!</definedName>
    <definedName name="red_gdp_exp" localSheetId="51">#REF!</definedName>
    <definedName name="red_gdp_exp" localSheetId="53">#REF!</definedName>
    <definedName name="red_gdp_exp" localSheetId="54">#REF!</definedName>
    <definedName name="red_gdp_exp" localSheetId="56">#REF!</definedName>
    <definedName name="red_gdp_exp" localSheetId="57">#REF!</definedName>
    <definedName name="red_gdp_exp" localSheetId="58">#REF!</definedName>
    <definedName name="red_gdp_exp" localSheetId="60">#REF!</definedName>
    <definedName name="red_gdp_exp" localSheetId="61">#REF!</definedName>
    <definedName name="red_gdp_exp" localSheetId="62">#REF!</definedName>
    <definedName name="red_gdp_exp" localSheetId="63">#REF!</definedName>
    <definedName name="red_gdp_exp" localSheetId="64">#REF!</definedName>
    <definedName name="red_gdp_exp" localSheetId="66">#REF!</definedName>
    <definedName name="red_gdp_exp" localSheetId="67">#REF!</definedName>
    <definedName name="red_gdp_exp" localSheetId="68">#REF!</definedName>
    <definedName name="red_gdp_exp" localSheetId="69">#REF!</definedName>
    <definedName name="red_gdp_exp" localSheetId="71">#REF!</definedName>
    <definedName name="red_gdp_exp" localSheetId="72">#REF!</definedName>
    <definedName name="red_gdp_exp" localSheetId="73">#REF!</definedName>
    <definedName name="red_gdp_exp">#REF!</definedName>
    <definedName name="red_govt_empl" localSheetId="1">#REF!</definedName>
    <definedName name="red_govt_empl" localSheetId="11">#REF!</definedName>
    <definedName name="red_govt_empl" localSheetId="12">#REF!</definedName>
    <definedName name="red_govt_empl" localSheetId="13">#REF!</definedName>
    <definedName name="red_govt_empl" localSheetId="23">#REF!</definedName>
    <definedName name="red_govt_empl" localSheetId="24">#REF!</definedName>
    <definedName name="red_govt_empl" localSheetId="26">#REF!</definedName>
    <definedName name="red_govt_empl" localSheetId="28">#REF!</definedName>
    <definedName name="red_govt_empl" localSheetId="29">#REF!</definedName>
    <definedName name="red_govt_empl" localSheetId="31">#REF!</definedName>
    <definedName name="red_govt_empl" localSheetId="41">#REF!</definedName>
    <definedName name="red_govt_empl" localSheetId="4">#REF!</definedName>
    <definedName name="red_govt_empl" localSheetId="46">#REF!</definedName>
    <definedName name="red_govt_empl" localSheetId="47">#REF!</definedName>
    <definedName name="red_govt_empl" localSheetId="48">#REF!</definedName>
    <definedName name="red_govt_empl" localSheetId="49">#REF!</definedName>
    <definedName name="red_govt_empl" localSheetId="50">#REF!</definedName>
    <definedName name="red_govt_empl" localSheetId="51">#REF!</definedName>
    <definedName name="red_govt_empl" localSheetId="53">#REF!</definedName>
    <definedName name="red_govt_empl" localSheetId="54">#REF!</definedName>
    <definedName name="red_govt_empl" localSheetId="56">#REF!</definedName>
    <definedName name="red_govt_empl" localSheetId="57">#REF!</definedName>
    <definedName name="red_govt_empl" localSheetId="58">#REF!</definedName>
    <definedName name="red_govt_empl" localSheetId="60">#REF!</definedName>
    <definedName name="red_govt_empl" localSheetId="61">#REF!</definedName>
    <definedName name="red_govt_empl" localSheetId="62">#REF!</definedName>
    <definedName name="red_govt_empl" localSheetId="63">#REF!</definedName>
    <definedName name="red_govt_empl" localSheetId="64">#REF!</definedName>
    <definedName name="red_govt_empl" localSheetId="66">#REF!</definedName>
    <definedName name="red_govt_empl" localSheetId="67">#REF!</definedName>
    <definedName name="red_govt_empl" localSheetId="68">#REF!</definedName>
    <definedName name="red_govt_empl" localSheetId="69">#REF!</definedName>
    <definedName name="red_govt_empl" localSheetId="71">#REF!</definedName>
    <definedName name="red_govt_empl" localSheetId="72">#REF!</definedName>
    <definedName name="red_govt_empl" localSheetId="73">#REF!</definedName>
    <definedName name="red_govt_empl">#REF!</definedName>
    <definedName name="RED_NATCPI" localSheetId="1">#REF!</definedName>
    <definedName name="RED_NATCPI" localSheetId="11">#REF!</definedName>
    <definedName name="RED_NATCPI" localSheetId="12">#REF!</definedName>
    <definedName name="RED_NATCPI" localSheetId="13">#REF!</definedName>
    <definedName name="RED_NATCPI" localSheetId="23">#REF!</definedName>
    <definedName name="RED_NATCPI" localSheetId="24">#REF!</definedName>
    <definedName name="RED_NATCPI" localSheetId="26">#REF!</definedName>
    <definedName name="RED_NATCPI" localSheetId="28">#REF!</definedName>
    <definedName name="RED_NATCPI" localSheetId="29">#REF!</definedName>
    <definedName name="RED_NATCPI" localSheetId="31">#REF!</definedName>
    <definedName name="RED_NATCPI" localSheetId="41">#REF!</definedName>
    <definedName name="RED_NATCPI" localSheetId="4">#REF!</definedName>
    <definedName name="RED_NATCPI" localSheetId="46">#REF!</definedName>
    <definedName name="RED_NATCPI" localSheetId="47">#REF!</definedName>
    <definedName name="RED_NATCPI" localSheetId="48">#REF!</definedName>
    <definedName name="RED_NATCPI" localSheetId="49">#REF!</definedName>
    <definedName name="RED_NATCPI" localSheetId="50">#REF!</definedName>
    <definedName name="RED_NATCPI" localSheetId="51">#REF!</definedName>
    <definedName name="RED_NATCPI" localSheetId="53">#REF!</definedName>
    <definedName name="RED_NATCPI" localSheetId="54">#REF!</definedName>
    <definedName name="RED_NATCPI" localSheetId="56">#REF!</definedName>
    <definedName name="RED_NATCPI" localSheetId="57">#REF!</definedName>
    <definedName name="RED_NATCPI" localSheetId="58">#REF!</definedName>
    <definedName name="RED_NATCPI" localSheetId="60">#REF!</definedName>
    <definedName name="RED_NATCPI" localSheetId="61">#REF!</definedName>
    <definedName name="RED_NATCPI" localSheetId="62">#REF!</definedName>
    <definedName name="RED_NATCPI" localSheetId="63">#REF!</definedName>
    <definedName name="RED_NATCPI" localSheetId="64">#REF!</definedName>
    <definedName name="RED_NATCPI" localSheetId="66">#REF!</definedName>
    <definedName name="RED_NATCPI" localSheetId="67">#REF!</definedName>
    <definedName name="RED_NATCPI" localSheetId="68">#REF!</definedName>
    <definedName name="RED_NATCPI" localSheetId="69">#REF!</definedName>
    <definedName name="RED_NATCPI" localSheetId="71">#REF!</definedName>
    <definedName name="RED_NATCPI" localSheetId="72">#REF!</definedName>
    <definedName name="RED_NATCPI" localSheetId="73">#REF!</definedName>
    <definedName name="RED_NATCPI">#REF!</definedName>
    <definedName name="RED_TBCPI" localSheetId="1">#REF!</definedName>
    <definedName name="RED_TBCPI" localSheetId="11">#REF!</definedName>
    <definedName name="RED_TBCPI" localSheetId="12">#REF!</definedName>
    <definedName name="RED_TBCPI" localSheetId="13">#REF!</definedName>
    <definedName name="RED_TBCPI" localSheetId="23">#REF!</definedName>
    <definedName name="RED_TBCPI" localSheetId="24">#REF!</definedName>
    <definedName name="RED_TBCPI" localSheetId="26">#REF!</definedName>
    <definedName name="RED_TBCPI" localSheetId="28">#REF!</definedName>
    <definedName name="RED_TBCPI" localSheetId="29">#REF!</definedName>
    <definedName name="RED_TBCPI" localSheetId="31">#REF!</definedName>
    <definedName name="RED_TBCPI" localSheetId="41">#REF!</definedName>
    <definedName name="RED_TBCPI" localSheetId="4">#REF!</definedName>
    <definedName name="RED_TBCPI" localSheetId="46">#REF!</definedName>
    <definedName name="RED_TBCPI" localSheetId="47">#REF!</definedName>
    <definedName name="RED_TBCPI" localSheetId="48">#REF!</definedName>
    <definedName name="RED_TBCPI" localSheetId="49">#REF!</definedName>
    <definedName name="RED_TBCPI" localSheetId="50">#REF!</definedName>
    <definedName name="RED_TBCPI" localSheetId="51">#REF!</definedName>
    <definedName name="RED_TBCPI" localSheetId="53">#REF!</definedName>
    <definedName name="RED_TBCPI" localSheetId="54">#REF!</definedName>
    <definedName name="RED_TBCPI" localSheetId="56">#REF!</definedName>
    <definedName name="RED_TBCPI" localSheetId="57">#REF!</definedName>
    <definedName name="RED_TBCPI" localSheetId="58">#REF!</definedName>
    <definedName name="RED_TBCPI" localSheetId="60">#REF!</definedName>
    <definedName name="RED_TBCPI" localSheetId="61">#REF!</definedName>
    <definedName name="RED_TBCPI" localSheetId="62">#REF!</definedName>
    <definedName name="RED_TBCPI" localSheetId="63">#REF!</definedName>
    <definedName name="RED_TBCPI" localSheetId="64">#REF!</definedName>
    <definedName name="RED_TBCPI" localSheetId="66">#REF!</definedName>
    <definedName name="RED_TBCPI" localSheetId="67">#REF!</definedName>
    <definedName name="RED_TBCPI" localSheetId="68">#REF!</definedName>
    <definedName name="RED_TBCPI" localSheetId="69">#REF!</definedName>
    <definedName name="RED_TBCPI" localSheetId="71">#REF!</definedName>
    <definedName name="RED_TBCPI" localSheetId="72">#REF!</definedName>
    <definedName name="RED_TBCPI" localSheetId="73">#REF!</definedName>
    <definedName name="RED_TBCPI">#REF!</definedName>
    <definedName name="RED_TRD" localSheetId="1">#REF!</definedName>
    <definedName name="RED_TRD" localSheetId="11">#REF!</definedName>
    <definedName name="RED_TRD" localSheetId="12">#REF!</definedName>
    <definedName name="RED_TRD" localSheetId="13">#REF!</definedName>
    <definedName name="RED_TRD" localSheetId="23">#REF!</definedName>
    <definedName name="RED_TRD" localSheetId="24">#REF!</definedName>
    <definedName name="RED_TRD" localSheetId="26">#REF!</definedName>
    <definedName name="RED_TRD" localSheetId="28">#REF!</definedName>
    <definedName name="RED_TRD" localSheetId="29">#REF!</definedName>
    <definedName name="RED_TRD" localSheetId="31">#REF!</definedName>
    <definedName name="RED_TRD" localSheetId="41">#REF!</definedName>
    <definedName name="RED_TRD" localSheetId="4">#REF!</definedName>
    <definedName name="RED_TRD" localSheetId="46">#REF!</definedName>
    <definedName name="RED_TRD" localSheetId="47">#REF!</definedName>
    <definedName name="RED_TRD" localSheetId="48">#REF!</definedName>
    <definedName name="RED_TRD" localSheetId="49">#REF!</definedName>
    <definedName name="RED_TRD" localSheetId="50">#REF!</definedName>
    <definedName name="RED_TRD" localSheetId="51">#REF!</definedName>
    <definedName name="RED_TRD" localSheetId="53">#REF!</definedName>
    <definedName name="RED_TRD" localSheetId="54">#REF!</definedName>
    <definedName name="RED_TRD" localSheetId="56">#REF!</definedName>
    <definedName name="RED_TRD" localSheetId="57">#REF!</definedName>
    <definedName name="RED_TRD" localSheetId="58">#REF!</definedName>
    <definedName name="RED_TRD" localSheetId="60">#REF!</definedName>
    <definedName name="RED_TRD" localSheetId="61">#REF!</definedName>
    <definedName name="RED_TRD" localSheetId="62">#REF!</definedName>
    <definedName name="RED_TRD" localSheetId="63">#REF!</definedName>
    <definedName name="RED_TRD" localSheetId="64">#REF!</definedName>
    <definedName name="RED_TRD" localSheetId="66">#REF!</definedName>
    <definedName name="RED_TRD" localSheetId="67">#REF!</definedName>
    <definedName name="RED_TRD" localSheetId="68">#REF!</definedName>
    <definedName name="RED_TRD" localSheetId="69">#REF!</definedName>
    <definedName name="RED_TRD" localSheetId="71">#REF!</definedName>
    <definedName name="RED_TRD" localSheetId="72">#REF!</definedName>
    <definedName name="RED_TRD" localSheetId="73">#REF!</definedName>
    <definedName name="RED_TRD">#REF!</definedName>
    <definedName name="REDFAC" localSheetId="1">#REF!</definedName>
    <definedName name="REDFAC" localSheetId="11">#REF!</definedName>
    <definedName name="REDFAC" localSheetId="12">#REF!</definedName>
    <definedName name="REDFAC" localSheetId="13">#REF!</definedName>
    <definedName name="REDFAC" localSheetId="23">#REF!</definedName>
    <definedName name="REDFAC" localSheetId="24">#REF!</definedName>
    <definedName name="REDFAC" localSheetId="26">#REF!</definedName>
    <definedName name="REDFAC" localSheetId="28">#REF!</definedName>
    <definedName name="REDFAC" localSheetId="29">#REF!</definedName>
    <definedName name="REDFAC" localSheetId="31">#REF!</definedName>
    <definedName name="REDFAC" localSheetId="41">#REF!</definedName>
    <definedName name="REDFAC" localSheetId="4">#REF!</definedName>
    <definedName name="REDFAC" localSheetId="46">#REF!</definedName>
    <definedName name="REDFAC" localSheetId="47">#REF!</definedName>
    <definedName name="REDFAC" localSheetId="48">#REF!</definedName>
    <definedName name="REDFAC" localSheetId="49">#REF!</definedName>
    <definedName name="REDFAC" localSheetId="50">#REF!</definedName>
    <definedName name="REDFAC" localSheetId="51">#REF!</definedName>
    <definedName name="REDFAC" localSheetId="53">#REF!</definedName>
    <definedName name="REDFAC" localSheetId="54">#REF!</definedName>
    <definedName name="REDFAC" localSheetId="56">#REF!</definedName>
    <definedName name="REDFAC" localSheetId="57">#REF!</definedName>
    <definedName name="REDFAC" localSheetId="58">#REF!</definedName>
    <definedName name="REDFAC" localSheetId="60">#REF!</definedName>
    <definedName name="REDFAC" localSheetId="61">#REF!</definedName>
    <definedName name="REDFAC" localSheetId="62">#REF!</definedName>
    <definedName name="REDFAC" localSheetId="63">#REF!</definedName>
    <definedName name="REDFAC" localSheetId="64">#REF!</definedName>
    <definedName name="REDFAC" localSheetId="66">#REF!</definedName>
    <definedName name="REDFAC" localSheetId="67">#REF!</definedName>
    <definedName name="REDFAC" localSheetId="68">#REF!</definedName>
    <definedName name="REDFAC" localSheetId="69">#REF!</definedName>
    <definedName name="REDFAC" localSheetId="71">#REF!</definedName>
    <definedName name="REDFAC" localSheetId="72">#REF!</definedName>
    <definedName name="REDFAC" localSheetId="73">#REF!</definedName>
    <definedName name="REDFAC">#REF!</definedName>
    <definedName name="redtab28" localSheetId="13">'[191]27'!#REF!</definedName>
    <definedName name="redtab28" localSheetId="23">'[191]27'!#REF!</definedName>
    <definedName name="redtab28" localSheetId="24">'[191]27'!#REF!</definedName>
    <definedName name="redtab28" localSheetId="28">'[191]27'!#REF!</definedName>
    <definedName name="redtab28" localSheetId="29">'[191]27'!#REF!</definedName>
    <definedName name="redtab28" localSheetId="31">'[191]27'!#REF!</definedName>
    <definedName name="redtab28" localSheetId="49">'[191]27'!#REF!</definedName>
    <definedName name="redtab28" localSheetId="5">'[192]27'!#REF!</definedName>
    <definedName name="redtab28" localSheetId="53">'[191]27'!#REF!</definedName>
    <definedName name="redtab28" localSheetId="54">'[191]27'!#REF!</definedName>
    <definedName name="redtab28" localSheetId="57">'[191]27'!#REF!</definedName>
    <definedName name="redtab28" localSheetId="60">'[191]27'!#REF!</definedName>
    <definedName name="redtab28" localSheetId="61">'[191]27'!#REF!</definedName>
    <definedName name="redtab28" localSheetId="62">'[191]27'!#REF!</definedName>
    <definedName name="redtab28" localSheetId="63">'[191]27'!#REF!</definedName>
    <definedName name="redtab28" localSheetId="6">'[193]27'!#REF!</definedName>
    <definedName name="redtab28" localSheetId="66">'[191]27'!#REF!</definedName>
    <definedName name="redtab28" localSheetId="69">'[191]27'!#REF!</definedName>
    <definedName name="redtab28" localSheetId="72">'[191]27'!#REF!</definedName>
    <definedName name="redtab28" localSheetId="73">'[191]27'!#REF!</definedName>
    <definedName name="redtab28">'[191]27'!#REF!</definedName>
    <definedName name="redtab29" localSheetId="13">'[191]27'!#REF!</definedName>
    <definedName name="redtab29" localSheetId="23">'[191]27'!#REF!</definedName>
    <definedName name="redtab29" localSheetId="24">'[191]27'!#REF!</definedName>
    <definedName name="redtab29" localSheetId="28">'[191]27'!#REF!</definedName>
    <definedName name="redtab29" localSheetId="29">'[191]27'!#REF!</definedName>
    <definedName name="redtab29" localSheetId="31">'[191]27'!#REF!</definedName>
    <definedName name="redtab29" localSheetId="49">'[191]27'!#REF!</definedName>
    <definedName name="redtab29" localSheetId="5">'[192]27'!#REF!</definedName>
    <definedName name="redtab29" localSheetId="53">'[191]27'!#REF!</definedName>
    <definedName name="redtab29" localSheetId="54">'[191]27'!#REF!</definedName>
    <definedName name="redtab29" localSheetId="57">'[191]27'!#REF!</definedName>
    <definedName name="redtab29" localSheetId="60">'[191]27'!#REF!</definedName>
    <definedName name="redtab29" localSheetId="61">'[191]27'!#REF!</definedName>
    <definedName name="redtab29" localSheetId="62">'[191]27'!#REF!</definedName>
    <definedName name="redtab29" localSheetId="63">'[191]27'!#REF!</definedName>
    <definedName name="redtab29" localSheetId="6">'[193]27'!#REF!</definedName>
    <definedName name="redtab29" localSheetId="66">'[191]27'!#REF!</definedName>
    <definedName name="redtab29" localSheetId="69">'[191]27'!#REF!</definedName>
    <definedName name="redtab29" localSheetId="72">'[191]27'!#REF!</definedName>
    <definedName name="redtab29" localSheetId="73">'[191]27'!#REF!</definedName>
    <definedName name="redtab29">'[191]27'!#REF!</definedName>
    <definedName name="redtab30" localSheetId="13">'[191]27'!#REF!</definedName>
    <definedName name="redtab30" localSheetId="28">'[191]27'!#REF!</definedName>
    <definedName name="redtab30" localSheetId="29">'[191]27'!#REF!</definedName>
    <definedName name="redtab30" localSheetId="31">'[191]27'!#REF!</definedName>
    <definedName name="redtab30" localSheetId="49">'[191]27'!#REF!</definedName>
    <definedName name="redtab30" localSheetId="5">'[192]27'!#REF!</definedName>
    <definedName name="redtab30" localSheetId="53">'[191]27'!#REF!</definedName>
    <definedName name="redtab30" localSheetId="54">'[191]27'!#REF!</definedName>
    <definedName name="redtab30" localSheetId="57">'[191]27'!#REF!</definedName>
    <definedName name="redtab30" localSheetId="60">'[191]27'!#REF!</definedName>
    <definedName name="redtab30" localSheetId="61">'[191]27'!#REF!</definedName>
    <definedName name="redtab30" localSheetId="62">'[191]27'!#REF!</definedName>
    <definedName name="redtab30" localSheetId="63">'[191]27'!#REF!</definedName>
    <definedName name="redtab30" localSheetId="6">'[193]27'!#REF!</definedName>
    <definedName name="redtab30" localSheetId="66">'[191]27'!#REF!</definedName>
    <definedName name="redtab30" localSheetId="69">'[191]27'!#REF!</definedName>
    <definedName name="redtab30" localSheetId="72">'[191]27'!#REF!</definedName>
    <definedName name="redtab30" localSheetId="73">'[191]27'!#REF!</definedName>
    <definedName name="redtab30">'[191]27'!#REF!</definedName>
    <definedName name="redtab31" localSheetId="13">'[191]27'!#REF!</definedName>
    <definedName name="redtab31" localSheetId="28">'[191]27'!#REF!</definedName>
    <definedName name="redtab31" localSheetId="29">'[191]27'!#REF!</definedName>
    <definedName name="redtab31" localSheetId="31">'[191]27'!#REF!</definedName>
    <definedName name="redtab31" localSheetId="49">'[191]27'!#REF!</definedName>
    <definedName name="redtab31" localSheetId="5">'[192]27'!#REF!</definedName>
    <definedName name="redtab31" localSheetId="53">'[191]27'!#REF!</definedName>
    <definedName name="redtab31" localSheetId="54">'[191]27'!#REF!</definedName>
    <definedName name="redtab31" localSheetId="57">'[191]27'!#REF!</definedName>
    <definedName name="redtab31" localSheetId="60">'[191]27'!#REF!</definedName>
    <definedName name="redtab31" localSheetId="61">'[191]27'!#REF!</definedName>
    <definedName name="redtab31" localSheetId="62">'[191]27'!#REF!</definedName>
    <definedName name="redtab31" localSheetId="63">'[191]27'!#REF!</definedName>
    <definedName name="redtab31" localSheetId="6">'[193]27'!#REF!</definedName>
    <definedName name="redtab31" localSheetId="66">'[191]27'!#REF!</definedName>
    <definedName name="redtab31" localSheetId="69">'[191]27'!#REF!</definedName>
    <definedName name="redtab31" localSheetId="72">'[191]27'!#REF!</definedName>
    <definedName name="redtab31" localSheetId="73">'[191]27'!#REF!</definedName>
    <definedName name="redtab31">'[191]27'!#REF!</definedName>
    <definedName name="redtab32" localSheetId="13">'[191]27'!#REF!</definedName>
    <definedName name="redtab32" localSheetId="28">'[191]27'!#REF!</definedName>
    <definedName name="redtab32" localSheetId="29">'[191]27'!#REF!</definedName>
    <definedName name="redtab32" localSheetId="31">'[191]27'!#REF!</definedName>
    <definedName name="redtab32" localSheetId="49">'[191]27'!#REF!</definedName>
    <definedName name="redtab32" localSheetId="5">'[192]27'!#REF!</definedName>
    <definedName name="redtab32" localSheetId="53">'[191]27'!#REF!</definedName>
    <definedName name="redtab32" localSheetId="54">'[191]27'!#REF!</definedName>
    <definedName name="redtab32" localSheetId="57">'[191]27'!#REF!</definedName>
    <definedName name="redtab32" localSheetId="60">'[191]27'!#REF!</definedName>
    <definedName name="redtab32" localSheetId="61">'[191]27'!#REF!</definedName>
    <definedName name="redtab32" localSheetId="62">'[191]27'!#REF!</definedName>
    <definedName name="redtab32" localSheetId="63">'[191]27'!#REF!</definedName>
    <definedName name="redtab32" localSheetId="6">'[193]27'!#REF!</definedName>
    <definedName name="redtab32" localSheetId="69">'[191]27'!#REF!</definedName>
    <definedName name="redtab32" localSheetId="72">'[191]27'!#REF!</definedName>
    <definedName name="redtab32" localSheetId="73">'[191]27'!#REF!</definedName>
    <definedName name="redtab32">'[191]27'!#REF!</definedName>
    <definedName name="redtab33" localSheetId="13">'[191]27'!#REF!</definedName>
    <definedName name="redtab33" localSheetId="28">'[191]27'!#REF!</definedName>
    <definedName name="redtab33" localSheetId="29">'[191]27'!#REF!</definedName>
    <definedName name="redtab33" localSheetId="31">'[191]27'!#REF!</definedName>
    <definedName name="redtab33" localSheetId="49">'[191]27'!#REF!</definedName>
    <definedName name="redtab33" localSheetId="5">'[192]27'!#REF!</definedName>
    <definedName name="redtab33" localSheetId="53">'[191]27'!#REF!</definedName>
    <definedName name="redtab33" localSheetId="54">'[191]27'!#REF!</definedName>
    <definedName name="redtab33" localSheetId="57">'[191]27'!#REF!</definedName>
    <definedName name="redtab33" localSheetId="60">'[191]27'!#REF!</definedName>
    <definedName name="redtab33" localSheetId="61">'[191]27'!#REF!</definedName>
    <definedName name="redtab33" localSheetId="62">'[191]27'!#REF!</definedName>
    <definedName name="redtab33" localSheetId="63">'[191]27'!#REF!</definedName>
    <definedName name="redtab33" localSheetId="6">'[193]27'!#REF!</definedName>
    <definedName name="redtab33">'[191]27'!#REF!</definedName>
    <definedName name="redtab34" localSheetId="13">'[191]27'!#REF!</definedName>
    <definedName name="redtab34" localSheetId="28">'[191]27'!#REF!</definedName>
    <definedName name="redtab34" localSheetId="29">'[191]27'!#REF!</definedName>
    <definedName name="redtab34" localSheetId="31">'[191]27'!#REF!</definedName>
    <definedName name="redtab34" localSheetId="49">'[191]27'!#REF!</definedName>
    <definedName name="redtab34" localSheetId="5">'[192]27'!#REF!</definedName>
    <definedName name="redtab34" localSheetId="53">'[191]27'!#REF!</definedName>
    <definedName name="redtab34" localSheetId="54">'[191]27'!#REF!</definedName>
    <definedName name="redtab34" localSheetId="57">'[191]27'!#REF!</definedName>
    <definedName name="redtab34" localSheetId="60">'[191]27'!#REF!</definedName>
    <definedName name="redtab34" localSheetId="61">'[191]27'!#REF!</definedName>
    <definedName name="redtab34" localSheetId="62">'[191]27'!#REF!</definedName>
    <definedName name="redtab34" localSheetId="63">'[191]27'!#REF!</definedName>
    <definedName name="redtab34" localSheetId="6">'[193]27'!#REF!</definedName>
    <definedName name="redtab34">'[191]27'!#REF!</definedName>
    <definedName name="redtab35" localSheetId="1">#REF!</definedName>
    <definedName name="redtab35" localSheetId="10">#REF!</definedName>
    <definedName name="redtab35" localSheetId="11">#REF!</definedName>
    <definedName name="redtab35" localSheetId="12">#REF!</definedName>
    <definedName name="redtab35" localSheetId="13">#REF!</definedName>
    <definedName name="redtab35" localSheetId="15">#REF!</definedName>
    <definedName name="redtab35" localSheetId="16">#REF!</definedName>
    <definedName name="redtab35" localSheetId="2">#REF!</definedName>
    <definedName name="redtab35" localSheetId="23">#REF!</definedName>
    <definedName name="redtab35" localSheetId="24">#REF!</definedName>
    <definedName name="redtab35" localSheetId="25">#REF!</definedName>
    <definedName name="redtab35" localSheetId="26">#REF!</definedName>
    <definedName name="redtab35" localSheetId="27">#REF!</definedName>
    <definedName name="redtab35" localSheetId="28">#REF!</definedName>
    <definedName name="redtab35" localSheetId="29">#REF!</definedName>
    <definedName name="redtab35" localSheetId="3">#REF!</definedName>
    <definedName name="redtab35" localSheetId="31">#REF!</definedName>
    <definedName name="redtab35" localSheetId="32">#REF!</definedName>
    <definedName name="redtab35" localSheetId="33">#REF!</definedName>
    <definedName name="redtab35" localSheetId="34">#REF!</definedName>
    <definedName name="redtab35" localSheetId="37">#REF!</definedName>
    <definedName name="redtab35" localSheetId="41">#REF!</definedName>
    <definedName name="redtab35" localSheetId="4">#REF!</definedName>
    <definedName name="redtab35" localSheetId="45">#REF!</definedName>
    <definedName name="redtab35" localSheetId="46">#REF!</definedName>
    <definedName name="redtab35" localSheetId="47">#REF!</definedName>
    <definedName name="redtab35" localSheetId="48">#REF!</definedName>
    <definedName name="redtab35" localSheetId="49">#REF!</definedName>
    <definedName name="redtab35" localSheetId="50">#REF!</definedName>
    <definedName name="redtab35" localSheetId="5">#REF!</definedName>
    <definedName name="redtab35" localSheetId="51">#REF!</definedName>
    <definedName name="redtab35" localSheetId="52">#REF!</definedName>
    <definedName name="redtab35" localSheetId="53">#REF!</definedName>
    <definedName name="redtab35" localSheetId="54">#REF!</definedName>
    <definedName name="redtab35" localSheetId="56">#REF!</definedName>
    <definedName name="redtab35" localSheetId="57">#REF!</definedName>
    <definedName name="redtab35" localSheetId="58">#REF!</definedName>
    <definedName name="redtab35" localSheetId="59">#REF!</definedName>
    <definedName name="redtab35" localSheetId="60">#REF!</definedName>
    <definedName name="redtab35" localSheetId="61">#REF!</definedName>
    <definedName name="redtab35" localSheetId="62">#REF!</definedName>
    <definedName name="redtab35" localSheetId="63">#REF!</definedName>
    <definedName name="redtab35" localSheetId="6">#REF!</definedName>
    <definedName name="redtab35" localSheetId="64">#REF!</definedName>
    <definedName name="redtab35" localSheetId="65">#REF!</definedName>
    <definedName name="redtab35" localSheetId="66">#REF!</definedName>
    <definedName name="redtab35" localSheetId="67">#REF!</definedName>
    <definedName name="redtab35" localSheetId="68">#REF!</definedName>
    <definedName name="redtab35" localSheetId="69">#REF!</definedName>
    <definedName name="redtab35" localSheetId="71">#REF!</definedName>
    <definedName name="redtab35" localSheetId="72">#REF!</definedName>
    <definedName name="redtab35" localSheetId="73">#REF!</definedName>
    <definedName name="redtab35" localSheetId="7">#REF!</definedName>
    <definedName name="redtab35" localSheetId="74">#REF!</definedName>
    <definedName name="redtab35" localSheetId="75">#REF!</definedName>
    <definedName name="redtab35" localSheetId="76">#REF!</definedName>
    <definedName name="redtab35" localSheetId="77">#REF!</definedName>
    <definedName name="redtab35" localSheetId="78">#REF!</definedName>
    <definedName name="redtab35" localSheetId="79">#REF!</definedName>
    <definedName name="redtab35" localSheetId="8">#REF!</definedName>
    <definedName name="redtab35" localSheetId="9">#REF!</definedName>
    <definedName name="redtab35">#REF!</definedName>
    <definedName name="REDTbl3" localSheetId="1">#REF!</definedName>
    <definedName name="REDTbl3" localSheetId="10">#REF!</definedName>
    <definedName name="REDTbl3" localSheetId="11">#REF!</definedName>
    <definedName name="REDTbl3" localSheetId="12">#REF!</definedName>
    <definedName name="REDTbl3" localSheetId="13">#REF!</definedName>
    <definedName name="REDTbl3" localSheetId="15">#REF!</definedName>
    <definedName name="REDTbl3" localSheetId="16">#REF!</definedName>
    <definedName name="REDTbl3" localSheetId="2">#REF!</definedName>
    <definedName name="REDTbl3" localSheetId="23">#REF!</definedName>
    <definedName name="REDTbl3" localSheetId="24">#REF!</definedName>
    <definedName name="REDTbl3" localSheetId="25">#REF!</definedName>
    <definedName name="REDTbl3" localSheetId="26">#REF!</definedName>
    <definedName name="REDTbl3" localSheetId="27">#REF!</definedName>
    <definedName name="REDTbl3" localSheetId="28">#REF!</definedName>
    <definedName name="REDTbl3" localSheetId="29">#REF!</definedName>
    <definedName name="REDTbl3" localSheetId="3">#REF!</definedName>
    <definedName name="REDTbl3" localSheetId="31">#REF!</definedName>
    <definedName name="REDTbl3" localSheetId="32">#REF!</definedName>
    <definedName name="REDTbl3" localSheetId="33">#REF!</definedName>
    <definedName name="REDTbl3" localSheetId="34">#REF!</definedName>
    <definedName name="REDTbl3" localSheetId="37">#REF!</definedName>
    <definedName name="REDTbl3" localSheetId="41">#REF!</definedName>
    <definedName name="REDTbl3" localSheetId="4">#REF!</definedName>
    <definedName name="REDTbl3" localSheetId="45">#REF!</definedName>
    <definedName name="REDTbl3" localSheetId="46">#REF!</definedName>
    <definedName name="REDTbl3" localSheetId="47">#REF!</definedName>
    <definedName name="REDTbl3" localSheetId="48">#REF!</definedName>
    <definedName name="REDTbl3" localSheetId="49">#REF!</definedName>
    <definedName name="REDTbl3" localSheetId="50">#REF!</definedName>
    <definedName name="REDTbl3" localSheetId="5">#REF!</definedName>
    <definedName name="REDTbl3" localSheetId="51">#REF!</definedName>
    <definedName name="REDTbl3" localSheetId="52">#REF!</definedName>
    <definedName name="REDTbl3" localSheetId="53">#REF!</definedName>
    <definedName name="REDTbl3" localSheetId="54">#REF!</definedName>
    <definedName name="REDTbl3" localSheetId="56">#REF!</definedName>
    <definedName name="REDTbl3" localSheetId="57">#REF!</definedName>
    <definedName name="REDTbl3" localSheetId="58">#REF!</definedName>
    <definedName name="REDTbl3" localSheetId="59">#REF!</definedName>
    <definedName name="REDTbl3" localSheetId="60">#REF!</definedName>
    <definedName name="REDTbl3" localSheetId="61">#REF!</definedName>
    <definedName name="REDTbl3" localSheetId="62">#REF!</definedName>
    <definedName name="REDTbl3" localSheetId="63">#REF!</definedName>
    <definedName name="REDTbl3" localSheetId="6">#REF!</definedName>
    <definedName name="REDTbl3" localSheetId="64">#REF!</definedName>
    <definedName name="REDTbl3" localSheetId="65">#REF!</definedName>
    <definedName name="REDTbl3" localSheetId="66">#REF!</definedName>
    <definedName name="REDTbl3" localSheetId="67">#REF!</definedName>
    <definedName name="REDTbl3" localSheetId="68">#REF!</definedName>
    <definedName name="REDTbl3" localSheetId="69">#REF!</definedName>
    <definedName name="REDTbl3" localSheetId="71">#REF!</definedName>
    <definedName name="REDTbl3" localSheetId="72">#REF!</definedName>
    <definedName name="REDTbl3" localSheetId="73">#REF!</definedName>
    <definedName name="REDTbl3" localSheetId="7">#REF!</definedName>
    <definedName name="REDTbl3" localSheetId="74">#REF!</definedName>
    <definedName name="REDTbl3" localSheetId="75">#REF!</definedName>
    <definedName name="REDTbl3" localSheetId="76">#REF!</definedName>
    <definedName name="REDTbl3" localSheetId="77">#REF!</definedName>
    <definedName name="REDTbl3" localSheetId="78">#REF!</definedName>
    <definedName name="REDTbl3" localSheetId="79">#REF!</definedName>
    <definedName name="REDTbl3" localSheetId="8">#REF!</definedName>
    <definedName name="REDTbl3" localSheetId="9">#REF!</definedName>
    <definedName name="REDTbl3">#REF!</definedName>
    <definedName name="REDTbl4" localSheetId="1">#REF!</definedName>
    <definedName name="REDTbl4" localSheetId="10">#REF!</definedName>
    <definedName name="REDTbl4" localSheetId="11">#REF!</definedName>
    <definedName name="REDTbl4" localSheetId="12">#REF!</definedName>
    <definedName name="REDTbl4" localSheetId="13">#REF!</definedName>
    <definedName name="REDTbl4" localSheetId="15">#REF!</definedName>
    <definedName name="REDTbl4" localSheetId="16">#REF!</definedName>
    <definedName name="REDTbl4" localSheetId="2">#REF!</definedName>
    <definedName name="REDTbl4" localSheetId="23">#REF!</definedName>
    <definedName name="REDTbl4" localSheetId="24">#REF!</definedName>
    <definedName name="REDTbl4" localSheetId="25">#REF!</definedName>
    <definedName name="REDTbl4" localSheetId="26">#REF!</definedName>
    <definedName name="REDTbl4" localSheetId="27">#REF!</definedName>
    <definedName name="REDTbl4" localSheetId="28">#REF!</definedName>
    <definedName name="REDTbl4" localSheetId="29">#REF!</definedName>
    <definedName name="REDTbl4" localSheetId="3">#REF!</definedName>
    <definedName name="REDTbl4" localSheetId="31">#REF!</definedName>
    <definedName name="REDTbl4" localSheetId="32">#REF!</definedName>
    <definedName name="REDTbl4" localSheetId="33">#REF!</definedName>
    <definedName name="REDTbl4" localSheetId="34">#REF!</definedName>
    <definedName name="REDTbl4" localSheetId="37">#REF!</definedName>
    <definedName name="REDTbl4" localSheetId="41">#REF!</definedName>
    <definedName name="REDTbl4" localSheetId="4">#REF!</definedName>
    <definedName name="REDTbl4" localSheetId="45">#REF!</definedName>
    <definedName name="REDTbl4" localSheetId="46">#REF!</definedName>
    <definedName name="REDTbl4" localSheetId="47">#REF!</definedName>
    <definedName name="REDTbl4" localSheetId="48">#REF!</definedName>
    <definedName name="REDTbl4" localSheetId="49">#REF!</definedName>
    <definedName name="REDTbl4" localSheetId="50">#REF!</definedName>
    <definedName name="REDTbl4" localSheetId="5">#REF!</definedName>
    <definedName name="REDTbl4" localSheetId="51">#REF!</definedName>
    <definedName name="REDTbl4" localSheetId="52">#REF!</definedName>
    <definedName name="REDTbl4" localSheetId="53">#REF!</definedName>
    <definedName name="REDTbl4" localSheetId="54">#REF!</definedName>
    <definedName name="REDTbl4" localSheetId="56">#REF!</definedName>
    <definedName name="REDTbl4" localSheetId="57">#REF!</definedName>
    <definedName name="REDTbl4" localSheetId="58">#REF!</definedName>
    <definedName name="REDTbl4" localSheetId="59">#REF!</definedName>
    <definedName name="REDTbl4" localSheetId="60">#REF!</definedName>
    <definedName name="REDTbl4" localSheetId="61">#REF!</definedName>
    <definedName name="REDTbl4" localSheetId="62">#REF!</definedName>
    <definedName name="REDTbl4" localSheetId="63">#REF!</definedName>
    <definedName name="REDTbl4" localSheetId="6">#REF!</definedName>
    <definedName name="REDTbl4" localSheetId="64">#REF!</definedName>
    <definedName name="REDTbl4" localSheetId="65">#REF!</definedName>
    <definedName name="REDTbl4" localSheetId="66">#REF!</definedName>
    <definedName name="REDTbl4" localSheetId="67">#REF!</definedName>
    <definedName name="REDTbl4" localSheetId="68">#REF!</definedName>
    <definedName name="REDTbl4" localSheetId="69">#REF!</definedName>
    <definedName name="REDTbl4" localSheetId="71">#REF!</definedName>
    <definedName name="REDTbl4" localSheetId="72">#REF!</definedName>
    <definedName name="REDTbl4" localSheetId="73">#REF!</definedName>
    <definedName name="REDTbl4" localSheetId="7">#REF!</definedName>
    <definedName name="REDTbl4" localSheetId="74">#REF!</definedName>
    <definedName name="REDTbl4" localSheetId="75">#REF!</definedName>
    <definedName name="REDTbl4" localSheetId="76">#REF!</definedName>
    <definedName name="REDTbl4" localSheetId="77">#REF!</definedName>
    <definedName name="REDTbl4" localSheetId="78">#REF!</definedName>
    <definedName name="REDTbl4" localSheetId="79">#REF!</definedName>
    <definedName name="REDTbl4" localSheetId="8">#REF!</definedName>
    <definedName name="REDTbl4" localSheetId="9">#REF!</definedName>
    <definedName name="REDTbl4">#REF!</definedName>
    <definedName name="REDTbl5" localSheetId="1">#REF!</definedName>
    <definedName name="REDTbl5" localSheetId="11">#REF!</definedName>
    <definedName name="REDTbl5" localSheetId="12">#REF!</definedName>
    <definedName name="REDTbl5" localSheetId="13">#REF!</definedName>
    <definedName name="REDTbl5" localSheetId="23">#REF!</definedName>
    <definedName name="REDTbl5" localSheetId="24">#REF!</definedName>
    <definedName name="REDTbl5" localSheetId="26">#REF!</definedName>
    <definedName name="REDTbl5" localSheetId="28">#REF!</definedName>
    <definedName name="REDTbl5" localSheetId="29">#REF!</definedName>
    <definedName name="REDTbl5" localSheetId="31">#REF!</definedName>
    <definedName name="REDTbl5" localSheetId="41">#REF!</definedName>
    <definedName name="REDTbl5" localSheetId="4">#REF!</definedName>
    <definedName name="REDTbl5" localSheetId="46">#REF!</definedName>
    <definedName name="REDTbl5" localSheetId="47">#REF!</definedName>
    <definedName name="REDTbl5" localSheetId="48">#REF!</definedName>
    <definedName name="REDTbl5" localSheetId="49">#REF!</definedName>
    <definedName name="REDTbl5" localSheetId="50">#REF!</definedName>
    <definedName name="REDTbl5" localSheetId="51">#REF!</definedName>
    <definedName name="REDTbl5" localSheetId="53">#REF!</definedName>
    <definedName name="REDTbl5" localSheetId="54">#REF!</definedName>
    <definedName name="REDTbl5" localSheetId="56">#REF!</definedName>
    <definedName name="REDTbl5" localSheetId="57">#REF!</definedName>
    <definedName name="REDTbl5" localSheetId="58">#REF!</definedName>
    <definedName name="REDTbl5" localSheetId="60">#REF!</definedName>
    <definedName name="REDTbl5" localSheetId="61">#REF!</definedName>
    <definedName name="REDTbl5" localSheetId="62">#REF!</definedName>
    <definedName name="REDTbl5" localSheetId="63">#REF!</definedName>
    <definedName name="REDTbl5" localSheetId="64">#REF!</definedName>
    <definedName name="REDTbl5" localSheetId="66">#REF!</definedName>
    <definedName name="REDTbl5" localSheetId="67">#REF!</definedName>
    <definedName name="REDTbl5" localSheetId="68">#REF!</definedName>
    <definedName name="REDTbl5" localSheetId="69">#REF!</definedName>
    <definedName name="REDTbl5" localSheetId="71">#REF!</definedName>
    <definedName name="REDTbl5" localSheetId="72">#REF!</definedName>
    <definedName name="REDTbl5" localSheetId="73">#REF!</definedName>
    <definedName name="REDTbl5">#REF!</definedName>
    <definedName name="REDTbl6" localSheetId="1">#REF!</definedName>
    <definedName name="REDTbl6" localSheetId="11">#REF!</definedName>
    <definedName name="REDTbl6" localSheetId="12">#REF!</definedName>
    <definedName name="REDTbl6" localSheetId="13">#REF!</definedName>
    <definedName name="REDTbl6" localSheetId="23">#REF!</definedName>
    <definedName name="REDTbl6" localSheetId="24">#REF!</definedName>
    <definedName name="REDTbl6" localSheetId="26">#REF!</definedName>
    <definedName name="REDTbl6" localSheetId="28">#REF!</definedName>
    <definedName name="REDTbl6" localSheetId="29">#REF!</definedName>
    <definedName name="REDTbl6" localSheetId="31">#REF!</definedName>
    <definedName name="REDTbl6" localSheetId="41">#REF!</definedName>
    <definedName name="REDTbl6" localSheetId="4">#REF!</definedName>
    <definedName name="REDTbl6" localSheetId="46">#REF!</definedName>
    <definedName name="REDTbl6" localSheetId="47">#REF!</definedName>
    <definedName name="REDTbl6" localSheetId="48">#REF!</definedName>
    <definedName name="REDTbl6" localSheetId="49">#REF!</definedName>
    <definedName name="REDTbl6" localSheetId="50">#REF!</definedName>
    <definedName name="REDTbl6" localSheetId="51">#REF!</definedName>
    <definedName name="REDTbl6" localSheetId="53">#REF!</definedName>
    <definedName name="REDTbl6" localSheetId="54">#REF!</definedName>
    <definedName name="REDTbl6" localSheetId="56">#REF!</definedName>
    <definedName name="REDTbl6" localSheetId="57">#REF!</definedName>
    <definedName name="REDTbl6" localSheetId="58">#REF!</definedName>
    <definedName name="REDTbl6" localSheetId="60">#REF!</definedName>
    <definedName name="REDTbl6" localSheetId="61">#REF!</definedName>
    <definedName name="REDTbl6" localSheetId="62">#REF!</definedName>
    <definedName name="REDTbl6" localSheetId="63">#REF!</definedName>
    <definedName name="REDTbl6" localSheetId="64">#REF!</definedName>
    <definedName name="REDTbl6" localSheetId="66">#REF!</definedName>
    <definedName name="REDTbl6" localSheetId="67">#REF!</definedName>
    <definedName name="REDTbl6" localSheetId="68">#REF!</definedName>
    <definedName name="REDTbl6" localSheetId="69">#REF!</definedName>
    <definedName name="REDTbl6" localSheetId="71">#REF!</definedName>
    <definedName name="REDTbl6" localSheetId="72">#REF!</definedName>
    <definedName name="REDTbl6" localSheetId="73">#REF!</definedName>
    <definedName name="REDTbl6">#REF!</definedName>
    <definedName name="REDTbl7" localSheetId="1">#REF!</definedName>
    <definedName name="REDTbl7" localSheetId="11">#REF!</definedName>
    <definedName name="REDTbl7" localSheetId="12">#REF!</definedName>
    <definedName name="REDTbl7" localSheetId="13">#REF!</definedName>
    <definedName name="REDTbl7" localSheetId="23">#REF!</definedName>
    <definedName name="REDTbl7" localSheetId="24">#REF!</definedName>
    <definedName name="REDTbl7" localSheetId="26">#REF!</definedName>
    <definedName name="REDTbl7" localSheetId="28">#REF!</definedName>
    <definedName name="REDTbl7" localSheetId="29">#REF!</definedName>
    <definedName name="REDTbl7" localSheetId="31">#REF!</definedName>
    <definedName name="REDTbl7" localSheetId="41">#REF!</definedName>
    <definedName name="REDTbl7" localSheetId="4">#REF!</definedName>
    <definedName name="REDTbl7" localSheetId="46">#REF!</definedName>
    <definedName name="REDTbl7" localSheetId="47">#REF!</definedName>
    <definedName name="REDTbl7" localSheetId="48">#REF!</definedName>
    <definedName name="REDTbl7" localSheetId="49">#REF!</definedName>
    <definedName name="REDTbl7" localSheetId="50">#REF!</definedName>
    <definedName name="REDTbl7" localSheetId="51">#REF!</definedName>
    <definedName name="REDTbl7" localSheetId="53">#REF!</definedName>
    <definedName name="REDTbl7" localSheetId="54">#REF!</definedName>
    <definedName name="REDTbl7" localSheetId="56">#REF!</definedName>
    <definedName name="REDTbl7" localSheetId="57">#REF!</definedName>
    <definedName name="REDTbl7" localSheetId="58">#REF!</definedName>
    <definedName name="REDTbl7" localSheetId="60">#REF!</definedName>
    <definedName name="REDTbl7" localSheetId="61">#REF!</definedName>
    <definedName name="REDTbl7" localSheetId="62">#REF!</definedName>
    <definedName name="REDTbl7" localSheetId="63">#REF!</definedName>
    <definedName name="REDTbl7" localSheetId="64">#REF!</definedName>
    <definedName name="REDTbl7" localSheetId="66">#REF!</definedName>
    <definedName name="REDTbl7" localSheetId="67">#REF!</definedName>
    <definedName name="REDTbl7" localSheetId="68">#REF!</definedName>
    <definedName name="REDTbl7" localSheetId="69">#REF!</definedName>
    <definedName name="REDTbl7" localSheetId="71">#REF!</definedName>
    <definedName name="REDTbl7" localSheetId="72">#REF!</definedName>
    <definedName name="REDTbl7" localSheetId="73">#REF!</definedName>
    <definedName name="REDTbl7">#REF!</definedName>
    <definedName name="REDUC" localSheetId="1">#REF!</definedName>
    <definedName name="REDUC" localSheetId="11">#REF!</definedName>
    <definedName name="REDUC" localSheetId="12">#REF!</definedName>
    <definedName name="REDUC" localSheetId="13">#REF!</definedName>
    <definedName name="REDUC" localSheetId="23">#REF!</definedName>
    <definedName name="REDUC" localSheetId="24">#REF!</definedName>
    <definedName name="REDUC" localSheetId="26">#REF!</definedName>
    <definedName name="REDUC" localSheetId="28">#REF!</definedName>
    <definedName name="REDUC" localSheetId="29">#REF!</definedName>
    <definedName name="REDUC" localSheetId="31">#REF!</definedName>
    <definedName name="REDUC" localSheetId="41">#REF!</definedName>
    <definedName name="REDUC" localSheetId="4">#REF!</definedName>
    <definedName name="REDUC" localSheetId="46">#REF!</definedName>
    <definedName name="REDUC" localSheetId="47">#REF!</definedName>
    <definedName name="REDUC" localSheetId="48">#REF!</definedName>
    <definedName name="REDUC" localSheetId="49">#REF!</definedName>
    <definedName name="REDUC" localSheetId="50">#REF!</definedName>
    <definedName name="REDUC" localSheetId="51">#REF!</definedName>
    <definedName name="REDUC" localSheetId="53">#REF!</definedName>
    <definedName name="REDUC" localSheetId="54">#REF!</definedName>
    <definedName name="REDUC" localSheetId="56">#REF!</definedName>
    <definedName name="REDUC" localSheetId="57">#REF!</definedName>
    <definedName name="REDUC" localSheetId="58">#REF!</definedName>
    <definedName name="REDUC" localSheetId="60">#REF!</definedName>
    <definedName name="REDUC" localSheetId="61">#REF!</definedName>
    <definedName name="REDUC" localSheetId="62">#REF!</definedName>
    <definedName name="REDUC" localSheetId="63">#REF!</definedName>
    <definedName name="REDUC" localSheetId="64">#REF!</definedName>
    <definedName name="REDUC" localSheetId="66">#REF!</definedName>
    <definedName name="REDUC" localSheetId="67">#REF!</definedName>
    <definedName name="REDUC" localSheetId="68">#REF!</definedName>
    <definedName name="REDUC" localSheetId="69">#REF!</definedName>
    <definedName name="REDUC" localSheetId="71">#REF!</definedName>
    <definedName name="REDUC" localSheetId="72">#REF!</definedName>
    <definedName name="REDUC" localSheetId="73">#REF!</definedName>
    <definedName name="REDUC">#REF!</definedName>
    <definedName name="reducido" localSheetId="1">'1'!reducido</definedName>
    <definedName name="reducido" localSheetId="10">'10'!reducido</definedName>
    <definedName name="reducido" localSheetId="11">'11'!reducido</definedName>
    <definedName name="reducido" localSheetId="12">'12'!reducido</definedName>
    <definedName name="reducido" localSheetId="13">'13'!reducido</definedName>
    <definedName name="reducido" localSheetId="15">'15'!reducido</definedName>
    <definedName name="reducido" localSheetId="16">'16'!reducido</definedName>
    <definedName name="reducido" localSheetId="2">'2'!reducido</definedName>
    <definedName name="reducido" localSheetId="22">'22a-b'!reducido</definedName>
    <definedName name="reducido" localSheetId="23">'23'!reducido</definedName>
    <definedName name="reducido" localSheetId="24">'24'!reducido</definedName>
    <definedName name="reducido" localSheetId="25">'25a'!reducido</definedName>
    <definedName name="reducido" localSheetId="26">'25b'!reducido</definedName>
    <definedName name="reducido" localSheetId="27">'26'!reducido</definedName>
    <definedName name="reducido" localSheetId="28">#N/A</definedName>
    <definedName name="reducido" localSheetId="29">#N/A</definedName>
    <definedName name="reducido" localSheetId="3">'3'!reducido</definedName>
    <definedName name="reducido" localSheetId="31">'30'!reducido</definedName>
    <definedName name="reducido" localSheetId="32">'31'!reducido</definedName>
    <definedName name="reducido" localSheetId="33">'32'!reducido</definedName>
    <definedName name="reducido" localSheetId="34">[54]!reducido</definedName>
    <definedName name="reducido" localSheetId="37">'36'!reducido</definedName>
    <definedName name="reducido" localSheetId="41">'25b'!reducido</definedName>
    <definedName name="reducido" localSheetId="4">'4'!reducido</definedName>
    <definedName name="reducido" localSheetId="45">'45a-c'!reducido</definedName>
    <definedName name="reducido" localSheetId="46">[55]!reducido</definedName>
    <definedName name="reducido" localSheetId="47">[55]!reducido</definedName>
    <definedName name="reducido" localSheetId="48">[55]!reducido</definedName>
    <definedName name="reducido" localSheetId="49">[55]!reducido</definedName>
    <definedName name="reducido" localSheetId="50">[56]!reducido</definedName>
    <definedName name="reducido" localSheetId="5">'5'!reducido</definedName>
    <definedName name="reducido" localSheetId="51">[55]!reducido</definedName>
    <definedName name="reducido" localSheetId="52">'51-52'!reducido</definedName>
    <definedName name="reducido" localSheetId="53">'53a-b'!reducido</definedName>
    <definedName name="reducido" localSheetId="54">[57]!reducido</definedName>
    <definedName name="reducido" localSheetId="56">[56]!reducido</definedName>
    <definedName name="reducido" localSheetId="57">[56]!reducido</definedName>
    <definedName name="reducido" localSheetId="58">[56]!reducido</definedName>
    <definedName name="reducido" localSheetId="59">'57a-b'!reducido</definedName>
    <definedName name="reducido" localSheetId="60">'58a'!reducido</definedName>
    <definedName name="reducido" localSheetId="61">'58b-c'!reducido</definedName>
    <definedName name="reducido" localSheetId="62">'58d'!reducido</definedName>
    <definedName name="reducido" localSheetId="63">'59-60'!reducido</definedName>
    <definedName name="reducido" localSheetId="6">'6'!reducido</definedName>
    <definedName name="reducido" localSheetId="64">'61'!reducido</definedName>
    <definedName name="reducido" localSheetId="65">'62a'!reducido</definedName>
    <definedName name="reducido" localSheetId="66">'62b'!reducido</definedName>
    <definedName name="reducido" localSheetId="67">'63a-b'!reducido</definedName>
    <definedName name="reducido" localSheetId="68">'64'!reducido</definedName>
    <definedName name="reducido" localSheetId="69">#N/A</definedName>
    <definedName name="reducido" localSheetId="71">'67'!reducido</definedName>
    <definedName name="reducido" localSheetId="72">'68a-b '!reducido</definedName>
    <definedName name="reducido" localSheetId="73">'69a-b '!reducido</definedName>
    <definedName name="reducido" localSheetId="7">'7'!reducido</definedName>
    <definedName name="reducido" localSheetId="74">'70a-b- c'!reducido</definedName>
    <definedName name="reducido" localSheetId="75">#N/A</definedName>
    <definedName name="reducido" localSheetId="76">#N/A</definedName>
    <definedName name="reducido" localSheetId="77">'72'!reducido</definedName>
    <definedName name="reducido" localSheetId="78">'73'!reducido</definedName>
    <definedName name="reducido" localSheetId="79">'74'!reducido</definedName>
    <definedName name="reducido" localSheetId="8">'8  '!reducido</definedName>
    <definedName name="reducido" localSheetId="9">'9'!reducido</definedName>
    <definedName name="reducido">[0]!reducido</definedName>
    <definedName name="reduct" localSheetId="1">#REF!</definedName>
    <definedName name="reduct" localSheetId="10">#REF!</definedName>
    <definedName name="reduct" localSheetId="11">#REF!</definedName>
    <definedName name="reduct" localSheetId="12">#REF!</definedName>
    <definedName name="reduct" localSheetId="13">#REF!</definedName>
    <definedName name="reduct" localSheetId="15">#REF!</definedName>
    <definedName name="reduct" localSheetId="16">#REF!</definedName>
    <definedName name="reduct" localSheetId="2">#REF!</definedName>
    <definedName name="reduct" localSheetId="23">#REF!</definedName>
    <definedName name="reduct" localSheetId="24">#REF!</definedName>
    <definedName name="reduct" localSheetId="25">#REF!</definedName>
    <definedName name="reduct" localSheetId="26">#REF!</definedName>
    <definedName name="reduct" localSheetId="27">#REF!</definedName>
    <definedName name="reduct" localSheetId="28">#REF!</definedName>
    <definedName name="reduct" localSheetId="29">#REF!</definedName>
    <definedName name="reduct" localSheetId="3">#REF!</definedName>
    <definedName name="reduct" localSheetId="31">#REF!</definedName>
    <definedName name="reduct" localSheetId="32">#REF!</definedName>
    <definedName name="reduct" localSheetId="33">#REF!</definedName>
    <definedName name="reduct" localSheetId="34">#REF!</definedName>
    <definedName name="reduct" localSheetId="37">#REF!</definedName>
    <definedName name="reduct" localSheetId="41">#REF!</definedName>
    <definedName name="reduct" localSheetId="4">#REF!</definedName>
    <definedName name="reduct" localSheetId="45">#REF!</definedName>
    <definedName name="reduct" localSheetId="46">#REF!</definedName>
    <definedName name="reduct" localSheetId="47">#REF!</definedName>
    <definedName name="reduct" localSheetId="48">#REF!</definedName>
    <definedName name="reduct" localSheetId="49">#REF!</definedName>
    <definedName name="reduct" localSheetId="50">#REF!</definedName>
    <definedName name="reduct" localSheetId="5">#REF!</definedName>
    <definedName name="reduct" localSheetId="51">#REF!</definedName>
    <definedName name="reduct" localSheetId="52">#REF!</definedName>
    <definedName name="reduct" localSheetId="53">#REF!</definedName>
    <definedName name="reduct" localSheetId="54">#REF!</definedName>
    <definedName name="reduct" localSheetId="56">#REF!</definedName>
    <definedName name="reduct" localSheetId="57">#REF!</definedName>
    <definedName name="reduct" localSheetId="58">#REF!</definedName>
    <definedName name="reduct" localSheetId="59">#REF!</definedName>
    <definedName name="reduct" localSheetId="60">#REF!</definedName>
    <definedName name="reduct" localSheetId="61">#REF!</definedName>
    <definedName name="reduct" localSheetId="62">#REF!</definedName>
    <definedName name="reduct" localSheetId="63">#REF!</definedName>
    <definedName name="reduct" localSheetId="6">#REF!</definedName>
    <definedName name="reduct" localSheetId="64">#REF!</definedName>
    <definedName name="reduct" localSheetId="65">#REF!</definedName>
    <definedName name="reduct" localSheetId="66">#REF!</definedName>
    <definedName name="reduct" localSheetId="67">#REF!</definedName>
    <definedName name="reduct" localSheetId="68">#REF!</definedName>
    <definedName name="reduct" localSheetId="69">#REF!</definedName>
    <definedName name="reduct" localSheetId="71">#REF!</definedName>
    <definedName name="reduct" localSheetId="72">#REF!</definedName>
    <definedName name="reduct" localSheetId="73">#REF!</definedName>
    <definedName name="reduct" localSheetId="7">#REF!</definedName>
    <definedName name="reduct" localSheetId="74">#REF!</definedName>
    <definedName name="reduct" localSheetId="75">#REF!</definedName>
    <definedName name="reduct" localSheetId="76">#REF!</definedName>
    <definedName name="reduct" localSheetId="77">#REF!</definedName>
    <definedName name="reduct" localSheetId="78">#REF!</definedName>
    <definedName name="reduct" localSheetId="79">#REF!</definedName>
    <definedName name="reduct" localSheetId="8">#REF!</definedName>
    <definedName name="reduct" localSheetId="9">#REF!</definedName>
    <definedName name="reduct">#REF!</definedName>
    <definedName name="Reporting_Country_Code" localSheetId="1">#REF!</definedName>
    <definedName name="Reporting_Country_Code" localSheetId="10">#REF!</definedName>
    <definedName name="Reporting_Country_Code" localSheetId="11">#REF!</definedName>
    <definedName name="Reporting_Country_Code" localSheetId="12">#REF!</definedName>
    <definedName name="Reporting_Country_Code" localSheetId="13">#REF!</definedName>
    <definedName name="Reporting_Country_Code" localSheetId="15">#REF!</definedName>
    <definedName name="Reporting_Country_Code" localSheetId="16">#REF!</definedName>
    <definedName name="Reporting_Country_Code" localSheetId="2">#REF!</definedName>
    <definedName name="Reporting_Country_Code" localSheetId="23">#REF!</definedName>
    <definedName name="Reporting_Country_Code" localSheetId="24">#REF!</definedName>
    <definedName name="Reporting_Country_Code" localSheetId="25">#REF!</definedName>
    <definedName name="Reporting_Country_Code" localSheetId="26">#REF!</definedName>
    <definedName name="Reporting_Country_Code" localSheetId="27">#REF!</definedName>
    <definedName name="Reporting_Country_Code" localSheetId="28">#REF!</definedName>
    <definedName name="Reporting_Country_Code" localSheetId="29">#REF!</definedName>
    <definedName name="Reporting_Country_Code" localSheetId="3">#REF!</definedName>
    <definedName name="Reporting_Country_Code" localSheetId="31">#REF!</definedName>
    <definedName name="Reporting_Country_Code" localSheetId="32">#REF!</definedName>
    <definedName name="Reporting_Country_Code" localSheetId="33">#REF!</definedName>
    <definedName name="Reporting_Country_Code" localSheetId="34">#REF!</definedName>
    <definedName name="Reporting_Country_Code" localSheetId="37">#REF!</definedName>
    <definedName name="Reporting_Country_Code" localSheetId="41">#REF!</definedName>
    <definedName name="Reporting_Country_Code" localSheetId="4">#REF!</definedName>
    <definedName name="Reporting_Country_Code" localSheetId="45">#REF!</definedName>
    <definedName name="Reporting_Country_Code" localSheetId="46">#REF!</definedName>
    <definedName name="Reporting_Country_Code" localSheetId="47">#REF!</definedName>
    <definedName name="Reporting_Country_Code" localSheetId="48">#REF!</definedName>
    <definedName name="Reporting_Country_Code" localSheetId="49">#REF!</definedName>
    <definedName name="Reporting_Country_Code" localSheetId="50">#REF!</definedName>
    <definedName name="Reporting_Country_Code" localSheetId="5">#REF!</definedName>
    <definedName name="Reporting_Country_Code" localSheetId="51">#REF!</definedName>
    <definedName name="Reporting_Country_Code" localSheetId="52">#REF!</definedName>
    <definedName name="Reporting_Country_Code" localSheetId="53">#REF!</definedName>
    <definedName name="Reporting_Country_Code" localSheetId="54">#REF!</definedName>
    <definedName name="Reporting_Country_Code" localSheetId="56">#REF!</definedName>
    <definedName name="Reporting_Country_Code" localSheetId="57">#REF!</definedName>
    <definedName name="Reporting_Country_Code" localSheetId="58">#REF!</definedName>
    <definedName name="Reporting_Country_Code" localSheetId="59">#REF!</definedName>
    <definedName name="Reporting_Country_Code" localSheetId="60">#REF!</definedName>
    <definedName name="Reporting_Country_Code" localSheetId="61">#REF!</definedName>
    <definedName name="Reporting_Country_Code" localSheetId="62">#REF!</definedName>
    <definedName name="Reporting_Country_Code" localSheetId="63">#REF!</definedName>
    <definedName name="Reporting_Country_Code" localSheetId="6">#REF!</definedName>
    <definedName name="Reporting_Country_Code" localSheetId="64">#REF!</definedName>
    <definedName name="Reporting_Country_Code" localSheetId="65">#REF!</definedName>
    <definedName name="Reporting_Country_Code" localSheetId="66">#REF!</definedName>
    <definedName name="Reporting_Country_Code" localSheetId="67">#REF!</definedName>
    <definedName name="Reporting_Country_Code" localSheetId="68">#REF!</definedName>
    <definedName name="Reporting_Country_Code" localSheetId="69">#REF!</definedName>
    <definedName name="Reporting_Country_Code" localSheetId="71">#REF!</definedName>
    <definedName name="Reporting_Country_Code" localSheetId="72">#REF!</definedName>
    <definedName name="Reporting_Country_Code" localSheetId="73">#REF!</definedName>
    <definedName name="Reporting_Country_Code" localSheetId="7">#REF!</definedName>
    <definedName name="Reporting_Country_Code" localSheetId="74">#REF!</definedName>
    <definedName name="Reporting_Country_Code" localSheetId="75">#REF!</definedName>
    <definedName name="Reporting_Country_Code" localSheetId="76">#REF!</definedName>
    <definedName name="Reporting_Country_Code" localSheetId="77">#REF!</definedName>
    <definedName name="Reporting_Country_Code" localSheetId="78">#REF!</definedName>
    <definedName name="Reporting_Country_Code" localSheetId="79">#REF!</definedName>
    <definedName name="Reporting_Country_Code" localSheetId="8">#REF!</definedName>
    <definedName name="Reporting_Country_Code" localSheetId="9">#REF!</definedName>
    <definedName name="Reporting_Country_Code">#REF!</definedName>
    <definedName name="Reporting_Country_Name" localSheetId="1">#REF!</definedName>
    <definedName name="Reporting_Country_Name" localSheetId="10">#REF!</definedName>
    <definedName name="Reporting_Country_Name" localSheetId="11">#REF!</definedName>
    <definedName name="Reporting_Country_Name" localSheetId="12">#REF!</definedName>
    <definedName name="Reporting_Country_Name" localSheetId="13">#REF!</definedName>
    <definedName name="Reporting_Country_Name" localSheetId="15">#REF!</definedName>
    <definedName name="Reporting_Country_Name" localSheetId="16">#REF!</definedName>
    <definedName name="Reporting_Country_Name" localSheetId="2">#REF!</definedName>
    <definedName name="Reporting_Country_Name" localSheetId="23">#REF!</definedName>
    <definedName name="Reporting_Country_Name" localSheetId="24">#REF!</definedName>
    <definedName name="Reporting_Country_Name" localSheetId="25">#REF!</definedName>
    <definedName name="Reporting_Country_Name" localSheetId="26">#REF!</definedName>
    <definedName name="Reporting_Country_Name" localSheetId="27">#REF!</definedName>
    <definedName name="Reporting_Country_Name" localSheetId="28">#REF!</definedName>
    <definedName name="Reporting_Country_Name" localSheetId="29">#REF!</definedName>
    <definedName name="Reporting_Country_Name" localSheetId="3">#REF!</definedName>
    <definedName name="Reporting_Country_Name" localSheetId="31">#REF!</definedName>
    <definedName name="Reporting_Country_Name" localSheetId="32">#REF!</definedName>
    <definedName name="Reporting_Country_Name" localSheetId="33">#REF!</definedName>
    <definedName name="Reporting_Country_Name" localSheetId="34">#REF!</definedName>
    <definedName name="Reporting_Country_Name" localSheetId="37">#REF!</definedName>
    <definedName name="Reporting_Country_Name" localSheetId="41">#REF!</definedName>
    <definedName name="Reporting_Country_Name" localSheetId="4">#REF!</definedName>
    <definedName name="Reporting_Country_Name" localSheetId="45">#REF!</definedName>
    <definedName name="Reporting_Country_Name" localSheetId="46">#REF!</definedName>
    <definedName name="Reporting_Country_Name" localSheetId="47">#REF!</definedName>
    <definedName name="Reporting_Country_Name" localSheetId="48">#REF!</definedName>
    <definedName name="Reporting_Country_Name" localSheetId="49">#REF!</definedName>
    <definedName name="Reporting_Country_Name" localSheetId="50">#REF!</definedName>
    <definedName name="Reporting_Country_Name" localSheetId="5">#REF!</definedName>
    <definedName name="Reporting_Country_Name" localSheetId="51">#REF!</definedName>
    <definedName name="Reporting_Country_Name" localSheetId="52">#REF!</definedName>
    <definedName name="Reporting_Country_Name" localSheetId="53">#REF!</definedName>
    <definedName name="Reporting_Country_Name" localSheetId="54">#REF!</definedName>
    <definedName name="Reporting_Country_Name" localSheetId="56">#REF!</definedName>
    <definedName name="Reporting_Country_Name" localSheetId="57">#REF!</definedName>
    <definedName name="Reporting_Country_Name" localSheetId="58">#REF!</definedName>
    <definedName name="Reporting_Country_Name" localSheetId="59">#REF!</definedName>
    <definedName name="Reporting_Country_Name" localSheetId="60">#REF!</definedName>
    <definedName name="Reporting_Country_Name" localSheetId="61">#REF!</definedName>
    <definedName name="Reporting_Country_Name" localSheetId="62">#REF!</definedName>
    <definedName name="Reporting_Country_Name" localSheetId="63">#REF!</definedName>
    <definedName name="Reporting_Country_Name" localSheetId="6">#REF!</definedName>
    <definedName name="Reporting_Country_Name" localSheetId="64">#REF!</definedName>
    <definedName name="Reporting_Country_Name" localSheetId="65">#REF!</definedName>
    <definedName name="Reporting_Country_Name" localSheetId="66">#REF!</definedName>
    <definedName name="Reporting_Country_Name" localSheetId="67">#REF!</definedName>
    <definedName name="Reporting_Country_Name" localSheetId="68">#REF!</definedName>
    <definedName name="Reporting_Country_Name" localSheetId="69">#REF!</definedName>
    <definedName name="Reporting_Country_Name" localSheetId="71">#REF!</definedName>
    <definedName name="Reporting_Country_Name" localSheetId="72">#REF!</definedName>
    <definedName name="Reporting_Country_Name" localSheetId="73">#REF!</definedName>
    <definedName name="Reporting_Country_Name" localSheetId="7">#REF!</definedName>
    <definedName name="Reporting_Country_Name" localSheetId="74">#REF!</definedName>
    <definedName name="Reporting_Country_Name" localSheetId="75">#REF!</definedName>
    <definedName name="Reporting_Country_Name" localSheetId="76">#REF!</definedName>
    <definedName name="Reporting_Country_Name" localSheetId="77">#REF!</definedName>
    <definedName name="Reporting_Country_Name" localSheetId="78">#REF!</definedName>
    <definedName name="Reporting_Country_Name" localSheetId="79">#REF!</definedName>
    <definedName name="Reporting_Country_Name" localSheetId="8">#REF!</definedName>
    <definedName name="Reporting_Country_Name" localSheetId="9">#REF!</definedName>
    <definedName name="Reporting_Country_Name">#REF!</definedName>
    <definedName name="Reporting_Currency_Code" localSheetId="1">#REF!</definedName>
    <definedName name="Reporting_Currency_Code" localSheetId="11">#REF!</definedName>
    <definedName name="Reporting_Currency_Code" localSheetId="12">#REF!</definedName>
    <definedName name="Reporting_Currency_Code" localSheetId="13">#REF!</definedName>
    <definedName name="Reporting_Currency_Code" localSheetId="23">#REF!</definedName>
    <definedName name="Reporting_Currency_Code" localSheetId="24">#REF!</definedName>
    <definedName name="Reporting_Currency_Code" localSheetId="26">#REF!</definedName>
    <definedName name="Reporting_Currency_Code" localSheetId="28">#REF!</definedName>
    <definedName name="Reporting_Currency_Code" localSheetId="29">#REF!</definedName>
    <definedName name="Reporting_Currency_Code" localSheetId="31">#REF!</definedName>
    <definedName name="Reporting_Currency_Code" localSheetId="41">#REF!</definedName>
    <definedName name="Reporting_Currency_Code" localSheetId="4">#REF!</definedName>
    <definedName name="Reporting_Currency_Code" localSheetId="46">#REF!</definedName>
    <definedName name="Reporting_Currency_Code" localSheetId="47">#REF!</definedName>
    <definedName name="Reporting_Currency_Code" localSheetId="48">#REF!</definedName>
    <definedName name="Reporting_Currency_Code" localSheetId="49">#REF!</definedName>
    <definedName name="Reporting_Currency_Code" localSheetId="50">#REF!</definedName>
    <definedName name="Reporting_Currency_Code" localSheetId="51">#REF!</definedName>
    <definedName name="Reporting_Currency_Code" localSheetId="53">#REF!</definedName>
    <definedName name="Reporting_Currency_Code" localSheetId="54">#REF!</definedName>
    <definedName name="Reporting_Currency_Code" localSheetId="56">#REF!</definedName>
    <definedName name="Reporting_Currency_Code" localSheetId="57">#REF!</definedName>
    <definedName name="Reporting_Currency_Code" localSheetId="58">#REF!</definedName>
    <definedName name="Reporting_Currency_Code" localSheetId="60">#REF!</definedName>
    <definedName name="Reporting_Currency_Code" localSheetId="61">#REF!</definedName>
    <definedName name="Reporting_Currency_Code" localSheetId="62">#REF!</definedName>
    <definedName name="Reporting_Currency_Code" localSheetId="63">#REF!</definedName>
    <definedName name="Reporting_Currency_Code" localSheetId="64">#REF!</definedName>
    <definedName name="Reporting_Currency_Code" localSheetId="66">#REF!</definedName>
    <definedName name="Reporting_Currency_Code" localSheetId="67">#REF!</definedName>
    <definedName name="Reporting_Currency_Code" localSheetId="68">#REF!</definedName>
    <definedName name="Reporting_Currency_Code" localSheetId="69">#REF!</definedName>
    <definedName name="Reporting_Currency_Code" localSheetId="71">#REF!</definedName>
    <definedName name="Reporting_Currency_Code" localSheetId="72">#REF!</definedName>
    <definedName name="Reporting_Currency_Code" localSheetId="73">#REF!</definedName>
    <definedName name="Reporting_Currency_Code">#REF!</definedName>
    <definedName name="Reporting_Currency_Name" localSheetId="1">#REF!</definedName>
    <definedName name="Reporting_Currency_Name" localSheetId="11">#REF!</definedName>
    <definedName name="Reporting_Currency_Name" localSheetId="12">#REF!</definedName>
    <definedName name="Reporting_Currency_Name" localSheetId="13">#REF!</definedName>
    <definedName name="Reporting_Currency_Name" localSheetId="23">#REF!</definedName>
    <definedName name="Reporting_Currency_Name" localSheetId="24">#REF!</definedName>
    <definedName name="Reporting_Currency_Name" localSheetId="26">#REF!</definedName>
    <definedName name="Reporting_Currency_Name" localSheetId="28">#REF!</definedName>
    <definedName name="Reporting_Currency_Name" localSheetId="29">#REF!</definedName>
    <definedName name="Reporting_Currency_Name" localSheetId="31">#REF!</definedName>
    <definedName name="Reporting_Currency_Name" localSheetId="41">#REF!</definedName>
    <definedName name="Reporting_Currency_Name" localSheetId="4">#REF!</definedName>
    <definedName name="Reporting_Currency_Name" localSheetId="46">#REF!</definedName>
    <definedName name="Reporting_Currency_Name" localSheetId="47">#REF!</definedName>
    <definedName name="Reporting_Currency_Name" localSheetId="48">#REF!</definedName>
    <definedName name="Reporting_Currency_Name" localSheetId="49">#REF!</definedName>
    <definedName name="Reporting_Currency_Name" localSheetId="50">#REF!</definedName>
    <definedName name="Reporting_Currency_Name" localSheetId="51">#REF!</definedName>
    <definedName name="Reporting_Currency_Name" localSheetId="53">#REF!</definedName>
    <definedName name="Reporting_Currency_Name" localSheetId="54">#REF!</definedName>
    <definedName name="Reporting_Currency_Name" localSheetId="56">#REF!</definedName>
    <definedName name="Reporting_Currency_Name" localSheetId="57">#REF!</definedName>
    <definedName name="Reporting_Currency_Name" localSheetId="58">#REF!</definedName>
    <definedName name="Reporting_Currency_Name" localSheetId="60">#REF!</definedName>
    <definedName name="Reporting_Currency_Name" localSheetId="61">#REF!</definedName>
    <definedName name="Reporting_Currency_Name" localSheetId="62">#REF!</definedName>
    <definedName name="Reporting_Currency_Name" localSheetId="63">#REF!</definedName>
    <definedName name="Reporting_Currency_Name" localSheetId="64">#REF!</definedName>
    <definedName name="Reporting_Currency_Name" localSheetId="66">#REF!</definedName>
    <definedName name="Reporting_Currency_Name" localSheetId="67">#REF!</definedName>
    <definedName name="Reporting_Currency_Name" localSheetId="68">#REF!</definedName>
    <definedName name="Reporting_Currency_Name" localSheetId="69">#REF!</definedName>
    <definedName name="Reporting_Currency_Name" localSheetId="71">#REF!</definedName>
    <definedName name="Reporting_Currency_Name" localSheetId="72">#REF!</definedName>
    <definedName name="Reporting_Currency_Name" localSheetId="73">#REF!</definedName>
    <definedName name="Reporting_Currency_Name">#REF!</definedName>
    <definedName name="Reporting_Scale_Name" localSheetId="1">#REF!</definedName>
    <definedName name="Reporting_Scale_Name" localSheetId="11">#REF!</definedName>
    <definedName name="Reporting_Scale_Name" localSheetId="12">#REF!</definedName>
    <definedName name="Reporting_Scale_Name" localSheetId="13">#REF!</definedName>
    <definedName name="Reporting_Scale_Name" localSheetId="23">#REF!</definedName>
    <definedName name="Reporting_Scale_Name" localSheetId="24">#REF!</definedName>
    <definedName name="Reporting_Scale_Name" localSheetId="26">#REF!</definedName>
    <definedName name="Reporting_Scale_Name" localSheetId="28">#REF!</definedName>
    <definedName name="Reporting_Scale_Name" localSheetId="29">#REF!</definedName>
    <definedName name="Reporting_Scale_Name" localSheetId="31">#REF!</definedName>
    <definedName name="Reporting_Scale_Name" localSheetId="41">#REF!</definedName>
    <definedName name="Reporting_Scale_Name" localSheetId="4">#REF!</definedName>
    <definedName name="Reporting_Scale_Name" localSheetId="46">#REF!</definedName>
    <definedName name="Reporting_Scale_Name" localSheetId="47">#REF!</definedName>
    <definedName name="Reporting_Scale_Name" localSheetId="48">#REF!</definedName>
    <definedName name="Reporting_Scale_Name" localSheetId="49">#REF!</definedName>
    <definedName name="Reporting_Scale_Name" localSheetId="50">#REF!</definedName>
    <definedName name="Reporting_Scale_Name" localSheetId="51">#REF!</definedName>
    <definedName name="Reporting_Scale_Name" localSheetId="53">#REF!</definedName>
    <definedName name="Reporting_Scale_Name" localSheetId="54">#REF!</definedName>
    <definedName name="Reporting_Scale_Name" localSheetId="56">#REF!</definedName>
    <definedName name="Reporting_Scale_Name" localSheetId="57">#REF!</definedName>
    <definedName name="Reporting_Scale_Name" localSheetId="58">#REF!</definedName>
    <definedName name="Reporting_Scale_Name" localSheetId="60">#REF!</definedName>
    <definedName name="Reporting_Scale_Name" localSheetId="61">#REF!</definedName>
    <definedName name="Reporting_Scale_Name" localSheetId="62">#REF!</definedName>
    <definedName name="Reporting_Scale_Name" localSheetId="63">#REF!</definedName>
    <definedName name="Reporting_Scale_Name" localSheetId="64">#REF!</definedName>
    <definedName name="Reporting_Scale_Name" localSheetId="66">#REF!</definedName>
    <definedName name="Reporting_Scale_Name" localSheetId="67">#REF!</definedName>
    <definedName name="Reporting_Scale_Name" localSheetId="68">#REF!</definedName>
    <definedName name="Reporting_Scale_Name" localSheetId="69">#REF!</definedName>
    <definedName name="Reporting_Scale_Name" localSheetId="71">#REF!</definedName>
    <definedName name="Reporting_Scale_Name" localSheetId="72">#REF!</definedName>
    <definedName name="Reporting_Scale_Name" localSheetId="73">#REF!</definedName>
    <definedName name="Reporting_Scale_Name">#REF!</definedName>
    <definedName name="RES_" localSheetId="13">[94]T1!#REF!</definedName>
    <definedName name="RES_" localSheetId="23">[94]T1!#REF!</definedName>
    <definedName name="RES_" localSheetId="24">[94]T1!#REF!</definedName>
    <definedName name="RES_" localSheetId="28">[94]T1!#REF!</definedName>
    <definedName name="RES_" localSheetId="29">[94]T1!#REF!</definedName>
    <definedName name="RES_" localSheetId="31">[94]T1!#REF!</definedName>
    <definedName name="RES_" localSheetId="49">[94]T1!#REF!</definedName>
    <definedName name="RES_" localSheetId="5">[95]T1!#REF!</definedName>
    <definedName name="RES_" localSheetId="53">[94]T1!#REF!</definedName>
    <definedName name="RES_" localSheetId="54">[94]T1!#REF!</definedName>
    <definedName name="RES_" localSheetId="57">[94]T1!#REF!</definedName>
    <definedName name="RES_" localSheetId="60">[94]T1!#REF!</definedName>
    <definedName name="RES_" localSheetId="61">[94]T1!#REF!</definedName>
    <definedName name="RES_" localSheetId="62">[94]T1!#REF!</definedName>
    <definedName name="RES_" localSheetId="63">[94]T1!#REF!</definedName>
    <definedName name="RES_" localSheetId="6">[96]T1!#REF!</definedName>
    <definedName name="RES_" localSheetId="66">[94]T1!#REF!</definedName>
    <definedName name="RES_" localSheetId="69">[94]T1!#REF!</definedName>
    <definedName name="RES_" localSheetId="72">[94]T1!#REF!</definedName>
    <definedName name="RES_" localSheetId="73">[94]T1!#REF!</definedName>
    <definedName name="RES_">[94]T1!#REF!</definedName>
    <definedName name="RES_SDR" localSheetId="1">#REF!</definedName>
    <definedName name="RES_SDR" localSheetId="10">#REF!</definedName>
    <definedName name="RES_SDR" localSheetId="11">#REF!</definedName>
    <definedName name="RES_SDR" localSheetId="12">#REF!</definedName>
    <definedName name="RES_SDR" localSheetId="13">#REF!</definedName>
    <definedName name="RES_SDR" localSheetId="15">#REF!</definedName>
    <definedName name="RES_SDR" localSheetId="16">#REF!</definedName>
    <definedName name="RES_SDR" localSheetId="2">#REF!</definedName>
    <definedName name="RES_SDR" localSheetId="23">#REF!</definedName>
    <definedName name="RES_SDR" localSheetId="24">#REF!</definedName>
    <definedName name="RES_SDR" localSheetId="25">#REF!</definedName>
    <definedName name="RES_SDR" localSheetId="26">#REF!</definedName>
    <definedName name="RES_SDR" localSheetId="27">#REF!</definedName>
    <definedName name="RES_SDR" localSheetId="28">#REF!</definedName>
    <definedName name="RES_SDR" localSheetId="29">#REF!</definedName>
    <definedName name="RES_SDR" localSheetId="3">#REF!</definedName>
    <definedName name="RES_SDR" localSheetId="31">#REF!</definedName>
    <definedName name="RES_SDR" localSheetId="32">#REF!</definedName>
    <definedName name="RES_SDR" localSheetId="33">#REF!</definedName>
    <definedName name="RES_SDR" localSheetId="34">#REF!</definedName>
    <definedName name="RES_SDR" localSheetId="37">#REF!</definedName>
    <definedName name="RES_SDR" localSheetId="41">#REF!</definedName>
    <definedName name="RES_SDR" localSheetId="4">#REF!</definedName>
    <definedName name="RES_SDR" localSheetId="45">#REF!</definedName>
    <definedName name="RES_SDR" localSheetId="46">#REF!</definedName>
    <definedName name="RES_SDR" localSheetId="47">#REF!</definedName>
    <definedName name="RES_SDR" localSheetId="48">#REF!</definedName>
    <definedName name="RES_SDR" localSheetId="49">#REF!</definedName>
    <definedName name="RES_SDR" localSheetId="50">#REF!</definedName>
    <definedName name="RES_SDR" localSheetId="5">#REF!</definedName>
    <definedName name="RES_SDR" localSheetId="51">#REF!</definedName>
    <definedName name="RES_SDR" localSheetId="52">#REF!</definedName>
    <definedName name="RES_SDR" localSheetId="53">#REF!</definedName>
    <definedName name="RES_SDR" localSheetId="54">#REF!</definedName>
    <definedName name="RES_SDR" localSheetId="56">#REF!</definedName>
    <definedName name="RES_SDR" localSheetId="57">#REF!</definedName>
    <definedName name="RES_SDR" localSheetId="58">#REF!</definedName>
    <definedName name="RES_SDR" localSheetId="59">#REF!</definedName>
    <definedName name="RES_SDR" localSheetId="60">#REF!</definedName>
    <definedName name="RES_SDR" localSheetId="61">#REF!</definedName>
    <definedName name="RES_SDR" localSheetId="62">#REF!</definedName>
    <definedName name="RES_SDR" localSheetId="63">#REF!</definedName>
    <definedName name="RES_SDR" localSheetId="6">#REF!</definedName>
    <definedName name="RES_SDR" localSheetId="64">#REF!</definedName>
    <definedName name="RES_SDR" localSheetId="65">#REF!</definedName>
    <definedName name="RES_SDR" localSheetId="66">#REF!</definedName>
    <definedName name="RES_SDR" localSheetId="67">#REF!</definedName>
    <definedName name="RES_SDR" localSheetId="68">#REF!</definedName>
    <definedName name="RES_SDR" localSheetId="69">#REF!</definedName>
    <definedName name="RES_SDR" localSheetId="71">#REF!</definedName>
    <definedName name="RES_SDR" localSheetId="72">#REF!</definedName>
    <definedName name="RES_SDR" localSheetId="73">#REF!</definedName>
    <definedName name="RES_SDR" localSheetId="7">#REF!</definedName>
    <definedName name="RES_SDR" localSheetId="74">#REF!</definedName>
    <definedName name="RES_SDR" localSheetId="75">#REF!</definedName>
    <definedName name="RES_SDR" localSheetId="76">#REF!</definedName>
    <definedName name="RES_SDR" localSheetId="77">#REF!</definedName>
    <definedName name="RES_SDR" localSheetId="78">#REF!</definedName>
    <definedName name="RES_SDR" localSheetId="79">#REF!</definedName>
    <definedName name="RES_SDR" localSheetId="8">#REF!</definedName>
    <definedName name="RES_SDR" localSheetId="9">#REF!</definedName>
    <definedName name="RES_SDR">#REF!</definedName>
    <definedName name="Rescheduling_assumptions_continued" localSheetId="1">#REF!</definedName>
    <definedName name="Rescheduling_assumptions_continued" localSheetId="10">#REF!</definedName>
    <definedName name="Rescheduling_assumptions_continued" localSheetId="11">#REF!</definedName>
    <definedName name="Rescheduling_assumptions_continued" localSheetId="12">#REF!</definedName>
    <definedName name="Rescheduling_assumptions_continued" localSheetId="13">#REF!</definedName>
    <definedName name="Rescheduling_assumptions_continued" localSheetId="15">#REF!</definedName>
    <definedName name="Rescheduling_assumptions_continued" localSheetId="16">#REF!</definedName>
    <definedName name="Rescheduling_assumptions_continued" localSheetId="2">#REF!</definedName>
    <definedName name="Rescheduling_assumptions_continued" localSheetId="23">#REF!</definedName>
    <definedName name="Rescheduling_assumptions_continued" localSheetId="24">#REF!</definedName>
    <definedName name="Rescheduling_assumptions_continued" localSheetId="25">#REF!</definedName>
    <definedName name="Rescheduling_assumptions_continued" localSheetId="26">#REF!</definedName>
    <definedName name="Rescheduling_assumptions_continued" localSheetId="27">#REF!</definedName>
    <definedName name="Rescheduling_assumptions_continued" localSheetId="28">#REF!</definedName>
    <definedName name="Rescheduling_assumptions_continued" localSheetId="29">#REF!</definedName>
    <definedName name="Rescheduling_assumptions_continued" localSheetId="3">#REF!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7">#REF!</definedName>
    <definedName name="Rescheduling_assumptions_continued" localSheetId="41">#REF!</definedName>
    <definedName name="Rescheduling_assumptions_continued" localSheetId="4">#REF!</definedName>
    <definedName name="Rescheduling_assumptions_continued" localSheetId="45">#REF!</definedName>
    <definedName name="Rescheduling_assumptions_continued" localSheetId="46">#REF!</definedName>
    <definedName name="Rescheduling_assumptions_continued" localSheetId="47">#REF!</definedName>
    <definedName name="Rescheduling_assumptions_continued" localSheetId="48">#REF!</definedName>
    <definedName name="Rescheduling_assumptions_continued" localSheetId="49">#REF!</definedName>
    <definedName name="Rescheduling_assumptions_continued" localSheetId="50">#REF!</definedName>
    <definedName name="Rescheduling_assumptions_continued" localSheetId="5">#REF!</definedName>
    <definedName name="Rescheduling_assumptions_continued" localSheetId="51">#REF!</definedName>
    <definedName name="Rescheduling_assumptions_continued" localSheetId="52">#REF!</definedName>
    <definedName name="Rescheduling_assumptions_continued" localSheetId="53">#REF!</definedName>
    <definedName name="Rescheduling_assumptions_continued" localSheetId="54">#REF!</definedName>
    <definedName name="Rescheduling_assumptions_continued" localSheetId="56">#REF!</definedName>
    <definedName name="Rescheduling_assumptions_continued" localSheetId="57">#REF!</definedName>
    <definedName name="Rescheduling_assumptions_continued" localSheetId="58">#REF!</definedName>
    <definedName name="Rescheduling_assumptions_continued" localSheetId="59">#REF!</definedName>
    <definedName name="Rescheduling_assumptions_continued" localSheetId="60">#REF!</definedName>
    <definedName name="Rescheduling_assumptions_continued" localSheetId="61">#REF!</definedName>
    <definedName name="Rescheduling_assumptions_continued" localSheetId="62">#REF!</definedName>
    <definedName name="Rescheduling_assumptions_continued" localSheetId="63">#REF!</definedName>
    <definedName name="Rescheduling_assumptions_continued" localSheetId="6">#REF!</definedName>
    <definedName name="Rescheduling_assumptions_continued" localSheetId="64">#REF!</definedName>
    <definedName name="Rescheduling_assumptions_continued" localSheetId="65">#REF!</definedName>
    <definedName name="Rescheduling_assumptions_continued" localSheetId="66">#REF!</definedName>
    <definedName name="Rescheduling_assumptions_continued" localSheetId="67">#REF!</definedName>
    <definedName name="Rescheduling_assumptions_continued" localSheetId="68">#REF!</definedName>
    <definedName name="Rescheduling_assumptions_continued" localSheetId="69">#REF!</definedName>
    <definedName name="Rescheduling_assumptions_continued" localSheetId="71">#REF!</definedName>
    <definedName name="Rescheduling_assumptions_continued" localSheetId="72">#REF!</definedName>
    <definedName name="Rescheduling_assumptions_continued" localSheetId="73">#REF!</definedName>
    <definedName name="Rescheduling_assumptions_continued" localSheetId="7">#REF!</definedName>
    <definedName name="Rescheduling_assumptions_continued" localSheetId="74">#REF!</definedName>
    <definedName name="Rescheduling_assumptions_continued" localSheetId="75">#REF!</definedName>
    <definedName name="Rescheduling_assumptions_continued" localSheetId="76">#REF!</definedName>
    <definedName name="Rescheduling_assumptions_continued" localSheetId="77">#REF!</definedName>
    <definedName name="Rescheduling_assumptions_continued" localSheetId="78">#REF!</definedName>
    <definedName name="Rescheduling_assumptions_continued" localSheetId="79">#REF!</definedName>
    <definedName name="Rescheduling_assumptions_continued" localSheetId="8">#REF!</definedName>
    <definedName name="Rescheduling_assumptions_continued" localSheetId="9">#REF!</definedName>
    <definedName name="Rescheduling_assumptions_continued">#REF!</definedName>
    <definedName name="Rev" localSheetId="1">#REF!</definedName>
    <definedName name="Rev" localSheetId="10">#REF!</definedName>
    <definedName name="Rev" localSheetId="11">#REF!</definedName>
    <definedName name="Rev" localSheetId="12">#REF!</definedName>
    <definedName name="Rev" localSheetId="13">#REF!</definedName>
    <definedName name="Rev" localSheetId="15">#REF!</definedName>
    <definedName name="Rev" localSheetId="16">#REF!</definedName>
    <definedName name="Rev" localSheetId="2">#REF!</definedName>
    <definedName name="Rev" localSheetId="23">#REF!</definedName>
    <definedName name="Rev" localSheetId="24">#REF!</definedName>
    <definedName name="Rev" localSheetId="25">#REF!</definedName>
    <definedName name="Rev" localSheetId="26">#REF!</definedName>
    <definedName name="Rev" localSheetId="27">#REF!</definedName>
    <definedName name="Rev" localSheetId="28">#REF!</definedName>
    <definedName name="Rev" localSheetId="29">#REF!</definedName>
    <definedName name="Rev" localSheetId="3">#REF!</definedName>
    <definedName name="Rev" localSheetId="31">#REF!</definedName>
    <definedName name="Rev" localSheetId="32">#REF!</definedName>
    <definedName name="Rev" localSheetId="33">#REF!</definedName>
    <definedName name="Rev" localSheetId="34">#REF!</definedName>
    <definedName name="Rev" localSheetId="37">#REF!</definedName>
    <definedName name="Rev" localSheetId="41">#REF!</definedName>
    <definedName name="Rev" localSheetId="4">#REF!</definedName>
    <definedName name="Rev" localSheetId="45">#REF!</definedName>
    <definedName name="Rev" localSheetId="46">#REF!</definedName>
    <definedName name="Rev" localSheetId="47">#REF!</definedName>
    <definedName name="Rev" localSheetId="48">#REF!</definedName>
    <definedName name="Rev" localSheetId="49">#REF!</definedName>
    <definedName name="Rev" localSheetId="50">#REF!</definedName>
    <definedName name="Rev" localSheetId="5">#REF!</definedName>
    <definedName name="Rev" localSheetId="51">#REF!</definedName>
    <definedName name="Rev" localSheetId="52">#REF!</definedName>
    <definedName name="Rev" localSheetId="53">#REF!</definedName>
    <definedName name="Rev" localSheetId="54">#REF!</definedName>
    <definedName name="Rev" localSheetId="56">#REF!</definedName>
    <definedName name="Rev" localSheetId="57">#REF!</definedName>
    <definedName name="Rev" localSheetId="58">#REF!</definedName>
    <definedName name="Rev" localSheetId="59">#REF!</definedName>
    <definedName name="Rev" localSheetId="60">#REF!</definedName>
    <definedName name="Rev" localSheetId="61">#REF!</definedName>
    <definedName name="Rev" localSheetId="62">#REF!</definedName>
    <definedName name="Rev" localSheetId="63">#REF!</definedName>
    <definedName name="Rev" localSheetId="6">#REF!</definedName>
    <definedName name="Rev" localSheetId="64">#REF!</definedName>
    <definedName name="Rev" localSheetId="65">#REF!</definedName>
    <definedName name="Rev" localSheetId="66">#REF!</definedName>
    <definedName name="Rev" localSheetId="67">#REF!</definedName>
    <definedName name="Rev" localSheetId="68">#REF!</definedName>
    <definedName name="Rev" localSheetId="69">#REF!</definedName>
    <definedName name="Rev" localSheetId="71">#REF!</definedName>
    <definedName name="Rev" localSheetId="72">#REF!</definedName>
    <definedName name="Rev" localSheetId="73">#REF!</definedName>
    <definedName name="Rev" localSheetId="7">#REF!</definedName>
    <definedName name="Rev" localSheetId="74">#REF!</definedName>
    <definedName name="Rev" localSheetId="75">#REF!</definedName>
    <definedName name="Rev" localSheetId="76">#REF!</definedName>
    <definedName name="Rev" localSheetId="77">#REF!</definedName>
    <definedName name="Rev" localSheetId="78">#REF!</definedName>
    <definedName name="Rev" localSheetId="79">#REF!</definedName>
    <definedName name="Rev" localSheetId="8">#REF!</definedName>
    <definedName name="Rev" localSheetId="9">#REF!</definedName>
    <definedName name="Rev">#REF!</definedName>
    <definedName name="Rev_GDP" localSheetId="1">#REF!</definedName>
    <definedName name="Rev_GDP" localSheetId="11">#REF!</definedName>
    <definedName name="Rev_GDP" localSheetId="12">#REF!</definedName>
    <definedName name="Rev_GDP" localSheetId="13">#REF!</definedName>
    <definedName name="Rev_GDP" localSheetId="23">#REF!</definedName>
    <definedName name="Rev_GDP" localSheetId="24">#REF!</definedName>
    <definedName name="Rev_GDP" localSheetId="26">#REF!</definedName>
    <definedName name="Rev_GDP" localSheetId="28">#REF!</definedName>
    <definedName name="Rev_GDP" localSheetId="29">#REF!</definedName>
    <definedName name="Rev_GDP" localSheetId="31">#REF!</definedName>
    <definedName name="Rev_GDP" localSheetId="41">#REF!</definedName>
    <definedName name="Rev_GDP" localSheetId="4">#REF!</definedName>
    <definedName name="Rev_GDP" localSheetId="46">#REF!</definedName>
    <definedName name="Rev_GDP" localSheetId="47">#REF!</definedName>
    <definedName name="Rev_GDP" localSheetId="48">#REF!</definedName>
    <definedName name="Rev_GDP" localSheetId="49">#REF!</definedName>
    <definedName name="Rev_GDP" localSheetId="50">#REF!</definedName>
    <definedName name="Rev_GDP" localSheetId="51">#REF!</definedName>
    <definedName name="Rev_GDP" localSheetId="53">#REF!</definedName>
    <definedName name="Rev_GDP" localSheetId="54">#REF!</definedName>
    <definedName name="Rev_GDP" localSheetId="56">#REF!</definedName>
    <definedName name="Rev_GDP" localSheetId="57">#REF!</definedName>
    <definedName name="Rev_GDP" localSheetId="58">#REF!</definedName>
    <definedName name="Rev_GDP" localSheetId="60">#REF!</definedName>
    <definedName name="Rev_GDP" localSheetId="61">#REF!</definedName>
    <definedName name="Rev_GDP" localSheetId="62">#REF!</definedName>
    <definedName name="Rev_GDP" localSheetId="63">#REF!</definedName>
    <definedName name="Rev_GDP" localSheetId="64">#REF!</definedName>
    <definedName name="Rev_GDP" localSheetId="66">#REF!</definedName>
    <definedName name="Rev_GDP" localSheetId="67">#REF!</definedName>
    <definedName name="Rev_GDP" localSheetId="68">#REF!</definedName>
    <definedName name="Rev_GDP" localSheetId="69">#REF!</definedName>
    <definedName name="Rev_GDP" localSheetId="71">#REF!</definedName>
    <definedName name="Rev_GDP" localSheetId="72">#REF!</definedName>
    <definedName name="Rev_GDP" localSheetId="73">#REF!</definedName>
    <definedName name="Rev_GDP">#REF!</definedName>
    <definedName name="revenue" localSheetId="5">[304]C!$A$747:$IV$747</definedName>
    <definedName name="revenue" localSheetId="6">[305]C!$A$747:$IV$747</definedName>
    <definedName name="revenue">[306]C!$A$747:$IV$747</definedName>
    <definedName name="Revisions" localSheetId="1">#REF!</definedName>
    <definedName name="Revisions" localSheetId="10">#REF!</definedName>
    <definedName name="Revisions" localSheetId="11">#REF!</definedName>
    <definedName name="Revisions" localSheetId="12">#REF!</definedName>
    <definedName name="Revisions" localSheetId="13">#REF!</definedName>
    <definedName name="Revisions" localSheetId="15">#REF!</definedName>
    <definedName name="Revisions" localSheetId="16">#REF!</definedName>
    <definedName name="Revisions" localSheetId="2">#REF!</definedName>
    <definedName name="Revisions" localSheetId="23">#REF!</definedName>
    <definedName name="Revisions" localSheetId="24">#REF!</definedName>
    <definedName name="Revisions" localSheetId="25">#REF!</definedName>
    <definedName name="Revisions" localSheetId="26">#REF!</definedName>
    <definedName name="Revisions" localSheetId="27">#REF!</definedName>
    <definedName name="Revisions" localSheetId="28">#REF!</definedName>
    <definedName name="Revisions" localSheetId="29">#REF!</definedName>
    <definedName name="Revisions" localSheetId="3">#REF!</definedName>
    <definedName name="Revisions" localSheetId="31">#REF!</definedName>
    <definedName name="Revisions" localSheetId="32">#REF!</definedName>
    <definedName name="Revisions" localSheetId="33">#REF!</definedName>
    <definedName name="Revisions" localSheetId="34">#REF!</definedName>
    <definedName name="Revisions" localSheetId="37">#REF!</definedName>
    <definedName name="Revisions" localSheetId="41">#REF!</definedName>
    <definedName name="Revisions" localSheetId="4">#REF!</definedName>
    <definedName name="Revisions" localSheetId="45">#REF!</definedName>
    <definedName name="Revisions" localSheetId="46">#REF!</definedName>
    <definedName name="Revisions" localSheetId="47">#REF!</definedName>
    <definedName name="Revisions" localSheetId="48">#REF!</definedName>
    <definedName name="Revisions" localSheetId="49">#REF!</definedName>
    <definedName name="Revisions" localSheetId="50">#REF!</definedName>
    <definedName name="Revisions" localSheetId="5">#REF!</definedName>
    <definedName name="Revisions" localSheetId="51">#REF!</definedName>
    <definedName name="Revisions" localSheetId="52">#REF!</definedName>
    <definedName name="Revisions" localSheetId="53">#REF!</definedName>
    <definedName name="Revisions" localSheetId="54">#REF!</definedName>
    <definedName name="Revisions" localSheetId="56">#REF!</definedName>
    <definedName name="Revisions" localSheetId="57">#REF!</definedName>
    <definedName name="Revisions" localSheetId="58">#REF!</definedName>
    <definedName name="Revisions" localSheetId="59">#REF!</definedName>
    <definedName name="Revisions" localSheetId="60">#REF!</definedName>
    <definedName name="Revisions" localSheetId="61">#REF!</definedName>
    <definedName name="Revisions" localSheetId="62">#REF!</definedName>
    <definedName name="Revisions" localSheetId="63">#REF!</definedName>
    <definedName name="Revisions" localSheetId="6">#REF!</definedName>
    <definedName name="Revisions" localSheetId="64">#REF!</definedName>
    <definedName name="Revisions" localSheetId="65">#REF!</definedName>
    <definedName name="Revisions" localSheetId="66">#REF!</definedName>
    <definedName name="Revisions" localSheetId="67">#REF!</definedName>
    <definedName name="Revisions" localSheetId="68">#REF!</definedName>
    <definedName name="Revisions" localSheetId="69">#REF!</definedName>
    <definedName name="Revisions" localSheetId="71">#REF!</definedName>
    <definedName name="Revisions" localSheetId="72">#REF!</definedName>
    <definedName name="Revisions" localSheetId="73">#REF!</definedName>
    <definedName name="Revisions" localSheetId="7">#REF!</definedName>
    <definedName name="Revisions" localSheetId="74">#REF!</definedName>
    <definedName name="Revisions" localSheetId="75">#REF!</definedName>
    <definedName name="Revisions" localSheetId="76">#REF!</definedName>
    <definedName name="Revisions" localSheetId="77">#REF!</definedName>
    <definedName name="Revisions" localSheetId="78">#REF!</definedName>
    <definedName name="Revisions" localSheetId="79">#REF!</definedName>
    <definedName name="Revisions" localSheetId="8">#REF!</definedName>
    <definedName name="Revisions" localSheetId="9">#REF!</definedName>
    <definedName name="Revisions">#REF!</definedName>
    <definedName name="REZ" localSheetId="1">#REF!</definedName>
    <definedName name="REZ" localSheetId="10">#REF!</definedName>
    <definedName name="REZ" localSheetId="11">#REF!</definedName>
    <definedName name="REZ" localSheetId="12">#REF!</definedName>
    <definedName name="REZ" localSheetId="13">#REF!</definedName>
    <definedName name="REZ" localSheetId="15">#REF!</definedName>
    <definedName name="REZ" localSheetId="16">#REF!</definedName>
    <definedName name="REZ" localSheetId="2">#REF!</definedName>
    <definedName name="REZ" localSheetId="23">#REF!</definedName>
    <definedName name="REZ" localSheetId="24">#REF!</definedName>
    <definedName name="REZ" localSheetId="25">#REF!</definedName>
    <definedName name="REZ" localSheetId="26">#REF!</definedName>
    <definedName name="REZ" localSheetId="27">#REF!</definedName>
    <definedName name="REZ" localSheetId="28">#REF!</definedName>
    <definedName name="REZ" localSheetId="29">#REF!</definedName>
    <definedName name="REZ" localSheetId="3">#REF!</definedName>
    <definedName name="REZ" localSheetId="31">#REF!</definedName>
    <definedName name="REZ" localSheetId="32">#REF!</definedName>
    <definedName name="REZ" localSheetId="33">#REF!</definedName>
    <definedName name="REZ" localSheetId="34">#REF!</definedName>
    <definedName name="REZ" localSheetId="37">#REF!</definedName>
    <definedName name="REZ" localSheetId="41">#REF!</definedName>
    <definedName name="REZ" localSheetId="4">#REF!</definedName>
    <definedName name="REZ" localSheetId="45">#REF!</definedName>
    <definedName name="REZ" localSheetId="46">#REF!</definedName>
    <definedName name="REZ" localSheetId="47">#REF!</definedName>
    <definedName name="REZ" localSheetId="48">#REF!</definedName>
    <definedName name="REZ" localSheetId="49">#REF!</definedName>
    <definedName name="REZ" localSheetId="50">#REF!</definedName>
    <definedName name="REZ" localSheetId="5">#REF!</definedName>
    <definedName name="REZ" localSheetId="51">#REF!</definedName>
    <definedName name="REZ" localSheetId="52">#REF!</definedName>
    <definedName name="REZ" localSheetId="53">#REF!</definedName>
    <definedName name="REZ" localSheetId="54">#REF!</definedName>
    <definedName name="REZ" localSheetId="56">#REF!</definedName>
    <definedName name="REZ" localSheetId="57">#REF!</definedName>
    <definedName name="REZ" localSheetId="58">#REF!</definedName>
    <definedName name="REZ" localSheetId="59">#REF!</definedName>
    <definedName name="REZ" localSheetId="60">#REF!</definedName>
    <definedName name="REZ" localSheetId="61">#REF!</definedName>
    <definedName name="REZ" localSheetId="62">#REF!</definedName>
    <definedName name="REZ" localSheetId="63">#REF!</definedName>
    <definedName name="REZ" localSheetId="6">#REF!</definedName>
    <definedName name="REZ" localSheetId="64">#REF!</definedName>
    <definedName name="REZ" localSheetId="65">#REF!</definedName>
    <definedName name="REZ" localSheetId="66">#REF!</definedName>
    <definedName name="REZ" localSheetId="67">#REF!</definedName>
    <definedName name="REZ" localSheetId="68">#REF!</definedName>
    <definedName name="REZ" localSheetId="69">#REF!</definedName>
    <definedName name="REZ" localSheetId="71">#REF!</definedName>
    <definedName name="REZ" localSheetId="72">#REF!</definedName>
    <definedName name="REZ" localSheetId="73">#REF!</definedName>
    <definedName name="REZ" localSheetId="7">#REF!</definedName>
    <definedName name="REZ" localSheetId="74">#REF!</definedName>
    <definedName name="REZ" localSheetId="75">#REF!</definedName>
    <definedName name="REZ" localSheetId="76">#REF!</definedName>
    <definedName name="REZ" localSheetId="77">#REF!</definedName>
    <definedName name="REZ" localSheetId="78">#REF!</definedName>
    <definedName name="REZ" localSheetId="79">#REF!</definedName>
    <definedName name="REZ" localSheetId="8">#REF!</definedName>
    <definedName name="REZ" localSheetId="9">#REF!</definedName>
    <definedName name="REZ">#REF!</definedName>
    <definedName name="rg" localSheetId="1">'[162]Table-1'!#REF!</definedName>
    <definedName name="rg" localSheetId="10">'[162]Table-1'!#REF!</definedName>
    <definedName name="rg" localSheetId="13">'[162]Table-1'!#REF!</definedName>
    <definedName name="rg" localSheetId="15">'[162]Table-1'!#REF!</definedName>
    <definedName name="rg" localSheetId="16">'[162]Table-1'!#REF!</definedName>
    <definedName name="rg" localSheetId="2">'[162]Table-1'!#REF!</definedName>
    <definedName name="rg" localSheetId="24">'[162]Table-1'!#REF!</definedName>
    <definedName name="rg" localSheetId="25">'[162]Table-1'!#REF!</definedName>
    <definedName name="rg" localSheetId="26">'[162]Table-1'!#REF!</definedName>
    <definedName name="rg" localSheetId="27">'[162]Table-1'!#REF!</definedName>
    <definedName name="rg" localSheetId="28">'[162]Table-1'!#REF!</definedName>
    <definedName name="rg" localSheetId="29">'[162]Table-1'!#REF!</definedName>
    <definedName name="rg" localSheetId="3">'[162]Table-1'!#REF!</definedName>
    <definedName name="rg" localSheetId="31">'[162]Table-1'!#REF!</definedName>
    <definedName name="rg" localSheetId="32">'[162]Table-1'!#REF!</definedName>
    <definedName name="rg" localSheetId="33">'[162]Table-1'!#REF!</definedName>
    <definedName name="rg" localSheetId="34">'[162]Table-1'!#REF!</definedName>
    <definedName name="rg" localSheetId="37">'[162]Table-1'!#REF!</definedName>
    <definedName name="rg" localSheetId="41">'[162]Table-1'!#REF!</definedName>
    <definedName name="rg" localSheetId="4">'[162]Table-1'!#REF!</definedName>
    <definedName name="rg" localSheetId="45">'[162]Table-1'!#REF!</definedName>
    <definedName name="rg" localSheetId="46">'[162]Table-1'!#REF!</definedName>
    <definedName name="rg" localSheetId="47">'[162]Table-1'!#REF!</definedName>
    <definedName name="rg" localSheetId="48">'[162]Table-1'!#REF!</definedName>
    <definedName name="rg" localSheetId="49">'[162]Table-1'!#REF!</definedName>
    <definedName name="rg" localSheetId="50">'[162]Table-1'!#REF!</definedName>
    <definedName name="rg" localSheetId="5">'[163]Table-1'!#REF!</definedName>
    <definedName name="rg" localSheetId="51">'[162]Table-1'!#REF!</definedName>
    <definedName name="rg" localSheetId="52">'[162]Table-1'!#REF!</definedName>
    <definedName name="rg" localSheetId="53">'[162]Table-1'!#REF!</definedName>
    <definedName name="rg" localSheetId="54">'[162]Table-1'!#REF!</definedName>
    <definedName name="rg" localSheetId="56">'[162]Table-1'!#REF!</definedName>
    <definedName name="rg" localSheetId="57">'[162]Table-1'!#REF!</definedName>
    <definedName name="rg" localSheetId="58">'[162]Table-1'!#REF!</definedName>
    <definedName name="rg" localSheetId="59">'[162]Table-1'!#REF!</definedName>
    <definedName name="rg" localSheetId="60">'[162]Table-1'!#REF!</definedName>
    <definedName name="rg" localSheetId="61">'[162]Table-1'!#REF!</definedName>
    <definedName name="rg" localSheetId="62">'[162]Table-1'!#REF!</definedName>
    <definedName name="rg" localSheetId="63">'[162]Table-1'!#REF!</definedName>
    <definedName name="rg" localSheetId="6">'[163]Table-1'!#REF!</definedName>
    <definedName name="rg" localSheetId="64">'[162]Table-1'!#REF!</definedName>
    <definedName name="rg" localSheetId="65">'[162]Table-1'!#REF!</definedName>
    <definedName name="rg" localSheetId="66">'[162]Table-1'!#REF!</definedName>
    <definedName name="rg" localSheetId="67">'[162]Table-1'!#REF!</definedName>
    <definedName name="rg" localSheetId="68">'[162]Table-1'!#REF!</definedName>
    <definedName name="rg" localSheetId="69">'[162]Table-1'!#REF!</definedName>
    <definedName name="rg" localSheetId="71">'[162]Table-1'!#REF!</definedName>
    <definedName name="rg" localSheetId="72">'[162]Table-1'!#REF!</definedName>
    <definedName name="rg" localSheetId="73">'[162]Table-1'!#REF!</definedName>
    <definedName name="rg" localSheetId="7">'[162]Table-1'!#REF!</definedName>
    <definedName name="rg" localSheetId="74">'[162]Table-1'!#REF!</definedName>
    <definedName name="rg" localSheetId="75">'[162]Table-1'!#REF!</definedName>
    <definedName name="rg" localSheetId="76">'[162]Table-1'!#REF!</definedName>
    <definedName name="rg" localSheetId="77">'[162]Table-1'!#REF!</definedName>
    <definedName name="rg" localSheetId="78">'[162]Table-1'!#REF!</definedName>
    <definedName name="rg" localSheetId="79">'[162]Table-1'!#REF!</definedName>
    <definedName name="rg" localSheetId="8">'[162]Table-1'!#REF!</definedName>
    <definedName name="rg" localSheetId="9">'[162]Table-1'!#REF!</definedName>
    <definedName name="rg">'[162]Table-1'!#REF!</definedName>
    <definedName name="RgCcode" localSheetId="5">[100]EERProfile!$B$2</definedName>
    <definedName name="RgCcode" localSheetId="6">[101]EERProfile!$B$2</definedName>
    <definedName name="RgCcode">[102]EERProfile!$B$2</definedName>
    <definedName name="RgCName" localSheetId="5">[100]EERProfile!$A$2</definedName>
    <definedName name="RgCName" localSheetId="6">[101]EERProfile!$A$2</definedName>
    <definedName name="RgCName">[102]EERProfile!$A$2</definedName>
    <definedName name="RGDPA" localSheetId="1">#REF!</definedName>
    <definedName name="RGDPA" localSheetId="10">#REF!</definedName>
    <definedName name="RGDPA" localSheetId="11">#REF!</definedName>
    <definedName name="RGDPA" localSheetId="12">#REF!</definedName>
    <definedName name="RGDPA" localSheetId="13">#REF!</definedName>
    <definedName name="RGDPA" localSheetId="15">#REF!</definedName>
    <definedName name="RGDPA" localSheetId="16">#REF!</definedName>
    <definedName name="RGDPA" localSheetId="2">#REF!</definedName>
    <definedName name="RGDPA" localSheetId="23">#REF!</definedName>
    <definedName name="RGDPA" localSheetId="24">#REF!</definedName>
    <definedName name="RGDPA" localSheetId="25">#REF!</definedName>
    <definedName name="RGDPA" localSheetId="26">#REF!</definedName>
    <definedName name="RGDPA" localSheetId="27">#REF!</definedName>
    <definedName name="RGDPA" localSheetId="28">#REF!</definedName>
    <definedName name="RGDPA" localSheetId="29">#REF!</definedName>
    <definedName name="RGDPA" localSheetId="3">#REF!</definedName>
    <definedName name="RGDPA" localSheetId="31">#REF!</definedName>
    <definedName name="RGDPA" localSheetId="32">#REF!</definedName>
    <definedName name="RGDPA" localSheetId="33">#REF!</definedName>
    <definedName name="RGDPA" localSheetId="34">#REF!</definedName>
    <definedName name="RGDPA" localSheetId="37">#REF!</definedName>
    <definedName name="RGDPA" localSheetId="41">#REF!</definedName>
    <definedName name="RGDPA" localSheetId="4">#REF!</definedName>
    <definedName name="RGDPA" localSheetId="45">#REF!</definedName>
    <definedName name="RGDPA" localSheetId="46">#REF!</definedName>
    <definedName name="RGDPA" localSheetId="47">#REF!</definedName>
    <definedName name="RGDPA" localSheetId="48">#REF!</definedName>
    <definedName name="RGDPA" localSheetId="49">#REF!</definedName>
    <definedName name="RGDPA" localSheetId="50">#REF!</definedName>
    <definedName name="RGDPA" localSheetId="5">#REF!</definedName>
    <definedName name="RGDPA" localSheetId="51">#REF!</definedName>
    <definedName name="RGDPA" localSheetId="52">#REF!</definedName>
    <definedName name="RGDPA" localSheetId="53">#REF!</definedName>
    <definedName name="RGDPA" localSheetId="54">#REF!</definedName>
    <definedName name="RGDPA" localSheetId="56">#REF!</definedName>
    <definedName name="RGDPA" localSheetId="57">#REF!</definedName>
    <definedName name="RGDPA" localSheetId="58">#REF!</definedName>
    <definedName name="RGDPA" localSheetId="59">#REF!</definedName>
    <definedName name="RGDPA" localSheetId="60">#REF!</definedName>
    <definedName name="RGDPA" localSheetId="61">#REF!</definedName>
    <definedName name="RGDPA" localSheetId="62">#REF!</definedName>
    <definedName name="RGDPA" localSheetId="63">#REF!</definedName>
    <definedName name="RGDPA" localSheetId="6">#REF!</definedName>
    <definedName name="RGDPA" localSheetId="64">#REF!</definedName>
    <definedName name="RGDPA" localSheetId="65">#REF!</definedName>
    <definedName name="RGDPA" localSheetId="66">#REF!</definedName>
    <definedName name="RGDPA" localSheetId="67">#REF!</definedName>
    <definedName name="RGDPA" localSheetId="68">#REF!</definedName>
    <definedName name="RGDPA" localSheetId="69">#REF!</definedName>
    <definedName name="RGDPA" localSheetId="71">#REF!</definedName>
    <definedName name="RGDPA" localSheetId="72">#REF!</definedName>
    <definedName name="RGDPA" localSheetId="73">#REF!</definedName>
    <definedName name="RGDPA" localSheetId="7">#REF!</definedName>
    <definedName name="RGDPA" localSheetId="74">#REF!</definedName>
    <definedName name="RGDPA" localSheetId="75">#REF!</definedName>
    <definedName name="RGDPA" localSheetId="76">#REF!</definedName>
    <definedName name="RGDPA" localSheetId="77">#REF!</definedName>
    <definedName name="RGDPA" localSheetId="78">#REF!</definedName>
    <definedName name="RGDPA" localSheetId="79">#REF!</definedName>
    <definedName name="RGDPA" localSheetId="8">#REF!</definedName>
    <definedName name="RGDPA" localSheetId="9">#REF!</definedName>
    <definedName name="RGDPA">#REF!</definedName>
    <definedName name="RgFdBaseYr" localSheetId="5">[100]EERProfile!$O$2</definedName>
    <definedName name="RgFdBaseYr" localSheetId="6">[101]EERProfile!$O$2</definedName>
    <definedName name="RgFdBaseYr">[102]EERProfile!$O$2</definedName>
    <definedName name="RgFdBper" localSheetId="5">[100]EERProfile!$M$2</definedName>
    <definedName name="RgFdBper" localSheetId="6">[101]EERProfile!$M$2</definedName>
    <definedName name="RgFdBper">[102]EERProfile!$M$2</definedName>
    <definedName name="RgFdDefBaseYr" localSheetId="5">[100]EERProfile!$P$2</definedName>
    <definedName name="RgFdDefBaseYr" localSheetId="6">[101]EERProfile!$P$2</definedName>
    <definedName name="RgFdDefBaseYr">[102]EERProfile!$P$2</definedName>
    <definedName name="RgFdEper" localSheetId="5">[100]EERProfile!$N$2</definedName>
    <definedName name="RgFdEper" localSheetId="6">[101]EERProfile!$N$2</definedName>
    <definedName name="RgFdEper">[102]EERProfile!$N$2</definedName>
    <definedName name="RgFdGrFoot" localSheetId="5">[100]EERProfile!$AC$2</definedName>
    <definedName name="RgFdGrFoot" localSheetId="6">[101]EERProfile!$AC$2</definedName>
    <definedName name="RgFdGrFoot">[102]EERProfile!$AC$2</definedName>
    <definedName name="RgFdGrSeries" localSheetId="5">[100]EERProfile!$AA$2:$AA$7</definedName>
    <definedName name="RgFdGrSeries" localSheetId="6">[101]EERProfile!$AA$2:$AA$7</definedName>
    <definedName name="RgFdGrSeries">[102]EERProfile!$AA$2:$AA$7</definedName>
    <definedName name="RgFdGrSeriesVal" localSheetId="5">[100]EERProfile!$AB$2:$AB$7</definedName>
    <definedName name="RgFdGrSeriesVal" localSheetId="6">[101]EERProfile!$AB$2:$AB$7</definedName>
    <definedName name="RgFdGrSeriesVal">[102]EERProfile!$AB$2:$AB$7</definedName>
    <definedName name="RgFdGrType" localSheetId="5">[100]EERProfile!$Z$2</definedName>
    <definedName name="RgFdGrType" localSheetId="6">[101]EERProfile!$Z$2</definedName>
    <definedName name="RgFdGrType">[102]EERProfile!$Z$2</definedName>
    <definedName name="RgFdPartCseries" localSheetId="5">[100]EERProfile!$K$2</definedName>
    <definedName name="RgFdPartCseries" localSheetId="6">[101]EERProfile!$K$2</definedName>
    <definedName name="RgFdPartCseries">[102]EERProfile!$K$2</definedName>
    <definedName name="RgFdPartCsource" localSheetId="1">#REF!</definedName>
    <definedName name="RgFdPartCsource" localSheetId="10">#REF!</definedName>
    <definedName name="RgFdPartCsource" localSheetId="11">#REF!</definedName>
    <definedName name="RgFdPartCsource" localSheetId="12">#REF!</definedName>
    <definedName name="RgFdPartCsource" localSheetId="13">#REF!</definedName>
    <definedName name="RgFdPartCsource" localSheetId="15">#REF!</definedName>
    <definedName name="RgFdPartCsource" localSheetId="16">#REF!</definedName>
    <definedName name="RgFdPartCsource" localSheetId="2">#REF!</definedName>
    <definedName name="RgFdPartCsource" localSheetId="23">#REF!</definedName>
    <definedName name="RgFdPartCsource" localSheetId="24">#REF!</definedName>
    <definedName name="RgFdPartCsource" localSheetId="25">#REF!</definedName>
    <definedName name="RgFdPartCsource" localSheetId="26">#REF!</definedName>
    <definedName name="RgFdPartCsource" localSheetId="27">#REF!</definedName>
    <definedName name="RgFdPartCsource" localSheetId="28">#REF!</definedName>
    <definedName name="RgFdPartCsource" localSheetId="29">#REF!</definedName>
    <definedName name="RgFdPartCsource" localSheetId="3">#REF!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7">#REF!</definedName>
    <definedName name="RgFdPartCsource" localSheetId="41">#REF!</definedName>
    <definedName name="RgFdPartCsource" localSheetId="4">#REF!</definedName>
    <definedName name="RgFdPartCsource" localSheetId="45">#REF!</definedName>
    <definedName name="RgFdPartCsource" localSheetId="46">#REF!</definedName>
    <definedName name="RgFdPartCsource" localSheetId="47">#REF!</definedName>
    <definedName name="RgFdPartCsource" localSheetId="48">#REF!</definedName>
    <definedName name="RgFdPartCsource" localSheetId="49">#REF!</definedName>
    <definedName name="RgFdPartCsource" localSheetId="50">#REF!</definedName>
    <definedName name="RgFdPartCsource" localSheetId="5">#REF!</definedName>
    <definedName name="RgFdPartCsource" localSheetId="51">#REF!</definedName>
    <definedName name="RgFdPartCsource" localSheetId="52">#REF!</definedName>
    <definedName name="RgFdPartCsource" localSheetId="53">#REF!</definedName>
    <definedName name="RgFdPartCsource" localSheetId="54">#REF!</definedName>
    <definedName name="RgFdPartCsource" localSheetId="56">#REF!</definedName>
    <definedName name="RgFdPartCsource" localSheetId="57">#REF!</definedName>
    <definedName name="RgFdPartCsource" localSheetId="58">#REF!</definedName>
    <definedName name="RgFdPartCsource" localSheetId="59">#REF!</definedName>
    <definedName name="RgFdPartCsource" localSheetId="60">#REF!</definedName>
    <definedName name="RgFdPartCsource" localSheetId="61">#REF!</definedName>
    <definedName name="RgFdPartCsource" localSheetId="62">#REF!</definedName>
    <definedName name="RgFdPartCsource" localSheetId="63">#REF!</definedName>
    <definedName name="RgFdPartCsource" localSheetId="6">#REF!</definedName>
    <definedName name="RgFdPartCsource" localSheetId="64">#REF!</definedName>
    <definedName name="RgFdPartCsource" localSheetId="65">#REF!</definedName>
    <definedName name="RgFdPartCsource" localSheetId="66">#REF!</definedName>
    <definedName name="RgFdPartCsource" localSheetId="67">#REF!</definedName>
    <definedName name="RgFdPartCsource" localSheetId="68">#REF!</definedName>
    <definedName name="RgFdPartCsource" localSheetId="69">#REF!</definedName>
    <definedName name="RgFdPartCsource" localSheetId="71">#REF!</definedName>
    <definedName name="RgFdPartCsource" localSheetId="72">#REF!</definedName>
    <definedName name="RgFdPartCsource" localSheetId="73">#REF!</definedName>
    <definedName name="RgFdPartCsource" localSheetId="7">#REF!</definedName>
    <definedName name="RgFdPartCsource" localSheetId="74">#REF!</definedName>
    <definedName name="RgFdPartCsource" localSheetId="75">#REF!</definedName>
    <definedName name="RgFdPartCsource" localSheetId="76">#REF!</definedName>
    <definedName name="RgFdPartCsource" localSheetId="77">#REF!</definedName>
    <definedName name="RgFdPartCsource" localSheetId="78">#REF!</definedName>
    <definedName name="RgFdPartCsource" localSheetId="79">#REF!</definedName>
    <definedName name="RgFdPartCsource" localSheetId="8">#REF!</definedName>
    <definedName name="RgFdPartCsource" localSheetId="9">#REF!</definedName>
    <definedName name="RgFdPartCsource">#REF!</definedName>
    <definedName name="RgFdPartEseries" localSheetId="1">#REF!</definedName>
    <definedName name="RgFdPartEseries" localSheetId="10">#REF!</definedName>
    <definedName name="RgFdPartEseries" localSheetId="11">#REF!</definedName>
    <definedName name="RgFdPartEseries" localSheetId="12">#REF!</definedName>
    <definedName name="RgFdPartEseries" localSheetId="13">#REF!</definedName>
    <definedName name="RgFdPartEseries" localSheetId="15">#REF!</definedName>
    <definedName name="RgFdPartEseries" localSheetId="16">#REF!</definedName>
    <definedName name="RgFdPartEseries" localSheetId="2">#REF!</definedName>
    <definedName name="RgFdPartEseries" localSheetId="23">#REF!</definedName>
    <definedName name="RgFdPartEseries" localSheetId="24">#REF!</definedName>
    <definedName name="RgFdPartEseries" localSheetId="25">#REF!</definedName>
    <definedName name="RgFdPartEseries" localSheetId="26">#REF!</definedName>
    <definedName name="RgFdPartEseries" localSheetId="27">#REF!</definedName>
    <definedName name="RgFdPartEseries" localSheetId="28">#REF!</definedName>
    <definedName name="RgFdPartEseries" localSheetId="29">#REF!</definedName>
    <definedName name="RgFdPartEseries" localSheetId="3">#REF!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7">#REF!</definedName>
    <definedName name="RgFdPartEseries" localSheetId="41">#REF!</definedName>
    <definedName name="RgFdPartEseries" localSheetId="4">#REF!</definedName>
    <definedName name="RgFdPartEseries" localSheetId="45">#REF!</definedName>
    <definedName name="RgFdPartEseries" localSheetId="46">#REF!</definedName>
    <definedName name="RgFdPartEseries" localSheetId="47">#REF!</definedName>
    <definedName name="RgFdPartEseries" localSheetId="48">#REF!</definedName>
    <definedName name="RgFdPartEseries" localSheetId="49">#REF!</definedName>
    <definedName name="RgFdPartEseries" localSheetId="50">#REF!</definedName>
    <definedName name="RgFdPartEseries" localSheetId="5">#REF!</definedName>
    <definedName name="RgFdPartEseries" localSheetId="51">#REF!</definedName>
    <definedName name="RgFdPartEseries" localSheetId="52">#REF!</definedName>
    <definedName name="RgFdPartEseries" localSheetId="53">#REF!</definedName>
    <definedName name="RgFdPartEseries" localSheetId="54">#REF!</definedName>
    <definedName name="RgFdPartEseries" localSheetId="56">#REF!</definedName>
    <definedName name="RgFdPartEseries" localSheetId="57">#REF!</definedName>
    <definedName name="RgFdPartEseries" localSheetId="58">#REF!</definedName>
    <definedName name="RgFdPartEseries" localSheetId="59">#REF!</definedName>
    <definedName name="RgFdPartEseries" localSheetId="60">#REF!</definedName>
    <definedName name="RgFdPartEseries" localSheetId="61">#REF!</definedName>
    <definedName name="RgFdPartEseries" localSheetId="62">#REF!</definedName>
    <definedName name="RgFdPartEseries" localSheetId="63">#REF!</definedName>
    <definedName name="RgFdPartEseries" localSheetId="6">#REF!</definedName>
    <definedName name="RgFdPartEseries" localSheetId="64">#REF!</definedName>
    <definedName name="RgFdPartEseries" localSheetId="65">#REF!</definedName>
    <definedName name="RgFdPartEseries" localSheetId="66">#REF!</definedName>
    <definedName name="RgFdPartEseries" localSheetId="67">#REF!</definedName>
    <definedName name="RgFdPartEseries" localSheetId="68">#REF!</definedName>
    <definedName name="RgFdPartEseries" localSheetId="69">#REF!</definedName>
    <definedName name="RgFdPartEseries" localSheetId="71">#REF!</definedName>
    <definedName name="RgFdPartEseries" localSheetId="72">#REF!</definedName>
    <definedName name="RgFdPartEseries" localSheetId="73">#REF!</definedName>
    <definedName name="RgFdPartEseries" localSheetId="7">#REF!</definedName>
    <definedName name="RgFdPartEseries" localSheetId="74">#REF!</definedName>
    <definedName name="RgFdPartEseries" localSheetId="75">#REF!</definedName>
    <definedName name="RgFdPartEseries" localSheetId="76">#REF!</definedName>
    <definedName name="RgFdPartEseries" localSheetId="77">#REF!</definedName>
    <definedName name="RgFdPartEseries" localSheetId="78">#REF!</definedName>
    <definedName name="RgFdPartEseries" localSheetId="79">#REF!</definedName>
    <definedName name="RgFdPartEseries" localSheetId="8">#REF!</definedName>
    <definedName name="RgFdPartEseries" localSheetId="9">#REF!</definedName>
    <definedName name="RgFdPartEseries">#REF!</definedName>
    <definedName name="RgFdPartEsource" localSheetId="1">#REF!</definedName>
    <definedName name="RgFdPartEsource" localSheetId="10">#REF!</definedName>
    <definedName name="RgFdPartEsource" localSheetId="11">#REF!</definedName>
    <definedName name="RgFdPartEsource" localSheetId="12">#REF!</definedName>
    <definedName name="RgFdPartEsource" localSheetId="13">#REF!</definedName>
    <definedName name="RgFdPartEsource" localSheetId="15">#REF!</definedName>
    <definedName name="RgFdPartEsource" localSheetId="16">#REF!</definedName>
    <definedName name="RgFdPartEsource" localSheetId="2">#REF!</definedName>
    <definedName name="RgFdPartEsource" localSheetId="23">#REF!</definedName>
    <definedName name="RgFdPartEsource" localSheetId="24">#REF!</definedName>
    <definedName name="RgFdPartEsource" localSheetId="25">#REF!</definedName>
    <definedName name="RgFdPartEsource" localSheetId="26">#REF!</definedName>
    <definedName name="RgFdPartEsource" localSheetId="27">#REF!</definedName>
    <definedName name="RgFdPartEsource" localSheetId="28">#REF!</definedName>
    <definedName name="RgFdPartEsource" localSheetId="29">#REF!</definedName>
    <definedName name="RgFdPartEsource" localSheetId="3">#REF!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7">#REF!</definedName>
    <definedName name="RgFdPartEsource" localSheetId="41">#REF!</definedName>
    <definedName name="RgFdPartEsource" localSheetId="4">#REF!</definedName>
    <definedName name="RgFdPartEsource" localSheetId="45">#REF!</definedName>
    <definedName name="RgFdPartEsource" localSheetId="46">#REF!</definedName>
    <definedName name="RgFdPartEsource" localSheetId="47">#REF!</definedName>
    <definedName name="RgFdPartEsource" localSheetId="48">#REF!</definedName>
    <definedName name="RgFdPartEsource" localSheetId="49">#REF!</definedName>
    <definedName name="RgFdPartEsource" localSheetId="50">#REF!</definedName>
    <definedName name="RgFdPartEsource" localSheetId="5">#REF!</definedName>
    <definedName name="RgFdPartEsource" localSheetId="51">#REF!</definedName>
    <definedName name="RgFdPartEsource" localSheetId="52">#REF!</definedName>
    <definedName name="RgFdPartEsource" localSheetId="53">#REF!</definedName>
    <definedName name="RgFdPartEsource" localSheetId="54">#REF!</definedName>
    <definedName name="RgFdPartEsource" localSheetId="56">#REF!</definedName>
    <definedName name="RgFdPartEsource" localSheetId="57">#REF!</definedName>
    <definedName name="RgFdPartEsource" localSheetId="58">#REF!</definedName>
    <definedName name="RgFdPartEsource" localSheetId="59">#REF!</definedName>
    <definedName name="RgFdPartEsource" localSheetId="60">#REF!</definedName>
    <definedName name="RgFdPartEsource" localSheetId="61">#REF!</definedName>
    <definedName name="RgFdPartEsource" localSheetId="62">#REF!</definedName>
    <definedName name="RgFdPartEsource" localSheetId="63">#REF!</definedName>
    <definedName name="RgFdPartEsource" localSheetId="6">#REF!</definedName>
    <definedName name="RgFdPartEsource" localSheetId="64">#REF!</definedName>
    <definedName name="RgFdPartEsource" localSheetId="65">#REF!</definedName>
    <definedName name="RgFdPartEsource" localSheetId="66">#REF!</definedName>
    <definedName name="RgFdPartEsource" localSheetId="67">#REF!</definedName>
    <definedName name="RgFdPartEsource" localSheetId="68">#REF!</definedName>
    <definedName name="RgFdPartEsource" localSheetId="69">#REF!</definedName>
    <definedName name="RgFdPartEsource" localSheetId="71">#REF!</definedName>
    <definedName name="RgFdPartEsource" localSheetId="72">#REF!</definedName>
    <definedName name="RgFdPartEsource" localSheetId="73">#REF!</definedName>
    <definedName name="RgFdPartEsource" localSheetId="7">#REF!</definedName>
    <definedName name="RgFdPartEsource" localSheetId="74">#REF!</definedName>
    <definedName name="RgFdPartEsource" localSheetId="75">#REF!</definedName>
    <definedName name="RgFdPartEsource" localSheetId="76">#REF!</definedName>
    <definedName name="RgFdPartEsource" localSheetId="77">#REF!</definedName>
    <definedName name="RgFdPartEsource" localSheetId="78">#REF!</definedName>
    <definedName name="RgFdPartEsource" localSheetId="79">#REF!</definedName>
    <definedName name="RgFdPartEsource" localSheetId="8">#REF!</definedName>
    <definedName name="RgFdPartEsource" localSheetId="9">#REF!</definedName>
    <definedName name="RgFdPartEsource">#REF!</definedName>
    <definedName name="RgFdPartUserFile" localSheetId="5">[100]EERProfile!$L$2</definedName>
    <definedName name="RgFdPartUserFile" localSheetId="6">[101]EERProfile!$L$2</definedName>
    <definedName name="RgFdPartUserFile">[102]EERProfile!$L$2</definedName>
    <definedName name="RgFdReptCSeries" localSheetId="1">#REF!</definedName>
    <definedName name="RgFdReptCSeries" localSheetId="10">#REF!</definedName>
    <definedName name="RgFdReptCSeries" localSheetId="11">#REF!</definedName>
    <definedName name="RgFdReptCSeries" localSheetId="12">#REF!</definedName>
    <definedName name="RgFdReptCSeries" localSheetId="13">#REF!</definedName>
    <definedName name="RgFdReptCSeries" localSheetId="15">#REF!</definedName>
    <definedName name="RgFdReptCSeries" localSheetId="16">#REF!</definedName>
    <definedName name="RgFdReptCSeries" localSheetId="2">#REF!</definedName>
    <definedName name="RgFdReptCSeries" localSheetId="23">#REF!</definedName>
    <definedName name="RgFdReptCSeries" localSheetId="24">#REF!</definedName>
    <definedName name="RgFdReptCSeries" localSheetId="25">#REF!</definedName>
    <definedName name="RgFdReptCSeries" localSheetId="26">#REF!</definedName>
    <definedName name="RgFdReptCSeries" localSheetId="27">#REF!</definedName>
    <definedName name="RgFdReptCSeries" localSheetId="28">#REF!</definedName>
    <definedName name="RgFdReptCSeries" localSheetId="29">#REF!</definedName>
    <definedName name="RgFdReptCSeries" localSheetId="3">#REF!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7">#REF!</definedName>
    <definedName name="RgFdReptCSeries" localSheetId="41">#REF!</definedName>
    <definedName name="RgFdReptCSeries" localSheetId="4">#REF!</definedName>
    <definedName name="RgFdReptCSeries" localSheetId="45">#REF!</definedName>
    <definedName name="RgFdReptCSeries" localSheetId="46">#REF!</definedName>
    <definedName name="RgFdReptCSeries" localSheetId="47">#REF!</definedName>
    <definedName name="RgFdReptCSeries" localSheetId="48">#REF!</definedName>
    <definedName name="RgFdReptCSeries" localSheetId="49">#REF!</definedName>
    <definedName name="RgFdReptCSeries" localSheetId="50">#REF!</definedName>
    <definedName name="RgFdReptCSeries" localSheetId="5">#REF!</definedName>
    <definedName name="RgFdReptCSeries" localSheetId="51">#REF!</definedName>
    <definedName name="RgFdReptCSeries" localSheetId="52">#REF!</definedName>
    <definedName name="RgFdReptCSeries" localSheetId="53">#REF!</definedName>
    <definedName name="RgFdReptCSeries" localSheetId="54">#REF!</definedName>
    <definedName name="RgFdReptCSeries" localSheetId="56">#REF!</definedName>
    <definedName name="RgFdReptCSeries" localSheetId="57">#REF!</definedName>
    <definedName name="RgFdReptCSeries" localSheetId="58">#REF!</definedName>
    <definedName name="RgFdReptCSeries" localSheetId="59">#REF!</definedName>
    <definedName name="RgFdReptCSeries" localSheetId="60">#REF!</definedName>
    <definedName name="RgFdReptCSeries" localSheetId="61">#REF!</definedName>
    <definedName name="RgFdReptCSeries" localSheetId="62">#REF!</definedName>
    <definedName name="RgFdReptCSeries" localSheetId="63">#REF!</definedName>
    <definedName name="RgFdReptCSeries" localSheetId="6">#REF!</definedName>
    <definedName name="RgFdReptCSeries" localSheetId="64">#REF!</definedName>
    <definedName name="RgFdReptCSeries" localSheetId="65">#REF!</definedName>
    <definedName name="RgFdReptCSeries" localSheetId="66">#REF!</definedName>
    <definedName name="RgFdReptCSeries" localSheetId="67">#REF!</definedName>
    <definedName name="RgFdReptCSeries" localSheetId="68">#REF!</definedName>
    <definedName name="RgFdReptCSeries" localSheetId="69">#REF!</definedName>
    <definedName name="RgFdReptCSeries" localSheetId="71">#REF!</definedName>
    <definedName name="RgFdReptCSeries" localSheetId="72">#REF!</definedName>
    <definedName name="RgFdReptCSeries" localSheetId="73">#REF!</definedName>
    <definedName name="RgFdReptCSeries" localSheetId="7">#REF!</definedName>
    <definedName name="RgFdReptCSeries" localSheetId="74">#REF!</definedName>
    <definedName name="RgFdReptCSeries" localSheetId="75">#REF!</definedName>
    <definedName name="RgFdReptCSeries" localSheetId="76">#REF!</definedName>
    <definedName name="RgFdReptCSeries" localSheetId="77">#REF!</definedName>
    <definedName name="RgFdReptCSeries" localSheetId="78">#REF!</definedName>
    <definedName name="RgFdReptCSeries" localSheetId="79">#REF!</definedName>
    <definedName name="RgFdReptCSeries" localSheetId="8">#REF!</definedName>
    <definedName name="RgFdReptCSeries" localSheetId="9">#REF!</definedName>
    <definedName name="RgFdReptCSeries">#REF!</definedName>
    <definedName name="RgFdReptCsource" localSheetId="1">#REF!</definedName>
    <definedName name="RgFdReptCsource" localSheetId="10">#REF!</definedName>
    <definedName name="RgFdReptCsource" localSheetId="11">#REF!</definedName>
    <definedName name="RgFdReptCsource" localSheetId="12">#REF!</definedName>
    <definedName name="RgFdReptCsource" localSheetId="13">#REF!</definedName>
    <definedName name="RgFdReptCsource" localSheetId="15">#REF!</definedName>
    <definedName name="RgFdReptCsource" localSheetId="16">#REF!</definedName>
    <definedName name="RgFdReptCsource" localSheetId="2">#REF!</definedName>
    <definedName name="RgFdReptCsource" localSheetId="23">#REF!</definedName>
    <definedName name="RgFdReptCsource" localSheetId="24">#REF!</definedName>
    <definedName name="RgFdReptCsource" localSheetId="25">#REF!</definedName>
    <definedName name="RgFdReptCsource" localSheetId="26">#REF!</definedName>
    <definedName name="RgFdReptCsource" localSheetId="27">#REF!</definedName>
    <definedName name="RgFdReptCsource" localSheetId="28">#REF!</definedName>
    <definedName name="RgFdReptCsource" localSheetId="29">#REF!</definedName>
    <definedName name="RgFdReptCsource" localSheetId="3">#REF!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7">#REF!</definedName>
    <definedName name="RgFdReptCsource" localSheetId="41">#REF!</definedName>
    <definedName name="RgFdReptCsource" localSheetId="4">#REF!</definedName>
    <definedName name="RgFdReptCsource" localSheetId="45">#REF!</definedName>
    <definedName name="RgFdReptCsource" localSheetId="46">#REF!</definedName>
    <definedName name="RgFdReptCsource" localSheetId="47">#REF!</definedName>
    <definedName name="RgFdReptCsource" localSheetId="48">#REF!</definedName>
    <definedName name="RgFdReptCsource" localSheetId="49">#REF!</definedName>
    <definedName name="RgFdReptCsource" localSheetId="50">#REF!</definedName>
    <definedName name="RgFdReptCsource" localSheetId="5">#REF!</definedName>
    <definedName name="RgFdReptCsource" localSheetId="51">#REF!</definedName>
    <definedName name="RgFdReptCsource" localSheetId="52">#REF!</definedName>
    <definedName name="RgFdReptCsource" localSheetId="53">#REF!</definedName>
    <definedName name="RgFdReptCsource" localSheetId="54">#REF!</definedName>
    <definedName name="RgFdReptCsource" localSheetId="56">#REF!</definedName>
    <definedName name="RgFdReptCsource" localSheetId="57">#REF!</definedName>
    <definedName name="RgFdReptCsource" localSheetId="58">#REF!</definedName>
    <definedName name="RgFdReptCsource" localSheetId="59">#REF!</definedName>
    <definedName name="RgFdReptCsource" localSheetId="60">#REF!</definedName>
    <definedName name="RgFdReptCsource" localSheetId="61">#REF!</definedName>
    <definedName name="RgFdReptCsource" localSheetId="62">#REF!</definedName>
    <definedName name="RgFdReptCsource" localSheetId="63">#REF!</definedName>
    <definedName name="RgFdReptCsource" localSheetId="6">#REF!</definedName>
    <definedName name="RgFdReptCsource" localSheetId="64">#REF!</definedName>
    <definedName name="RgFdReptCsource" localSheetId="65">#REF!</definedName>
    <definedName name="RgFdReptCsource" localSheetId="66">#REF!</definedName>
    <definedName name="RgFdReptCsource" localSheetId="67">#REF!</definedName>
    <definedName name="RgFdReptCsource" localSheetId="68">#REF!</definedName>
    <definedName name="RgFdReptCsource" localSheetId="69">#REF!</definedName>
    <definedName name="RgFdReptCsource" localSheetId="71">#REF!</definedName>
    <definedName name="RgFdReptCsource" localSheetId="72">#REF!</definedName>
    <definedName name="RgFdReptCsource" localSheetId="73">#REF!</definedName>
    <definedName name="RgFdReptCsource" localSheetId="7">#REF!</definedName>
    <definedName name="RgFdReptCsource" localSheetId="74">#REF!</definedName>
    <definedName name="RgFdReptCsource" localSheetId="75">#REF!</definedName>
    <definedName name="RgFdReptCsource" localSheetId="76">#REF!</definedName>
    <definedName name="RgFdReptCsource" localSheetId="77">#REF!</definedName>
    <definedName name="RgFdReptCsource" localSheetId="78">#REF!</definedName>
    <definedName name="RgFdReptCsource" localSheetId="79">#REF!</definedName>
    <definedName name="RgFdReptCsource" localSheetId="8">#REF!</definedName>
    <definedName name="RgFdReptCsource" localSheetId="9">#REF!</definedName>
    <definedName name="RgFdReptCsource">#REF!</definedName>
    <definedName name="RgFdReptEseries" localSheetId="1">#REF!</definedName>
    <definedName name="RgFdReptEseries" localSheetId="10">#REF!</definedName>
    <definedName name="RgFdReptEseries" localSheetId="11">#REF!</definedName>
    <definedName name="RgFdReptEseries" localSheetId="12">#REF!</definedName>
    <definedName name="RgFdReptEseries" localSheetId="13">#REF!</definedName>
    <definedName name="RgFdReptEseries" localSheetId="15">#REF!</definedName>
    <definedName name="RgFdReptEseries" localSheetId="16">#REF!</definedName>
    <definedName name="RgFdReptEseries" localSheetId="2">#REF!</definedName>
    <definedName name="RgFdReptEseries" localSheetId="23">#REF!</definedName>
    <definedName name="RgFdReptEseries" localSheetId="24">#REF!</definedName>
    <definedName name="RgFdReptEseries" localSheetId="25">#REF!</definedName>
    <definedName name="RgFdReptEseries" localSheetId="26">#REF!</definedName>
    <definedName name="RgFdReptEseries" localSheetId="27">#REF!</definedName>
    <definedName name="RgFdReptEseries" localSheetId="28">#REF!</definedName>
    <definedName name="RgFdReptEseries" localSheetId="29">#REF!</definedName>
    <definedName name="RgFdReptEseries" localSheetId="3">#REF!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7">#REF!</definedName>
    <definedName name="RgFdReptEseries" localSheetId="41">#REF!</definedName>
    <definedName name="RgFdReptEseries" localSheetId="4">#REF!</definedName>
    <definedName name="RgFdReptEseries" localSheetId="45">#REF!</definedName>
    <definedName name="RgFdReptEseries" localSheetId="46">#REF!</definedName>
    <definedName name="RgFdReptEseries" localSheetId="47">#REF!</definedName>
    <definedName name="RgFdReptEseries" localSheetId="48">#REF!</definedName>
    <definedName name="RgFdReptEseries" localSheetId="49">#REF!</definedName>
    <definedName name="RgFdReptEseries" localSheetId="50">#REF!</definedName>
    <definedName name="RgFdReptEseries" localSheetId="5">#REF!</definedName>
    <definedName name="RgFdReptEseries" localSheetId="51">#REF!</definedName>
    <definedName name="RgFdReptEseries" localSheetId="52">#REF!</definedName>
    <definedName name="RgFdReptEseries" localSheetId="53">#REF!</definedName>
    <definedName name="RgFdReptEseries" localSheetId="54">#REF!</definedName>
    <definedName name="RgFdReptEseries" localSheetId="56">#REF!</definedName>
    <definedName name="RgFdReptEseries" localSheetId="57">#REF!</definedName>
    <definedName name="RgFdReptEseries" localSheetId="58">#REF!</definedName>
    <definedName name="RgFdReptEseries" localSheetId="59">#REF!</definedName>
    <definedName name="RgFdReptEseries" localSheetId="60">#REF!</definedName>
    <definedName name="RgFdReptEseries" localSheetId="61">#REF!</definedName>
    <definedName name="RgFdReptEseries" localSheetId="62">#REF!</definedName>
    <definedName name="RgFdReptEseries" localSheetId="63">#REF!</definedName>
    <definedName name="RgFdReptEseries" localSheetId="6">#REF!</definedName>
    <definedName name="RgFdReptEseries" localSheetId="64">#REF!</definedName>
    <definedName name="RgFdReptEseries" localSheetId="65">#REF!</definedName>
    <definedName name="RgFdReptEseries" localSheetId="66">#REF!</definedName>
    <definedName name="RgFdReptEseries" localSheetId="67">#REF!</definedName>
    <definedName name="RgFdReptEseries" localSheetId="68">#REF!</definedName>
    <definedName name="RgFdReptEseries" localSheetId="69">#REF!</definedName>
    <definedName name="RgFdReptEseries" localSheetId="71">#REF!</definedName>
    <definedName name="RgFdReptEseries" localSheetId="72">#REF!</definedName>
    <definedName name="RgFdReptEseries" localSheetId="73">#REF!</definedName>
    <definedName name="RgFdReptEseries" localSheetId="7">#REF!</definedName>
    <definedName name="RgFdReptEseries" localSheetId="74">#REF!</definedName>
    <definedName name="RgFdReptEseries" localSheetId="75">#REF!</definedName>
    <definedName name="RgFdReptEseries" localSheetId="76">#REF!</definedName>
    <definedName name="RgFdReptEseries" localSheetId="77">#REF!</definedName>
    <definedName name="RgFdReptEseries" localSheetId="78">#REF!</definedName>
    <definedName name="RgFdReptEseries" localSheetId="79">#REF!</definedName>
    <definedName name="RgFdReptEseries" localSheetId="8">#REF!</definedName>
    <definedName name="RgFdReptEseries" localSheetId="9">#REF!</definedName>
    <definedName name="RgFdReptEseries">#REF!</definedName>
    <definedName name="RgFdReptEsource" localSheetId="1">#REF!</definedName>
    <definedName name="RgFdReptEsource" localSheetId="11">#REF!</definedName>
    <definedName name="RgFdReptEsource" localSheetId="12">#REF!</definedName>
    <definedName name="RgFdReptEsource" localSheetId="13">#REF!</definedName>
    <definedName name="RgFdReptEsource" localSheetId="23">#REF!</definedName>
    <definedName name="RgFdReptEsource" localSheetId="24">#REF!</definedName>
    <definedName name="RgFdReptEsource" localSheetId="26">#REF!</definedName>
    <definedName name="RgFdReptEsource" localSheetId="28">#REF!</definedName>
    <definedName name="RgFdReptEsource" localSheetId="29">#REF!</definedName>
    <definedName name="RgFdReptEsource" localSheetId="31">#REF!</definedName>
    <definedName name="RgFdReptEsource" localSheetId="41">#REF!</definedName>
    <definedName name="RgFdReptEsource" localSheetId="4">#REF!</definedName>
    <definedName name="RgFdReptEsource" localSheetId="46">#REF!</definedName>
    <definedName name="RgFdReptEsource" localSheetId="47">#REF!</definedName>
    <definedName name="RgFdReptEsource" localSheetId="48">#REF!</definedName>
    <definedName name="RgFdReptEsource" localSheetId="49">#REF!</definedName>
    <definedName name="RgFdReptEsource" localSheetId="50">#REF!</definedName>
    <definedName name="RgFdReptEsource" localSheetId="51">#REF!</definedName>
    <definedName name="RgFdReptEsource" localSheetId="53">#REF!</definedName>
    <definedName name="RgFdReptEsource" localSheetId="54">#REF!</definedName>
    <definedName name="RgFdReptEsource" localSheetId="56">#REF!</definedName>
    <definedName name="RgFdReptEsource" localSheetId="57">#REF!</definedName>
    <definedName name="RgFdReptEsource" localSheetId="58">#REF!</definedName>
    <definedName name="RgFdReptEsource" localSheetId="60">#REF!</definedName>
    <definedName name="RgFdReptEsource" localSheetId="61">#REF!</definedName>
    <definedName name="RgFdReptEsource" localSheetId="62">#REF!</definedName>
    <definedName name="RgFdReptEsource" localSheetId="63">#REF!</definedName>
    <definedName name="RgFdReptEsource" localSheetId="64">#REF!</definedName>
    <definedName name="RgFdReptEsource" localSheetId="66">#REF!</definedName>
    <definedName name="RgFdReptEsource" localSheetId="67">#REF!</definedName>
    <definedName name="RgFdReptEsource" localSheetId="68">#REF!</definedName>
    <definedName name="RgFdReptEsource" localSheetId="69">#REF!</definedName>
    <definedName name="RgFdReptEsource" localSheetId="71">#REF!</definedName>
    <definedName name="RgFdReptEsource" localSheetId="72">#REF!</definedName>
    <definedName name="RgFdReptEsource" localSheetId="73">#REF!</definedName>
    <definedName name="RgFdReptEsource">#REF!</definedName>
    <definedName name="RgFdReptUserFile" localSheetId="5">[100]EERProfile!$G$2</definedName>
    <definedName name="RgFdReptUserFile" localSheetId="6">[101]EERProfile!$G$2</definedName>
    <definedName name="RgFdReptUserFile">[102]EERProfile!$G$2</definedName>
    <definedName name="RgFdSAMethod" localSheetId="1">#REF!</definedName>
    <definedName name="RgFdSAMethod" localSheetId="10">#REF!</definedName>
    <definedName name="RgFdSAMethod" localSheetId="11">#REF!</definedName>
    <definedName name="RgFdSAMethod" localSheetId="12">#REF!</definedName>
    <definedName name="RgFdSAMethod" localSheetId="13">#REF!</definedName>
    <definedName name="RgFdSAMethod" localSheetId="15">#REF!</definedName>
    <definedName name="RgFdSAMethod" localSheetId="16">#REF!</definedName>
    <definedName name="RgFdSAMethod" localSheetId="2">#REF!</definedName>
    <definedName name="RgFdSAMethod" localSheetId="23">#REF!</definedName>
    <definedName name="RgFdSAMethod" localSheetId="24">#REF!</definedName>
    <definedName name="RgFdSAMethod" localSheetId="25">#REF!</definedName>
    <definedName name="RgFdSAMethod" localSheetId="26">#REF!</definedName>
    <definedName name="RgFdSAMethod" localSheetId="27">#REF!</definedName>
    <definedName name="RgFdSAMethod" localSheetId="28">#REF!</definedName>
    <definedName name="RgFdSAMethod" localSheetId="29">#REF!</definedName>
    <definedName name="RgFdSAMethod" localSheetId="3">#REF!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7">#REF!</definedName>
    <definedName name="RgFdSAMethod" localSheetId="41">#REF!</definedName>
    <definedName name="RgFdSAMethod" localSheetId="4">#REF!</definedName>
    <definedName name="RgFdSAMethod" localSheetId="45">#REF!</definedName>
    <definedName name="RgFdSAMethod" localSheetId="46">#REF!</definedName>
    <definedName name="RgFdSAMethod" localSheetId="47">#REF!</definedName>
    <definedName name="RgFdSAMethod" localSheetId="48">#REF!</definedName>
    <definedName name="RgFdSAMethod" localSheetId="49">#REF!</definedName>
    <definedName name="RgFdSAMethod" localSheetId="50">#REF!</definedName>
    <definedName name="RgFdSAMethod" localSheetId="5">#REF!</definedName>
    <definedName name="RgFdSAMethod" localSheetId="51">#REF!</definedName>
    <definedName name="RgFdSAMethod" localSheetId="52">#REF!</definedName>
    <definedName name="RgFdSAMethod" localSheetId="53">#REF!</definedName>
    <definedName name="RgFdSAMethod" localSheetId="54">#REF!</definedName>
    <definedName name="RgFdSAMethod" localSheetId="56">#REF!</definedName>
    <definedName name="RgFdSAMethod" localSheetId="57">#REF!</definedName>
    <definedName name="RgFdSAMethod" localSheetId="58">#REF!</definedName>
    <definedName name="RgFdSAMethod" localSheetId="59">#REF!</definedName>
    <definedName name="RgFdSAMethod" localSheetId="60">#REF!</definedName>
    <definedName name="RgFdSAMethod" localSheetId="61">#REF!</definedName>
    <definedName name="RgFdSAMethod" localSheetId="62">#REF!</definedName>
    <definedName name="RgFdSAMethod" localSheetId="63">#REF!</definedName>
    <definedName name="RgFdSAMethod" localSheetId="6">#REF!</definedName>
    <definedName name="RgFdSAMethod" localSheetId="64">#REF!</definedName>
    <definedName name="RgFdSAMethod" localSheetId="65">#REF!</definedName>
    <definedName name="RgFdSAMethod" localSheetId="66">#REF!</definedName>
    <definedName name="RgFdSAMethod" localSheetId="67">#REF!</definedName>
    <definedName name="RgFdSAMethod" localSheetId="68">#REF!</definedName>
    <definedName name="RgFdSAMethod" localSheetId="69">#REF!</definedName>
    <definedName name="RgFdSAMethod" localSheetId="71">#REF!</definedName>
    <definedName name="RgFdSAMethod" localSheetId="72">#REF!</definedName>
    <definedName name="RgFdSAMethod" localSheetId="73">#REF!</definedName>
    <definedName name="RgFdSAMethod" localSheetId="7">#REF!</definedName>
    <definedName name="RgFdSAMethod" localSheetId="74">#REF!</definedName>
    <definedName name="RgFdSAMethod" localSheetId="75">#REF!</definedName>
    <definedName name="RgFdSAMethod" localSheetId="76">#REF!</definedName>
    <definedName name="RgFdSAMethod" localSheetId="77">#REF!</definedName>
    <definedName name="RgFdSAMethod" localSheetId="78">#REF!</definedName>
    <definedName name="RgFdSAMethod" localSheetId="79">#REF!</definedName>
    <definedName name="RgFdSAMethod" localSheetId="8">#REF!</definedName>
    <definedName name="RgFdSAMethod" localSheetId="9">#REF!</definedName>
    <definedName name="RgFdSAMethod">#REF!</definedName>
    <definedName name="RgFdTbBper" localSheetId="1">#REF!</definedName>
    <definedName name="RgFdTbBper" localSheetId="10">#REF!</definedName>
    <definedName name="RgFdTbBper" localSheetId="11">#REF!</definedName>
    <definedName name="RgFdTbBper" localSheetId="12">#REF!</definedName>
    <definedName name="RgFdTbBper" localSheetId="13">#REF!</definedName>
    <definedName name="RgFdTbBper" localSheetId="15">#REF!</definedName>
    <definedName name="RgFdTbBper" localSheetId="16">#REF!</definedName>
    <definedName name="RgFdTbBper" localSheetId="2">#REF!</definedName>
    <definedName name="RgFdTbBper" localSheetId="23">#REF!</definedName>
    <definedName name="RgFdTbBper" localSheetId="24">#REF!</definedName>
    <definedName name="RgFdTbBper" localSheetId="25">#REF!</definedName>
    <definedName name="RgFdTbBper" localSheetId="26">#REF!</definedName>
    <definedName name="RgFdTbBper" localSheetId="27">#REF!</definedName>
    <definedName name="RgFdTbBper" localSheetId="28">#REF!</definedName>
    <definedName name="RgFdTbBper" localSheetId="29">#REF!</definedName>
    <definedName name="RgFdTbBper" localSheetId="3">#REF!</definedName>
    <definedName name="RgFdTbBper" localSheetId="31">#REF!</definedName>
    <definedName name="RgFdTbBper" localSheetId="32">#REF!</definedName>
    <definedName name="RgFdTbBper" localSheetId="33">#REF!</definedName>
    <definedName name="RgFdTbBper" localSheetId="34">#REF!</definedName>
    <definedName name="RgFdTbBper" localSheetId="37">#REF!</definedName>
    <definedName name="RgFdTbBper" localSheetId="41">#REF!</definedName>
    <definedName name="RgFdTbBper" localSheetId="4">#REF!</definedName>
    <definedName name="RgFdTbBper" localSheetId="45">#REF!</definedName>
    <definedName name="RgFdTbBper" localSheetId="46">#REF!</definedName>
    <definedName name="RgFdTbBper" localSheetId="47">#REF!</definedName>
    <definedName name="RgFdTbBper" localSheetId="48">#REF!</definedName>
    <definedName name="RgFdTbBper" localSheetId="49">#REF!</definedName>
    <definedName name="RgFdTbBper" localSheetId="50">#REF!</definedName>
    <definedName name="RgFdTbBper" localSheetId="5">#REF!</definedName>
    <definedName name="RgFdTbBper" localSheetId="51">#REF!</definedName>
    <definedName name="RgFdTbBper" localSheetId="52">#REF!</definedName>
    <definedName name="RgFdTbBper" localSheetId="53">#REF!</definedName>
    <definedName name="RgFdTbBper" localSheetId="54">#REF!</definedName>
    <definedName name="RgFdTbBper" localSheetId="56">#REF!</definedName>
    <definedName name="RgFdTbBper" localSheetId="57">#REF!</definedName>
    <definedName name="RgFdTbBper" localSheetId="58">#REF!</definedName>
    <definedName name="RgFdTbBper" localSheetId="59">#REF!</definedName>
    <definedName name="RgFdTbBper" localSheetId="60">#REF!</definedName>
    <definedName name="RgFdTbBper" localSheetId="61">#REF!</definedName>
    <definedName name="RgFdTbBper" localSheetId="62">#REF!</definedName>
    <definedName name="RgFdTbBper" localSheetId="63">#REF!</definedName>
    <definedName name="RgFdTbBper" localSheetId="6">#REF!</definedName>
    <definedName name="RgFdTbBper" localSheetId="64">#REF!</definedName>
    <definedName name="RgFdTbBper" localSheetId="65">#REF!</definedName>
    <definedName name="RgFdTbBper" localSheetId="66">#REF!</definedName>
    <definedName name="RgFdTbBper" localSheetId="67">#REF!</definedName>
    <definedName name="RgFdTbBper" localSheetId="68">#REF!</definedName>
    <definedName name="RgFdTbBper" localSheetId="69">#REF!</definedName>
    <definedName name="RgFdTbBper" localSheetId="71">#REF!</definedName>
    <definedName name="RgFdTbBper" localSheetId="72">#REF!</definedName>
    <definedName name="RgFdTbBper" localSheetId="73">#REF!</definedName>
    <definedName name="RgFdTbBper" localSheetId="7">#REF!</definedName>
    <definedName name="RgFdTbBper" localSheetId="74">#REF!</definedName>
    <definedName name="RgFdTbBper" localSheetId="75">#REF!</definedName>
    <definedName name="RgFdTbBper" localSheetId="76">#REF!</definedName>
    <definedName name="RgFdTbBper" localSheetId="77">#REF!</definedName>
    <definedName name="RgFdTbBper" localSheetId="78">#REF!</definedName>
    <definedName name="RgFdTbBper" localSheetId="79">#REF!</definedName>
    <definedName name="RgFdTbBper" localSheetId="8">#REF!</definedName>
    <definedName name="RgFdTbBper" localSheetId="9">#REF!</definedName>
    <definedName name="RgFdTbBper">#REF!</definedName>
    <definedName name="RgFdTbCreate" localSheetId="1">#REF!</definedName>
    <definedName name="RgFdTbCreate" localSheetId="10">#REF!</definedName>
    <definedName name="RgFdTbCreate" localSheetId="11">#REF!</definedName>
    <definedName name="RgFdTbCreate" localSheetId="12">#REF!</definedName>
    <definedName name="RgFdTbCreate" localSheetId="13">#REF!</definedName>
    <definedName name="RgFdTbCreate" localSheetId="15">#REF!</definedName>
    <definedName name="RgFdTbCreate" localSheetId="16">#REF!</definedName>
    <definedName name="RgFdTbCreate" localSheetId="2">#REF!</definedName>
    <definedName name="RgFdTbCreate" localSheetId="23">#REF!</definedName>
    <definedName name="RgFdTbCreate" localSheetId="24">#REF!</definedName>
    <definedName name="RgFdTbCreate" localSheetId="25">#REF!</definedName>
    <definedName name="RgFdTbCreate" localSheetId="26">#REF!</definedName>
    <definedName name="RgFdTbCreate" localSheetId="27">#REF!</definedName>
    <definedName name="RgFdTbCreate" localSheetId="28">#REF!</definedName>
    <definedName name="RgFdTbCreate" localSheetId="29">#REF!</definedName>
    <definedName name="RgFdTbCreate" localSheetId="3">#REF!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7">#REF!</definedName>
    <definedName name="RgFdTbCreate" localSheetId="41">#REF!</definedName>
    <definedName name="RgFdTbCreate" localSheetId="4">#REF!</definedName>
    <definedName name="RgFdTbCreate" localSheetId="45">#REF!</definedName>
    <definedName name="RgFdTbCreate" localSheetId="46">#REF!</definedName>
    <definedName name="RgFdTbCreate" localSheetId="47">#REF!</definedName>
    <definedName name="RgFdTbCreate" localSheetId="48">#REF!</definedName>
    <definedName name="RgFdTbCreate" localSheetId="49">#REF!</definedName>
    <definedName name="RgFdTbCreate" localSheetId="50">#REF!</definedName>
    <definedName name="RgFdTbCreate" localSheetId="5">#REF!</definedName>
    <definedName name="RgFdTbCreate" localSheetId="51">#REF!</definedName>
    <definedName name="RgFdTbCreate" localSheetId="52">#REF!</definedName>
    <definedName name="RgFdTbCreate" localSheetId="53">#REF!</definedName>
    <definedName name="RgFdTbCreate" localSheetId="54">#REF!</definedName>
    <definedName name="RgFdTbCreate" localSheetId="56">#REF!</definedName>
    <definedName name="RgFdTbCreate" localSheetId="57">#REF!</definedName>
    <definedName name="RgFdTbCreate" localSheetId="58">#REF!</definedName>
    <definedName name="RgFdTbCreate" localSheetId="59">#REF!</definedName>
    <definedName name="RgFdTbCreate" localSheetId="60">#REF!</definedName>
    <definedName name="RgFdTbCreate" localSheetId="61">#REF!</definedName>
    <definedName name="RgFdTbCreate" localSheetId="62">#REF!</definedName>
    <definedName name="RgFdTbCreate" localSheetId="63">#REF!</definedName>
    <definedName name="RgFdTbCreate" localSheetId="6">#REF!</definedName>
    <definedName name="RgFdTbCreate" localSheetId="64">#REF!</definedName>
    <definedName name="RgFdTbCreate" localSheetId="65">#REF!</definedName>
    <definedName name="RgFdTbCreate" localSheetId="66">#REF!</definedName>
    <definedName name="RgFdTbCreate" localSheetId="67">#REF!</definedName>
    <definedName name="RgFdTbCreate" localSheetId="68">#REF!</definedName>
    <definedName name="RgFdTbCreate" localSheetId="69">#REF!</definedName>
    <definedName name="RgFdTbCreate" localSheetId="71">#REF!</definedName>
    <definedName name="RgFdTbCreate" localSheetId="72">#REF!</definedName>
    <definedName name="RgFdTbCreate" localSheetId="73">#REF!</definedName>
    <definedName name="RgFdTbCreate" localSheetId="7">#REF!</definedName>
    <definedName name="RgFdTbCreate" localSheetId="74">#REF!</definedName>
    <definedName name="RgFdTbCreate" localSheetId="75">#REF!</definedName>
    <definedName name="RgFdTbCreate" localSheetId="76">#REF!</definedName>
    <definedName name="RgFdTbCreate" localSheetId="77">#REF!</definedName>
    <definedName name="RgFdTbCreate" localSheetId="78">#REF!</definedName>
    <definedName name="RgFdTbCreate" localSheetId="79">#REF!</definedName>
    <definedName name="RgFdTbCreate" localSheetId="8">#REF!</definedName>
    <definedName name="RgFdTbCreate" localSheetId="9">#REF!</definedName>
    <definedName name="RgFdTbCreate">#REF!</definedName>
    <definedName name="RgFdTbEper" localSheetId="1">#REF!</definedName>
    <definedName name="RgFdTbEper" localSheetId="11">#REF!</definedName>
    <definedName name="RgFdTbEper" localSheetId="12">#REF!</definedName>
    <definedName name="RgFdTbEper" localSheetId="13">#REF!</definedName>
    <definedName name="RgFdTbEper" localSheetId="23">#REF!</definedName>
    <definedName name="RgFdTbEper" localSheetId="24">#REF!</definedName>
    <definedName name="RgFdTbEper" localSheetId="26">#REF!</definedName>
    <definedName name="RgFdTbEper" localSheetId="28">#REF!</definedName>
    <definedName name="RgFdTbEper" localSheetId="29">#REF!</definedName>
    <definedName name="RgFdTbEper" localSheetId="31">#REF!</definedName>
    <definedName name="RgFdTbEper" localSheetId="41">#REF!</definedName>
    <definedName name="RgFdTbEper" localSheetId="4">#REF!</definedName>
    <definedName name="RgFdTbEper" localSheetId="46">#REF!</definedName>
    <definedName name="RgFdTbEper" localSheetId="47">#REF!</definedName>
    <definedName name="RgFdTbEper" localSheetId="48">#REF!</definedName>
    <definedName name="RgFdTbEper" localSheetId="49">#REF!</definedName>
    <definedName name="RgFdTbEper" localSheetId="50">#REF!</definedName>
    <definedName name="RgFdTbEper" localSheetId="51">#REF!</definedName>
    <definedName name="RgFdTbEper" localSheetId="53">#REF!</definedName>
    <definedName name="RgFdTbEper" localSheetId="54">#REF!</definedName>
    <definedName name="RgFdTbEper" localSheetId="56">#REF!</definedName>
    <definedName name="RgFdTbEper" localSheetId="57">#REF!</definedName>
    <definedName name="RgFdTbEper" localSheetId="58">#REF!</definedName>
    <definedName name="RgFdTbEper" localSheetId="60">#REF!</definedName>
    <definedName name="RgFdTbEper" localSheetId="61">#REF!</definedName>
    <definedName name="RgFdTbEper" localSheetId="62">#REF!</definedName>
    <definedName name="RgFdTbEper" localSheetId="63">#REF!</definedName>
    <definedName name="RgFdTbEper" localSheetId="64">#REF!</definedName>
    <definedName name="RgFdTbEper" localSheetId="66">#REF!</definedName>
    <definedName name="RgFdTbEper" localSheetId="67">#REF!</definedName>
    <definedName name="RgFdTbEper" localSheetId="68">#REF!</definedName>
    <definedName name="RgFdTbEper" localSheetId="69">#REF!</definedName>
    <definedName name="RgFdTbEper" localSheetId="71">#REF!</definedName>
    <definedName name="RgFdTbEper" localSheetId="72">#REF!</definedName>
    <definedName name="RgFdTbEper" localSheetId="73">#REF!</definedName>
    <definedName name="RgFdTbEper">#REF!</definedName>
    <definedName name="RGFdTbFoot" localSheetId="1">#REF!</definedName>
    <definedName name="RGFdTbFoot" localSheetId="11">#REF!</definedName>
    <definedName name="RGFdTbFoot" localSheetId="12">#REF!</definedName>
    <definedName name="RGFdTbFoot" localSheetId="13">#REF!</definedName>
    <definedName name="RGFdTbFoot" localSheetId="23">#REF!</definedName>
    <definedName name="RGFdTbFoot" localSheetId="24">#REF!</definedName>
    <definedName name="RGFdTbFoot" localSheetId="26">#REF!</definedName>
    <definedName name="RGFdTbFoot" localSheetId="28">#REF!</definedName>
    <definedName name="RGFdTbFoot" localSheetId="29">#REF!</definedName>
    <definedName name="RGFdTbFoot" localSheetId="31">#REF!</definedName>
    <definedName name="RGFdTbFoot" localSheetId="41">#REF!</definedName>
    <definedName name="RGFdTbFoot" localSheetId="4">#REF!</definedName>
    <definedName name="RGFdTbFoot" localSheetId="46">#REF!</definedName>
    <definedName name="RGFdTbFoot" localSheetId="47">#REF!</definedName>
    <definedName name="RGFdTbFoot" localSheetId="48">#REF!</definedName>
    <definedName name="RGFdTbFoot" localSheetId="49">#REF!</definedName>
    <definedName name="RGFdTbFoot" localSheetId="50">#REF!</definedName>
    <definedName name="RGFdTbFoot" localSheetId="51">#REF!</definedName>
    <definedName name="RGFdTbFoot" localSheetId="53">#REF!</definedName>
    <definedName name="RGFdTbFoot" localSheetId="54">#REF!</definedName>
    <definedName name="RGFdTbFoot" localSheetId="56">#REF!</definedName>
    <definedName name="RGFdTbFoot" localSheetId="57">#REF!</definedName>
    <definedName name="RGFdTbFoot" localSheetId="58">#REF!</definedName>
    <definedName name="RGFdTbFoot" localSheetId="60">#REF!</definedName>
    <definedName name="RGFdTbFoot" localSheetId="61">#REF!</definedName>
    <definedName name="RGFdTbFoot" localSheetId="62">#REF!</definedName>
    <definedName name="RGFdTbFoot" localSheetId="63">#REF!</definedName>
    <definedName name="RGFdTbFoot" localSheetId="64">#REF!</definedName>
    <definedName name="RGFdTbFoot" localSheetId="66">#REF!</definedName>
    <definedName name="RGFdTbFoot" localSheetId="67">#REF!</definedName>
    <definedName name="RGFdTbFoot" localSheetId="68">#REF!</definedName>
    <definedName name="RGFdTbFoot" localSheetId="69">#REF!</definedName>
    <definedName name="RGFdTbFoot" localSheetId="71">#REF!</definedName>
    <definedName name="RGFdTbFoot" localSheetId="72">#REF!</definedName>
    <definedName name="RGFdTbFoot" localSheetId="73">#REF!</definedName>
    <definedName name="RGFdTbFoot">#REF!</definedName>
    <definedName name="RgFdTbFreq" localSheetId="1">#REF!</definedName>
    <definedName name="RgFdTbFreq" localSheetId="11">#REF!</definedName>
    <definedName name="RgFdTbFreq" localSheetId="12">#REF!</definedName>
    <definedName name="RgFdTbFreq" localSheetId="13">#REF!</definedName>
    <definedName name="RgFdTbFreq" localSheetId="23">#REF!</definedName>
    <definedName name="RgFdTbFreq" localSheetId="24">#REF!</definedName>
    <definedName name="RgFdTbFreq" localSheetId="26">#REF!</definedName>
    <definedName name="RgFdTbFreq" localSheetId="28">#REF!</definedName>
    <definedName name="RgFdTbFreq" localSheetId="29">#REF!</definedName>
    <definedName name="RgFdTbFreq" localSheetId="31">#REF!</definedName>
    <definedName name="RgFdTbFreq" localSheetId="41">#REF!</definedName>
    <definedName name="RgFdTbFreq" localSheetId="4">#REF!</definedName>
    <definedName name="RgFdTbFreq" localSheetId="46">#REF!</definedName>
    <definedName name="RgFdTbFreq" localSheetId="47">#REF!</definedName>
    <definedName name="RgFdTbFreq" localSheetId="48">#REF!</definedName>
    <definedName name="RgFdTbFreq" localSheetId="49">#REF!</definedName>
    <definedName name="RgFdTbFreq" localSheetId="50">#REF!</definedName>
    <definedName name="RgFdTbFreq" localSheetId="51">#REF!</definedName>
    <definedName name="RgFdTbFreq" localSheetId="53">#REF!</definedName>
    <definedName name="RgFdTbFreq" localSheetId="54">#REF!</definedName>
    <definedName name="RgFdTbFreq" localSheetId="56">#REF!</definedName>
    <definedName name="RgFdTbFreq" localSheetId="57">#REF!</definedName>
    <definedName name="RgFdTbFreq" localSheetId="58">#REF!</definedName>
    <definedName name="RgFdTbFreq" localSheetId="60">#REF!</definedName>
    <definedName name="RgFdTbFreq" localSheetId="61">#REF!</definedName>
    <definedName name="RgFdTbFreq" localSheetId="62">#REF!</definedName>
    <definedName name="RgFdTbFreq" localSheetId="63">#REF!</definedName>
    <definedName name="RgFdTbFreq" localSheetId="64">#REF!</definedName>
    <definedName name="RgFdTbFreq" localSheetId="66">#REF!</definedName>
    <definedName name="RgFdTbFreq" localSheetId="67">#REF!</definedName>
    <definedName name="RgFdTbFreq" localSheetId="68">#REF!</definedName>
    <definedName name="RgFdTbFreq" localSheetId="69">#REF!</definedName>
    <definedName name="RgFdTbFreq" localSheetId="71">#REF!</definedName>
    <definedName name="RgFdTbFreq" localSheetId="72">#REF!</definedName>
    <definedName name="RgFdTbFreq" localSheetId="73">#REF!</definedName>
    <definedName name="RgFdTbFreq">#REF!</definedName>
    <definedName name="RgFdTbFreqVal" localSheetId="1">#REF!</definedName>
    <definedName name="RgFdTbFreqVal" localSheetId="11">#REF!</definedName>
    <definedName name="RgFdTbFreqVal" localSheetId="12">#REF!</definedName>
    <definedName name="RgFdTbFreqVal" localSheetId="13">#REF!</definedName>
    <definedName name="RgFdTbFreqVal" localSheetId="23">#REF!</definedName>
    <definedName name="RgFdTbFreqVal" localSheetId="24">#REF!</definedName>
    <definedName name="RgFdTbFreqVal" localSheetId="26">#REF!</definedName>
    <definedName name="RgFdTbFreqVal" localSheetId="28">#REF!</definedName>
    <definedName name="RgFdTbFreqVal" localSheetId="29">#REF!</definedName>
    <definedName name="RgFdTbFreqVal" localSheetId="31">#REF!</definedName>
    <definedName name="RgFdTbFreqVal" localSheetId="41">#REF!</definedName>
    <definedName name="RgFdTbFreqVal" localSheetId="4">#REF!</definedName>
    <definedName name="RgFdTbFreqVal" localSheetId="46">#REF!</definedName>
    <definedName name="RgFdTbFreqVal" localSheetId="47">#REF!</definedName>
    <definedName name="RgFdTbFreqVal" localSheetId="48">#REF!</definedName>
    <definedName name="RgFdTbFreqVal" localSheetId="49">#REF!</definedName>
    <definedName name="RgFdTbFreqVal" localSheetId="50">#REF!</definedName>
    <definedName name="RgFdTbFreqVal" localSheetId="51">#REF!</definedName>
    <definedName name="RgFdTbFreqVal" localSheetId="53">#REF!</definedName>
    <definedName name="RgFdTbFreqVal" localSheetId="54">#REF!</definedName>
    <definedName name="RgFdTbFreqVal" localSheetId="56">#REF!</definedName>
    <definedName name="RgFdTbFreqVal" localSheetId="57">#REF!</definedName>
    <definedName name="RgFdTbFreqVal" localSheetId="58">#REF!</definedName>
    <definedName name="RgFdTbFreqVal" localSheetId="60">#REF!</definedName>
    <definedName name="RgFdTbFreqVal" localSheetId="61">#REF!</definedName>
    <definedName name="RgFdTbFreqVal" localSheetId="62">#REF!</definedName>
    <definedName name="RgFdTbFreqVal" localSheetId="63">#REF!</definedName>
    <definedName name="RgFdTbFreqVal" localSheetId="64">#REF!</definedName>
    <definedName name="RgFdTbFreqVal" localSheetId="66">#REF!</definedName>
    <definedName name="RgFdTbFreqVal" localSheetId="67">#REF!</definedName>
    <definedName name="RgFdTbFreqVal" localSheetId="68">#REF!</definedName>
    <definedName name="RgFdTbFreqVal" localSheetId="69">#REF!</definedName>
    <definedName name="RgFdTbFreqVal" localSheetId="71">#REF!</definedName>
    <definedName name="RgFdTbFreqVal" localSheetId="72">#REF!</definedName>
    <definedName name="RgFdTbFreqVal" localSheetId="73">#REF!</definedName>
    <definedName name="RgFdTbFreqVal">#REF!</definedName>
    <definedName name="RgFdTbSendto" localSheetId="1">#REF!</definedName>
    <definedName name="RgFdTbSendto" localSheetId="11">#REF!</definedName>
    <definedName name="RgFdTbSendto" localSheetId="12">#REF!</definedName>
    <definedName name="RgFdTbSendto" localSheetId="13">#REF!</definedName>
    <definedName name="RgFdTbSendto" localSheetId="23">#REF!</definedName>
    <definedName name="RgFdTbSendto" localSheetId="24">#REF!</definedName>
    <definedName name="RgFdTbSendto" localSheetId="26">#REF!</definedName>
    <definedName name="RgFdTbSendto" localSheetId="28">#REF!</definedName>
    <definedName name="RgFdTbSendto" localSheetId="29">#REF!</definedName>
    <definedName name="RgFdTbSendto" localSheetId="31">#REF!</definedName>
    <definedName name="RgFdTbSendto" localSheetId="41">#REF!</definedName>
    <definedName name="RgFdTbSendto" localSheetId="4">#REF!</definedName>
    <definedName name="RgFdTbSendto" localSheetId="46">#REF!</definedName>
    <definedName name="RgFdTbSendto" localSheetId="47">#REF!</definedName>
    <definedName name="RgFdTbSendto" localSheetId="48">#REF!</definedName>
    <definedName name="RgFdTbSendto" localSheetId="49">#REF!</definedName>
    <definedName name="RgFdTbSendto" localSheetId="50">#REF!</definedName>
    <definedName name="RgFdTbSendto" localSheetId="51">#REF!</definedName>
    <definedName name="RgFdTbSendto" localSheetId="53">#REF!</definedName>
    <definedName name="RgFdTbSendto" localSheetId="54">#REF!</definedName>
    <definedName name="RgFdTbSendto" localSheetId="56">#REF!</definedName>
    <definedName name="RgFdTbSendto" localSheetId="57">#REF!</definedName>
    <definedName name="RgFdTbSendto" localSheetId="58">#REF!</definedName>
    <definedName name="RgFdTbSendto" localSheetId="60">#REF!</definedName>
    <definedName name="RgFdTbSendto" localSheetId="61">#REF!</definedName>
    <definedName name="RgFdTbSendto" localSheetId="62">#REF!</definedName>
    <definedName name="RgFdTbSendto" localSheetId="63">#REF!</definedName>
    <definedName name="RgFdTbSendto" localSheetId="64">#REF!</definedName>
    <definedName name="RgFdTbSendto" localSheetId="66">#REF!</definedName>
    <definedName name="RgFdTbSendto" localSheetId="67">#REF!</definedName>
    <definedName name="RgFdTbSendto" localSheetId="68">#REF!</definedName>
    <definedName name="RgFdTbSendto" localSheetId="69">#REF!</definedName>
    <definedName name="RgFdTbSendto" localSheetId="71">#REF!</definedName>
    <definedName name="RgFdTbSendto" localSheetId="72">#REF!</definedName>
    <definedName name="RgFdTbSendto" localSheetId="73">#REF!</definedName>
    <definedName name="RgFdTbSendto">#REF!</definedName>
    <definedName name="RgFdWgtMethod" localSheetId="1">#REF!</definedName>
    <definedName name="RgFdWgtMethod" localSheetId="11">#REF!</definedName>
    <definedName name="RgFdWgtMethod" localSheetId="12">#REF!</definedName>
    <definedName name="RgFdWgtMethod" localSheetId="13">#REF!</definedName>
    <definedName name="RgFdWgtMethod" localSheetId="23">#REF!</definedName>
    <definedName name="RgFdWgtMethod" localSheetId="24">#REF!</definedName>
    <definedName name="RgFdWgtMethod" localSheetId="26">#REF!</definedName>
    <definedName name="RgFdWgtMethod" localSheetId="28">#REF!</definedName>
    <definedName name="RgFdWgtMethod" localSheetId="29">#REF!</definedName>
    <definedName name="RgFdWgtMethod" localSheetId="31">#REF!</definedName>
    <definedName name="RgFdWgtMethod" localSheetId="41">#REF!</definedName>
    <definedName name="RgFdWgtMethod" localSheetId="4">#REF!</definedName>
    <definedName name="RgFdWgtMethod" localSheetId="46">#REF!</definedName>
    <definedName name="RgFdWgtMethod" localSheetId="47">#REF!</definedName>
    <definedName name="RgFdWgtMethod" localSheetId="48">#REF!</definedName>
    <definedName name="RgFdWgtMethod" localSheetId="49">#REF!</definedName>
    <definedName name="RgFdWgtMethod" localSheetId="50">#REF!</definedName>
    <definedName name="RgFdWgtMethod" localSheetId="51">#REF!</definedName>
    <definedName name="RgFdWgtMethod" localSheetId="53">#REF!</definedName>
    <definedName name="RgFdWgtMethod" localSheetId="54">#REF!</definedName>
    <definedName name="RgFdWgtMethod" localSheetId="56">#REF!</definedName>
    <definedName name="RgFdWgtMethod" localSheetId="57">#REF!</definedName>
    <definedName name="RgFdWgtMethod" localSheetId="58">#REF!</definedName>
    <definedName name="RgFdWgtMethod" localSheetId="60">#REF!</definedName>
    <definedName name="RgFdWgtMethod" localSheetId="61">#REF!</definedName>
    <definedName name="RgFdWgtMethod" localSheetId="62">#REF!</definedName>
    <definedName name="RgFdWgtMethod" localSheetId="63">#REF!</definedName>
    <definedName name="RgFdWgtMethod" localSheetId="64">#REF!</definedName>
    <definedName name="RgFdWgtMethod" localSheetId="66">#REF!</definedName>
    <definedName name="RgFdWgtMethod" localSheetId="67">#REF!</definedName>
    <definedName name="RgFdWgtMethod" localSheetId="68">#REF!</definedName>
    <definedName name="RgFdWgtMethod" localSheetId="69">#REF!</definedName>
    <definedName name="RgFdWgtMethod" localSheetId="71">#REF!</definedName>
    <definedName name="RgFdWgtMethod" localSheetId="72">#REF!</definedName>
    <definedName name="RgFdWgtMethod" localSheetId="73">#REF!</definedName>
    <definedName name="RgFdWgtMethod">#REF!</definedName>
    <definedName name="RGSPA" localSheetId="1">#REF!</definedName>
    <definedName name="RGSPA" localSheetId="11">#REF!</definedName>
    <definedName name="RGSPA" localSheetId="12">#REF!</definedName>
    <definedName name="RGSPA" localSheetId="13">#REF!</definedName>
    <definedName name="RGSPA" localSheetId="23">#REF!</definedName>
    <definedName name="RGSPA" localSheetId="24">#REF!</definedName>
    <definedName name="RGSPA" localSheetId="26">#REF!</definedName>
    <definedName name="RGSPA" localSheetId="28">#REF!</definedName>
    <definedName name="RGSPA" localSheetId="29">#REF!</definedName>
    <definedName name="RGSPA" localSheetId="31">#REF!</definedName>
    <definedName name="RGSPA" localSheetId="41">#REF!</definedName>
    <definedName name="RGSPA" localSheetId="4">#REF!</definedName>
    <definedName name="RGSPA" localSheetId="46">#REF!</definedName>
    <definedName name="RGSPA" localSheetId="47">#REF!</definedName>
    <definedName name="RGSPA" localSheetId="48">#REF!</definedName>
    <definedName name="RGSPA" localSheetId="49">#REF!</definedName>
    <definedName name="RGSPA" localSheetId="50">#REF!</definedName>
    <definedName name="RGSPA" localSheetId="51">#REF!</definedName>
    <definedName name="RGSPA" localSheetId="53">#REF!</definedName>
    <definedName name="RGSPA" localSheetId="54">#REF!</definedName>
    <definedName name="RGSPA" localSheetId="56">#REF!</definedName>
    <definedName name="RGSPA" localSheetId="57">#REF!</definedName>
    <definedName name="RGSPA" localSheetId="58">#REF!</definedName>
    <definedName name="RGSPA" localSheetId="60">#REF!</definedName>
    <definedName name="RGSPA" localSheetId="61">#REF!</definedName>
    <definedName name="RGSPA" localSheetId="62">#REF!</definedName>
    <definedName name="RGSPA" localSheetId="63">#REF!</definedName>
    <definedName name="RGSPA" localSheetId="64">#REF!</definedName>
    <definedName name="RGSPA" localSheetId="66">#REF!</definedName>
    <definedName name="RGSPA" localSheetId="67">#REF!</definedName>
    <definedName name="RGSPA" localSheetId="68">#REF!</definedName>
    <definedName name="RGSPA" localSheetId="69">#REF!</definedName>
    <definedName name="RGSPA" localSheetId="71">#REF!</definedName>
    <definedName name="RGSPA" localSheetId="72">#REF!</definedName>
    <definedName name="RGSPA" localSheetId="73">#REF!</definedName>
    <definedName name="RGSPA">#REF!</definedName>
    <definedName name="right" localSheetId="1">#REF!</definedName>
    <definedName name="right" localSheetId="11">#REF!</definedName>
    <definedName name="right" localSheetId="12">#REF!</definedName>
    <definedName name="right" localSheetId="13">#REF!</definedName>
    <definedName name="right" localSheetId="23">#REF!</definedName>
    <definedName name="right" localSheetId="24">#REF!</definedName>
    <definedName name="right" localSheetId="26">#REF!</definedName>
    <definedName name="right" localSheetId="28">#REF!</definedName>
    <definedName name="right" localSheetId="29">#REF!</definedName>
    <definedName name="right" localSheetId="31">#REF!</definedName>
    <definedName name="right" localSheetId="41">#REF!</definedName>
    <definedName name="right" localSheetId="4">#REF!</definedName>
    <definedName name="right" localSheetId="46">#REF!</definedName>
    <definedName name="right" localSheetId="47">#REF!</definedName>
    <definedName name="right" localSheetId="48">#REF!</definedName>
    <definedName name="right" localSheetId="49">#REF!</definedName>
    <definedName name="right" localSheetId="50">#REF!</definedName>
    <definedName name="right" localSheetId="51">#REF!</definedName>
    <definedName name="right" localSheetId="53">#REF!</definedName>
    <definedName name="right" localSheetId="54">#REF!</definedName>
    <definedName name="right" localSheetId="56">#REF!</definedName>
    <definedName name="right" localSheetId="57">#REF!</definedName>
    <definedName name="right" localSheetId="58">#REF!</definedName>
    <definedName name="right" localSheetId="60">#REF!</definedName>
    <definedName name="right" localSheetId="61">#REF!</definedName>
    <definedName name="right" localSheetId="62">#REF!</definedName>
    <definedName name="right" localSheetId="63">#REF!</definedName>
    <definedName name="right" localSheetId="64">#REF!</definedName>
    <definedName name="right" localSheetId="66">#REF!</definedName>
    <definedName name="right" localSheetId="67">#REF!</definedName>
    <definedName name="right" localSheetId="68">#REF!</definedName>
    <definedName name="right" localSheetId="69">#REF!</definedName>
    <definedName name="right" localSheetId="71">#REF!</definedName>
    <definedName name="right" localSheetId="72">#REF!</definedName>
    <definedName name="right" localSheetId="73">#REF!</definedName>
    <definedName name="right">#REF!</definedName>
    <definedName name="rindex" localSheetId="1">#REF!</definedName>
    <definedName name="rindex" localSheetId="11">#REF!</definedName>
    <definedName name="rindex" localSheetId="12">#REF!</definedName>
    <definedName name="rindex" localSheetId="13">#REF!</definedName>
    <definedName name="rindex" localSheetId="23">#REF!</definedName>
    <definedName name="rindex" localSheetId="24">#REF!</definedName>
    <definedName name="rindex" localSheetId="26">#REF!</definedName>
    <definedName name="rindex" localSheetId="28">#REF!</definedName>
    <definedName name="rindex" localSheetId="29">#REF!</definedName>
    <definedName name="rindex" localSheetId="31">#REF!</definedName>
    <definedName name="rindex" localSheetId="41">#REF!</definedName>
    <definedName name="rindex" localSheetId="4">#REF!</definedName>
    <definedName name="rindex" localSheetId="46">#REF!</definedName>
    <definedName name="rindex" localSheetId="47">#REF!</definedName>
    <definedName name="rindex" localSheetId="48">#REF!</definedName>
    <definedName name="rindex" localSheetId="49">#REF!</definedName>
    <definedName name="rindex" localSheetId="50">#REF!</definedName>
    <definedName name="rindex" localSheetId="51">#REF!</definedName>
    <definedName name="rindex" localSheetId="53">#REF!</definedName>
    <definedName name="rindex" localSheetId="54">#REF!</definedName>
    <definedName name="rindex" localSheetId="56">#REF!</definedName>
    <definedName name="rindex" localSheetId="57">#REF!</definedName>
    <definedName name="rindex" localSheetId="58">#REF!</definedName>
    <definedName name="rindex" localSheetId="60">#REF!</definedName>
    <definedName name="rindex" localSheetId="61">#REF!</definedName>
    <definedName name="rindex" localSheetId="62">#REF!</definedName>
    <definedName name="rindex" localSheetId="63">#REF!</definedName>
    <definedName name="rindex" localSheetId="64">#REF!</definedName>
    <definedName name="rindex" localSheetId="66">#REF!</definedName>
    <definedName name="rindex" localSheetId="67">#REF!</definedName>
    <definedName name="rindex" localSheetId="68">#REF!</definedName>
    <definedName name="rindex" localSheetId="69">#REF!</definedName>
    <definedName name="rindex" localSheetId="71">#REF!</definedName>
    <definedName name="rindex" localSheetId="72">#REF!</definedName>
    <definedName name="rindex" localSheetId="73">#REF!</definedName>
    <definedName name="rindex">#REF!</definedName>
    <definedName name="rn" localSheetId="1" hidden="1">{#N/A,#N/A,TRUE,"Table1USD";#N/A,#N/A,TRUE,"Table1GBP"}</definedName>
    <definedName name="rn" localSheetId="10" hidden="1">{#N/A,#N/A,TRUE,"Table1USD";#N/A,#N/A,TRUE,"Table1GBP"}</definedName>
    <definedName name="rn" localSheetId="11" hidden="1">{#N/A,#N/A,TRUE,"Table1USD";#N/A,#N/A,TRUE,"Table1GBP"}</definedName>
    <definedName name="rn" localSheetId="12" hidden="1">{#N/A,#N/A,TRUE,"Table1USD";#N/A,#N/A,TRUE,"Table1GBP"}</definedName>
    <definedName name="rn" localSheetId="13" hidden="1">{#N/A,#N/A,TRUE,"Table1USD";#N/A,#N/A,TRUE,"Table1GBP"}</definedName>
    <definedName name="rn" localSheetId="15" hidden="1">{#N/A,#N/A,TRUE,"Table1USD";#N/A,#N/A,TRUE,"Table1GBP"}</definedName>
    <definedName name="rn" localSheetId="16" hidden="1">{#N/A,#N/A,TRUE,"Table1USD";#N/A,#N/A,TRUE,"Table1GBP"}</definedName>
    <definedName name="rn" localSheetId="17" hidden="1">{#N/A,#N/A,TRUE,"Table1USD";#N/A,#N/A,TRUE,"Table1GBP"}</definedName>
    <definedName name="rn" localSheetId="18" hidden="1">{#N/A,#N/A,TRUE,"Table1USD";#N/A,#N/A,TRUE,"Table1GBP"}</definedName>
    <definedName name="rn" localSheetId="19" hidden="1">{#N/A,#N/A,TRUE,"Table1USD";#N/A,#N/A,TRUE,"Table1GBP"}</definedName>
    <definedName name="rn" localSheetId="2" hidden="1">{#N/A,#N/A,TRUE,"Table1USD";#N/A,#N/A,TRUE,"Table1GBP"}</definedName>
    <definedName name="rn" localSheetId="20" hidden="1">{#N/A,#N/A,TRUE,"Table1USD";#N/A,#N/A,TRUE,"Table1GBP"}</definedName>
    <definedName name="rn" localSheetId="21" hidden="1">{#N/A,#N/A,TRUE,"Table1USD";#N/A,#N/A,TRUE,"Table1GBP"}</definedName>
    <definedName name="rn" localSheetId="22" hidden="1">{#N/A,#N/A,TRUE,"Table1USD";#N/A,#N/A,TRUE,"Table1GBP"}</definedName>
    <definedName name="rn" localSheetId="23" hidden="1">{#N/A,#N/A,TRUE,"Table1USD";#N/A,#N/A,TRUE,"Table1GBP"}</definedName>
    <definedName name="rn" localSheetId="24" hidden="1">{#N/A,#N/A,TRUE,"Table1USD";#N/A,#N/A,TRUE,"Table1GBP"}</definedName>
    <definedName name="rn" localSheetId="25" hidden="1">{#N/A,#N/A,TRUE,"Table1USD";#N/A,#N/A,TRUE,"Table1GBP"}</definedName>
    <definedName name="rn" localSheetId="26" hidden="1">{#N/A,#N/A,TRUE,"Table1USD";#N/A,#N/A,TRUE,"Table1GBP"}</definedName>
    <definedName name="rn" localSheetId="27" hidden="1">{#N/A,#N/A,TRUE,"Table1USD";#N/A,#N/A,TRUE,"Table1GBP"}</definedName>
    <definedName name="rn" localSheetId="28" hidden="1">{#N/A,#N/A,TRUE,"Table1USD";#N/A,#N/A,TRUE,"Table1GBP"}</definedName>
    <definedName name="rn" localSheetId="29" hidden="1">{#N/A,#N/A,TRUE,"Table1USD";#N/A,#N/A,TRUE,"Table1GBP"}</definedName>
    <definedName name="rn" localSheetId="3" hidden="1">{#N/A,#N/A,TRUE,"Table1USD";#N/A,#N/A,TRUE,"Table1GBP"}</definedName>
    <definedName name="rn" localSheetId="31" hidden="1">{#N/A,#N/A,TRUE,"Table1USD";#N/A,#N/A,TRUE,"Table1GBP"}</definedName>
    <definedName name="rn" localSheetId="32" hidden="1">{#N/A,#N/A,TRUE,"Table1USD";#N/A,#N/A,TRUE,"Table1GBP"}</definedName>
    <definedName name="rn" localSheetId="33" hidden="1">{#N/A,#N/A,TRUE,"Table1USD";#N/A,#N/A,TRUE,"Table1GBP"}</definedName>
    <definedName name="rn" localSheetId="34" hidden="1">{#N/A,#N/A,TRUE,"Table1USD";#N/A,#N/A,TRUE,"Table1GBP"}</definedName>
    <definedName name="rn" localSheetId="37" hidden="1">{#N/A,#N/A,TRUE,"Table1USD";#N/A,#N/A,TRUE,"Table1GBP"}</definedName>
    <definedName name="rn" localSheetId="41" hidden="1">{#N/A,#N/A,TRUE,"Table1USD";#N/A,#N/A,TRUE,"Table1GBP"}</definedName>
    <definedName name="rn" localSheetId="4" hidden="1">{#N/A,#N/A,TRUE,"Table1USD";#N/A,#N/A,TRUE,"Table1GBP"}</definedName>
    <definedName name="rn" localSheetId="45"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0" hidden="1">{#N/A,#N/A,TRUE,"Table1USD";#N/A,#N/A,TRUE,"Table1GBP"}</definedName>
    <definedName name="rn" localSheetId="5" hidden="1">{#N/A,#N/A,TRUE,"Table1USD";#N/A,#N/A,TRUE,"Table1GBP"}</definedName>
    <definedName name="rn" localSheetId="51" hidden="1">{#N/A,#N/A,TRUE,"Table1USD";#N/A,#N/A,TRUE,"Table1GBP"}</definedName>
    <definedName name="rn" localSheetId="52" hidden="1">{#N/A,#N/A,TRUE,"Table1USD";#N/A,#N/A,TRUE,"Table1GBP"}</definedName>
    <definedName name="rn" localSheetId="53" hidden="1">{#N/A,#N/A,TRUE,"Table1USD";#N/A,#N/A,TRUE,"Table1GBP"}</definedName>
    <definedName name="rn" localSheetId="54" hidden="1">{#N/A,#N/A,TRUE,"Table1USD";#N/A,#N/A,TRUE,"Table1GBP"}</definedName>
    <definedName name="rn" localSheetId="55"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0" hidden="1">{#N/A,#N/A,TRUE,"Table1USD";#N/A,#N/A,TRUE,"Table1GBP"}</definedName>
    <definedName name="rn" localSheetId="61" hidden="1">{#N/A,#N/A,TRUE,"Table1USD";#N/A,#N/A,TRUE,"Table1GBP"}</definedName>
    <definedName name="rn" localSheetId="62" hidden="1">{#N/A,#N/A,TRUE,"Table1USD";#N/A,#N/A,TRUE,"Table1GBP"}</definedName>
    <definedName name="rn" localSheetId="63" hidden="1">{#N/A,#N/A,TRUE,"Table1USD";#N/A,#N/A,TRUE,"Table1GBP"}</definedName>
    <definedName name="rn" localSheetId="6" hidden="1">{#N/A,#N/A,TRUE,"Table1USD";#N/A,#N/A,TRUE,"Table1GBP"}</definedName>
    <definedName name="rn" localSheetId="64" hidden="1">{#N/A,#N/A,TRUE,"Table1USD";#N/A,#N/A,TRUE,"Table1GBP"}</definedName>
    <definedName name="rn" localSheetId="65" hidden="1">{#N/A,#N/A,TRUE,"Table1USD";#N/A,#N/A,TRUE,"Table1GBP"}</definedName>
    <definedName name="rn" localSheetId="66" hidden="1">{#N/A,#N/A,TRUE,"Table1USD";#N/A,#N/A,TRUE,"Table1GBP"}</definedName>
    <definedName name="rn" localSheetId="67" hidden="1">{#N/A,#N/A,TRUE,"Table1USD";#N/A,#N/A,TRUE,"Table1GBP"}</definedName>
    <definedName name="rn" localSheetId="68" hidden="1">{#N/A,#N/A,TRUE,"Table1USD";#N/A,#N/A,TRUE,"Table1GBP"}</definedName>
    <definedName name="rn" localSheetId="69" hidden="1">{#N/A,#N/A,TRUE,"Table1USD";#N/A,#N/A,TRUE,"Table1GBP"}</definedName>
    <definedName name="rn" localSheetId="70" hidden="1">{#N/A,#N/A,TRUE,"Table1USD";#N/A,#N/A,TRUE,"Table1GBP"}</definedName>
    <definedName name="rn" localSheetId="71" hidden="1">{#N/A,#N/A,TRUE,"Table1USD";#N/A,#N/A,TRUE,"Table1GBP"}</definedName>
    <definedName name="rn" localSheetId="72" hidden="1">{#N/A,#N/A,TRUE,"Table1USD";#N/A,#N/A,TRUE,"Table1GBP"}</definedName>
    <definedName name="rn" localSheetId="73" hidden="1">{#N/A,#N/A,TRUE,"Table1USD";#N/A,#N/A,TRUE,"Table1GBP"}</definedName>
    <definedName name="rn" localSheetId="7" hidden="1">{#N/A,#N/A,TRUE,"Table1USD";#N/A,#N/A,TRUE,"Table1GBP"}</definedName>
    <definedName name="rn" localSheetId="74" hidden="1">{#N/A,#N/A,TRUE,"Table1USD";#N/A,#N/A,TRUE,"Table1GBP"}</definedName>
    <definedName name="rn" localSheetId="75" hidden="1">{#N/A,#N/A,TRUE,"Table1USD";#N/A,#N/A,TRUE,"Table1GBP"}</definedName>
    <definedName name="rn" localSheetId="76" hidden="1">{#N/A,#N/A,TRUE,"Table1USD";#N/A,#N/A,TRUE,"Table1GBP"}</definedName>
    <definedName name="rn" localSheetId="77" hidden="1">{#N/A,#N/A,TRUE,"Table1USD";#N/A,#N/A,TRUE,"Table1GBP"}</definedName>
    <definedName name="rn" localSheetId="78" hidden="1">{#N/A,#N/A,TRUE,"Table1USD";#N/A,#N/A,TRUE,"Table1GBP"}</definedName>
    <definedName name="rn" localSheetId="79" hidden="1">{#N/A,#N/A,TRUE,"Table1USD";#N/A,#N/A,TRUE,"Table1GBP"}</definedName>
    <definedName name="rn" localSheetId="8" hidden="1">{#N/A,#N/A,TRUE,"Table1USD";#N/A,#N/A,TRUE,"Table1GBP"}</definedName>
    <definedName name="rn" localSheetId="9" hidden="1">{#N/A,#N/A,TRUE,"Table1USD";#N/A,#N/A,TRUE,"Table1GBP"}</definedName>
    <definedName name="rn" hidden="1">{#N/A,#N/A,TRUE,"Table1USD";#N/A,#N/A,TRUE,"Table1GBP"}</definedName>
    <definedName name="rng_nm" localSheetId="1">#REF!</definedName>
    <definedName name="rng_nm" localSheetId="10">#REF!</definedName>
    <definedName name="rng_nm" localSheetId="11">#REF!</definedName>
    <definedName name="rng_nm" localSheetId="12">#REF!</definedName>
    <definedName name="rng_nm" localSheetId="13">#REF!</definedName>
    <definedName name="rng_nm" localSheetId="15">#REF!</definedName>
    <definedName name="rng_nm" localSheetId="16">#REF!</definedName>
    <definedName name="rng_nm" localSheetId="2">#REF!</definedName>
    <definedName name="rng_nm" localSheetId="23">#REF!</definedName>
    <definedName name="rng_nm" localSheetId="24">#REF!</definedName>
    <definedName name="rng_nm" localSheetId="25">#REF!</definedName>
    <definedName name="rng_nm" localSheetId="26">#REF!</definedName>
    <definedName name="rng_nm" localSheetId="27">#REF!</definedName>
    <definedName name="rng_nm" localSheetId="28">#REF!</definedName>
    <definedName name="rng_nm" localSheetId="29">#REF!</definedName>
    <definedName name="rng_nm" localSheetId="3">#REF!</definedName>
    <definedName name="rng_nm" localSheetId="31">#REF!</definedName>
    <definedName name="rng_nm" localSheetId="32">#REF!</definedName>
    <definedName name="rng_nm" localSheetId="33">#REF!</definedName>
    <definedName name="rng_nm" localSheetId="34">#REF!</definedName>
    <definedName name="rng_nm" localSheetId="37">#REF!</definedName>
    <definedName name="rng_nm" localSheetId="41">#REF!</definedName>
    <definedName name="rng_nm" localSheetId="4">#REF!</definedName>
    <definedName name="rng_nm" localSheetId="45">#REF!</definedName>
    <definedName name="rng_nm" localSheetId="46">#REF!</definedName>
    <definedName name="rng_nm" localSheetId="47">#REF!</definedName>
    <definedName name="rng_nm" localSheetId="48">#REF!</definedName>
    <definedName name="rng_nm" localSheetId="49">#REF!</definedName>
    <definedName name="rng_nm" localSheetId="50">#REF!</definedName>
    <definedName name="rng_nm" localSheetId="5">#REF!</definedName>
    <definedName name="rng_nm" localSheetId="51">#REF!</definedName>
    <definedName name="rng_nm" localSheetId="52">#REF!</definedName>
    <definedName name="rng_nm" localSheetId="53">#REF!</definedName>
    <definedName name="rng_nm" localSheetId="54">#REF!</definedName>
    <definedName name="rng_nm" localSheetId="56">#REF!</definedName>
    <definedName name="rng_nm" localSheetId="57">#REF!</definedName>
    <definedName name="rng_nm" localSheetId="58">#REF!</definedName>
    <definedName name="rng_nm" localSheetId="59">#REF!</definedName>
    <definedName name="rng_nm" localSheetId="60">#REF!</definedName>
    <definedName name="rng_nm" localSheetId="61">#REF!</definedName>
    <definedName name="rng_nm" localSheetId="62">#REF!</definedName>
    <definedName name="rng_nm" localSheetId="63">#REF!</definedName>
    <definedName name="rng_nm" localSheetId="6">#REF!</definedName>
    <definedName name="rng_nm" localSheetId="64">#REF!</definedName>
    <definedName name="rng_nm" localSheetId="65">#REF!</definedName>
    <definedName name="rng_nm" localSheetId="66">#REF!</definedName>
    <definedName name="rng_nm" localSheetId="67">#REF!</definedName>
    <definedName name="rng_nm" localSheetId="68">#REF!</definedName>
    <definedName name="rng_nm" localSheetId="69">#REF!</definedName>
    <definedName name="rng_nm" localSheetId="71">#REF!</definedName>
    <definedName name="rng_nm" localSheetId="72">#REF!</definedName>
    <definedName name="rng_nm" localSheetId="73">#REF!</definedName>
    <definedName name="rng_nm" localSheetId="7">#REF!</definedName>
    <definedName name="rng_nm" localSheetId="74">#REF!</definedName>
    <definedName name="rng_nm" localSheetId="75">#REF!</definedName>
    <definedName name="rng_nm" localSheetId="76">#REF!</definedName>
    <definedName name="rng_nm" localSheetId="77">#REF!</definedName>
    <definedName name="rng_nm" localSheetId="78">#REF!</definedName>
    <definedName name="rng_nm" localSheetId="79">#REF!</definedName>
    <definedName name="rng_nm" localSheetId="8">#REF!</definedName>
    <definedName name="rng_nm" localSheetId="9">#REF!</definedName>
    <definedName name="rng_nm">#REF!</definedName>
    <definedName name="rngErrorSort" localSheetId="5">[184]ErrCheck!$A$4</definedName>
    <definedName name="rngErrorSort" localSheetId="6">[185]ErrCheck!$A$4</definedName>
    <definedName name="rngErrorSort">[186]ErrCheck!$A$4</definedName>
    <definedName name="rngLastSave" localSheetId="5">[184]Main!$G$19</definedName>
    <definedName name="rngLastSave" localSheetId="6">[185]Main!$G$19</definedName>
    <definedName name="rngLastSave">[186]Main!$G$19</definedName>
    <definedName name="rngLastSent" localSheetId="5">[184]Main!$G$18</definedName>
    <definedName name="rngLastSent" localSheetId="6">[185]Main!$G$18</definedName>
    <definedName name="rngLastSent">[186]Main!$G$18</definedName>
    <definedName name="rngLastUpdate" localSheetId="5">[184]Links!$D$2</definedName>
    <definedName name="rngLastUpdate" localSheetId="6">[185]Links!$D$2</definedName>
    <definedName name="rngLastUpdate">[186]Links!$D$2</definedName>
    <definedName name="rngNeedsUpdate" localSheetId="5">[184]Links!$E$2</definedName>
    <definedName name="rngNeedsUpdate" localSheetId="6">[185]Links!$E$2</definedName>
    <definedName name="rngNeedsUpdate">[186]Links!$E$2</definedName>
    <definedName name="RNGNM" localSheetId="1">#REF!</definedName>
    <definedName name="RNGNM" localSheetId="10">#REF!</definedName>
    <definedName name="RNGNM" localSheetId="11">#REF!</definedName>
    <definedName name="RNGNM" localSheetId="12">#REF!</definedName>
    <definedName name="RNGNM" localSheetId="13">#REF!</definedName>
    <definedName name="RNGNM" localSheetId="15">#REF!</definedName>
    <definedName name="RNGNM" localSheetId="16">#REF!</definedName>
    <definedName name="RNGNM" localSheetId="2">#REF!</definedName>
    <definedName name="RNGNM" localSheetId="23">#REF!</definedName>
    <definedName name="RNGNM" localSheetId="24">#REF!</definedName>
    <definedName name="RNGNM" localSheetId="25">#REF!</definedName>
    <definedName name="RNGNM" localSheetId="26">#REF!</definedName>
    <definedName name="RNGNM" localSheetId="27">#REF!</definedName>
    <definedName name="RNGNM" localSheetId="28">#REF!</definedName>
    <definedName name="RNGNM" localSheetId="29">#REF!</definedName>
    <definedName name="RNGNM" localSheetId="3">#REF!</definedName>
    <definedName name="RNGNM" localSheetId="31">#REF!</definedName>
    <definedName name="RNGNM" localSheetId="32">#REF!</definedName>
    <definedName name="RNGNM" localSheetId="33">#REF!</definedName>
    <definedName name="RNGNM" localSheetId="34">#REF!</definedName>
    <definedName name="RNGNM" localSheetId="37">#REF!</definedName>
    <definedName name="RNGNM" localSheetId="41">#REF!</definedName>
    <definedName name="RNGNM" localSheetId="4">#REF!</definedName>
    <definedName name="RNGNM" localSheetId="45">#REF!</definedName>
    <definedName name="RNGNM" localSheetId="46">#REF!</definedName>
    <definedName name="RNGNM" localSheetId="47">#REF!</definedName>
    <definedName name="RNGNM" localSheetId="48">#REF!</definedName>
    <definedName name="RNGNM" localSheetId="49">#REF!</definedName>
    <definedName name="RNGNM" localSheetId="50">#REF!</definedName>
    <definedName name="RNGNM" localSheetId="5">#REF!</definedName>
    <definedName name="RNGNM" localSheetId="51">#REF!</definedName>
    <definedName name="RNGNM" localSheetId="52">#REF!</definedName>
    <definedName name="RNGNM" localSheetId="53">#REF!</definedName>
    <definedName name="RNGNM" localSheetId="54">#REF!</definedName>
    <definedName name="RNGNM" localSheetId="56">#REF!</definedName>
    <definedName name="RNGNM" localSheetId="57">#REF!</definedName>
    <definedName name="RNGNM" localSheetId="58">#REF!</definedName>
    <definedName name="RNGNM" localSheetId="59">#REF!</definedName>
    <definedName name="RNGNM" localSheetId="60">#REF!</definedName>
    <definedName name="RNGNM" localSheetId="61">#REF!</definedName>
    <definedName name="RNGNM" localSheetId="62">#REF!</definedName>
    <definedName name="RNGNM" localSheetId="63">#REF!</definedName>
    <definedName name="RNGNM" localSheetId="6">#REF!</definedName>
    <definedName name="RNGNM" localSheetId="64">#REF!</definedName>
    <definedName name="RNGNM" localSheetId="65">#REF!</definedName>
    <definedName name="RNGNM" localSheetId="66">#REF!</definedName>
    <definedName name="RNGNM" localSheetId="67">#REF!</definedName>
    <definedName name="RNGNM" localSheetId="68">#REF!</definedName>
    <definedName name="RNGNM" localSheetId="69">#REF!</definedName>
    <definedName name="RNGNM" localSheetId="71">#REF!</definedName>
    <definedName name="RNGNM" localSheetId="72">#REF!</definedName>
    <definedName name="RNGNM" localSheetId="73">#REF!</definedName>
    <definedName name="RNGNM" localSheetId="7">#REF!</definedName>
    <definedName name="RNGNM" localSheetId="74">#REF!</definedName>
    <definedName name="RNGNM" localSheetId="75">#REF!</definedName>
    <definedName name="RNGNM" localSheetId="76">#REF!</definedName>
    <definedName name="RNGNM" localSheetId="77">#REF!</definedName>
    <definedName name="RNGNM" localSheetId="78">#REF!</definedName>
    <definedName name="RNGNM" localSheetId="79">#REF!</definedName>
    <definedName name="RNGNM" localSheetId="8">#REF!</definedName>
    <definedName name="RNGNM" localSheetId="9">#REF!</definedName>
    <definedName name="RNGNM">#REF!</definedName>
    <definedName name="rngQuestChecked" localSheetId="5">[184]ErrCheck!$A$3</definedName>
    <definedName name="rngQuestChecked" localSheetId="6">[185]ErrCheck!$A$3</definedName>
    <definedName name="rngQuestChecked">[186]ErrCheck!$A$3</definedName>
    <definedName name="Rows_Table" localSheetId="1">#REF!</definedName>
    <definedName name="Rows_Table" localSheetId="10">#REF!</definedName>
    <definedName name="Rows_Table" localSheetId="11">#REF!</definedName>
    <definedName name="Rows_Table" localSheetId="12">#REF!</definedName>
    <definedName name="Rows_Table" localSheetId="13">#REF!</definedName>
    <definedName name="Rows_Table" localSheetId="15">#REF!</definedName>
    <definedName name="Rows_Table" localSheetId="16">#REF!</definedName>
    <definedName name="Rows_Table" localSheetId="2">#REF!</definedName>
    <definedName name="Rows_Table" localSheetId="23">#REF!</definedName>
    <definedName name="Rows_Table" localSheetId="24">#REF!</definedName>
    <definedName name="Rows_Table" localSheetId="25">#REF!</definedName>
    <definedName name="Rows_Table" localSheetId="26">#REF!</definedName>
    <definedName name="Rows_Table" localSheetId="27">#REF!</definedName>
    <definedName name="Rows_Table" localSheetId="28">#REF!</definedName>
    <definedName name="Rows_Table" localSheetId="29">#REF!</definedName>
    <definedName name="Rows_Table" localSheetId="3">#REF!</definedName>
    <definedName name="Rows_Table" localSheetId="31">#REF!</definedName>
    <definedName name="Rows_Table" localSheetId="32">#REF!</definedName>
    <definedName name="Rows_Table" localSheetId="33">#REF!</definedName>
    <definedName name="Rows_Table" localSheetId="34">#REF!</definedName>
    <definedName name="Rows_Table" localSheetId="37">#REF!</definedName>
    <definedName name="Rows_Table" localSheetId="41">#REF!</definedName>
    <definedName name="Rows_Table" localSheetId="4">#REF!</definedName>
    <definedName name="Rows_Table" localSheetId="45">#REF!</definedName>
    <definedName name="Rows_Table" localSheetId="46">#REF!</definedName>
    <definedName name="Rows_Table" localSheetId="47">#REF!</definedName>
    <definedName name="Rows_Table" localSheetId="48">#REF!</definedName>
    <definedName name="Rows_Table" localSheetId="49">#REF!</definedName>
    <definedName name="Rows_Table" localSheetId="50">#REF!</definedName>
    <definedName name="Rows_Table" localSheetId="5">#REF!</definedName>
    <definedName name="Rows_Table" localSheetId="51">#REF!</definedName>
    <definedName name="Rows_Table" localSheetId="52">#REF!</definedName>
    <definedName name="Rows_Table" localSheetId="53">#REF!</definedName>
    <definedName name="Rows_Table" localSheetId="54">#REF!</definedName>
    <definedName name="Rows_Table" localSheetId="56">#REF!</definedName>
    <definedName name="Rows_Table" localSheetId="57">#REF!</definedName>
    <definedName name="Rows_Table" localSheetId="58">#REF!</definedName>
    <definedName name="Rows_Table" localSheetId="59">#REF!</definedName>
    <definedName name="Rows_Table" localSheetId="60">#REF!</definedName>
    <definedName name="Rows_Table" localSheetId="61">#REF!</definedName>
    <definedName name="Rows_Table" localSheetId="62">#REF!</definedName>
    <definedName name="Rows_Table" localSheetId="63">#REF!</definedName>
    <definedName name="Rows_Table" localSheetId="6">#REF!</definedName>
    <definedName name="Rows_Table" localSheetId="64">#REF!</definedName>
    <definedName name="Rows_Table" localSheetId="65">#REF!</definedName>
    <definedName name="Rows_Table" localSheetId="66">#REF!</definedName>
    <definedName name="Rows_Table" localSheetId="67">#REF!</definedName>
    <definedName name="Rows_Table" localSheetId="68">#REF!</definedName>
    <definedName name="Rows_Table" localSheetId="69">#REF!</definedName>
    <definedName name="Rows_Table" localSheetId="71">#REF!</definedName>
    <definedName name="Rows_Table" localSheetId="72">#REF!</definedName>
    <definedName name="Rows_Table" localSheetId="73">#REF!</definedName>
    <definedName name="Rows_Table" localSheetId="7">#REF!</definedName>
    <definedName name="Rows_Table" localSheetId="74">#REF!</definedName>
    <definedName name="Rows_Table" localSheetId="75">#REF!</definedName>
    <definedName name="Rows_Table" localSheetId="76">#REF!</definedName>
    <definedName name="Rows_Table" localSheetId="77">#REF!</definedName>
    <definedName name="Rows_Table" localSheetId="78">#REF!</definedName>
    <definedName name="Rows_Table" localSheetId="79">#REF!</definedName>
    <definedName name="Rows_Table" localSheetId="8">#REF!</definedName>
    <definedName name="Rows_Table" localSheetId="9">#REF!</definedName>
    <definedName name="Rows_Table">#REF!</definedName>
    <definedName name="rr" localSheetId="1"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13" hidden="1">{"Riqfin97",#N/A,FALSE,"Tran";"Riqfinpro",#N/A,FALSE,"Tran"}</definedName>
    <definedName name="rr" localSheetId="15"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 hidden="1">{"Riqfin97",#N/A,FALSE,"Tran";"Riqfinpro",#N/A,FALSE,"Tran"}</definedName>
    <definedName name="rr" localSheetId="20" hidden="1">{"Riqfin97",#N/A,FALSE,"Tran";"Riqfinpro",#N/A,FALSE,"Tran"}</definedName>
    <definedName name="rr" localSheetId="21" hidden="1">{"Riqfin97",#N/A,FALSE,"Tran";"Riqfinpro",#N/A,FALSE,"Tran"}</definedName>
    <definedName name="rr" localSheetId="22" hidden="1">{"Riqfin97",#N/A,FALSE,"Tran";"Riqfinpro",#N/A,FALSE,"Tran"}</definedName>
    <definedName name="rr" localSheetId="23" hidden="1">{"Riqfin97",#N/A,FALSE,"Tran";"Riqfinpro",#N/A,FALSE,"Tran"}</definedName>
    <definedName name="rr" localSheetId="24" hidden="1">{"Riqfin97",#N/A,FALSE,"Tran";"Riqfinpro",#N/A,FALSE,"Tran"}</definedName>
    <definedName name="rr" localSheetId="25" hidden="1">{"Riqfin97",#N/A,FALSE,"Tran";"Riqfinpro",#N/A,FALSE,"Tran"}</definedName>
    <definedName name="rr" localSheetId="26" hidden="1">{"Riqfin97",#N/A,FALSE,"Tran";"Riqfinpro",#N/A,FALSE,"Tran"}</definedName>
    <definedName name="rr" localSheetId="27" hidden="1">{"Riqfin97",#N/A,FALSE,"Tran";"Riqfinpro",#N/A,FALSE,"Tran"}</definedName>
    <definedName name="rr" localSheetId="28" hidden="1">{"Riqfin97",#N/A,FALSE,"Tran";"Riqfinpro",#N/A,FALSE,"Tran"}</definedName>
    <definedName name="rr" localSheetId="29" hidden="1">{"Riqfin97",#N/A,FALSE,"Tran";"Riqfinpro",#N/A,FALSE,"Tran"}</definedName>
    <definedName name="rr" localSheetId="3" hidden="1">{"Riqfin97",#N/A,FALSE,"Tran";"Riqfinpro",#N/A,FALSE,"Tran"}</definedName>
    <definedName name="rr" localSheetId="31" hidden="1">{"Riqfin97",#N/A,FALSE,"Tran";"Riqfinpro",#N/A,FALSE,"Tran"}</definedName>
    <definedName name="rr" localSheetId="32" hidden="1">{"Riqfin97",#N/A,FALSE,"Tran";"Riqfinpro",#N/A,FALSE,"Tran"}</definedName>
    <definedName name="rr" localSheetId="33" hidden="1">{"Riqfin97",#N/A,FALSE,"Tran";"Riqfinpro",#N/A,FALSE,"Tran"}</definedName>
    <definedName name="rr" localSheetId="34" hidden="1">{"Riqfin97",#N/A,FALSE,"Tran";"Riqfinpro",#N/A,FALSE,"Tran"}</definedName>
    <definedName name="rr" localSheetId="37" hidden="1">{"Riqfin97",#N/A,FALSE,"Tran";"Riqfinpro",#N/A,FALSE,"Tran"}</definedName>
    <definedName name="rr" localSheetId="41" hidden="1">{"Riqfin97",#N/A,FALSE,"Tran";"Riqfinpro",#N/A,FALSE,"Tran"}</definedName>
    <definedName name="rr" localSheetId="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 hidden="1">{"Riqfin97",#N/A,FALSE,"Tran";"Riqfinpro",#N/A,FALSE,"Tran"}</definedName>
    <definedName name="rr" localSheetId="51"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0" hidden="1">{"Riqfin97",#N/A,FALSE,"Tran";"Riqfinpro",#N/A,FALSE,"Tran"}</definedName>
    <definedName name="rr" localSheetId="61" hidden="1">{"Riqfin97",#N/A,FALSE,"Tran";"Riqfinpro",#N/A,FALSE,"Tran"}</definedName>
    <definedName name="rr" localSheetId="62" hidden="1">{"Riqfin97",#N/A,FALSE,"Tran";"Riqfinpro",#N/A,FALSE,"Tran"}</definedName>
    <definedName name="rr" localSheetId="63" hidden="1">{"Riqfin97",#N/A,FALSE,"Tran";"Riqfinpro",#N/A,FALSE,"Tran"}</definedName>
    <definedName name="rr" localSheetId="6" hidden="1">{"Riqfin97",#N/A,FALSE,"Tran";"Riqfinpro",#N/A,FALSE,"Tran"}</definedName>
    <definedName name="rr" localSheetId="64" hidden="1">{"Riqfin97",#N/A,FALSE,"Tran";"Riqfinpro",#N/A,FALSE,"Tran"}</definedName>
    <definedName name="rr" localSheetId="65" hidden="1">{"Riqfin97",#N/A,FALSE,"Tran";"Riqfinpro",#N/A,FALSE,"Tran"}</definedName>
    <definedName name="rr" localSheetId="66" hidden="1">{"Riqfin97",#N/A,FALSE,"Tran";"Riqfinpro",#N/A,FALSE,"Tran"}</definedName>
    <definedName name="rr" localSheetId="67" hidden="1">{"Riqfin97",#N/A,FALSE,"Tran";"Riqfinpro",#N/A,FALSE,"Tran"}</definedName>
    <definedName name="rr" localSheetId="68" hidden="1">{"Riqfin97",#N/A,FALSE,"Tran";"Riqfinpro",#N/A,FALSE,"Tran"}</definedName>
    <definedName name="rr" localSheetId="69" hidden="1">{"Riqfin97",#N/A,FALSE,"Tran";"Riqfinpro",#N/A,FALSE,"Tran"}</definedName>
    <definedName name="rr" localSheetId="70" hidden="1">{"Riqfin97",#N/A,FALSE,"Tran";"Riqfinpro",#N/A,FALSE,"Tran"}</definedName>
    <definedName name="rr" localSheetId="71" hidden="1">{"Riqfin97",#N/A,FALSE,"Tran";"Riqfinpro",#N/A,FALSE,"Tran"}</definedName>
    <definedName name="rr" localSheetId="72" hidden="1">{"Riqfin97",#N/A,FALSE,"Tran";"Riqfinpro",#N/A,FALSE,"Tran"}</definedName>
    <definedName name="rr" localSheetId="73" hidden="1">{"Riqfin97",#N/A,FALSE,"Tran";"Riqfinpro",#N/A,FALSE,"Tran"}</definedName>
    <definedName name="rr" localSheetId="7" hidden="1">{"Riqfin97",#N/A,FALSE,"Tran";"Riqfinpro",#N/A,FALSE,"Tran"}</definedName>
    <definedName name="rr" localSheetId="74" hidden="1">{"Riqfin97",#N/A,FALSE,"Tran";"Riqfinpro",#N/A,FALSE,"Tran"}</definedName>
    <definedName name="rr" localSheetId="75" hidden="1">{"Riqfin97",#N/A,FALSE,"Tran";"Riqfinpro",#N/A,FALSE,"Tran"}</definedName>
    <definedName name="rr" localSheetId="76" hidden="1">{"Riqfin97",#N/A,FALSE,"Tran";"Riqfinpro",#N/A,FALSE,"Tran"}</definedName>
    <definedName name="rr" localSheetId="77" hidden="1">{"Riqfin97",#N/A,FALSE,"Tran";"Riqfinpro",#N/A,FALSE,"Tran"}</definedName>
    <definedName name="rr" localSheetId="78" hidden="1">{"Riqfin97",#N/A,FALSE,"Tran";"Riqfinpro",#N/A,FALSE,"Tran"}</definedName>
    <definedName name="rr" localSheetId="79" hidden="1">{"Riqfin97",#N/A,FALSE,"Tran";"Riqfinpro",#N/A,FALSE,"Tran"}</definedName>
    <definedName name="rr" localSheetId="8" hidden="1">{"Riqfin97",#N/A,FALSE,"Tran";"Riqfinpro",#N/A,FALSE,"Tran"}</definedName>
    <definedName name="rr" localSheetId="9" hidden="1">{"Riqfin97",#N/A,FALSE,"Tran";"Riqfinpro",#N/A,FALSE,"Tran"}</definedName>
    <definedName name="rr" hidden="1">{"Riqfin97",#N/A,FALSE,"Tran";"Riqfinpro",#N/A,FALSE,"Tran"}</definedName>
    <definedName name="rrr" localSheetId="1">#REF!</definedName>
    <definedName name="rrr" localSheetId="10">#REF!</definedName>
    <definedName name="rrr" localSheetId="11">#REF!</definedName>
    <definedName name="rrr" localSheetId="12">#REF!</definedName>
    <definedName name="rrr" localSheetId="13">#REF!</definedName>
    <definedName name="rrr" localSheetId="15">#REF!</definedName>
    <definedName name="rrr" localSheetId="16">#REF!</definedName>
    <definedName name="rrr" localSheetId="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28">#REF!</definedName>
    <definedName name="rrr" localSheetId="29">#REF!</definedName>
    <definedName name="rrr" localSheetId="3">#REF!</definedName>
    <definedName name="rrr" localSheetId="31">#REF!</definedName>
    <definedName name="rrr" localSheetId="32">#REF!</definedName>
    <definedName name="rrr" localSheetId="33">#REF!</definedName>
    <definedName name="rrr" localSheetId="34">#REF!</definedName>
    <definedName name="rrr" localSheetId="37">#REF!</definedName>
    <definedName name="rrr" localSheetId="41">#REF!</definedName>
    <definedName name="rrr" localSheetId="4">#REF!</definedName>
    <definedName name="rrr" localSheetId="45">#REF!</definedName>
    <definedName name="rrr" localSheetId="46">#REF!</definedName>
    <definedName name="rrr" localSheetId="47">#REF!</definedName>
    <definedName name="rrr" localSheetId="48">#REF!</definedName>
    <definedName name="rrr" localSheetId="49">#REF!</definedName>
    <definedName name="rrr" localSheetId="50">#REF!</definedName>
    <definedName name="rrr" localSheetId="5">#REF!</definedName>
    <definedName name="rrr" localSheetId="51">#REF!</definedName>
    <definedName name="rrr" localSheetId="52">#REF!</definedName>
    <definedName name="rrr" localSheetId="53">#REF!</definedName>
    <definedName name="rrr" localSheetId="54">#REF!</definedName>
    <definedName name="rrr" localSheetId="56">#REF!</definedName>
    <definedName name="rrr" localSheetId="57">#REF!</definedName>
    <definedName name="rrr" localSheetId="58">#REF!</definedName>
    <definedName name="rrr" localSheetId="59">#REF!</definedName>
    <definedName name="rrr" localSheetId="60">#REF!</definedName>
    <definedName name="rrr" localSheetId="61">#REF!</definedName>
    <definedName name="rrr" localSheetId="62">#REF!</definedName>
    <definedName name="rrr" localSheetId="63">#REF!</definedName>
    <definedName name="rrr" localSheetId="6">#REF!</definedName>
    <definedName name="rrr" localSheetId="64">#REF!</definedName>
    <definedName name="rrr" localSheetId="65">#REF!</definedName>
    <definedName name="rrr" localSheetId="66">#REF!</definedName>
    <definedName name="rrr" localSheetId="67">#REF!</definedName>
    <definedName name="rrr" localSheetId="68">#REF!</definedName>
    <definedName name="rrr" localSheetId="69">#REF!</definedName>
    <definedName name="rrr" localSheetId="71">#REF!</definedName>
    <definedName name="rrr" localSheetId="72">#REF!</definedName>
    <definedName name="rrr" localSheetId="73">#REF!</definedName>
    <definedName name="rrr" localSheetId="7">#REF!</definedName>
    <definedName name="rrr" localSheetId="74">#REF!</definedName>
    <definedName name="rrr" localSheetId="75">#REF!</definedName>
    <definedName name="rrr" localSheetId="76">#REF!</definedName>
    <definedName name="rrr" localSheetId="77">#REF!</definedName>
    <definedName name="rrr" localSheetId="78">#REF!</definedName>
    <definedName name="rrr" localSheetId="79">#REF!</definedName>
    <definedName name="rrr" localSheetId="8">#REF!</definedName>
    <definedName name="rrr" localSheetId="9">#REF!</definedName>
    <definedName name="rrr">#REF!</definedName>
    <definedName name="rrrrr" localSheetId="1">#REF!</definedName>
    <definedName name="rrrrr" localSheetId="10">#REF!</definedName>
    <definedName name="rrrrr" localSheetId="11">#REF!</definedName>
    <definedName name="rrrrr" localSheetId="12">#REF!</definedName>
    <definedName name="rrrrr" localSheetId="13">#REF!</definedName>
    <definedName name="rrrrr" localSheetId="15">#REF!</definedName>
    <definedName name="rrrrr" localSheetId="16">#REF!</definedName>
    <definedName name="rrrrr" localSheetId="2">#REF!</definedName>
    <definedName name="rrrrr" localSheetId="23">#REF!</definedName>
    <definedName name="rrrrr" localSheetId="24">#REF!</definedName>
    <definedName name="rrrrr" localSheetId="25">#REF!</definedName>
    <definedName name="rrrrr" localSheetId="26">#REF!</definedName>
    <definedName name="rrrrr" localSheetId="27">#REF!</definedName>
    <definedName name="rrrrr" localSheetId="28">#REF!</definedName>
    <definedName name="rrrrr" localSheetId="29">#REF!</definedName>
    <definedName name="rrrrr" localSheetId="3">#REF!</definedName>
    <definedName name="rrrrr" localSheetId="31">#REF!</definedName>
    <definedName name="rrrrr" localSheetId="32">#REF!</definedName>
    <definedName name="rrrrr" localSheetId="33">#REF!</definedName>
    <definedName name="rrrrr" localSheetId="34">#REF!</definedName>
    <definedName name="rrrrr" localSheetId="37">#REF!</definedName>
    <definedName name="rrrrr" localSheetId="41">#REF!</definedName>
    <definedName name="rrrrr" localSheetId="4">#REF!</definedName>
    <definedName name="rrrrr" localSheetId="45">#REF!</definedName>
    <definedName name="rrrrr" localSheetId="46">#REF!</definedName>
    <definedName name="rrrrr" localSheetId="47">#REF!</definedName>
    <definedName name="rrrrr" localSheetId="48">#REF!</definedName>
    <definedName name="rrrrr" localSheetId="49">#REF!</definedName>
    <definedName name="rrrrr" localSheetId="50">#REF!</definedName>
    <definedName name="rrrrr" localSheetId="5">#REF!</definedName>
    <definedName name="rrrrr" localSheetId="51">#REF!</definedName>
    <definedName name="rrrrr" localSheetId="52">#REF!</definedName>
    <definedName name="rrrrr" localSheetId="53">#REF!</definedName>
    <definedName name="rrrrr" localSheetId="54">#REF!</definedName>
    <definedName name="rrrrr" localSheetId="56">#REF!</definedName>
    <definedName name="rrrrr" localSheetId="57">#REF!</definedName>
    <definedName name="rrrrr" localSheetId="58">#REF!</definedName>
    <definedName name="rrrrr" localSheetId="59">#REF!</definedName>
    <definedName name="rrrrr" localSheetId="60">#REF!</definedName>
    <definedName name="rrrrr" localSheetId="61">#REF!</definedName>
    <definedName name="rrrrr" localSheetId="62">#REF!</definedName>
    <definedName name="rrrrr" localSheetId="63">#REF!</definedName>
    <definedName name="rrrrr" localSheetId="6">#REF!</definedName>
    <definedName name="rrrrr" localSheetId="64">#REF!</definedName>
    <definedName name="rrrrr" localSheetId="65">#REF!</definedName>
    <definedName name="rrrrr" localSheetId="66">#REF!</definedName>
    <definedName name="rrrrr" localSheetId="67">#REF!</definedName>
    <definedName name="rrrrr" localSheetId="68">#REF!</definedName>
    <definedName name="rrrrr" localSheetId="69">#REF!</definedName>
    <definedName name="rrrrr" localSheetId="71">#REF!</definedName>
    <definedName name="rrrrr" localSheetId="72">#REF!</definedName>
    <definedName name="rrrrr" localSheetId="73">#REF!</definedName>
    <definedName name="rrrrr" localSheetId="7">#REF!</definedName>
    <definedName name="rrrrr" localSheetId="74">#REF!</definedName>
    <definedName name="rrrrr" localSheetId="75">#REF!</definedName>
    <definedName name="rrrrr" localSheetId="76">#REF!</definedName>
    <definedName name="rrrrr" localSheetId="77">#REF!</definedName>
    <definedName name="rrrrr" localSheetId="78">#REF!</definedName>
    <definedName name="rrrrr" localSheetId="79">#REF!</definedName>
    <definedName name="rrrrr" localSheetId="8">#REF!</definedName>
    <definedName name="rrrrr" localSheetId="9">#REF!</definedName>
    <definedName name="rrrrr">#REF!</definedName>
    <definedName name="Rs" localSheetId="1">{"BOP_TAB",#N/A,FALSE,"N";"MIDTERM_TAB",#N/A,FALSE,"O";"FUND_CRED",#N/A,FALSE,"P";"DEBT_TAB1",#N/A,FALSE,"Q";"DEBT_TAB2",#N/A,FALSE,"Q";"FORFIN_TAB1",#N/A,FALSE,"R";"FORFIN_TAB2",#N/A,FALSE,"R";"BOP_ANALY",#N/A,FALSE,"U"}</definedName>
    <definedName name="Rs" localSheetId="10">{"BOP_TAB",#N/A,FALSE,"N";"MIDTERM_TAB",#N/A,FALSE,"O";"FUND_CRED",#N/A,FALSE,"P";"DEBT_TAB1",#N/A,FALSE,"Q";"DEBT_TAB2",#N/A,FALSE,"Q";"FORFIN_TAB1",#N/A,FALSE,"R";"FORFIN_TAB2",#N/A,FALSE,"R";"BOP_ANALY",#N/A,FALSE,"U"}</definedName>
    <definedName name="Rs" localSheetId="11">{"BOP_TAB",#N/A,FALSE,"N";"MIDTERM_TAB",#N/A,FALSE,"O";"FUND_CRED",#N/A,FALSE,"P";"DEBT_TAB1",#N/A,FALSE,"Q";"DEBT_TAB2",#N/A,FALSE,"Q";"FORFIN_TAB1",#N/A,FALSE,"R";"FORFIN_TAB2",#N/A,FALSE,"R";"BOP_ANALY",#N/A,FALSE,"U"}</definedName>
    <definedName name="Rs" localSheetId="12">{"BOP_TAB",#N/A,FALSE,"N";"MIDTERM_TAB",#N/A,FALSE,"O";"FUND_CRED",#N/A,FALSE,"P";"DEBT_TAB1",#N/A,FALSE,"Q";"DEBT_TAB2",#N/A,FALSE,"Q";"FORFIN_TAB1",#N/A,FALSE,"R";"FORFIN_TAB2",#N/A,FALSE,"R";"BOP_ANALY",#N/A,FALSE,"U"}</definedName>
    <definedName name="Rs" localSheetId="13">{"BOP_TAB",#N/A,FALSE,"N";"MIDTERM_TAB",#N/A,FALSE,"O";"FUND_CRED",#N/A,FALSE,"P";"DEBT_TAB1",#N/A,FALSE,"Q";"DEBT_TAB2",#N/A,FALSE,"Q";"FORFIN_TAB1",#N/A,FALSE,"R";"FORFIN_TAB2",#N/A,FALSE,"R";"BOP_ANALY",#N/A,FALSE,"U"}</definedName>
    <definedName name="Rs" localSheetId="15">{"BOP_TAB",#N/A,FALSE,"N";"MIDTERM_TAB",#N/A,FALSE,"O";"FUND_CRED",#N/A,FALSE,"P";"DEBT_TAB1",#N/A,FALSE,"Q";"DEBT_TAB2",#N/A,FALSE,"Q";"FORFIN_TAB1",#N/A,FALSE,"R";"FORFIN_TAB2",#N/A,FALSE,"R";"BOP_ANALY",#N/A,FALSE,"U"}</definedName>
    <definedName name="Rs" localSheetId="16">{"BOP_TAB",#N/A,FALSE,"N";"MIDTERM_TAB",#N/A,FALSE,"O";"FUND_CRED",#N/A,FALSE,"P";"DEBT_TAB1",#N/A,FALSE,"Q";"DEBT_TAB2",#N/A,FALSE,"Q";"FORFIN_TAB1",#N/A,FALSE,"R";"FORFIN_TAB2",#N/A,FALSE,"R";"BOP_ANALY",#N/A,FALSE,"U"}</definedName>
    <definedName name="Rs" localSheetId="2">{"BOP_TAB",#N/A,FALSE,"N";"MIDTERM_TAB",#N/A,FALSE,"O";"FUND_CRED",#N/A,FALSE,"P";"DEBT_TAB1",#N/A,FALSE,"Q";"DEBT_TAB2",#N/A,FALSE,"Q";"FORFIN_TAB1",#N/A,FALSE,"R";"FORFIN_TAB2",#N/A,FALSE,"R";"BOP_ANALY",#N/A,FALSE,"U"}</definedName>
    <definedName name="Rs" localSheetId="22">{"BOP_TAB",#N/A,FALSE,"N";"MIDTERM_TAB",#N/A,FALSE,"O";"FUND_CRED",#N/A,FALSE,"P";"DEBT_TAB1",#N/A,FALSE,"Q";"DEBT_TAB2",#N/A,FALSE,"Q";"FORFIN_TAB1",#N/A,FALSE,"R";"FORFIN_TAB2",#N/A,FALSE,"R";"BOP_ANALY",#N/A,FALSE,"U"}</definedName>
    <definedName name="Rs" localSheetId="23">{"BOP_TAB",#N/A,FALSE,"N";"MIDTERM_TAB",#N/A,FALSE,"O";"FUND_CRED",#N/A,FALSE,"P";"DEBT_TAB1",#N/A,FALSE,"Q";"DEBT_TAB2",#N/A,FALSE,"Q";"FORFIN_TAB1",#N/A,FALSE,"R";"FORFIN_TAB2",#N/A,FALSE,"R";"BOP_ANALY",#N/A,FALSE,"U"}</definedName>
    <definedName name="Rs" localSheetId="24">{"BOP_TAB",#N/A,FALSE,"N";"MIDTERM_TAB",#N/A,FALSE,"O";"FUND_CRED",#N/A,FALSE,"P";"DEBT_TAB1",#N/A,FALSE,"Q";"DEBT_TAB2",#N/A,FALSE,"Q";"FORFIN_TAB1",#N/A,FALSE,"R";"FORFIN_TAB2",#N/A,FALSE,"R";"BOP_ANALY",#N/A,FALSE,"U"}</definedName>
    <definedName name="Rs" localSheetId="25">{"BOP_TAB",#N/A,FALSE,"N";"MIDTERM_TAB",#N/A,FALSE,"O";"FUND_CRED",#N/A,FALSE,"P";"DEBT_TAB1",#N/A,FALSE,"Q";"DEBT_TAB2",#N/A,FALSE,"Q";"FORFIN_TAB1",#N/A,FALSE,"R";"FORFIN_TAB2",#N/A,FALSE,"R";"BOP_ANALY",#N/A,FALSE,"U"}</definedName>
    <definedName name="Rs" localSheetId="26">{"BOP_TAB",#N/A,FALSE,"N";"MIDTERM_TAB",#N/A,FALSE,"O";"FUND_CRED",#N/A,FALSE,"P";"DEBT_TAB1",#N/A,FALSE,"Q";"DEBT_TAB2",#N/A,FALSE,"Q";"FORFIN_TAB1",#N/A,FALSE,"R";"FORFIN_TAB2",#N/A,FALSE,"R";"BOP_ANALY",#N/A,FALSE,"U"}</definedName>
    <definedName name="Rs" localSheetId="27">{"BOP_TAB",#N/A,FALSE,"N";"MIDTERM_TAB",#N/A,FALSE,"O";"FUND_CRED",#N/A,FALSE,"P";"DEBT_TAB1",#N/A,FALSE,"Q";"DEBT_TAB2",#N/A,FALSE,"Q";"FORFIN_TAB1",#N/A,FALSE,"R";"FORFIN_TAB2",#N/A,FALSE,"R";"BOP_ANALY",#N/A,FALSE,"U"}</definedName>
    <definedName name="Rs" localSheetId="28">{"BOP_TAB",#N/A,FALSE,"N";"MIDTERM_TAB",#N/A,FALSE,"O";"FUND_CRED",#N/A,FALSE,"P";"DEBT_TAB1",#N/A,FALSE,"Q";"DEBT_TAB2",#N/A,FALSE,"Q";"FORFIN_TAB1",#N/A,FALSE,"R";"FORFIN_TAB2",#N/A,FALSE,"R";"BOP_ANALY",#N/A,FALSE,"U"}</definedName>
    <definedName name="Rs" localSheetId="29">{"BOP_TAB",#N/A,FALSE,"N";"MIDTERM_TAB",#N/A,FALSE,"O";"FUND_CRED",#N/A,FALSE,"P";"DEBT_TAB1",#N/A,FALSE,"Q";"DEBT_TAB2",#N/A,FALSE,"Q";"FORFIN_TAB1",#N/A,FALSE,"R";"FORFIN_TAB2",#N/A,FALSE,"R";"BOP_ANALY",#N/A,FALSE,"U"}</definedName>
    <definedName name="Rs" localSheetId="3">{"BOP_TAB",#N/A,FALSE,"N";"MIDTERM_TAB",#N/A,FALSE,"O";"FUND_CRED",#N/A,FALSE,"P";"DEBT_TAB1",#N/A,FALSE,"Q";"DEBT_TAB2",#N/A,FALSE,"Q";"FORFIN_TAB1",#N/A,FALSE,"R";"FORFIN_TAB2",#N/A,FALSE,"R";"BOP_ANALY",#N/A,FALSE,"U"}</definedName>
    <definedName name="Rs" localSheetId="31">{"BOP_TAB",#N/A,FALSE,"N";"MIDTERM_TAB",#N/A,FALSE,"O";"FUND_CRED",#N/A,FALSE,"P";"DEBT_TAB1",#N/A,FALSE,"Q";"DEBT_TAB2",#N/A,FALSE,"Q";"FORFIN_TAB1",#N/A,FALSE,"R";"FORFIN_TAB2",#N/A,FALSE,"R";"BOP_ANALY",#N/A,FALSE,"U"}</definedName>
    <definedName name="Rs" localSheetId="32">{"BOP_TAB",#N/A,FALSE,"N";"MIDTERM_TAB",#N/A,FALSE,"O";"FUND_CRED",#N/A,FALSE,"P";"DEBT_TAB1",#N/A,FALSE,"Q";"DEBT_TAB2",#N/A,FALSE,"Q";"FORFIN_TAB1",#N/A,FALSE,"R";"FORFIN_TAB2",#N/A,FALSE,"R";"BOP_ANALY",#N/A,FALSE,"U"}</definedName>
    <definedName name="Rs" localSheetId="33">{"BOP_TAB",#N/A,FALSE,"N";"MIDTERM_TAB",#N/A,FALSE,"O";"FUND_CRED",#N/A,FALSE,"P";"DEBT_TAB1",#N/A,FALSE,"Q";"DEBT_TAB2",#N/A,FALSE,"Q";"FORFIN_TAB1",#N/A,FALSE,"R";"FORFIN_TAB2",#N/A,FALSE,"R";"BOP_ANALY",#N/A,FALSE,"U"}</definedName>
    <definedName name="Rs" localSheetId="34">{"BOP_TAB",#N/A,FALSE,"N";"MIDTERM_TAB",#N/A,FALSE,"O";"FUND_CRED",#N/A,FALSE,"P";"DEBT_TAB1",#N/A,FALSE,"Q";"DEBT_TAB2",#N/A,FALSE,"Q";"FORFIN_TAB1",#N/A,FALSE,"R";"FORFIN_TAB2",#N/A,FALSE,"R";"BOP_ANALY",#N/A,FALSE,"U"}</definedName>
    <definedName name="Rs" localSheetId="37">{"BOP_TAB",#N/A,FALSE,"N";"MIDTERM_TAB",#N/A,FALSE,"O";"FUND_CRED",#N/A,FALSE,"P";"DEBT_TAB1",#N/A,FALSE,"Q";"DEBT_TAB2",#N/A,FALSE,"Q";"FORFIN_TAB1",#N/A,FALSE,"R";"FORFIN_TAB2",#N/A,FALSE,"R";"BOP_ANALY",#N/A,FALSE,"U"}</definedName>
    <definedName name="Rs" localSheetId="41">{"BOP_TAB",#N/A,FALSE,"N";"MIDTERM_TAB",#N/A,FALSE,"O";"FUND_CRED",#N/A,FALSE,"P";"DEBT_TAB1",#N/A,FALSE,"Q";"DEBT_TAB2",#N/A,FALSE,"Q";"FORFIN_TAB1",#N/A,FALSE,"R";"FORFIN_TAB2",#N/A,FALSE,"R";"BOP_ANALY",#N/A,FALSE,"U"}</definedName>
    <definedName name="Rs" localSheetId="4">{"BOP_TAB",#N/A,FALSE,"N";"MIDTERM_TAB",#N/A,FALSE,"O";"FUND_CRED",#N/A,FALSE,"P";"DEBT_TAB1",#N/A,FALSE,"Q";"DEBT_TAB2",#N/A,FALSE,"Q";"FORFIN_TAB1",#N/A,FALSE,"R";"FORFIN_TAB2",#N/A,FALSE,"R";"BOP_ANALY",#N/A,FALSE,"U"}</definedName>
    <definedName name="Rs" localSheetId="45">{"BOP_TAB",#N/A,FALSE,"N";"MIDTERM_TAB",#N/A,FALSE,"O";"FUND_CRED",#N/A,FALSE,"P";"DEBT_TAB1",#N/A,FALSE,"Q";"DEBT_TAB2",#N/A,FALSE,"Q";"FORFIN_TAB1",#N/A,FALSE,"R";"FORFIN_TAB2",#N/A,FALSE,"R";"BOP_ANALY",#N/A,FALSE,"U"}</definedName>
    <definedName name="Rs" localSheetId="46">{"BOP_TAB",#N/A,FALSE,"N";"MIDTERM_TAB",#N/A,FALSE,"O";"FUND_CRED",#N/A,FALSE,"P";"DEBT_TAB1",#N/A,FALSE,"Q";"DEBT_TAB2",#N/A,FALSE,"Q";"FORFIN_TAB1",#N/A,FALSE,"R";"FORFIN_TAB2",#N/A,FALSE,"R";"BOP_ANALY",#N/A,FALSE,"U"}</definedName>
    <definedName name="Rs" localSheetId="47">{"BOP_TAB",#N/A,FALSE,"N";"MIDTERM_TAB",#N/A,FALSE,"O";"FUND_CRED",#N/A,FALSE,"P";"DEBT_TAB1",#N/A,FALSE,"Q";"DEBT_TAB2",#N/A,FALSE,"Q";"FORFIN_TAB1",#N/A,FALSE,"R";"FORFIN_TAB2",#N/A,FALSE,"R";"BOP_ANALY",#N/A,FALSE,"U"}</definedName>
    <definedName name="Rs" localSheetId="48">{"BOP_TAB",#N/A,FALSE,"N";"MIDTERM_TAB",#N/A,FALSE,"O";"FUND_CRED",#N/A,FALSE,"P";"DEBT_TAB1",#N/A,FALSE,"Q";"DEBT_TAB2",#N/A,FALSE,"Q";"FORFIN_TAB1",#N/A,FALSE,"R";"FORFIN_TAB2",#N/A,FALSE,"R";"BOP_ANALY",#N/A,FALSE,"U"}</definedName>
    <definedName name="Rs" localSheetId="49">{"BOP_TAB",#N/A,FALSE,"N";"MIDTERM_TAB",#N/A,FALSE,"O";"FUND_CRED",#N/A,FALSE,"P";"DEBT_TAB1",#N/A,FALSE,"Q";"DEBT_TAB2",#N/A,FALSE,"Q";"FORFIN_TAB1",#N/A,FALSE,"R";"FORFIN_TAB2",#N/A,FALSE,"R";"BOP_ANALY",#N/A,FALSE,"U"}</definedName>
    <definedName name="Rs" localSheetId="50">{"BOP_TAB",#N/A,FALSE,"N";"MIDTERM_TAB",#N/A,FALSE,"O";"FUND_CRED",#N/A,FALSE,"P";"DEBT_TAB1",#N/A,FALSE,"Q";"DEBT_TAB2",#N/A,FALSE,"Q";"FORFIN_TAB1",#N/A,FALSE,"R";"FORFIN_TAB2",#N/A,FALSE,"R";"BOP_ANALY",#N/A,FALSE,"U"}</definedName>
    <definedName name="Rs" localSheetId="5">{"BOP_TAB",#N/A,FALSE,"N";"MIDTERM_TAB",#N/A,FALSE,"O";"FUND_CRED",#N/A,FALSE,"P";"DEBT_TAB1",#N/A,FALSE,"Q";"DEBT_TAB2",#N/A,FALSE,"Q";"FORFIN_TAB1",#N/A,FALSE,"R";"FORFIN_TAB2",#N/A,FALSE,"R";"BOP_ANALY",#N/A,FALSE,"U"}</definedName>
    <definedName name="Rs" localSheetId="51">{"BOP_TAB",#N/A,FALSE,"N";"MIDTERM_TAB",#N/A,FALSE,"O";"FUND_CRED",#N/A,FALSE,"P";"DEBT_TAB1",#N/A,FALSE,"Q";"DEBT_TAB2",#N/A,FALSE,"Q";"FORFIN_TAB1",#N/A,FALSE,"R";"FORFIN_TAB2",#N/A,FALSE,"R";"BOP_ANALY",#N/A,FALSE,"U"}</definedName>
    <definedName name="Rs" localSheetId="52">{"BOP_TAB",#N/A,FALSE,"N";"MIDTERM_TAB",#N/A,FALSE,"O";"FUND_CRED",#N/A,FALSE,"P";"DEBT_TAB1",#N/A,FALSE,"Q";"DEBT_TAB2",#N/A,FALSE,"Q";"FORFIN_TAB1",#N/A,FALSE,"R";"FORFIN_TAB2",#N/A,FALSE,"R";"BOP_ANALY",#N/A,FALSE,"U"}</definedName>
    <definedName name="Rs" localSheetId="53">{"BOP_TAB",#N/A,FALSE,"N";"MIDTERM_TAB",#N/A,FALSE,"O";"FUND_CRED",#N/A,FALSE,"P";"DEBT_TAB1",#N/A,FALSE,"Q";"DEBT_TAB2",#N/A,FALSE,"Q";"FORFIN_TAB1",#N/A,FALSE,"R";"FORFIN_TAB2",#N/A,FALSE,"R";"BOP_ANALY",#N/A,FALSE,"U"}</definedName>
    <definedName name="Rs" localSheetId="54">{"BOP_TAB",#N/A,FALSE,"N";"MIDTERM_TAB",#N/A,FALSE,"O";"FUND_CRED",#N/A,FALSE,"P";"DEBT_TAB1",#N/A,FALSE,"Q";"DEBT_TAB2",#N/A,FALSE,"Q";"FORFIN_TAB1",#N/A,FALSE,"R";"FORFIN_TAB2",#N/A,FALSE,"R";"BOP_ANALY",#N/A,FALSE,"U"}</definedName>
    <definedName name="Rs" localSheetId="56">{"BOP_TAB",#N/A,FALSE,"N";"MIDTERM_TAB",#N/A,FALSE,"O";"FUND_CRED",#N/A,FALSE,"P";"DEBT_TAB1",#N/A,FALSE,"Q";"DEBT_TAB2",#N/A,FALSE,"Q";"FORFIN_TAB1",#N/A,FALSE,"R";"FORFIN_TAB2",#N/A,FALSE,"R";"BOP_ANALY",#N/A,FALSE,"U"}</definedName>
    <definedName name="Rs" localSheetId="57">{"BOP_TAB",#N/A,FALSE,"N";"MIDTERM_TAB",#N/A,FALSE,"O";"FUND_CRED",#N/A,FALSE,"P";"DEBT_TAB1",#N/A,FALSE,"Q";"DEBT_TAB2",#N/A,FALSE,"Q";"FORFIN_TAB1",#N/A,FALSE,"R";"FORFIN_TAB2",#N/A,FALSE,"R";"BOP_ANALY",#N/A,FALSE,"U"}</definedName>
    <definedName name="Rs" localSheetId="58">{"BOP_TAB",#N/A,FALSE,"N";"MIDTERM_TAB",#N/A,FALSE,"O";"FUND_CRED",#N/A,FALSE,"P";"DEBT_TAB1",#N/A,FALSE,"Q";"DEBT_TAB2",#N/A,FALSE,"Q";"FORFIN_TAB1",#N/A,FALSE,"R";"FORFIN_TAB2",#N/A,FALSE,"R";"BOP_ANALY",#N/A,FALSE,"U"}</definedName>
    <definedName name="Rs" localSheetId="59">{"BOP_TAB",#N/A,FALSE,"N";"MIDTERM_TAB",#N/A,FALSE,"O";"FUND_CRED",#N/A,FALSE,"P";"DEBT_TAB1",#N/A,FALSE,"Q";"DEBT_TAB2",#N/A,FALSE,"Q";"FORFIN_TAB1",#N/A,FALSE,"R";"FORFIN_TAB2",#N/A,FALSE,"R";"BOP_ANALY",#N/A,FALSE,"U"}</definedName>
    <definedName name="Rs" localSheetId="60">{"BOP_TAB",#N/A,FALSE,"N";"MIDTERM_TAB",#N/A,FALSE,"O";"FUND_CRED",#N/A,FALSE,"P";"DEBT_TAB1",#N/A,FALSE,"Q";"DEBT_TAB2",#N/A,FALSE,"Q";"FORFIN_TAB1",#N/A,FALSE,"R";"FORFIN_TAB2",#N/A,FALSE,"R";"BOP_ANALY",#N/A,FALSE,"U"}</definedName>
    <definedName name="Rs" localSheetId="61">{"BOP_TAB",#N/A,FALSE,"N";"MIDTERM_TAB",#N/A,FALSE,"O";"FUND_CRED",#N/A,FALSE,"P";"DEBT_TAB1",#N/A,FALSE,"Q";"DEBT_TAB2",#N/A,FALSE,"Q";"FORFIN_TAB1",#N/A,FALSE,"R";"FORFIN_TAB2",#N/A,FALSE,"R";"BOP_ANALY",#N/A,FALSE,"U"}</definedName>
    <definedName name="Rs" localSheetId="62">{"BOP_TAB",#N/A,FALSE,"N";"MIDTERM_TAB",#N/A,FALSE,"O";"FUND_CRED",#N/A,FALSE,"P";"DEBT_TAB1",#N/A,FALSE,"Q";"DEBT_TAB2",#N/A,FALSE,"Q";"FORFIN_TAB1",#N/A,FALSE,"R";"FORFIN_TAB2",#N/A,FALSE,"R";"BOP_ANALY",#N/A,FALSE,"U"}</definedName>
    <definedName name="Rs" localSheetId="63">{"BOP_TAB",#N/A,FALSE,"N";"MIDTERM_TAB",#N/A,FALSE,"O";"FUND_CRED",#N/A,FALSE,"P";"DEBT_TAB1",#N/A,FALSE,"Q";"DEBT_TAB2",#N/A,FALSE,"Q";"FORFIN_TAB1",#N/A,FALSE,"R";"FORFIN_TAB2",#N/A,FALSE,"R";"BOP_ANALY",#N/A,FALSE,"U"}</definedName>
    <definedName name="Rs" localSheetId="6">{"BOP_TAB",#N/A,FALSE,"N";"MIDTERM_TAB",#N/A,FALSE,"O";"FUND_CRED",#N/A,FALSE,"P";"DEBT_TAB1",#N/A,FALSE,"Q";"DEBT_TAB2",#N/A,FALSE,"Q";"FORFIN_TAB1",#N/A,FALSE,"R";"FORFIN_TAB2",#N/A,FALSE,"R";"BOP_ANALY",#N/A,FALSE,"U"}</definedName>
    <definedName name="Rs" localSheetId="64">{"BOP_TAB",#N/A,FALSE,"N";"MIDTERM_TAB",#N/A,FALSE,"O";"FUND_CRED",#N/A,FALSE,"P";"DEBT_TAB1",#N/A,FALSE,"Q";"DEBT_TAB2",#N/A,FALSE,"Q";"FORFIN_TAB1",#N/A,FALSE,"R";"FORFIN_TAB2",#N/A,FALSE,"R";"BOP_ANALY",#N/A,FALSE,"U"}</definedName>
    <definedName name="Rs" localSheetId="65">{"BOP_TAB",#N/A,FALSE,"N";"MIDTERM_TAB",#N/A,FALSE,"O";"FUND_CRED",#N/A,FALSE,"P";"DEBT_TAB1",#N/A,FALSE,"Q";"DEBT_TAB2",#N/A,FALSE,"Q";"FORFIN_TAB1",#N/A,FALSE,"R";"FORFIN_TAB2",#N/A,FALSE,"R";"BOP_ANALY",#N/A,FALSE,"U"}</definedName>
    <definedName name="Rs" localSheetId="66">{"BOP_TAB",#N/A,FALSE,"N";"MIDTERM_TAB",#N/A,FALSE,"O";"FUND_CRED",#N/A,FALSE,"P";"DEBT_TAB1",#N/A,FALSE,"Q";"DEBT_TAB2",#N/A,FALSE,"Q";"FORFIN_TAB1",#N/A,FALSE,"R";"FORFIN_TAB2",#N/A,FALSE,"R";"BOP_ANALY",#N/A,FALSE,"U"}</definedName>
    <definedName name="Rs" localSheetId="67">{"BOP_TAB",#N/A,FALSE,"N";"MIDTERM_TAB",#N/A,FALSE,"O";"FUND_CRED",#N/A,FALSE,"P";"DEBT_TAB1",#N/A,FALSE,"Q";"DEBT_TAB2",#N/A,FALSE,"Q";"FORFIN_TAB1",#N/A,FALSE,"R";"FORFIN_TAB2",#N/A,FALSE,"R";"BOP_ANALY",#N/A,FALSE,"U"}</definedName>
    <definedName name="Rs" localSheetId="68">{"BOP_TAB",#N/A,FALSE,"N";"MIDTERM_TAB",#N/A,FALSE,"O";"FUND_CRED",#N/A,FALSE,"P";"DEBT_TAB1",#N/A,FALSE,"Q";"DEBT_TAB2",#N/A,FALSE,"Q";"FORFIN_TAB1",#N/A,FALSE,"R";"FORFIN_TAB2",#N/A,FALSE,"R";"BOP_ANALY",#N/A,FALSE,"U"}</definedName>
    <definedName name="Rs" localSheetId="69">{"BOP_TAB",#N/A,FALSE,"N";"MIDTERM_TAB",#N/A,FALSE,"O";"FUND_CRED",#N/A,FALSE,"P";"DEBT_TAB1",#N/A,FALSE,"Q";"DEBT_TAB2",#N/A,FALSE,"Q";"FORFIN_TAB1",#N/A,FALSE,"R";"FORFIN_TAB2",#N/A,FALSE,"R";"BOP_ANALY",#N/A,FALSE,"U"}</definedName>
    <definedName name="Rs" localSheetId="71">{"BOP_TAB",#N/A,FALSE,"N";"MIDTERM_TAB",#N/A,FALSE,"O";"FUND_CRED",#N/A,FALSE,"P";"DEBT_TAB1",#N/A,FALSE,"Q";"DEBT_TAB2",#N/A,FALSE,"Q";"FORFIN_TAB1",#N/A,FALSE,"R";"FORFIN_TAB2",#N/A,FALSE,"R";"BOP_ANALY",#N/A,FALSE,"U"}</definedName>
    <definedName name="Rs" localSheetId="72">{"BOP_TAB",#N/A,FALSE,"N";"MIDTERM_TAB",#N/A,FALSE,"O";"FUND_CRED",#N/A,FALSE,"P";"DEBT_TAB1",#N/A,FALSE,"Q";"DEBT_TAB2",#N/A,FALSE,"Q";"FORFIN_TAB1",#N/A,FALSE,"R";"FORFIN_TAB2",#N/A,FALSE,"R";"BOP_ANALY",#N/A,FALSE,"U"}</definedName>
    <definedName name="Rs" localSheetId="73">{"BOP_TAB",#N/A,FALSE,"N";"MIDTERM_TAB",#N/A,FALSE,"O";"FUND_CRED",#N/A,FALSE,"P";"DEBT_TAB1",#N/A,FALSE,"Q";"DEBT_TAB2",#N/A,FALSE,"Q";"FORFIN_TAB1",#N/A,FALSE,"R";"FORFIN_TAB2",#N/A,FALSE,"R";"BOP_ANALY",#N/A,FALSE,"U"}</definedName>
    <definedName name="Rs" localSheetId="7">{"BOP_TAB",#N/A,FALSE,"N";"MIDTERM_TAB",#N/A,FALSE,"O";"FUND_CRED",#N/A,FALSE,"P";"DEBT_TAB1",#N/A,FALSE,"Q";"DEBT_TAB2",#N/A,FALSE,"Q";"FORFIN_TAB1",#N/A,FALSE,"R";"FORFIN_TAB2",#N/A,FALSE,"R";"BOP_ANALY",#N/A,FALSE,"U"}</definedName>
    <definedName name="Rs" localSheetId="74">{"BOP_TAB",#N/A,FALSE,"N";"MIDTERM_TAB",#N/A,FALSE,"O";"FUND_CRED",#N/A,FALSE,"P";"DEBT_TAB1",#N/A,FALSE,"Q";"DEBT_TAB2",#N/A,FALSE,"Q";"FORFIN_TAB1",#N/A,FALSE,"R";"FORFIN_TAB2",#N/A,FALSE,"R";"BOP_ANALY",#N/A,FALSE,"U"}</definedName>
    <definedName name="Rs" localSheetId="75">{"BOP_TAB",#N/A,FALSE,"N";"MIDTERM_TAB",#N/A,FALSE,"O";"FUND_CRED",#N/A,FALSE,"P";"DEBT_TAB1",#N/A,FALSE,"Q";"DEBT_TAB2",#N/A,FALSE,"Q";"FORFIN_TAB1",#N/A,FALSE,"R";"FORFIN_TAB2",#N/A,FALSE,"R";"BOP_ANALY",#N/A,FALSE,"U"}</definedName>
    <definedName name="Rs" localSheetId="76">{"BOP_TAB",#N/A,FALSE,"N";"MIDTERM_TAB",#N/A,FALSE,"O";"FUND_CRED",#N/A,FALSE,"P";"DEBT_TAB1",#N/A,FALSE,"Q";"DEBT_TAB2",#N/A,FALSE,"Q";"FORFIN_TAB1",#N/A,FALSE,"R";"FORFIN_TAB2",#N/A,FALSE,"R";"BOP_ANALY",#N/A,FALSE,"U"}</definedName>
    <definedName name="Rs" localSheetId="77">{"BOP_TAB",#N/A,FALSE,"N";"MIDTERM_TAB",#N/A,FALSE,"O";"FUND_CRED",#N/A,FALSE,"P";"DEBT_TAB1",#N/A,FALSE,"Q";"DEBT_TAB2",#N/A,FALSE,"Q";"FORFIN_TAB1",#N/A,FALSE,"R";"FORFIN_TAB2",#N/A,FALSE,"R";"BOP_ANALY",#N/A,FALSE,"U"}</definedName>
    <definedName name="Rs" localSheetId="78">{"BOP_TAB",#N/A,FALSE,"N";"MIDTERM_TAB",#N/A,FALSE,"O";"FUND_CRED",#N/A,FALSE,"P";"DEBT_TAB1",#N/A,FALSE,"Q";"DEBT_TAB2",#N/A,FALSE,"Q";"FORFIN_TAB1",#N/A,FALSE,"R";"FORFIN_TAB2",#N/A,FALSE,"R";"BOP_ANALY",#N/A,FALSE,"U"}</definedName>
    <definedName name="Rs" localSheetId="79">{"BOP_TAB",#N/A,FALSE,"N";"MIDTERM_TAB",#N/A,FALSE,"O";"FUND_CRED",#N/A,FALSE,"P";"DEBT_TAB1",#N/A,FALSE,"Q";"DEBT_TAB2",#N/A,FALSE,"Q";"FORFIN_TAB1",#N/A,FALSE,"R";"FORFIN_TAB2",#N/A,FALSE,"R";"BOP_ANALY",#N/A,FALSE,"U"}</definedName>
    <definedName name="Rs" localSheetId="8">{"BOP_TAB",#N/A,FALSE,"N";"MIDTERM_TAB",#N/A,FALSE,"O";"FUND_CRED",#N/A,FALSE,"P";"DEBT_TAB1",#N/A,FALSE,"Q";"DEBT_TAB2",#N/A,FALSE,"Q";"FORFIN_TAB1",#N/A,FALSE,"R";"FORFIN_TAB2",#N/A,FALSE,"R";"BOP_ANALY",#N/A,FALSE,"U"}</definedName>
    <definedName name="Rs" localSheetId="9">{"BOP_TAB",#N/A,FALSE,"N";"MIDTERM_TAB",#N/A,FALSE,"O";"FUND_CRED",#N/A,FALSE,"P";"DEBT_TAB1",#N/A,FALSE,"Q";"DEBT_TAB2",#N/A,FALSE,"Q";"FORFIN_TAB1",#N/A,FALSE,"R";"FORFIN_TAB2",#N/A,FALSE,"R";"BOP_ANALY",#N/A,FALSE,"U"}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5"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 hidden="1">{"Main Economic Indicators",#N/A,FALSE,"C"}</definedName>
    <definedName name="rtre" localSheetId="20" hidden="1">{"Main Economic Indicators",#N/A,FALSE,"C"}</definedName>
    <definedName name="rtre" localSheetId="21" hidden="1">{"Main Economic Indicators",#N/A,FALSE,"C"}</definedName>
    <definedName name="rtre" localSheetId="22" hidden="1">{"Main Economic Indicators",#N/A,FALSE,"C"}</definedName>
    <definedName name="rtre" localSheetId="23" hidden="1">{"Main Economic Indicators",#N/A,FALSE,"C"}</definedName>
    <definedName name="rtre" localSheetId="24" hidden="1">{"Main Economic Indicators",#N/A,FALSE,"C"}</definedName>
    <definedName name="rtre" localSheetId="25"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localSheetId="29" hidden="1">{"Main Economic Indicators",#N/A,FALSE,"C"}</definedName>
    <definedName name="rtre" localSheetId="3"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4" hidden="1">{"Main Economic Indicators",#N/A,FALSE,"C"}</definedName>
    <definedName name="rtre" localSheetId="37" hidden="1">{"Main Economic Indicators",#N/A,FALSE,"C"}</definedName>
    <definedName name="rtre" localSheetId="41" hidden="1">{"Main Economic Indicators",#N/A,FALSE,"C"}</definedName>
    <definedName name="rtre" localSheetId="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 hidden="1">{"Main Economic Indicators",#N/A,FALSE,"C"}</definedName>
    <definedName name="rtre" localSheetId="51"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1" hidden="1">{"Main Economic Indicators",#N/A,FALSE,"C"}</definedName>
    <definedName name="rtre" localSheetId="62" hidden="1">{"Main Economic Indicators",#N/A,FALSE,"C"}</definedName>
    <definedName name="rtre" localSheetId="63" hidden="1">{"Main Economic Indicators",#N/A,FALSE,"C"}</definedName>
    <definedName name="rtre" localSheetId="6" hidden="1">{"Main Economic Indicators",#N/A,FALSE,"C"}</definedName>
    <definedName name="rtre" localSheetId="64" hidden="1">{"Main Economic Indicators",#N/A,FALSE,"C"}</definedName>
    <definedName name="rtre" localSheetId="65" hidden="1">{"Main Economic Indicators",#N/A,FALSE,"C"}</definedName>
    <definedName name="rtre" localSheetId="66" hidden="1">{"Main Economic Indicators",#N/A,FALSE,"C"}</definedName>
    <definedName name="rtre" localSheetId="67" hidden="1">{"Main Economic Indicators",#N/A,FALSE,"C"}</definedName>
    <definedName name="rtre" localSheetId="68" hidden="1">{"Main Economic Indicators",#N/A,FALSE,"C"}</definedName>
    <definedName name="rtre" localSheetId="69" hidden="1">{"Main Economic Indicators",#N/A,FALSE,"C"}</definedName>
    <definedName name="rtre" localSheetId="70" hidden="1">{"Main Economic Indicators",#N/A,FALSE,"C"}</definedName>
    <definedName name="rtre" localSheetId="71" hidden="1">{"Main Economic Indicators",#N/A,FALSE,"C"}</definedName>
    <definedName name="rtre" localSheetId="72" hidden="1">{"Main Economic Indicators",#N/A,FALSE,"C"}</definedName>
    <definedName name="rtre" localSheetId="73" hidden="1">{"Main Economic Indicators",#N/A,FALSE,"C"}</definedName>
    <definedName name="rtre" localSheetId="7" hidden="1">{"Main Economic Indicators",#N/A,FALSE,"C"}</definedName>
    <definedName name="rtre" localSheetId="74" hidden="1">{"Main Economic Indicators",#N/A,FALSE,"C"}</definedName>
    <definedName name="rtre" localSheetId="75" hidden="1">{"Main Economic Indicators",#N/A,FALSE,"C"}</definedName>
    <definedName name="rtre" localSheetId="76" hidden="1">{"Main Economic Indicators",#N/A,FALSE,"C"}</definedName>
    <definedName name="rtre" localSheetId="77" hidden="1">{"Main Economic Indicators",#N/A,FALSE,"C"}</definedName>
    <definedName name="rtre" localSheetId="78" hidden="1">{"Main Economic Indicators",#N/A,FALSE,"C"}</definedName>
    <definedName name="rtre" localSheetId="79"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ty" localSheetId="13">'[251]10'!#REF!</definedName>
    <definedName name="rty" localSheetId="28">'[251]10'!#REF!</definedName>
    <definedName name="rty" localSheetId="29">'[251]10'!#REF!</definedName>
    <definedName name="rty" localSheetId="31">'[251]10'!#REF!</definedName>
    <definedName name="rty" localSheetId="49">'[251]10'!#REF!</definedName>
    <definedName name="rty" localSheetId="5">'[252]10'!#REF!</definedName>
    <definedName name="rty" localSheetId="52">'[251]10'!#REF!</definedName>
    <definedName name="rty" localSheetId="53">'[251]10'!#REF!</definedName>
    <definedName name="rty" localSheetId="54">'[251]10'!#REF!</definedName>
    <definedName name="rty" localSheetId="57">'[251]10'!#REF!</definedName>
    <definedName name="rty" localSheetId="60">'[251]10'!#REF!</definedName>
    <definedName name="rty" localSheetId="61">'[251]10'!#REF!</definedName>
    <definedName name="rty" localSheetId="62">'[251]10'!#REF!</definedName>
    <definedName name="rty" localSheetId="63">'[251]10'!#REF!</definedName>
    <definedName name="rty" localSheetId="6">'[252]10'!#REF!</definedName>
    <definedName name="rty" localSheetId="75">'[251]10'!#REF!</definedName>
    <definedName name="rty" localSheetId="76">'[251]10'!#REF!</definedName>
    <definedName name="rty" localSheetId="78">'[251]10'!#REF!</definedName>
    <definedName name="rty" localSheetId="79">'[251]10'!#REF!</definedName>
    <definedName name="rty">'[251]10'!#REF!</definedName>
    <definedName name="Rwvu.PLA2." localSheetId="13" hidden="1">'[76]COP FED'!#REF!</definedName>
    <definedName name="Rwvu.PLA2." localSheetId="28" hidden="1">'[76]COP FED'!#REF!</definedName>
    <definedName name="Rwvu.PLA2." localSheetId="29" hidden="1">'[76]COP FED'!#REF!</definedName>
    <definedName name="Rwvu.PLA2." localSheetId="31" hidden="1">'[76]COP FED'!#REF!</definedName>
    <definedName name="Rwvu.PLA2." localSheetId="49" hidden="1">'[76]COP FED'!#REF!</definedName>
    <definedName name="Rwvu.PLA2." localSheetId="5" hidden="1">'[77]COP FED'!#REF!</definedName>
    <definedName name="Rwvu.PLA2." localSheetId="52" hidden="1">'[76]COP FED'!#REF!</definedName>
    <definedName name="Rwvu.PLA2." localSheetId="53" hidden="1">'[76]COP FED'!#REF!</definedName>
    <definedName name="Rwvu.PLA2." localSheetId="54" hidden="1">'[76]COP FED'!#REF!</definedName>
    <definedName name="Rwvu.PLA2." localSheetId="55" hidden="1">'[76]COP FED'!#REF!</definedName>
    <definedName name="Rwvu.PLA2." localSheetId="57" hidden="1">'[76]COP FED'!#REF!</definedName>
    <definedName name="Rwvu.PLA2." localSheetId="60" hidden="1">'[76]COP FED'!#REF!</definedName>
    <definedName name="Rwvu.PLA2." localSheetId="61" hidden="1">'[76]COP FED'!#REF!</definedName>
    <definedName name="Rwvu.PLA2." localSheetId="62" hidden="1">'[76]COP FED'!#REF!</definedName>
    <definedName name="Rwvu.PLA2." localSheetId="63" hidden="1">'[76]COP FED'!#REF!</definedName>
    <definedName name="Rwvu.PLA2." localSheetId="6" hidden="1">'[78]COP FED'!#REF!</definedName>
    <definedName name="Rwvu.PLA2." localSheetId="70" hidden="1">'[76]COP FED'!#REF!</definedName>
    <definedName name="Rwvu.PLA2." localSheetId="75" hidden="1">'[76]COP FED'!#REF!</definedName>
    <definedName name="Rwvu.PLA2." localSheetId="76" hidden="1">'[76]COP FED'!#REF!</definedName>
    <definedName name="Rwvu.PLA2." localSheetId="78" hidden="1">'[76]COP FED'!#REF!</definedName>
    <definedName name="Rwvu.PLA2." localSheetId="79" hidden="1">'[77]COP FED'!#REF!</definedName>
    <definedName name="Rwvu.PLA2." localSheetId="8" hidden="1">'[76]COP FED'!#REF!</definedName>
    <definedName name="Rwvu.PLA2." localSheetId="9" hidden="1">'[77]COP FED'!#REF!</definedName>
    <definedName name="Rwvu.PLA2." hidden="1">'[76]COP FED'!#REF!</definedName>
    <definedName name="Rwvu.Print." hidden="1">#N/A</definedName>
    <definedName name="rXDR" localSheetId="5">[79]CIRRs!$C$109</definedName>
    <definedName name="rXDR" localSheetId="6">[79]CIRRs!$C$109</definedName>
    <definedName name="rXDR">[80]CIRRs!$C$109</definedName>
    <definedName name="s" localSheetId="1">#REF!</definedName>
    <definedName name="s" localSheetId="10">#REF!</definedName>
    <definedName name="s" localSheetId="11">#REF!</definedName>
    <definedName name="s" localSheetId="12">#REF!</definedName>
    <definedName name="s" localSheetId="13">#REF!</definedName>
    <definedName name="s" localSheetId="15">#REF!</definedName>
    <definedName name="s" localSheetId="16">#REF!</definedName>
    <definedName name="s" localSheetId="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#REF!</definedName>
    <definedName name="s" localSheetId="31">#REF!</definedName>
    <definedName name="s" localSheetId="32">#REF!</definedName>
    <definedName name="s" localSheetId="33">#REF!</definedName>
    <definedName name="s" localSheetId="34">#REF!</definedName>
    <definedName name="s" localSheetId="37">#REF!</definedName>
    <definedName name="s" localSheetId="41">#REF!</definedName>
    <definedName name="s" localSheetId="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#REF!</definedName>
    <definedName name="s" localSheetId="51">#REF!</definedName>
    <definedName name="s" localSheetId="52">#REF!</definedName>
    <definedName name="s" localSheetId="53">#REF!</definedName>
    <definedName name="s" localSheetId="54">#REF!</definedName>
    <definedName name="s" localSheetId="56">#REF!</definedName>
    <definedName name="s" localSheetId="57">#REF!</definedName>
    <definedName name="s" localSheetId="58">#REF!</definedName>
    <definedName name="s" localSheetId="59">#REF!</definedName>
    <definedName name="s" localSheetId="60">#REF!</definedName>
    <definedName name="s" localSheetId="61">#REF!</definedName>
    <definedName name="s" localSheetId="62">#REF!</definedName>
    <definedName name="s" localSheetId="63">#REF!</definedName>
    <definedName name="s" localSheetId="6">#REF!</definedName>
    <definedName name="s" localSheetId="64">#REF!</definedName>
    <definedName name="s" localSheetId="65">#REF!</definedName>
    <definedName name="s" localSheetId="66">#REF!</definedName>
    <definedName name="s" localSheetId="67">#REF!</definedName>
    <definedName name="s" localSheetId="68">#REF!</definedName>
    <definedName name="s" localSheetId="69">#REF!</definedName>
    <definedName name="s" localSheetId="71">#REF!</definedName>
    <definedName name="s" localSheetId="72">#REF!</definedName>
    <definedName name="s" localSheetId="73">#REF!</definedName>
    <definedName name="s" localSheetId="7">#REF!</definedName>
    <definedName name="s" localSheetId="74">#REF!</definedName>
    <definedName name="s" localSheetId="75">#REF!</definedName>
    <definedName name="s" localSheetId="76">#REF!</definedName>
    <definedName name="s" localSheetId="77">#REF!</definedName>
    <definedName name="s" localSheetId="78">#REF!</definedName>
    <definedName name="s" localSheetId="79">#REF!</definedName>
    <definedName name="s" localSheetId="8">#REF!</definedName>
    <definedName name="s" localSheetId="9">#REF!</definedName>
    <definedName name="s">#REF!</definedName>
    <definedName name="SA_Tab" localSheetId="1">#REF!</definedName>
    <definedName name="SA_Tab" localSheetId="10">#REF!</definedName>
    <definedName name="SA_Tab" localSheetId="11">#REF!</definedName>
    <definedName name="SA_Tab" localSheetId="12">#REF!</definedName>
    <definedName name="SA_Tab" localSheetId="13">#REF!</definedName>
    <definedName name="SA_Tab" localSheetId="15">#REF!</definedName>
    <definedName name="SA_Tab" localSheetId="16">#REF!</definedName>
    <definedName name="SA_Tab" localSheetId="2">#REF!</definedName>
    <definedName name="SA_Tab" localSheetId="23">#REF!</definedName>
    <definedName name="SA_Tab" localSheetId="24">#REF!</definedName>
    <definedName name="SA_Tab" localSheetId="25">#REF!</definedName>
    <definedName name="SA_Tab" localSheetId="26">#REF!</definedName>
    <definedName name="SA_Tab" localSheetId="27">#REF!</definedName>
    <definedName name="SA_Tab" localSheetId="28">#REF!</definedName>
    <definedName name="SA_Tab" localSheetId="29">#REF!</definedName>
    <definedName name="SA_Tab" localSheetId="3">#REF!</definedName>
    <definedName name="SA_Tab" localSheetId="31">#REF!</definedName>
    <definedName name="SA_Tab" localSheetId="32">#REF!</definedName>
    <definedName name="SA_Tab" localSheetId="33">#REF!</definedName>
    <definedName name="SA_Tab" localSheetId="34">#REF!</definedName>
    <definedName name="SA_Tab" localSheetId="37">#REF!</definedName>
    <definedName name="SA_Tab" localSheetId="41">#REF!</definedName>
    <definedName name="SA_Tab" localSheetId="4">#REF!</definedName>
    <definedName name="SA_Tab" localSheetId="45">#REF!</definedName>
    <definedName name="SA_Tab" localSheetId="46">#REF!</definedName>
    <definedName name="SA_Tab" localSheetId="47">#REF!</definedName>
    <definedName name="SA_Tab" localSheetId="48">#REF!</definedName>
    <definedName name="SA_Tab" localSheetId="49">#REF!</definedName>
    <definedName name="SA_Tab" localSheetId="50">#REF!</definedName>
    <definedName name="SA_Tab" localSheetId="5">#REF!</definedName>
    <definedName name="SA_Tab" localSheetId="51">#REF!</definedName>
    <definedName name="SA_Tab" localSheetId="52">#REF!</definedName>
    <definedName name="SA_Tab" localSheetId="53">#REF!</definedName>
    <definedName name="SA_Tab" localSheetId="54">#REF!</definedName>
    <definedName name="SA_Tab" localSheetId="56">#REF!</definedName>
    <definedName name="SA_Tab" localSheetId="57">#REF!</definedName>
    <definedName name="SA_Tab" localSheetId="58">#REF!</definedName>
    <definedName name="SA_Tab" localSheetId="59">#REF!</definedName>
    <definedName name="SA_Tab" localSheetId="60">#REF!</definedName>
    <definedName name="SA_Tab" localSheetId="61">#REF!</definedName>
    <definedName name="SA_Tab" localSheetId="62">#REF!</definedName>
    <definedName name="SA_Tab" localSheetId="63">#REF!</definedName>
    <definedName name="SA_Tab" localSheetId="6">#REF!</definedName>
    <definedName name="SA_Tab" localSheetId="64">#REF!</definedName>
    <definedName name="SA_Tab" localSheetId="65">#REF!</definedName>
    <definedName name="SA_Tab" localSheetId="66">#REF!</definedName>
    <definedName name="SA_Tab" localSheetId="67">#REF!</definedName>
    <definedName name="SA_Tab" localSheetId="68">#REF!</definedName>
    <definedName name="SA_Tab" localSheetId="69">#REF!</definedName>
    <definedName name="SA_Tab" localSheetId="71">#REF!</definedName>
    <definedName name="SA_Tab" localSheetId="72">#REF!</definedName>
    <definedName name="SA_Tab" localSheetId="73">#REF!</definedName>
    <definedName name="SA_Tab" localSheetId="7">#REF!</definedName>
    <definedName name="SA_Tab" localSheetId="74">#REF!</definedName>
    <definedName name="SA_Tab" localSheetId="75">#REF!</definedName>
    <definedName name="SA_Tab" localSheetId="76">#REF!</definedName>
    <definedName name="SA_Tab" localSheetId="77">#REF!</definedName>
    <definedName name="SA_Tab" localSheetId="78">#REF!</definedName>
    <definedName name="SA_Tab" localSheetId="79">#REF!</definedName>
    <definedName name="SA_Tab" localSheetId="8">#REF!</definedName>
    <definedName name="SA_Tab" localSheetId="9">#REF!</definedName>
    <definedName name="SA_Tab">#REF!</definedName>
    <definedName name="SAPBEXrevision" hidden="1">1</definedName>
    <definedName name="SAPBEXsysID" hidden="1">"BWP"</definedName>
    <definedName name="SAPBEXwbID" hidden="1">"3JWNKPJPDI66MGYD92LLP8GMR"</definedName>
    <definedName name="SAR" localSheetId="1">#REF!</definedName>
    <definedName name="SAR" localSheetId="10">#REF!</definedName>
    <definedName name="SAR" localSheetId="11">#REF!</definedName>
    <definedName name="SAR" localSheetId="12">#REF!</definedName>
    <definedName name="SAR" localSheetId="13">#REF!</definedName>
    <definedName name="SAR" localSheetId="15">#REF!</definedName>
    <definedName name="SAR" localSheetId="16">#REF!</definedName>
    <definedName name="SAR" localSheetId="2">#REF!</definedName>
    <definedName name="SAR" localSheetId="23">#REF!</definedName>
    <definedName name="SAR" localSheetId="24">#REF!</definedName>
    <definedName name="SAR" localSheetId="25">#REF!</definedName>
    <definedName name="SAR" localSheetId="26">#REF!</definedName>
    <definedName name="SAR" localSheetId="27">#REF!</definedName>
    <definedName name="SAR" localSheetId="28">#REF!</definedName>
    <definedName name="SAR" localSheetId="29">#REF!</definedName>
    <definedName name="SAR" localSheetId="3">#REF!</definedName>
    <definedName name="SAR" localSheetId="31">#REF!</definedName>
    <definedName name="SAR" localSheetId="32">#REF!</definedName>
    <definedName name="SAR" localSheetId="33">#REF!</definedName>
    <definedName name="SAR" localSheetId="34">#REF!</definedName>
    <definedName name="SAR" localSheetId="37">#REF!</definedName>
    <definedName name="SAR" localSheetId="41">#REF!</definedName>
    <definedName name="SAR" localSheetId="4">#REF!</definedName>
    <definedName name="SAR" localSheetId="45">#REF!</definedName>
    <definedName name="SAR" localSheetId="46">#REF!</definedName>
    <definedName name="SAR" localSheetId="47">#REF!</definedName>
    <definedName name="SAR" localSheetId="48">#REF!</definedName>
    <definedName name="SAR" localSheetId="49">#REF!</definedName>
    <definedName name="SAR" localSheetId="50">#REF!</definedName>
    <definedName name="SAR" localSheetId="5">#REF!</definedName>
    <definedName name="SAR" localSheetId="51">#REF!</definedName>
    <definedName name="SAR" localSheetId="52">#REF!</definedName>
    <definedName name="SAR" localSheetId="53">#REF!</definedName>
    <definedName name="SAR" localSheetId="54">#REF!</definedName>
    <definedName name="SAR" localSheetId="56">#REF!</definedName>
    <definedName name="SAR" localSheetId="57">#REF!</definedName>
    <definedName name="SAR" localSheetId="58">#REF!</definedName>
    <definedName name="SAR" localSheetId="59">#REF!</definedName>
    <definedName name="SAR" localSheetId="60">#REF!</definedName>
    <definedName name="SAR" localSheetId="61">#REF!</definedName>
    <definedName name="SAR" localSheetId="62">#REF!</definedName>
    <definedName name="SAR" localSheetId="63">#REF!</definedName>
    <definedName name="SAR" localSheetId="6">#REF!</definedName>
    <definedName name="SAR" localSheetId="64">#REF!</definedName>
    <definedName name="SAR" localSheetId="65">#REF!</definedName>
    <definedName name="SAR" localSheetId="66">#REF!</definedName>
    <definedName name="SAR" localSheetId="67">#REF!</definedName>
    <definedName name="SAR" localSheetId="68">#REF!</definedName>
    <definedName name="SAR" localSheetId="69">#REF!</definedName>
    <definedName name="SAR" localSheetId="71">#REF!</definedName>
    <definedName name="SAR" localSheetId="72">#REF!</definedName>
    <definedName name="SAR" localSheetId="73">#REF!</definedName>
    <definedName name="SAR" localSheetId="7">#REF!</definedName>
    <definedName name="SAR" localSheetId="74">#REF!</definedName>
    <definedName name="SAR" localSheetId="75">#REF!</definedName>
    <definedName name="SAR" localSheetId="76">#REF!</definedName>
    <definedName name="SAR" localSheetId="77">#REF!</definedName>
    <definedName name="SAR" localSheetId="78">#REF!</definedName>
    <definedName name="SAR" localSheetId="79">#REF!</definedName>
    <definedName name="SAR" localSheetId="8">#REF!</definedName>
    <definedName name="SAR" localSheetId="9">#REF!</definedName>
    <definedName name="SAR">#REF!</definedName>
    <definedName name="sat" localSheetId="1">#REF!</definedName>
    <definedName name="sat" localSheetId="10">#REF!</definedName>
    <definedName name="sat" localSheetId="11">#REF!</definedName>
    <definedName name="sat" localSheetId="12">#REF!</definedName>
    <definedName name="sat" localSheetId="13">#REF!</definedName>
    <definedName name="sat" localSheetId="15">#REF!</definedName>
    <definedName name="sat" localSheetId="16">#REF!</definedName>
    <definedName name="sat" localSheetId="2">#REF!</definedName>
    <definedName name="sat" localSheetId="23">#REF!</definedName>
    <definedName name="sat" localSheetId="24">#REF!</definedName>
    <definedName name="sat" localSheetId="25">#REF!</definedName>
    <definedName name="sat" localSheetId="26">#REF!</definedName>
    <definedName name="sat" localSheetId="27">#REF!</definedName>
    <definedName name="sat" localSheetId="28">#REF!</definedName>
    <definedName name="sat" localSheetId="29">#REF!</definedName>
    <definedName name="sat" localSheetId="3">#REF!</definedName>
    <definedName name="sat" localSheetId="31">#REF!</definedName>
    <definedName name="sat" localSheetId="32">#REF!</definedName>
    <definedName name="sat" localSheetId="33">#REF!</definedName>
    <definedName name="sat" localSheetId="34">#REF!</definedName>
    <definedName name="sat" localSheetId="37">#REF!</definedName>
    <definedName name="sat" localSheetId="41">#REF!</definedName>
    <definedName name="sat" localSheetId="4">#REF!</definedName>
    <definedName name="sat" localSheetId="45">#REF!</definedName>
    <definedName name="sat" localSheetId="46">#REF!</definedName>
    <definedName name="sat" localSheetId="47">#REF!</definedName>
    <definedName name="sat" localSheetId="48">#REF!</definedName>
    <definedName name="sat" localSheetId="49">#REF!</definedName>
    <definedName name="sat" localSheetId="50">#REF!</definedName>
    <definedName name="sat" localSheetId="5">#REF!</definedName>
    <definedName name="sat" localSheetId="51">#REF!</definedName>
    <definedName name="sat" localSheetId="52">#REF!</definedName>
    <definedName name="sat" localSheetId="53">#REF!</definedName>
    <definedName name="sat" localSheetId="54">#REF!</definedName>
    <definedName name="sat" localSheetId="56">#REF!</definedName>
    <definedName name="sat" localSheetId="57">#REF!</definedName>
    <definedName name="sat" localSheetId="58">#REF!</definedName>
    <definedName name="sat" localSheetId="59">#REF!</definedName>
    <definedName name="sat" localSheetId="60">#REF!</definedName>
    <definedName name="sat" localSheetId="61">#REF!</definedName>
    <definedName name="sat" localSheetId="62">#REF!</definedName>
    <definedName name="sat" localSheetId="63">#REF!</definedName>
    <definedName name="sat" localSheetId="6">#REF!</definedName>
    <definedName name="sat" localSheetId="64">#REF!</definedName>
    <definedName name="sat" localSheetId="65">#REF!</definedName>
    <definedName name="sat" localSheetId="66">#REF!</definedName>
    <definedName name="sat" localSheetId="67">#REF!</definedName>
    <definedName name="sat" localSheetId="68">#REF!</definedName>
    <definedName name="sat" localSheetId="69">#REF!</definedName>
    <definedName name="sat" localSheetId="71">#REF!</definedName>
    <definedName name="sat" localSheetId="72">#REF!</definedName>
    <definedName name="sat" localSheetId="73">#REF!</definedName>
    <definedName name="sat" localSheetId="7">#REF!</definedName>
    <definedName name="sat" localSheetId="74">#REF!</definedName>
    <definedName name="sat" localSheetId="75">#REF!</definedName>
    <definedName name="sat" localSheetId="76">#REF!</definedName>
    <definedName name="sat" localSheetId="77">#REF!</definedName>
    <definedName name="sat" localSheetId="78">#REF!</definedName>
    <definedName name="sat" localSheetId="79">#REF!</definedName>
    <definedName name="sat" localSheetId="8">#REF!</definedName>
    <definedName name="sat" localSheetId="9">#REF!</definedName>
    <definedName name="sat">#REF!</definedName>
    <definedName name="satish" localSheetId="1">'[70]10'!#REF!</definedName>
    <definedName name="satish" localSheetId="10">'[70]10'!#REF!</definedName>
    <definedName name="satish" localSheetId="11">'[70]10'!#REF!</definedName>
    <definedName name="satish" localSheetId="12">'[70]10'!#REF!</definedName>
    <definedName name="satish" localSheetId="13">'[70]10'!#REF!</definedName>
    <definedName name="satish" localSheetId="15">'[70]10'!#REF!</definedName>
    <definedName name="satish" localSheetId="16">'[70]10'!#REF!</definedName>
    <definedName name="satish" localSheetId="2">'[70]10'!#REF!</definedName>
    <definedName name="satish" localSheetId="24">'[70]10'!#REF!</definedName>
    <definedName name="satish" localSheetId="25">'[70]10'!#REF!</definedName>
    <definedName name="satish" localSheetId="26">'[70]10'!#REF!</definedName>
    <definedName name="satish" localSheetId="27">'[70]10'!#REF!</definedName>
    <definedName name="satish" localSheetId="28">'[70]10'!#REF!</definedName>
    <definedName name="satish" localSheetId="29">'[70]10'!#REF!</definedName>
    <definedName name="satish" localSheetId="3">'[70]10'!#REF!</definedName>
    <definedName name="satish" localSheetId="31">'[70]10'!#REF!</definedName>
    <definedName name="satish" localSheetId="32">'[70]10'!#REF!</definedName>
    <definedName name="satish" localSheetId="33">'[70]10'!#REF!</definedName>
    <definedName name="satish" localSheetId="34">'[70]10'!#REF!</definedName>
    <definedName name="satish" localSheetId="37">'[70]10'!#REF!</definedName>
    <definedName name="satish" localSheetId="41">'[70]10'!#REF!</definedName>
    <definedName name="satish" localSheetId="4">'[70]10'!#REF!</definedName>
    <definedName name="satish" localSheetId="45">'[70]10'!#REF!</definedName>
    <definedName name="satish" localSheetId="46">'[70]10'!#REF!</definedName>
    <definedName name="satish" localSheetId="47">'[70]10'!#REF!</definedName>
    <definedName name="satish" localSheetId="48">'[70]10'!#REF!</definedName>
    <definedName name="satish" localSheetId="49">'[70]10'!#REF!</definedName>
    <definedName name="satish" localSheetId="50">'[70]10'!#REF!</definedName>
    <definedName name="satish" localSheetId="5">'[71]10'!#REF!</definedName>
    <definedName name="satish" localSheetId="51">'[70]10'!#REF!</definedName>
    <definedName name="satish" localSheetId="52">'[72]10'!#REF!</definedName>
    <definedName name="satish" localSheetId="53">'[70]10'!#REF!</definedName>
    <definedName name="satish" localSheetId="54">'[70]10'!#REF!</definedName>
    <definedName name="satish" localSheetId="56">'[70]10'!#REF!</definedName>
    <definedName name="satish" localSheetId="57">'[70]10'!#REF!</definedName>
    <definedName name="satish" localSheetId="58">'[70]10'!#REF!</definedName>
    <definedName name="satish" localSheetId="59">'[70]10'!#REF!</definedName>
    <definedName name="satish" localSheetId="60">'[70]10'!#REF!</definedName>
    <definedName name="satish" localSheetId="61">'[70]10'!#REF!</definedName>
    <definedName name="satish" localSheetId="62">'[70]10'!#REF!</definedName>
    <definedName name="satish" localSheetId="63">'[70]10'!#REF!</definedName>
    <definedName name="satish" localSheetId="6">'[71]10'!#REF!</definedName>
    <definedName name="satish" localSheetId="64">'[70]10'!#REF!</definedName>
    <definedName name="satish" localSheetId="65">'[70]10'!#REF!</definedName>
    <definedName name="satish" localSheetId="66">'[70]10'!#REF!</definedName>
    <definedName name="satish" localSheetId="67">'[70]10'!#REF!</definedName>
    <definedName name="satish" localSheetId="68">'[70]10'!#REF!</definedName>
    <definedName name="satish" localSheetId="69">'[70]10'!#REF!</definedName>
    <definedName name="satish" localSheetId="71">'[70]10'!#REF!</definedName>
    <definedName name="satish" localSheetId="72">'[70]10'!#REF!</definedName>
    <definedName name="satish" localSheetId="73">'[70]10'!#REF!</definedName>
    <definedName name="satish" localSheetId="7">'[70]10'!#REF!</definedName>
    <definedName name="satish" localSheetId="74">'[70]10'!#REF!</definedName>
    <definedName name="satish" localSheetId="75">'[70]10'!#REF!</definedName>
    <definedName name="satish" localSheetId="76">'[70]10'!#REF!</definedName>
    <definedName name="satish" localSheetId="77">'[70]10'!#REF!</definedName>
    <definedName name="satish" localSheetId="78">'[70]10'!#REF!</definedName>
    <definedName name="satish" localSheetId="79">'[70]10'!#REF!</definedName>
    <definedName name="satish" localSheetId="8">'[70]10'!#REF!</definedName>
    <definedName name="satish" localSheetId="9">'[70]10'!#REF!</definedName>
    <definedName name="satish">'[70]10'!#REF!</definedName>
    <definedName name="SAVE" localSheetId="1">#REF!</definedName>
    <definedName name="SAVE" localSheetId="10">#REF!</definedName>
    <definedName name="SAVE" localSheetId="11">#REF!</definedName>
    <definedName name="SAVE" localSheetId="12">#REF!</definedName>
    <definedName name="SAVE" localSheetId="13">#REF!</definedName>
    <definedName name="SAVE" localSheetId="15">#REF!</definedName>
    <definedName name="SAVE" localSheetId="16">#REF!</definedName>
    <definedName name="SAVE" localSheetId="2">#REF!</definedName>
    <definedName name="SAVE" localSheetId="23">#REF!</definedName>
    <definedName name="SAVE" localSheetId="24">#REF!</definedName>
    <definedName name="SAVE" localSheetId="25">#REF!</definedName>
    <definedName name="SAVE" localSheetId="26">#REF!</definedName>
    <definedName name="SAVE" localSheetId="27">#REF!</definedName>
    <definedName name="SAVE" localSheetId="28">#REF!</definedName>
    <definedName name="SAVE" localSheetId="29">#REF!</definedName>
    <definedName name="SAVE" localSheetId="3">#REF!</definedName>
    <definedName name="SAVE" localSheetId="31">#REF!</definedName>
    <definedName name="SAVE" localSheetId="32">#REF!</definedName>
    <definedName name="SAVE" localSheetId="33">#REF!</definedName>
    <definedName name="SAVE" localSheetId="34">#REF!</definedName>
    <definedName name="SAVE" localSheetId="37">#REF!</definedName>
    <definedName name="SAVE" localSheetId="41">#REF!</definedName>
    <definedName name="SAVE" localSheetId="4">#REF!</definedName>
    <definedName name="SAVE" localSheetId="45">#REF!</definedName>
    <definedName name="SAVE" localSheetId="46">#REF!</definedName>
    <definedName name="SAVE" localSheetId="47">#REF!</definedName>
    <definedName name="SAVE" localSheetId="48">#REF!</definedName>
    <definedName name="SAVE" localSheetId="49">#REF!</definedName>
    <definedName name="SAVE" localSheetId="50">#REF!</definedName>
    <definedName name="SAVE" localSheetId="5">#REF!</definedName>
    <definedName name="SAVE" localSheetId="51">#REF!</definedName>
    <definedName name="SAVE" localSheetId="52">#REF!</definedName>
    <definedName name="SAVE" localSheetId="53">#REF!</definedName>
    <definedName name="SAVE" localSheetId="54">#REF!</definedName>
    <definedName name="SAVE" localSheetId="56">#REF!</definedName>
    <definedName name="SAVE" localSheetId="57">#REF!</definedName>
    <definedName name="SAVE" localSheetId="58">#REF!</definedName>
    <definedName name="SAVE" localSheetId="59">#REF!</definedName>
    <definedName name="SAVE" localSheetId="60">#REF!</definedName>
    <definedName name="SAVE" localSheetId="61">#REF!</definedName>
    <definedName name="SAVE" localSheetId="62">#REF!</definedName>
    <definedName name="SAVE" localSheetId="63">#REF!</definedName>
    <definedName name="SAVE" localSheetId="6">#REF!</definedName>
    <definedName name="SAVE" localSheetId="64">#REF!</definedName>
    <definedName name="SAVE" localSheetId="65">#REF!</definedName>
    <definedName name="SAVE" localSheetId="66">#REF!</definedName>
    <definedName name="SAVE" localSheetId="67">#REF!</definedName>
    <definedName name="SAVE" localSheetId="68">#REF!</definedName>
    <definedName name="SAVE" localSheetId="69">#REF!</definedName>
    <definedName name="SAVE" localSheetId="71">#REF!</definedName>
    <definedName name="SAVE" localSheetId="72">#REF!</definedName>
    <definedName name="SAVE" localSheetId="73">#REF!</definedName>
    <definedName name="SAVE" localSheetId="7">#REF!</definedName>
    <definedName name="SAVE" localSheetId="74">#REF!</definedName>
    <definedName name="SAVE" localSheetId="75">#REF!</definedName>
    <definedName name="SAVE" localSheetId="76">#REF!</definedName>
    <definedName name="SAVE" localSheetId="77">#REF!</definedName>
    <definedName name="SAVE" localSheetId="78">#REF!</definedName>
    <definedName name="SAVE" localSheetId="79">#REF!</definedName>
    <definedName name="SAVE" localSheetId="8">#REF!</definedName>
    <definedName name="SAVE" localSheetId="9">#REF!</definedName>
    <definedName name="SAVE">#REF!</definedName>
    <definedName name="save_as_wk1" localSheetId="1">'1'!save_as_wk1</definedName>
    <definedName name="save_as_wk1" localSheetId="10">'10'!save_as_wk1</definedName>
    <definedName name="save_as_wk1" localSheetId="11">'11'!save_as_wk1</definedName>
    <definedName name="save_as_wk1" localSheetId="12">'12'!save_as_wk1</definedName>
    <definedName name="save_as_wk1" localSheetId="13">'13'!save_as_wk1</definedName>
    <definedName name="save_as_wk1" localSheetId="15">'15'!save_as_wk1</definedName>
    <definedName name="save_as_wk1" localSheetId="16">'16'!save_as_wk1</definedName>
    <definedName name="save_as_wk1" localSheetId="2">'2'!save_as_wk1</definedName>
    <definedName name="save_as_wk1" localSheetId="22">'22a-b'!save_as_wk1</definedName>
    <definedName name="save_as_wk1" localSheetId="23">'23'!save_as_wk1</definedName>
    <definedName name="save_as_wk1" localSheetId="24">'24'!save_as_wk1</definedName>
    <definedName name="save_as_wk1" localSheetId="25">'25a'!save_as_wk1</definedName>
    <definedName name="save_as_wk1" localSheetId="26">'25b'!save_as_wk1</definedName>
    <definedName name="save_as_wk1" localSheetId="27">'26'!save_as_wk1</definedName>
    <definedName name="save_as_wk1" localSheetId="28">#N/A</definedName>
    <definedName name="save_as_wk1" localSheetId="29">#N/A</definedName>
    <definedName name="save_as_wk1" localSheetId="3">'3'!save_as_wk1</definedName>
    <definedName name="save_as_wk1" localSheetId="31">'30'!save_as_wk1</definedName>
    <definedName name="save_as_wk1" localSheetId="32">'31'!save_as_wk1</definedName>
    <definedName name="save_as_wk1" localSheetId="33">'32'!save_as_wk1</definedName>
    <definedName name="save_as_wk1" localSheetId="34">[54]!save_as_wk1</definedName>
    <definedName name="save_as_wk1" localSheetId="37">'36'!save_as_wk1</definedName>
    <definedName name="save_as_wk1" localSheetId="41">'25b'!save_as_wk1</definedName>
    <definedName name="save_as_wk1" localSheetId="4">'4'!save_as_wk1</definedName>
    <definedName name="save_as_wk1" localSheetId="45">'45a-c'!save_as_wk1</definedName>
    <definedName name="save_as_wk1" localSheetId="46">[55]!save_as_wk1</definedName>
    <definedName name="save_as_wk1" localSheetId="47">[55]!save_as_wk1</definedName>
    <definedName name="save_as_wk1" localSheetId="48">[55]!save_as_wk1</definedName>
    <definedName name="save_as_wk1" localSheetId="49">[55]!save_as_wk1</definedName>
    <definedName name="save_as_wk1" localSheetId="50">[56]!save_as_wk1</definedName>
    <definedName name="save_as_wk1" localSheetId="5">'5'!save_as_wk1</definedName>
    <definedName name="save_as_wk1" localSheetId="51">[55]!save_as_wk1</definedName>
    <definedName name="save_as_wk1" localSheetId="52">'51-52'!save_as_wk1</definedName>
    <definedName name="save_as_wk1" localSheetId="53">'53a-b'!save_as_wk1</definedName>
    <definedName name="save_as_wk1" localSheetId="54">[57]!save_as_wk1</definedName>
    <definedName name="save_as_wk1" localSheetId="56">[56]!save_as_wk1</definedName>
    <definedName name="save_as_wk1" localSheetId="57">[56]!save_as_wk1</definedName>
    <definedName name="save_as_wk1" localSheetId="58">[56]!save_as_wk1</definedName>
    <definedName name="save_as_wk1" localSheetId="59">'57a-b'!save_as_wk1</definedName>
    <definedName name="save_as_wk1" localSheetId="60">'58a'!save_as_wk1</definedName>
    <definedName name="save_as_wk1" localSheetId="61">'58b-c'!save_as_wk1</definedName>
    <definedName name="save_as_wk1" localSheetId="62">'58d'!save_as_wk1</definedName>
    <definedName name="save_as_wk1" localSheetId="63">'59-60'!save_as_wk1</definedName>
    <definedName name="save_as_wk1" localSheetId="6">'6'!save_as_wk1</definedName>
    <definedName name="save_as_wk1" localSheetId="64">'61'!save_as_wk1</definedName>
    <definedName name="save_as_wk1" localSheetId="65">'62a'!save_as_wk1</definedName>
    <definedName name="save_as_wk1" localSheetId="66">'62b'!save_as_wk1</definedName>
    <definedName name="save_as_wk1" localSheetId="67">'63a-b'!save_as_wk1</definedName>
    <definedName name="save_as_wk1" localSheetId="68">'64'!save_as_wk1</definedName>
    <definedName name="save_as_wk1" localSheetId="69">#N/A</definedName>
    <definedName name="save_as_wk1" localSheetId="71">'67'!save_as_wk1</definedName>
    <definedName name="save_as_wk1" localSheetId="72">'68a-b '!save_as_wk1</definedName>
    <definedName name="save_as_wk1" localSheetId="73">'69a-b '!save_as_wk1</definedName>
    <definedName name="save_as_wk1" localSheetId="7">'7'!save_as_wk1</definedName>
    <definedName name="save_as_wk1" localSheetId="74">'70a-b- c'!save_as_wk1</definedName>
    <definedName name="save_as_wk1" localSheetId="75">#N/A</definedName>
    <definedName name="save_as_wk1" localSheetId="76">#N/A</definedName>
    <definedName name="save_as_wk1" localSheetId="77">'72'!save_as_wk1</definedName>
    <definedName name="save_as_wk1" localSheetId="78">'73'!save_as_wk1</definedName>
    <definedName name="save_as_wk1" localSheetId="79">'74'!save_as_wk1</definedName>
    <definedName name="save_as_wk1" localSheetId="8">'8  '!save_as_wk1</definedName>
    <definedName name="save_as_wk1" localSheetId="9">'9'!save_as_wk1</definedName>
    <definedName name="save_as_wk1">[0]!save_as_wk1</definedName>
    <definedName name="SBI" localSheetId="1">#REF!</definedName>
    <definedName name="SBI" localSheetId="10">#REF!</definedName>
    <definedName name="SBI" localSheetId="11">#REF!</definedName>
    <definedName name="SBI" localSheetId="12">#REF!</definedName>
    <definedName name="SBI" localSheetId="13">#REF!</definedName>
    <definedName name="SBI" localSheetId="15">#REF!</definedName>
    <definedName name="SBI" localSheetId="16">#REF!</definedName>
    <definedName name="SBI" localSheetId="2">#REF!</definedName>
    <definedName name="SBI" localSheetId="23">#REF!</definedName>
    <definedName name="SBI" localSheetId="24">#REF!</definedName>
    <definedName name="SBI" localSheetId="25">#REF!</definedName>
    <definedName name="SBI" localSheetId="26">#REF!</definedName>
    <definedName name="SBI" localSheetId="27">#REF!</definedName>
    <definedName name="SBI" localSheetId="28">#REF!</definedName>
    <definedName name="SBI" localSheetId="29">#REF!</definedName>
    <definedName name="SBI" localSheetId="3">#REF!</definedName>
    <definedName name="SBI" localSheetId="31">#REF!</definedName>
    <definedName name="SBI" localSheetId="32">#REF!</definedName>
    <definedName name="SBI" localSheetId="33">#REF!</definedName>
    <definedName name="SBI" localSheetId="34">#REF!</definedName>
    <definedName name="SBI" localSheetId="37">#REF!</definedName>
    <definedName name="SBI" localSheetId="41">#REF!</definedName>
    <definedName name="SBI" localSheetId="4">#REF!</definedName>
    <definedName name="SBI" localSheetId="45">#REF!</definedName>
    <definedName name="SBI" localSheetId="46">#REF!</definedName>
    <definedName name="SBI" localSheetId="47">#REF!</definedName>
    <definedName name="SBI" localSheetId="48">#REF!</definedName>
    <definedName name="SBI" localSheetId="49">#REF!</definedName>
    <definedName name="SBI" localSheetId="50">#REF!</definedName>
    <definedName name="SBI" localSheetId="5">#REF!</definedName>
    <definedName name="SBI" localSheetId="51">#REF!</definedName>
    <definedName name="SBI" localSheetId="52">#REF!</definedName>
    <definedName name="SBI" localSheetId="53">#REF!</definedName>
    <definedName name="SBI" localSheetId="54">#REF!</definedName>
    <definedName name="SBI" localSheetId="56">#REF!</definedName>
    <definedName name="SBI" localSheetId="57">#REF!</definedName>
    <definedName name="SBI" localSheetId="58">#REF!</definedName>
    <definedName name="SBI" localSheetId="59">#REF!</definedName>
    <definedName name="SBI" localSheetId="60">#REF!</definedName>
    <definedName name="SBI" localSheetId="61">#REF!</definedName>
    <definedName name="SBI" localSheetId="62">#REF!</definedName>
    <definedName name="SBI" localSheetId="63">#REF!</definedName>
    <definedName name="SBI" localSheetId="6">#REF!</definedName>
    <definedName name="SBI" localSheetId="64">#REF!</definedName>
    <definedName name="SBI" localSheetId="65">#REF!</definedName>
    <definedName name="SBI" localSheetId="66">#REF!</definedName>
    <definedName name="SBI" localSheetId="67">#REF!</definedName>
    <definedName name="SBI" localSheetId="68">#REF!</definedName>
    <definedName name="SBI" localSheetId="69">#REF!</definedName>
    <definedName name="SBI" localSheetId="71">#REF!</definedName>
    <definedName name="SBI" localSheetId="72">#REF!</definedName>
    <definedName name="SBI" localSheetId="73">#REF!</definedName>
    <definedName name="SBI" localSheetId="7">#REF!</definedName>
    <definedName name="SBI" localSheetId="74">#REF!</definedName>
    <definedName name="SBI" localSheetId="75">#REF!</definedName>
    <definedName name="SBI" localSheetId="76">#REF!</definedName>
    <definedName name="SBI" localSheetId="77">#REF!</definedName>
    <definedName name="SBI" localSheetId="78">#REF!</definedName>
    <definedName name="SBI" localSheetId="79">#REF!</definedName>
    <definedName name="SBI" localSheetId="8">#REF!</definedName>
    <definedName name="SBI" localSheetId="9">#REF!</definedName>
    <definedName name="SBI">#REF!</definedName>
    <definedName name="SBM" localSheetId="1">#REF!</definedName>
    <definedName name="SBM" localSheetId="10">#REF!</definedName>
    <definedName name="SBM" localSheetId="11">#REF!</definedName>
    <definedName name="SBM" localSheetId="12">#REF!</definedName>
    <definedName name="SBM" localSheetId="13">#REF!</definedName>
    <definedName name="SBM" localSheetId="15">#REF!</definedName>
    <definedName name="SBM" localSheetId="16">#REF!</definedName>
    <definedName name="SBM" localSheetId="2">#REF!</definedName>
    <definedName name="SBM" localSheetId="23">#REF!</definedName>
    <definedName name="SBM" localSheetId="24">#REF!</definedName>
    <definedName name="SBM" localSheetId="25">#REF!</definedName>
    <definedName name="SBM" localSheetId="26">#REF!</definedName>
    <definedName name="SBM" localSheetId="27">#REF!</definedName>
    <definedName name="SBM" localSheetId="28">#REF!</definedName>
    <definedName name="SBM" localSheetId="29">#REF!</definedName>
    <definedName name="SBM" localSheetId="3">#REF!</definedName>
    <definedName name="SBM" localSheetId="31">#REF!</definedName>
    <definedName name="SBM" localSheetId="32">#REF!</definedName>
    <definedName name="SBM" localSheetId="33">#REF!</definedName>
    <definedName name="SBM" localSheetId="34">#REF!</definedName>
    <definedName name="SBM" localSheetId="37">#REF!</definedName>
    <definedName name="SBM" localSheetId="41">#REF!</definedName>
    <definedName name="SBM" localSheetId="4">#REF!</definedName>
    <definedName name="SBM" localSheetId="45">#REF!</definedName>
    <definedName name="SBM" localSheetId="46">#REF!</definedName>
    <definedName name="SBM" localSheetId="47">#REF!</definedName>
    <definedName name="SBM" localSheetId="48">#REF!</definedName>
    <definedName name="SBM" localSheetId="49">#REF!</definedName>
    <definedName name="SBM" localSheetId="50">#REF!</definedName>
    <definedName name="SBM" localSheetId="5">#REF!</definedName>
    <definedName name="SBM" localSheetId="51">#REF!</definedName>
    <definedName name="SBM" localSheetId="52">#REF!</definedName>
    <definedName name="SBM" localSheetId="53">#REF!</definedName>
    <definedName name="SBM" localSheetId="54">#REF!</definedName>
    <definedName name="SBM" localSheetId="56">#REF!</definedName>
    <definedName name="SBM" localSheetId="57">#REF!</definedName>
    <definedName name="SBM" localSheetId="58">#REF!</definedName>
    <definedName name="SBM" localSheetId="59">#REF!</definedName>
    <definedName name="SBM" localSheetId="60">#REF!</definedName>
    <definedName name="SBM" localSheetId="61">#REF!</definedName>
    <definedName name="SBM" localSheetId="62">#REF!</definedName>
    <definedName name="SBM" localSheetId="63">#REF!</definedName>
    <definedName name="SBM" localSheetId="6">#REF!</definedName>
    <definedName name="SBM" localSheetId="64">#REF!</definedName>
    <definedName name="SBM" localSheetId="65">#REF!</definedName>
    <definedName name="SBM" localSheetId="66">#REF!</definedName>
    <definedName name="SBM" localSheetId="67">#REF!</definedName>
    <definedName name="SBM" localSheetId="68">#REF!</definedName>
    <definedName name="SBM" localSheetId="69">#REF!</definedName>
    <definedName name="SBM" localSheetId="71">#REF!</definedName>
    <definedName name="SBM" localSheetId="72">#REF!</definedName>
    <definedName name="SBM" localSheetId="73">#REF!</definedName>
    <definedName name="SBM" localSheetId="7">#REF!</definedName>
    <definedName name="SBM" localSheetId="74">#REF!</definedName>
    <definedName name="SBM" localSheetId="75">#REF!</definedName>
    <definedName name="SBM" localSheetId="76">#REF!</definedName>
    <definedName name="SBM" localSheetId="77">#REF!</definedName>
    <definedName name="SBM" localSheetId="78">#REF!</definedName>
    <definedName name="SBM" localSheetId="79">#REF!</definedName>
    <definedName name="SBM" localSheetId="8">#REF!</definedName>
    <definedName name="SBM" localSheetId="9">#REF!</definedName>
    <definedName name="SBM">#REF!</definedName>
    <definedName name="scale" localSheetId="1">#REF!</definedName>
    <definedName name="scale" localSheetId="10">#REF!</definedName>
    <definedName name="scale" localSheetId="11">#REF!</definedName>
    <definedName name="scale" localSheetId="12">#REF!</definedName>
    <definedName name="scale" localSheetId="13">#REF!</definedName>
    <definedName name="scale" localSheetId="15">#REF!</definedName>
    <definedName name="scale" localSheetId="16">#REF!</definedName>
    <definedName name="scale" localSheetId="2">#REF!</definedName>
    <definedName name="scale" localSheetId="23">#REF!</definedName>
    <definedName name="scale" localSheetId="24">#REF!</definedName>
    <definedName name="scale" localSheetId="25">#REF!</definedName>
    <definedName name="scale" localSheetId="26">#REF!</definedName>
    <definedName name="scale" localSheetId="27">#REF!</definedName>
    <definedName name="scale" localSheetId="28">#REF!</definedName>
    <definedName name="scale" localSheetId="29">#REF!</definedName>
    <definedName name="scale" localSheetId="3">#REF!</definedName>
    <definedName name="scale" localSheetId="31">#REF!</definedName>
    <definedName name="scale" localSheetId="32">#REF!</definedName>
    <definedName name="scale" localSheetId="33">#REF!</definedName>
    <definedName name="scale" localSheetId="34">#REF!</definedName>
    <definedName name="scale" localSheetId="37">#REF!</definedName>
    <definedName name="scale" localSheetId="41">#REF!</definedName>
    <definedName name="scale" localSheetId="4">#REF!</definedName>
    <definedName name="scale" localSheetId="45">#REF!</definedName>
    <definedName name="scale" localSheetId="46">#REF!</definedName>
    <definedName name="scale" localSheetId="47">#REF!</definedName>
    <definedName name="scale" localSheetId="48">#REF!</definedName>
    <definedName name="scale" localSheetId="49">#REF!</definedName>
    <definedName name="scale" localSheetId="50">#REF!</definedName>
    <definedName name="scale" localSheetId="5">#REF!</definedName>
    <definedName name="scale" localSheetId="51">#REF!</definedName>
    <definedName name="scale" localSheetId="52">#REF!</definedName>
    <definedName name="scale" localSheetId="53">#REF!</definedName>
    <definedName name="scale" localSheetId="54">#REF!</definedName>
    <definedName name="scale" localSheetId="56">#REF!</definedName>
    <definedName name="scale" localSheetId="57">#REF!</definedName>
    <definedName name="scale" localSheetId="58">#REF!</definedName>
    <definedName name="scale" localSheetId="59">#REF!</definedName>
    <definedName name="scale" localSheetId="60">#REF!</definedName>
    <definedName name="scale" localSheetId="61">#REF!</definedName>
    <definedName name="scale" localSheetId="62">#REF!</definedName>
    <definedName name="scale" localSheetId="63">#REF!</definedName>
    <definedName name="scale" localSheetId="6">#REF!</definedName>
    <definedName name="scale" localSheetId="64">#REF!</definedName>
    <definedName name="scale" localSheetId="65">#REF!</definedName>
    <definedName name="scale" localSheetId="66">#REF!</definedName>
    <definedName name="scale" localSheetId="67">#REF!</definedName>
    <definedName name="scale" localSheetId="68">#REF!</definedName>
    <definedName name="scale" localSheetId="69">#REF!</definedName>
    <definedName name="scale" localSheetId="71">#REF!</definedName>
    <definedName name="scale" localSheetId="72">#REF!</definedName>
    <definedName name="scale" localSheetId="73">#REF!</definedName>
    <definedName name="scale" localSheetId="7">#REF!</definedName>
    <definedName name="scale" localSheetId="74">#REF!</definedName>
    <definedName name="scale" localSheetId="75">#REF!</definedName>
    <definedName name="scale" localSheetId="76">#REF!</definedName>
    <definedName name="scale" localSheetId="77">#REF!</definedName>
    <definedName name="scale" localSheetId="78">#REF!</definedName>
    <definedName name="scale" localSheetId="79">#REF!</definedName>
    <definedName name="scale" localSheetId="8">#REF!</definedName>
    <definedName name="scale" localSheetId="9">#REF!</definedName>
    <definedName name="scale">#REF!</definedName>
    <definedName name="ScalesList" localSheetId="5">'[147]Report Form'!$A$5:$A$8</definedName>
    <definedName name="ScalesList" localSheetId="52">'[148]Report Form'!$A$5:$A$8</definedName>
    <definedName name="ScalesList" localSheetId="6">'[147]Report Form'!$A$5:$A$8</definedName>
    <definedName name="ScalesList">'[149]Report Form'!$A$5:$A$8</definedName>
    <definedName name="Sched_Pay" localSheetId="1">#REF!</definedName>
    <definedName name="Sched_Pay" localSheetId="10">#REF!</definedName>
    <definedName name="Sched_Pay" localSheetId="11">#REF!</definedName>
    <definedName name="Sched_Pay" localSheetId="12">#REF!</definedName>
    <definedName name="Sched_Pay" localSheetId="13">#REF!</definedName>
    <definedName name="Sched_Pay" localSheetId="15">#REF!</definedName>
    <definedName name="Sched_Pay" localSheetId="16">#REF!</definedName>
    <definedName name="Sched_Pay" localSheetId="2">#REF!</definedName>
    <definedName name="Sched_Pay" localSheetId="23">#REF!</definedName>
    <definedName name="Sched_Pay" localSheetId="24">#REF!</definedName>
    <definedName name="Sched_Pay" localSheetId="25">#REF!</definedName>
    <definedName name="Sched_Pay" localSheetId="26">#REF!</definedName>
    <definedName name="Sched_Pay" localSheetId="27">#REF!</definedName>
    <definedName name="Sched_Pay" localSheetId="28">#REF!</definedName>
    <definedName name="Sched_Pay" localSheetId="29">#REF!</definedName>
    <definedName name="Sched_Pay" localSheetId="3">#REF!</definedName>
    <definedName name="Sched_Pay" localSheetId="31">#REF!</definedName>
    <definedName name="Sched_Pay" localSheetId="32">#REF!</definedName>
    <definedName name="Sched_Pay" localSheetId="33">#REF!</definedName>
    <definedName name="Sched_Pay" localSheetId="34">#REF!</definedName>
    <definedName name="Sched_Pay" localSheetId="37">#REF!</definedName>
    <definedName name="Sched_Pay" localSheetId="41">#REF!</definedName>
    <definedName name="Sched_Pay" localSheetId="4">#REF!</definedName>
    <definedName name="Sched_Pay" localSheetId="45">#REF!</definedName>
    <definedName name="Sched_Pay" localSheetId="46">#REF!</definedName>
    <definedName name="Sched_Pay" localSheetId="47">#REF!</definedName>
    <definedName name="Sched_Pay" localSheetId="48">#REF!</definedName>
    <definedName name="Sched_Pay" localSheetId="49">#REF!</definedName>
    <definedName name="Sched_Pay" localSheetId="50">#REF!</definedName>
    <definedName name="Sched_Pay" localSheetId="5">#REF!</definedName>
    <definedName name="Sched_Pay" localSheetId="51">#REF!</definedName>
    <definedName name="Sched_Pay" localSheetId="52">#REF!</definedName>
    <definedName name="Sched_Pay" localSheetId="53">#REF!</definedName>
    <definedName name="Sched_Pay" localSheetId="54">#REF!</definedName>
    <definedName name="Sched_Pay" localSheetId="56">#REF!</definedName>
    <definedName name="Sched_Pay" localSheetId="57">#REF!</definedName>
    <definedName name="Sched_Pay" localSheetId="58">#REF!</definedName>
    <definedName name="Sched_Pay" localSheetId="59">#REF!</definedName>
    <definedName name="Sched_Pay" localSheetId="60">#REF!</definedName>
    <definedName name="Sched_Pay" localSheetId="61">#REF!</definedName>
    <definedName name="Sched_Pay" localSheetId="62">#REF!</definedName>
    <definedName name="Sched_Pay" localSheetId="63">#REF!</definedName>
    <definedName name="Sched_Pay" localSheetId="6">#REF!</definedName>
    <definedName name="Sched_Pay" localSheetId="64">#REF!</definedName>
    <definedName name="Sched_Pay" localSheetId="65">#REF!</definedName>
    <definedName name="Sched_Pay" localSheetId="66">#REF!</definedName>
    <definedName name="Sched_Pay" localSheetId="67">#REF!</definedName>
    <definedName name="Sched_Pay" localSheetId="68">#REF!</definedName>
    <definedName name="Sched_Pay" localSheetId="69">#REF!</definedName>
    <definedName name="Sched_Pay" localSheetId="71">#REF!</definedName>
    <definedName name="Sched_Pay" localSheetId="72">#REF!</definedName>
    <definedName name="Sched_Pay" localSheetId="73">#REF!</definedName>
    <definedName name="Sched_Pay" localSheetId="7">#REF!</definedName>
    <definedName name="Sched_Pay" localSheetId="74">#REF!</definedName>
    <definedName name="Sched_Pay" localSheetId="75">#REF!</definedName>
    <definedName name="Sched_Pay" localSheetId="76">#REF!</definedName>
    <definedName name="Sched_Pay" localSheetId="77">#REF!</definedName>
    <definedName name="Sched_Pay" localSheetId="78">#REF!</definedName>
    <definedName name="Sched_Pay" localSheetId="79">#REF!</definedName>
    <definedName name="Sched_Pay" localSheetId="8">#REF!</definedName>
    <definedName name="Sched_Pay" localSheetId="9">#REF!</definedName>
    <definedName name="Sched_Pay">#REF!</definedName>
    <definedName name="Scheduled_Extra_Payments" localSheetId="1">#REF!</definedName>
    <definedName name="Scheduled_Extra_Payments" localSheetId="10">#REF!</definedName>
    <definedName name="Scheduled_Extra_Payments" localSheetId="11">#REF!</definedName>
    <definedName name="Scheduled_Extra_Payments" localSheetId="12">#REF!</definedName>
    <definedName name="Scheduled_Extra_Payments" localSheetId="13">#REF!</definedName>
    <definedName name="Scheduled_Extra_Payments" localSheetId="15">#REF!</definedName>
    <definedName name="Scheduled_Extra_Payments" localSheetId="16">#REF!</definedName>
    <definedName name="Scheduled_Extra_Payments" localSheetId="2">#REF!</definedName>
    <definedName name="Scheduled_Extra_Payments" localSheetId="23">#REF!</definedName>
    <definedName name="Scheduled_Extra_Payments" localSheetId="24">#REF!</definedName>
    <definedName name="Scheduled_Extra_Payments" localSheetId="25">#REF!</definedName>
    <definedName name="Scheduled_Extra_Payments" localSheetId="26">#REF!</definedName>
    <definedName name="Scheduled_Extra_Payments" localSheetId="27">#REF!</definedName>
    <definedName name="Scheduled_Extra_Payments" localSheetId="28">#REF!</definedName>
    <definedName name="Scheduled_Extra_Payments" localSheetId="29">#REF!</definedName>
    <definedName name="Scheduled_Extra_Payments" localSheetId="3">#REF!</definedName>
    <definedName name="Scheduled_Extra_Payments" localSheetId="31">#REF!</definedName>
    <definedName name="Scheduled_Extra_Payments" localSheetId="32">#REF!</definedName>
    <definedName name="Scheduled_Extra_Payments" localSheetId="33">#REF!</definedName>
    <definedName name="Scheduled_Extra_Payments" localSheetId="34">#REF!</definedName>
    <definedName name="Scheduled_Extra_Payments" localSheetId="37">#REF!</definedName>
    <definedName name="Scheduled_Extra_Payments" localSheetId="41">#REF!</definedName>
    <definedName name="Scheduled_Extra_Payments" localSheetId="4">#REF!</definedName>
    <definedName name="Scheduled_Extra_Payments" localSheetId="45">#REF!</definedName>
    <definedName name="Scheduled_Extra_Payments" localSheetId="46">#REF!</definedName>
    <definedName name="Scheduled_Extra_Payments" localSheetId="47">#REF!</definedName>
    <definedName name="Scheduled_Extra_Payments" localSheetId="48">#REF!</definedName>
    <definedName name="Scheduled_Extra_Payments" localSheetId="49">#REF!</definedName>
    <definedName name="Scheduled_Extra_Payments" localSheetId="50">#REF!</definedName>
    <definedName name="Scheduled_Extra_Payments" localSheetId="5">#REF!</definedName>
    <definedName name="Scheduled_Extra_Payments" localSheetId="51">#REF!</definedName>
    <definedName name="Scheduled_Extra_Payments" localSheetId="52">#REF!</definedName>
    <definedName name="Scheduled_Extra_Payments" localSheetId="53">#REF!</definedName>
    <definedName name="Scheduled_Extra_Payments" localSheetId="54">#REF!</definedName>
    <definedName name="Scheduled_Extra_Payments" localSheetId="56">#REF!</definedName>
    <definedName name="Scheduled_Extra_Payments" localSheetId="57">#REF!</definedName>
    <definedName name="Scheduled_Extra_Payments" localSheetId="58">#REF!</definedName>
    <definedName name="Scheduled_Extra_Payments" localSheetId="59">#REF!</definedName>
    <definedName name="Scheduled_Extra_Payments" localSheetId="60">#REF!</definedName>
    <definedName name="Scheduled_Extra_Payments" localSheetId="61">#REF!</definedName>
    <definedName name="Scheduled_Extra_Payments" localSheetId="62">#REF!</definedName>
    <definedName name="Scheduled_Extra_Payments" localSheetId="63">#REF!</definedName>
    <definedName name="Scheduled_Extra_Payments" localSheetId="6">#REF!</definedName>
    <definedName name="Scheduled_Extra_Payments" localSheetId="64">#REF!</definedName>
    <definedName name="Scheduled_Extra_Payments" localSheetId="65">#REF!</definedName>
    <definedName name="Scheduled_Extra_Payments" localSheetId="66">#REF!</definedName>
    <definedName name="Scheduled_Extra_Payments" localSheetId="67">#REF!</definedName>
    <definedName name="Scheduled_Extra_Payments" localSheetId="68">#REF!</definedName>
    <definedName name="Scheduled_Extra_Payments" localSheetId="69">#REF!</definedName>
    <definedName name="Scheduled_Extra_Payments" localSheetId="71">#REF!</definedName>
    <definedName name="Scheduled_Extra_Payments" localSheetId="72">#REF!</definedName>
    <definedName name="Scheduled_Extra_Payments" localSheetId="73">#REF!</definedName>
    <definedName name="Scheduled_Extra_Payments" localSheetId="7">#REF!</definedName>
    <definedName name="Scheduled_Extra_Payments" localSheetId="74">#REF!</definedName>
    <definedName name="Scheduled_Extra_Payments" localSheetId="75">#REF!</definedName>
    <definedName name="Scheduled_Extra_Payments" localSheetId="76">#REF!</definedName>
    <definedName name="Scheduled_Extra_Payments" localSheetId="77">#REF!</definedName>
    <definedName name="Scheduled_Extra_Payments" localSheetId="78">#REF!</definedName>
    <definedName name="Scheduled_Extra_Payments" localSheetId="79">#REF!</definedName>
    <definedName name="Scheduled_Extra_Payments" localSheetId="8">#REF!</definedName>
    <definedName name="Scheduled_Extra_Payments" localSheetId="9">#REF!</definedName>
    <definedName name="Scheduled_Extra_Payments">#REF!</definedName>
    <definedName name="Scheduled_Interest_Rate" localSheetId="1">#REF!</definedName>
    <definedName name="Scheduled_Interest_Rate" localSheetId="10">#REF!</definedName>
    <definedName name="Scheduled_Interest_Rate" localSheetId="11">#REF!</definedName>
    <definedName name="Scheduled_Interest_Rate" localSheetId="12">#REF!</definedName>
    <definedName name="Scheduled_Interest_Rate" localSheetId="13">#REF!</definedName>
    <definedName name="Scheduled_Interest_Rate" localSheetId="15">#REF!</definedName>
    <definedName name="Scheduled_Interest_Rate" localSheetId="16">#REF!</definedName>
    <definedName name="Scheduled_Interest_Rate" localSheetId="2">#REF!</definedName>
    <definedName name="Scheduled_Interest_Rate" localSheetId="23">#REF!</definedName>
    <definedName name="Scheduled_Interest_Rate" localSheetId="24">#REF!</definedName>
    <definedName name="Scheduled_Interest_Rate" localSheetId="25">#REF!</definedName>
    <definedName name="Scheduled_Interest_Rate" localSheetId="26">#REF!</definedName>
    <definedName name="Scheduled_Interest_Rate" localSheetId="27">#REF!</definedName>
    <definedName name="Scheduled_Interest_Rate" localSheetId="28">#REF!</definedName>
    <definedName name="Scheduled_Interest_Rate" localSheetId="29">#REF!</definedName>
    <definedName name="Scheduled_Interest_Rate" localSheetId="3">#REF!</definedName>
    <definedName name="Scheduled_Interest_Rate" localSheetId="31">#REF!</definedName>
    <definedName name="Scheduled_Interest_Rate" localSheetId="32">#REF!</definedName>
    <definedName name="Scheduled_Interest_Rate" localSheetId="33">#REF!</definedName>
    <definedName name="Scheduled_Interest_Rate" localSheetId="34">#REF!</definedName>
    <definedName name="Scheduled_Interest_Rate" localSheetId="37">#REF!</definedName>
    <definedName name="Scheduled_Interest_Rate" localSheetId="41">#REF!</definedName>
    <definedName name="Scheduled_Interest_Rate" localSheetId="4">#REF!</definedName>
    <definedName name="Scheduled_Interest_Rate" localSheetId="45">#REF!</definedName>
    <definedName name="Scheduled_Interest_Rate" localSheetId="46">#REF!</definedName>
    <definedName name="Scheduled_Interest_Rate" localSheetId="47">#REF!</definedName>
    <definedName name="Scheduled_Interest_Rate" localSheetId="48">#REF!</definedName>
    <definedName name="Scheduled_Interest_Rate" localSheetId="49">#REF!</definedName>
    <definedName name="Scheduled_Interest_Rate" localSheetId="50">#REF!</definedName>
    <definedName name="Scheduled_Interest_Rate" localSheetId="5">#REF!</definedName>
    <definedName name="Scheduled_Interest_Rate" localSheetId="51">#REF!</definedName>
    <definedName name="Scheduled_Interest_Rate" localSheetId="52">#REF!</definedName>
    <definedName name="Scheduled_Interest_Rate" localSheetId="53">#REF!</definedName>
    <definedName name="Scheduled_Interest_Rate" localSheetId="54">#REF!</definedName>
    <definedName name="Scheduled_Interest_Rate" localSheetId="56">#REF!</definedName>
    <definedName name="Scheduled_Interest_Rate" localSheetId="57">#REF!</definedName>
    <definedName name="Scheduled_Interest_Rate" localSheetId="58">#REF!</definedName>
    <definedName name="Scheduled_Interest_Rate" localSheetId="59">#REF!</definedName>
    <definedName name="Scheduled_Interest_Rate" localSheetId="60">#REF!</definedName>
    <definedName name="Scheduled_Interest_Rate" localSheetId="61">#REF!</definedName>
    <definedName name="Scheduled_Interest_Rate" localSheetId="62">#REF!</definedName>
    <definedName name="Scheduled_Interest_Rate" localSheetId="63">#REF!</definedName>
    <definedName name="Scheduled_Interest_Rate" localSheetId="6">#REF!</definedName>
    <definedName name="Scheduled_Interest_Rate" localSheetId="64">#REF!</definedName>
    <definedName name="Scheduled_Interest_Rate" localSheetId="65">#REF!</definedName>
    <definedName name="Scheduled_Interest_Rate" localSheetId="66">#REF!</definedName>
    <definedName name="Scheduled_Interest_Rate" localSheetId="67">#REF!</definedName>
    <definedName name="Scheduled_Interest_Rate" localSheetId="68">#REF!</definedName>
    <definedName name="Scheduled_Interest_Rate" localSheetId="69">#REF!</definedName>
    <definedName name="Scheduled_Interest_Rate" localSheetId="71">#REF!</definedName>
    <definedName name="Scheduled_Interest_Rate" localSheetId="72">#REF!</definedName>
    <definedName name="Scheduled_Interest_Rate" localSheetId="73">#REF!</definedName>
    <definedName name="Scheduled_Interest_Rate" localSheetId="7">#REF!</definedName>
    <definedName name="Scheduled_Interest_Rate" localSheetId="74">#REF!</definedName>
    <definedName name="Scheduled_Interest_Rate" localSheetId="75">#REF!</definedName>
    <definedName name="Scheduled_Interest_Rate" localSheetId="76">#REF!</definedName>
    <definedName name="Scheduled_Interest_Rate" localSheetId="77">#REF!</definedName>
    <definedName name="Scheduled_Interest_Rate" localSheetId="78">#REF!</definedName>
    <definedName name="Scheduled_Interest_Rate" localSheetId="79">#REF!</definedName>
    <definedName name="Scheduled_Interest_Rate" localSheetId="8">#REF!</definedName>
    <definedName name="Scheduled_Interest_Rate" localSheetId="9">#REF!</definedName>
    <definedName name="Scheduled_Interest_Rate">#REF!</definedName>
    <definedName name="Scheduled_Monthly_Payment" localSheetId="1">#REF!</definedName>
    <definedName name="Scheduled_Monthly_Payment" localSheetId="11">#REF!</definedName>
    <definedName name="Scheduled_Monthly_Payment" localSheetId="12">#REF!</definedName>
    <definedName name="Scheduled_Monthly_Payment" localSheetId="13">#REF!</definedName>
    <definedName name="Scheduled_Monthly_Payment" localSheetId="23">#REF!</definedName>
    <definedName name="Scheduled_Monthly_Payment" localSheetId="24">#REF!</definedName>
    <definedName name="Scheduled_Monthly_Payment" localSheetId="26">#REF!</definedName>
    <definedName name="Scheduled_Monthly_Payment" localSheetId="28">#REF!</definedName>
    <definedName name="Scheduled_Monthly_Payment" localSheetId="29">#REF!</definedName>
    <definedName name="Scheduled_Monthly_Payment" localSheetId="31">#REF!</definedName>
    <definedName name="Scheduled_Monthly_Payment" localSheetId="41">#REF!</definedName>
    <definedName name="Scheduled_Monthly_Payment" localSheetId="4">#REF!</definedName>
    <definedName name="Scheduled_Monthly_Payment" localSheetId="46">#REF!</definedName>
    <definedName name="Scheduled_Monthly_Payment" localSheetId="47">#REF!</definedName>
    <definedName name="Scheduled_Monthly_Payment" localSheetId="48">#REF!</definedName>
    <definedName name="Scheduled_Monthly_Payment" localSheetId="49">#REF!</definedName>
    <definedName name="Scheduled_Monthly_Payment" localSheetId="50">#REF!</definedName>
    <definedName name="Scheduled_Monthly_Payment" localSheetId="51">#REF!</definedName>
    <definedName name="Scheduled_Monthly_Payment" localSheetId="53">#REF!</definedName>
    <definedName name="Scheduled_Monthly_Payment" localSheetId="54">#REF!</definedName>
    <definedName name="Scheduled_Monthly_Payment" localSheetId="56">#REF!</definedName>
    <definedName name="Scheduled_Monthly_Payment" localSheetId="57">#REF!</definedName>
    <definedName name="Scheduled_Monthly_Payment" localSheetId="58">#REF!</definedName>
    <definedName name="Scheduled_Monthly_Payment" localSheetId="60">#REF!</definedName>
    <definedName name="Scheduled_Monthly_Payment" localSheetId="61">#REF!</definedName>
    <definedName name="Scheduled_Monthly_Payment" localSheetId="62">#REF!</definedName>
    <definedName name="Scheduled_Monthly_Payment" localSheetId="63">#REF!</definedName>
    <definedName name="Scheduled_Monthly_Payment" localSheetId="64">#REF!</definedName>
    <definedName name="Scheduled_Monthly_Payment" localSheetId="66">#REF!</definedName>
    <definedName name="Scheduled_Monthly_Payment" localSheetId="67">#REF!</definedName>
    <definedName name="Scheduled_Monthly_Payment" localSheetId="68">#REF!</definedName>
    <definedName name="Scheduled_Monthly_Payment" localSheetId="69">#REF!</definedName>
    <definedName name="Scheduled_Monthly_Payment" localSheetId="71">#REF!</definedName>
    <definedName name="Scheduled_Monthly_Payment" localSheetId="72">#REF!</definedName>
    <definedName name="Scheduled_Monthly_Payment" localSheetId="73">#REF!</definedName>
    <definedName name="Scheduled_Monthly_Payment">#REF!</definedName>
    <definedName name="sdf" localSheetId="1" hidden="1">{"Main Economic Indicators",#N/A,FALSE,"C"}</definedName>
    <definedName name="sdf" localSheetId="10" hidden="1">{"Main Economic Indicators",#N/A,FALSE,"C"}</definedName>
    <definedName name="sdf" localSheetId="11" hidden="1">{"Main Economic Indicators",#N/A,FALSE,"C"}</definedName>
    <definedName name="sdf" localSheetId="12" hidden="1">{"Main Economic Indicators",#N/A,FALSE,"C"}</definedName>
    <definedName name="sdf" localSheetId="13" hidden="1">{"Main Economic Indicators",#N/A,FALSE,"C"}</definedName>
    <definedName name="sdf" localSheetId="15" hidden="1">{"Main Economic Indicators",#N/A,FALSE,"C"}</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19" hidden="1">{"Main Economic Indicators",#N/A,FALSE,"C"}</definedName>
    <definedName name="sdf" localSheetId="2" hidden="1">{"Main Economic Indicators",#N/A,FALSE,"C"}</definedName>
    <definedName name="sdf" localSheetId="20" hidden="1">{"Main Economic Indicators",#N/A,FALSE,"C"}</definedName>
    <definedName name="sdf" localSheetId="21" hidden="1">{"Main Economic Indicators",#N/A,FALSE,"C"}</definedName>
    <definedName name="sdf" localSheetId="22" hidden="1">{"Main Economic Indicators",#N/A,FALSE,"C"}</definedName>
    <definedName name="sdf" localSheetId="23" hidden="1">{"Main Economic Indicators",#N/A,FALSE,"C"}</definedName>
    <definedName name="sdf" localSheetId="24" hidden="1">{"Main Economic Indicators",#N/A,FALSE,"C"}</definedName>
    <definedName name="sdf" localSheetId="25" hidden="1">{"Main Economic Indicators",#N/A,FALSE,"C"}</definedName>
    <definedName name="sdf" localSheetId="26" hidden="1">{"Main Economic Indicators",#N/A,FALSE,"C"}</definedName>
    <definedName name="sdf" localSheetId="27" hidden="1">{"Main Economic Indicators",#N/A,FALSE,"C"}</definedName>
    <definedName name="sdf" localSheetId="28" hidden="1">{"Main Economic Indicators",#N/A,FALSE,"C"}</definedName>
    <definedName name="sdf" localSheetId="29" hidden="1">{"Main Economic Indicators",#N/A,FALSE,"C"}</definedName>
    <definedName name="sdf" localSheetId="3" hidden="1">{"Main Economic Indicators",#N/A,FALSE,"C"}</definedName>
    <definedName name="sdf" localSheetId="31" hidden="1">{"Main Economic Indicators",#N/A,FALSE,"C"}</definedName>
    <definedName name="sdf" localSheetId="32" hidden="1">{"Main Economic Indicators",#N/A,FALSE,"C"}</definedName>
    <definedName name="sdf" localSheetId="33" hidden="1">{"Main Economic Indicators",#N/A,FALSE,"C"}</definedName>
    <definedName name="sdf" localSheetId="34" hidden="1">{"Main Economic Indicators",#N/A,FALSE,"C"}</definedName>
    <definedName name="sdf" localSheetId="37" hidden="1">{"Main Economic Indicators",#N/A,FALSE,"C"}</definedName>
    <definedName name="sdf" localSheetId="41" hidden="1">{"Main Economic Indicators",#N/A,FALSE,"C"}</definedName>
    <definedName name="sdf" localSheetId="4" hidden="1">{"Main Economic Indicators",#N/A,FALSE,"C"}</definedName>
    <definedName name="sdf" localSheetId="45"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 hidden="1">{"Main Economic Indicators",#N/A,FALSE,"C"}</definedName>
    <definedName name="sdf" localSheetId="51" hidden="1">{"Main Economic Indicators",#N/A,FALSE,"C"}</definedName>
    <definedName name="sdf" localSheetId="52" hidden="1">{"Main Economic Indicators",#N/A,FALSE,"C"}</definedName>
    <definedName name="sdf" localSheetId="53" hidden="1">{"Main Economic Indicators",#N/A,FALSE,"C"}</definedName>
    <definedName name="sdf" localSheetId="54" hidden="1">{"Main Economic Indicators",#N/A,FALSE,"C"}</definedName>
    <definedName name="sdf" localSheetId="55"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0" hidden="1">{"Main Economic Indicators",#N/A,FALSE,"C"}</definedName>
    <definedName name="sdf" localSheetId="61" hidden="1">{"Main Economic Indicators",#N/A,FALSE,"C"}</definedName>
    <definedName name="sdf" localSheetId="62" hidden="1">{"Main Economic Indicators",#N/A,FALSE,"C"}</definedName>
    <definedName name="sdf" localSheetId="63" hidden="1">{"Main Economic Indicators",#N/A,FALSE,"C"}</definedName>
    <definedName name="sdf" localSheetId="6" hidden="1">{"Main Economic Indicators",#N/A,FALSE,"C"}</definedName>
    <definedName name="sdf" localSheetId="64" hidden="1">{"Main Economic Indicators",#N/A,FALSE,"C"}</definedName>
    <definedName name="sdf" localSheetId="65" hidden="1">{"Main Economic Indicators",#N/A,FALSE,"C"}</definedName>
    <definedName name="sdf" localSheetId="66" hidden="1">{"Main Economic Indicators",#N/A,FALSE,"C"}</definedName>
    <definedName name="sdf" localSheetId="67" hidden="1">{"Main Economic Indicators",#N/A,FALSE,"C"}</definedName>
    <definedName name="sdf" localSheetId="68" hidden="1">{"Main Economic Indicators",#N/A,FALSE,"C"}</definedName>
    <definedName name="sdf" localSheetId="69" hidden="1">{"Main Economic Indicators",#N/A,FALSE,"C"}</definedName>
    <definedName name="sdf" localSheetId="70" hidden="1">{"Main Economic Indicators",#N/A,FALSE,"C"}</definedName>
    <definedName name="sdf" localSheetId="71" hidden="1">{"Main Economic Indicators",#N/A,FALSE,"C"}</definedName>
    <definedName name="sdf" localSheetId="72" hidden="1">{"Main Economic Indicators",#N/A,FALSE,"C"}</definedName>
    <definedName name="sdf" localSheetId="73" hidden="1">{"Main Economic Indicators",#N/A,FALSE,"C"}</definedName>
    <definedName name="sdf" localSheetId="7" hidden="1">{"Main Economic Indicators",#N/A,FALSE,"C"}</definedName>
    <definedName name="sdf" localSheetId="74" hidden="1">{"Main Economic Indicators",#N/A,FALSE,"C"}</definedName>
    <definedName name="sdf" localSheetId="75" hidden="1">{"Main Economic Indicators",#N/A,FALSE,"C"}</definedName>
    <definedName name="sdf" localSheetId="76" hidden="1">{"Main Economic Indicators",#N/A,FALSE,"C"}</definedName>
    <definedName name="sdf" localSheetId="77" hidden="1">{"Main Economic Indicators",#N/A,FALSE,"C"}</definedName>
    <definedName name="sdf" localSheetId="78" hidden="1">{"Main Economic Indicators",#N/A,FALSE,"C"}</definedName>
    <definedName name="sdf" localSheetId="79" hidden="1">{"Main Economic Indicators",#N/A,FALSE,"C"}</definedName>
    <definedName name="sdf" localSheetId="8" hidden="1">{"Main Economic Indicators",#N/A,FALSE,"C"}</definedName>
    <definedName name="sdf" localSheetId="9" hidden="1">{"Main Economic Indicators",#N/A,FALSE,"C"}</definedName>
    <definedName name="sdf" hidden="1">{"Main Economic Indicators",#N/A,FALSE,"C"}</definedName>
    <definedName name="sdfgzd" localSheetId="1">#REF!</definedName>
    <definedName name="sdfgzd" localSheetId="10">#REF!</definedName>
    <definedName name="sdfgzd" localSheetId="11">#REF!</definedName>
    <definedName name="sdfgzd" localSheetId="12">#REF!</definedName>
    <definedName name="sdfgzd" localSheetId="13">#REF!</definedName>
    <definedName name="sdfgzd" localSheetId="15">#REF!</definedName>
    <definedName name="sdfgzd" localSheetId="16">#REF!</definedName>
    <definedName name="sdfgzd" localSheetId="2">#REF!</definedName>
    <definedName name="sdfgzd" localSheetId="23">#REF!</definedName>
    <definedName name="sdfgzd" localSheetId="24">#REF!</definedName>
    <definedName name="sdfgzd" localSheetId="25">#REF!</definedName>
    <definedName name="sdfgzd" localSheetId="26">#REF!</definedName>
    <definedName name="sdfgzd" localSheetId="27">#REF!</definedName>
    <definedName name="sdfgzd" localSheetId="28">#REF!</definedName>
    <definedName name="sdfgzd" localSheetId="29">#REF!</definedName>
    <definedName name="sdfgzd" localSheetId="3">#REF!</definedName>
    <definedName name="sdfgzd" localSheetId="31">#REF!</definedName>
    <definedName name="sdfgzd" localSheetId="32">#REF!</definedName>
    <definedName name="sdfgzd" localSheetId="33">#REF!</definedName>
    <definedName name="sdfgzd" localSheetId="34">#REF!</definedName>
    <definedName name="sdfgzd" localSheetId="37">#REF!</definedName>
    <definedName name="sdfgzd" localSheetId="41">#REF!</definedName>
    <definedName name="sdfgzd" localSheetId="4">#REF!</definedName>
    <definedName name="sdfgzd" localSheetId="45">#REF!</definedName>
    <definedName name="sdfgzd" localSheetId="46">#REF!</definedName>
    <definedName name="sdfgzd" localSheetId="47">#REF!</definedName>
    <definedName name="sdfgzd" localSheetId="48">#REF!</definedName>
    <definedName name="sdfgzd" localSheetId="49">#REF!</definedName>
    <definedName name="sdfgzd" localSheetId="50">#REF!</definedName>
    <definedName name="sdfgzd" localSheetId="5">#REF!</definedName>
    <definedName name="sdfgzd" localSheetId="51">#REF!</definedName>
    <definedName name="sdfgzd" localSheetId="52">#REF!</definedName>
    <definedName name="sdfgzd" localSheetId="53">#REF!</definedName>
    <definedName name="sdfgzd" localSheetId="54">#REF!</definedName>
    <definedName name="sdfgzd" localSheetId="56">#REF!</definedName>
    <definedName name="sdfgzd" localSheetId="57">#REF!</definedName>
    <definedName name="sdfgzd" localSheetId="58">#REF!</definedName>
    <definedName name="sdfgzd" localSheetId="59">#REF!</definedName>
    <definedName name="sdfgzd" localSheetId="60">#REF!</definedName>
    <definedName name="sdfgzd" localSheetId="61">#REF!</definedName>
    <definedName name="sdfgzd" localSheetId="62">#REF!</definedName>
    <definedName name="sdfgzd" localSheetId="63">#REF!</definedName>
    <definedName name="sdfgzd" localSheetId="6">#REF!</definedName>
    <definedName name="sdfgzd" localSheetId="64">#REF!</definedName>
    <definedName name="sdfgzd" localSheetId="65">#REF!</definedName>
    <definedName name="sdfgzd" localSheetId="66">#REF!</definedName>
    <definedName name="sdfgzd" localSheetId="67">#REF!</definedName>
    <definedName name="sdfgzd" localSheetId="68">#REF!</definedName>
    <definedName name="sdfgzd" localSheetId="69">#REF!</definedName>
    <definedName name="sdfgzd" localSheetId="71">#REF!</definedName>
    <definedName name="sdfgzd" localSheetId="72">#REF!</definedName>
    <definedName name="sdfgzd" localSheetId="73">#REF!</definedName>
    <definedName name="sdfgzd" localSheetId="7">#REF!</definedName>
    <definedName name="sdfgzd" localSheetId="74">#REF!</definedName>
    <definedName name="sdfgzd" localSheetId="75">#REF!</definedName>
    <definedName name="sdfgzd" localSheetId="76">#REF!</definedName>
    <definedName name="sdfgzd" localSheetId="77">#REF!</definedName>
    <definedName name="sdfgzd" localSheetId="78">#REF!</definedName>
    <definedName name="sdfgzd" localSheetId="79">#REF!</definedName>
    <definedName name="sdfgzd" localSheetId="8">#REF!</definedName>
    <definedName name="sdfgzd" localSheetId="9">#REF!</definedName>
    <definedName name="sdfgzd">#REF!</definedName>
    <definedName name="sdg" localSheetId="1">'[164]Table 1'!#REF!</definedName>
    <definedName name="sdg" localSheetId="10">'[164]Table 1'!#REF!</definedName>
    <definedName name="sdg" localSheetId="11">'[164]Table 1'!#REF!</definedName>
    <definedName name="sdg" localSheetId="12">'[164]Table 1'!#REF!</definedName>
    <definedName name="sdg" localSheetId="13">'[164]Table 1'!#REF!</definedName>
    <definedName name="sdg" localSheetId="24">'[164]Table 1'!#REF!</definedName>
    <definedName name="sdg" localSheetId="28">'[164]Table 1'!#REF!</definedName>
    <definedName name="sdg" localSheetId="29">'[164]Table 1'!#REF!</definedName>
    <definedName name="sdg" localSheetId="31">'[164]Table 1'!#REF!</definedName>
    <definedName name="sdg" localSheetId="4">'[164]Table 1'!#REF!</definedName>
    <definedName name="sdg" localSheetId="45">'[164]Table 1'!#REF!</definedName>
    <definedName name="sdg" localSheetId="46">'[164]Table 1'!#REF!</definedName>
    <definedName name="sdg" localSheetId="47">'[164]Table 1'!#REF!</definedName>
    <definedName name="sdg" localSheetId="48">'[164]Table 1'!#REF!</definedName>
    <definedName name="sdg" localSheetId="49">'[164]Table 1'!#REF!</definedName>
    <definedName name="sdg" localSheetId="50">'[164]Table 1'!#REF!</definedName>
    <definedName name="sdg" localSheetId="5">'[165]Table 1'!#REF!</definedName>
    <definedName name="sdg" localSheetId="51">'[164]Table 1'!#REF!</definedName>
    <definedName name="sdg" localSheetId="52">'[164]Table 1'!#REF!</definedName>
    <definedName name="sdg" localSheetId="53">'[164]Table 1'!#REF!</definedName>
    <definedName name="sdg" localSheetId="54">'[164]Table 1'!#REF!</definedName>
    <definedName name="sdg" localSheetId="56">'[164]Table 1'!#REF!</definedName>
    <definedName name="sdg" localSheetId="57">'[164]Table 1'!#REF!</definedName>
    <definedName name="sdg" localSheetId="58">'[164]Table 1'!#REF!</definedName>
    <definedName name="sdg" localSheetId="59">'[164]Table 1'!#REF!</definedName>
    <definedName name="sdg" localSheetId="60">'[164]Table 1'!#REF!</definedName>
    <definedName name="sdg" localSheetId="61">'[164]Table 1'!#REF!</definedName>
    <definedName name="sdg" localSheetId="62">'[164]Table 1'!#REF!</definedName>
    <definedName name="sdg" localSheetId="63">'[164]Table 1'!#REF!</definedName>
    <definedName name="sdg" localSheetId="6">'[165]Table 1'!#REF!</definedName>
    <definedName name="sdg" localSheetId="64">'[164]Table 1'!#REF!</definedName>
    <definedName name="sdg" localSheetId="65">'[164]Table 1'!#REF!</definedName>
    <definedName name="sdg" localSheetId="66">'[164]Table 1'!#REF!</definedName>
    <definedName name="sdg" localSheetId="67">'[164]Table 1'!#REF!</definedName>
    <definedName name="sdg" localSheetId="68">'[164]Table 1'!#REF!</definedName>
    <definedName name="sdg" localSheetId="69">'[164]Table 1'!#REF!</definedName>
    <definedName name="sdg" localSheetId="71">'[164]Table 1'!#REF!</definedName>
    <definedName name="sdg" localSheetId="72">'[164]Table 1'!#REF!</definedName>
    <definedName name="sdg" localSheetId="73">'[164]Table 1'!#REF!</definedName>
    <definedName name="sdg" localSheetId="7">'[164]Table 1'!#REF!</definedName>
    <definedName name="sdg" localSheetId="74">'[164]Table 1'!#REF!</definedName>
    <definedName name="sdg" localSheetId="75">'[164]Table 1'!#REF!</definedName>
    <definedName name="sdg" localSheetId="76">'[164]Table 1'!#REF!</definedName>
    <definedName name="sdg" localSheetId="77">'[164]Table 1'!#REF!</definedName>
    <definedName name="sdg" localSheetId="78">'[164]Table 1'!#REF!</definedName>
    <definedName name="sdg" localSheetId="79">'[164]Table 1'!#REF!</definedName>
    <definedName name="sdg" localSheetId="8">'[164]Table 1'!#REF!</definedName>
    <definedName name="sdg">'[164]Table 1'!#REF!</definedName>
    <definedName name="sdgd" localSheetId="1">'[187]Table 1'!#REF!</definedName>
    <definedName name="sdgd" localSheetId="10">'[187]Table 1'!#REF!</definedName>
    <definedName name="sdgd" localSheetId="13">'[187]Table 1'!#REF!</definedName>
    <definedName name="sdgd" localSheetId="28">'[187]Table 1'!#REF!</definedName>
    <definedName name="sdgd" localSheetId="29">'[187]Table 1'!#REF!</definedName>
    <definedName name="sdgd" localSheetId="31">'[187]Table 1'!#REF!</definedName>
    <definedName name="sdgd" localSheetId="45">'[187]Table 1'!#REF!</definedName>
    <definedName name="sdgd" localSheetId="46">'[187]Table 1'!#REF!</definedName>
    <definedName name="sdgd" localSheetId="47">'[187]Table 1'!#REF!</definedName>
    <definedName name="sdgd" localSheetId="48">'[187]Table 1'!#REF!</definedName>
    <definedName name="sdgd" localSheetId="49">'[187]Table 1'!#REF!</definedName>
    <definedName name="sdgd" localSheetId="50">'[187]Table 1'!#REF!</definedName>
    <definedName name="sdgd" localSheetId="5">'[188]Table 1'!#REF!</definedName>
    <definedName name="sdgd" localSheetId="51">'[187]Table 1'!#REF!</definedName>
    <definedName name="sdgd" localSheetId="53">'[187]Table 1'!#REF!</definedName>
    <definedName name="sdgd" localSheetId="54">'[187]Table 1'!#REF!</definedName>
    <definedName name="sdgd" localSheetId="56">'[187]Table 1'!#REF!</definedName>
    <definedName name="sdgd" localSheetId="57">'[187]Table 1'!#REF!</definedName>
    <definedName name="sdgd" localSheetId="58">'[187]Table 1'!#REF!</definedName>
    <definedName name="sdgd" localSheetId="59">'[187]Table 1'!#REF!</definedName>
    <definedName name="sdgd" localSheetId="60">'[187]Table 1'!#REF!</definedName>
    <definedName name="sdgd" localSheetId="61">'[187]Table 1'!#REF!</definedName>
    <definedName name="sdgd" localSheetId="62">'[187]Table 1'!#REF!</definedName>
    <definedName name="sdgd" localSheetId="63">'[187]Table 1'!#REF!</definedName>
    <definedName name="sdgd" localSheetId="6">'[188]Table 1'!#REF!</definedName>
    <definedName name="sdgd" localSheetId="64">'[187]Table 1'!#REF!</definedName>
    <definedName name="sdgd" localSheetId="65">'[187]Table 1'!#REF!</definedName>
    <definedName name="sdgd" localSheetId="66">'[187]Table 1'!#REF!</definedName>
    <definedName name="sdgd" localSheetId="67">'[187]Table 1'!#REF!</definedName>
    <definedName name="sdgd" localSheetId="68">'[187]Table 1'!#REF!</definedName>
    <definedName name="sdgd" localSheetId="71">'[187]Table 1'!#REF!</definedName>
    <definedName name="sdgd" localSheetId="72">'[187]Table 1'!#REF!</definedName>
    <definedName name="sdgd" localSheetId="73">'[187]Table 1'!#REF!</definedName>
    <definedName name="sdgd" localSheetId="7">'[187]Table 1'!#REF!</definedName>
    <definedName name="sdgd" localSheetId="74">'[187]Table 1'!#REF!</definedName>
    <definedName name="sdgd" localSheetId="77">'[187]Table 1'!#REF!</definedName>
    <definedName name="sdgd" localSheetId="8">'[187]Table 1'!#REF!</definedName>
    <definedName name="sdgd">'[187]Table 1'!#REF!</definedName>
    <definedName name="SDR" localSheetId="5">[79]CIRRs!$C$103</definedName>
    <definedName name="SDR" localSheetId="6">[79]CIRRs!$C$103</definedName>
    <definedName name="SDR">[80]CIRRs!$C$103</definedName>
    <definedName name="SDRs" localSheetId="1">#REF!</definedName>
    <definedName name="SDRs" localSheetId="10">#REF!</definedName>
    <definedName name="SDRs" localSheetId="11">#REF!</definedName>
    <definedName name="SDRs" localSheetId="12">#REF!</definedName>
    <definedName name="SDRs" localSheetId="13">#REF!</definedName>
    <definedName name="SDRs" localSheetId="15">#REF!</definedName>
    <definedName name="SDRs" localSheetId="16">#REF!</definedName>
    <definedName name="SDRs" localSheetId="2">#REF!</definedName>
    <definedName name="SDRs" localSheetId="23">#REF!</definedName>
    <definedName name="SDRs" localSheetId="24">#REF!</definedName>
    <definedName name="SDRs" localSheetId="25">#REF!</definedName>
    <definedName name="SDRs" localSheetId="26">#REF!</definedName>
    <definedName name="SDRs" localSheetId="27">#REF!</definedName>
    <definedName name="SDRs" localSheetId="28">#REF!</definedName>
    <definedName name="SDRs" localSheetId="29">#REF!</definedName>
    <definedName name="SDRs" localSheetId="3">#REF!</definedName>
    <definedName name="SDRs" localSheetId="31">#REF!</definedName>
    <definedName name="SDRs" localSheetId="32">#REF!</definedName>
    <definedName name="SDRs" localSheetId="33">#REF!</definedName>
    <definedName name="SDRs" localSheetId="34">#REF!</definedName>
    <definedName name="SDRs" localSheetId="37">#REF!</definedName>
    <definedName name="SDRs" localSheetId="41">#REF!</definedName>
    <definedName name="SDRs" localSheetId="4">#REF!</definedName>
    <definedName name="SDRs" localSheetId="45">#REF!</definedName>
    <definedName name="SDRs" localSheetId="46">#REF!</definedName>
    <definedName name="SDRs" localSheetId="47">#REF!</definedName>
    <definedName name="SDRs" localSheetId="48">#REF!</definedName>
    <definedName name="SDRs" localSheetId="49">#REF!</definedName>
    <definedName name="SDRs" localSheetId="50">#REF!</definedName>
    <definedName name="SDRs" localSheetId="5">#REF!</definedName>
    <definedName name="SDRs" localSheetId="51">#REF!</definedName>
    <definedName name="SDRs" localSheetId="52">#REF!</definedName>
    <definedName name="SDRs" localSheetId="53">#REF!</definedName>
    <definedName name="SDRs" localSheetId="54">#REF!</definedName>
    <definedName name="SDRs" localSheetId="56">#REF!</definedName>
    <definedName name="SDRs" localSheetId="57">#REF!</definedName>
    <definedName name="SDRs" localSheetId="58">#REF!</definedName>
    <definedName name="SDRs" localSheetId="59">#REF!</definedName>
    <definedName name="SDRs" localSheetId="60">#REF!</definedName>
    <definedName name="SDRs" localSheetId="61">#REF!</definedName>
    <definedName name="SDRs" localSheetId="62">#REF!</definedName>
    <definedName name="SDRs" localSheetId="63">#REF!</definedName>
    <definedName name="SDRs" localSheetId="6">#REF!</definedName>
    <definedName name="SDRs" localSheetId="64">#REF!</definedName>
    <definedName name="SDRs" localSheetId="65">#REF!</definedName>
    <definedName name="SDRs" localSheetId="66">#REF!</definedName>
    <definedName name="SDRs" localSheetId="67">#REF!</definedName>
    <definedName name="SDRs" localSheetId="68">#REF!</definedName>
    <definedName name="SDRs" localSheetId="69">#REF!</definedName>
    <definedName name="SDRs" localSheetId="71">#REF!</definedName>
    <definedName name="SDRs" localSheetId="72">#REF!</definedName>
    <definedName name="SDRs" localSheetId="73">#REF!</definedName>
    <definedName name="SDRs" localSheetId="7">#REF!</definedName>
    <definedName name="SDRs" localSheetId="74">#REF!</definedName>
    <definedName name="SDRs" localSheetId="75">#REF!</definedName>
    <definedName name="SDRs" localSheetId="76">#REF!</definedName>
    <definedName name="SDRs" localSheetId="77">#REF!</definedName>
    <definedName name="SDRs" localSheetId="78">#REF!</definedName>
    <definedName name="SDRs" localSheetId="79">#REF!</definedName>
    <definedName name="SDRs" localSheetId="8">#REF!</definedName>
    <definedName name="SDRs" localSheetId="9">#REF!</definedName>
    <definedName name="SDRs">#REF!</definedName>
    <definedName name="sds_gdp_exp_lari" localSheetId="1">#REF!</definedName>
    <definedName name="sds_gdp_exp_lari" localSheetId="10">#REF!</definedName>
    <definedName name="sds_gdp_exp_lari" localSheetId="11">#REF!</definedName>
    <definedName name="sds_gdp_exp_lari" localSheetId="12">#REF!</definedName>
    <definedName name="sds_gdp_exp_lari" localSheetId="13">#REF!</definedName>
    <definedName name="sds_gdp_exp_lari" localSheetId="15">#REF!</definedName>
    <definedName name="sds_gdp_exp_lari" localSheetId="16">#REF!</definedName>
    <definedName name="sds_gdp_exp_lari" localSheetId="2">#REF!</definedName>
    <definedName name="sds_gdp_exp_lari" localSheetId="23">#REF!</definedName>
    <definedName name="sds_gdp_exp_lari" localSheetId="24">#REF!</definedName>
    <definedName name="sds_gdp_exp_lari" localSheetId="25">#REF!</definedName>
    <definedName name="sds_gdp_exp_lari" localSheetId="26">#REF!</definedName>
    <definedName name="sds_gdp_exp_lari" localSheetId="27">#REF!</definedName>
    <definedName name="sds_gdp_exp_lari" localSheetId="28">#REF!</definedName>
    <definedName name="sds_gdp_exp_lari" localSheetId="29">#REF!</definedName>
    <definedName name="sds_gdp_exp_lari" localSheetId="3">#REF!</definedName>
    <definedName name="sds_gdp_exp_lari" localSheetId="31">#REF!</definedName>
    <definedName name="sds_gdp_exp_lari" localSheetId="32">#REF!</definedName>
    <definedName name="sds_gdp_exp_lari" localSheetId="33">#REF!</definedName>
    <definedName name="sds_gdp_exp_lari" localSheetId="34">#REF!</definedName>
    <definedName name="sds_gdp_exp_lari" localSheetId="37">#REF!</definedName>
    <definedName name="sds_gdp_exp_lari" localSheetId="41">#REF!</definedName>
    <definedName name="sds_gdp_exp_lari" localSheetId="4">#REF!</definedName>
    <definedName name="sds_gdp_exp_lari" localSheetId="45">#REF!</definedName>
    <definedName name="sds_gdp_exp_lari" localSheetId="46">#REF!</definedName>
    <definedName name="sds_gdp_exp_lari" localSheetId="47">#REF!</definedName>
    <definedName name="sds_gdp_exp_lari" localSheetId="48">#REF!</definedName>
    <definedName name="sds_gdp_exp_lari" localSheetId="49">#REF!</definedName>
    <definedName name="sds_gdp_exp_lari" localSheetId="50">#REF!</definedName>
    <definedName name="sds_gdp_exp_lari" localSheetId="5">#REF!</definedName>
    <definedName name="sds_gdp_exp_lari" localSheetId="51">#REF!</definedName>
    <definedName name="sds_gdp_exp_lari" localSheetId="52">#REF!</definedName>
    <definedName name="sds_gdp_exp_lari" localSheetId="53">#REF!</definedName>
    <definedName name="sds_gdp_exp_lari" localSheetId="54">#REF!</definedName>
    <definedName name="sds_gdp_exp_lari" localSheetId="56">#REF!</definedName>
    <definedName name="sds_gdp_exp_lari" localSheetId="57">#REF!</definedName>
    <definedName name="sds_gdp_exp_lari" localSheetId="58">#REF!</definedName>
    <definedName name="sds_gdp_exp_lari" localSheetId="59">#REF!</definedName>
    <definedName name="sds_gdp_exp_lari" localSheetId="60">#REF!</definedName>
    <definedName name="sds_gdp_exp_lari" localSheetId="61">#REF!</definedName>
    <definedName name="sds_gdp_exp_lari" localSheetId="62">#REF!</definedName>
    <definedName name="sds_gdp_exp_lari" localSheetId="63">#REF!</definedName>
    <definedName name="sds_gdp_exp_lari" localSheetId="6">#REF!</definedName>
    <definedName name="sds_gdp_exp_lari" localSheetId="64">#REF!</definedName>
    <definedName name="sds_gdp_exp_lari" localSheetId="65">#REF!</definedName>
    <definedName name="sds_gdp_exp_lari" localSheetId="66">#REF!</definedName>
    <definedName name="sds_gdp_exp_lari" localSheetId="67">#REF!</definedName>
    <definedName name="sds_gdp_exp_lari" localSheetId="68">#REF!</definedName>
    <definedName name="sds_gdp_exp_lari" localSheetId="69">#REF!</definedName>
    <definedName name="sds_gdp_exp_lari" localSheetId="71">#REF!</definedName>
    <definedName name="sds_gdp_exp_lari" localSheetId="72">#REF!</definedName>
    <definedName name="sds_gdp_exp_lari" localSheetId="73">#REF!</definedName>
    <definedName name="sds_gdp_exp_lari" localSheetId="7">#REF!</definedName>
    <definedName name="sds_gdp_exp_lari" localSheetId="74">#REF!</definedName>
    <definedName name="sds_gdp_exp_lari" localSheetId="75">#REF!</definedName>
    <definedName name="sds_gdp_exp_lari" localSheetId="76">#REF!</definedName>
    <definedName name="sds_gdp_exp_lari" localSheetId="77">#REF!</definedName>
    <definedName name="sds_gdp_exp_lari" localSheetId="78">#REF!</definedName>
    <definedName name="sds_gdp_exp_lari" localSheetId="79">#REF!</definedName>
    <definedName name="sds_gdp_exp_lari" localSheetId="8">#REF!</definedName>
    <definedName name="sds_gdp_exp_lari" localSheetId="9">#REF!</definedName>
    <definedName name="sds_gdp_exp_lari">#REF!</definedName>
    <definedName name="sds_gdp_origin" localSheetId="1">#REF!</definedName>
    <definedName name="sds_gdp_origin" localSheetId="10">#REF!</definedName>
    <definedName name="sds_gdp_origin" localSheetId="11">#REF!</definedName>
    <definedName name="sds_gdp_origin" localSheetId="12">#REF!</definedName>
    <definedName name="sds_gdp_origin" localSheetId="13">#REF!</definedName>
    <definedName name="sds_gdp_origin" localSheetId="15">#REF!</definedName>
    <definedName name="sds_gdp_origin" localSheetId="16">#REF!</definedName>
    <definedName name="sds_gdp_origin" localSheetId="2">#REF!</definedName>
    <definedName name="sds_gdp_origin" localSheetId="23">#REF!</definedName>
    <definedName name="sds_gdp_origin" localSheetId="24">#REF!</definedName>
    <definedName name="sds_gdp_origin" localSheetId="25">#REF!</definedName>
    <definedName name="sds_gdp_origin" localSheetId="26">#REF!</definedName>
    <definedName name="sds_gdp_origin" localSheetId="27">#REF!</definedName>
    <definedName name="sds_gdp_origin" localSheetId="28">#REF!</definedName>
    <definedName name="sds_gdp_origin" localSheetId="29">#REF!</definedName>
    <definedName name="sds_gdp_origin" localSheetId="3">#REF!</definedName>
    <definedName name="sds_gdp_origin" localSheetId="31">#REF!</definedName>
    <definedName name="sds_gdp_origin" localSheetId="32">#REF!</definedName>
    <definedName name="sds_gdp_origin" localSheetId="33">#REF!</definedName>
    <definedName name="sds_gdp_origin" localSheetId="34">#REF!</definedName>
    <definedName name="sds_gdp_origin" localSheetId="37">#REF!</definedName>
    <definedName name="sds_gdp_origin" localSheetId="41">#REF!</definedName>
    <definedName name="sds_gdp_origin" localSheetId="4">#REF!</definedName>
    <definedName name="sds_gdp_origin" localSheetId="45">#REF!</definedName>
    <definedName name="sds_gdp_origin" localSheetId="46">#REF!</definedName>
    <definedName name="sds_gdp_origin" localSheetId="47">#REF!</definedName>
    <definedName name="sds_gdp_origin" localSheetId="48">#REF!</definedName>
    <definedName name="sds_gdp_origin" localSheetId="49">#REF!</definedName>
    <definedName name="sds_gdp_origin" localSheetId="50">#REF!</definedName>
    <definedName name="sds_gdp_origin" localSheetId="5">#REF!</definedName>
    <definedName name="sds_gdp_origin" localSheetId="51">#REF!</definedName>
    <definedName name="sds_gdp_origin" localSheetId="52">#REF!</definedName>
    <definedName name="sds_gdp_origin" localSheetId="53">#REF!</definedName>
    <definedName name="sds_gdp_origin" localSheetId="54">#REF!</definedName>
    <definedName name="sds_gdp_origin" localSheetId="56">#REF!</definedName>
    <definedName name="sds_gdp_origin" localSheetId="57">#REF!</definedName>
    <definedName name="sds_gdp_origin" localSheetId="58">#REF!</definedName>
    <definedName name="sds_gdp_origin" localSheetId="59">#REF!</definedName>
    <definedName name="sds_gdp_origin" localSheetId="60">#REF!</definedName>
    <definedName name="sds_gdp_origin" localSheetId="61">#REF!</definedName>
    <definedName name="sds_gdp_origin" localSheetId="62">#REF!</definedName>
    <definedName name="sds_gdp_origin" localSheetId="63">#REF!</definedName>
    <definedName name="sds_gdp_origin" localSheetId="6">#REF!</definedName>
    <definedName name="sds_gdp_origin" localSheetId="64">#REF!</definedName>
    <definedName name="sds_gdp_origin" localSheetId="65">#REF!</definedName>
    <definedName name="sds_gdp_origin" localSheetId="66">#REF!</definedName>
    <definedName name="sds_gdp_origin" localSheetId="67">#REF!</definedName>
    <definedName name="sds_gdp_origin" localSheetId="68">#REF!</definedName>
    <definedName name="sds_gdp_origin" localSheetId="69">#REF!</definedName>
    <definedName name="sds_gdp_origin" localSheetId="71">#REF!</definedName>
    <definedName name="sds_gdp_origin" localSheetId="72">#REF!</definedName>
    <definedName name="sds_gdp_origin" localSheetId="73">#REF!</definedName>
    <definedName name="sds_gdp_origin" localSheetId="7">#REF!</definedName>
    <definedName name="sds_gdp_origin" localSheetId="74">#REF!</definedName>
    <definedName name="sds_gdp_origin" localSheetId="75">#REF!</definedName>
    <definedName name="sds_gdp_origin" localSheetId="76">#REF!</definedName>
    <definedName name="sds_gdp_origin" localSheetId="77">#REF!</definedName>
    <definedName name="sds_gdp_origin" localSheetId="78">#REF!</definedName>
    <definedName name="sds_gdp_origin" localSheetId="79">#REF!</definedName>
    <definedName name="sds_gdp_origin" localSheetId="8">#REF!</definedName>
    <definedName name="sds_gdp_origin" localSheetId="9">#REF!</definedName>
    <definedName name="sds_gdp_origin">#REF!</definedName>
    <definedName name="sds_gpd_exp_gdp" localSheetId="1">#REF!</definedName>
    <definedName name="sds_gpd_exp_gdp" localSheetId="11">#REF!</definedName>
    <definedName name="sds_gpd_exp_gdp" localSheetId="12">#REF!</definedName>
    <definedName name="sds_gpd_exp_gdp" localSheetId="13">#REF!</definedName>
    <definedName name="sds_gpd_exp_gdp" localSheetId="23">#REF!</definedName>
    <definedName name="sds_gpd_exp_gdp" localSheetId="24">#REF!</definedName>
    <definedName name="sds_gpd_exp_gdp" localSheetId="26">#REF!</definedName>
    <definedName name="sds_gpd_exp_gdp" localSheetId="28">#REF!</definedName>
    <definedName name="sds_gpd_exp_gdp" localSheetId="29">#REF!</definedName>
    <definedName name="sds_gpd_exp_gdp" localSheetId="31">#REF!</definedName>
    <definedName name="sds_gpd_exp_gdp" localSheetId="41">#REF!</definedName>
    <definedName name="sds_gpd_exp_gdp" localSheetId="4">#REF!</definedName>
    <definedName name="sds_gpd_exp_gdp" localSheetId="46">#REF!</definedName>
    <definedName name="sds_gpd_exp_gdp" localSheetId="47">#REF!</definedName>
    <definedName name="sds_gpd_exp_gdp" localSheetId="48">#REF!</definedName>
    <definedName name="sds_gpd_exp_gdp" localSheetId="49">#REF!</definedName>
    <definedName name="sds_gpd_exp_gdp" localSheetId="50">#REF!</definedName>
    <definedName name="sds_gpd_exp_gdp" localSheetId="51">#REF!</definedName>
    <definedName name="sds_gpd_exp_gdp" localSheetId="53">#REF!</definedName>
    <definedName name="sds_gpd_exp_gdp" localSheetId="54">#REF!</definedName>
    <definedName name="sds_gpd_exp_gdp" localSheetId="56">#REF!</definedName>
    <definedName name="sds_gpd_exp_gdp" localSheetId="57">#REF!</definedName>
    <definedName name="sds_gpd_exp_gdp" localSheetId="58">#REF!</definedName>
    <definedName name="sds_gpd_exp_gdp" localSheetId="60">#REF!</definedName>
    <definedName name="sds_gpd_exp_gdp" localSheetId="61">#REF!</definedName>
    <definedName name="sds_gpd_exp_gdp" localSheetId="62">#REF!</definedName>
    <definedName name="sds_gpd_exp_gdp" localSheetId="63">#REF!</definedName>
    <definedName name="sds_gpd_exp_gdp" localSheetId="64">#REF!</definedName>
    <definedName name="sds_gpd_exp_gdp" localSheetId="66">#REF!</definedName>
    <definedName name="sds_gpd_exp_gdp" localSheetId="67">#REF!</definedName>
    <definedName name="sds_gpd_exp_gdp" localSheetId="68">#REF!</definedName>
    <definedName name="sds_gpd_exp_gdp" localSheetId="69">#REF!</definedName>
    <definedName name="sds_gpd_exp_gdp" localSheetId="71">#REF!</definedName>
    <definedName name="sds_gpd_exp_gdp" localSheetId="72">#REF!</definedName>
    <definedName name="sds_gpd_exp_gdp" localSheetId="73">#REF!</definedName>
    <definedName name="sds_gpd_exp_gdp">#REF!</definedName>
    <definedName name="se" localSheetId="1">#REF!</definedName>
    <definedName name="se" localSheetId="11">#REF!</definedName>
    <definedName name="se" localSheetId="12">#REF!</definedName>
    <definedName name="se" localSheetId="13">#REF!</definedName>
    <definedName name="se" localSheetId="23">#REF!</definedName>
    <definedName name="se" localSheetId="24">#REF!</definedName>
    <definedName name="se" localSheetId="26">#REF!</definedName>
    <definedName name="se" localSheetId="28">#REF!</definedName>
    <definedName name="se" localSheetId="29">#REF!</definedName>
    <definedName name="se" localSheetId="31">#REF!</definedName>
    <definedName name="se" localSheetId="41">#REF!</definedName>
    <definedName name="se" localSheetId="4">#REF!</definedName>
    <definedName name="se" localSheetId="46">#REF!</definedName>
    <definedName name="se" localSheetId="47">#REF!</definedName>
    <definedName name="se" localSheetId="48">#REF!</definedName>
    <definedName name="se" localSheetId="49">#REF!</definedName>
    <definedName name="se" localSheetId="50">#REF!</definedName>
    <definedName name="se" localSheetId="51">#REF!</definedName>
    <definedName name="se" localSheetId="53">#REF!</definedName>
    <definedName name="se" localSheetId="54">#REF!</definedName>
    <definedName name="se" localSheetId="56">#REF!</definedName>
    <definedName name="se" localSheetId="57">#REF!</definedName>
    <definedName name="se" localSheetId="58">#REF!</definedName>
    <definedName name="se" localSheetId="60">#REF!</definedName>
    <definedName name="se" localSheetId="61">#REF!</definedName>
    <definedName name="se" localSheetId="62">#REF!</definedName>
    <definedName name="se" localSheetId="63">#REF!</definedName>
    <definedName name="se" localSheetId="64">#REF!</definedName>
    <definedName name="se" localSheetId="66">#REF!</definedName>
    <definedName name="se" localSheetId="67">#REF!</definedName>
    <definedName name="se" localSheetId="68">#REF!</definedName>
    <definedName name="se" localSheetId="69">#REF!</definedName>
    <definedName name="se" localSheetId="71">#REF!</definedName>
    <definedName name="se" localSheetId="72">#REF!</definedName>
    <definedName name="se" localSheetId="73">#REF!</definedName>
    <definedName name="se">#REF!</definedName>
    <definedName name="SE.ADT.ILIT.ZS" localSheetId="1">#REF!</definedName>
    <definedName name="SE.ADT.ILIT.ZS" localSheetId="11">#REF!</definedName>
    <definedName name="SE.ADT.ILIT.ZS" localSheetId="12">#REF!</definedName>
    <definedName name="SE.ADT.ILIT.ZS" localSheetId="13">#REF!</definedName>
    <definedName name="SE.ADT.ILIT.ZS" localSheetId="23">#REF!</definedName>
    <definedName name="SE.ADT.ILIT.ZS" localSheetId="24">#REF!</definedName>
    <definedName name="SE.ADT.ILIT.ZS" localSheetId="26">#REF!</definedName>
    <definedName name="SE.ADT.ILIT.ZS" localSheetId="28">#REF!</definedName>
    <definedName name="SE.ADT.ILIT.ZS" localSheetId="29">#REF!</definedName>
    <definedName name="SE.ADT.ILIT.ZS" localSheetId="31">#REF!</definedName>
    <definedName name="SE.ADT.ILIT.ZS" localSheetId="41">#REF!</definedName>
    <definedName name="SE.ADT.ILIT.ZS" localSheetId="4">#REF!</definedName>
    <definedName name="SE.ADT.ILIT.ZS" localSheetId="46">#REF!</definedName>
    <definedName name="SE.ADT.ILIT.ZS" localSheetId="47">#REF!</definedName>
    <definedName name="SE.ADT.ILIT.ZS" localSheetId="48">#REF!</definedName>
    <definedName name="SE.ADT.ILIT.ZS" localSheetId="49">#REF!</definedName>
    <definedName name="SE.ADT.ILIT.ZS" localSheetId="50">#REF!</definedName>
    <definedName name="SE.ADT.ILIT.ZS" localSheetId="51">#REF!</definedName>
    <definedName name="SE.ADT.ILIT.ZS" localSheetId="53">#REF!</definedName>
    <definedName name="SE.ADT.ILIT.ZS" localSheetId="54">#REF!</definedName>
    <definedName name="SE.ADT.ILIT.ZS" localSheetId="56">#REF!</definedName>
    <definedName name="SE.ADT.ILIT.ZS" localSheetId="57">#REF!</definedName>
    <definedName name="SE.ADT.ILIT.ZS" localSheetId="58">#REF!</definedName>
    <definedName name="SE.ADT.ILIT.ZS" localSheetId="60">#REF!</definedName>
    <definedName name="SE.ADT.ILIT.ZS" localSheetId="61">#REF!</definedName>
    <definedName name="SE.ADT.ILIT.ZS" localSheetId="62">#REF!</definedName>
    <definedName name="SE.ADT.ILIT.ZS" localSheetId="63">#REF!</definedName>
    <definedName name="SE.ADT.ILIT.ZS" localSheetId="64">#REF!</definedName>
    <definedName name="SE.ADT.ILIT.ZS" localSheetId="66">#REF!</definedName>
    <definedName name="SE.ADT.ILIT.ZS" localSheetId="67">#REF!</definedName>
    <definedName name="SE.ADT.ILIT.ZS" localSheetId="68">#REF!</definedName>
    <definedName name="SE.ADT.ILIT.ZS" localSheetId="69">#REF!</definedName>
    <definedName name="SE.ADT.ILIT.ZS" localSheetId="71">#REF!</definedName>
    <definedName name="SE.ADT.ILIT.ZS" localSheetId="72">#REF!</definedName>
    <definedName name="SE.ADT.ILIT.ZS" localSheetId="73">#REF!</definedName>
    <definedName name="SE.ADT.ILIT.ZS">#REF!</definedName>
    <definedName name="SE.PRM.ENRR" localSheetId="1">#REF!</definedName>
    <definedName name="SE.PRM.ENRR" localSheetId="11">#REF!</definedName>
    <definedName name="SE.PRM.ENRR" localSheetId="12">#REF!</definedName>
    <definedName name="SE.PRM.ENRR" localSheetId="13">#REF!</definedName>
    <definedName name="SE.PRM.ENRR" localSheetId="23">#REF!</definedName>
    <definedName name="SE.PRM.ENRR" localSheetId="24">#REF!</definedName>
    <definedName name="SE.PRM.ENRR" localSheetId="26">#REF!</definedName>
    <definedName name="SE.PRM.ENRR" localSheetId="28">#REF!</definedName>
    <definedName name="SE.PRM.ENRR" localSheetId="29">#REF!</definedName>
    <definedName name="SE.PRM.ENRR" localSheetId="31">#REF!</definedName>
    <definedName name="SE.PRM.ENRR" localSheetId="41">#REF!</definedName>
    <definedName name="SE.PRM.ENRR" localSheetId="4">#REF!</definedName>
    <definedName name="SE.PRM.ENRR" localSheetId="46">#REF!</definedName>
    <definedName name="SE.PRM.ENRR" localSheetId="47">#REF!</definedName>
    <definedName name="SE.PRM.ENRR" localSheetId="48">#REF!</definedName>
    <definedName name="SE.PRM.ENRR" localSheetId="49">#REF!</definedName>
    <definedName name="SE.PRM.ENRR" localSheetId="50">#REF!</definedName>
    <definedName name="SE.PRM.ENRR" localSheetId="51">#REF!</definedName>
    <definedName name="SE.PRM.ENRR" localSheetId="53">#REF!</definedName>
    <definedName name="SE.PRM.ENRR" localSheetId="54">#REF!</definedName>
    <definedName name="SE.PRM.ENRR" localSheetId="56">#REF!</definedName>
    <definedName name="SE.PRM.ENRR" localSheetId="57">#REF!</definedName>
    <definedName name="SE.PRM.ENRR" localSheetId="58">#REF!</definedName>
    <definedName name="SE.PRM.ENRR" localSheetId="60">#REF!</definedName>
    <definedName name="SE.PRM.ENRR" localSheetId="61">#REF!</definedName>
    <definedName name="SE.PRM.ENRR" localSheetId="62">#REF!</definedName>
    <definedName name="SE.PRM.ENRR" localSheetId="63">#REF!</definedName>
    <definedName name="SE.PRM.ENRR" localSheetId="64">#REF!</definedName>
    <definedName name="SE.PRM.ENRR" localSheetId="66">#REF!</definedName>
    <definedName name="SE.PRM.ENRR" localSheetId="67">#REF!</definedName>
    <definedName name="SE.PRM.ENRR" localSheetId="68">#REF!</definedName>
    <definedName name="SE.PRM.ENRR" localSheetId="69">#REF!</definedName>
    <definedName name="SE.PRM.ENRR" localSheetId="71">#REF!</definedName>
    <definedName name="SE.PRM.ENRR" localSheetId="72">#REF!</definedName>
    <definedName name="SE.PRM.ENRR" localSheetId="73">#REF!</definedName>
    <definedName name="SE.PRM.ENRR">#REF!</definedName>
    <definedName name="SE.PRM.ENRR.FE" localSheetId="1">#REF!</definedName>
    <definedName name="SE.PRM.ENRR.FE" localSheetId="11">#REF!</definedName>
    <definedName name="SE.PRM.ENRR.FE" localSheetId="12">#REF!</definedName>
    <definedName name="SE.PRM.ENRR.FE" localSheetId="13">#REF!</definedName>
    <definedName name="SE.PRM.ENRR.FE" localSheetId="23">#REF!</definedName>
    <definedName name="SE.PRM.ENRR.FE" localSheetId="24">#REF!</definedName>
    <definedName name="SE.PRM.ENRR.FE" localSheetId="26">#REF!</definedName>
    <definedName name="SE.PRM.ENRR.FE" localSheetId="28">#REF!</definedName>
    <definedName name="SE.PRM.ENRR.FE" localSheetId="29">#REF!</definedName>
    <definedName name="SE.PRM.ENRR.FE" localSheetId="31">#REF!</definedName>
    <definedName name="SE.PRM.ENRR.FE" localSheetId="41">#REF!</definedName>
    <definedName name="SE.PRM.ENRR.FE" localSheetId="4">#REF!</definedName>
    <definedName name="SE.PRM.ENRR.FE" localSheetId="46">#REF!</definedName>
    <definedName name="SE.PRM.ENRR.FE" localSheetId="47">#REF!</definedName>
    <definedName name="SE.PRM.ENRR.FE" localSheetId="48">#REF!</definedName>
    <definedName name="SE.PRM.ENRR.FE" localSheetId="49">#REF!</definedName>
    <definedName name="SE.PRM.ENRR.FE" localSheetId="50">#REF!</definedName>
    <definedName name="SE.PRM.ENRR.FE" localSheetId="51">#REF!</definedName>
    <definedName name="SE.PRM.ENRR.FE" localSheetId="53">#REF!</definedName>
    <definedName name="SE.PRM.ENRR.FE" localSheetId="54">#REF!</definedName>
    <definedName name="SE.PRM.ENRR.FE" localSheetId="56">#REF!</definedName>
    <definedName name="SE.PRM.ENRR.FE" localSheetId="57">#REF!</definedName>
    <definedName name="SE.PRM.ENRR.FE" localSheetId="58">#REF!</definedName>
    <definedName name="SE.PRM.ENRR.FE" localSheetId="60">#REF!</definedName>
    <definedName name="SE.PRM.ENRR.FE" localSheetId="61">#REF!</definedName>
    <definedName name="SE.PRM.ENRR.FE" localSheetId="62">#REF!</definedName>
    <definedName name="SE.PRM.ENRR.FE" localSheetId="63">#REF!</definedName>
    <definedName name="SE.PRM.ENRR.FE" localSheetId="64">#REF!</definedName>
    <definedName name="SE.PRM.ENRR.FE" localSheetId="66">#REF!</definedName>
    <definedName name="SE.PRM.ENRR.FE" localSheetId="67">#REF!</definedName>
    <definedName name="SE.PRM.ENRR.FE" localSheetId="68">#REF!</definedName>
    <definedName name="SE.PRM.ENRR.FE" localSheetId="69">#REF!</definedName>
    <definedName name="SE.PRM.ENRR.FE" localSheetId="71">#REF!</definedName>
    <definedName name="SE.PRM.ENRR.FE" localSheetId="72">#REF!</definedName>
    <definedName name="SE.PRM.ENRR.FE" localSheetId="73">#REF!</definedName>
    <definedName name="SE.PRM.ENRR.FE">#REF!</definedName>
    <definedName name="SE.PRM.ENRR.MA" localSheetId="1">#REF!</definedName>
    <definedName name="SE.PRM.ENRR.MA" localSheetId="11">#REF!</definedName>
    <definedName name="SE.PRM.ENRR.MA" localSheetId="12">#REF!</definedName>
    <definedName name="SE.PRM.ENRR.MA" localSheetId="13">#REF!</definedName>
    <definedName name="SE.PRM.ENRR.MA" localSheetId="23">#REF!</definedName>
    <definedName name="SE.PRM.ENRR.MA" localSheetId="24">#REF!</definedName>
    <definedName name="SE.PRM.ENRR.MA" localSheetId="26">#REF!</definedName>
    <definedName name="SE.PRM.ENRR.MA" localSheetId="28">#REF!</definedName>
    <definedName name="SE.PRM.ENRR.MA" localSheetId="29">#REF!</definedName>
    <definedName name="SE.PRM.ENRR.MA" localSheetId="31">#REF!</definedName>
    <definedName name="SE.PRM.ENRR.MA" localSheetId="41">#REF!</definedName>
    <definedName name="SE.PRM.ENRR.MA" localSheetId="4">#REF!</definedName>
    <definedName name="SE.PRM.ENRR.MA" localSheetId="46">#REF!</definedName>
    <definedName name="SE.PRM.ENRR.MA" localSheetId="47">#REF!</definedName>
    <definedName name="SE.PRM.ENRR.MA" localSheetId="48">#REF!</definedName>
    <definedName name="SE.PRM.ENRR.MA" localSheetId="49">#REF!</definedName>
    <definedName name="SE.PRM.ENRR.MA" localSheetId="50">#REF!</definedName>
    <definedName name="SE.PRM.ENRR.MA" localSheetId="51">#REF!</definedName>
    <definedName name="SE.PRM.ENRR.MA" localSheetId="53">#REF!</definedName>
    <definedName name="SE.PRM.ENRR.MA" localSheetId="54">#REF!</definedName>
    <definedName name="SE.PRM.ENRR.MA" localSheetId="56">#REF!</definedName>
    <definedName name="SE.PRM.ENRR.MA" localSheetId="57">#REF!</definedName>
    <definedName name="SE.PRM.ENRR.MA" localSheetId="58">#REF!</definedName>
    <definedName name="SE.PRM.ENRR.MA" localSheetId="60">#REF!</definedName>
    <definedName name="SE.PRM.ENRR.MA" localSheetId="61">#REF!</definedName>
    <definedName name="SE.PRM.ENRR.MA" localSheetId="62">#REF!</definedName>
    <definedName name="SE.PRM.ENRR.MA" localSheetId="63">#REF!</definedName>
    <definedName name="SE.PRM.ENRR.MA" localSheetId="64">#REF!</definedName>
    <definedName name="SE.PRM.ENRR.MA" localSheetId="66">#REF!</definedName>
    <definedName name="SE.PRM.ENRR.MA" localSheetId="67">#REF!</definedName>
    <definedName name="SE.PRM.ENRR.MA" localSheetId="68">#REF!</definedName>
    <definedName name="SE.PRM.ENRR.MA" localSheetId="69">#REF!</definedName>
    <definedName name="SE.PRM.ENRR.MA" localSheetId="71">#REF!</definedName>
    <definedName name="SE.PRM.ENRR.MA" localSheetId="72">#REF!</definedName>
    <definedName name="SE.PRM.ENRR.MA" localSheetId="73">#REF!</definedName>
    <definedName name="SE.PRM.ENRR.MA">#REF!</definedName>
    <definedName name="SEAB" localSheetId="1">#REF!</definedName>
    <definedName name="SEAB" localSheetId="11">#REF!</definedName>
    <definedName name="SEAB" localSheetId="12">#REF!</definedName>
    <definedName name="SEAB" localSheetId="13">#REF!</definedName>
    <definedName name="SEAB" localSheetId="23">#REF!</definedName>
    <definedName name="SEAB" localSheetId="24">#REF!</definedName>
    <definedName name="SEAB" localSheetId="26">#REF!</definedName>
    <definedName name="SEAB" localSheetId="28">#REF!</definedName>
    <definedName name="SEAB" localSheetId="29">#REF!</definedName>
    <definedName name="SEAB" localSheetId="31">#REF!</definedName>
    <definedName name="SEAB" localSheetId="41">#REF!</definedName>
    <definedName name="SEAB" localSheetId="4">#REF!</definedName>
    <definedName name="SEAB" localSheetId="46">#REF!</definedName>
    <definedName name="SEAB" localSheetId="47">#REF!</definedName>
    <definedName name="SEAB" localSheetId="48">#REF!</definedName>
    <definedName name="SEAB" localSheetId="49">#REF!</definedName>
    <definedName name="SEAB" localSheetId="50">#REF!</definedName>
    <definedName name="SEAB" localSheetId="51">#REF!</definedName>
    <definedName name="SEAB" localSheetId="53">#REF!</definedName>
    <definedName name="SEAB" localSheetId="54">#REF!</definedName>
    <definedName name="SEAB" localSheetId="56">#REF!</definedName>
    <definedName name="SEAB" localSheetId="57">#REF!</definedName>
    <definedName name="SEAB" localSheetId="58">#REF!</definedName>
    <definedName name="SEAB" localSheetId="60">#REF!</definedName>
    <definedName name="SEAB" localSheetId="61">#REF!</definedName>
    <definedName name="SEAB" localSheetId="62">#REF!</definedName>
    <definedName name="SEAB" localSheetId="63">#REF!</definedName>
    <definedName name="SEAB" localSheetId="64">#REF!</definedName>
    <definedName name="SEAB" localSheetId="66">#REF!</definedName>
    <definedName name="SEAB" localSheetId="67">#REF!</definedName>
    <definedName name="SEAB" localSheetId="68">#REF!</definedName>
    <definedName name="SEAB" localSheetId="69">#REF!</definedName>
    <definedName name="SEAB" localSheetId="71">#REF!</definedName>
    <definedName name="SEAB" localSheetId="72">#REF!</definedName>
    <definedName name="SEAB" localSheetId="73">#REF!</definedName>
    <definedName name="SEAB">#REF!</definedName>
    <definedName name="SECIND" localSheetId="1">#REF!</definedName>
    <definedName name="SECIND" localSheetId="11">#REF!</definedName>
    <definedName name="SECIND" localSheetId="12">#REF!</definedName>
    <definedName name="SECIND" localSheetId="13">#REF!</definedName>
    <definedName name="SECIND" localSheetId="23">#REF!</definedName>
    <definedName name="SECIND" localSheetId="24">#REF!</definedName>
    <definedName name="SECIND" localSheetId="26">#REF!</definedName>
    <definedName name="SECIND" localSheetId="28">#REF!</definedName>
    <definedName name="SECIND" localSheetId="29">#REF!</definedName>
    <definedName name="SECIND" localSheetId="31">#REF!</definedName>
    <definedName name="SECIND" localSheetId="41">#REF!</definedName>
    <definedName name="SECIND" localSheetId="4">#REF!</definedName>
    <definedName name="SECIND" localSheetId="46">#REF!</definedName>
    <definedName name="SECIND" localSheetId="47">#REF!</definedName>
    <definedName name="SECIND" localSheetId="48">#REF!</definedName>
    <definedName name="SECIND" localSheetId="49">#REF!</definedName>
    <definedName name="SECIND" localSheetId="50">#REF!</definedName>
    <definedName name="SECIND" localSheetId="51">#REF!</definedName>
    <definedName name="SECIND" localSheetId="53">#REF!</definedName>
    <definedName name="SECIND" localSheetId="54">#REF!</definedName>
    <definedName name="SECIND" localSheetId="56">#REF!</definedName>
    <definedName name="SECIND" localSheetId="57">#REF!</definedName>
    <definedName name="SECIND" localSheetId="58">#REF!</definedName>
    <definedName name="SECIND" localSheetId="60">#REF!</definedName>
    <definedName name="SECIND" localSheetId="61">#REF!</definedName>
    <definedName name="SECIND" localSheetId="62">#REF!</definedName>
    <definedName name="SECIND" localSheetId="63">#REF!</definedName>
    <definedName name="SECIND" localSheetId="64">#REF!</definedName>
    <definedName name="SECIND" localSheetId="66">#REF!</definedName>
    <definedName name="SECIND" localSheetId="67">#REF!</definedName>
    <definedName name="SECIND" localSheetId="68">#REF!</definedName>
    <definedName name="SECIND" localSheetId="69">#REF!</definedName>
    <definedName name="SECIND" localSheetId="71">#REF!</definedName>
    <definedName name="SECIND" localSheetId="72">#REF!</definedName>
    <definedName name="SECIND" localSheetId="73">#REF!</definedName>
    <definedName name="SECIND">#REF!</definedName>
    <definedName name="sector" localSheetId="5">'[244]8SDM'!$A$11:$B$153</definedName>
    <definedName name="sector" localSheetId="6">'[244]8SDM'!$A$11:$B$153</definedName>
    <definedName name="sector">'[245]8SDM'!$A$11:$B$153</definedName>
    <definedName name="SEFI" localSheetId="1">#REF!</definedName>
    <definedName name="SEFI" localSheetId="10">#REF!</definedName>
    <definedName name="SEFI" localSheetId="11">#REF!</definedName>
    <definedName name="SEFI" localSheetId="12">#REF!</definedName>
    <definedName name="SEFI" localSheetId="13">#REF!</definedName>
    <definedName name="SEFI" localSheetId="15">#REF!</definedName>
    <definedName name="SEFI" localSheetId="16">#REF!</definedName>
    <definedName name="SEFI" localSheetId="2">#REF!</definedName>
    <definedName name="SEFI" localSheetId="23">#REF!</definedName>
    <definedName name="SEFI" localSheetId="24">#REF!</definedName>
    <definedName name="SEFI" localSheetId="25">#REF!</definedName>
    <definedName name="SEFI" localSheetId="26">#REF!</definedName>
    <definedName name="SEFI" localSheetId="27">#REF!</definedName>
    <definedName name="SEFI" localSheetId="28">#REF!</definedName>
    <definedName name="SEFI" localSheetId="29">#REF!</definedName>
    <definedName name="SEFI" localSheetId="3">#REF!</definedName>
    <definedName name="SEFI" localSheetId="31">#REF!</definedName>
    <definedName name="SEFI" localSheetId="32">#REF!</definedName>
    <definedName name="SEFI" localSheetId="33">#REF!</definedName>
    <definedName name="SEFI" localSheetId="34">#REF!</definedName>
    <definedName name="SEFI" localSheetId="37">#REF!</definedName>
    <definedName name="SEFI" localSheetId="41">#REF!</definedName>
    <definedName name="SEFI" localSheetId="4">#REF!</definedName>
    <definedName name="SEFI" localSheetId="45">#REF!</definedName>
    <definedName name="SEFI" localSheetId="46">#REF!</definedName>
    <definedName name="SEFI" localSheetId="47">#REF!</definedName>
    <definedName name="SEFI" localSheetId="48">#REF!</definedName>
    <definedName name="SEFI" localSheetId="49">#REF!</definedName>
    <definedName name="SEFI" localSheetId="50">#REF!</definedName>
    <definedName name="SEFI" localSheetId="5">#REF!</definedName>
    <definedName name="SEFI" localSheetId="51">#REF!</definedName>
    <definedName name="SEFI" localSheetId="52">#REF!</definedName>
    <definedName name="SEFI" localSheetId="53">#REF!</definedName>
    <definedName name="SEFI" localSheetId="54">#REF!</definedName>
    <definedName name="SEFI" localSheetId="56">#REF!</definedName>
    <definedName name="SEFI" localSheetId="57">#REF!</definedName>
    <definedName name="SEFI" localSheetId="58">#REF!</definedName>
    <definedName name="SEFI" localSheetId="59">#REF!</definedName>
    <definedName name="SEFI" localSheetId="60">#REF!</definedName>
    <definedName name="SEFI" localSheetId="61">#REF!</definedName>
    <definedName name="SEFI" localSheetId="62">#REF!</definedName>
    <definedName name="SEFI" localSheetId="63">#REF!</definedName>
    <definedName name="SEFI" localSheetId="6">#REF!</definedName>
    <definedName name="SEFI" localSheetId="64">#REF!</definedName>
    <definedName name="SEFI" localSheetId="65">#REF!</definedName>
    <definedName name="SEFI" localSheetId="66">#REF!</definedName>
    <definedName name="SEFI" localSheetId="67">#REF!</definedName>
    <definedName name="SEFI" localSheetId="68">#REF!</definedName>
    <definedName name="SEFI" localSheetId="69">#REF!</definedName>
    <definedName name="SEFI" localSheetId="71">#REF!</definedName>
    <definedName name="SEFI" localSheetId="72">#REF!</definedName>
    <definedName name="SEFI" localSheetId="73">#REF!</definedName>
    <definedName name="SEFI" localSheetId="7">#REF!</definedName>
    <definedName name="SEFI" localSheetId="74">#REF!</definedName>
    <definedName name="SEFI" localSheetId="75">#REF!</definedName>
    <definedName name="SEFI" localSheetId="76">#REF!</definedName>
    <definedName name="SEFI" localSheetId="77">#REF!</definedName>
    <definedName name="SEFI" localSheetId="78">#REF!</definedName>
    <definedName name="SEFI" localSheetId="79">#REF!</definedName>
    <definedName name="SEFI" localSheetId="8">#REF!</definedName>
    <definedName name="SEFI" localSheetId="9">#REF!</definedName>
    <definedName name="SEFI">#REF!</definedName>
    <definedName name="SEI2E" localSheetId="1">#REF!</definedName>
    <definedName name="SEI2E" localSheetId="10">#REF!</definedName>
    <definedName name="SEI2E" localSheetId="11">#REF!</definedName>
    <definedName name="SEI2E" localSheetId="12">#REF!</definedName>
    <definedName name="SEI2E" localSheetId="13">#REF!</definedName>
    <definedName name="SEI2E" localSheetId="15">#REF!</definedName>
    <definedName name="SEI2E" localSheetId="16">#REF!</definedName>
    <definedName name="SEI2E" localSheetId="2">#REF!</definedName>
    <definedName name="SEI2E" localSheetId="23">#REF!</definedName>
    <definedName name="SEI2E" localSheetId="24">#REF!</definedName>
    <definedName name="SEI2E" localSheetId="25">#REF!</definedName>
    <definedName name="SEI2E" localSheetId="26">#REF!</definedName>
    <definedName name="SEI2E" localSheetId="27">#REF!</definedName>
    <definedName name="SEI2E" localSheetId="28">#REF!</definedName>
    <definedName name="SEI2E" localSheetId="29">#REF!</definedName>
    <definedName name="SEI2E" localSheetId="3">#REF!</definedName>
    <definedName name="SEI2E" localSheetId="31">#REF!</definedName>
    <definedName name="SEI2E" localSheetId="32">#REF!</definedName>
    <definedName name="SEI2E" localSheetId="33">#REF!</definedName>
    <definedName name="SEI2E" localSheetId="34">#REF!</definedName>
    <definedName name="SEI2E" localSheetId="37">#REF!</definedName>
    <definedName name="SEI2E" localSheetId="41">#REF!</definedName>
    <definedName name="SEI2E" localSheetId="4">#REF!</definedName>
    <definedName name="SEI2E" localSheetId="45">#REF!</definedName>
    <definedName name="SEI2E" localSheetId="46">#REF!</definedName>
    <definedName name="SEI2E" localSheetId="47">#REF!</definedName>
    <definedName name="SEI2E" localSheetId="48">#REF!</definedName>
    <definedName name="SEI2E" localSheetId="49">#REF!</definedName>
    <definedName name="SEI2E" localSheetId="50">#REF!</definedName>
    <definedName name="SEI2E" localSheetId="5">#REF!</definedName>
    <definedName name="SEI2E" localSheetId="51">#REF!</definedName>
    <definedName name="SEI2E" localSheetId="52">#REF!</definedName>
    <definedName name="SEI2E" localSheetId="53">#REF!</definedName>
    <definedName name="SEI2E" localSheetId="54">#REF!</definedName>
    <definedName name="SEI2E" localSheetId="56">#REF!</definedName>
    <definedName name="SEI2E" localSheetId="57">#REF!</definedName>
    <definedName name="SEI2E" localSheetId="58">#REF!</definedName>
    <definedName name="SEI2E" localSheetId="59">#REF!</definedName>
    <definedName name="SEI2E" localSheetId="60">#REF!</definedName>
    <definedName name="SEI2E" localSheetId="61">#REF!</definedName>
    <definedName name="SEI2E" localSheetId="62">#REF!</definedName>
    <definedName name="SEI2E" localSheetId="63">#REF!</definedName>
    <definedName name="SEI2E" localSheetId="6">#REF!</definedName>
    <definedName name="SEI2E" localSheetId="64">#REF!</definedName>
    <definedName name="SEI2E" localSheetId="65">#REF!</definedName>
    <definedName name="SEI2E" localSheetId="66">#REF!</definedName>
    <definedName name="SEI2E" localSheetId="67">#REF!</definedName>
    <definedName name="SEI2E" localSheetId="68">#REF!</definedName>
    <definedName name="SEI2E" localSheetId="69">#REF!</definedName>
    <definedName name="SEI2E" localSheetId="71">#REF!</definedName>
    <definedName name="SEI2E" localSheetId="72">#REF!</definedName>
    <definedName name="SEI2E" localSheetId="73">#REF!</definedName>
    <definedName name="SEI2E" localSheetId="7">#REF!</definedName>
    <definedName name="SEI2E" localSheetId="74">#REF!</definedName>
    <definedName name="SEI2E" localSheetId="75">#REF!</definedName>
    <definedName name="SEI2E" localSheetId="76">#REF!</definedName>
    <definedName name="SEI2E" localSheetId="77">#REF!</definedName>
    <definedName name="SEI2E" localSheetId="78">#REF!</definedName>
    <definedName name="SEI2E" localSheetId="79">#REF!</definedName>
    <definedName name="SEI2E" localSheetId="8">#REF!</definedName>
    <definedName name="SEI2E" localSheetId="9">#REF!</definedName>
    <definedName name="SEI2E">#REF!</definedName>
    <definedName name="SEIE" localSheetId="1">#REF!</definedName>
    <definedName name="SEIE" localSheetId="10">#REF!</definedName>
    <definedName name="SEIE" localSheetId="11">#REF!</definedName>
    <definedName name="SEIE" localSheetId="12">#REF!</definedName>
    <definedName name="SEIE" localSheetId="13">#REF!</definedName>
    <definedName name="SEIE" localSheetId="15">#REF!</definedName>
    <definedName name="SEIE" localSheetId="16">#REF!</definedName>
    <definedName name="SEIE" localSheetId="2">#REF!</definedName>
    <definedName name="SEIE" localSheetId="23">#REF!</definedName>
    <definedName name="SEIE" localSheetId="24">#REF!</definedName>
    <definedName name="SEIE" localSheetId="25">#REF!</definedName>
    <definedName name="SEIE" localSheetId="26">#REF!</definedName>
    <definedName name="SEIE" localSheetId="27">#REF!</definedName>
    <definedName name="SEIE" localSheetId="28">#REF!</definedName>
    <definedName name="SEIE" localSheetId="29">#REF!</definedName>
    <definedName name="SEIE" localSheetId="3">#REF!</definedName>
    <definedName name="SEIE" localSheetId="31">#REF!</definedName>
    <definedName name="SEIE" localSheetId="32">#REF!</definedName>
    <definedName name="SEIE" localSheetId="33">#REF!</definedName>
    <definedName name="SEIE" localSheetId="34">#REF!</definedName>
    <definedName name="SEIE" localSheetId="37">#REF!</definedName>
    <definedName name="SEIE" localSheetId="41">#REF!</definedName>
    <definedName name="SEIE" localSheetId="4">#REF!</definedName>
    <definedName name="SEIE" localSheetId="45">#REF!</definedName>
    <definedName name="SEIE" localSheetId="46">#REF!</definedName>
    <definedName name="SEIE" localSheetId="47">#REF!</definedName>
    <definedName name="SEIE" localSheetId="48">#REF!</definedName>
    <definedName name="SEIE" localSheetId="49">#REF!</definedName>
    <definedName name="SEIE" localSheetId="50">#REF!</definedName>
    <definedName name="SEIE" localSheetId="5">#REF!</definedName>
    <definedName name="SEIE" localSheetId="51">#REF!</definedName>
    <definedName name="SEIE" localSheetId="52">#REF!</definedName>
    <definedName name="SEIE" localSheetId="53">#REF!</definedName>
    <definedName name="SEIE" localSheetId="54">#REF!</definedName>
    <definedName name="SEIE" localSheetId="56">#REF!</definedName>
    <definedName name="SEIE" localSheetId="57">#REF!</definedName>
    <definedName name="SEIE" localSheetId="58">#REF!</definedName>
    <definedName name="SEIE" localSheetId="59">#REF!</definedName>
    <definedName name="SEIE" localSheetId="60">#REF!</definedName>
    <definedName name="SEIE" localSheetId="61">#REF!</definedName>
    <definedName name="SEIE" localSheetId="62">#REF!</definedName>
    <definedName name="SEIE" localSheetId="63">#REF!</definedName>
    <definedName name="SEIE" localSheetId="6">#REF!</definedName>
    <definedName name="SEIE" localSheetId="64">#REF!</definedName>
    <definedName name="SEIE" localSheetId="65">#REF!</definedName>
    <definedName name="SEIE" localSheetId="66">#REF!</definedName>
    <definedName name="SEIE" localSheetId="67">#REF!</definedName>
    <definedName name="SEIE" localSheetId="68">#REF!</definedName>
    <definedName name="SEIE" localSheetId="69">#REF!</definedName>
    <definedName name="SEIE" localSheetId="71">#REF!</definedName>
    <definedName name="SEIE" localSheetId="72">#REF!</definedName>
    <definedName name="SEIE" localSheetId="73">#REF!</definedName>
    <definedName name="SEIE" localSheetId="7">#REF!</definedName>
    <definedName name="SEIE" localSheetId="74">#REF!</definedName>
    <definedName name="SEIE" localSheetId="75">#REF!</definedName>
    <definedName name="SEIE" localSheetId="76">#REF!</definedName>
    <definedName name="SEIE" localSheetId="77">#REF!</definedName>
    <definedName name="SEIE" localSheetId="78">#REF!</definedName>
    <definedName name="SEIE" localSheetId="79">#REF!</definedName>
    <definedName name="SEIE" localSheetId="8">#REF!</definedName>
    <definedName name="SEIE" localSheetId="9">#REF!</definedName>
    <definedName name="SEIE">#REF!</definedName>
    <definedName name="SEIF" localSheetId="1">#REF!</definedName>
    <definedName name="SEIF" localSheetId="11">#REF!</definedName>
    <definedName name="SEIF" localSheetId="12">#REF!</definedName>
    <definedName name="SEIF" localSheetId="13">#REF!</definedName>
    <definedName name="SEIF" localSheetId="23">#REF!</definedName>
    <definedName name="SEIF" localSheetId="24">#REF!</definedName>
    <definedName name="SEIF" localSheetId="26">#REF!</definedName>
    <definedName name="SEIF" localSheetId="28">#REF!</definedName>
    <definedName name="SEIF" localSheetId="29">#REF!</definedName>
    <definedName name="SEIF" localSheetId="31">#REF!</definedName>
    <definedName name="SEIF" localSheetId="41">#REF!</definedName>
    <definedName name="SEIF" localSheetId="4">#REF!</definedName>
    <definedName name="SEIF" localSheetId="46">#REF!</definedName>
    <definedName name="SEIF" localSheetId="47">#REF!</definedName>
    <definedName name="SEIF" localSheetId="48">#REF!</definedName>
    <definedName name="SEIF" localSheetId="49">#REF!</definedName>
    <definedName name="SEIF" localSheetId="50">#REF!</definedName>
    <definedName name="SEIF" localSheetId="51">#REF!</definedName>
    <definedName name="SEIF" localSheetId="53">#REF!</definedName>
    <definedName name="SEIF" localSheetId="54">#REF!</definedName>
    <definedName name="SEIF" localSheetId="56">#REF!</definedName>
    <definedName name="SEIF" localSheetId="57">#REF!</definedName>
    <definedName name="SEIF" localSheetId="58">#REF!</definedName>
    <definedName name="SEIF" localSheetId="60">#REF!</definedName>
    <definedName name="SEIF" localSheetId="61">#REF!</definedName>
    <definedName name="SEIF" localSheetId="62">#REF!</definedName>
    <definedName name="SEIF" localSheetId="63">#REF!</definedName>
    <definedName name="SEIF" localSheetId="64">#REF!</definedName>
    <definedName name="SEIF" localSheetId="66">#REF!</definedName>
    <definedName name="SEIF" localSheetId="67">#REF!</definedName>
    <definedName name="SEIF" localSheetId="68">#REF!</definedName>
    <definedName name="SEIF" localSheetId="69">#REF!</definedName>
    <definedName name="SEIF" localSheetId="71">#REF!</definedName>
    <definedName name="SEIF" localSheetId="72">#REF!</definedName>
    <definedName name="SEIF" localSheetId="73">#REF!</definedName>
    <definedName name="SEIF">#REF!</definedName>
    <definedName name="SEK" localSheetId="1">#REF!</definedName>
    <definedName name="SEK" localSheetId="11">#REF!</definedName>
    <definedName name="SEK" localSheetId="12">#REF!</definedName>
    <definedName name="SEK" localSheetId="13">#REF!</definedName>
    <definedName name="SEK" localSheetId="23">#REF!</definedName>
    <definedName name="SEK" localSheetId="24">#REF!</definedName>
    <definedName name="SEK" localSheetId="26">#REF!</definedName>
    <definedName name="SEK" localSheetId="28">#REF!</definedName>
    <definedName name="SEK" localSheetId="29">#REF!</definedName>
    <definedName name="SEK" localSheetId="31">#REF!</definedName>
    <definedName name="SEK" localSheetId="41">#REF!</definedName>
    <definedName name="SEK" localSheetId="4">#REF!</definedName>
    <definedName name="SEK" localSheetId="46">#REF!</definedName>
    <definedName name="SEK" localSheetId="47">#REF!</definedName>
    <definedName name="SEK" localSheetId="48">#REF!</definedName>
    <definedName name="SEK" localSheetId="49">#REF!</definedName>
    <definedName name="SEK" localSheetId="50">#REF!</definedName>
    <definedName name="SEK" localSheetId="51">#REF!</definedName>
    <definedName name="SEK" localSheetId="53">#REF!</definedName>
    <definedName name="SEK" localSheetId="54">#REF!</definedName>
    <definedName name="SEK" localSheetId="56">#REF!</definedName>
    <definedName name="SEK" localSheetId="57">#REF!</definedName>
    <definedName name="SEK" localSheetId="58">#REF!</definedName>
    <definedName name="SEK" localSheetId="60">#REF!</definedName>
    <definedName name="SEK" localSheetId="61">#REF!</definedName>
    <definedName name="SEK" localSheetId="62">#REF!</definedName>
    <definedName name="SEK" localSheetId="63">#REF!</definedName>
    <definedName name="SEK" localSheetId="64">#REF!</definedName>
    <definedName name="SEK" localSheetId="66">#REF!</definedName>
    <definedName name="SEK" localSheetId="67">#REF!</definedName>
    <definedName name="SEK" localSheetId="68">#REF!</definedName>
    <definedName name="SEK" localSheetId="69">#REF!</definedName>
    <definedName name="SEK" localSheetId="71">#REF!</definedName>
    <definedName name="SEK" localSheetId="72">#REF!</definedName>
    <definedName name="SEK" localSheetId="73">#REF!</definedName>
    <definedName name="SEK">#REF!</definedName>
    <definedName name="select" localSheetId="1">#REF!</definedName>
    <definedName name="select" localSheetId="11">#REF!</definedName>
    <definedName name="select" localSheetId="12">#REF!</definedName>
    <definedName name="select" localSheetId="13">#REF!</definedName>
    <definedName name="select" localSheetId="23">#REF!</definedName>
    <definedName name="select" localSheetId="24">#REF!</definedName>
    <definedName name="select" localSheetId="26">#REF!</definedName>
    <definedName name="select" localSheetId="28">#REF!</definedName>
    <definedName name="select" localSheetId="29">#REF!</definedName>
    <definedName name="select" localSheetId="31">#REF!</definedName>
    <definedName name="select" localSheetId="41">#REF!</definedName>
    <definedName name="select" localSheetId="4">#REF!</definedName>
    <definedName name="select" localSheetId="46">#REF!</definedName>
    <definedName name="select" localSheetId="47">#REF!</definedName>
    <definedName name="select" localSheetId="48">#REF!</definedName>
    <definedName name="select" localSheetId="49">#REF!</definedName>
    <definedName name="select" localSheetId="50">#REF!</definedName>
    <definedName name="select" localSheetId="51">#REF!</definedName>
    <definedName name="select" localSheetId="53">#REF!</definedName>
    <definedName name="select" localSheetId="54">#REF!</definedName>
    <definedName name="select" localSheetId="56">#REF!</definedName>
    <definedName name="select" localSheetId="57">#REF!</definedName>
    <definedName name="select" localSheetId="58">#REF!</definedName>
    <definedName name="select" localSheetId="60">#REF!</definedName>
    <definedName name="select" localSheetId="61">#REF!</definedName>
    <definedName name="select" localSheetId="62">#REF!</definedName>
    <definedName name="select" localSheetId="63">#REF!</definedName>
    <definedName name="select" localSheetId="64">#REF!</definedName>
    <definedName name="select" localSheetId="66">#REF!</definedName>
    <definedName name="select" localSheetId="67">#REF!</definedName>
    <definedName name="select" localSheetId="68">#REF!</definedName>
    <definedName name="select" localSheetId="69">#REF!</definedName>
    <definedName name="select" localSheetId="71">#REF!</definedName>
    <definedName name="select" localSheetId="72">#REF!</definedName>
    <definedName name="select" localSheetId="73">#REF!</definedName>
    <definedName name="select">#REF!</definedName>
    <definedName name="sencount" hidden="1">2</definedName>
    <definedName name="SENSITIVITY" localSheetId="1">#REF!</definedName>
    <definedName name="SENSITIVITY" localSheetId="10">#REF!</definedName>
    <definedName name="SENSITIVITY" localSheetId="11">#REF!</definedName>
    <definedName name="SENSITIVITY" localSheetId="12">#REF!</definedName>
    <definedName name="SENSITIVITY" localSheetId="13">#REF!</definedName>
    <definedName name="SENSITIVITY" localSheetId="15">#REF!</definedName>
    <definedName name="SENSITIVITY" localSheetId="16">#REF!</definedName>
    <definedName name="SENSITIVITY" localSheetId="2">#REF!</definedName>
    <definedName name="SENSITIVITY" localSheetId="23">#REF!</definedName>
    <definedName name="SENSITIVITY" localSheetId="24">#REF!</definedName>
    <definedName name="SENSITIVITY" localSheetId="25">#REF!</definedName>
    <definedName name="SENSITIVITY" localSheetId="26">#REF!</definedName>
    <definedName name="SENSITIVITY" localSheetId="27">#REF!</definedName>
    <definedName name="SENSITIVITY" localSheetId="28">#REF!</definedName>
    <definedName name="SENSITIVITY" localSheetId="29">#REF!</definedName>
    <definedName name="SENSITIVITY" localSheetId="3">#REF!</definedName>
    <definedName name="SENSITIVITY" localSheetId="31">#REF!</definedName>
    <definedName name="SENSITIVITY" localSheetId="32">#REF!</definedName>
    <definedName name="SENSITIVITY" localSheetId="33">#REF!</definedName>
    <definedName name="SENSITIVITY" localSheetId="34">#REF!</definedName>
    <definedName name="SENSITIVITY" localSheetId="37">#REF!</definedName>
    <definedName name="SENSITIVITY" localSheetId="41">#REF!</definedName>
    <definedName name="SENSITIVITY" localSheetId="4">#REF!</definedName>
    <definedName name="SENSITIVITY" localSheetId="45">#REF!</definedName>
    <definedName name="SENSITIVITY" localSheetId="46">#REF!</definedName>
    <definedName name="SENSITIVITY" localSheetId="47">#REF!</definedName>
    <definedName name="SENSITIVITY" localSheetId="48">#REF!</definedName>
    <definedName name="SENSITIVITY" localSheetId="49">#REF!</definedName>
    <definedName name="SENSITIVITY" localSheetId="50">#REF!</definedName>
    <definedName name="SENSITIVITY" localSheetId="5">#REF!</definedName>
    <definedName name="SENSITIVITY" localSheetId="51">#REF!</definedName>
    <definedName name="SENSITIVITY" localSheetId="52">#REF!</definedName>
    <definedName name="SENSITIVITY" localSheetId="53">#REF!</definedName>
    <definedName name="SENSITIVITY" localSheetId="54">#REF!</definedName>
    <definedName name="SENSITIVITY" localSheetId="56">#REF!</definedName>
    <definedName name="SENSITIVITY" localSheetId="57">#REF!</definedName>
    <definedName name="SENSITIVITY" localSheetId="58">#REF!</definedName>
    <definedName name="SENSITIVITY" localSheetId="59">#REF!</definedName>
    <definedName name="SENSITIVITY" localSheetId="60">#REF!</definedName>
    <definedName name="SENSITIVITY" localSheetId="61">#REF!</definedName>
    <definedName name="SENSITIVITY" localSheetId="62">#REF!</definedName>
    <definedName name="SENSITIVITY" localSheetId="63">#REF!</definedName>
    <definedName name="SENSITIVITY" localSheetId="6">#REF!</definedName>
    <definedName name="SENSITIVITY" localSheetId="64">#REF!</definedName>
    <definedName name="SENSITIVITY" localSheetId="65">#REF!</definedName>
    <definedName name="SENSITIVITY" localSheetId="66">#REF!</definedName>
    <definedName name="SENSITIVITY" localSheetId="67">#REF!</definedName>
    <definedName name="SENSITIVITY" localSheetId="68">#REF!</definedName>
    <definedName name="SENSITIVITY" localSheetId="69">#REF!</definedName>
    <definedName name="SENSITIVITY" localSheetId="71">#REF!</definedName>
    <definedName name="SENSITIVITY" localSheetId="72">#REF!</definedName>
    <definedName name="SENSITIVITY" localSheetId="73">#REF!</definedName>
    <definedName name="SENSITIVITY" localSheetId="7">#REF!</definedName>
    <definedName name="SENSITIVITY" localSheetId="74">#REF!</definedName>
    <definedName name="SENSITIVITY" localSheetId="75">#REF!</definedName>
    <definedName name="SENSITIVITY" localSheetId="76">#REF!</definedName>
    <definedName name="SENSITIVITY" localSheetId="77">#REF!</definedName>
    <definedName name="SENSITIVITY" localSheetId="78">#REF!</definedName>
    <definedName name="SENSITIVITY" localSheetId="79">#REF!</definedName>
    <definedName name="SENSITIVITY" localSheetId="8">#REF!</definedName>
    <definedName name="SENSITIVITY" localSheetId="9">#REF!</definedName>
    <definedName name="SENSITIVITY">#REF!</definedName>
    <definedName name="Sep_50" localSheetId="1">#REF!</definedName>
    <definedName name="Sep_50" localSheetId="10">#REF!</definedName>
    <definedName name="Sep_50" localSheetId="11">#REF!</definedName>
    <definedName name="Sep_50" localSheetId="12">#REF!</definedName>
    <definedName name="Sep_50" localSheetId="13">#REF!</definedName>
    <definedName name="Sep_50" localSheetId="15">#REF!</definedName>
    <definedName name="Sep_50" localSheetId="16">#REF!</definedName>
    <definedName name="Sep_50" localSheetId="2">#REF!</definedName>
    <definedName name="Sep_50" localSheetId="23">#REF!</definedName>
    <definedName name="Sep_50" localSheetId="24">#REF!</definedName>
    <definedName name="Sep_50" localSheetId="25">#REF!</definedName>
    <definedName name="Sep_50" localSheetId="26">#REF!</definedName>
    <definedName name="Sep_50" localSheetId="27">#REF!</definedName>
    <definedName name="Sep_50" localSheetId="28">#REF!</definedName>
    <definedName name="Sep_50" localSheetId="29">#REF!</definedName>
    <definedName name="Sep_50" localSheetId="3">#REF!</definedName>
    <definedName name="Sep_50" localSheetId="31">#REF!</definedName>
    <definedName name="Sep_50" localSheetId="32">#REF!</definedName>
    <definedName name="Sep_50" localSheetId="33">#REF!</definedName>
    <definedName name="Sep_50" localSheetId="34">#REF!</definedName>
    <definedName name="Sep_50" localSheetId="37">#REF!</definedName>
    <definedName name="Sep_50" localSheetId="41">#REF!</definedName>
    <definedName name="Sep_50" localSheetId="4">#REF!</definedName>
    <definedName name="Sep_50" localSheetId="45">#REF!</definedName>
    <definedName name="Sep_50" localSheetId="46">#REF!</definedName>
    <definedName name="Sep_50" localSheetId="47">#REF!</definedName>
    <definedName name="Sep_50" localSheetId="48">#REF!</definedName>
    <definedName name="Sep_50" localSheetId="49">#REF!</definedName>
    <definedName name="Sep_50" localSheetId="50">#REF!</definedName>
    <definedName name="Sep_50" localSheetId="5">#REF!</definedName>
    <definedName name="Sep_50" localSheetId="51">#REF!</definedName>
    <definedName name="Sep_50" localSheetId="52">#REF!</definedName>
    <definedName name="Sep_50" localSheetId="53">#REF!</definedName>
    <definedName name="Sep_50" localSheetId="54">#REF!</definedName>
    <definedName name="Sep_50" localSheetId="56">#REF!</definedName>
    <definedName name="Sep_50" localSheetId="57">#REF!</definedName>
    <definedName name="Sep_50" localSheetId="58">#REF!</definedName>
    <definedName name="Sep_50" localSheetId="59">#REF!</definedName>
    <definedName name="Sep_50" localSheetId="60">#REF!</definedName>
    <definedName name="Sep_50" localSheetId="61">#REF!</definedName>
    <definedName name="Sep_50" localSheetId="62">#REF!</definedName>
    <definedName name="Sep_50" localSheetId="63">#REF!</definedName>
    <definedName name="Sep_50" localSheetId="6">#REF!</definedName>
    <definedName name="Sep_50" localSheetId="64">#REF!</definedName>
    <definedName name="Sep_50" localSheetId="65">#REF!</definedName>
    <definedName name="Sep_50" localSheetId="66">#REF!</definedName>
    <definedName name="Sep_50" localSheetId="67">#REF!</definedName>
    <definedName name="Sep_50" localSheetId="68">#REF!</definedName>
    <definedName name="Sep_50" localSheetId="69">#REF!</definedName>
    <definedName name="Sep_50" localSheetId="71">#REF!</definedName>
    <definedName name="Sep_50" localSheetId="72">#REF!</definedName>
    <definedName name="Sep_50" localSheetId="73">#REF!</definedName>
    <definedName name="Sep_50" localSheetId="7">#REF!</definedName>
    <definedName name="Sep_50" localSheetId="74">#REF!</definedName>
    <definedName name="Sep_50" localSheetId="75">#REF!</definedName>
    <definedName name="Sep_50" localSheetId="76">#REF!</definedName>
    <definedName name="Sep_50" localSheetId="77">#REF!</definedName>
    <definedName name="Sep_50" localSheetId="78">#REF!</definedName>
    <definedName name="Sep_50" localSheetId="79">#REF!</definedName>
    <definedName name="Sep_50" localSheetId="8">#REF!</definedName>
    <definedName name="Sep_50" localSheetId="9">#REF!</definedName>
    <definedName name="Sep_50">#REF!</definedName>
    <definedName name="Sep_51" localSheetId="1">#REF!</definedName>
    <definedName name="Sep_51" localSheetId="10">#REF!</definedName>
    <definedName name="Sep_51" localSheetId="11">#REF!</definedName>
    <definedName name="Sep_51" localSheetId="12">#REF!</definedName>
    <definedName name="Sep_51" localSheetId="13">#REF!</definedName>
    <definedName name="Sep_51" localSheetId="15">#REF!</definedName>
    <definedName name="Sep_51" localSheetId="16">#REF!</definedName>
    <definedName name="Sep_51" localSheetId="2">#REF!</definedName>
    <definedName name="Sep_51" localSheetId="23">#REF!</definedName>
    <definedName name="Sep_51" localSheetId="24">#REF!</definedName>
    <definedName name="Sep_51" localSheetId="25">#REF!</definedName>
    <definedName name="Sep_51" localSheetId="26">#REF!</definedName>
    <definedName name="Sep_51" localSheetId="27">#REF!</definedName>
    <definedName name="Sep_51" localSheetId="28">#REF!</definedName>
    <definedName name="Sep_51" localSheetId="29">#REF!</definedName>
    <definedName name="Sep_51" localSheetId="3">#REF!</definedName>
    <definedName name="Sep_51" localSheetId="31">#REF!</definedName>
    <definedName name="Sep_51" localSheetId="32">#REF!</definedName>
    <definedName name="Sep_51" localSheetId="33">#REF!</definedName>
    <definedName name="Sep_51" localSheetId="34">#REF!</definedName>
    <definedName name="Sep_51" localSheetId="37">#REF!</definedName>
    <definedName name="Sep_51" localSheetId="41">#REF!</definedName>
    <definedName name="Sep_51" localSheetId="4">#REF!</definedName>
    <definedName name="Sep_51" localSheetId="45">#REF!</definedName>
    <definedName name="Sep_51" localSheetId="46">#REF!</definedName>
    <definedName name="Sep_51" localSheetId="47">#REF!</definedName>
    <definedName name="Sep_51" localSheetId="48">#REF!</definedName>
    <definedName name="Sep_51" localSheetId="49">#REF!</definedName>
    <definedName name="Sep_51" localSheetId="50">#REF!</definedName>
    <definedName name="Sep_51" localSheetId="5">#REF!</definedName>
    <definedName name="Sep_51" localSheetId="51">#REF!</definedName>
    <definedName name="Sep_51" localSheetId="52">#REF!</definedName>
    <definedName name="Sep_51" localSheetId="53">#REF!</definedName>
    <definedName name="Sep_51" localSheetId="54">#REF!</definedName>
    <definedName name="Sep_51" localSheetId="56">#REF!</definedName>
    <definedName name="Sep_51" localSheetId="57">#REF!</definedName>
    <definedName name="Sep_51" localSheetId="58">#REF!</definedName>
    <definedName name="Sep_51" localSheetId="59">#REF!</definedName>
    <definedName name="Sep_51" localSheetId="60">#REF!</definedName>
    <definedName name="Sep_51" localSheetId="61">#REF!</definedName>
    <definedName name="Sep_51" localSheetId="62">#REF!</definedName>
    <definedName name="Sep_51" localSheetId="63">#REF!</definedName>
    <definedName name="Sep_51" localSheetId="6">#REF!</definedName>
    <definedName name="Sep_51" localSheetId="64">#REF!</definedName>
    <definedName name="Sep_51" localSheetId="65">#REF!</definedName>
    <definedName name="Sep_51" localSheetId="66">#REF!</definedName>
    <definedName name="Sep_51" localSheetId="67">#REF!</definedName>
    <definedName name="Sep_51" localSheetId="68">#REF!</definedName>
    <definedName name="Sep_51" localSheetId="69">#REF!</definedName>
    <definedName name="Sep_51" localSheetId="71">#REF!</definedName>
    <definedName name="Sep_51" localSheetId="72">#REF!</definedName>
    <definedName name="Sep_51" localSheetId="73">#REF!</definedName>
    <definedName name="Sep_51" localSheetId="7">#REF!</definedName>
    <definedName name="Sep_51" localSheetId="74">#REF!</definedName>
    <definedName name="Sep_51" localSheetId="75">#REF!</definedName>
    <definedName name="Sep_51" localSheetId="76">#REF!</definedName>
    <definedName name="Sep_51" localSheetId="77">#REF!</definedName>
    <definedName name="Sep_51" localSheetId="78">#REF!</definedName>
    <definedName name="Sep_51" localSheetId="79">#REF!</definedName>
    <definedName name="Sep_51" localSheetId="8">#REF!</definedName>
    <definedName name="Sep_51" localSheetId="9">#REF!</definedName>
    <definedName name="Sep_51">#REF!</definedName>
    <definedName name="Sep_52" localSheetId="1">#REF!</definedName>
    <definedName name="Sep_52" localSheetId="11">#REF!</definedName>
    <definedName name="Sep_52" localSheetId="12">#REF!</definedName>
    <definedName name="Sep_52" localSheetId="13">#REF!</definedName>
    <definedName name="Sep_52" localSheetId="23">#REF!</definedName>
    <definedName name="Sep_52" localSheetId="24">#REF!</definedName>
    <definedName name="Sep_52" localSheetId="26">#REF!</definedName>
    <definedName name="Sep_52" localSheetId="28">#REF!</definedName>
    <definedName name="Sep_52" localSheetId="29">#REF!</definedName>
    <definedName name="Sep_52" localSheetId="31">#REF!</definedName>
    <definedName name="Sep_52" localSheetId="41">#REF!</definedName>
    <definedName name="Sep_52" localSheetId="4">#REF!</definedName>
    <definedName name="Sep_52" localSheetId="46">#REF!</definedName>
    <definedName name="Sep_52" localSheetId="47">#REF!</definedName>
    <definedName name="Sep_52" localSheetId="48">#REF!</definedName>
    <definedName name="Sep_52" localSheetId="49">#REF!</definedName>
    <definedName name="Sep_52" localSheetId="50">#REF!</definedName>
    <definedName name="Sep_52" localSheetId="51">#REF!</definedName>
    <definedName name="Sep_52" localSheetId="53">#REF!</definedName>
    <definedName name="Sep_52" localSheetId="54">#REF!</definedName>
    <definedName name="Sep_52" localSheetId="56">#REF!</definedName>
    <definedName name="Sep_52" localSheetId="57">#REF!</definedName>
    <definedName name="Sep_52" localSheetId="58">#REF!</definedName>
    <definedName name="Sep_52" localSheetId="60">#REF!</definedName>
    <definedName name="Sep_52" localSheetId="61">#REF!</definedName>
    <definedName name="Sep_52" localSheetId="62">#REF!</definedName>
    <definedName name="Sep_52" localSheetId="63">#REF!</definedName>
    <definedName name="Sep_52" localSheetId="64">#REF!</definedName>
    <definedName name="Sep_52" localSheetId="66">#REF!</definedName>
    <definedName name="Sep_52" localSheetId="67">#REF!</definedName>
    <definedName name="Sep_52" localSheetId="68">#REF!</definedName>
    <definedName name="Sep_52" localSheetId="69">#REF!</definedName>
    <definedName name="Sep_52" localSheetId="71">#REF!</definedName>
    <definedName name="Sep_52" localSheetId="72">#REF!</definedName>
    <definedName name="Sep_52" localSheetId="73">#REF!</definedName>
    <definedName name="Sep_52">#REF!</definedName>
    <definedName name="Sep_53" localSheetId="1">#REF!</definedName>
    <definedName name="Sep_53" localSheetId="11">#REF!</definedName>
    <definedName name="Sep_53" localSheetId="12">#REF!</definedName>
    <definedName name="Sep_53" localSheetId="13">#REF!</definedName>
    <definedName name="Sep_53" localSheetId="23">#REF!</definedName>
    <definedName name="Sep_53" localSheetId="24">#REF!</definedName>
    <definedName name="Sep_53" localSheetId="26">#REF!</definedName>
    <definedName name="Sep_53" localSheetId="28">#REF!</definedName>
    <definedName name="Sep_53" localSheetId="29">#REF!</definedName>
    <definedName name="Sep_53" localSheetId="31">#REF!</definedName>
    <definedName name="Sep_53" localSheetId="41">#REF!</definedName>
    <definedName name="Sep_53" localSheetId="4">#REF!</definedName>
    <definedName name="Sep_53" localSheetId="46">#REF!</definedName>
    <definedName name="Sep_53" localSheetId="47">#REF!</definedName>
    <definedName name="Sep_53" localSheetId="48">#REF!</definedName>
    <definedName name="Sep_53" localSheetId="49">#REF!</definedName>
    <definedName name="Sep_53" localSheetId="50">#REF!</definedName>
    <definedName name="Sep_53" localSheetId="51">#REF!</definedName>
    <definedName name="Sep_53" localSheetId="53">#REF!</definedName>
    <definedName name="Sep_53" localSheetId="54">#REF!</definedName>
    <definedName name="Sep_53" localSheetId="56">#REF!</definedName>
    <definedName name="Sep_53" localSheetId="57">#REF!</definedName>
    <definedName name="Sep_53" localSheetId="58">#REF!</definedName>
    <definedName name="Sep_53" localSheetId="60">#REF!</definedName>
    <definedName name="Sep_53" localSheetId="61">#REF!</definedName>
    <definedName name="Sep_53" localSheetId="62">#REF!</definedName>
    <definedName name="Sep_53" localSheetId="63">#REF!</definedName>
    <definedName name="Sep_53" localSheetId="64">#REF!</definedName>
    <definedName name="Sep_53" localSheetId="66">#REF!</definedName>
    <definedName name="Sep_53" localSheetId="67">#REF!</definedName>
    <definedName name="Sep_53" localSheetId="68">#REF!</definedName>
    <definedName name="Sep_53" localSheetId="69">#REF!</definedName>
    <definedName name="Sep_53" localSheetId="71">#REF!</definedName>
    <definedName name="Sep_53" localSheetId="72">#REF!</definedName>
    <definedName name="Sep_53" localSheetId="73">#REF!</definedName>
    <definedName name="Sep_53">#REF!</definedName>
    <definedName name="Sep_54" localSheetId="1">#REF!</definedName>
    <definedName name="Sep_54" localSheetId="11">#REF!</definedName>
    <definedName name="Sep_54" localSheetId="12">#REF!</definedName>
    <definedName name="Sep_54" localSheetId="13">#REF!</definedName>
    <definedName name="Sep_54" localSheetId="23">#REF!</definedName>
    <definedName name="Sep_54" localSheetId="24">#REF!</definedName>
    <definedName name="Sep_54" localSheetId="26">#REF!</definedName>
    <definedName name="Sep_54" localSheetId="28">#REF!</definedName>
    <definedName name="Sep_54" localSheetId="29">#REF!</definedName>
    <definedName name="Sep_54" localSheetId="31">#REF!</definedName>
    <definedName name="Sep_54" localSheetId="41">#REF!</definedName>
    <definedName name="Sep_54" localSheetId="4">#REF!</definedName>
    <definedName name="Sep_54" localSheetId="46">#REF!</definedName>
    <definedName name="Sep_54" localSheetId="47">#REF!</definedName>
    <definedName name="Sep_54" localSheetId="48">#REF!</definedName>
    <definedName name="Sep_54" localSheetId="49">#REF!</definedName>
    <definedName name="Sep_54" localSheetId="50">#REF!</definedName>
    <definedName name="Sep_54" localSheetId="51">#REF!</definedName>
    <definedName name="Sep_54" localSheetId="53">#REF!</definedName>
    <definedName name="Sep_54" localSheetId="54">#REF!</definedName>
    <definedName name="Sep_54" localSheetId="56">#REF!</definedName>
    <definedName name="Sep_54" localSheetId="57">#REF!</definedName>
    <definedName name="Sep_54" localSheetId="58">#REF!</definedName>
    <definedName name="Sep_54" localSheetId="60">#REF!</definedName>
    <definedName name="Sep_54" localSheetId="61">#REF!</definedName>
    <definedName name="Sep_54" localSheetId="62">#REF!</definedName>
    <definedName name="Sep_54" localSheetId="63">#REF!</definedName>
    <definedName name="Sep_54" localSheetId="64">#REF!</definedName>
    <definedName name="Sep_54" localSheetId="66">#REF!</definedName>
    <definedName name="Sep_54" localSheetId="67">#REF!</definedName>
    <definedName name="Sep_54" localSheetId="68">#REF!</definedName>
    <definedName name="Sep_54" localSheetId="69">#REF!</definedName>
    <definedName name="Sep_54" localSheetId="71">#REF!</definedName>
    <definedName name="Sep_54" localSheetId="72">#REF!</definedName>
    <definedName name="Sep_54" localSheetId="73">#REF!</definedName>
    <definedName name="Sep_54">#REF!</definedName>
    <definedName name="Sep_55" localSheetId="1">#REF!</definedName>
    <definedName name="Sep_55" localSheetId="11">#REF!</definedName>
    <definedName name="Sep_55" localSheetId="12">#REF!</definedName>
    <definedName name="Sep_55" localSheetId="13">#REF!</definedName>
    <definedName name="Sep_55" localSheetId="23">#REF!</definedName>
    <definedName name="Sep_55" localSheetId="24">#REF!</definedName>
    <definedName name="Sep_55" localSheetId="26">#REF!</definedName>
    <definedName name="Sep_55" localSheetId="28">#REF!</definedName>
    <definedName name="Sep_55" localSheetId="29">#REF!</definedName>
    <definedName name="Sep_55" localSheetId="31">#REF!</definedName>
    <definedName name="Sep_55" localSheetId="41">#REF!</definedName>
    <definedName name="Sep_55" localSheetId="4">#REF!</definedName>
    <definedName name="Sep_55" localSheetId="46">#REF!</definedName>
    <definedName name="Sep_55" localSheetId="47">#REF!</definedName>
    <definedName name="Sep_55" localSheetId="48">#REF!</definedName>
    <definedName name="Sep_55" localSheetId="49">#REF!</definedName>
    <definedName name="Sep_55" localSheetId="50">#REF!</definedName>
    <definedName name="Sep_55" localSheetId="51">#REF!</definedName>
    <definedName name="Sep_55" localSheetId="53">#REF!</definedName>
    <definedName name="Sep_55" localSheetId="54">#REF!</definedName>
    <definedName name="Sep_55" localSheetId="56">#REF!</definedName>
    <definedName name="Sep_55" localSheetId="57">#REF!</definedName>
    <definedName name="Sep_55" localSheetId="58">#REF!</definedName>
    <definedName name="Sep_55" localSheetId="60">#REF!</definedName>
    <definedName name="Sep_55" localSheetId="61">#REF!</definedName>
    <definedName name="Sep_55" localSheetId="62">#REF!</definedName>
    <definedName name="Sep_55" localSheetId="63">#REF!</definedName>
    <definedName name="Sep_55" localSheetId="64">#REF!</definedName>
    <definedName name="Sep_55" localSheetId="66">#REF!</definedName>
    <definedName name="Sep_55" localSheetId="67">#REF!</definedName>
    <definedName name="Sep_55" localSheetId="68">#REF!</definedName>
    <definedName name="Sep_55" localSheetId="69">#REF!</definedName>
    <definedName name="Sep_55" localSheetId="71">#REF!</definedName>
    <definedName name="Sep_55" localSheetId="72">#REF!</definedName>
    <definedName name="Sep_55" localSheetId="73">#REF!</definedName>
    <definedName name="Sep_55">#REF!</definedName>
    <definedName name="Sep_56" localSheetId="1">#REF!</definedName>
    <definedName name="Sep_56" localSheetId="11">#REF!</definedName>
    <definedName name="Sep_56" localSheetId="12">#REF!</definedName>
    <definedName name="Sep_56" localSheetId="13">#REF!</definedName>
    <definedName name="Sep_56" localSheetId="23">#REF!</definedName>
    <definedName name="Sep_56" localSheetId="24">#REF!</definedName>
    <definedName name="Sep_56" localSheetId="26">#REF!</definedName>
    <definedName name="Sep_56" localSheetId="28">#REF!</definedName>
    <definedName name="Sep_56" localSheetId="29">#REF!</definedName>
    <definedName name="Sep_56" localSheetId="31">#REF!</definedName>
    <definedName name="Sep_56" localSheetId="41">#REF!</definedName>
    <definedName name="Sep_56" localSheetId="4">#REF!</definedName>
    <definedName name="Sep_56" localSheetId="46">#REF!</definedName>
    <definedName name="Sep_56" localSheetId="47">#REF!</definedName>
    <definedName name="Sep_56" localSheetId="48">#REF!</definedName>
    <definedName name="Sep_56" localSheetId="49">#REF!</definedName>
    <definedName name="Sep_56" localSheetId="50">#REF!</definedName>
    <definedName name="Sep_56" localSheetId="51">#REF!</definedName>
    <definedName name="Sep_56" localSheetId="53">#REF!</definedName>
    <definedName name="Sep_56" localSheetId="54">#REF!</definedName>
    <definedName name="Sep_56" localSheetId="56">#REF!</definedName>
    <definedName name="Sep_56" localSheetId="57">#REF!</definedName>
    <definedName name="Sep_56" localSheetId="58">#REF!</definedName>
    <definedName name="Sep_56" localSheetId="60">#REF!</definedName>
    <definedName name="Sep_56" localSheetId="61">#REF!</definedName>
    <definedName name="Sep_56" localSheetId="62">#REF!</definedName>
    <definedName name="Sep_56" localSheetId="63">#REF!</definedName>
    <definedName name="Sep_56" localSheetId="64">#REF!</definedName>
    <definedName name="Sep_56" localSheetId="66">#REF!</definedName>
    <definedName name="Sep_56" localSheetId="67">#REF!</definedName>
    <definedName name="Sep_56" localSheetId="68">#REF!</definedName>
    <definedName name="Sep_56" localSheetId="69">#REF!</definedName>
    <definedName name="Sep_56" localSheetId="71">#REF!</definedName>
    <definedName name="Sep_56" localSheetId="72">#REF!</definedName>
    <definedName name="Sep_56" localSheetId="73">#REF!</definedName>
    <definedName name="Sep_56">#REF!</definedName>
    <definedName name="Sep_57" localSheetId="1">#REF!</definedName>
    <definedName name="Sep_57" localSheetId="11">#REF!</definedName>
    <definedName name="Sep_57" localSheetId="12">#REF!</definedName>
    <definedName name="Sep_57" localSheetId="13">#REF!</definedName>
    <definedName name="Sep_57" localSheetId="23">#REF!</definedName>
    <definedName name="Sep_57" localSheetId="24">#REF!</definedName>
    <definedName name="Sep_57" localSheetId="26">#REF!</definedName>
    <definedName name="Sep_57" localSheetId="28">#REF!</definedName>
    <definedName name="Sep_57" localSheetId="29">#REF!</definedName>
    <definedName name="Sep_57" localSheetId="31">#REF!</definedName>
    <definedName name="Sep_57" localSheetId="41">#REF!</definedName>
    <definedName name="Sep_57" localSheetId="4">#REF!</definedName>
    <definedName name="Sep_57" localSheetId="46">#REF!</definedName>
    <definedName name="Sep_57" localSheetId="47">#REF!</definedName>
    <definedName name="Sep_57" localSheetId="48">#REF!</definedName>
    <definedName name="Sep_57" localSheetId="49">#REF!</definedName>
    <definedName name="Sep_57" localSheetId="50">#REF!</definedName>
    <definedName name="Sep_57" localSheetId="51">#REF!</definedName>
    <definedName name="Sep_57" localSheetId="53">#REF!</definedName>
    <definedName name="Sep_57" localSheetId="54">#REF!</definedName>
    <definedName name="Sep_57" localSheetId="56">#REF!</definedName>
    <definedName name="Sep_57" localSheetId="57">#REF!</definedName>
    <definedName name="Sep_57" localSheetId="58">#REF!</definedName>
    <definedName name="Sep_57" localSheetId="60">#REF!</definedName>
    <definedName name="Sep_57" localSheetId="61">#REF!</definedName>
    <definedName name="Sep_57" localSheetId="62">#REF!</definedName>
    <definedName name="Sep_57" localSheetId="63">#REF!</definedName>
    <definedName name="Sep_57" localSheetId="64">#REF!</definedName>
    <definedName name="Sep_57" localSheetId="66">#REF!</definedName>
    <definedName name="Sep_57" localSheetId="67">#REF!</definedName>
    <definedName name="Sep_57" localSheetId="68">#REF!</definedName>
    <definedName name="Sep_57" localSheetId="69">#REF!</definedName>
    <definedName name="Sep_57" localSheetId="71">#REF!</definedName>
    <definedName name="Sep_57" localSheetId="72">#REF!</definedName>
    <definedName name="Sep_57" localSheetId="73">#REF!</definedName>
    <definedName name="Sep_57">#REF!</definedName>
    <definedName name="Sep_58" localSheetId="1">#REF!</definedName>
    <definedName name="Sep_58" localSheetId="11">#REF!</definedName>
    <definedName name="Sep_58" localSheetId="12">#REF!</definedName>
    <definedName name="Sep_58" localSheetId="13">#REF!</definedName>
    <definedName name="Sep_58" localSheetId="23">#REF!</definedName>
    <definedName name="Sep_58" localSheetId="24">#REF!</definedName>
    <definedName name="Sep_58" localSheetId="26">#REF!</definedName>
    <definedName name="Sep_58" localSheetId="28">#REF!</definedName>
    <definedName name="Sep_58" localSheetId="29">#REF!</definedName>
    <definedName name="Sep_58" localSheetId="31">#REF!</definedName>
    <definedName name="Sep_58" localSheetId="41">#REF!</definedName>
    <definedName name="Sep_58" localSheetId="4">#REF!</definedName>
    <definedName name="Sep_58" localSheetId="46">#REF!</definedName>
    <definedName name="Sep_58" localSheetId="47">#REF!</definedName>
    <definedName name="Sep_58" localSheetId="48">#REF!</definedName>
    <definedName name="Sep_58" localSheetId="49">#REF!</definedName>
    <definedName name="Sep_58" localSheetId="50">#REF!</definedName>
    <definedName name="Sep_58" localSheetId="51">#REF!</definedName>
    <definedName name="Sep_58" localSheetId="53">#REF!</definedName>
    <definedName name="Sep_58" localSheetId="54">#REF!</definedName>
    <definedName name="Sep_58" localSheetId="56">#REF!</definedName>
    <definedName name="Sep_58" localSheetId="57">#REF!</definedName>
    <definedName name="Sep_58" localSheetId="58">#REF!</definedName>
    <definedName name="Sep_58" localSheetId="60">#REF!</definedName>
    <definedName name="Sep_58" localSheetId="61">#REF!</definedName>
    <definedName name="Sep_58" localSheetId="62">#REF!</definedName>
    <definedName name="Sep_58" localSheetId="63">#REF!</definedName>
    <definedName name="Sep_58" localSheetId="64">#REF!</definedName>
    <definedName name="Sep_58" localSheetId="66">#REF!</definedName>
    <definedName name="Sep_58" localSheetId="67">#REF!</definedName>
    <definedName name="Sep_58" localSheetId="68">#REF!</definedName>
    <definedName name="Sep_58" localSheetId="69">#REF!</definedName>
    <definedName name="Sep_58" localSheetId="71">#REF!</definedName>
    <definedName name="Sep_58" localSheetId="72">#REF!</definedName>
    <definedName name="Sep_58" localSheetId="73">#REF!</definedName>
    <definedName name="Sep_58">#REF!</definedName>
    <definedName name="Sep_59" localSheetId="1">#REF!</definedName>
    <definedName name="Sep_59" localSheetId="11">#REF!</definedName>
    <definedName name="Sep_59" localSheetId="12">#REF!</definedName>
    <definedName name="Sep_59" localSheetId="13">#REF!</definedName>
    <definedName name="Sep_59" localSheetId="23">#REF!</definedName>
    <definedName name="Sep_59" localSheetId="24">#REF!</definedName>
    <definedName name="Sep_59" localSheetId="26">#REF!</definedName>
    <definedName name="Sep_59" localSheetId="28">#REF!</definedName>
    <definedName name="Sep_59" localSheetId="29">#REF!</definedName>
    <definedName name="Sep_59" localSheetId="31">#REF!</definedName>
    <definedName name="Sep_59" localSheetId="41">#REF!</definedName>
    <definedName name="Sep_59" localSheetId="4">#REF!</definedName>
    <definedName name="Sep_59" localSheetId="46">#REF!</definedName>
    <definedName name="Sep_59" localSheetId="47">#REF!</definedName>
    <definedName name="Sep_59" localSheetId="48">#REF!</definedName>
    <definedName name="Sep_59" localSheetId="49">#REF!</definedName>
    <definedName name="Sep_59" localSheetId="50">#REF!</definedName>
    <definedName name="Sep_59" localSheetId="51">#REF!</definedName>
    <definedName name="Sep_59" localSheetId="53">#REF!</definedName>
    <definedName name="Sep_59" localSheetId="54">#REF!</definedName>
    <definedName name="Sep_59" localSheetId="56">#REF!</definedName>
    <definedName name="Sep_59" localSheetId="57">#REF!</definedName>
    <definedName name="Sep_59" localSheetId="58">#REF!</definedName>
    <definedName name="Sep_59" localSheetId="60">#REF!</definedName>
    <definedName name="Sep_59" localSheetId="61">#REF!</definedName>
    <definedName name="Sep_59" localSheetId="62">#REF!</definedName>
    <definedName name="Sep_59" localSheetId="63">#REF!</definedName>
    <definedName name="Sep_59" localSheetId="64">#REF!</definedName>
    <definedName name="Sep_59" localSheetId="66">#REF!</definedName>
    <definedName name="Sep_59" localSheetId="67">#REF!</definedName>
    <definedName name="Sep_59" localSheetId="68">#REF!</definedName>
    <definedName name="Sep_59" localSheetId="69">#REF!</definedName>
    <definedName name="Sep_59" localSheetId="71">#REF!</definedName>
    <definedName name="Sep_59" localSheetId="72">#REF!</definedName>
    <definedName name="Sep_59" localSheetId="73">#REF!</definedName>
    <definedName name="Sep_59">#REF!</definedName>
    <definedName name="Sep_60" localSheetId="1">#REF!</definedName>
    <definedName name="Sep_60" localSheetId="11">#REF!</definedName>
    <definedName name="Sep_60" localSheetId="12">#REF!</definedName>
    <definedName name="Sep_60" localSheetId="13">#REF!</definedName>
    <definedName name="Sep_60" localSheetId="23">#REF!</definedName>
    <definedName name="Sep_60" localSheetId="24">#REF!</definedName>
    <definedName name="Sep_60" localSheetId="26">#REF!</definedName>
    <definedName name="Sep_60" localSheetId="28">#REF!</definedName>
    <definedName name="Sep_60" localSheetId="29">#REF!</definedName>
    <definedName name="Sep_60" localSheetId="31">#REF!</definedName>
    <definedName name="Sep_60" localSheetId="41">#REF!</definedName>
    <definedName name="Sep_60" localSheetId="4">#REF!</definedName>
    <definedName name="Sep_60" localSheetId="46">#REF!</definedName>
    <definedName name="Sep_60" localSheetId="47">#REF!</definedName>
    <definedName name="Sep_60" localSheetId="48">#REF!</definedName>
    <definedName name="Sep_60" localSheetId="49">#REF!</definedName>
    <definedName name="Sep_60" localSheetId="50">#REF!</definedName>
    <definedName name="Sep_60" localSheetId="51">#REF!</definedName>
    <definedName name="Sep_60" localSheetId="53">#REF!</definedName>
    <definedName name="Sep_60" localSheetId="54">#REF!</definedName>
    <definedName name="Sep_60" localSheetId="56">#REF!</definedName>
    <definedName name="Sep_60" localSheetId="57">#REF!</definedName>
    <definedName name="Sep_60" localSheetId="58">#REF!</definedName>
    <definedName name="Sep_60" localSheetId="60">#REF!</definedName>
    <definedName name="Sep_60" localSheetId="61">#REF!</definedName>
    <definedName name="Sep_60" localSheetId="62">#REF!</definedName>
    <definedName name="Sep_60" localSheetId="63">#REF!</definedName>
    <definedName name="Sep_60" localSheetId="64">#REF!</definedName>
    <definedName name="Sep_60" localSheetId="66">#REF!</definedName>
    <definedName name="Sep_60" localSheetId="67">#REF!</definedName>
    <definedName name="Sep_60" localSheetId="68">#REF!</definedName>
    <definedName name="Sep_60" localSheetId="69">#REF!</definedName>
    <definedName name="Sep_60" localSheetId="71">#REF!</definedName>
    <definedName name="Sep_60" localSheetId="72">#REF!</definedName>
    <definedName name="Sep_60" localSheetId="73">#REF!</definedName>
    <definedName name="Sep_60">#REF!</definedName>
    <definedName name="Sep_61" localSheetId="1">#REF!</definedName>
    <definedName name="Sep_61" localSheetId="11">#REF!</definedName>
    <definedName name="Sep_61" localSheetId="12">#REF!</definedName>
    <definedName name="Sep_61" localSheetId="13">#REF!</definedName>
    <definedName name="Sep_61" localSheetId="23">#REF!</definedName>
    <definedName name="Sep_61" localSheetId="24">#REF!</definedName>
    <definedName name="Sep_61" localSheetId="26">#REF!</definedName>
    <definedName name="Sep_61" localSheetId="28">#REF!</definedName>
    <definedName name="Sep_61" localSheetId="29">#REF!</definedName>
    <definedName name="Sep_61" localSheetId="31">#REF!</definedName>
    <definedName name="Sep_61" localSheetId="41">#REF!</definedName>
    <definedName name="Sep_61" localSheetId="4">#REF!</definedName>
    <definedName name="Sep_61" localSheetId="46">#REF!</definedName>
    <definedName name="Sep_61" localSheetId="47">#REF!</definedName>
    <definedName name="Sep_61" localSheetId="48">#REF!</definedName>
    <definedName name="Sep_61" localSheetId="49">#REF!</definedName>
    <definedName name="Sep_61" localSheetId="50">#REF!</definedName>
    <definedName name="Sep_61" localSheetId="51">#REF!</definedName>
    <definedName name="Sep_61" localSheetId="53">#REF!</definedName>
    <definedName name="Sep_61" localSheetId="54">#REF!</definedName>
    <definedName name="Sep_61" localSheetId="56">#REF!</definedName>
    <definedName name="Sep_61" localSheetId="57">#REF!</definedName>
    <definedName name="Sep_61" localSheetId="58">#REF!</definedName>
    <definedName name="Sep_61" localSheetId="60">#REF!</definedName>
    <definedName name="Sep_61" localSheetId="61">#REF!</definedName>
    <definedName name="Sep_61" localSheetId="62">#REF!</definedName>
    <definedName name="Sep_61" localSheetId="63">#REF!</definedName>
    <definedName name="Sep_61" localSheetId="64">#REF!</definedName>
    <definedName name="Sep_61" localSheetId="66">#REF!</definedName>
    <definedName name="Sep_61" localSheetId="67">#REF!</definedName>
    <definedName name="Sep_61" localSheetId="68">#REF!</definedName>
    <definedName name="Sep_61" localSheetId="69">#REF!</definedName>
    <definedName name="Sep_61" localSheetId="71">#REF!</definedName>
    <definedName name="Sep_61" localSheetId="72">#REF!</definedName>
    <definedName name="Sep_61" localSheetId="73">#REF!</definedName>
    <definedName name="Sep_61">#REF!</definedName>
    <definedName name="Sep_62" localSheetId="1">#REF!</definedName>
    <definedName name="Sep_62" localSheetId="11">#REF!</definedName>
    <definedName name="Sep_62" localSheetId="12">#REF!</definedName>
    <definedName name="Sep_62" localSheetId="13">#REF!</definedName>
    <definedName name="Sep_62" localSheetId="23">#REF!</definedName>
    <definedName name="Sep_62" localSheetId="24">#REF!</definedName>
    <definedName name="Sep_62" localSheetId="26">#REF!</definedName>
    <definedName name="Sep_62" localSheetId="28">#REF!</definedName>
    <definedName name="Sep_62" localSheetId="29">#REF!</definedName>
    <definedName name="Sep_62" localSheetId="31">#REF!</definedName>
    <definedName name="Sep_62" localSheetId="41">#REF!</definedName>
    <definedName name="Sep_62" localSheetId="4">#REF!</definedName>
    <definedName name="Sep_62" localSheetId="46">#REF!</definedName>
    <definedName name="Sep_62" localSheetId="47">#REF!</definedName>
    <definedName name="Sep_62" localSheetId="48">#REF!</definedName>
    <definedName name="Sep_62" localSheetId="49">#REF!</definedName>
    <definedName name="Sep_62" localSheetId="50">#REF!</definedName>
    <definedName name="Sep_62" localSheetId="51">#REF!</definedName>
    <definedName name="Sep_62" localSheetId="53">#REF!</definedName>
    <definedName name="Sep_62" localSheetId="54">#REF!</definedName>
    <definedName name="Sep_62" localSheetId="56">#REF!</definedName>
    <definedName name="Sep_62" localSheetId="57">#REF!</definedName>
    <definedName name="Sep_62" localSheetId="58">#REF!</definedName>
    <definedName name="Sep_62" localSheetId="60">#REF!</definedName>
    <definedName name="Sep_62" localSheetId="61">#REF!</definedName>
    <definedName name="Sep_62" localSheetId="62">#REF!</definedName>
    <definedName name="Sep_62" localSheetId="63">#REF!</definedName>
    <definedName name="Sep_62" localSheetId="64">#REF!</definedName>
    <definedName name="Sep_62" localSheetId="66">#REF!</definedName>
    <definedName name="Sep_62" localSheetId="67">#REF!</definedName>
    <definedName name="Sep_62" localSheetId="68">#REF!</definedName>
    <definedName name="Sep_62" localSheetId="69">#REF!</definedName>
    <definedName name="Sep_62" localSheetId="71">#REF!</definedName>
    <definedName name="Sep_62" localSheetId="72">#REF!</definedName>
    <definedName name="Sep_62" localSheetId="73">#REF!</definedName>
    <definedName name="Sep_62">#REF!</definedName>
    <definedName name="Sep_63" localSheetId="1">#REF!</definedName>
    <definedName name="Sep_63" localSheetId="11">#REF!</definedName>
    <definedName name="Sep_63" localSheetId="12">#REF!</definedName>
    <definedName name="Sep_63" localSheetId="13">#REF!</definedName>
    <definedName name="Sep_63" localSheetId="23">#REF!</definedName>
    <definedName name="Sep_63" localSheetId="24">#REF!</definedName>
    <definedName name="Sep_63" localSheetId="26">#REF!</definedName>
    <definedName name="Sep_63" localSheetId="28">#REF!</definedName>
    <definedName name="Sep_63" localSheetId="29">#REF!</definedName>
    <definedName name="Sep_63" localSheetId="31">#REF!</definedName>
    <definedName name="Sep_63" localSheetId="41">#REF!</definedName>
    <definedName name="Sep_63" localSheetId="4">#REF!</definedName>
    <definedName name="Sep_63" localSheetId="46">#REF!</definedName>
    <definedName name="Sep_63" localSheetId="47">#REF!</definedName>
    <definedName name="Sep_63" localSheetId="48">#REF!</definedName>
    <definedName name="Sep_63" localSheetId="49">#REF!</definedName>
    <definedName name="Sep_63" localSheetId="50">#REF!</definedName>
    <definedName name="Sep_63" localSheetId="51">#REF!</definedName>
    <definedName name="Sep_63" localSheetId="53">#REF!</definedName>
    <definedName name="Sep_63" localSheetId="54">#REF!</definedName>
    <definedName name="Sep_63" localSheetId="56">#REF!</definedName>
    <definedName name="Sep_63" localSheetId="57">#REF!</definedName>
    <definedName name="Sep_63" localSheetId="58">#REF!</definedName>
    <definedName name="Sep_63" localSheetId="60">#REF!</definedName>
    <definedName name="Sep_63" localSheetId="61">#REF!</definedName>
    <definedName name="Sep_63" localSheetId="62">#REF!</definedName>
    <definedName name="Sep_63" localSheetId="63">#REF!</definedName>
    <definedName name="Sep_63" localSheetId="64">#REF!</definedName>
    <definedName name="Sep_63" localSheetId="66">#REF!</definedName>
    <definedName name="Sep_63" localSheetId="67">#REF!</definedName>
    <definedName name="Sep_63" localSheetId="68">#REF!</definedName>
    <definedName name="Sep_63" localSheetId="69">#REF!</definedName>
    <definedName name="Sep_63" localSheetId="71">#REF!</definedName>
    <definedName name="Sep_63" localSheetId="72">#REF!</definedName>
    <definedName name="Sep_63" localSheetId="73">#REF!</definedName>
    <definedName name="Sep_63">#REF!</definedName>
    <definedName name="Sep_64" localSheetId="1">#REF!</definedName>
    <definedName name="Sep_64" localSheetId="11">#REF!</definedName>
    <definedName name="Sep_64" localSheetId="12">#REF!</definedName>
    <definedName name="Sep_64" localSheetId="13">#REF!</definedName>
    <definedName name="Sep_64" localSheetId="23">#REF!</definedName>
    <definedName name="Sep_64" localSheetId="24">#REF!</definedName>
    <definedName name="Sep_64" localSheetId="26">#REF!</definedName>
    <definedName name="Sep_64" localSheetId="28">#REF!</definedName>
    <definedName name="Sep_64" localSheetId="29">#REF!</definedName>
    <definedName name="Sep_64" localSheetId="31">#REF!</definedName>
    <definedName name="Sep_64" localSheetId="41">#REF!</definedName>
    <definedName name="Sep_64" localSheetId="4">#REF!</definedName>
    <definedName name="Sep_64" localSheetId="46">#REF!</definedName>
    <definedName name="Sep_64" localSheetId="47">#REF!</definedName>
    <definedName name="Sep_64" localSheetId="48">#REF!</definedName>
    <definedName name="Sep_64" localSheetId="49">#REF!</definedName>
    <definedName name="Sep_64" localSheetId="50">#REF!</definedName>
    <definedName name="Sep_64" localSheetId="51">#REF!</definedName>
    <definedName name="Sep_64" localSheetId="53">#REF!</definedName>
    <definedName name="Sep_64" localSheetId="54">#REF!</definedName>
    <definedName name="Sep_64" localSheetId="56">#REF!</definedName>
    <definedName name="Sep_64" localSheetId="57">#REF!</definedName>
    <definedName name="Sep_64" localSheetId="58">#REF!</definedName>
    <definedName name="Sep_64" localSheetId="60">#REF!</definedName>
    <definedName name="Sep_64" localSheetId="61">#REF!</definedName>
    <definedName name="Sep_64" localSheetId="62">#REF!</definedName>
    <definedName name="Sep_64" localSheetId="63">#REF!</definedName>
    <definedName name="Sep_64" localSheetId="64">#REF!</definedName>
    <definedName name="Sep_64" localSheetId="66">#REF!</definedName>
    <definedName name="Sep_64" localSheetId="67">#REF!</definedName>
    <definedName name="Sep_64" localSheetId="68">#REF!</definedName>
    <definedName name="Sep_64" localSheetId="69">#REF!</definedName>
    <definedName name="Sep_64" localSheetId="71">#REF!</definedName>
    <definedName name="Sep_64" localSheetId="72">#REF!</definedName>
    <definedName name="Sep_64" localSheetId="73">#REF!</definedName>
    <definedName name="Sep_64">#REF!</definedName>
    <definedName name="Sep_65" localSheetId="1">#REF!</definedName>
    <definedName name="Sep_65" localSheetId="11">#REF!</definedName>
    <definedName name="Sep_65" localSheetId="12">#REF!</definedName>
    <definedName name="Sep_65" localSheetId="13">#REF!</definedName>
    <definedName name="Sep_65" localSheetId="23">#REF!</definedName>
    <definedName name="Sep_65" localSheetId="24">#REF!</definedName>
    <definedName name="Sep_65" localSheetId="26">#REF!</definedName>
    <definedName name="Sep_65" localSheetId="28">#REF!</definedName>
    <definedName name="Sep_65" localSheetId="29">#REF!</definedName>
    <definedName name="Sep_65" localSheetId="31">#REF!</definedName>
    <definedName name="Sep_65" localSheetId="41">#REF!</definedName>
    <definedName name="Sep_65" localSheetId="4">#REF!</definedName>
    <definedName name="Sep_65" localSheetId="46">#REF!</definedName>
    <definedName name="Sep_65" localSheetId="47">#REF!</definedName>
    <definedName name="Sep_65" localSheetId="48">#REF!</definedName>
    <definedName name="Sep_65" localSheetId="49">#REF!</definedName>
    <definedName name="Sep_65" localSheetId="50">#REF!</definedName>
    <definedName name="Sep_65" localSheetId="51">#REF!</definedName>
    <definedName name="Sep_65" localSheetId="53">#REF!</definedName>
    <definedName name="Sep_65" localSheetId="54">#REF!</definedName>
    <definedName name="Sep_65" localSheetId="56">#REF!</definedName>
    <definedName name="Sep_65" localSheetId="57">#REF!</definedName>
    <definedName name="Sep_65" localSheetId="58">#REF!</definedName>
    <definedName name="Sep_65" localSheetId="60">#REF!</definedName>
    <definedName name="Sep_65" localSheetId="61">#REF!</definedName>
    <definedName name="Sep_65" localSheetId="62">#REF!</definedName>
    <definedName name="Sep_65" localSheetId="63">#REF!</definedName>
    <definedName name="Sep_65" localSheetId="64">#REF!</definedName>
    <definedName name="Sep_65" localSheetId="66">#REF!</definedName>
    <definedName name="Sep_65" localSheetId="67">#REF!</definedName>
    <definedName name="Sep_65" localSheetId="68">#REF!</definedName>
    <definedName name="Sep_65" localSheetId="69">#REF!</definedName>
    <definedName name="Sep_65" localSheetId="71">#REF!</definedName>
    <definedName name="Sep_65" localSheetId="72">#REF!</definedName>
    <definedName name="Sep_65" localSheetId="73">#REF!</definedName>
    <definedName name="Sep_65">#REF!</definedName>
    <definedName name="Sep_66" localSheetId="1">#REF!</definedName>
    <definedName name="Sep_66" localSheetId="11">#REF!</definedName>
    <definedName name="Sep_66" localSheetId="12">#REF!</definedName>
    <definedName name="Sep_66" localSheetId="13">#REF!</definedName>
    <definedName name="Sep_66" localSheetId="23">#REF!</definedName>
    <definedName name="Sep_66" localSheetId="24">#REF!</definedName>
    <definedName name="Sep_66" localSheetId="26">#REF!</definedName>
    <definedName name="Sep_66" localSheetId="28">#REF!</definedName>
    <definedName name="Sep_66" localSheetId="29">#REF!</definedName>
    <definedName name="Sep_66" localSheetId="31">#REF!</definedName>
    <definedName name="Sep_66" localSheetId="41">#REF!</definedName>
    <definedName name="Sep_66" localSheetId="4">#REF!</definedName>
    <definedName name="Sep_66" localSheetId="46">#REF!</definedName>
    <definedName name="Sep_66" localSheetId="47">#REF!</definedName>
    <definedName name="Sep_66" localSheetId="48">#REF!</definedName>
    <definedName name="Sep_66" localSheetId="49">#REF!</definedName>
    <definedName name="Sep_66" localSheetId="50">#REF!</definedName>
    <definedName name="Sep_66" localSheetId="51">#REF!</definedName>
    <definedName name="Sep_66" localSheetId="53">#REF!</definedName>
    <definedName name="Sep_66" localSheetId="54">#REF!</definedName>
    <definedName name="Sep_66" localSheetId="56">#REF!</definedName>
    <definedName name="Sep_66" localSheetId="57">#REF!</definedName>
    <definedName name="Sep_66" localSheetId="58">#REF!</definedName>
    <definedName name="Sep_66" localSheetId="60">#REF!</definedName>
    <definedName name="Sep_66" localSheetId="61">#REF!</definedName>
    <definedName name="Sep_66" localSheetId="62">#REF!</definedName>
    <definedName name="Sep_66" localSheetId="63">#REF!</definedName>
    <definedName name="Sep_66" localSheetId="64">#REF!</definedName>
    <definedName name="Sep_66" localSheetId="66">#REF!</definedName>
    <definedName name="Sep_66" localSheetId="67">#REF!</definedName>
    <definedName name="Sep_66" localSheetId="68">#REF!</definedName>
    <definedName name="Sep_66" localSheetId="69">#REF!</definedName>
    <definedName name="Sep_66" localSheetId="71">#REF!</definedName>
    <definedName name="Sep_66" localSheetId="72">#REF!</definedName>
    <definedName name="Sep_66" localSheetId="73">#REF!</definedName>
    <definedName name="Sep_66">#REF!</definedName>
    <definedName name="Sep_67" localSheetId="1">#REF!</definedName>
    <definedName name="Sep_67" localSheetId="11">#REF!</definedName>
    <definedName name="Sep_67" localSheetId="12">#REF!</definedName>
    <definedName name="Sep_67" localSheetId="13">#REF!</definedName>
    <definedName name="Sep_67" localSheetId="23">#REF!</definedName>
    <definedName name="Sep_67" localSheetId="24">#REF!</definedName>
    <definedName name="Sep_67" localSheetId="26">#REF!</definedName>
    <definedName name="Sep_67" localSheetId="28">#REF!</definedName>
    <definedName name="Sep_67" localSheetId="29">#REF!</definedName>
    <definedName name="Sep_67" localSheetId="31">#REF!</definedName>
    <definedName name="Sep_67" localSheetId="41">#REF!</definedName>
    <definedName name="Sep_67" localSheetId="4">#REF!</definedName>
    <definedName name="Sep_67" localSheetId="46">#REF!</definedName>
    <definedName name="Sep_67" localSheetId="47">#REF!</definedName>
    <definedName name="Sep_67" localSheetId="48">#REF!</definedName>
    <definedName name="Sep_67" localSheetId="49">#REF!</definedName>
    <definedName name="Sep_67" localSheetId="50">#REF!</definedName>
    <definedName name="Sep_67" localSheetId="51">#REF!</definedName>
    <definedName name="Sep_67" localSheetId="53">#REF!</definedName>
    <definedName name="Sep_67" localSheetId="54">#REF!</definedName>
    <definedName name="Sep_67" localSheetId="56">#REF!</definedName>
    <definedName name="Sep_67" localSheetId="57">#REF!</definedName>
    <definedName name="Sep_67" localSheetId="58">#REF!</definedName>
    <definedName name="Sep_67" localSheetId="60">#REF!</definedName>
    <definedName name="Sep_67" localSheetId="61">#REF!</definedName>
    <definedName name="Sep_67" localSheetId="62">#REF!</definedName>
    <definedName name="Sep_67" localSheetId="63">#REF!</definedName>
    <definedName name="Sep_67" localSheetId="64">#REF!</definedName>
    <definedName name="Sep_67" localSheetId="66">#REF!</definedName>
    <definedName name="Sep_67" localSheetId="67">#REF!</definedName>
    <definedName name="Sep_67" localSheetId="68">#REF!</definedName>
    <definedName name="Sep_67" localSheetId="69">#REF!</definedName>
    <definedName name="Sep_67" localSheetId="71">#REF!</definedName>
    <definedName name="Sep_67" localSheetId="72">#REF!</definedName>
    <definedName name="Sep_67" localSheetId="73">#REF!</definedName>
    <definedName name="Sep_67">#REF!</definedName>
    <definedName name="Sep_68" localSheetId="1">#REF!</definedName>
    <definedName name="Sep_68" localSheetId="11">#REF!</definedName>
    <definedName name="Sep_68" localSheetId="12">#REF!</definedName>
    <definedName name="Sep_68" localSheetId="13">#REF!</definedName>
    <definedName name="Sep_68" localSheetId="23">#REF!</definedName>
    <definedName name="Sep_68" localSheetId="24">#REF!</definedName>
    <definedName name="Sep_68" localSheetId="26">#REF!</definedName>
    <definedName name="Sep_68" localSheetId="28">#REF!</definedName>
    <definedName name="Sep_68" localSheetId="29">#REF!</definedName>
    <definedName name="Sep_68" localSheetId="31">#REF!</definedName>
    <definedName name="Sep_68" localSheetId="41">#REF!</definedName>
    <definedName name="Sep_68" localSheetId="4">#REF!</definedName>
    <definedName name="Sep_68" localSheetId="46">#REF!</definedName>
    <definedName name="Sep_68" localSheetId="47">#REF!</definedName>
    <definedName name="Sep_68" localSheetId="48">#REF!</definedName>
    <definedName name="Sep_68" localSheetId="49">#REF!</definedName>
    <definedName name="Sep_68" localSheetId="50">#REF!</definedName>
    <definedName name="Sep_68" localSheetId="51">#REF!</definedName>
    <definedName name="Sep_68" localSheetId="53">#REF!</definedName>
    <definedName name="Sep_68" localSheetId="54">#REF!</definedName>
    <definedName name="Sep_68" localSheetId="56">#REF!</definedName>
    <definedName name="Sep_68" localSheetId="57">#REF!</definedName>
    <definedName name="Sep_68" localSheetId="58">#REF!</definedName>
    <definedName name="Sep_68" localSheetId="60">#REF!</definedName>
    <definedName name="Sep_68" localSheetId="61">#REF!</definedName>
    <definedName name="Sep_68" localSheetId="62">#REF!</definedName>
    <definedName name="Sep_68" localSheetId="63">#REF!</definedName>
    <definedName name="Sep_68" localSheetId="64">#REF!</definedName>
    <definedName name="Sep_68" localSheetId="66">#REF!</definedName>
    <definedName name="Sep_68" localSheetId="67">#REF!</definedName>
    <definedName name="Sep_68" localSheetId="68">#REF!</definedName>
    <definedName name="Sep_68" localSheetId="69">#REF!</definedName>
    <definedName name="Sep_68" localSheetId="71">#REF!</definedName>
    <definedName name="Sep_68" localSheetId="72">#REF!</definedName>
    <definedName name="Sep_68" localSheetId="73">#REF!</definedName>
    <definedName name="Sep_68">#REF!</definedName>
    <definedName name="Sep_69" localSheetId="1">#REF!</definedName>
    <definedName name="Sep_69" localSheetId="11">#REF!</definedName>
    <definedName name="Sep_69" localSheetId="12">#REF!</definedName>
    <definedName name="Sep_69" localSheetId="13">#REF!</definedName>
    <definedName name="Sep_69" localSheetId="23">#REF!</definedName>
    <definedName name="Sep_69" localSheetId="24">#REF!</definedName>
    <definedName name="Sep_69" localSheetId="26">#REF!</definedName>
    <definedName name="Sep_69" localSheetId="28">#REF!</definedName>
    <definedName name="Sep_69" localSheetId="29">#REF!</definedName>
    <definedName name="Sep_69" localSheetId="31">#REF!</definedName>
    <definedName name="Sep_69" localSheetId="41">#REF!</definedName>
    <definedName name="Sep_69" localSheetId="4">#REF!</definedName>
    <definedName name="Sep_69" localSheetId="46">#REF!</definedName>
    <definedName name="Sep_69" localSheetId="47">#REF!</definedName>
    <definedName name="Sep_69" localSheetId="48">#REF!</definedName>
    <definedName name="Sep_69" localSheetId="49">#REF!</definedName>
    <definedName name="Sep_69" localSheetId="50">#REF!</definedName>
    <definedName name="Sep_69" localSheetId="51">#REF!</definedName>
    <definedName name="Sep_69" localSheetId="53">#REF!</definedName>
    <definedName name="Sep_69" localSheetId="54">#REF!</definedName>
    <definedName name="Sep_69" localSheetId="56">#REF!</definedName>
    <definedName name="Sep_69" localSheetId="57">#REF!</definedName>
    <definedName name="Sep_69" localSheetId="58">#REF!</definedName>
    <definedName name="Sep_69" localSheetId="60">#REF!</definedName>
    <definedName name="Sep_69" localSheetId="61">#REF!</definedName>
    <definedName name="Sep_69" localSheetId="62">#REF!</definedName>
    <definedName name="Sep_69" localSheetId="63">#REF!</definedName>
    <definedName name="Sep_69" localSheetId="64">#REF!</definedName>
    <definedName name="Sep_69" localSheetId="66">#REF!</definedName>
    <definedName name="Sep_69" localSheetId="67">#REF!</definedName>
    <definedName name="Sep_69" localSheetId="68">#REF!</definedName>
    <definedName name="Sep_69" localSheetId="69">#REF!</definedName>
    <definedName name="Sep_69" localSheetId="71">#REF!</definedName>
    <definedName name="Sep_69" localSheetId="72">#REF!</definedName>
    <definedName name="Sep_69" localSheetId="73">#REF!</definedName>
    <definedName name="Sep_69">#REF!</definedName>
    <definedName name="Sep_70" localSheetId="1">#REF!</definedName>
    <definedName name="Sep_70" localSheetId="11">#REF!</definedName>
    <definedName name="Sep_70" localSheetId="12">#REF!</definedName>
    <definedName name="Sep_70" localSheetId="13">#REF!</definedName>
    <definedName name="Sep_70" localSheetId="23">#REF!</definedName>
    <definedName name="Sep_70" localSheetId="24">#REF!</definedName>
    <definedName name="Sep_70" localSheetId="26">#REF!</definedName>
    <definedName name="Sep_70" localSheetId="28">#REF!</definedName>
    <definedName name="Sep_70" localSheetId="29">#REF!</definedName>
    <definedName name="Sep_70" localSheetId="31">#REF!</definedName>
    <definedName name="Sep_70" localSheetId="41">#REF!</definedName>
    <definedName name="Sep_70" localSheetId="4">#REF!</definedName>
    <definedName name="Sep_70" localSheetId="46">#REF!</definedName>
    <definedName name="Sep_70" localSheetId="47">#REF!</definedName>
    <definedName name="Sep_70" localSheetId="48">#REF!</definedName>
    <definedName name="Sep_70" localSheetId="49">#REF!</definedName>
    <definedName name="Sep_70" localSheetId="50">#REF!</definedName>
    <definedName name="Sep_70" localSheetId="51">#REF!</definedName>
    <definedName name="Sep_70" localSheetId="53">#REF!</definedName>
    <definedName name="Sep_70" localSheetId="54">#REF!</definedName>
    <definedName name="Sep_70" localSheetId="56">#REF!</definedName>
    <definedName name="Sep_70" localSheetId="57">#REF!</definedName>
    <definedName name="Sep_70" localSheetId="58">#REF!</definedName>
    <definedName name="Sep_70" localSheetId="60">#REF!</definedName>
    <definedName name="Sep_70" localSheetId="61">#REF!</definedName>
    <definedName name="Sep_70" localSheetId="62">#REF!</definedName>
    <definedName name="Sep_70" localSheetId="63">#REF!</definedName>
    <definedName name="Sep_70" localSheetId="64">#REF!</definedName>
    <definedName name="Sep_70" localSheetId="66">#REF!</definedName>
    <definedName name="Sep_70" localSheetId="67">#REF!</definedName>
    <definedName name="Sep_70" localSheetId="68">#REF!</definedName>
    <definedName name="Sep_70" localSheetId="69">#REF!</definedName>
    <definedName name="Sep_70" localSheetId="71">#REF!</definedName>
    <definedName name="Sep_70" localSheetId="72">#REF!</definedName>
    <definedName name="Sep_70" localSheetId="73">#REF!</definedName>
    <definedName name="Sep_70">#REF!</definedName>
    <definedName name="Sep_71" localSheetId="1">#REF!</definedName>
    <definedName name="Sep_71" localSheetId="11">#REF!</definedName>
    <definedName name="Sep_71" localSheetId="12">#REF!</definedName>
    <definedName name="Sep_71" localSheetId="13">#REF!</definedName>
    <definedName name="Sep_71" localSheetId="23">#REF!</definedName>
    <definedName name="Sep_71" localSheetId="24">#REF!</definedName>
    <definedName name="Sep_71" localSheetId="26">#REF!</definedName>
    <definedName name="Sep_71" localSheetId="28">#REF!</definedName>
    <definedName name="Sep_71" localSheetId="29">#REF!</definedName>
    <definedName name="Sep_71" localSheetId="31">#REF!</definedName>
    <definedName name="Sep_71" localSheetId="41">#REF!</definedName>
    <definedName name="Sep_71" localSheetId="4">#REF!</definedName>
    <definedName name="Sep_71" localSheetId="46">#REF!</definedName>
    <definedName name="Sep_71" localSheetId="47">#REF!</definedName>
    <definedName name="Sep_71" localSheetId="48">#REF!</definedName>
    <definedName name="Sep_71" localSheetId="49">#REF!</definedName>
    <definedName name="Sep_71" localSheetId="50">#REF!</definedName>
    <definedName name="Sep_71" localSheetId="51">#REF!</definedName>
    <definedName name="Sep_71" localSheetId="53">#REF!</definedName>
    <definedName name="Sep_71" localSheetId="54">#REF!</definedName>
    <definedName name="Sep_71" localSheetId="56">#REF!</definedName>
    <definedName name="Sep_71" localSheetId="57">#REF!</definedName>
    <definedName name="Sep_71" localSheetId="58">#REF!</definedName>
    <definedName name="Sep_71" localSheetId="60">#REF!</definedName>
    <definedName name="Sep_71" localSheetId="61">#REF!</definedName>
    <definedName name="Sep_71" localSheetId="62">#REF!</definedName>
    <definedName name="Sep_71" localSheetId="63">#REF!</definedName>
    <definedName name="Sep_71" localSheetId="64">#REF!</definedName>
    <definedName name="Sep_71" localSheetId="66">#REF!</definedName>
    <definedName name="Sep_71" localSheetId="67">#REF!</definedName>
    <definedName name="Sep_71" localSheetId="68">#REF!</definedName>
    <definedName name="Sep_71" localSheetId="69">#REF!</definedName>
    <definedName name="Sep_71" localSheetId="71">#REF!</definedName>
    <definedName name="Sep_71" localSheetId="72">#REF!</definedName>
    <definedName name="Sep_71" localSheetId="73">#REF!</definedName>
    <definedName name="Sep_71">#REF!</definedName>
    <definedName name="Sep_72" localSheetId="1">#REF!</definedName>
    <definedName name="Sep_72" localSheetId="11">#REF!</definedName>
    <definedName name="Sep_72" localSheetId="12">#REF!</definedName>
    <definedName name="Sep_72" localSheetId="13">#REF!</definedName>
    <definedName name="Sep_72" localSheetId="23">#REF!</definedName>
    <definedName name="Sep_72" localSheetId="24">#REF!</definedName>
    <definedName name="Sep_72" localSheetId="26">#REF!</definedName>
    <definedName name="Sep_72" localSheetId="28">#REF!</definedName>
    <definedName name="Sep_72" localSheetId="29">#REF!</definedName>
    <definedName name="Sep_72" localSheetId="31">#REF!</definedName>
    <definedName name="Sep_72" localSheetId="41">#REF!</definedName>
    <definedName name="Sep_72" localSheetId="4">#REF!</definedName>
    <definedName name="Sep_72" localSheetId="46">#REF!</definedName>
    <definedName name="Sep_72" localSheetId="47">#REF!</definedName>
    <definedName name="Sep_72" localSheetId="48">#REF!</definedName>
    <definedName name="Sep_72" localSheetId="49">#REF!</definedName>
    <definedName name="Sep_72" localSheetId="50">#REF!</definedName>
    <definedName name="Sep_72" localSheetId="51">#REF!</definedName>
    <definedName name="Sep_72" localSheetId="53">#REF!</definedName>
    <definedName name="Sep_72" localSheetId="54">#REF!</definedName>
    <definedName name="Sep_72" localSheetId="56">#REF!</definedName>
    <definedName name="Sep_72" localSheetId="57">#REF!</definedName>
    <definedName name="Sep_72" localSheetId="58">#REF!</definedName>
    <definedName name="Sep_72" localSheetId="60">#REF!</definedName>
    <definedName name="Sep_72" localSheetId="61">#REF!</definedName>
    <definedName name="Sep_72" localSheetId="62">#REF!</definedName>
    <definedName name="Sep_72" localSheetId="63">#REF!</definedName>
    <definedName name="Sep_72" localSheetId="64">#REF!</definedName>
    <definedName name="Sep_72" localSheetId="66">#REF!</definedName>
    <definedName name="Sep_72" localSheetId="67">#REF!</definedName>
    <definedName name="Sep_72" localSheetId="68">#REF!</definedName>
    <definedName name="Sep_72" localSheetId="69">#REF!</definedName>
    <definedName name="Sep_72" localSheetId="71">#REF!</definedName>
    <definedName name="Sep_72" localSheetId="72">#REF!</definedName>
    <definedName name="Sep_72" localSheetId="73">#REF!</definedName>
    <definedName name="Sep_72">#REF!</definedName>
    <definedName name="Sep_73" localSheetId="1">#REF!</definedName>
    <definedName name="Sep_73" localSheetId="11">#REF!</definedName>
    <definedName name="Sep_73" localSheetId="12">#REF!</definedName>
    <definedName name="Sep_73" localSheetId="13">#REF!</definedName>
    <definedName name="Sep_73" localSheetId="23">#REF!</definedName>
    <definedName name="Sep_73" localSheetId="24">#REF!</definedName>
    <definedName name="Sep_73" localSheetId="26">#REF!</definedName>
    <definedName name="Sep_73" localSheetId="28">#REF!</definedName>
    <definedName name="Sep_73" localSheetId="29">#REF!</definedName>
    <definedName name="Sep_73" localSheetId="31">#REF!</definedName>
    <definedName name="Sep_73" localSheetId="41">#REF!</definedName>
    <definedName name="Sep_73" localSheetId="4">#REF!</definedName>
    <definedName name="Sep_73" localSheetId="46">#REF!</definedName>
    <definedName name="Sep_73" localSheetId="47">#REF!</definedName>
    <definedName name="Sep_73" localSheetId="48">#REF!</definedName>
    <definedName name="Sep_73" localSheetId="49">#REF!</definedName>
    <definedName name="Sep_73" localSheetId="50">#REF!</definedName>
    <definedName name="Sep_73" localSheetId="51">#REF!</definedName>
    <definedName name="Sep_73" localSheetId="53">#REF!</definedName>
    <definedName name="Sep_73" localSheetId="54">#REF!</definedName>
    <definedName name="Sep_73" localSheetId="56">#REF!</definedName>
    <definedName name="Sep_73" localSheetId="57">#REF!</definedName>
    <definedName name="Sep_73" localSheetId="58">#REF!</definedName>
    <definedName name="Sep_73" localSheetId="60">#REF!</definedName>
    <definedName name="Sep_73" localSheetId="61">#REF!</definedName>
    <definedName name="Sep_73" localSheetId="62">#REF!</definedName>
    <definedName name="Sep_73" localSheetId="63">#REF!</definedName>
    <definedName name="Sep_73" localSheetId="64">#REF!</definedName>
    <definedName name="Sep_73" localSheetId="66">#REF!</definedName>
    <definedName name="Sep_73" localSheetId="67">#REF!</definedName>
    <definedName name="Sep_73" localSheetId="68">#REF!</definedName>
    <definedName name="Sep_73" localSheetId="69">#REF!</definedName>
    <definedName name="Sep_73" localSheetId="71">#REF!</definedName>
    <definedName name="Sep_73" localSheetId="72">#REF!</definedName>
    <definedName name="Sep_73" localSheetId="73">#REF!</definedName>
    <definedName name="Sep_73">#REF!</definedName>
    <definedName name="Sep_74" localSheetId="1">#REF!</definedName>
    <definedName name="Sep_74" localSheetId="11">#REF!</definedName>
    <definedName name="Sep_74" localSheetId="12">#REF!</definedName>
    <definedName name="Sep_74" localSheetId="13">#REF!</definedName>
    <definedName name="Sep_74" localSheetId="23">#REF!</definedName>
    <definedName name="Sep_74" localSheetId="24">#REF!</definedName>
    <definedName name="Sep_74" localSheetId="26">#REF!</definedName>
    <definedName name="Sep_74" localSheetId="28">#REF!</definedName>
    <definedName name="Sep_74" localSheetId="29">#REF!</definedName>
    <definedName name="Sep_74" localSheetId="31">#REF!</definedName>
    <definedName name="Sep_74" localSheetId="41">#REF!</definedName>
    <definedName name="Sep_74" localSheetId="4">#REF!</definedName>
    <definedName name="Sep_74" localSheetId="46">#REF!</definedName>
    <definedName name="Sep_74" localSheetId="47">#REF!</definedName>
    <definedName name="Sep_74" localSheetId="48">#REF!</definedName>
    <definedName name="Sep_74" localSheetId="49">#REF!</definedName>
    <definedName name="Sep_74" localSheetId="50">#REF!</definedName>
    <definedName name="Sep_74" localSheetId="51">#REF!</definedName>
    <definedName name="Sep_74" localSheetId="53">#REF!</definedName>
    <definedName name="Sep_74" localSheetId="54">#REF!</definedName>
    <definedName name="Sep_74" localSheetId="56">#REF!</definedName>
    <definedName name="Sep_74" localSheetId="57">#REF!</definedName>
    <definedName name="Sep_74" localSheetId="58">#REF!</definedName>
    <definedName name="Sep_74" localSheetId="60">#REF!</definedName>
    <definedName name="Sep_74" localSheetId="61">#REF!</definedName>
    <definedName name="Sep_74" localSheetId="62">#REF!</definedName>
    <definedName name="Sep_74" localSheetId="63">#REF!</definedName>
    <definedName name="Sep_74" localSheetId="64">#REF!</definedName>
    <definedName name="Sep_74" localSheetId="66">#REF!</definedName>
    <definedName name="Sep_74" localSheetId="67">#REF!</definedName>
    <definedName name="Sep_74" localSheetId="68">#REF!</definedName>
    <definedName name="Sep_74" localSheetId="69">#REF!</definedName>
    <definedName name="Sep_74" localSheetId="71">#REF!</definedName>
    <definedName name="Sep_74" localSheetId="72">#REF!</definedName>
    <definedName name="Sep_74" localSheetId="73">#REF!</definedName>
    <definedName name="Sep_74">#REF!</definedName>
    <definedName name="Sep_75" localSheetId="1">#REF!</definedName>
    <definedName name="Sep_75" localSheetId="11">#REF!</definedName>
    <definedName name="Sep_75" localSheetId="12">#REF!</definedName>
    <definedName name="Sep_75" localSheetId="13">#REF!</definedName>
    <definedName name="Sep_75" localSheetId="23">#REF!</definedName>
    <definedName name="Sep_75" localSheetId="24">#REF!</definedName>
    <definedName name="Sep_75" localSheetId="26">#REF!</definedName>
    <definedName name="Sep_75" localSheetId="28">#REF!</definedName>
    <definedName name="Sep_75" localSheetId="29">#REF!</definedName>
    <definedName name="Sep_75" localSheetId="31">#REF!</definedName>
    <definedName name="Sep_75" localSheetId="41">#REF!</definedName>
    <definedName name="Sep_75" localSheetId="4">#REF!</definedName>
    <definedName name="Sep_75" localSheetId="46">#REF!</definedName>
    <definedName name="Sep_75" localSheetId="47">#REF!</definedName>
    <definedName name="Sep_75" localSheetId="48">#REF!</definedName>
    <definedName name="Sep_75" localSheetId="49">#REF!</definedName>
    <definedName name="Sep_75" localSheetId="50">#REF!</definedName>
    <definedName name="Sep_75" localSheetId="51">#REF!</definedName>
    <definedName name="Sep_75" localSheetId="53">#REF!</definedName>
    <definedName name="Sep_75" localSheetId="54">#REF!</definedName>
    <definedName name="Sep_75" localSheetId="56">#REF!</definedName>
    <definedName name="Sep_75" localSheetId="57">#REF!</definedName>
    <definedName name="Sep_75" localSheetId="58">#REF!</definedName>
    <definedName name="Sep_75" localSheetId="60">#REF!</definedName>
    <definedName name="Sep_75" localSheetId="61">#REF!</definedName>
    <definedName name="Sep_75" localSheetId="62">#REF!</definedName>
    <definedName name="Sep_75" localSheetId="63">#REF!</definedName>
    <definedName name="Sep_75" localSheetId="64">#REF!</definedName>
    <definedName name="Sep_75" localSheetId="66">#REF!</definedName>
    <definedName name="Sep_75" localSheetId="67">#REF!</definedName>
    <definedName name="Sep_75" localSheetId="68">#REF!</definedName>
    <definedName name="Sep_75" localSheetId="69">#REF!</definedName>
    <definedName name="Sep_75" localSheetId="71">#REF!</definedName>
    <definedName name="Sep_75" localSheetId="72">#REF!</definedName>
    <definedName name="Sep_75" localSheetId="73">#REF!</definedName>
    <definedName name="Sep_75">#REF!</definedName>
    <definedName name="Sep_76" localSheetId="1">#REF!</definedName>
    <definedName name="Sep_76" localSheetId="11">#REF!</definedName>
    <definedName name="Sep_76" localSheetId="12">#REF!</definedName>
    <definedName name="Sep_76" localSheetId="13">#REF!</definedName>
    <definedName name="Sep_76" localSheetId="23">#REF!</definedName>
    <definedName name="Sep_76" localSheetId="24">#REF!</definedName>
    <definedName name="Sep_76" localSheetId="26">#REF!</definedName>
    <definedName name="Sep_76" localSheetId="28">#REF!</definedName>
    <definedName name="Sep_76" localSheetId="29">#REF!</definedName>
    <definedName name="Sep_76" localSheetId="31">#REF!</definedName>
    <definedName name="Sep_76" localSheetId="41">#REF!</definedName>
    <definedName name="Sep_76" localSheetId="4">#REF!</definedName>
    <definedName name="Sep_76" localSheetId="46">#REF!</definedName>
    <definedName name="Sep_76" localSheetId="47">#REF!</definedName>
    <definedName name="Sep_76" localSheetId="48">#REF!</definedName>
    <definedName name="Sep_76" localSheetId="49">#REF!</definedName>
    <definedName name="Sep_76" localSheetId="50">#REF!</definedName>
    <definedName name="Sep_76" localSheetId="51">#REF!</definedName>
    <definedName name="Sep_76" localSheetId="53">#REF!</definedName>
    <definedName name="Sep_76" localSheetId="54">#REF!</definedName>
    <definedName name="Sep_76" localSheetId="56">#REF!</definedName>
    <definedName name="Sep_76" localSheetId="57">#REF!</definedName>
    <definedName name="Sep_76" localSheetId="58">#REF!</definedName>
    <definedName name="Sep_76" localSheetId="60">#REF!</definedName>
    <definedName name="Sep_76" localSheetId="61">#REF!</definedName>
    <definedName name="Sep_76" localSheetId="62">#REF!</definedName>
    <definedName name="Sep_76" localSheetId="63">#REF!</definedName>
    <definedName name="Sep_76" localSheetId="64">#REF!</definedName>
    <definedName name="Sep_76" localSheetId="66">#REF!</definedName>
    <definedName name="Sep_76" localSheetId="67">#REF!</definedName>
    <definedName name="Sep_76" localSheetId="68">#REF!</definedName>
    <definedName name="Sep_76" localSheetId="69">#REF!</definedName>
    <definedName name="Sep_76" localSheetId="71">#REF!</definedName>
    <definedName name="Sep_76" localSheetId="72">#REF!</definedName>
    <definedName name="Sep_76" localSheetId="73">#REF!</definedName>
    <definedName name="Sep_76">#REF!</definedName>
    <definedName name="Sep_77" localSheetId="1">#REF!</definedName>
    <definedName name="Sep_77" localSheetId="11">#REF!</definedName>
    <definedName name="Sep_77" localSheetId="12">#REF!</definedName>
    <definedName name="Sep_77" localSheetId="13">#REF!</definedName>
    <definedName name="Sep_77" localSheetId="23">#REF!</definedName>
    <definedName name="Sep_77" localSheetId="24">#REF!</definedName>
    <definedName name="Sep_77" localSheetId="26">#REF!</definedName>
    <definedName name="Sep_77" localSheetId="28">#REF!</definedName>
    <definedName name="Sep_77" localSheetId="29">#REF!</definedName>
    <definedName name="Sep_77" localSheetId="31">#REF!</definedName>
    <definedName name="Sep_77" localSheetId="41">#REF!</definedName>
    <definedName name="Sep_77" localSheetId="4">#REF!</definedName>
    <definedName name="Sep_77" localSheetId="46">#REF!</definedName>
    <definedName name="Sep_77" localSheetId="47">#REF!</definedName>
    <definedName name="Sep_77" localSheetId="48">#REF!</definedName>
    <definedName name="Sep_77" localSheetId="49">#REF!</definedName>
    <definedName name="Sep_77" localSheetId="50">#REF!</definedName>
    <definedName name="Sep_77" localSheetId="51">#REF!</definedName>
    <definedName name="Sep_77" localSheetId="53">#REF!</definedName>
    <definedName name="Sep_77" localSheetId="54">#REF!</definedName>
    <definedName name="Sep_77" localSheetId="56">#REF!</definedName>
    <definedName name="Sep_77" localSheetId="57">#REF!</definedName>
    <definedName name="Sep_77" localSheetId="58">#REF!</definedName>
    <definedName name="Sep_77" localSheetId="60">#REF!</definedName>
    <definedName name="Sep_77" localSheetId="61">#REF!</definedName>
    <definedName name="Sep_77" localSheetId="62">#REF!</definedName>
    <definedName name="Sep_77" localSheetId="63">#REF!</definedName>
    <definedName name="Sep_77" localSheetId="64">#REF!</definedName>
    <definedName name="Sep_77" localSheetId="66">#REF!</definedName>
    <definedName name="Sep_77" localSheetId="67">#REF!</definedName>
    <definedName name="Sep_77" localSheetId="68">#REF!</definedName>
    <definedName name="Sep_77" localSheetId="69">#REF!</definedName>
    <definedName name="Sep_77" localSheetId="71">#REF!</definedName>
    <definedName name="Sep_77" localSheetId="72">#REF!</definedName>
    <definedName name="Sep_77" localSheetId="73">#REF!</definedName>
    <definedName name="Sep_77">#REF!</definedName>
    <definedName name="Sep_78" localSheetId="1">#REF!</definedName>
    <definedName name="Sep_78" localSheetId="11">#REF!</definedName>
    <definedName name="Sep_78" localSheetId="12">#REF!</definedName>
    <definedName name="Sep_78" localSheetId="13">#REF!</definedName>
    <definedName name="Sep_78" localSheetId="23">#REF!</definedName>
    <definedName name="Sep_78" localSheetId="24">#REF!</definedName>
    <definedName name="Sep_78" localSheetId="26">#REF!</definedName>
    <definedName name="Sep_78" localSheetId="28">#REF!</definedName>
    <definedName name="Sep_78" localSheetId="29">#REF!</definedName>
    <definedName name="Sep_78" localSheetId="31">#REF!</definedName>
    <definedName name="Sep_78" localSheetId="41">#REF!</definedName>
    <definedName name="Sep_78" localSheetId="4">#REF!</definedName>
    <definedName name="Sep_78" localSheetId="46">#REF!</definedName>
    <definedName name="Sep_78" localSheetId="47">#REF!</definedName>
    <definedName name="Sep_78" localSheetId="48">#REF!</definedName>
    <definedName name="Sep_78" localSheetId="49">#REF!</definedName>
    <definedName name="Sep_78" localSheetId="50">#REF!</definedName>
    <definedName name="Sep_78" localSheetId="51">#REF!</definedName>
    <definedName name="Sep_78" localSheetId="53">#REF!</definedName>
    <definedName name="Sep_78" localSheetId="54">#REF!</definedName>
    <definedName name="Sep_78" localSheetId="56">#REF!</definedName>
    <definedName name="Sep_78" localSheetId="57">#REF!</definedName>
    <definedName name="Sep_78" localSheetId="58">#REF!</definedName>
    <definedName name="Sep_78" localSheetId="60">#REF!</definedName>
    <definedName name="Sep_78" localSheetId="61">#REF!</definedName>
    <definedName name="Sep_78" localSheetId="62">#REF!</definedName>
    <definedName name="Sep_78" localSheetId="63">#REF!</definedName>
    <definedName name="Sep_78" localSheetId="64">#REF!</definedName>
    <definedName name="Sep_78" localSheetId="66">#REF!</definedName>
    <definedName name="Sep_78" localSheetId="67">#REF!</definedName>
    <definedName name="Sep_78" localSheetId="68">#REF!</definedName>
    <definedName name="Sep_78" localSheetId="69">#REF!</definedName>
    <definedName name="Sep_78" localSheetId="71">#REF!</definedName>
    <definedName name="Sep_78" localSheetId="72">#REF!</definedName>
    <definedName name="Sep_78" localSheetId="73">#REF!</definedName>
    <definedName name="Sep_78">#REF!</definedName>
    <definedName name="Sep_79" localSheetId="1">#REF!</definedName>
    <definedName name="Sep_79" localSheetId="11">#REF!</definedName>
    <definedName name="Sep_79" localSheetId="12">#REF!</definedName>
    <definedName name="Sep_79" localSheetId="13">#REF!</definedName>
    <definedName name="Sep_79" localSheetId="23">#REF!</definedName>
    <definedName name="Sep_79" localSheetId="24">#REF!</definedName>
    <definedName name="Sep_79" localSheetId="26">#REF!</definedName>
    <definedName name="Sep_79" localSheetId="28">#REF!</definedName>
    <definedName name="Sep_79" localSheetId="29">#REF!</definedName>
    <definedName name="Sep_79" localSheetId="31">#REF!</definedName>
    <definedName name="Sep_79" localSheetId="41">#REF!</definedName>
    <definedName name="Sep_79" localSheetId="4">#REF!</definedName>
    <definedName name="Sep_79" localSheetId="46">#REF!</definedName>
    <definedName name="Sep_79" localSheetId="47">#REF!</definedName>
    <definedName name="Sep_79" localSheetId="48">#REF!</definedName>
    <definedName name="Sep_79" localSheetId="49">#REF!</definedName>
    <definedName name="Sep_79" localSheetId="50">#REF!</definedName>
    <definedName name="Sep_79" localSheetId="51">#REF!</definedName>
    <definedName name="Sep_79" localSheetId="53">#REF!</definedName>
    <definedName name="Sep_79" localSheetId="54">#REF!</definedName>
    <definedName name="Sep_79" localSheetId="56">#REF!</definedName>
    <definedName name="Sep_79" localSheetId="57">#REF!</definedName>
    <definedName name="Sep_79" localSheetId="58">#REF!</definedName>
    <definedName name="Sep_79" localSheetId="60">#REF!</definedName>
    <definedName name="Sep_79" localSheetId="61">#REF!</definedName>
    <definedName name="Sep_79" localSheetId="62">#REF!</definedName>
    <definedName name="Sep_79" localSheetId="63">#REF!</definedName>
    <definedName name="Sep_79" localSheetId="64">#REF!</definedName>
    <definedName name="Sep_79" localSheetId="66">#REF!</definedName>
    <definedName name="Sep_79" localSheetId="67">#REF!</definedName>
    <definedName name="Sep_79" localSheetId="68">#REF!</definedName>
    <definedName name="Sep_79" localSheetId="69">#REF!</definedName>
    <definedName name="Sep_79" localSheetId="71">#REF!</definedName>
    <definedName name="Sep_79" localSheetId="72">#REF!</definedName>
    <definedName name="Sep_79" localSheetId="73">#REF!</definedName>
    <definedName name="Sep_79">#REF!</definedName>
    <definedName name="Sep_80" localSheetId="1">#REF!</definedName>
    <definedName name="Sep_80" localSheetId="11">#REF!</definedName>
    <definedName name="Sep_80" localSheetId="12">#REF!</definedName>
    <definedName name="Sep_80" localSheetId="13">#REF!</definedName>
    <definedName name="Sep_80" localSheetId="23">#REF!</definedName>
    <definedName name="Sep_80" localSheetId="24">#REF!</definedName>
    <definedName name="Sep_80" localSheetId="26">#REF!</definedName>
    <definedName name="Sep_80" localSheetId="28">#REF!</definedName>
    <definedName name="Sep_80" localSheetId="29">#REF!</definedName>
    <definedName name="Sep_80" localSheetId="31">#REF!</definedName>
    <definedName name="Sep_80" localSheetId="41">#REF!</definedName>
    <definedName name="Sep_80" localSheetId="4">#REF!</definedName>
    <definedName name="Sep_80" localSheetId="46">#REF!</definedName>
    <definedName name="Sep_80" localSheetId="47">#REF!</definedName>
    <definedName name="Sep_80" localSheetId="48">#REF!</definedName>
    <definedName name="Sep_80" localSheetId="49">#REF!</definedName>
    <definedName name="Sep_80" localSheetId="50">#REF!</definedName>
    <definedName name="Sep_80" localSheetId="51">#REF!</definedName>
    <definedName name="Sep_80" localSheetId="53">#REF!</definedName>
    <definedName name="Sep_80" localSheetId="54">#REF!</definedName>
    <definedName name="Sep_80" localSheetId="56">#REF!</definedName>
    <definedName name="Sep_80" localSheetId="57">#REF!</definedName>
    <definedName name="Sep_80" localSheetId="58">#REF!</definedName>
    <definedName name="Sep_80" localSheetId="60">#REF!</definedName>
    <definedName name="Sep_80" localSheetId="61">#REF!</definedName>
    <definedName name="Sep_80" localSheetId="62">#REF!</definedName>
    <definedName name="Sep_80" localSheetId="63">#REF!</definedName>
    <definedName name="Sep_80" localSheetId="64">#REF!</definedName>
    <definedName name="Sep_80" localSheetId="66">#REF!</definedName>
    <definedName name="Sep_80" localSheetId="67">#REF!</definedName>
    <definedName name="Sep_80" localSheetId="68">#REF!</definedName>
    <definedName name="Sep_80" localSheetId="69">#REF!</definedName>
    <definedName name="Sep_80" localSheetId="71">#REF!</definedName>
    <definedName name="Sep_80" localSheetId="72">#REF!</definedName>
    <definedName name="Sep_80" localSheetId="73">#REF!</definedName>
    <definedName name="Sep_80">#REF!</definedName>
    <definedName name="Sep_81" localSheetId="1">#REF!</definedName>
    <definedName name="Sep_81" localSheetId="11">#REF!</definedName>
    <definedName name="Sep_81" localSheetId="12">#REF!</definedName>
    <definedName name="Sep_81" localSheetId="13">#REF!</definedName>
    <definedName name="Sep_81" localSheetId="23">#REF!</definedName>
    <definedName name="Sep_81" localSheetId="24">#REF!</definedName>
    <definedName name="Sep_81" localSheetId="26">#REF!</definedName>
    <definedName name="Sep_81" localSheetId="28">#REF!</definedName>
    <definedName name="Sep_81" localSheetId="29">#REF!</definedName>
    <definedName name="Sep_81" localSheetId="31">#REF!</definedName>
    <definedName name="Sep_81" localSheetId="41">#REF!</definedName>
    <definedName name="Sep_81" localSheetId="4">#REF!</definedName>
    <definedName name="Sep_81" localSheetId="46">#REF!</definedName>
    <definedName name="Sep_81" localSheetId="47">#REF!</definedName>
    <definedName name="Sep_81" localSheetId="48">#REF!</definedName>
    <definedName name="Sep_81" localSheetId="49">#REF!</definedName>
    <definedName name="Sep_81" localSheetId="50">#REF!</definedName>
    <definedName name="Sep_81" localSheetId="51">#REF!</definedName>
    <definedName name="Sep_81" localSheetId="53">#REF!</definedName>
    <definedName name="Sep_81" localSheetId="54">#REF!</definedName>
    <definedName name="Sep_81" localSheetId="56">#REF!</definedName>
    <definedName name="Sep_81" localSheetId="57">#REF!</definedName>
    <definedName name="Sep_81" localSheetId="58">#REF!</definedName>
    <definedName name="Sep_81" localSheetId="60">#REF!</definedName>
    <definedName name="Sep_81" localSheetId="61">#REF!</definedName>
    <definedName name="Sep_81" localSheetId="62">#REF!</definedName>
    <definedName name="Sep_81" localSheetId="63">#REF!</definedName>
    <definedName name="Sep_81" localSheetId="64">#REF!</definedName>
    <definedName name="Sep_81" localSheetId="66">#REF!</definedName>
    <definedName name="Sep_81" localSheetId="67">#REF!</definedName>
    <definedName name="Sep_81" localSheetId="68">#REF!</definedName>
    <definedName name="Sep_81" localSheetId="69">#REF!</definedName>
    <definedName name="Sep_81" localSheetId="71">#REF!</definedName>
    <definedName name="Sep_81" localSheetId="72">#REF!</definedName>
    <definedName name="Sep_81" localSheetId="73">#REF!</definedName>
    <definedName name="Sep_81">#REF!</definedName>
    <definedName name="Sep_82" localSheetId="1">#REF!</definedName>
    <definedName name="Sep_82" localSheetId="11">#REF!</definedName>
    <definedName name="Sep_82" localSheetId="12">#REF!</definedName>
    <definedName name="Sep_82" localSheetId="13">#REF!</definedName>
    <definedName name="Sep_82" localSheetId="23">#REF!</definedName>
    <definedName name="Sep_82" localSheetId="24">#REF!</definedName>
    <definedName name="Sep_82" localSheetId="26">#REF!</definedName>
    <definedName name="Sep_82" localSheetId="28">#REF!</definedName>
    <definedName name="Sep_82" localSheetId="29">#REF!</definedName>
    <definedName name="Sep_82" localSheetId="31">#REF!</definedName>
    <definedName name="Sep_82" localSheetId="41">#REF!</definedName>
    <definedName name="Sep_82" localSheetId="4">#REF!</definedName>
    <definedName name="Sep_82" localSheetId="46">#REF!</definedName>
    <definedName name="Sep_82" localSheetId="47">#REF!</definedName>
    <definedName name="Sep_82" localSheetId="48">#REF!</definedName>
    <definedName name="Sep_82" localSheetId="49">#REF!</definedName>
    <definedName name="Sep_82" localSheetId="50">#REF!</definedName>
    <definedName name="Sep_82" localSheetId="51">#REF!</definedName>
    <definedName name="Sep_82" localSheetId="53">#REF!</definedName>
    <definedName name="Sep_82" localSheetId="54">#REF!</definedName>
    <definedName name="Sep_82" localSheetId="56">#REF!</definedName>
    <definedName name="Sep_82" localSheetId="57">#REF!</definedName>
    <definedName name="Sep_82" localSheetId="58">#REF!</definedName>
    <definedName name="Sep_82" localSheetId="60">#REF!</definedName>
    <definedName name="Sep_82" localSheetId="61">#REF!</definedName>
    <definedName name="Sep_82" localSheetId="62">#REF!</definedName>
    <definedName name="Sep_82" localSheetId="63">#REF!</definedName>
    <definedName name="Sep_82" localSheetId="64">#REF!</definedName>
    <definedName name="Sep_82" localSheetId="66">#REF!</definedName>
    <definedName name="Sep_82" localSheetId="67">#REF!</definedName>
    <definedName name="Sep_82" localSheetId="68">#REF!</definedName>
    <definedName name="Sep_82" localSheetId="69">#REF!</definedName>
    <definedName name="Sep_82" localSheetId="71">#REF!</definedName>
    <definedName name="Sep_82" localSheetId="72">#REF!</definedName>
    <definedName name="Sep_82" localSheetId="73">#REF!</definedName>
    <definedName name="Sep_82">#REF!</definedName>
    <definedName name="Sep_83" localSheetId="1">#REF!</definedName>
    <definedName name="Sep_83" localSheetId="11">#REF!</definedName>
    <definedName name="Sep_83" localSheetId="12">#REF!</definedName>
    <definedName name="Sep_83" localSheetId="13">#REF!</definedName>
    <definedName name="Sep_83" localSheetId="23">#REF!</definedName>
    <definedName name="Sep_83" localSheetId="24">#REF!</definedName>
    <definedName name="Sep_83" localSheetId="26">#REF!</definedName>
    <definedName name="Sep_83" localSheetId="28">#REF!</definedName>
    <definedName name="Sep_83" localSheetId="29">#REF!</definedName>
    <definedName name="Sep_83" localSheetId="31">#REF!</definedName>
    <definedName name="Sep_83" localSheetId="41">#REF!</definedName>
    <definedName name="Sep_83" localSheetId="4">#REF!</definedName>
    <definedName name="Sep_83" localSheetId="46">#REF!</definedName>
    <definedName name="Sep_83" localSheetId="47">#REF!</definedName>
    <definedName name="Sep_83" localSheetId="48">#REF!</definedName>
    <definedName name="Sep_83" localSheetId="49">#REF!</definedName>
    <definedName name="Sep_83" localSheetId="50">#REF!</definedName>
    <definedName name="Sep_83" localSheetId="51">#REF!</definedName>
    <definedName name="Sep_83" localSheetId="53">#REF!</definedName>
    <definedName name="Sep_83" localSheetId="54">#REF!</definedName>
    <definedName name="Sep_83" localSheetId="56">#REF!</definedName>
    <definedName name="Sep_83" localSheetId="57">#REF!</definedName>
    <definedName name="Sep_83" localSheetId="58">#REF!</definedName>
    <definedName name="Sep_83" localSheetId="60">#REF!</definedName>
    <definedName name="Sep_83" localSheetId="61">#REF!</definedName>
    <definedName name="Sep_83" localSheetId="62">#REF!</definedName>
    <definedName name="Sep_83" localSheetId="63">#REF!</definedName>
    <definedName name="Sep_83" localSheetId="64">#REF!</definedName>
    <definedName name="Sep_83" localSheetId="66">#REF!</definedName>
    <definedName name="Sep_83" localSheetId="67">#REF!</definedName>
    <definedName name="Sep_83" localSheetId="68">#REF!</definedName>
    <definedName name="Sep_83" localSheetId="69">#REF!</definedName>
    <definedName name="Sep_83" localSheetId="71">#REF!</definedName>
    <definedName name="Sep_83" localSheetId="72">#REF!</definedName>
    <definedName name="Sep_83" localSheetId="73">#REF!</definedName>
    <definedName name="Sep_83">#REF!</definedName>
    <definedName name="Sep_84" localSheetId="1">#REF!</definedName>
    <definedName name="Sep_84" localSheetId="11">#REF!</definedName>
    <definedName name="Sep_84" localSheetId="12">#REF!</definedName>
    <definedName name="Sep_84" localSheetId="13">#REF!</definedName>
    <definedName name="Sep_84" localSheetId="23">#REF!</definedName>
    <definedName name="Sep_84" localSheetId="24">#REF!</definedName>
    <definedName name="Sep_84" localSheetId="26">#REF!</definedName>
    <definedName name="Sep_84" localSheetId="28">#REF!</definedName>
    <definedName name="Sep_84" localSheetId="29">#REF!</definedName>
    <definedName name="Sep_84" localSheetId="31">#REF!</definedName>
    <definedName name="Sep_84" localSheetId="41">#REF!</definedName>
    <definedName name="Sep_84" localSheetId="4">#REF!</definedName>
    <definedName name="Sep_84" localSheetId="46">#REF!</definedName>
    <definedName name="Sep_84" localSheetId="47">#REF!</definedName>
    <definedName name="Sep_84" localSheetId="48">#REF!</definedName>
    <definedName name="Sep_84" localSheetId="49">#REF!</definedName>
    <definedName name="Sep_84" localSheetId="50">#REF!</definedName>
    <definedName name="Sep_84" localSheetId="51">#REF!</definedName>
    <definedName name="Sep_84" localSheetId="53">#REF!</definedName>
    <definedName name="Sep_84" localSheetId="54">#REF!</definedName>
    <definedName name="Sep_84" localSheetId="56">#REF!</definedName>
    <definedName name="Sep_84" localSheetId="57">#REF!</definedName>
    <definedName name="Sep_84" localSheetId="58">#REF!</definedName>
    <definedName name="Sep_84" localSheetId="60">#REF!</definedName>
    <definedName name="Sep_84" localSheetId="61">#REF!</definedName>
    <definedName name="Sep_84" localSheetId="62">#REF!</definedName>
    <definedName name="Sep_84" localSheetId="63">#REF!</definedName>
    <definedName name="Sep_84" localSheetId="64">#REF!</definedName>
    <definedName name="Sep_84" localSheetId="66">#REF!</definedName>
    <definedName name="Sep_84" localSheetId="67">#REF!</definedName>
    <definedName name="Sep_84" localSheetId="68">#REF!</definedName>
    <definedName name="Sep_84" localSheetId="69">#REF!</definedName>
    <definedName name="Sep_84" localSheetId="71">#REF!</definedName>
    <definedName name="Sep_84" localSheetId="72">#REF!</definedName>
    <definedName name="Sep_84" localSheetId="73">#REF!</definedName>
    <definedName name="Sep_84">#REF!</definedName>
    <definedName name="Sep_85" localSheetId="1">#REF!</definedName>
    <definedName name="Sep_85" localSheetId="11">#REF!</definedName>
    <definedName name="Sep_85" localSheetId="12">#REF!</definedName>
    <definedName name="Sep_85" localSheetId="13">#REF!</definedName>
    <definedName name="Sep_85" localSheetId="23">#REF!</definedName>
    <definedName name="Sep_85" localSheetId="24">#REF!</definedName>
    <definedName name="Sep_85" localSheetId="26">#REF!</definedName>
    <definedName name="Sep_85" localSheetId="28">#REF!</definedName>
    <definedName name="Sep_85" localSheetId="29">#REF!</definedName>
    <definedName name="Sep_85" localSheetId="31">#REF!</definedName>
    <definedName name="Sep_85" localSheetId="41">#REF!</definedName>
    <definedName name="Sep_85" localSheetId="4">#REF!</definedName>
    <definedName name="Sep_85" localSheetId="46">#REF!</definedName>
    <definedName name="Sep_85" localSheetId="47">#REF!</definedName>
    <definedName name="Sep_85" localSheetId="48">#REF!</definedName>
    <definedName name="Sep_85" localSheetId="49">#REF!</definedName>
    <definedName name="Sep_85" localSheetId="50">#REF!</definedName>
    <definedName name="Sep_85" localSheetId="51">#REF!</definedName>
    <definedName name="Sep_85" localSheetId="53">#REF!</definedName>
    <definedName name="Sep_85" localSheetId="54">#REF!</definedName>
    <definedName name="Sep_85" localSheetId="56">#REF!</definedName>
    <definedName name="Sep_85" localSheetId="57">#REF!</definedName>
    <definedName name="Sep_85" localSheetId="58">#REF!</definedName>
    <definedName name="Sep_85" localSheetId="60">#REF!</definedName>
    <definedName name="Sep_85" localSheetId="61">#REF!</definedName>
    <definedName name="Sep_85" localSheetId="62">#REF!</definedName>
    <definedName name="Sep_85" localSheetId="63">#REF!</definedName>
    <definedName name="Sep_85" localSheetId="64">#REF!</definedName>
    <definedName name="Sep_85" localSheetId="66">#REF!</definedName>
    <definedName name="Sep_85" localSheetId="67">#REF!</definedName>
    <definedName name="Sep_85" localSheetId="68">#REF!</definedName>
    <definedName name="Sep_85" localSheetId="69">#REF!</definedName>
    <definedName name="Sep_85" localSheetId="71">#REF!</definedName>
    <definedName name="Sep_85" localSheetId="72">#REF!</definedName>
    <definedName name="Sep_85" localSheetId="73">#REF!</definedName>
    <definedName name="Sep_85">#REF!</definedName>
    <definedName name="Sep_86" localSheetId="1">#REF!</definedName>
    <definedName name="Sep_86" localSheetId="11">#REF!</definedName>
    <definedName name="Sep_86" localSheetId="12">#REF!</definedName>
    <definedName name="Sep_86" localSheetId="13">#REF!</definedName>
    <definedName name="Sep_86" localSheetId="23">#REF!</definedName>
    <definedName name="Sep_86" localSheetId="24">#REF!</definedName>
    <definedName name="Sep_86" localSheetId="26">#REF!</definedName>
    <definedName name="Sep_86" localSheetId="28">#REF!</definedName>
    <definedName name="Sep_86" localSheetId="29">#REF!</definedName>
    <definedName name="Sep_86" localSheetId="31">#REF!</definedName>
    <definedName name="Sep_86" localSheetId="41">#REF!</definedName>
    <definedName name="Sep_86" localSheetId="4">#REF!</definedName>
    <definedName name="Sep_86" localSheetId="46">#REF!</definedName>
    <definedName name="Sep_86" localSheetId="47">#REF!</definedName>
    <definedName name="Sep_86" localSheetId="48">#REF!</definedName>
    <definedName name="Sep_86" localSheetId="49">#REF!</definedName>
    <definedName name="Sep_86" localSheetId="50">#REF!</definedName>
    <definedName name="Sep_86" localSheetId="51">#REF!</definedName>
    <definedName name="Sep_86" localSheetId="53">#REF!</definedName>
    <definedName name="Sep_86" localSheetId="54">#REF!</definedName>
    <definedName name="Sep_86" localSheetId="56">#REF!</definedName>
    <definedName name="Sep_86" localSheetId="57">#REF!</definedName>
    <definedName name="Sep_86" localSheetId="58">#REF!</definedName>
    <definedName name="Sep_86" localSheetId="60">#REF!</definedName>
    <definedName name="Sep_86" localSheetId="61">#REF!</definedName>
    <definedName name="Sep_86" localSheetId="62">#REF!</definedName>
    <definedName name="Sep_86" localSheetId="63">#REF!</definedName>
    <definedName name="Sep_86" localSheetId="64">#REF!</definedName>
    <definedName name="Sep_86" localSheetId="66">#REF!</definedName>
    <definedName name="Sep_86" localSheetId="67">#REF!</definedName>
    <definedName name="Sep_86" localSheetId="68">#REF!</definedName>
    <definedName name="Sep_86" localSheetId="69">#REF!</definedName>
    <definedName name="Sep_86" localSheetId="71">#REF!</definedName>
    <definedName name="Sep_86" localSheetId="72">#REF!</definedName>
    <definedName name="Sep_86" localSheetId="73">#REF!</definedName>
    <definedName name="Sep_86">#REF!</definedName>
    <definedName name="Sep_87" localSheetId="1">#REF!</definedName>
    <definedName name="Sep_87" localSheetId="11">#REF!</definedName>
    <definedName name="Sep_87" localSheetId="12">#REF!</definedName>
    <definedName name="Sep_87" localSheetId="13">#REF!</definedName>
    <definedName name="Sep_87" localSheetId="23">#REF!</definedName>
    <definedName name="Sep_87" localSheetId="24">#REF!</definedName>
    <definedName name="Sep_87" localSheetId="26">#REF!</definedName>
    <definedName name="Sep_87" localSheetId="28">#REF!</definedName>
    <definedName name="Sep_87" localSheetId="29">#REF!</definedName>
    <definedName name="Sep_87" localSheetId="31">#REF!</definedName>
    <definedName name="Sep_87" localSheetId="41">#REF!</definedName>
    <definedName name="Sep_87" localSheetId="4">#REF!</definedName>
    <definedName name="Sep_87" localSheetId="46">#REF!</definedName>
    <definedName name="Sep_87" localSheetId="47">#REF!</definedName>
    <definedName name="Sep_87" localSheetId="48">#REF!</definedName>
    <definedName name="Sep_87" localSheetId="49">#REF!</definedName>
    <definedName name="Sep_87" localSheetId="50">#REF!</definedName>
    <definedName name="Sep_87" localSheetId="51">#REF!</definedName>
    <definedName name="Sep_87" localSheetId="53">#REF!</definedName>
    <definedName name="Sep_87" localSheetId="54">#REF!</definedName>
    <definedName name="Sep_87" localSheetId="56">#REF!</definedName>
    <definedName name="Sep_87" localSheetId="57">#REF!</definedName>
    <definedName name="Sep_87" localSheetId="58">#REF!</definedName>
    <definedName name="Sep_87" localSheetId="60">#REF!</definedName>
    <definedName name="Sep_87" localSheetId="61">#REF!</definedName>
    <definedName name="Sep_87" localSheetId="62">#REF!</definedName>
    <definedName name="Sep_87" localSheetId="63">#REF!</definedName>
    <definedName name="Sep_87" localSheetId="64">#REF!</definedName>
    <definedName name="Sep_87" localSheetId="66">#REF!</definedName>
    <definedName name="Sep_87" localSheetId="67">#REF!</definedName>
    <definedName name="Sep_87" localSheetId="68">#REF!</definedName>
    <definedName name="Sep_87" localSheetId="69">#REF!</definedName>
    <definedName name="Sep_87" localSheetId="71">#REF!</definedName>
    <definedName name="Sep_87" localSheetId="72">#REF!</definedName>
    <definedName name="Sep_87" localSheetId="73">#REF!</definedName>
    <definedName name="Sep_87">#REF!</definedName>
    <definedName name="Sep_88" localSheetId="1">#REF!</definedName>
    <definedName name="Sep_88" localSheetId="11">#REF!</definedName>
    <definedName name="Sep_88" localSheetId="12">#REF!</definedName>
    <definedName name="Sep_88" localSheetId="13">#REF!</definedName>
    <definedName name="Sep_88" localSheetId="23">#REF!</definedName>
    <definedName name="Sep_88" localSheetId="24">#REF!</definedName>
    <definedName name="Sep_88" localSheetId="26">#REF!</definedName>
    <definedName name="Sep_88" localSheetId="28">#REF!</definedName>
    <definedName name="Sep_88" localSheetId="29">#REF!</definedName>
    <definedName name="Sep_88" localSheetId="31">#REF!</definedName>
    <definedName name="Sep_88" localSheetId="41">#REF!</definedName>
    <definedName name="Sep_88" localSheetId="4">#REF!</definedName>
    <definedName name="Sep_88" localSheetId="46">#REF!</definedName>
    <definedName name="Sep_88" localSheetId="47">#REF!</definedName>
    <definedName name="Sep_88" localSheetId="48">#REF!</definedName>
    <definedName name="Sep_88" localSheetId="49">#REF!</definedName>
    <definedName name="Sep_88" localSheetId="50">#REF!</definedName>
    <definedName name="Sep_88" localSheetId="51">#REF!</definedName>
    <definedName name="Sep_88" localSheetId="53">#REF!</definedName>
    <definedName name="Sep_88" localSheetId="54">#REF!</definedName>
    <definedName name="Sep_88" localSheetId="56">#REF!</definedName>
    <definedName name="Sep_88" localSheetId="57">#REF!</definedName>
    <definedName name="Sep_88" localSheetId="58">#REF!</definedName>
    <definedName name="Sep_88" localSheetId="60">#REF!</definedName>
    <definedName name="Sep_88" localSheetId="61">#REF!</definedName>
    <definedName name="Sep_88" localSheetId="62">#REF!</definedName>
    <definedName name="Sep_88" localSheetId="63">#REF!</definedName>
    <definedName name="Sep_88" localSheetId="64">#REF!</definedName>
    <definedName name="Sep_88" localSheetId="66">#REF!</definedName>
    <definedName name="Sep_88" localSheetId="67">#REF!</definedName>
    <definedName name="Sep_88" localSheetId="68">#REF!</definedName>
    <definedName name="Sep_88" localSheetId="69">#REF!</definedName>
    <definedName name="Sep_88" localSheetId="71">#REF!</definedName>
    <definedName name="Sep_88" localSheetId="72">#REF!</definedName>
    <definedName name="Sep_88" localSheetId="73">#REF!</definedName>
    <definedName name="Sep_88">#REF!</definedName>
    <definedName name="Sep_89" localSheetId="1">#REF!</definedName>
    <definedName name="Sep_89" localSheetId="11">#REF!</definedName>
    <definedName name="Sep_89" localSheetId="12">#REF!</definedName>
    <definedName name="Sep_89" localSheetId="13">#REF!</definedName>
    <definedName name="Sep_89" localSheetId="23">#REF!</definedName>
    <definedName name="Sep_89" localSheetId="24">#REF!</definedName>
    <definedName name="Sep_89" localSheetId="26">#REF!</definedName>
    <definedName name="Sep_89" localSheetId="28">#REF!</definedName>
    <definedName name="Sep_89" localSheetId="29">#REF!</definedName>
    <definedName name="Sep_89" localSheetId="31">#REF!</definedName>
    <definedName name="Sep_89" localSheetId="41">#REF!</definedName>
    <definedName name="Sep_89" localSheetId="4">#REF!</definedName>
    <definedName name="Sep_89" localSheetId="46">#REF!</definedName>
    <definedName name="Sep_89" localSheetId="47">#REF!</definedName>
    <definedName name="Sep_89" localSheetId="48">#REF!</definedName>
    <definedName name="Sep_89" localSheetId="49">#REF!</definedName>
    <definedName name="Sep_89" localSheetId="50">#REF!</definedName>
    <definedName name="Sep_89" localSheetId="51">#REF!</definedName>
    <definedName name="Sep_89" localSheetId="53">#REF!</definedName>
    <definedName name="Sep_89" localSheetId="54">#REF!</definedName>
    <definedName name="Sep_89" localSheetId="56">#REF!</definedName>
    <definedName name="Sep_89" localSheetId="57">#REF!</definedName>
    <definedName name="Sep_89" localSheetId="58">#REF!</definedName>
    <definedName name="Sep_89" localSheetId="60">#REF!</definedName>
    <definedName name="Sep_89" localSheetId="61">#REF!</definedName>
    <definedName name="Sep_89" localSheetId="62">#REF!</definedName>
    <definedName name="Sep_89" localSheetId="63">#REF!</definedName>
    <definedName name="Sep_89" localSheetId="64">#REF!</definedName>
    <definedName name="Sep_89" localSheetId="66">#REF!</definedName>
    <definedName name="Sep_89" localSheetId="67">#REF!</definedName>
    <definedName name="Sep_89" localSheetId="68">#REF!</definedName>
    <definedName name="Sep_89" localSheetId="69">#REF!</definedName>
    <definedName name="Sep_89" localSheetId="71">#REF!</definedName>
    <definedName name="Sep_89" localSheetId="72">#REF!</definedName>
    <definedName name="Sep_89" localSheetId="73">#REF!</definedName>
    <definedName name="Sep_89">#REF!</definedName>
    <definedName name="Sep_90" localSheetId="1">#REF!</definedName>
    <definedName name="Sep_90" localSheetId="11">#REF!</definedName>
    <definedName name="Sep_90" localSheetId="12">#REF!</definedName>
    <definedName name="Sep_90" localSheetId="13">#REF!</definedName>
    <definedName name="Sep_90" localSheetId="23">#REF!</definedName>
    <definedName name="Sep_90" localSheetId="24">#REF!</definedName>
    <definedName name="Sep_90" localSheetId="26">#REF!</definedName>
    <definedName name="Sep_90" localSheetId="28">#REF!</definedName>
    <definedName name="Sep_90" localSheetId="29">#REF!</definedName>
    <definedName name="Sep_90" localSheetId="31">#REF!</definedName>
    <definedName name="Sep_90" localSheetId="41">#REF!</definedName>
    <definedName name="Sep_90" localSheetId="4">#REF!</definedName>
    <definedName name="Sep_90" localSheetId="46">#REF!</definedName>
    <definedName name="Sep_90" localSheetId="47">#REF!</definedName>
    <definedName name="Sep_90" localSheetId="48">#REF!</definedName>
    <definedName name="Sep_90" localSheetId="49">#REF!</definedName>
    <definedName name="Sep_90" localSheetId="50">#REF!</definedName>
    <definedName name="Sep_90" localSheetId="51">#REF!</definedName>
    <definedName name="Sep_90" localSheetId="53">#REF!</definedName>
    <definedName name="Sep_90" localSheetId="54">#REF!</definedName>
    <definedName name="Sep_90" localSheetId="56">#REF!</definedName>
    <definedName name="Sep_90" localSheetId="57">#REF!</definedName>
    <definedName name="Sep_90" localSheetId="58">#REF!</definedName>
    <definedName name="Sep_90" localSheetId="60">#REF!</definedName>
    <definedName name="Sep_90" localSheetId="61">#REF!</definedName>
    <definedName name="Sep_90" localSheetId="62">#REF!</definedName>
    <definedName name="Sep_90" localSheetId="63">#REF!</definedName>
    <definedName name="Sep_90" localSheetId="64">#REF!</definedName>
    <definedName name="Sep_90" localSheetId="66">#REF!</definedName>
    <definedName name="Sep_90" localSheetId="67">#REF!</definedName>
    <definedName name="Sep_90" localSheetId="68">#REF!</definedName>
    <definedName name="Sep_90" localSheetId="69">#REF!</definedName>
    <definedName name="Sep_90" localSheetId="71">#REF!</definedName>
    <definedName name="Sep_90" localSheetId="72">#REF!</definedName>
    <definedName name="Sep_90" localSheetId="73">#REF!</definedName>
    <definedName name="Sep_90">#REF!</definedName>
    <definedName name="Sep_91" localSheetId="1">#REF!</definedName>
    <definedName name="Sep_91" localSheetId="11">#REF!</definedName>
    <definedName name="Sep_91" localSheetId="12">#REF!</definedName>
    <definedName name="Sep_91" localSheetId="13">#REF!</definedName>
    <definedName name="Sep_91" localSheetId="23">#REF!</definedName>
    <definedName name="Sep_91" localSheetId="24">#REF!</definedName>
    <definedName name="Sep_91" localSheetId="26">#REF!</definedName>
    <definedName name="Sep_91" localSheetId="28">#REF!</definedName>
    <definedName name="Sep_91" localSheetId="29">#REF!</definedName>
    <definedName name="Sep_91" localSheetId="31">#REF!</definedName>
    <definedName name="Sep_91" localSheetId="41">#REF!</definedName>
    <definedName name="Sep_91" localSheetId="4">#REF!</definedName>
    <definedName name="Sep_91" localSheetId="46">#REF!</definedName>
    <definedName name="Sep_91" localSheetId="47">#REF!</definedName>
    <definedName name="Sep_91" localSheetId="48">#REF!</definedName>
    <definedName name="Sep_91" localSheetId="49">#REF!</definedName>
    <definedName name="Sep_91" localSheetId="50">#REF!</definedName>
    <definedName name="Sep_91" localSheetId="51">#REF!</definedName>
    <definedName name="Sep_91" localSheetId="53">#REF!</definedName>
    <definedName name="Sep_91" localSheetId="54">#REF!</definedName>
    <definedName name="Sep_91" localSheetId="56">#REF!</definedName>
    <definedName name="Sep_91" localSheetId="57">#REF!</definedName>
    <definedName name="Sep_91" localSheetId="58">#REF!</definedName>
    <definedName name="Sep_91" localSheetId="60">#REF!</definedName>
    <definedName name="Sep_91" localSheetId="61">#REF!</definedName>
    <definedName name="Sep_91" localSheetId="62">#REF!</definedName>
    <definedName name="Sep_91" localSheetId="63">#REF!</definedName>
    <definedName name="Sep_91" localSheetId="64">#REF!</definedName>
    <definedName name="Sep_91" localSheetId="66">#REF!</definedName>
    <definedName name="Sep_91" localSheetId="67">#REF!</definedName>
    <definedName name="Sep_91" localSheetId="68">#REF!</definedName>
    <definedName name="Sep_91" localSheetId="69">#REF!</definedName>
    <definedName name="Sep_91" localSheetId="71">#REF!</definedName>
    <definedName name="Sep_91" localSheetId="72">#REF!</definedName>
    <definedName name="Sep_91" localSheetId="73">#REF!</definedName>
    <definedName name="Sep_91">#REF!</definedName>
    <definedName name="Sep_92" localSheetId="1">#REF!</definedName>
    <definedName name="Sep_92" localSheetId="11">#REF!</definedName>
    <definedName name="Sep_92" localSheetId="12">#REF!</definedName>
    <definedName name="Sep_92" localSheetId="13">#REF!</definedName>
    <definedName name="Sep_92" localSheetId="23">#REF!</definedName>
    <definedName name="Sep_92" localSheetId="24">#REF!</definedName>
    <definedName name="Sep_92" localSheetId="26">#REF!</definedName>
    <definedName name="Sep_92" localSheetId="28">#REF!</definedName>
    <definedName name="Sep_92" localSheetId="29">#REF!</definedName>
    <definedName name="Sep_92" localSheetId="31">#REF!</definedName>
    <definedName name="Sep_92" localSheetId="41">#REF!</definedName>
    <definedName name="Sep_92" localSheetId="4">#REF!</definedName>
    <definedName name="Sep_92" localSheetId="46">#REF!</definedName>
    <definedName name="Sep_92" localSheetId="47">#REF!</definedName>
    <definedName name="Sep_92" localSheetId="48">#REF!</definedName>
    <definedName name="Sep_92" localSheetId="49">#REF!</definedName>
    <definedName name="Sep_92" localSheetId="50">#REF!</definedName>
    <definedName name="Sep_92" localSheetId="51">#REF!</definedName>
    <definedName name="Sep_92" localSheetId="53">#REF!</definedName>
    <definedName name="Sep_92" localSheetId="54">#REF!</definedName>
    <definedName name="Sep_92" localSheetId="56">#REF!</definedName>
    <definedName name="Sep_92" localSheetId="57">#REF!</definedName>
    <definedName name="Sep_92" localSheetId="58">#REF!</definedName>
    <definedName name="Sep_92" localSheetId="60">#REF!</definedName>
    <definedName name="Sep_92" localSheetId="61">#REF!</definedName>
    <definedName name="Sep_92" localSheetId="62">#REF!</definedName>
    <definedName name="Sep_92" localSheetId="63">#REF!</definedName>
    <definedName name="Sep_92" localSheetId="64">#REF!</definedName>
    <definedName name="Sep_92" localSheetId="66">#REF!</definedName>
    <definedName name="Sep_92" localSheetId="67">#REF!</definedName>
    <definedName name="Sep_92" localSheetId="68">#REF!</definedName>
    <definedName name="Sep_92" localSheetId="69">#REF!</definedName>
    <definedName name="Sep_92" localSheetId="71">#REF!</definedName>
    <definedName name="Sep_92" localSheetId="72">#REF!</definedName>
    <definedName name="Sep_92" localSheetId="73">#REF!</definedName>
    <definedName name="Sep_92">#REF!</definedName>
    <definedName name="Sep_93" localSheetId="1">#REF!</definedName>
    <definedName name="Sep_93" localSheetId="11">#REF!</definedName>
    <definedName name="Sep_93" localSheetId="12">#REF!</definedName>
    <definedName name="Sep_93" localSheetId="13">#REF!</definedName>
    <definedName name="Sep_93" localSheetId="23">#REF!</definedName>
    <definedName name="Sep_93" localSheetId="24">#REF!</definedName>
    <definedName name="Sep_93" localSheetId="26">#REF!</definedName>
    <definedName name="Sep_93" localSheetId="28">#REF!</definedName>
    <definedName name="Sep_93" localSheetId="29">#REF!</definedName>
    <definedName name="Sep_93" localSheetId="31">#REF!</definedName>
    <definedName name="Sep_93" localSheetId="41">#REF!</definedName>
    <definedName name="Sep_93" localSheetId="4">#REF!</definedName>
    <definedName name="Sep_93" localSheetId="46">#REF!</definedName>
    <definedName name="Sep_93" localSheetId="47">#REF!</definedName>
    <definedName name="Sep_93" localSheetId="48">#REF!</definedName>
    <definedName name="Sep_93" localSheetId="49">#REF!</definedName>
    <definedName name="Sep_93" localSheetId="50">#REF!</definedName>
    <definedName name="Sep_93" localSheetId="51">#REF!</definedName>
    <definedName name="Sep_93" localSheetId="53">#REF!</definedName>
    <definedName name="Sep_93" localSheetId="54">#REF!</definedName>
    <definedName name="Sep_93" localSheetId="56">#REF!</definedName>
    <definedName name="Sep_93" localSheetId="57">#REF!</definedName>
    <definedName name="Sep_93" localSheetId="58">#REF!</definedName>
    <definedName name="Sep_93" localSheetId="60">#REF!</definedName>
    <definedName name="Sep_93" localSheetId="61">#REF!</definedName>
    <definedName name="Sep_93" localSheetId="62">#REF!</definedName>
    <definedName name="Sep_93" localSheetId="63">#REF!</definedName>
    <definedName name="Sep_93" localSheetId="64">#REF!</definedName>
    <definedName name="Sep_93" localSheetId="66">#REF!</definedName>
    <definedName name="Sep_93" localSheetId="67">#REF!</definedName>
    <definedName name="Sep_93" localSheetId="68">#REF!</definedName>
    <definedName name="Sep_93" localSheetId="69">#REF!</definedName>
    <definedName name="Sep_93" localSheetId="71">#REF!</definedName>
    <definedName name="Sep_93" localSheetId="72">#REF!</definedName>
    <definedName name="Sep_93" localSheetId="73">#REF!</definedName>
    <definedName name="Sep_93">#REF!</definedName>
    <definedName name="Sep_94" localSheetId="1">#REF!</definedName>
    <definedName name="Sep_94" localSheetId="11">#REF!</definedName>
    <definedName name="Sep_94" localSheetId="12">#REF!</definedName>
    <definedName name="Sep_94" localSheetId="13">#REF!</definedName>
    <definedName name="Sep_94" localSheetId="23">#REF!</definedName>
    <definedName name="Sep_94" localSheetId="24">#REF!</definedName>
    <definedName name="Sep_94" localSheetId="26">#REF!</definedName>
    <definedName name="Sep_94" localSheetId="28">#REF!</definedName>
    <definedName name="Sep_94" localSheetId="29">#REF!</definedName>
    <definedName name="Sep_94" localSheetId="31">#REF!</definedName>
    <definedName name="Sep_94" localSheetId="41">#REF!</definedName>
    <definedName name="Sep_94" localSheetId="4">#REF!</definedName>
    <definedName name="Sep_94" localSheetId="46">#REF!</definedName>
    <definedName name="Sep_94" localSheetId="47">#REF!</definedName>
    <definedName name="Sep_94" localSheetId="48">#REF!</definedName>
    <definedName name="Sep_94" localSheetId="49">#REF!</definedName>
    <definedName name="Sep_94" localSheetId="50">#REF!</definedName>
    <definedName name="Sep_94" localSheetId="51">#REF!</definedName>
    <definedName name="Sep_94" localSheetId="53">#REF!</definedName>
    <definedName name="Sep_94" localSheetId="54">#REF!</definedName>
    <definedName name="Sep_94" localSheetId="56">#REF!</definedName>
    <definedName name="Sep_94" localSheetId="57">#REF!</definedName>
    <definedName name="Sep_94" localSheetId="58">#REF!</definedName>
    <definedName name="Sep_94" localSheetId="60">#REF!</definedName>
    <definedName name="Sep_94" localSheetId="61">#REF!</definedName>
    <definedName name="Sep_94" localSheetId="62">#REF!</definedName>
    <definedName name="Sep_94" localSheetId="63">#REF!</definedName>
    <definedName name="Sep_94" localSheetId="64">#REF!</definedName>
    <definedName name="Sep_94" localSheetId="66">#REF!</definedName>
    <definedName name="Sep_94" localSheetId="67">#REF!</definedName>
    <definedName name="Sep_94" localSheetId="68">#REF!</definedName>
    <definedName name="Sep_94" localSheetId="69">#REF!</definedName>
    <definedName name="Sep_94" localSheetId="71">#REF!</definedName>
    <definedName name="Sep_94" localSheetId="72">#REF!</definedName>
    <definedName name="Sep_94" localSheetId="73">#REF!</definedName>
    <definedName name="Sep_94">#REF!</definedName>
    <definedName name="Sep_95" localSheetId="1">#REF!</definedName>
    <definedName name="Sep_95" localSheetId="11">#REF!</definedName>
    <definedName name="Sep_95" localSheetId="12">#REF!</definedName>
    <definedName name="Sep_95" localSheetId="13">#REF!</definedName>
    <definedName name="Sep_95" localSheetId="23">#REF!</definedName>
    <definedName name="Sep_95" localSheetId="24">#REF!</definedName>
    <definedName name="Sep_95" localSheetId="26">#REF!</definedName>
    <definedName name="Sep_95" localSheetId="28">#REF!</definedName>
    <definedName name="Sep_95" localSheetId="29">#REF!</definedName>
    <definedName name="Sep_95" localSheetId="31">#REF!</definedName>
    <definedName name="Sep_95" localSheetId="41">#REF!</definedName>
    <definedName name="Sep_95" localSheetId="4">#REF!</definedName>
    <definedName name="Sep_95" localSheetId="46">#REF!</definedName>
    <definedName name="Sep_95" localSheetId="47">#REF!</definedName>
    <definedName name="Sep_95" localSheetId="48">#REF!</definedName>
    <definedName name="Sep_95" localSheetId="49">#REF!</definedName>
    <definedName name="Sep_95" localSheetId="50">#REF!</definedName>
    <definedName name="Sep_95" localSheetId="51">#REF!</definedName>
    <definedName name="Sep_95" localSheetId="53">#REF!</definedName>
    <definedName name="Sep_95" localSheetId="54">#REF!</definedName>
    <definedName name="Sep_95" localSheetId="56">#REF!</definedName>
    <definedName name="Sep_95" localSheetId="57">#REF!</definedName>
    <definedName name="Sep_95" localSheetId="58">#REF!</definedName>
    <definedName name="Sep_95" localSheetId="60">#REF!</definedName>
    <definedName name="Sep_95" localSheetId="61">#REF!</definedName>
    <definedName name="Sep_95" localSheetId="62">#REF!</definedName>
    <definedName name="Sep_95" localSheetId="63">#REF!</definedName>
    <definedName name="Sep_95" localSheetId="64">#REF!</definedName>
    <definedName name="Sep_95" localSheetId="66">#REF!</definedName>
    <definedName name="Sep_95" localSheetId="67">#REF!</definedName>
    <definedName name="Sep_95" localSheetId="68">#REF!</definedName>
    <definedName name="Sep_95" localSheetId="69">#REF!</definedName>
    <definedName name="Sep_95" localSheetId="71">#REF!</definedName>
    <definedName name="Sep_95" localSheetId="72">#REF!</definedName>
    <definedName name="Sep_95" localSheetId="73">#REF!</definedName>
    <definedName name="Sep_95">#REF!</definedName>
    <definedName name="Sep_96" localSheetId="1">#REF!</definedName>
    <definedName name="Sep_96" localSheetId="11">#REF!</definedName>
    <definedName name="Sep_96" localSheetId="12">#REF!</definedName>
    <definedName name="Sep_96" localSheetId="13">#REF!</definedName>
    <definedName name="Sep_96" localSheetId="23">#REF!</definedName>
    <definedName name="Sep_96" localSheetId="24">#REF!</definedName>
    <definedName name="Sep_96" localSheetId="26">#REF!</definedName>
    <definedName name="Sep_96" localSheetId="28">#REF!</definedName>
    <definedName name="Sep_96" localSheetId="29">#REF!</definedName>
    <definedName name="Sep_96" localSheetId="31">#REF!</definedName>
    <definedName name="Sep_96" localSheetId="41">#REF!</definedName>
    <definedName name="Sep_96" localSheetId="4">#REF!</definedName>
    <definedName name="Sep_96" localSheetId="46">#REF!</definedName>
    <definedName name="Sep_96" localSheetId="47">#REF!</definedName>
    <definedName name="Sep_96" localSheetId="48">#REF!</definedName>
    <definedName name="Sep_96" localSheetId="49">#REF!</definedName>
    <definedName name="Sep_96" localSheetId="50">#REF!</definedName>
    <definedName name="Sep_96" localSheetId="51">#REF!</definedName>
    <definedName name="Sep_96" localSheetId="53">#REF!</definedName>
    <definedName name="Sep_96" localSheetId="54">#REF!</definedName>
    <definedName name="Sep_96" localSheetId="56">#REF!</definedName>
    <definedName name="Sep_96" localSheetId="57">#REF!</definedName>
    <definedName name="Sep_96" localSheetId="58">#REF!</definedName>
    <definedName name="Sep_96" localSheetId="60">#REF!</definedName>
    <definedName name="Sep_96" localSheetId="61">#REF!</definedName>
    <definedName name="Sep_96" localSheetId="62">#REF!</definedName>
    <definedName name="Sep_96" localSheetId="63">#REF!</definedName>
    <definedName name="Sep_96" localSheetId="64">#REF!</definedName>
    <definedName name="Sep_96" localSheetId="66">#REF!</definedName>
    <definedName name="Sep_96" localSheetId="67">#REF!</definedName>
    <definedName name="Sep_96" localSheetId="68">#REF!</definedName>
    <definedName name="Sep_96" localSheetId="69">#REF!</definedName>
    <definedName name="Sep_96" localSheetId="71">#REF!</definedName>
    <definedName name="Sep_96" localSheetId="72">#REF!</definedName>
    <definedName name="Sep_96" localSheetId="73">#REF!</definedName>
    <definedName name="Sep_96">#REF!</definedName>
    <definedName name="Sep_97" localSheetId="1">#REF!</definedName>
    <definedName name="Sep_97" localSheetId="11">#REF!</definedName>
    <definedName name="Sep_97" localSheetId="12">#REF!</definedName>
    <definedName name="Sep_97" localSheetId="13">#REF!</definedName>
    <definedName name="Sep_97" localSheetId="23">#REF!</definedName>
    <definedName name="Sep_97" localSheetId="24">#REF!</definedName>
    <definedName name="Sep_97" localSheetId="26">#REF!</definedName>
    <definedName name="Sep_97" localSheetId="28">#REF!</definedName>
    <definedName name="Sep_97" localSheetId="29">#REF!</definedName>
    <definedName name="Sep_97" localSheetId="31">#REF!</definedName>
    <definedName name="Sep_97" localSheetId="41">#REF!</definedName>
    <definedName name="Sep_97" localSheetId="4">#REF!</definedName>
    <definedName name="Sep_97" localSheetId="46">#REF!</definedName>
    <definedName name="Sep_97" localSheetId="47">#REF!</definedName>
    <definedName name="Sep_97" localSheetId="48">#REF!</definedName>
    <definedName name="Sep_97" localSheetId="49">#REF!</definedName>
    <definedName name="Sep_97" localSheetId="50">#REF!</definedName>
    <definedName name="Sep_97" localSheetId="51">#REF!</definedName>
    <definedName name="Sep_97" localSheetId="53">#REF!</definedName>
    <definedName name="Sep_97" localSheetId="54">#REF!</definedName>
    <definedName name="Sep_97" localSheetId="56">#REF!</definedName>
    <definedName name="Sep_97" localSheetId="57">#REF!</definedName>
    <definedName name="Sep_97" localSheetId="58">#REF!</definedName>
    <definedName name="Sep_97" localSheetId="60">#REF!</definedName>
    <definedName name="Sep_97" localSheetId="61">#REF!</definedName>
    <definedName name="Sep_97" localSheetId="62">#REF!</definedName>
    <definedName name="Sep_97" localSheetId="63">#REF!</definedName>
    <definedName name="Sep_97" localSheetId="64">#REF!</definedName>
    <definedName name="Sep_97" localSheetId="66">#REF!</definedName>
    <definedName name="Sep_97" localSheetId="67">#REF!</definedName>
    <definedName name="Sep_97" localSheetId="68">#REF!</definedName>
    <definedName name="Sep_97" localSheetId="69">#REF!</definedName>
    <definedName name="Sep_97" localSheetId="71">#REF!</definedName>
    <definedName name="Sep_97" localSheetId="72">#REF!</definedName>
    <definedName name="Sep_97" localSheetId="73">#REF!</definedName>
    <definedName name="Sep_97">#REF!</definedName>
    <definedName name="Sep_98" localSheetId="1">#REF!</definedName>
    <definedName name="Sep_98" localSheetId="11">#REF!</definedName>
    <definedName name="Sep_98" localSheetId="12">#REF!</definedName>
    <definedName name="Sep_98" localSheetId="13">#REF!</definedName>
    <definedName name="Sep_98" localSheetId="23">#REF!</definedName>
    <definedName name="Sep_98" localSheetId="24">#REF!</definedName>
    <definedName name="Sep_98" localSheetId="26">#REF!</definedName>
    <definedName name="Sep_98" localSheetId="28">#REF!</definedName>
    <definedName name="Sep_98" localSheetId="29">#REF!</definedName>
    <definedName name="Sep_98" localSheetId="31">#REF!</definedName>
    <definedName name="Sep_98" localSheetId="41">#REF!</definedName>
    <definedName name="Sep_98" localSheetId="4">#REF!</definedName>
    <definedName name="Sep_98" localSheetId="46">#REF!</definedName>
    <definedName name="Sep_98" localSheetId="47">#REF!</definedName>
    <definedName name="Sep_98" localSheetId="48">#REF!</definedName>
    <definedName name="Sep_98" localSheetId="49">#REF!</definedName>
    <definedName name="Sep_98" localSheetId="50">#REF!</definedName>
    <definedName name="Sep_98" localSheetId="51">#REF!</definedName>
    <definedName name="Sep_98" localSheetId="53">#REF!</definedName>
    <definedName name="Sep_98" localSheetId="54">#REF!</definedName>
    <definedName name="Sep_98" localSheetId="56">#REF!</definedName>
    <definedName name="Sep_98" localSheetId="57">#REF!</definedName>
    <definedName name="Sep_98" localSheetId="58">#REF!</definedName>
    <definedName name="Sep_98" localSheetId="60">#REF!</definedName>
    <definedName name="Sep_98" localSheetId="61">#REF!</definedName>
    <definedName name="Sep_98" localSheetId="62">#REF!</definedName>
    <definedName name="Sep_98" localSheetId="63">#REF!</definedName>
    <definedName name="Sep_98" localSheetId="64">#REF!</definedName>
    <definedName name="Sep_98" localSheetId="66">#REF!</definedName>
    <definedName name="Sep_98" localSheetId="67">#REF!</definedName>
    <definedName name="Sep_98" localSheetId="68">#REF!</definedName>
    <definedName name="Sep_98" localSheetId="69">#REF!</definedName>
    <definedName name="Sep_98" localSheetId="71">#REF!</definedName>
    <definedName name="Sep_98" localSheetId="72">#REF!</definedName>
    <definedName name="Sep_98" localSheetId="73">#REF!</definedName>
    <definedName name="Sep_98">#REF!</definedName>
    <definedName name="Sep_99" localSheetId="1">#REF!</definedName>
    <definedName name="Sep_99" localSheetId="11">#REF!</definedName>
    <definedName name="Sep_99" localSheetId="12">#REF!</definedName>
    <definedName name="Sep_99" localSheetId="13">#REF!</definedName>
    <definedName name="Sep_99" localSheetId="23">#REF!</definedName>
    <definedName name="Sep_99" localSheetId="24">#REF!</definedName>
    <definedName name="Sep_99" localSheetId="26">#REF!</definedName>
    <definedName name="Sep_99" localSheetId="28">#REF!</definedName>
    <definedName name="Sep_99" localSheetId="29">#REF!</definedName>
    <definedName name="Sep_99" localSheetId="31">#REF!</definedName>
    <definedName name="Sep_99" localSheetId="41">#REF!</definedName>
    <definedName name="Sep_99" localSheetId="4">#REF!</definedName>
    <definedName name="Sep_99" localSheetId="46">#REF!</definedName>
    <definedName name="Sep_99" localSheetId="47">#REF!</definedName>
    <definedName name="Sep_99" localSheetId="48">#REF!</definedName>
    <definedName name="Sep_99" localSheetId="49">#REF!</definedName>
    <definedName name="Sep_99" localSheetId="50">#REF!</definedName>
    <definedName name="Sep_99" localSheetId="51">#REF!</definedName>
    <definedName name="Sep_99" localSheetId="53">#REF!</definedName>
    <definedName name="Sep_99" localSheetId="54">#REF!</definedName>
    <definedName name="Sep_99" localSheetId="56">#REF!</definedName>
    <definedName name="Sep_99" localSheetId="57">#REF!</definedName>
    <definedName name="Sep_99" localSheetId="58">#REF!</definedName>
    <definedName name="Sep_99" localSheetId="60">#REF!</definedName>
    <definedName name="Sep_99" localSheetId="61">#REF!</definedName>
    <definedName name="Sep_99" localSheetId="62">#REF!</definedName>
    <definedName name="Sep_99" localSheetId="63">#REF!</definedName>
    <definedName name="Sep_99" localSheetId="64">#REF!</definedName>
    <definedName name="Sep_99" localSheetId="66">#REF!</definedName>
    <definedName name="Sep_99" localSheetId="67">#REF!</definedName>
    <definedName name="Sep_99" localSheetId="68">#REF!</definedName>
    <definedName name="Sep_99" localSheetId="69">#REF!</definedName>
    <definedName name="Sep_99" localSheetId="71">#REF!</definedName>
    <definedName name="Sep_99" localSheetId="72">#REF!</definedName>
    <definedName name="Sep_99" localSheetId="73">#REF!</definedName>
    <definedName name="Sep_99">#REF!</definedName>
    <definedName name="SERIES1" localSheetId="1">'1'!SERIES1s:'1'!SERIES1e</definedName>
    <definedName name="SERIES1" localSheetId="10">'10'!SERIES1s:'10'!SERIES1e</definedName>
    <definedName name="SERIES1" localSheetId="11">'11'!SERIES1s:'11'!SERIES1e</definedName>
    <definedName name="SERIES1" localSheetId="12">'12'!SERIES1s:'12'!SERIES1e</definedName>
    <definedName name="SERIES1" localSheetId="13">'13'!SERIES1s:'13'!SERIES1e</definedName>
    <definedName name="SERIES1" localSheetId="15">'15'!SERIES1s:'15'!SERIES1e</definedName>
    <definedName name="SERIES1" localSheetId="16">'16'!SERIES1s:'16'!SERIES1e</definedName>
    <definedName name="SERIES1" localSheetId="2">'2'!SERIES1s:'2'!SERIES1e</definedName>
    <definedName name="SERIES1" localSheetId="22">'22a-b'!SERIES1s:'22a-b'!SERIES1e</definedName>
    <definedName name="SERIES1" localSheetId="23">'23'!SERIES1s:'23'!SERIES1e</definedName>
    <definedName name="SERIES1" localSheetId="24">'24'!SERIES1s:'24'!SERIES1e</definedName>
    <definedName name="SERIES1" localSheetId="25">'25a'!SERIES1s:'25a'!SERIES1e</definedName>
    <definedName name="SERIES1" localSheetId="26">'25b'!SERIES1s:'25b'!SERIES1e</definedName>
    <definedName name="SERIES1" localSheetId="27">'26'!SERIES1s:'26'!SERIES1e</definedName>
    <definedName name="SERIES1" localSheetId="28">'27 '!SERIES1s:'27 '!SERIES1e</definedName>
    <definedName name="SERIES1" localSheetId="29">'28'!SERIES1s:'28'!SERIES1e</definedName>
    <definedName name="SERIES1" localSheetId="3">'3'!SERIES1s:'3'!SERIES1e</definedName>
    <definedName name="SERIES1" localSheetId="31">'30'!SERIES1s:'30'!SERIES1e</definedName>
    <definedName name="SERIES1" localSheetId="32">'31'!SERIES1s:'31'!SERIES1e</definedName>
    <definedName name="SERIES1" localSheetId="33">'32'!SERIES1s:'32'!SERIES1e</definedName>
    <definedName name="SERIES1" localSheetId="34">'33'!SERIES1s:'33'!SERIES1e</definedName>
    <definedName name="SERIES1" localSheetId="37">'36'!SERIES1s:'36'!SERIES1e</definedName>
    <definedName name="SERIES1" localSheetId="41">'39-41'!SERIES1s:'39-41'!SERIES1e</definedName>
    <definedName name="SERIES1" localSheetId="4">'4'!SERIES1s:'4'!SERIES1e</definedName>
    <definedName name="SERIES1" localSheetId="45">'45a-c'!SERIES1s:'45a-c'!SERIES1e</definedName>
    <definedName name="SERIES1" localSheetId="46">'46a-b'!SERIES1s:'46a-b'!SERIES1e</definedName>
    <definedName name="SERIES1" localSheetId="47">'47'!SERIES1s:'47'!SERIES1e</definedName>
    <definedName name="SERIES1" localSheetId="48">'48a-b '!SERIES1s:'48a-b '!SERIES1e</definedName>
    <definedName name="SERIES1" localSheetId="49">'49a'!SERIES1s:'49a'!SERIES1e</definedName>
    <definedName name="SERIES1" localSheetId="50">'49b'!SERIES1s:'49b'!SERIES1e</definedName>
    <definedName name="SERIES1" localSheetId="5">'5'!SERIES1s:'5'!SERIES1e</definedName>
    <definedName name="SERIES1" localSheetId="51">'50'!SERIES1s:'50'!SERIES1e</definedName>
    <definedName name="SERIES1" localSheetId="52">'51-52'!SERIES1s:'51-52'!SERIES1e</definedName>
    <definedName name="SERIES1" localSheetId="53">'53a-b'!SERIES1s:'53a-b'!SERIES1e</definedName>
    <definedName name="SERIES1" localSheetId="54">'53c'!SERIES1s:'53c'!SERIES1e</definedName>
    <definedName name="SERIES1" localSheetId="56">'55a'!SERIES1s:'55a'!SERIES1e</definedName>
    <definedName name="SERIES1" localSheetId="57">'55b'!SERIES1s:'55b'!SERIES1e</definedName>
    <definedName name="SERIES1" localSheetId="58">'56'!SERIES1s:'56'!SERIES1e</definedName>
    <definedName name="SERIES1" localSheetId="59">'57a-b'!SERIES1s:'57a-b'!SERIES1e</definedName>
    <definedName name="SERIES1" localSheetId="60">'58a'!SERIES1s:'58a'!SERIES1e</definedName>
    <definedName name="SERIES1" localSheetId="61">'58b-c'!SERIES1s:'58b-c'!SERIES1e</definedName>
    <definedName name="SERIES1" localSheetId="62">'58d'!SERIES1s:'58d'!SERIES1e</definedName>
    <definedName name="SERIES1" localSheetId="63">'59-60'!SERIES1s:'59-60'!SERIES1e</definedName>
    <definedName name="SERIES1" localSheetId="6">'6'!SERIES1s:'6'!SERIES1e</definedName>
    <definedName name="SERIES1" localSheetId="64">'61'!SERIES1s:'61'!SERIES1e</definedName>
    <definedName name="SERIES1" localSheetId="65">'62a'!SERIES1s:'62a'!SERIES1e</definedName>
    <definedName name="SERIES1" localSheetId="66">'62b'!SERIES1s:'62b'!SERIES1e</definedName>
    <definedName name="SERIES1" localSheetId="67">'63a-b'!SERIES1s:'63a-b'!SERIES1e</definedName>
    <definedName name="SERIES1" localSheetId="68">'64'!SERIES1s:'64'!SERIES1e</definedName>
    <definedName name="SERIES1" localSheetId="69">'65a-b'!SERIES1s:'65a-b'!SERIES1e</definedName>
    <definedName name="SERIES1" localSheetId="71">'67'!SERIES1s:'67'!SERIES1e</definedName>
    <definedName name="SERIES1" localSheetId="72">'68a-b '!SERIES1s:'68a-b '!SERIES1e</definedName>
    <definedName name="SERIES1" localSheetId="73">'69a-b '!SERIES1s:'69a-b '!SERIES1e</definedName>
    <definedName name="SERIES1" localSheetId="7">'7'!SERIES1s:'7'!SERIES1e</definedName>
    <definedName name="SERIES1" localSheetId="74">'70a-b- c'!SERIES1s:'70a-b- c'!SERIES1e</definedName>
    <definedName name="SERIES1" localSheetId="75">'70d'!SERIES1s:'70d'!SERIES1e</definedName>
    <definedName name="SERIES1" localSheetId="76">'71'!SERIES1s:'71'!SERIES1e</definedName>
    <definedName name="SERIES1" localSheetId="77">'72'!SERIES1s:'72'!SERIES1e</definedName>
    <definedName name="SERIES1" localSheetId="78">'73'!SERIES1s:'73'!SERIES1e</definedName>
    <definedName name="SERIES1" localSheetId="79">'74'!SERIES1s:'74'!SERIES1e</definedName>
    <definedName name="SERIES1" localSheetId="8">'8  '!SERIES1s:'8  '!SERIES1e</definedName>
    <definedName name="SERIES1" localSheetId="9">'9'!SERIES1s:'9'!SERIES1e</definedName>
    <definedName name="SERIES1">SERIES1s:SERIES1e</definedName>
    <definedName name="SERIES1col" localSheetId="1">#REF!</definedName>
    <definedName name="SERIES1col" localSheetId="10">#REF!</definedName>
    <definedName name="SERIES1col" localSheetId="11">#REF!</definedName>
    <definedName name="SERIES1col" localSheetId="12">#REF!</definedName>
    <definedName name="SERIES1col" localSheetId="13">#REF!</definedName>
    <definedName name="SERIES1col" localSheetId="15">#REF!</definedName>
    <definedName name="SERIES1col" localSheetId="16">#REF!</definedName>
    <definedName name="SERIES1col" localSheetId="2">#REF!</definedName>
    <definedName name="SERIES1col" localSheetId="23">#REF!</definedName>
    <definedName name="SERIES1col" localSheetId="24">#REF!</definedName>
    <definedName name="SERIES1col" localSheetId="25">#REF!</definedName>
    <definedName name="SERIES1col" localSheetId="26">#REF!</definedName>
    <definedName name="SERIES1col" localSheetId="27">#REF!</definedName>
    <definedName name="SERIES1col" localSheetId="28">#REF!</definedName>
    <definedName name="SERIES1col" localSheetId="29">#REF!</definedName>
    <definedName name="SERIES1col" localSheetId="3">#REF!</definedName>
    <definedName name="SERIES1col" localSheetId="31">#REF!</definedName>
    <definedName name="SERIES1col" localSheetId="32">#REF!</definedName>
    <definedName name="SERIES1col" localSheetId="33">#REF!</definedName>
    <definedName name="SERIES1col" localSheetId="34">#REF!</definedName>
    <definedName name="SERIES1col" localSheetId="37">#REF!</definedName>
    <definedName name="SERIES1col" localSheetId="41">#REF!</definedName>
    <definedName name="SERIES1col" localSheetId="4">#REF!</definedName>
    <definedName name="SERIES1col" localSheetId="45">#REF!</definedName>
    <definedName name="SERIES1col" localSheetId="46">#REF!</definedName>
    <definedName name="SERIES1col" localSheetId="47">#REF!</definedName>
    <definedName name="SERIES1col" localSheetId="48">#REF!</definedName>
    <definedName name="SERIES1col" localSheetId="49">#REF!</definedName>
    <definedName name="SERIES1col" localSheetId="50">#REF!</definedName>
    <definedName name="SERIES1col" localSheetId="5">#REF!</definedName>
    <definedName name="SERIES1col" localSheetId="51">#REF!</definedName>
    <definedName name="SERIES1col" localSheetId="52">#REF!</definedName>
    <definedName name="SERIES1col" localSheetId="53">#REF!</definedName>
    <definedName name="SERIES1col" localSheetId="54">#REF!</definedName>
    <definedName name="SERIES1col" localSheetId="56">#REF!</definedName>
    <definedName name="SERIES1col" localSheetId="57">#REF!</definedName>
    <definedName name="SERIES1col" localSheetId="58">#REF!</definedName>
    <definedName name="SERIES1col" localSheetId="59">#REF!</definedName>
    <definedName name="SERIES1col" localSheetId="60">#REF!</definedName>
    <definedName name="SERIES1col" localSheetId="61">#REF!</definedName>
    <definedName name="SERIES1col" localSheetId="62">#REF!</definedName>
    <definedName name="SERIES1col" localSheetId="63">#REF!</definedName>
    <definedName name="SERIES1col" localSheetId="6">#REF!</definedName>
    <definedName name="SERIES1col" localSheetId="64">#REF!</definedName>
    <definedName name="SERIES1col" localSheetId="65">#REF!</definedName>
    <definedName name="SERIES1col" localSheetId="66">#REF!</definedName>
    <definedName name="SERIES1col" localSheetId="67">#REF!</definedName>
    <definedName name="SERIES1col" localSheetId="68">#REF!</definedName>
    <definedName name="SERIES1col" localSheetId="69">#REF!</definedName>
    <definedName name="SERIES1col" localSheetId="71">#REF!</definedName>
    <definedName name="SERIES1col" localSheetId="72">#REF!</definedName>
    <definedName name="SERIES1col" localSheetId="73">#REF!</definedName>
    <definedName name="SERIES1col" localSheetId="7">#REF!</definedName>
    <definedName name="SERIES1col" localSheetId="74">#REF!</definedName>
    <definedName name="SERIES1col" localSheetId="75">#REF!</definedName>
    <definedName name="SERIES1col" localSheetId="76">#REF!</definedName>
    <definedName name="SERIES1col" localSheetId="77">#REF!</definedName>
    <definedName name="SERIES1col" localSheetId="78">#REF!</definedName>
    <definedName name="SERIES1col" localSheetId="79">#REF!</definedName>
    <definedName name="SERIES1col" localSheetId="8">#REF!</definedName>
    <definedName name="SERIES1col" localSheetId="9">#REF!</definedName>
    <definedName name="SERIES1col">#REF!</definedName>
    <definedName name="SERIES1e" localSheetId="1">'1'!ChEnd '1'!SERIES1col</definedName>
    <definedName name="SERIES1e" localSheetId="10">ChEnd '10'!SERIES1col</definedName>
    <definedName name="SERIES1e" localSheetId="11">'11'!ChEnd '11'!SERIES1col</definedName>
    <definedName name="SERIES1e" localSheetId="12">'12'!ChEnd '12'!SERIES1col</definedName>
    <definedName name="SERIES1e" localSheetId="13">'13'!ChEnd '13'!SERIES1col</definedName>
    <definedName name="SERIES1e" localSheetId="15">ChEnd '15'!SERIES1col</definedName>
    <definedName name="SERIES1e" localSheetId="16">ChEnd '16'!SERIES1col</definedName>
    <definedName name="SERIES1e" localSheetId="2">ChEnd '2'!SERIES1col</definedName>
    <definedName name="SERIES1e" localSheetId="22">ChEnd SERIES1col</definedName>
    <definedName name="SERIES1e" localSheetId="23">'23'!ChEnd '23'!SERIES1col</definedName>
    <definedName name="SERIES1e" localSheetId="24">'24'!ChEnd '24'!SERIES1col</definedName>
    <definedName name="SERIES1e" localSheetId="25">ChEnd '25a'!SERIES1col</definedName>
    <definedName name="SERIES1e" localSheetId="26">'25b'!ChEnd '25b'!SERIES1col</definedName>
    <definedName name="SERIES1e" localSheetId="27">ChEnd '26'!SERIES1col</definedName>
    <definedName name="SERIES1e" localSheetId="28">'27 '!ChEnd '27 '!SERIES1col</definedName>
    <definedName name="SERIES1e" localSheetId="29">'28'!ChEnd '28'!SERIES1col</definedName>
    <definedName name="SERIES1e" localSheetId="3">ChEnd '3'!SERIES1col</definedName>
    <definedName name="SERIES1e" localSheetId="31">'30'!ChEnd '30'!SERIES1col</definedName>
    <definedName name="SERIES1e" localSheetId="32">ChEnd '31'!SERIES1col</definedName>
    <definedName name="SERIES1e" localSheetId="33">ChEnd '32'!SERIES1col</definedName>
    <definedName name="SERIES1e" localSheetId="34">ChEnd '33'!SERIES1col</definedName>
    <definedName name="SERIES1e" localSheetId="37">ChEnd '36'!SERIES1col</definedName>
    <definedName name="SERIES1e" localSheetId="41">'39-41'!ChEnd '39-41'!SERIES1col</definedName>
    <definedName name="SERIES1e" localSheetId="4">'4'!ChEnd '4'!SERIES1col</definedName>
    <definedName name="SERIES1e" localSheetId="45">ChEnd '45a-c'!SERIES1col</definedName>
    <definedName name="SERIES1e" localSheetId="46">'46a-b'!ChEnd '46a-b'!SERIES1col</definedName>
    <definedName name="SERIES1e" localSheetId="47">'47'!ChEnd '47'!SERIES1col</definedName>
    <definedName name="SERIES1e" localSheetId="48">'48a-b '!ChEnd '48a-b '!SERIES1col</definedName>
    <definedName name="SERIES1e" localSheetId="49">'49a'!ChEnd '49a'!SERIES1col</definedName>
    <definedName name="SERIES1e" localSheetId="50">'49b'!ChEnd '49b'!SERIES1col</definedName>
    <definedName name="SERIES1e" localSheetId="5">ChEnd '5'!SERIES1col</definedName>
    <definedName name="SERIES1e" localSheetId="51">'50'!ChEnd '50'!SERIES1col</definedName>
    <definedName name="SERIES1e" localSheetId="52">ChEnd '51-52'!SERIES1col</definedName>
    <definedName name="SERIES1e" localSheetId="53">'53a-b'!ChEnd '53a-b'!SERIES1col</definedName>
    <definedName name="SERIES1e" localSheetId="54">'53c'!ChEnd '53c'!SERIES1col</definedName>
    <definedName name="SERIES1e" localSheetId="56">'55a'!ChEnd '55a'!SERIES1col</definedName>
    <definedName name="SERIES1e" localSheetId="57">'55b'!ChEnd '55b'!SERIES1col</definedName>
    <definedName name="SERIES1e" localSheetId="58">'56'!ChEnd '56'!SERIES1col</definedName>
    <definedName name="SERIES1e" localSheetId="59">ChEnd '57a-b'!SERIES1col</definedName>
    <definedName name="SERIES1e" localSheetId="60">'58a'!ChEnd '58a'!SERIES1col</definedName>
    <definedName name="SERIES1e" localSheetId="61">'58b-c'!ChEnd '58b-c'!SERIES1col</definedName>
    <definedName name="SERIES1e" localSheetId="62">'58d'!ChEnd '58d'!SERIES1col</definedName>
    <definedName name="SERIES1e" localSheetId="63">'59-60'!ChEnd '59-60'!SERIES1col</definedName>
    <definedName name="SERIES1e" localSheetId="6">ChEnd '6'!SERIES1col</definedName>
    <definedName name="SERIES1e" localSheetId="64">'61'!ChEnd '61'!SERIES1col</definedName>
    <definedName name="SERIES1e" localSheetId="65">ChEnd '62a'!SERIES1col</definedName>
    <definedName name="SERIES1e" localSheetId="66">'62b'!ChEnd '62b'!SERIES1col</definedName>
    <definedName name="SERIES1e" localSheetId="67">'63a-b'!ChEnd '63a-b'!SERIES1col</definedName>
    <definedName name="SERIES1e" localSheetId="68">'64'!ChEnd '64'!SERIES1col</definedName>
    <definedName name="SERIES1e" localSheetId="69">'65a-b'!ChEnd '65a-b'!SERIES1col</definedName>
    <definedName name="SERIES1e" localSheetId="71">'67'!ChEnd '67'!SERIES1col</definedName>
    <definedName name="SERIES1e" localSheetId="72">'68a-b '!ChEnd '68a-b '!SERIES1col</definedName>
    <definedName name="SERIES1e" localSheetId="73">'69a-b '!ChEnd '69a-b '!SERIES1col</definedName>
    <definedName name="SERIES1e" localSheetId="7">ChEnd '7'!SERIES1col</definedName>
    <definedName name="SERIES1e" localSheetId="74">ChEnd '70a-b- c'!SERIES1col</definedName>
    <definedName name="SERIES1e" localSheetId="75">ChEnd '70d'!SERIES1col</definedName>
    <definedName name="SERIES1e" localSheetId="76">ChEnd '71'!SERIES1col</definedName>
    <definedName name="SERIES1e" localSheetId="77">ChEnd '72'!SERIES1col</definedName>
    <definedName name="SERIES1e" localSheetId="78">ChEnd '73'!SERIES1col</definedName>
    <definedName name="SERIES1e" localSheetId="79">ChEnd '74'!SERIES1col</definedName>
    <definedName name="SERIES1e" localSheetId="8">ChEnd '8  '!SERIES1col</definedName>
    <definedName name="SERIES1e" localSheetId="9">ChEnd '9'!SERIES1col</definedName>
    <definedName name="SERIES1e">ChEnd SERIES1col</definedName>
    <definedName name="SERIES1s" localSheetId="1">'1'!ChStart '1'!SERIES1col</definedName>
    <definedName name="SERIES1s" localSheetId="10">ChStart '10'!SERIES1col</definedName>
    <definedName name="SERIES1s" localSheetId="11">'11'!ChStart '11'!SERIES1col</definedName>
    <definedName name="SERIES1s" localSheetId="12">'12'!ChStart '12'!SERIES1col</definedName>
    <definedName name="SERIES1s" localSheetId="13">'13'!ChStart '13'!SERIES1col</definedName>
    <definedName name="SERIES1s" localSheetId="15">ChStart '15'!SERIES1col</definedName>
    <definedName name="SERIES1s" localSheetId="16">ChStart '16'!SERIES1col</definedName>
    <definedName name="SERIES1s" localSheetId="2">ChStart '2'!SERIES1col</definedName>
    <definedName name="SERIES1s" localSheetId="22">ChStart SERIES1col</definedName>
    <definedName name="SERIES1s" localSheetId="23">'23'!ChStart '23'!SERIES1col</definedName>
    <definedName name="SERIES1s" localSheetId="24">'24'!ChStart '24'!SERIES1col</definedName>
    <definedName name="SERIES1s" localSheetId="25">ChStart '25a'!SERIES1col</definedName>
    <definedName name="SERIES1s" localSheetId="26">'25b'!ChStart '25b'!SERIES1col</definedName>
    <definedName name="SERIES1s" localSheetId="27">ChStart '26'!SERIES1col</definedName>
    <definedName name="SERIES1s" localSheetId="28">'27 '!ChStart '27 '!SERIES1col</definedName>
    <definedName name="SERIES1s" localSheetId="29">'28'!ChStart '28'!SERIES1col</definedName>
    <definedName name="SERIES1s" localSheetId="3">ChStart '3'!SERIES1col</definedName>
    <definedName name="SERIES1s" localSheetId="31">'30'!ChStart '30'!SERIES1col</definedName>
    <definedName name="SERIES1s" localSheetId="32">ChStart '31'!SERIES1col</definedName>
    <definedName name="SERIES1s" localSheetId="33">ChStart '32'!SERIES1col</definedName>
    <definedName name="SERIES1s" localSheetId="34">ChStart '33'!SERIES1col</definedName>
    <definedName name="SERIES1s" localSheetId="37">ChStart '36'!SERIES1col</definedName>
    <definedName name="SERIES1s" localSheetId="41">'39-41'!ChStart '39-41'!SERIES1col</definedName>
    <definedName name="SERIES1s" localSheetId="4">'4'!ChStart '4'!SERIES1col</definedName>
    <definedName name="SERIES1s" localSheetId="45">ChStart '45a-c'!SERIES1col</definedName>
    <definedName name="SERIES1s" localSheetId="46">'46a-b'!ChStart '46a-b'!SERIES1col</definedName>
    <definedName name="SERIES1s" localSheetId="47">'47'!ChStart '47'!SERIES1col</definedName>
    <definedName name="SERIES1s" localSheetId="48">'48a-b '!ChStart '48a-b '!SERIES1col</definedName>
    <definedName name="SERIES1s" localSheetId="49">'49a'!ChStart '49a'!SERIES1col</definedName>
    <definedName name="SERIES1s" localSheetId="50">'49b'!ChStart '49b'!SERIES1col</definedName>
    <definedName name="SERIES1s" localSheetId="5">ChStart '5'!SERIES1col</definedName>
    <definedName name="SERIES1s" localSheetId="51">'50'!ChStart '50'!SERIES1col</definedName>
    <definedName name="SERIES1s" localSheetId="52">ChStart '51-52'!SERIES1col</definedName>
    <definedName name="SERIES1s" localSheetId="53">'53a-b'!ChStart '53a-b'!SERIES1col</definedName>
    <definedName name="SERIES1s" localSheetId="54">'53c'!ChStart '53c'!SERIES1col</definedName>
    <definedName name="SERIES1s" localSheetId="56">'55a'!ChStart '55a'!SERIES1col</definedName>
    <definedName name="SERIES1s" localSheetId="57">'55b'!ChStart '55b'!SERIES1col</definedName>
    <definedName name="SERIES1s" localSheetId="58">'56'!ChStart '56'!SERIES1col</definedName>
    <definedName name="SERIES1s" localSheetId="59">ChStart '57a-b'!SERIES1col</definedName>
    <definedName name="SERIES1s" localSheetId="60">'58a'!ChStart '58a'!SERIES1col</definedName>
    <definedName name="SERIES1s" localSheetId="61">'58b-c'!ChStart '58b-c'!SERIES1col</definedName>
    <definedName name="SERIES1s" localSheetId="62">'58d'!ChStart '58d'!SERIES1col</definedName>
    <definedName name="SERIES1s" localSheetId="63">'59-60'!ChStart '59-60'!SERIES1col</definedName>
    <definedName name="SERIES1s" localSheetId="6">ChStart '6'!SERIES1col</definedName>
    <definedName name="SERIES1s" localSheetId="64">'61'!ChStart '61'!SERIES1col</definedName>
    <definedName name="SERIES1s" localSheetId="65">ChStart '62a'!SERIES1col</definedName>
    <definedName name="SERIES1s" localSheetId="66">'62b'!ChStart '62b'!SERIES1col</definedName>
    <definedName name="SERIES1s" localSheetId="67">'63a-b'!ChStart '63a-b'!SERIES1col</definedName>
    <definedName name="SERIES1s" localSheetId="68">'64'!ChStart '64'!SERIES1col</definedName>
    <definedName name="SERIES1s" localSheetId="69">'65a-b'!ChStart '65a-b'!SERIES1col</definedName>
    <definedName name="SERIES1s" localSheetId="71">'67'!ChStart '67'!SERIES1col</definedName>
    <definedName name="SERIES1s" localSheetId="72">'68a-b '!ChStart '68a-b '!SERIES1col</definedName>
    <definedName name="SERIES1s" localSheetId="73">'69a-b '!ChStart '69a-b '!SERIES1col</definedName>
    <definedName name="SERIES1s" localSheetId="7">ChStart '7'!SERIES1col</definedName>
    <definedName name="SERIES1s" localSheetId="74">ChStart '70a-b- c'!SERIES1col</definedName>
    <definedName name="SERIES1s" localSheetId="75">ChStart '70d'!SERIES1col</definedName>
    <definedName name="SERIES1s" localSheetId="76">ChStart '71'!SERIES1col</definedName>
    <definedName name="SERIES1s" localSheetId="77">ChStart '72'!SERIES1col</definedName>
    <definedName name="SERIES1s" localSheetId="78">ChStart '73'!SERIES1col</definedName>
    <definedName name="SERIES1s" localSheetId="79">ChStart '74'!SERIES1col</definedName>
    <definedName name="SERIES1s" localSheetId="8">ChStart '8  '!SERIES1col</definedName>
    <definedName name="SERIES1s" localSheetId="9">ChStart '9'!SERIES1col</definedName>
    <definedName name="SERIES1s">ChStart SERIES1col</definedName>
    <definedName name="SettingsKeyDate1" localSheetId="1">#REF!</definedName>
    <definedName name="SettingsKeyDate1" localSheetId="10">#REF!</definedName>
    <definedName name="SettingsKeyDate1" localSheetId="11">#REF!</definedName>
    <definedName name="SettingsKeyDate1" localSheetId="12">#REF!</definedName>
    <definedName name="SettingsKeyDate1" localSheetId="13">#REF!</definedName>
    <definedName name="SettingsKeyDate1" localSheetId="15">#REF!</definedName>
    <definedName name="SettingsKeyDate1" localSheetId="16">#REF!</definedName>
    <definedName name="SettingsKeyDate1" localSheetId="2">#REF!</definedName>
    <definedName name="SettingsKeyDate1" localSheetId="23">#REF!</definedName>
    <definedName name="SettingsKeyDate1" localSheetId="24">#REF!</definedName>
    <definedName name="SettingsKeyDate1" localSheetId="25">#REF!</definedName>
    <definedName name="SettingsKeyDate1" localSheetId="26">#REF!</definedName>
    <definedName name="SettingsKeyDate1" localSheetId="27">#REF!</definedName>
    <definedName name="SettingsKeyDate1" localSheetId="28">#REF!</definedName>
    <definedName name="SettingsKeyDate1" localSheetId="29">#REF!</definedName>
    <definedName name="SettingsKeyDate1" localSheetId="3">#REF!</definedName>
    <definedName name="SettingsKeyDate1" localSheetId="31">#REF!</definedName>
    <definedName name="SettingsKeyDate1" localSheetId="32">#REF!</definedName>
    <definedName name="SettingsKeyDate1" localSheetId="33">#REF!</definedName>
    <definedName name="SettingsKeyDate1" localSheetId="34">#REF!</definedName>
    <definedName name="SettingsKeyDate1" localSheetId="37">#REF!</definedName>
    <definedName name="SettingsKeyDate1" localSheetId="41">#REF!</definedName>
    <definedName name="SettingsKeyDate1" localSheetId="4">#REF!</definedName>
    <definedName name="SettingsKeyDate1" localSheetId="45">#REF!</definedName>
    <definedName name="SettingsKeyDate1" localSheetId="46">#REF!</definedName>
    <definedName name="SettingsKeyDate1" localSheetId="47">#REF!</definedName>
    <definedName name="SettingsKeyDate1" localSheetId="48">#REF!</definedName>
    <definedName name="SettingsKeyDate1" localSheetId="49">#REF!</definedName>
    <definedName name="SettingsKeyDate1" localSheetId="50">#REF!</definedName>
    <definedName name="SettingsKeyDate1" localSheetId="5">#REF!</definedName>
    <definedName name="SettingsKeyDate1" localSheetId="51">#REF!</definedName>
    <definedName name="SettingsKeyDate1" localSheetId="52">#REF!</definedName>
    <definedName name="SettingsKeyDate1" localSheetId="53">#REF!</definedName>
    <definedName name="SettingsKeyDate1" localSheetId="54">#REF!</definedName>
    <definedName name="SettingsKeyDate1" localSheetId="56">#REF!</definedName>
    <definedName name="SettingsKeyDate1" localSheetId="57">#REF!</definedName>
    <definedName name="SettingsKeyDate1" localSheetId="58">#REF!</definedName>
    <definedName name="SettingsKeyDate1" localSheetId="59">#REF!</definedName>
    <definedName name="SettingsKeyDate1" localSheetId="60">#REF!</definedName>
    <definedName name="SettingsKeyDate1" localSheetId="61">#REF!</definedName>
    <definedName name="SettingsKeyDate1" localSheetId="62">#REF!</definedName>
    <definedName name="SettingsKeyDate1" localSheetId="63">#REF!</definedName>
    <definedName name="SettingsKeyDate1" localSheetId="6">#REF!</definedName>
    <definedName name="SettingsKeyDate1" localSheetId="64">#REF!</definedName>
    <definedName name="SettingsKeyDate1" localSheetId="65">#REF!</definedName>
    <definedName name="SettingsKeyDate1" localSheetId="66">#REF!</definedName>
    <definedName name="SettingsKeyDate1" localSheetId="67">#REF!</definedName>
    <definedName name="SettingsKeyDate1" localSheetId="68">#REF!</definedName>
    <definedName name="SettingsKeyDate1" localSheetId="69">#REF!</definedName>
    <definedName name="SettingsKeyDate1" localSheetId="71">#REF!</definedName>
    <definedName name="SettingsKeyDate1" localSheetId="72">#REF!</definedName>
    <definedName name="SettingsKeyDate1" localSheetId="73">#REF!</definedName>
    <definedName name="SettingsKeyDate1" localSheetId="7">#REF!</definedName>
    <definedName name="SettingsKeyDate1" localSheetId="74">#REF!</definedName>
    <definedName name="SettingsKeyDate1" localSheetId="75">#REF!</definedName>
    <definedName name="SettingsKeyDate1" localSheetId="76">#REF!</definedName>
    <definedName name="SettingsKeyDate1" localSheetId="77">#REF!</definedName>
    <definedName name="SettingsKeyDate1" localSheetId="78">#REF!</definedName>
    <definedName name="SettingsKeyDate1" localSheetId="79">#REF!</definedName>
    <definedName name="SettingsKeyDate1" localSheetId="8">#REF!</definedName>
    <definedName name="SettingsKeyDate1" localSheetId="9">#REF!</definedName>
    <definedName name="SettingsKeyDate1">#REF!</definedName>
    <definedName name="SettingsKeyDate2" localSheetId="1">#REF!</definedName>
    <definedName name="SettingsKeyDate2" localSheetId="10">#REF!</definedName>
    <definedName name="SettingsKeyDate2" localSheetId="11">#REF!</definedName>
    <definedName name="SettingsKeyDate2" localSheetId="12">#REF!</definedName>
    <definedName name="SettingsKeyDate2" localSheetId="13">#REF!</definedName>
    <definedName name="SettingsKeyDate2" localSheetId="15">#REF!</definedName>
    <definedName name="SettingsKeyDate2" localSheetId="16">#REF!</definedName>
    <definedName name="SettingsKeyDate2" localSheetId="2">#REF!</definedName>
    <definedName name="SettingsKeyDate2" localSheetId="23">#REF!</definedName>
    <definedName name="SettingsKeyDate2" localSheetId="24">#REF!</definedName>
    <definedName name="SettingsKeyDate2" localSheetId="25">#REF!</definedName>
    <definedName name="SettingsKeyDate2" localSheetId="26">#REF!</definedName>
    <definedName name="SettingsKeyDate2" localSheetId="27">#REF!</definedName>
    <definedName name="SettingsKeyDate2" localSheetId="28">#REF!</definedName>
    <definedName name="SettingsKeyDate2" localSheetId="29">#REF!</definedName>
    <definedName name="SettingsKeyDate2" localSheetId="3">#REF!</definedName>
    <definedName name="SettingsKeyDate2" localSheetId="31">#REF!</definedName>
    <definedName name="SettingsKeyDate2" localSheetId="32">#REF!</definedName>
    <definedName name="SettingsKeyDate2" localSheetId="33">#REF!</definedName>
    <definedName name="SettingsKeyDate2" localSheetId="34">#REF!</definedName>
    <definedName name="SettingsKeyDate2" localSheetId="37">#REF!</definedName>
    <definedName name="SettingsKeyDate2" localSheetId="41">#REF!</definedName>
    <definedName name="SettingsKeyDate2" localSheetId="4">#REF!</definedName>
    <definedName name="SettingsKeyDate2" localSheetId="45">#REF!</definedName>
    <definedName name="SettingsKeyDate2" localSheetId="46">#REF!</definedName>
    <definedName name="SettingsKeyDate2" localSheetId="47">#REF!</definedName>
    <definedName name="SettingsKeyDate2" localSheetId="48">#REF!</definedName>
    <definedName name="SettingsKeyDate2" localSheetId="49">#REF!</definedName>
    <definedName name="SettingsKeyDate2" localSheetId="50">#REF!</definedName>
    <definedName name="SettingsKeyDate2" localSheetId="5">#REF!</definedName>
    <definedName name="SettingsKeyDate2" localSheetId="51">#REF!</definedName>
    <definedName name="SettingsKeyDate2" localSheetId="52">#REF!</definedName>
    <definedName name="SettingsKeyDate2" localSheetId="53">#REF!</definedName>
    <definedName name="SettingsKeyDate2" localSheetId="54">#REF!</definedName>
    <definedName name="SettingsKeyDate2" localSheetId="56">#REF!</definedName>
    <definedName name="SettingsKeyDate2" localSheetId="57">#REF!</definedName>
    <definedName name="SettingsKeyDate2" localSheetId="58">#REF!</definedName>
    <definedName name="SettingsKeyDate2" localSheetId="59">#REF!</definedName>
    <definedName name="SettingsKeyDate2" localSheetId="60">#REF!</definedName>
    <definedName name="SettingsKeyDate2" localSheetId="61">#REF!</definedName>
    <definedName name="SettingsKeyDate2" localSheetId="62">#REF!</definedName>
    <definedName name="SettingsKeyDate2" localSheetId="63">#REF!</definedName>
    <definedName name="SettingsKeyDate2" localSheetId="6">#REF!</definedName>
    <definedName name="SettingsKeyDate2" localSheetId="64">#REF!</definedName>
    <definedName name="SettingsKeyDate2" localSheetId="65">#REF!</definedName>
    <definedName name="SettingsKeyDate2" localSheetId="66">#REF!</definedName>
    <definedName name="SettingsKeyDate2" localSheetId="67">#REF!</definedName>
    <definedName name="SettingsKeyDate2" localSheetId="68">#REF!</definedName>
    <definedName name="SettingsKeyDate2" localSheetId="69">#REF!</definedName>
    <definedName name="SettingsKeyDate2" localSheetId="71">#REF!</definedName>
    <definedName name="SettingsKeyDate2" localSheetId="72">#REF!</definedName>
    <definedName name="SettingsKeyDate2" localSheetId="73">#REF!</definedName>
    <definedName name="SettingsKeyDate2" localSheetId="7">#REF!</definedName>
    <definedName name="SettingsKeyDate2" localSheetId="74">#REF!</definedName>
    <definedName name="SettingsKeyDate2" localSheetId="75">#REF!</definedName>
    <definedName name="SettingsKeyDate2" localSheetId="76">#REF!</definedName>
    <definedName name="SettingsKeyDate2" localSheetId="77">#REF!</definedName>
    <definedName name="SettingsKeyDate2" localSheetId="78">#REF!</definedName>
    <definedName name="SettingsKeyDate2" localSheetId="79">#REF!</definedName>
    <definedName name="SettingsKeyDate2" localSheetId="8">#REF!</definedName>
    <definedName name="SettingsKeyDate2" localSheetId="9">#REF!</definedName>
    <definedName name="SettingsKeyDate2">#REF!</definedName>
    <definedName name="SettingsKeyDate3" localSheetId="1">#REF!</definedName>
    <definedName name="SettingsKeyDate3" localSheetId="10">#REF!</definedName>
    <definedName name="SettingsKeyDate3" localSheetId="11">#REF!</definedName>
    <definedName name="SettingsKeyDate3" localSheetId="12">#REF!</definedName>
    <definedName name="SettingsKeyDate3" localSheetId="13">#REF!</definedName>
    <definedName name="SettingsKeyDate3" localSheetId="15">#REF!</definedName>
    <definedName name="SettingsKeyDate3" localSheetId="16">#REF!</definedName>
    <definedName name="SettingsKeyDate3" localSheetId="2">#REF!</definedName>
    <definedName name="SettingsKeyDate3" localSheetId="23">#REF!</definedName>
    <definedName name="SettingsKeyDate3" localSheetId="24">#REF!</definedName>
    <definedName name="SettingsKeyDate3" localSheetId="25">#REF!</definedName>
    <definedName name="SettingsKeyDate3" localSheetId="26">#REF!</definedName>
    <definedName name="SettingsKeyDate3" localSheetId="27">#REF!</definedName>
    <definedName name="SettingsKeyDate3" localSheetId="28">#REF!</definedName>
    <definedName name="SettingsKeyDate3" localSheetId="29">#REF!</definedName>
    <definedName name="SettingsKeyDate3" localSheetId="3">#REF!</definedName>
    <definedName name="SettingsKeyDate3" localSheetId="31">#REF!</definedName>
    <definedName name="SettingsKeyDate3" localSheetId="32">#REF!</definedName>
    <definedName name="SettingsKeyDate3" localSheetId="33">#REF!</definedName>
    <definedName name="SettingsKeyDate3" localSheetId="34">#REF!</definedName>
    <definedName name="SettingsKeyDate3" localSheetId="37">#REF!</definedName>
    <definedName name="SettingsKeyDate3" localSheetId="41">#REF!</definedName>
    <definedName name="SettingsKeyDate3" localSheetId="4">#REF!</definedName>
    <definedName name="SettingsKeyDate3" localSheetId="45">#REF!</definedName>
    <definedName name="SettingsKeyDate3" localSheetId="46">#REF!</definedName>
    <definedName name="SettingsKeyDate3" localSheetId="47">#REF!</definedName>
    <definedName name="SettingsKeyDate3" localSheetId="48">#REF!</definedName>
    <definedName name="SettingsKeyDate3" localSheetId="49">#REF!</definedName>
    <definedName name="SettingsKeyDate3" localSheetId="50">#REF!</definedName>
    <definedName name="SettingsKeyDate3" localSheetId="5">#REF!</definedName>
    <definedName name="SettingsKeyDate3" localSheetId="51">#REF!</definedName>
    <definedName name="SettingsKeyDate3" localSheetId="52">#REF!</definedName>
    <definedName name="SettingsKeyDate3" localSheetId="53">#REF!</definedName>
    <definedName name="SettingsKeyDate3" localSheetId="54">#REF!</definedName>
    <definedName name="SettingsKeyDate3" localSheetId="56">#REF!</definedName>
    <definedName name="SettingsKeyDate3" localSheetId="57">#REF!</definedName>
    <definedName name="SettingsKeyDate3" localSheetId="58">#REF!</definedName>
    <definedName name="SettingsKeyDate3" localSheetId="59">#REF!</definedName>
    <definedName name="SettingsKeyDate3" localSheetId="60">#REF!</definedName>
    <definedName name="SettingsKeyDate3" localSheetId="61">#REF!</definedName>
    <definedName name="SettingsKeyDate3" localSheetId="62">#REF!</definedName>
    <definedName name="SettingsKeyDate3" localSheetId="63">#REF!</definedName>
    <definedName name="SettingsKeyDate3" localSheetId="6">#REF!</definedName>
    <definedName name="SettingsKeyDate3" localSheetId="64">#REF!</definedName>
    <definedName name="SettingsKeyDate3" localSheetId="65">#REF!</definedName>
    <definedName name="SettingsKeyDate3" localSheetId="66">#REF!</definedName>
    <definedName name="SettingsKeyDate3" localSheetId="67">#REF!</definedName>
    <definedName name="SettingsKeyDate3" localSheetId="68">#REF!</definedName>
    <definedName name="SettingsKeyDate3" localSheetId="69">#REF!</definedName>
    <definedName name="SettingsKeyDate3" localSheetId="71">#REF!</definedName>
    <definedName name="SettingsKeyDate3" localSheetId="72">#REF!</definedName>
    <definedName name="SettingsKeyDate3" localSheetId="73">#REF!</definedName>
    <definedName name="SettingsKeyDate3" localSheetId="7">#REF!</definedName>
    <definedName name="SettingsKeyDate3" localSheetId="74">#REF!</definedName>
    <definedName name="SettingsKeyDate3" localSheetId="75">#REF!</definedName>
    <definedName name="SettingsKeyDate3" localSheetId="76">#REF!</definedName>
    <definedName name="SettingsKeyDate3" localSheetId="77">#REF!</definedName>
    <definedName name="SettingsKeyDate3" localSheetId="78">#REF!</definedName>
    <definedName name="SettingsKeyDate3" localSheetId="79">#REF!</definedName>
    <definedName name="SettingsKeyDate3" localSheetId="8">#REF!</definedName>
    <definedName name="SettingsKeyDate3" localSheetId="9">#REF!</definedName>
    <definedName name="SettingsKeyDate3">#REF!</definedName>
    <definedName name="SettingsKeyDate4" localSheetId="1">#REF!</definedName>
    <definedName name="SettingsKeyDate4" localSheetId="11">#REF!</definedName>
    <definedName name="SettingsKeyDate4" localSheetId="12">#REF!</definedName>
    <definedName name="SettingsKeyDate4" localSheetId="13">#REF!</definedName>
    <definedName name="SettingsKeyDate4" localSheetId="23">#REF!</definedName>
    <definedName name="SettingsKeyDate4" localSheetId="24">#REF!</definedName>
    <definedName name="SettingsKeyDate4" localSheetId="26">#REF!</definedName>
    <definedName name="SettingsKeyDate4" localSheetId="28">#REF!</definedName>
    <definedName name="SettingsKeyDate4" localSheetId="29">#REF!</definedName>
    <definedName name="SettingsKeyDate4" localSheetId="31">#REF!</definedName>
    <definedName name="SettingsKeyDate4" localSheetId="41">#REF!</definedName>
    <definedName name="SettingsKeyDate4" localSheetId="4">#REF!</definedName>
    <definedName name="SettingsKeyDate4" localSheetId="46">#REF!</definedName>
    <definedName name="SettingsKeyDate4" localSheetId="47">#REF!</definedName>
    <definedName name="SettingsKeyDate4" localSheetId="48">#REF!</definedName>
    <definedName name="SettingsKeyDate4" localSheetId="49">#REF!</definedName>
    <definedName name="SettingsKeyDate4" localSheetId="50">#REF!</definedName>
    <definedName name="SettingsKeyDate4" localSheetId="51">#REF!</definedName>
    <definedName name="SettingsKeyDate4" localSheetId="53">#REF!</definedName>
    <definedName name="SettingsKeyDate4" localSheetId="54">#REF!</definedName>
    <definedName name="SettingsKeyDate4" localSheetId="56">#REF!</definedName>
    <definedName name="SettingsKeyDate4" localSheetId="57">#REF!</definedName>
    <definedName name="SettingsKeyDate4" localSheetId="58">#REF!</definedName>
    <definedName name="SettingsKeyDate4" localSheetId="60">#REF!</definedName>
    <definedName name="SettingsKeyDate4" localSheetId="61">#REF!</definedName>
    <definedName name="SettingsKeyDate4" localSheetId="62">#REF!</definedName>
    <definedName name="SettingsKeyDate4" localSheetId="63">#REF!</definedName>
    <definedName name="SettingsKeyDate4" localSheetId="64">#REF!</definedName>
    <definedName name="SettingsKeyDate4" localSheetId="66">#REF!</definedName>
    <definedName name="SettingsKeyDate4" localSheetId="67">#REF!</definedName>
    <definedName name="SettingsKeyDate4" localSheetId="68">#REF!</definedName>
    <definedName name="SettingsKeyDate4" localSheetId="69">#REF!</definedName>
    <definedName name="SettingsKeyDate4" localSheetId="71">#REF!</definedName>
    <definedName name="SettingsKeyDate4" localSheetId="72">#REF!</definedName>
    <definedName name="SettingsKeyDate4" localSheetId="73">#REF!</definedName>
    <definedName name="SettingsKeyDate4">#REF!</definedName>
    <definedName name="SettingsKeyDate5" localSheetId="1">#REF!</definedName>
    <definedName name="SettingsKeyDate5" localSheetId="11">#REF!</definedName>
    <definedName name="SettingsKeyDate5" localSheetId="12">#REF!</definedName>
    <definedName name="SettingsKeyDate5" localSheetId="13">#REF!</definedName>
    <definedName name="SettingsKeyDate5" localSheetId="23">#REF!</definedName>
    <definedName name="SettingsKeyDate5" localSheetId="24">#REF!</definedName>
    <definedName name="SettingsKeyDate5" localSheetId="26">#REF!</definedName>
    <definedName name="SettingsKeyDate5" localSheetId="28">#REF!</definedName>
    <definedName name="SettingsKeyDate5" localSheetId="29">#REF!</definedName>
    <definedName name="SettingsKeyDate5" localSheetId="31">#REF!</definedName>
    <definedName name="SettingsKeyDate5" localSheetId="41">#REF!</definedName>
    <definedName name="SettingsKeyDate5" localSheetId="4">#REF!</definedName>
    <definedName name="SettingsKeyDate5" localSheetId="46">#REF!</definedName>
    <definedName name="SettingsKeyDate5" localSheetId="47">#REF!</definedName>
    <definedName name="SettingsKeyDate5" localSheetId="48">#REF!</definedName>
    <definedName name="SettingsKeyDate5" localSheetId="49">#REF!</definedName>
    <definedName name="SettingsKeyDate5" localSheetId="50">#REF!</definedName>
    <definedName name="SettingsKeyDate5" localSheetId="51">#REF!</definedName>
    <definedName name="SettingsKeyDate5" localSheetId="53">#REF!</definedName>
    <definedName name="SettingsKeyDate5" localSheetId="54">#REF!</definedName>
    <definedName name="SettingsKeyDate5" localSheetId="56">#REF!</definedName>
    <definedName name="SettingsKeyDate5" localSheetId="57">#REF!</definedName>
    <definedName name="SettingsKeyDate5" localSheetId="58">#REF!</definedName>
    <definedName name="SettingsKeyDate5" localSheetId="60">#REF!</definedName>
    <definedName name="SettingsKeyDate5" localSheetId="61">#REF!</definedName>
    <definedName name="SettingsKeyDate5" localSheetId="62">#REF!</definedName>
    <definedName name="SettingsKeyDate5" localSheetId="63">#REF!</definedName>
    <definedName name="SettingsKeyDate5" localSheetId="64">#REF!</definedName>
    <definedName name="SettingsKeyDate5" localSheetId="66">#REF!</definedName>
    <definedName name="SettingsKeyDate5" localSheetId="67">#REF!</definedName>
    <definedName name="SettingsKeyDate5" localSheetId="68">#REF!</definedName>
    <definedName name="SettingsKeyDate5" localSheetId="69">#REF!</definedName>
    <definedName name="SettingsKeyDate5" localSheetId="71">#REF!</definedName>
    <definedName name="SettingsKeyDate5" localSheetId="72">#REF!</definedName>
    <definedName name="SettingsKeyDate5" localSheetId="73">#REF!</definedName>
    <definedName name="SettingsKeyDate5">#REF!</definedName>
    <definedName name="sf" localSheetId="1">'[207]Table 1'!#REF!</definedName>
    <definedName name="sf" localSheetId="10">'[207]Table 1'!#REF!</definedName>
    <definedName name="sf" localSheetId="11">'[207]Table 1'!#REF!</definedName>
    <definedName name="sf" localSheetId="12">'[207]Table 1'!#REF!</definedName>
    <definedName name="sf" localSheetId="13">'[207]Table 1'!#REF!</definedName>
    <definedName name="sf" localSheetId="15">'[207]Table 1'!#REF!</definedName>
    <definedName name="sf" localSheetId="16">'[207]Table 1'!#REF!</definedName>
    <definedName name="sf" localSheetId="2">'[207]Table 1'!#REF!</definedName>
    <definedName name="sf" localSheetId="24">'[207]Table 1'!#REF!</definedName>
    <definedName name="sf" localSheetId="25">'[207]Table 1'!#REF!</definedName>
    <definedName name="sf" localSheetId="26">'[207]Table 1'!#REF!</definedName>
    <definedName name="sf" localSheetId="27">'[207]Table 1'!#REF!</definedName>
    <definedName name="sf" localSheetId="28">'[207]Table 1'!#REF!</definedName>
    <definedName name="sf" localSheetId="29">'[207]Table 1'!#REF!</definedName>
    <definedName name="sf" localSheetId="3">'[207]Table 1'!#REF!</definedName>
    <definedName name="sf" localSheetId="31">'[207]Table 1'!#REF!</definedName>
    <definedName name="sf" localSheetId="32">'[207]Table 1'!#REF!</definedName>
    <definedName name="sf" localSheetId="33">'[207]Table 1'!#REF!</definedName>
    <definedName name="sf" localSheetId="34">'[207]Table 1'!#REF!</definedName>
    <definedName name="sf" localSheetId="37">'[207]Table 1'!#REF!</definedName>
    <definedName name="sf" localSheetId="41">'[207]Table 1'!#REF!</definedName>
    <definedName name="sf" localSheetId="4">'[207]Table 1'!#REF!</definedName>
    <definedName name="sf" localSheetId="45">'[207]Table 1'!#REF!</definedName>
    <definedName name="sf" localSheetId="46">'[207]Table 1'!#REF!</definedName>
    <definedName name="sf" localSheetId="47">'[207]Table 1'!#REF!</definedName>
    <definedName name="sf" localSheetId="48">'[207]Table 1'!#REF!</definedName>
    <definedName name="sf" localSheetId="49">'[207]Table 1'!#REF!</definedName>
    <definedName name="sf" localSheetId="50">'[207]Table 1'!#REF!</definedName>
    <definedName name="sf" localSheetId="5">'[208]Table 1'!#REF!</definedName>
    <definedName name="sf" localSheetId="51">'[207]Table 1'!#REF!</definedName>
    <definedName name="sf" localSheetId="52">'[209]Table 1'!#REF!</definedName>
    <definedName name="sf" localSheetId="53">'[207]Table 1'!#REF!</definedName>
    <definedName name="sf" localSheetId="54">'[207]Table 1'!#REF!</definedName>
    <definedName name="sf" localSheetId="56">'[207]Table 1'!#REF!</definedName>
    <definedName name="sf" localSheetId="57">'[207]Table 1'!#REF!</definedName>
    <definedName name="sf" localSheetId="58">'[207]Table 1'!#REF!</definedName>
    <definedName name="sf" localSheetId="59">'[207]Table 1'!#REF!</definedName>
    <definedName name="sf" localSheetId="60">'[207]Table 1'!#REF!</definedName>
    <definedName name="sf" localSheetId="61">'[207]Table 1'!#REF!</definedName>
    <definedName name="sf" localSheetId="62">'[207]Table 1'!#REF!</definedName>
    <definedName name="sf" localSheetId="63">'[207]Table 1'!#REF!</definedName>
    <definedName name="sf" localSheetId="6">'[208]Table 1'!#REF!</definedName>
    <definedName name="sf" localSheetId="64">'[207]Table 1'!#REF!</definedName>
    <definedName name="sf" localSheetId="65">'[207]Table 1'!#REF!</definedName>
    <definedName name="sf" localSheetId="66">'[207]Table 1'!#REF!</definedName>
    <definedName name="sf" localSheetId="67">'[207]Table 1'!#REF!</definedName>
    <definedName name="sf" localSheetId="68">'[207]Table 1'!#REF!</definedName>
    <definedName name="sf" localSheetId="69">'[207]Table 1'!#REF!</definedName>
    <definedName name="sf" localSheetId="71">'[207]Table 1'!#REF!</definedName>
    <definedName name="sf" localSheetId="72">'[207]Table 1'!#REF!</definedName>
    <definedName name="sf" localSheetId="73">'[207]Table 1'!#REF!</definedName>
    <definedName name="sf" localSheetId="7">'[207]Table 1'!#REF!</definedName>
    <definedName name="sf" localSheetId="74">'[207]Table 1'!#REF!</definedName>
    <definedName name="sf" localSheetId="75">'[207]Table 1'!#REF!</definedName>
    <definedName name="sf" localSheetId="76">'[207]Table 1'!#REF!</definedName>
    <definedName name="sf" localSheetId="77">'[207]Table 1'!#REF!</definedName>
    <definedName name="sf" localSheetId="78">'[207]Table 1'!#REF!</definedName>
    <definedName name="sf" localSheetId="79">'[207]Table 1'!#REF!</definedName>
    <definedName name="sf" localSheetId="8">'[207]Table 1'!#REF!</definedName>
    <definedName name="sf" localSheetId="9">'[207]Table 1'!#REF!</definedName>
    <definedName name="sf">'[207]Table 1'!#REF!</definedName>
    <definedName name="sgd" localSheetId="1">'[187]Table 1'!#REF!</definedName>
    <definedName name="sgd" localSheetId="10">'[187]Table 1'!#REF!</definedName>
    <definedName name="sgd" localSheetId="11">'[187]Table 1'!#REF!</definedName>
    <definedName name="sgd" localSheetId="12">'[187]Table 1'!#REF!</definedName>
    <definedName name="sgd" localSheetId="13">'[187]Table 1'!#REF!</definedName>
    <definedName name="sgd" localSheetId="14">#REF!</definedName>
    <definedName name="sgd" localSheetId="15">'[187]Table 1'!#REF!</definedName>
    <definedName name="sgd" localSheetId="16">'[187]Table 1'!#REF!</definedName>
    <definedName name="sgd" localSheetId="2">'[187]Table 1'!#REF!</definedName>
    <definedName name="sgd" localSheetId="24">'[187]Table 1'!#REF!</definedName>
    <definedName name="sgd" localSheetId="25">'[187]Table 1'!#REF!</definedName>
    <definedName name="sgd" localSheetId="26">'[187]Table 1'!#REF!</definedName>
    <definedName name="sgd" localSheetId="27">'[187]Table 1'!#REF!</definedName>
    <definedName name="sgd" localSheetId="28">'[187]Table 1'!#REF!</definedName>
    <definedName name="sgd" localSheetId="29">'[187]Table 1'!#REF!</definedName>
    <definedName name="sgd" localSheetId="3">'[187]Table 1'!#REF!</definedName>
    <definedName name="sgd" localSheetId="31">'[187]Table 1'!#REF!</definedName>
    <definedName name="sgd" localSheetId="32">'[187]Table 1'!#REF!</definedName>
    <definedName name="sgd" localSheetId="33">'[187]Table 1'!#REF!</definedName>
    <definedName name="sgd" localSheetId="34">'[187]Table 1'!#REF!</definedName>
    <definedName name="sgd" localSheetId="37">'[187]Table 1'!#REF!</definedName>
    <definedName name="sgd" localSheetId="41">'[187]Table 1'!#REF!</definedName>
    <definedName name="sgd" localSheetId="4">'[187]Table 1'!#REF!</definedName>
    <definedName name="sgd" localSheetId="45">'[187]Table 1'!#REF!</definedName>
    <definedName name="sgd" localSheetId="46">'[187]Table 1'!#REF!</definedName>
    <definedName name="sgd" localSheetId="47">'[187]Table 1'!#REF!</definedName>
    <definedName name="sgd" localSheetId="48">'[187]Table 1'!#REF!</definedName>
    <definedName name="sgd" localSheetId="49">'[187]Table 1'!#REF!</definedName>
    <definedName name="sgd" localSheetId="50">'[187]Table 1'!#REF!</definedName>
    <definedName name="sgd" localSheetId="5">'[188]Table 1'!#REF!</definedName>
    <definedName name="sgd" localSheetId="51">'[187]Table 1'!#REF!</definedName>
    <definedName name="sgd" localSheetId="52">'[187]Table 1'!#REF!</definedName>
    <definedName name="sgd" localSheetId="53">'[187]Table 1'!#REF!</definedName>
    <definedName name="sgd" localSheetId="54">'[187]Table 1'!#REF!</definedName>
    <definedName name="sgd" localSheetId="56">'[187]Table 1'!#REF!</definedName>
    <definedName name="sgd" localSheetId="57">'[187]Table 1'!#REF!</definedName>
    <definedName name="sgd" localSheetId="58">'[187]Table 1'!#REF!</definedName>
    <definedName name="sgd" localSheetId="59">'[187]Table 1'!#REF!</definedName>
    <definedName name="sgd" localSheetId="60">'[187]Table 1'!#REF!</definedName>
    <definedName name="sgd" localSheetId="61">'[187]Table 1'!#REF!</definedName>
    <definedName name="sgd" localSheetId="62">'[187]Table 1'!#REF!</definedName>
    <definedName name="sgd" localSheetId="63">'[187]Table 1'!#REF!</definedName>
    <definedName name="sgd" localSheetId="6">'[188]Table 1'!#REF!</definedName>
    <definedName name="sgd" localSheetId="64">'[187]Table 1'!#REF!</definedName>
    <definedName name="sgd" localSheetId="65">'[187]Table 1'!#REF!</definedName>
    <definedName name="sgd" localSheetId="66">'[187]Table 1'!#REF!</definedName>
    <definedName name="sgd" localSheetId="67">'[187]Table 1'!#REF!</definedName>
    <definedName name="sgd" localSheetId="68">'[187]Table 1'!#REF!</definedName>
    <definedName name="sgd" localSheetId="69">'[187]Table 1'!#REF!</definedName>
    <definedName name="sgd" localSheetId="71">'[187]Table 1'!#REF!</definedName>
    <definedName name="sgd" localSheetId="72">'[187]Table 1'!#REF!</definedName>
    <definedName name="sgd" localSheetId="73">'[187]Table 1'!#REF!</definedName>
    <definedName name="sgd" localSheetId="7">'[187]Table 1'!#REF!</definedName>
    <definedName name="sgd" localSheetId="74">'[187]Table 1'!#REF!</definedName>
    <definedName name="sgd" localSheetId="75">'[187]Table 1'!#REF!</definedName>
    <definedName name="sgd" localSheetId="76">'[187]Table 1'!#REF!</definedName>
    <definedName name="sgd" localSheetId="77">'[187]Table 1'!#REF!</definedName>
    <definedName name="sgd" localSheetId="78">'[187]Table 1'!#REF!</definedName>
    <definedName name="sgd" localSheetId="79">'[187]Table 1'!#REF!</definedName>
    <definedName name="sgd" localSheetId="8">'[187]Table 1'!#REF!</definedName>
    <definedName name="sgd" localSheetId="9">'[187]Table 1'!#REF!</definedName>
    <definedName name="sgd">'[187]Table 1'!#REF!</definedName>
    <definedName name="sgdg" localSheetId="1">'[187]Table 1'!#REF!</definedName>
    <definedName name="sgdg" localSheetId="10">'[187]Table 1'!#REF!</definedName>
    <definedName name="sgdg" localSheetId="13">'[187]Table 1'!#REF!</definedName>
    <definedName name="sgdg" localSheetId="15">'[187]Table 1'!#REF!</definedName>
    <definedName name="sgdg" localSheetId="16">'[187]Table 1'!#REF!</definedName>
    <definedName name="sgdg" localSheetId="2">'[187]Table 1'!#REF!</definedName>
    <definedName name="sgdg" localSheetId="24">'[187]Table 1'!#REF!</definedName>
    <definedName name="sgdg" localSheetId="25">'[187]Table 1'!#REF!</definedName>
    <definedName name="sgdg" localSheetId="26">'[187]Table 1'!#REF!</definedName>
    <definedName name="sgdg" localSheetId="27">'[187]Table 1'!#REF!</definedName>
    <definedName name="sgdg" localSheetId="28">'[187]Table 1'!#REF!</definedName>
    <definedName name="sgdg" localSheetId="29">'[187]Table 1'!#REF!</definedName>
    <definedName name="sgdg" localSheetId="3">'[187]Table 1'!#REF!</definedName>
    <definedName name="sgdg" localSheetId="31">'[187]Table 1'!#REF!</definedName>
    <definedName name="sgdg" localSheetId="32">'[187]Table 1'!#REF!</definedName>
    <definedName name="sgdg" localSheetId="33">'[187]Table 1'!#REF!</definedName>
    <definedName name="sgdg" localSheetId="34">'[187]Table 1'!#REF!</definedName>
    <definedName name="sgdg" localSheetId="37">'[187]Table 1'!#REF!</definedName>
    <definedName name="sgdg" localSheetId="41">'[187]Table 1'!#REF!</definedName>
    <definedName name="sgdg" localSheetId="4">'[187]Table 1'!#REF!</definedName>
    <definedName name="sgdg" localSheetId="45">'[187]Table 1'!#REF!</definedName>
    <definedName name="sgdg" localSheetId="46">'[187]Table 1'!#REF!</definedName>
    <definedName name="sgdg" localSheetId="47">'[187]Table 1'!#REF!</definedName>
    <definedName name="sgdg" localSheetId="48">'[187]Table 1'!#REF!</definedName>
    <definedName name="sgdg" localSheetId="49">'[187]Table 1'!#REF!</definedName>
    <definedName name="sgdg" localSheetId="50">'[187]Table 1'!#REF!</definedName>
    <definedName name="sgdg" localSheetId="5">'[188]Table 1'!#REF!</definedName>
    <definedName name="sgdg" localSheetId="51">'[187]Table 1'!#REF!</definedName>
    <definedName name="sgdg" localSheetId="52">'[187]Table 1'!#REF!</definedName>
    <definedName name="sgdg" localSheetId="53">'[187]Table 1'!#REF!</definedName>
    <definedName name="sgdg" localSheetId="54">'[187]Table 1'!#REF!</definedName>
    <definedName name="sgdg" localSheetId="56">'[187]Table 1'!#REF!</definedName>
    <definedName name="sgdg" localSheetId="57">'[187]Table 1'!#REF!</definedName>
    <definedName name="sgdg" localSheetId="58">'[187]Table 1'!#REF!</definedName>
    <definedName name="sgdg" localSheetId="59">'[187]Table 1'!#REF!</definedName>
    <definedName name="sgdg" localSheetId="60">'[187]Table 1'!#REF!</definedName>
    <definedName name="sgdg" localSheetId="61">'[187]Table 1'!#REF!</definedName>
    <definedName name="sgdg" localSheetId="62">'[187]Table 1'!#REF!</definedName>
    <definedName name="sgdg" localSheetId="63">'[187]Table 1'!#REF!</definedName>
    <definedName name="sgdg" localSheetId="6">'[188]Table 1'!#REF!</definedName>
    <definedName name="sgdg" localSheetId="64">'[187]Table 1'!#REF!</definedName>
    <definedName name="sgdg" localSheetId="65">'[187]Table 1'!#REF!</definedName>
    <definedName name="sgdg" localSheetId="66">'[187]Table 1'!#REF!</definedName>
    <definedName name="sgdg" localSheetId="67">'[187]Table 1'!#REF!</definedName>
    <definedName name="sgdg" localSheetId="68">'[187]Table 1'!#REF!</definedName>
    <definedName name="sgdg" localSheetId="69">'[187]Table 1'!#REF!</definedName>
    <definedName name="sgdg" localSheetId="71">'[187]Table 1'!#REF!</definedName>
    <definedName name="sgdg" localSheetId="72">'[187]Table 1'!#REF!</definedName>
    <definedName name="sgdg" localSheetId="73">'[187]Table 1'!#REF!</definedName>
    <definedName name="sgdg" localSheetId="7">'[187]Table 1'!#REF!</definedName>
    <definedName name="sgdg" localSheetId="74">'[187]Table 1'!#REF!</definedName>
    <definedName name="sgdg" localSheetId="75">'[187]Table 1'!#REF!</definedName>
    <definedName name="sgdg" localSheetId="76">'[187]Table 1'!#REF!</definedName>
    <definedName name="sgdg" localSheetId="77">'[187]Table 1'!#REF!</definedName>
    <definedName name="sgdg" localSheetId="78">'[187]Table 1'!#REF!</definedName>
    <definedName name="sgdg" localSheetId="79">'[187]Table 1'!#REF!</definedName>
    <definedName name="sgdg" localSheetId="8">'[187]Table 1'!#REF!</definedName>
    <definedName name="sgdg" localSheetId="9">'[187]Table 1'!#REF!</definedName>
    <definedName name="sgdg">'[187]Table 1'!#REF!</definedName>
    <definedName name="sheet2" localSheetId="1">#REF!</definedName>
    <definedName name="sheet2" localSheetId="10">#REF!</definedName>
    <definedName name="sheet2" localSheetId="11">#REF!</definedName>
    <definedName name="sheet2" localSheetId="12">#REF!</definedName>
    <definedName name="sheet2" localSheetId="13">#REF!</definedName>
    <definedName name="sheet2" localSheetId="15">#REF!</definedName>
    <definedName name="sheet2" localSheetId="16">#REF!</definedName>
    <definedName name="sheet2" localSheetId="2">#REF!</definedName>
    <definedName name="sheet2" localSheetId="23">#REF!</definedName>
    <definedName name="sheet2" localSheetId="24">#REF!</definedName>
    <definedName name="sheet2" localSheetId="25">#REF!</definedName>
    <definedName name="sheet2" localSheetId="26">#REF!</definedName>
    <definedName name="sheet2" localSheetId="27">#REF!</definedName>
    <definedName name="sheet2" localSheetId="28">#REF!</definedName>
    <definedName name="sheet2" localSheetId="29">#REF!</definedName>
    <definedName name="sheet2" localSheetId="3">#REF!</definedName>
    <definedName name="sheet2" localSheetId="31">#REF!</definedName>
    <definedName name="sheet2" localSheetId="32">#REF!</definedName>
    <definedName name="sheet2" localSheetId="33">#REF!</definedName>
    <definedName name="sheet2" localSheetId="34">#REF!</definedName>
    <definedName name="sheet2" localSheetId="37">#REF!</definedName>
    <definedName name="sheet2" localSheetId="41">#REF!</definedName>
    <definedName name="sheet2" localSheetId="4">#REF!</definedName>
    <definedName name="sheet2" localSheetId="45">#REF!</definedName>
    <definedName name="sheet2" localSheetId="46">#REF!</definedName>
    <definedName name="sheet2" localSheetId="47">#REF!</definedName>
    <definedName name="sheet2" localSheetId="48">#REF!</definedName>
    <definedName name="sheet2" localSheetId="49">#REF!</definedName>
    <definedName name="sheet2" localSheetId="50">#REF!</definedName>
    <definedName name="sheet2" localSheetId="5">#REF!</definedName>
    <definedName name="sheet2" localSheetId="51">#REF!</definedName>
    <definedName name="sheet2" localSheetId="52">#REF!</definedName>
    <definedName name="sheet2" localSheetId="53">#REF!</definedName>
    <definedName name="sheet2" localSheetId="54">#REF!</definedName>
    <definedName name="sheet2" localSheetId="56">#REF!</definedName>
    <definedName name="sheet2" localSheetId="57">#REF!</definedName>
    <definedName name="sheet2" localSheetId="58">#REF!</definedName>
    <definedName name="sheet2" localSheetId="59">#REF!</definedName>
    <definedName name="sheet2" localSheetId="60">#REF!</definedName>
    <definedName name="sheet2" localSheetId="61">#REF!</definedName>
    <definedName name="sheet2" localSheetId="62">#REF!</definedName>
    <definedName name="sheet2" localSheetId="63">#REF!</definedName>
    <definedName name="sheet2" localSheetId="6">#REF!</definedName>
    <definedName name="sheet2" localSheetId="64">#REF!</definedName>
    <definedName name="sheet2" localSheetId="65">#REF!</definedName>
    <definedName name="sheet2" localSheetId="66">#REF!</definedName>
    <definedName name="sheet2" localSheetId="67">#REF!</definedName>
    <definedName name="sheet2" localSheetId="68">#REF!</definedName>
    <definedName name="sheet2" localSheetId="69">#REF!</definedName>
    <definedName name="sheet2" localSheetId="71">#REF!</definedName>
    <definedName name="sheet2" localSheetId="72">#REF!</definedName>
    <definedName name="sheet2" localSheetId="73">#REF!</definedName>
    <definedName name="sheet2" localSheetId="7">#REF!</definedName>
    <definedName name="sheet2" localSheetId="74">#REF!</definedName>
    <definedName name="sheet2" localSheetId="75">#REF!</definedName>
    <definedName name="sheet2" localSheetId="76">#REF!</definedName>
    <definedName name="sheet2" localSheetId="77">#REF!</definedName>
    <definedName name="sheet2" localSheetId="78">#REF!</definedName>
    <definedName name="sheet2" localSheetId="79">#REF!</definedName>
    <definedName name="sheet2" localSheetId="8">#REF!</definedName>
    <definedName name="sheet2" localSheetId="9">#REF!</definedName>
    <definedName name="sheet2">#REF!</definedName>
    <definedName name="SIBE" localSheetId="1">#REF!</definedName>
    <definedName name="SIBE" localSheetId="10">#REF!</definedName>
    <definedName name="SIBE" localSheetId="11">#REF!</definedName>
    <definedName name="SIBE" localSheetId="12">#REF!</definedName>
    <definedName name="SIBE" localSheetId="13">#REF!</definedName>
    <definedName name="SIBE" localSheetId="15">#REF!</definedName>
    <definedName name="SIBE" localSheetId="16">#REF!</definedName>
    <definedName name="SIBE" localSheetId="2">#REF!</definedName>
    <definedName name="SIBE" localSheetId="23">#REF!</definedName>
    <definedName name="SIBE" localSheetId="24">#REF!</definedName>
    <definedName name="SIBE" localSheetId="25">#REF!</definedName>
    <definedName name="SIBE" localSheetId="26">#REF!</definedName>
    <definedName name="SIBE" localSheetId="27">#REF!</definedName>
    <definedName name="SIBE" localSheetId="28">#REF!</definedName>
    <definedName name="SIBE" localSheetId="29">#REF!</definedName>
    <definedName name="SIBE" localSheetId="3">#REF!</definedName>
    <definedName name="SIBE" localSheetId="31">#REF!</definedName>
    <definedName name="SIBE" localSheetId="32">#REF!</definedName>
    <definedName name="SIBE" localSheetId="33">#REF!</definedName>
    <definedName name="SIBE" localSheetId="34">#REF!</definedName>
    <definedName name="SIBE" localSheetId="37">#REF!</definedName>
    <definedName name="SIBE" localSheetId="41">#REF!</definedName>
    <definedName name="SIBE" localSheetId="4">#REF!</definedName>
    <definedName name="SIBE" localSheetId="45">#REF!</definedName>
    <definedName name="SIBE" localSheetId="46">#REF!</definedName>
    <definedName name="SIBE" localSheetId="47">#REF!</definedName>
    <definedName name="SIBE" localSheetId="48">#REF!</definedName>
    <definedName name="SIBE" localSheetId="49">#REF!</definedName>
    <definedName name="SIBE" localSheetId="50">#REF!</definedName>
    <definedName name="SIBE" localSheetId="5">#REF!</definedName>
    <definedName name="SIBE" localSheetId="51">#REF!</definedName>
    <definedName name="SIBE" localSheetId="52">#REF!</definedName>
    <definedName name="SIBE" localSheetId="53">#REF!</definedName>
    <definedName name="SIBE" localSheetId="54">#REF!</definedName>
    <definedName name="SIBE" localSheetId="56">#REF!</definedName>
    <definedName name="SIBE" localSheetId="57">#REF!</definedName>
    <definedName name="SIBE" localSheetId="58">#REF!</definedName>
    <definedName name="SIBE" localSheetId="59">#REF!</definedName>
    <definedName name="SIBE" localSheetId="60">#REF!</definedName>
    <definedName name="SIBE" localSheetId="61">#REF!</definedName>
    <definedName name="SIBE" localSheetId="62">#REF!</definedName>
    <definedName name="SIBE" localSheetId="63">#REF!</definedName>
    <definedName name="SIBE" localSheetId="6">#REF!</definedName>
    <definedName name="SIBE" localSheetId="64">#REF!</definedName>
    <definedName name="SIBE" localSheetId="65">#REF!</definedName>
    <definedName name="SIBE" localSheetId="66">#REF!</definedName>
    <definedName name="SIBE" localSheetId="67">#REF!</definedName>
    <definedName name="SIBE" localSheetId="68">#REF!</definedName>
    <definedName name="SIBE" localSheetId="69">#REF!</definedName>
    <definedName name="SIBE" localSheetId="71">#REF!</definedName>
    <definedName name="SIBE" localSheetId="72">#REF!</definedName>
    <definedName name="SIBE" localSheetId="73">#REF!</definedName>
    <definedName name="SIBE" localSheetId="7">#REF!</definedName>
    <definedName name="SIBE" localSheetId="74">#REF!</definedName>
    <definedName name="SIBE" localSheetId="75">#REF!</definedName>
    <definedName name="SIBE" localSheetId="76">#REF!</definedName>
    <definedName name="SIBE" localSheetId="77">#REF!</definedName>
    <definedName name="SIBE" localSheetId="78">#REF!</definedName>
    <definedName name="SIBE" localSheetId="79">#REF!</definedName>
    <definedName name="SIBE" localSheetId="8">#REF!</definedName>
    <definedName name="SIBE" localSheetId="9">#REF!</definedName>
    <definedName name="SIBE">#REF!</definedName>
    <definedName name="Since_last_MPC">'[307]Sovereign spread'!$A$725</definedName>
    <definedName name="Since_last_SAN">'[307]Sovereign spread'!$A$692</definedName>
    <definedName name="SL.AGR.TOTL.IN" localSheetId="1">#REF!</definedName>
    <definedName name="SL.AGR.TOTL.IN" localSheetId="10">#REF!</definedName>
    <definedName name="SL.AGR.TOTL.IN" localSheetId="11">#REF!</definedName>
    <definedName name="SL.AGR.TOTL.IN" localSheetId="12">#REF!</definedName>
    <definedName name="SL.AGR.TOTL.IN" localSheetId="13">#REF!</definedName>
    <definedName name="SL.AGR.TOTL.IN" localSheetId="15">#REF!</definedName>
    <definedName name="SL.AGR.TOTL.IN" localSheetId="16">#REF!</definedName>
    <definedName name="SL.AGR.TOTL.IN" localSheetId="2">#REF!</definedName>
    <definedName name="SL.AGR.TOTL.IN" localSheetId="23">#REF!</definedName>
    <definedName name="SL.AGR.TOTL.IN" localSheetId="24">#REF!</definedName>
    <definedName name="SL.AGR.TOTL.IN" localSheetId="25">#REF!</definedName>
    <definedName name="SL.AGR.TOTL.IN" localSheetId="26">#REF!</definedName>
    <definedName name="SL.AGR.TOTL.IN" localSheetId="27">#REF!</definedName>
    <definedName name="SL.AGR.TOTL.IN" localSheetId="28">#REF!</definedName>
    <definedName name="SL.AGR.TOTL.IN" localSheetId="29">#REF!</definedName>
    <definedName name="SL.AGR.TOTL.IN" localSheetId="3">#REF!</definedName>
    <definedName name="SL.AGR.TOTL.IN" localSheetId="31">#REF!</definedName>
    <definedName name="SL.AGR.TOTL.IN" localSheetId="32">#REF!</definedName>
    <definedName name="SL.AGR.TOTL.IN" localSheetId="33">#REF!</definedName>
    <definedName name="SL.AGR.TOTL.IN" localSheetId="34">#REF!</definedName>
    <definedName name="SL.AGR.TOTL.IN" localSheetId="37">#REF!</definedName>
    <definedName name="SL.AGR.TOTL.IN" localSheetId="41">#REF!</definedName>
    <definedName name="SL.AGR.TOTL.IN" localSheetId="4">#REF!</definedName>
    <definedName name="SL.AGR.TOTL.IN" localSheetId="45">#REF!</definedName>
    <definedName name="SL.AGR.TOTL.IN" localSheetId="46">#REF!</definedName>
    <definedName name="SL.AGR.TOTL.IN" localSheetId="47">#REF!</definedName>
    <definedName name="SL.AGR.TOTL.IN" localSheetId="48">#REF!</definedName>
    <definedName name="SL.AGR.TOTL.IN" localSheetId="49">#REF!</definedName>
    <definedName name="SL.AGR.TOTL.IN" localSheetId="50">#REF!</definedName>
    <definedName name="SL.AGR.TOTL.IN" localSheetId="5">#REF!</definedName>
    <definedName name="SL.AGR.TOTL.IN" localSheetId="51">#REF!</definedName>
    <definedName name="SL.AGR.TOTL.IN" localSheetId="52">#REF!</definedName>
    <definedName name="SL.AGR.TOTL.IN" localSheetId="53">#REF!</definedName>
    <definedName name="SL.AGR.TOTL.IN" localSheetId="54">#REF!</definedName>
    <definedName name="SL.AGR.TOTL.IN" localSheetId="56">#REF!</definedName>
    <definedName name="SL.AGR.TOTL.IN" localSheetId="57">#REF!</definedName>
    <definedName name="SL.AGR.TOTL.IN" localSheetId="58">#REF!</definedName>
    <definedName name="SL.AGR.TOTL.IN" localSheetId="59">#REF!</definedName>
    <definedName name="SL.AGR.TOTL.IN" localSheetId="60">#REF!</definedName>
    <definedName name="SL.AGR.TOTL.IN" localSheetId="61">#REF!</definedName>
    <definedName name="SL.AGR.TOTL.IN" localSheetId="62">#REF!</definedName>
    <definedName name="SL.AGR.TOTL.IN" localSheetId="63">#REF!</definedName>
    <definedName name="SL.AGR.TOTL.IN" localSheetId="6">#REF!</definedName>
    <definedName name="SL.AGR.TOTL.IN" localSheetId="64">#REF!</definedName>
    <definedName name="SL.AGR.TOTL.IN" localSheetId="65">#REF!</definedName>
    <definedName name="SL.AGR.TOTL.IN" localSheetId="66">#REF!</definedName>
    <definedName name="SL.AGR.TOTL.IN" localSheetId="67">#REF!</definedName>
    <definedName name="SL.AGR.TOTL.IN" localSheetId="68">#REF!</definedName>
    <definedName name="SL.AGR.TOTL.IN" localSheetId="69">#REF!</definedName>
    <definedName name="SL.AGR.TOTL.IN" localSheetId="71">#REF!</definedName>
    <definedName name="SL.AGR.TOTL.IN" localSheetId="72">#REF!</definedName>
    <definedName name="SL.AGR.TOTL.IN" localSheetId="73">#REF!</definedName>
    <definedName name="SL.AGR.TOTL.IN" localSheetId="7">#REF!</definedName>
    <definedName name="SL.AGR.TOTL.IN" localSheetId="74">#REF!</definedName>
    <definedName name="SL.AGR.TOTL.IN" localSheetId="75">#REF!</definedName>
    <definedName name="SL.AGR.TOTL.IN" localSheetId="76">#REF!</definedName>
    <definedName name="SL.AGR.TOTL.IN" localSheetId="77">#REF!</definedName>
    <definedName name="SL.AGR.TOTL.IN" localSheetId="78">#REF!</definedName>
    <definedName name="SL.AGR.TOTL.IN" localSheetId="79">#REF!</definedName>
    <definedName name="SL.AGR.TOTL.IN" localSheetId="8">#REF!</definedName>
    <definedName name="SL.AGR.TOTL.IN" localSheetId="9">#REF!</definedName>
    <definedName name="SL.AGR.TOTL.IN">#REF!</definedName>
    <definedName name="SL.IND.TOTL.IN" localSheetId="1">#REF!</definedName>
    <definedName name="SL.IND.TOTL.IN" localSheetId="10">#REF!</definedName>
    <definedName name="SL.IND.TOTL.IN" localSheetId="11">#REF!</definedName>
    <definedName name="SL.IND.TOTL.IN" localSheetId="12">#REF!</definedName>
    <definedName name="SL.IND.TOTL.IN" localSheetId="13">#REF!</definedName>
    <definedName name="SL.IND.TOTL.IN" localSheetId="15">#REF!</definedName>
    <definedName name="SL.IND.TOTL.IN" localSheetId="16">#REF!</definedName>
    <definedName name="SL.IND.TOTL.IN" localSheetId="2">#REF!</definedName>
    <definedName name="SL.IND.TOTL.IN" localSheetId="23">#REF!</definedName>
    <definedName name="SL.IND.TOTL.IN" localSheetId="24">#REF!</definedName>
    <definedName name="SL.IND.TOTL.IN" localSheetId="25">#REF!</definedName>
    <definedName name="SL.IND.TOTL.IN" localSheetId="26">#REF!</definedName>
    <definedName name="SL.IND.TOTL.IN" localSheetId="27">#REF!</definedName>
    <definedName name="SL.IND.TOTL.IN" localSheetId="28">#REF!</definedName>
    <definedName name="SL.IND.TOTL.IN" localSheetId="29">#REF!</definedName>
    <definedName name="SL.IND.TOTL.IN" localSheetId="3">#REF!</definedName>
    <definedName name="SL.IND.TOTL.IN" localSheetId="31">#REF!</definedName>
    <definedName name="SL.IND.TOTL.IN" localSheetId="32">#REF!</definedName>
    <definedName name="SL.IND.TOTL.IN" localSheetId="33">#REF!</definedName>
    <definedName name="SL.IND.TOTL.IN" localSheetId="34">#REF!</definedName>
    <definedName name="SL.IND.TOTL.IN" localSheetId="37">#REF!</definedName>
    <definedName name="SL.IND.TOTL.IN" localSheetId="41">#REF!</definedName>
    <definedName name="SL.IND.TOTL.IN" localSheetId="4">#REF!</definedName>
    <definedName name="SL.IND.TOTL.IN" localSheetId="45">#REF!</definedName>
    <definedName name="SL.IND.TOTL.IN" localSheetId="46">#REF!</definedName>
    <definedName name="SL.IND.TOTL.IN" localSheetId="47">#REF!</definedName>
    <definedName name="SL.IND.TOTL.IN" localSheetId="48">#REF!</definedName>
    <definedName name="SL.IND.TOTL.IN" localSheetId="49">#REF!</definedName>
    <definedName name="SL.IND.TOTL.IN" localSheetId="50">#REF!</definedName>
    <definedName name="SL.IND.TOTL.IN" localSheetId="5">#REF!</definedName>
    <definedName name="SL.IND.TOTL.IN" localSheetId="51">#REF!</definedName>
    <definedName name="SL.IND.TOTL.IN" localSheetId="52">#REF!</definedName>
    <definedName name="SL.IND.TOTL.IN" localSheetId="53">#REF!</definedName>
    <definedName name="SL.IND.TOTL.IN" localSheetId="54">#REF!</definedName>
    <definedName name="SL.IND.TOTL.IN" localSheetId="56">#REF!</definedName>
    <definedName name="SL.IND.TOTL.IN" localSheetId="57">#REF!</definedName>
    <definedName name="SL.IND.TOTL.IN" localSheetId="58">#REF!</definedName>
    <definedName name="SL.IND.TOTL.IN" localSheetId="59">#REF!</definedName>
    <definedName name="SL.IND.TOTL.IN" localSheetId="60">#REF!</definedName>
    <definedName name="SL.IND.TOTL.IN" localSheetId="61">#REF!</definedName>
    <definedName name="SL.IND.TOTL.IN" localSheetId="62">#REF!</definedName>
    <definedName name="SL.IND.TOTL.IN" localSheetId="63">#REF!</definedName>
    <definedName name="SL.IND.TOTL.IN" localSheetId="6">#REF!</definedName>
    <definedName name="SL.IND.TOTL.IN" localSheetId="64">#REF!</definedName>
    <definedName name="SL.IND.TOTL.IN" localSheetId="65">#REF!</definedName>
    <definedName name="SL.IND.TOTL.IN" localSheetId="66">#REF!</definedName>
    <definedName name="SL.IND.TOTL.IN" localSheetId="67">#REF!</definedName>
    <definedName name="SL.IND.TOTL.IN" localSheetId="68">#REF!</definedName>
    <definedName name="SL.IND.TOTL.IN" localSheetId="69">#REF!</definedName>
    <definedName name="SL.IND.TOTL.IN" localSheetId="71">#REF!</definedName>
    <definedName name="SL.IND.TOTL.IN" localSheetId="72">#REF!</definedName>
    <definedName name="SL.IND.TOTL.IN" localSheetId="73">#REF!</definedName>
    <definedName name="SL.IND.TOTL.IN" localSheetId="7">#REF!</definedName>
    <definedName name="SL.IND.TOTL.IN" localSheetId="74">#REF!</definedName>
    <definedName name="SL.IND.TOTL.IN" localSheetId="75">#REF!</definedName>
    <definedName name="SL.IND.TOTL.IN" localSheetId="76">#REF!</definedName>
    <definedName name="SL.IND.TOTL.IN" localSheetId="77">#REF!</definedName>
    <definedName name="SL.IND.TOTL.IN" localSheetId="78">#REF!</definedName>
    <definedName name="SL.IND.TOTL.IN" localSheetId="79">#REF!</definedName>
    <definedName name="SL.IND.TOTL.IN" localSheetId="8">#REF!</definedName>
    <definedName name="SL.IND.TOTL.IN" localSheetId="9">#REF!</definedName>
    <definedName name="SL.IND.TOTL.IN">#REF!</definedName>
    <definedName name="SL.SRV.TOTL.IN" localSheetId="1">#REF!</definedName>
    <definedName name="SL.SRV.TOTL.IN" localSheetId="10">#REF!</definedName>
    <definedName name="SL.SRV.TOTL.IN" localSheetId="11">#REF!</definedName>
    <definedName name="SL.SRV.TOTL.IN" localSheetId="12">#REF!</definedName>
    <definedName name="SL.SRV.TOTL.IN" localSheetId="13">#REF!</definedName>
    <definedName name="SL.SRV.TOTL.IN" localSheetId="15">#REF!</definedName>
    <definedName name="SL.SRV.TOTL.IN" localSheetId="16">#REF!</definedName>
    <definedName name="SL.SRV.TOTL.IN" localSheetId="2">#REF!</definedName>
    <definedName name="SL.SRV.TOTL.IN" localSheetId="23">#REF!</definedName>
    <definedName name="SL.SRV.TOTL.IN" localSheetId="24">#REF!</definedName>
    <definedName name="SL.SRV.TOTL.IN" localSheetId="25">#REF!</definedName>
    <definedName name="SL.SRV.TOTL.IN" localSheetId="26">#REF!</definedName>
    <definedName name="SL.SRV.TOTL.IN" localSheetId="27">#REF!</definedName>
    <definedName name="SL.SRV.TOTL.IN" localSheetId="28">#REF!</definedName>
    <definedName name="SL.SRV.TOTL.IN" localSheetId="29">#REF!</definedName>
    <definedName name="SL.SRV.TOTL.IN" localSheetId="3">#REF!</definedName>
    <definedName name="SL.SRV.TOTL.IN" localSheetId="31">#REF!</definedName>
    <definedName name="SL.SRV.TOTL.IN" localSheetId="32">#REF!</definedName>
    <definedName name="SL.SRV.TOTL.IN" localSheetId="33">#REF!</definedName>
    <definedName name="SL.SRV.TOTL.IN" localSheetId="34">#REF!</definedName>
    <definedName name="SL.SRV.TOTL.IN" localSheetId="37">#REF!</definedName>
    <definedName name="SL.SRV.TOTL.IN" localSheetId="41">#REF!</definedName>
    <definedName name="SL.SRV.TOTL.IN" localSheetId="4">#REF!</definedName>
    <definedName name="SL.SRV.TOTL.IN" localSheetId="45">#REF!</definedName>
    <definedName name="SL.SRV.TOTL.IN" localSheetId="46">#REF!</definedName>
    <definedName name="SL.SRV.TOTL.IN" localSheetId="47">#REF!</definedName>
    <definedName name="SL.SRV.TOTL.IN" localSheetId="48">#REF!</definedName>
    <definedName name="SL.SRV.TOTL.IN" localSheetId="49">#REF!</definedName>
    <definedName name="SL.SRV.TOTL.IN" localSheetId="50">#REF!</definedName>
    <definedName name="SL.SRV.TOTL.IN" localSheetId="5">#REF!</definedName>
    <definedName name="SL.SRV.TOTL.IN" localSheetId="51">#REF!</definedName>
    <definedName name="SL.SRV.TOTL.IN" localSheetId="52">#REF!</definedName>
    <definedName name="SL.SRV.TOTL.IN" localSheetId="53">#REF!</definedName>
    <definedName name="SL.SRV.TOTL.IN" localSheetId="54">#REF!</definedName>
    <definedName name="SL.SRV.TOTL.IN" localSheetId="56">#REF!</definedName>
    <definedName name="SL.SRV.TOTL.IN" localSheetId="57">#REF!</definedName>
    <definedName name="SL.SRV.TOTL.IN" localSheetId="58">#REF!</definedName>
    <definedName name="SL.SRV.TOTL.IN" localSheetId="59">#REF!</definedName>
    <definedName name="SL.SRV.TOTL.IN" localSheetId="60">#REF!</definedName>
    <definedName name="SL.SRV.TOTL.IN" localSheetId="61">#REF!</definedName>
    <definedName name="SL.SRV.TOTL.IN" localSheetId="62">#REF!</definedName>
    <definedName name="SL.SRV.TOTL.IN" localSheetId="63">#REF!</definedName>
    <definedName name="SL.SRV.TOTL.IN" localSheetId="6">#REF!</definedName>
    <definedName name="SL.SRV.TOTL.IN" localSheetId="64">#REF!</definedName>
    <definedName name="SL.SRV.TOTL.IN" localSheetId="65">#REF!</definedName>
    <definedName name="SL.SRV.TOTL.IN" localSheetId="66">#REF!</definedName>
    <definedName name="SL.SRV.TOTL.IN" localSheetId="67">#REF!</definedName>
    <definedName name="SL.SRV.TOTL.IN" localSheetId="68">#REF!</definedName>
    <definedName name="SL.SRV.TOTL.IN" localSheetId="69">#REF!</definedName>
    <definedName name="SL.SRV.TOTL.IN" localSheetId="71">#REF!</definedName>
    <definedName name="SL.SRV.TOTL.IN" localSheetId="72">#REF!</definedName>
    <definedName name="SL.SRV.TOTL.IN" localSheetId="73">#REF!</definedName>
    <definedName name="SL.SRV.TOTL.IN" localSheetId="7">#REF!</definedName>
    <definedName name="SL.SRV.TOTL.IN" localSheetId="74">#REF!</definedName>
    <definedName name="SL.SRV.TOTL.IN" localSheetId="75">#REF!</definedName>
    <definedName name="SL.SRV.TOTL.IN" localSheetId="76">#REF!</definedName>
    <definedName name="SL.SRV.TOTL.IN" localSheetId="77">#REF!</definedName>
    <definedName name="SL.SRV.TOTL.IN" localSheetId="78">#REF!</definedName>
    <definedName name="SL.SRV.TOTL.IN" localSheetId="79">#REF!</definedName>
    <definedName name="SL.SRV.TOTL.IN" localSheetId="8">#REF!</definedName>
    <definedName name="SL.SRV.TOTL.IN" localSheetId="9">#REF!</definedName>
    <definedName name="SL.SRV.TOTL.IN">#REF!</definedName>
    <definedName name="SL.TLF.TOTL.IN" localSheetId="1">#REF!</definedName>
    <definedName name="SL.TLF.TOTL.IN" localSheetId="11">#REF!</definedName>
    <definedName name="SL.TLF.TOTL.IN" localSheetId="12">#REF!</definedName>
    <definedName name="SL.TLF.TOTL.IN" localSheetId="13">#REF!</definedName>
    <definedName name="SL.TLF.TOTL.IN" localSheetId="23">#REF!</definedName>
    <definedName name="SL.TLF.TOTL.IN" localSheetId="24">#REF!</definedName>
    <definedName name="SL.TLF.TOTL.IN" localSheetId="26">#REF!</definedName>
    <definedName name="SL.TLF.TOTL.IN" localSheetId="28">#REF!</definedName>
    <definedName name="SL.TLF.TOTL.IN" localSheetId="29">#REF!</definedName>
    <definedName name="SL.TLF.TOTL.IN" localSheetId="31">#REF!</definedName>
    <definedName name="SL.TLF.TOTL.IN" localSheetId="41">#REF!</definedName>
    <definedName name="SL.TLF.TOTL.IN" localSheetId="4">#REF!</definedName>
    <definedName name="SL.TLF.TOTL.IN" localSheetId="46">#REF!</definedName>
    <definedName name="SL.TLF.TOTL.IN" localSheetId="47">#REF!</definedName>
    <definedName name="SL.TLF.TOTL.IN" localSheetId="48">#REF!</definedName>
    <definedName name="SL.TLF.TOTL.IN" localSheetId="49">#REF!</definedName>
    <definedName name="SL.TLF.TOTL.IN" localSheetId="50">#REF!</definedName>
    <definedName name="SL.TLF.TOTL.IN" localSheetId="51">#REF!</definedName>
    <definedName name="SL.TLF.TOTL.IN" localSheetId="53">#REF!</definedName>
    <definedName name="SL.TLF.TOTL.IN" localSheetId="54">#REF!</definedName>
    <definedName name="SL.TLF.TOTL.IN" localSheetId="56">#REF!</definedName>
    <definedName name="SL.TLF.TOTL.IN" localSheetId="57">#REF!</definedName>
    <definedName name="SL.TLF.TOTL.IN" localSheetId="58">#REF!</definedName>
    <definedName name="SL.TLF.TOTL.IN" localSheetId="60">#REF!</definedName>
    <definedName name="SL.TLF.TOTL.IN" localSheetId="61">#REF!</definedName>
    <definedName name="SL.TLF.TOTL.IN" localSheetId="62">#REF!</definedName>
    <definedName name="SL.TLF.TOTL.IN" localSheetId="63">#REF!</definedName>
    <definedName name="SL.TLF.TOTL.IN" localSheetId="64">#REF!</definedName>
    <definedName name="SL.TLF.TOTL.IN" localSheetId="66">#REF!</definedName>
    <definedName name="SL.TLF.TOTL.IN" localSheetId="67">#REF!</definedName>
    <definedName name="SL.TLF.TOTL.IN" localSheetId="68">#REF!</definedName>
    <definedName name="SL.TLF.TOTL.IN" localSheetId="69">#REF!</definedName>
    <definedName name="SL.TLF.TOTL.IN" localSheetId="71">#REF!</definedName>
    <definedName name="SL.TLF.TOTL.IN" localSheetId="72">#REF!</definedName>
    <definedName name="SL.TLF.TOTL.IN" localSheetId="73">#REF!</definedName>
    <definedName name="SL.TLF.TOTL.IN">#REF!</definedName>
    <definedName name="SOCE" localSheetId="1">#REF!</definedName>
    <definedName name="SOCE" localSheetId="11">#REF!</definedName>
    <definedName name="SOCE" localSheetId="12">#REF!</definedName>
    <definedName name="SOCE" localSheetId="13">#REF!</definedName>
    <definedName name="SOCE" localSheetId="23">#REF!</definedName>
    <definedName name="SOCE" localSheetId="24">#REF!</definedName>
    <definedName name="SOCE" localSheetId="26">#REF!</definedName>
    <definedName name="SOCE" localSheetId="28">#REF!</definedName>
    <definedName name="SOCE" localSheetId="29">#REF!</definedName>
    <definedName name="SOCE" localSheetId="31">#REF!</definedName>
    <definedName name="SOCE" localSheetId="41">#REF!</definedName>
    <definedName name="SOCE" localSheetId="4">#REF!</definedName>
    <definedName name="SOCE" localSheetId="46">#REF!</definedName>
    <definedName name="SOCE" localSheetId="47">#REF!</definedName>
    <definedName name="SOCE" localSheetId="48">#REF!</definedName>
    <definedName name="SOCE" localSheetId="49">#REF!</definedName>
    <definedName name="SOCE" localSheetId="50">#REF!</definedName>
    <definedName name="SOCE" localSheetId="51">#REF!</definedName>
    <definedName name="SOCE" localSheetId="53">#REF!</definedName>
    <definedName name="SOCE" localSheetId="54">#REF!</definedName>
    <definedName name="SOCE" localSheetId="56">#REF!</definedName>
    <definedName name="SOCE" localSheetId="57">#REF!</definedName>
    <definedName name="SOCE" localSheetId="58">#REF!</definedName>
    <definedName name="SOCE" localSheetId="60">#REF!</definedName>
    <definedName name="SOCE" localSheetId="61">#REF!</definedName>
    <definedName name="SOCE" localSheetId="62">#REF!</definedName>
    <definedName name="SOCE" localSheetId="63">#REF!</definedName>
    <definedName name="SOCE" localSheetId="64">#REF!</definedName>
    <definedName name="SOCE" localSheetId="66">#REF!</definedName>
    <definedName name="SOCE" localSheetId="67">#REF!</definedName>
    <definedName name="SOCE" localSheetId="68">#REF!</definedName>
    <definedName name="SOCE" localSheetId="69">#REF!</definedName>
    <definedName name="SOCE" localSheetId="71">#REF!</definedName>
    <definedName name="SOCE" localSheetId="72">#REF!</definedName>
    <definedName name="SOCE" localSheetId="73">#REF!</definedName>
    <definedName name="SOCE">#REF!</definedName>
    <definedName name="SOCF" localSheetId="1">#REF!</definedName>
    <definedName name="SOCF" localSheetId="11">#REF!</definedName>
    <definedName name="SOCF" localSheetId="12">#REF!</definedName>
    <definedName name="SOCF" localSheetId="13">#REF!</definedName>
    <definedName name="SOCF" localSheetId="23">#REF!</definedName>
    <definedName name="SOCF" localSheetId="24">#REF!</definedName>
    <definedName name="SOCF" localSheetId="26">#REF!</definedName>
    <definedName name="SOCF" localSheetId="28">#REF!</definedName>
    <definedName name="SOCF" localSheetId="29">#REF!</definedName>
    <definedName name="SOCF" localSheetId="31">#REF!</definedName>
    <definedName name="SOCF" localSheetId="41">#REF!</definedName>
    <definedName name="SOCF" localSheetId="4">#REF!</definedName>
    <definedName name="SOCF" localSheetId="46">#REF!</definedName>
    <definedName name="SOCF" localSheetId="47">#REF!</definedName>
    <definedName name="SOCF" localSheetId="48">#REF!</definedName>
    <definedName name="SOCF" localSheetId="49">#REF!</definedName>
    <definedName name="SOCF" localSheetId="50">#REF!</definedName>
    <definedName name="SOCF" localSheetId="51">#REF!</definedName>
    <definedName name="SOCF" localSheetId="53">#REF!</definedName>
    <definedName name="SOCF" localSheetId="54">#REF!</definedName>
    <definedName name="SOCF" localSheetId="56">#REF!</definedName>
    <definedName name="SOCF" localSheetId="57">#REF!</definedName>
    <definedName name="SOCF" localSheetId="58">#REF!</definedName>
    <definedName name="SOCF" localSheetId="60">#REF!</definedName>
    <definedName name="SOCF" localSheetId="61">#REF!</definedName>
    <definedName name="SOCF" localSheetId="62">#REF!</definedName>
    <definedName name="SOCF" localSheetId="63">#REF!</definedName>
    <definedName name="SOCF" localSheetId="64">#REF!</definedName>
    <definedName name="SOCF" localSheetId="66">#REF!</definedName>
    <definedName name="SOCF" localSheetId="67">#REF!</definedName>
    <definedName name="SOCF" localSheetId="68">#REF!</definedName>
    <definedName name="SOCF" localSheetId="69">#REF!</definedName>
    <definedName name="SOCF" localSheetId="71">#REF!</definedName>
    <definedName name="SOCF" localSheetId="72">#REF!</definedName>
    <definedName name="SOCF" localSheetId="73">#REF!</definedName>
    <definedName name="SOCF">#REF!</definedName>
    <definedName name="SODDATE" localSheetId="5">'[174]Scheduled Repayment'!$F$8</definedName>
    <definedName name="SODDATE" localSheetId="6">'[175]Scheduled Repayment'!$F$8</definedName>
    <definedName name="SODDATE">'[176]Scheduled Repayment'!$F$8</definedName>
    <definedName name="Source" localSheetId="1">#REF!</definedName>
    <definedName name="Source" localSheetId="10">#REF!</definedName>
    <definedName name="Source" localSheetId="11">#REF!</definedName>
    <definedName name="Source" localSheetId="12">#REF!</definedName>
    <definedName name="Source" localSheetId="13">#REF!</definedName>
    <definedName name="Source" localSheetId="15">#REF!</definedName>
    <definedName name="Source" localSheetId="16">#REF!</definedName>
    <definedName name="Source" localSheetId="2">#REF!</definedName>
    <definedName name="Source" localSheetId="23">#REF!</definedName>
    <definedName name="Source" localSheetId="24">#REF!</definedName>
    <definedName name="Source" localSheetId="25">#REF!</definedName>
    <definedName name="Source" localSheetId="26">#REF!</definedName>
    <definedName name="Source" localSheetId="27">#REF!</definedName>
    <definedName name="Source" localSheetId="28">#REF!</definedName>
    <definedName name="Source" localSheetId="29">#REF!</definedName>
    <definedName name="Source" localSheetId="3">#REF!</definedName>
    <definedName name="Source" localSheetId="31">#REF!</definedName>
    <definedName name="Source" localSheetId="32">#REF!</definedName>
    <definedName name="Source" localSheetId="33">#REF!</definedName>
    <definedName name="Source" localSheetId="34">#REF!</definedName>
    <definedName name="Source" localSheetId="37">#REF!</definedName>
    <definedName name="Source" localSheetId="41">#REF!</definedName>
    <definedName name="Source" localSheetId="4">#REF!</definedName>
    <definedName name="Source" localSheetId="45">#REF!</definedName>
    <definedName name="Source" localSheetId="46">#REF!</definedName>
    <definedName name="Source" localSheetId="47">#REF!</definedName>
    <definedName name="Source" localSheetId="48">#REF!</definedName>
    <definedName name="Source" localSheetId="49">#REF!</definedName>
    <definedName name="Source" localSheetId="50">#REF!</definedName>
    <definedName name="Source" localSheetId="5">#REF!</definedName>
    <definedName name="Source" localSheetId="51">#REF!</definedName>
    <definedName name="Source" localSheetId="52">#REF!</definedName>
    <definedName name="Source" localSheetId="53">#REF!</definedName>
    <definedName name="Source" localSheetId="54">#REF!</definedName>
    <definedName name="Source" localSheetId="56">#REF!</definedName>
    <definedName name="Source" localSheetId="57">#REF!</definedName>
    <definedName name="Source" localSheetId="58">#REF!</definedName>
    <definedName name="Source" localSheetId="59">#REF!</definedName>
    <definedName name="Source" localSheetId="60">#REF!</definedName>
    <definedName name="Source" localSheetId="61">#REF!</definedName>
    <definedName name="Source" localSheetId="62">#REF!</definedName>
    <definedName name="Source" localSheetId="63">#REF!</definedName>
    <definedName name="Source" localSheetId="6">#REF!</definedName>
    <definedName name="Source" localSheetId="64">#REF!</definedName>
    <definedName name="Source" localSheetId="65">#REF!</definedName>
    <definedName name="Source" localSheetId="66">#REF!</definedName>
    <definedName name="Source" localSheetId="67">#REF!</definedName>
    <definedName name="Source" localSheetId="68">#REF!</definedName>
    <definedName name="Source" localSheetId="69">#REF!</definedName>
    <definedName name="Source" localSheetId="71">#REF!</definedName>
    <definedName name="Source" localSheetId="72">#REF!</definedName>
    <definedName name="Source" localSheetId="73">#REF!</definedName>
    <definedName name="Source" localSheetId="7">#REF!</definedName>
    <definedName name="Source" localSheetId="74">#REF!</definedName>
    <definedName name="Source" localSheetId="75">#REF!</definedName>
    <definedName name="Source" localSheetId="76">#REF!</definedName>
    <definedName name="Source" localSheetId="77">#REF!</definedName>
    <definedName name="Source" localSheetId="78">#REF!</definedName>
    <definedName name="Source" localSheetId="79">#REF!</definedName>
    <definedName name="Source" localSheetId="8">#REF!</definedName>
    <definedName name="Source" localSheetId="9">#REF!</definedName>
    <definedName name="Source">#REF!</definedName>
    <definedName name="SP.DYN.CBRT.IN" localSheetId="1">#REF!</definedName>
    <definedName name="SP.DYN.CBRT.IN" localSheetId="10">#REF!</definedName>
    <definedName name="SP.DYN.CBRT.IN" localSheetId="11">#REF!</definedName>
    <definedName name="SP.DYN.CBRT.IN" localSheetId="12">#REF!</definedName>
    <definedName name="SP.DYN.CBRT.IN" localSheetId="13">#REF!</definedName>
    <definedName name="SP.DYN.CBRT.IN" localSheetId="15">#REF!</definedName>
    <definedName name="SP.DYN.CBRT.IN" localSheetId="16">#REF!</definedName>
    <definedName name="SP.DYN.CBRT.IN" localSheetId="2">#REF!</definedName>
    <definedName name="SP.DYN.CBRT.IN" localSheetId="23">#REF!</definedName>
    <definedName name="SP.DYN.CBRT.IN" localSheetId="24">#REF!</definedName>
    <definedName name="SP.DYN.CBRT.IN" localSheetId="25">#REF!</definedName>
    <definedName name="SP.DYN.CBRT.IN" localSheetId="26">#REF!</definedName>
    <definedName name="SP.DYN.CBRT.IN" localSheetId="27">#REF!</definedName>
    <definedName name="SP.DYN.CBRT.IN" localSheetId="28">#REF!</definedName>
    <definedName name="SP.DYN.CBRT.IN" localSheetId="29">#REF!</definedName>
    <definedName name="SP.DYN.CBRT.IN" localSheetId="3">#REF!</definedName>
    <definedName name="SP.DYN.CBRT.IN" localSheetId="31">#REF!</definedName>
    <definedName name="SP.DYN.CBRT.IN" localSheetId="32">#REF!</definedName>
    <definedName name="SP.DYN.CBRT.IN" localSheetId="33">#REF!</definedName>
    <definedName name="SP.DYN.CBRT.IN" localSheetId="34">#REF!</definedName>
    <definedName name="SP.DYN.CBRT.IN" localSheetId="37">#REF!</definedName>
    <definedName name="SP.DYN.CBRT.IN" localSheetId="41">#REF!</definedName>
    <definedName name="SP.DYN.CBRT.IN" localSheetId="4">#REF!</definedName>
    <definedName name="SP.DYN.CBRT.IN" localSheetId="45">#REF!</definedName>
    <definedName name="SP.DYN.CBRT.IN" localSheetId="46">#REF!</definedName>
    <definedName name="SP.DYN.CBRT.IN" localSheetId="47">#REF!</definedName>
    <definedName name="SP.DYN.CBRT.IN" localSheetId="48">#REF!</definedName>
    <definedName name="SP.DYN.CBRT.IN" localSheetId="49">#REF!</definedName>
    <definedName name="SP.DYN.CBRT.IN" localSheetId="50">#REF!</definedName>
    <definedName name="SP.DYN.CBRT.IN" localSheetId="5">#REF!</definedName>
    <definedName name="SP.DYN.CBRT.IN" localSheetId="51">#REF!</definedName>
    <definedName name="SP.DYN.CBRT.IN" localSheetId="52">#REF!</definedName>
    <definedName name="SP.DYN.CBRT.IN" localSheetId="53">#REF!</definedName>
    <definedName name="SP.DYN.CBRT.IN" localSheetId="54">#REF!</definedName>
    <definedName name="SP.DYN.CBRT.IN" localSheetId="56">#REF!</definedName>
    <definedName name="SP.DYN.CBRT.IN" localSheetId="57">#REF!</definedName>
    <definedName name="SP.DYN.CBRT.IN" localSheetId="58">#REF!</definedName>
    <definedName name="SP.DYN.CBRT.IN" localSheetId="59">#REF!</definedName>
    <definedName name="SP.DYN.CBRT.IN" localSheetId="60">#REF!</definedName>
    <definedName name="SP.DYN.CBRT.IN" localSheetId="61">#REF!</definedName>
    <definedName name="SP.DYN.CBRT.IN" localSheetId="62">#REF!</definedName>
    <definedName name="SP.DYN.CBRT.IN" localSheetId="63">#REF!</definedName>
    <definedName name="SP.DYN.CBRT.IN" localSheetId="6">#REF!</definedName>
    <definedName name="SP.DYN.CBRT.IN" localSheetId="64">#REF!</definedName>
    <definedName name="SP.DYN.CBRT.IN" localSheetId="65">#REF!</definedName>
    <definedName name="SP.DYN.CBRT.IN" localSheetId="66">#REF!</definedName>
    <definedName name="SP.DYN.CBRT.IN" localSheetId="67">#REF!</definedName>
    <definedName name="SP.DYN.CBRT.IN" localSheetId="68">#REF!</definedName>
    <definedName name="SP.DYN.CBRT.IN" localSheetId="69">#REF!</definedName>
    <definedName name="SP.DYN.CBRT.IN" localSheetId="71">#REF!</definedName>
    <definedName name="SP.DYN.CBRT.IN" localSheetId="72">#REF!</definedName>
    <definedName name="SP.DYN.CBRT.IN" localSheetId="73">#REF!</definedName>
    <definedName name="SP.DYN.CBRT.IN" localSheetId="7">#REF!</definedName>
    <definedName name="SP.DYN.CBRT.IN" localSheetId="74">#REF!</definedName>
    <definedName name="SP.DYN.CBRT.IN" localSheetId="75">#REF!</definedName>
    <definedName name="SP.DYN.CBRT.IN" localSheetId="76">#REF!</definedName>
    <definedName name="SP.DYN.CBRT.IN" localSheetId="77">#REF!</definedName>
    <definedName name="SP.DYN.CBRT.IN" localSheetId="78">#REF!</definedName>
    <definedName name="SP.DYN.CBRT.IN" localSheetId="79">#REF!</definedName>
    <definedName name="SP.DYN.CBRT.IN" localSheetId="8">#REF!</definedName>
    <definedName name="SP.DYN.CBRT.IN" localSheetId="9">#REF!</definedName>
    <definedName name="SP.DYN.CBRT.IN">#REF!</definedName>
    <definedName name="SP.DYN.CDRT.IN" localSheetId="1">#REF!</definedName>
    <definedName name="SP.DYN.CDRT.IN" localSheetId="10">#REF!</definedName>
    <definedName name="SP.DYN.CDRT.IN" localSheetId="11">#REF!</definedName>
    <definedName name="SP.DYN.CDRT.IN" localSheetId="12">#REF!</definedName>
    <definedName name="SP.DYN.CDRT.IN" localSheetId="13">#REF!</definedName>
    <definedName name="SP.DYN.CDRT.IN" localSheetId="15">#REF!</definedName>
    <definedName name="SP.DYN.CDRT.IN" localSheetId="16">#REF!</definedName>
    <definedName name="SP.DYN.CDRT.IN" localSheetId="2">#REF!</definedName>
    <definedName name="SP.DYN.CDRT.IN" localSheetId="23">#REF!</definedName>
    <definedName name="SP.DYN.CDRT.IN" localSheetId="24">#REF!</definedName>
    <definedName name="SP.DYN.CDRT.IN" localSheetId="25">#REF!</definedName>
    <definedName name="SP.DYN.CDRT.IN" localSheetId="26">#REF!</definedName>
    <definedName name="SP.DYN.CDRT.IN" localSheetId="27">#REF!</definedName>
    <definedName name="SP.DYN.CDRT.IN" localSheetId="28">#REF!</definedName>
    <definedName name="SP.DYN.CDRT.IN" localSheetId="29">#REF!</definedName>
    <definedName name="SP.DYN.CDRT.IN" localSheetId="3">#REF!</definedName>
    <definedName name="SP.DYN.CDRT.IN" localSheetId="31">#REF!</definedName>
    <definedName name="SP.DYN.CDRT.IN" localSheetId="32">#REF!</definedName>
    <definedName name="SP.DYN.CDRT.IN" localSheetId="33">#REF!</definedName>
    <definedName name="SP.DYN.CDRT.IN" localSheetId="34">#REF!</definedName>
    <definedName name="SP.DYN.CDRT.IN" localSheetId="37">#REF!</definedName>
    <definedName name="SP.DYN.CDRT.IN" localSheetId="41">#REF!</definedName>
    <definedName name="SP.DYN.CDRT.IN" localSheetId="4">#REF!</definedName>
    <definedName name="SP.DYN.CDRT.IN" localSheetId="45">#REF!</definedName>
    <definedName name="SP.DYN.CDRT.IN" localSheetId="46">#REF!</definedName>
    <definedName name="SP.DYN.CDRT.IN" localSheetId="47">#REF!</definedName>
    <definedName name="SP.DYN.CDRT.IN" localSheetId="48">#REF!</definedName>
    <definedName name="SP.DYN.CDRT.IN" localSheetId="49">#REF!</definedName>
    <definedName name="SP.DYN.CDRT.IN" localSheetId="50">#REF!</definedName>
    <definedName name="SP.DYN.CDRT.IN" localSheetId="5">#REF!</definedName>
    <definedName name="SP.DYN.CDRT.IN" localSheetId="51">#REF!</definedName>
    <definedName name="SP.DYN.CDRT.IN" localSheetId="52">#REF!</definedName>
    <definedName name="SP.DYN.CDRT.IN" localSheetId="53">#REF!</definedName>
    <definedName name="SP.DYN.CDRT.IN" localSheetId="54">#REF!</definedName>
    <definedName name="SP.DYN.CDRT.IN" localSheetId="56">#REF!</definedName>
    <definedName name="SP.DYN.CDRT.IN" localSheetId="57">#REF!</definedName>
    <definedName name="SP.DYN.CDRT.IN" localSheetId="58">#REF!</definedName>
    <definedName name="SP.DYN.CDRT.IN" localSheetId="59">#REF!</definedName>
    <definedName name="SP.DYN.CDRT.IN" localSheetId="60">#REF!</definedName>
    <definedName name="SP.DYN.CDRT.IN" localSheetId="61">#REF!</definedName>
    <definedName name="SP.DYN.CDRT.IN" localSheetId="62">#REF!</definedName>
    <definedName name="SP.DYN.CDRT.IN" localSheetId="63">#REF!</definedName>
    <definedName name="SP.DYN.CDRT.IN" localSheetId="6">#REF!</definedName>
    <definedName name="SP.DYN.CDRT.IN" localSheetId="64">#REF!</definedName>
    <definedName name="SP.DYN.CDRT.IN" localSheetId="65">#REF!</definedName>
    <definedName name="SP.DYN.CDRT.IN" localSheetId="66">#REF!</definedName>
    <definedName name="SP.DYN.CDRT.IN" localSheetId="67">#REF!</definedName>
    <definedName name="SP.DYN.CDRT.IN" localSheetId="68">#REF!</definedName>
    <definedName name="SP.DYN.CDRT.IN" localSheetId="69">#REF!</definedName>
    <definedName name="SP.DYN.CDRT.IN" localSheetId="71">#REF!</definedName>
    <definedName name="SP.DYN.CDRT.IN" localSheetId="72">#REF!</definedName>
    <definedName name="SP.DYN.CDRT.IN" localSheetId="73">#REF!</definedName>
    <definedName name="SP.DYN.CDRT.IN" localSheetId="7">#REF!</definedName>
    <definedName name="SP.DYN.CDRT.IN" localSheetId="74">#REF!</definedName>
    <definedName name="SP.DYN.CDRT.IN" localSheetId="75">#REF!</definedName>
    <definedName name="SP.DYN.CDRT.IN" localSheetId="76">#REF!</definedName>
    <definedName name="SP.DYN.CDRT.IN" localSheetId="77">#REF!</definedName>
    <definedName name="SP.DYN.CDRT.IN" localSheetId="78">#REF!</definedName>
    <definedName name="SP.DYN.CDRT.IN" localSheetId="79">#REF!</definedName>
    <definedName name="SP.DYN.CDRT.IN" localSheetId="8">#REF!</definedName>
    <definedName name="SP.DYN.CDRT.IN" localSheetId="9">#REF!</definedName>
    <definedName name="SP.DYN.CDRT.IN">#REF!</definedName>
    <definedName name="SP.DYN.IMRT.IN" localSheetId="1">#REF!</definedName>
    <definedName name="SP.DYN.IMRT.IN" localSheetId="11">#REF!</definedName>
    <definedName name="SP.DYN.IMRT.IN" localSheetId="12">#REF!</definedName>
    <definedName name="SP.DYN.IMRT.IN" localSheetId="13">#REF!</definedName>
    <definedName name="SP.DYN.IMRT.IN" localSheetId="23">#REF!</definedName>
    <definedName name="SP.DYN.IMRT.IN" localSheetId="24">#REF!</definedName>
    <definedName name="SP.DYN.IMRT.IN" localSheetId="26">#REF!</definedName>
    <definedName name="SP.DYN.IMRT.IN" localSheetId="28">#REF!</definedName>
    <definedName name="SP.DYN.IMRT.IN" localSheetId="29">#REF!</definedName>
    <definedName name="SP.DYN.IMRT.IN" localSheetId="31">#REF!</definedName>
    <definedName name="SP.DYN.IMRT.IN" localSheetId="41">#REF!</definedName>
    <definedName name="SP.DYN.IMRT.IN" localSheetId="4">#REF!</definedName>
    <definedName name="SP.DYN.IMRT.IN" localSheetId="46">#REF!</definedName>
    <definedName name="SP.DYN.IMRT.IN" localSheetId="47">#REF!</definedName>
    <definedName name="SP.DYN.IMRT.IN" localSheetId="48">#REF!</definedName>
    <definedName name="SP.DYN.IMRT.IN" localSheetId="49">#REF!</definedName>
    <definedName name="SP.DYN.IMRT.IN" localSheetId="50">#REF!</definedName>
    <definedName name="SP.DYN.IMRT.IN" localSheetId="51">#REF!</definedName>
    <definedName name="SP.DYN.IMRT.IN" localSheetId="53">#REF!</definedName>
    <definedName name="SP.DYN.IMRT.IN" localSheetId="54">#REF!</definedName>
    <definedName name="SP.DYN.IMRT.IN" localSheetId="56">#REF!</definedName>
    <definedName name="SP.DYN.IMRT.IN" localSheetId="57">#REF!</definedName>
    <definedName name="SP.DYN.IMRT.IN" localSheetId="58">#REF!</definedName>
    <definedName name="SP.DYN.IMRT.IN" localSheetId="60">#REF!</definedName>
    <definedName name="SP.DYN.IMRT.IN" localSheetId="61">#REF!</definedName>
    <definedName name="SP.DYN.IMRT.IN" localSheetId="62">#REF!</definedName>
    <definedName name="SP.DYN.IMRT.IN" localSheetId="63">#REF!</definedName>
    <definedName name="SP.DYN.IMRT.IN" localSheetId="64">#REF!</definedName>
    <definedName name="SP.DYN.IMRT.IN" localSheetId="66">#REF!</definedName>
    <definedName name="SP.DYN.IMRT.IN" localSheetId="67">#REF!</definedName>
    <definedName name="SP.DYN.IMRT.IN" localSheetId="68">#REF!</definedName>
    <definedName name="SP.DYN.IMRT.IN" localSheetId="69">#REF!</definedName>
    <definedName name="SP.DYN.IMRT.IN" localSheetId="71">#REF!</definedName>
    <definedName name="SP.DYN.IMRT.IN" localSheetId="72">#REF!</definedName>
    <definedName name="SP.DYN.IMRT.IN" localSheetId="73">#REF!</definedName>
    <definedName name="SP.DYN.IMRT.IN">#REF!</definedName>
    <definedName name="SP.DYN.LE00.IN" localSheetId="1">#REF!</definedName>
    <definedName name="SP.DYN.LE00.IN" localSheetId="11">#REF!</definedName>
    <definedName name="SP.DYN.LE00.IN" localSheetId="12">#REF!</definedName>
    <definedName name="SP.DYN.LE00.IN" localSheetId="13">#REF!</definedName>
    <definedName name="SP.DYN.LE00.IN" localSheetId="23">#REF!</definedName>
    <definedName name="SP.DYN.LE00.IN" localSheetId="24">#REF!</definedName>
    <definedName name="SP.DYN.LE00.IN" localSheetId="26">#REF!</definedName>
    <definedName name="SP.DYN.LE00.IN" localSheetId="28">#REF!</definedName>
    <definedName name="SP.DYN.LE00.IN" localSheetId="29">#REF!</definedName>
    <definedName name="SP.DYN.LE00.IN" localSheetId="31">#REF!</definedName>
    <definedName name="SP.DYN.LE00.IN" localSheetId="41">#REF!</definedName>
    <definedName name="SP.DYN.LE00.IN" localSheetId="4">#REF!</definedName>
    <definedName name="SP.DYN.LE00.IN" localSheetId="46">#REF!</definedName>
    <definedName name="SP.DYN.LE00.IN" localSheetId="47">#REF!</definedName>
    <definedName name="SP.DYN.LE00.IN" localSheetId="48">#REF!</definedName>
    <definedName name="SP.DYN.LE00.IN" localSheetId="49">#REF!</definedName>
    <definedName name="SP.DYN.LE00.IN" localSheetId="50">#REF!</definedName>
    <definedName name="SP.DYN.LE00.IN" localSheetId="51">#REF!</definedName>
    <definedName name="SP.DYN.LE00.IN" localSheetId="53">#REF!</definedName>
    <definedName name="SP.DYN.LE00.IN" localSheetId="54">#REF!</definedName>
    <definedName name="SP.DYN.LE00.IN" localSheetId="56">#REF!</definedName>
    <definedName name="SP.DYN.LE00.IN" localSheetId="57">#REF!</definedName>
    <definedName name="SP.DYN.LE00.IN" localSheetId="58">#REF!</definedName>
    <definedName name="SP.DYN.LE00.IN" localSheetId="60">#REF!</definedName>
    <definedName name="SP.DYN.LE00.IN" localSheetId="61">#REF!</definedName>
    <definedName name="SP.DYN.LE00.IN" localSheetId="62">#REF!</definedName>
    <definedName name="SP.DYN.LE00.IN" localSheetId="63">#REF!</definedName>
    <definedName name="SP.DYN.LE00.IN" localSheetId="64">#REF!</definedName>
    <definedName name="SP.DYN.LE00.IN" localSheetId="66">#REF!</definedName>
    <definedName name="SP.DYN.LE00.IN" localSheetId="67">#REF!</definedName>
    <definedName name="SP.DYN.LE00.IN" localSheetId="68">#REF!</definedName>
    <definedName name="SP.DYN.LE00.IN" localSheetId="69">#REF!</definedName>
    <definedName name="SP.DYN.LE00.IN" localSheetId="71">#REF!</definedName>
    <definedName name="SP.DYN.LE00.IN" localSheetId="72">#REF!</definedName>
    <definedName name="SP.DYN.LE00.IN" localSheetId="73">#REF!</definedName>
    <definedName name="SP.DYN.LE00.IN">#REF!</definedName>
    <definedName name="SP.POP.GROW" localSheetId="1">#REF!</definedName>
    <definedName name="SP.POP.GROW" localSheetId="11">#REF!</definedName>
    <definedName name="SP.POP.GROW" localSheetId="12">#REF!</definedName>
    <definedName name="SP.POP.GROW" localSheetId="13">#REF!</definedName>
    <definedName name="SP.POP.GROW" localSheetId="23">#REF!</definedName>
    <definedName name="SP.POP.GROW" localSheetId="24">#REF!</definedName>
    <definedName name="SP.POP.GROW" localSheetId="26">#REF!</definedName>
    <definedName name="SP.POP.GROW" localSheetId="28">#REF!</definedName>
    <definedName name="SP.POP.GROW" localSheetId="29">#REF!</definedName>
    <definedName name="SP.POP.GROW" localSheetId="31">#REF!</definedName>
    <definedName name="SP.POP.GROW" localSheetId="41">#REF!</definedName>
    <definedName name="SP.POP.GROW" localSheetId="4">#REF!</definedName>
    <definedName name="SP.POP.GROW" localSheetId="46">#REF!</definedName>
    <definedName name="SP.POP.GROW" localSheetId="47">#REF!</definedName>
    <definedName name="SP.POP.GROW" localSheetId="48">#REF!</definedName>
    <definedName name="SP.POP.GROW" localSheetId="49">#REF!</definedName>
    <definedName name="SP.POP.GROW" localSheetId="50">#REF!</definedName>
    <definedName name="SP.POP.GROW" localSheetId="51">#REF!</definedName>
    <definedName name="SP.POP.GROW" localSheetId="53">#REF!</definedName>
    <definedName name="SP.POP.GROW" localSheetId="54">#REF!</definedName>
    <definedName name="SP.POP.GROW" localSheetId="56">#REF!</definedName>
    <definedName name="SP.POP.GROW" localSheetId="57">#REF!</definedName>
    <definedName name="SP.POP.GROW" localSheetId="58">#REF!</definedName>
    <definedName name="SP.POP.GROW" localSheetId="60">#REF!</definedName>
    <definedName name="SP.POP.GROW" localSheetId="61">#REF!</definedName>
    <definedName name="SP.POP.GROW" localSheetId="62">#REF!</definedName>
    <definedName name="SP.POP.GROW" localSheetId="63">#REF!</definedName>
    <definedName name="SP.POP.GROW" localSheetId="64">#REF!</definedName>
    <definedName name="SP.POP.GROW" localSheetId="66">#REF!</definedName>
    <definedName name="SP.POP.GROW" localSheetId="67">#REF!</definedName>
    <definedName name="SP.POP.GROW" localSheetId="68">#REF!</definedName>
    <definedName name="SP.POP.GROW" localSheetId="69">#REF!</definedName>
    <definedName name="SP.POP.GROW" localSheetId="71">#REF!</definedName>
    <definedName name="SP.POP.GROW" localSheetId="72">#REF!</definedName>
    <definedName name="SP.POP.GROW" localSheetId="73">#REF!</definedName>
    <definedName name="SP.POP.GROW">#REF!</definedName>
    <definedName name="SP.POP.TOTL" localSheetId="1">#REF!</definedName>
    <definedName name="SP.POP.TOTL" localSheetId="11">#REF!</definedName>
    <definedName name="SP.POP.TOTL" localSheetId="12">#REF!</definedName>
    <definedName name="SP.POP.TOTL" localSheetId="13">#REF!</definedName>
    <definedName name="SP.POP.TOTL" localSheetId="23">#REF!</definedName>
    <definedName name="SP.POP.TOTL" localSheetId="24">#REF!</definedName>
    <definedName name="SP.POP.TOTL" localSheetId="26">#REF!</definedName>
    <definedName name="SP.POP.TOTL" localSheetId="28">#REF!</definedName>
    <definedName name="SP.POP.TOTL" localSheetId="29">#REF!</definedName>
    <definedName name="SP.POP.TOTL" localSheetId="31">#REF!</definedName>
    <definedName name="SP.POP.TOTL" localSheetId="41">#REF!</definedName>
    <definedName name="SP.POP.TOTL" localSheetId="4">#REF!</definedName>
    <definedName name="SP.POP.TOTL" localSheetId="46">#REF!</definedName>
    <definedName name="SP.POP.TOTL" localSheetId="47">#REF!</definedName>
    <definedName name="SP.POP.TOTL" localSheetId="48">#REF!</definedName>
    <definedName name="SP.POP.TOTL" localSheetId="49">#REF!</definedName>
    <definedName name="SP.POP.TOTL" localSheetId="50">#REF!</definedName>
    <definedName name="SP.POP.TOTL" localSheetId="51">#REF!</definedName>
    <definedName name="SP.POP.TOTL" localSheetId="53">#REF!</definedName>
    <definedName name="SP.POP.TOTL" localSheetId="54">#REF!</definedName>
    <definedName name="SP.POP.TOTL" localSheetId="56">#REF!</definedName>
    <definedName name="SP.POP.TOTL" localSheetId="57">#REF!</definedName>
    <definedName name="SP.POP.TOTL" localSheetId="58">#REF!</definedName>
    <definedName name="SP.POP.TOTL" localSheetId="60">#REF!</definedName>
    <definedName name="SP.POP.TOTL" localSheetId="61">#REF!</definedName>
    <definedName name="SP.POP.TOTL" localSheetId="62">#REF!</definedName>
    <definedName name="SP.POP.TOTL" localSheetId="63">#REF!</definedName>
    <definedName name="SP.POP.TOTL" localSheetId="64">#REF!</definedName>
    <definedName name="SP.POP.TOTL" localSheetId="66">#REF!</definedName>
    <definedName name="SP.POP.TOTL" localSheetId="67">#REF!</definedName>
    <definedName name="SP.POP.TOTL" localSheetId="68">#REF!</definedName>
    <definedName name="SP.POP.TOTL" localSheetId="69">#REF!</definedName>
    <definedName name="SP.POP.TOTL" localSheetId="71">#REF!</definedName>
    <definedName name="SP.POP.TOTL" localSheetId="72">#REF!</definedName>
    <definedName name="SP.POP.TOTL" localSheetId="73">#REF!</definedName>
    <definedName name="SP.POP.TOTL">#REF!</definedName>
    <definedName name="SP.URB.TOTL.IN.ZS" localSheetId="1">#REF!</definedName>
    <definedName name="SP.URB.TOTL.IN.ZS" localSheetId="11">#REF!</definedName>
    <definedName name="SP.URB.TOTL.IN.ZS" localSheetId="12">#REF!</definedName>
    <definedName name="SP.URB.TOTL.IN.ZS" localSheetId="13">#REF!</definedName>
    <definedName name="SP.URB.TOTL.IN.ZS" localSheetId="23">#REF!</definedName>
    <definedName name="SP.URB.TOTL.IN.ZS" localSheetId="24">#REF!</definedName>
    <definedName name="SP.URB.TOTL.IN.ZS" localSheetId="26">#REF!</definedName>
    <definedName name="SP.URB.TOTL.IN.ZS" localSheetId="28">#REF!</definedName>
    <definedName name="SP.URB.TOTL.IN.ZS" localSheetId="29">#REF!</definedName>
    <definedName name="SP.URB.TOTL.IN.ZS" localSheetId="31">#REF!</definedName>
    <definedName name="SP.URB.TOTL.IN.ZS" localSheetId="41">#REF!</definedName>
    <definedName name="SP.URB.TOTL.IN.ZS" localSheetId="4">#REF!</definedName>
    <definedName name="SP.URB.TOTL.IN.ZS" localSheetId="46">#REF!</definedName>
    <definedName name="SP.URB.TOTL.IN.ZS" localSheetId="47">#REF!</definedName>
    <definedName name="SP.URB.TOTL.IN.ZS" localSheetId="48">#REF!</definedName>
    <definedName name="SP.URB.TOTL.IN.ZS" localSheetId="49">#REF!</definedName>
    <definedName name="SP.URB.TOTL.IN.ZS" localSheetId="50">#REF!</definedName>
    <definedName name="SP.URB.TOTL.IN.ZS" localSheetId="51">#REF!</definedName>
    <definedName name="SP.URB.TOTL.IN.ZS" localSheetId="53">#REF!</definedName>
    <definedName name="SP.URB.TOTL.IN.ZS" localSheetId="54">#REF!</definedName>
    <definedName name="SP.URB.TOTL.IN.ZS" localSheetId="56">#REF!</definedName>
    <definedName name="SP.URB.TOTL.IN.ZS" localSheetId="57">#REF!</definedName>
    <definedName name="SP.URB.TOTL.IN.ZS" localSheetId="58">#REF!</definedName>
    <definedName name="SP.URB.TOTL.IN.ZS" localSheetId="60">#REF!</definedName>
    <definedName name="SP.URB.TOTL.IN.ZS" localSheetId="61">#REF!</definedName>
    <definedName name="SP.URB.TOTL.IN.ZS" localSheetId="62">#REF!</definedName>
    <definedName name="SP.URB.TOTL.IN.ZS" localSheetId="63">#REF!</definedName>
    <definedName name="SP.URB.TOTL.IN.ZS" localSheetId="64">#REF!</definedName>
    <definedName name="SP.URB.TOTL.IN.ZS" localSheetId="66">#REF!</definedName>
    <definedName name="SP.URB.TOTL.IN.ZS" localSheetId="67">#REF!</definedName>
    <definedName name="SP.URB.TOTL.IN.ZS" localSheetId="68">#REF!</definedName>
    <definedName name="SP.URB.TOTL.IN.ZS" localSheetId="69">#REF!</definedName>
    <definedName name="SP.URB.TOTL.IN.ZS" localSheetId="71">#REF!</definedName>
    <definedName name="SP.URB.TOTL.IN.ZS" localSheetId="72">#REF!</definedName>
    <definedName name="SP.URB.TOTL.IN.ZS" localSheetId="73">#REF!</definedName>
    <definedName name="SP.URB.TOTL.IN.ZS">#REF!</definedName>
    <definedName name="spanners_level1" localSheetId="5">'[130]99TC17FY'!$A$96</definedName>
    <definedName name="spanners_level1" localSheetId="6">'[131]99TC17FY'!$A$96</definedName>
    <definedName name="spanners_level1">'[132]99TC17FY'!$A$96</definedName>
    <definedName name="spanners_level2" localSheetId="13">'[132]99TC17FY'!#REF!</definedName>
    <definedName name="spanners_level2" localSheetId="28">'[132]99TC17FY'!#REF!</definedName>
    <definedName name="spanners_level2" localSheetId="29">'[132]99TC17FY'!#REF!</definedName>
    <definedName name="spanners_level2" localSheetId="31">'[132]99TC17FY'!#REF!</definedName>
    <definedName name="spanners_level2" localSheetId="49">'[132]99TC17FY'!#REF!</definedName>
    <definedName name="spanners_level2" localSheetId="5">'[130]99TC17FY'!#REF!</definedName>
    <definedName name="spanners_level2" localSheetId="53">'[132]99TC17FY'!#REF!</definedName>
    <definedName name="spanners_level2" localSheetId="54">'[132]99TC17FY'!#REF!</definedName>
    <definedName name="spanners_level2" localSheetId="57">'[132]99TC17FY'!#REF!</definedName>
    <definedName name="spanners_level2" localSheetId="60">'[132]99TC17FY'!#REF!</definedName>
    <definedName name="spanners_level2" localSheetId="61">'[132]99TC17FY'!#REF!</definedName>
    <definedName name="spanners_level2" localSheetId="62">'[132]99TC17FY'!#REF!</definedName>
    <definedName name="spanners_level2" localSheetId="63">'[132]99TC17FY'!#REF!</definedName>
    <definedName name="spanners_level2" localSheetId="6">'[131]99TC17FY'!#REF!</definedName>
    <definedName name="spanners_level2">'[132]99TC17FY'!#REF!</definedName>
    <definedName name="spanners_level3" localSheetId="13">'[132]99TC17FY'!#REF!</definedName>
    <definedName name="spanners_level3" localSheetId="28">'[132]99TC17FY'!#REF!</definedName>
    <definedName name="spanners_level3" localSheetId="29">'[132]99TC17FY'!#REF!</definedName>
    <definedName name="spanners_level3" localSheetId="31">'[132]99TC17FY'!#REF!</definedName>
    <definedName name="spanners_level3" localSheetId="49">'[132]99TC17FY'!#REF!</definedName>
    <definedName name="spanners_level3" localSheetId="5">'[130]99TC17FY'!#REF!</definedName>
    <definedName name="spanners_level3" localSheetId="53">'[132]99TC17FY'!#REF!</definedName>
    <definedName name="spanners_level3" localSheetId="54">'[132]99TC17FY'!#REF!</definedName>
    <definedName name="spanners_level3" localSheetId="57">'[132]99TC17FY'!#REF!</definedName>
    <definedName name="spanners_level3" localSheetId="60">'[132]99TC17FY'!#REF!</definedName>
    <definedName name="spanners_level3" localSheetId="61">'[132]99TC17FY'!#REF!</definedName>
    <definedName name="spanners_level3" localSheetId="62">'[132]99TC17FY'!#REF!</definedName>
    <definedName name="spanners_level3" localSheetId="63">'[132]99TC17FY'!#REF!</definedName>
    <definedName name="spanners_level3" localSheetId="6">'[131]99TC17FY'!#REF!</definedName>
    <definedName name="spanners_level3">'[132]99TC17FY'!#REF!</definedName>
    <definedName name="spanners_level4" localSheetId="13">'[132]99TC17FY'!#REF!</definedName>
    <definedName name="spanners_level4" localSheetId="28">'[132]99TC17FY'!#REF!</definedName>
    <definedName name="spanners_level4" localSheetId="29">'[132]99TC17FY'!#REF!</definedName>
    <definedName name="spanners_level4" localSheetId="31">'[132]99TC17FY'!#REF!</definedName>
    <definedName name="spanners_level4" localSheetId="49">'[132]99TC17FY'!#REF!</definedName>
    <definedName name="spanners_level4" localSheetId="5">'[130]99TC17FY'!#REF!</definedName>
    <definedName name="spanners_level4" localSheetId="53">'[132]99TC17FY'!#REF!</definedName>
    <definedName name="spanners_level4" localSheetId="54">'[132]99TC17FY'!#REF!</definedName>
    <definedName name="spanners_level4" localSheetId="57">'[132]99TC17FY'!#REF!</definedName>
    <definedName name="spanners_level4" localSheetId="60">'[132]99TC17FY'!#REF!</definedName>
    <definedName name="spanners_level4" localSheetId="61">'[132]99TC17FY'!#REF!</definedName>
    <definedName name="spanners_level4" localSheetId="62">'[132]99TC17FY'!#REF!</definedName>
    <definedName name="spanners_level4" localSheetId="63">'[132]99TC17FY'!#REF!</definedName>
    <definedName name="spanners_level4" localSheetId="6">'[131]99TC17FY'!#REF!</definedName>
    <definedName name="spanners_level4">'[132]99TC17FY'!#REF!</definedName>
    <definedName name="spanners_level5" localSheetId="13">'[132]99TC17FY'!#REF!</definedName>
    <definedName name="spanners_level5" localSheetId="28">'[132]99TC17FY'!#REF!</definedName>
    <definedName name="spanners_level5" localSheetId="29">'[132]99TC17FY'!#REF!</definedName>
    <definedName name="spanners_level5" localSheetId="31">'[132]99TC17FY'!#REF!</definedName>
    <definedName name="spanners_level5" localSheetId="49">'[132]99TC17FY'!#REF!</definedName>
    <definedName name="spanners_level5" localSheetId="5">'[130]99TC17FY'!#REF!</definedName>
    <definedName name="spanners_level5" localSheetId="53">'[132]99TC17FY'!#REF!</definedName>
    <definedName name="spanners_level5" localSheetId="54">'[132]99TC17FY'!#REF!</definedName>
    <definedName name="spanners_level5" localSheetId="57">'[132]99TC17FY'!#REF!</definedName>
    <definedName name="spanners_level5" localSheetId="60">'[132]99TC17FY'!#REF!</definedName>
    <definedName name="spanners_level5" localSheetId="61">'[132]99TC17FY'!#REF!</definedName>
    <definedName name="spanners_level5" localSheetId="62">'[132]99TC17FY'!#REF!</definedName>
    <definedName name="spanners_level5" localSheetId="63">'[132]99TC17FY'!#REF!</definedName>
    <definedName name="spanners_level5" localSheetId="6">'[131]99TC17FY'!#REF!</definedName>
    <definedName name="spanners_level5">'[132]99TC17FY'!#REF!</definedName>
    <definedName name="SR.BOPSUS" localSheetId="1">#REF!</definedName>
    <definedName name="SR.BOPSUS" localSheetId="10">#REF!</definedName>
    <definedName name="SR.BOPSUS" localSheetId="11">#REF!</definedName>
    <definedName name="SR.BOPSUS" localSheetId="12">#REF!</definedName>
    <definedName name="SR.BOPSUS" localSheetId="13">#REF!</definedName>
    <definedName name="SR.BOPSUS" localSheetId="15">#REF!</definedName>
    <definedName name="SR.BOPSUS" localSheetId="16">#REF!</definedName>
    <definedName name="SR.BOPSUS" localSheetId="2">#REF!</definedName>
    <definedName name="SR.BOPSUS" localSheetId="23">#REF!</definedName>
    <definedName name="SR.BOPSUS" localSheetId="24">#REF!</definedName>
    <definedName name="SR.BOPSUS" localSheetId="25">#REF!</definedName>
    <definedName name="SR.BOPSUS" localSheetId="26">#REF!</definedName>
    <definedName name="SR.BOPSUS" localSheetId="27">#REF!</definedName>
    <definedName name="SR.BOPSUS" localSheetId="28">#REF!</definedName>
    <definedName name="SR.BOPSUS" localSheetId="29">#REF!</definedName>
    <definedName name="SR.BOPSUS" localSheetId="3">#REF!</definedName>
    <definedName name="SR.BOPSUS" localSheetId="31">#REF!</definedName>
    <definedName name="SR.BOPSUS" localSheetId="32">#REF!</definedName>
    <definedName name="SR.BOPSUS" localSheetId="33">#REF!</definedName>
    <definedName name="SR.BOPSUS" localSheetId="34">#REF!</definedName>
    <definedName name="SR.BOPSUS" localSheetId="37">#REF!</definedName>
    <definedName name="SR.BOPSUS" localSheetId="41">#REF!</definedName>
    <definedName name="SR.BOPSUS" localSheetId="4">#REF!</definedName>
    <definedName name="SR.BOPSUS" localSheetId="45">#REF!</definedName>
    <definedName name="SR.BOPSUS" localSheetId="46">#REF!</definedName>
    <definedName name="SR.BOPSUS" localSheetId="47">#REF!</definedName>
    <definedName name="SR.BOPSUS" localSheetId="48">#REF!</definedName>
    <definedName name="SR.BOPSUS" localSheetId="49">#REF!</definedName>
    <definedName name="SR.BOPSUS" localSheetId="50">#REF!</definedName>
    <definedName name="SR.BOPSUS" localSheetId="5">#REF!</definedName>
    <definedName name="SR.BOPSUS" localSheetId="51">#REF!</definedName>
    <definedName name="SR.BOPSUS" localSheetId="52">#REF!</definedName>
    <definedName name="SR.BOPSUS" localSheetId="53">#REF!</definedName>
    <definedName name="SR.BOPSUS" localSheetId="54">#REF!</definedName>
    <definedName name="SR.BOPSUS" localSheetId="56">#REF!</definedName>
    <definedName name="SR.BOPSUS" localSheetId="57">#REF!</definedName>
    <definedName name="SR.BOPSUS" localSheetId="58">#REF!</definedName>
    <definedName name="SR.BOPSUS" localSheetId="59">#REF!</definedName>
    <definedName name="SR.BOPSUS" localSheetId="60">#REF!</definedName>
    <definedName name="SR.BOPSUS" localSheetId="61">#REF!</definedName>
    <definedName name="SR.BOPSUS" localSheetId="62">#REF!</definedName>
    <definedName name="SR.BOPSUS" localSheetId="63">#REF!</definedName>
    <definedName name="SR.BOPSUS" localSheetId="6">#REF!</definedName>
    <definedName name="SR.BOPSUS" localSheetId="64">#REF!</definedName>
    <definedName name="SR.BOPSUS" localSheetId="65">#REF!</definedName>
    <definedName name="SR.BOPSUS" localSheetId="66">#REF!</definedName>
    <definedName name="SR.BOPSUS" localSheetId="67">#REF!</definedName>
    <definedName name="SR.BOPSUS" localSheetId="68">#REF!</definedName>
    <definedName name="SR.BOPSUS" localSheetId="69">#REF!</definedName>
    <definedName name="SR.BOPSUS" localSheetId="71">#REF!</definedName>
    <definedName name="SR.BOPSUS" localSheetId="72">#REF!</definedName>
    <definedName name="SR.BOPSUS" localSheetId="73">#REF!</definedName>
    <definedName name="SR.BOPSUS" localSheetId="7">#REF!</definedName>
    <definedName name="SR.BOPSUS" localSheetId="74">#REF!</definedName>
    <definedName name="SR.BOPSUS" localSheetId="75">#REF!</definedName>
    <definedName name="SR.BOPSUS" localSheetId="76">#REF!</definedName>
    <definedName name="SR.BOPSUS" localSheetId="77">#REF!</definedName>
    <definedName name="SR.BOPSUS" localSheetId="78">#REF!</definedName>
    <definedName name="SR.BOPSUS" localSheetId="79">#REF!</definedName>
    <definedName name="SR.BOPSUS" localSheetId="8">#REF!</definedName>
    <definedName name="SR.BOPSUS" localSheetId="9">#REF!</definedName>
    <definedName name="SR.BOPSUS">#REF!</definedName>
    <definedName name="SR.LTBOPS" localSheetId="1">#REF!</definedName>
    <definedName name="SR.LTBOPS" localSheetId="10">#REF!</definedName>
    <definedName name="SR.LTBOPS" localSheetId="11">#REF!</definedName>
    <definedName name="SR.LTBOPS" localSheetId="12">#REF!</definedName>
    <definedName name="SR.LTBOPS" localSheetId="13">#REF!</definedName>
    <definedName name="SR.LTBOPS" localSheetId="15">#REF!</definedName>
    <definedName name="SR.LTBOPS" localSheetId="16">#REF!</definedName>
    <definedName name="SR.LTBOPS" localSheetId="2">#REF!</definedName>
    <definedName name="SR.LTBOPS" localSheetId="23">#REF!</definedName>
    <definedName name="SR.LTBOPS" localSheetId="24">#REF!</definedName>
    <definedName name="SR.LTBOPS" localSheetId="25">#REF!</definedName>
    <definedName name="SR.LTBOPS" localSheetId="26">#REF!</definedName>
    <definedName name="SR.LTBOPS" localSheetId="27">#REF!</definedName>
    <definedName name="SR.LTBOPS" localSheetId="28">#REF!</definedName>
    <definedName name="SR.LTBOPS" localSheetId="29">#REF!</definedName>
    <definedName name="SR.LTBOPS" localSheetId="3">#REF!</definedName>
    <definedName name="SR.LTBOPS" localSheetId="31">#REF!</definedName>
    <definedName name="SR.LTBOPS" localSheetId="32">#REF!</definedName>
    <definedName name="SR.LTBOPS" localSheetId="33">#REF!</definedName>
    <definedName name="SR.LTBOPS" localSheetId="34">#REF!</definedName>
    <definedName name="SR.LTBOPS" localSheetId="37">#REF!</definedName>
    <definedName name="SR.LTBOPS" localSheetId="41">#REF!</definedName>
    <definedName name="SR.LTBOPS" localSheetId="4">#REF!</definedName>
    <definedName name="SR.LTBOPS" localSheetId="45">#REF!</definedName>
    <definedName name="SR.LTBOPS" localSheetId="46">#REF!</definedName>
    <definedName name="SR.LTBOPS" localSheetId="47">#REF!</definedName>
    <definedName name="SR.LTBOPS" localSheetId="48">#REF!</definedName>
    <definedName name="SR.LTBOPS" localSheetId="49">#REF!</definedName>
    <definedName name="SR.LTBOPS" localSheetId="50">#REF!</definedName>
    <definedName name="SR.LTBOPS" localSheetId="5">#REF!</definedName>
    <definedName name="SR.LTBOPS" localSheetId="51">#REF!</definedName>
    <definedName name="SR.LTBOPS" localSheetId="52">#REF!</definedName>
    <definedName name="SR.LTBOPS" localSheetId="53">#REF!</definedName>
    <definedName name="SR.LTBOPS" localSheetId="54">#REF!</definedName>
    <definedName name="SR.LTBOPS" localSheetId="56">#REF!</definedName>
    <definedName name="SR.LTBOPS" localSheetId="57">#REF!</definedName>
    <definedName name="SR.LTBOPS" localSheetId="58">#REF!</definedName>
    <definedName name="SR.LTBOPS" localSheetId="59">#REF!</definedName>
    <definedName name="SR.LTBOPS" localSheetId="60">#REF!</definedName>
    <definedName name="SR.LTBOPS" localSheetId="61">#REF!</definedName>
    <definedName name="SR.LTBOPS" localSheetId="62">#REF!</definedName>
    <definedName name="SR.LTBOPS" localSheetId="63">#REF!</definedName>
    <definedName name="SR.LTBOPS" localSheetId="6">#REF!</definedName>
    <definedName name="SR.LTBOPS" localSheetId="64">#REF!</definedName>
    <definedName name="SR.LTBOPS" localSheetId="65">#REF!</definedName>
    <definedName name="SR.LTBOPS" localSheetId="66">#REF!</definedName>
    <definedName name="SR.LTBOPS" localSheetId="67">#REF!</definedName>
    <definedName name="SR.LTBOPS" localSheetId="68">#REF!</definedName>
    <definedName name="SR.LTBOPS" localSheetId="69">#REF!</definedName>
    <definedName name="SR.LTBOPS" localSheetId="71">#REF!</definedName>
    <definedName name="SR.LTBOPS" localSheetId="72">#REF!</definedName>
    <definedName name="SR.LTBOPS" localSheetId="73">#REF!</definedName>
    <definedName name="SR.LTBOPS" localSheetId="7">#REF!</definedName>
    <definedName name="SR.LTBOPS" localSheetId="74">#REF!</definedName>
    <definedName name="SR.LTBOPS" localSheetId="75">#REF!</definedName>
    <definedName name="SR.LTBOPS" localSheetId="76">#REF!</definedName>
    <definedName name="SR.LTBOPS" localSheetId="77">#REF!</definedName>
    <definedName name="SR.LTBOPS" localSheetId="78">#REF!</definedName>
    <definedName name="SR.LTBOPS" localSheetId="79">#REF!</definedName>
    <definedName name="SR.LTBOPS" localSheetId="8">#REF!</definedName>
    <definedName name="SR.LTBOPS" localSheetId="9">#REF!</definedName>
    <definedName name="SR.LTBOPS">#REF!</definedName>
    <definedName name="SR.TAB12" localSheetId="1">#REF!</definedName>
    <definedName name="SR.TAB12" localSheetId="10">#REF!</definedName>
    <definedName name="SR.TAB12" localSheetId="11">#REF!</definedName>
    <definedName name="SR.TAB12" localSheetId="12">#REF!</definedName>
    <definedName name="SR.TAB12" localSheetId="13">#REF!</definedName>
    <definedName name="SR.TAB12" localSheetId="15">#REF!</definedName>
    <definedName name="SR.TAB12" localSheetId="16">#REF!</definedName>
    <definedName name="SR.TAB12" localSheetId="2">#REF!</definedName>
    <definedName name="SR.TAB12" localSheetId="23">#REF!</definedName>
    <definedName name="SR.TAB12" localSheetId="24">#REF!</definedName>
    <definedName name="SR.TAB12" localSheetId="25">#REF!</definedName>
    <definedName name="SR.TAB12" localSheetId="26">#REF!</definedName>
    <definedName name="SR.TAB12" localSheetId="27">#REF!</definedName>
    <definedName name="SR.TAB12" localSheetId="28">#REF!</definedName>
    <definedName name="SR.TAB12" localSheetId="29">#REF!</definedName>
    <definedName name="SR.TAB12" localSheetId="3">#REF!</definedName>
    <definedName name="SR.TAB12" localSheetId="31">#REF!</definedName>
    <definedName name="SR.TAB12" localSheetId="32">#REF!</definedName>
    <definedName name="SR.TAB12" localSheetId="33">#REF!</definedName>
    <definedName name="SR.TAB12" localSheetId="34">#REF!</definedName>
    <definedName name="SR.TAB12" localSheetId="37">#REF!</definedName>
    <definedName name="SR.TAB12" localSheetId="41">#REF!</definedName>
    <definedName name="SR.TAB12" localSheetId="4">#REF!</definedName>
    <definedName name="SR.TAB12" localSheetId="45">#REF!</definedName>
    <definedName name="SR.TAB12" localSheetId="46">#REF!</definedName>
    <definedName name="SR.TAB12" localSheetId="47">#REF!</definedName>
    <definedName name="SR.TAB12" localSheetId="48">#REF!</definedName>
    <definedName name="SR.TAB12" localSheetId="49">#REF!</definedName>
    <definedName name="SR.TAB12" localSheetId="50">#REF!</definedName>
    <definedName name="SR.TAB12" localSheetId="5">#REF!</definedName>
    <definedName name="SR.TAB12" localSheetId="51">#REF!</definedName>
    <definedName name="SR.TAB12" localSheetId="52">#REF!</definedName>
    <definedName name="SR.TAB12" localSheetId="53">#REF!</definedName>
    <definedName name="SR.TAB12" localSheetId="54">#REF!</definedName>
    <definedName name="SR.TAB12" localSheetId="56">#REF!</definedName>
    <definedName name="SR.TAB12" localSheetId="57">#REF!</definedName>
    <definedName name="SR.TAB12" localSheetId="58">#REF!</definedName>
    <definedName name="SR.TAB12" localSheetId="59">#REF!</definedName>
    <definedName name="SR.TAB12" localSheetId="60">#REF!</definedName>
    <definedName name="SR.TAB12" localSheetId="61">#REF!</definedName>
    <definedName name="SR.TAB12" localSheetId="62">#REF!</definedName>
    <definedName name="SR.TAB12" localSheetId="63">#REF!</definedName>
    <definedName name="SR.TAB12" localSheetId="6">#REF!</definedName>
    <definedName name="SR.TAB12" localSheetId="64">#REF!</definedName>
    <definedName name="SR.TAB12" localSheetId="65">#REF!</definedName>
    <definedName name="SR.TAB12" localSheetId="66">#REF!</definedName>
    <definedName name="SR.TAB12" localSheetId="67">#REF!</definedName>
    <definedName name="SR.TAB12" localSheetId="68">#REF!</definedName>
    <definedName name="SR.TAB12" localSheetId="69">#REF!</definedName>
    <definedName name="SR.TAB12" localSheetId="71">#REF!</definedName>
    <definedName name="SR.TAB12" localSheetId="72">#REF!</definedName>
    <definedName name="SR.TAB12" localSheetId="73">#REF!</definedName>
    <definedName name="SR.TAB12" localSheetId="7">#REF!</definedName>
    <definedName name="SR.TAB12" localSheetId="74">#REF!</definedName>
    <definedName name="SR.TAB12" localSheetId="75">#REF!</definedName>
    <definedName name="SR.TAB12" localSheetId="76">#REF!</definedName>
    <definedName name="SR.TAB12" localSheetId="77">#REF!</definedName>
    <definedName name="SR.TAB12" localSheetId="78">#REF!</definedName>
    <definedName name="SR.TAB12" localSheetId="79">#REF!</definedName>
    <definedName name="SR.TAB12" localSheetId="8">#REF!</definedName>
    <definedName name="SR.TAB12" localSheetId="9">#REF!</definedName>
    <definedName name="SR.TAB12">#REF!</definedName>
    <definedName name="SR.TAB9" localSheetId="1">#REF!</definedName>
    <definedName name="SR.TAB9" localSheetId="11">#REF!</definedName>
    <definedName name="SR.TAB9" localSheetId="12">#REF!</definedName>
    <definedName name="SR.TAB9" localSheetId="13">#REF!</definedName>
    <definedName name="SR.TAB9" localSheetId="23">#REF!</definedName>
    <definedName name="SR.TAB9" localSheetId="24">#REF!</definedName>
    <definedName name="SR.TAB9" localSheetId="26">#REF!</definedName>
    <definedName name="SR.TAB9" localSheetId="28">#REF!</definedName>
    <definedName name="SR.TAB9" localSheetId="29">#REF!</definedName>
    <definedName name="SR.TAB9" localSheetId="31">#REF!</definedName>
    <definedName name="SR.TAB9" localSheetId="41">#REF!</definedName>
    <definedName name="SR.TAB9" localSheetId="4">#REF!</definedName>
    <definedName name="SR.TAB9" localSheetId="46">#REF!</definedName>
    <definedName name="SR.TAB9" localSheetId="47">#REF!</definedName>
    <definedName name="SR.TAB9" localSheetId="48">#REF!</definedName>
    <definedName name="SR.TAB9" localSheetId="49">#REF!</definedName>
    <definedName name="SR.TAB9" localSheetId="50">#REF!</definedName>
    <definedName name="SR.TAB9" localSheetId="51">#REF!</definedName>
    <definedName name="SR.TAB9" localSheetId="53">#REF!</definedName>
    <definedName name="SR.TAB9" localSheetId="54">#REF!</definedName>
    <definedName name="SR.TAB9" localSheetId="56">#REF!</definedName>
    <definedName name="SR.TAB9" localSheetId="57">#REF!</definedName>
    <definedName name="SR.TAB9" localSheetId="58">#REF!</definedName>
    <definedName name="SR.TAB9" localSheetId="60">#REF!</definedName>
    <definedName name="SR.TAB9" localSheetId="61">#REF!</definedName>
    <definedName name="SR.TAB9" localSheetId="62">#REF!</definedName>
    <definedName name="SR.TAB9" localSheetId="63">#REF!</definedName>
    <definedName name="SR.TAB9" localSheetId="64">#REF!</definedName>
    <definedName name="SR.TAB9" localSheetId="66">#REF!</definedName>
    <definedName name="SR.TAB9" localSheetId="67">#REF!</definedName>
    <definedName name="SR.TAB9" localSheetId="68">#REF!</definedName>
    <definedName name="SR.TAB9" localSheetId="69">#REF!</definedName>
    <definedName name="SR.TAB9" localSheetId="71">#REF!</definedName>
    <definedName name="SR.TAB9" localSheetId="72">#REF!</definedName>
    <definedName name="SR.TAB9" localSheetId="73">#REF!</definedName>
    <definedName name="SR.TAB9">#REF!</definedName>
    <definedName name="SRTOFE" localSheetId="1">#REF!</definedName>
    <definedName name="SRTOFE" localSheetId="11">#REF!</definedName>
    <definedName name="SRTOFE" localSheetId="12">#REF!</definedName>
    <definedName name="SRTOFE" localSheetId="13">#REF!</definedName>
    <definedName name="SRTOFE" localSheetId="23">#REF!</definedName>
    <definedName name="SRTOFE" localSheetId="24">#REF!</definedName>
    <definedName name="SRTOFE" localSheetId="26">#REF!</definedName>
    <definedName name="SRTOFE" localSheetId="28">#REF!</definedName>
    <definedName name="SRTOFE" localSheetId="29">#REF!</definedName>
    <definedName name="SRTOFE" localSheetId="31">#REF!</definedName>
    <definedName name="SRTOFE" localSheetId="41">#REF!</definedName>
    <definedName name="SRTOFE" localSheetId="4">#REF!</definedName>
    <definedName name="SRTOFE" localSheetId="46">#REF!</definedName>
    <definedName name="SRTOFE" localSheetId="47">#REF!</definedName>
    <definedName name="SRTOFE" localSheetId="48">#REF!</definedName>
    <definedName name="SRTOFE" localSheetId="49">#REF!</definedName>
    <definedName name="SRTOFE" localSheetId="50">#REF!</definedName>
    <definedName name="SRTOFE" localSheetId="51">#REF!</definedName>
    <definedName name="SRTOFE" localSheetId="53">#REF!</definedName>
    <definedName name="SRTOFE" localSheetId="54">#REF!</definedName>
    <definedName name="SRTOFE" localSheetId="56">#REF!</definedName>
    <definedName name="SRTOFE" localSheetId="57">#REF!</definedName>
    <definedName name="SRTOFE" localSheetId="58">#REF!</definedName>
    <definedName name="SRTOFE" localSheetId="60">#REF!</definedName>
    <definedName name="SRTOFE" localSheetId="61">#REF!</definedName>
    <definedName name="SRTOFE" localSheetId="62">#REF!</definedName>
    <definedName name="SRTOFE" localSheetId="63">#REF!</definedName>
    <definedName name="SRTOFE" localSheetId="64">#REF!</definedName>
    <definedName name="SRTOFE" localSheetId="66">#REF!</definedName>
    <definedName name="SRTOFE" localSheetId="67">#REF!</definedName>
    <definedName name="SRTOFE" localSheetId="68">#REF!</definedName>
    <definedName name="SRTOFE" localSheetId="69">#REF!</definedName>
    <definedName name="SRTOFE" localSheetId="71">#REF!</definedName>
    <definedName name="SRTOFE" localSheetId="72">#REF!</definedName>
    <definedName name="SRTOFE" localSheetId="73">#REF!</definedName>
    <definedName name="SRTOFE">#REF!</definedName>
    <definedName name="ss" localSheetId="13">'[308]Table 1'!#REF!</definedName>
    <definedName name="ss" localSheetId="23">'[308]Table 1'!#REF!</definedName>
    <definedName name="ss" localSheetId="24">'[308]Table 1'!#REF!</definedName>
    <definedName name="ss" localSheetId="28">'[308]Table 1'!#REF!</definedName>
    <definedName name="ss" localSheetId="29">'[308]Table 1'!#REF!</definedName>
    <definedName name="ss" localSheetId="31">'[308]Table 1'!#REF!</definedName>
    <definedName name="ss" localSheetId="49">'[308]Table 1'!#REF!</definedName>
    <definedName name="ss" localSheetId="5">'[309]Table 1'!#REF!</definedName>
    <definedName name="ss" localSheetId="53">'[308]Table 1'!#REF!</definedName>
    <definedName name="ss" localSheetId="54">'[308]Table 1'!#REF!</definedName>
    <definedName name="ss" localSheetId="57">'[308]Table 1'!#REF!</definedName>
    <definedName name="ss" localSheetId="60">'[308]Table 1'!#REF!</definedName>
    <definedName name="ss" localSheetId="61">'[308]Table 1'!#REF!</definedName>
    <definedName name="ss" localSheetId="62">'[308]Table 1'!#REF!</definedName>
    <definedName name="ss" localSheetId="63">'[308]Table 1'!#REF!</definedName>
    <definedName name="ss" localSheetId="6">'[309]Table 1'!#REF!</definedName>
    <definedName name="ss" localSheetId="66">'[308]Table 1'!#REF!</definedName>
    <definedName name="ss" localSheetId="69">'[308]Table 1'!#REF!</definedName>
    <definedName name="ss" localSheetId="72">'[308]Table 1'!#REF!</definedName>
    <definedName name="ss" localSheetId="73">'[308]Table 1'!#REF!</definedName>
    <definedName name="ss">'[308]Table 1'!#REF!</definedName>
    <definedName name="sss" localSheetId="1">#REF!</definedName>
    <definedName name="sss" localSheetId="10">#REF!</definedName>
    <definedName name="sss" localSheetId="11">#REF!</definedName>
    <definedName name="sss" localSheetId="12">#REF!</definedName>
    <definedName name="sss" localSheetId="13">#REF!</definedName>
    <definedName name="sss" localSheetId="15">#REF!</definedName>
    <definedName name="sss" localSheetId="16">#REF!</definedName>
    <definedName name="sss" localSheetId="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28">#REF!</definedName>
    <definedName name="sss" localSheetId="29">#REF!</definedName>
    <definedName name="sss" localSheetId="3">#REF!</definedName>
    <definedName name="sss" localSheetId="31">#REF!</definedName>
    <definedName name="sss" localSheetId="32">#REF!</definedName>
    <definedName name="sss" localSheetId="33">#REF!</definedName>
    <definedName name="sss" localSheetId="34">#REF!</definedName>
    <definedName name="sss" localSheetId="37">#REF!</definedName>
    <definedName name="sss" localSheetId="41">#REF!</definedName>
    <definedName name="sss" localSheetId="4">#REF!</definedName>
    <definedName name="sss" localSheetId="45">#REF!</definedName>
    <definedName name="sss" localSheetId="46">#REF!</definedName>
    <definedName name="sss" localSheetId="47">#REF!</definedName>
    <definedName name="sss" localSheetId="48">#REF!</definedName>
    <definedName name="sss" localSheetId="49">#REF!</definedName>
    <definedName name="sss" localSheetId="50">#REF!</definedName>
    <definedName name="sss" localSheetId="5">#REF!</definedName>
    <definedName name="sss" localSheetId="51">#REF!</definedName>
    <definedName name="sss" localSheetId="52">#REF!</definedName>
    <definedName name="sss" localSheetId="53">#REF!</definedName>
    <definedName name="sss" localSheetId="54">#REF!</definedName>
    <definedName name="sss" localSheetId="56">#REF!</definedName>
    <definedName name="sss" localSheetId="57">#REF!</definedName>
    <definedName name="sss" localSheetId="58">#REF!</definedName>
    <definedName name="sss" localSheetId="59">#REF!</definedName>
    <definedName name="sss" localSheetId="60">#REF!</definedName>
    <definedName name="sss" localSheetId="61">#REF!</definedName>
    <definedName name="sss" localSheetId="62">#REF!</definedName>
    <definedName name="sss" localSheetId="63">#REF!</definedName>
    <definedName name="sss" localSheetId="6">#REF!</definedName>
    <definedName name="sss" localSheetId="64">#REF!</definedName>
    <definedName name="sss" localSheetId="65">#REF!</definedName>
    <definedName name="sss" localSheetId="66">#REF!</definedName>
    <definedName name="sss" localSheetId="67">#REF!</definedName>
    <definedName name="sss" localSheetId="68">#REF!</definedName>
    <definedName name="sss" localSheetId="69">#REF!</definedName>
    <definedName name="sss" localSheetId="71">#REF!</definedName>
    <definedName name="sss" localSheetId="72">#REF!</definedName>
    <definedName name="sss" localSheetId="73">#REF!</definedName>
    <definedName name="sss" localSheetId="7">#REF!</definedName>
    <definedName name="sss" localSheetId="74">#REF!</definedName>
    <definedName name="sss" localSheetId="75">#REF!</definedName>
    <definedName name="sss" localSheetId="76">#REF!</definedName>
    <definedName name="sss" localSheetId="77">#REF!</definedName>
    <definedName name="sss" localSheetId="78">#REF!</definedName>
    <definedName name="sss" localSheetId="79">#REF!</definedName>
    <definedName name="sss" localSheetId="8">#REF!</definedName>
    <definedName name="sss" localSheetId="9">#REF!</definedName>
    <definedName name="sss">#REF!</definedName>
    <definedName name="SSSSS" localSheetId="1">'[70]10'!#REF!</definedName>
    <definedName name="SSSSS" localSheetId="10">'[70]10'!#REF!</definedName>
    <definedName name="SSSSS" localSheetId="11">'[70]10'!#REF!</definedName>
    <definedName name="SSSSS" localSheetId="12">'[70]10'!#REF!</definedName>
    <definedName name="SSSSS" localSheetId="13">'[70]10'!#REF!</definedName>
    <definedName name="SSSSS" localSheetId="24">'[70]10'!#REF!</definedName>
    <definedName name="SSSSS" localSheetId="28">'[70]10'!#REF!</definedName>
    <definedName name="SSSSS" localSheetId="29">'[70]10'!#REF!</definedName>
    <definedName name="SSSSS" localSheetId="31">'[70]10'!#REF!</definedName>
    <definedName name="SSSSS" localSheetId="4">'[70]10'!#REF!</definedName>
    <definedName name="SSSSS" localSheetId="45">'[70]10'!#REF!</definedName>
    <definedName name="SSSSS" localSheetId="46">'[70]10'!#REF!</definedName>
    <definedName name="SSSSS" localSheetId="47">'[70]10'!#REF!</definedName>
    <definedName name="SSSSS" localSheetId="48">'[70]10'!#REF!</definedName>
    <definedName name="SSSSS" localSheetId="49">'[70]10'!#REF!</definedName>
    <definedName name="SSSSS" localSheetId="50">'[70]10'!#REF!</definedName>
    <definedName name="SSSSS" localSheetId="5">'[71]10'!#REF!</definedName>
    <definedName name="SSSSS" localSheetId="51">'[70]10'!#REF!</definedName>
    <definedName name="SSSSS" localSheetId="52">'[72]10'!#REF!</definedName>
    <definedName name="SSSSS" localSheetId="53">'[70]10'!#REF!</definedName>
    <definedName name="SSSSS" localSheetId="54">'[70]10'!#REF!</definedName>
    <definedName name="SSSSS" localSheetId="56">'[70]10'!#REF!</definedName>
    <definedName name="SSSSS" localSheetId="57">'[70]10'!#REF!</definedName>
    <definedName name="SSSSS" localSheetId="58">'[70]10'!#REF!</definedName>
    <definedName name="SSSSS" localSheetId="59">'[70]10'!#REF!</definedName>
    <definedName name="SSSSS" localSheetId="60">'[70]10'!#REF!</definedName>
    <definedName name="SSSSS" localSheetId="61">'[70]10'!#REF!</definedName>
    <definedName name="SSSSS" localSheetId="62">'[70]10'!#REF!</definedName>
    <definedName name="SSSSS" localSheetId="63">'[70]10'!#REF!</definedName>
    <definedName name="SSSSS" localSheetId="6">'[71]10'!#REF!</definedName>
    <definedName name="SSSSS" localSheetId="64">'[70]10'!#REF!</definedName>
    <definedName name="SSSSS" localSheetId="65">'[70]10'!#REF!</definedName>
    <definedName name="SSSSS" localSheetId="66">'[70]10'!#REF!</definedName>
    <definedName name="SSSSS" localSheetId="67">'[70]10'!#REF!</definedName>
    <definedName name="SSSSS" localSheetId="68">'[70]10'!#REF!</definedName>
    <definedName name="SSSSS" localSheetId="69">'[70]10'!#REF!</definedName>
    <definedName name="SSSSS" localSheetId="71">'[70]10'!#REF!</definedName>
    <definedName name="SSSSS" localSheetId="72">'[70]10'!#REF!</definedName>
    <definedName name="SSSSS" localSheetId="73">'[70]10'!#REF!</definedName>
    <definedName name="SSSSS" localSheetId="7">'[70]10'!#REF!</definedName>
    <definedName name="SSSSS" localSheetId="74">'[70]10'!#REF!</definedName>
    <definedName name="SSSSS" localSheetId="75">'[70]10'!#REF!</definedName>
    <definedName name="SSSSS" localSheetId="76">'[70]10'!#REF!</definedName>
    <definedName name="SSSSS" localSheetId="77">'[70]10'!#REF!</definedName>
    <definedName name="SSSSS" localSheetId="78">'[70]10'!#REF!</definedName>
    <definedName name="SSSSS" localSheetId="79">'[70]10'!#REF!</definedName>
    <definedName name="SSSSS" localSheetId="8">'[70]10'!#REF!</definedName>
    <definedName name="SSSSS">'[70]10'!#REF!</definedName>
    <definedName name="sssssssssssssssssssssssssssssssssssssssssssssssssssssssssssssssssssssssssssssssssssssssssssssssssssssssssssss" localSheetId="1">#REF!</definedName>
    <definedName name="sssssssssssssssssssssssssssssssssssssssssssssssssssssssssssssssssssssssssssssssssssssssssssssssssssssssssssss" localSheetId="10">#REF!</definedName>
    <definedName name="sssssssssssssssssssssssssssssssssssssssssssssssssssssssssssssssssssssssssssssssssssssssssssssssssssssssssssss" localSheetId="11">#REF!</definedName>
    <definedName name="sssssssssssssssssssssssssssssssssssssssssssssssssssssssssssssssssssssssssssssssssssssssssssssssssssssssssssss" localSheetId="12">#REF!</definedName>
    <definedName name="sssssssssssssssssssssssssssssssssssssssssssssssssssssssssssssssssssssssssssssssssssssssssssssssssssssssssssss" localSheetId="13">#REF!</definedName>
    <definedName name="sssssssssssssssssssssssssssssssssssssssssssssssssssssssssssssssssssssssssssssssssssssssssssssssssssssssssssss" localSheetId="15">#REF!</definedName>
    <definedName name="sssssssssssssssssssssssssssssssssssssssssssssssssssssssssssssssssssssssssssssssssssssssssssssssssssssssssssss" localSheetId="16">#REF!</definedName>
    <definedName name="sssssssssssssssssssssssssssssssssssssssssssssssssssssssssssssssssssssssssssssssssssssssssssssssssssssssssssss" localSheetId="2">#REF!</definedName>
    <definedName name="sssssssssssssssssssssssssssssssssssssssssssssssssssssssssssssssssssssssssssssssssssssssssssssssssssssssssssss" localSheetId="23">#REF!</definedName>
    <definedName name="sssssssssssssssssssssssssssssssssssssssssssssssssssssssssssssssssssssssssssssssssssssssssssssssssssssssssssss" localSheetId="24">#REF!</definedName>
    <definedName name="sssssssssssssssssssssssssssssssssssssssssssssssssssssssssssssssssssssssssssssssssssssssssssssssssssssssssssss" localSheetId="25">#REF!</definedName>
    <definedName name="sssssssssssssssssssssssssssssssssssssssssssssssssssssssssssssssssssssssssssssssssssssssssssssssssssssssssssss" localSheetId="26">#REF!</definedName>
    <definedName name="sssssssssssssssssssssssssssssssssssssssssssssssssssssssssssssssssssssssssssssssssssssssssssssssssssssssssssss" localSheetId="27">#REF!</definedName>
    <definedName name="sssssssssssssssssssssssssssssssssssssssssssssssssssssssssssssssssssssssssssssssssssssssssssssssssssssssssssss" localSheetId="28">#REF!</definedName>
    <definedName name="sssssssssssssssssssssssssssssssssssssssssssssssssssssssssssssssssssssssssssssssssssssssssssssssssssssssssssss" localSheetId="29">#REF!</definedName>
    <definedName name="sssssssssssssssssssssssssssssssssssssssssssssssssssssssssssssssssssssssssssssssssssssssssssssssssssssssssssss" localSheetId="3">#REF!</definedName>
    <definedName name="sssssssssssssssssssssssssssssssssssssssssssssssssssssssssssssssssssssssssssssssssssssssssssssssssssssssssssss" localSheetId="31">#REF!</definedName>
    <definedName name="sssssssssssssssssssssssssssssssssssssssssssssssssssssssssssssssssssssssssssssssssssssssssssssssssssssssssssss" localSheetId="32">#REF!</definedName>
    <definedName name="sssssssssssssssssssssssssssssssssssssssssssssssssssssssssssssssssssssssssssssssssssssssssssssssssssssssssssss" localSheetId="33">#REF!</definedName>
    <definedName name="sssssssssssssssssssssssssssssssssssssssssssssssssssssssssssssssssssssssssssssssssssssssssssssssssssssssssssss" localSheetId="34">#REF!</definedName>
    <definedName name="sssssssssssssssssssssssssssssssssssssssssssssssssssssssssssssssssssssssssssssssssssssssssssssssssssssssssssss" localSheetId="37">#REF!</definedName>
    <definedName name="sssssssssssssssssssssssssssssssssssssssssssssssssssssssssssssssssssssssssssssssssssssssssssssssssssssssssssss" localSheetId="41">#REF!</definedName>
    <definedName name="sssssssssssssssssssssssssssssssssssssssssssssssssssssssssssssssssssssssssssssssssssssssssssssssssssssssssssss" localSheetId="4">#REF!</definedName>
    <definedName name="sssssssssssssssssssssssssssssssssssssssssssssssssssssssssssssssssssssssssssssssssssssssssssssssssssssssssssss" localSheetId="45">#REF!</definedName>
    <definedName name="sssssssssssssssssssssssssssssssssssssssssssssssssssssssssssssssssssssssssssssssssssssssssssssssssssssssssssss" localSheetId="46">#REF!</definedName>
    <definedName name="sssssssssssssssssssssssssssssssssssssssssssssssssssssssssssssssssssssssssssssssssssssssssssssssssssssssssssss" localSheetId="47">#REF!</definedName>
    <definedName name="sssssssssssssssssssssssssssssssssssssssssssssssssssssssssssssssssssssssssssssssssssssssssssssssssssssssssssss" localSheetId="48">#REF!</definedName>
    <definedName name="sssssssssssssssssssssssssssssssssssssssssssssssssssssssssssssssssssssssssssssssssssssssssssssssssssssssssssss" localSheetId="49">#REF!</definedName>
    <definedName name="sssssssssssssssssssssssssssssssssssssssssssssssssssssssssssssssssssssssssssssssssssssssssssssssssssssssssssss" localSheetId="50">#REF!</definedName>
    <definedName name="sssssssssssssssssssssssssssssssssssssssssssssssssssssssssssssssssssssssssssssssssssssssssssssssssssssssssssss" localSheetId="5">#REF!</definedName>
    <definedName name="sssssssssssssssssssssssssssssssssssssssssssssssssssssssssssssssssssssssssssssssssssssssssssssssssssssssssssss" localSheetId="51">#REF!</definedName>
    <definedName name="sssssssssssssssssssssssssssssssssssssssssssssssssssssssssssssssssssssssssssssssssssssssssssssssssssssssssssss" localSheetId="52">#REF!</definedName>
    <definedName name="sssssssssssssssssssssssssssssssssssssssssssssssssssssssssssssssssssssssssssssssssssssssssssssssssssssssssssss" localSheetId="53">#REF!</definedName>
    <definedName name="sssssssssssssssssssssssssssssssssssssssssssssssssssssssssssssssssssssssssssssssssssssssssssssssssssssssssssss" localSheetId="54">#REF!</definedName>
    <definedName name="sssssssssssssssssssssssssssssssssssssssssssssssssssssssssssssssssssssssssssssssssssssssssssssssssssssssssssss" localSheetId="56">#REF!</definedName>
    <definedName name="sssssssssssssssssssssssssssssssssssssssssssssssssssssssssssssssssssssssssssssssssssssssssssssssssssssssssssss" localSheetId="57">#REF!</definedName>
    <definedName name="sssssssssssssssssssssssssssssssssssssssssssssssssssssssssssssssssssssssssssssssssssssssssssssssssssssssssssss" localSheetId="58">#REF!</definedName>
    <definedName name="sssssssssssssssssssssssssssssssssssssssssssssssssssssssssssssssssssssssssssssssssssssssssssssssssssssssssssss" localSheetId="59">#REF!</definedName>
    <definedName name="sssssssssssssssssssssssssssssssssssssssssssssssssssssssssssssssssssssssssssssssssssssssssssssssssssssssssssss" localSheetId="60">#REF!</definedName>
    <definedName name="sssssssssssssssssssssssssssssssssssssssssssssssssssssssssssssssssssssssssssssssssssssssssssssssssssssssssssss" localSheetId="61">#REF!</definedName>
    <definedName name="sssssssssssssssssssssssssssssssssssssssssssssssssssssssssssssssssssssssssssssssssssssssssssssssssssssssssssss" localSheetId="62">#REF!</definedName>
    <definedName name="sssssssssssssssssssssssssssssssssssssssssssssssssssssssssssssssssssssssssssssssssssssssssssssssssssssssssssss" localSheetId="63">#REF!</definedName>
    <definedName name="sssssssssssssssssssssssssssssssssssssssssssssssssssssssssssssssssssssssssssssssssssssssssssssssssssssssssssss" localSheetId="6">#REF!</definedName>
    <definedName name="sssssssssssssssssssssssssssssssssssssssssssssssssssssssssssssssssssssssssssssssssssssssssssssssssssssssssssss" localSheetId="64">#REF!</definedName>
    <definedName name="sssssssssssssssssssssssssssssssssssssssssssssssssssssssssssssssssssssssssssssssssssssssssssssssssssssssssssss" localSheetId="65">#REF!</definedName>
    <definedName name="sssssssssssssssssssssssssssssssssssssssssssssssssssssssssssssssssssssssssssssssssssssssssssssssssssssssssssss" localSheetId="66">#REF!</definedName>
    <definedName name="sssssssssssssssssssssssssssssssssssssssssssssssssssssssssssssssssssssssssssssssssssssssssssssssssssssssssssss" localSheetId="67">#REF!</definedName>
    <definedName name="sssssssssssssssssssssssssssssssssssssssssssssssssssssssssssssssssssssssssssssssssssssssssssssssssssssssssssss" localSheetId="68">#REF!</definedName>
    <definedName name="sssssssssssssssssssssssssssssssssssssssssssssssssssssssssssssssssssssssssssssssssssssssssssssssssssssssssssss" localSheetId="69">#REF!</definedName>
    <definedName name="sssssssssssssssssssssssssssssssssssssssssssssssssssssssssssssssssssssssssssssssssssssssssssssssssssssssssssss" localSheetId="71">#REF!</definedName>
    <definedName name="sssssssssssssssssssssssssssssssssssssssssssssssssssssssssssssssssssssssssssssssssssssssssssssssssssssssssssss" localSheetId="72">#REF!</definedName>
    <definedName name="sssssssssssssssssssssssssssssssssssssssssssssssssssssssssssssssssssssssssssssssssssssssssssssssssssssssssssss" localSheetId="73">#REF!</definedName>
    <definedName name="sssssssssssssssssssssssssssssssssssssssssssssssssssssssssssssssssssssssssssssssssssssssssssssssssssssssssssss" localSheetId="7">#REF!</definedName>
    <definedName name="sssssssssssssssssssssssssssssssssssssssssssssssssssssssssssssssssssssssssssssssssssssssssssssssssssssssssssss" localSheetId="74">#REF!</definedName>
    <definedName name="sssssssssssssssssssssssssssssssssssssssssssssssssssssssssssssssssssssssssssssssssssssssssssssssssssssssssssss" localSheetId="75">#REF!</definedName>
    <definedName name="sssssssssssssssssssssssssssssssssssssssssssssssssssssssssssssssssssssssssssssssssssssssssssssssssssssssssssss" localSheetId="76">#REF!</definedName>
    <definedName name="sssssssssssssssssssssssssssssssssssssssssssssssssssssssssssssssssssssssssssssssssssssssssssssssssssssssssssss" localSheetId="77">#REF!</definedName>
    <definedName name="sssssssssssssssssssssssssssssssssssssssssssssssssssssssssssssssssssssssssssssssssssssssssssssssssssssssssssss" localSheetId="78">#REF!</definedName>
    <definedName name="sssssssssssssssssssssssssssssssssssssssssssssssssssssssssssssssssssssssssssssssssssssssssssssssssssssssssssss" localSheetId="79">#REF!</definedName>
    <definedName name="sssssssssssssssssssssssssssssssssssssssssssssssssssssssssssssssssssssssssssssssssssssssssssssssssssssssssssss" localSheetId="8">#REF!</definedName>
    <definedName name="sssssssssssssssssssssssssssssssssssssssssssssssssssssssssssssssssssssssssssssssssssssssssssssssssssssssssssss" localSheetId="9">#REF!</definedName>
    <definedName name="sssssssssssssssssssssssssssssssssssssssssssssssssssssssssssssssssssssssssssssssssssssssssssssssssssssssssssss">#REF!</definedName>
    <definedName name="Staff_Rpt" localSheetId="1">#REF!</definedName>
    <definedName name="Staff_Rpt" localSheetId="10">#REF!</definedName>
    <definedName name="Staff_Rpt" localSheetId="11">#REF!</definedName>
    <definedName name="Staff_Rpt" localSheetId="12">#REF!</definedName>
    <definedName name="Staff_Rpt" localSheetId="13">#REF!</definedName>
    <definedName name="Staff_Rpt" localSheetId="15">#REF!</definedName>
    <definedName name="Staff_Rpt" localSheetId="16">#REF!</definedName>
    <definedName name="Staff_Rpt" localSheetId="2">#REF!</definedName>
    <definedName name="Staff_Rpt" localSheetId="23">#REF!</definedName>
    <definedName name="Staff_Rpt" localSheetId="24">#REF!</definedName>
    <definedName name="Staff_Rpt" localSheetId="25">#REF!</definedName>
    <definedName name="Staff_Rpt" localSheetId="26">#REF!</definedName>
    <definedName name="Staff_Rpt" localSheetId="27">#REF!</definedName>
    <definedName name="Staff_Rpt" localSheetId="28">#REF!</definedName>
    <definedName name="Staff_Rpt" localSheetId="29">#REF!</definedName>
    <definedName name="Staff_Rpt" localSheetId="3">#REF!</definedName>
    <definedName name="Staff_Rpt" localSheetId="31">#REF!</definedName>
    <definedName name="Staff_Rpt" localSheetId="32">#REF!</definedName>
    <definedName name="Staff_Rpt" localSheetId="33">#REF!</definedName>
    <definedName name="Staff_Rpt" localSheetId="34">#REF!</definedName>
    <definedName name="Staff_Rpt" localSheetId="37">#REF!</definedName>
    <definedName name="Staff_Rpt" localSheetId="41">#REF!</definedName>
    <definedName name="Staff_Rpt" localSheetId="4">#REF!</definedName>
    <definedName name="Staff_Rpt" localSheetId="45">#REF!</definedName>
    <definedName name="Staff_Rpt" localSheetId="46">#REF!</definedName>
    <definedName name="Staff_Rpt" localSheetId="47">#REF!</definedName>
    <definedName name="Staff_Rpt" localSheetId="48">#REF!</definedName>
    <definedName name="Staff_Rpt" localSheetId="49">#REF!</definedName>
    <definedName name="Staff_Rpt" localSheetId="50">#REF!</definedName>
    <definedName name="Staff_Rpt" localSheetId="5">#REF!</definedName>
    <definedName name="Staff_Rpt" localSheetId="51">#REF!</definedName>
    <definedName name="Staff_Rpt" localSheetId="52">#REF!</definedName>
    <definedName name="Staff_Rpt" localSheetId="53">#REF!</definedName>
    <definedName name="Staff_Rpt" localSheetId="54">#REF!</definedName>
    <definedName name="Staff_Rpt" localSheetId="56">#REF!</definedName>
    <definedName name="Staff_Rpt" localSheetId="57">#REF!</definedName>
    <definedName name="Staff_Rpt" localSheetId="58">#REF!</definedName>
    <definedName name="Staff_Rpt" localSheetId="59">#REF!</definedName>
    <definedName name="Staff_Rpt" localSheetId="60">#REF!</definedName>
    <definedName name="Staff_Rpt" localSheetId="61">#REF!</definedName>
    <definedName name="Staff_Rpt" localSheetId="62">#REF!</definedName>
    <definedName name="Staff_Rpt" localSheetId="63">#REF!</definedName>
    <definedName name="Staff_Rpt" localSheetId="6">#REF!</definedName>
    <definedName name="Staff_Rpt" localSheetId="64">#REF!</definedName>
    <definedName name="Staff_Rpt" localSheetId="65">#REF!</definedName>
    <definedName name="Staff_Rpt" localSheetId="66">#REF!</definedName>
    <definedName name="Staff_Rpt" localSheetId="67">#REF!</definedName>
    <definedName name="Staff_Rpt" localSheetId="68">#REF!</definedName>
    <definedName name="Staff_Rpt" localSheetId="69">#REF!</definedName>
    <definedName name="Staff_Rpt" localSheetId="71">#REF!</definedName>
    <definedName name="Staff_Rpt" localSheetId="72">#REF!</definedName>
    <definedName name="Staff_Rpt" localSheetId="73">#REF!</definedName>
    <definedName name="Staff_Rpt" localSheetId="7">#REF!</definedName>
    <definedName name="Staff_Rpt" localSheetId="74">#REF!</definedName>
    <definedName name="Staff_Rpt" localSheetId="75">#REF!</definedName>
    <definedName name="Staff_Rpt" localSheetId="76">#REF!</definedName>
    <definedName name="Staff_Rpt" localSheetId="77">#REF!</definedName>
    <definedName name="Staff_Rpt" localSheetId="78">#REF!</definedName>
    <definedName name="Staff_Rpt" localSheetId="79">#REF!</definedName>
    <definedName name="Staff_Rpt" localSheetId="8">#REF!</definedName>
    <definedName name="Staff_Rpt" localSheetId="9">#REF!</definedName>
    <definedName name="Staff_Rpt">#REF!</definedName>
    <definedName name="StaffReportTable" localSheetId="1">#REF!</definedName>
    <definedName name="StaffReportTable" localSheetId="10">#REF!</definedName>
    <definedName name="StaffReportTable" localSheetId="11">#REF!</definedName>
    <definedName name="StaffReportTable" localSheetId="12">#REF!</definedName>
    <definedName name="StaffReportTable" localSheetId="13">#REF!</definedName>
    <definedName name="StaffReportTable" localSheetId="15">#REF!</definedName>
    <definedName name="StaffReportTable" localSheetId="16">#REF!</definedName>
    <definedName name="StaffReportTable" localSheetId="2">#REF!</definedName>
    <definedName name="StaffReportTable" localSheetId="23">#REF!</definedName>
    <definedName name="StaffReportTable" localSheetId="24">#REF!</definedName>
    <definedName name="StaffReportTable" localSheetId="25">#REF!</definedName>
    <definedName name="StaffReportTable" localSheetId="26">#REF!</definedName>
    <definedName name="StaffReportTable" localSheetId="27">#REF!</definedName>
    <definedName name="StaffReportTable" localSheetId="28">#REF!</definedName>
    <definedName name="StaffReportTable" localSheetId="29">#REF!</definedName>
    <definedName name="StaffReportTable" localSheetId="3">#REF!</definedName>
    <definedName name="StaffReportTable" localSheetId="31">#REF!</definedName>
    <definedName name="StaffReportTable" localSheetId="32">#REF!</definedName>
    <definedName name="StaffReportTable" localSheetId="33">#REF!</definedName>
    <definedName name="StaffReportTable" localSheetId="34">#REF!</definedName>
    <definedName name="StaffReportTable" localSheetId="37">#REF!</definedName>
    <definedName name="StaffReportTable" localSheetId="41">#REF!</definedName>
    <definedName name="StaffReportTable" localSheetId="4">#REF!</definedName>
    <definedName name="StaffReportTable" localSheetId="45">#REF!</definedName>
    <definedName name="StaffReportTable" localSheetId="46">#REF!</definedName>
    <definedName name="StaffReportTable" localSheetId="47">#REF!</definedName>
    <definedName name="StaffReportTable" localSheetId="48">#REF!</definedName>
    <definedName name="StaffReportTable" localSheetId="49">#REF!</definedName>
    <definedName name="StaffReportTable" localSheetId="50">#REF!</definedName>
    <definedName name="StaffReportTable" localSheetId="5">#REF!</definedName>
    <definedName name="StaffReportTable" localSheetId="51">#REF!</definedName>
    <definedName name="StaffReportTable" localSheetId="52">#REF!</definedName>
    <definedName name="StaffReportTable" localSheetId="53">#REF!</definedName>
    <definedName name="StaffReportTable" localSheetId="54">#REF!</definedName>
    <definedName name="StaffReportTable" localSheetId="56">#REF!</definedName>
    <definedName name="StaffReportTable" localSheetId="57">#REF!</definedName>
    <definedName name="StaffReportTable" localSheetId="58">#REF!</definedName>
    <definedName name="StaffReportTable" localSheetId="59">#REF!</definedName>
    <definedName name="StaffReportTable" localSheetId="60">#REF!</definedName>
    <definedName name="StaffReportTable" localSheetId="61">#REF!</definedName>
    <definedName name="StaffReportTable" localSheetId="62">#REF!</definedName>
    <definedName name="StaffReportTable" localSheetId="63">#REF!</definedName>
    <definedName name="StaffReportTable" localSheetId="6">#REF!</definedName>
    <definedName name="StaffReportTable" localSheetId="64">#REF!</definedName>
    <definedName name="StaffReportTable" localSheetId="65">#REF!</definedName>
    <definedName name="StaffReportTable" localSheetId="66">#REF!</definedName>
    <definedName name="StaffReportTable" localSheetId="67">#REF!</definedName>
    <definedName name="StaffReportTable" localSheetId="68">#REF!</definedName>
    <definedName name="StaffReportTable" localSheetId="69">#REF!</definedName>
    <definedName name="StaffReportTable" localSheetId="71">#REF!</definedName>
    <definedName name="StaffReportTable" localSheetId="72">#REF!</definedName>
    <definedName name="StaffReportTable" localSheetId="73">#REF!</definedName>
    <definedName name="StaffReportTable" localSheetId="7">#REF!</definedName>
    <definedName name="StaffReportTable" localSheetId="74">#REF!</definedName>
    <definedName name="StaffReportTable" localSheetId="75">#REF!</definedName>
    <definedName name="StaffReportTable" localSheetId="76">#REF!</definedName>
    <definedName name="StaffReportTable" localSheetId="77">#REF!</definedName>
    <definedName name="StaffReportTable" localSheetId="78">#REF!</definedName>
    <definedName name="StaffReportTable" localSheetId="79">#REF!</definedName>
    <definedName name="StaffReportTable" localSheetId="8">#REF!</definedName>
    <definedName name="StaffReportTable" localSheetId="9">#REF!</definedName>
    <definedName name="StaffReportTable">#REF!</definedName>
    <definedName name="START" localSheetId="1">#REF!</definedName>
    <definedName name="START" localSheetId="11">#REF!</definedName>
    <definedName name="START" localSheetId="12">#REF!</definedName>
    <definedName name="START" localSheetId="13">#REF!</definedName>
    <definedName name="START" localSheetId="23">#REF!</definedName>
    <definedName name="START" localSheetId="24">#REF!</definedName>
    <definedName name="START" localSheetId="26">#REF!</definedName>
    <definedName name="START" localSheetId="28">#REF!</definedName>
    <definedName name="START" localSheetId="29">#REF!</definedName>
    <definedName name="START" localSheetId="31">#REF!</definedName>
    <definedName name="START" localSheetId="41">#REF!</definedName>
    <definedName name="START" localSheetId="4">#REF!</definedName>
    <definedName name="START" localSheetId="46">#REF!</definedName>
    <definedName name="START" localSheetId="47">#REF!</definedName>
    <definedName name="START" localSheetId="48">#REF!</definedName>
    <definedName name="START" localSheetId="49">#REF!</definedName>
    <definedName name="START" localSheetId="50">#REF!</definedName>
    <definedName name="START" localSheetId="51">#REF!</definedName>
    <definedName name="START" localSheetId="53">#REF!</definedName>
    <definedName name="START" localSheetId="54">#REF!</definedName>
    <definedName name="START" localSheetId="56">#REF!</definedName>
    <definedName name="START" localSheetId="57">#REF!</definedName>
    <definedName name="START" localSheetId="58">#REF!</definedName>
    <definedName name="START" localSheetId="60">#REF!</definedName>
    <definedName name="START" localSheetId="61">#REF!</definedName>
    <definedName name="START" localSheetId="62">#REF!</definedName>
    <definedName name="START" localSheetId="63">#REF!</definedName>
    <definedName name="START" localSheetId="64">#REF!</definedName>
    <definedName name="START" localSheetId="66">#REF!</definedName>
    <definedName name="START" localSheetId="67">#REF!</definedName>
    <definedName name="START" localSheetId="68">#REF!</definedName>
    <definedName name="START" localSheetId="69">#REF!</definedName>
    <definedName name="START" localSheetId="71">#REF!</definedName>
    <definedName name="START" localSheetId="72">#REF!</definedName>
    <definedName name="START" localSheetId="73">#REF!</definedName>
    <definedName name="START">#REF!</definedName>
    <definedName name="statistics" localSheetId="1" hidden="1">#REF!</definedName>
    <definedName name="statistics" localSheetId="11" hidden="1">#REF!</definedName>
    <definedName name="statistics" localSheetId="12" hidden="1">#REF!</definedName>
    <definedName name="statistics" localSheetId="13" hidden="1">#REF!</definedName>
    <definedName name="statistics" localSheetId="2" hidden="1">#REF!</definedName>
    <definedName name="statistics" localSheetId="23" hidden="1">#REF!</definedName>
    <definedName name="statistics" localSheetId="24" hidden="1">#REF!</definedName>
    <definedName name="statistics" localSheetId="26" hidden="1">#REF!</definedName>
    <definedName name="statistics" localSheetId="28" hidden="1">#REF!</definedName>
    <definedName name="statistics" localSheetId="29" hidden="1">#REF!</definedName>
    <definedName name="statistics" localSheetId="31" hidden="1">#REF!</definedName>
    <definedName name="statistics" localSheetId="32" hidden="1">#REF!</definedName>
    <definedName name="statistics" localSheetId="33" hidden="1">#REF!</definedName>
    <definedName name="statistics" localSheetId="34" hidden="1">#REF!</definedName>
    <definedName name="statistics" localSheetId="41" hidden="1">#REF!</definedName>
    <definedName name="statistics" localSheetId="4"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0" hidden="1">#REF!</definedName>
    <definedName name="statistics" localSheetId="51" hidden="1">#REF!</definedName>
    <definedName name="statistics" localSheetId="53" hidden="1">#REF!</definedName>
    <definedName name="statistics" localSheetId="54" hidden="1">#REF!</definedName>
    <definedName name="statistics" localSheetId="55" hidden="1">#REF!</definedName>
    <definedName name="statistics" localSheetId="56" hidden="1">#REF!</definedName>
    <definedName name="statistics" localSheetId="57" hidden="1">#REF!</definedName>
    <definedName name="statistics" localSheetId="58" hidden="1">#REF!</definedName>
    <definedName name="statistics" localSheetId="60" hidden="1">#REF!</definedName>
    <definedName name="statistics" localSheetId="61" hidden="1">#REF!</definedName>
    <definedName name="statistics" localSheetId="62" hidden="1">#REF!</definedName>
    <definedName name="statistics" localSheetId="63" hidden="1">#REF!</definedName>
    <definedName name="statistics" localSheetId="64" hidden="1">#REF!</definedName>
    <definedName name="statistics" localSheetId="66" hidden="1">#REF!</definedName>
    <definedName name="statistics" localSheetId="67" hidden="1">#REF!</definedName>
    <definedName name="statistics" localSheetId="68" hidden="1">#REF!</definedName>
    <definedName name="statistics" localSheetId="69" hidden="1">#REF!</definedName>
    <definedName name="statistics" localSheetId="70" hidden="1">#REF!</definedName>
    <definedName name="statistics" localSheetId="71" hidden="1">#REF!</definedName>
    <definedName name="statistics" localSheetId="72" hidden="1">#REF!</definedName>
    <definedName name="statistics" localSheetId="73" hidden="1">#REF!</definedName>
    <definedName name="statistics" localSheetId="7" hidden="1">#REF!</definedName>
    <definedName name="statistics" localSheetId="78" hidden="1">#REF!</definedName>
    <definedName name="statistics" localSheetId="79" hidden="1">#REF!</definedName>
    <definedName name="statistics" localSheetId="8" hidden="1">#REF!</definedName>
    <definedName name="statistics" localSheetId="9" hidden="1">#REF!</definedName>
    <definedName name="statistics" hidden="1">#REF!</definedName>
    <definedName name="Statistics1" localSheetId="1" hidden="1">#REF!</definedName>
    <definedName name="Statistics1" localSheetId="11" hidden="1">#REF!</definedName>
    <definedName name="Statistics1" localSheetId="12" hidden="1">#REF!</definedName>
    <definedName name="Statistics1" localSheetId="13" hidden="1">#REF!</definedName>
    <definedName name="Statistics1" localSheetId="15" hidden="1">#REF!</definedName>
    <definedName name="Statistics1" localSheetId="16" hidden="1">#REF!</definedName>
    <definedName name="Statistics1" localSheetId="17" hidden="1">#REF!</definedName>
    <definedName name="Statistics1" localSheetId="18" hidden="1">#REF!</definedName>
    <definedName name="Statistics1" localSheetId="19" hidden="1">#REF!</definedName>
    <definedName name="Statistics1" localSheetId="2" hidden="1">#REF!</definedName>
    <definedName name="Statistics1" localSheetId="20" hidden="1">#REF!</definedName>
    <definedName name="Statistics1" localSheetId="21" hidden="1">#REF!</definedName>
    <definedName name="Statistics1" localSheetId="22" hidden="1">#REF!</definedName>
    <definedName name="Statistics1" localSheetId="23" hidden="1">#REF!</definedName>
    <definedName name="Statistics1" localSheetId="24" hidden="1">#REF!</definedName>
    <definedName name="Statistics1" localSheetId="26" hidden="1">#REF!</definedName>
    <definedName name="Statistics1" localSheetId="28" hidden="1">#REF!</definedName>
    <definedName name="Statistics1" localSheetId="29" hidden="1">#REF!</definedName>
    <definedName name="Statistics1" localSheetId="31" hidden="1">#REF!</definedName>
    <definedName name="Statistics1" localSheetId="32" hidden="1">#REF!</definedName>
    <definedName name="Statistics1" localSheetId="33" hidden="1">#REF!</definedName>
    <definedName name="Statistics1" localSheetId="34" hidden="1">#REF!</definedName>
    <definedName name="Statistics1" localSheetId="41" hidden="1">#REF!</definedName>
    <definedName name="Statistics1" localSheetId="4"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0" hidden="1">#REF!</definedName>
    <definedName name="Statistics1" localSheetId="51" hidden="1">#REF!</definedName>
    <definedName name="Statistics1" localSheetId="53" hidden="1">#REF!</definedName>
    <definedName name="Statistics1" localSheetId="54" hidden="1">#REF!</definedName>
    <definedName name="Statistics1" localSheetId="55" hidden="1">#REF!</definedName>
    <definedName name="Statistics1" localSheetId="56" hidden="1">#REF!</definedName>
    <definedName name="Statistics1" localSheetId="57" hidden="1">#REF!</definedName>
    <definedName name="Statistics1" localSheetId="58" hidden="1">#REF!</definedName>
    <definedName name="Statistics1" localSheetId="60" hidden="1">#REF!</definedName>
    <definedName name="Statistics1" localSheetId="61" hidden="1">#REF!</definedName>
    <definedName name="Statistics1" localSheetId="62" hidden="1">#REF!</definedName>
    <definedName name="Statistics1" localSheetId="63" hidden="1">#REF!</definedName>
    <definedName name="Statistics1" localSheetId="64" hidden="1">#REF!</definedName>
    <definedName name="Statistics1" localSheetId="66" hidden="1">#REF!</definedName>
    <definedName name="Statistics1" localSheetId="67" hidden="1">#REF!</definedName>
    <definedName name="Statistics1" localSheetId="68" hidden="1">#REF!</definedName>
    <definedName name="Statistics1" localSheetId="69" hidden="1">#REF!</definedName>
    <definedName name="Statistics1" localSheetId="70" hidden="1">#REF!</definedName>
    <definedName name="Statistics1" localSheetId="71" hidden="1">#REF!</definedName>
    <definedName name="Statistics1" localSheetId="72" hidden="1">#REF!</definedName>
    <definedName name="Statistics1" localSheetId="73" hidden="1">#REF!</definedName>
    <definedName name="Statistics1" localSheetId="7" hidden="1">#REF!</definedName>
    <definedName name="Statistics1" localSheetId="78" hidden="1">#REF!</definedName>
    <definedName name="Statistics1" localSheetId="79" hidden="1">#REF!</definedName>
    <definedName name="Statistics1" localSheetId="8" hidden="1">#REF!</definedName>
    <definedName name="Statistics1" localSheetId="9" hidden="1">#REF!</definedName>
    <definedName name="Statistics1" hidden="1">#REF!</definedName>
    <definedName name="statistics2" localSheetId="1" hidden="1">#REF!</definedName>
    <definedName name="statistics2" localSheetId="11" hidden="1">#REF!</definedName>
    <definedName name="statistics2" localSheetId="12" hidden="1">#REF!</definedName>
    <definedName name="statistics2" localSheetId="13" hidden="1">#REF!</definedName>
    <definedName name="statistics2" localSheetId="15" hidden="1">#REF!</definedName>
    <definedName name="statistics2" localSheetId="16" hidden="1">#REF!</definedName>
    <definedName name="statistics2" localSheetId="17" hidden="1">#REF!</definedName>
    <definedName name="statistics2" localSheetId="18" hidden="1">#REF!</definedName>
    <definedName name="statistics2" localSheetId="19" hidden="1">#REF!</definedName>
    <definedName name="statistics2" localSheetId="2" hidden="1">#REF!</definedName>
    <definedName name="statistics2" localSheetId="20" hidden="1">#REF!</definedName>
    <definedName name="statistics2" localSheetId="21" hidden="1">#REF!</definedName>
    <definedName name="statistics2" localSheetId="22" hidden="1">#REF!</definedName>
    <definedName name="statistics2" localSheetId="23" hidden="1">#REF!</definedName>
    <definedName name="statistics2" localSheetId="24" hidden="1">#REF!</definedName>
    <definedName name="statistics2" localSheetId="26" hidden="1">#REF!</definedName>
    <definedName name="statistics2" localSheetId="28" hidden="1">#REF!</definedName>
    <definedName name="statistics2" localSheetId="29" hidden="1">#REF!</definedName>
    <definedName name="statistics2" localSheetId="31" hidden="1">#REF!</definedName>
    <definedName name="statistics2" localSheetId="32" hidden="1">#REF!</definedName>
    <definedName name="statistics2" localSheetId="33" hidden="1">#REF!</definedName>
    <definedName name="statistics2" localSheetId="34" hidden="1">#REF!</definedName>
    <definedName name="statistics2" localSheetId="41" hidden="1">#REF!</definedName>
    <definedName name="statistics2" localSheetId="4" hidden="1">#REF!</definedName>
    <definedName name="statistics2" localSheetId="46" hidden="1">#REF!</definedName>
    <definedName name="statistics2" localSheetId="47" hidden="1">#REF!</definedName>
    <definedName name="statistics2" localSheetId="48" hidden="1">#REF!</definedName>
    <definedName name="statistics2" localSheetId="49" hidden="1">#REF!</definedName>
    <definedName name="statistics2" localSheetId="50" hidden="1">#REF!</definedName>
    <definedName name="statistics2" localSheetId="51" hidden="1">#REF!</definedName>
    <definedName name="statistics2" localSheetId="53" hidden="1">#REF!</definedName>
    <definedName name="statistics2" localSheetId="54" hidden="1">#REF!</definedName>
    <definedName name="statistics2" localSheetId="55" hidden="1">#REF!</definedName>
    <definedName name="statistics2" localSheetId="56" hidden="1">#REF!</definedName>
    <definedName name="statistics2" localSheetId="57" hidden="1">#REF!</definedName>
    <definedName name="statistics2" localSheetId="58" hidden="1">#REF!</definedName>
    <definedName name="statistics2" localSheetId="60" hidden="1">#REF!</definedName>
    <definedName name="statistics2" localSheetId="61" hidden="1">#REF!</definedName>
    <definedName name="statistics2" localSheetId="62" hidden="1">#REF!</definedName>
    <definedName name="statistics2" localSheetId="63" hidden="1">#REF!</definedName>
    <definedName name="statistics2" localSheetId="64" hidden="1">#REF!</definedName>
    <definedName name="statistics2" localSheetId="66" hidden="1">#REF!</definedName>
    <definedName name="statistics2" localSheetId="67" hidden="1">#REF!</definedName>
    <definedName name="statistics2" localSheetId="68" hidden="1">#REF!</definedName>
    <definedName name="statistics2" localSheetId="69" hidden="1">#REF!</definedName>
    <definedName name="statistics2" localSheetId="70" hidden="1">#REF!</definedName>
    <definedName name="statistics2" localSheetId="71" hidden="1">#REF!</definedName>
    <definedName name="statistics2" localSheetId="72" hidden="1">#REF!</definedName>
    <definedName name="statistics2" localSheetId="73" hidden="1">#REF!</definedName>
    <definedName name="statistics2" localSheetId="7" hidden="1">#REF!</definedName>
    <definedName name="statistics2" localSheetId="78" hidden="1">#REF!</definedName>
    <definedName name="statistics2" localSheetId="79" hidden="1">#REF!</definedName>
    <definedName name="statistics2" localSheetId="8" hidden="1">#REF!</definedName>
    <definedName name="statistics2" localSheetId="9" hidden="1">#REF!</definedName>
    <definedName name="statistics2" hidden="1">#REF!</definedName>
    <definedName name="STDBANK" localSheetId="1">#REF!</definedName>
    <definedName name="STDBANK" localSheetId="11">#REF!</definedName>
    <definedName name="STDBANK" localSheetId="12">#REF!</definedName>
    <definedName name="STDBANK" localSheetId="13">#REF!</definedName>
    <definedName name="STDBANK" localSheetId="23">#REF!</definedName>
    <definedName name="STDBANK" localSheetId="24">#REF!</definedName>
    <definedName name="STDBANK" localSheetId="26">#REF!</definedName>
    <definedName name="STDBANK" localSheetId="28">#REF!</definedName>
    <definedName name="STDBANK" localSheetId="29">#REF!</definedName>
    <definedName name="STDBANK" localSheetId="31">#REF!</definedName>
    <definedName name="STDBANK" localSheetId="41">#REF!</definedName>
    <definedName name="STDBANK" localSheetId="4">#REF!</definedName>
    <definedName name="STDBANK" localSheetId="46">#REF!</definedName>
    <definedName name="STDBANK" localSheetId="47">#REF!</definedName>
    <definedName name="STDBANK" localSheetId="48">#REF!</definedName>
    <definedName name="STDBANK" localSheetId="49">#REF!</definedName>
    <definedName name="STDBANK" localSheetId="50">#REF!</definedName>
    <definedName name="STDBANK" localSheetId="51">#REF!</definedName>
    <definedName name="STDBANK" localSheetId="53">#REF!</definedName>
    <definedName name="STDBANK" localSheetId="54">#REF!</definedName>
    <definedName name="STDBANK" localSheetId="56">#REF!</definedName>
    <definedName name="STDBANK" localSheetId="57">#REF!</definedName>
    <definedName name="STDBANK" localSheetId="58">#REF!</definedName>
    <definedName name="STDBANK" localSheetId="60">#REF!</definedName>
    <definedName name="STDBANK" localSheetId="61">#REF!</definedName>
    <definedName name="STDBANK" localSheetId="62">#REF!</definedName>
    <definedName name="STDBANK" localSheetId="63">#REF!</definedName>
    <definedName name="STDBANK" localSheetId="64">#REF!</definedName>
    <definedName name="STDBANK" localSheetId="66">#REF!</definedName>
    <definedName name="STDBANK" localSheetId="67">#REF!</definedName>
    <definedName name="STDBANK" localSheetId="68">#REF!</definedName>
    <definedName name="STDBANK" localSheetId="69">#REF!</definedName>
    <definedName name="STDBANK" localSheetId="71">#REF!</definedName>
    <definedName name="STDBANK" localSheetId="72">#REF!</definedName>
    <definedName name="STDBANK" localSheetId="73">#REF!</definedName>
    <definedName name="STDBANK">#REF!</definedName>
    <definedName name="STDCHAR" localSheetId="1">#REF!</definedName>
    <definedName name="STDCHAR" localSheetId="11">#REF!</definedName>
    <definedName name="STDCHAR" localSheetId="12">#REF!</definedName>
    <definedName name="STDCHAR" localSheetId="13">#REF!</definedName>
    <definedName name="STDCHAR" localSheetId="23">#REF!</definedName>
    <definedName name="STDCHAR" localSheetId="24">#REF!</definedName>
    <definedName name="STDCHAR" localSheetId="26">#REF!</definedName>
    <definedName name="STDCHAR" localSheetId="28">#REF!</definedName>
    <definedName name="STDCHAR" localSheetId="29">#REF!</definedName>
    <definedName name="STDCHAR" localSheetId="31">#REF!</definedName>
    <definedName name="STDCHAR" localSheetId="41">#REF!</definedName>
    <definedName name="STDCHAR" localSheetId="4">#REF!</definedName>
    <definedName name="STDCHAR" localSheetId="46">#REF!</definedName>
    <definedName name="STDCHAR" localSheetId="47">#REF!</definedName>
    <definedName name="STDCHAR" localSheetId="48">#REF!</definedName>
    <definedName name="STDCHAR" localSheetId="49">#REF!</definedName>
    <definedName name="STDCHAR" localSheetId="50">#REF!</definedName>
    <definedName name="STDCHAR" localSheetId="51">#REF!</definedName>
    <definedName name="STDCHAR" localSheetId="53">#REF!</definedName>
    <definedName name="STDCHAR" localSheetId="54">#REF!</definedName>
    <definedName name="STDCHAR" localSheetId="56">#REF!</definedName>
    <definedName name="STDCHAR" localSheetId="57">#REF!</definedName>
    <definedName name="STDCHAR" localSheetId="58">#REF!</definedName>
    <definedName name="STDCHAR" localSheetId="60">#REF!</definedName>
    <definedName name="STDCHAR" localSheetId="61">#REF!</definedName>
    <definedName name="STDCHAR" localSheetId="62">#REF!</definedName>
    <definedName name="STDCHAR" localSheetId="63">#REF!</definedName>
    <definedName name="STDCHAR" localSheetId="64">#REF!</definedName>
    <definedName name="STDCHAR" localSheetId="66">#REF!</definedName>
    <definedName name="STDCHAR" localSheetId="67">#REF!</definedName>
    <definedName name="STDCHAR" localSheetId="68">#REF!</definedName>
    <definedName name="STDCHAR" localSheetId="69">#REF!</definedName>
    <definedName name="STDCHAR" localSheetId="71">#REF!</definedName>
    <definedName name="STDCHAR" localSheetId="72">#REF!</definedName>
    <definedName name="STDCHAR" localSheetId="73">#REF!</definedName>
    <definedName name="STDCHAR">#REF!</definedName>
    <definedName name="STFQTAB" localSheetId="1">#REF!</definedName>
    <definedName name="STFQTAB" localSheetId="11">#REF!</definedName>
    <definedName name="STFQTAB" localSheetId="12">#REF!</definedName>
    <definedName name="STFQTAB" localSheetId="13">#REF!</definedName>
    <definedName name="STFQTAB" localSheetId="23">#REF!</definedName>
    <definedName name="STFQTAB" localSheetId="24">#REF!</definedName>
    <definedName name="STFQTAB" localSheetId="26">#REF!</definedName>
    <definedName name="STFQTAB" localSheetId="28">#REF!</definedName>
    <definedName name="STFQTAB" localSheetId="29">#REF!</definedName>
    <definedName name="STFQTAB" localSheetId="31">#REF!</definedName>
    <definedName name="STFQTAB" localSheetId="41">#REF!</definedName>
    <definedName name="STFQTAB" localSheetId="4">#REF!</definedName>
    <definedName name="STFQTAB" localSheetId="46">#REF!</definedName>
    <definedName name="STFQTAB" localSheetId="47">#REF!</definedName>
    <definedName name="STFQTAB" localSheetId="48">#REF!</definedName>
    <definedName name="STFQTAB" localSheetId="49">#REF!</definedName>
    <definedName name="STFQTAB" localSheetId="50">#REF!</definedName>
    <definedName name="STFQTAB" localSheetId="51">#REF!</definedName>
    <definedName name="STFQTAB" localSheetId="53">#REF!</definedName>
    <definedName name="STFQTAB" localSheetId="54">#REF!</definedName>
    <definedName name="STFQTAB" localSheetId="56">#REF!</definedName>
    <definedName name="STFQTAB" localSheetId="57">#REF!</definedName>
    <definedName name="STFQTAB" localSheetId="58">#REF!</definedName>
    <definedName name="STFQTAB" localSheetId="60">#REF!</definedName>
    <definedName name="STFQTAB" localSheetId="61">#REF!</definedName>
    <definedName name="STFQTAB" localSheetId="62">#REF!</definedName>
    <definedName name="STFQTAB" localSheetId="63">#REF!</definedName>
    <definedName name="STFQTAB" localSheetId="64">#REF!</definedName>
    <definedName name="STFQTAB" localSheetId="66">#REF!</definedName>
    <definedName name="STFQTAB" localSheetId="67">#REF!</definedName>
    <definedName name="STFQTAB" localSheetId="68">#REF!</definedName>
    <definedName name="STFQTAB" localSheetId="69">#REF!</definedName>
    <definedName name="STFQTAB" localSheetId="71">#REF!</definedName>
    <definedName name="STFQTAB" localSheetId="72">#REF!</definedName>
    <definedName name="STFQTAB" localSheetId="73">#REF!</definedName>
    <definedName name="STFQTAB">#REF!</definedName>
    <definedName name="STOCK" localSheetId="5">[294]STOCK!$D$4:$K$69</definedName>
    <definedName name="STOCK" localSheetId="6">[294]STOCK!$D$4:$K$69</definedName>
    <definedName name="STOCK">[295]STOCK!$D$4:$K$69</definedName>
    <definedName name="Stocks" localSheetId="1">#REF!</definedName>
    <definedName name="Stocks" localSheetId="10">#REF!</definedName>
    <definedName name="Stocks" localSheetId="11">#REF!</definedName>
    <definedName name="Stocks" localSheetId="12">#REF!</definedName>
    <definedName name="Stocks" localSheetId="13">#REF!</definedName>
    <definedName name="Stocks" localSheetId="15">#REF!</definedName>
    <definedName name="Stocks" localSheetId="16">#REF!</definedName>
    <definedName name="Stocks" localSheetId="2">#REF!</definedName>
    <definedName name="Stocks" localSheetId="23">#REF!</definedName>
    <definedName name="Stocks" localSheetId="24">#REF!</definedName>
    <definedName name="Stocks" localSheetId="25">#REF!</definedName>
    <definedName name="Stocks" localSheetId="26">#REF!</definedName>
    <definedName name="Stocks" localSheetId="27">#REF!</definedName>
    <definedName name="Stocks" localSheetId="28">#REF!</definedName>
    <definedName name="Stocks" localSheetId="29">#REF!</definedName>
    <definedName name="Stocks" localSheetId="3">#REF!</definedName>
    <definedName name="Stocks" localSheetId="31">#REF!</definedName>
    <definedName name="Stocks" localSheetId="32">#REF!</definedName>
    <definedName name="Stocks" localSheetId="33">#REF!</definedName>
    <definedName name="Stocks" localSheetId="34">#REF!</definedName>
    <definedName name="Stocks" localSheetId="37">#REF!</definedName>
    <definedName name="Stocks" localSheetId="41">#REF!</definedName>
    <definedName name="Stocks" localSheetId="4">#REF!</definedName>
    <definedName name="Stocks" localSheetId="45">#REF!</definedName>
    <definedName name="Stocks" localSheetId="46">#REF!</definedName>
    <definedName name="Stocks" localSheetId="47">#REF!</definedName>
    <definedName name="Stocks" localSheetId="48">#REF!</definedName>
    <definedName name="Stocks" localSheetId="49">#REF!</definedName>
    <definedName name="Stocks" localSheetId="50">#REF!</definedName>
    <definedName name="Stocks" localSheetId="5">#REF!</definedName>
    <definedName name="Stocks" localSheetId="51">#REF!</definedName>
    <definedName name="Stocks" localSheetId="52">#REF!</definedName>
    <definedName name="Stocks" localSheetId="53">#REF!</definedName>
    <definedName name="Stocks" localSheetId="54">#REF!</definedName>
    <definedName name="Stocks" localSheetId="56">#REF!</definedName>
    <definedName name="Stocks" localSheetId="57">#REF!</definedName>
    <definedName name="Stocks" localSheetId="58">#REF!</definedName>
    <definedName name="Stocks" localSheetId="59">#REF!</definedName>
    <definedName name="Stocks" localSheetId="60">#REF!</definedName>
    <definedName name="Stocks" localSheetId="61">#REF!</definedName>
    <definedName name="Stocks" localSheetId="62">#REF!</definedName>
    <definedName name="Stocks" localSheetId="63">#REF!</definedName>
    <definedName name="Stocks" localSheetId="6">#REF!</definedName>
    <definedName name="Stocks" localSheetId="64">#REF!</definedName>
    <definedName name="Stocks" localSheetId="65">#REF!</definedName>
    <definedName name="Stocks" localSheetId="66">#REF!</definedName>
    <definedName name="Stocks" localSheetId="67">#REF!</definedName>
    <definedName name="Stocks" localSheetId="68">#REF!</definedName>
    <definedName name="Stocks" localSheetId="69">#REF!</definedName>
    <definedName name="Stocks" localSheetId="71">#REF!</definedName>
    <definedName name="Stocks" localSheetId="72">#REF!</definedName>
    <definedName name="Stocks" localSheetId="73">#REF!</definedName>
    <definedName name="Stocks" localSheetId="7">#REF!</definedName>
    <definedName name="Stocks" localSheetId="74">#REF!</definedName>
    <definedName name="Stocks" localSheetId="75">#REF!</definedName>
    <definedName name="Stocks" localSheetId="76">#REF!</definedName>
    <definedName name="Stocks" localSheetId="77">#REF!</definedName>
    <definedName name="Stocks" localSheetId="78">#REF!</definedName>
    <definedName name="Stocks" localSheetId="79">#REF!</definedName>
    <definedName name="Stocks" localSheetId="8">#REF!</definedName>
    <definedName name="Stocks" localSheetId="9">#REF!</definedName>
    <definedName name="Stocks">#REF!</definedName>
    <definedName name="STOP" localSheetId="1">#REF!</definedName>
    <definedName name="STOP" localSheetId="10">#REF!</definedName>
    <definedName name="STOP" localSheetId="11">#REF!</definedName>
    <definedName name="STOP" localSheetId="12">#REF!</definedName>
    <definedName name="STOP" localSheetId="13">#REF!</definedName>
    <definedName name="STOP" localSheetId="15">#REF!</definedName>
    <definedName name="STOP" localSheetId="16">#REF!</definedName>
    <definedName name="STOP" localSheetId="2">#REF!</definedName>
    <definedName name="STOP" localSheetId="23">#REF!</definedName>
    <definedName name="STOP" localSheetId="24">#REF!</definedName>
    <definedName name="STOP" localSheetId="25">#REF!</definedName>
    <definedName name="STOP" localSheetId="26">#REF!</definedName>
    <definedName name="STOP" localSheetId="27">#REF!</definedName>
    <definedName name="STOP" localSheetId="28">#REF!</definedName>
    <definedName name="STOP" localSheetId="29">#REF!</definedName>
    <definedName name="STOP" localSheetId="3">#REF!</definedName>
    <definedName name="STOP" localSheetId="31">#REF!</definedName>
    <definedName name="STOP" localSheetId="32">#REF!</definedName>
    <definedName name="STOP" localSheetId="33">#REF!</definedName>
    <definedName name="STOP" localSheetId="34">#REF!</definedName>
    <definedName name="STOP" localSheetId="37">#REF!</definedName>
    <definedName name="STOP" localSheetId="41">#REF!</definedName>
    <definedName name="STOP" localSheetId="4">#REF!</definedName>
    <definedName name="STOP" localSheetId="45">#REF!</definedName>
    <definedName name="STOP" localSheetId="46">#REF!</definedName>
    <definedName name="STOP" localSheetId="47">#REF!</definedName>
    <definedName name="STOP" localSheetId="48">#REF!</definedName>
    <definedName name="STOP" localSheetId="49">#REF!</definedName>
    <definedName name="STOP" localSheetId="50">#REF!</definedName>
    <definedName name="STOP" localSheetId="5">#REF!</definedName>
    <definedName name="STOP" localSheetId="51">#REF!</definedName>
    <definedName name="STOP" localSheetId="52">#REF!</definedName>
    <definedName name="STOP" localSheetId="53">#REF!</definedName>
    <definedName name="STOP" localSheetId="54">#REF!</definedName>
    <definedName name="STOP" localSheetId="56">#REF!</definedName>
    <definedName name="STOP" localSheetId="57">#REF!</definedName>
    <definedName name="STOP" localSheetId="58">#REF!</definedName>
    <definedName name="STOP" localSheetId="59">#REF!</definedName>
    <definedName name="STOP" localSheetId="60">#REF!</definedName>
    <definedName name="STOP" localSheetId="61">#REF!</definedName>
    <definedName name="STOP" localSheetId="62">#REF!</definedName>
    <definedName name="STOP" localSheetId="63">#REF!</definedName>
    <definedName name="STOP" localSheetId="6">#REF!</definedName>
    <definedName name="STOP" localSheetId="64">#REF!</definedName>
    <definedName name="STOP" localSheetId="65">#REF!</definedName>
    <definedName name="STOP" localSheetId="66">#REF!</definedName>
    <definedName name="STOP" localSheetId="67">#REF!</definedName>
    <definedName name="STOP" localSheetId="68">#REF!</definedName>
    <definedName name="STOP" localSheetId="69">#REF!</definedName>
    <definedName name="STOP" localSheetId="71">#REF!</definedName>
    <definedName name="STOP" localSheetId="72">#REF!</definedName>
    <definedName name="STOP" localSheetId="73">#REF!</definedName>
    <definedName name="STOP" localSheetId="7">#REF!</definedName>
    <definedName name="STOP" localSheetId="74">#REF!</definedName>
    <definedName name="STOP" localSheetId="75">#REF!</definedName>
    <definedName name="STOP" localSheetId="76">#REF!</definedName>
    <definedName name="STOP" localSheetId="77">#REF!</definedName>
    <definedName name="STOP" localSheetId="78">#REF!</definedName>
    <definedName name="STOP" localSheetId="79">#REF!</definedName>
    <definedName name="STOP" localSheetId="8">#REF!</definedName>
    <definedName name="STOP" localSheetId="9">#REF!</definedName>
    <definedName name="STOP">#REF!</definedName>
    <definedName name="strip" localSheetId="5">[144]pvtReport!$I$1</definedName>
    <definedName name="strip" localSheetId="6">[145]pvtReport!$I$1</definedName>
    <definedName name="strip">[146]pvtReport!$I$1</definedName>
    <definedName name="stub_lines" localSheetId="5">'[130]99TC17FY'!$A$11:$A$40</definedName>
    <definedName name="stub_lines" localSheetId="6">'[131]99TC17FY'!$A$11:$A$40</definedName>
    <definedName name="stub_lines">'[132]99TC17FY'!$A$11:$A$40</definedName>
    <definedName name="sum" localSheetId="1">#REF!</definedName>
    <definedName name="sum" localSheetId="10">#REF!</definedName>
    <definedName name="sum" localSheetId="11">#REF!</definedName>
    <definedName name="sum" localSheetId="12">#REF!</definedName>
    <definedName name="sum" localSheetId="13">#REF!</definedName>
    <definedName name="sum" localSheetId="15">#REF!</definedName>
    <definedName name="sum" localSheetId="16">#REF!</definedName>
    <definedName name="sum" localSheetId="2">#REF!</definedName>
    <definedName name="sum" localSheetId="23">#REF!</definedName>
    <definedName name="sum" localSheetId="24">#REF!</definedName>
    <definedName name="sum" localSheetId="25">#REF!</definedName>
    <definedName name="sum" localSheetId="26">#REF!</definedName>
    <definedName name="sum" localSheetId="27">#REF!</definedName>
    <definedName name="sum" localSheetId="28">#REF!</definedName>
    <definedName name="sum" localSheetId="29">#REF!</definedName>
    <definedName name="sum" localSheetId="3">#REF!</definedName>
    <definedName name="sum" localSheetId="31">#REF!</definedName>
    <definedName name="sum" localSheetId="32">#REF!</definedName>
    <definedName name="sum" localSheetId="33">#REF!</definedName>
    <definedName name="sum" localSheetId="34">#REF!</definedName>
    <definedName name="sum" localSheetId="37">#REF!</definedName>
    <definedName name="sum" localSheetId="41">#REF!</definedName>
    <definedName name="sum" localSheetId="4">#REF!</definedName>
    <definedName name="sum" localSheetId="45">#REF!</definedName>
    <definedName name="sum" localSheetId="46">#REF!</definedName>
    <definedName name="sum" localSheetId="47">#REF!</definedName>
    <definedName name="sum" localSheetId="48">#REF!</definedName>
    <definedName name="sum" localSheetId="49">#REF!</definedName>
    <definedName name="sum" localSheetId="50">#REF!</definedName>
    <definedName name="sum" localSheetId="5">#REF!</definedName>
    <definedName name="sum" localSheetId="51">#REF!</definedName>
    <definedName name="sum" localSheetId="52">#REF!</definedName>
    <definedName name="sum" localSheetId="53">#REF!</definedName>
    <definedName name="sum" localSheetId="54">#REF!</definedName>
    <definedName name="sum" localSheetId="56">#REF!</definedName>
    <definedName name="sum" localSheetId="57">#REF!</definedName>
    <definedName name="sum" localSheetId="58">#REF!</definedName>
    <definedName name="sum" localSheetId="59">#REF!</definedName>
    <definedName name="sum" localSheetId="60">#REF!</definedName>
    <definedName name="sum" localSheetId="61">#REF!</definedName>
    <definedName name="sum" localSheetId="62">#REF!</definedName>
    <definedName name="sum" localSheetId="63">#REF!</definedName>
    <definedName name="sum" localSheetId="6">#REF!</definedName>
    <definedName name="sum" localSheetId="64">#REF!</definedName>
    <definedName name="sum" localSheetId="65">#REF!</definedName>
    <definedName name="sum" localSheetId="66">#REF!</definedName>
    <definedName name="sum" localSheetId="67">#REF!</definedName>
    <definedName name="sum" localSheetId="68">#REF!</definedName>
    <definedName name="sum" localSheetId="69">#REF!</definedName>
    <definedName name="sum" localSheetId="71">#REF!</definedName>
    <definedName name="sum" localSheetId="72">#REF!</definedName>
    <definedName name="sum" localSheetId="73">#REF!</definedName>
    <definedName name="sum" localSheetId="7">#REF!</definedName>
    <definedName name="sum" localSheetId="74">#REF!</definedName>
    <definedName name="sum" localSheetId="75">#REF!</definedName>
    <definedName name="sum" localSheetId="76">#REF!</definedName>
    <definedName name="sum" localSheetId="77">#REF!</definedName>
    <definedName name="sum" localSheetId="78">#REF!</definedName>
    <definedName name="sum" localSheetId="79">#REF!</definedName>
    <definedName name="sum" localSheetId="8">#REF!</definedName>
    <definedName name="sum" localSheetId="9">#REF!</definedName>
    <definedName name="sum">#REF!</definedName>
    <definedName name="SUM1F" localSheetId="1">#REF!</definedName>
    <definedName name="SUM1F" localSheetId="10">#REF!</definedName>
    <definedName name="SUM1F" localSheetId="11">#REF!</definedName>
    <definedName name="SUM1F" localSheetId="12">#REF!</definedName>
    <definedName name="SUM1F" localSheetId="13">#REF!</definedName>
    <definedName name="SUM1F" localSheetId="15">#REF!</definedName>
    <definedName name="SUM1F" localSheetId="16">#REF!</definedName>
    <definedName name="SUM1F" localSheetId="2">#REF!</definedName>
    <definedName name="SUM1F" localSheetId="23">#REF!</definedName>
    <definedName name="SUM1F" localSheetId="24">#REF!</definedName>
    <definedName name="SUM1F" localSheetId="25">#REF!</definedName>
    <definedName name="SUM1F" localSheetId="26">#REF!</definedName>
    <definedName name="SUM1F" localSheetId="27">#REF!</definedName>
    <definedName name="SUM1F" localSheetId="28">#REF!</definedName>
    <definedName name="SUM1F" localSheetId="29">#REF!</definedName>
    <definedName name="SUM1F" localSheetId="3">#REF!</definedName>
    <definedName name="SUM1F" localSheetId="31">#REF!</definedName>
    <definedName name="SUM1F" localSheetId="32">#REF!</definedName>
    <definedName name="SUM1F" localSheetId="33">#REF!</definedName>
    <definedName name="SUM1F" localSheetId="34">#REF!</definedName>
    <definedName name="SUM1F" localSheetId="37">#REF!</definedName>
    <definedName name="SUM1F" localSheetId="41">#REF!</definedName>
    <definedName name="SUM1F" localSheetId="4">#REF!</definedName>
    <definedName name="SUM1F" localSheetId="45">#REF!</definedName>
    <definedName name="SUM1F" localSheetId="46">#REF!</definedName>
    <definedName name="SUM1F" localSheetId="47">#REF!</definedName>
    <definedName name="SUM1F" localSheetId="48">#REF!</definedName>
    <definedName name="SUM1F" localSheetId="49">#REF!</definedName>
    <definedName name="SUM1F" localSheetId="50">#REF!</definedName>
    <definedName name="SUM1F" localSheetId="5">#REF!</definedName>
    <definedName name="SUM1F" localSheetId="51">#REF!</definedName>
    <definedName name="SUM1F" localSheetId="52">#REF!</definedName>
    <definedName name="SUM1F" localSheetId="53">#REF!</definedName>
    <definedName name="SUM1F" localSheetId="54">#REF!</definedName>
    <definedName name="SUM1F" localSheetId="56">#REF!</definedName>
    <definedName name="SUM1F" localSheetId="57">#REF!</definedName>
    <definedName name="SUM1F" localSheetId="58">#REF!</definedName>
    <definedName name="SUM1F" localSheetId="59">#REF!</definedName>
    <definedName name="SUM1F" localSheetId="60">#REF!</definedName>
    <definedName name="SUM1F" localSheetId="61">#REF!</definedName>
    <definedName name="SUM1F" localSheetId="62">#REF!</definedName>
    <definedName name="SUM1F" localSheetId="63">#REF!</definedName>
    <definedName name="SUM1F" localSheetId="6">#REF!</definedName>
    <definedName name="SUM1F" localSheetId="64">#REF!</definedName>
    <definedName name="SUM1F" localSheetId="65">#REF!</definedName>
    <definedName name="SUM1F" localSheetId="66">#REF!</definedName>
    <definedName name="SUM1F" localSheetId="67">#REF!</definedName>
    <definedName name="SUM1F" localSheetId="68">#REF!</definedName>
    <definedName name="SUM1F" localSheetId="69">#REF!</definedName>
    <definedName name="SUM1F" localSheetId="71">#REF!</definedName>
    <definedName name="SUM1F" localSheetId="72">#REF!</definedName>
    <definedName name="SUM1F" localSheetId="73">#REF!</definedName>
    <definedName name="SUM1F" localSheetId="7">#REF!</definedName>
    <definedName name="SUM1F" localSheetId="74">#REF!</definedName>
    <definedName name="SUM1F" localSheetId="75">#REF!</definedName>
    <definedName name="SUM1F" localSheetId="76">#REF!</definedName>
    <definedName name="SUM1F" localSheetId="77">#REF!</definedName>
    <definedName name="SUM1F" localSheetId="78">#REF!</definedName>
    <definedName name="SUM1F" localSheetId="79">#REF!</definedName>
    <definedName name="SUM1F" localSheetId="8">#REF!</definedName>
    <definedName name="SUM1F" localSheetId="9">#REF!</definedName>
    <definedName name="SUM1F">#REF!</definedName>
    <definedName name="sumdem" localSheetId="5">'[64]Committed Debt Outflows'!$L$488</definedName>
    <definedName name="sumdem" localSheetId="6">'[65]Committed Debt Outflows'!$L$488</definedName>
    <definedName name="sumdem">'[66]Committed Debt Outflows'!$L$488</definedName>
    <definedName name="SumEuro" localSheetId="5">'[64]Committed Debt Outflows'!$L$409</definedName>
    <definedName name="SumEuro" localSheetId="6">'[65]Committed Debt Outflows'!$L$409</definedName>
    <definedName name="SumEuro">'[66]Committed Debt Outflows'!$L$409</definedName>
    <definedName name="sumff" localSheetId="5">'[64]Committed Debt Outflows'!$L$501</definedName>
    <definedName name="sumff" localSheetId="6">'[65]Committed Debt Outflows'!$L$501</definedName>
    <definedName name="sumff">'[66]Committed Debt Outflows'!$L$501</definedName>
    <definedName name="sumgbp" localSheetId="5">'[64]Committed Debt Outflows'!$L$514</definedName>
    <definedName name="sumgbp" localSheetId="6">'[65]Committed Debt Outflows'!$L$514</definedName>
    <definedName name="sumgbp">'[66]Committed Debt Outflows'!$L$514</definedName>
    <definedName name="SumGC05" localSheetId="5">'[64]Committed Debt Outflows'!$L$161</definedName>
    <definedName name="SumGC05" localSheetId="6">'[65]Committed Debt Outflows'!$L$161</definedName>
    <definedName name="SumGC05">'[66]Committed Debt Outflows'!$L$161</definedName>
    <definedName name="SumGC07" localSheetId="5">'[64]Committed Debt Outflows'!$L$207</definedName>
    <definedName name="SumGC07" localSheetId="6">'[65]Committed Debt Outflows'!$L$207</definedName>
    <definedName name="SumGC07">'[66]Committed Debt Outflows'!$L$207</definedName>
    <definedName name="Sumgc10" localSheetId="5">'[64]Committed Debt Outflows'!$L$262</definedName>
    <definedName name="Sumgc10" localSheetId="6">'[65]Committed Debt Outflows'!$L$262</definedName>
    <definedName name="Sumgc10">'[66]Committed Debt Outflows'!$L$262</definedName>
    <definedName name="SumGC15" localSheetId="5">'[64]Committed Debt Outflows'!$L$306</definedName>
    <definedName name="SumGC15" localSheetId="6">'[65]Committed Debt Outflows'!$L$306</definedName>
    <definedName name="SumGC15">'[66]Committed Debt Outflows'!$L$306</definedName>
    <definedName name="Sumgc25" localSheetId="5">'[64]Committed Debt Outflows'!$L$325</definedName>
    <definedName name="Sumgc25" localSheetId="6">'[65]Committed Debt Outflows'!$L$325</definedName>
    <definedName name="Sumgc25">'[66]Committed Debt Outflows'!$L$325</definedName>
    <definedName name="sumkd" localSheetId="5">'[64]Committed Debt Outflows'!$L$531</definedName>
    <definedName name="sumkd" localSheetId="6">'[65]Committed Debt Outflows'!$L$531</definedName>
    <definedName name="sumkd">'[66]Committed Debt Outflows'!$L$531</definedName>
    <definedName name="SUMMARY" localSheetId="5">[34]Output!$B$1:$N$35</definedName>
    <definedName name="SUMMARY" localSheetId="6">[35]Output!$B$1:$N$35</definedName>
    <definedName name="SUMMARY">[36]Output!$B$1:$N$35</definedName>
    <definedName name="SumRand" localSheetId="5">'[64]Committed Debt Outflows'!$L$355</definedName>
    <definedName name="SumRand" localSheetId="6">'[65]Committed Debt Outflows'!$L$355</definedName>
    <definedName name="SumRand">'[66]Committed Debt Outflows'!$L$355</definedName>
    <definedName name="sumsdr" localSheetId="5">'[64]Committed Debt Outflows'!$L$527</definedName>
    <definedName name="sumsdr" localSheetId="6">'[65]Committed Debt Outflows'!$L$527</definedName>
    <definedName name="sumsdr">'[66]Committed Debt Outflows'!$L$527</definedName>
    <definedName name="sumsf" localSheetId="5">'[64]Committed Debt Outflows'!$L$463</definedName>
    <definedName name="sumsf" localSheetId="6">'[65]Committed Debt Outflows'!$L$463</definedName>
    <definedName name="sumsf">'[66]Committed Debt Outflows'!$L$463</definedName>
    <definedName name="SumT182" localSheetId="5">'[64]Committed Debt Outflows'!$L$63</definedName>
    <definedName name="SumT182" localSheetId="6">'[65]Committed Debt Outflows'!$L$63</definedName>
    <definedName name="SumT182">'[66]Committed Debt Outflows'!$L$63</definedName>
    <definedName name="SumT364" localSheetId="5">'[64]Committed Debt Outflows'!$L$102</definedName>
    <definedName name="SumT364" localSheetId="6">'[65]Committed Debt Outflows'!$L$102</definedName>
    <definedName name="SumT364">'[66]Committed Debt Outflows'!$L$102</definedName>
    <definedName name="SumT91" localSheetId="5">'[64]Committed Debt Outflows'!$L$30</definedName>
    <definedName name="SumT91" localSheetId="6">'[65]Committed Debt Outflows'!$L$30</definedName>
    <definedName name="SumT91">'[66]Committed Debt Outflows'!$L$30</definedName>
    <definedName name="sumtab" localSheetId="5">[34]Output!$B$1:$M$38</definedName>
    <definedName name="sumtab" localSheetId="6">[35]Output!$B$1:$M$38</definedName>
    <definedName name="sumtab">[36]Output!$B$1:$M$38</definedName>
    <definedName name="SumUS" localSheetId="5">'[64]Committed Debt Outflows'!$L$383</definedName>
    <definedName name="SumUS" localSheetId="6">'[65]Committed Debt Outflows'!$L$383</definedName>
    <definedName name="SumUS">'[66]Committed Debt Outflows'!$L$383</definedName>
    <definedName name="SumYen" localSheetId="5">'[64]Committed Debt Outflows'!$L$437</definedName>
    <definedName name="SumYen" localSheetId="6">'[65]Committed Debt Outflows'!$L$437</definedName>
    <definedName name="SumYen">'[66]Committed Debt Outflows'!$L$437</definedName>
    <definedName name="sumyuan" localSheetId="5">'[64]Committed Debt Outflows'!$L$450</definedName>
    <definedName name="sumyuan" localSheetId="6">'[65]Committed Debt Outflows'!$L$450</definedName>
    <definedName name="sumyuan">'[66]Committed Debt Outflows'!$L$450</definedName>
    <definedName name="SUPP" localSheetId="1">#REF!</definedName>
    <definedName name="SUPP" localSheetId="10">#REF!</definedName>
    <definedName name="SUPP" localSheetId="11">#REF!</definedName>
    <definedName name="SUPP" localSheetId="12">#REF!</definedName>
    <definedName name="SUPP" localSheetId="13">#REF!</definedName>
    <definedName name="SUPP" localSheetId="15">#REF!</definedName>
    <definedName name="SUPP" localSheetId="16">#REF!</definedName>
    <definedName name="SUPP" localSheetId="2">#REF!</definedName>
    <definedName name="SUPP" localSheetId="23">#REF!</definedName>
    <definedName name="SUPP" localSheetId="24">#REF!</definedName>
    <definedName name="SUPP" localSheetId="25">#REF!</definedName>
    <definedName name="SUPP" localSheetId="26">#REF!</definedName>
    <definedName name="SUPP" localSheetId="27">#REF!</definedName>
    <definedName name="SUPP" localSheetId="28">#REF!</definedName>
    <definedName name="SUPP" localSheetId="29">#REF!</definedName>
    <definedName name="SUPP" localSheetId="3">#REF!</definedName>
    <definedName name="SUPP" localSheetId="31">#REF!</definedName>
    <definedName name="SUPP" localSheetId="32">#REF!</definedName>
    <definedName name="SUPP" localSheetId="33">#REF!</definedName>
    <definedName name="SUPP" localSheetId="34">#REF!</definedName>
    <definedName name="SUPP" localSheetId="37">#REF!</definedName>
    <definedName name="SUPP" localSheetId="41">#REF!</definedName>
    <definedName name="SUPP" localSheetId="4">#REF!</definedName>
    <definedName name="SUPP" localSheetId="45">#REF!</definedName>
    <definedName name="SUPP" localSheetId="46">#REF!</definedName>
    <definedName name="SUPP" localSheetId="47">#REF!</definedName>
    <definedName name="SUPP" localSheetId="48">#REF!</definedName>
    <definedName name="SUPP" localSheetId="49">#REF!</definedName>
    <definedName name="SUPP" localSheetId="50">#REF!</definedName>
    <definedName name="SUPP" localSheetId="5">#REF!</definedName>
    <definedName name="SUPP" localSheetId="51">#REF!</definedName>
    <definedName name="SUPP" localSheetId="52">#REF!</definedName>
    <definedName name="SUPP" localSheetId="53">#REF!</definedName>
    <definedName name="SUPP" localSheetId="54">#REF!</definedName>
    <definedName name="SUPP" localSheetId="56">#REF!</definedName>
    <definedName name="SUPP" localSheetId="57">#REF!</definedName>
    <definedName name="SUPP" localSheetId="58">#REF!</definedName>
    <definedName name="SUPP" localSheetId="59">#REF!</definedName>
    <definedName name="SUPP" localSheetId="60">#REF!</definedName>
    <definedName name="SUPP" localSheetId="61">#REF!</definedName>
    <definedName name="SUPP" localSheetId="62">#REF!</definedName>
    <definedName name="SUPP" localSheetId="63">#REF!</definedName>
    <definedName name="SUPP" localSheetId="6">#REF!</definedName>
    <definedName name="SUPP" localSheetId="64">#REF!</definedName>
    <definedName name="SUPP" localSheetId="65">#REF!</definedName>
    <definedName name="SUPP" localSheetId="66">#REF!</definedName>
    <definedName name="SUPP" localSheetId="67">#REF!</definedName>
    <definedName name="SUPP" localSheetId="68">#REF!</definedName>
    <definedName name="SUPP" localSheetId="69">#REF!</definedName>
    <definedName name="SUPP" localSheetId="71">#REF!</definedName>
    <definedName name="SUPP" localSheetId="72">#REF!</definedName>
    <definedName name="SUPP" localSheetId="73">#REF!</definedName>
    <definedName name="SUPP" localSheetId="7">#REF!</definedName>
    <definedName name="SUPP" localSheetId="74">#REF!</definedName>
    <definedName name="SUPP" localSheetId="75">#REF!</definedName>
    <definedName name="SUPP" localSheetId="76">#REF!</definedName>
    <definedName name="SUPP" localSheetId="77">#REF!</definedName>
    <definedName name="SUPP" localSheetId="78">#REF!</definedName>
    <definedName name="SUPP" localSheetId="79">#REF!</definedName>
    <definedName name="SUPP" localSheetId="8">#REF!</definedName>
    <definedName name="SUPP" localSheetId="9">#REF!</definedName>
    <definedName name="SUPP">#REF!</definedName>
    <definedName name="SUS" localSheetId="1">#REF!</definedName>
    <definedName name="SUS" localSheetId="10">#REF!</definedName>
    <definedName name="SUS" localSheetId="11">#REF!</definedName>
    <definedName name="SUS" localSheetId="12">#REF!</definedName>
    <definedName name="SUS" localSheetId="13">#REF!</definedName>
    <definedName name="SUS" localSheetId="15">#REF!</definedName>
    <definedName name="SUS" localSheetId="16">#REF!</definedName>
    <definedName name="SUS" localSheetId="2">#REF!</definedName>
    <definedName name="SUS" localSheetId="23">#REF!</definedName>
    <definedName name="SUS" localSheetId="24">#REF!</definedName>
    <definedName name="SUS" localSheetId="25">#REF!</definedName>
    <definedName name="SUS" localSheetId="26">#REF!</definedName>
    <definedName name="SUS" localSheetId="27">#REF!</definedName>
    <definedName name="SUS" localSheetId="28">#REF!</definedName>
    <definedName name="SUS" localSheetId="29">#REF!</definedName>
    <definedName name="SUS" localSheetId="3">#REF!</definedName>
    <definedName name="SUS" localSheetId="31">#REF!</definedName>
    <definedName name="SUS" localSheetId="32">#REF!</definedName>
    <definedName name="SUS" localSheetId="33">#REF!</definedName>
    <definedName name="SUS" localSheetId="34">#REF!</definedName>
    <definedName name="SUS" localSheetId="37">#REF!</definedName>
    <definedName name="SUS" localSheetId="41">#REF!</definedName>
    <definedName name="SUS" localSheetId="4">#REF!</definedName>
    <definedName name="SUS" localSheetId="45">#REF!</definedName>
    <definedName name="SUS" localSheetId="46">#REF!</definedName>
    <definedName name="SUS" localSheetId="47">#REF!</definedName>
    <definedName name="SUS" localSheetId="48">#REF!</definedName>
    <definedName name="SUS" localSheetId="49">#REF!</definedName>
    <definedName name="SUS" localSheetId="50">#REF!</definedName>
    <definedName name="SUS" localSheetId="5">#REF!</definedName>
    <definedName name="SUS" localSheetId="51">#REF!</definedName>
    <definedName name="SUS" localSheetId="52">#REF!</definedName>
    <definedName name="SUS" localSheetId="53">#REF!</definedName>
    <definedName name="SUS" localSheetId="54">#REF!</definedName>
    <definedName name="SUS" localSheetId="56">#REF!</definedName>
    <definedName name="SUS" localSheetId="57">#REF!</definedName>
    <definedName name="SUS" localSheetId="58">#REF!</definedName>
    <definedName name="SUS" localSheetId="59">#REF!</definedName>
    <definedName name="SUS" localSheetId="60">#REF!</definedName>
    <definedName name="SUS" localSheetId="61">#REF!</definedName>
    <definedName name="SUS" localSheetId="62">#REF!</definedName>
    <definedName name="SUS" localSheetId="63">#REF!</definedName>
    <definedName name="SUS" localSheetId="6">#REF!</definedName>
    <definedName name="SUS" localSheetId="64">#REF!</definedName>
    <definedName name="SUS" localSheetId="65">#REF!</definedName>
    <definedName name="SUS" localSheetId="66">#REF!</definedName>
    <definedName name="SUS" localSheetId="67">#REF!</definedName>
    <definedName name="SUS" localSheetId="68">#REF!</definedName>
    <definedName name="SUS" localSheetId="69">#REF!</definedName>
    <definedName name="SUS" localSheetId="71">#REF!</definedName>
    <definedName name="SUS" localSheetId="72">#REF!</definedName>
    <definedName name="SUS" localSheetId="73">#REF!</definedName>
    <definedName name="SUS" localSheetId="7">#REF!</definedName>
    <definedName name="SUS" localSheetId="74">#REF!</definedName>
    <definedName name="SUS" localSheetId="75">#REF!</definedName>
    <definedName name="SUS" localSheetId="76">#REF!</definedName>
    <definedName name="SUS" localSheetId="77">#REF!</definedName>
    <definedName name="SUS" localSheetId="78">#REF!</definedName>
    <definedName name="SUS" localSheetId="79">#REF!</definedName>
    <definedName name="SUS" localSheetId="8">#REF!</definedName>
    <definedName name="SUS" localSheetId="9">#REF!</definedName>
    <definedName name="SUS">#REF!</definedName>
    <definedName name="suyahs" localSheetId="1">#REF!</definedName>
    <definedName name="suyahs" localSheetId="10">#REF!</definedName>
    <definedName name="suyahs" localSheetId="11">#REF!</definedName>
    <definedName name="suyahs" localSheetId="12">#REF!</definedName>
    <definedName name="suyahs" localSheetId="13">#REF!</definedName>
    <definedName name="suyahs" localSheetId="15">#REF!</definedName>
    <definedName name="suyahs" localSheetId="16">#REF!</definedName>
    <definedName name="suyahs" localSheetId="2">#REF!</definedName>
    <definedName name="suyahs" localSheetId="23">#REF!</definedName>
    <definedName name="suyahs" localSheetId="24">#REF!</definedName>
    <definedName name="suyahs" localSheetId="25">#REF!</definedName>
    <definedName name="suyahs" localSheetId="26">#REF!</definedName>
    <definedName name="suyahs" localSheetId="27">#REF!</definedName>
    <definedName name="suyahs" localSheetId="28">#REF!</definedName>
    <definedName name="suyahs" localSheetId="29">#REF!</definedName>
    <definedName name="suyahs" localSheetId="3">#REF!</definedName>
    <definedName name="suyahs" localSheetId="31">#REF!</definedName>
    <definedName name="suyahs" localSheetId="32">#REF!</definedName>
    <definedName name="suyahs" localSheetId="33">#REF!</definedName>
    <definedName name="suyahs" localSheetId="34">#REF!</definedName>
    <definedName name="suyahs" localSheetId="37">#REF!</definedName>
    <definedName name="suyahs" localSheetId="41">#REF!</definedName>
    <definedName name="suyahs" localSheetId="4">#REF!</definedName>
    <definedName name="suyahs" localSheetId="45">#REF!</definedName>
    <definedName name="suyahs" localSheetId="46">#REF!</definedName>
    <definedName name="suyahs" localSheetId="47">#REF!</definedName>
    <definedName name="suyahs" localSheetId="48">#REF!</definedName>
    <definedName name="suyahs" localSheetId="49">#REF!</definedName>
    <definedName name="suyahs" localSheetId="50">#REF!</definedName>
    <definedName name="suyahs" localSheetId="5">#REF!</definedName>
    <definedName name="suyahs" localSheetId="51">#REF!</definedName>
    <definedName name="suyahs" localSheetId="52">#REF!</definedName>
    <definedName name="suyahs" localSheetId="53">#REF!</definedName>
    <definedName name="suyahs" localSheetId="54">#REF!</definedName>
    <definedName name="suyahs" localSheetId="56">#REF!</definedName>
    <definedName name="suyahs" localSheetId="57">#REF!</definedName>
    <definedName name="suyahs" localSheetId="58">#REF!</definedName>
    <definedName name="suyahs" localSheetId="59">#REF!</definedName>
    <definedName name="suyahs" localSheetId="60">#REF!</definedName>
    <definedName name="suyahs" localSheetId="61">#REF!</definedName>
    <definedName name="suyahs" localSheetId="62">#REF!</definedName>
    <definedName name="suyahs" localSheetId="63">#REF!</definedName>
    <definedName name="suyahs" localSheetId="6">#REF!</definedName>
    <definedName name="suyahs" localSheetId="64">#REF!</definedName>
    <definedName name="suyahs" localSheetId="65">#REF!</definedName>
    <definedName name="suyahs" localSheetId="66">#REF!</definedName>
    <definedName name="suyahs" localSheetId="67">#REF!</definedName>
    <definedName name="suyahs" localSheetId="68">#REF!</definedName>
    <definedName name="suyahs" localSheetId="69">#REF!</definedName>
    <definedName name="suyahs" localSheetId="71">#REF!</definedName>
    <definedName name="suyahs" localSheetId="72">#REF!</definedName>
    <definedName name="suyahs" localSheetId="73">#REF!</definedName>
    <definedName name="suyahs" localSheetId="7">#REF!</definedName>
    <definedName name="suyahs" localSheetId="74">#REF!</definedName>
    <definedName name="suyahs" localSheetId="75">#REF!</definedName>
    <definedName name="suyahs" localSheetId="76">#REF!</definedName>
    <definedName name="suyahs" localSheetId="77">#REF!</definedName>
    <definedName name="suyahs" localSheetId="78">#REF!</definedName>
    <definedName name="suyahs" localSheetId="79">#REF!</definedName>
    <definedName name="suyahs" localSheetId="8">#REF!</definedName>
    <definedName name="suyahs" localSheetId="9">#REF!</definedName>
    <definedName name="suyahs">#REF!</definedName>
    <definedName name="SwitchColor" localSheetId="1">#REF!</definedName>
    <definedName name="SwitchColor" localSheetId="11">#REF!</definedName>
    <definedName name="SwitchColor" localSheetId="12">#REF!</definedName>
    <definedName name="SwitchColor" localSheetId="13">#REF!</definedName>
    <definedName name="SwitchColor" localSheetId="23">#REF!</definedName>
    <definedName name="SwitchColor" localSheetId="24">#REF!</definedName>
    <definedName name="SwitchColor" localSheetId="26">#REF!</definedName>
    <definedName name="SwitchColor" localSheetId="28">#REF!</definedName>
    <definedName name="SwitchColor" localSheetId="29">#REF!</definedName>
    <definedName name="SwitchColor" localSheetId="31">#REF!</definedName>
    <definedName name="SwitchColor" localSheetId="41">#REF!</definedName>
    <definedName name="SwitchColor" localSheetId="4">#REF!</definedName>
    <definedName name="SwitchColor" localSheetId="46">#REF!</definedName>
    <definedName name="SwitchColor" localSheetId="47">#REF!</definedName>
    <definedName name="SwitchColor" localSheetId="48">#REF!</definedName>
    <definedName name="SwitchColor" localSheetId="49">#REF!</definedName>
    <definedName name="SwitchColor" localSheetId="50">#REF!</definedName>
    <definedName name="SwitchColor" localSheetId="51">#REF!</definedName>
    <definedName name="SwitchColor" localSheetId="53">#REF!</definedName>
    <definedName name="SwitchColor" localSheetId="54">#REF!</definedName>
    <definedName name="SwitchColor" localSheetId="56">#REF!</definedName>
    <definedName name="SwitchColor" localSheetId="57">#REF!</definedName>
    <definedName name="SwitchColor" localSheetId="58">#REF!</definedName>
    <definedName name="SwitchColor" localSheetId="60">#REF!</definedName>
    <definedName name="SwitchColor" localSheetId="61">#REF!</definedName>
    <definedName name="SwitchColor" localSheetId="62">#REF!</definedName>
    <definedName name="SwitchColor" localSheetId="63">#REF!</definedName>
    <definedName name="SwitchColor" localSheetId="64">#REF!</definedName>
    <definedName name="SwitchColor" localSheetId="66">#REF!</definedName>
    <definedName name="SwitchColor" localSheetId="67">#REF!</definedName>
    <definedName name="SwitchColor" localSheetId="68">#REF!</definedName>
    <definedName name="SwitchColor" localSheetId="69">#REF!</definedName>
    <definedName name="SwitchColor" localSheetId="71">#REF!</definedName>
    <definedName name="SwitchColor" localSheetId="72">#REF!</definedName>
    <definedName name="SwitchColor" localSheetId="73">#REF!</definedName>
    <definedName name="SwitchColor">#REF!</definedName>
    <definedName name="Swvu.PLA1." localSheetId="13" hidden="1">'[76]COP FED'!#REF!</definedName>
    <definedName name="Swvu.PLA1." localSheetId="15" hidden="1">'[76]COP FED'!#REF!</definedName>
    <definedName name="Swvu.PLA1." localSheetId="16" hidden="1">'[76]COP FED'!#REF!</definedName>
    <definedName name="Swvu.PLA1." localSheetId="17" hidden="1">'[76]COP FED'!#REF!</definedName>
    <definedName name="Swvu.PLA1." localSheetId="18" hidden="1">'[76]COP FED'!#REF!</definedName>
    <definedName name="Swvu.PLA1." localSheetId="19" hidden="1">'[76]COP FED'!#REF!</definedName>
    <definedName name="Swvu.PLA1." localSheetId="2" hidden="1">'[76]COP FED'!#REF!</definedName>
    <definedName name="Swvu.PLA1." localSheetId="20" hidden="1">'[76]COP FED'!#REF!</definedName>
    <definedName name="Swvu.PLA1." localSheetId="21" hidden="1">'[76]COP FED'!#REF!</definedName>
    <definedName name="Swvu.PLA1." localSheetId="22" hidden="1">'[76]COP FED'!#REF!</definedName>
    <definedName name="Swvu.PLA1." localSheetId="28" hidden="1">'[76]COP FED'!#REF!</definedName>
    <definedName name="Swvu.PLA1." localSheetId="29" hidden="1">'[76]COP FED'!#REF!</definedName>
    <definedName name="Swvu.PLA1." localSheetId="31" hidden="1">'[76]COP FED'!#REF!</definedName>
    <definedName name="Swvu.PLA1." localSheetId="32" hidden="1">'[76]COP FED'!#REF!</definedName>
    <definedName name="Swvu.PLA1." localSheetId="33" hidden="1">'[76]COP FED'!#REF!</definedName>
    <definedName name="Swvu.PLA1." localSheetId="34" hidden="1">'[76]COP FED'!#REF!</definedName>
    <definedName name="Swvu.PLA1." localSheetId="49" hidden="1">'[76]COP FED'!#REF!</definedName>
    <definedName name="Swvu.PLA1." localSheetId="5" hidden="1">'[77]COP FED'!#REF!</definedName>
    <definedName name="Swvu.PLA1." localSheetId="53" hidden="1">'[76]COP FED'!#REF!</definedName>
    <definedName name="Swvu.PLA1." localSheetId="54" hidden="1">'[76]COP FED'!#REF!</definedName>
    <definedName name="Swvu.PLA1." localSheetId="55" hidden="1">'[76]COP FED'!#REF!</definedName>
    <definedName name="Swvu.PLA1." localSheetId="57" hidden="1">'[76]COP FED'!#REF!</definedName>
    <definedName name="Swvu.PLA1." localSheetId="60" hidden="1">'[76]COP FED'!#REF!</definedName>
    <definedName name="Swvu.PLA1." localSheetId="61" hidden="1">'[76]COP FED'!#REF!</definedName>
    <definedName name="Swvu.PLA1." localSheetId="62" hidden="1">'[76]COP FED'!#REF!</definedName>
    <definedName name="Swvu.PLA1." localSheetId="63" hidden="1">'[76]COP FED'!#REF!</definedName>
    <definedName name="Swvu.PLA1." localSheetId="6" hidden="1">'[78]COP FED'!#REF!</definedName>
    <definedName name="Swvu.PLA1." localSheetId="66" hidden="1">'[76]COP FED'!#REF!</definedName>
    <definedName name="Swvu.PLA1." localSheetId="69" hidden="1">'[76]COP FED'!#REF!</definedName>
    <definedName name="Swvu.PLA1." localSheetId="70" hidden="1">'[76]COP FED'!#REF!</definedName>
    <definedName name="Swvu.PLA1." localSheetId="72" hidden="1">'[76]COP FED'!#REF!</definedName>
    <definedName name="Swvu.PLA1." localSheetId="73" hidden="1">'[76]COP FED'!#REF!</definedName>
    <definedName name="Swvu.PLA1." localSheetId="7" hidden="1">'[76]COP FED'!#REF!</definedName>
    <definedName name="Swvu.PLA1." localSheetId="78" hidden="1">'[76]COP FED'!#REF!</definedName>
    <definedName name="Swvu.PLA1." localSheetId="79" hidden="1">'[77]COP FED'!#REF!</definedName>
    <definedName name="Swvu.PLA1." localSheetId="8" hidden="1">'[76]COP FED'!#REF!</definedName>
    <definedName name="Swvu.PLA1." localSheetId="9" hidden="1">'[77]COP FED'!#REF!</definedName>
    <definedName name="Swvu.PLA1." hidden="1">'[76]COP FED'!#REF!</definedName>
    <definedName name="Swvu.PLA2." localSheetId="5" hidden="1">'[77]COP FED'!$A$1:$N$49</definedName>
    <definedName name="Swvu.PLA2." localSheetId="6" hidden="1">'[78]COP FED'!$A$1:$N$49</definedName>
    <definedName name="Swvu.PLA2." localSheetId="79" hidden="1">'[77]COP FED'!$A$1:$N$49</definedName>
    <definedName name="Swvu.PLA2." localSheetId="9" hidden="1">'[77]COP FED'!$A$1:$N$49</definedName>
    <definedName name="Swvu.PLA2." hidden="1">'[76]COP FED'!$A$1:$N$49</definedName>
    <definedName name="sx" localSheetId="1">#REF!</definedName>
    <definedName name="sx" localSheetId="10">#REF!</definedName>
    <definedName name="sx" localSheetId="11">#REF!</definedName>
    <definedName name="sx" localSheetId="12">#REF!</definedName>
    <definedName name="sx" localSheetId="13">#REF!</definedName>
    <definedName name="sx" localSheetId="15">#REF!</definedName>
    <definedName name="sx" localSheetId="16">#REF!</definedName>
    <definedName name="sx" localSheetId="2">#REF!</definedName>
    <definedName name="sx" localSheetId="23">#REF!</definedName>
    <definedName name="sx" localSheetId="24">#REF!</definedName>
    <definedName name="sx" localSheetId="25">#REF!</definedName>
    <definedName name="sx" localSheetId="26">#REF!</definedName>
    <definedName name="sx" localSheetId="27">#REF!</definedName>
    <definedName name="sx" localSheetId="28">#REF!</definedName>
    <definedName name="sx" localSheetId="29">#REF!</definedName>
    <definedName name="sx" localSheetId="3">#REF!</definedName>
    <definedName name="sx" localSheetId="31">#REF!</definedName>
    <definedName name="sx" localSheetId="32">#REF!</definedName>
    <definedName name="sx" localSheetId="33">#REF!</definedName>
    <definedName name="sx" localSheetId="34">#REF!</definedName>
    <definedName name="sx" localSheetId="37">#REF!</definedName>
    <definedName name="sx" localSheetId="41">#REF!</definedName>
    <definedName name="sx" localSheetId="4">#REF!</definedName>
    <definedName name="sx" localSheetId="45">#REF!</definedName>
    <definedName name="sx" localSheetId="46">#REF!</definedName>
    <definedName name="sx" localSheetId="47">#REF!</definedName>
    <definedName name="sx" localSheetId="48">#REF!</definedName>
    <definedName name="sx" localSheetId="49">#REF!</definedName>
    <definedName name="sx" localSheetId="50">#REF!</definedName>
    <definedName name="sx" localSheetId="5">#REF!</definedName>
    <definedName name="sx" localSheetId="51">#REF!</definedName>
    <definedName name="sx" localSheetId="52">#REF!</definedName>
    <definedName name="sx" localSheetId="53">#REF!</definedName>
    <definedName name="sx" localSheetId="54">#REF!</definedName>
    <definedName name="sx" localSheetId="56">#REF!</definedName>
    <definedName name="sx" localSheetId="57">#REF!</definedName>
    <definedName name="sx" localSheetId="58">#REF!</definedName>
    <definedName name="sx" localSheetId="59">#REF!</definedName>
    <definedName name="sx" localSheetId="60">#REF!</definedName>
    <definedName name="sx" localSheetId="61">#REF!</definedName>
    <definedName name="sx" localSheetId="62">#REF!</definedName>
    <definedName name="sx" localSheetId="63">#REF!</definedName>
    <definedName name="sx" localSheetId="6">#REF!</definedName>
    <definedName name="sx" localSheetId="64">#REF!</definedName>
    <definedName name="sx" localSheetId="65">#REF!</definedName>
    <definedName name="sx" localSheetId="66">#REF!</definedName>
    <definedName name="sx" localSheetId="67">#REF!</definedName>
    <definedName name="sx" localSheetId="68">#REF!</definedName>
    <definedName name="sx" localSheetId="69">#REF!</definedName>
    <definedName name="sx" localSheetId="71">#REF!</definedName>
    <definedName name="sx" localSheetId="72">#REF!</definedName>
    <definedName name="sx" localSheetId="73">#REF!</definedName>
    <definedName name="sx" localSheetId="7">#REF!</definedName>
    <definedName name="sx" localSheetId="74">#REF!</definedName>
    <definedName name="sx" localSheetId="75">#REF!</definedName>
    <definedName name="sx" localSheetId="76">#REF!</definedName>
    <definedName name="sx" localSheetId="77">#REF!</definedName>
    <definedName name="sx" localSheetId="78">#REF!</definedName>
    <definedName name="sx" localSheetId="79">#REF!</definedName>
    <definedName name="sx" localSheetId="8">#REF!</definedName>
    <definedName name="sx" localSheetId="9">#REF!</definedName>
    <definedName name="sx">#REF!</definedName>
    <definedName name="T" localSheetId="1">#REF!</definedName>
    <definedName name="T" localSheetId="10">#REF!</definedName>
    <definedName name="T" localSheetId="11">#REF!</definedName>
    <definedName name="T" localSheetId="12">#REF!</definedName>
    <definedName name="T" localSheetId="13">#REF!</definedName>
    <definedName name="T" localSheetId="15">#REF!</definedName>
    <definedName name="T" localSheetId="16">#REF!</definedName>
    <definedName name="T" localSheetId="2">#REF!</definedName>
    <definedName name="T" localSheetId="23">#REF!</definedName>
    <definedName name="T" localSheetId="24">#REF!</definedName>
    <definedName name="T" localSheetId="25">#REF!</definedName>
    <definedName name="T" localSheetId="26">#REF!</definedName>
    <definedName name="T" localSheetId="27">#REF!</definedName>
    <definedName name="T" localSheetId="28">#REF!</definedName>
    <definedName name="T" localSheetId="29">#REF!</definedName>
    <definedName name="T" localSheetId="3">#REF!</definedName>
    <definedName name="T" localSheetId="31">#REF!</definedName>
    <definedName name="T" localSheetId="32">#REF!</definedName>
    <definedName name="T" localSheetId="33">#REF!</definedName>
    <definedName name="T" localSheetId="34">#REF!</definedName>
    <definedName name="T" localSheetId="37">#REF!</definedName>
    <definedName name="T" localSheetId="41">#REF!</definedName>
    <definedName name="T" localSheetId="4">#REF!</definedName>
    <definedName name="T" localSheetId="45">#REF!</definedName>
    <definedName name="T" localSheetId="46">#REF!</definedName>
    <definedName name="T" localSheetId="47">#REF!</definedName>
    <definedName name="T" localSheetId="48">#REF!</definedName>
    <definedName name="T" localSheetId="49">#REF!</definedName>
    <definedName name="T" localSheetId="50">#REF!</definedName>
    <definedName name="T" localSheetId="5">#REF!</definedName>
    <definedName name="T" localSheetId="51">#REF!</definedName>
    <definedName name="T" localSheetId="52">#REF!</definedName>
    <definedName name="T" localSheetId="53">#REF!</definedName>
    <definedName name="T" localSheetId="54">#REF!</definedName>
    <definedName name="T" localSheetId="56">#REF!</definedName>
    <definedName name="T" localSheetId="57">#REF!</definedName>
    <definedName name="T" localSheetId="58">#REF!</definedName>
    <definedName name="T" localSheetId="59">#REF!</definedName>
    <definedName name="T" localSheetId="60">#REF!</definedName>
    <definedName name="T" localSheetId="61">#REF!</definedName>
    <definedName name="T" localSheetId="62">#REF!</definedName>
    <definedName name="T" localSheetId="63">#REF!</definedName>
    <definedName name="T" localSheetId="6">#REF!</definedName>
    <definedName name="T" localSheetId="64">#REF!</definedName>
    <definedName name="T" localSheetId="65">#REF!</definedName>
    <definedName name="T" localSheetId="66">#REF!</definedName>
    <definedName name="T" localSheetId="67">#REF!</definedName>
    <definedName name="T" localSheetId="68">#REF!</definedName>
    <definedName name="T" localSheetId="69">#REF!</definedName>
    <definedName name="T" localSheetId="71">#REF!</definedName>
    <definedName name="T" localSheetId="72">#REF!</definedName>
    <definedName name="T" localSheetId="73">#REF!</definedName>
    <definedName name="T" localSheetId="7">#REF!</definedName>
    <definedName name="T" localSheetId="74">#REF!</definedName>
    <definedName name="T" localSheetId="75">#REF!</definedName>
    <definedName name="T" localSheetId="76">#REF!</definedName>
    <definedName name="T" localSheetId="77">#REF!</definedName>
    <definedName name="T" localSheetId="78">#REF!</definedName>
    <definedName name="T" localSheetId="79">#REF!</definedName>
    <definedName name="T" localSheetId="8">#REF!</definedName>
    <definedName name="T" localSheetId="9">#REF!</definedName>
    <definedName name="T">#REF!</definedName>
    <definedName name="T0" localSheetId="1"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13" hidden="1">{"Main Economic Indicators",#N/A,FALSE,"C"}</definedName>
    <definedName name="T0" localSheetId="15"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 hidden="1">{"Main Economic Indicators",#N/A,FALSE,"C"}</definedName>
    <definedName name="T0" localSheetId="20" hidden="1">{"Main Economic Indicators",#N/A,FALSE,"C"}</definedName>
    <definedName name="T0" localSheetId="21" hidden="1">{"Main Economic Indicators",#N/A,FALSE,"C"}</definedName>
    <definedName name="T0" localSheetId="22" hidden="1">{"Main Economic Indicators",#N/A,FALSE,"C"}</definedName>
    <definedName name="T0" localSheetId="23" hidden="1">{"Main Economic Indicators",#N/A,FALSE,"C"}</definedName>
    <definedName name="T0" localSheetId="24" hidden="1">{"Main Economic Indicators",#N/A,FALSE,"C"}</definedName>
    <definedName name="T0" localSheetId="25" hidden="1">{"Main Economic Indicators",#N/A,FALSE,"C"}</definedName>
    <definedName name="T0" localSheetId="26" hidden="1">{"Main Economic Indicators",#N/A,FALSE,"C"}</definedName>
    <definedName name="T0" localSheetId="27" hidden="1">{"Main Economic Indicators",#N/A,FALSE,"C"}</definedName>
    <definedName name="T0" localSheetId="28" hidden="1">{"Main Economic Indicators",#N/A,FALSE,"C"}</definedName>
    <definedName name="T0" localSheetId="29" hidden="1">{"Main Economic Indicators",#N/A,FALSE,"C"}</definedName>
    <definedName name="T0" localSheetId="3" hidden="1">{"Main Economic Indicators",#N/A,FALSE,"C"}</definedName>
    <definedName name="T0" localSheetId="31" hidden="1">{"Main Economic Indicators",#N/A,FALSE,"C"}</definedName>
    <definedName name="T0" localSheetId="32" hidden="1">{"Main Economic Indicators",#N/A,FALSE,"C"}</definedName>
    <definedName name="T0" localSheetId="33" hidden="1">{"Main Economic Indicators",#N/A,FALSE,"C"}</definedName>
    <definedName name="T0" localSheetId="34" hidden="1">{"Main Economic Indicators",#N/A,FALSE,"C"}</definedName>
    <definedName name="T0" localSheetId="37" hidden="1">{"Main Economic Indicators",#N/A,FALSE,"C"}</definedName>
    <definedName name="T0" localSheetId="41" hidden="1">{"Main Economic Indicators",#N/A,FALSE,"C"}</definedName>
    <definedName name="T0" localSheetId="4"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 hidden="1">{"Main Economic Indicators",#N/A,FALSE,"C"}</definedName>
    <definedName name="T0" localSheetId="51" hidden="1">{"Main Economic Indicators",#N/A,FALSE,"C"}</definedName>
    <definedName name="T0" localSheetId="52" hidden="1">{"Main Economic Indicators",#N/A,FALSE,"C"}</definedName>
    <definedName name="T0" localSheetId="53" hidden="1">{"Main Economic Indicators",#N/A,FALSE,"C"}</definedName>
    <definedName name="T0" localSheetId="54" hidden="1">{"Main Economic Indicators",#N/A,FALSE,"C"}</definedName>
    <definedName name="T0" localSheetId="55"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0" hidden="1">{"Main Economic Indicators",#N/A,FALSE,"C"}</definedName>
    <definedName name="T0" localSheetId="61" hidden="1">{"Main Economic Indicators",#N/A,FALSE,"C"}</definedName>
    <definedName name="T0" localSheetId="62" hidden="1">{"Main Economic Indicators",#N/A,FALSE,"C"}</definedName>
    <definedName name="T0" localSheetId="63" hidden="1">{"Main Economic Indicators",#N/A,FALSE,"C"}</definedName>
    <definedName name="T0" localSheetId="6" hidden="1">{"Main Economic Indicators",#N/A,FALSE,"C"}</definedName>
    <definedName name="T0" localSheetId="64" hidden="1">{"Main Economic Indicators",#N/A,FALSE,"C"}</definedName>
    <definedName name="T0" localSheetId="65" hidden="1">{"Main Economic Indicators",#N/A,FALSE,"C"}</definedName>
    <definedName name="T0" localSheetId="66" hidden="1">{"Main Economic Indicators",#N/A,FALSE,"C"}</definedName>
    <definedName name="T0" localSheetId="67" hidden="1">{"Main Economic Indicators",#N/A,FALSE,"C"}</definedName>
    <definedName name="T0" localSheetId="68" hidden="1">{"Main Economic Indicators",#N/A,FALSE,"C"}</definedName>
    <definedName name="T0" localSheetId="69" hidden="1">{"Main Economic Indicators",#N/A,FALSE,"C"}</definedName>
    <definedName name="T0" localSheetId="70" hidden="1">{"Main Economic Indicators",#N/A,FALSE,"C"}</definedName>
    <definedName name="T0" localSheetId="71" hidden="1">{"Main Economic Indicators",#N/A,FALSE,"C"}</definedName>
    <definedName name="T0" localSheetId="72" hidden="1">{"Main Economic Indicators",#N/A,FALSE,"C"}</definedName>
    <definedName name="T0" localSheetId="73" hidden="1">{"Main Economic Indicators",#N/A,FALSE,"C"}</definedName>
    <definedName name="T0" localSheetId="7" hidden="1">{"Main Economic Indicators",#N/A,FALSE,"C"}</definedName>
    <definedName name="T0" localSheetId="74" hidden="1">{"Main Economic Indicators",#N/A,FALSE,"C"}</definedName>
    <definedName name="T0" localSheetId="75" hidden="1">{"Main Economic Indicators",#N/A,FALSE,"C"}</definedName>
    <definedName name="T0" localSheetId="76" hidden="1">{"Main Economic Indicators",#N/A,FALSE,"C"}</definedName>
    <definedName name="T0" localSheetId="77" hidden="1">{"Main Economic Indicators",#N/A,FALSE,"C"}</definedName>
    <definedName name="T0" localSheetId="78" hidden="1">{"Main Economic Indicators",#N/A,FALSE,"C"}</definedName>
    <definedName name="T0" localSheetId="79" hidden="1">{"Main Economic Indicators",#N/A,FALSE,"C"}</definedName>
    <definedName name="T0" localSheetId="8" hidden="1">{"Main Economic Indicators",#N/A,FALSE,"C"}</definedName>
    <definedName name="T0" localSheetId="9" hidden="1">{"Main Economic Indicators",#N/A,FALSE,"C"}</definedName>
    <definedName name="T0" hidden="1">{"Main Economic Indicators",#N/A,FALSE,"C"}</definedName>
    <definedName name="T96_97A" localSheetId="1">#REF!</definedName>
    <definedName name="T96_97A" localSheetId="10">#REF!</definedName>
    <definedName name="T96_97A" localSheetId="11">#REF!</definedName>
    <definedName name="T96_97A" localSheetId="12">#REF!</definedName>
    <definedName name="T96_97A" localSheetId="13">#REF!</definedName>
    <definedName name="T96_97A" localSheetId="15">#REF!</definedName>
    <definedName name="T96_97A" localSheetId="16">#REF!</definedName>
    <definedName name="T96_97A" localSheetId="2">#REF!</definedName>
    <definedName name="T96_97A" localSheetId="23">#REF!</definedName>
    <definedName name="T96_97A" localSheetId="24">#REF!</definedName>
    <definedName name="T96_97A" localSheetId="25">#REF!</definedName>
    <definedName name="T96_97A" localSheetId="26">#REF!</definedName>
    <definedName name="T96_97A" localSheetId="27">#REF!</definedName>
    <definedName name="T96_97A" localSheetId="28">#REF!</definedName>
    <definedName name="T96_97A" localSheetId="29">#REF!</definedName>
    <definedName name="T96_97A" localSheetId="3">#REF!</definedName>
    <definedName name="T96_97A" localSheetId="31">#REF!</definedName>
    <definedName name="T96_97A" localSheetId="32">#REF!</definedName>
    <definedName name="T96_97A" localSheetId="33">#REF!</definedName>
    <definedName name="T96_97A" localSheetId="34">#REF!</definedName>
    <definedName name="T96_97A" localSheetId="37">#REF!</definedName>
    <definedName name="T96_97A" localSheetId="41">#REF!</definedName>
    <definedName name="T96_97A" localSheetId="4">#REF!</definedName>
    <definedName name="T96_97A" localSheetId="45">#REF!</definedName>
    <definedName name="T96_97A" localSheetId="46">#REF!</definedName>
    <definedName name="T96_97A" localSheetId="47">#REF!</definedName>
    <definedName name="T96_97A" localSheetId="48">#REF!</definedName>
    <definedName name="T96_97A" localSheetId="49">#REF!</definedName>
    <definedName name="T96_97A" localSheetId="50">#REF!</definedName>
    <definedName name="T96_97A" localSheetId="5">#REF!</definedName>
    <definedName name="T96_97A" localSheetId="51">#REF!</definedName>
    <definedName name="T96_97A" localSheetId="52">#REF!</definedName>
    <definedName name="T96_97A" localSheetId="53">#REF!</definedName>
    <definedName name="T96_97A" localSheetId="54">#REF!</definedName>
    <definedName name="T96_97A" localSheetId="56">#REF!</definedName>
    <definedName name="T96_97A" localSheetId="57">#REF!</definedName>
    <definedName name="T96_97A" localSheetId="58">#REF!</definedName>
    <definedName name="T96_97A" localSheetId="59">#REF!</definedName>
    <definedName name="T96_97A" localSheetId="60">#REF!</definedName>
    <definedName name="T96_97A" localSheetId="61">#REF!</definedName>
    <definedName name="T96_97A" localSheetId="62">#REF!</definedName>
    <definedName name="T96_97A" localSheetId="63">#REF!</definedName>
    <definedName name="T96_97A" localSheetId="6">#REF!</definedName>
    <definedName name="T96_97A" localSheetId="64">#REF!</definedName>
    <definedName name="T96_97A" localSheetId="65">#REF!</definedName>
    <definedName name="T96_97A" localSheetId="66">#REF!</definedName>
    <definedName name="T96_97A" localSheetId="67">#REF!</definedName>
    <definedName name="T96_97A" localSheetId="68">#REF!</definedName>
    <definedName name="T96_97A" localSheetId="69">#REF!</definedName>
    <definedName name="T96_97A" localSheetId="71">#REF!</definedName>
    <definedName name="T96_97A" localSheetId="72">#REF!</definedName>
    <definedName name="T96_97A" localSheetId="73">#REF!</definedName>
    <definedName name="T96_97A" localSheetId="7">#REF!</definedName>
    <definedName name="T96_97A" localSheetId="74">#REF!</definedName>
    <definedName name="T96_97A" localSheetId="75">#REF!</definedName>
    <definedName name="T96_97A" localSheetId="76">#REF!</definedName>
    <definedName name="T96_97A" localSheetId="77">#REF!</definedName>
    <definedName name="T96_97A" localSheetId="78">#REF!</definedName>
    <definedName name="T96_97A" localSheetId="79">#REF!</definedName>
    <definedName name="T96_97A" localSheetId="8">#REF!</definedName>
    <definedName name="T96_97A" localSheetId="9">#REF!</definedName>
    <definedName name="T96_97A">#REF!</definedName>
    <definedName name="T96_97B" localSheetId="1">#REF!</definedName>
    <definedName name="T96_97B" localSheetId="10">#REF!</definedName>
    <definedName name="T96_97B" localSheetId="11">#REF!</definedName>
    <definedName name="T96_97B" localSheetId="12">#REF!</definedName>
    <definedName name="T96_97B" localSheetId="13">#REF!</definedName>
    <definedName name="T96_97B" localSheetId="15">#REF!</definedName>
    <definedName name="T96_97B" localSheetId="16">#REF!</definedName>
    <definedName name="T96_97B" localSheetId="2">#REF!</definedName>
    <definedName name="T96_97B" localSheetId="23">#REF!</definedName>
    <definedName name="T96_97B" localSheetId="24">#REF!</definedName>
    <definedName name="T96_97B" localSheetId="25">#REF!</definedName>
    <definedName name="T96_97B" localSheetId="26">#REF!</definedName>
    <definedName name="T96_97B" localSheetId="27">#REF!</definedName>
    <definedName name="T96_97B" localSheetId="28">#REF!</definedName>
    <definedName name="T96_97B" localSheetId="29">#REF!</definedName>
    <definedName name="T96_97B" localSheetId="3">#REF!</definedName>
    <definedName name="T96_97B" localSheetId="31">#REF!</definedName>
    <definedName name="T96_97B" localSheetId="32">#REF!</definedName>
    <definedName name="T96_97B" localSheetId="33">#REF!</definedName>
    <definedName name="T96_97B" localSheetId="34">#REF!</definedName>
    <definedName name="T96_97B" localSheetId="37">#REF!</definedName>
    <definedName name="T96_97B" localSheetId="41">#REF!</definedName>
    <definedName name="T96_97B" localSheetId="4">#REF!</definedName>
    <definedName name="T96_97B" localSheetId="45">#REF!</definedName>
    <definedName name="T96_97B" localSheetId="46">#REF!</definedName>
    <definedName name="T96_97B" localSheetId="47">#REF!</definedName>
    <definedName name="T96_97B" localSheetId="48">#REF!</definedName>
    <definedName name="T96_97B" localSheetId="49">#REF!</definedName>
    <definedName name="T96_97B" localSheetId="50">#REF!</definedName>
    <definedName name="T96_97B" localSheetId="5">#REF!</definedName>
    <definedName name="T96_97B" localSheetId="51">#REF!</definedName>
    <definedName name="T96_97B" localSheetId="52">#REF!</definedName>
    <definedName name="T96_97B" localSheetId="53">#REF!</definedName>
    <definedName name="T96_97B" localSheetId="54">#REF!</definedName>
    <definedName name="T96_97B" localSheetId="56">#REF!</definedName>
    <definedName name="T96_97B" localSheetId="57">#REF!</definedName>
    <definedName name="T96_97B" localSheetId="58">#REF!</definedName>
    <definedName name="T96_97B" localSheetId="59">#REF!</definedName>
    <definedName name="T96_97B" localSheetId="60">#REF!</definedName>
    <definedName name="T96_97B" localSheetId="61">#REF!</definedName>
    <definedName name="T96_97B" localSheetId="62">#REF!</definedName>
    <definedName name="T96_97B" localSheetId="63">#REF!</definedName>
    <definedName name="T96_97B" localSheetId="6">#REF!</definedName>
    <definedName name="T96_97B" localSheetId="64">#REF!</definedName>
    <definedName name="T96_97B" localSheetId="65">#REF!</definedName>
    <definedName name="T96_97B" localSheetId="66">#REF!</definedName>
    <definedName name="T96_97B" localSheetId="67">#REF!</definedName>
    <definedName name="T96_97B" localSheetId="68">#REF!</definedName>
    <definedName name="T96_97B" localSheetId="69">#REF!</definedName>
    <definedName name="T96_97B" localSheetId="71">#REF!</definedName>
    <definedName name="T96_97B" localSheetId="72">#REF!</definedName>
    <definedName name="T96_97B" localSheetId="73">#REF!</definedName>
    <definedName name="T96_97B" localSheetId="7">#REF!</definedName>
    <definedName name="T96_97B" localSheetId="74">#REF!</definedName>
    <definedName name="T96_97B" localSheetId="75">#REF!</definedName>
    <definedName name="T96_97B" localSheetId="76">#REF!</definedName>
    <definedName name="T96_97B" localSheetId="77">#REF!</definedName>
    <definedName name="T96_97B" localSheetId="78">#REF!</definedName>
    <definedName name="T96_97B" localSheetId="79">#REF!</definedName>
    <definedName name="T96_97B" localSheetId="8">#REF!</definedName>
    <definedName name="T96_97B" localSheetId="9">#REF!</definedName>
    <definedName name="T96_97B">#REF!</definedName>
    <definedName name="TAB1A" localSheetId="1">#REF!</definedName>
    <definedName name="TAB1A" localSheetId="10">#REF!</definedName>
    <definedName name="TAB1A" localSheetId="11">#REF!</definedName>
    <definedName name="TAB1A" localSheetId="12">#REF!</definedName>
    <definedName name="TAB1A" localSheetId="13">#REF!</definedName>
    <definedName name="TAB1A" localSheetId="15">#REF!</definedName>
    <definedName name="TAB1A" localSheetId="16">#REF!</definedName>
    <definedName name="TAB1A" localSheetId="2">#REF!</definedName>
    <definedName name="TAB1A" localSheetId="23">#REF!</definedName>
    <definedName name="TAB1A" localSheetId="24">#REF!</definedName>
    <definedName name="TAB1A" localSheetId="25">#REF!</definedName>
    <definedName name="TAB1A" localSheetId="26">#REF!</definedName>
    <definedName name="TAB1A" localSheetId="27">#REF!</definedName>
    <definedName name="TAB1A" localSheetId="28">#REF!</definedName>
    <definedName name="TAB1A" localSheetId="29">#REF!</definedName>
    <definedName name="TAB1A" localSheetId="3">#REF!</definedName>
    <definedName name="TAB1A" localSheetId="31">#REF!</definedName>
    <definedName name="TAB1A" localSheetId="32">#REF!</definedName>
    <definedName name="TAB1A" localSheetId="33">#REF!</definedName>
    <definedName name="TAB1A" localSheetId="34">#REF!</definedName>
    <definedName name="TAB1A" localSheetId="37">#REF!</definedName>
    <definedName name="TAB1A" localSheetId="41">#REF!</definedName>
    <definedName name="TAB1A" localSheetId="4">#REF!</definedName>
    <definedName name="TAB1A" localSheetId="45">#REF!</definedName>
    <definedName name="TAB1A" localSheetId="46">#REF!</definedName>
    <definedName name="TAB1A" localSheetId="47">#REF!</definedName>
    <definedName name="TAB1A" localSheetId="48">#REF!</definedName>
    <definedName name="TAB1A" localSheetId="49">#REF!</definedName>
    <definedName name="TAB1A" localSheetId="50">#REF!</definedName>
    <definedName name="TAB1A" localSheetId="5">#REF!</definedName>
    <definedName name="TAB1A" localSheetId="51">#REF!</definedName>
    <definedName name="TAB1A" localSheetId="52">#REF!</definedName>
    <definedName name="TAB1A" localSheetId="53">#REF!</definedName>
    <definedName name="TAB1A" localSheetId="54">#REF!</definedName>
    <definedName name="TAB1A" localSheetId="56">#REF!</definedName>
    <definedName name="TAB1A" localSheetId="57">#REF!</definedName>
    <definedName name="TAB1A" localSheetId="58">#REF!</definedName>
    <definedName name="TAB1A" localSheetId="59">#REF!</definedName>
    <definedName name="TAB1A" localSheetId="60">#REF!</definedName>
    <definedName name="TAB1A" localSheetId="61">#REF!</definedName>
    <definedName name="TAB1A" localSheetId="62">#REF!</definedName>
    <definedName name="TAB1A" localSheetId="63">#REF!</definedName>
    <definedName name="TAB1A" localSheetId="6">#REF!</definedName>
    <definedName name="TAB1A" localSheetId="64">#REF!</definedName>
    <definedName name="TAB1A" localSheetId="65">#REF!</definedName>
    <definedName name="TAB1A" localSheetId="66">#REF!</definedName>
    <definedName name="TAB1A" localSheetId="67">#REF!</definedName>
    <definedName name="TAB1A" localSheetId="68">#REF!</definedName>
    <definedName name="TAB1A" localSheetId="69">#REF!</definedName>
    <definedName name="TAB1A" localSheetId="71">#REF!</definedName>
    <definedName name="TAB1A" localSheetId="72">#REF!</definedName>
    <definedName name="TAB1A" localSheetId="73">#REF!</definedName>
    <definedName name="TAB1A" localSheetId="7">#REF!</definedName>
    <definedName name="TAB1A" localSheetId="74">#REF!</definedName>
    <definedName name="TAB1A" localSheetId="75">#REF!</definedName>
    <definedName name="TAB1A" localSheetId="76">#REF!</definedName>
    <definedName name="TAB1A" localSheetId="77">#REF!</definedName>
    <definedName name="TAB1A" localSheetId="78">#REF!</definedName>
    <definedName name="TAB1A" localSheetId="79">#REF!</definedName>
    <definedName name="TAB1A" localSheetId="8">#REF!</definedName>
    <definedName name="TAB1A" localSheetId="9">#REF!</definedName>
    <definedName name="TAB1A">#REF!</definedName>
    <definedName name="TAB1CK" localSheetId="1">#REF!</definedName>
    <definedName name="TAB1CK" localSheetId="11">#REF!</definedName>
    <definedName name="TAB1CK" localSheetId="12">#REF!</definedName>
    <definedName name="TAB1CK" localSheetId="13">#REF!</definedName>
    <definedName name="TAB1CK" localSheetId="23">#REF!</definedName>
    <definedName name="TAB1CK" localSheetId="24">#REF!</definedName>
    <definedName name="TAB1CK" localSheetId="26">#REF!</definedName>
    <definedName name="TAB1CK" localSheetId="28">#REF!</definedName>
    <definedName name="TAB1CK" localSheetId="29">#REF!</definedName>
    <definedName name="TAB1CK" localSheetId="31">#REF!</definedName>
    <definedName name="TAB1CK" localSheetId="41">#REF!</definedName>
    <definedName name="TAB1CK" localSheetId="4">#REF!</definedName>
    <definedName name="TAB1CK" localSheetId="46">#REF!</definedName>
    <definedName name="TAB1CK" localSheetId="47">#REF!</definedName>
    <definedName name="TAB1CK" localSheetId="48">#REF!</definedName>
    <definedName name="TAB1CK" localSheetId="49">#REF!</definedName>
    <definedName name="TAB1CK" localSheetId="50">#REF!</definedName>
    <definedName name="TAB1CK" localSheetId="51">#REF!</definedName>
    <definedName name="TAB1CK" localSheetId="53">#REF!</definedName>
    <definedName name="TAB1CK" localSheetId="54">#REF!</definedName>
    <definedName name="TAB1CK" localSheetId="56">#REF!</definedName>
    <definedName name="TAB1CK" localSheetId="57">#REF!</definedName>
    <definedName name="TAB1CK" localSheetId="58">#REF!</definedName>
    <definedName name="TAB1CK" localSheetId="60">#REF!</definedName>
    <definedName name="TAB1CK" localSheetId="61">#REF!</definedName>
    <definedName name="TAB1CK" localSheetId="62">#REF!</definedName>
    <definedName name="TAB1CK" localSheetId="63">#REF!</definedName>
    <definedName name="TAB1CK" localSheetId="64">#REF!</definedName>
    <definedName name="TAB1CK" localSheetId="66">#REF!</definedName>
    <definedName name="TAB1CK" localSheetId="67">#REF!</definedName>
    <definedName name="TAB1CK" localSheetId="68">#REF!</definedName>
    <definedName name="TAB1CK" localSheetId="69">#REF!</definedName>
    <definedName name="TAB1CK" localSheetId="71">#REF!</definedName>
    <definedName name="TAB1CK" localSheetId="72">#REF!</definedName>
    <definedName name="TAB1CK" localSheetId="73">#REF!</definedName>
    <definedName name="TAB1CK">#REF!</definedName>
    <definedName name="Tab25a" localSheetId="1">#REF!</definedName>
    <definedName name="Tab25a" localSheetId="11">#REF!</definedName>
    <definedName name="Tab25a" localSheetId="12">#REF!</definedName>
    <definedName name="Tab25a" localSheetId="13">#REF!</definedName>
    <definedName name="Tab25a" localSheetId="23">#REF!</definedName>
    <definedName name="Tab25a" localSheetId="24">#REF!</definedName>
    <definedName name="Tab25a" localSheetId="26">#REF!</definedName>
    <definedName name="Tab25a" localSheetId="28">#REF!</definedName>
    <definedName name="Tab25a" localSheetId="29">#REF!</definedName>
    <definedName name="Tab25a" localSheetId="31">#REF!</definedName>
    <definedName name="Tab25a" localSheetId="41">#REF!</definedName>
    <definedName name="Tab25a" localSheetId="4">#REF!</definedName>
    <definedName name="Tab25a" localSheetId="46">#REF!</definedName>
    <definedName name="Tab25a" localSheetId="47">#REF!</definedName>
    <definedName name="Tab25a" localSheetId="48">#REF!</definedName>
    <definedName name="Tab25a" localSheetId="49">#REF!</definedName>
    <definedName name="Tab25a" localSheetId="50">#REF!</definedName>
    <definedName name="Tab25a" localSheetId="51">#REF!</definedName>
    <definedName name="Tab25a" localSheetId="53">#REF!</definedName>
    <definedName name="Tab25a" localSheetId="54">#REF!</definedName>
    <definedName name="Tab25a" localSheetId="56">#REF!</definedName>
    <definedName name="Tab25a" localSheetId="57">#REF!</definedName>
    <definedName name="Tab25a" localSheetId="58">#REF!</definedName>
    <definedName name="Tab25a" localSheetId="60">#REF!</definedName>
    <definedName name="Tab25a" localSheetId="61">#REF!</definedName>
    <definedName name="Tab25a" localSheetId="62">#REF!</definedName>
    <definedName name="Tab25a" localSheetId="63">#REF!</definedName>
    <definedName name="Tab25a" localSheetId="64">#REF!</definedName>
    <definedName name="Tab25a" localSheetId="66">#REF!</definedName>
    <definedName name="Tab25a" localSheetId="67">#REF!</definedName>
    <definedName name="Tab25a" localSheetId="68">#REF!</definedName>
    <definedName name="Tab25a" localSheetId="69">#REF!</definedName>
    <definedName name="Tab25a" localSheetId="71">#REF!</definedName>
    <definedName name="Tab25a" localSheetId="72">#REF!</definedName>
    <definedName name="Tab25a" localSheetId="73">#REF!</definedName>
    <definedName name="Tab25a">#REF!</definedName>
    <definedName name="Tab25b" localSheetId="1">#REF!</definedName>
    <definedName name="Tab25b" localSheetId="11">#REF!</definedName>
    <definedName name="Tab25b" localSheetId="12">#REF!</definedName>
    <definedName name="Tab25b" localSheetId="13">#REF!</definedName>
    <definedName name="Tab25b" localSheetId="23">#REF!</definedName>
    <definedName name="Tab25b" localSheetId="24">#REF!</definedName>
    <definedName name="Tab25b" localSheetId="26">#REF!</definedName>
    <definedName name="Tab25b" localSheetId="28">#REF!</definedName>
    <definedName name="Tab25b" localSheetId="29">#REF!</definedName>
    <definedName name="Tab25b" localSheetId="31">#REF!</definedName>
    <definedName name="Tab25b" localSheetId="41">#REF!</definedName>
    <definedName name="Tab25b" localSheetId="4">#REF!</definedName>
    <definedName name="Tab25b" localSheetId="46">#REF!</definedName>
    <definedName name="Tab25b" localSheetId="47">#REF!</definedName>
    <definedName name="Tab25b" localSheetId="48">#REF!</definedName>
    <definedName name="Tab25b" localSheetId="49">#REF!</definedName>
    <definedName name="Tab25b" localSheetId="50">#REF!</definedName>
    <definedName name="Tab25b" localSheetId="51">#REF!</definedName>
    <definedName name="Tab25b" localSheetId="53">#REF!</definedName>
    <definedName name="Tab25b" localSheetId="54">#REF!</definedName>
    <definedName name="Tab25b" localSheetId="56">#REF!</definedName>
    <definedName name="Tab25b" localSheetId="57">#REF!</definedName>
    <definedName name="Tab25b" localSheetId="58">#REF!</definedName>
    <definedName name="Tab25b" localSheetId="60">#REF!</definedName>
    <definedName name="Tab25b" localSheetId="61">#REF!</definedName>
    <definedName name="Tab25b" localSheetId="62">#REF!</definedName>
    <definedName name="Tab25b" localSheetId="63">#REF!</definedName>
    <definedName name="Tab25b" localSheetId="64">#REF!</definedName>
    <definedName name="Tab25b" localSheetId="66">#REF!</definedName>
    <definedName name="Tab25b" localSheetId="67">#REF!</definedName>
    <definedName name="Tab25b" localSheetId="68">#REF!</definedName>
    <definedName name="Tab25b" localSheetId="69">#REF!</definedName>
    <definedName name="Tab25b" localSheetId="71">#REF!</definedName>
    <definedName name="Tab25b" localSheetId="72">#REF!</definedName>
    <definedName name="Tab25b" localSheetId="73">#REF!</definedName>
    <definedName name="Tab25b">#REF!</definedName>
    <definedName name="TAB2A" localSheetId="1">#REF!</definedName>
    <definedName name="TAB2A" localSheetId="11">#REF!</definedName>
    <definedName name="TAB2A" localSheetId="12">#REF!</definedName>
    <definedName name="TAB2A" localSheetId="13">#REF!</definedName>
    <definedName name="TAB2A" localSheetId="23">#REF!</definedName>
    <definedName name="TAB2A" localSheetId="24">#REF!</definedName>
    <definedName name="TAB2A" localSheetId="26">#REF!</definedName>
    <definedName name="TAB2A" localSheetId="28">#REF!</definedName>
    <definedName name="TAB2A" localSheetId="29">#REF!</definedName>
    <definedName name="TAB2A" localSheetId="31">#REF!</definedName>
    <definedName name="TAB2A" localSheetId="41">#REF!</definedName>
    <definedName name="TAB2A" localSheetId="4">#REF!</definedName>
    <definedName name="TAB2A" localSheetId="46">#REF!</definedName>
    <definedName name="TAB2A" localSheetId="47">#REF!</definedName>
    <definedName name="TAB2A" localSheetId="48">#REF!</definedName>
    <definedName name="TAB2A" localSheetId="49">#REF!</definedName>
    <definedName name="TAB2A" localSheetId="50">#REF!</definedName>
    <definedName name="TAB2A" localSheetId="51">#REF!</definedName>
    <definedName name="TAB2A" localSheetId="53">#REF!</definedName>
    <definedName name="TAB2A" localSheetId="54">#REF!</definedName>
    <definedName name="TAB2A" localSheetId="56">#REF!</definedName>
    <definedName name="TAB2A" localSheetId="57">#REF!</definedName>
    <definedName name="TAB2A" localSheetId="58">#REF!</definedName>
    <definedName name="TAB2A" localSheetId="60">#REF!</definedName>
    <definedName name="TAB2A" localSheetId="61">#REF!</definedName>
    <definedName name="TAB2A" localSheetId="62">#REF!</definedName>
    <definedName name="TAB2A" localSheetId="63">#REF!</definedName>
    <definedName name="TAB2A" localSheetId="64">#REF!</definedName>
    <definedName name="TAB2A" localSheetId="66">#REF!</definedName>
    <definedName name="TAB2A" localSheetId="67">#REF!</definedName>
    <definedName name="TAB2A" localSheetId="68">#REF!</definedName>
    <definedName name="TAB2A" localSheetId="69">#REF!</definedName>
    <definedName name="TAB2A" localSheetId="71">#REF!</definedName>
    <definedName name="TAB2A" localSheetId="72">#REF!</definedName>
    <definedName name="TAB2A" localSheetId="73">#REF!</definedName>
    <definedName name="TAB2A">#REF!</definedName>
    <definedName name="TAB2B" localSheetId="1">#REF!</definedName>
    <definedName name="TAB2B" localSheetId="11">#REF!</definedName>
    <definedName name="TAB2B" localSheetId="12">#REF!</definedName>
    <definedName name="TAB2B" localSheetId="13">#REF!</definedName>
    <definedName name="TAB2B" localSheetId="23">#REF!</definedName>
    <definedName name="TAB2B" localSheetId="24">#REF!</definedName>
    <definedName name="TAB2B" localSheetId="26">#REF!</definedName>
    <definedName name="TAB2B" localSheetId="28">#REF!</definedName>
    <definedName name="TAB2B" localSheetId="29">#REF!</definedName>
    <definedName name="TAB2B" localSheetId="31">#REF!</definedName>
    <definedName name="TAB2B" localSheetId="41">#REF!</definedName>
    <definedName name="TAB2B" localSheetId="4">#REF!</definedName>
    <definedName name="TAB2B" localSheetId="46">#REF!</definedName>
    <definedName name="TAB2B" localSheetId="47">#REF!</definedName>
    <definedName name="TAB2B" localSheetId="48">#REF!</definedName>
    <definedName name="TAB2B" localSheetId="49">#REF!</definedName>
    <definedName name="TAB2B" localSheetId="50">#REF!</definedName>
    <definedName name="TAB2B" localSheetId="51">#REF!</definedName>
    <definedName name="TAB2B" localSheetId="53">#REF!</definedName>
    <definedName name="TAB2B" localSheetId="54">#REF!</definedName>
    <definedName name="TAB2B" localSheetId="56">#REF!</definedName>
    <definedName name="TAB2B" localSheetId="57">#REF!</definedName>
    <definedName name="TAB2B" localSheetId="58">#REF!</definedName>
    <definedName name="TAB2B" localSheetId="60">#REF!</definedName>
    <definedName name="TAB2B" localSheetId="61">#REF!</definedName>
    <definedName name="TAB2B" localSheetId="62">#REF!</definedName>
    <definedName name="TAB2B" localSheetId="63">#REF!</definedName>
    <definedName name="TAB2B" localSheetId="64">#REF!</definedName>
    <definedName name="TAB2B" localSheetId="66">#REF!</definedName>
    <definedName name="TAB2B" localSheetId="67">#REF!</definedName>
    <definedName name="TAB2B" localSheetId="68">#REF!</definedName>
    <definedName name="TAB2B" localSheetId="69">#REF!</definedName>
    <definedName name="TAB2B" localSheetId="71">#REF!</definedName>
    <definedName name="TAB2B" localSheetId="72">#REF!</definedName>
    <definedName name="TAB2B" localSheetId="73">#REF!</definedName>
    <definedName name="TAB2B">#REF!</definedName>
    <definedName name="TAB30_33" localSheetId="1">#REF!</definedName>
    <definedName name="TAB30_33" localSheetId="11">#REF!</definedName>
    <definedName name="TAB30_33" localSheetId="12">#REF!</definedName>
    <definedName name="TAB30_33" localSheetId="13">#REF!</definedName>
    <definedName name="TAB30_33" localSheetId="23">#REF!</definedName>
    <definedName name="TAB30_33" localSheetId="24">#REF!</definedName>
    <definedName name="TAB30_33" localSheetId="26">#REF!</definedName>
    <definedName name="TAB30_33" localSheetId="28">#REF!</definedName>
    <definedName name="TAB30_33" localSheetId="29">#REF!</definedName>
    <definedName name="TAB30_33" localSheetId="31">#REF!</definedName>
    <definedName name="TAB30_33" localSheetId="41">#REF!</definedName>
    <definedName name="TAB30_33" localSheetId="4">#REF!</definedName>
    <definedName name="TAB30_33" localSheetId="46">#REF!</definedName>
    <definedName name="TAB30_33" localSheetId="47">#REF!</definedName>
    <definedName name="TAB30_33" localSheetId="48">#REF!</definedName>
    <definedName name="TAB30_33" localSheetId="49">#REF!</definedName>
    <definedName name="TAB30_33" localSheetId="50">#REF!</definedName>
    <definedName name="TAB30_33" localSheetId="51">#REF!</definedName>
    <definedName name="TAB30_33" localSheetId="53">#REF!</definedName>
    <definedName name="TAB30_33" localSheetId="54">#REF!</definedName>
    <definedName name="TAB30_33" localSheetId="56">#REF!</definedName>
    <definedName name="TAB30_33" localSheetId="57">#REF!</definedName>
    <definedName name="TAB30_33" localSheetId="58">#REF!</definedName>
    <definedName name="TAB30_33" localSheetId="60">#REF!</definedName>
    <definedName name="TAB30_33" localSheetId="61">#REF!</definedName>
    <definedName name="TAB30_33" localSheetId="62">#REF!</definedName>
    <definedName name="TAB30_33" localSheetId="63">#REF!</definedName>
    <definedName name="TAB30_33" localSheetId="64">#REF!</definedName>
    <definedName name="TAB30_33" localSheetId="66">#REF!</definedName>
    <definedName name="TAB30_33" localSheetId="67">#REF!</definedName>
    <definedName name="TAB30_33" localSheetId="68">#REF!</definedName>
    <definedName name="TAB30_33" localSheetId="69">#REF!</definedName>
    <definedName name="TAB30_33" localSheetId="71">#REF!</definedName>
    <definedName name="TAB30_33" localSheetId="72">#REF!</definedName>
    <definedName name="TAB30_33" localSheetId="73">#REF!</definedName>
    <definedName name="TAB30_33">#REF!</definedName>
    <definedName name="TAB4APPX" localSheetId="5">'[282]Table 5'!$A$2:$I$55</definedName>
    <definedName name="TAB4APPX" localSheetId="6">'[283]Table 5'!$A$2:$I$55</definedName>
    <definedName name="TAB4APPX">'[284]Table 5'!$A$2:$I$55</definedName>
    <definedName name="TAB5A" localSheetId="1">#REF!</definedName>
    <definedName name="TAB5A" localSheetId="10">#REF!</definedName>
    <definedName name="TAB5A" localSheetId="11">#REF!</definedName>
    <definedName name="TAB5A" localSheetId="12">#REF!</definedName>
    <definedName name="TAB5A" localSheetId="13">#REF!</definedName>
    <definedName name="TAB5A" localSheetId="15">#REF!</definedName>
    <definedName name="TAB5A" localSheetId="16">#REF!</definedName>
    <definedName name="TAB5A" localSheetId="2">#REF!</definedName>
    <definedName name="TAB5A" localSheetId="23">#REF!</definedName>
    <definedName name="TAB5A" localSheetId="24">#REF!</definedName>
    <definedName name="TAB5A" localSheetId="25">#REF!</definedName>
    <definedName name="TAB5A" localSheetId="26">#REF!</definedName>
    <definedName name="TAB5A" localSheetId="27">#REF!</definedName>
    <definedName name="TAB5A" localSheetId="28">#REF!</definedName>
    <definedName name="TAB5A" localSheetId="29">#REF!</definedName>
    <definedName name="TAB5A" localSheetId="3">#REF!</definedName>
    <definedName name="TAB5A" localSheetId="31">#REF!</definedName>
    <definedName name="TAB5A" localSheetId="32">#REF!</definedName>
    <definedName name="TAB5A" localSheetId="33">#REF!</definedName>
    <definedName name="TAB5A" localSheetId="34">#REF!</definedName>
    <definedName name="TAB5A" localSheetId="37">#REF!</definedName>
    <definedName name="TAB5A" localSheetId="41">#REF!</definedName>
    <definedName name="TAB5A" localSheetId="4">#REF!</definedName>
    <definedName name="TAB5A" localSheetId="45">#REF!</definedName>
    <definedName name="TAB5A" localSheetId="46">#REF!</definedName>
    <definedName name="TAB5A" localSheetId="47">#REF!</definedName>
    <definedName name="TAB5A" localSheetId="48">#REF!</definedName>
    <definedName name="TAB5A" localSheetId="49">#REF!</definedName>
    <definedName name="TAB5A" localSheetId="50">#REF!</definedName>
    <definedName name="TAB5A" localSheetId="5">#REF!</definedName>
    <definedName name="TAB5A" localSheetId="51">#REF!</definedName>
    <definedName name="TAB5A" localSheetId="52">#REF!</definedName>
    <definedName name="TAB5A" localSheetId="53">#REF!</definedName>
    <definedName name="TAB5A" localSheetId="54">#REF!</definedName>
    <definedName name="TAB5A" localSheetId="56">#REF!</definedName>
    <definedName name="TAB5A" localSheetId="57">#REF!</definedName>
    <definedName name="TAB5A" localSheetId="58">#REF!</definedName>
    <definedName name="TAB5A" localSheetId="59">#REF!</definedName>
    <definedName name="TAB5A" localSheetId="60">#REF!</definedName>
    <definedName name="TAB5A" localSheetId="61">#REF!</definedName>
    <definedName name="TAB5A" localSheetId="62">#REF!</definedName>
    <definedName name="TAB5A" localSheetId="63">#REF!</definedName>
    <definedName name="TAB5A" localSheetId="6">#REF!</definedName>
    <definedName name="TAB5A" localSheetId="64">#REF!</definedName>
    <definedName name="TAB5A" localSheetId="65">#REF!</definedName>
    <definedName name="TAB5A" localSheetId="66">#REF!</definedName>
    <definedName name="TAB5A" localSheetId="67">#REF!</definedName>
    <definedName name="TAB5A" localSheetId="68">#REF!</definedName>
    <definedName name="TAB5A" localSheetId="69">#REF!</definedName>
    <definedName name="TAB5A" localSheetId="71">#REF!</definedName>
    <definedName name="TAB5A" localSheetId="72">#REF!</definedName>
    <definedName name="TAB5A" localSheetId="73">#REF!</definedName>
    <definedName name="TAB5A" localSheetId="7">#REF!</definedName>
    <definedName name="TAB5A" localSheetId="74">#REF!</definedName>
    <definedName name="TAB5A" localSheetId="75">#REF!</definedName>
    <definedName name="TAB5A" localSheetId="76">#REF!</definedName>
    <definedName name="TAB5A" localSheetId="77">#REF!</definedName>
    <definedName name="TAB5A" localSheetId="78">#REF!</definedName>
    <definedName name="TAB5A" localSheetId="79">#REF!</definedName>
    <definedName name="TAB5A" localSheetId="8">#REF!</definedName>
    <definedName name="TAB5A" localSheetId="9">#REF!</definedName>
    <definedName name="TAB5A">#REF!</definedName>
    <definedName name="TAB6A" localSheetId="1">'[52]Annual Tables'!#REF!</definedName>
    <definedName name="TAB6A" localSheetId="10">'[52]Annual Tables'!#REF!</definedName>
    <definedName name="TAB6A" localSheetId="11">'[52]Annual Tables'!#REF!</definedName>
    <definedName name="TAB6A" localSheetId="12">'[52]Annual Tables'!#REF!</definedName>
    <definedName name="TAB6A" localSheetId="13">'[52]Annual Tables'!#REF!</definedName>
    <definedName name="TAB6A" localSheetId="15">'[52]Annual Tables'!#REF!</definedName>
    <definedName name="TAB6A" localSheetId="16">'[52]Annual Tables'!#REF!</definedName>
    <definedName name="TAB6A" localSheetId="2">'[52]Annual Tables'!#REF!</definedName>
    <definedName name="TAB6A" localSheetId="24">'[52]Annual Tables'!#REF!</definedName>
    <definedName name="TAB6A" localSheetId="25">'[52]Annual Tables'!#REF!</definedName>
    <definedName name="TAB6A" localSheetId="26">'[52]Annual Tables'!#REF!</definedName>
    <definedName name="TAB6A" localSheetId="27">'[52]Annual Tables'!#REF!</definedName>
    <definedName name="TAB6A" localSheetId="28">'[52]Annual Tables'!#REF!</definedName>
    <definedName name="TAB6A" localSheetId="29">'[52]Annual Tables'!#REF!</definedName>
    <definedName name="TAB6A" localSheetId="3">'[52]Annual Tables'!#REF!</definedName>
    <definedName name="TAB6A" localSheetId="31">'[52]Annual Tables'!#REF!</definedName>
    <definedName name="TAB6A" localSheetId="32">'[52]Annual Tables'!#REF!</definedName>
    <definedName name="TAB6A" localSheetId="33">'[52]Annual Tables'!#REF!</definedName>
    <definedName name="TAB6A" localSheetId="34">'[52]Annual Tables'!#REF!</definedName>
    <definedName name="TAB6A" localSheetId="37">'[52]Annual Tables'!#REF!</definedName>
    <definedName name="TAB6A" localSheetId="41">'[52]Annual Tables'!#REF!</definedName>
    <definedName name="TAB6A" localSheetId="4">'[52]Annual Tables'!#REF!</definedName>
    <definedName name="TAB6A" localSheetId="45">'[52]Annual Tables'!#REF!</definedName>
    <definedName name="TAB6A" localSheetId="46">'[52]Annual Tables'!#REF!</definedName>
    <definedName name="TAB6A" localSheetId="47">'[52]Annual Tables'!#REF!</definedName>
    <definedName name="TAB6A" localSheetId="48">'[52]Annual Tables'!#REF!</definedName>
    <definedName name="TAB6A" localSheetId="49">'[52]Annual Tables'!#REF!</definedName>
    <definedName name="TAB6A" localSheetId="50">'[52]Annual Tables'!#REF!</definedName>
    <definedName name="TAB6A" localSheetId="5">'[53]Annual Tables'!#REF!</definedName>
    <definedName name="TAB6A" localSheetId="51">'[52]Annual Tables'!#REF!</definedName>
    <definedName name="TAB6A" localSheetId="52">'[52]Annual Tables'!#REF!</definedName>
    <definedName name="TAB6A" localSheetId="53">'[52]Annual Tables'!#REF!</definedName>
    <definedName name="TAB6A" localSheetId="54">'[52]Annual Tables'!#REF!</definedName>
    <definedName name="TAB6A" localSheetId="56">'[52]Annual Tables'!#REF!</definedName>
    <definedName name="TAB6A" localSheetId="57">'[52]Annual Tables'!#REF!</definedName>
    <definedName name="TAB6A" localSheetId="58">'[52]Annual Tables'!#REF!</definedName>
    <definedName name="TAB6A" localSheetId="59">'[52]Annual Tables'!#REF!</definedName>
    <definedName name="TAB6A" localSheetId="60">'[52]Annual Tables'!#REF!</definedName>
    <definedName name="TAB6A" localSheetId="61">'[52]Annual Tables'!#REF!</definedName>
    <definedName name="TAB6A" localSheetId="62">'[52]Annual Tables'!#REF!</definedName>
    <definedName name="TAB6A" localSheetId="63">'[52]Annual Tables'!#REF!</definedName>
    <definedName name="TAB6A" localSheetId="6">'[53]Annual Tables'!#REF!</definedName>
    <definedName name="TAB6A" localSheetId="64">'[52]Annual Tables'!#REF!</definedName>
    <definedName name="TAB6A" localSheetId="65">'[52]Annual Tables'!#REF!</definedName>
    <definedName name="TAB6A" localSheetId="66">'[52]Annual Tables'!#REF!</definedName>
    <definedName name="TAB6A" localSheetId="67">'[52]Annual Tables'!#REF!</definedName>
    <definedName name="TAB6A" localSheetId="68">'[52]Annual Tables'!#REF!</definedName>
    <definedName name="TAB6A" localSheetId="69">'[52]Annual Tables'!#REF!</definedName>
    <definedName name="TAB6A" localSheetId="71">'[52]Annual Tables'!#REF!</definedName>
    <definedName name="TAB6A" localSheetId="72">'[52]Annual Tables'!#REF!</definedName>
    <definedName name="TAB6A" localSheetId="73">'[52]Annual Tables'!#REF!</definedName>
    <definedName name="TAB6A" localSheetId="7">'[52]Annual Tables'!#REF!</definedName>
    <definedName name="TAB6A" localSheetId="74">'[52]Annual Tables'!#REF!</definedName>
    <definedName name="TAB6A" localSheetId="75">'[52]Annual Tables'!#REF!</definedName>
    <definedName name="TAB6A" localSheetId="76">'[52]Annual Tables'!#REF!</definedName>
    <definedName name="TAB6A" localSheetId="77">'[52]Annual Tables'!#REF!</definedName>
    <definedName name="TAB6A" localSheetId="78">'[52]Annual Tables'!#REF!</definedName>
    <definedName name="TAB6A" localSheetId="79">'[52]Annual Tables'!#REF!</definedName>
    <definedName name="TAB6A" localSheetId="8">'[52]Annual Tables'!#REF!</definedName>
    <definedName name="TAB6A" localSheetId="9">'[52]Annual Tables'!#REF!</definedName>
    <definedName name="TAB6A">'[52]Annual Tables'!#REF!</definedName>
    <definedName name="TAB6B" localSheetId="1">'[52]Annual Tables'!#REF!</definedName>
    <definedName name="TAB6B" localSheetId="10">'[52]Annual Tables'!#REF!</definedName>
    <definedName name="TAB6B" localSheetId="11">'[52]Annual Tables'!#REF!</definedName>
    <definedName name="TAB6B" localSheetId="12">'[52]Annual Tables'!#REF!</definedName>
    <definedName name="TAB6B" localSheetId="13">'[52]Annual Tables'!#REF!</definedName>
    <definedName name="TAB6B" localSheetId="15">'[52]Annual Tables'!#REF!</definedName>
    <definedName name="TAB6B" localSheetId="16">'[52]Annual Tables'!#REF!</definedName>
    <definedName name="TAB6B" localSheetId="2">'[52]Annual Tables'!#REF!</definedName>
    <definedName name="TAB6B" localSheetId="25">'[52]Annual Tables'!#REF!</definedName>
    <definedName name="TAB6B" localSheetId="26">'[52]Annual Tables'!#REF!</definedName>
    <definedName name="TAB6B" localSheetId="27">'[52]Annual Tables'!#REF!</definedName>
    <definedName name="TAB6B" localSheetId="28">'[52]Annual Tables'!#REF!</definedName>
    <definedName name="TAB6B" localSheetId="29">'[52]Annual Tables'!#REF!</definedName>
    <definedName name="TAB6B" localSheetId="3">'[52]Annual Tables'!#REF!</definedName>
    <definedName name="TAB6B" localSheetId="31">'[52]Annual Tables'!#REF!</definedName>
    <definedName name="TAB6B" localSheetId="32">'[52]Annual Tables'!#REF!</definedName>
    <definedName name="TAB6B" localSheetId="33">'[52]Annual Tables'!#REF!</definedName>
    <definedName name="TAB6B" localSheetId="34">'[52]Annual Tables'!#REF!</definedName>
    <definedName name="TAB6B" localSheetId="37">'[52]Annual Tables'!#REF!</definedName>
    <definedName name="TAB6B" localSheetId="41">'[52]Annual Tables'!#REF!</definedName>
    <definedName name="TAB6B" localSheetId="4">'[52]Annual Tables'!#REF!</definedName>
    <definedName name="TAB6B" localSheetId="45">'[52]Annual Tables'!#REF!</definedName>
    <definedName name="TAB6B" localSheetId="46">'[52]Annual Tables'!#REF!</definedName>
    <definedName name="TAB6B" localSheetId="47">'[52]Annual Tables'!#REF!</definedName>
    <definedName name="TAB6B" localSheetId="48">'[52]Annual Tables'!#REF!</definedName>
    <definedName name="TAB6B" localSheetId="49">'[52]Annual Tables'!#REF!</definedName>
    <definedName name="TAB6B" localSheetId="50">'[52]Annual Tables'!#REF!</definedName>
    <definedName name="TAB6B" localSheetId="5">'[53]Annual Tables'!#REF!</definedName>
    <definedName name="TAB6B" localSheetId="51">'[52]Annual Tables'!#REF!</definedName>
    <definedName name="TAB6B" localSheetId="53">'[52]Annual Tables'!#REF!</definedName>
    <definedName name="TAB6B" localSheetId="54">'[52]Annual Tables'!#REF!</definedName>
    <definedName name="TAB6B" localSheetId="56">'[52]Annual Tables'!#REF!</definedName>
    <definedName name="TAB6B" localSheetId="57">'[52]Annual Tables'!#REF!</definedName>
    <definedName name="TAB6B" localSheetId="58">'[52]Annual Tables'!#REF!</definedName>
    <definedName name="TAB6B" localSheetId="59">'[52]Annual Tables'!#REF!</definedName>
    <definedName name="TAB6B" localSheetId="60">'[52]Annual Tables'!#REF!</definedName>
    <definedName name="TAB6B" localSheetId="61">'[52]Annual Tables'!#REF!</definedName>
    <definedName name="TAB6B" localSheetId="62">'[52]Annual Tables'!#REF!</definedName>
    <definedName name="TAB6B" localSheetId="63">'[52]Annual Tables'!#REF!</definedName>
    <definedName name="TAB6B" localSheetId="6">'[53]Annual Tables'!#REF!</definedName>
    <definedName name="TAB6B" localSheetId="64">'[52]Annual Tables'!#REF!</definedName>
    <definedName name="TAB6B" localSheetId="65">'[52]Annual Tables'!#REF!</definedName>
    <definedName name="TAB6B" localSheetId="66">'[52]Annual Tables'!#REF!</definedName>
    <definedName name="TAB6B" localSheetId="67">'[52]Annual Tables'!#REF!</definedName>
    <definedName name="TAB6B" localSheetId="68">'[52]Annual Tables'!#REF!</definedName>
    <definedName name="TAB6B" localSheetId="69">'[52]Annual Tables'!#REF!</definedName>
    <definedName name="TAB6B" localSheetId="71">'[52]Annual Tables'!#REF!</definedName>
    <definedName name="TAB6B" localSheetId="72">'[52]Annual Tables'!#REF!</definedName>
    <definedName name="TAB6B" localSheetId="73">'[52]Annual Tables'!#REF!</definedName>
    <definedName name="TAB6B" localSheetId="7">'[52]Annual Tables'!#REF!</definedName>
    <definedName name="TAB6B" localSheetId="74">'[52]Annual Tables'!#REF!</definedName>
    <definedName name="TAB6B" localSheetId="77">'[52]Annual Tables'!#REF!</definedName>
    <definedName name="TAB6B" localSheetId="8">'[52]Annual Tables'!#REF!</definedName>
    <definedName name="TAB6B" localSheetId="9">'[52]Annual Tables'!#REF!</definedName>
    <definedName name="TAB6B">'[52]Annual Tables'!#REF!</definedName>
    <definedName name="TAB6C" localSheetId="1">#REF!</definedName>
    <definedName name="TAB6C" localSheetId="10">#REF!</definedName>
    <definedName name="TAB6C" localSheetId="11">#REF!</definedName>
    <definedName name="TAB6C" localSheetId="12">#REF!</definedName>
    <definedName name="TAB6C" localSheetId="13">#REF!</definedName>
    <definedName name="TAB6C" localSheetId="15">#REF!</definedName>
    <definedName name="TAB6C" localSheetId="16">#REF!</definedName>
    <definedName name="TAB6C" localSheetId="2">#REF!</definedName>
    <definedName name="TAB6C" localSheetId="23">#REF!</definedName>
    <definedName name="TAB6C" localSheetId="24">#REF!</definedName>
    <definedName name="TAB6C" localSheetId="25">#REF!</definedName>
    <definedName name="TAB6C" localSheetId="26">#REF!</definedName>
    <definedName name="TAB6C" localSheetId="27">#REF!</definedName>
    <definedName name="TAB6C" localSheetId="28">#REF!</definedName>
    <definedName name="TAB6C" localSheetId="29">#REF!</definedName>
    <definedName name="TAB6C" localSheetId="3">#REF!</definedName>
    <definedName name="TAB6C" localSheetId="31">#REF!</definedName>
    <definedName name="TAB6C" localSheetId="32">#REF!</definedName>
    <definedName name="TAB6C" localSheetId="33">#REF!</definedName>
    <definedName name="TAB6C" localSheetId="34">#REF!</definedName>
    <definedName name="TAB6C" localSheetId="37">#REF!</definedName>
    <definedName name="TAB6C" localSheetId="41">#REF!</definedName>
    <definedName name="TAB6C" localSheetId="4">#REF!</definedName>
    <definedName name="TAB6C" localSheetId="45">#REF!</definedName>
    <definedName name="TAB6C" localSheetId="46">#REF!</definedName>
    <definedName name="TAB6C" localSheetId="47">#REF!</definedName>
    <definedName name="TAB6C" localSheetId="48">#REF!</definedName>
    <definedName name="TAB6C" localSheetId="49">#REF!</definedName>
    <definedName name="TAB6C" localSheetId="50">#REF!</definedName>
    <definedName name="TAB6C" localSheetId="5">#REF!</definedName>
    <definedName name="TAB6C" localSheetId="51">#REF!</definedName>
    <definedName name="TAB6C" localSheetId="52">#REF!</definedName>
    <definedName name="TAB6C" localSheetId="53">#REF!</definedName>
    <definedName name="TAB6C" localSheetId="54">#REF!</definedName>
    <definedName name="TAB6C" localSheetId="56">#REF!</definedName>
    <definedName name="TAB6C" localSheetId="57">#REF!</definedName>
    <definedName name="TAB6C" localSheetId="58">#REF!</definedName>
    <definedName name="TAB6C" localSheetId="59">#REF!</definedName>
    <definedName name="TAB6C" localSheetId="60">#REF!</definedName>
    <definedName name="TAB6C" localSheetId="61">#REF!</definedName>
    <definedName name="TAB6C" localSheetId="62">#REF!</definedName>
    <definedName name="TAB6C" localSheetId="63">#REF!</definedName>
    <definedName name="TAB6C" localSheetId="6">#REF!</definedName>
    <definedName name="TAB6C" localSheetId="64">#REF!</definedName>
    <definedName name="TAB6C" localSheetId="65">#REF!</definedName>
    <definedName name="TAB6C" localSheetId="66">#REF!</definedName>
    <definedName name="TAB6C" localSheetId="67">#REF!</definedName>
    <definedName name="TAB6C" localSheetId="68">#REF!</definedName>
    <definedName name="TAB6C" localSheetId="69">#REF!</definedName>
    <definedName name="TAB6C" localSheetId="71">#REF!</definedName>
    <definedName name="TAB6C" localSheetId="72">#REF!</definedName>
    <definedName name="TAB6C" localSheetId="73">#REF!</definedName>
    <definedName name="TAB6C" localSheetId="7">#REF!</definedName>
    <definedName name="TAB6C" localSheetId="74">#REF!</definedName>
    <definedName name="TAB6C" localSheetId="75">#REF!</definedName>
    <definedName name="TAB6C" localSheetId="76">#REF!</definedName>
    <definedName name="TAB6C" localSheetId="77">#REF!</definedName>
    <definedName name="TAB6C" localSheetId="78">#REF!</definedName>
    <definedName name="TAB6C" localSheetId="79">#REF!</definedName>
    <definedName name="TAB6C" localSheetId="8">#REF!</definedName>
    <definedName name="TAB6C" localSheetId="9">#REF!</definedName>
    <definedName name="TAB6C">#REF!</definedName>
    <definedName name="TAB7A" localSheetId="1">#REF!</definedName>
    <definedName name="TAB7A" localSheetId="10">#REF!</definedName>
    <definedName name="TAB7A" localSheetId="11">#REF!</definedName>
    <definedName name="TAB7A" localSheetId="12">#REF!</definedName>
    <definedName name="TAB7A" localSheetId="13">#REF!</definedName>
    <definedName name="TAB7A" localSheetId="15">#REF!</definedName>
    <definedName name="TAB7A" localSheetId="16">#REF!</definedName>
    <definedName name="TAB7A" localSheetId="2">#REF!</definedName>
    <definedName name="TAB7A" localSheetId="23">#REF!</definedName>
    <definedName name="TAB7A" localSheetId="24">#REF!</definedName>
    <definedName name="TAB7A" localSheetId="25">#REF!</definedName>
    <definedName name="TAB7A" localSheetId="26">#REF!</definedName>
    <definedName name="TAB7A" localSheetId="27">#REF!</definedName>
    <definedName name="TAB7A" localSheetId="28">#REF!</definedName>
    <definedName name="TAB7A" localSheetId="29">#REF!</definedName>
    <definedName name="TAB7A" localSheetId="3">#REF!</definedName>
    <definedName name="TAB7A" localSheetId="31">#REF!</definedName>
    <definedName name="TAB7A" localSheetId="32">#REF!</definedName>
    <definedName name="TAB7A" localSheetId="33">#REF!</definedName>
    <definedName name="TAB7A" localSheetId="34">#REF!</definedName>
    <definedName name="TAB7A" localSheetId="37">#REF!</definedName>
    <definedName name="TAB7A" localSheetId="41">#REF!</definedName>
    <definedName name="TAB7A" localSheetId="4">#REF!</definedName>
    <definedName name="TAB7A" localSheetId="45">#REF!</definedName>
    <definedName name="TAB7A" localSheetId="46">#REF!</definedName>
    <definedName name="TAB7A" localSheetId="47">#REF!</definedName>
    <definedName name="TAB7A" localSheetId="48">#REF!</definedName>
    <definedName name="TAB7A" localSheetId="49">#REF!</definedName>
    <definedName name="TAB7A" localSheetId="50">#REF!</definedName>
    <definedName name="TAB7A" localSheetId="5">#REF!</definedName>
    <definedName name="TAB7A" localSheetId="51">#REF!</definedName>
    <definedName name="TAB7A" localSheetId="52">#REF!</definedName>
    <definedName name="TAB7A" localSheetId="53">#REF!</definedName>
    <definedName name="TAB7A" localSheetId="54">#REF!</definedName>
    <definedName name="TAB7A" localSheetId="56">#REF!</definedName>
    <definedName name="TAB7A" localSheetId="57">#REF!</definedName>
    <definedName name="TAB7A" localSheetId="58">#REF!</definedName>
    <definedName name="TAB7A" localSheetId="59">#REF!</definedName>
    <definedName name="TAB7A" localSheetId="60">#REF!</definedName>
    <definedName name="TAB7A" localSheetId="61">#REF!</definedName>
    <definedName name="TAB7A" localSheetId="62">#REF!</definedName>
    <definedName name="TAB7A" localSheetId="63">#REF!</definedName>
    <definedName name="TAB7A" localSheetId="6">#REF!</definedName>
    <definedName name="TAB7A" localSheetId="64">#REF!</definedName>
    <definedName name="TAB7A" localSheetId="65">#REF!</definedName>
    <definedName name="TAB7A" localSheetId="66">#REF!</definedName>
    <definedName name="TAB7A" localSheetId="67">#REF!</definedName>
    <definedName name="TAB7A" localSheetId="68">#REF!</definedName>
    <definedName name="TAB7A" localSheetId="69">#REF!</definedName>
    <definedName name="TAB7A" localSheetId="71">#REF!</definedName>
    <definedName name="TAB7A" localSheetId="72">#REF!</definedName>
    <definedName name="TAB7A" localSheetId="73">#REF!</definedName>
    <definedName name="TAB7A" localSheetId="7">#REF!</definedName>
    <definedName name="TAB7A" localSheetId="74">#REF!</definedName>
    <definedName name="TAB7A" localSheetId="75">#REF!</definedName>
    <definedName name="TAB7A" localSheetId="76">#REF!</definedName>
    <definedName name="TAB7A" localSheetId="77">#REF!</definedName>
    <definedName name="TAB7A" localSheetId="78">#REF!</definedName>
    <definedName name="TAB7A" localSheetId="79">#REF!</definedName>
    <definedName name="TAB7A" localSheetId="8">#REF!</definedName>
    <definedName name="TAB7A" localSheetId="9">#REF!</definedName>
    <definedName name="TAB7A">#REF!</definedName>
    <definedName name="TABCASH" localSheetId="1">#REF!</definedName>
    <definedName name="TABCASH" localSheetId="10">#REF!</definedName>
    <definedName name="TABCASH" localSheetId="11">#REF!</definedName>
    <definedName name="TABCASH" localSheetId="12">#REF!</definedName>
    <definedName name="TABCASH" localSheetId="13">#REF!</definedName>
    <definedName name="TABCASH" localSheetId="15">#REF!</definedName>
    <definedName name="TABCASH" localSheetId="16">#REF!</definedName>
    <definedName name="TABCASH" localSheetId="2">#REF!</definedName>
    <definedName name="TABCASH" localSheetId="23">#REF!</definedName>
    <definedName name="TABCASH" localSheetId="24">#REF!</definedName>
    <definedName name="TABCASH" localSheetId="25">#REF!</definedName>
    <definedName name="TABCASH" localSheetId="26">#REF!</definedName>
    <definedName name="TABCASH" localSheetId="27">#REF!</definedName>
    <definedName name="TABCASH" localSheetId="28">#REF!</definedName>
    <definedName name="TABCASH" localSheetId="29">#REF!</definedName>
    <definedName name="TABCASH" localSheetId="3">#REF!</definedName>
    <definedName name="TABCASH" localSheetId="31">#REF!</definedName>
    <definedName name="TABCASH" localSheetId="32">#REF!</definedName>
    <definedName name="TABCASH" localSheetId="33">#REF!</definedName>
    <definedName name="TABCASH" localSheetId="34">#REF!</definedName>
    <definedName name="TABCASH" localSheetId="37">#REF!</definedName>
    <definedName name="TABCASH" localSheetId="41">#REF!</definedName>
    <definedName name="TABCASH" localSheetId="4">#REF!</definedName>
    <definedName name="TABCASH" localSheetId="46">#REF!</definedName>
    <definedName name="TABCASH" localSheetId="47">#REF!</definedName>
    <definedName name="TABCASH" localSheetId="48">#REF!</definedName>
    <definedName name="TABCASH" localSheetId="49">#REF!</definedName>
    <definedName name="TABCASH" localSheetId="50">#REF!</definedName>
    <definedName name="TABCASH" localSheetId="5">#REF!</definedName>
    <definedName name="TABCASH" localSheetId="51">#REF!</definedName>
    <definedName name="TABCASH" localSheetId="52">#REF!</definedName>
    <definedName name="TABCASH" localSheetId="53">#REF!</definedName>
    <definedName name="TABCASH" localSheetId="54">#REF!</definedName>
    <definedName name="TABCASH" localSheetId="56">#REF!</definedName>
    <definedName name="TABCASH" localSheetId="57">#REF!</definedName>
    <definedName name="TABCASH" localSheetId="58">#REF!</definedName>
    <definedName name="TABCASH" localSheetId="59">#REF!</definedName>
    <definedName name="TABCASH" localSheetId="60">#REF!</definedName>
    <definedName name="TABCASH" localSheetId="61">#REF!</definedName>
    <definedName name="TABCASH" localSheetId="62">#REF!</definedName>
    <definedName name="TABCASH" localSheetId="63">#REF!</definedName>
    <definedName name="TABCASH" localSheetId="6">#REF!</definedName>
    <definedName name="TABCASH" localSheetId="64">#REF!</definedName>
    <definedName name="TABCASH" localSheetId="65">#REF!</definedName>
    <definedName name="TABCASH" localSheetId="66">#REF!</definedName>
    <definedName name="TABCASH" localSheetId="67">#REF!</definedName>
    <definedName name="TABCASH" localSheetId="68">#REF!</definedName>
    <definedName name="TABCASH" localSheetId="69">#REF!</definedName>
    <definedName name="TABCASH" localSheetId="71">#REF!</definedName>
    <definedName name="TABCASH" localSheetId="72">#REF!</definedName>
    <definedName name="TABCASH" localSheetId="73">#REF!</definedName>
    <definedName name="TABCASH" localSheetId="7">#REF!</definedName>
    <definedName name="TABCASH" localSheetId="74">#REF!</definedName>
    <definedName name="TABCASH" localSheetId="75">#REF!</definedName>
    <definedName name="TABCASH" localSheetId="76">#REF!</definedName>
    <definedName name="TABCASH" localSheetId="77">#REF!</definedName>
    <definedName name="TABCASH" localSheetId="78">#REF!</definedName>
    <definedName name="TABCASH" localSheetId="79">#REF!</definedName>
    <definedName name="TABCASH" localSheetId="8">#REF!</definedName>
    <definedName name="TABCASH" localSheetId="9">#REF!</definedName>
    <definedName name="TABCASH">#REF!</definedName>
    <definedName name="TABEXCEPTFIN" localSheetId="1">#REF!</definedName>
    <definedName name="TABEXCEPTFIN" localSheetId="11">#REF!</definedName>
    <definedName name="TABEXCEPTFIN" localSheetId="12">#REF!</definedName>
    <definedName name="TABEXCEPTFIN" localSheetId="13">#REF!</definedName>
    <definedName name="TABEXCEPTFIN" localSheetId="23">#REF!</definedName>
    <definedName name="TABEXCEPTFIN" localSheetId="24">#REF!</definedName>
    <definedName name="TABEXCEPTFIN" localSheetId="26">#REF!</definedName>
    <definedName name="TABEXCEPTFIN" localSheetId="28">#REF!</definedName>
    <definedName name="TABEXCEPTFIN" localSheetId="29">#REF!</definedName>
    <definedName name="TABEXCEPTFIN" localSheetId="31">#REF!</definedName>
    <definedName name="TABEXCEPTFIN" localSheetId="41">#REF!</definedName>
    <definedName name="TABEXCEPTFIN" localSheetId="4">#REF!</definedName>
    <definedName name="TABEXCEPTFIN" localSheetId="46">#REF!</definedName>
    <definedName name="TABEXCEPTFIN" localSheetId="47">#REF!</definedName>
    <definedName name="TABEXCEPTFIN" localSheetId="48">#REF!</definedName>
    <definedName name="TABEXCEPTFIN" localSheetId="49">#REF!</definedName>
    <definedName name="TABEXCEPTFIN" localSheetId="50">#REF!</definedName>
    <definedName name="TABEXCEPTFIN" localSheetId="51">#REF!</definedName>
    <definedName name="TABEXCEPTFIN" localSheetId="53">#REF!</definedName>
    <definedName name="TABEXCEPTFIN" localSheetId="54">#REF!</definedName>
    <definedName name="TABEXCEPTFIN" localSheetId="56">#REF!</definedName>
    <definedName name="TABEXCEPTFIN" localSheetId="57">#REF!</definedName>
    <definedName name="TABEXCEPTFIN" localSheetId="58">#REF!</definedName>
    <definedName name="TABEXCEPTFIN" localSheetId="60">#REF!</definedName>
    <definedName name="TABEXCEPTFIN" localSheetId="61">#REF!</definedName>
    <definedName name="TABEXCEPTFIN" localSheetId="62">#REF!</definedName>
    <definedName name="TABEXCEPTFIN" localSheetId="63">#REF!</definedName>
    <definedName name="TABEXCEPTFIN" localSheetId="64">#REF!</definedName>
    <definedName name="TABEXCEPTFIN" localSheetId="66">#REF!</definedName>
    <definedName name="TABEXCEPTFIN" localSheetId="67">#REF!</definedName>
    <definedName name="TABEXCEPTFIN" localSheetId="68">#REF!</definedName>
    <definedName name="TABEXCEPTFIN" localSheetId="69">#REF!</definedName>
    <definedName name="TABEXCEPTFIN" localSheetId="71">#REF!</definedName>
    <definedName name="TABEXCEPTFIN" localSheetId="72">#REF!</definedName>
    <definedName name="TABEXCEPTFIN" localSheetId="73">#REF!</definedName>
    <definedName name="TABEXCEPTFIN">#REF!</definedName>
    <definedName name="TABEXTERNAL" localSheetId="1">#REF!</definedName>
    <definedName name="TABEXTERNAL" localSheetId="11">#REF!</definedName>
    <definedName name="TABEXTERNAL" localSheetId="12">#REF!</definedName>
    <definedName name="TABEXTERNAL" localSheetId="13">#REF!</definedName>
    <definedName name="TABEXTERNAL" localSheetId="23">#REF!</definedName>
    <definedName name="TABEXTERNAL" localSheetId="24">#REF!</definedName>
    <definedName name="TABEXTERNAL" localSheetId="26">#REF!</definedName>
    <definedName name="TABEXTERNAL" localSheetId="28">#REF!</definedName>
    <definedName name="TABEXTERNAL" localSheetId="29">#REF!</definedName>
    <definedName name="TABEXTERNAL" localSheetId="31">#REF!</definedName>
    <definedName name="TABEXTERNAL" localSheetId="41">#REF!</definedName>
    <definedName name="TABEXTERNAL" localSheetId="4">#REF!</definedName>
    <definedName name="TABEXTERNAL" localSheetId="46">#REF!</definedName>
    <definedName name="TABEXTERNAL" localSheetId="47">#REF!</definedName>
    <definedName name="TABEXTERNAL" localSheetId="48">#REF!</definedName>
    <definedName name="TABEXTERNAL" localSheetId="49">#REF!</definedName>
    <definedName name="TABEXTERNAL" localSheetId="50">#REF!</definedName>
    <definedName name="TABEXTERNAL" localSheetId="51">#REF!</definedName>
    <definedName name="TABEXTERNAL" localSheetId="53">#REF!</definedName>
    <definedName name="TABEXTERNAL" localSheetId="54">#REF!</definedName>
    <definedName name="TABEXTERNAL" localSheetId="56">#REF!</definedName>
    <definedName name="TABEXTERNAL" localSheetId="57">#REF!</definedName>
    <definedName name="TABEXTERNAL" localSheetId="58">#REF!</definedName>
    <definedName name="TABEXTERNAL" localSheetId="60">#REF!</definedName>
    <definedName name="TABEXTERNAL" localSheetId="61">#REF!</definedName>
    <definedName name="TABEXTERNAL" localSheetId="62">#REF!</definedName>
    <definedName name="TABEXTERNAL" localSheetId="63">#REF!</definedName>
    <definedName name="TABEXTERNAL" localSheetId="64">#REF!</definedName>
    <definedName name="TABEXTERNAL" localSheetId="66">#REF!</definedName>
    <definedName name="TABEXTERNAL" localSheetId="67">#REF!</definedName>
    <definedName name="TABEXTERNAL" localSheetId="68">#REF!</definedName>
    <definedName name="TABEXTERNAL" localSheetId="69">#REF!</definedName>
    <definedName name="TABEXTERNAL" localSheetId="71">#REF!</definedName>
    <definedName name="TABEXTERNAL" localSheetId="72">#REF!</definedName>
    <definedName name="TABEXTERNAL" localSheetId="73">#REF!</definedName>
    <definedName name="TABEXTERNAL">#REF!</definedName>
    <definedName name="table" localSheetId="1">#REF!</definedName>
    <definedName name="table" localSheetId="11">#REF!</definedName>
    <definedName name="table" localSheetId="12">#REF!</definedName>
    <definedName name="table" localSheetId="13">#REF!</definedName>
    <definedName name="table" localSheetId="23">#REF!</definedName>
    <definedName name="table" localSheetId="24">#REF!</definedName>
    <definedName name="table" localSheetId="26">#REF!</definedName>
    <definedName name="table" localSheetId="28">#REF!</definedName>
    <definedName name="table" localSheetId="29">#REF!</definedName>
    <definedName name="table" localSheetId="31">#REF!</definedName>
    <definedName name="table" localSheetId="41">#REF!</definedName>
    <definedName name="table" localSheetId="4">#REF!</definedName>
    <definedName name="table" localSheetId="46">#REF!</definedName>
    <definedName name="table" localSheetId="47">#REF!</definedName>
    <definedName name="table" localSheetId="48">#REF!</definedName>
    <definedName name="table" localSheetId="49">#REF!</definedName>
    <definedName name="table" localSheetId="50">#REF!</definedName>
    <definedName name="table" localSheetId="51">#REF!</definedName>
    <definedName name="table" localSheetId="53">#REF!</definedName>
    <definedName name="table" localSheetId="54">#REF!</definedName>
    <definedName name="table" localSheetId="56">#REF!</definedName>
    <definedName name="table" localSheetId="57">#REF!</definedName>
    <definedName name="table" localSheetId="58">#REF!</definedName>
    <definedName name="table" localSheetId="60">#REF!</definedName>
    <definedName name="table" localSheetId="61">#REF!</definedName>
    <definedName name="table" localSheetId="62">#REF!</definedName>
    <definedName name="table" localSheetId="63">#REF!</definedName>
    <definedName name="table" localSheetId="64">#REF!</definedName>
    <definedName name="table" localSheetId="66">#REF!</definedName>
    <definedName name="table" localSheetId="67">#REF!</definedName>
    <definedName name="table" localSheetId="68">#REF!</definedName>
    <definedName name="table" localSheetId="69">#REF!</definedName>
    <definedName name="table" localSheetId="71">#REF!</definedName>
    <definedName name="table" localSheetId="72">#REF!</definedName>
    <definedName name="table" localSheetId="73">#REF!</definedName>
    <definedName name="table">#REF!</definedName>
    <definedName name="Table__47" localSheetId="5">[310]RED47!$A$1:$I$53</definedName>
    <definedName name="Table__47" localSheetId="6">[311]RED47!$A$1:$I$53</definedName>
    <definedName name="Table__47">[312]RED47!$A$1:$I$53</definedName>
    <definedName name="TABLE_1" localSheetId="1">#REF!</definedName>
    <definedName name="TABLE_1" localSheetId="10">#REF!</definedName>
    <definedName name="TABLE_1" localSheetId="11">#REF!</definedName>
    <definedName name="TABLE_1" localSheetId="12">#REF!</definedName>
    <definedName name="TABLE_1" localSheetId="13">#REF!</definedName>
    <definedName name="TABLE_1" localSheetId="15">#REF!</definedName>
    <definedName name="TABLE_1" localSheetId="16">#REF!</definedName>
    <definedName name="TABLE_1" localSheetId="2">#REF!</definedName>
    <definedName name="TABLE_1" localSheetId="23">#REF!</definedName>
    <definedName name="TABLE_1" localSheetId="24">#REF!</definedName>
    <definedName name="TABLE_1" localSheetId="25">#REF!</definedName>
    <definedName name="TABLE_1" localSheetId="26">#REF!</definedName>
    <definedName name="TABLE_1" localSheetId="27">#REF!</definedName>
    <definedName name="TABLE_1" localSheetId="28">#REF!</definedName>
    <definedName name="TABLE_1" localSheetId="29">#REF!</definedName>
    <definedName name="TABLE_1" localSheetId="3">#REF!</definedName>
    <definedName name="TABLE_1" localSheetId="31">#REF!</definedName>
    <definedName name="TABLE_1" localSheetId="32">#REF!</definedName>
    <definedName name="TABLE_1" localSheetId="33">#REF!</definedName>
    <definedName name="TABLE_1" localSheetId="34">#REF!</definedName>
    <definedName name="TABLE_1" localSheetId="37">#REF!</definedName>
    <definedName name="TABLE_1" localSheetId="41">#REF!</definedName>
    <definedName name="TABLE_1" localSheetId="4">#REF!</definedName>
    <definedName name="TABLE_1" localSheetId="45">#REF!</definedName>
    <definedName name="TABLE_1" localSheetId="46">#REF!</definedName>
    <definedName name="TABLE_1" localSheetId="47">#REF!</definedName>
    <definedName name="TABLE_1" localSheetId="48">#REF!</definedName>
    <definedName name="TABLE_1" localSheetId="49">#REF!</definedName>
    <definedName name="TABLE_1" localSheetId="50">#REF!</definedName>
    <definedName name="TABLE_1" localSheetId="5">#REF!</definedName>
    <definedName name="TABLE_1" localSheetId="51">#REF!</definedName>
    <definedName name="TABLE_1" localSheetId="52">#REF!</definedName>
    <definedName name="TABLE_1" localSheetId="53">#REF!</definedName>
    <definedName name="TABLE_1" localSheetId="54">#REF!</definedName>
    <definedName name="TABLE_1" localSheetId="56">#REF!</definedName>
    <definedName name="TABLE_1" localSheetId="57">#REF!</definedName>
    <definedName name="TABLE_1" localSheetId="58">#REF!</definedName>
    <definedName name="TABLE_1" localSheetId="59">#REF!</definedName>
    <definedName name="TABLE_1" localSheetId="60">#REF!</definedName>
    <definedName name="TABLE_1" localSheetId="61">#REF!</definedName>
    <definedName name="TABLE_1" localSheetId="62">#REF!</definedName>
    <definedName name="TABLE_1" localSheetId="63">#REF!</definedName>
    <definedName name="TABLE_1" localSheetId="6">#REF!</definedName>
    <definedName name="TABLE_1" localSheetId="64">#REF!</definedName>
    <definedName name="TABLE_1" localSheetId="65">#REF!</definedName>
    <definedName name="TABLE_1" localSheetId="66">#REF!</definedName>
    <definedName name="TABLE_1" localSheetId="67">#REF!</definedName>
    <definedName name="TABLE_1" localSheetId="68">#REF!</definedName>
    <definedName name="TABLE_1" localSheetId="69">#REF!</definedName>
    <definedName name="TABLE_1" localSheetId="71">#REF!</definedName>
    <definedName name="TABLE_1" localSheetId="72">#REF!</definedName>
    <definedName name="TABLE_1" localSheetId="73">#REF!</definedName>
    <definedName name="TABLE_1" localSheetId="7">#REF!</definedName>
    <definedName name="TABLE_1" localSheetId="74">#REF!</definedName>
    <definedName name="TABLE_1" localSheetId="75">#REF!</definedName>
    <definedName name="TABLE_1" localSheetId="76">#REF!</definedName>
    <definedName name="TABLE_1" localSheetId="77">#REF!</definedName>
    <definedName name="TABLE_1" localSheetId="78">#REF!</definedName>
    <definedName name="TABLE_1" localSheetId="79">#REF!</definedName>
    <definedName name="TABLE_1" localSheetId="8">#REF!</definedName>
    <definedName name="TABLE_1" localSheetId="9">#REF!</definedName>
    <definedName name="TABLE_1">#REF!</definedName>
    <definedName name="Table_1._Nigeria__Debt_Sustainability_Analysis__Adjustment_Scenario__2001_2012_1" localSheetId="1">#REF!</definedName>
    <definedName name="Table_1._Nigeria__Debt_Sustainability_Analysis__Adjustment_Scenario__2001_2012_1" localSheetId="10">#REF!</definedName>
    <definedName name="Table_1._Nigeria__Debt_Sustainability_Analysis__Adjustment_Scenario__2001_2012_1" localSheetId="11">#REF!</definedName>
    <definedName name="Table_1._Nigeria__Debt_Sustainability_Analysis__Adjustment_Scenario__2001_2012_1" localSheetId="12">#REF!</definedName>
    <definedName name="Table_1._Nigeria__Debt_Sustainability_Analysis__Adjustment_Scenario__2001_2012_1" localSheetId="13">#REF!</definedName>
    <definedName name="Table_1._Nigeria__Debt_Sustainability_Analysis__Adjustment_Scenario__2001_2012_1" localSheetId="15">#REF!</definedName>
    <definedName name="Table_1._Nigeria__Debt_Sustainability_Analysis__Adjustment_Scenario__2001_2012_1" localSheetId="16">#REF!</definedName>
    <definedName name="Table_1._Nigeria__Debt_Sustainability_Analysis__Adjustment_Scenario__2001_2012_1" localSheetId="2">#REF!</definedName>
    <definedName name="Table_1._Nigeria__Debt_Sustainability_Analysis__Adjustment_Scenario__2001_2012_1" localSheetId="23">#REF!</definedName>
    <definedName name="Table_1._Nigeria__Debt_Sustainability_Analysis__Adjustment_Scenario__2001_2012_1" localSheetId="24">#REF!</definedName>
    <definedName name="Table_1._Nigeria__Debt_Sustainability_Analysis__Adjustment_Scenario__2001_2012_1" localSheetId="25">#REF!</definedName>
    <definedName name="Table_1._Nigeria__Debt_Sustainability_Analysis__Adjustment_Scenario__2001_2012_1" localSheetId="26">#REF!</definedName>
    <definedName name="Table_1._Nigeria__Debt_Sustainability_Analysis__Adjustment_Scenario__2001_2012_1" localSheetId="27">#REF!</definedName>
    <definedName name="Table_1._Nigeria__Debt_Sustainability_Analysis__Adjustment_Scenario__2001_2012_1" localSheetId="28">#REF!</definedName>
    <definedName name="Table_1._Nigeria__Debt_Sustainability_Analysis__Adjustment_Scenario__2001_2012_1" localSheetId="29">#REF!</definedName>
    <definedName name="Table_1._Nigeria__Debt_Sustainability_Analysis__Adjustment_Scenario__2001_2012_1" localSheetId="3">#REF!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7">#REF!</definedName>
    <definedName name="Table_1._Nigeria__Debt_Sustainability_Analysis__Adjustment_Scenario__2001_2012_1" localSheetId="41">#REF!</definedName>
    <definedName name="Table_1._Nigeria__Debt_Sustainability_Analysis__Adjustment_Scenario__2001_2012_1" localSheetId="4">#REF!</definedName>
    <definedName name="Table_1._Nigeria__Debt_Sustainability_Analysis__Adjustment_Scenario__2001_2012_1" localSheetId="45">#REF!</definedName>
    <definedName name="Table_1._Nigeria__Debt_Sustainability_Analysis__Adjustment_Scenario__2001_2012_1" localSheetId="46">#REF!</definedName>
    <definedName name="Table_1._Nigeria__Debt_Sustainability_Analysis__Adjustment_Scenario__2001_2012_1" localSheetId="47">#REF!</definedName>
    <definedName name="Table_1._Nigeria__Debt_Sustainability_Analysis__Adjustment_Scenario__2001_2012_1" localSheetId="48">#REF!</definedName>
    <definedName name="Table_1._Nigeria__Debt_Sustainability_Analysis__Adjustment_Scenario__2001_2012_1" localSheetId="49">#REF!</definedName>
    <definedName name="Table_1._Nigeria__Debt_Sustainability_Analysis__Adjustment_Scenario__2001_2012_1" localSheetId="50">#REF!</definedName>
    <definedName name="Table_1._Nigeria__Debt_Sustainability_Analysis__Adjustment_Scenario__2001_2012_1" localSheetId="5">#REF!</definedName>
    <definedName name="Table_1._Nigeria__Debt_Sustainability_Analysis__Adjustment_Scenario__2001_2012_1" localSheetId="51">#REF!</definedName>
    <definedName name="Table_1._Nigeria__Debt_Sustainability_Analysis__Adjustment_Scenario__2001_2012_1" localSheetId="52">#REF!</definedName>
    <definedName name="Table_1._Nigeria__Debt_Sustainability_Analysis__Adjustment_Scenario__2001_2012_1" localSheetId="53">#REF!</definedName>
    <definedName name="Table_1._Nigeria__Debt_Sustainability_Analysis__Adjustment_Scenario__2001_2012_1" localSheetId="54">#REF!</definedName>
    <definedName name="Table_1._Nigeria__Debt_Sustainability_Analysis__Adjustment_Scenario__2001_2012_1" localSheetId="56">#REF!</definedName>
    <definedName name="Table_1._Nigeria__Debt_Sustainability_Analysis__Adjustment_Scenario__2001_2012_1" localSheetId="57">#REF!</definedName>
    <definedName name="Table_1._Nigeria__Debt_Sustainability_Analysis__Adjustment_Scenario__2001_2012_1" localSheetId="58">#REF!</definedName>
    <definedName name="Table_1._Nigeria__Debt_Sustainability_Analysis__Adjustment_Scenario__2001_2012_1" localSheetId="59">#REF!</definedName>
    <definedName name="Table_1._Nigeria__Debt_Sustainability_Analysis__Adjustment_Scenario__2001_2012_1" localSheetId="60">#REF!</definedName>
    <definedName name="Table_1._Nigeria__Debt_Sustainability_Analysis__Adjustment_Scenario__2001_2012_1" localSheetId="61">#REF!</definedName>
    <definedName name="Table_1._Nigeria__Debt_Sustainability_Analysis__Adjustment_Scenario__2001_2012_1" localSheetId="62">#REF!</definedName>
    <definedName name="Table_1._Nigeria__Debt_Sustainability_Analysis__Adjustment_Scenario__2001_2012_1" localSheetId="63">#REF!</definedName>
    <definedName name="Table_1._Nigeria__Debt_Sustainability_Analysis__Adjustment_Scenario__2001_2012_1" localSheetId="6">#REF!</definedName>
    <definedName name="Table_1._Nigeria__Debt_Sustainability_Analysis__Adjustment_Scenario__2001_2012_1" localSheetId="64">#REF!</definedName>
    <definedName name="Table_1._Nigeria__Debt_Sustainability_Analysis__Adjustment_Scenario__2001_2012_1" localSheetId="65">#REF!</definedName>
    <definedName name="Table_1._Nigeria__Debt_Sustainability_Analysis__Adjustment_Scenario__2001_2012_1" localSheetId="66">#REF!</definedName>
    <definedName name="Table_1._Nigeria__Debt_Sustainability_Analysis__Adjustment_Scenario__2001_2012_1" localSheetId="67">#REF!</definedName>
    <definedName name="Table_1._Nigeria__Debt_Sustainability_Analysis__Adjustment_Scenario__2001_2012_1" localSheetId="68">#REF!</definedName>
    <definedName name="Table_1._Nigeria__Debt_Sustainability_Analysis__Adjustment_Scenario__2001_2012_1" localSheetId="69">#REF!</definedName>
    <definedName name="Table_1._Nigeria__Debt_Sustainability_Analysis__Adjustment_Scenario__2001_2012_1" localSheetId="71">#REF!</definedName>
    <definedName name="Table_1._Nigeria__Debt_Sustainability_Analysis__Adjustment_Scenario__2001_2012_1" localSheetId="72">#REF!</definedName>
    <definedName name="Table_1._Nigeria__Debt_Sustainability_Analysis__Adjustment_Scenario__2001_2012_1" localSheetId="73">#REF!</definedName>
    <definedName name="Table_1._Nigeria__Debt_Sustainability_Analysis__Adjustment_Scenario__2001_2012_1" localSheetId="7">#REF!</definedName>
    <definedName name="Table_1._Nigeria__Debt_Sustainability_Analysis__Adjustment_Scenario__2001_2012_1" localSheetId="74">#REF!</definedName>
    <definedName name="Table_1._Nigeria__Debt_Sustainability_Analysis__Adjustment_Scenario__2001_2012_1" localSheetId="75">#REF!</definedName>
    <definedName name="Table_1._Nigeria__Debt_Sustainability_Analysis__Adjustment_Scenario__2001_2012_1" localSheetId="76">#REF!</definedName>
    <definedName name="Table_1._Nigeria__Debt_Sustainability_Analysis__Adjustment_Scenario__2001_2012_1" localSheetId="77">#REF!</definedName>
    <definedName name="Table_1._Nigeria__Debt_Sustainability_Analysis__Adjustment_Scenario__2001_2012_1" localSheetId="78">#REF!</definedName>
    <definedName name="Table_1._Nigeria__Debt_Sustainability_Analysis__Adjustment_Scenario__2001_2012_1" localSheetId="79">#REF!</definedName>
    <definedName name="Table_1._Nigeria__Debt_Sustainability_Analysis__Adjustment_Scenario__2001_2012_1" localSheetId="8">#REF!</definedName>
    <definedName name="Table_1._Nigeria__Debt_Sustainability_Analysis__Adjustment_Scenario__2001_2012_1" localSheetId="9">#REF!</definedName>
    <definedName name="Table_1._Nigeria__Debt_Sustainability_Analysis__Adjustment_Scenario__2001_2012_1">#REF!</definedName>
    <definedName name="table_2" localSheetId="1">#REF!</definedName>
    <definedName name="table_2" localSheetId="10">#REF!</definedName>
    <definedName name="table_2" localSheetId="11">#REF!</definedName>
    <definedName name="table_2" localSheetId="12">#REF!</definedName>
    <definedName name="table_2" localSheetId="13">#REF!</definedName>
    <definedName name="table_2" localSheetId="15">#REF!</definedName>
    <definedName name="table_2" localSheetId="16">#REF!</definedName>
    <definedName name="table_2" localSheetId="2">#REF!</definedName>
    <definedName name="table_2" localSheetId="23">#REF!</definedName>
    <definedName name="table_2" localSheetId="24">#REF!</definedName>
    <definedName name="table_2" localSheetId="25">#REF!</definedName>
    <definedName name="table_2" localSheetId="26">#REF!</definedName>
    <definedName name="table_2" localSheetId="27">#REF!</definedName>
    <definedName name="table_2" localSheetId="28">#REF!</definedName>
    <definedName name="table_2" localSheetId="29">#REF!</definedName>
    <definedName name="table_2" localSheetId="3">#REF!</definedName>
    <definedName name="table_2" localSheetId="31">#REF!</definedName>
    <definedName name="table_2" localSheetId="32">#REF!</definedName>
    <definedName name="table_2" localSheetId="33">#REF!</definedName>
    <definedName name="table_2" localSheetId="34">#REF!</definedName>
    <definedName name="table_2" localSheetId="37">#REF!</definedName>
    <definedName name="table_2" localSheetId="41">#REF!</definedName>
    <definedName name="table_2" localSheetId="4">#REF!</definedName>
    <definedName name="table_2" localSheetId="45">#REF!</definedName>
    <definedName name="table_2" localSheetId="46">#REF!</definedName>
    <definedName name="table_2" localSheetId="47">#REF!</definedName>
    <definedName name="table_2" localSheetId="48">#REF!</definedName>
    <definedName name="table_2" localSheetId="49">#REF!</definedName>
    <definedName name="table_2" localSheetId="50">#REF!</definedName>
    <definedName name="table_2" localSheetId="5">#REF!</definedName>
    <definedName name="table_2" localSheetId="51">#REF!</definedName>
    <definedName name="table_2" localSheetId="52">#REF!</definedName>
    <definedName name="table_2" localSheetId="53">#REF!</definedName>
    <definedName name="table_2" localSheetId="54">#REF!</definedName>
    <definedName name="table_2" localSheetId="56">#REF!</definedName>
    <definedName name="table_2" localSheetId="57">#REF!</definedName>
    <definedName name="table_2" localSheetId="58">#REF!</definedName>
    <definedName name="table_2" localSheetId="59">#REF!</definedName>
    <definedName name="table_2" localSheetId="60">#REF!</definedName>
    <definedName name="table_2" localSheetId="61">#REF!</definedName>
    <definedName name="table_2" localSheetId="62">#REF!</definedName>
    <definedName name="table_2" localSheetId="63">#REF!</definedName>
    <definedName name="table_2" localSheetId="6">#REF!</definedName>
    <definedName name="table_2" localSheetId="64">#REF!</definedName>
    <definedName name="table_2" localSheetId="65">#REF!</definedName>
    <definedName name="table_2" localSheetId="66">#REF!</definedName>
    <definedName name="table_2" localSheetId="67">#REF!</definedName>
    <definedName name="table_2" localSheetId="68">#REF!</definedName>
    <definedName name="table_2" localSheetId="69">#REF!</definedName>
    <definedName name="table_2" localSheetId="71">#REF!</definedName>
    <definedName name="table_2" localSheetId="72">#REF!</definedName>
    <definedName name="table_2" localSheetId="73">#REF!</definedName>
    <definedName name="table_2" localSheetId="7">#REF!</definedName>
    <definedName name="table_2" localSheetId="74">#REF!</definedName>
    <definedName name="table_2" localSheetId="75">#REF!</definedName>
    <definedName name="table_2" localSheetId="76">#REF!</definedName>
    <definedName name="table_2" localSheetId="77">#REF!</definedName>
    <definedName name="table_2" localSheetId="78">#REF!</definedName>
    <definedName name="table_2" localSheetId="79">#REF!</definedName>
    <definedName name="table_2" localSheetId="8">#REF!</definedName>
    <definedName name="table_2" localSheetId="9">#REF!</definedName>
    <definedName name="table_2">#REF!</definedName>
    <definedName name="Table_2._Country_X___Public_Sector_Financing_1" localSheetId="1">#REF!</definedName>
    <definedName name="Table_2._Country_X___Public_Sector_Financing_1" localSheetId="11">#REF!</definedName>
    <definedName name="Table_2._Country_X___Public_Sector_Financing_1" localSheetId="12">#REF!</definedName>
    <definedName name="Table_2._Country_X___Public_Sector_Financing_1" localSheetId="13">#REF!</definedName>
    <definedName name="Table_2._Country_X___Public_Sector_Financing_1" localSheetId="23">#REF!</definedName>
    <definedName name="Table_2._Country_X___Public_Sector_Financing_1" localSheetId="24">#REF!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1">#REF!</definedName>
    <definedName name="Table_2._Country_X___Public_Sector_Financing_1" localSheetId="41">#REF!</definedName>
    <definedName name="Table_2._Country_X___Public_Sector_Financing_1" localSheetId="4">#REF!</definedName>
    <definedName name="Table_2._Country_X___Public_Sector_Financing_1" localSheetId="46">#REF!</definedName>
    <definedName name="Table_2._Country_X___Public_Sector_Financing_1" localSheetId="47">#REF!</definedName>
    <definedName name="Table_2._Country_X___Public_Sector_Financing_1" localSheetId="48">#REF!</definedName>
    <definedName name="Table_2._Country_X___Public_Sector_Financing_1" localSheetId="49">#REF!</definedName>
    <definedName name="Table_2._Country_X___Public_Sector_Financing_1" localSheetId="50">#REF!</definedName>
    <definedName name="Table_2._Country_X___Public_Sector_Financing_1" localSheetId="51">#REF!</definedName>
    <definedName name="Table_2._Country_X___Public_Sector_Financing_1" localSheetId="53">#REF!</definedName>
    <definedName name="Table_2._Country_X___Public_Sector_Financing_1" localSheetId="54">#REF!</definedName>
    <definedName name="Table_2._Country_X___Public_Sector_Financing_1" localSheetId="56">#REF!</definedName>
    <definedName name="Table_2._Country_X___Public_Sector_Financing_1" localSheetId="57">#REF!</definedName>
    <definedName name="Table_2._Country_X___Public_Sector_Financing_1" localSheetId="58">#REF!</definedName>
    <definedName name="Table_2._Country_X___Public_Sector_Financing_1" localSheetId="60">#REF!</definedName>
    <definedName name="Table_2._Country_X___Public_Sector_Financing_1" localSheetId="61">#REF!</definedName>
    <definedName name="Table_2._Country_X___Public_Sector_Financing_1" localSheetId="62">#REF!</definedName>
    <definedName name="Table_2._Country_X___Public_Sector_Financing_1" localSheetId="63">#REF!</definedName>
    <definedName name="Table_2._Country_X___Public_Sector_Financing_1" localSheetId="64">#REF!</definedName>
    <definedName name="Table_2._Country_X___Public_Sector_Financing_1" localSheetId="66">#REF!</definedName>
    <definedName name="Table_2._Country_X___Public_Sector_Financing_1" localSheetId="67">#REF!</definedName>
    <definedName name="Table_2._Country_X___Public_Sector_Financing_1" localSheetId="68">#REF!</definedName>
    <definedName name="Table_2._Country_X___Public_Sector_Financing_1" localSheetId="69">#REF!</definedName>
    <definedName name="Table_2._Country_X___Public_Sector_Financing_1" localSheetId="71">#REF!</definedName>
    <definedName name="Table_2._Country_X___Public_Sector_Financing_1" localSheetId="72">#REF!</definedName>
    <definedName name="Table_2._Country_X___Public_Sector_Financing_1" localSheetId="73">#REF!</definedName>
    <definedName name="Table_2._Country_X___Public_Sector_Financing_1">#REF!</definedName>
    <definedName name="Table_2___Average__wage___earnings_per_hour__of_selected_occupations_by_industrial_group" localSheetId="1">#REF!</definedName>
    <definedName name="Table_2___Average__wage___earnings_per_hour__of_selected_occupations_by_industrial_group" localSheetId="11">#REF!</definedName>
    <definedName name="Table_2___Average__wage___earnings_per_hour__of_selected_occupations_by_industrial_group" localSheetId="12">#REF!</definedName>
    <definedName name="Table_2___Average__wage___earnings_per_hour__of_selected_occupations_by_industrial_group" localSheetId="13">#REF!</definedName>
    <definedName name="Table_2___Average__wage___earnings_per_hour__of_selected_occupations_by_industrial_group" localSheetId="23">#REF!</definedName>
    <definedName name="Table_2___Average__wage___earnings_per_hour__of_selected_occupations_by_industrial_group" localSheetId="24">#REF!</definedName>
    <definedName name="Table_2___Average__wage___earnings_per_hour__of_selected_occupations_by_industrial_group" localSheetId="26">#REF!</definedName>
    <definedName name="Table_2___Average__wage___earnings_per_hour__of_selected_occupations_by_industrial_group" localSheetId="28">#REF!</definedName>
    <definedName name="Table_2___Average__wage___earnings_per_hour__of_selected_occupations_by_industrial_group" localSheetId="29">#REF!</definedName>
    <definedName name="Table_2___Average__wage___earnings_per_hour__of_selected_occupations_by_industrial_group" localSheetId="31">#REF!</definedName>
    <definedName name="Table_2___Average__wage___earnings_per_hour__of_selected_occupations_by_industrial_group" localSheetId="41">#REF!</definedName>
    <definedName name="Table_2___Average__wage___earnings_per_hour__of_selected_occupations_by_industrial_group" localSheetId="4">#REF!</definedName>
    <definedName name="Table_2___Average__wage___earnings_per_hour__of_selected_occupations_by_industrial_group" localSheetId="46">#REF!</definedName>
    <definedName name="Table_2___Average__wage___earnings_per_hour__of_selected_occupations_by_industrial_group" localSheetId="47">#REF!</definedName>
    <definedName name="Table_2___Average__wage___earnings_per_hour__of_selected_occupations_by_industrial_group" localSheetId="48">#REF!</definedName>
    <definedName name="Table_2___Average__wage___earnings_per_hour__of_selected_occupations_by_industrial_group" localSheetId="49">#REF!</definedName>
    <definedName name="Table_2___Average__wage___earnings_per_hour__of_selected_occupations_by_industrial_group" localSheetId="50">#REF!</definedName>
    <definedName name="Table_2___Average__wage___earnings_per_hour__of_selected_occupations_by_industrial_group" localSheetId="51">#REF!</definedName>
    <definedName name="Table_2___Average__wage___earnings_per_hour__of_selected_occupations_by_industrial_group" localSheetId="53">#REF!</definedName>
    <definedName name="Table_2___Average__wage___earnings_per_hour__of_selected_occupations_by_industrial_group" localSheetId="54">#REF!</definedName>
    <definedName name="Table_2___Average__wage___earnings_per_hour__of_selected_occupations_by_industrial_group" localSheetId="56">#REF!</definedName>
    <definedName name="Table_2___Average__wage___earnings_per_hour__of_selected_occupations_by_industrial_group" localSheetId="57">#REF!</definedName>
    <definedName name="Table_2___Average__wage___earnings_per_hour__of_selected_occupations_by_industrial_group" localSheetId="58">#REF!</definedName>
    <definedName name="Table_2___Average__wage___earnings_per_hour__of_selected_occupations_by_industrial_group" localSheetId="60">#REF!</definedName>
    <definedName name="Table_2___Average__wage___earnings_per_hour__of_selected_occupations_by_industrial_group" localSheetId="61">#REF!</definedName>
    <definedName name="Table_2___Average__wage___earnings_per_hour__of_selected_occupations_by_industrial_group" localSheetId="62">#REF!</definedName>
    <definedName name="Table_2___Average__wage___earnings_per_hour__of_selected_occupations_by_industrial_group" localSheetId="63">#REF!</definedName>
    <definedName name="Table_2___Average__wage___earnings_per_hour__of_selected_occupations_by_industrial_group" localSheetId="64">#REF!</definedName>
    <definedName name="Table_2___Average__wage___earnings_per_hour__of_selected_occupations_by_industrial_group" localSheetId="66">#REF!</definedName>
    <definedName name="Table_2___Average__wage___earnings_per_hour__of_selected_occupations_by_industrial_group" localSheetId="67">#REF!</definedName>
    <definedName name="Table_2___Average__wage___earnings_per_hour__of_selected_occupations_by_industrial_group" localSheetId="68">#REF!</definedName>
    <definedName name="Table_2___Average__wage___earnings_per_hour__of_selected_occupations_by_industrial_group" localSheetId="69">#REF!</definedName>
    <definedName name="Table_2___Average__wage___earnings_per_hour__of_selected_occupations_by_industrial_group" localSheetId="71">#REF!</definedName>
    <definedName name="Table_2___Average__wage___earnings_per_hour__of_selected_occupations_by_industrial_group" localSheetId="72">#REF!</definedName>
    <definedName name="Table_2___Average__wage___earnings_per_hour__of_selected_occupations_by_industrial_group" localSheetId="73">#REF!</definedName>
    <definedName name="Table_2___Average__wage___earnings_per_hour__of_selected_occupations_by_industrial_group">#REF!</definedName>
    <definedName name="table_2a" localSheetId="1">#REF!</definedName>
    <definedName name="table_2a" localSheetId="11">#REF!</definedName>
    <definedName name="table_2a" localSheetId="12">#REF!</definedName>
    <definedName name="table_2a" localSheetId="13">#REF!</definedName>
    <definedName name="table_2a" localSheetId="23">#REF!</definedName>
    <definedName name="table_2a" localSheetId="24">#REF!</definedName>
    <definedName name="table_2a" localSheetId="26">#REF!</definedName>
    <definedName name="table_2a" localSheetId="28">#REF!</definedName>
    <definedName name="table_2a" localSheetId="29">#REF!</definedName>
    <definedName name="table_2a" localSheetId="31">#REF!</definedName>
    <definedName name="table_2a" localSheetId="41">#REF!</definedName>
    <definedName name="table_2a" localSheetId="4">#REF!</definedName>
    <definedName name="table_2a" localSheetId="46">#REF!</definedName>
    <definedName name="table_2a" localSheetId="47">#REF!</definedName>
    <definedName name="table_2a" localSheetId="48">#REF!</definedName>
    <definedName name="table_2a" localSheetId="49">#REF!</definedName>
    <definedName name="table_2a" localSheetId="50">#REF!</definedName>
    <definedName name="table_2a" localSheetId="51">#REF!</definedName>
    <definedName name="table_2a" localSheetId="53">#REF!</definedName>
    <definedName name="table_2a" localSheetId="54">#REF!</definedName>
    <definedName name="table_2a" localSheetId="56">#REF!</definedName>
    <definedName name="table_2a" localSheetId="57">#REF!</definedName>
    <definedName name="table_2a" localSheetId="58">#REF!</definedName>
    <definedName name="table_2a" localSheetId="60">#REF!</definedName>
    <definedName name="table_2a" localSheetId="61">#REF!</definedName>
    <definedName name="table_2a" localSheetId="62">#REF!</definedName>
    <definedName name="table_2a" localSheetId="63">#REF!</definedName>
    <definedName name="table_2a" localSheetId="64">#REF!</definedName>
    <definedName name="table_2a" localSheetId="66">#REF!</definedName>
    <definedName name="table_2a" localSheetId="67">#REF!</definedName>
    <definedName name="table_2a" localSheetId="68">#REF!</definedName>
    <definedName name="table_2a" localSheetId="69">#REF!</definedName>
    <definedName name="table_2a" localSheetId="71">#REF!</definedName>
    <definedName name="table_2a" localSheetId="72">#REF!</definedName>
    <definedName name="table_2a" localSheetId="73">#REF!</definedName>
    <definedName name="table_2a">#REF!</definedName>
    <definedName name="table_2b" localSheetId="1">#REF!</definedName>
    <definedName name="table_2b" localSheetId="11">#REF!</definedName>
    <definedName name="table_2b" localSheetId="12">#REF!</definedName>
    <definedName name="table_2b" localSheetId="13">#REF!</definedName>
    <definedName name="table_2b" localSheetId="23">#REF!</definedName>
    <definedName name="table_2b" localSheetId="24">#REF!</definedName>
    <definedName name="table_2b" localSheetId="26">#REF!</definedName>
    <definedName name="table_2b" localSheetId="28">#REF!</definedName>
    <definedName name="table_2b" localSheetId="29">#REF!</definedName>
    <definedName name="table_2b" localSheetId="31">#REF!</definedName>
    <definedName name="table_2b" localSheetId="41">#REF!</definedName>
    <definedName name="table_2b" localSheetId="4">#REF!</definedName>
    <definedName name="table_2b" localSheetId="46">#REF!</definedName>
    <definedName name="table_2b" localSheetId="47">#REF!</definedName>
    <definedName name="table_2b" localSheetId="48">#REF!</definedName>
    <definedName name="table_2b" localSheetId="49">#REF!</definedName>
    <definedName name="table_2b" localSheetId="50">#REF!</definedName>
    <definedName name="table_2b" localSheetId="51">#REF!</definedName>
    <definedName name="table_2b" localSheetId="53">#REF!</definedName>
    <definedName name="table_2b" localSheetId="54">#REF!</definedName>
    <definedName name="table_2b" localSheetId="56">#REF!</definedName>
    <definedName name="table_2b" localSheetId="57">#REF!</definedName>
    <definedName name="table_2b" localSheetId="58">#REF!</definedName>
    <definedName name="table_2b" localSheetId="60">#REF!</definedName>
    <definedName name="table_2b" localSheetId="61">#REF!</definedName>
    <definedName name="table_2b" localSheetId="62">#REF!</definedName>
    <definedName name="table_2b" localSheetId="63">#REF!</definedName>
    <definedName name="table_2b" localSheetId="64">#REF!</definedName>
    <definedName name="table_2b" localSheetId="66">#REF!</definedName>
    <definedName name="table_2b" localSheetId="67">#REF!</definedName>
    <definedName name="table_2b" localSheetId="68">#REF!</definedName>
    <definedName name="table_2b" localSheetId="69">#REF!</definedName>
    <definedName name="table_2b" localSheetId="71">#REF!</definedName>
    <definedName name="table_2b" localSheetId="72">#REF!</definedName>
    <definedName name="table_2b" localSheetId="73">#REF!</definedName>
    <definedName name="table_2b">#REF!</definedName>
    <definedName name="Table_3._Nigeria__Debt_Sustainability_Analysis__Debt_Service_Indicators__2000_2010" localSheetId="1">#REF!</definedName>
    <definedName name="Table_3._Nigeria__Debt_Sustainability_Analysis__Debt_Service_Indicators__2000_2010" localSheetId="11">#REF!</definedName>
    <definedName name="Table_3._Nigeria__Debt_Sustainability_Analysis__Debt_Service_Indicators__2000_2010" localSheetId="12">#REF!</definedName>
    <definedName name="Table_3._Nigeria__Debt_Sustainability_Analysis__Debt_Service_Indicators__2000_2010" localSheetId="13">#REF!</definedName>
    <definedName name="Table_3._Nigeria__Debt_Sustainability_Analysis__Debt_Service_Indicators__2000_2010" localSheetId="23">#REF!</definedName>
    <definedName name="Table_3._Nigeria__Debt_Sustainability_Analysis__Debt_Service_Indicators__2000_2010" localSheetId="24">#REF!</definedName>
    <definedName name="Table_3._Nigeria__Debt_Sustainability_Analysis__Debt_Service_Indicators__2000_2010" localSheetId="26">#REF!</definedName>
    <definedName name="Table_3._Nigeria__Debt_Sustainability_Analysis__Debt_Service_Indicators__2000_2010" localSheetId="28">#REF!</definedName>
    <definedName name="Table_3._Nigeria__Debt_Sustainability_Analysis__Debt_Service_Indicators__2000_2010" localSheetId="29">#REF!</definedName>
    <definedName name="Table_3._Nigeria__Debt_Sustainability_Analysis__Debt_Service_Indicators__2000_2010" localSheetId="31">#REF!</definedName>
    <definedName name="Table_3._Nigeria__Debt_Sustainability_Analysis__Debt_Service_Indicators__2000_2010" localSheetId="41">#REF!</definedName>
    <definedName name="Table_3._Nigeria__Debt_Sustainability_Analysis__Debt_Service_Indicators__2000_2010" localSheetId="4">#REF!</definedName>
    <definedName name="Table_3._Nigeria__Debt_Sustainability_Analysis__Debt_Service_Indicators__2000_2010" localSheetId="46">#REF!</definedName>
    <definedName name="Table_3._Nigeria__Debt_Sustainability_Analysis__Debt_Service_Indicators__2000_2010" localSheetId="47">#REF!</definedName>
    <definedName name="Table_3._Nigeria__Debt_Sustainability_Analysis__Debt_Service_Indicators__2000_2010" localSheetId="48">#REF!</definedName>
    <definedName name="Table_3._Nigeria__Debt_Sustainability_Analysis__Debt_Service_Indicators__2000_2010" localSheetId="49">#REF!</definedName>
    <definedName name="Table_3._Nigeria__Debt_Sustainability_Analysis__Debt_Service_Indicators__2000_2010" localSheetId="50">#REF!</definedName>
    <definedName name="Table_3._Nigeria__Debt_Sustainability_Analysis__Debt_Service_Indicators__2000_2010" localSheetId="51">#REF!</definedName>
    <definedName name="Table_3._Nigeria__Debt_Sustainability_Analysis__Debt_Service_Indicators__2000_2010" localSheetId="53">#REF!</definedName>
    <definedName name="Table_3._Nigeria__Debt_Sustainability_Analysis__Debt_Service_Indicators__2000_2010" localSheetId="54">#REF!</definedName>
    <definedName name="Table_3._Nigeria__Debt_Sustainability_Analysis__Debt_Service_Indicators__2000_2010" localSheetId="56">#REF!</definedName>
    <definedName name="Table_3._Nigeria__Debt_Sustainability_Analysis__Debt_Service_Indicators__2000_2010" localSheetId="57">#REF!</definedName>
    <definedName name="Table_3._Nigeria__Debt_Sustainability_Analysis__Debt_Service_Indicators__2000_2010" localSheetId="58">#REF!</definedName>
    <definedName name="Table_3._Nigeria__Debt_Sustainability_Analysis__Debt_Service_Indicators__2000_2010" localSheetId="60">#REF!</definedName>
    <definedName name="Table_3._Nigeria__Debt_Sustainability_Analysis__Debt_Service_Indicators__2000_2010" localSheetId="61">#REF!</definedName>
    <definedName name="Table_3._Nigeria__Debt_Sustainability_Analysis__Debt_Service_Indicators__2000_2010" localSheetId="62">#REF!</definedName>
    <definedName name="Table_3._Nigeria__Debt_Sustainability_Analysis__Debt_Service_Indicators__2000_2010" localSheetId="63">#REF!</definedName>
    <definedName name="Table_3._Nigeria__Debt_Sustainability_Analysis__Debt_Service_Indicators__2000_2010" localSheetId="64">#REF!</definedName>
    <definedName name="Table_3._Nigeria__Debt_Sustainability_Analysis__Debt_Service_Indicators__2000_2010" localSheetId="66">#REF!</definedName>
    <definedName name="Table_3._Nigeria__Debt_Sustainability_Analysis__Debt_Service_Indicators__2000_2010" localSheetId="67">#REF!</definedName>
    <definedName name="Table_3._Nigeria__Debt_Sustainability_Analysis__Debt_Service_Indicators__2000_2010" localSheetId="68">#REF!</definedName>
    <definedName name="Table_3._Nigeria__Debt_Sustainability_Analysis__Debt_Service_Indicators__2000_2010" localSheetId="69">#REF!</definedName>
    <definedName name="Table_3._Nigeria__Debt_Sustainability_Analysis__Debt_Service_Indicators__2000_2010" localSheetId="71">#REF!</definedName>
    <definedName name="Table_3._Nigeria__Debt_Sustainability_Analysis__Debt_Service_Indicators__2000_2010" localSheetId="72">#REF!</definedName>
    <definedName name="Table_3._Nigeria__Debt_Sustainability_Analysis__Debt_Service_Indicators__2000_2010" localSheetId="73">#REF!</definedName>
    <definedName name="Table_3._Nigeria__Debt_Sustainability_Analysis__Debt_Service_Indicators__2000_2010">#REF!</definedName>
    <definedName name="Table_4._Nigeria__Debt_Sustainability_Analysis__Sensitivity_to_Oil_Price_Developments__2000_2010_1" localSheetId="1">#REF!</definedName>
    <definedName name="Table_4._Nigeria__Debt_Sustainability_Analysis__Sensitivity_to_Oil_Price_Developments__2000_2010_1" localSheetId="11">#REF!</definedName>
    <definedName name="Table_4._Nigeria__Debt_Sustainability_Analysis__Sensitivity_to_Oil_Price_Developments__2000_2010_1" localSheetId="12">#REF!</definedName>
    <definedName name="Table_4._Nigeria__Debt_Sustainability_Analysis__Sensitivity_to_Oil_Price_Developments__2000_2010_1" localSheetId="13">#REF!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47">#REF!</definedName>
    <definedName name="Table_4._Nigeria__Debt_Sustainability_Analysis__Sensitivity_to_Oil_Price_Developments__2000_2010_1" localSheetId="48">#REF!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51">#REF!</definedName>
    <definedName name="Table_4._Nigeria__Debt_Sustainability_Analysis__Sensitivity_to_Oil_Price_Developments__2000_2010_1" localSheetId="53">#REF!</definedName>
    <definedName name="Table_4._Nigeria__Debt_Sustainability_Analysis__Sensitivity_to_Oil_Price_Developments__2000_2010_1" localSheetId="54">#REF!</definedName>
    <definedName name="Table_4._Nigeria__Debt_Sustainability_Analysis__Sensitivity_to_Oil_Price_Developments__2000_2010_1" localSheetId="56">#REF!</definedName>
    <definedName name="Table_4._Nigeria__Debt_Sustainability_Analysis__Sensitivity_to_Oil_Price_Developments__2000_2010_1" localSheetId="57">#REF!</definedName>
    <definedName name="Table_4._Nigeria__Debt_Sustainability_Analysis__Sensitivity_to_Oil_Price_Developments__2000_2010_1" localSheetId="58">#REF!</definedName>
    <definedName name="Table_4._Nigeria__Debt_Sustainability_Analysis__Sensitivity_to_Oil_Price_Developments__2000_2010_1" localSheetId="60">#REF!</definedName>
    <definedName name="Table_4._Nigeria__Debt_Sustainability_Analysis__Sensitivity_to_Oil_Price_Developments__2000_2010_1" localSheetId="61">#REF!</definedName>
    <definedName name="Table_4._Nigeria__Debt_Sustainability_Analysis__Sensitivity_to_Oil_Price_Developments__2000_2010_1" localSheetId="62">#REF!</definedName>
    <definedName name="Table_4._Nigeria__Debt_Sustainability_Analysis__Sensitivity_to_Oil_Price_Developments__2000_2010_1" localSheetId="63">#REF!</definedName>
    <definedName name="Table_4._Nigeria__Debt_Sustainability_Analysis__Sensitivity_to_Oil_Price_Developments__2000_2010_1" localSheetId="64">#REF!</definedName>
    <definedName name="Table_4._Nigeria__Debt_Sustainability_Analysis__Sensitivity_to_Oil_Price_Developments__2000_2010_1" localSheetId="66">#REF!</definedName>
    <definedName name="Table_4._Nigeria__Debt_Sustainability_Analysis__Sensitivity_to_Oil_Price_Developments__2000_2010_1" localSheetId="67">#REF!</definedName>
    <definedName name="Table_4._Nigeria__Debt_Sustainability_Analysis__Sensitivity_to_Oil_Price_Developments__2000_2010_1" localSheetId="68">#REF!</definedName>
    <definedName name="Table_4._Nigeria__Debt_Sustainability_Analysis__Sensitivity_to_Oil_Price_Developments__2000_2010_1" localSheetId="69">#REF!</definedName>
    <definedName name="Table_4._Nigeria__Debt_Sustainability_Analysis__Sensitivity_to_Oil_Price_Developments__2000_2010_1" localSheetId="71">#REF!</definedName>
    <definedName name="Table_4._Nigeria__Debt_Sustainability_Analysis__Sensitivity_to_Oil_Price_Developments__2000_2010_1" localSheetId="72">#REF!</definedName>
    <definedName name="Table_4._Nigeria__Debt_Sustainability_Analysis__Sensitivity_to_Oil_Price_Developments__2000_2010_1" localSheetId="73">#REF!</definedName>
    <definedName name="Table_4._Nigeria__Debt_Sustainability_Analysis__Sensitivity_to_Oil_Price_Developments__2000_2010_1">#REF!</definedName>
    <definedName name="Table_4SR" localSheetId="1">#REF!</definedName>
    <definedName name="Table_4SR" localSheetId="11">#REF!</definedName>
    <definedName name="Table_4SR" localSheetId="12">#REF!</definedName>
    <definedName name="Table_4SR" localSheetId="13">#REF!</definedName>
    <definedName name="Table_4SR" localSheetId="23">#REF!</definedName>
    <definedName name="Table_4SR" localSheetId="24">#REF!</definedName>
    <definedName name="Table_4SR" localSheetId="26">#REF!</definedName>
    <definedName name="Table_4SR" localSheetId="28">#REF!</definedName>
    <definedName name="Table_4SR" localSheetId="29">#REF!</definedName>
    <definedName name="Table_4SR" localSheetId="31">#REF!</definedName>
    <definedName name="Table_4SR" localSheetId="41">#REF!</definedName>
    <definedName name="Table_4SR" localSheetId="4">#REF!</definedName>
    <definedName name="Table_4SR" localSheetId="46">#REF!</definedName>
    <definedName name="Table_4SR" localSheetId="47">#REF!</definedName>
    <definedName name="Table_4SR" localSheetId="48">#REF!</definedName>
    <definedName name="Table_4SR" localSheetId="49">#REF!</definedName>
    <definedName name="Table_4SR" localSheetId="50">#REF!</definedName>
    <definedName name="Table_4SR" localSheetId="51">#REF!</definedName>
    <definedName name="Table_4SR" localSheetId="53">#REF!</definedName>
    <definedName name="Table_4SR" localSheetId="54">#REF!</definedName>
    <definedName name="Table_4SR" localSheetId="56">#REF!</definedName>
    <definedName name="Table_4SR" localSheetId="57">#REF!</definedName>
    <definedName name="Table_4SR" localSheetId="58">#REF!</definedName>
    <definedName name="Table_4SR" localSheetId="60">#REF!</definedName>
    <definedName name="Table_4SR" localSheetId="61">#REF!</definedName>
    <definedName name="Table_4SR" localSheetId="62">#REF!</definedName>
    <definedName name="Table_4SR" localSheetId="63">#REF!</definedName>
    <definedName name="Table_4SR" localSheetId="64">#REF!</definedName>
    <definedName name="Table_4SR" localSheetId="66">#REF!</definedName>
    <definedName name="Table_4SR" localSheetId="67">#REF!</definedName>
    <definedName name="Table_4SR" localSheetId="68">#REF!</definedName>
    <definedName name="Table_4SR" localSheetId="69">#REF!</definedName>
    <definedName name="Table_4SR" localSheetId="71">#REF!</definedName>
    <definedName name="Table_4SR" localSheetId="72">#REF!</definedName>
    <definedName name="Table_4SR" localSheetId="73">#REF!</definedName>
    <definedName name="Table_4SR">#REF!</definedName>
    <definedName name="Table_5a" localSheetId="13">[91]E!#REF!</definedName>
    <definedName name="Table_5a" localSheetId="23">[91]E!#REF!</definedName>
    <definedName name="Table_5a" localSheetId="24">[91]E!#REF!</definedName>
    <definedName name="Table_5a" localSheetId="28">[91]E!#REF!</definedName>
    <definedName name="Table_5a" localSheetId="29">[91]E!#REF!</definedName>
    <definedName name="Table_5a" localSheetId="31">[91]E!#REF!</definedName>
    <definedName name="Table_5a" localSheetId="49">[91]E!#REF!</definedName>
    <definedName name="Table_5a" localSheetId="5">[92]E!#REF!</definedName>
    <definedName name="Table_5a" localSheetId="53">[91]E!#REF!</definedName>
    <definedName name="Table_5a" localSheetId="54">[91]E!#REF!</definedName>
    <definedName name="Table_5a" localSheetId="57">[91]E!#REF!</definedName>
    <definedName name="Table_5a" localSheetId="60">[91]E!#REF!</definedName>
    <definedName name="Table_5a" localSheetId="61">[91]E!#REF!</definedName>
    <definedName name="Table_5a" localSheetId="62">[91]E!#REF!</definedName>
    <definedName name="Table_5a" localSheetId="63">[91]E!#REF!</definedName>
    <definedName name="Table_5a" localSheetId="6">[92]E!#REF!</definedName>
    <definedName name="Table_5a" localSheetId="66">[91]E!#REF!</definedName>
    <definedName name="Table_5a" localSheetId="69">[91]E!#REF!</definedName>
    <definedName name="Table_5a" localSheetId="72">[91]E!#REF!</definedName>
    <definedName name="Table_5a" localSheetId="73">[91]E!#REF!</definedName>
    <definedName name="Table_5a">[91]E!#REF!</definedName>
    <definedName name="Table_debt">[313]Table!$A$3:$AB$73</definedName>
    <definedName name="table_for_SR_brief" localSheetId="1">#REF!</definedName>
    <definedName name="table_for_SR_brief" localSheetId="10">#REF!</definedName>
    <definedName name="table_for_SR_brief" localSheetId="11">#REF!</definedName>
    <definedName name="table_for_SR_brief" localSheetId="12">#REF!</definedName>
    <definedName name="table_for_SR_brief" localSheetId="13">#REF!</definedName>
    <definedName name="table_for_SR_brief" localSheetId="15">#REF!</definedName>
    <definedName name="table_for_SR_brief" localSheetId="16">#REF!</definedName>
    <definedName name="table_for_SR_brief" localSheetId="2">#REF!</definedName>
    <definedName name="table_for_SR_brief" localSheetId="23">#REF!</definedName>
    <definedName name="table_for_SR_brief" localSheetId="24">#REF!</definedName>
    <definedName name="table_for_SR_brief" localSheetId="25">#REF!</definedName>
    <definedName name="table_for_SR_brief" localSheetId="26">#REF!</definedName>
    <definedName name="table_for_SR_brief" localSheetId="27">#REF!</definedName>
    <definedName name="table_for_SR_brief" localSheetId="28">#REF!</definedName>
    <definedName name="table_for_SR_brief" localSheetId="29">#REF!</definedName>
    <definedName name="table_for_SR_brief" localSheetId="3">#REF!</definedName>
    <definedName name="table_for_SR_brief" localSheetId="31">#REF!</definedName>
    <definedName name="table_for_SR_brief" localSheetId="32">#REF!</definedName>
    <definedName name="table_for_SR_brief" localSheetId="33">#REF!</definedName>
    <definedName name="table_for_SR_brief" localSheetId="34">#REF!</definedName>
    <definedName name="table_for_SR_brief" localSheetId="37">#REF!</definedName>
    <definedName name="table_for_SR_brief" localSheetId="41">#REF!</definedName>
    <definedName name="table_for_SR_brief" localSheetId="4">#REF!</definedName>
    <definedName name="table_for_SR_brief" localSheetId="45">#REF!</definedName>
    <definedName name="table_for_SR_brief" localSheetId="46">#REF!</definedName>
    <definedName name="table_for_SR_brief" localSheetId="47">#REF!</definedName>
    <definedName name="table_for_SR_brief" localSheetId="48">#REF!</definedName>
    <definedName name="table_for_SR_brief" localSheetId="49">#REF!</definedName>
    <definedName name="table_for_SR_brief" localSheetId="50">#REF!</definedName>
    <definedName name="table_for_SR_brief" localSheetId="5">#REF!</definedName>
    <definedName name="table_for_SR_brief" localSheetId="51">#REF!</definedName>
    <definedName name="table_for_SR_brief" localSheetId="52">#REF!</definedName>
    <definedName name="table_for_SR_brief" localSheetId="53">#REF!</definedName>
    <definedName name="table_for_SR_brief" localSheetId="54">#REF!</definedName>
    <definedName name="table_for_SR_brief" localSheetId="56">#REF!</definedName>
    <definedName name="table_for_SR_brief" localSheetId="57">#REF!</definedName>
    <definedName name="table_for_SR_brief" localSheetId="58">#REF!</definedName>
    <definedName name="table_for_SR_brief" localSheetId="59">#REF!</definedName>
    <definedName name="table_for_SR_brief" localSheetId="60">#REF!</definedName>
    <definedName name="table_for_SR_brief" localSheetId="61">#REF!</definedName>
    <definedName name="table_for_SR_brief" localSheetId="62">#REF!</definedName>
    <definedName name="table_for_SR_brief" localSheetId="63">#REF!</definedName>
    <definedName name="table_for_SR_brief" localSheetId="6">#REF!</definedName>
    <definedName name="table_for_SR_brief" localSheetId="64">#REF!</definedName>
    <definedName name="table_for_SR_brief" localSheetId="65">#REF!</definedName>
    <definedName name="table_for_SR_brief" localSheetId="66">#REF!</definedName>
    <definedName name="table_for_SR_brief" localSheetId="67">#REF!</definedName>
    <definedName name="table_for_SR_brief" localSheetId="68">#REF!</definedName>
    <definedName name="table_for_SR_brief" localSheetId="69">#REF!</definedName>
    <definedName name="table_for_SR_brief" localSheetId="71">#REF!</definedName>
    <definedName name="table_for_SR_brief" localSheetId="72">#REF!</definedName>
    <definedName name="table_for_SR_brief" localSheetId="73">#REF!</definedName>
    <definedName name="table_for_SR_brief" localSheetId="7">#REF!</definedName>
    <definedName name="table_for_SR_brief" localSheetId="74">#REF!</definedName>
    <definedName name="table_for_SR_brief" localSheetId="75">#REF!</definedName>
    <definedName name="table_for_SR_brief" localSheetId="76">#REF!</definedName>
    <definedName name="table_for_SR_brief" localSheetId="77">#REF!</definedName>
    <definedName name="table_for_SR_brief" localSheetId="78">#REF!</definedName>
    <definedName name="table_for_SR_brief" localSheetId="79">#REF!</definedName>
    <definedName name="table_for_SR_brief" localSheetId="8">#REF!</definedName>
    <definedName name="table_for_SR_brief" localSheetId="9">#REF!</definedName>
    <definedName name="table_for_SR_brief">#REF!</definedName>
    <definedName name="table_sr_brief_financing" localSheetId="1">#REF!</definedName>
    <definedName name="table_sr_brief_financing" localSheetId="10">#REF!</definedName>
    <definedName name="table_sr_brief_financing" localSheetId="11">#REF!</definedName>
    <definedName name="table_sr_brief_financing" localSheetId="12">#REF!</definedName>
    <definedName name="table_sr_brief_financing" localSheetId="13">#REF!</definedName>
    <definedName name="table_sr_brief_financing" localSheetId="15">#REF!</definedName>
    <definedName name="table_sr_brief_financing" localSheetId="16">#REF!</definedName>
    <definedName name="table_sr_brief_financing" localSheetId="2">#REF!</definedName>
    <definedName name="table_sr_brief_financing" localSheetId="23">#REF!</definedName>
    <definedName name="table_sr_brief_financing" localSheetId="24">#REF!</definedName>
    <definedName name="table_sr_brief_financing" localSheetId="25">#REF!</definedName>
    <definedName name="table_sr_brief_financing" localSheetId="26">#REF!</definedName>
    <definedName name="table_sr_brief_financing" localSheetId="27">#REF!</definedName>
    <definedName name="table_sr_brief_financing" localSheetId="28">#REF!</definedName>
    <definedName name="table_sr_brief_financing" localSheetId="29">#REF!</definedName>
    <definedName name="table_sr_brief_financing" localSheetId="3">#REF!</definedName>
    <definedName name="table_sr_brief_financing" localSheetId="31">#REF!</definedName>
    <definedName name="table_sr_brief_financing" localSheetId="32">#REF!</definedName>
    <definedName name="table_sr_brief_financing" localSheetId="33">#REF!</definedName>
    <definedName name="table_sr_brief_financing" localSheetId="34">#REF!</definedName>
    <definedName name="table_sr_brief_financing" localSheetId="37">#REF!</definedName>
    <definedName name="table_sr_brief_financing" localSheetId="41">#REF!</definedName>
    <definedName name="table_sr_brief_financing" localSheetId="4">#REF!</definedName>
    <definedName name="table_sr_brief_financing" localSheetId="45">#REF!</definedName>
    <definedName name="table_sr_brief_financing" localSheetId="46">#REF!</definedName>
    <definedName name="table_sr_brief_financing" localSheetId="47">#REF!</definedName>
    <definedName name="table_sr_brief_financing" localSheetId="48">#REF!</definedName>
    <definedName name="table_sr_brief_financing" localSheetId="49">#REF!</definedName>
    <definedName name="table_sr_brief_financing" localSheetId="50">#REF!</definedName>
    <definedName name="table_sr_brief_financing" localSheetId="5">#REF!</definedName>
    <definedName name="table_sr_brief_financing" localSheetId="51">#REF!</definedName>
    <definedName name="table_sr_brief_financing" localSheetId="52">#REF!</definedName>
    <definedName name="table_sr_brief_financing" localSheetId="53">#REF!</definedName>
    <definedName name="table_sr_brief_financing" localSheetId="54">#REF!</definedName>
    <definedName name="table_sr_brief_financing" localSheetId="56">#REF!</definedName>
    <definedName name="table_sr_brief_financing" localSheetId="57">#REF!</definedName>
    <definedName name="table_sr_brief_financing" localSheetId="58">#REF!</definedName>
    <definedName name="table_sr_brief_financing" localSheetId="59">#REF!</definedName>
    <definedName name="table_sr_brief_financing" localSheetId="60">#REF!</definedName>
    <definedName name="table_sr_brief_financing" localSheetId="61">#REF!</definedName>
    <definedName name="table_sr_brief_financing" localSheetId="62">#REF!</definedName>
    <definedName name="table_sr_brief_financing" localSheetId="63">#REF!</definedName>
    <definedName name="table_sr_brief_financing" localSheetId="6">#REF!</definedName>
    <definedName name="table_sr_brief_financing" localSheetId="64">#REF!</definedName>
    <definedName name="table_sr_brief_financing" localSheetId="65">#REF!</definedName>
    <definedName name="table_sr_brief_financing" localSheetId="66">#REF!</definedName>
    <definedName name="table_sr_brief_financing" localSheetId="67">#REF!</definedName>
    <definedName name="table_sr_brief_financing" localSheetId="68">#REF!</definedName>
    <definedName name="table_sr_brief_financing" localSheetId="69">#REF!</definedName>
    <definedName name="table_sr_brief_financing" localSheetId="71">#REF!</definedName>
    <definedName name="table_sr_brief_financing" localSheetId="72">#REF!</definedName>
    <definedName name="table_sr_brief_financing" localSheetId="73">#REF!</definedName>
    <definedName name="table_sr_brief_financing" localSheetId="7">#REF!</definedName>
    <definedName name="table_sr_brief_financing" localSheetId="74">#REF!</definedName>
    <definedName name="table_sr_brief_financing" localSheetId="75">#REF!</definedName>
    <definedName name="table_sr_brief_financing" localSheetId="76">#REF!</definedName>
    <definedName name="table_sr_brief_financing" localSheetId="77">#REF!</definedName>
    <definedName name="table_sr_brief_financing" localSheetId="78">#REF!</definedName>
    <definedName name="table_sr_brief_financing" localSheetId="79">#REF!</definedName>
    <definedName name="table_sr_brief_financing" localSheetId="8">#REF!</definedName>
    <definedName name="table_sr_brief_financing" localSheetId="9">#REF!</definedName>
    <definedName name="table_sr_brief_financing">#REF!</definedName>
    <definedName name="Table_Template" localSheetId="1">#REF!</definedName>
    <definedName name="Table_Template" localSheetId="10">#REF!</definedName>
    <definedName name="Table_Template" localSheetId="11">#REF!</definedName>
    <definedName name="Table_Template" localSheetId="12">#REF!</definedName>
    <definedName name="Table_Template" localSheetId="13">#REF!</definedName>
    <definedName name="Table_Template" localSheetId="15">#REF!</definedName>
    <definedName name="Table_Template" localSheetId="16">#REF!</definedName>
    <definedName name="Table_Template" localSheetId="2">#REF!</definedName>
    <definedName name="Table_Template" localSheetId="23">#REF!</definedName>
    <definedName name="Table_Template" localSheetId="24">#REF!</definedName>
    <definedName name="Table_Template" localSheetId="25">#REF!</definedName>
    <definedName name="Table_Template" localSheetId="26">#REF!</definedName>
    <definedName name="Table_Template" localSheetId="27">#REF!</definedName>
    <definedName name="Table_Template" localSheetId="28">#REF!</definedName>
    <definedName name="Table_Template" localSheetId="29">#REF!</definedName>
    <definedName name="Table_Template" localSheetId="3">#REF!</definedName>
    <definedName name="Table_Template" localSheetId="31">#REF!</definedName>
    <definedName name="Table_Template" localSheetId="32">#REF!</definedName>
    <definedName name="Table_Template" localSheetId="33">#REF!</definedName>
    <definedName name="Table_Template" localSheetId="34">#REF!</definedName>
    <definedName name="Table_Template" localSheetId="37">#REF!</definedName>
    <definedName name="Table_Template" localSheetId="41">#REF!</definedName>
    <definedName name="Table_Template" localSheetId="4">#REF!</definedName>
    <definedName name="Table_Template" localSheetId="45">#REF!</definedName>
    <definedName name="Table_Template" localSheetId="46">#REF!</definedName>
    <definedName name="Table_Template" localSheetId="47">#REF!</definedName>
    <definedName name="Table_Template" localSheetId="48">#REF!</definedName>
    <definedName name="Table_Template" localSheetId="49">#REF!</definedName>
    <definedName name="Table_Template" localSheetId="50">#REF!</definedName>
    <definedName name="Table_Template" localSheetId="5">#REF!</definedName>
    <definedName name="Table_Template" localSheetId="51">#REF!</definedName>
    <definedName name="Table_Template" localSheetId="52">#REF!</definedName>
    <definedName name="Table_Template" localSheetId="53">#REF!</definedName>
    <definedName name="Table_Template" localSheetId="54">#REF!</definedName>
    <definedName name="Table_Template" localSheetId="56">#REF!</definedName>
    <definedName name="Table_Template" localSheetId="57">#REF!</definedName>
    <definedName name="Table_Template" localSheetId="58">#REF!</definedName>
    <definedName name="Table_Template" localSheetId="59">#REF!</definedName>
    <definedName name="Table_Template" localSheetId="60">#REF!</definedName>
    <definedName name="Table_Template" localSheetId="61">#REF!</definedName>
    <definedName name="Table_Template" localSheetId="62">#REF!</definedName>
    <definedName name="Table_Template" localSheetId="63">#REF!</definedName>
    <definedName name="Table_Template" localSheetId="6">#REF!</definedName>
    <definedName name="Table_Template" localSheetId="64">#REF!</definedName>
    <definedName name="Table_Template" localSheetId="65">#REF!</definedName>
    <definedName name="Table_Template" localSheetId="66">#REF!</definedName>
    <definedName name="Table_Template" localSheetId="67">#REF!</definedName>
    <definedName name="Table_Template" localSheetId="68">#REF!</definedName>
    <definedName name="Table_Template" localSheetId="69">#REF!</definedName>
    <definedName name="Table_Template" localSheetId="71">#REF!</definedName>
    <definedName name="Table_Template" localSheetId="72">#REF!</definedName>
    <definedName name="Table_Template" localSheetId="73">#REF!</definedName>
    <definedName name="Table_Template" localSheetId="7">#REF!</definedName>
    <definedName name="Table_Template" localSheetId="74">#REF!</definedName>
    <definedName name="Table_Template" localSheetId="75">#REF!</definedName>
    <definedName name="Table_Template" localSheetId="76">#REF!</definedName>
    <definedName name="Table_Template" localSheetId="77">#REF!</definedName>
    <definedName name="Table_Template" localSheetId="78">#REF!</definedName>
    <definedName name="Table_Template" localSheetId="79">#REF!</definedName>
    <definedName name="Table_Template" localSheetId="8">#REF!</definedName>
    <definedName name="Table_Template" localSheetId="9">#REF!</definedName>
    <definedName name="Table_Template">#REF!</definedName>
    <definedName name="Table10" localSheetId="1">#REF!</definedName>
    <definedName name="Table10" localSheetId="11">#REF!</definedName>
    <definedName name="Table10" localSheetId="12">#REF!</definedName>
    <definedName name="Table10" localSheetId="13">#REF!</definedName>
    <definedName name="Table10" localSheetId="23">#REF!</definedName>
    <definedName name="Table10" localSheetId="24">#REF!</definedName>
    <definedName name="Table10" localSheetId="26">#REF!</definedName>
    <definedName name="Table10" localSheetId="28">#REF!</definedName>
    <definedName name="Table10" localSheetId="29">#REF!</definedName>
    <definedName name="Table10" localSheetId="31">#REF!</definedName>
    <definedName name="Table10" localSheetId="41">#REF!</definedName>
    <definedName name="Table10" localSheetId="4">#REF!</definedName>
    <definedName name="Table10" localSheetId="46">#REF!</definedName>
    <definedName name="Table10" localSheetId="47">#REF!</definedName>
    <definedName name="Table10" localSheetId="48">#REF!</definedName>
    <definedName name="Table10" localSheetId="49">#REF!</definedName>
    <definedName name="Table10" localSheetId="50">#REF!</definedName>
    <definedName name="Table10" localSheetId="51">#REF!</definedName>
    <definedName name="Table10" localSheetId="53">#REF!</definedName>
    <definedName name="Table10" localSheetId="54">#REF!</definedName>
    <definedName name="Table10" localSheetId="56">#REF!</definedName>
    <definedName name="Table10" localSheetId="57">#REF!</definedName>
    <definedName name="Table10" localSheetId="58">#REF!</definedName>
    <definedName name="Table10" localSheetId="60">#REF!</definedName>
    <definedName name="Table10" localSheetId="61">#REF!</definedName>
    <definedName name="Table10" localSheetId="62">#REF!</definedName>
    <definedName name="Table10" localSheetId="63">#REF!</definedName>
    <definedName name="Table10" localSheetId="64">#REF!</definedName>
    <definedName name="Table10" localSheetId="66">#REF!</definedName>
    <definedName name="Table10" localSheetId="67">#REF!</definedName>
    <definedName name="Table10" localSheetId="68">#REF!</definedName>
    <definedName name="Table10" localSheetId="69">#REF!</definedName>
    <definedName name="Table10" localSheetId="71">#REF!</definedName>
    <definedName name="Table10" localSheetId="72">#REF!</definedName>
    <definedName name="Table10" localSheetId="73">#REF!</definedName>
    <definedName name="Table10">#REF!</definedName>
    <definedName name="Table11" localSheetId="1">#REF!</definedName>
    <definedName name="Table11" localSheetId="11">#REF!</definedName>
    <definedName name="Table11" localSheetId="12">#REF!</definedName>
    <definedName name="Table11" localSheetId="13">#REF!</definedName>
    <definedName name="Table11" localSheetId="23">#REF!</definedName>
    <definedName name="Table11" localSheetId="24">#REF!</definedName>
    <definedName name="Table11" localSheetId="26">#REF!</definedName>
    <definedName name="Table11" localSheetId="28">#REF!</definedName>
    <definedName name="Table11" localSheetId="29">#REF!</definedName>
    <definedName name="Table11" localSheetId="31">#REF!</definedName>
    <definedName name="Table11" localSheetId="41">#REF!</definedName>
    <definedName name="Table11" localSheetId="4">#REF!</definedName>
    <definedName name="Table11" localSheetId="46">#REF!</definedName>
    <definedName name="Table11" localSheetId="47">#REF!</definedName>
    <definedName name="Table11" localSheetId="48">#REF!</definedName>
    <definedName name="Table11" localSheetId="49">#REF!</definedName>
    <definedName name="Table11" localSheetId="50">#REF!</definedName>
    <definedName name="Table11" localSheetId="51">#REF!</definedName>
    <definedName name="Table11" localSheetId="53">#REF!</definedName>
    <definedName name="Table11" localSheetId="54">#REF!</definedName>
    <definedName name="Table11" localSheetId="56">#REF!</definedName>
    <definedName name="Table11" localSheetId="57">#REF!</definedName>
    <definedName name="Table11" localSheetId="58">#REF!</definedName>
    <definedName name="Table11" localSheetId="60">#REF!</definedName>
    <definedName name="Table11" localSheetId="61">#REF!</definedName>
    <definedName name="Table11" localSheetId="62">#REF!</definedName>
    <definedName name="Table11" localSheetId="63">#REF!</definedName>
    <definedName name="Table11" localSheetId="64">#REF!</definedName>
    <definedName name="Table11" localSheetId="66">#REF!</definedName>
    <definedName name="Table11" localSheetId="67">#REF!</definedName>
    <definedName name="Table11" localSheetId="68">#REF!</definedName>
    <definedName name="Table11" localSheetId="69">#REF!</definedName>
    <definedName name="Table11" localSheetId="71">#REF!</definedName>
    <definedName name="Table11" localSheetId="72">#REF!</definedName>
    <definedName name="Table11" localSheetId="73">#REF!</definedName>
    <definedName name="Table11">#REF!</definedName>
    <definedName name="table15" localSheetId="1">#REF!</definedName>
    <definedName name="table15" localSheetId="11">#REF!</definedName>
    <definedName name="table15" localSheetId="12">#REF!</definedName>
    <definedName name="table15" localSheetId="13">#REF!</definedName>
    <definedName name="table15" localSheetId="23">#REF!</definedName>
    <definedName name="table15" localSheetId="24">#REF!</definedName>
    <definedName name="table15" localSheetId="26">#REF!</definedName>
    <definedName name="table15" localSheetId="28">#REF!</definedName>
    <definedName name="table15" localSheetId="29">#REF!</definedName>
    <definedName name="table15" localSheetId="31">#REF!</definedName>
    <definedName name="table15" localSheetId="41">#REF!</definedName>
    <definedName name="table15" localSheetId="4">#REF!</definedName>
    <definedName name="table15" localSheetId="46">#REF!</definedName>
    <definedName name="table15" localSheetId="47">#REF!</definedName>
    <definedName name="table15" localSheetId="48">#REF!</definedName>
    <definedName name="table15" localSheetId="49">#REF!</definedName>
    <definedName name="table15" localSheetId="50">#REF!</definedName>
    <definedName name="table15" localSheetId="51">#REF!</definedName>
    <definedName name="table15" localSheetId="53">#REF!</definedName>
    <definedName name="table15" localSheetId="54">#REF!</definedName>
    <definedName name="table15" localSheetId="56">#REF!</definedName>
    <definedName name="table15" localSheetId="57">#REF!</definedName>
    <definedName name="table15" localSheetId="58">#REF!</definedName>
    <definedName name="table15" localSheetId="60">#REF!</definedName>
    <definedName name="table15" localSheetId="61">#REF!</definedName>
    <definedName name="table15" localSheetId="62">#REF!</definedName>
    <definedName name="table15" localSheetId="63">#REF!</definedName>
    <definedName name="table15" localSheetId="64">#REF!</definedName>
    <definedName name="table15" localSheetId="66">#REF!</definedName>
    <definedName name="table15" localSheetId="67">#REF!</definedName>
    <definedName name="table15" localSheetId="68">#REF!</definedName>
    <definedName name="table15" localSheetId="69">#REF!</definedName>
    <definedName name="table15" localSheetId="71">#REF!</definedName>
    <definedName name="table15" localSheetId="72">#REF!</definedName>
    <definedName name="table15" localSheetId="73">#REF!</definedName>
    <definedName name="table15">#REF!</definedName>
    <definedName name="TABLE1A" localSheetId="1">#REF!</definedName>
    <definedName name="TABLE1A" localSheetId="11">#REF!</definedName>
    <definedName name="TABLE1A" localSheetId="12">#REF!</definedName>
    <definedName name="TABLE1A" localSheetId="13">#REF!</definedName>
    <definedName name="TABLE1A" localSheetId="23">#REF!</definedName>
    <definedName name="TABLE1A" localSheetId="24">#REF!</definedName>
    <definedName name="TABLE1A" localSheetId="26">#REF!</definedName>
    <definedName name="TABLE1A" localSheetId="28">#REF!</definedName>
    <definedName name="TABLE1A" localSheetId="29">#REF!</definedName>
    <definedName name="TABLE1A" localSheetId="31">#REF!</definedName>
    <definedName name="TABLE1A" localSheetId="41">#REF!</definedName>
    <definedName name="TABLE1A" localSheetId="4">#REF!</definedName>
    <definedName name="TABLE1A" localSheetId="46">#REF!</definedName>
    <definedName name="TABLE1A" localSheetId="47">#REF!</definedName>
    <definedName name="TABLE1A" localSheetId="48">#REF!</definedName>
    <definedName name="TABLE1A" localSheetId="49">#REF!</definedName>
    <definedName name="TABLE1A" localSheetId="50">#REF!</definedName>
    <definedName name="TABLE1A" localSheetId="51">#REF!</definedName>
    <definedName name="TABLE1A" localSheetId="53">#REF!</definedName>
    <definedName name="TABLE1A" localSheetId="54">#REF!</definedName>
    <definedName name="TABLE1A" localSheetId="56">#REF!</definedName>
    <definedName name="TABLE1A" localSheetId="57">#REF!</definedName>
    <definedName name="TABLE1A" localSheetId="58">#REF!</definedName>
    <definedName name="TABLE1A" localSheetId="60">#REF!</definedName>
    <definedName name="TABLE1A" localSheetId="61">#REF!</definedName>
    <definedName name="TABLE1A" localSheetId="62">#REF!</definedName>
    <definedName name="TABLE1A" localSheetId="63">#REF!</definedName>
    <definedName name="TABLE1A" localSheetId="64">#REF!</definedName>
    <definedName name="TABLE1A" localSheetId="66">#REF!</definedName>
    <definedName name="TABLE1A" localSheetId="67">#REF!</definedName>
    <definedName name="TABLE1A" localSheetId="68">#REF!</definedName>
    <definedName name="TABLE1A" localSheetId="69">#REF!</definedName>
    <definedName name="TABLE1A" localSheetId="71">#REF!</definedName>
    <definedName name="TABLE1A" localSheetId="72">#REF!</definedName>
    <definedName name="TABLE1A" localSheetId="73">#REF!</definedName>
    <definedName name="TABLE1A">#REF!</definedName>
    <definedName name="Table2" localSheetId="1">#REF!</definedName>
    <definedName name="Table2" localSheetId="11">#REF!</definedName>
    <definedName name="Table2" localSheetId="12">#REF!</definedName>
    <definedName name="Table2" localSheetId="13">#REF!</definedName>
    <definedName name="Table2" localSheetId="23">#REF!</definedName>
    <definedName name="Table2" localSheetId="24">#REF!</definedName>
    <definedName name="Table2" localSheetId="26">#REF!</definedName>
    <definedName name="Table2" localSheetId="28">#REF!</definedName>
    <definedName name="Table2" localSheetId="29">#REF!</definedName>
    <definedName name="Table2" localSheetId="31">#REF!</definedName>
    <definedName name="Table2" localSheetId="41">#REF!</definedName>
    <definedName name="Table2" localSheetId="4">#REF!</definedName>
    <definedName name="Table2" localSheetId="46">#REF!</definedName>
    <definedName name="Table2" localSheetId="47">#REF!</definedName>
    <definedName name="Table2" localSheetId="48">#REF!</definedName>
    <definedName name="Table2" localSheetId="49">#REF!</definedName>
    <definedName name="Table2" localSheetId="50">#REF!</definedName>
    <definedName name="Table2" localSheetId="51">#REF!</definedName>
    <definedName name="Table2" localSheetId="53">#REF!</definedName>
    <definedName name="Table2" localSheetId="54">#REF!</definedName>
    <definedName name="Table2" localSheetId="56">#REF!</definedName>
    <definedName name="Table2" localSheetId="57">#REF!</definedName>
    <definedName name="Table2" localSheetId="58">#REF!</definedName>
    <definedName name="Table2" localSheetId="60">#REF!</definedName>
    <definedName name="Table2" localSheetId="61">#REF!</definedName>
    <definedName name="Table2" localSheetId="62">#REF!</definedName>
    <definedName name="Table2" localSheetId="63">#REF!</definedName>
    <definedName name="Table2" localSheetId="64">#REF!</definedName>
    <definedName name="Table2" localSheetId="66">#REF!</definedName>
    <definedName name="Table2" localSheetId="67">#REF!</definedName>
    <definedName name="Table2" localSheetId="68">#REF!</definedName>
    <definedName name="Table2" localSheetId="69">#REF!</definedName>
    <definedName name="Table2" localSheetId="71">#REF!</definedName>
    <definedName name="Table2" localSheetId="72">#REF!</definedName>
    <definedName name="Table2" localSheetId="73">#REF!</definedName>
    <definedName name="Table2">#REF!</definedName>
    <definedName name="Table2.11" localSheetId="1">#REF!</definedName>
    <definedName name="Table2.11" localSheetId="11">#REF!</definedName>
    <definedName name="Table2.11" localSheetId="12">#REF!</definedName>
    <definedName name="Table2.11" localSheetId="13">#REF!</definedName>
    <definedName name="Table2.11" localSheetId="23">#REF!</definedName>
    <definedName name="Table2.11" localSheetId="24">#REF!</definedName>
    <definedName name="Table2.11" localSheetId="26">#REF!</definedName>
    <definedName name="Table2.11" localSheetId="28">#REF!</definedName>
    <definedName name="Table2.11" localSheetId="29">#REF!</definedName>
    <definedName name="Table2.11" localSheetId="31">#REF!</definedName>
    <definedName name="Table2.11" localSheetId="41">#REF!</definedName>
    <definedName name="Table2.11" localSheetId="4">#REF!</definedName>
    <definedName name="Table2.11" localSheetId="46">#REF!</definedName>
    <definedName name="Table2.11" localSheetId="47">#REF!</definedName>
    <definedName name="Table2.11" localSheetId="48">#REF!</definedName>
    <definedName name="Table2.11" localSheetId="49">#REF!</definedName>
    <definedName name="Table2.11" localSheetId="50">#REF!</definedName>
    <definedName name="Table2.11" localSheetId="51">#REF!</definedName>
    <definedName name="Table2.11" localSheetId="53">#REF!</definedName>
    <definedName name="Table2.11" localSheetId="54">#REF!</definedName>
    <definedName name="Table2.11" localSheetId="56">#REF!</definedName>
    <definedName name="Table2.11" localSheetId="57">#REF!</definedName>
    <definedName name="Table2.11" localSheetId="58">#REF!</definedName>
    <definedName name="Table2.11" localSheetId="60">#REF!</definedName>
    <definedName name="Table2.11" localSheetId="61">#REF!</definedName>
    <definedName name="Table2.11" localSheetId="62">#REF!</definedName>
    <definedName name="Table2.11" localSheetId="63">#REF!</definedName>
    <definedName name="Table2.11" localSheetId="64">#REF!</definedName>
    <definedName name="Table2.11" localSheetId="66">#REF!</definedName>
    <definedName name="Table2.11" localSheetId="67">#REF!</definedName>
    <definedName name="Table2.11" localSheetId="68">#REF!</definedName>
    <definedName name="Table2.11" localSheetId="69">#REF!</definedName>
    <definedName name="Table2.11" localSheetId="71">#REF!</definedName>
    <definedName name="Table2.11" localSheetId="72">#REF!</definedName>
    <definedName name="Table2.11" localSheetId="73">#REF!</definedName>
    <definedName name="Table2.11">#REF!</definedName>
    <definedName name="Table2.17a" localSheetId="1">#REF!</definedName>
    <definedName name="Table2.17a" localSheetId="11">#REF!</definedName>
    <definedName name="Table2.17a" localSheetId="12">#REF!</definedName>
    <definedName name="Table2.17a" localSheetId="13">#REF!</definedName>
    <definedName name="Table2.17a" localSheetId="23">#REF!</definedName>
    <definedName name="Table2.17a" localSheetId="24">#REF!</definedName>
    <definedName name="Table2.17a" localSheetId="26">#REF!</definedName>
    <definedName name="Table2.17a" localSheetId="28">#REF!</definedName>
    <definedName name="Table2.17a" localSheetId="29">#REF!</definedName>
    <definedName name="Table2.17a" localSheetId="31">#REF!</definedName>
    <definedName name="Table2.17a" localSheetId="41">#REF!</definedName>
    <definedName name="Table2.17a" localSheetId="4">#REF!</definedName>
    <definedName name="Table2.17a" localSheetId="46">#REF!</definedName>
    <definedName name="Table2.17a" localSheetId="47">#REF!</definedName>
    <definedName name="Table2.17a" localSheetId="48">#REF!</definedName>
    <definedName name="Table2.17a" localSheetId="49">#REF!</definedName>
    <definedName name="Table2.17a" localSheetId="50">#REF!</definedName>
    <definedName name="Table2.17a" localSheetId="51">#REF!</definedName>
    <definedName name="Table2.17a" localSheetId="53">#REF!</definedName>
    <definedName name="Table2.17a" localSheetId="54">#REF!</definedName>
    <definedName name="Table2.17a" localSheetId="56">#REF!</definedName>
    <definedName name="Table2.17a" localSheetId="57">#REF!</definedName>
    <definedName name="Table2.17a" localSheetId="58">#REF!</definedName>
    <definedName name="Table2.17a" localSheetId="60">#REF!</definedName>
    <definedName name="Table2.17a" localSheetId="61">#REF!</definedName>
    <definedName name="Table2.17a" localSheetId="62">#REF!</definedName>
    <definedName name="Table2.17a" localSheetId="63">#REF!</definedName>
    <definedName name="Table2.17a" localSheetId="64">#REF!</definedName>
    <definedName name="Table2.17a" localSheetId="66">#REF!</definedName>
    <definedName name="Table2.17a" localSheetId="67">#REF!</definedName>
    <definedName name="Table2.17a" localSheetId="68">#REF!</definedName>
    <definedName name="Table2.17a" localSheetId="69">#REF!</definedName>
    <definedName name="Table2.17a" localSheetId="71">#REF!</definedName>
    <definedName name="Table2.17a" localSheetId="72">#REF!</definedName>
    <definedName name="Table2.17a" localSheetId="73">#REF!</definedName>
    <definedName name="Table2.17a">#REF!</definedName>
    <definedName name="table2.17b" localSheetId="1">#REF!</definedName>
    <definedName name="table2.17b" localSheetId="11">#REF!</definedName>
    <definedName name="table2.17b" localSheetId="12">#REF!</definedName>
    <definedName name="table2.17b" localSheetId="13">#REF!</definedName>
    <definedName name="table2.17b" localSheetId="23">#REF!</definedName>
    <definedName name="table2.17b" localSheetId="24">#REF!</definedName>
    <definedName name="table2.17b" localSheetId="26">#REF!</definedName>
    <definedName name="table2.17b" localSheetId="28">#REF!</definedName>
    <definedName name="table2.17b" localSheetId="29">#REF!</definedName>
    <definedName name="table2.17b" localSheetId="31">#REF!</definedName>
    <definedName name="table2.17b" localSheetId="41">#REF!</definedName>
    <definedName name="table2.17b" localSheetId="4">#REF!</definedName>
    <definedName name="table2.17b" localSheetId="46">#REF!</definedName>
    <definedName name="table2.17b" localSheetId="47">#REF!</definedName>
    <definedName name="table2.17b" localSheetId="48">#REF!</definedName>
    <definedName name="table2.17b" localSheetId="49">#REF!</definedName>
    <definedName name="table2.17b" localSheetId="50">#REF!</definedName>
    <definedName name="table2.17b" localSheetId="51">#REF!</definedName>
    <definedName name="table2.17b" localSheetId="53">#REF!</definedName>
    <definedName name="table2.17b" localSheetId="54">#REF!</definedName>
    <definedName name="table2.17b" localSheetId="56">#REF!</definedName>
    <definedName name="table2.17b" localSheetId="57">#REF!</definedName>
    <definedName name="table2.17b" localSheetId="58">#REF!</definedName>
    <definedName name="table2.17b" localSheetId="60">#REF!</definedName>
    <definedName name="table2.17b" localSheetId="61">#REF!</definedName>
    <definedName name="table2.17b" localSheetId="62">#REF!</definedName>
    <definedName name="table2.17b" localSheetId="63">#REF!</definedName>
    <definedName name="table2.17b" localSheetId="64">#REF!</definedName>
    <definedName name="table2.17b" localSheetId="66">#REF!</definedName>
    <definedName name="table2.17b" localSheetId="67">#REF!</definedName>
    <definedName name="table2.17b" localSheetId="68">#REF!</definedName>
    <definedName name="table2.17b" localSheetId="69">#REF!</definedName>
    <definedName name="table2.17b" localSheetId="71">#REF!</definedName>
    <definedName name="table2.17b" localSheetId="72">#REF!</definedName>
    <definedName name="table2.17b" localSheetId="73">#REF!</definedName>
    <definedName name="table2.17b">#REF!</definedName>
    <definedName name="TABLE2A" localSheetId="1">#REF!</definedName>
    <definedName name="TABLE2A" localSheetId="11">#REF!</definedName>
    <definedName name="TABLE2A" localSheetId="12">#REF!</definedName>
    <definedName name="TABLE2A" localSheetId="13">#REF!</definedName>
    <definedName name="TABLE2A" localSheetId="23">#REF!</definedName>
    <definedName name="TABLE2A" localSheetId="24">#REF!</definedName>
    <definedName name="TABLE2A" localSheetId="26">#REF!</definedName>
    <definedName name="TABLE2A" localSheetId="28">#REF!</definedName>
    <definedName name="TABLE2A" localSheetId="29">#REF!</definedName>
    <definedName name="TABLE2A" localSheetId="31">#REF!</definedName>
    <definedName name="TABLE2A" localSheetId="41">#REF!</definedName>
    <definedName name="TABLE2A" localSheetId="4">#REF!</definedName>
    <definedName name="TABLE2A" localSheetId="46">#REF!</definedName>
    <definedName name="TABLE2A" localSheetId="47">#REF!</definedName>
    <definedName name="TABLE2A" localSheetId="48">#REF!</definedName>
    <definedName name="TABLE2A" localSheetId="49">#REF!</definedName>
    <definedName name="TABLE2A" localSheetId="50">#REF!</definedName>
    <definedName name="TABLE2A" localSheetId="51">#REF!</definedName>
    <definedName name="TABLE2A" localSheetId="53">#REF!</definedName>
    <definedName name="TABLE2A" localSheetId="54">#REF!</definedName>
    <definedName name="TABLE2A" localSheetId="56">#REF!</definedName>
    <definedName name="TABLE2A" localSheetId="57">#REF!</definedName>
    <definedName name="TABLE2A" localSheetId="58">#REF!</definedName>
    <definedName name="TABLE2A" localSheetId="60">#REF!</definedName>
    <definedName name="TABLE2A" localSheetId="61">#REF!</definedName>
    <definedName name="TABLE2A" localSheetId="62">#REF!</definedName>
    <definedName name="TABLE2A" localSheetId="63">#REF!</definedName>
    <definedName name="TABLE2A" localSheetId="64">#REF!</definedName>
    <definedName name="TABLE2A" localSheetId="66">#REF!</definedName>
    <definedName name="TABLE2A" localSheetId="67">#REF!</definedName>
    <definedName name="TABLE2A" localSheetId="68">#REF!</definedName>
    <definedName name="TABLE2A" localSheetId="69">#REF!</definedName>
    <definedName name="TABLE2A" localSheetId="71">#REF!</definedName>
    <definedName name="TABLE2A" localSheetId="72">#REF!</definedName>
    <definedName name="TABLE2A" localSheetId="73">#REF!</definedName>
    <definedName name="TABLE2A">#REF!</definedName>
    <definedName name="Table2new" localSheetId="1">#REF!</definedName>
    <definedName name="Table2new" localSheetId="11">#REF!</definedName>
    <definedName name="Table2new" localSheetId="12">#REF!</definedName>
    <definedName name="Table2new" localSheetId="13">#REF!</definedName>
    <definedName name="Table2new" localSheetId="23">#REF!</definedName>
    <definedName name="Table2new" localSheetId="24">#REF!</definedName>
    <definedName name="Table2new" localSheetId="26">#REF!</definedName>
    <definedName name="Table2new" localSheetId="28">#REF!</definedName>
    <definedName name="Table2new" localSheetId="29">#REF!</definedName>
    <definedName name="Table2new" localSheetId="31">#REF!</definedName>
    <definedName name="Table2new" localSheetId="41">#REF!</definedName>
    <definedName name="Table2new" localSheetId="4">#REF!</definedName>
    <definedName name="Table2new" localSheetId="46">#REF!</definedName>
    <definedName name="Table2new" localSheetId="47">#REF!</definedName>
    <definedName name="Table2new" localSheetId="48">#REF!</definedName>
    <definedName name="Table2new" localSheetId="49">#REF!</definedName>
    <definedName name="Table2new" localSheetId="50">#REF!</definedName>
    <definedName name="Table2new" localSheetId="51">#REF!</definedName>
    <definedName name="Table2new" localSheetId="53">#REF!</definedName>
    <definedName name="Table2new" localSheetId="54">#REF!</definedName>
    <definedName name="Table2new" localSheetId="56">#REF!</definedName>
    <definedName name="Table2new" localSheetId="57">#REF!</definedName>
    <definedName name="Table2new" localSheetId="58">#REF!</definedName>
    <definedName name="Table2new" localSheetId="60">#REF!</definedName>
    <definedName name="Table2new" localSheetId="61">#REF!</definedName>
    <definedName name="Table2new" localSheetId="62">#REF!</definedName>
    <definedName name="Table2new" localSheetId="63">#REF!</definedName>
    <definedName name="Table2new" localSheetId="64">#REF!</definedName>
    <definedName name="Table2new" localSheetId="66">#REF!</definedName>
    <definedName name="Table2new" localSheetId="67">#REF!</definedName>
    <definedName name="Table2new" localSheetId="68">#REF!</definedName>
    <definedName name="Table2new" localSheetId="69">#REF!</definedName>
    <definedName name="Table2new" localSheetId="71">#REF!</definedName>
    <definedName name="Table2new" localSheetId="72">#REF!</definedName>
    <definedName name="Table2new" localSheetId="73">#REF!</definedName>
    <definedName name="Table2new">#REF!</definedName>
    <definedName name="TABLE34" localSheetId="13">[314]DSA!#REF!</definedName>
    <definedName name="TABLE34" localSheetId="23">[314]DSA!#REF!</definedName>
    <definedName name="TABLE34" localSheetId="24">[314]DSA!#REF!</definedName>
    <definedName name="TABLE34" localSheetId="28">[314]DSA!#REF!</definedName>
    <definedName name="TABLE34" localSheetId="29">[314]DSA!#REF!</definedName>
    <definedName name="TABLE34" localSheetId="31">[314]DSA!#REF!</definedName>
    <definedName name="TABLE34" localSheetId="49">[314]DSA!#REF!</definedName>
    <definedName name="TABLE34" localSheetId="5">[315]DSA!#REF!</definedName>
    <definedName name="TABLE34" localSheetId="53">[314]DSA!#REF!</definedName>
    <definedName name="TABLE34" localSheetId="54">[314]DSA!#REF!</definedName>
    <definedName name="TABLE34" localSheetId="57">[314]DSA!#REF!</definedName>
    <definedName name="TABLE34" localSheetId="60">[314]DSA!#REF!</definedName>
    <definedName name="TABLE34" localSheetId="61">[314]DSA!#REF!</definedName>
    <definedName name="TABLE34" localSheetId="62">[314]DSA!#REF!</definedName>
    <definedName name="TABLE34" localSheetId="63">[314]DSA!#REF!</definedName>
    <definedName name="TABLE34" localSheetId="6">[315]DSA!#REF!</definedName>
    <definedName name="TABLE34" localSheetId="66">[314]DSA!#REF!</definedName>
    <definedName name="TABLE34" localSheetId="69">[314]DSA!#REF!</definedName>
    <definedName name="TABLE34" localSheetId="72">[314]DSA!#REF!</definedName>
    <definedName name="TABLE34" localSheetId="73">[314]DSA!#REF!</definedName>
    <definedName name="TABLE34">[314]DSA!#REF!</definedName>
    <definedName name="TABLE3A" localSheetId="1">#REF!</definedName>
    <definedName name="TABLE3A" localSheetId="10">#REF!</definedName>
    <definedName name="TABLE3A" localSheetId="11">#REF!</definedName>
    <definedName name="TABLE3A" localSheetId="12">#REF!</definedName>
    <definedName name="TABLE3A" localSheetId="13">#REF!</definedName>
    <definedName name="TABLE3A" localSheetId="15">#REF!</definedName>
    <definedName name="TABLE3A" localSheetId="16">#REF!</definedName>
    <definedName name="TABLE3A" localSheetId="2">#REF!</definedName>
    <definedName name="TABLE3A" localSheetId="23">#REF!</definedName>
    <definedName name="TABLE3A" localSheetId="24">#REF!</definedName>
    <definedName name="TABLE3A" localSheetId="25">#REF!</definedName>
    <definedName name="TABLE3A" localSheetId="26">#REF!</definedName>
    <definedName name="TABLE3A" localSheetId="27">#REF!</definedName>
    <definedName name="TABLE3A" localSheetId="28">#REF!</definedName>
    <definedName name="TABLE3A" localSheetId="29">#REF!</definedName>
    <definedName name="TABLE3A" localSheetId="3">#REF!</definedName>
    <definedName name="TABLE3A" localSheetId="31">#REF!</definedName>
    <definedName name="TABLE3A" localSheetId="32">#REF!</definedName>
    <definedName name="TABLE3A" localSheetId="33">#REF!</definedName>
    <definedName name="TABLE3A" localSheetId="34">#REF!</definedName>
    <definedName name="TABLE3A" localSheetId="37">#REF!</definedName>
    <definedName name="TABLE3A" localSheetId="41">#REF!</definedName>
    <definedName name="TABLE3A" localSheetId="4">#REF!</definedName>
    <definedName name="TABLE3A" localSheetId="45">#REF!</definedName>
    <definedName name="TABLE3A" localSheetId="46">#REF!</definedName>
    <definedName name="TABLE3A" localSheetId="47">#REF!</definedName>
    <definedName name="TABLE3A" localSheetId="48">#REF!</definedName>
    <definedName name="TABLE3A" localSheetId="49">#REF!</definedName>
    <definedName name="TABLE3A" localSheetId="50">#REF!</definedName>
    <definedName name="TABLE3A" localSheetId="5">#REF!</definedName>
    <definedName name="TABLE3A" localSheetId="51">#REF!</definedName>
    <definedName name="TABLE3A" localSheetId="52">#REF!</definedName>
    <definedName name="TABLE3A" localSheetId="53">#REF!</definedName>
    <definedName name="TABLE3A" localSheetId="54">#REF!</definedName>
    <definedName name="TABLE3A" localSheetId="56">#REF!</definedName>
    <definedName name="TABLE3A" localSheetId="57">#REF!</definedName>
    <definedName name="TABLE3A" localSheetId="58">#REF!</definedName>
    <definedName name="TABLE3A" localSheetId="59">#REF!</definedName>
    <definedName name="TABLE3A" localSheetId="60">#REF!</definedName>
    <definedName name="TABLE3A" localSheetId="61">#REF!</definedName>
    <definedName name="TABLE3A" localSheetId="62">#REF!</definedName>
    <definedName name="TABLE3A" localSheetId="63">#REF!</definedName>
    <definedName name="TABLE3A" localSheetId="6">#REF!</definedName>
    <definedName name="TABLE3A" localSheetId="64">#REF!</definedName>
    <definedName name="TABLE3A" localSheetId="65">#REF!</definedName>
    <definedName name="TABLE3A" localSheetId="66">#REF!</definedName>
    <definedName name="TABLE3A" localSheetId="67">#REF!</definedName>
    <definedName name="TABLE3A" localSheetId="68">#REF!</definedName>
    <definedName name="TABLE3A" localSheetId="69">#REF!</definedName>
    <definedName name="TABLE3A" localSheetId="71">#REF!</definedName>
    <definedName name="TABLE3A" localSheetId="72">#REF!</definedName>
    <definedName name="TABLE3A" localSheetId="73">#REF!</definedName>
    <definedName name="TABLE3A" localSheetId="7">#REF!</definedName>
    <definedName name="TABLE3A" localSheetId="74">#REF!</definedName>
    <definedName name="TABLE3A" localSheetId="75">#REF!</definedName>
    <definedName name="TABLE3A" localSheetId="76">#REF!</definedName>
    <definedName name="TABLE3A" localSheetId="77">#REF!</definedName>
    <definedName name="TABLE3A" localSheetId="78">#REF!</definedName>
    <definedName name="TABLE3A" localSheetId="79">#REF!</definedName>
    <definedName name="TABLE3A" localSheetId="8">#REF!</definedName>
    <definedName name="TABLE3A" localSheetId="9">#REF!</definedName>
    <definedName name="TABLE3A">#REF!</definedName>
    <definedName name="TABLE4A" localSheetId="5">[316]Work2:Report2!$B$45:$O$55</definedName>
    <definedName name="TABLE4A" localSheetId="6">[317]Work2:Report2!$B$45:$O$55</definedName>
    <definedName name="TABLE4A">[318]Work2:Report2!$B$45:$O$55</definedName>
    <definedName name="Table5" localSheetId="1">#REF!</definedName>
    <definedName name="Table5" localSheetId="10">#REF!</definedName>
    <definedName name="Table5" localSheetId="11">#REF!</definedName>
    <definedName name="Table5" localSheetId="12">#REF!</definedName>
    <definedName name="Table5" localSheetId="13">#REF!</definedName>
    <definedName name="Table5" localSheetId="15">#REF!</definedName>
    <definedName name="Table5" localSheetId="16">#REF!</definedName>
    <definedName name="Table5" localSheetId="2">#REF!</definedName>
    <definedName name="Table5" localSheetId="23">#REF!</definedName>
    <definedName name="Table5" localSheetId="24">#REF!</definedName>
    <definedName name="Table5" localSheetId="25">#REF!</definedName>
    <definedName name="Table5" localSheetId="26">#REF!</definedName>
    <definedName name="Table5" localSheetId="27">#REF!</definedName>
    <definedName name="Table5" localSheetId="28">#REF!</definedName>
    <definedName name="Table5" localSheetId="29">#REF!</definedName>
    <definedName name="Table5" localSheetId="3">#REF!</definedName>
    <definedName name="Table5" localSheetId="31">#REF!</definedName>
    <definedName name="Table5" localSheetId="32">#REF!</definedName>
    <definedName name="Table5" localSheetId="33">#REF!</definedName>
    <definedName name="Table5" localSheetId="34">#REF!</definedName>
    <definedName name="Table5" localSheetId="37">#REF!</definedName>
    <definedName name="Table5" localSheetId="41">#REF!</definedName>
    <definedName name="Table5" localSheetId="4">#REF!</definedName>
    <definedName name="Table5" localSheetId="45">#REF!</definedName>
    <definedName name="Table5" localSheetId="46">#REF!</definedName>
    <definedName name="Table5" localSheetId="47">#REF!</definedName>
    <definedName name="Table5" localSheetId="48">#REF!</definedName>
    <definedName name="Table5" localSheetId="49">#REF!</definedName>
    <definedName name="Table5" localSheetId="50">#REF!</definedName>
    <definedName name="Table5" localSheetId="5">#REF!</definedName>
    <definedName name="Table5" localSheetId="51">#REF!</definedName>
    <definedName name="Table5" localSheetId="52">#REF!</definedName>
    <definedName name="Table5" localSheetId="53">#REF!</definedName>
    <definedName name="Table5" localSheetId="54">#REF!</definedName>
    <definedName name="Table5" localSheetId="56">#REF!</definedName>
    <definedName name="Table5" localSheetId="57">#REF!</definedName>
    <definedName name="Table5" localSheetId="58">#REF!</definedName>
    <definedName name="Table5" localSheetId="59">#REF!</definedName>
    <definedName name="Table5" localSheetId="60">#REF!</definedName>
    <definedName name="Table5" localSheetId="61">#REF!</definedName>
    <definedName name="Table5" localSheetId="62">#REF!</definedName>
    <definedName name="Table5" localSheetId="63">#REF!</definedName>
    <definedName name="Table5" localSheetId="6">#REF!</definedName>
    <definedName name="Table5" localSheetId="64">#REF!</definedName>
    <definedName name="Table5" localSheetId="65">#REF!</definedName>
    <definedName name="Table5" localSheetId="66">#REF!</definedName>
    <definedName name="Table5" localSheetId="67">#REF!</definedName>
    <definedName name="Table5" localSheetId="68">#REF!</definedName>
    <definedName name="Table5" localSheetId="69">#REF!</definedName>
    <definedName name="Table5" localSheetId="71">#REF!</definedName>
    <definedName name="Table5" localSheetId="72">#REF!</definedName>
    <definedName name="Table5" localSheetId="73">#REF!</definedName>
    <definedName name="Table5" localSheetId="7">#REF!</definedName>
    <definedName name="Table5" localSheetId="74">#REF!</definedName>
    <definedName name="Table5" localSheetId="75">#REF!</definedName>
    <definedName name="Table5" localSheetId="76">#REF!</definedName>
    <definedName name="Table5" localSheetId="77">#REF!</definedName>
    <definedName name="Table5" localSheetId="78">#REF!</definedName>
    <definedName name="Table5" localSheetId="79">#REF!</definedName>
    <definedName name="Table5" localSheetId="8">#REF!</definedName>
    <definedName name="Table5" localSheetId="9">#REF!</definedName>
    <definedName name="Table5">#REF!</definedName>
    <definedName name="Table6" localSheetId="1">#REF!</definedName>
    <definedName name="Table6" localSheetId="10">#REF!</definedName>
    <definedName name="Table6" localSheetId="11">#REF!</definedName>
    <definedName name="Table6" localSheetId="12">#REF!</definedName>
    <definedName name="Table6" localSheetId="13">#REF!</definedName>
    <definedName name="Table6" localSheetId="15">#REF!</definedName>
    <definedName name="Table6" localSheetId="16">#REF!</definedName>
    <definedName name="Table6" localSheetId="2">#REF!</definedName>
    <definedName name="Table6" localSheetId="23">#REF!</definedName>
    <definedName name="Table6" localSheetId="24">#REF!</definedName>
    <definedName name="Table6" localSheetId="25">#REF!</definedName>
    <definedName name="Table6" localSheetId="26">#REF!</definedName>
    <definedName name="Table6" localSheetId="27">#REF!</definedName>
    <definedName name="Table6" localSheetId="28">#REF!</definedName>
    <definedName name="Table6" localSheetId="29">#REF!</definedName>
    <definedName name="Table6" localSheetId="3">#REF!</definedName>
    <definedName name="Table6" localSheetId="31">#REF!</definedName>
    <definedName name="Table6" localSheetId="32">#REF!</definedName>
    <definedName name="Table6" localSheetId="33">#REF!</definedName>
    <definedName name="Table6" localSheetId="34">#REF!</definedName>
    <definedName name="Table6" localSheetId="37">#REF!</definedName>
    <definedName name="Table6" localSheetId="41">#REF!</definedName>
    <definedName name="Table6" localSheetId="4">#REF!</definedName>
    <definedName name="Table6" localSheetId="45">#REF!</definedName>
    <definedName name="Table6" localSheetId="46">#REF!</definedName>
    <definedName name="Table6" localSheetId="47">#REF!</definedName>
    <definedName name="Table6" localSheetId="48">#REF!</definedName>
    <definedName name="Table6" localSheetId="49">#REF!</definedName>
    <definedName name="Table6" localSheetId="50">#REF!</definedName>
    <definedName name="Table6" localSheetId="5">#REF!</definedName>
    <definedName name="Table6" localSheetId="51">#REF!</definedName>
    <definedName name="Table6" localSheetId="52">#REF!</definedName>
    <definedName name="Table6" localSheetId="53">#REF!</definedName>
    <definedName name="Table6" localSheetId="54">#REF!</definedName>
    <definedName name="Table6" localSheetId="56">#REF!</definedName>
    <definedName name="Table6" localSheetId="57">#REF!</definedName>
    <definedName name="Table6" localSheetId="58">#REF!</definedName>
    <definedName name="Table6" localSheetId="59">#REF!</definedName>
    <definedName name="Table6" localSheetId="60">#REF!</definedName>
    <definedName name="Table6" localSheetId="61">#REF!</definedName>
    <definedName name="Table6" localSheetId="62">#REF!</definedName>
    <definedName name="Table6" localSheetId="63">#REF!</definedName>
    <definedName name="Table6" localSheetId="6">#REF!</definedName>
    <definedName name="Table6" localSheetId="64">#REF!</definedName>
    <definedName name="Table6" localSheetId="65">#REF!</definedName>
    <definedName name="Table6" localSheetId="66">#REF!</definedName>
    <definedName name="Table6" localSheetId="67">#REF!</definedName>
    <definedName name="Table6" localSheetId="68">#REF!</definedName>
    <definedName name="Table6" localSheetId="69">#REF!</definedName>
    <definedName name="Table6" localSheetId="71">#REF!</definedName>
    <definedName name="Table6" localSheetId="72">#REF!</definedName>
    <definedName name="Table6" localSheetId="73">#REF!</definedName>
    <definedName name="Table6" localSheetId="7">#REF!</definedName>
    <definedName name="Table6" localSheetId="74">#REF!</definedName>
    <definedName name="Table6" localSheetId="75">#REF!</definedName>
    <definedName name="Table6" localSheetId="76">#REF!</definedName>
    <definedName name="Table6" localSheetId="77">#REF!</definedName>
    <definedName name="Table6" localSheetId="78">#REF!</definedName>
    <definedName name="Table6" localSheetId="79">#REF!</definedName>
    <definedName name="Table6" localSheetId="8">#REF!</definedName>
    <definedName name="Table6" localSheetId="9">#REF!</definedName>
    <definedName name="Table6">#REF!</definedName>
    <definedName name="Table7" localSheetId="5">'[31]Table 5 Mon Survey'!$A$1:$E$58</definedName>
    <definedName name="Table7" localSheetId="6">'[32]Table 5 Mon Survey'!$A$1:$E$58</definedName>
    <definedName name="Table7">'[33]Table 5 Mon Survey'!$A$1:$E$58</definedName>
    <definedName name="Table8" localSheetId="5">'[31]Table 6 BoZ'!$A$1:$E$42</definedName>
    <definedName name="Table8" localSheetId="6">'[32]Table 6 BoZ'!$A$1:$E$42</definedName>
    <definedName name="Table8">'[33]Table 6 BoZ'!$A$1:$E$42</definedName>
    <definedName name="Table9" localSheetId="1">#REF!</definedName>
    <definedName name="Table9" localSheetId="10">#REF!</definedName>
    <definedName name="Table9" localSheetId="11">#REF!</definedName>
    <definedName name="Table9" localSheetId="12">#REF!</definedName>
    <definedName name="Table9" localSheetId="13">#REF!</definedName>
    <definedName name="Table9" localSheetId="15">#REF!</definedName>
    <definedName name="Table9" localSheetId="16">#REF!</definedName>
    <definedName name="Table9" localSheetId="2">#REF!</definedName>
    <definedName name="Table9" localSheetId="23">#REF!</definedName>
    <definedName name="Table9" localSheetId="24">#REF!</definedName>
    <definedName name="Table9" localSheetId="25">#REF!</definedName>
    <definedName name="Table9" localSheetId="26">#REF!</definedName>
    <definedName name="Table9" localSheetId="27">#REF!</definedName>
    <definedName name="Table9" localSheetId="28">#REF!</definedName>
    <definedName name="Table9" localSheetId="29">#REF!</definedName>
    <definedName name="Table9" localSheetId="3">#REF!</definedName>
    <definedName name="Table9" localSheetId="31">#REF!</definedName>
    <definedName name="Table9" localSheetId="32">#REF!</definedName>
    <definedName name="Table9" localSheetId="33">#REF!</definedName>
    <definedName name="Table9" localSheetId="34">#REF!</definedName>
    <definedName name="Table9" localSheetId="37">#REF!</definedName>
    <definedName name="Table9" localSheetId="41">#REF!</definedName>
    <definedName name="Table9" localSheetId="4">#REF!</definedName>
    <definedName name="Table9" localSheetId="45">#REF!</definedName>
    <definedName name="Table9" localSheetId="46">#REF!</definedName>
    <definedName name="Table9" localSheetId="47">#REF!</definedName>
    <definedName name="Table9" localSheetId="48">#REF!</definedName>
    <definedName name="Table9" localSheetId="49">#REF!</definedName>
    <definedName name="Table9" localSheetId="50">#REF!</definedName>
    <definedName name="Table9" localSheetId="5">#REF!</definedName>
    <definedName name="Table9" localSheetId="51">#REF!</definedName>
    <definedName name="Table9" localSheetId="52">#REF!</definedName>
    <definedName name="Table9" localSheetId="53">#REF!</definedName>
    <definedName name="Table9" localSheetId="54">#REF!</definedName>
    <definedName name="Table9" localSheetId="56">#REF!</definedName>
    <definedName name="Table9" localSheetId="57">#REF!</definedName>
    <definedName name="Table9" localSheetId="58">#REF!</definedName>
    <definedName name="Table9" localSheetId="59">#REF!</definedName>
    <definedName name="Table9" localSheetId="60">#REF!</definedName>
    <definedName name="Table9" localSheetId="61">#REF!</definedName>
    <definedName name="Table9" localSheetId="62">#REF!</definedName>
    <definedName name="Table9" localSheetId="63">#REF!</definedName>
    <definedName name="Table9" localSheetId="6">#REF!</definedName>
    <definedName name="Table9" localSheetId="64">#REF!</definedName>
    <definedName name="Table9" localSheetId="65">#REF!</definedName>
    <definedName name="Table9" localSheetId="66">#REF!</definedName>
    <definedName name="Table9" localSheetId="67">#REF!</definedName>
    <definedName name="Table9" localSheetId="68">#REF!</definedName>
    <definedName name="Table9" localSheetId="69">#REF!</definedName>
    <definedName name="Table9" localSheetId="71">#REF!</definedName>
    <definedName name="Table9" localSheetId="72">#REF!</definedName>
    <definedName name="Table9" localSheetId="73">#REF!</definedName>
    <definedName name="Table9" localSheetId="7">#REF!</definedName>
    <definedName name="Table9" localSheetId="74">#REF!</definedName>
    <definedName name="Table9" localSheetId="75">#REF!</definedName>
    <definedName name="Table9" localSheetId="76">#REF!</definedName>
    <definedName name="Table9" localSheetId="77">#REF!</definedName>
    <definedName name="Table9" localSheetId="78">#REF!</definedName>
    <definedName name="Table9" localSheetId="79">#REF!</definedName>
    <definedName name="Table9" localSheetId="8">#REF!</definedName>
    <definedName name="Table9" localSheetId="9">#REF!</definedName>
    <definedName name="Table9">#REF!</definedName>
    <definedName name="TableA" localSheetId="1">#REF!</definedName>
    <definedName name="TableA" localSheetId="10">#REF!</definedName>
    <definedName name="TableA" localSheetId="11">#REF!</definedName>
    <definedName name="TableA" localSheetId="12">#REF!</definedName>
    <definedName name="TableA" localSheetId="13">#REF!</definedName>
    <definedName name="TableA" localSheetId="15">#REF!</definedName>
    <definedName name="TableA" localSheetId="16">#REF!</definedName>
    <definedName name="TableA" localSheetId="2">#REF!</definedName>
    <definedName name="TableA" localSheetId="23">#REF!</definedName>
    <definedName name="TableA" localSheetId="24">#REF!</definedName>
    <definedName name="TableA" localSheetId="25">#REF!</definedName>
    <definedName name="TableA" localSheetId="26">#REF!</definedName>
    <definedName name="TableA" localSheetId="27">#REF!</definedName>
    <definedName name="TableA" localSheetId="28">#REF!</definedName>
    <definedName name="TableA" localSheetId="29">#REF!</definedName>
    <definedName name="TableA" localSheetId="3">#REF!</definedName>
    <definedName name="TableA" localSheetId="31">#REF!</definedName>
    <definedName name="TableA" localSheetId="32">#REF!</definedName>
    <definedName name="TableA" localSheetId="33">#REF!</definedName>
    <definedName name="TableA" localSheetId="34">#REF!</definedName>
    <definedName name="TableA" localSheetId="37">#REF!</definedName>
    <definedName name="TableA" localSheetId="41">#REF!</definedName>
    <definedName name="TableA" localSheetId="4">#REF!</definedName>
    <definedName name="TableA" localSheetId="45">#REF!</definedName>
    <definedName name="TableA" localSheetId="46">#REF!</definedName>
    <definedName name="TableA" localSheetId="47">#REF!</definedName>
    <definedName name="TableA" localSheetId="48">#REF!</definedName>
    <definedName name="TableA" localSheetId="49">#REF!</definedName>
    <definedName name="TableA" localSheetId="50">#REF!</definedName>
    <definedName name="TableA" localSheetId="5">#REF!</definedName>
    <definedName name="TableA" localSheetId="51">#REF!</definedName>
    <definedName name="TableA" localSheetId="52">#REF!</definedName>
    <definedName name="TableA" localSheetId="53">#REF!</definedName>
    <definedName name="TableA" localSheetId="54">#REF!</definedName>
    <definedName name="TableA" localSheetId="56">#REF!</definedName>
    <definedName name="TableA" localSheetId="57">#REF!</definedName>
    <definedName name="TableA" localSheetId="58">#REF!</definedName>
    <definedName name="TableA" localSheetId="59">#REF!</definedName>
    <definedName name="TableA" localSheetId="60">#REF!</definedName>
    <definedName name="TableA" localSheetId="61">#REF!</definedName>
    <definedName name="TableA" localSheetId="62">#REF!</definedName>
    <definedName name="TableA" localSheetId="63">#REF!</definedName>
    <definedName name="TableA" localSheetId="6">#REF!</definedName>
    <definedName name="TableA" localSheetId="64">#REF!</definedName>
    <definedName name="TableA" localSheetId="65">#REF!</definedName>
    <definedName name="TableA" localSheetId="66">#REF!</definedName>
    <definedName name="TableA" localSheetId="67">#REF!</definedName>
    <definedName name="TableA" localSheetId="68">#REF!</definedName>
    <definedName name="TableA" localSheetId="69">#REF!</definedName>
    <definedName name="TableA" localSheetId="71">#REF!</definedName>
    <definedName name="TableA" localSheetId="72">#REF!</definedName>
    <definedName name="TableA" localSheetId="73">#REF!</definedName>
    <definedName name="TableA" localSheetId="7">#REF!</definedName>
    <definedName name="TableA" localSheetId="74">#REF!</definedName>
    <definedName name="TableA" localSheetId="75">#REF!</definedName>
    <definedName name="TableA" localSheetId="76">#REF!</definedName>
    <definedName name="TableA" localSheetId="77">#REF!</definedName>
    <definedName name="TableA" localSheetId="78">#REF!</definedName>
    <definedName name="TableA" localSheetId="79">#REF!</definedName>
    <definedName name="TableA" localSheetId="8">#REF!</definedName>
    <definedName name="TableA" localSheetId="9">#REF!</definedName>
    <definedName name="TableA">#REF!</definedName>
    <definedName name="TableB1" localSheetId="1">#REF!</definedName>
    <definedName name="TableB1" localSheetId="10">#REF!</definedName>
    <definedName name="TableB1" localSheetId="11">#REF!</definedName>
    <definedName name="TableB1" localSheetId="12">#REF!</definedName>
    <definedName name="TableB1" localSheetId="13">#REF!</definedName>
    <definedName name="TableB1" localSheetId="15">#REF!</definedName>
    <definedName name="TableB1" localSheetId="16">#REF!</definedName>
    <definedName name="TableB1" localSheetId="2">#REF!</definedName>
    <definedName name="TableB1" localSheetId="23">#REF!</definedName>
    <definedName name="TableB1" localSheetId="24">#REF!</definedName>
    <definedName name="TableB1" localSheetId="25">#REF!</definedName>
    <definedName name="TableB1" localSheetId="26">#REF!</definedName>
    <definedName name="TableB1" localSheetId="27">#REF!</definedName>
    <definedName name="TableB1" localSheetId="28">#REF!</definedName>
    <definedName name="TableB1" localSheetId="29">#REF!</definedName>
    <definedName name="TableB1" localSheetId="3">#REF!</definedName>
    <definedName name="TableB1" localSheetId="31">#REF!</definedName>
    <definedName name="TableB1" localSheetId="32">#REF!</definedName>
    <definedName name="TableB1" localSheetId="33">#REF!</definedName>
    <definedName name="TableB1" localSheetId="34">#REF!</definedName>
    <definedName name="TableB1" localSheetId="37">#REF!</definedName>
    <definedName name="TableB1" localSheetId="41">#REF!</definedName>
    <definedName name="TableB1" localSheetId="4">#REF!</definedName>
    <definedName name="TableB1" localSheetId="45">#REF!</definedName>
    <definedName name="TableB1" localSheetId="46">#REF!</definedName>
    <definedName name="TableB1" localSheetId="47">#REF!</definedName>
    <definedName name="TableB1" localSheetId="48">#REF!</definedName>
    <definedName name="TableB1" localSheetId="49">#REF!</definedName>
    <definedName name="TableB1" localSheetId="50">#REF!</definedName>
    <definedName name="TableB1" localSheetId="5">#REF!</definedName>
    <definedName name="TableB1" localSheetId="51">#REF!</definedName>
    <definedName name="TableB1" localSheetId="52">#REF!</definedName>
    <definedName name="TableB1" localSheetId="53">#REF!</definedName>
    <definedName name="TableB1" localSheetId="54">#REF!</definedName>
    <definedName name="TableB1" localSheetId="56">#REF!</definedName>
    <definedName name="TableB1" localSheetId="57">#REF!</definedName>
    <definedName name="TableB1" localSheetId="58">#REF!</definedName>
    <definedName name="TableB1" localSheetId="59">#REF!</definedName>
    <definedName name="TableB1" localSheetId="60">#REF!</definedName>
    <definedName name="TableB1" localSheetId="61">#REF!</definedName>
    <definedName name="TableB1" localSheetId="62">#REF!</definedName>
    <definedName name="TableB1" localSheetId="63">#REF!</definedName>
    <definedName name="TableB1" localSheetId="6">#REF!</definedName>
    <definedName name="TableB1" localSheetId="64">#REF!</definedName>
    <definedName name="TableB1" localSheetId="65">#REF!</definedName>
    <definedName name="TableB1" localSheetId="66">#REF!</definedName>
    <definedName name="TableB1" localSheetId="67">#REF!</definedName>
    <definedName name="TableB1" localSheetId="68">#REF!</definedName>
    <definedName name="TableB1" localSheetId="69">#REF!</definedName>
    <definedName name="TableB1" localSheetId="71">#REF!</definedName>
    <definedName name="TableB1" localSheetId="72">#REF!</definedName>
    <definedName name="TableB1" localSheetId="73">#REF!</definedName>
    <definedName name="TableB1" localSheetId="7">#REF!</definedName>
    <definedName name="TableB1" localSheetId="74">#REF!</definedName>
    <definedName name="TableB1" localSheetId="75">#REF!</definedName>
    <definedName name="TableB1" localSheetId="76">#REF!</definedName>
    <definedName name="TableB1" localSheetId="77">#REF!</definedName>
    <definedName name="TableB1" localSheetId="78">#REF!</definedName>
    <definedName name="TableB1" localSheetId="79">#REF!</definedName>
    <definedName name="TableB1" localSheetId="8">#REF!</definedName>
    <definedName name="TableB1" localSheetId="9">#REF!</definedName>
    <definedName name="TableB1">#REF!</definedName>
    <definedName name="TableB2" localSheetId="1">#REF!</definedName>
    <definedName name="TableB2" localSheetId="11">#REF!</definedName>
    <definedName name="TableB2" localSheetId="12">#REF!</definedName>
    <definedName name="TableB2" localSheetId="13">#REF!</definedName>
    <definedName name="TableB2" localSheetId="23">#REF!</definedName>
    <definedName name="TableB2" localSheetId="24">#REF!</definedName>
    <definedName name="TableB2" localSheetId="26">#REF!</definedName>
    <definedName name="TableB2" localSheetId="28">#REF!</definedName>
    <definedName name="TableB2" localSheetId="29">#REF!</definedName>
    <definedName name="TableB2" localSheetId="31">#REF!</definedName>
    <definedName name="TableB2" localSheetId="41">#REF!</definedName>
    <definedName name="TableB2" localSheetId="4">#REF!</definedName>
    <definedName name="TableB2" localSheetId="46">#REF!</definedName>
    <definedName name="TableB2" localSheetId="47">#REF!</definedName>
    <definedName name="TableB2" localSheetId="48">#REF!</definedName>
    <definedName name="TableB2" localSheetId="49">#REF!</definedName>
    <definedName name="TableB2" localSheetId="50">#REF!</definedName>
    <definedName name="TableB2" localSheetId="51">#REF!</definedName>
    <definedName name="TableB2" localSheetId="53">#REF!</definedName>
    <definedName name="TableB2" localSheetId="54">#REF!</definedName>
    <definedName name="TableB2" localSheetId="56">#REF!</definedName>
    <definedName name="TableB2" localSheetId="57">#REF!</definedName>
    <definedName name="TableB2" localSheetId="58">#REF!</definedName>
    <definedName name="TableB2" localSheetId="60">#REF!</definedName>
    <definedName name="TableB2" localSheetId="61">#REF!</definedName>
    <definedName name="TableB2" localSheetId="62">#REF!</definedName>
    <definedName name="TableB2" localSheetId="63">#REF!</definedName>
    <definedName name="TableB2" localSheetId="64">#REF!</definedName>
    <definedName name="TableB2" localSheetId="66">#REF!</definedName>
    <definedName name="TableB2" localSheetId="67">#REF!</definedName>
    <definedName name="TableB2" localSheetId="68">#REF!</definedName>
    <definedName name="TableB2" localSheetId="69">#REF!</definedName>
    <definedName name="TableB2" localSheetId="71">#REF!</definedName>
    <definedName name="TableB2" localSheetId="72">#REF!</definedName>
    <definedName name="TableB2" localSheetId="73">#REF!</definedName>
    <definedName name="TableB2">#REF!</definedName>
    <definedName name="TableB3" localSheetId="1">#REF!</definedName>
    <definedName name="TableB3" localSheetId="11">#REF!</definedName>
    <definedName name="TableB3" localSheetId="12">#REF!</definedName>
    <definedName name="TableB3" localSheetId="13">#REF!</definedName>
    <definedName name="TableB3" localSheetId="23">#REF!</definedName>
    <definedName name="TableB3" localSheetId="24">#REF!</definedName>
    <definedName name="TableB3" localSheetId="26">#REF!</definedName>
    <definedName name="TableB3" localSheetId="28">#REF!</definedName>
    <definedName name="TableB3" localSheetId="29">#REF!</definedName>
    <definedName name="TableB3" localSheetId="31">#REF!</definedName>
    <definedName name="TableB3" localSheetId="41">#REF!</definedName>
    <definedName name="TableB3" localSheetId="4">#REF!</definedName>
    <definedName name="TableB3" localSheetId="46">#REF!</definedName>
    <definedName name="TableB3" localSheetId="47">#REF!</definedName>
    <definedName name="TableB3" localSheetId="48">#REF!</definedName>
    <definedName name="TableB3" localSheetId="49">#REF!</definedName>
    <definedName name="TableB3" localSheetId="50">#REF!</definedName>
    <definedName name="TableB3" localSheetId="51">#REF!</definedName>
    <definedName name="TableB3" localSheetId="53">#REF!</definedName>
    <definedName name="TableB3" localSheetId="54">#REF!</definedName>
    <definedName name="TableB3" localSheetId="56">#REF!</definedName>
    <definedName name="TableB3" localSheetId="57">#REF!</definedName>
    <definedName name="TableB3" localSheetId="58">#REF!</definedName>
    <definedName name="TableB3" localSheetId="60">#REF!</definedName>
    <definedName name="TableB3" localSheetId="61">#REF!</definedName>
    <definedName name="TableB3" localSheetId="62">#REF!</definedName>
    <definedName name="TableB3" localSheetId="63">#REF!</definedName>
    <definedName name="TableB3" localSheetId="64">#REF!</definedName>
    <definedName name="TableB3" localSheetId="66">#REF!</definedName>
    <definedName name="TableB3" localSheetId="67">#REF!</definedName>
    <definedName name="TableB3" localSheetId="68">#REF!</definedName>
    <definedName name="TableB3" localSheetId="69">#REF!</definedName>
    <definedName name="TableB3" localSheetId="71">#REF!</definedName>
    <definedName name="TableB3" localSheetId="72">#REF!</definedName>
    <definedName name="TableB3" localSheetId="73">#REF!</definedName>
    <definedName name="TableB3">#REF!</definedName>
    <definedName name="TableC1" localSheetId="1">#REF!</definedName>
    <definedName name="TableC1" localSheetId="11">#REF!</definedName>
    <definedName name="TableC1" localSheetId="12">#REF!</definedName>
    <definedName name="TableC1" localSheetId="13">#REF!</definedName>
    <definedName name="TableC1" localSheetId="23">#REF!</definedName>
    <definedName name="TableC1" localSheetId="24">#REF!</definedName>
    <definedName name="TableC1" localSheetId="26">#REF!</definedName>
    <definedName name="TableC1" localSheetId="28">#REF!</definedName>
    <definedName name="TableC1" localSheetId="29">#REF!</definedName>
    <definedName name="TableC1" localSheetId="31">#REF!</definedName>
    <definedName name="TableC1" localSheetId="41">#REF!</definedName>
    <definedName name="TableC1" localSheetId="4">#REF!</definedName>
    <definedName name="TableC1" localSheetId="46">#REF!</definedName>
    <definedName name="TableC1" localSheetId="47">#REF!</definedName>
    <definedName name="TableC1" localSheetId="48">#REF!</definedName>
    <definedName name="TableC1" localSheetId="49">#REF!</definedName>
    <definedName name="TableC1" localSheetId="50">#REF!</definedName>
    <definedName name="TableC1" localSheetId="51">#REF!</definedName>
    <definedName name="TableC1" localSheetId="53">#REF!</definedName>
    <definedName name="TableC1" localSheetId="54">#REF!</definedName>
    <definedName name="TableC1" localSheetId="56">#REF!</definedName>
    <definedName name="TableC1" localSheetId="57">#REF!</definedName>
    <definedName name="TableC1" localSheetId="58">#REF!</definedName>
    <definedName name="TableC1" localSheetId="60">#REF!</definedName>
    <definedName name="TableC1" localSheetId="61">#REF!</definedName>
    <definedName name="TableC1" localSheetId="62">#REF!</definedName>
    <definedName name="TableC1" localSheetId="63">#REF!</definedName>
    <definedName name="TableC1" localSheetId="64">#REF!</definedName>
    <definedName name="TableC1" localSheetId="66">#REF!</definedName>
    <definedName name="TableC1" localSheetId="67">#REF!</definedName>
    <definedName name="TableC1" localSheetId="68">#REF!</definedName>
    <definedName name="TableC1" localSheetId="69">#REF!</definedName>
    <definedName name="TableC1" localSheetId="71">#REF!</definedName>
    <definedName name="TableC1" localSheetId="72">#REF!</definedName>
    <definedName name="TableC1" localSheetId="73">#REF!</definedName>
    <definedName name="TableC1">#REF!</definedName>
    <definedName name="TableC2" localSheetId="1">#REF!</definedName>
    <definedName name="TableC2" localSheetId="11">#REF!</definedName>
    <definedName name="TableC2" localSheetId="12">#REF!</definedName>
    <definedName name="TableC2" localSheetId="13">#REF!</definedName>
    <definedName name="TableC2" localSheetId="23">#REF!</definedName>
    <definedName name="TableC2" localSheetId="24">#REF!</definedName>
    <definedName name="TableC2" localSheetId="26">#REF!</definedName>
    <definedName name="TableC2" localSheetId="28">#REF!</definedName>
    <definedName name="TableC2" localSheetId="29">#REF!</definedName>
    <definedName name="TableC2" localSheetId="31">#REF!</definedName>
    <definedName name="TableC2" localSheetId="41">#REF!</definedName>
    <definedName name="TableC2" localSheetId="4">#REF!</definedName>
    <definedName name="TableC2" localSheetId="46">#REF!</definedName>
    <definedName name="TableC2" localSheetId="47">#REF!</definedName>
    <definedName name="TableC2" localSheetId="48">#REF!</definedName>
    <definedName name="TableC2" localSheetId="49">#REF!</definedName>
    <definedName name="TableC2" localSheetId="50">#REF!</definedName>
    <definedName name="TableC2" localSheetId="51">#REF!</definedName>
    <definedName name="TableC2" localSheetId="53">#REF!</definedName>
    <definedName name="TableC2" localSheetId="54">#REF!</definedName>
    <definedName name="TableC2" localSheetId="56">#REF!</definedName>
    <definedName name="TableC2" localSheetId="57">#REF!</definedName>
    <definedName name="TableC2" localSheetId="58">#REF!</definedName>
    <definedName name="TableC2" localSheetId="60">#REF!</definedName>
    <definedName name="TableC2" localSheetId="61">#REF!</definedName>
    <definedName name="TableC2" localSheetId="62">#REF!</definedName>
    <definedName name="TableC2" localSheetId="63">#REF!</definedName>
    <definedName name="TableC2" localSheetId="64">#REF!</definedName>
    <definedName name="TableC2" localSheetId="66">#REF!</definedName>
    <definedName name="TableC2" localSheetId="67">#REF!</definedName>
    <definedName name="TableC2" localSheetId="68">#REF!</definedName>
    <definedName name="TableC2" localSheetId="69">#REF!</definedName>
    <definedName name="TableC2" localSheetId="71">#REF!</definedName>
    <definedName name="TableC2" localSheetId="72">#REF!</definedName>
    <definedName name="TableC2" localSheetId="73">#REF!</definedName>
    <definedName name="TableC2">#REF!</definedName>
    <definedName name="TableC3" localSheetId="1">#REF!</definedName>
    <definedName name="TableC3" localSheetId="11">#REF!</definedName>
    <definedName name="TableC3" localSheetId="12">#REF!</definedName>
    <definedName name="TableC3" localSheetId="13">#REF!</definedName>
    <definedName name="TableC3" localSheetId="23">#REF!</definedName>
    <definedName name="TableC3" localSheetId="24">#REF!</definedName>
    <definedName name="TableC3" localSheetId="26">#REF!</definedName>
    <definedName name="TableC3" localSheetId="28">#REF!</definedName>
    <definedName name="TableC3" localSheetId="29">#REF!</definedName>
    <definedName name="TableC3" localSheetId="31">#REF!</definedName>
    <definedName name="TableC3" localSheetId="41">#REF!</definedName>
    <definedName name="TableC3" localSheetId="4">#REF!</definedName>
    <definedName name="TableC3" localSheetId="46">#REF!</definedName>
    <definedName name="TableC3" localSheetId="47">#REF!</definedName>
    <definedName name="TableC3" localSheetId="48">#REF!</definedName>
    <definedName name="TableC3" localSheetId="49">#REF!</definedName>
    <definedName name="TableC3" localSheetId="50">#REF!</definedName>
    <definedName name="TableC3" localSheetId="51">#REF!</definedName>
    <definedName name="TableC3" localSheetId="53">#REF!</definedName>
    <definedName name="TableC3" localSheetId="54">#REF!</definedName>
    <definedName name="TableC3" localSheetId="56">#REF!</definedName>
    <definedName name="TableC3" localSheetId="57">#REF!</definedName>
    <definedName name="TableC3" localSheetId="58">#REF!</definedName>
    <definedName name="TableC3" localSheetId="60">#REF!</definedName>
    <definedName name="TableC3" localSheetId="61">#REF!</definedName>
    <definedName name="TableC3" localSheetId="62">#REF!</definedName>
    <definedName name="TableC3" localSheetId="63">#REF!</definedName>
    <definedName name="TableC3" localSheetId="64">#REF!</definedName>
    <definedName name="TableC3" localSheetId="66">#REF!</definedName>
    <definedName name="TableC3" localSheetId="67">#REF!</definedName>
    <definedName name="TableC3" localSheetId="68">#REF!</definedName>
    <definedName name="TableC3" localSheetId="69">#REF!</definedName>
    <definedName name="TableC3" localSheetId="71">#REF!</definedName>
    <definedName name="TableC3" localSheetId="72">#REF!</definedName>
    <definedName name="TableC3" localSheetId="73">#REF!</definedName>
    <definedName name="TableC3">#REF!</definedName>
    <definedName name="TABMEMO" localSheetId="1">#REF!</definedName>
    <definedName name="TABMEMO" localSheetId="11">#REF!</definedName>
    <definedName name="TABMEMO" localSheetId="12">#REF!</definedName>
    <definedName name="TABMEMO" localSheetId="13">#REF!</definedName>
    <definedName name="TABMEMO" localSheetId="23">#REF!</definedName>
    <definedName name="TABMEMO" localSheetId="24">#REF!</definedName>
    <definedName name="TABMEMO" localSheetId="26">#REF!</definedName>
    <definedName name="TABMEMO" localSheetId="28">#REF!</definedName>
    <definedName name="TABMEMO" localSheetId="29">#REF!</definedName>
    <definedName name="TABMEMO" localSheetId="31">#REF!</definedName>
    <definedName name="TABMEMO" localSheetId="41">#REF!</definedName>
    <definedName name="TABMEMO" localSheetId="4">#REF!</definedName>
    <definedName name="TABMEMO" localSheetId="46">#REF!</definedName>
    <definedName name="TABMEMO" localSheetId="47">#REF!</definedName>
    <definedName name="TABMEMO" localSheetId="48">#REF!</definedName>
    <definedName name="TABMEMO" localSheetId="49">#REF!</definedName>
    <definedName name="TABMEMO" localSheetId="50">#REF!</definedName>
    <definedName name="TABMEMO" localSheetId="51">#REF!</definedName>
    <definedName name="TABMEMO" localSheetId="53">#REF!</definedName>
    <definedName name="TABMEMO" localSheetId="54">#REF!</definedName>
    <definedName name="TABMEMO" localSheetId="56">#REF!</definedName>
    <definedName name="TABMEMO" localSheetId="57">#REF!</definedName>
    <definedName name="TABMEMO" localSheetId="58">#REF!</definedName>
    <definedName name="TABMEMO" localSheetId="60">#REF!</definedName>
    <definedName name="TABMEMO" localSheetId="61">#REF!</definedName>
    <definedName name="TABMEMO" localSheetId="62">#REF!</definedName>
    <definedName name="TABMEMO" localSheetId="63">#REF!</definedName>
    <definedName name="TABMEMO" localSheetId="64">#REF!</definedName>
    <definedName name="TABMEMO" localSheetId="66">#REF!</definedName>
    <definedName name="TABMEMO" localSheetId="67">#REF!</definedName>
    <definedName name="TABMEMO" localSheetId="68">#REF!</definedName>
    <definedName name="TABMEMO" localSheetId="69">#REF!</definedName>
    <definedName name="TABMEMO" localSheetId="71">#REF!</definedName>
    <definedName name="TABMEMO" localSheetId="72">#REF!</definedName>
    <definedName name="TABMEMO" localSheetId="73">#REF!</definedName>
    <definedName name="TABMEMO">#REF!</definedName>
    <definedName name="TAME" localSheetId="1">#REF!</definedName>
    <definedName name="TAME" localSheetId="11">#REF!</definedName>
    <definedName name="TAME" localSheetId="12">#REF!</definedName>
    <definedName name="TAME" localSheetId="13">#REF!</definedName>
    <definedName name="TAME" localSheetId="23">#REF!</definedName>
    <definedName name="TAME" localSheetId="24">#REF!</definedName>
    <definedName name="TAME" localSheetId="26">#REF!</definedName>
    <definedName name="TAME" localSheetId="28">#REF!</definedName>
    <definedName name="TAME" localSheetId="29">#REF!</definedName>
    <definedName name="TAME" localSheetId="31">#REF!</definedName>
    <definedName name="TAME" localSheetId="41">#REF!</definedName>
    <definedName name="TAME" localSheetId="4">#REF!</definedName>
    <definedName name="TAME" localSheetId="46">#REF!</definedName>
    <definedName name="TAME" localSheetId="47">#REF!</definedName>
    <definedName name="TAME" localSheetId="48">#REF!</definedName>
    <definedName name="TAME" localSheetId="49">#REF!</definedName>
    <definedName name="TAME" localSheetId="50">#REF!</definedName>
    <definedName name="TAME" localSheetId="51">#REF!</definedName>
    <definedName name="TAME" localSheetId="53">#REF!</definedName>
    <definedName name="TAME" localSheetId="54">#REF!</definedName>
    <definedName name="TAME" localSheetId="56">#REF!</definedName>
    <definedName name="TAME" localSheetId="57">#REF!</definedName>
    <definedName name="TAME" localSheetId="58">#REF!</definedName>
    <definedName name="TAME" localSheetId="60">#REF!</definedName>
    <definedName name="TAME" localSheetId="61">#REF!</definedName>
    <definedName name="TAME" localSheetId="62">#REF!</definedName>
    <definedName name="TAME" localSheetId="63">#REF!</definedName>
    <definedName name="TAME" localSheetId="64">#REF!</definedName>
    <definedName name="TAME" localSheetId="66">#REF!</definedName>
    <definedName name="TAME" localSheetId="67">#REF!</definedName>
    <definedName name="TAME" localSheetId="68">#REF!</definedName>
    <definedName name="TAME" localSheetId="69">#REF!</definedName>
    <definedName name="TAME" localSheetId="71">#REF!</definedName>
    <definedName name="TAME" localSheetId="72">#REF!</definedName>
    <definedName name="TAME" localSheetId="73">#REF!</definedName>
    <definedName name="TAME">#REF!</definedName>
    <definedName name="TB" localSheetId="1">#REF!</definedName>
    <definedName name="TB" localSheetId="11">#REF!</definedName>
    <definedName name="TB" localSheetId="12">#REF!</definedName>
    <definedName name="TB" localSheetId="13">#REF!</definedName>
    <definedName name="TB" localSheetId="23">#REF!</definedName>
    <definedName name="TB" localSheetId="24">#REF!</definedName>
    <definedName name="TB" localSheetId="26">#REF!</definedName>
    <definedName name="TB" localSheetId="28">#REF!</definedName>
    <definedName name="TB" localSheetId="29">#REF!</definedName>
    <definedName name="TB" localSheetId="31">#REF!</definedName>
    <definedName name="TB" localSheetId="41">#REF!</definedName>
    <definedName name="TB" localSheetId="4">#REF!</definedName>
    <definedName name="TB" localSheetId="46">#REF!</definedName>
    <definedName name="TB" localSheetId="47">#REF!</definedName>
    <definedName name="TB" localSheetId="48">#REF!</definedName>
    <definedName name="TB" localSheetId="49">#REF!</definedName>
    <definedName name="TB" localSheetId="50">#REF!</definedName>
    <definedName name="TB" localSheetId="51">#REF!</definedName>
    <definedName name="TB" localSheetId="53">#REF!</definedName>
    <definedName name="TB" localSheetId="54">#REF!</definedName>
    <definedName name="TB" localSheetId="56">#REF!</definedName>
    <definedName name="TB" localSheetId="57">#REF!</definedName>
    <definedName name="TB" localSheetId="58">#REF!</definedName>
    <definedName name="TB" localSheetId="60">#REF!</definedName>
    <definedName name="TB" localSheetId="61">#REF!</definedName>
    <definedName name="TB" localSheetId="62">#REF!</definedName>
    <definedName name="TB" localSheetId="63">#REF!</definedName>
    <definedName name="TB" localSheetId="64">#REF!</definedName>
    <definedName name="TB" localSheetId="66">#REF!</definedName>
    <definedName name="TB" localSheetId="67">#REF!</definedName>
    <definedName name="TB" localSheetId="68">#REF!</definedName>
    <definedName name="TB" localSheetId="69">#REF!</definedName>
    <definedName name="TB" localSheetId="71">#REF!</definedName>
    <definedName name="TB" localSheetId="72">#REF!</definedName>
    <definedName name="TB" localSheetId="73">#REF!</definedName>
    <definedName name="TB">#REF!</definedName>
    <definedName name="Tbill_IRS" localSheetId="1">#REF!</definedName>
    <definedName name="Tbill_IRS" localSheetId="11">#REF!</definedName>
    <definedName name="Tbill_IRS" localSheetId="12">#REF!</definedName>
    <definedName name="Tbill_IRS" localSheetId="13">#REF!</definedName>
    <definedName name="Tbill_IRS" localSheetId="23">#REF!</definedName>
    <definedName name="Tbill_IRS" localSheetId="24">#REF!</definedName>
    <definedName name="Tbill_IRS" localSheetId="26">#REF!</definedName>
    <definedName name="Tbill_IRS" localSheetId="28">#REF!</definedName>
    <definedName name="Tbill_IRS" localSheetId="29">#REF!</definedName>
    <definedName name="Tbill_IRS" localSheetId="31">#REF!</definedName>
    <definedName name="Tbill_IRS" localSheetId="41">#REF!</definedName>
    <definedName name="Tbill_IRS" localSheetId="4">#REF!</definedName>
    <definedName name="Tbill_IRS" localSheetId="46">#REF!</definedName>
    <definedName name="Tbill_IRS" localSheetId="47">#REF!</definedName>
    <definedName name="Tbill_IRS" localSheetId="48">#REF!</definedName>
    <definedName name="Tbill_IRS" localSheetId="49">#REF!</definedName>
    <definedName name="Tbill_IRS" localSheetId="50">#REF!</definedName>
    <definedName name="Tbill_IRS" localSheetId="51">#REF!</definedName>
    <definedName name="Tbill_IRS" localSheetId="53">#REF!</definedName>
    <definedName name="Tbill_IRS" localSheetId="54">#REF!</definedName>
    <definedName name="Tbill_IRS" localSheetId="56">#REF!</definedName>
    <definedName name="Tbill_IRS" localSheetId="57">#REF!</definedName>
    <definedName name="Tbill_IRS" localSheetId="58">#REF!</definedName>
    <definedName name="Tbill_IRS" localSheetId="60">#REF!</definedName>
    <definedName name="Tbill_IRS" localSheetId="61">#REF!</definedName>
    <definedName name="Tbill_IRS" localSheetId="62">#REF!</definedName>
    <definedName name="Tbill_IRS" localSheetId="63">#REF!</definedName>
    <definedName name="Tbill_IRS" localSheetId="64">#REF!</definedName>
    <definedName name="Tbill_IRS" localSheetId="66">#REF!</definedName>
    <definedName name="Tbill_IRS" localSheetId="67">#REF!</definedName>
    <definedName name="Tbill_IRS" localSheetId="68">#REF!</definedName>
    <definedName name="Tbill_IRS" localSheetId="69">#REF!</definedName>
    <definedName name="Tbill_IRS" localSheetId="71">#REF!</definedName>
    <definedName name="Tbill_IRS" localSheetId="72">#REF!</definedName>
    <definedName name="Tbill_IRS" localSheetId="73">#REF!</definedName>
    <definedName name="Tbill_IRS">#REF!</definedName>
    <definedName name="TBILLS" localSheetId="1">#REF!</definedName>
    <definedName name="TBILLS" localSheetId="11">#REF!</definedName>
    <definedName name="TBILLS" localSheetId="12">#REF!</definedName>
    <definedName name="TBILLS" localSheetId="13">#REF!</definedName>
    <definedName name="TBILLS" localSheetId="23">#REF!</definedName>
    <definedName name="TBILLS" localSheetId="24">#REF!</definedName>
    <definedName name="TBILLS" localSheetId="26">#REF!</definedName>
    <definedName name="TBILLS" localSheetId="28">#REF!</definedName>
    <definedName name="TBILLS" localSheetId="29">#REF!</definedName>
    <definedName name="TBILLS" localSheetId="31">#REF!</definedName>
    <definedName name="TBILLS" localSheetId="41">#REF!</definedName>
    <definedName name="TBILLS" localSheetId="4">#REF!</definedName>
    <definedName name="TBILLS" localSheetId="46">#REF!</definedName>
    <definedName name="TBILLS" localSheetId="47">#REF!</definedName>
    <definedName name="TBILLS" localSheetId="48">#REF!</definedName>
    <definedName name="TBILLS" localSheetId="49">#REF!</definedName>
    <definedName name="TBILLS" localSheetId="50">#REF!</definedName>
    <definedName name="TBILLS" localSheetId="51">#REF!</definedName>
    <definedName name="TBILLS" localSheetId="53">#REF!</definedName>
    <definedName name="TBILLS" localSheetId="54">#REF!</definedName>
    <definedName name="TBILLS" localSheetId="56">#REF!</definedName>
    <definedName name="TBILLS" localSheetId="57">#REF!</definedName>
    <definedName name="TBILLS" localSheetId="58">#REF!</definedName>
    <definedName name="TBILLS" localSheetId="60">#REF!</definedName>
    <definedName name="TBILLS" localSheetId="61">#REF!</definedName>
    <definedName name="TBILLS" localSheetId="62">#REF!</definedName>
    <definedName name="TBILLS" localSheetId="63">#REF!</definedName>
    <definedName name="TBILLS" localSheetId="64">#REF!</definedName>
    <definedName name="TBILLS" localSheetId="66">#REF!</definedName>
    <definedName name="TBILLS" localSheetId="67">#REF!</definedName>
    <definedName name="TBILLS" localSheetId="68">#REF!</definedName>
    <definedName name="TBILLS" localSheetId="69">#REF!</definedName>
    <definedName name="TBILLS" localSheetId="71">#REF!</definedName>
    <definedName name="TBILLS" localSheetId="72">#REF!</definedName>
    <definedName name="TBILLS" localSheetId="73">#REF!</definedName>
    <definedName name="TBILLS">#REF!</definedName>
    <definedName name="TBILLS2" localSheetId="1">#REF!</definedName>
    <definedName name="TBILLS2" localSheetId="11">#REF!</definedName>
    <definedName name="TBILLS2" localSheetId="12">#REF!</definedName>
    <definedName name="TBILLS2" localSheetId="13">#REF!</definedName>
    <definedName name="TBILLS2" localSheetId="23">#REF!</definedName>
    <definedName name="TBILLS2" localSheetId="24">#REF!</definedName>
    <definedName name="TBILLS2" localSheetId="26">#REF!</definedName>
    <definedName name="TBILLS2" localSheetId="28">#REF!</definedName>
    <definedName name="TBILLS2" localSheetId="29">#REF!</definedName>
    <definedName name="TBILLS2" localSheetId="31">#REF!</definedName>
    <definedName name="TBILLS2" localSheetId="41">#REF!</definedName>
    <definedName name="TBILLS2" localSheetId="4">#REF!</definedName>
    <definedName name="TBILLS2" localSheetId="46">#REF!</definedName>
    <definedName name="TBILLS2" localSheetId="47">#REF!</definedName>
    <definedName name="TBILLS2" localSheetId="48">#REF!</definedName>
    <definedName name="TBILLS2" localSheetId="49">#REF!</definedName>
    <definedName name="TBILLS2" localSheetId="50">#REF!</definedName>
    <definedName name="TBILLS2" localSheetId="51">#REF!</definedName>
    <definedName name="TBILLS2" localSheetId="53">#REF!</definedName>
    <definedName name="TBILLS2" localSheetId="54">#REF!</definedName>
    <definedName name="TBILLS2" localSheetId="56">#REF!</definedName>
    <definedName name="TBILLS2" localSheetId="57">#REF!</definedName>
    <definedName name="TBILLS2" localSheetId="58">#REF!</definedName>
    <definedName name="TBILLS2" localSheetId="60">#REF!</definedName>
    <definedName name="TBILLS2" localSheetId="61">#REF!</definedName>
    <definedName name="TBILLS2" localSheetId="62">#REF!</definedName>
    <definedName name="TBILLS2" localSheetId="63">#REF!</definedName>
    <definedName name="TBILLS2" localSheetId="64">#REF!</definedName>
    <definedName name="TBILLS2" localSheetId="66">#REF!</definedName>
    <definedName name="TBILLS2" localSheetId="67">#REF!</definedName>
    <definedName name="TBILLS2" localSheetId="68">#REF!</definedName>
    <definedName name="TBILLS2" localSheetId="69">#REF!</definedName>
    <definedName name="TBILLS2" localSheetId="71">#REF!</definedName>
    <definedName name="TBILLS2" localSheetId="72">#REF!</definedName>
    <definedName name="TBILLS2" localSheetId="73">#REF!</definedName>
    <definedName name="TBILLS2">#REF!</definedName>
    <definedName name="Tbl_GFN">[313]Table_GEF!$B$2:$T$53</definedName>
    <definedName name="tbl3p1" localSheetId="1">#REF!</definedName>
    <definedName name="tbl3p1" localSheetId="10">#REF!</definedName>
    <definedName name="tbl3p1" localSheetId="11">#REF!</definedName>
    <definedName name="tbl3p1" localSheetId="12">#REF!</definedName>
    <definedName name="tbl3p1" localSheetId="13">#REF!</definedName>
    <definedName name="tbl3p1" localSheetId="15">#REF!</definedName>
    <definedName name="tbl3p1" localSheetId="16">#REF!</definedName>
    <definedName name="tbl3p1" localSheetId="2">#REF!</definedName>
    <definedName name="tbl3p1" localSheetId="23">#REF!</definedName>
    <definedName name="tbl3p1" localSheetId="24">#REF!</definedName>
    <definedName name="tbl3p1" localSheetId="25">#REF!</definedName>
    <definedName name="tbl3p1" localSheetId="26">#REF!</definedName>
    <definedName name="tbl3p1" localSheetId="27">#REF!</definedName>
    <definedName name="tbl3p1" localSheetId="28">#REF!</definedName>
    <definedName name="tbl3p1" localSheetId="29">#REF!</definedName>
    <definedName name="tbl3p1" localSheetId="3">#REF!</definedName>
    <definedName name="tbl3p1" localSheetId="31">#REF!</definedName>
    <definedName name="tbl3p1" localSheetId="32">#REF!</definedName>
    <definedName name="tbl3p1" localSheetId="33">#REF!</definedName>
    <definedName name="tbl3p1" localSheetId="34">#REF!</definedName>
    <definedName name="tbl3p1" localSheetId="37">#REF!</definedName>
    <definedName name="tbl3p1" localSheetId="41">#REF!</definedName>
    <definedName name="tbl3p1" localSheetId="4">#REF!</definedName>
    <definedName name="tbl3p1" localSheetId="45">#REF!</definedName>
    <definedName name="tbl3p1" localSheetId="46">#REF!</definedName>
    <definedName name="tbl3p1" localSheetId="47">#REF!</definedName>
    <definedName name="tbl3p1" localSheetId="48">#REF!</definedName>
    <definedName name="tbl3p1" localSheetId="49">#REF!</definedName>
    <definedName name="tbl3p1" localSheetId="50">#REF!</definedName>
    <definedName name="tbl3p1" localSheetId="5">#REF!</definedName>
    <definedName name="tbl3p1" localSheetId="51">#REF!</definedName>
    <definedName name="tbl3p1" localSheetId="52">#REF!</definedName>
    <definedName name="tbl3p1" localSheetId="53">#REF!</definedName>
    <definedName name="tbl3p1" localSheetId="54">#REF!</definedName>
    <definedName name="tbl3p1" localSheetId="56">#REF!</definedName>
    <definedName name="tbl3p1" localSheetId="57">#REF!</definedName>
    <definedName name="tbl3p1" localSheetId="58">#REF!</definedName>
    <definedName name="tbl3p1" localSheetId="59">#REF!</definedName>
    <definedName name="tbl3p1" localSheetId="60">#REF!</definedName>
    <definedName name="tbl3p1" localSheetId="61">#REF!</definedName>
    <definedName name="tbl3p1" localSheetId="62">#REF!</definedName>
    <definedName name="tbl3p1" localSheetId="63">#REF!</definedName>
    <definedName name="tbl3p1" localSheetId="6">#REF!</definedName>
    <definedName name="tbl3p1" localSheetId="64">#REF!</definedName>
    <definedName name="tbl3p1" localSheetId="65">#REF!</definedName>
    <definedName name="tbl3p1" localSheetId="66">#REF!</definedName>
    <definedName name="tbl3p1" localSheetId="67">#REF!</definedName>
    <definedName name="tbl3p1" localSheetId="68">#REF!</definedName>
    <definedName name="tbl3p1" localSheetId="69">#REF!</definedName>
    <definedName name="tbl3p1" localSheetId="71">#REF!</definedName>
    <definedName name="tbl3p1" localSheetId="72">#REF!</definedName>
    <definedName name="tbl3p1" localSheetId="73">#REF!</definedName>
    <definedName name="tbl3p1" localSheetId="7">#REF!</definedName>
    <definedName name="tbl3p1" localSheetId="74">#REF!</definedName>
    <definedName name="tbl3p1" localSheetId="75">#REF!</definedName>
    <definedName name="tbl3p1" localSheetId="76">#REF!</definedName>
    <definedName name="tbl3p1" localSheetId="77">#REF!</definedName>
    <definedName name="tbl3p1" localSheetId="78">#REF!</definedName>
    <definedName name="tbl3p1" localSheetId="79">#REF!</definedName>
    <definedName name="tbl3p1" localSheetId="8">#REF!</definedName>
    <definedName name="tbl3p1" localSheetId="9">#REF!</definedName>
    <definedName name="tbl3p1">#REF!</definedName>
    <definedName name="tbl3p2" localSheetId="1">#REF!</definedName>
    <definedName name="tbl3p2" localSheetId="10">#REF!</definedName>
    <definedName name="tbl3p2" localSheetId="11">#REF!</definedName>
    <definedName name="tbl3p2" localSheetId="12">#REF!</definedName>
    <definedName name="tbl3p2" localSheetId="13">#REF!</definedName>
    <definedName name="tbl3p2" localSheetId="15">#REF!</definedName>
    <definedName name="tbl3p2" localSheetId="16">#REF!</definedName>
    <definedName name="tbl3p2" localSheetId="2">#REF!</definedName>
    <definedName name="tbl3p2" localSheetId="23">#REF!</definedName>
    <definedName name="tbl3p2" localSheetId="24">#REF!</definedName>
    <definedName name="tbl3p2" localSheetId="25">#REF!</definedName>
    <definedName name="tbl3p2" localSheetId="26">#REF!</definedName>
    <definedName name="tbl3p2" localSheetId="27">#REF!</definedName>
    <definedName name="tbl3p2" localSheetId="28">#REF!</definedName>
    <definedName name="tbl3p2" localSheetId="29">#REF!</definedName>
    <definedName name="tbl3p2" localSheetId="3">#REF!</definedName>
    <definedName name="tbl3p2" localSheetId="31">#REF!</definedName>
    <definedName name="tbl3p2" localSheetId="32">#REF!</definedName>
    <definedName name="tbl3p2" localSheetId="33">#REF!</definedName>
    <definedName name="tbl3p2" localSheetId="34">#REF!</definedName>
    <definedName name="tbl3p2" localSheetId="37">#REF!</definedName>
    <definedName name="tbl3p2" localSheetId="41">#REF!</definedName>
    <definedName name="tbl3p2" localSheetId="4">#REF!</definedName>
    <definedName name="tbl3p2" localSheetId="45">#REF!</definedName>
    <definedName name="tbl3p2" localSheetId="46">#REF!</definedName>
    <definedName name="tbl3p2" localSheetId="47">#REF!</definedName>
    <definedName name="tbl3p2" localSheetId="48">#REF!</definedName>
    <definedName name="tbl3p2" localSheetId="49">#REF!</definedName>
    <definedName name="tbl3p2" localSheetId="50">#REF!</definedName>
    <definedName name="tbl3p2" localSheetId="5">#REF!</definedName>
    <definedName name="tbl3p2" localSheetId="51">#REF!</definedName>
    <definedName name="tbl3p2" localSheetId="52">#REF!</definedName>
    <definedName name="tbl3p2" localSheetId="53">#REF!</definedName>
    <definedName name="tbl3p2" localSheetId="54">#REF!</definedName>
    <definedName name="tbl3p2" localSheetId="56">#REF!</definedName>
    <definedName name="tbl3p2" localSheetId="57">#REF!</definedName>
    <definedName name="tbl3p2" localSheetId="58">#REF!</definedName>
    <definedName name="tbl3p2" localSheetId="59">#REF!</definedName>
    <definedName name="tbl3p2" localSheetId="60">#REF!</definedName>
    <definedName name="tbl3p2" localSheetId="61">#REF!</definedName>
    <definedName name="tbl3p2" localSheetId="62">#REF!</definedName>
    <definedName name="tbl3p2" localSheetId="63">#REF!</definedName>
    <definedName name="tbl3p2" localSheetId="6">#REF!</definedName>
    <definedName name="tbl3p2" localSheetId="64">#REF!</definedName>
    <definedName name="tbl3p2" localSheetId="65">#REF!</definedName>
    <definedName name="tbl3p2" localSheetId="66">#REF!</definedName>
    <definedName name="tbl3p2" localSheetId="67">#REF!</definedName>
    <definedName name="tbl3p2" localSheetId="68">#REF!</definedName>
    <definedName name="tbl3p2" localSheetId="69">#REF!</definedName>
    <definedName name="tbl3p2" localSheetId="71">#REF!</definedName>
    <definedName name="tbl3p2" localSheetId="72">#REF!</definedName>
    <definedName name="tbl3p2" localSheetId="73">#REF!</definedName>
    <definedName name="tbl3p2" localSheetId="7">#REF!</definedName>
    <definedName name="tbl3p2" localSheetId="74">#REF!</definedName>
    <definedName name="tbl3p2" localSheetId="75">#REF!</definedName>
    <definedName name="tbl3p2" localSheetId="76">#REF!</definedName>
    <definedName name="tbl3p2" localSheetId="77">#REF!</definedName>
    <definedName name="tbl3p2" localSheetId="78">#REF!</definedName>
    <definedName name="tbl3p2" localSheetId="79">#REF!</definedName>
    <definedName name="tbl3p2" localSheetId="8">#REF!</definedName>
    <definedName name="tbl3p2" localSheetId="9">#REF!</definedName>
    <definedName name="tbl3p2">#REF!</definedName>
    <definedName name="tblChecks" localSheetId="5">[184]ErrCheck!$A$3:$E$5</definedName>
    <definedName name="tblChecks" localSheetId="6">[185]ErrCheck!$A$3:$E$5</definedName>
    <definedName name="tblChecks">[186]ErrCheck!$A$3:$E$5</definedName>
    <definedName name="tblLinks" localSheetId="5">[184]Links!$A$4:$F$33</definedName>
    <definedName name="tblLinks" localSheetId="6">[185]Links!$A$4:$F$33</definedName>
    <definedName name="tblLinks">[186]Links!$A$4:$F$33</definedName>
    <definedName name="Tbtender" localSheetId="1">#REF!</definedName>
    <definedName name="Tbtender" localSheetId="10">#REF!</definedName>
    <definedName name="Tbtender" localSheetId="11">#REF!</definedName>
    <definedName name="Tbtender" localSheetId="12">#REF!</definedName>
    <definedName name="Tbtender" localSheetId="13">#REF!</definedName>
    <definedName name="Tbtender" localSheetId="15">#REF!</definedName>
    <definedName name="Tbtender" localSheetId="16">#REF!</definedName>
    <definedName name="Tbtender" localSheetId="2">#REF!</definedName>
    <definedName name="Tbtender" localSheetId="23">#REF!</definedName>
    <definedName name="Tbtender" localSheetId="24">#REF!</definedName>
    <definedName name="Tbtender" localSheetId="25">#REF!</definedName>
    <definedName name="Tbtender" localSheetId="26">#REF!</definedName>
    <definedName name="Tbtender" localSheetId="27">#REF!</definedName>
    <definedName name="Tbtender" localSheetId="28">#REF!</definedName>
    <definedName name="Tbtender" localSheetId="29">#REF!</definedName>
    <definedName name="Tbtender" localSheetId="3">#REF!</definedName>
    <definedName name="Tbtender" localSheetId="31">#REF!</definedName>
    <definedName name="Tbtender" localSheetId="32">#REF!</definedName>
    <definedName name="Tbtender" localSheetId="33">#REF!</definedName>
    <definedName name="Tbtender" localSheetId="34">#REF!</definedName>
    <definedName name="Tbtender" localSheetId="37">#REF!</definedName>
    <definedName name="Tbtender" localSheetId="41">#REF!</definedName>
    <definedName name="Tbtender" localSheetId="4">#REF!</definedName>
    <definedName name="Tbtender" localSheetId="45">#REF!</definedName>
    <definedName name="Tbtender" localSheetId="46">#REF!</definedName>
    <definedName name="Tbtender" localSheetId="47">#REF!</definedName>
    <definedName name="Tbtender" localSheetId="48">#REF!</definedName>
    <definedName name="Tbtender" localSheetId="49">#REF!</definedName>
    <definedName name="Tbtender" localSheetId="50">#REF!</definedName>
    <definedName name="Tbtender" localSheetId="5">#REF!</definedName>
    <definedName name="Tbtender" localSheetId="51">#REF!</definedName>
    <definedName name="Tbtender" localSheetId="52">#REF!</definedName>
    <definedName name="Tbtender" localSheetId="53">#REF!</definedName>
    <definedName name="Tbtender" localSheetId="54">#REF!</definedName>
    <definedName name="Tbtender" localSheetId="56">#REF!</definedName>
    <definedName name="Tbtender" localSheetId="57">#REF!</definedName>
    <definedName name="Tbtender" localSheetId="58">#REF!</definedName>
    <definedName name="Tbtender" localSheetId="59">#REF!</definedName>
    <definedName name="Tbtender" localSheetId="60">#REF!</definedName>
    <definedName name="Tbtender" localSheetId="61">#REF!</definedName>
    <definedName name="Tbtender" localSheetId="62">#REF!</definedName>
    <definedName name="Tbtender" localSheetId="63">#REF!</definedName>
    <definedName name="Tbtender" localSheetId="6">#REF!</definedName>
    <definedName name="Tbtender" localSheetId="64">#REF!</definedName>
    <definedName name="Tbtender" localSheetId="65">#REF!</definedName>
    <definedName name="Tbtender" localSheetId="66">#REF!</definedName>
    <definedName name="Tbtender" localSheetId="67">#REF!</definedName>
    <definedName name="Tbtender" localSheetId="68">#REF!</definedName>
    <definedName name="Tbtender" localSheetId="69">#REF!</definedName>
    <definedName name="Tbtender" localSheetId="71">#REF!</definedName>
    <definedName name="Tbtender" localSheetId="72">#REF!</definedName>
    <definedName name="Tbtender" localSheetId="73">#REF!</definedName>
    <definedName name="Tbtender" localSheetId="7">#REF!</definedName>
    <definedName name="Tbtender" localSheetId="74">#REF!</definedName>
    <definedName name="Tbtender" localSheetId="75">#REF!</definedName>
    <definedName name="Tbtender" localSheetId="76">#REF!</definedName>
    <definedName name="Tbtender" localSheetId="77">#REF!</definedName>
    <definedName name="Tbtender" localSheetId="78">#REF!</definedName>
    <definedName name="Tbtender" localSheetId="79">#REF!</definedName>
    <definedName name="Tbtender" localSheetId="8">#REF!</definedName>
    <definedName name="Tbtender" localSheetId="9">#REF!</definedName>
    <definedName name="Tbtender">#REF!</definedName>
    <definedName name="TDATE" localSheetId="1">'[241]WETA-WEO'!#REF!</definedName>
    <definedName name="TDATE" localSheetId="10">'[241]WETA-WEO'!#REF!</definedName>
    <definedName name="TDATE" localSheetId="11">'[241]WETA-WEO'!#REF!</definedName>
    <definedName name="TDATE" localSheetId="12">'[241]WETA-WEO'!#REF!</definedName>
    <definedName name="TDATE" localSheetId="13">'[241]WETA-WEO'!#REF!</definedName>
    <definedName name="TDATE" localSheetId="15">'[241]WETA-WEO'!#REF!</definedName>
    <definedName name="TDATE" localSheetId="16">'[241]WETA-WEO'!#REF!</definedName>
    <definedName name="TDATE" localSheetId="2">'[241]WETA-WEO'!#REF!</definedName>
    <definedName name="TDATE" localSheetId="24">'[241]WETA-WEO'!#REF!</definedName>
    <definedName name="TDATE" localSheetId="25">'[241]WETA-WEO'!#REF!</definedName>
    <definedName name="TDATE" localSheetId="26">'[241]WETA-WEO'!#REF!</definedName>
    <definedName name="TDATE" localSheetId="27">'[241]WETA-WEO'!#REF!</definedName>
    <definedName name="TDATE" localSheetId="28">'[241]WETA-WEO'!#REF!</definedName>
    <definedName name="TDATE" localSheetId="29">'[241]WETA-WEO'!#REF!</definedName>
    <definedName name="TDATE" localSheetId="3">'[241]WETA-WEO'!#REF!</definedName>
    <definedName name="TDATE" localSheetId="31">'[241]WETA-WEO'!#REF!</definedName>
    <definedName name="TDATE" localSheetId="32">'[241]WETA-WEO'!#REF!</definedName>
    <definedName name="TDATE" localSheetId="33">'[241]WETA-WEO'!#REF!</definedName>
    <definedName name="TDATE" localSheetId="34">'[241]WETA-WEO'!#REF!</definedName>
    <definedName name="TDATE" localSheetId="37">'[241]WETA-WEO'!#REF!</definedName>
    <definedName name="TDATE" localSheetId="41">'[241]WETA-WEO'!#REF!</definedName>
    <definedName name="TDATE" localSheetId="4">'[241]WETA-WEO'!#REF!</definedName>
    <definedName name="TDATE" localSheetId="45">'[241]WETA-WEO'!#REF!</definedName>
    <definedName name="TDATE" localSheetId="46">'[241]WETA-WEO'!#REF!</definedName>
    <definedName name="TDATE" localSheetId="47">'[241]WETA-WEO'!#REF!</definedName>
    <definedName name="TDATE" localSheetId="48">'[241]WETA-WEO'!#REF!</definedName>
    <definedName name="TDATE" localSheetId="49">'[241]WETA-WEO'!#REF!</definedName>
    <definedName name="TDATE" localSheetId="50">'[241]WETA-WEO'!#REF!</definedName>
    <definedName name="TDATE" localSheetId="5">'[242]WETA-WEO'!#REF!</definedName>
    <definedName name="TDATE" localSheetId="51">'[241]WETA-WEO'!#REF!</definedName>
    <definedName name="TDATE" localSheetId="52">'[241]WETA-WEO'!#REF!</definedName>
    <definedName name="TDATE" localSheetId="53">'[241]WETA-WEO'!#REF!</definedName>
    <definedName name="TDATE" localSheetId="54">'[241]WETA-WEO'!#REF!</definedName>
    <definedName name="TDATE" localSheetId="56">'[241]WETA-WEO'!#REF!</definedName>
    <definedName name="TDATE" localSheetId="57">'[241]WETA-WEO'!#REF!</definedName>
    <definedName name="TDATE" localSheetId="58">'[241]WETA-WEO'!#REF!</definedName>
    <definedName name="TDATE" localSheetId="59">'[241]WETA-WEO'!#REF!</definedName>
    <definedName name="TDATE" localSheetId="60">'[241]WETA-WEO'!#REF!</definedName>
    <definedName name="TDATE" localSheetId="61">'[241]WETA-WEO'!#REF!</definedName>
    <definedName name="TDATE" localSheetId="62">'[241]WETA-WEO'!#REF!</definedName>
    <definedName name="TDATE" localSheetId="63">'[241]WETA-WEO'!#REF!</definedName>
    <definedName name="TDATE" localSheetId="6">'[243]WETA-WEO'!#REF!</definedName>
    <definedName name="TDATE" localSheetId="64">'[241]WETA-WEO'!#REF!</definedName>
    <definedName name="TDATE" localSheetId="65">'[241]WETA-WEO'!#REF!</definedName>
    <definedName name="TDATE" localSheetId="66">'[241]WETA-WEO'!#REF!</definedName>
    <definedName name="TDATE" localSheetId="67">'[241]WETA-WEO'!#REF!</definedName>
    <definedName name="TDATE" localSheetId="68">'[241]WETA-WEO'!#REF!</definedName>
    <definedName name="TDATE" localSheetId="69">'[241]WETA-WEO'!#REF!</definedName>
    <definedName name="TDATE" localSheetId="71">'[241]WETA-WEO'!#REF!</definedName>
    <definedName name="TDATE" localSheetId="72">'[241]WETA-WEO'!#REF!</definedName>
    <definedName name="TDATE" localSheetId="73">'[241]WETA-WEO'!#REF!</definedName>
    <definedName name="TDATE" localSheetId="7">'[241]WETA-WEO'!#REF!</definedName>
    <definedName name="TDATE" localSheetId="74">'[241]WETA-WEO'!#REF!</definedName>
    <definedName name="TDATE" localSheetId="75">'[241]WETA-WEO'!#REF!</definedName>
    <definedName name="TDATE" localSheetId="76">'[241]WETA-WEO'!#REF!</definedName>
    <definedName name="TDATE" localSheetId="77">'[241]WETA-WEO'!#REF!</definedName>
    <definedName name="TDATE" localSheetId="78">'[241]WETA-WEO'!#REF!</definedName>
    <definedName name="TDATE" localSheetId="79">'[241]WETA-WEO'!#REF!</definedName>
    <definedName name="TDATE" localSheetId="8">'[241]WETA-WEO'!#REF!</definedName>
    <definedName name="TDATE" localSheetId="9">'[241]WETA-WEO'!#REF!</definedName>
    <definedName name="TDATE">'[241]WETA-WEO'!#REF!</definedName>
    <definedName name="Template_Table" localSheetId="1">#REF!</definedName>
    <definedName name="Template_Table" localSheetId="10">#REF!</definedName>
    <definedName name="Template_Table" localSheetId="11">#REF!</definedName>
    <definedName name="Template_Table" localSheetId="12">#REF!</definedName>
    <definedName name="Template_Table" localSheetId="13">#REF!</definedName>
    <definedName name="Template_Table" localSheetId="15">#REF!</definedName>
    <definedName name="Template_Table" localSheetId="16">#REF!</definedName>
    <definedName name="Template_Table" localSheetId="2">#REF!</definedName>
    <definedName name="Template_Table" localSheetId="23">#REF!</definedName>
    <definedName name="Template_Table" localSheetId="24">#REF!</definedName>
    <definedName name="Template_Table" localSheetId="25">#REF!</definedName>
    <definedName name="Template_Table" localSheetId="26">#REF!</definedName>
    <definedName name="Template_Table" localSheetId="27">#REF!</definedName>
    <definedName name="Template_Table" localSheetId="28">#REF!</definedName>
    <definedName name="Template_Table" localSheetId="29">#REF!</definedName>
    <definedName name="Template_Table" localSheetId="3">#REF!</definedName>
    <definedName name="Template_Table" localSheetId="31">#REF!</definedName>
    <definedName name="Template_Table" localSheetId="32">#REF!</definedName>
    <definedName name="Template_Table" localSheetId="33">#REF!</definedName>
    <definedName name="Template_Table" localSheetId="34">#REF!</definedName>
    <definedName name="Template_Table" localSheetId="37">#REF!</definedName>
    <definedName name="Template_Table" localSheetId="41">#REF!</definedName>
    <definedName name="Template_Table" localSheetId="4">#REF!</definedName>
    <definedName name="Template_Table" localSheetId="45">#REF!</definedName>
    <definedName name="Template_Table" localSheetId="46">#REF!</definedName>
    <definedName name="Template_Table" localSheetId="47">#REF!</definedName>
    <definedName name="Template_Table" localSheetId="48">#REF!</definedName>
    <definedName name="Template_Table" localSheetId="49">#REF!</definedName>
    <definedName name="Template_Table" localSheetId="50">#REF!</definedName>
    <definedName name="Template_Table" localSheetId="5">#REF!</definedName>
    <definedName name="Template_Table" localSheetId="51">#REF!</definedName>
    <definedName name="Template_Table" localSheetId="52">#REF!</definedName>
    <definedName name="Template_Table" localSheetId="53">#REF!</definedName>
    <definedName name="Template_Table" localSheetId="54">#REF!</definedName>
    <definedName name="Template_Table" localSheetId="56">#REF!</definedName>
    <definedName name="Template_Table" localSheetId="57">#REF!</definedName>
    <definedName name="Template_Table" localSheetId="58">#REF!</definedName>
    <definedName name="Template_Table" localSheetId="59">#REF!</definedName>
    <definedName name="Template_Table" localSheetId="60">#REF!</definedName>
    <definedName name="Template_Table" localSheetId="61">#REF!</definedName>
    <definedName name="Template_Table" localSheetId="62">#REF!</definedName>
    <definedName name="Template_Table" localSheetId="63">#REF!</definedName>
    <definedName name="Template_Table" localSheetId="6">#REF!</definedName>
    <definedName name="Template_Table" localSheetId="64">#REF!</definedName>
    <definedName name="Template_Table" localSheetId="65">#REF!</definedName>
    <definedName name="Template_Table" localSheetId="66">#REF!</definedName>
    <definedName name="Template_Table" localSheetId="67">#REF!</definedName>
    <definedName name="Template_Table" localSheetId="68">#REF!</definedName>
    <definedName name="Template_Table" localSheetId="69">#REF!</definedName>
    <definedName name="Template_Table" localSheetId="71">#REF!</definedName>
    <definedName name="Template_Table" localSheetId="72">#REF!</definedName>
    <definedName name="Template_Table" localSheetId="73">#REF!</definedName>
    <definedName name="Template_Table" localSheetId="7">#REF!</definedName>
    <definedName name="Template_Table" localSheetId="74">#REF!</definedName>
    <definedName name="Template_Table" localSheetId="75">#REF!</definedName>
    <definedName name="Template_Table" localSheetId="76">#REF!</definedName>
    <definedName name="Template_Table" localSheetId="77">#REF!</definedName>
    <definedName name="Template_Table" localSheetId="78">#REF!</definedName>
    <definedName name="Template_Table" localSheetId="79">#REF!</definedName>
    <definedName name="Template_Table" localSheetId="8">#REF!</definedName>
    <definedName name="Template_Table" localSheetId="9">#REF!</definedName>
    <definedName name="Template_Table">#REF!</definedName>
    <definedName name="teset" localSheetId="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4"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6" hidden="1">{#N/A,#N/A,FALSE,"SimInp1";#N/A,#N/A,FALSE,"SimInp2";#N/A,#N/A,FALSE,"SimOut1";#N/A,#N/A,FALSE,"SimOut2";#N/A,#N/A,FALSE,"SimOut3";#N/A,#N/A,FALSE,"SimOut4";#N/A,#N/A,FALSE,"SimOut5"}</definedName>
    <definedName name="teset" localSheetId="77"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79"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xt_tbl" localSheetId="1">#REF!</definedName>
    <definedName name="Text_tbl" localSheetId="10">#REF!</definedName>
    <definedName name="Text_tbl" localSheetId="11">#REF!</definedName>
    <definedName name="Text_tbl" localSheetId="12">#REF!</definedName>
    <definedName name="Text_tbl" localSheetId="13">#REF!</definedName>
    <definedName name="Text_tbl" localSheetId="15">#REF!</definedName>
    <definedName name="Text_tbl" localSheetId="16">#REF!</definedName>
    <definedName name="Text_tbl" localSheetId="2">#REF!</definedName>
    <definedName name="Text_tbl" localSheetId="23">#REF!</definedName>
    <definedName name="Text_tbl" localSheetId="24">#REF!</definedName>
    <definedName name="Text_tbl" localSheetId="25">#REF!</definedName>
    <definedName name="Text_tbl" localSheetId="26">#REF!</definedName>
    <definedName name="Text_tbl" localSheetId="27">#REF!</definedName>
    <definedName name="Text_tbl" localSheetId="28">#REF!</definedName>
    <definedName name="Text_tbl" localSheetId="29">#REF!</definedName>
    <definedName name="Text_tbl" localSheetId="3">#REF!</definedName>
    <definedName name="Text_tbl" localSheetId="31">#REF!</definedName>
    <definedName name="Text_tbl" localSheetId="32">#REF!</definedName>
    <definedName name="Text_tbl" localSheetId="33">#REF!</definedName>
    <definedName name="Text_tbl" localSheetId="34">#REF!</definedName>
    <definedName name="Text_tbl" localSheetId="37">#REF!</definedName>
    <definedName name="Text_tbl" localSheetId="41">#REF!</definedName>
    <definedName name="Text_tbl" localSheetId="4">#REF!</definedName>
    <definedName name="Text_tbl" localSheetId="45">#REF!</definedName>
    <definedName name="Text_tbl" localSheetId="46">#REF!</definedName>
    <definedName name="Text_tbl" localSheetId="47">#REF!</definedName>
    <definedName name="Text_tbl" localSheetId="48">#REF!</definedName>
    <definedName name="Text_tbl" localSheetId="49">#REF!</definedName>
    <definedName name="Text_tbl" localSheetId="50">#REF!</definedName>
    <definedName name="Text_tbl" localSheetId="5">#REF!</definedName>
    <definedName name="Text_tbl" localSheetId="51">#REF!</definedName>
    <definedName name="Text_tbl" localSheetId="52">#REF!</definedName>
    <definedName name="Text_tbl" localSheetId="53">#REF!</definedName>
    <definedName name="Text_tbl" localSheetId="54">#REF!</definedName>
    <definedName name="Text_tbl" localSheetId="56">#REF!</definedName>
    <definedName name="Text_tbl" localSheetId="57">#REF!</definedName>
    <definedName name="Text_tbl" localSheetId="58">#REF!</definedName>
    <definedName name="Text_tbl" localSheetId="59">#REF!</definedName>
    <definedName name="Text_tbl" localSheetId="60">#REF!</definedName>
    <definedName name="Text_tbl" localSheetId="61">#REF!</definedName>
    <definedName name="Text_tbl" localSheetId="62">#REF!</definedName>
    <definedName name="Text_tbl" localSheetId="63">#REF!</definedName>
    <definedName name="Text_tbl" localSheetId="6">#REF!</definedName>
    <definedName name="Text_tbl" localSheetId="64">#REF!</definedName>
    <definedName name="Text_tbl" localSheetId="65">#REF!</definedName>
    <definedName name="Text_tbl" localSheetId="66">#REF!</definedName>
    <definedName name="Text_tbl" localSheetId="67">#REF!</definedName>
    <definedName name="Text_tbl" localSheetId="68">#REF!</definedName>
    <definedName name="Text_tbl" localSheetId="69">#REF!</definedName>
    <definedName name="Text_tbl" localSheetId="71">#REF!</definedName>
    <definedName name="Text_tbl" localSheetId="72">#REF!</definedName>
    <definedName name="Text_tbl" localSheetId="73">#REF!</definedName>
    <definedName name="Text_tbl" localSheetId="7">#REF!</definedName>
    <definedName name="Text_tbl" localSheetId="74">#REF!</definedName>
    <definedName name="Text_tbl" localSheetId="75">#REF!</definedName>
    <definedName name="Text_tbl" localSheetId="76">#REF!</definedName>
    <definedName name="Text_tbl" localSheetId="77">#REF!</definedName>
    <definedName name="Text_tbl" localSheetId="78">#REF!</definedName>
    <definedName name="Text_tbl" localSheetId="79">#REF!</definedName>
    <definedName name="Text_tbl" localSheetId="8">#REF!</definedName>
    <definedName name="Text_tbl" localSheetId="9">#REF!</definedName>
    <definedName name="Text_tbl">#REF!</definedName>
    <definedName name="Text_tbl5" localSheetId="1">#REF!</definedName>
    <definedName name="Text_tbl5" localSheetId="10">#REF!</definedName>
    <definedName name="Text_tbl5" localSheetId="11">#REF!</definedName>
    <definedName name="Text_tbl5" localSheetId="12">#REF!</definedName>
    <definedName name="Text_tbl5" localSheetId="13">#REF!</definedName>
    <definedName name="Text_tbl5" localSheetId="15">#REF!</definedName>
    <definedName name="Text_tbl5" localSheetId="16">#REF!</definedName>
    <definedName name="Text_tbl5" localSheetId="2">#REF!</definedName>
    <definedName name="Text_tbl5" localSheetId="23">#REF!</definedName>
    <definedName name="Text_tbl5" localSheetId="24">#REF!</definedName>
    <definedName name="Text_tbl5" localSheetId="25">#REF!</definedName>
    <definedName name="Text_tbl5" localSheetId="26">#REF!</definedName>
    <definedName name="Text_tbl5" localSheetId="27">#REF!</definedName>
    <definedName name="Text_tbl5" localSheetId="28">#REF!</definedName>
    <definedName name="Text_tbl5" localSheetId="29">#REF!</definedName>
    <definedName name="Text_tbl5" localSheetId="3">#REF!</definedName>
    <definedName name="Text_tbl5" localSheetId="31">#REF!</definedName>
    <definedName name="Text_tbl5" localSheetId="32">#REF!</definedName>
    <definedName name="Text_tbl5" localSheetId="33">#REF!</definedName>
    <definedName name="Text_tbl5" localSheetId="34">#REF!</definedName>
    <definedName name="Text_tbl5" localSheetId="37">#REF!</definedName>
    <definedName name="Text_tbl5" localSheetId="41">#REF!</definedName>
    <definedName name="Text_tbl5" localSheetId="4">#REF!</definedName>
    <definedName name="Text_tbl5" localSheetId="45">#REF!</definedName>
    <definedName name="Text_tbl5" localSheetId="46">#REF!</definedName>
    <definedName name="Text_tbl5" localSheetId="47">#REF!</definedName>
    <definedName name="Text_tbl5" localSheetId="48">#REF!</definedName>
    <definedName name="Text_tbl5" localSheetId="49">#REF!</definedName>
    <definedName name="Text_tbl5" localSheetId="50">#REF!</definedName>
    <definedName name="Text_tbl5" localSheetId="5">#REF!</definedName>
    <definedName name="Text_tbl5" localSheetId="51">#REF!</definedName>
    <definedName name="Text_tbl5" localSheetId="52">#REF!</definedName>
    <definedName name="Text_tbl5" localSheetId="53">#REF!</definedName>
    <definedName name="Text_tbl5" localSheetId="54">#REF!</definedName>
    <definedName name="Text_tbl5" localSheetId="56">#REF!</definedName>
    <definedName name="Text_tbl5" localSheetId="57">#REF!</definedName>
    <definedName name="Text_tbl5" localSheetId="58">#REF!</definedName>
    <definedName name="Text_tbl5" localSheetId="59">#REF!</definedName>
    <definedName name="Text_tbl5" localSheetId="60">#REF!</definedName>
    <definedName name="Text_tbl5" localSheetId="61">#REF!</definedName>
    <definedName name="Text_tbl5" localSheetId="62">#REF!</definedName>
    <definedName name="Text_tbl5" localSheetId="63">#REF!</definedName>
    <definedName name="Text_tbl5" localSheetId="6">#REF!</definedName>
    <definedName name="Text_tbl5" localSheetId="64">#REF!</definedName>
    <definedName name="Text_tbl5" localSheetId="65">#REF!</definedName>
    <definedName name="Text_tbl5" localSheetId="66">#REF!</definedName>
    <definedName name="Text_tbl5" localSheetId="67">#REF!</definedName>
    <definedName name="Text_tbl5" localSheetId="68">#REF!</definedName>
    <definedName name="Text_tbl5" localSheetId="69">#REF!</definedName>
    <definedName name="Text_tbl5" localSheetId="71">#REF!</definedName>
    <definedName name="Text_tbl5" localSheetId="72">#REF!</definedName>
    <definedName name="Text_tbl5" localSheetId="73">#REF!</definedName>
    <definedName name="Text_tbl5" localSheetId="7">#REF!</definedName>
    <definedName name="Text_tbl5" localSheetId="74">#REF!</definedName>
    <definedName name="Text_tbl5" localSheetId="75">#REF!</definedName>
    <definedName name="Text_tbl5" localSheetId="76">#REF!</definedName>
    <definedName name="Text_tbl5" localSheetId="77">#REF!</definedName>
    <definedName name="Text_tbl5" localSheetId="78">#REF!</definedName>
    <definedName name="Text_tbl5" localSheetId="79">#REF!</definedName>
    <definedName name="Text_tbl5" localSheetId="8">#REF!</definedName>
    <definedName name="Text_tbl5" localSheetId="9">#REF!</definedName>
    <definedName name="Text_tbl5">#REF!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15">#REF!</definedName>
    <definedName name="TITLES" localSheetId="16">#REF!</definedName>
    <definedName name="TITLES" localSheetId="2">#REF!</definedName>
    <definedName name="TITLES" localSheetId="23">#REF!</definedName>
    <definedName name="TITLES" localSheetId="24">#REF!</definedName>
    <definedName name="TITLES" localSheetId="25">#REF!</definedName>
    <definedName name="TITLES" localSheetId="26">#REF!</definedName>
    <definedName name="TITLES" localSheetId="27">#REF!</definedName>
    <definedName name="TITLES" localSheetId="28">#REF!</definedName>
    <definedName name="TITLES" localSheetId="29">#REF!</definedName>
    <definedName name="TITLES" localSheetId="3">#REF!</definedName>
    <definedName name="TITLES" localSheetId="31">#REF!</definedName>
    <definedName name="TITLES" localSheetId="32">#REF!</definedName>
    <definedName name="TITLES" localSheetId="33">#REF!</definedName>
    <definedName name="TITLES" localSheetId="34">#REF!</definedName>
    <definedName name="TITLES" localSheetId="37">#REF!</definedName>
    <definedName name="TITLES" localSheetId="41">#REF!</definedName>
    <definedName name="TITLES" localSheetId="4">#REF!</definedName>
    <definedName name="TITLES" localSheetId="45">#REF!</definedName>
    <definedName name="TITLES" localSheetId="46">#REF!</definedName>
    <definedName name="TITLES" localSheetId="47">#REF!</definedName>
    <definedName name="TITLES" localSheetId="48">#REF!</definedName>
    <definedName name="TITLES" localSheetId="49">#REF!</definedName>
    <definedName name="TITLES" localSheetId="50">#REF!</definedName>
    <definedName name="TITLES" localSheetId="5">#REF!</definedName>
    <definedName name="TITLES" localSheetId="51">#REF!</definedName>
    <definedName name="TITLES" localSheetId="52">#REF!</definedName>
    <definedName name="TITLES" localSheetId="53">#REF!</definedName>
    <definedName name="TITLES" localSheetId="54">#REF!</definedName>
    <definedName name="TITLES" localSheetId="56">#REF!</definedName>
    <definedName name="TITLES" localSheetId="57">#REF!</definedName>
    <definedName name="TITLES" localSheetId="58">#REF!</definedName>
    <definedName name="TITLES" localSheetId="59">#REF!</definedName>
    <definedName name="TITLES" localSheetId="60">#REF!</definedName>
    <definedName name="TITLES" localSheetId="61">#REF!</definedName>
    <definedName name="TITLES" localSheetId="62">#REF!</definedName>
    <definedName name="TITLES" localSheetId="63">#REF!</definedName>
    <definedName name="TITLES" localSheetId="6">#REF!</definedName>
    <definedName name="TITLES" localSheetId="64">#REF!</definedName>
    <definedName name="TITLES" localSheetId="65">#REF!</definedName>
    <definedName name="TITLES" localSheetId="66">#REF!</definedName>
    <definedName name="TITLES" localSheetId="67">#REF!</definedName>
    <definedName name="TITLES" localSheetId="68">#REF!</definedName>
    <definedName name="TITLES" localSheetId="69">#REF!</definedName>
    <definedName name="TITLES" localSheetId="71">#REF!</definedName>
    <definedName name="TITLES" localSheetId="72">#REF!</definedName>
    <definedName name="TITLES" localSheetId="73">#REF!</definedName>
    <definedName name="TITLES" localSheetId="7">#REF!</definedName>
    <definedName name="TITLES" localSheetId="74">#REF!</definedName>
    <definedName name="TITLES" localSheetId="75">#REF!</definedName>
    <definedName name="TITLES" localSheetId="76">#REF!</definedName>
    <definedName name="TITLES" localSheetId="77">#REF!</definedName>
    <definedName name="TITLES" localSheetId="78">#REF!</definedName>
    <definedName name="TITLES" localSheetId="79">#REF!</definedName>
    <definedName name="TITLES" localSheetId="8">#REF!</definedName>
    <definedName name="TITLES" localSheetId="9">#REF!</definedName>
    <definedName name="TITLES">#REF!</definedName>
    <definedName name="TM" localSheetId="1">#REF!</definedName>
    <definedName name="TM" localSheetId="11">#REF!</definedName>
    <definedName name="TM" localSheetId="12">#REF!</definedName>
    <definedName name="TM" localSheetId="13">#REF!</definedName>
    <definedName name="TM" localSheetId="23">#REF!</definedName>
    <definedName name="TM" localSheetId="24">#REF!</definedName>
    <definedName name="TM" localSheetId="26">#REF!</definedName>
    <definedName name="TM" localSheetId="28">#REF!</definedName>
    <definedName name="TM" localSheetId="29">#REF!</definedName>
    <definedName name="TM" localSheetId="31">#REF!</definedName>
    <definedName name="TM" localSheetId="41">#REF!</definedName>
    <definedName name="TM" localSheetId="4">#REF!</definedName>
    <definedName name="TM" localSheetId="46">#REF!</definedName>
    <definedName name="TM" localSheetId="47">#REF!</definedName>
    <definedName name="TM" localSheetId="48">#REF!</definedName>
    <definedName name="TM" localSheetId="49">#REF!</definedName>
    <definedName name="TM" localSheetId="50">#REF!</definedName>
    <definedName name="TM" localSheetId="51">#REF!</definedName>
    <definedName name="TM" localSheetId="53">#REF!</definedName>
    <definedName name="TM" localSheetId="54">#REF!</definedName>
    <definedName name="TM" localSheetId="56">#REF!</definedName>
    <definedName name="TM" localSheetId="57">#REF!</definedName>
    <definedName name="TM" localSheetId="58">#REF!</definedName>
    <definedName name="TM" localSheetId="60">#REF!</definedName>
    <definedName name="TM" localSheetId="61">#REF!</definedName>
    <definedName name="TM" localSheetId="62">#REF!</definedName>
    <definedName name="TM" localSheetId="63">#REF!</definedName>
    <definedName name="TM" localSheetId="64">#REF!</definedName>
    <definedName name="TM" localSheetId="66">#REF!</definedName>
    <definedName name="TM" localSheetId="67">#REF!</definedName>
    <definedName name="TM" localSheetId="68">#REF!</definedName>
    <definedName name="TM" localSheetId="69">#REF!</definedName>
    <definedName name="TM" localSheetId="71">#REF!</definedName>
    <definedName name="TM" localSheetId="72">#REF!</definedName>
    <definedName name="TM" localSheetId="73">#REF!</definedName>
    <definedName name="TM">#REF!</definedName>
    <definedName name="TM.PRI.NFSV.XU" localSheetId="1">#REF!</definedName>
    <definedName name="TM.PRI.NFSV.XU" localSheetId="11">#REF!</definedName>
    <definedName name="TM.PRI.NFSV.XU" localSheetId="12">#REF!</definedName>
    <definedName name="TM.PRI.NFSV.XU" localSheetId="13">#REF!</definedName>
    <definedName name="TM.PRI.NFSV.XU" localSheetId="23">#REF!</definedName>
    <definedName name="TM.PRI.NFSV.XU" localSheetId="24">#REF!</definedName>
    <definedName name="TM.PRI.NFSV.XU" localSheetId="26">#REF!</definedName>
    <definedName name="TM.PRI.NFSV.XU" localSheetId="28">#REF!</definedName>
    <definedName name="TM.PRI.NFSV.XU" localSheetId="29">#REF!</definedName>
    <definedName name="TM.PRI.NFSV.XU" localSheetId="31">#REF!</definedName>
    <definedName name="TM.PRI.NFSV.XU" localSheetId="41">#REF!</definedName>
    <definedName name="TM.PRI.NFSV.XU" localSheetId="4">#REF!</definedName>
    <definedName name="TM.PRI.NFSV.XU" localSheetId="46">#REF!</definedName>
    <definedName name="TM.PRI.NFSV.XU" localSheetId="47">#REF!</definedName>
    <definedName name="TM.PRI.NFSV.XU" localSheetId="48">#REF!</definedName>
    <definedName name="TM.PRI.NFSV.XU" localSheetId="49">#REF!</definedName>
    <definedName name="TM.PRI.NFSV.XU" localSheetId="50">#REF!</definedName>
    <definedName name="TM.PRI.NFSV.XU" localSheetId="51">#REF!</definedName>
    <definedName name="TM.PRI.NFSV.XU" localSheetId="53">#REF!</definedName>
    <definedName name="TM.PRI.NFSV.XU" localSheetId="54">#REF!</definedName>
    <definedName name="TM.PRI.NFSV.XU" localSheetId="56">#REF!</definedName>
    <definedName name="TM.PRI.NFSV.XU" localSheetId="57">#REF!</definedName>
    <definedName name="TM.PRI.NFSV.XU" localSheetId="58">#REF!</definedName>
    <definedName name="TM.PRI.NFSV.XU" localSheetId="60">#REF!</definedName>
    <definedName name="TM.PRI.NFSV.XU" localSheetId="61">#REF!</definedName>
    <definedName name="TM.PRI.NFSV.XU" localSheetId="62">#REF!</definedName>
    <definedName name="TM.PRI.NFSV.XU" localSheetId="63">#REF!</definedName>
    <definedName name="TM.PRI.NFSV.XU" localSheetId="64">#REF!</definedName>
    <definedName name="TM.PRI.NFSV.XU" localSheetId="66">#REF!</definedName>
    <definedName name="TM.PRI.NFSV.XU" localSheetId="67">#REF!</definedName>
    <definedName name="TM.PRI.NFSV.XU" localSheetId="68">#REF!</definedName>
    <definedName name="TM.PRI.NFSV.XU" localSheetId="69">#REF!</definedName>
    <definedName name="TM.PRI.NFSV.XU" localSheetId="71">#REF!</definedName>
    <definedName name="TM.PRI.NFSV.XU" localSheetId="72">#REF!</definedName>
    <definedName name="TM.PRI.NFSV.XU" localSheetId="73">#REF!</definedName>
    <definedName name="TM.PRI.NFSV.XU">#REF!</definedName>
    <definedName name="TM.VAL.ENGY.CD.WB" localSheetId="1">#REF!</definedName>
    <definedName name="TM.VAL.ENGY.CD.WB" localSheetId="11">#REF!</definedName>
    <definedName name="TM.VAL.ENGY.CD.WB" localSheetId="12">#REF!</definedName>
    <definedName name="TM.VAL.ENGY.CD.WB" localSheetId="13">#REF!</definedName>
    <definedName name="TM.VAL.ENGY.CD.WB" localSheetId="23">#REF!</definedName>
    <definedName name="TM.VAL.ENGY.CD.WB" localSheetId="24">#REF!</definedName>
    <definedName name="TM.VAL.ENGY.CD.WB" localSheetId="26">#REF!</definedName>
    <definedName name="TM.VAL.ENGY.CD.WB" localSheetId="28">#REF!</definedName>
    <definedName name="TM.VAL.ENGY.CD.WB" localSheetId="29">#REF!</definedName>
    <definedName name="TM.VAL.ENGY.CD.WB" localSheetId="31">#REF!</definedName>
    <definedName name="TM.VAL.ENGY.CD.WB" localSheetId="41">#REF!</definedName>
    <definedName name="TM.VAL.ENGY.CD.WB" localSheetId="4">#REF!</definedName>
    <definedName name="TM.VAL.ENGY.CD.WB" localSheetId="46">#REF!</definedName>
    <definedName name="TM.VAL.ENGY.CD.WB" localSheetId="47">#REF!</definedName>
    <definedName name="TM.VAL.ENGY.CD.WB" localSheetId="48">#REF!</definedName>
    <definedName name="TM.VAL.ENGY.CD.WB" localSheetId="49">#REF!</definedName>
    <definedName name="TM.VAL.ENGY.CD.WB" localSheetId="50">#REF!</definedName>
    <definedName name="TM.VAL.ENGY.CD.WB" localSheetId="51">#REF!</definedName>
    <definedName name="TM.VAL.ENGY.CD.WB" localSheetId="53">#REF!</definedName>
    <definedName name="TM.VAL.ENGY.CD.WB" localSheetId="54">#REF!</definedName>
    <definedName name="TM.VAL.ENGY.CD.WB" localSheetId="56">#REF!</definedName>
    <definedName name="TM.VAL.ENGY.CD.WB" localSheetId="57">#REF!</definedName>
    <definedName name="TM.VAL.ENGY.CD.WB" localSheetId="58">#REF!</definedName>
    <definedName name="TM.VAL.ENGY.CD.WB" localSheetId="60">#REF!</definedName>
    <definedName name="TM.VAL.ENGY.CD.WB" localSheetId="61">#REF!</definedName>
    <definedName name="TM.VAL.ENGY.CD.WB" localSheetId="62">#REF!</definedName>
    <definedName name="TM.VAL.ENGY.CD.WB" localSheetId="63">#REF!</definedName>
    <definedName name="TM.VAL.ENGY.CD.WB" localSheetId="64">#REF!</definedName>
    <definedName name="TM.VAL.ENGY.CD.WB" localSheetId="66">#REF!</definedName>
    <definedName name="TM.VAL.ENGY.CD.WB" localSheetId="67">#REF!</definedName>
    <definedName name="TM.VAL.ENGY.CD.WB" localSheetId="68">#REF!</definedName>
    <definedName name="TM.VAL.ENGY.CD.WB" localSheetId="69">#REF!</definedName>
    <definedName name="TM.VAL.ENGY.CD.WB" localSheetId="71">#REF!</definedName>
    <definedName name="TM.VAL.ENGY.CD.WB" localSheetId="72">#REF!</definedName>
    <definedName name="TM.VAL.ENGY.CD.WB" localSheetId="73">#REF!</definedName>
    <definedName name="TM.VAL.ENGY.CD.WB">#REF!</definedName>
    <definedName name="TM.VAL.ENGY.KD.WB" localSheetId="1">#REF!</definedName>
    <definedName name="TM.VAL.ENGY.KD.WB" localSheetId="11">#REF!</definedName>
    <definedName name="TM.VAL.ENGY.KD.WB" localSheetId="12">#REF!</definedName>
    <definedName name="TM.VAL.ENGY.KD.WB" localSheetId="13">#REF!</definedName>
    <definedName name="TM.VAL.ENGY.KD.WB" localSheetId="23">#REF!</definedName>
    <definedName name="TM.VAL.ENGY.KD.WB" localSheetId="24">#REF!</definedName>
    <definedName name="TM.VAL.ENGY.KD.WB" localSheetId="26">#REF!</definedName>
    <definedName name="TM.VAL.ENGY.KD.WB" localSheetId="28">#REF!</definedName>
    <definedName name="TM.VAL.ENGY.KD.WB" localSheetId="29">#REF!</definedName>
    <definedName name="TM.VAL.ENGY.KD.WB" localSheetId="31">#REF!</definedName>
    <definedName name="TM.VAL.ENGY.KD.WB" localSheetId="41">#REF!</definedName>
    <definedName name="TM.VAL.ENGY.KD.WB" localSheetId="4">#REF!</definedName>
    <definedName name="TM.VAL.ENGY.KD.WB" localSheetId="46">#REF!</definedName>
    <definedName name="TM.VAL.ENGY.KD.WB" localSheetId="47">#REF!</definedName>
    <definedName name="TM.VAL.ENGY.KD.WB" localSheetId="48">#REF!</definedName>
    <definedName name="TM.VAL.ENGY.KD.WB" localSheetId="49">#REF!</definedName>
    <definedName name="TM.VAL.ENGY.KD.WB" localSheetId="50">#REF!</definedName>
    <definedName name="TM.VAL.ENGY.KD.WB" localSheetId="51">#REF!</definedName>
    <definedName name="TM.VAL.ENGY.KD.WB" localSheetId="53">#REF!</definedName>
    <definedName name="TM.VAL.ENGY.KD.WB" localSheetId="54">#REF!</definedName>
    <definedName name="TM.VAL.ENGY.KD.WB" localSheetId="56">#REF!</definedName>
    <definedName name="TM.VAL.ENGY.KD.WB" localSheetId="57">#REF!</definedName>
    <definedName name="TM.VAL.ENGY.KD.WB" localSheetId="58">#REF!</definedName>
    <definedName name="TM.VAL.ENGY.KD.WB" localSheetId="60">#REF!</definedName>
    <definedName name="TM.VAL.ENGY.KD.WB" localSheetId="61">#REF!</definedName>
    <definedName name="TM.VAL.ENGY.KD.WB" localSheetId="62">#REF!</definedName>
    <definedName name="TM.VAL.ENGY.KD.WB" localSheetId="63">#REF!</definedName>
    <definedName name="TM.VAL.ENGY.KD.WB" localSheetId="64">#REF!</definedName>
    <definedName name="TM.VAL.ENGY.KD.WB" localSheetId="66">#REF!</definedName>
    <definedName name="TM.VAL.ENGY.KD.WB" localSheetId="67">#REF!</definedName>
    <definedName name="TM.VAL.ENGY.KD.WB" localSheetId="68">#REF!</definedName>
    <definedName name="TM.VAL.ENGY.KD.WB" localSheetId="69">#REF!</definedName>
    <definedName name="TM.VAL.ENGY.KD.WB" localSheetId="71">#REF!</definedName>
    <definedName name="TM.VAL.ENGY.KD.WB" localSheetId="72">#REF!</definedName>
    <definedName name="TM.VAL.ENGY.KD.WB" localSheetId="73">#REF!</definedName>
    <definedName name="TM.VAL.ENGY.KD.WB">#REF!</definedName>
    <definedName name="TM.VAL.FOOD.CD.WB" localSheetId="1">#REF!</definedName>
    <definedName name="TM.VAL.FOOD.CD.WB" localSheetId="11">#REF!</definedName>
    <definedName name="TM.VAL.FOOD.CD.WB" localSheetId="12">#REF!</definedName>
    <definedName name="TM.VAL.FOOD.CD.WB" localSheetId="13">#REF!</definedName>
    <definedName name="TM.VAL.FOOD.CD.WB" localSheetId="23">#REF!</definedName>
    <definedName name="TM.VAL.FOOD.CD.WB" localSheetId="24">#REF!</definedName>
    <definedName name="TM.VAL.FOOD.CD.WB" localSheetId="26">#REF!</definedName>
    <definedName name="TM.VAL.FOOD.CD.WB" localSheetId="28">#REF!</definedName>
    <definedName name="TM.VAL.FOOD.CD.WB" localSheetId="29">#REF!</definedName>
    <definedName name="TM.VAL.FOOD.CD.WB" localSheetId="31">#REF!</definedName>
    <definedName name="TM.VAL.FOOD.CD.WB" localSheetId="41">#REF!</definedName>
    <definedName name="TM.VAL.FOOD.CD.WB" localSheetId="4">#REF!</definedName>
    <definedName name="TM.VAL.FOOD.CD.WB" localSheetId="46">#REF!</definedName>
    <definedName name="TM.VAL.FOOD.CD.WB" localSheetId="47">#REF!</definedName>
    <definedName name="TM.VAL.FOOD.CD.WB" localSheetId="48">#REF!</definedName>
    <definedName name="TM.VAL.FOOD.CD.WB" localSheetId="49">#REF!</definedName>
    <definedName name="TM.VAL.FOOD.CD.WB" localSheetId="50">#REF!</definedName>
    <definedName name="TM.VAL.FOOD.CD.WB" localSheetId="51">#REF!</definedName>
    <definedName name="TM.VAL.FOOD.CD.WB" localSheetId="53">#REF!</definedName>
    <definedName name="TM.VAL.FOOD.CD.WB" localSheetId="54">#REF!</definedName>
    <definedName name="TM.VAL.FOOD.CD.WB" localSheetId="56">#REF!</definedName>
    <definedName name="TM.VAL.FOOD.CD.WB" localSheetId="57">#REF!</definedName>
    <definedName name="TM.VAL.FOOD.CD.WB" localSheetId="58">#REF!</definedName>
    <definedName name="TM.VAL.FOOD.CD.WB" localSheetId="60">#REF!</definedName>
    <definedName name="TM.VAL.FOOD.CD.WB" localSheetId="61">#REF!</definedName>
    <definedName name="TM.VAL.FOOD.CD.WB" localSheetId="62">#REF!</definedName>
    <definedName name="TM.VAL.FOOD.CD.WB" localSheetId="63">#REF!</definedName>
    <definedName name="TM.VAL.FOOD.CD.WB" localSheetId="64">#REF!</definedName>
    <definedName name="TM.VAL.FOOD.CD.WB" localSheetId="66">#REF!</definedName>
    <definedName name="TM.VAL.FOOD.CD.WB" localSheetId="67">#REF!</definedName>
    <definedName name="TM.VAL.FOOD.CD.WB" localSheetId="68">#REF!</definedName>
    <definedName name="TM.VAL.FOOD.CD.WB" localSheetId="69">#REF!</definedName>
    <definedName name="TM.VAL.FOOD.CD.WB" localSheetId="71">#REF!</definedName>
    <definedName name="TM.VAL.FOOD.CD.WB" localSheetId="72">#REF!</definedName>
    <definedName name="TM.VAL.FOOD.CD.WB" localSheetId="73">#REF!</definedName>
    <definedName name="TM.VAL.FOOD.CD.WB">#REF!</definedName>
    <definedName name="TM.VAL.FOOD.KD.WB" localSheetId="1">#REF!</definedName>
    <definedName name="TM.VAL.FOOD.KD.WB" localSheetId="11">#REF!</definedName>
    <definedName name="TM.VAL.FOOD.KD.WB" localSheetId="12">#REF!</definedName>
    <definedName name="TM.VAL.FOOD.KD.WB" localSheetId="13">#REF!</definedName>
    <definedName name="TM.VAL.FOOD.KD.WB" localSheetId="23">#REF!</definedName>
    <definedName name="TM.VAL.FOOD.KD.WB" localSheetId="24">#REF!</definedName>
    <definedName name="TM.VAL.FOOD.KD.WB" localSheetId="26">#REF!</definedName>
    <definedName name="TM.VAL.FOOD.KD.WB" localSheetId="28">#REF!</definedName>
    <definedName name="TM.VAL.FOOD.KD.WB" localSheetId="29">#REF!</definedName>
    <definedName name="TM.VAL.FOOD.KD.WB" localSheetId="31">#REF!</definedName>
    <definedName name="TM.VAL.FOOD.KD.WB" localSheetId="41">#REF!</definedName>
    <definedName name="TM.VAL.FOOD.KD.WB" localSheetId="4">#REF!</definedName>
    <definedName name="TM.VAL.FOOD.KD.WB" localSheetId="46">#REF!</definedName>
    <definedName name="TM.VAL.FOOD.KD.WB" localSheetId="47">#REF!</definedName>
    <definedName name="TM.VAL.FOOD.KD.WB" localSheetId="48">#REF!</definedName>
    <definedName name="TM.VAL.FOOD.KD.WB" localSheetId="49">#REF!</definedName>
    <definedName name="TM.VAL.FOOD.KD.WB" localSheetId="50">#REF!</definedName>
    <definedName name="TM.VAL.FOOD.KD.WB" localSheetId="51">#REF!</definedName>
    <definedName name="TM.VAL.FOOD.KD.WB" localSheetId="53">#REF!</definedName>
    <definedName name="TM.VAL.FOOD.KD.WB" localSheetId="54">#REF!</definedName>
    <definedName name="TM.VAL.FOOD.KD.WB" localSheetId="56">#REF!</definedName>
    <definedName name="TM.VAL.FOOD.KD.WB" localSheetId="57">#REF!</definedName>
    <definedName name="TM.VAL.FOOD.KD.WB" localSheetId="58">#REF!</definedName>
    <definedName name="TM.VAL.FOOD.KD.WB" localSheetId="60">#REF!</definedName>
    <definedName name="TM.VAL.FOOD.KD.WB" localSheetId="61">#REF!</definedName>
    <definedName name="TM.VAL.FOOD.KD.WB" localSheetId="62">#REF!</definedName>
    <definedName name="TM.VAL.FOOD.KD.WB" localSheetId="63">#REF!</definedName>
    <definedName name="TM.VAL.FOOD.KD.WB" localSheetId="64">#REF!</definedName>
    <definedName name="TM.VAL.FOOD.KD.WB" localSheetId="66">#REF!</definedName>
    <definedName name="TM.VAL.FOOD.KD.WB" localSheetId="67">#REF!</definedName>
    <definedName name="TM.VAL.FOOD.KD.WB" localSheetId="68">#REF!</definedName>
    <definedName name="TM.VAL.FOOD.KD.WB" localSheetId="69">#REF!</definedName>
    <definedName name="TM.VAL.FOOD.KD.WB" localSheetId="71">#REF!</definedName>
    <definedName name="TM.VAL.FOOD.KD.WB" localSheetId="72">#REF!</definedName>
    <definedName name="TM.VAL.FOOD.KD.WB" localSheetId="73">#REF!</definedName>
    <definedName name="TM.VAL.FOOD.KD.WB">#REF!</definedName>
    <definedName name="TM.VAL.KGDS.CD.WB" localSheetId="1">#REF!</definedName>
    <definedName name="TM.VAL.KGDS.CD.WB" localSheetId="11">#REF!</definedName>
    <definedName name="TM.VAL.KGDS.CD.WB" localSheetId="12">#REF!</definedName>
    <definedName name="TM.VAL.KGDS.CD.WB" localSheetId="13">#REF!</definedName>
    <definedName name="TM.VAL.KGDS.CD.WB" localSheetId="23">#REF!</definedName>
    <definedName name="TM.VAL.KGDS.CD.WB" localSheetId="24">#REF!</definedName>
    <definedName name="TM.VAL.KGDS.CD.WB" localSheetId="26">#REF!</definedName>
    <definedName name="TM.VAL.KGDS.CD.WB" localSheetId="28">#REF!</definedName>
    <definedName name="TM.VAL.KGDS.CD.WB" localSheetId="29">#REF!</definedName>
    <definedName name="TM.VAL.KGDS.CD.WB" localSheetId="31">#REF!</definedName>
    <definedName name="TM.VAL.KGDS.CD.WB" localSheetId="41">#REF!</definedName>
    <definedName name="TM.VAL.KGDS.CD.WB" localSheetId="4">#REF!</definedName>
    <definedName name="TM.VAL.KGDS.CD.WB" localSheetId="46">#REF!</definedName>
    <definedName name="TM.VAL.KGDS.CD.WB" localSheetId="47">#REF!</definedName>
    <definedName name="TM.VAL.KGDS.CD.WB" localSheetId="48">#REF!</definedName>
    <definedName name="TM.VAL.KGDS.CD.WB" localSheetId="49">#REF!</definedName>
    <definedName name="TM.VAL.KGDS.CD.WB" localSheetId="50">#REF!</definedName>
    <definedName name="TM.VAL.KGDS.CD.WB" localSheetId="51">#REF!</definedName>
    <definedName name="TM.VAL.KGDS.CD.WB" localSheetId="53">#REF!</definedName>
    <definedName name="TM.VAL.KGDS.CD.WB" localSheetId="54">#REF!</definedName>
    <definedName name="TM.VAL.KGDS.CD.WB" localSheetId="56">#REF!</definedName>
    <definedName name="TM.VAL.KGDS.CD.WB" localSheetId="57">#REF!</definedName>
    <definedName name="TM.VAL.KGDS.CD.WB" localSheetId="58">#REF!</definedName>
    <definedName name="TM.VAL.KGDS.CD.WB" localSheetId="60">#REF!</definedName>
    <definedName name="TM.VAL.KGDS.CD.WB" localSheetId="61">#REF!</definedName>
    <definedName name="TM.VAL.KGDS.CD.WB" localSheetId="62">#REF!</definedName>
    <definedName name="TM.VAL.KGDS.CD.WB" localSheetId="63">#REF!</definedName>
    <definedName name="TM.VAL.KGDS.CD.WB" localSheetId="64">#REF!</definedName>
    <definedName name="TM.VAL.KGDS.CD.WB" localSheetId="66">#REF!</definedName>
    <definedName name="TM.VAL.KGDS.CD.WB" localSheetId="67">#REF!</definedName>
    <definedName name="TM.VAL.KGDS.CD.WB" localSheetId="68">#REF!</definedName>
    <definedName name="TM.VAL.KGDS.CD.WB" localSheetId="69">#REF!</definedName>
    <definedName name="TM.VAL.KGDS.CD.WB" localSheetId="71">#REF!</definedName>
    <definedName name="TM.VAL.KGDS.CD.WB" localSheetId="72">#REF!</definedName>
    <definedName name="TM.VAL.KGDS.CD.WB" localSheetId="73">#REF!</definedName>
    <definedName name="TM.VAL.KGDS.CD.WB">#REF!</definedName>
    <definedName name="TM.VAL.KGDS.KD.WB" localSheetId="1">#REF!</definedName>
    <definedName name="TM.VAL.KGDS.KD.WB" localSheetId="11">#REF!</definedName>
    <definedName name="TM.VAL.KGDS.KD.WB" localSheetId="12">#REF!</definedName>
    <definedName name="TM.VAL.KGDS.KD.WB" localSheetId="13">#REF!</definedName>
    <definedName name="TM.VAL.KGDS.KD.WB" localSheetId="23">#REF!</definedName>
    <definedName name="TM.VAL.KGDS.KD.WB" localSheetId="24">#REF!</definedName>
    <definedName name="TM.VAL.KGDS.KD.WB" localSheetId="26">#REF!</definedName>
    <definedName name="TM.VAL.KGDS.KD.WB" localSheetId="28">#REF!</definedName>
    <definedName name="TM.VAL.KGDS.KD.WB" localSheetId="29">#REF!</definedName>
    <definedName name="TM.VAL.KGDS.KD.WB" localSheetId="31">#REF!</definedName>
    <definedName name="TM.VAL.KGDS.KD.WB" localSheetId="41">#REF!</definedName>
    <definedName name="TM.VAL.KGDS.KD.WB" localSheetId="4">#REF!</definedName>
    <definedName name="TM.VAL.KGDS.KD.WB" localSheetId="46">#REF!</definedName>
    <definedName name="TM.VAL.KGDS.KD.WB" localSheetId="47">#REF!</definedName>
    <definedName name="TM.VAL.KGDS.KD.WB" localSheetId="48">#REF!</definedName>
    <definedName name="TM.VAL.KGDS.KD.WB" localSheetId="49">#REF!</definedName>
    <definedName name="TM.VAL.KGDS.KD.WB" localSheetId="50">#REF!</definedName>
    <definedName name="TM.VAL.KGDS.KD.WB" localSheetId="51">#REF!</definedName>
    <definedName name="TM.VAL.KGDS.KD.WB" localSheetId="53">#REF!</definedName>
    <definedName name="TM.VAL.KGDS.KD.WB" localSheetId="54">#REF!</definedName>
    <definedName name="TM.VAL.KGDS.KD.WB" localSheetId="56">#REF!</definedName>
    <definedName name="TM.VAL.KGDS.KD.WB" localSheetId="57">#REF!</definedName>
    <definedName name="TM.VAL.KGDS.KD.WB" localSheetId="58">#REF!</definedName>
    <definedName name="TM.VAL.KGDS.KD.WB" localSheetId="60">#REF!</definedName>
    <definedName name="TM.VAL.KGDS.KD.WB" localSheetId="61">#REF!</definedName>
    <definedName name="TM.VAL.KGDS.KD.WB" localSheetId="62">#REF!</definedName>
    <definedName name="TM.VAL.KGDS.KD.WB" localSheetId="63">#REF!</definedName>
    <definedName name="TM.VAL.KGDS.KD.WB" localSheetId="64">#REF!</definedName>
    <definedName name="TM.VAL.KGDS.KD.WB" localSheetId="66">#REF!</definedName>
    <definedName name="TM.VAL.KGDS.KD.WB" localSheetId="67">#REF!</definedName>
    <definedName name="TM.VAL.KGDS.KD.WB" localSheetId="68">#REF!</definedName>
    <definedName name="TM.VAL.KGDS.KD.WB" localSheetId="69">#REF!</definedName>
    <definedName name="TM.VAL.KGDS.KD.WB" localSheetId="71">#REF!</definedName>
    <definedName name="TM.VAL.KGDS.KD.WB" localSheetId="72">#REF!</definedName>
    <definedName name="TM.VAL.KGDS.KD.WB" localSheetId="73">#REF!</definedName>
    <definedName name="TM.VAL.KGDS.KD.WB">#REF!</definedName>
    <definedName name="TM.VAL.MRCH.CD.WB" localSheetId="1">#REF!</definedName>
    <definedName name="TM.VAL.MRCH.CD.WB" localSheetId="11">#REF!</definedName>
    <definedName name="TM.VAL.MRCH.CD.WB" localSheetId="12">#REF!</definedName>
    <definedName name="TM.VAL.MRCH.CD.WB" localSheetId="13">#REF!</definedName>
    <definedName name="TM.VAL.MRCH.CD.WB" localSheetId="23">#REF!</definedName>
    <definedName name="TM.VAL.MRCH.CD.WB" localSheetId="24">#REF!</definedName>
    <definedName name="TM.VAL.MRCH.CD.WB" localSheetId="26">#REF!</definedName>
    <definedName name="TM.VAL.MRCH.CD.WB" localSheetId="28">#REF!</definedName>
    <definedName name="TM.VAL.MRCH.CD.WB" localSheetId="29">#REF!</definedName>
    <definedName name="TM.VAL.MRCH.CD.WB" localSheetId="31">#REF!</definedName>
    <definedName name="TM.VAL.MRCH.CD.WB" localSheetId="41">#REF!</definedName>
    <definedName name="TM.VAL.MRCH.CD.WB" localSheetId="4">#REF!</definedName>
    <definedName name="TM.VAL.MRCH.CD.WB" localSheetId="46">#REF!</definedName>
    <definedName name="TM.VAL.MRCH.CD.WB" localSheetId="47">#REF!</definedName>
    <definedName name="TM.VAL.MRCH.CD.WB" localSheetId="48">#REF!</definedName>
    <definedName name="TM.VAL.MRCH.CD.WB" localSheetId="49">#REF!</definedName>
    <definedName name="TM.VAL.MRCH.CD.WB" localSheetId="50">#REF!</definedName>
    <definedName name="TM.VAL.MRCH.CD.WB" localSheetId="51">#REF!</definedName>
    <definedName name="TM.VAL.MRCH.CD.WB" localSheetId="53">#REF!</definedName>
    <definedName name="TM.VAL.MRCH.CD.WB" localSheetId="54">#REF!</definedName>
    <definedName name="TM.VAL.MRCH.CD.WB" localSheetId="56">#REF!</definedName>
    <definedName name="TM.VAL.MRCH.CD.WB" localSheetId="57">#REF!</definedName>
    <definedName name="TM.VAL.MRCH.CD.WB" localSheetId="58">#REF!</definedName>
    <definedName name="TM.VAL.MRCH.CD.WB" localSheetId="60">#REF!</definedName>
    <definedName name="TM.VAL.MRCH.CD.WB" localSheetId="61">#REF!</definedName>
    <definedName name="TM.VAL.MRCH.CD.WB" localSheetId="62">#REF!</definedName>
    <definedName name="TM.VAL.MRCH.CD.WB" localSheetId="63">#REF!</definedName>
    <definedName name="TM.VAL.MRCH.CD.WB" localSheetId="64">#REF!</definedName>
    <definedName name="TM.VAL.MRCH.CD.WB" localSheetId="66">#REF!</definedName>
    <definedName name="TM.VAL.MRCH.CD.WB" localSheetId="67">#REF!</definedName>
    <definedName name="TM.VAL.MRCH.CD.WB" localSheetId="68">#REF!</definedName>
    <definedName name="TM.VAL.MRCH.CD.WB" localSheetId="69">#REF!</definedName>
    <definedName name="TM.VAL.MRCH.CD.WB" localSheetId="71">#REF!</definedName>
    <definedName name="TM.VAL.MRCH.CD.WB" localSheetId="72">#REF!</definedName>
    <definedName name="TM.VAL.MRCH.CD.WB" localSheetId="73">#REF!</definedName>
    <definedName name="TM.VAL.MRCH.CD.WB">#REF!</definedName>
    <definedName name="TM.VAL.MRCH.KD.WB" localSheetId="1">#REF!</definedName>
    <definedName name="TM.VAL.MRCH.KD.WB" localSheetId="11">#REF!</definedName>
    <definedName name="TM.VAL.MRCH.KD.WB" localSheetId="12">#REF!</definedName>
    <definedName name="TM.VAL.MRCH.KD.WB" localSheetId="13">#REF!</definedName>
    <definedName name="TM.VAL.MRCH.KD.WB" localSheetId="23">#REF!</definedName>
    <definedName name="TM.VAL.MRCH.KD.WB" localSheetId="24">#REF!</definedName>
    <definedName name="TM.VAL.MRCH.KD.WB" localSheetId="26">#REF!</definedName>
    <definedName name="TM.VAL.MRCH.KD.WB" localSheetId="28">#REF!</definedName>
    <definedName name="TM.VAL.MRCH.KD.WB" localSheetId="29">#REF!</definedName>
    <definedName name="TM.VAL.MRCH.KD.WB" localSheetId="31">#REF!</definedName>
    <definedName name="TM.VAL.MRCH.KD.WB" localSheetId="41">#REF!</definedName>
    <definedName name="TM.VAL.MRCH.KD.WB" localSheetId="4">#REF!</definedName>
    <definedName name="TM.VAL.MRCH.KD.WB" localSheetId="46">#REF!</definedName>
    <definedName name="TM.VAL.MRCH.KD.WB" localSheetId="47">#REF!</definedName>
    <definedName name="TM.VAL.MRCH.KD.WB" localSheetId="48">#REF!</definedName>
    <definedName name="TM.VAL.MRCH.KD.WB" localSheetId="49">#REF!</definedName>
    <definedName name="TM.VAL.MRCH.KD.WB" localSheetId="50">#REF!</definedName>
    <definedName name="TM.VAL.MRCH.KD.WB" localSheetId="51">#REF!</definedName>
    <definedName name="TM.VAL.MRCH.KD.WB" localSheetId="53">#REF!</definedName>
    <definedName name="TM.VAL.MRCH.KD.WB" localSheetId="54">#REF!</definedName>
    <definedName name="TM.VAL.MRCH.KD.WB" localSheetId="56">#REF!</definedName>
    <definedName name="TM.VAL.MRCH.KD.WB" localSheetId="57">#REF!</definedName>
    <definedName name="TM.VAL.MRCH.KD.WB" localSheetId="58">#REF!</definedName>
    <definedName name="TM.VAL.MRCH.KD.WB" localSheetId="60">#REF!</definedName>
    <definedName name="TM.VAL.MRCH.KD.WB" localSheetId="61">#REF!</definedName>
    <definedName name="TM.VAL.MRCH.KD.WB" localSheetId="62">#REF!</definedName>
    <definedName name="TM.VAL.MRCH.KD.WB" localSheetId="63">#REF!</definedName>
    <definedName name="TM.VAL.MRCH.KD.WB" localSheetId="64">#REF!</definedName>
    <definedName name="TM.VAL.MRCH.KD.WB" localSheetId="66">#REF!</definedName>
    <definedName name="TM.VAL.MRCH.KD.WB" localSheetId="67">#REF!</definedName>
    <definedName name="TM.VAL.MRCH.KD.WB" localSheetId="68">#REF!</definedName>
    <definedName name="TM.VAL.MRCH.KD.WB" localSheetId="69">#REF!</definedName>
    <definedName name="TM.VAL.MRCH.KD.WB" localSheetId="71">#REF!</definedName>
    <definedName name="TM.VAL.MRCH.KD.WB" localSheetId="72">#REF!</definedName>
    <definedName name="TM.VAL.MRCH.KD.WB" localSheetId="73">#REF!</definedName>
    <definedName name="TM.VAL.MRCH.KD.WB">#REF!</definedName>
    <definedName name="TM.VAL.NFCG.CD.WB" localSheetId="1">#REF!</definedName>
    <definedName name="TM.VAL.NFCG.CD.WB" localSheetId="11">#REF!</definedName>
    <definedName name="TM.VAL.NFCG.CD.WB" localSheetId="12">#REF!</definedName>
    <definedName name="TM.VAL.NFCG.CD.WB" localSheetId="13">#REF!</definedName>
    <definedName name="TM.VAL.NFCG.CD.WB" localSheetId="23">#REF!</definedName>
    <definedName name="TM.VAL.NFCG.CD.WB" localSheetId="24">#REF!</definedName>
    <definedName name="TM.VAL.NFCG.CD.WB" localSheetId="26">#REF!</definedName>
    <definedName name="TM.VAL.NFCG.CD.WB" localSheetId="28">#REF!</definedName>
    <definedName name="TM.VAL.NFCG.CD.WB" localSheetId="29">#REF!</definedName>
    <definedName name="TM.VAL.NFCG.CD.WB" localSheetId="31">#REF!</definedName>
    <definedName name="TM.VAL.NFCG.CD.WB" localSheetId="41">#REF!</definedName>
    <definedName name="TM.VAL.NFCG.CD.WB" localSheetId="4">#REF!</definedName>
    <definedName name="TM.VAL.NFCG.CD.WB" localSheetId="46">#REF!</definedName>
    <definedName name="TM.VAL.NFCG.CD.WB" localSheetId="47">#REF!</definedName>
    <definedName name="TM.VAL.NFCG.CD.WB" localSheetId="48">#REF!</definedName>
    <definedName name="TM.VAL.NFCG.CD.WB" localSheetId="49">#REF!</definedName>
    <definedName name="TM.VAL.NFCG.CD.WB" localSheetId="50">#REF!</definedName>
    <definedName name="TM.VAL.NFCG.CD.WB" localSheetId="51">#REF!</definedName>
    <definedName name="TM.VAL.NFCG.CD.WB" localSheetId="53">#REF!</definedName>
    <definedName name="TM.VAL.NFCG.CD.WB" localSheetId="54">#REF!</definedName>
    <definedName name="TM.VAL.NFCG.CD.WB" localSheetId="56">#REF!</definedName>
    <definedName name="TM.VAL.NFCG.CD.WB" localSheetId="57">#REF!</definedName>
    <definedName name="TM.VAL.NFCG.CD.WB" localSheetId="58">#REF!</definedName>
    <definedName name="TM.VAL.NFCG.CD.WB" localSheetId="60">#REF!</definedName>
    <definedName name="TM.VAL.NFCG.CD.WB" localSheetId="61">#REF!</definedName>
    <definedName name="TM.VAL.NFCG.CD.WB" localSheetId="62">#REF!</definedName>
    <definedName name="TM.VAL.NFCG.CD.WB" localSheetId="63">#REF!</definedName>
    <definedName name="TM.VAL.NFCG.CD.WB" localSheetId="64">#REF!</definedName>
    <definedName name="TM.VAL.NFCG.CD.WB" localSheetId="66">#REF!</definedName>
    <definedName name="TM.VAL.NFCG.CD.WB" localSheetId="67">#REF!</definedName>
    <definedName name="TM.VAL.NFCG.CD.WB" localSheetId="68">#REF!</definedName>
    <definedName name="TM.VAL.NFCG.CD.WB" localSheetId="69">#REF!</definedName>
    <definedName name="TM.VAL.NFCG.CD.WB" localSheetId="71">#REF!</definedName>
    <definedName name="TM.VAL.NFCG.CD.WB" localSheetId="72">#REF!</definedName>
    <definedName name="TM.VAL.NFCG.CD.WB" localSheetId="73">#REF!</definedName>
    <definedName name="TM.VAL.NFCG.CD.WB">#REF!</definedName>
    <definedName name="TM.VAL.NFCG.KD.WB" localSheetId="1">#REF!</definedName>
    <definedName name="TM.VAL.NFCG.KD.WB" localSheetId="11">#REF!</definedName>
    <definedName name="TM.VAL.NFCG.KD.WB" localSheetId="12">#REF!</definedName>
    <definedName name="TM.VAL.NFCG.KD.WB" localSheetId="13">#REF!</definedName>
    <definedName name="TM.VAL.NFCG.KD.WB" localSheetId="23">#REF!</definedName>
    <definedName name="TM.VAL.NFCG.KD.WB" localSheetId="24">#REF!</definedName>
    <definedName name="TM.VAL.NFCG.KD.WB" localSheetId="26">#REF!</definedName>
    <definedName name="TM.VAL.NFCG.KD.WB" localSheetId="28">#REF!</definedName>
    <definedName name="TM.VAL.NFCG.KD.WB" localSheetId="29">#REF!</definedName>
    <definedName name="TM.VAL.NFCG.KD.WB" localSheetId="31">#REF!</definedName>
    <definedName name="TM.VAL.NFCG.KD.WB" localSheetId="41">#REF!</definedName>
    <definedName name="TM.VAL.NFCG.KD.WB" localSheetId="4">#REF!</definedName>
    <definedName name="TM.VAL.NFCG.KD.WB" localSheetId="46">#REF!</definedName>
    <definedName name="TM.VAL.NFCG.KD.WB" localSheetId="47">#REF!</definedName>
    <definedName name="TM.VAL.NFCG.KD.WB" localSheetId="48">#REF!</definedName>
    <definedName name="TM.VAL.NFCG.KD.WB" localSheetId="49">#REF!</definedName>
    <definedName name="TM.VAL.NFCG.KD.WB" localSheetId="50">#REF!</definedName>
    <definedName name="TM.VAL.NFCG.KD.WB" localSheetId="51">#REF!</definedName>
    <definedName name="TM.VAL.NFCG.KD.WB" localSheetId="53">#REF!</definedName>
    <definedName name="TM.VAL.NFCG.KD.WB" localSheetId="54">#REF!</definedName>
    <definedName name="TM.VAL.NFCG.KD.WB" localSheetId="56">#REF!</definedName>
    <definedName name="TM.VAL.NFCG.KD.WB" localSheetId="57">#REF!</definedName>
    <definedName name="TM.VAL.NFCG.KD.WB" localSheetId="58">#REF!</definedName>
    <definedName name="TM.VAL.NFCG.KD.WB" localSheetId="60">#REF!</definedName>
    <definedName name="TM.VAL.NFCG.KD.WB" localSheetId="61">#REF!</definedName>
    <definedName name="TM.VAL.NFCG.KD.WB" localSheetId="62">#REF!</definedName>
    <definedName name="TM.VAL.NFCG.KD.WB" localSheetId="63">#REF!</definedName>
    <definedName name="TM.VAL.NFCG.KD.WB" localSheetId="64">#REF!</definedName>
    <definedName name="TM.VAL.NFCG.KD.WB" localSheetId="66">#REF!</definedName>
    <definedName name="TM.VAL.NFCG.KD.WB" localSheetId="67">#REF!</definedName>
    <definedName name="TM.VAL.NFCG.KD.WB" localSheetId="68">#REF!</definedName>
    <definedName name="TM.VAL.NFCG.KD.WB" localSheetId="69">#REF!</definedName>
    <definedName name="TM.VAL.NFCG.KD.WB" localSheetId="71">#REF!</definedName>
    <definedName name="TM.VAL.NFCG.KD.WB" localSheetId="72">#REF!</definedName>
    <definedName name="TM.VAL.NFCG.KD.WB" localSheetId="73">#REF!</definedName>
    <definedName name="TM.VAL.NFCG.KD.WB">#REF!</definedName>
    <definedName name="TM.VAL.RAWM.CD.WB" localSheetId="1">#REF!</definedName>
    <definedName name="TM.VAL.RAWM.CD.WB" localSheetId="11">#REF!</definedName>
    <definedName name="TM.VAL.RAWM.CD.WB" localSheetId="12">#REF!</definedName>
    <definedName name="TM.VAL.RAWM.CD.WB" localSheetId="13">#REF!</definedName>
    <definedName name="TM.VAL.RAWM.CD.WB" localSheetId="23">#REF!</definedName>
    <definedName name="TM.VAL.RAWM.CD.WB" localSheetId="24">#REF!</definedName>
    <definedName name="TM.VAL.RAWM.CD.WB" localSheetId="26">#REF!</definedName>
    <definedName name="TM.VAL.RAWM.CD.WB" localSheetId="28">#REF!</definedName>
    <definedName name="TM.VAL.RAWM.CD.WB" localSheetId="29">#REF!</definedName>
    <definedName name="TM.VAL.RAWM.CD.WB" localSheetId="31">#REF!</definedName>
    <definedName name="TM.VAL.RAWM.CD.WB" localSheetId="41">#REF!</definedName>
    <definedName name="TM.VAL.RAWM.CD.WB" localSheetId="4">#REF!</definedName>
    <definedName name="TM.VAL.RAWM.CD.WB" localSheetId="46">#REF!</definedName>
    <definedName name="TM.VAL.RAWM.CD.WB" localSheetId="47">#REF!</definedName>
    <definedName name="TM.VAL.RAWM.CD.WB" localSheetId="48">#REF!</definedName>
    <definedName name="TM.VAL.RAWM.CD.WB" localSheetId="49">#REF!</definedName>
    <definedName name="TM.VAL.RAWM.CD.WB" localSheetId="50">#REF!</definedName>
    <definedName name="TM.VAL.RAWM.CD.WB" localSheetId="51">#REF!</definedName>
    <definedName name="TM.VAL.RAWM.CD.WB" localSheetId="53">#REF!</definedName>
    <definedName name="TM.VAL.RAWM.CD.WB" localSheetId="54">#REF!</definedName>
    <definedName name="TM.VAL.RAWM.CD.WB" localSheetId="56">#REF!</definedName>
    <definedName name="TM.VAL.RAWM.CD.WB" localSheetId="57">#REF!</definedName>
    <definedName name="TM.VAL.RAWM.CD.WB" localSheetId="58">#REF!</definedName>
    <definedName name="TM.VAL.RAWM.CD.WB" localSheetId="60">#REF!</definedName>
    <definedName name="TM.VAL.RAWM.CD.WB" localSheetId="61">#REF!</definedName>
    <definedName name="TM.VAL.RAWM.CD.WB" localSheetId="62">#REF!</definedName>
    <definedName name="TM.VAL.RAWM.CD.WB" localSheetId="63">#REF!</definedName>
    <definedName name="TM.VAL.RAWM.CD.WB" localSheetId="64">#REF!</definedName>
    <definedName name="TM.VAL.RAWM.CD.WB" localSheetId="66">#REF!</definedName>
    <definedName name="TM.VAL.RAWM.CD.WB" localSheetId="67">#REF!</definedName>
    <definedName name="TM.VAL.RAWM.CD.WB" localSheetId="68">#REF!</definedName>
    <definedName name="TM.VAL.RAWM.CD.WB" localSheetId="69">#REF!</definedName>
    <definedName name="TM.VAL.RAWM.CD.WB" localSheetId="71">#REF!</definedName>
    <definedName name="TM.VAL.RAWM.CD.WB" localSheetId="72">#REF!</definedName>
    <definedName name="TM.VAL.RAWM.CD.WB" localSheetId="73">#REF!</definedName>
    <definedName name="TM.VAL.RAWM.CD.WB">#REF!</definedName>
    <definedName name="TM.VAL.RAWM.KD.WB" localSheetId="1">#REF!</definedName>
    <definedName name="TM.VAL.RAWM.KD.WB" localSheetId="11">#REF!</definedName>
    <definedName name="TM.VAL.RAWM.KD.WB" localSheetId="12">#REF!</definedName>
    <definedName name="TM.VAL.RAWM.KD.WB" localSheetId="13">#REF!</definedName>
    <definedName name="TM.VAL.RAWM.KD.WB" localSheetId="23">#REF!</definedName>
    <definedName name="TM.VAL.RAWM.KD.WB" localSheetId="24">#REF!</definedName>
    <definedName name="TM.VAL.RAWM.KD.WB" localSheetId="26">#REF!</definedName>
    <definedName name="TM.VAL.RAWM.KD.WB" localSheetId="28">#REF!</definedName>
    <definedName name="TM.VAL.RAWM.KD.WB" localSheetId="29">#REF!</definedName>
    <definedName name="TM.VAL.RAWM.KD.WB" localSheetId="31">#REF!</definedName>
    <definedName name="TM.VAL.RAWM.KD.WB" localSheetId="41">#REF!</definedName>
    <definedName name="TM.VAL.RAWM.KD.WB" localSheetId="4">#REF!</definedName>
    <definedName name="TM.VAL.RAWM.KD.WB" localSheetId="46">#REF!</definedName>
    <definedName name="TM.VAL.RAWM.KD.WB" localSheetId="47">#REF!</definedName>
    <definedName name="TM.VAL.RAWM.KD.WB" localSheetId="48">#REF!</definedName>
    <definedName name="TM.VAL.RAWM.KD.WB" localSheetId="49">#REF!</definedName>
    <definedName name="TM.VAL.RAWM.KD.WB" localSheetId="50">#REF!</definedName>
    <definedName name="TM.VAL.RAWM.KD.WB" localSheetId="51">#REF!</definedName>
    <definedName name="TM.VAL.RAWM.KD.WB" localSheetId="53">#REF!</definedName>
    <definedName name="TM.VAL.RAWM.KD.WB" localSheetId="54">#REF!</definedName>
    <definedName name="TM.VAL.RAWM.KD.WB" localSheetId="56">#REF!</definedName>
    <definedName name="TM.VAL.RAWM.KD.WB" localSheetId="57">#REF!</definedName>
    <definedName name="TM.VAL.RAWM.KD.WB" localSheetId="58">#REF!</definedName>
    <definedName name="TM.VAL.RAWM.KD.WB" localSheetId="60">#REF!</definedName>
    <definedName name="TM.VAL.RAWM.KD.WB" localSheetId="61">#REF!</definedName>
    <definedName name="TM.VAL.RAWM.KD.WB" localSheetId="62">#REF!</definedName>
    <definedName name="TM.VAL.RAWM.KD.WB" localSheetId="63">#REF!</definedName>
    <definedName name="TM.VAL.RAWM.KD.WB" localSheetId="64">#REF!</definedName>
    <definedName name="TM.VAL.RAWM.KD.WB" localSheetId="66">#REF!</definedName>
    <definedName name="TM.VAL.RAWM.KD.WB" localSheetId="67">#REF!</definedName>
    <definedName name="TM.VAL.RAWM.KD.WB" localSheetId="68">#REF!</definedName>
    <definedName name="TM.VAL.RAWM.KD.WB" localSheetId="69">#REF!</definedName>
    <definedName name="TM.VAL.RAWM.KD.WB" localSheetId="71">#REF!</definedName>
    <definedName name="TM.VAL.RAWM.KD.WB" localSheetId="72">#REF!</definedName>
    <definedName name="TM.VAL.RAWM.KD.WB" localSheetId="73">#REF!</definedName>
    <definedName name="TM.VAL.RAWM.KD.WB">#REF!</definedName>
    <definedName name="TM.VAL.RAWP.CD.WB" localSheetId="1">#REF!</definedName>
    <definedName name="TM.VAL.RAWP.CD.WB" localSheetId="11">#REF!</definedName>
    <definedName name="TM.VAL.RAWP.CD.WB" localSheetId="12">#REF!</definedName>
    <definedName name="TM.VAL.RAWP.CD.WB" localSheetId="13">#REF!</definedName>
    <definedName name="TM.VAL.RAWP.CD.WB" localSheetId="23">#REF!</definedName>
    <definedName name="TM.VAL.RAWP.CD.WB" localSheetId="24">#REF!</definedName>
    <definedName name="TM.VAL.RAWP.CD.WB" localSheetId="26">#REF!</definedName>
    <definedName name="TM.VAL.RAWP.CD.WB" localSheetId="28">#REF!</definedName>
    <definedName name="TM.VAL.RAWP.CD.WB" localSheetId="29">#REF!</definedName>
    <definedName name="TM.VAL.RAWP.CD.WB" localSheetId="31">#REF!</definedName>
    <definedName name="TM.VAL.RAWP.CD.WB" localSheetId="41">#REF!</definedName>
    <definedName name="TM.VAL.RAWP.CD.WB" localSheetId="4">#REF!</definedName>
    <definedName name="TM.VAL.RAWP.CD.WB" localSheetId="46">#REF!</definedName>
    <definedName name="TM.VAL.RAWP.CD.WB" localSheetId="47">#REF!</definedName>
    <definedName name="TM.VAL.RAWP.CD.WB" localSheetId="48">#REF!</definedName>
    <definedName name="TM.VAL.RAWP.CD.WB" localSheetId="49">#REF!</definedName>
    <definedName name="TM.VAL.RAWP.CD.WB" localSheetId="50">#REF!</definedName>
    <definedName name="TM.VAL.RAWP.CD.WB" localSheetId="51">#REF!</definedName>
    <definedName name="TM.VAL.RAWP.CD.WB" localSheetId="53">#REF!</definedName>
    <definedName name="TM.VAL.RAWP.CD.WB" localSheetId="54">#REF!</definedName>
    <definedName name="TM.VAL.RAWP.CD.WB" localSheetId="56">#REF!</definedName>
    <definedName name="TM.VAL.RAWP.CD.WB" localSheetId="57">#REF!</definedName>
    <definedName name="TM.VAL.RAWP.CD.WB" localSheetId="58">#REF!</definedName>
    <definedName name="TM.VAL.RAWP.CD.WB" localSheetId="60">#REF!</definedName>
    <definedName name="TM.VAL.RAWP.CD.WB" localSheetId="61">#REF!</definedName>
    <definedName name="TM.VAL.RAWP.CD.WB" localSheetId="62">#REF!</definedName>
    <definedName name="TM.VAL.RAWP.CD.WB" localSheetId="63">#REF!</definedName>
    <definedName name="TM.VAL.RAWP.CD.WB" localSheetId="64">#REF!</definedName>
    <definedName name="TM.VAL.RAWP.CD.WB" localSheetId="66">#REF!</definedName>
    <definedName name="TM.VAL.RAWP.CD.WB" localSheetId="67">#REF!</definedName>
    <definedName name="TM.VAL.RAWP.CD.WB" localSheetId="68">#REF!</definedName>
    <definedName name="TM.VAL.RAWP.CD.WB" localSheetId="69">#REF!</definedName>
    <definedName name="TM.VAL.RAWP.CD.WB" localSheetId="71">#REF!</definedName>
    <definedName name="TM.VAL.RAWP.CD.WB" localSheetId="72">#REF!</definedName>
    <definedName name="TM.VAL.RAWP.CD.WB" localSheetId="73">#REF!</definedName>
    <definedName name="TM.VAL.RAWP.CD.WB">#REF!</definedName>
    <definedName name="TM.VAL.RAWP.KD.WB" localSheetId="1">#REF!</definedName>
    <definedName name="TM.VAL.RAWP.KD.WB" localSheetId="11">#REF!</definedName>
    <definedName name="TM.VAL.RAWP.KD.WB" localSheetId="12">#REF!</definedName>
    <definedName name="TM.VAL.RAWP.KD.WB" localSheetId="13">#REF!</definedName>
    <definedName name="TM.VAL.RAWP.KD.WB" localSheetId="23">#REF!</definedName>
    <definedName name="TM.VAL.RAWP.KD.WB" localSheetId="24">#REF!</definedName>
    <definedName name="TM.VAL.RAWP.KD.WB" localSheetId="26">#REF!</definedName>
    <definedName name="TM.VAL.RAWP.KD.WB" localSheetId="28">#REF!</definedName>
    <definedName name="TM.VAL.RAWP.KD.WB" localSheetId="29">#REF!</definedName>
    <definedName name="TM.VAL.RAWP.KD.WB" localSheetId="31">#REF!</definedName>
    <definedName name="TM.VAL.RAWP.KD.WB" localSheetId="41">#REF!</definedName>
    <definedName name="TM.VAL.RAWP.KD.WB" localSheetId="4">#REF!</definedName>
    <definedName name="TM.VAL.RAWP.KD.WB" localSheetId="46">#REF!</definedName>
    <definedName name="TM.VAL.RAWP.KD.WB" localSheetId="47">#REF!</definedName>
    <definedName name="TM.VAL.RAWP.KD.WB" localSheetId="48">#REF!</definedName>
    <definedName name="TM.VAL.RAWP.KD.WB" localSheetId="49">#REF!</definedName>
    <definedName name="TM.VAL.RAWP.KD.WB" localSheetId="50">#REF!</definedName>
    <definedName name="TM.VAL.RAWP.KD.WB" localSheetId="51">#REF!</definedName>
    <definedName name="TM.VAL.RAWP.KD.WB" localSheetId="53">#REF!</definedName>
    <definedName name="TM.VAL.RAWP.KD.WB" localSheetId="54">#REF!</definedName>
    <definedName name="TM.VAL.RAWP.KD.WB" localSheetId="56">#REF!</definedName>
    <definedName name="TM.VAL.RAWP.KD.WB" localSheetId="57">#REF!</definedName>
    <definedName name="TM.VAL.RAWP.KD.WB" localSheetId="58">#REF!</definedName>
    <definedName name="TM.VAL.RAWP.KD.WB" localSheetId="60">#REF!</definedName>
    <definedName name="TM.VAL.RAWP.KD.WB" localSheetId="61">#REF!</definedName>
    <definedName name="TM.VAL.RAWP.KD.WB" localSheetId="62">#REF!</definedName>
    <definedName name="TM.VAL.RAWP.KD.WB" localSheetId="63">#REF!</definedName>
    <definedName name="TM.VAL.RAWP.KD.WB" localSheetId="64">#REF!</definedName>
    <definedName name="TM.VAL.RAWP.KD.WB" localSheetId="66">#REF!</definedName>
    <definedName name="TM.VAL.RAWP.KD.WB" localSheetId="67">#REF!</definedName>
    <definedName name="TM.VAL.RAWP.KD.WB" localSheetId="68">#REF!</definedName>
    <definedName name="TM.VAL.RAWP.KD.WB" localSheetId="69">#REF!</definedName>
    <definedName name="TM.VAL.RAWP.KD.WB" localSheetId="71">#REF!</definedName>
    <definedName name="TM.VAL.RAWP.KD.WB" localSheetId="72">#REF!</definedName>
    <definedName name="TM.VAL.RAWP.KD.WB" localSheetId="73">#REF!</definedName>
    <definedName name="TM.VAL.RAWP.KD.WB">#REF!</definedName>
    <definedName name="TM.VAL.RAWT.CD.WB" localSheetId="1">#REF!</definedName>
    <definedName name="TM.VAL.RAWT.CD.WB" localSheetId="11">#REF!</definedName>
    <definedName name="TM.VAL.RAWT.CD.WB" localSheetId="12">#REF!</definedName>
    <definedName name="TM.VAL.RAWT.CD.WB" localSheetId="13">#REF!</definedName>
    <definedName name="TM.VAL.RAWT.CD.WB" localSheetId="23">#REF!</definedName>
    <definedName name="TM.VAL.RAWT.CD.WB" localSheetId="24">#REF!</definedName>
    <definedName name="TM.VAL.RAWT.CD.WB" localSheetId="26">#REF!</definedName>
    <definedName name="TM.VAL.RAWT.CD.WB" localSheetId="28">#REF!</definedName>
    <definedName name="TM.VAL.RAWT.CD.WB" localSheetId="29">#REF!</definedName>
    <definedName name="TM.VAL.RAWT.CD.WB" localSheetId="31">#REF!</definedName>
    <definedName name="TM.VAL.RAWT.CD.WB" localSheetId="41">#REF!</definedName>
    <definedName name="TM.VAL.RAWT.CD.WB" localSheetId="4">#REF!</definedName>
    <definedName name="TM.VAL.RAWT.CD.WB" localSheetId="46">#REF!</definedName>
    <definedName name="TM.VAL.RAWT.CD.WB" localSheetId="47">#REF!</definedName>
    <definedName name="TM.VAL.RAWT.CD.WB" localSheetId="48">#REF!</definedName>
    <definedName name="TM.VAL.RAWT.CD.WB" localSheetId="49">#REF!</definedName>
    <definedName name="TM.VAL.RAWT.CD.WB" localSheetId="50">#REF!</definedName>
    <definedName name="TM.VAL.RAWT.CD.WB" localSheetId="51">#REF!</definedName>
    <definedName name="TM.VAL.RAWT.CD.WB" localSheetId="53">#REF!</definedName>
    <definedName name="TM.VAL.RAWT.CD.WB" localSheetId="54">#REF!</definedName>
    <definedName name="TM.VAL.RAWT.CD.WB" localSheetId="56">#REF!</definedName>
    <definedName name="TM.VAL.RAWT.CD.WB" localSheetId="57">#REF!</definedName>
    <definedName name="TM.VAL.RAWT.CD.WB" localSheetId="58">#REF!</definedName>
    <definedName name="TM.VAL.RAWT.CD.WB" localSheetId="60">#REF!</definedName>
    <definedName name="TM.VAL.RAWT.CD.WB" localSheetId="61">#REF!</definedName>
    <definedName name="TM.VAL.RAWT.CD.WB" localSheetId="62">#REF!</definedName>
    <definedName name="TM.VAL.RAWT.CD.WB" localSheetId="63">#REF!</definedName>
    <definedName name="TM.VAL.RAWT.CD.WB" localSheetId="64">#REF!</definedName>
    <definedName name="TM.VAL.RAWT.CD.WB" localSheetId="66">#REF!</definedName>
    <definedName name="TM.VAL.RAWT.CD.WB" localSheetId="67">#REF!</definedName>
    <definedName name="TM.VAL.RAWT.CD.WB" localSheetId="68">#REF!</definedName>
    <definedName name="TM.VAL.RAWT.CD.WB" localSheetId="69">#REF!</definedName>
    <definedName name="TM.VAL.RAWT.CD.WB" localSheetId="71">#REF!</definedName>
    <definedName name="TM.VAL.RAWT.CD.WB" localSheetId="72">#REF!</definedName>
    <definedName name="TM.VAL.RAWT.CD.WB" localSheetId="73">#REF!</definedName>
    <definedName name="TM.VAL.RAWT.CD.WB">#REF!</definedName>
    <definedName name="TM.VAL.RAWT.KD.WB" localSheetId="1">#REF!</definedName>
    <definedName name="TM.VAL.RAWT.KD.WB" localSheetId="11">#REF!</definedName>
    <definedName name="TM.VAL.RAWT.KD.WB" localSheetId="12">#REF!</definedName>
    <definedName name="TM.VAL.RAWT.KD.WB" localSheetId="13">#REF!</definedName>
    <definedName name="TM.VAL.RAWT.KD.WB" localSheetId="23">#REF!</definedName>
    <definedName name="TM.VAL.RAWT.KD.WB" localSheetId="24">#REF!</definedName>
    <definedName name="TM.VAL.RAWT.KD.WB" localSheetId="26">#REF!</definedName>
    <definedName name="TM.VAL.RAWT.KD.WB" localSheetId="28">#REF!</definedName>
    <definedName name="TM.VAL.RAWT.KD.WB" localSheetId="29">#REF!</definedName>
    <definedName name="TM.VAL.RAWT.KD.WB" localSheetId="31">#REF!</definedName>
    <definedName name="TM.VAL.RAWT.KD.WB" localSheetId="41">#REF!</definedName>
    <definedName name="TM.VAL.RAWT.KD.WB" localSheetId="4">#REF!</definedName>
    <definedName name="TM.VAL.RAWT.KD.WB" localSheetId="46">#REF!</definedName>
    <definedName name="TM.VAL.RAWT.KD.WB" localSheetId="47">#REF!</definedName>
    <definedName name="TM.VAL.RAWT.KD.WB" localSheetId="48">#REF!</definedName>
    <definedName name="TM.VAL.RAWT.KD.WB" localSheetId="49">#REF!</definedName>
    <definedName name="TM.VAL.RAWT.KD.WB" localSheetId="50">#REF!</definedName>
    <definedName name="TM.VAL.RAWT.KD.WB" localSheetId="51">#REF!</definedName>
    <definedName name="TM.VAL.RAWT.KD.WB" localSheetId="53">#REF!</definedName>
    <definedName name="TM.VAL.RAWT.KD.WB" localSheetId="54">#REF!</definedName>
    <definedName name="TM.VAL.RAWT.KD.WB" localSheetId="56">#REF!</definedName>
    <definedName name="TM.VAL.RAWT.KD.WB" localSheetId="57">#REF!</definedName>
    <definedName name="TM.VAL.RAWT.KD.WB" localSheetId="58">#REF!</definedName>
    <definedName name="TM.VAL.RAWT.KD.WB" localSheetId="60">#REF!</definedName>
    <definedName name="TM.VAL.RAWT.KD.WB" localSheetId="61">#REF!</definedName>
    <definedName name="TM.VAL.RAWT.KD.WB" localSheetId="62">#REF!</definedName>
    <definedName name="TM.VAL.RAWT.KD.WB" localSheetId="63">#REF!</definedName>
    <definedName name="TM.VAL.RAWT.KD.WB" localSheetId="64">#REF!</definedName>
    <definedName name="TM.VAL.RAWT.KD.WB" localSheetId="66">#REF!</definedName>
    <definedName name="TM.VAL.RAWT.KD.WB" localSheetId="67">#REF!</definedName>
    <definedName name="TM.VAL.RAWT.KD.WB" localSheetId="68">#REF!</definedName>
    <definedName name="TM.VAL.RAWT.KD.WB" localSheetId="69">#REF!</definedName>
    <definedName name="TM.VAL.RAWT.KD.WB" localSheetId="71">#REF!</definedName>
    <definedName name="TM.VAL.RAWT.KD.WB" localSheetId="72">#REF!</definedName>
    <definedName name="TM.VAL.RAWT.KD.WB" localSheetId="73">#REF!</definedName>
    <definedName name="TM.VAL.RAWT.KD.WB">#REF!</definedName>
    <definedName name="TM.VOL.NFSV.XD" localSheetId="1">#REF!</definedName>
    <definedName name="TM.VOL.NFSV.XD" localSheetId="11">#REF!</definedName>
    <definedName name="TM.VOL.NFSV.XD" localSheetId="12">#REF!</definedName>
    <definedName name="TM.VOL.NFSV.XD" localSheetId="13">#REF!</definedName>
    <definedName name="TM.VOL.NFSV.XD" localSheetId="23">#REF!</definedName>
    <definedName name="TM.VOL.NFSV.XD" localSheetId="24">#REF!</definedName>
    <definedName name="TM.VOL.NFSV.XD" localSheetId="26">#REF!</definedName>
    <definedName name="TM.VOL.NFSV.XD" localSheetId="28">#REF!</definedName>
    <definedName name="TM.VOL.NFSV.XD" localSheetId="29">#REF!</definedName>
    <definedName name="TM.VOL.NFSV.XD" localSheetId="31">#REF!</definedName>
    <definedName name="TM.VOL.NFSV.XD" localSheetId="41">#REF!</definedName>
    <definedName name="TM.VOL.NFSV.XD" localSheetId="4">#REF!</definedName>
    <definedName name="TM.VOL.NFSV.XD" localSheetId="46">#REF!</definedName>
    <definedName name="TM.VOL.NFSV.XD" localSheetId="47">#REF!</definedName>
    <definedName name="TM.VOL.NFSV.XD" localSheetId="48">#REF!</definedName>
    <definedName name="TM.VOL.NFSV.XD" localSheetId="49">#REF!</definedName>
    <definedName name="TM.VOL.NFSV.XD" localSheetId="50">#REF!</definedName>
    <definedName name="TM.VOL.NFSV.XD" localSheetId="51">#REF!</definedName>
    <definedName name="TM.VOL.NFSV.XD" localSheetId="53">#REF!</definedName>
    <definedName name="TM.VOL.NFSV.XD" localSheetId="54">#REF!</definedName>
    <definedName name="TM.VOL.NFSV.XD" localSheetId="56">#REF!</definedName>
    <definedName name="TM.VOL.NFSV.XD" localSheetId="57">#REF!</definedName>
    <definedName name="TM.VOL.NFSV.XD" localSheetId="58">#REF!</definedName>
    <definedName name="TM.VOL.NFSV.XD" localSheetId="60">#REF!</definedName>
    <definedName name="TM.VOL.NFSV.XD" localSheetId="61">#REF!</definedName>
    <definedName name="TM.VOL.NFSV.XD" localSheetId="62">#REF!</definedName>
    <definedName name="TM.VOL.NFSV.XD" localSheetId="63">#REF!</definedName>
    <definedName name="TM.VOL.NFSV.XD" localSheetId="64">#REF!</definedName>
    <definedName name="TM.VOL.NFSV.XD" localSheetId="66">#REF!</definedName>
    <definedName name="TM.VOL.NFSV.XD" localSheetId="67">#REF!</definedName>
    <definedName name="TM.VOL.NFSV.XD" localSheetId="68">#REF!</definedName>
    <definedName name="TM.VOL.NFSV.XD" localSheetId="69">#REF!</definedName>
    <definedName name="TM.VOL.NFSV.XD" localSheetId="71">#REF!</definedName>
    <definedName name="TM.VOL.NFSV.XD" localSheetId="72">#REF!</definedName>
    <definedName name="TM.VOL.NFSV.XD" localSheetId="73">#REF!</definedName>
    <definedName name="TM.VOL.NFSV.XD">#REF!</definedName>
    <definedName name="TM_D" localSheetId="1">#REF!</definedName>
    <definedName name="TM_D" localSheetId="11">#REF!</definedName>
    <definedName name="TM_D" localSheetId="12">#REF!</definedName>
    <definedName name="TM_D" localSheetId="13">#REF!</definedName>
    <definedName name="TM_D" localSheetId="23">#REF!</definedName>
    <definedName name="TM_D" localSheetId="24">#REF!</definedName>
    <definedName name="TM_D" localSheetId="26">#REF!</definedName>
    <definedName name="TM_D" localSheetId="28">#REF!</definedName>
    <definedName name="TM_D" localSheetId="29">#REF!</definedName>
    <definedName name="TM_D" localSheetId="31">#REF!</definedName>
    <definedName name="TM_D" localSheetId="41">#REF!</definedName>
    <definedName name="TM_D" localSheetId="4">#REF!</definedName>
    <definedName name="TM_D" localSheetId="46">#REF!</definedName>
    <definedName name="TM_D" localSheetId="47">#REF!</definedName>
    <definedName name="TM_D" localSheetId="48">#REF!</definedName>
    <definedName name="TM_D" localSheetId="49">#REF!</definedName>
    <definedName name="TM_D" localSheetId="50">#REF!</definedName>
    <definedName name="TM_D" localSheetId="51">#REF!</definedName>
    <definedName name="TM_D" localSheetId="53">#REF!</definedName>
    <definedName name="TM_D" localSheetId="54">#REF!</definedName>
    <definedName name="TM_D" localSheetId="56">#REF!</definedName>
    <definedName name="TM_D" localSheetId="57">#REF!</definedName>
    <definedName name="TM_D" localSheetId="58">#REF!</definedName>
    <definedName name="TM_D" localSheetId="60">#REF!</definedName>
    <definedName name="TM_D" localSheetId="61">#REF!</definedName>
    <definedName name="TM_D" localSheetId="62">#REF!</definedName>
    <definedName name="TM_D" localSheetId="63">#REF!</definedName>
    <definedName name="TM_D" localSheetId="64">#REF!</definedName>
    <definedName name="TM_D" localSheetId="66">#REF!</definedName>
    <definedName name="TM_D" localSheetId="67">#REF!</definedName>
    <definedName name="TM_D" localSheetId="68">#REF!</definedName>
    <definedName name="TM_D" localSheetId="69">#REF!</definedName>
    <definedName name="TM_D" localSheetId="71">#REF!</definedName>
    <definedName name="TM_D" localSheetId="72">#REF!</definedName>
    <definedName name="TM_D" localSheetId="73">#REF!</definedName>
    <definedName name="TM_D">#REF!</definedName>
    <definedName name="TM_DPCH" localSheetId="1">#REF!</definedName>
    <definedName name="TM_DPCH" localSheetId="11">#REF!</definedName>
    <definedName name="TM_DPCH" localSheetId="12">#REF!</definedName>
    <definedName name="TM_DPCH" localSheetId="13">#REF!</definedName>
    <definedName name="TM_DPCH" localSheetId="23">#REF!</definedName>
    <definedName name="TM_DPCH" localSheetId="24">#REF!</definedName>
    <definedName name="TM_DPCH" localSheetId="26">#REF!</definedName>
    <definedName name="TM_DPCH" localSheetId="28">#REF!</definedName>
    <definedName name="TM_DPCH" localSheetId="29">#REF!</definedName>
    <definedName name="TM_DPCH" localSheetId="31">#REF!</definedName>
    <definedName name="TM_DPCH" localSheetId="41">#REF!</definedName>
    <definedName name="TM_DPCH" localSheetId="4">#REF!</definedName>
    <definedName name="TM_DPCH" localSheetId="46">#REF!</definedName>
    <definedName name="TM_DPCH" localSheetId="47">#REF!</definedName>
    <definedName name="TM_DPCH" localSheetId="48">#REF!</definedName>
    <definedName name="TM_DPCH" localSheetId="49">#REF!</definedName>
    <definedName name="TM_DPCH" localSheetId="50">#REF!</definedName>
    <definedName name="TM_DPCH" localSheetId="51">#REF!</definedName>
    <definedName name="TM_DPCH" localSheetId="53">#REF!</definedName>
    <definedName name="TM_DPCH" localSheetId="54">#REF!</definedName>
    <definedName name="TM_DPCH" localSheetId="56">#REF!</definedName>
    <definedName name="TM_DPCH" localSheetId="57">#REF!</definedName>
    <definedName name="TM_DPCH" localSheetId="58">#REF!</definedName>
    <definedName name="TM_DPCH" localSheetId="60">#REF!</definedName>
    <definedName name="TM_DPCH" localSheetId="61">#REF!</definedName>
    <definedName name="TM_DPCH" localSheetId="62">#REF!</definedName>
    <definedName name="TM_DPCH" localSheetId="63">#REF!</definedName>
    <definedName name="TM_DPCH" localSheetId="64">#REF!</definedName>
    <definedName name="TM_DPCH" localSheetId="66">#REF!</definedName>
    <definedName name="TM_DPCH" localSheetId="67">#REF!</definedName>
    <definedName name="TM_DPCH" localSheetId="68">#REF!</definedName>
    <definedName name="TM_DPCH" localSheetId="69">#REF!</definedName>
    <definedName name="TM_DPCH" localSheetId="71">#REF!</definedName>
    <definedName name="TM_DPCH" localSheetId="72">#REF!</definedName>
    <definedName name="TM_DPCH" localSheetId="73">#REF!</definedName>
    <definedName name="TM_DPCH">#REF!</definedName>
    <definedName name="TM_R" localSheetId="1">#REF!</definedName>
    <definedName name="TM_R" localSheetId="11">#REF!</definedName>
    <definedName name="TM_R" localSheetId="12">#REF!</definedName>
    <definedName name="TM_R" localSheetId="13">#REF!</definedName>
    <definedName name="TM_R" localSheetId="23">#REF!</definedName>
    <definedName name="TM_R" localSheetId="24">#REF!</definedName>
    <definedName name="TM_R" localSheetId="26">#REF!</definedName>
    <definedName name="TM_R" localSheetId="28">#REF!</definedName>
    <definedName name="TM_R" localSheetId="29">#REF!</definedName>
    <definedName name="TM_R" localSheetId="31">#REF!</definedName>
    <definedName name="TM_R" localSheetId="41">#REF!</definedName>
    <definedName name="TM_R" localSheetId="4">#REF!</definedName>
    <definedName name="TM_R" localSheetId="46">#REF!</definedName>
    <definedName name="TM_R" localSheetId="47">#REF!</definedName>
    <definedName name="TM_R" localSheetId="48">#REF!</definedName>
    <definedName name="TM_R" localSheetId="49">#REF!</definedName>
    <definedName name="TM_R" localSheetId="50">#REF!</definedName>
    <definedName name="TM_R" localSheetId="51">#REF!</definedName>
    <definedName name="TM_R" localSheetId="53">#REF!</definedName>
    <definedName name="TM_R" localSheetId="54">#REF!</definedName>
    <definedName name="TM_R" localSheetId="56">#REF!</definedName>
    <definedName name="TM_R" localSheetId="57">#REF!</definedName>
    <definedName name="TM_R" localSheetId="58">#REF!</definedName>
    <definedName name="TM_R" localSheetId="60">#REF!</definedName>
    <definedName name="TM_R" localSheetId="61">#REF!</definedName>
    <definedName name="TM_R" localSheetId="62">#REF!</definedName>
    <definedName name="TM_R" localSheetId="63">#REF!</definedName>
    <definedName name="TM_R" localSheetId="64">#REF!</definedName>
    <definedName name="TM_R" localSheetId="66">#REF!</definedName>
    <definedName name="TM_R" localSheetId="67">#REF!</definedName>
    <definedName name="TM_R" localSheetId="68">#REF!</definedName>
    <definedName name="TM_R" localSheetId="69">#REF!</definedName>
    <definedName name="TM_R" localSheetId="71">#REF!</definedName>
    <definedName name="TM_R" localSheetId="72">#REF!</definedName>
    <definedName name="TM_R" localSheetId="73">#REF!</definedName>
    <definedName name="TM_R">#REF!</definedName>
    <definedName name="TM_RPCH" localSheetId="1">#REF!</definedName>
    <definedName name="TM_RPCH" localSheetId="11">#REF!</definedName>
    <definedName name="TM_RPCH" localSheetId="12">#REF!</definedName>
    <definedName name="TM_RPCH" localSheetId="13">#REF!</definedName>
    <definedName name="TM_RPCH" localSheetId="23">#REF!</definedName>
    <definedName name="TM_RPCH" localSheetId="24">#REF!</definedName>
    <definedName name="TM_RPCH" localSheetId="26">#REF!</definedName>
    <definedName name="TM_RPCH" localSheetId="28">#REF!</definedName>
    <definedName name="TM_RPCH" localSheetId="29">#REF!</definedName>
    <definedName name="TM_RPCH" localSheetId="31">#REF!</definedName>
    <definedName name="TM_RPCH" localSheetId="41">#REF!</definedName>
    <definedName name="TM_RPCH" localSheetId="4">#REF!</definedName>
    <definedName name="TM_RPCH" localSheetId="46">#REF!</definedName>
    <definedName name="TM_RPCH" localSheetId="47">#REF!</definedName>
    <definedName name="TM_RPCH" localSheetId="48">#REF!</definedName>
    <definedName name="TM_RPCH" localSheetId="49">#REF!</definedName>
    <definedName name="TM_RPCH" localSheetId="50">#REF!</definedName>
    <definedName name="TM_RPCH" localSheetId="51">#REF!</definedName>
    <definedName name="TM_RPCH" localSheetId="53">#REF!</definedName>
    <definedName name="TM_RPCH" localSheetId="54">#REF!</definedName>
    <definedName name="TM_RPCH" localSheetId="56">#REF!</definedName>
    <definedName name="TM_RPCH" localSheetId="57">#REF!</definedName>
    <definedName name="TM_RPCH" localSheetId="58">#REF!</definedName>
    <definedName name="TM_RPCH" localSheetId="60">#REF!</definedName>
    <definedName name="TM_RPCH" localSheetId="61">#REF!</definedName>
    <definedName name="TM_RPCH" localSheetId="62">#REF!</definedName>
    <definedName name="TM_RPCH" localSheetId="63">#REF!</definedName>
    <definedName name="TM_RPCH" localSheetId="64">#REF!</definedName>
    <definedName name="TM_RPCH" localSheetId="66">#REF!</definedName>
    <definedName name="TM_RPCH" localSheetId="67">#REF!</definedName>
    <definedName name="TM_RPCH" localSheetId="68">#REF!</definedName>
    <definedName name="TM_RPCH" localSheetId="69">#REF!</definedName>
    <definedName name="TM_RPCH" localSheetId="71">#REF!</definedName>
    <definedName name="TM_RPCH" localSheetId="72">#REF!</definedName>
    <definedName name="TM_RPCH" localSheetId="73">#REF!</definedName>
    <definedName name="TM_RPCH">#REF!</definedName>
    <definedName name="TMG" localSheetId="1">#REF!</definedName>
    <definedName name="TMG" localSheetId="11">#REF!</definedName>
    <definedName name="TMG" localSheetId="12">#REF!</definedName>
    <definedName name="TMG" localSheetId="13">#REF!</definedName>
    <definedName name="TMG" localSheetId="23">#REF!</definedName>
    <definedName name="TMG" localSheetId="24">#REF!</definedName>
    <definedName name="TMG" localSheetId="26">#REF!</definedName>
    <definedName name="TMG" localSheetId="28">#REF!</definedName>
    <definedName name="TMG" localSheetId="29">#REF!</definedName>
    <definedName name="TMG" localSheetId="31">#REF!</definedName>
    <definedName name="TMG" localSheetId="41">#REF!</definedName>
    <definedName name="TMG" localSheetId="4">#REF!</definedName>
    <definedName name="TMG" localSheetId="46">#REF!</definedName>
    <definedName name="TMG" localSheetId="47">#REF!</definedName>
    <definedName name="TMG" localSheetId="48">#REF!</definedName>
    <definedName name="TMG" localSheetId="49">#REF!</definedName>
    <definedName name="TMG" localSheetId="50">#REF!</definedName>
    <definedName name="TMG" localSheetId="51">#REF!</definedName>
    <definedName name="TMG" localSheetId="53">#REF!</definedName>
    <definedName name="TMG" localSheetId="54">#REF!</definedName>
    <definedName name="TMG" localSheetId="56">#REF!</definedName>
    <definedName name="TMG" localSheetId="57">#REF!</definedName>
    <definedName name="TMG" localSheetId="58">#REF!</definedName>
    <definedName name="TMG" localSheetId="60">#REF!</definedName>
    <definedName name="TMG" localSheetId="61">#REF!</definedName>
    <definedName name="TMG" localSheetId="62">#REF!</definedName>
    <definedName name="TMG" localSheetId="63">#REF!</definedName>
    <definedName name="TMG" localSheetId="64">#REF!</definedName>
    <definedName name="TMG" localSheetId="66">#REF!</definedName>
    <definedName name="TMG" localSheetId="67">#REF!</definedName>
    <definedName name="TMG" localSheetId="68">#REF!</definedName>
    <definedName name="TMG" localSheetId="69">#REF!</definedName>
    <definedName name="TMG" localSheetId="71">#REF!</definedName>
    <definedName name="TMG" localSheetId="72">#REF!</definedName>
    <definedName name="TMG" localSheetId="73">#REF!</definedName>
    <definedName name="TMG">#REF!</definedName>
    <definedName name="TMG_D" localSheetId="5">[118]Q5!$E$23:$AH$23</definedName>
    <definedName name="TMG_D" localSheetId="6">[119]Q5!$E$23:$AH$23</definedName>
    <definedName name="TMG_D">[120]Q5!$E$23:$AH$23</definedName>
    <definedName name="TMG_DPCH" localSheetId="1">#REF!</definedName>
    <definedName name="TMG_DPCH" localSheetId="10">#REF!</definedName>
    <definedName name="TMG_DPCH" localSheetId="11">#REF!</definedName>
    <definedName name="TMG_DPCH" localSheetId="12">#REF!</definedName>
    <definedName name="TMG_DPCH" localSheetId="13">#REF!</definedName>
    <definedName name="TMG_DPCH" localSheetId="15">#REF!</definedName>
    <definedName name="TMG_DPCH" localSheetId="16">#REF!</definedName>
    <definedName name="TMG_DPCH" localSheetId="2">#REF!</definedName>
    <definedName name="TMG_DPCH" localSheetId="23">#REF!</definedName>
    <definedName name="TMG_DPCH" localSheetId="24">#REF!</definedName>
    <definedName name="TMG_DPCH" localSheetId="25">#REF!</definedName>
    <definedName name="TMG_DPCH" localSheetId="26">#REF!</definedName>
    <definedName name="TMG_DPCH" localSheetId="27">#REF!</definedName>
    <definedName name="TMG_DPCH" localSheetId="28">#REF!</definedName>
    <definedName name="TMG_DPCH" localSheetId="29">#REF!</definedName>
    <definedName name="TMG_DPCH" localSheetId="3">#REF!</definedName>
    <definedName name="TMG_DPCH" localSheetId="31">#REF!</definedName>
    <definedName name="TMG_DPCH" localSheetId="32">#REF!</definedName>
    <definedName name="TMG_DPCH" localSheetId="33">#REF!</definedName>
    <definedName name="TMG_DPCH" localSheetId="34">#REF!</definedName>
    <definedName name="TMG_DPCH" localSheetId="37">#REF!</definedName>
    <definedName name="TMG_DPCH" localSheetId="41">#REF!</definedName>
    <definedName name="TMG_DPCH" localSheetId="4">#REF!</definedName>
    <definedName name="TMG_DPCH" localSheetId="45">#REF!</definedName>
    <definedName name="TMG_DPCH" localSheetId="46">#REF!</definedName>
    <definedName name="TMG_DPCH" localSheetId="47">#REF!</definedName>
    <definedName name="TMG_DPCH" localSheetId="48">#REF!</definedName>
    <definedName name="TMG_DPCH" localSheetId="49">#REF!</definedName>
    <definedName name="TMG_DPCH" localSheetId="50">#REF!</definedName>
    <definedName name="TMG_DPCH" localSheetId="5">#REF!</definedName>
    <definedName name="TMG_DPCH" localSheetId="51">#REF!</definedName>
    <definedName name="TMG_DPCH" localSheetId="52">#REF!</definedName>
    <definedName name="TMG_DPCH" localSheetId="53">#REF!</definedName>
    <definedName name="TMG_DPCH" localSheetId="54">#REF!</definedName>
    <definedName name="TMG_DPCH" localSheetId="56">#REF!</definedName>
    <definedName name="TMG_DPCH" localSheetId="57">#REF!</definedName>
    <definedName name="TMG_DPCH" localSheetId="58">#REF!</definedName>
    <definedName name="TMG_DPCH" localSheetId="59">#REF!</definedName>
    <definedName name="TMG_DPCH" localSheetId="60">#REF!</definedName>
    <definedName name="TMG_DPCH" localSheetId="61">#REF!</definedName>
    <definedName name="TMG_DPCH" localSheetId="62">#REF!</definedName>
    <definedName name="TMG_DPCH" localSheetId="63">#REF!</definedName>
    <definedName name="TMG_DPCH" localSheetId="6">#REF!</definedName>
    <definedName name="TMG_DPCH" localSheetId="64">#REF!</definedName>
    <definedName name="TMG_DPCH" localSheetId="65">#REF!</definedName>
    <definedName name="TMG_DPCH" localSheetId="66">#REF!</definedName>
    <definedName name="TMG_DPCH" localSheetId="67">#REF!</definedName>
    <definedName name="TMG_DPCH" localSheetId="68">#REF!</definedName>
    <definedName name="TMG_DPCH" localSheetId="69">#REF!</definedName>
    <definedName name="TMG_DPCH" localSheetId="71">#REF!</definedName>
    <definedName name="TMG_DPCH" localSheetId="72">#REF!</definedName>
    <definedName name="TMG_DPCH" localSheetId="73">#REF!</definedName>
    <definedName name="TMG_DPCH" localSheetId="7">#REF!</definedName>
    <definedName name="TMG_DPCH" localSheetId="74">#REF!</definedName>
    <definedName name="TMG_DPCH" localSheetId="75">#REF!</definedName>
    <definedName name="TMG_DPCH" localSheetId="76">#REF!</definedName>
    <definedName name="TMG_DPCH" localSheetId="77">#REF!</definedName>
    <definedName name="TMG_DPCH" localSheetId="78">#REF!</definedName>
    <definedName name="TMG_DPCH" localSheetId="79">#REF!</definedName>
    <definedName name="TMG_DPCH" localSheetId="8">#REF!</definedName>
    <definedName name="TMG_DPCH" localSheetId="9">#REF!</definedName>
    <definedName name="TMG_DPCH">#REF!</definedName>
    <definedName name="TMG_R" localSheetId="1">#REF!</definedName>
    <definedName name="TMG_R" localSheetId="10">#REF!</definedName>
    <definedName name="TMG_R" localSheetId="11">#REF!</definedName>
    <definedName name="TMG_R" localSheetId="12">#REF!</definedName>
    <definedName name="TMG_R" localSheetId="13">#REF!</definedName>
    <definedName name="TMG_R" localSheetId="15">#REF!</definedName>
    <definedName name="TMG_R" localSheetId="16">#REF!</definedName>
    <definedName name="TMG_R" localSheetId="2">#REF!</definedName>
    <definedName name="TMG_R" localSheetId="23">#REF!</definedName>
    <definedName name="TMG_R" localSheetId="24">#REF!</definedName>
    <definedName name="TMG_R" localSheetId="25">#REF!</definedName>
    <definedName name="TMG_R" localSheetId="26">#REF!</definedName>
    <definedName name="TMG_R" localSheetId="27">#REF!</definedName>
    <definedName name="TMG_R" localSheetId="28">#REF!</definedName>
    <definedName name="TMG_R" localSheetId="29">#REF!</definedName>
    <definedName name="TMG_R" localSheetId="3">#REF!</definedName>
    <definedName name="TMG_R" localSheetId="31">#REF!</definedName>
    <definedName name="TMG_R" localSheetId="32">#REF!</definedName>
    <definedName name="TMG_R" localSheetId="33">#REF!</definedName>
    <definedName name="TMG_R" localSheetId="34">#REF!</definedName>
    <definedName name="TMG_R" localSheetId="37">#REF!</definedName>
    <definedName name="TMG_R" localSheetId="41">#REF!</definedName>
    <definedName name="TMG_R" localSheetId="4">#REF!</definedName>
    <definedName name="TMG_R" localSheetId="45">#REF!</definedName>
    <definedName name="TMG_R" localSheetId="46">#REF!</definedName>
    <definedName name="TMG_R" localSheetId="47">#REF!</definedName>
    <definedName name="TMG_R" localSheetId="48">#REF!</definedName>
    <definedName name="TMG_R" localSheetId="49">#REF!</definedName>
    <definedName name="TMG_R" localSheetId="50">#REF!</definedName>
    <definedName name="TMG_R" localSheetId="5">#REF!</definedName>
    <definedName name="TMG_R" localSheetId="51">#REF!</definedName>
    <definedName name="TMG_R" localSheetId="52">#REF!</definedName>
    <definedName name="TMG_R" localSheetId="53">#REF!</definedName>
    <definedName name="TMG_R" localSheetId="54">#REF!</definedName>
    <definedName name="TMG_R" localSheetId="56">#REF!</definedName>
    <definedName name="TMG_R" localSheetId="57">#REF!</definedName>
    <definedName name="TMG_R" localSheetId="58">#REF!</definedName>
    <definedName name="TMG_R" localSheetId="59">#REF!</definedName>
    <definedName name="TMG_R" localSheetId="60">#REF!</definedName>
    <definedName name="TMG_R" localSheetId="61">#REF!</definedName>
    <definedName name="TMG_R" localSheetId="62">#REF!</definedName>
    <definedName name="TMG_R" localSheetId="63">#REF!</definedName>
    <definedName name="TMG_R" localSheetId="6">#REF!</definedName>
    <definedName name="TMG_R" localSheetId="64">#REF!</definedName>
    <definedName name="TMG_R" localSheetId="65">#REF!</definedName>
    <definedName name="TMG_R" localSheetId="66">#REF!</definedName>
    <definedName name="TMG_R" localSheetId="67">#REF!</definedName>
    <definedName name="TMG_R" localSheetId="68">#REF!</definedName>
    <definedName name="TMG_R" localSheetId="69">#REF!</definedName>
    <definedName name="TMG_R" localSheetId="71">#REF!</definedName>
    <definedName name="TMG_R" localSheetId="72">#REF!</definedName>
    <definedName name="TMG_R" localSheetId="73">#REF!</definedName>
    <definedName name="TMG_R" localSheetId="7">#REF!</definedName>
    <definedName name="TMG_R" localSheetId="74">#REF!</definedName>
    <definedName name="TMG_R" localSheetId="75">#REF!</definedName>
    <definedName name="TMG_R" localSheetId="76">#REF!</definedName>
    <definedName name="TMG_R" localSheetId="77">#REF!</definedName>
    <definedName name="TMG_R" localSheetId="78">#REF!</definedName>
    <definedName name="TMG_R" localSheetId="79">#REF!</definedName>
    <definedName name="TMG_R" localSheetId="8">#REF!</definedName>
    <definedName name="TMG_R" localSheetId="9">#REF!</definedName>
    <definedName name="TMG_R">#REF!</definedName>
    <definedName name="TMG_RPCH" localSheetId="1">#REF!</definedName>
    <definedName name="TMG_RPCH" localSheetId="10">#REF!</definedName>
    <definedName name="TMG_RPCH" localSheetId="11">#REF!</definedName>
    <definedName name="TMG_RPCH" localSheetId="12">#REF!</definedName>
    <definedName name="TMG_RPCH" localSheetId="13">#REF!</definedName>
    <definedName name="TMG_RPCH" localSheetId="15">#REF!</definedName>
    <definedName name="TMG_RPCH" localSheetId="16">#REF!</definedName>
    <definedName name="TMG_RPCH" localSheetId="2">#REF!</definedName>
    <definedName name="TMG_RPCH" localSheetId="23">#REF!</definedName>
    <definedName name="TMG_RPCH" localSheetId="24">#REF!</definedName>
    <definedName name="TMG_RPCH" localSheetId="25">#REF!</definedName>
    <definedName name="TMG_RPCH" localSheetId="26">#REF!</definedName>
    <definedName name="TMG_RPCH" localSheetId="27">#REF!</definedName>
    <definedName name="TMG_RPCH" localSheetId="28">#REF!</definedName>
    <definedName name="TMG_RPCH" localSheetId="29">#REF!</definedName>
    <definedName name="TMG_RPCH" localSheetId="3">#REF!</definedName>
    <definedName name="TMG_RPCH" localSheetId="31">#REF!</definedName>
    <definedName name="TMG_RPCH" localSheetId="32">#REF!</definedName>
    <definedName name="TMG_RPCH" localSheetId="33">#REF!</definedName>
    <definedName name="TMG_RPCH" localSheetId="34">#REF!</definedName>
    <definedName name="TMG_RPCH" localSheetId="37">#REF!</definedName>
    <definedName name="TMG_RPCH" localSheetId="41">#REF!</definedName>
    <definedName name="TMG_RPCH" localSheetId="4">#REF!</definedName>
    <definedName name="TMG_RPCH" localSheetId="45">#REF!</definedName>
    <definedName name="TMG_RPCH" localSheetId="46">#REF!</definedName>
    <definedName name="TMG_RPCH" localSheetId="47">#REF!</definedName>
    <definedName name="TMG_RPCH" localSheetId="48">#REF!</definedName>
    <definedName name="TMG_RPCH" localSheetId="49">#REF!</definedName>
    <definedName name="TMG_RPCH" localSheetId="50">#REF!</definedName>
    <definedName name="TMG_RPCH" localSheetId="5">#REF!</definedName>
    <definedName name="TMG_RPCH" localSheetId="51">#REF!</definedName>
    <definedName name="TMG_RPCH" localSheetId="52">#REF!</definedName>
    <definedName name="TMG_RPCH" localSheetId="53">#REF!</definedName>
    <definedName name="TMG_RPCH" localSheetId="54">#REF!</definedName>
    <definedName name="TMG_RPCH" localSheetId="56">#REF!</definedName>
    <definedName name="TMG_RPCH" localSheetId="57">#REF!</definedName>
    <definedName name="TMG_RPCH" localSheetId="58">#REF!</definedName>
    <definedName name="TMG_RPCH" localSheetId="59">#REF!</definedName>
    <definedName name="TMG_RPCH" localSheetId="60">#REF!</definedName>
    <definedName name="TMG_RPCH" localSheetId="61">#REF!</definedName>
    <definedName name="TMG_RPCH" localSheetId="62">#REF!</definedName>
    <definedName name="TMG_RPCH" localSheetId="63">#REF!</definedName>
    <definedName name="TMG_RPCH" localSheetId="6">#REF!</definedName>
    <definedName name="TMG_RPCH" localSheetId="64">#REF!</definedName>
    <definedName name="TMG_RPCH" localSheetId="65">#REF!</definedName>
    <definedName name="TMG_RPCH" localSheetId="66">#REF!</definedName>
    <definedName name="TMG_RPCH" localSheetId="67">#REF!</definedName>
    <definedName name="TMG_RPCH" localSheetId="68">#REF!</definedName>
    <definedName name="TMG_RPCH" localSheetId="69">#REF!</definedName>
    <definedName name="TMG_RPCH" localSheetId="71">#REF!</definedName>
    <definedName name="TMG_RPCH" localSheetId="72">#REF!</definedName>
    <definedName name="TMG_RPCH" localSheetId="73">#REF!</definedName>
    <definedName name="TMG_RPCH" localSheetId="7">#REF!</definedName>
    <definedName name="TMG_RPCH" localSheetId="74">#REF!</definedName>
    <definedName name="TMG_RPCH" localSheetId="75">#REF!</definedName>
    <definedName name="TMG_RPCH" localSheetId="76">#REF!</definedName>
    <definedName name="TMG_RPCH" localSheetId="77">#REF!</definedName>
    <definedName name="TMG_RPCH" localSheetId="78">#REF!</definedName>
    <definedName name="TMG_RPCH" localSheetId="79">#REF!</definedName>
    <definedName name="TMG_RPCH" localSheetId="8">#REF!</definedName>
    <definedName name="TMG_RPCH" localSheetId="9">#REF!</definedName>
    <definedName name="TMG_RPCH">#REF!</definedName>
    <definedName name="TMGO">#N/A</definedName>
    <definedName name="TMGO_D" localSheetId="1">#REF!</definedName>
    <definedName name="TMGO_D" localSheetId="10">#REF!</definedName>
    <definedName name="TMGO_D" localSheetId="11">#REF!</definedName>
    <definedName name="TMGO_D" localSheetId="12">#REF!</definedName>
    <definedName name="TMGO_D" localSheetId="13">#REF!</definedName>
    <definedName name="TMGO_D" localSheetId="15">#REF!</definedName>
    <definedName name="TMGO_D" localSheetId="16">#REF!</definedName>
    <definedName name="TMGO_D" localSheetId="2">#REF!</definedName>
    <definedName name="TMGO_D" localSheetId="23">#REF!</definedName>
    <definedName name="TMGO_D" localSheetId="24">#REF!</definedName>
    <definedName name="TMGO_D" localSheetId="25">#REF!</definedName>
    <definedName name="TMGO_D" localSheetId="26">#REF!</definedName>
    <definedName name="TMGO_D" localSheetId="27">#REF!</definedName>
    <definedName name="TMGO_D" localSheetId="28">#REF!</definedName>
    <definedName name="TMGO_D" localSheetId="29">#REF!</definedName>
    <definedName name="TMGO_D" localSheetId="3">#REF!</definedName>
    <definedName name="TMGO_D" localSheetId="31">#REF!</definedName>
    <definedName name="TMGO_D" localSheetId="32">#REF!</definedName>
    <definedName name="TMGO_D" localSheetId="33">#REF!</definedName>
    <definedName name="TMGO_D" localSheetId="34">#REF!</definedName>
    <definedName name="TMGO_D" localSheetId="37">#REF!</definedName>
    <definedName name="TMGO_D" localSheetId="41">#REF!</definedName>
    <definedName name="TMGO_D" localSheetId="4">#REF!</definedName>
    <definedName name="TMGO_D" localSheetId="45">#REF!</definedName>
    <definedName name="TMGO_D" localSheetId="46">#REF!</definedName>
    <definedName name="TMGO_D" localSheetId="47">#REF!</definedName>
    <definedName name="TMGO_D" localSheetId="48">#REF!</definedName>
    <definedName name="TMGO_D" localSheetId="49">#REF!</definedName>
    <definedName name="TMGO_D" localSheetId="50">#REF!</definedName>
    <definedName name="TMGO_D" localSheetId="5">#REF!</definedName>
    <definedName name="TMGO_D" localSheetId="51">#REF!</definedName>
    <definedName name="TMGO_D" localSheetId="52">#REF!</definedName>
    <definedName name="TMGO_D" localSheetId="53">#REF!</definedName>
    <definedName name="TMGO_D" localSheetId="54">#REF!</definedName>
    <definedName name="TMGO_D" localSheetId="56">#REF!</definedName>
    <definedName name="TMGO_D" localSheetId="57">#REF!</definedName>
    <definedName name="TMGO_D" localSheetId="58">#REF!</definedName>
    <definedName name="TMGO_D" localSheetId="59">#REF!</definedName>
    <definedName name="TMGO_D" localSheetId="60">#REF!</definedName>
    <definedName name="TMGO_D" localSheetId="61">#REF!</definedName>
    <definedName name="TMGO_D" localSheetId="62">#REF!</definedName>
    <definedName name="TMGO_D" localSheetId="63">#REF!</definedName>
    <definedName name="TMGO_D" localSheetId="6">#REF!</definedName>
    <definedName name="TMGO_D" localSheetId="64">#REF!</definedName>
    <definedName name="TMGO_D" localSheetId="65">#REF!</definedName>
    <definedName name="TMGO_D" localSheetId="66">#REF!</definedName>
    <definedName name="TMGO_D" localSheetId="67">#REF!</definedName>
    <definedName name="TMGO_D" localSheetId="68">#REF!</definedName>
    <definedName name="TMGO_D" localSheetId="69">#REF!</definedName>
    <definedName name="TMGO_D" localSheetId="71">#REF!</definedName>
    <definedName name="TMGO_D" localSheetId="72">#REF!</definedName>
    <definedName name="TMGO_D" localSheetId="73">#REF!</definedName>
    <definedName name="TMGO_D" localSheetId="7">#REF!</definedName>
    <definedName name="TMGO_D" localSheetId="74">#REF!</definedName>
    <definedName name="TMGO_D" localSheetId="75">#REF!</definedName>
    <definedName name="TMGO_D" localSheetId="76">#REF!</definedName>
    <definedName name="TMGO_D" localSheetId="77">#REF!</definedName>
    <definedName name="TMGO_D" localSheetId="78">#REF!</definedName>
    <definedName name="TMGO_D" localSheetId="79">#REF!</definedName>
    <definedName name="TMGO_D" localSheetId="8">#REF!</definedName>
    <definedName name="TMGO_D" localSheetId="9">#REF!</definedName>
    <definedName name="TMGO_D">#REF!</definedName>
    <definedName name="TMGO_DPCH" localSheetId="1">#REF!</definedName>
    <definedName name="TMGO_DPCH" localSheetId="10">#REF!</definedName>
    <definedName name="TMGO_DPCH" localSheetId="11">#REF!</definedName>
    <definedName name="TMGO_DPCH" localSheetId="12">#REF!</definedName>
    <definedName name="TMGO_DPCH" localSheetId="13">#REF!</definedName>
    <definedName name="TMGO_DPCH" localSheetId="15">#REF!</definedName>
    <definedName name="TMGO_DPCH" localSheetId="16">#REF!</definedName>
    <definedName name="TMGO_DPCH" localSheetId="2">#REF!</definedName>
    <definedName name="TMGO_DPCH" localSheetId="23">#REF!</definedName>
    <definedName name="TMGO_DPCH" localSheetId="24">#REF!</definedName>
    <definedName name="TMGO_DPCH" localSheetId="25">#REF!</definedName>
    <definedName name="TMGO_DPCH" localSheetId="26">#REF!</definedName>
    <definedName name="TMGO_DPCH" localSheetId="27">#REF!</definedName>
    <definedName name="TMGO_DPCH" localSheetId="28">#REF!</definedName>
    <definedName name="TMGO_DPCH" localSheetId="29">#REF!</definedName>
    <definedName name="TMGO_DPCH" localSheetId="3">#REF!</definedName>
    <definedName name="TMGO_DPCH" localSheetId="31">#REF!</definedName>
    <definedName name="TMGO_DPCH" localSheetId="32">#REF!</definedName>
    <definedName name="TMGO_DPCH" localSheetId="33">#REF!</definedName>
    <definedName name="TMGO_DPCH" localSheetId="34">#REF!</definedName>
    <definedName name="TMGO_DPCH" localSheetId="37">#REF!</definedName>
    <definedName name="TMGO_DPCH" localSheetId="41">#REF!</definedName>
    <definedName name="TMGO_DPCH" localSheetId="4">#REF!</definedName>
    <definedName name="TMGO_DPCH" localSheetId="45">#REF!</definedName>
    <definedName name="TMGO_DPCH" localSheetId="46">#REF!</definedName>
    <definedName name="TMGO_DPCH" localSheetId="47">#REF!</definedName>
    <definedName name="TMGO_DPCH" localSheetId="48">#REF!</definedName>
    <definedName name="TMGO_DPCH" localSheetId="49">#REF!</definedName>
    <definedName name="TMGO_DPCH" localSheetId="50">#REF!</definedName>
    <definedName name="TMGO_DPCH" localSheetId="5">#REF!</definedName>
    <definedName name="TMGO_DPCH" localSheetId="51">#REF!</definedName>
    <definedName name="TMGO_DPCH" localSheetId="52">#REF!</definedName>
    <definedName name="TMGO_DPCH" localSheetId="53">#REF!</definedName>
    <definedName name="TMGO_DPCH" localSheetId="54">#REF!</definedName>
    <definedName name="TMGO_DPCH" localSheetId="56">#REF!</definedName>
    <definedName name="TMGO_DPCH" localSheetId="57">#REF!</definedName>
    <definedName name="TMGO_DPCH" localSheetId="58">#REF!</definedName>
    <definedName name="TMGO_DPCH" localSheetId="59">#REF!</definedName>
    <definedName name="TMGO_DPCH" localSheetId="60">#REF!</definedName>
    <definedName name="TMGO_DPCH" localSheetId="61">#REF!</definedName>
    <definedName name="TMGO_DPCH" localSheetId="62">#REF!</definedName>
    <definedName name="TMGO_DPCH" localSheetId="63">#REF!</definedName>
    <definedName name="TMGO_DPCH" localSheetId="6">#REF!</definedName>
    <definedName name="TMGO_DPCH" localSheetId="64">#REF!</definedName>
    <definedName name="TMGO_DPCH" localSheetId="65">#REF!</definedName>
    <definedName name="TMGO_DPCH" localSheetId="66">#REF!</definedName>
    <definedName name="TMGO_DPCH" localSheetId="67">#REF!</definedName>
    <definedName name="TMGO_DPCH" localSheetId="68">#REF!</definedName>
    <definedName name="TMGO_DPCH" localSheetId="69">#REF!</definedName>
    <definedName name="TMGO_DPCH" localSheetId="71">#REF!</definedName>
    <definedName name="TMGO_DPCH" localSheetId="72">#REF!</definedName>
    <definedName name="TMGO_DPCH" localSheetId="73">#REF!</definedName>
    <definedName name="TMGO_DPCH" localSheetId="7">#REF!</definedName>
    <definedName name="TMGO_DPCH" localSheetId="74">#REF!</definedName>
    <definedName name="TMGO_DPCH" localSheetId="75">#REF!</definedName>
    <definedName name="TMGO_DPCH" localSheetId="76">#REF!</definedName>
    <definedName name="TMGO_DPCH" localSheetId="77">#REF!</definedName>
    <definedName name="TMGO_DPCH" localSheetId="78">#REF!</definedName>
    <definedName name="TMGO_DPCH" localSheetId="79">#REF!</definedName>
    <definedName name="TMGO_DPCH" localSheetId="8">#REF!</definedName>
    <definedName name="TMGO_DPCH" localSheetId="9">#REF!</definedName>
    <definedName name="TMGO_DPCH">#REF!</definedName>
    <definedName name="TMGO_R" localSheetId="1">#REF!</definedName>
    <definedName name="TMGO_R" localSheetId="10">#REF!</definedName>
    <definedName name="TMGO_R" localSheetId="11">#REF!</definedName>
    <definedName name="TMGO_R" localSheetId="12">#REF!</definedName>
    <definedName name="TMGO_R" localSheetId="13">#REF!</definedName>
    <definedName name="TMGO_R" localSheetId="15">#REF!</definedName>
    <definedName name="TMGO_R" localSheetId="16">#REF!</definedName>
    <definedName name="TMGO_R" localSheetId="2">#REF!</definedName>
    <definedName name="TMGO_R" localSheetId="23">#REF!</definedName>
    <definedName name="TMGO_R" localSheetId="24">#REF!</definedName>
    <definedName name="TMGO_R" localSheetId="25">#REF!</definedName>
    <definedName name="TMGO_R" localSheetId="26">#REF!</definedName>
    <definedName name="TMGO_R" localSheetId="27">#REF!</definedName>
    <definedName name="TMGO_R" localSheetId="28">#REF!</definedName>
    <definedName name="TMGO_R" localSheetId="29">#REF!</definedName>
    <definedName name="TMGO_R" localSheetId="3">#REF!</definedName>
    <definedName name="TMGO_R" localSheetId="31">#REF!</definedName>
    <definedName name="TMGO_R" localSheetId="32">#REF!</definedName>
    <definedName name="TMGO_R" localSheetId="33">#REF!</definedName>
    <definedName name="TMGO_R" localSheetId="34">#REF!</definedName>
    <definedName name="TMGO_R" localSheetId="37">#REF!</definedName>
    <definedName name="TMGO_R" localSheetId="41">#REF!</definedName>
    <definedName name="TMGO_R" localSheetId="4">#REF!</definedName>
    <definedName name="TMGO_R" localSheetId="45">#REF!</definedName>
    <definedName name="TMGO_R" localSheetId="46">#REF!</definedName>
    <definedName name="TMGO_R" localSheetId="47">#REF!</definedName>
    <definedName name="TMGO_R" localSheetId="48">#REF!</definedName>
    <definedName name="TMGO_R" localSheetId="49">#REF!</definedName>
    <definedName name="TMGO_R" localSheetId="50">#REF!</definedName>
    <definedName name="TMGO_R" localSheetId="5">#REF!</definedName>
    <definedName name="TMGO_R" localSheetId="51">#REF!</definedName>
    <definedName name="TMGO_R" localSheetId="52">#REF!</definedName>
    <definedName name="TMGO_R" localSheetId="53">#REF!</definedName>
    <definedName name="TMGO_R" localSheetId="54">#REF!</definedName>
    <definedName name="TMGO_R" localSheetId="56">#REF!</definedName>
    <definedName name="TMGO_R" localSheetId="57">#REF!</definedName>
    <definedName name="TMGO_R" localSheetId="58">#REF!</definedName>
    <definedName name="TMGO_R" localSheetId="59">#REF!</definedName>
    <definedName name="TMGO_R" localSheetId="60">#REF!</definedName>
    <definedName name="TMGO_R" localSheetId="61">#REF!</definedName>
    <definedName name="TMGO_R" localSheetId="62">#REF!</definedName>
    <definedName name="TMGO_R" localSheetId="63">#REF!</definedName>
    <definedName name="TMGO_R" localSheetId="6">#REF!</definedName>
    <definedName name="TMGO_R" localSheetId="64">#REF!</definedName>
    <definedName name="TMGO_R" localSheetId="65">#REF!</definedName>
    <definedName name="TMGO_R" localSheetId="66">#REF!</definedName>
    <definedName name="TMGO_R" localSheetId="67">#REF!</definedName>
    <definedName name="TMGO_R" localSheetId="68">#REF!</definedName>
    <definedName name="TMGO_R" localSheetId="69">#REF!</definedName>
    <definedName name="TMGO_R" localSheetId="71">#REF!</definedName>
    <definedName name="TMGO_R" localSheetId="72">#REF!</definedName>
    <definedName name="TMGO_R" localSheetId="73">#REF!</definedName>
    <definedName name="TMGO_R" localSheetId="7">#REF!</definedName>
    <definedName name="TMGO_R" localSheetId="74">#REF!</definedName>
    <definedName name="TMGO_R" localSheetId="75">#REF!</definedName>
    <definedName name="TMGO_R" localSheetId="76">#REF!</definedName>
    <definedName name="TMGO_R" localSheetId="77">#REF!</definedName>
    <definedName name="TMGO_R" localSheetId="78">#REF!</definedName>
    <definedName name="TMGO_R" localSheetId="79">#REF!</definedName>
    <definedName name="TMGO_R" localSheetId="8">#REF!</definedName>
    <definedName name="TMGO_R" localSheetId="9">#REF!</definedName>
    <definedName name="TMGO_R">#REF!</definedName>
    <definedName name="TMGO_RPCH" localSheetId="1">#REF!</definedName>
    <definedName name="TMGO_RPCH" localSheetId="11">#REF!</definedName>
    <definedName name="TMGO_RPCH" localSheetId="12">#REF!</definedName>
    <definedName name="TMGO_RPCH" localSheetId="13">#REF!</definedName>
    <definedName name="TMGO_RPCH" localSheetId="23">#REF!</definedName>
    <definedName name="TMGO_RPCH" localSheetId="24">#REF!</definedName>
    <definedName name="TMGO_RPCH" localSheetId="26">#REF!</definedName>
    <definedName name="TMGO_RPCH" localSheetId="28">#REF!</definedName>
    <definedName name="TMGO_RPCH" localSheetId="29">#REF!</definedName>
    <definedName name="TMGO_RPCH" localSheetId="31">#REF!</definedName>
    <definedName name="TMGO_RPCH" localSheetId="41">#REF!</definedName>
    <definedName name="TMGO_RPCH" localSheetId="4">#REF!</definedName>
    <definedName name="TMGO_RPCH" localSheetId="46">#REF!</definedName>
    <definedName name="TMGO_RPCH" localSheetId="47">#REF!</definedName>
    <definedName name="TMGO_RPCH" localSheetId="48">#REF!</definedName>
    <definedName name="TMGO_RPCH" localSheetId="49">#REF!</definedName>
    <definedName name="TMGO_RPCH" localSheetId="50">#REF!</definedName>
    <definedName name="TMGO_RPCH" localSheetId="51">#REF!</definedName>
    <definedName name="TMGO_RPCH" localSheetId="53">#REF!</definedName>
    <definedName name="TMGO_RPCH" localSheetId="54">#REF!</definedName>
    <definedName name="TMGO_RPCH" localSheetId="56">#REF!</definedName>
    <definedName name="TMGO_RPCH" localSheetId="57">#REF!</definedName>
    <definedName name="TMGO_RPCH" localSheetId="58">#REF!</definedName>
    <definedName name="TMGO_RPCH" localSheetId="60">#REF!</definedName>
    <definedName name="TMGO_RPCH" localSheetId="61">#REF!</definedName>
    <definedName name="TMGO_RPCH" localSheetId="62">#REF!</definedName>
    <definedName name="TMGO_RPCH" localSheetId="63">#REF!</definedName>
    <definedName name="TMGO_RPCH" localSheetId="64">#REF!</definedName>
    <definedName name="TMGO_RPCH" localSheetId="66">#REF!</definedName>
    <definedName name="TMGO_RPCH" localSheetId="67">#REF!</definedName>
    <definedName name="TMGO_RPCH" localSheetId="68">#REF!</definedName>
    <definedName name="TMGO_RPCH" localSheetId="69">#REF!</definedName>
    <definedName name="TMGO_RPCH" localSheetId="71">#REF!</definedName>
    <definedName name="TMGO_RPCH" localSheetId="72">#REF!</definedName>
    <definedName name="TMGO_RPCH" localSheetId="73">#REF!</definedName>
    <definedName name="TMGO_RPCH">#REF!</definedName>
    <definedName name="TMGXO" localSheetId="1">#REF!</definedName>
    <definedName name="TMGXO" localSheetId="11">#REF!</definedName>
    <definedName name="TMGXO" localSheetId="12">#REF!</definedName>
    <definedName name="TMGXO" localSheetId="13">#REF!</definedName>
    <definedName name="TMGXO" localSheetId="23">#REF!</definedName>
    <definedName name="TMGXO" localSheetId="24">#REF!</definedName>
    <definedName name="TMGXO" localSheetId="26">#REF!</definedName>
    <definedName name="TMGXO" localSheetId="28">#REF!</definedName>
    <definedName name="TMGXO" localSheetId="29">#REF!</definedName>
    <definedName name="TMGXO" localSheetId="31">#REF!</definedName>
    <definedName name="TMGXO" localSheetId="41">#REF!</definedName>
    <definedName name="TMGXO" localSheetId="4">#REF!</definedName>
    <definedName name="TMGXO" localSheetId="46">#REF!</definedName>
    <definedName name="TMGXO" localSheetId="47">#REF!</definedName>
    <definedName name="TMGXO" localSheetId="48">#REF!</definedName>
    <definedName name="TMGXO" localSheetId="49">#REF!</definedName>
    <definedName name="TMGXO" localSheetId="50">#REF!</definedName>
    <definedName name="TMGXO" localSheetId="51">#REF!</definedName>
    <definedName name="TMGXO" localSheetId="53">#REF!</definedName>
    <definedName name="TMGXO" localSheetId="54">#REF!</definedName>
    <definedName name="TMGXO" localSheetId="56">#REF!</definedName>
    <definedName name="TMGXO" localSheetId="57">#REF!</definedName>
    <definedName name="TMGXO" localSheetId="58">#REF!</definedName>
    <definedName name="TMGXO" localSheetId="60">#REF!</definedName>
    <definedName name="TMGXO" localSheetId="61">#REF!</definedName>
    <definedName name="TMGXO" localSheetId="62">#REF!</definedName>
    <definedName name="TMGXO" localSheetId="63">#REF!</definedName>
    <definedName name="TMGXO" localSheetId="64">#REF!</definedName>
    <definedName name="TMGXO" localSheetId="66">#REF!</definedName>
    <definedName name="TMGXO" localSheetId="67">#REF!</definedName>
    <definedName name="TMGXO" localSheetId="68">#REF!</definedName>
    <definedName name="TMGXO" localSheetId="69">#REF!</definedName>
    <definedName name="TMGXO" localSheetId="71">#REF!</definedName>
    <definedName name="TMGXO" localSheetId="72">#REF!</definedName>
    <definedName name="TMGXO" localSheetId="73">#REF!</definedName>
    <definedName name="TMGXO">#REF!</definedName>
    <definedName name="TMGXO_D" localSheetId="1">#REF!</definedName>
    <definedName name="TMGXO_D" localSheetId="11">#REF!</definedName>
    <definedName name="TMGXO_D" localSheetId="12">#REF!</definedName>
    <definedName name="TMGXO_D" localSheetId="13">#REF!</definedName>
    <definedName name="TMGXO_D" localSheetId="23">#REF!</definedName>
    <definedName name="TMGXO_D" localSheetId="24">#REF!</definedName>
    <definedName name="TMGXO_D" localSheetId="26">#REF!</definedName>
    <definedName name="TMGXO_D" localSheetId="28">#REF!</definedName>
    <definedName name="TMGXO_D" localSheetId="29">#REF!</definedName>
    <definedName name="TMGXO_D" localSheetId="31">#REF!</definedName>
    <definedName name="TMGXO_D" localSheetId="41">#REF!</definedName>
    <definedName name="TMGXO_D" localSheetId="4">#REF!</definedName>
    <definedName name="TMGXO_D" localSheetId="46">#REF!</definedName>
    <definedName name="TMGXO_D" localSheetId="47">#REF!</definedName>
    <definedName name="TMGXO_D" localSheetId="48">#REF!</definedName>
    <definedName name="TMGXO_D" localSheetId="49">#REF!</definedName>
    <definedName name="TMGXO_D" localSheetId="50">#REF!</definedName>
    <definedName name="TMGXO_D" localSheetId="51">#REF!</definedName>
    <definedName name="TMGXO_D" localSheetId="53">#REF!</definedName>
    <definedName name="TMGXO_D" localSheetId="54">#REF!</definedName>
    <definedName name="TMGXO_D" localSheetId="56">#REF!</definedName>
    <definedName name="TMGXO_D" localSheetId="57">#REF!</definedName>
    <definedName name="TMGXO_D" localSheetId="58">#REF!</definedName>
    <definedName name="TMGXO_D" localSheetId="60">#REF!</definedName>
    <definedName name="TMGXO_D" localSheetId="61">#REF!</definedName>
    <definedName name="TMGXO_D" localSheetId="62">#REF!</definedName>
    <definedName name="TMGXO_D" localSheetId="63">#REF!</definedName>
    <definedName name="TMGXO_D" localSheetId="64">#REF!</definedName>
    <definedName name="TMGXO_D" localSheetId="66">#REF!</definedName>
    <definedName name="TMGXO_D" localSheetId="67">#REF!</definedName>
    <definedName name="TMGXO_D" localSheetId="68">#REF!</definedName>
    <definedName name="TMGXO_D" localSheetId="69">#REF!</definedName>
    <definedName name="TMGXO_D" localSheetId="71">#REF!</definedName>
    <definedName name="TMGXO_D" localSheetId="72">#REF!</definedName>
    <definedName name="TMGXO_D" localSheetId="73">#REF!</definedName>
    <definedName name="TMGXO_D">#REF!</definedName>
    <definedName name="TMGXO_DPCH" localSheetId="1">#REF!</definedName>
    <definedName name="TMGXO_DPCH" localSheetId="11">#REF!</definedName>
    <definedName name="TMGXO_DPCH" localSheetId="12">#REF!</definedName>
    <definedName name="TMGXO_DPCH" localSheetId="13">#REF!</definedName>
    <definedName name="TMGXO_DPCH" localSheetId="23">#REF!</definedName>
    <definedName name="TMGXO_DPCH" localSheetId="24">#REF!</definedName>
    <definedName name="TMGXO_DPCH" localSheetId="26">#REF!</definedName>
    <definedName name="TMGXO_DPCH" localSheetId="28">#REF!</definedName>
    <definedName name="TMGXO_DPCH" localSheetId="29">#REF!</definedName>
    <definedName name="TMGXO_DPCH" localSheetId="31">#REF!</definedName>
    <definedName name="TMGXO_DPCH" localSheetId="41">#REF!</definedName>
    <definedName name="TMGXO_DPCH" localSheetId="4">#REF!</definedName>
    <definedName name="TMGXO_DPCH" localSheetId="46">#REF!</definedName>
    <definedName name="TMGXO_DPCH" localSheetId="47">#REF!</definedName>
    <definedName name="TMGXO_DPCH" localSheetId="48">#REF!</definedName>
    <definedName name="TMGXO_DPCH" localSheetId="49">#REF!</definedName>
    <definedName name="TMGXO_DPCH" localSheetId="50">#REF!</definedName>
    <definedName name="TMGXO_DPCH" localSheetId="51">#REF!</definedName>
    <definedName name="TMGXO_DPCH" localSheetId="53">#REF!</definedName>
    <definedName name="TMGXO_DPCH" localSheetId="54">#REF!</definedName>
    <definedName name="TMGXO_DPCH" localSheetId="56">#REF!</definedName>
    <definedName name="TMGXO_DPCH" localSheetId="57">#REF!</definedName>
    <definedName name="TMGXO_DPCH" localSheetId="58">#REF!</definedName>
    <definedName name="TMGXO_DPCH" localSheetId="60">#REF!</definedName>
    <definedName name="TMGXO_DPCH" localSheetId="61">#REF!</definedName>
    <definedName name="TMGXO_DPCH" localSheetId="62">#REF!</definedName>
    <definedName name="TMGXO_DPCH" localSheetId="63">#REF!</definedName>
    <definedName name="TMGXO_DPCH" localSheetId="64">#REF!</definedName>
    <definedName name="TMGXO_DPCH" localSheetId="66">#REF!</definedName>
    <definedName name="TMGXO_DPCH" localSheetId="67">#REF!</definedName>
    <definedName name="TMGXO_DPCH" localSheetId="68">#REF!</definedName>
    <definedName name="TMGXO_DPCH" localSheetId="69">#REF!</definedName>
    <definedName name="TMGXO_DPCH" localSheetId="71">#REF!</definedName>
    <definedName name="TMGXO_DPCH" localSheetId="72">#REF!</definedName>
    <definedName name="TMGXO_DPCH" localSheetId="73">#REF!</definedName>
    <definedName name="TMGXO_DPCH">#REF!</definedName>
    <definedName name="TMGXO_R" localSheetId="1">#REF!</definedName>
    <definedName name="TMGXO_R" localSheetId="11">#REF!</definedName>
    <definedName name="TMGXO_R" localSheetId="12">#REF!</definedName>
    <definedName name="TMGXO_R" localSheetId="13">#REF!</definedName>
    <definedName name="TMGXO_R" localSheetId="23">#REF!</definedName>
    <definedName name="TMGXO_R" localSheetId="24">#REF!</definedName>
    <definedName name="TMGXO_R" localSheetId="26">#REF!</definedName>
    <definedName name="TMGXO_R" localSheetId="28">#REF!</definedName>
    <definedName name="TMGXO_R" localSheetId="29">#REF!</definedName>
    <definedName name="TMGXO_R" localSheetId="31">#REF!</definedName>
    <definedName name="TMGXO_R" localSheetId="41">#REF!</definedName>
    <definedName name="TMGXO_R" localSheetId="4">#REF!</definedName>
    <definedName name="TMGXO_R" localSheetId="46">#REF!</definedName>
    <definedName name="TMGXO_R" localSheetId="47">#REF!</definedName>
    <definedName name="TMGXO_R" localSheetId="48">#REF!</definedName>
    <definedName name="TMGXO_R" localSheetId="49">#REF!</definedName>
    <definedName name="TMGXO_R" localSheetId="50">#REF!</definedName>
    <definedName name="TMGXO_R" localSheetId="51">#REF!</definedName>
    <definedName name="TMGXO_R" localSheetId="53">#REF!</definedName>
    <definedName name="TMGXO_R" localSheetId="54">#REF!</definedName>
    <definedName name="TMGXO_R" localSheetId="56">#REF!</definedName>
    <definedName name="TMGXO_R" localSheetId="57">#REF!</definedName>
    <definedName name="TMGXO_R" localSheetId="58">#REF!</definedName>
    <definedName name="TMGXO_R" localSheetId="60">#REF!</definedName>
    <definedName name="TMGXO_R" localSheetId="61">#REF!</definedName>
    <definedName name="TMGXO_R" localSheetId="62">#REF!</definedName>
    <definedName name="TMGXO_R" localSheetId="63">#REF!</definedName>
    <definedName name="TMGXO_R" localSheetId="64">#REF!</definedName>
    <definedName name="TMGXO_R" localSheetId="66">#REF!</definedName>
    <definedName name="TMGXO_R" localSheetId="67">#REF!</definedName>
    <definedName name="TMGXO_R" localSheetId="68">#REF!</definedName>
    <definedName name="TMGXO_R" localSheetId="69">#REF!</definedName>
    <definedName name="TMGXO_R" localSheetId="71">#REF!</definedName>
    <definedName name="TMGXO_R" localSheetId="72">#REF!</definedName>
    <definedName name="TMGXO_R" localSheetId="73">#REF!</definedName>
    <definedName name="TMGXO_R">#REF!</definedName>
    <definedName name="TMGXO_RPCH" localSheetId="1">#REF!</definedName>
    <definedName name="TMGXO_RPCH" localSheetId="11">#REF!</definedName>
    <definedName name="TMGXO_RPCH" localSheetId="12">#REF!</definedName>
    <definedName name="TMGXO_RPCH" localSheetId="13">#REF!</definedName>
    <definedName name="TMGXO_RPCH" localSheetId="23">#REF!</definedName>
    <definedName name="TMGXO_RPCH" localSheetId="24">#REF!</definedName>
    <definedName name="TMGXO_RPCH" localSheetId="26">#REF!</definedName>
    <definedName name="TMGXO_RPCH" localSheetId="28">#REF!</definedName>
    <definedName name="TMGXO_RPCH" localSheetId="29">#REF!</definedName>
    <definedName name="TMGXO_RPCH" localSheetId="31">#REF!</definedName>
    <definedName name="TMGXO_RPCH" localSheetId="41">#REF!</definedName>
    <definedName name="TMGXO_RPCH" localSheetId="4">#REF!</definedName>
    <definedName name="TMGXO_RPCH" localSheetId="46">#REF!</definedName>
    <definedName name="TMGXO_RPCH" localSheetId="47">#REF!</definedName>
    <definedName name="TMGXO_RPCH" localSheetId="48">#REF!</definedName>
    <definedName name="TMGXO_RPCH" localSheetId="49">#REF!</definedName>
    <definedName name="TMGXO_RPCH" localSheetId="50">#REF!</definedName>
    <definedName name="TMGXO_RPCH" localSheetId="51">#REF!</definedName>
    <definedName name="TMGXO_RPCH" localSheetId="53">#REF!</definedName>
    <definedName name="TMGXO_RPCH" localSheetId="54">#REF!</definedName>
    <definedName name="TMGXO_RPCH" localSheetId="56">#REF!</definedName>
    <definedName name="TMGXO_RPCH" localSheetId="57">#REF!</definedName>
    <definedName name="TMGXO_RPCH" localSheetId="58">#REF!</definedName>
    <definedName name="TMGXO_RPCH" localSheetId="60">#REF!</definedName>
    <definedName name="TMGXO_RPCH" localSheetId="61">#REF!</definedName>
    <definedName name="TMGXO_RPCH" localSheetId="62">#REF!</definedName>
    <definedName name="TMGXO_RPCH" localSheetId="63">#REF!</definedName>
    <definedName name="TMGXO_RPCH" localSheetId="64">#REF!</definedName>
    <definedName name="TMGXO_RPCH" localSheetId="66">#REF!</definedName>
    <definedName name="TMGXO_RPCH" localSheetId="67">#REF!</definedName>
    <definedName name="TMGXO_RPCH" localSheetId="68">#REF!</definedName>
    <definedName name="TMGXO_RPCH" localSheetId="69">#REF!</definedName>
    <definedName name="TMGXO_RPCH" localSheetId="71">#REF!</definedName>
    <definedName name="TMGXO_RPCH" localSheetId="72">#REF!</definedName>
    <definedName name="TMGXO_RPCH" localSheetId="73">#REF!</definedName>
    <definedName name="TMGXO_RPCH">#REF!</definedName>
    <definedName name="TMS" localSheetId="1">#REF!</definedName>
    <definedName name="TMS" localSheetId="11">#REF!</definedName>
    <definedName name="TMS" localSheetId="12">#REF!</definedName>
    <definedName name="TMS" localSheetId="13">#REF!</definedName>
    <definedName name="TMS" localSheetId="23">#REF!</definedName>
    <definedName name="TMS" localSheetId="24">#REF!</definedName>
    <definedName name="TMS" localSheetId="26">#REF!</definedName>
    <definedName name="TMS" localSheetId="28">#REF!</definedName>
    <definedName name="TMS" localSheetId="29">#REF!</definedName>
    <definedName name="TMS" localSheetId="31">#REF!</definedName>
    <definedName name="TMS" localSheetId="41">#REF!</definedName>
    <definedName name="TMS" localSheetId="4">#REF!</definedName>
    <definedName name="TMS" localSheetId="46">#REF!</definedName>
    <definedName name="TMS" localSheetId="47">#REF!</definedName>
    <definedName name="TMS" localSheetId="48">#REF!</definedName>
    <definedName name="TMS" localSheetId="49">#REF!</definedName>
    <definedName name="TMS" localSheetId="50">#REF!</definedName>
    <definedName name="TMS" localSheetId="51">#REF!</definedName>
    <definedName name="TMS" localSheetId="53">#REF!</definedName>
    <definedName name="TMS" localSheetId="54">#REF!</definedName>
    <definedName name="TMS" localSheetId="56">#REF!</definedName>
    <definedName name="TMS" localSheetId="57">#REF!</definedName>
    <definedName name="TMS" localSheetId="58">#REF!</definedName>
    <definedName name="TMS" localSheetId="60">#REF!</definedName>
    <definedName name="TMS" localSheetId="61">#REF!</definedName>
    <definedName name="TMS" localSheetId="62">#REF!</definedName>
    <definedName name="TMS" localSheetId="63">#REF!</definedName>
    <definedName name="TMS" localSheetId="64">#REF!</definedName>
    <definedName name="TMS" localSheetId="66">#REF!</definedName>
    <definedName name="TMS" localSheetId="67">#REF!</definedName>
    <definedName name="TMS" localSheetId="68">#REF!</definedName>
    <definedName name="TMS" localSheetId="69">#REF!</definedName>
    <definedName name="TMS" localSheetId="71">#REF!</definedName>
    <definedName name="TMS" localSheetId="72">#REF!</definedName>
    <definedName name="TMS" localSheetId="73">#REF!</definedName>
    <definedName name="TMS">#REF!</definedName>
    <definedName name="TNAME" localSheetId="13">'[241]WETA-WEO'!#REF!</definedName>
    <definedName name="TNAME" localSheetId="23">'[241]WETA-WEO'!#REF!</definedName>
    <definedName name="TNAME" localSheetId="24">'[241]WETA-WEO'!#REF!</definedName>
    <definedName name="TNAME" localSheetId="28">'[241]WETA-WEO'!#REF!</definedName>
    <definedName name="TNAME" localSheetId="29">'[241]WETA-WEO'!#REF!</definedName>
    <definedName name="TNAME" localSheetId="31">'[241]WETA-WEO'!#REF!</definedName>
    <definedName name="TNAME" localSheetId="49">'[241]WETA-WEO'!#REF!</definedName>
    <definedName name="TNAME" localSheetId="5">'[242]WETA-WEO'!#REF!</definedName>
    <definedName name="TNAME" localSheetId="53">'[241]WETA-WEO'!#REF!</definedName>
    <definedName name="TNAME" localSheetId="54">'[241]WETA-WEO'!#REF!</definedName>
    <definedName name="TNAME" localSheetId="57">'[241]WETA-WEO'!#REF!</definedName>
    <definedName name="TNAME" localSheetId="60">'[241]WETA-WEO'!#REF!</definedName>
    <definedName name="TNAME" localSheetId="61">'[241]WETA-WEO'!#REF!</definedName>
    <definedName name="TNAME" localSheetId="62">'[241]WETA-WEO'!#REF!</definedName>
    <definedName name="TNAME" localSheetId="63">'[241]WETA-WEO'!#REF!</definedName>
    <definedName name="TNAME" localSheetId="6">'[243]WETA-WEO'!#REF!</definedName>
    <definedName name="TNAME" localSheetId="66">'[241]WETA-WEO'!#REF!</definedName>
    <definedName name="TNAME" localSheetId="69">'[241]WETA-WEO'!#REF!</definedName>
    <definedName name="TNAME" localSheetId="72">'[241]WETA-WEO'!#REF!</definedName>
    <definedName name="TNAME" localSheetId="73">'[241]WETA-WEO'!#REF!</definedName>
    <definedName name="TNAME">'[241]WETA-WEO'!#REF!</definedName>
    <definedName name="TNOV.96" localSheetId="1">#REF!</definedName>
    <definedName name="TNOV.96" localSheetId="10">#REF!</definedName>
    <definedName name="TNOV.96" localSheetId="11">#REF!</definedName>
    <definedName name="TNOV.96" localSheetId="12">#REF!</definedName>
    <definedName name="TNOV.96" localSheetId="13">#REF!</definedName>
    <definedName name="TNOV.96" localSheetId="15">#REF!</definedName>
    <definedName name="TNOV.96" localSheetId="16">#REF!</definedName>
    <definedName name="TNOV.96" localSheetId="2">#REF!</definedName>
    <definedName name="TNOV.96" localSheetId="23">#REF!</definedName>
    <definedName name="TNOV.96" localSheetId="24">#REF!</definedName>
    <definedName name="TNOV.96" localSheetId="25">#REF!</definedName>
    <definedName name="TNOV.96" localSheetId="26">#REF!</definedName>
    <definedName name="TNOV.96" localSheetId="27">#REF!</definedName>
    <definedName name="TNOV.96" localSheetId="28">#REF!</definedName>
    <definedName name="TNOV.96" localSheetId="29">#REF!</definedName>
    <definedName name="TNOV.96" localSheetId="3">#REF!</definedName>
    <definedName name="TNOV.96" localSheetId="31">#REF!</definedName>
    <definedName name="TNOV.96" localSheetId="32">#REF!</definedName>
    <definedName name="TNOV.96" localSheetId="33">#REF!</definedName>
    <definedName name="TNOV.96" localSheetId="34">#REF!</definedName>
    <definedName name="TNOV.96" localSheetId="37">#REF!</definedName>
    <definedName name="TNOV.96" localSheetId="41">#REF!</definedName>
    <definedName name="TNOV.96" localSheetId="4">#REF!</definedName>
    <definedName name="TNOV.96" localSheetId="45">#REF!</definedName>
    <definedName name="TNOV.96" localSheetId="46">#REF!</definedName>
    <definedName name="TNOV.96" localSheetId="47">#REF!</definedName>
    <definedName name="TNOV.96" localSheetId="48">#REF!</definedName>
    <definedName name="TNOV.96" localSheetId="49">#REF!</definedName>
    <definedName name="TNOV.96" localSheetId="50">#REF!</definedName>
    <definedName name="TNOV.96" localSheetId="5">#REF!</definedName>
    <definedName name="TNOV.96" localSheetId="51">#REF!</definedName>
    <definedName name="TNOV.96" localSheetId="52">#REF!</definedName>
    <definedName name="TNOV.96" localSheetId="53">#REF!</definedName>
    <definedName name="TNOV.96" localSheetId="54">#REF!</definedName>
    <definedName name="TNOV.96" localSheetId="56">#REF!</definedName>
    <definedName name="TNOV.96" localSheetId="57">#REF!</definedName>
    <definedName name="TNOV.96" localSheetId="58">#REF!</definedName>
    <definedName name="TNOV.96" localSheetId="59">#REF!</definedName>
    <definedName name="TNOV.96" localSheetId="60">#REF!</definedName>
    <definedName name="TNOV.96" localSheetId="61">#REF!</definedName>
    <definedName name="TNOV.96" localSheetId="62">#REF!</definedName>
    <definedName name="TNOV.96" localSheetId="63">#REF!</definedName>
    <definedName name="TNOV.96" localSheetId="6">#REF!</definedName>
    <definedName name="TNOV.96" localSheetId="64">#REF!</definedName>
    <definedName name="TNOV.96" localSheetId="65">#REF!</definedName>
    <definedName name="TNOV.96" localSheetId="66">#REF!</definedName>
    <definedName name="TNOV.96" localSheetId="67">#REF!</definedName>
    <definedName name="TNOV.96" localSheetId="68">#REF!</definedName>
    <definedName name="TNOV.96" localSheetId="69">#REF!</definedName>
    <definedName name="TNOV.96" localSheetId="71">#REF!</definedName>
    <definedName name="TNOV.96" localSheetId="72">#REF!</definedName>
    <definedName name="TNOV.96" localSheetId="73">#REF!</definedName>
    <definedName name="TNOV.96" localSheetId="7">#REF!</definedName>
    <definedName name="TNOV.96" localSheetId="74">#REF!</definedName>
    <definedName name="TNOV.96" localSheetId="75">#REF!</definedName>
    <definedName name="TNOV.96" localSheetId="76">#REF!</definedName>
    <definedName name="TNOV.96" localSheetId="77">#REF!</definedName>
    <definedName name="TNOV.96" localSheetId="78">#REF!</definedName>
    <definedName name="TNOV.96" localSheetId="79">#REF!</definedName>
    <definedName name="TNOV.96" localSheetId="8">#REF!</definedName>
    <definedName name="TNOV.96" localSheetId="9">#REF!</definedName>
    <definedName name="TNOV.96">#REF!</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15">#REF!</definedName>
    <definedName name="TOC" localSheetId="16">#REF!</definedName>
    <definedName name="TOC" localSheetId="2">#REF!</definedName>
    <definedName name="TOC" localSheetId="23">#REF!</definedName>
    <definedName name="TOC" localSheetId="24">#REF!</definedName>
    <definedName name="TOC" localSheetId="25">#REF!</definedName>
    <definedName name="TOC" localSheetId="26">#REF!</definedName>
    <definedName name="TOC" localSheetId="27">#REF!</definedName>
    <definedName name="TOC" localSheetId="28">#REF!</definedName>
    <definedName name="TOC" localSheetId="29">#REF!</definedName>
    <definedName name="TOC" localSheetId="3">#REF!</definedName>
    <definedName name="TOC" localSheetId="31">#REF!</definedName>
    <definedName name="TOC" localSheetId="32">#REF!</definedName>
    <definedName name="TOC" localSheetId="33">#REF!</definedName>
    <definedName name="TOC" localSheetId="34">#REF!</definedName>
    <definedName name="TOC" localSheetId="37">#REF!</definedName>
    <definedName name="TOC" localSheetId="41">#REF!</definedName>
    <definedName name="TOC" localSheetId="4">#REF!</definedName>
    <definedName name="TOC" localSheetId="45">#REF!</definedName>
    <definedName name="TOC" localSheetId="46">#REF!</definedName>
    <definedName name="TOC" localSheetId="47">#REF!</definedName>
    <definedName name="TOC" localSheetId="48">#REF!</definedName>
    <definedName name="TOC" localSheetId="49">#REF!</definedName>
    <definedName name="TOC" localSheetId="50">#REF!</definedName>
    <definedName name="TOC" localSheetId="5">#REF!</definedName>
    <definedName name="TOC" localSheetId="51">#REF!</definedName>
    <definedName name="TOC" localSheetId="52">#REF!</definedName>
    <definedName name="TOC" localSheetId="53">#REF!</definedName>
    <definedName name="TOC" localSheetId="54">#REF!</definedName>
    <definedName name="TOC" localSheetId="56">#REF!</definedName>
    <definedName name="TOC" localSheetId="57">#REF!</definedName>
    <definedName name="TOC" localSheetId="58">#REF!</definedName>
    <definedName name="TOC" localSheetId="59">#REF!</definedName>
    <definedName name="TOC" localSheetId="60">#REF!</definedName>
    <definedName name="TOC" localSheetId="61">#REF!</definedName>
    <definedName name="TOC" localSheetId="62">#REF!</definedName>
    <definedName name="TOC" localSheetId="63">#REF!</definedName>
    <definedName name="TOC" localSheetId="6">#REF!</definedName>
    <definedName name="TOC" localSheetId="64">#REF!</definedName>
    <definedName name="TOC" localSheetId="65">#REF!</definedName>
    <definedName name="TOC" localSheetId="66">#REF!</definedName>
    <definedName name="TOC" localSheetId="67">#REF!</definedName>
    <definedName name="TOC" localSheetId="68">#REF!</definedName>
    <definedName name="TOC" localSheetId="69">#REF!</definedName>
    <definedName name="TOC" localSheetId="71">#REF!</definedName>
    <definedName name="TOC" localSheetId="72">#REF!</definedName>
    <definedName name="TOC" localSheetId="73">#REF!</definedName>
    <definedName name="TOC" localSheetId="7">#REF!</definedName>
    <definedName name="TOC" localSheetId="74">#REF!</definedName>
    <definedName name="TOC" localSheetId="75">#REF!</definedName>
    <definedName name="TOC" localSheetId="76">#REF!</definedName>
    <definedName name="TOC" localSheetId="77">#REF!</definedName>
    <definedName name="TOC" localSheetId="78">#REF!</definedName>
    <definedName name="TOC" localSheetId="79">#REF!</definedName>
    <definedName name="TOC" localSheetId="8">#REF!</definedName>
    <definedName name="TOC" localSheetId="9">#REF!</definedName>
    <definedName name="TOC">#REF!</definedName>
    <definedName name="today">'[307]Sovereign spread'!$A$730</definedName>
    <definedName name="TodaysDate" localSheetId="1">#REF!</definedName>
    <definedName name="TodaysDate" localSheetId="10">#REF!</definedName>
    <definedName name="TodaysDate" localSheetId="11">#REF!</definedName>
    <definedName name="TodaysDate" localSheetId="12">#REF!</definedName>
    <definedName name="TodaysDate" localSheetId="13">#REF!</definedName>
    <definedName name="TodaysDate" localSheetId="15">#REF!</definedName>
    <definedName name="TodaysDate" localSheetId="16">#REF!</definedName>
    <definedName name="TodaysDate" localSheetId="2">#REF!</definedName>
    <definedName name="TodaysDate" localSheetId="23">#REF!</definedName>
    <definedName name="TodaysDate" localSheetId="24">#REF!</definedName>
    <definedName name="TodaysDate" localSheetId="25">#REF!</definedName>
    <definedName name="TodaysDate" localSheetId="26">#REF!</definedName>
    <definedName name="TodaysDate" localSheetId="27">#REF!</definedName>
    <definedName name="TodaysDate" localSheetId="28">#REF!</definedName>
    <definedName name="TodaysDate" localSheetId="29">#REF!</definedName>
    <definedName name="TodaysDate" localSheetId="3">#REF!</definedName>
    <definedName name="TodaysDate" localSheetId="31">#REF!</definedName>
    <definedName name="TodaysDate" localSheetId="32">#REF!</definedName>
    <definedName name="TodaysDate" localSheetId="33">#REF!</definedName>
    <definedName name="TodaysDate" localSheetId="34">#REF!</definedName>
    <definedName name="TodaysDate" localSheetId="37">#REF!</definedName>
    <definedName name="TodaysDate" localSheetId="41">#REF!</definedName>
    <definedName name="TodaysDate" localSheetId="4">#REF!</definedName>
    <definedName name="TodaysDate" localSheetId="45">#REF!</definedName>
    <definedName name="TodaysDate" localSheetId="46">#REF!</definedName>
    <definedName name="TodaysDate" localSheetId="47">#REF!</definedName>
    <definedName name="TodaysDate" localSheetId="48">#REF!</definedName>
    <definedName name="TodaysDate" localSheetId="49">#REF!</definedName>
    <definedName name="TodaysDate" localSheetId="50">#REF!</definedName>
    <definedName name="TodaysDate" localSheetId="5">#REF!</definedName>
    <definedName name="TodaysDate" localSheetId="51">#REF!</definedName>
    <definedName name="TodaysDate" localSheetId="52">#REF!</definedName>
    <definedName name="TodaysDate" localSheetId="53">#REF!</definedName>
    <definedName name="TodaysDate" localSheetId="54">#REF!</definedName>
    <definedName name="TodaysDate" localSheetId="56">#REF!</definedName>
    <definedName name="TodaysDate" localSheetId="57">#REF!</definedName>
    <definedName name="TodaysDate" localSheetId="58">#REF!</definedName>
    <definedName name="TodaysDate" localSheetId="59">#REF!</definedName>
    <definedName name="TodaysDate" localSheetId="60">#REF!</definedName>
    <definedName name="TodaysDate" localSheetId="61">#REF!</definedName>
    <definedName name="TodaysDate" localSheetId="62">#REF!</definedName>
    <definedName name="TodaysDate" localSheetId="63">#REF!</definedName>
    <definedName name="TodaysDate" localSheetId="6">#REF!</definedName>
    <definedName name="TodaysDate" localSheetId="64">#REF!</definedName>
    <definedName name="TodaysDate" localSheetId="65">#REF!</definedName>
    <definedName name="TodaysDate" localSheetId="66">#REF!</definedName>
    <definedName name="TodaysDate" localSheetId="67">#REF!</definedName>
    <definedName name="TodaysDate" localSheetId="68">#REF!</definedName>
    <definedName name="TodaysDate" localSheetId="69">#REF!</definedName>
    <definedName name="TodaysDate" localSheetId="71">#REF!</definedName>
    <definedName name="TodaysDate" localSheetId="72">#REF!</definedName>
    <definedName name="TodaysDate" localSheetId="73">#REF!</definedName>
    <definedName name="TodaysDate" localSheetId="7">#REF!</definedName>
    <definedName name="TodaysDate" localSheetId="74">#REF!</definedName>
    <definedName name="TodaysDate" localSheetId="75">#REF!</definedName>
    <definedName name="TodaysDate" localSheetId="76">#REF!</definedName>
    <definedName name="TodaysDate" localSheetId="77">#REF!</definedName>
    <definedName name="TodaysDate" localSheetId="78">#REF!</definedName>
    <definedName name="TodaysDate" localSheetId="79">#REF!</definedName>
    <definedName name="TodaysDate" localSheetId="8">#REF!</definedName>
    <definedName name="TodaysDate" localSheetId="9">#REF!</definedName>
    <definedName name="TodaysDate">#REF!</definedName>
    <definedName name="TOFEA1" localSheetId="1">#REF!</definedName>
    <definedName name="TOFEA1" localSheetId="10">#REF!</definedName>
    <definedName name="TOFEA1" localSheetId="11">#REF!</definedName>
    <definedName name="TOFEA1" localSheetId="12">#REF!</definedName>
    <definedName name="TOFEA1" localSheetId="13">#REF!</definedName>
    <definedName name="TOFEA1" localSheetId="15">#REF!</definedName>
    <definedName name="TOFEA1" localSheetId="16">#REF!</definedName>
    <definedName name="TOFEA1" localSheetId="2">#REF!</definedName>
    <definedName name="TOFEA1" localSheetId="23">#REF!</definedName>
    <definedName name="TOFEA1" localSheetId="24">#REF!</definedName>
    <definedName name="TOFEA1" localSheetId="25">#REF!</definedName>
    <definedName name="TOFEA1" localSheetId="26">#REF!</definedName>
    <definedName name="TOFEA1" localSheetId="27">#REF!</definedName>
    <definedName name="TOFEA1" localSheetId="28">#REF!</definedName>
    <definedName name="TOFEA1" localSheetId="29">#REF!</definedName>
    <definedName name="TOFEA1" localSheetId="3">#REF!</definedName>
    <definedName name="TOFEA1" localSheetId="31">#REF!</definedName>
    <definedName name="TOFEA1" localSheetId="32">#REF!</definedName>
    <definedName name="TOFEA1" localSheetId="33">#REF!</definedName>
    <definedName name="TOFEA1" localSheetId="34">#REF!</definedName>
    <definedName name="TOFEA1" localSheetId="37">#REF!</definedName>
    <definedName name="TOFEA1" localSheetId="41">#REF!</definedName>
    <definedName name="TOFEA1" localSheetId="4">#REF!</definedName>
    <definedName name="TOFEA1" localSheetId="45">#REF!</definedName>
    <definedName name="TOFEA1" localSheetId="46">#REF!</definedName>
    <definedName name="TOFEA1" localSheetId="47">#REF!</definedName>
    <definedName name="TOFEA1" localSheetId="48">#REF!</definedName>
    <definedName name="TOFEA1" localSheetId="49">#REF!</definedName>
    <definedName name="TOFEA1" localSheetId="50">#REF!</definedName>
    <definedName name="TOFEA1" localSheetId="5">#REF!</definedName>
    <definedName name="TOFEA1" localSheetId="51">#REF!</definedName>
    <definedName name="TOFEA1" localSheetId="52">#REF!</definedName>
    <definedName name="TOFEA1" localSheetId="53">#REF!</definedName>
    <definedName name="TOFEA1" localSheetId="54">#REF!</definedName>
    <definedName name="TOFEA1" localSheetId="56">#REF!</definedName>
    <definedName name="TOFEA1" localSheetId="57">#REF!</definedName>
    <definedName name="TOFEA1" localSheetId="58">#REF!</definedName>
    <definedName name="TOFEA1" localSheetId="59">#REF!</definedName>
    <definedName name="TOFEA1" localSheetId="60">#REF!</definedName>
    <definedName name="TOFEA1" localSheetId="61">#REF!</definedName>
    <definedName name="TOFEA1" localSheetId="62">#REF!</definedName>
    <definedName name="TOFEA1" localSheetId="63">#REF!</definedName>
    <definedName name="TOFEA1" localSheetId="6">#REF!</definedName>
    <definedName name="TOFEA1" localSheetId="64">#REF!</definedName>
    <definedName name="TOFEA1" localSheetId="65">#REF!</definedName>
    <definedName name="TOFEA1" localSheetId="66">#REF!</definedName>
    <definedName name="TOFEA1" localSheetId="67">#REF!</definedName>
    <definedName name="TOFEA1" localSheetId="68">#REF!</definedName>
    <definedName name="TOFEA1" localSheetId="69">#REF!</definedName>
    <definedName name="TOFEA1" localSheetId="71">#REF!</definedName>
    <definedName name="TOFEA1" localSheetId="72">#REF!</definedName>
    <definedName name="TOFEA1" localSheetId="73">#REF!</definedName>
    <definedName name="TOFEA1" localSheetId="7">#REF!</definedName>
    <definedName name="TOFEA1" localSheetId="74">#REF!</definedName>
    <definedName name="TOFEA1" localSheetId="75">#REF!</definedName>
    <definedName name="TOFEA1" localSheetId="76">#REF!</definedName>
    <definedName name="TOFEA1" localSheetId="77">#REF!</definedName>
    <definedName name="TOFEA1" localSheetId="78">#REF!</definedName>
    <definedName name="TOFEA1" localSheetId="79">#REF!</definedName>
    <definedName name="TOFEA1" localSheetId="8">#REF!</definedName>
    <definedName name="TOFEA1" localSheetId="9">#REF!</definedName>
    <definedName name="TOFEA1">#REF!</definedName>
    <definedName name="TOFEA2" localSheetId="1">#REF!</definedName>
    <definedName name="TOFEA2" localSheetId="10">#REF!</definedName>
    <definedName name="TOFEA2" localSheetId="11">#REF!</definedName>
    <definedName name="TOFEA2" localSheetId="12">#REF!</definedName>
    <definedName name="TOFEA2" localSheetId="13">#REF!</definedName>
    <definedName name="TOFEA2" localSheetId="15">#REF!</definedName>
    <definedName name="TOFEA2" localSheetId="16">#REF!</definedName>
    <definedName name="TOFEA2" localSheetId="2">#REF!</definedName>
    <definedName name="TOFEA2" localSheetId="23">#REF!</definedName>
    <definedName name="TOFEA2" localSheetId="24">#REF!</definedName>
    <definedName name="TOFEA2" localSheetId="25">#REF!</definedName>
    <definedName name="TOFEA2" localSheetId="26">#REF!</definedName>
    <definedName name="TOFEA2" localSheetId="27">#REF!</definedName>
    <definedName name="TOFEA2" localSheetId="28">#REF!</definedName>
    <definedName name="TOFEA2" localSheetId="29">#REF!</definedName>
    <definedName name="TOFEA2" localSheetId="3">#REF!</definedName>
    <definedName name="TOFEA2" localSheetId="31">#REF!</definedName>
    <definedName name="TOFEA2" localSheetId="32">#REF!</definedName>
    <definedName name="TOFEA2" localSheetId="33">#REF!</definedName>
    <definedName name="TOFEA2" localSheetId="34">#REF!</definedName>
    <definedName name="TOFEA2" localSheetId="37">#REF!</definedName>
    <definedName name="TOFEA2" localSheetId="41">#REF!</definedName>
    <definedName name="TOFEA2" localSheetId="4">#REF!</definedName>
    <definedName name="TOFEA2" localSheetId="45">#REF!</definedName>
    <definedName name="TOFEA2" localSheetId="46">#REF!</definedName>
    <definedName name="TOFEA2" localSheetId="47">#REF!</definedName>
    <definedName name="TOFEA2" localSheetId="48">#REF!</definedName>
    <definedName name="TOFEA2" localSheetId="49">#REF!</definedName>
    <definedName name="TOFEA2" localSheetId="50">#REF!</definedName>
    <definedName name="TOFEA2" localSheetId="5">#REF!</definedName>
    <definedName name="TOFEA2" localSheetId="51">#REF!</definedName>
    <definedName name="TOFEA2" localSheetId="52">#REF!</definedName>
    <definedName name="TOFEA2" localSheetId="53">#REF!</definedName>
    <definedName name="TOFEA2" localSheetId="54">#REF!</definedName>
    <definedName name="TOFEA2" localSheetId="56">#REF!</definedName>
    <definedName name="TOFEA2" localSheetId="57">#REF!</definedName>
    <definedName name="TOFEA2" localSheetId="58">#REF!</definedName>
    <definedName name="TOFEA2" localSheetId="59">#REF!</definedName>
    <definedName name="TOFEA2" localSheetId="60">#REF!</definedName>
    <definedName name="TOFEA2" localSheetId="61">#REF!</definedName>
    <definedName name="TOFEA2" localSheetId="62">#REF!</definedName>
    <definedName name="TOFEA2" localSheetId="63">#REF!</definedName>
    <definedName name="TOFEA2" localSheetId="6">#REF!</definedName>
    <definedName name="TOFEA2" localSheetId="64">#REF!</definedName>
    <definedName name="TOFEA2" localSheetId="65">#REF!</definedName>
    <definedName name="TOFEA2" localSheetId="66">#REF!</definedName>
    <definedName name="TOFEA2" localSheetId="67">#REF!</definedName>
    <definedName name="TOFEA2" localSheetId="68">#REF!</definedName>
    <definedName name="TOFEA2" localSheetId="69">#REF!</definedName>
    <definedName name="TOFEA2" localSheetId="71">#REF!</definedName>
    <definedName name="TOFEA2" localSheetId="72">#REF!</definedName>
    <definedName name="TOFEA2" localSheetId="73">#REF!</definedName>
    <definedName name="TOFEA2" localSheetId="7">#REF!</definedName>
    <definedName name="TOFEA2" localSheetId="74">#REF!</definedName>
    <definedName name="TOFEA2" localSheetId="75">#REF!</definedName>
    <definedName name="TOFEA2" localSheetId="76">#REF!</definedName>
    <definedName name="TOFEA2" localSheetId="77">#REF!</definedName>
    <definedName name="TOFEA2" localSheetId="78">#REF!</definedName>
    <definedName name="TOFEA2" localSheetId="79">#REF!</definedName>
    <definedName name="TOFEA2" localSheetId="8">#REF!</definedName>
    <definedName name="TOFEA2" localSheetId="9">#REF!</definedName>
    <definedName name="TOFEA2">#REF!</definedName>
    <definedName name="TOFEQ97" localSheetId="1">#REF!</definedName>
    <definedName name="TOFEQ97" localSheetId="11">#REF!</definedName>
    <definedName name="TOFEQ97" localSheetId="12">#REF!</definedName>
    <definedName name="TOFEQ97" localSheetId="13">#REF!</definedName>
    <definedName name="TOFEQ97" localSheetId="23">#REF!</definedName>
    <definedName name="TOFEQ97" localSheetId="24">#REF!</definedName>
    <definedName name="TOFEQ97" localSheetId="26">#REF!</definedName>
    <definedName name="TOFEQ97" localSheetId="28">#REF!</definedName>
    <definedName name="TOFEQ97" localSheetId="29">#REF!</definedName>
    <definedName name="TOFEQ97" localSheetId="31">#REF!</definedName>
    <definedName name="TOFEQ97" localSheetId="41">#REF!</definedName>
    <definedName name="TOFEQ97" localSheetId="4">#REF!</definedName>
    <definedName name="TOFEQ97" localSheetId="46">#REF!</definedName>
    <definedName name="TOFEQ97" localSheetId="47">#REF!</definedName>
    <definedName name="TOFEQ97" localSheetId="48">#REF!</definedName>
    <definedName name="TOFEQ97" localSheetId="49">#REF!</definedName>
    <definedName name="TOFEQ97" localSheetId="50">#REF!</definedName>
    <definedName name="TOFEQ97" localSheetId="51">#REF!</definedName>
    <definedName name="TOFEQ97" localSheetId="53">#REF!</definedName>
    <definedName name="TOFEQ97" localSheetId="54">#REF!</definedName>
    <definedName name="TOFEQ97" localSheetId="56">#REF!</definedName>
    <definedName name="TOFEQ97" localSheetId="57">#REF!</definedName>
    <definedName name="TOFEQ97" localSheetId="58">#REF!</definedName>
    <definedName name="TOFEQ97" localSheetId="60">#REF!</definedName>
    <definedName name="TOFEQ97" localSheetId="61">#REF!</definedName>
    <definedName name="TOFEQ97" localSheetId="62">#REF!</definedName>
    <definedName name="TOFEQ97" localSheetId="63">#REF!</definedName>
    <definedName name="TOFEQ97" localSheetId="64">#REF!</definedName>
    <definedName name="TOFEQ97" localSheetId="66">#REF!</definedName>
    <definedName name="TOFEQ97" localSheetId="67">#REF!</definedName>
    <definedName name="TOFEQ97" localSheetId="68">#REF!</definedName>
    <definedName name="TOFEQ97" localSheetId="69">#REF!</definedName>
    <definedName name="TOFEQ97" localSheetId="71">#REF!</definedName>
    <definedName name="TOFEQ97" localSheetId="72">#REF!</definedName>
    <definedName name="TOFEQ97" localSheetId="73">#REF!</definedName>
    <definedName name="TOFEQ97">#REF!</definedName>
    <definedName name="TOTAL" localSheetId="1">#REF!</definedName>
    <definedName name="TOTAL" localSheetId="11">#REF!</definedName>
    <definedName name="TOTAL" localSheetId="12">#REF!</definedName>
    <definedName name="TOTAL" localSheetId="13">#REF!</definedName>
    <definedName name="TOTAL" localSheetId="23">#REF!</definedName>
    <definedName name="TOTAL" localSheetId="24">#REF!</definedName>
    <definedName name="TOTAL" localSheetId="26">#REF!</definedName>
    <definedName name="TOTAL" localSheetId="28">#REF!</definedName>
    <definedName name="TOTAL" localSheetId="29">#REF!</definedName>
    <definedName name="TOTAL" localSheetId="31">#REF!</definedName>
    <definedName name="TOTAL" localSheetId="41">#REF!</definedName>
    <definedName name="TOTAL" localSheetId="4">#REF!</definedName>
    <definedName name="TOTAL" localSheetId="46">#REF!</definedName>
    <definedName name="TOTAL" localSheetId="47">#REF!</definedName>
    <definedName name="TOTAL" localSheetId="48">#REF!</definedName>
    <definedName name="TOTAL" localSheetId="49">#REF!</definedName>
    <definedName name="TOTAL" localSheetId="50">#REF!</definedName>
    <definedName name="TOTAL" localSheetId="51">#REF!</definedName>
    <definedName name="TOTAL" localSheetId="53">#REF!</definedName>
    <definedName name="TOTAL" localSheetId="54">#REF!</definedName>
    <definedName name="TOTAL" localSheetId="56">#REF!</definedName>
    <definedName name="TOTAL" localSheetId="57">#REF!</definedName>
    <definedName name="TOTAL" localSheetId="58">#REF!</definedName>
    <definedName name="TOTAL" localSheetId="60">#REF!</definedName>
    <definedName name="TOTAL" localSheetId="61">#REF!</definedName>
    <definedName name="TOTAL" localSheetId="62">#REF!</definedName>
    <definedName name="TOTAL" localSheetId="63">#REF!</definedName>
    <definedName name="TOTAL" localSheetId="64">#REF!</definedName>
    <definedName name="TOTAL" localSheetId="66">#REF!</definedName>
    <definedName name="TOTAL" localSheetId="67">#REF!</definedName>
    <definedName name="TOTAL" localSheetId="68">#REF!</definedName>
    <definedName name="TOTAL" localSheetId="69">#REF!</definedName>
    <definedName name="TOTAL" localSheetId="71">#REF!</definedName>
    <definedName name="TOTAL" localSheetId="72">#REF!</definedName>
    <definedName name="TOTAL" localSheetId="73">#REF!</definedName>
    <definedName name="TOTAL">#REF!</definedName>
    <definedName name="TOTAL_DS" localSheetId="1">#REF!</definedName>
    <definedName name="TOTAL_DS" localSheetId="11">#REF!</definedName>
    <definedName name="TOTAL_DS" localSheetId="12">#REF!</definedName>
    <definedName name="TOTAL_DS" localSheetId="13">#REF!</definedName>
    <definedName name="TOTAL_DS" localSheetId="23">#REF!</definedName>
    <definedName name="TOTAL_DS" localSheetId="24">#REF!</definedName>
    <definedName name="TOTAL_DS" localSheetId="26">#REF!</definedName>
    <definedName name="TOTAL_DS" localSheetId="28">#REF!</definedName>
    <definedName name="TOTAL_DS" localSheetId="29">#REF!</definedName>
    <definedName name="TOTAL_DS" localSheetId="31">#REF!</definedName>
    <definedName name="TOTAL_DS" localSheetId="41">#REF!</definedName>
    <definedName name="TOTAL_DS" localSheetId="4">#REF!</definedName>
    <definedName name="TOTAL_DS" localSheetId="46">#REF!</definedName>
    <definedName name="TOTAL_DS" localSheetId="47">#REF!</definedName>
    <definedName name="TOTAL_DS" localSheetId="48">#REF!</definedName>
    <definedName name="TOTAL_DS" localSheetId="49">#REF!</definedName>
    <definedName name="TOTAL_DS" localSheetId="50">#REF!</definedName>
    <definedName name="TOTAL_DS" localSheetId="51">#REF!</definedName>
    <definedName name="TOTAL_DS" localSheetId="53">#REF!</definedName>
    <definedName name="TOTAL_DS" localSheetId="54">#REF!</definedName>
    <definedName name="TOTAL_DS" localSheetId="56">#REF!</definedName>
    <definedName name="TOTAL_DS" localSheetId="57">#REF!</definedName>
    <definedName name="TOTAL_DS" localSheetId="58">#REF!</definedName>
    <definedName name="TOTAL_DS" localSheetId="60">#REF!</definedName>
    <definedName name="TOTAL_DS" localSheetId="61">#REF!</definedName>
    <definedName name="TOTAL_DS" localSheetId="62">#REF!</definedName>
    <definedName name="TOTAL_DS" localSheetId="63">#REF!</definedName>
    <definedName name="TOTAL_DS" localSheetId="64">#REF!</definedName>
    <definedName name="TOTAL_DS" localSheetId="66">#REF!</definedName>
    <definedName name="TOTAL_DS" localSheetId="67">#REF!</definedName>
    <definedName name="TOTAL_DS" localSheetId="68">#REF!</definedName>
    <definedName name="TOTAL_DS" localSheetId="69">#REF!</definedName>
    <definedName name="TOTAL_DS" localSheetId="71">#REF!</definedName>
    <definedName name="TOTAL_DS" localSheetId="72">#REF!</definedName>
    <definedName name="TOTAL_DS" localSheetId="73">#REF!</definedName>
    <definedName name="TOTAL_DS">#REF!</definedName>
    <definedName name="Total_income" localSheetId="1">#REF!</definedName>
    <definedName name="Total_income" localSheetId="11">#REF!</definedName>
    <definedName name="Total_income" localSheetId="12">#REF!</definedName>
    <definedName name="Total_income" localSheetId="13">#REF!</definedName>
    <definedName name="Total_income" localSheetId="23">#REF!</definedName>
    <definedName name="Total_income" localSheetId="24">#REF!</definedName>
    <definedName name="Total_income" localSheetId="26">#REF!</definedName>
    <definedName name="Total_income" localSheetId="28">#REF!</definedName>
    <definedName name="Total_income" localSheetId="29">#REF!</definedName>
    <definedName name="Total_income" localSheetId="31">#REF!</definedName>
    <definedName name="Total_income" localSheetId="41">#REF!</definedName>
    <definedName name="Total_income" localSheetId="4">#REF!</definedName>
    <definedName name="Total_income" localSheetId="46">#REF!</definedName>
    <definedName name="Total_income" localSheetId="47">#REF!</definedName>
    <definedName name="Total_income" localSheetId="48">#REF!</definedName>
    <definedName name="Total_income" localSheetId="49">#REF!</definedName>
    <definedName name="Total_income" localSheetId="50">#REF!</definedName>
    <definedName name="Total_income" localSheetId="51">#REF!</definedName>
    <definedName name="Total_income" localSheetId="53">#REF!</definedName>
    <definedName name="Total_income" localSheetId="54">#REF!</definedName>
    <definedName name="Total_income" localSheetId="56">#REF!</definedName>
    <definedName name="Total_income" localSheetId="57">#REF!</definedName>
    <definedName name="Total_income" localSheetId="58">#REF!</definedName>
    <definedName name="Total_income" localSheetId="60">#REF!</definedName>
    <definedName name="Total_income" localSheetId="61">#REF!</definedName>
    <definedName name="Total_income" localSheetId="62">#REF!</definedName>
    <definedName name="Total_income" localSheetId="63">#REF!</definedName>
    <definedName name="Total_income" localSheetId="64">#REF!</definedName>
    <definedName name="Total_income" localSheetId="66">#REF!</definedName>
    <definedName name="Total_income" localSheetId="67">#REF!</definedName>
    <definedName name="Total_income" localSheetId="68">#REF!</definedName>
    <definedName name="Total_income" localSheetId="69">#REF!</definedName>
    <definedName name="Total_income" localSheetId="71">#REF!</definedName>
    <definedName name="Total_income" localSheetId="72">#REF!</definedName>
    <definedName name="Total_income" localSheetId="73">#REF!</definedName>
    <definedName name="Total_income">#REF!</definedName>
    <definedName name="Total_Interest" localSheetId="1">#REF!</definedName>
    <definedName name="Total_Interest" localSheetId="11">#REF!</definedName>
    <definedName name="Total_Interest" localSheetId="12">#REF!</definedName>
    <definedName name="Total_Interest" localSheetId="13">#REF!</definedName>
    <definedName name="Total_Interest" localSheetId="23">#REF!</definedName>
    <definedName name="Total_Interest" localSheetId="24">#REF!</definedName>
    <definedName name="Total_Interest" localSheetId="26">#REF!</definedName>
    <definedName name="Total_Interest" localSheetId="28">#REF!</definedName>
    <definedName name="Total_Interest" localSheetId="29">#REF!</definedName>
    <definedName name="Total_Interest" localSheetId="31">#REF!</definedName>
    <definedName name="Total_Interest" localSheetId="41">#REF!</definedName>
    <definedName name="Total_Interest" localSheetId="4">#REF!</definedName>
    <definedName name="Total_Interest" localSheetId="46">#REF!</definedName>
    <definedName name="Total_Interest" localSheetId="47">#REF!</definedName>
    <definedName name="Total_Interest" localSheetId="48">#REF!</definedName>
    <definedName name="Total_Interest" localSheetId="49">#REF!</definedName>
    <definedName name="Total_Interest" localSheetId="50">#REF!</definedName>
    <definedName name="Total_Interest" localSheetId="51">#REF!</definedName>
    <definedName name="Total_Interest" localSheetId="53">#REF!</definedName>
    <definedName name="Total_Interest" localSheetId="54">#REF!</definedName>
    <definedName name="Total_Interest" localSheetId="56">#REF!</definedName>
    <definedName name="Total_Interest" localSheetId="57">#REF!</definedName>
    <definedName name="Total_Interest" localSheetId="58">#REF!</definedName>
    <definedName name="Total_Interest" localSheetId="60">#REF!</definedName>
    <definedName name="Total_Interest" localSheetId="61">#REF!</definedName>
    <definedName name="Total_Interest" localSheetId="62">#REF!</definedName>
    <definedName name="Total_Interest" localSheetId="63">#REF!</definedName>
    <definedName name="Total_Interest" localSheetId="64">#REF!</definedName>
    <definedName name="Total_Interest" localSheetId="66">#REF!</definedName>
    <definedName name="Total_Interest" localSheetId="67">#REF!</definedName>
    <definedName name="Total_Interest" localSheetId="68">#REF!</definedName>
    <definedName name="Total_Interest" localSheetId="69">#REF!</definedName>
    <definedName name="Total_Interest" localSheetId="71">#REF!</definedName>
    <definedName name="Total_Interest" localSheetId="72">#REF!</definedName>
    <definedName name="Total_Interest" localSheetId="73">#REF!</definedName>
    <definedName name="Total_Interest">#REF!</definedName>
    <definedName name="Total_Pay" localSheetId="1">#REF!</definedName>
    <definedName name="Total_Pay" localSheetId="11">#REF!</definedName>
    <definedName name="Total_Pay" localSheetId="12">#REF!</definedName>
    <definedName name="Total_Pay" localSheetId="13">#REF!</definedName>
    <definedName name="Total_Pay" localSheetId="23">#REF!</definedName>
    <definedName name="Total_Pay" localSheetId="24">#REF!</definedName>
    <definedName name="Total_Pay" localSheetId="26">#REF!</definedName>
    <definedName name="Total_Pay" localSheetId="28">#REF!</definedName>
    <definedName name="Total_Pay" localSheetId="29">#REF!</definedName>
    <definedName name="Total_Pay" localSheetId="31">#REF!</definedName>
    <definedName name="Total_Pay" localSheetId="41">#REF!</definedName>
    <definedName name="Total_Pay" localSheetId="4">#REF!</definedName>
    <definedName name="Total_Pay" localSheetId="46">#REF!</definedName>
    <definedName name="Total_Pay" localSheetId="47">#REF!</definedName>
    <definedName name="Total_Pay" localSheetId="48">#REF!</definedName>
    <definedName name="Total_Pay" localSheetId="49">#REF!</definedName>
    <definedName name="Total_Pay" localSheetId="50">#REF!</definedName>
    <definedName name="Total_Pay" localSheetId="51">#REF!</definedName>
    <definedName name="Total_Pay" localSheetId="53">#REF!</definedName>
    <definedName name="Total_Pay" localSheetId="54">#REF!</definedName>
    <definedName name="Total_Pay" localSheetId="56">#REF!</definedName>
    <definedName name="Total_Pay" localSheetId="57">#REF!</definedName>
    <definedName name="Total_Pay" localSheetId="58">#REF!</definedName>
    <definedName name="Total_Pay" localSheetId="60">#REF!</definedName>
    <definedName name="Total_Pay" localSheetId="61">#REF!</definedName>
    <definedName name="Total_Pay" localSheetId="62">#REF!</definedName>
    <definedName name="Total_Pay" localSheetId="63">#REF!</definedName>
    <definedName name="Total_Pay" localSheetId="64">#REF!</definedName>
    <definedName name="Total_Pay" localSheetId="66">#REF!</definedName>
    <definedName name="Total_Pay" localSheetId="67">#REF!</definedName>
    <definedName name="Total_Pay" localSheetId="68">#REF!</definedName>
    <definedName name="Total_Pay" localSheetId="69">#REF!</definedName>
    <definedName name="Total_Pay" localSheetId="71">#REF!</definedName>
    <definedName name="Total_Pay" localSheetId="72">#REF!</definedName>
    <definedName name="Total_Pay" localSheetId="73">#REF!</definedName>
    <definedName name="Total_Pay">#REF!</definedName>
    <definedName name="Total_Payment" localSheetId="1">Scheduled_Payment+Extra_Payment</definedName>
    <definedName name="Total_Payment" localSheetId="10">Scheduled_Payment+Extra_Payment</definedName>
    <definedName name="Total_Payment" localSheetId="11">Scheduled_Payment+Extra_Payment</definedName>
    <definedName name="Total_Payment" localSheetId="12">Scheduled_Payment+Extra_Payment</definedName>
    <definedName name="Total_Payment" localSheetId="13">Scheduled_Payment+Extra_Payment</definedName>
    <definedName name="Total_Payment" localSheetId="15">Scheduled_Payment+Extra_Payment</definedName>
    <definedName name="Total_Payment" localSheetId="16">Scheduled_Payment+Extra_Payment</definedName>
    <definedName name="Total_Payment" localSheetId="2">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25">Scheduled_Payment+Extra_Payment</definedName>
    <definedName name="Total_Payment" localSheetId="26">Scheduled_Payment+Extra_Payment</definedName>
    <definedName name="Total_Payment" localSheetId="27">Scheduled_Payment+Extra_Payment</definedName>
    <definedName name="Total_Payment" localSheetId="28">Scheduled_Payment+Extra_Payment</definedName>
    <definedName name="Total_Payment" localSheetId="29">Scheduled_Payment+Extra_Payment</definedName>
    <definedName name="Total_Payment" localSheetId="3">Scheduled_Payment+Extra_Payment</definedName>
    <definedName name="Total_Payment" localSheetId="31">Scheduled_Payment+Extra_Payment</definedName>
    <definedName name="Total_Payment" localSheetId="32">Scheduled_Payment+Extra_Payment</definedName>
    <definedName name="Total_Payment" localSheetId="33">Scheduled_Payment+Extra_Payment</definedName>
    <definedName name="Total_Payment" localSheetId="34">Scheduled_Payment+Extra_Payment</definedName>
    <definedName name="Total_Payment" localSheetId="37">Scheduled_Payment+Extra_Payment</definedName>
    <definedName name="Total_Payment" localSheetId="41">Scheduled_Payment+Extra_Payment</definedName>
    <definedName name="Total_Payment" localSheetId="4">Scheduled_Payment+Extra_Payment</definedName>
    <definedName name="Total_Payment" localSheetId="45">Scheduled_Payment+Extra_Payment</definedName>
    <definedName name="Total_Payment" localSheetId="46">Scheduled_Payment+Extra_Payment</definedName>
    <definedName name="Total_Payment" localSheetId="47">Scheduled_Payment+Extra_Payment</definedName>
    <definedName name="Total_Payment" localSheetId="48">Scheduled_Payment+Extra_Payment</definedName>
    <definedName name="Total_Payment" localSheetId="49">Scheduled_Payment+Extra_Payment</definedName>
    <definedName name="Total_Payment" localSheetId="50">Scheduled_Payment+Extra_Payment</definedName>
    <definedName name="Total_Payment" localSheetId="5">Scheduled_Payment+Extra_Payment</definedName>
    <definedName name="Total_Payment" localSheetId="51">Scheduled_Payment+Extra_Payment</definedName>
    <definedName name="Total_Payment" localSheetId="52">Scheduled_Payment+Extra_Payment</definedName>
    <definedName name="Total_Payment" localSheetId="53">Scheduled_Payment+Extra_Payment</definedName>
    <definedName name="Total_Payment" localSheetId="54">Scheduled_Payment+Extra_Payment</definedName>
    <definedName name="Total_Payment" localSheetId="56">Scheduled_Payment+Extra_Payment</definedName>
    <definedName name="Total_Payment" localSheetId="57">Scheduled_Payment+Extra_Payment</definedName>
    <definedName name="Total_Payment" localSheetId="58">Scheduled_Payment+Extra_Payment</definedName>
    <definedName name="Total_Payment" localSheetId="59">Scheduled_Payment+Extra_Payment</definedName>
    <definedName name="Total_Payment" localSheetId="60">Scheduled_Payment+Extra_Payment</definedName>
    <definedName name="Total_Payment" localSheetId="61">Scheduled_Payment+Extra_Payment</definedName>
    <definedName name="Total_Payment" localSheetId="62">Scheduled_Payment+Extra_Payment</definedName>
    <definedName name="Total_Payment" localSheetId="63">Scheduled_Payment+Extra_Payment</definedName>
    <definedName name="Total_Payment" localSheetId="6">Scheduled_Payment+Extra_Payment</definedName>
    <definedName name="Total_Payment" localSheetId="64">Scheduled_Payment+Extra_Payment</definedName>
    <definedName name="Total_Payment" localSheetId="65">Scheduled_Payment+Extra_Payment</definedName>
    <definedName name="Total_Payment" localSheetId="66">Scheduled_Payment+Extra_Payment</definedName>
    <definedName name="Total_Payment" localSheetId="67">Scheduled_Payment+Extra_Payment</definedName>
    <definedName name="Total_Payment" localSheetId="68">Scheduled_Payment+Extra_Payment</definedName>
    <definedName name="Total_Payment" localSheetId="69">Scheduled_Payment+Extra_Payment</definedName>
    <definedName name="Total_Payment" localSheetId="71">Scheduled_Payment+Extra_Payment</definedName>
    <definedName name="Total_Payment" localSheetId="72">Scheduled_Payment+Extra_Payment</definedName>
    <definedName name="Total_Payment" localSheetId="73">Scheduled_Payment+Extra_Payment</definedName>
    <definedName name="Total_Payment" localSheetId="7">Scheduled_Payment+Extra_Payment</definedName>
    <definedName name="Total_Payment" localSheetId="74">Scheduled_Payment+Extra_Payment</definedName>
    <definedName name="Total_Payment" localSheetId="75">Scheduled_Payment+Extra_Payment</definedName>
    <definedName name="Total_Payment" localSheetId="76">Scheduled_Payment+Extra_Payment</definedName>
    <definedName name="Total_Payment" localSheetId="77">Scheduled_Payment+Extra_Payment</definedName>
    <definedName name="Total_Payment" localSheetId="78">Scheduled_Payment+Extra_Payment</definedName>
    <definedName name="Total_Payment" localSheetId="79">Scheduled_Payment+Extra_Payment</definedName>
    <definedName name="Total_Payment" localSheetId="8">Scheduled_Payment+Extra_Payment</definedName>
    <definedName name="Total_Payment" localSheetId="9">Scheduled_Payment+Extra_Payment</definedName>
    <definedName name="Total_Payment">Scheduled_Payment+Extra_Payment</definedName>
    <definedName name="totals" localSheetId="5">'[130]99TC17FY'!$12:$12,'[130]99TC17FY'!$17:$17,'[130]99TC17FY'!$22:$22,'[130]99TC17FY'!$27:$27,'[130]99TC17FY'!$32:$32,'[130]99TC17FY'!$37:$37</definedName>
    <definedName name="totals" localSheetId="53">'[132]99TC17FY'!$A$12:$IV$12,'[132]99TC17FY'!$A$17:$IV$17,'[132]99TC17FY'!$A$22:$IV$22,'[132]99TC17FY'!$A$27:$IV$27,'[132]99TC17FY'!$A$32:$IV$32,'[132]99TC17FY'!$A$37:$IV$37</definedName>
    <definedName name="totals" localSheetId="54">'[132]99TC17FY'!$A$12:$IV$12,'[132]99TC17FY'!$A$17:$IV$17,'[132]99TC17FY'!$A$22:$IV$22,'[132]99TC17FY'!$A$27:$IV$27,'[132]99TC17FY'!$A$32:$IV$32,'[132]99TC17FY'!$A$37:$IV$37</definedName>
    <definedName name="totals" localSheetId="60">'[132]99TC17FY'!$12:$12,'[132]99TC17FY'!$17:$17,'[132]99TC17FY'!$22:$22,'[132]99TC17FY'!$27:$27,'[132]99TC17FY'!$32:$32,'[132]99TC17FY'!$37:$37</definedName>
    <definedName name="totals" localSheetId="61">'[132]99TC17FY'!$12:$12,'[132]99TC17FY'!$17:$17,'[132]99TC17FY'!$22:$22,'[132]99TC17FY'!$27:$27,'[132]99TC17FY'!$32:$32,'[132]99TC17FY'!$37:$37</definedName>
    <definedName name="totals" localSheetId="62">'[132]99TC17FY'!$12:$12,'[132]99TC17FY'!$17:$17,'[132]99TC17FY'!$22:$22,'[132]99TC17FY'!$27:$27,'[132]99TC17FY'!$32:$32,'[132]99TC17FY'!$37:$37</definedName>
    <definedName name="totals" localSheetId="63">'[132]99TC17FY'!$12:$12,'[132]99TC17FY'!$17:$17,'[132]99TC17FY'!$22:$22,'[132]99TC17FY'!$27:$27,'[132]99TC17FY'!$32:$32,'[132]99TC17FY'!$37:$37</definedName>
    <definedName name="totals" localSheetId="6">'[131]99TC17FY'!$12:$12,'[131]99TC17FY'!$17:$17,'[131]99TC17FY'!$22:$22,'[131]99TC17FY'!$27:$27,'[131]99TC17FY'!$32:$32,'[131]99TC17FY'!$37:$37</definedName>
    <definedName name="totals">'[132]99TC17FY'!$12:$12,'[132]99TC17FY'!$17:$17,'[132]99TC17FY'!$22:$22,'[132]99TC17FY'!$27:$27,'[132]99TC17FY'!$32:$32,'[132]99TC17FY'!$37:$37</definedName>
    <definedName name="TOTOLDTABLE" localSheetId="1">#REF!</definedName>
    <definedName name="TOTOLDTABLE" localSheetId="10">#REF!</definedName>
    <definedName name="TOTOLDTABLE" localSheetId="11">#REF!</definedName>
    <definedName name="TOTOLDTABLE" localSheetId="12">#REF!</definedName>
    <definedName name="TOTOLDTABLE" localSheetId="13">#REF!</definedName>
    <definedName name="TOTOLDTABLE" localSheetId="15">#REF!</definedName>
    <definedName name="TOTOLDTABLE" localSheetId="16">#REF!</definedName>
    <definedName name="TOTOLDTABLE" localSheetId="2">#REF!</definedName>
    <definedName name="TOTOLDTABLE" localSheetId="23">#REF!</definedName>
    <definedName name="TOTOLDTABLE" localSheetId="24">#REF!</definedName>
    <definedName name="TOTOLDTABLE" localSheetId="25">#REF!</definedName>
    <definedName name="TOTOLDTABLE" localSheetId="26">#REF!</definedName>
    <definedName name="TOTOLDTABLE" localSheetId="27">#REF!</definedName>
    <definedName name="TOTOLDTABLE" localSheetId="28">#REF!</definedName>
    <definedName name="TOTOLDTABLE" localSheetId="29">#REF!</definedName>
    <definedName name="TOTOLDTABLE" localSheetId="3">#REF!</definedName>
    <definedName name="TOTOLDTABLE" localSheetId="31">#REF!</definedName>
    <definedName name="TOTOLDTABLE" localSheetId="32">#REF!</definedName>
    <definedName name="TOTOLDTABLE" localSheetId="33">#REF!</definedName>
    <definedName name="TOTOLDTABLE" localSheetId="34">#REF!</definedName>
    <definedName name="TOTOLDTABLE" localSheetId="37">#REF!</definedName>
    <definedName name="TOTOLDTABLE" localSheetId="41">#REF!</definedName>
    <definedName name="TOTOLDTABLE" localSheetId="4">#REF!</definedName>
    <definedName name="TOTOLDTABLE" localSheetId="45">#REF!</definedName>
    <definedName name="TOTOLDTABLE" localSheetId="46">#REF!</definedName>
    <definedName name="TOTOLDTABLE" localSheetId="47">#REF!</definedName>
    <definedName name="TOTOLDTABLE" localSheetId="48">#REF!</definedName>
    <definedName name="TOTOLDTABLE" localSheetId="49">#REF!</definedName>
    <definedName name="TOTOLDTABLE" localSheetId="50">#REF!</definedName>
    <definedName name="TOTOLDTABLE" localSheetId="5">#REF!</definedName>
    <definedName name="TOTOLDTABLE" localSheetId="51">#REF!</definedName>
    <definedName name="TOTOLDTABLE" localSheetId="52">#REF!</definedName>
    <definedName name="TOTOLDTABLE" localSheetId="53">#REF!</definedName>
    <definedName name="TOTOLDTABLE" localSheetId="54">#REF!</definedName>
    <definedName name="TOTOLDTABLE" localSheetId="56">#REF!</definedName>
    <definedName name="TOTOLDTABLE" localSheetId="57">#REF!</definedName>
    <definedName name="TOTOLDTABLE" localSheetId="58">#REF!</definedName>
    <definedName name="TOTOLDTABLE" localSheetId="59">#REF!</definedName>
    <definedName name="TOTOLDTABLE" localSheetId="60">#REF!</definedName>
    <definedName name="TOTOLDTABLE" localSheetId="61">#REF!</definedName>
    <definedName name="TOTOLDTABLE" localSheetId="62">#REF!</definedName>
    <definedName name="TOTOLDTABLE" localSheetId="63">#REF!</definedName>
    <definedName name="TOTOLDTABLE" localSheetId="6">#REF!</definedName>
    <definedName name="TOTOLDTABLE" localSheetId="64">#REF!</definedName>
    <definedName name="TOTOLDTABLE" localSheetId="65">#REF!</definedName>
    <definedName name="TOTOLDTABLE" localSheetId="66">#REF!</definedName>
    <definedName name="TOTOLDTABLE" localSheetId="67">#REF!</definedName>
    <definedName name="TOTOLDTABLE" localSheetId="68">#REF!</definedName>
    <definedName name="TOTOLDTABLE" localSheetId="69">#REF!</definedName>
    <definedName name="TOTOLDTABLE" localSheetId="71">#REF!</definedName>
    <definedName name="TOTOLDTABLE" localSheetId="72">#REF!</definedName>
    <definedName name="TOTOLDTABLE" localSheetId="73">#REF!</definedName>
    <definedName name="TOTOLDTABLE" localSheetId="7">#REF!</definedName>
    <definedName name="TOTOLDTABLE" localSheetId="74">#REF!</definedName>
    <definedName name="TOTOLDTABLE" localSheetId="75">#REF!</definedName>
    <definedName name="TOTOLDTABLE" localSheetId="76">#REF!</definedName>
    <definedName name="TOTOLDTABLE" localSheetId="77">#REF!</definedName>
    <definedName name="TOTOLDTABLE" localSheetId="78">#REF!</definedName>
    <definedName name="TOTOLDTABLE" localSheetId="79">#REF!</definedName>
    <definedName name="TOTOLDTABLE" localSheetId="8">#REF!</definedName>
    <definedName name="TOTOLDTABLE" localSheetId="9">#REF!</definedName>
    <definedName name="TOTOLDTABLE">#REF!</definedName>
    <definedName name="TOWEO" localSheetId="1">#REF!</definedName>
    <definedName name="TOWEO" localSheetId="10">#REF!</definedName>
    <definedName name="TOWEO" localSheetId="11">#REF!</definedName>
    <definedName name="TOWEO" localSheetId="12">#REF!</definedName>
    <definedName name="TOWEO" localSheetId="13">#REF!</definedName>
    <definedName name="TOWEO" localSheetId="15">#REF!</definedName>
    <definedName name="TOWEO" localSheetId="16">#REF!</definedName>
    <definedName name="TOWEO" localSheetId="2">#REF!</definedName>
    <definedName name="TOWEO" localSheetId="23">#REF!</definedName>
    <definedName name="TOWEO" localSheetId="24">#REF!</definedName>
    <definedName name="TOWEO" localSheetId="25">#REF!</definedName>
    <definedName name="TOWEO" localSheetId="26">#REF!</definedName>
    <definedName name="TOWEO" localSheetId="27">#REF!</definedName>
    <definedName name="TOWEO" localSheetId="28">#REF!</definedName>
    <definedName name="TOWEO" localSheetId="29">#REF!</definedName>
    <definedName name="TOWEO" localSheetId="3">#REF!</definedName>
    <definedName name="TOWEO" localSheetId="31">#REF!</definedName>
    <definedName name="TOWEO" localSheetId="32">#REF!</definedName>
    <definedName name="TOWEO" localSheetId="33">#REF!</definedName>
    <definedName name="TOWEO" localSheetId="34">#REF!</definedName>
    <definedName name="TOWEO" localSheetId="37">#REF!</definedName>
    <definedName name="TOWEO" localSheetId="41">#REF!</definedName>
    <definedName name="TOWEO" localSheetId="4">#REF!</definedName>
    <definedName name="TOWEO" localSheetId="45">#REF!</definedName>
    <definedName name="TOWEO" localSheetId="46">#REF!</definedName>
    <definedName name="TOWEO" localSheetId="47">#REF!</definedName>
    <definedName name="TOWEO" localSheetId="48">#REF!</definedName>
    <definedName name="TOWEO" localSheetId="49">#REF!</definedName>
    <definedName name="TOWEO" localSheetId="50">#REF!</definedName>
    <definedName name="TOWEO" localSheetId="5">#REF!</definedName>
    <definedName name="TOWEO" localSheetId="51">#REF!</definedName>
    <definedName name="TOWEO" localSheetId="52">#REF!</definedName>
    <definedName name="TOWEO" localSheetId="53">#REF!</definedName>
    <definedName name="TOWEO" localSheetId="54">#REF!</definedName>
    <definedName name="TOWEO" localSheetId="56">#REF!</definedName>
    <definedName name="TOWEO" localSheetId="57">#REF!</definedName>
    <definedName name="TOWEO" localSheetId="58">#REF!</definedName>
    <definedName name="TOWEO" localSheetId="59">#REF!</definedName>
    <definedName name="TOWEO" localSheetId="60">#REF!</definedName>
    <definedName name="TOWEO" localSheetId="61">#REF!</definedName>
    <definedName name="TOWEO" localSheetId="62">#REF!</definedName>
    <definedName name="TOWEO" localSheetId="63">#REF!</definedName>
    <definedName name="TOWEO" localSheetId="6">#REF!</definedName>
    <definedName name="TOWEO" localSheetId="64">#REF!</definedName>
    <definedName name="TOWEO" localSheetId="65">#REF!</definedName>
    <definedName name="TOWEO" localSheetId="66">#REF!</definedName>
    <definedName name="TOWEO" localSheetId="67">#REF!</definedName>
    <definedName name="TOWEO" localSheetId="68">#REF!</definedName>
    <definedName name="TOWEO" localSheetId="69">#REF!</definedName>
    <definedName name="TOWEO" localSheetId="71">#REF!</definedName>
    <definedName name="TOWEO" localSheetId="72">#REF!</definedName>
    <definedName name="TOWEO" localSheetId="73">#REF!</definedName>
    <definedName name="TOWEO" localSheetId="7">#REF!</definedName>
    <definedName name="TOWEO" localSheetId="74">#REF!</definedName>
    <definedName name="TOWEO" localSheetId="75">#REF!</definedName>
    <definedName name="TOWEO" localSheetId="76">#REF!</definedName>
    <definedName name="TOWEO" localSheetId="77">#REF!</definedName>
    <definedName name="TOWEO" localSheetId="78">#REF!</definedName>
    <definedName name="TOWEO" localSheetId="79">#REF!</definedName>
    <definedName name="TOWEO" localSheetId="8">#REF!</definedName>
    <definedName name="TOWEO" localSheetId="9">#REF!</definedName>
    <definedName name="TOWEO">#REF!</definedName>
    <definedName name="tr" localSheetId="1">#REF!</definedName>
    <definedName name="tr" localSheetId="10">#REF!</definedName>
    <definedName name="tr" localSheetId="11">#REF!</definedName>
    <definedName name="tr" localSheetId="12">#REF!</definedName>
    <definedName name="tr" localSheetId="13">#REF!</definedName>
    <definedName name="tr" localSheetId="15">#REF!</definedName>
    <definedName name="tr" localSheetId="16">#REF!</definedName>
    <definedName name="tr" localSheetId="2">#REF!</definedName>
    <definedName name="tr" localSheetId="23">#REF!</definedName>
    <definedName name="tr" localSheetId="24">#REF!</definedName>
    <definedName name="tr" localSheetId="25">#REF!</definedName>
    <definedName name="tr" localSheetId="26">#REF!</definedName>
    <definedName name="tr" localSheetId="27">#REF!</definedName>
    <definedName name="tr" localSheetId="28">#REF!</definedName>
    <definedName name="tr" localSheetId="29">#REF!</definedName>
    <definedName name="tr" localSheetId="3">#REF!</definedName>
    <definedName name="tr" localSheetId="31">#REF!</definedName>
    <definedName name="tr" localSheetId="32">#REF!</definedName>
    <definedName name="tr" localSheetId="33">#REF!</definedName>
    <definedName name="tr" localSheetId="34">#REF!</definedName>
    <definedName name="tr" localSheetId="37">#REF!</definedName>
    <definedName name="tr" localSheetId="41">#REF!</definedName>
    <definedName name="tr" localSheetId="4">#REF!</definedName>
    <definedName name="tr" localSheetId="46">#REF!</definedName>
    <definedName name="tr" localSheetId="47">#REF!</definedName>
    <definedName name="tr" localSheetId="48">#REF!</definedName>
    <definedName name="tr" localSheetId="49">#REF!</definedName>
    <definedName name="tr" localSheetId="50">#REF!</definedName>
    <definedName name="tr" localSheetId="5">#REF!</definedName>
    <definedName name="tr" localSheetId="51">#REF!</definedName>
    <definedName name="tr" localSheetId="52">#REF!</definedName>
    <definedName name="tr" localSheetId="53">#REF!</definedName>
    <definedName name="tr" localSheetId="54">#REF!</definedName>
    <definedName name="tr" localSheetId="56">#REF!</definedName>
    <definedName name="tr" localSheetId="57">#REF!</definedName>
    <definedName name="tr" localSheetId="58">#REF!</definedName>
    <definedName name="tr" localSheetId="59">#REF!</definedName>
    <definedName name="tr" localSheetId="60">#REF!</definedName>
    <definedName name="tr" localSheetId="61">#REF!</definedName>
    <definedName name="tr" localSheetId="62">#REF!</definedName>
    <definedName name="tr" localSheetId="63">#REF!</definedName>
    <definedName name="tr" localSheetId="6">#REF!</definedName>
    <definedName name="tr" localSheetId="64">#REF!</definedName>
    <definedName name="tr" localSheetId="65">#REF!</definedName>
    <definedName name="tr" localSheetId="66">#REF!</definedName>
    <definedName name="tr" localSheetId="67">#REF!</definedName>
    <definedName name="tr" localSheetId="68">#REF!</definedName>
    <definedName name="tr" localSheetId="69">#REF!</definedName>
    <definedName name="tr" localSheetId="71">#REF!</definedName>
    <definedName name="tr" localSheetId="72">#REF!</definedName>
    <definedName name="tr" localSheetId="73">#REF!</definedName>
    <definedName name="tr" localSheetId="7">#REF!</definedName>
    <definedName name="tr" localSheetId="74">#REF!</definedName>
    <definedName name="tr" localSheetId="75">#REF!</definedName>
    <definedName name="tr" localSheetId="76">#REF!</definedName>
    <definedName name="tr" localSheetId="77">#REF!</definedName>
    <definedName name="tr" localSheetId="78">#REF!</definedName>
    <definedName name="tr" localSheetId="79">#REF!</definedName>
    <definedName name="tr" localSheetId="8">#REF!</definedName>
    <definedName name="tr" localSheetId="9">#REF!</definedName>
    <definedName name="tr">#REF!</definedName>
    <definedName name="Trade" localSheetId="1">#REF!</definedName>
    <definedName name="Trade" localSheetId="11">#REF!</definedName>
    <definedName name="Trade" localSheetId="12">#REF!</definedName>
    <definedName name="Trade" localSheetId="13">#REF!</definedName>
    <definedName name="Trade" localSheetId="23">#REF!</definedName>
    <definedName name="Trade" localSheetId="24">#REF!</definedName>
    <definedName name="Trade" localSheetId="26">#REF!</definedName>
    <definedName name="Trade" localSheetId="28">#REF!</definedName>
    <definedName name="Trade" localSheetId="29">#REF!</definedName>
    <definedName name="Trade" localSheetId="31">#REF!</definedName>
    <definedName name="Trade" localSheetId="41">#REF!</definedName>
    <definedName name="Trade" localSheetId="4">#REF!</definedName>
    <definedName name="Trade" localSheetId="46">#REF!</definedName>
    <definedName name="Trade" localSheetId="47">#REF!</definedName>
    <definedName name="Trade" localSheetId="48">#REF!</definedName>
    <definedName name="Trade" localSheetId="49">#REF!</definedName>
    <definedName name="Trade" localSheetId="50">#REF!</definedName>
    <definedName name="Trade" localSheetId="51">#REF!</definedName>
    <definedName name="Trade" localSheetId="53">#REF!</definedName>
    <definedName name="Trade" localSheetId="54">#REF!</definedName>
    <definedName name="Trade" localSheetId="56">#REF!</definedName>
    <definedName name="Trade" localSheetId="57">#REF!</definedName>
    <definedName name="Trade" localSheetId="58">#REF!</definedName>
    <definedName name="Trade" localSheetId="60">#REF!</definedName>
    <definedName name="Trade" localSheetId="61">#REF!</definedName>
    <definedName name="Trade" localSheetId="62">#REF!</definedName>
    <definedName name="Trade" localSheetId="63">#REF!</definedName>
    <definedName name="Trade" localSheetId="64">#REF!</definedName>
    <definedName name="Trade" localSheetId="66">#REF!</definedName>
    <definedName name="Trade" localSheetId="67">#REF!</definedName>
    <definedName name="Trade" localSheetId="68">#REF!</definedName>
    <definedName name="Trade" localSheetId="69">#REF!</definedName>
    <definedName name="Trade" localSheetId="71">#REF!</definedName>
    <definedName name="Trade" localSheetId="72">#REF!</definedName>
    <definedName name="Trade" localSheetId="73">#REF!</definedName>
    <definedName name="Trade">#REF!</definedName>
    <definedName name="TRADE3" localSheetId="13">[37]Trade!#REF!</definedName>
    <definedName name="TRADE3" localSheetId="23">[37]Trade!#REF!</definedName>
    <definedName name="TRADE3" localSheetId="24">[37]Trade!#REF!</definedName>
    <definedName name="TRADE3" localSheetId="28">[37]Trade!#REF!</definedName>
    <definedName name="TRADE3" localSheetId="29">[37]Trade!#REF!</definedName>
    <definedName name="TRADE3" localSheetId="31">[37]Trade!#REF!</definedName>
    <definedName name="TRADE3" localSheetId="49">[37]Trade!#REF!</definedName>
    <definedName name="TRADE3" localSheetId="5">[38]Trade!#REF!</definedName>
    <definedName name="TRADE3" localSheetId="53">[37]Trade!#REF!</definedName>
    <definedName name="TRADE3" localSheetId="54">[37]Trade!#REF!</definedName>
    <definedName name="TRADE3" localSheetId="57">[37]Trade!#REF!</definedName>
    <definedName name="TRADE3" localSheetId="60">[37]Trade!#REF!</definedName>
    <definedName name="TRADE3" localSheetId="61">[37]Trade!#REF!</definedName>
    <definedName name="TRADE3" localSheetId="62">[37]Trade!#REF!</definedName>
    <definedName name="TRADE3" localSheetId="63">[37]Trade!#REF!</definedName>
    <definedName name="TRADE3" localSheetId="6">[39]Trade!#REF!</definedName>
    <definedName name="TRADE3" localSheetId="66">[37]Trade!#REF!</definedName>
    <definedName name="TRADE3" localSheetId="69">[37]Trade!#REF!</definedName>
    <definedName name="TRADE3" localSheetId="72">[37]Trade!#REF!</definedName>
    <definedName name="TRADE3" localSheetId="73">[37]Trade!#REF!</definedName>
    <definedName name="TRADE3">[37]Trade!#REF!</definedName>
    <definedName name="trans" localSheetId="1">#REF!</definedName>
    <definedName name="trans" localSheetId="10">#REF!</definedName>
    <definedName name="trans" localSheetId="11">#REF!</definedName>
    <definedName name="trans" localSheetId="12">#REF!</definedName>
    <definedName name="trans" localSheetId="13">#REF!</definedName>
    <definedName name="trans" localSheetId="15">#REF!</definedName>
    <definedName name="trans" localSheetId="16">#REF!</definedName>
    <definedName name="trans" localSheetId="2">#REF!</definedName>
    <definedName name="trans" localSheetId="23">#REF!</definedName>
    <definedName name="trans" localSheetId="24">#REF!</definedName>
    <definedName name="trans" localSheetId="25">#REF!</definedName>
    <definedName name="trans" localSheetId="26">#REF!</definedName>
    <definedName name="trans" localSheetId="27">#REF!</definedName>
    <definedName name="trans" localSheetId="28">#REF!</definedName>
    <definedName name="trans" localSheetId="29">#REF!</definedName>
    <definedName name="trans" localSheetId="3">#REF!</definedName>
    <definedName name="trans" localSheetId="31">#REF!</definedName>
    <definedName name="trans" localSheetId="32">#REF!</definedName>
    <definedName name="trans" localSheetId="33">#REF!</definedName>
    <definedName name="trans" localSheetId="34">#REF!</definedName>
    <definedName name="trans" localSheetId="37">#REF!</definedName>
    <definedName name="trans" localSheetId="41">#REF!</definedName>
    <definedName name="trans" localSheetId="4">#REF!</definedName>
    <definedName name="trans" localSheetId="45">#REF!</definedName>
    <definedName name="trans" localSheetId="46">#REF!</definedName>
    <definedName name="trans" localSheetId="47">#REF!</definedName>
    <definedName name="trans" localSheetId="48">#REF!</definedName>
    <definedName name="trans" localSheetId="49">#REF!</definedName>
    <definedName name="trans" localSheetId="50">#REF!</definedName>
    <definedName name="trans" localSheetId="5">#REF!</definedName>
    <definedName name="trans" localSheetId="51">#REF!</definedName>
    <definedName name="trans" localSheetId="52">#REF!</definedName>
    <definedName name="trans" localSheetId="53">#REF!</definedName>
    <definedName name="trans" localSheetId="54">#REF!</definedName>
    <definedName name="trans" localSheetId="56">#REF!</definedName>
    <definedName name="trans" localSheetId="57">#REF!</definedName>
    <definedName name="trans" localSheetId="58">#REF!</definedName>
    <definedName name="trans" localSheetId="59">#REF!</definedName>
    <definedName name="trans" localSheetId="60">#REF!</definedName>
    <definedName name="trans" localSheetId="61">#REF!</definedName>
    <definedName name="trans" localSheetId="62">#REF!</definedName>
    <definedName name="trans" localSheetId="63">#REF!</definedName>
    <definedName name="trans" localSheetId="6">#REF!</definedName>
    <definedName name="trans" localSheetId="64">#REF!</definedName>
    <definedName name="trans" localSheetId="65">#REF!</definedName>
    <definedName name="trans" localSheetId="66">#REF!</definedName>
    <definedName name="trans" localSheetId="67">#REF!</definedName>
    <definedName name="trans" localSheetId="68">#REF!</definedName>
    <definedName name="trans" localSheetId="69">#REF!</definedName>
    <definedName name="trans" localSheetId="71">#REF!</definedName>
    <definedName name="trans" localSheetId="72">#REF!</definedName>
    <definedName name="trans" localSheetId="73">#REF!</definedName>
    <definedName name="trans" localSheetId="7">#REF!</definedName>
    <definedName name="trans" localSheetId="74">#REF!</definedName>
    <definedName name="trans" localSheetId="75">#REF!</definedName>
    <definedName name="trans" localSheetId="76">#REF!</definedName>
    <definedName name="trans" localSheetId="77">#REF!</definedName>
    <definedName name="trans" localSheetId="78">#REF!</definedName>
    <definedName name="trans" localSheetId="79">#REF!</definedName>
    <definedName name="trans" localSheetId="8">#REF!</definedName>
    <definedName name="trans" localSheetId="9">#REF!</definedName>
    <definedName name="trans">#REF!</definedName>
    <definedName name="Transfer_check" localSheetId="1">#REF!</definedName>
    <definedName name="Transfer_check" localSheetId="10">#REF!</definedName>
    <definedName name="Transfer_check" localSheetId="11">#REF!</definedName>
    <definedName name="Transfer_check" localSheetId="12">#REF!</definedName>
    <definedName name="Transfer_check" localSheetId="13">#REF!</definedName>
    <definedName name="Transfer_check" localSheetId="15">#REF!</definedName>
    <definedName name="Transfer_check" localSheetId="16">#REF!</definedName>
    <definedName name="Transfer_check" localSheetId="2">#REF!</definedName>
    <definedName name="Transfer_check" localSheetId="23">#REF!</definedName>
    <definedName name="Transfer_check" localSheetId="24">#REF!</definedName>
    <definedName name="Transfer_check" localSheetId="25">#REF!</definedName>
    <definedName name="Transfer_check" localSheetId="26">#REF!</definedName>
    <definedName name="Transfer_check" localSheetId="27">#REF!</definedName>
    <definedName name="Transfer_check" localSheetId="28">#REF!</definedName>
    <definedName name="Transfer_check" localSheetId="29">#REF!</definedName>
    <definedName name="Transfer_check" localSheetId="3">#REF!</definedName>
    <definedName name="Transfer_check" localSheetId="31">#REF!</definedName>
    <definedName name="Transfer_check" localSheetId="32">#REF!</definedName>
    <definedName name="Transfer_check" localSheetId="33">#REF!</definedName>
    <definedName name="Transfer_check" localSheetId="34">#REF!</definedName>
    <definedName name="Transfer_check" localSheetId="37">#REF!</definedName>
    <definedName name="Transfer_check" localSheetId="41">#REF!</definedName>
    <definedName name="Transfer_check" localSheetId="4">#REF!</definedName>
    <definedName name="Transfer_check" localSheetId="45">#REF!</definedName>
    <definedName name="Transfer_check" localSheetId="46">#REF!</definedName>
    <definedName name="Transfer_check" localSheetId="47">#REF!</definedName>
    <definedName name="Transfer_check" localSheetId="48">#REF!</definedName>
    <definedName name="Transfer_check" localSheetId="49">#REF!</definedName>
    <definedName name="Transfer_check" localSheetId="50">#REF!</definedName>
    <definedName name="Transfer_check" localSheetId="5">#REF!</definedName>
    <definedName name="Transfer_check" localSheetId="51">#REF!</definedName>
    <definedName name="Transfer_check" localSheetId="52">#REF!</definedName>
    <definedName name="Transfer_check" localSheetId="53">#REF!</definedName>
    <definedName name="Transfer_check" localSheetId="54">#REF!</definedName>
    <definedName name="Transfer_check" localSheetId="56">#REF!</definedName>
    <definedName name="Transfer_check" localSheetId="57">#REF!</definedName>
    <definedName name="Transfer_check" localSheetId="58">#REF!</definedName>
    <definedName name="Transfer_check" localSheetId="59">#REF!</definedName>
    <definedName name="Transfer_check" localSheetId="60">#REF!</definedName>
    <definedName name="Transfer_check" localSheetId="61">#REF!</definedName>
    <definedName name="Transfer_check" localSheetId="62">#REF!</definedName>
    <definedName name="Transfer_check" localSheetId="63">#REF!</definedName>
    <definedName name="Transfer_check" localSheetId="6">#REF!</definedName>
    <definedName name="Transfer_check" localSheetId="64">#REF!</definedName>
    <definedName name="Transfer_check" localSheetId="65">#REF!</definedName>
    <definedName name="Transfer_check" localSheetId="66">#REF!</definedName>
    <definedName name="Transfer_check" localSheetId="67">#REF!</definedName>
    <definedName name="Transfer_check" localSheetId="68">#REF!</definedName>
    <definedName name="Transfer_check" localSheetId="69">#REF!</definedName>
    <definedName name="Transfer_check" localSheetId="71">#REF!</definedName>
    <definedName name="Transfer_check" localSheetId="72">#REF!</definedName>
    <definedName name="Transfer_check" localSheetId="73">#REF!</definedName>
    <definedName name="Transfer_check" localSheetId="7">#REF!</definedName>
    <definedName name="Transfer_check" localSheetId="74">#REF!</definedName>
    <definedName name="Transfer_check" localSheetId="75">#REF!</definedName>
    <definedName name="Transfer_check" localSheetId="76">#REF!</definedName>
    <definedName name="Transfer_check" localSheetId="77">#REF!</definedName>
    <definedName name="Transfer_check" localSheetId="78">#REF!</definedName>
    <definedName name="Transfer_check" localSheetId="79">#REF!</definedName>
    <definedName name="Transfer_check" localSheetId="8">#REF!</definedName>
    <definedName name="Transfer_check" localSheetId="9">#REF!</definedName>
    <definedName name="Transfer_check">#REF!</definedName>
    <definedName name="TRANSFERTEST" localSheetId="5">[319]Gin:Din!$C$2:$O$2</definedName>
    <definedName name="TRANSFERTEST" localSheetId="6">[320]Gin:Din!$C$2:$O$2</definedName>
    <definedName name="TRANSFERTEST">[321]Gin:Din!$C$2:$O$2</definedName>
    <definedName name="TRANSNAVE" localSheetId="1">#REF!</definedName>
    <definedName name="TRANSNAVE" localSheetId="10">#REF!</definedName>
    <definedName name="TRANSNAVE" localSheetId="11">#REF!</definedName>
    <definedName name="TRANSNAVE" localSheetId="12">#REF!</definedName>
    <definedName name="TRANSNAVE" localSheetId="13">#REF!</definedName>
    <definedName name="TRANSNAVE" localSheetId="15">#REF!</definedName>
    <definedName name="TRANSNAVE" localSheetId="16">#REF!</definedName>
    <definedName name="TRANSNAVE" localSheetId="2">#REF!</definedName>
    <definedName name="TRANSNAVE" localSheetId="23">#REF!</definedName>
    <definedName name="TRANSNAVE" localSheetId="24">#REF!</definedName>
    <definedName name="TRANSNAVE" localSheetId="25">#REF!</definedName>
    <definedName name="TRANSNAVE" localSheetId="26">#REF!</definedName>
    <definedName name="TRANSNAVE" localSheetId="27">#REF!</definedName>
    <definedName name="TRANSNAVE" localSheetId="28">#REF!</definedName>
    <definedName name="TRANSNAVE" localSheetId="29">#REF!</definedName>
    <definedName name="TRANSNAVE" localSheetId="3">#REF!</definedName>
    <definedName name="TRANSNAVE" localSheetId="31">#REF!</definedName>
    <definedName name="TRANSNAVE" localSheetId="32">#REF!</definedName>
    <definedName name="TRANSNAVE" localSheetId="33">#REF!</definedName>
    <definedName name="TRANSNAVE" localSheetId="34">#REF!</definedName>
    <definedName name="TRANSNAVE" localSheetId="37">#REF!</definedName>
    <definedName name="TRANSNAVE" localSheetId="41">#REF!</definedName>
    <definedName name="TRANSNAVE" localSheetId="4">#REF!</definedName>
    <definedName name="TRANSNAVE" localSheetId="45">#REF!</definedName>
    <definedName name="TRANSNAVE" localSheetId="46">#REF!</definedName>
    <definedName name="TRANSNAVE" localSheetId="47">#REF!</definedName>
    <definedName name="TRANSNAVE" localSheetId="48">#REF!</definedName>
    <definedName name="TRANSNAVE" localSheetId="49">#REF!</definedName>
    <definedName name="TRANSNAVE" localSheetId="50">#REF!</definedName>
    <definedName name="TRANSNAVE" localSheetId="5">#REF!</definedName>
    <definedName name="TRANSNAVE" localSheetId="51">#REF!</definedName>
    <definedName name="TRANSNAVE" localSheetId="52">#REF!</definedName>
    <definedName name="TRANSNAVE" localSheetId="53">#REF!</definedName>
    <definedName name="TRANSNAVE" localSheetId="54">#REF!</definedName>
    <definedName name="TRANSNAVE" localSheetId="56">#REF!</definedName>
    <definedName name="TRANSNAVE" localSheetId="57">#REF!</definedName>
    <definedName name="TRANSNAVE" localSheetId="58">#REF!</definedName>
    <definedName name="TRANSNAVE" localSheetId="59">#REF!</definedName>
    <definedName name="TRANSNAVE" localSheetId="60">#REF!</definedName>
    <definedName name="TRANSNAVE" localSheetId="61">#REF!</definedName>
    <definedName name="TRANSNAVE" localSheetId="62">#REF!</definedName>
    <definedName name="TRANSNAVE" localSheetId="63">#REF!</definedName>
    <definedName name="TRANSNAVE" localSheetId="6">#REF!</definedName>
    <definedName name="TRANSNAVE" localSheetId="64">#REF!</definedName>
    <definedName name="TRANSNAVE" localSheetId="65">#REF!</definedName>
    <definedName name="TRANSNAVE" localSheetId="66">#REF!</definedName>
    <definedName name="TRANSNAVE" localSheetId="67">#REF!</definedName>
    <definedName name="TRANSNAVE" localSheetId="68">#REF!</definedName>
    <definedName name="TRANSNAVE" localSheetId="69">#REF!</definedName>
    <definedName name="TRANSNAVE" localSheetId="71">#REF!</definedName>
    <definedName name="TRANSNAVE" localSheetId="72">#REF!</definedName>
    <definedName name="TRANSNAVE" localSheetId="73">#REF!</definedName>
    <definedName name="TRANSNAVE" localSheetId="7">#REF!</definedName>
    <definedName name="TRANSNAVE" localSheetId="74">#REF!</definedName>
    <definedName name="TRANSNAVE" localSheetId="75">#REF!</definedName>
    <definedName name="TRANSNAVE" localSheetId="76">#REF!</definedName>
    <definedName name="TRANSNAVE" localSheetId="77">#REF!</definedName>
    <definedName name="TRANSNAVE" localSheetId="78">#REF!</definedName>
    <definedName name="TRANSNAVE" localSheetId="79">#REF!</definedName>
    <definedName name="TRANSNAVE" localSheetId="8">#REF!</definedName>
    <definedName name="TRANSNAVE" localSheetId="9">#REF!</definedName>
    <definedName name="TRANSNAVE">#REF!</definedName>
    <definedName name="tt" localSheetId="1">#REF!</definedName>
    <definedName name="tt" localSheetId="10">#REF!</definedName>
    <definedName name="tt" localSheetId="11">#REF!</definedName>
    <definedName name="tt" localSheetId="12">#REF!</definedName>
    <definedName name="tt" localSheetId="13">#REF!</definedName>
    <definedName name="tt" localSheetId="15">#REF!</definedName>
    <definedName name="tt" localSheetId="16">#REF!</definedName>
    <definedName name="tt" localSheetId="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28">#REF!</definedName>
    <definedName name="tt" localSheetId="29">#REF!</definedName>
    <definedName name="tt" localSheetId="3">#REF!</definedName>
    <definedName name="tt" localSheetId="31">#REF!</definedName>
    <definedName name="tt" localSheetId="32">#REF!</definedName>
    <definedName name="tt" localSheetId="33">#REF!</definedName>
    <definedName name="tt" localSheetId="34">#REF!</definedName>
    <definedName name="tt" localSheetId="37">#REF!</definedName>
    <definedName name="tt" localSheetId="41">#REF!</definedName>
    <definedName name="tt" localSheetId="4">#REF!</definedName>
    <definedName name="tt" localSheetId="45">#REF!</definedName>
    <definedName name="tt" localSheetId="46">#REF!</definedName>
    <definedName name="tt" localSheetId="47">#REF!</definedName>
    <definedName name="tt" localSheetId="48">#REF!</definedName>
    <definedName name="tt" localSheetId="49">#REF!</definedName>
    <definedName name="tt" localSheetId="50">#REF!</definedName>
    <definedName name="tt" localSheetId="5">#REF!</definedName>
    <definedName name="tt" localSheetId="51">#REF!</definedName>
    <definedName name="tt" localSheetId="52">#REF!</definedName>
    <definedName name="tt" localSheetId="53">#REF!</definedName>
    <definedName name="tt" localSheetId="54">#REF!</definedName>
    <definedName name="tt" localSheetId="56">#REF!</definedName>
    <definedName name="tt" localSheetId="57">#REF!</definedName>
    <definedName name="tt" localSheetId="58">#REF!</definedName>
    <definedName name="tt" localSheetId="59">#REF!</definedName>
    <definedName name="tt" localSheetId="60">#REF!</definedName>
    <definedName name="tt" localSheetId="61">#REF!</definedName>
    <definedName name="tt" localSheetId="62">#REF!</definedName>
    <definedName name="tt" localSheetId="63">#REF!</definedName>
    <definedName name="tt" localSheetId="6">#REF!</definedName>
    <definedName name="tt" localSheetId="64">#REF!</definedName>
    <definedName name="tt" localSheetId="65">#REF!</definedName>
    <definedName name="tt" localSheetId="66">#REF!</definedName>
    <definedName name="tt" localSheetId="67">#REF!</definedName>
    <definedName name="tt" localSheetId="68">#REF!</definedName>
    <definedName name="tt" localSheetId="69">#REF!</definedName>
    <definedName name="tt" localSheetId="71">#REF!</definedName>
    <definedName name="tt" localSheetId="72">#REF!</definedName>
    <definedName name="tt" localSheetId="73">#REF!</definedName>
    <definedName name="tt" localSheetId="7">#REF!</definedName>
    <definedName name="tt" localSheetId="74">#REF!</definedName>
    <definedName name="tt" localSheetId="75">#REF!</definedName>
    <definedName name="tt" localSheetId="76">#REF!</definedName>
    <definedName name="tt" localSheetId="77">#REF!</definedName>
    <definedName name="tt" localSheetId="78">#REF!</definedName>
    <definedName name="tt" localSheetId="79">#REF!</definedName>
    <definedName name="tt" localSheetId="8">#REF!</definedName>
    <definedName name="tt" localSheetId="9">#REF!</definedName>
    <definedName name="tt">#REF!</definedName>
    <definedName name="ttt" localSheetId="1" hidden="1">{"PRI",#N/A,FALSE,"Data";"QUA",#N/A,FALSE,"Data";"STR",#N/A,FALSE,"Data";"VAL",#N/A,FALSE,"Data";"WEO",#N/A,FALSE,"Data";"WGT",#N/A,FALSE,"Data"}</definedName>
    <definedName name="ttt" localSheetId="10" hidden="1">{"PRI",#N/A,FALSE,"Data";"QUA",#N/A,FALSE,"Data";"STR",#N/A,FALSE,"Data";"VAL",#N/A,FALSE,"Data";"WEO",#N/A,FALSE,"Data";"WGT",#N/A,FALSE,"Data"}</definedName>
    <definedName name="ttt" localSheetId="11" hidden="1">{"PRI",#N/A,FALSE,"Data";"QUA",#N/A,FALSE,"Data";"STR",#N/A,FALSE,"Data";"VAL",#N/A,FALSE,"Data";"WEO",#N/A,FALSE,"Data";"WGT",#N/A,FALSE,"Data"}</definedName>
    <definedName name="ttt" localSheetId="12" hidden="1">{"PRI",#N/A,FALSE,"Data";"QUA",#N/A,FALSE,"Data";"STR",#N/A,FALSE,"Data";"VAL",#N/A,FALSE,"Data";"WEO",#N/A,FALSE,"Data";"WGT",#N/A,FALSE,"Data"}</definedName>
    <definedName name="ttt" localSheetId="13" hidden="1">{"PRI",#N/A,FALSE,"Data";"QUA",#N/A,FALSE,"Data";"STR",#N/A,FALSE,"Data";"VAL",#N/A,FALSE,"Data";"WEO",#N/A,FALSE,"Data";"WGT",#N/A,FALSE,"Data"}</definedName>
    <definedName name="ttt" localSheetId="15" hidden="1">{"PRI",#N/A,FALSE,"Data";"QUA",#N/A,FALSE,"Data";"STR",#N/A,FALSE,"Data";"VAL",#N/A,FALSE,"Data";"WEO",#N/A,FALSE,"Data";"WGT",#N/A,FALSE,"Data"}</definedName>
    <definedName name="ttt" localSheetId="16" hidden="1">{"PRI",#N/A,FALSE,"Data";"QUA",#N/A,FALSE,"Data";"STR",#N/A,FALSE,"Data";"VAL",#N/A,FALSE,"Data";"WEO",#N/A,FALSE,"Data";"WGT",#N/A,FALSE,"Data"}</definedName>
    <definedName name="ttt" localSheetId="17" hidden="1">{"PRI",#N/A,FALSE,"Data";"QUA",#N/A,FALSE,"Data";"STR",#N/A,FALSE,"Data";"VAL",#N/A,FALSE,"Data";"WEO",#N/A,FALSE,"Data";"WGT",#N/A,FALSE,"Data"}</definedName>
    <definedName name="ttt" localSheetId="18" hidden="1">{"PRI",#N/A,FALSE,"Data";"QUA",#N/A,FALSE,"Data";"STR",#N/A,FALSE,"Data";"VAL",#N/A,FALSE,"Data";"WEO",#N/A,FALSE,"Data";"WGT",#N/A,FALSE,"Data"}</definedName>
    <definedName name="ttt" localSheetId="19" hidden="1">{"PRI",#N/A,FALSE,"Data";"QUA",#N/A,FALSE,"Data";"STR",#N/A,FALSE,"Data";"VAL",#N/A,FALSE,"Data";"WEO",#N/A,FALSE,"Data";"WGT",#N/A,FALSE,"Data"}</definedName>
    <definedName name="ttt" localSheetId="2" hidden="1">{"PRI",#N/A,FALSE,"Data";"QUA",#N/A,FALSE,"Data";"STR",#N/A,FALSE,"Data";"VAL",#N/A,FALSE,"Data";"WEO",#N/A,FALSE,"Data";"WGT",#N/A,FALSE,"Data"}</definedName>
    <definedName name="ttt" localSheetId="20" hidden="1">{"PRI",#N/A,FALSE,"Data";"QUA",#N/A,FALSE,"Data";"STR",#N/A,FALSE,"Data";"VAL",#N/A,FALSE,"Data";"WEO",#N/A,FALSE,"Data";"WGT",#N/A,FALSE,"Data"}</definedName>
    <definedName name="ttt" localSheetId="21" hidden="1">{"PRI",#N/A,FALSE,"Data";"QUA",#N/A,FALSE,"Data";"STR",#N/A,FALSE,"Data";"VAL",#N/A,FALSE,"Data";"WEO",#N/A,FALSE,"Data";"WGT",#N/A,FALSE,"Data"}</definedName>
    <definedName name="ttt" localSheetId="22" hidden="1">{"PRI",#N/A,FALSE,"Data";"QUA",#N/A,FALSE,"Data";"STR",#N/A,FALSE,"Data";"VAL",#N/A,FALSE,"Data";"WEO",#N/A,FALSE,"Data";"WGT",#N/A,FALSE,"Data"}</definedName>
    <definedName name="ttt" localSheetId="23" hidden="1">{"PRI",#N/A,FALSE,"Data";"QUA",#N/A,FALSE,"Data";"STR",#N/A,FALSE,"Data";"VAL",#N/A,FALSE,"Data";"WEO",#N/A,FALSE,"Data";"WGT",#N/A,FALSE,"Data"}</definedName>
    <definedName name="ttt" localSheetId="24" hidden="1">{"PRI",#N/A,FALSE,"Data";"QUA",#N/A,FALSE,"Data";"STR",#N/A,FALSE,"Data";"VAL",#N/A,FALSE,"Data";"WEO",#N/A,FALSE,"Data";"WGT",#N/A,FALSE,"Data"}</definedName>
    <definedName name="ttt" localSheetId="25" hidden="1">{"PRI",#N/A,FALSE,"Data";"QUA",#N/A,FALSE,"Data";"STR",#N/A,FALSE,"Data";"VAL",#N/A,FALSE,"Data";"WEO",#N/A,FALSE,"Data";"WGT",#N/A,FALSE,"Data"}</definedName>
    <definedName name="ttt" localSheetId="26" hidden="1">{"PRI",#N/A,FALSE,"Data";"QUA",#N/A,FALSE,"Data";"STR",#N/A,FALSE,"Data";"VAL",#N/A,FALSE,"Data";"WEO",#N/A,FALSE,"Data";"WGT",#N/A,FALSE,"Data"}</definedName>
    <definedName name="ttt" localSheetId="27" hidden="1">{"PRI",#N/A,FALSE,"Data";"QUA",#N/A,FALSE,"Data";"STR",#N/A,FALSE,"Data";"VAL",#N/A,FALSE,"Data";"WEO",#N/A,FALSE,"Data";"WGT",#N/A,FALSE,"Data"}</definedName>
    <definedName name="ttt" localSheetId="28" hidden="1">{"PRI",#N/A,FALSE,"Data";"QUA",#N/A,FALSE,"Data";"STR",#N/A,FALSE,"Data";"VAL",#N/A,FALSE,"Data";"WEO",#N/A,FALSE,"Data";"WGT",#N/A,FALSE,"Data"}</definedName>
    <definedName name="ttt" localSheetId="29" hidden="1">{"PRI",#N/A,FALSE,"Data";"QUA",#N/A,FALSE,"Data";"STR",#N/A,FALSE,"Data";"VAL",#N/A,FALSE,"Data";"WEO",#N/A,FALSE,"Data";"WGT",#N/A,FALSE,"Data"}</definedName>
    <definedName name="ttt" localSheetId="3" hidden="1">{"PRI",#N/A,FALSE,"Data";"QUA",#N/A,FALSE,"Data";"STR",#N/A,FALSE,"Data";"VAL",#N/A,FALSE,"Data";"WEO",#N/A,FALSE,"Data";"WGT",#N/A,FALSE,"Data"}</definedName>
    <definedName name="ttt" localSheetId="31" hidden="1">{"PRI",#N/A,FALSE,"Data";"QUA",#N/A,FALSE,"Data";"STR",#N/A,FALSE,"Data";"VAL",#N/A,FALSE,"Data";"WEO",#N/A,FALSE,"Data";"WGT",#N/A,FALSE,"Data"}</definedName>
    <definedName name="ttt" localSheetId="32" hidden="1">{"PRI",#N/A,FALSE,"Data";"QUA",#N/A,FALSE,"Data";"STR",#N/A,FALSE,"Data";"VAL",#N/A,FALSE,"Data";"WEO",#N/A,FALSE,"Data";"WGT",#N/A,FALSE,"Data"}</definedName>
    <definedName name="ttt" localSheetId="33" hidden="1">{"PRI",#N/A,FALSE,"Data";"QUA",#N/A,FALSE,"Data";"STR",#N/A,FALSE,"Data";"VAL",#N/A,FALSE,"Data";"WEO",#N/A,FALSE,"Data";"WGT",#N/A,FALSE,"Data"}</definedName>
    <definedName name="ttt" localSheetId="34" hidden="1">{"PRI",#N/A,FALSE,"Data";"QUA",#N/A,FALSE,"Data";"STR",#N/A,FALSE,"Data";"VAL",#N/A,FALSE,"Data";"WEO",#N/A,FALSE,"Data";"WGT",#N/A,FALSE,"Data"}</definedName>
    <definedName name="ttt" localSheetId="37" hidden="1">{"PRI",#N/A,FALSE,"Data";"QUA",#N/A,FALSE,"Data";"STR",#N/A,FALSE,"Data";"VAL",#N/A,FALSE,"Data";"WEO",#N/A,FALSE,"Data";"WGT",#N/A,FALSE,"Data"}</definedName>
    <definedName name="ttt" localSheetId="41" hidden="1">{"PRI",#N/A,FALSE,"Data";"QUA",#N/A,FALSE,"Data";"STR",#N/A,FALSE,"Data";"VAL",#N/A,FALSE,"Data";"WEO",#N/A,FALSE,"Data";"WGT",#N/A,FALSE,"Data"}</definedName>
    <definedName name="ttt" localSheetId="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 hidden="1">{"PRI",#N/A,FALSE,"Data";"QUA",#N/A,FALSE,"Data";"STR",#N/A,FALSE,"Data";"VAL",#N/A,FALSE,"Data";"WEO",#N/A,FALSE,"Data";"WGT",#N/A,FALSE,"Data"}</definedName>
    <definedName name="ttt" localSheetId="51" hidden="1">{"PRI",#N/A,FALSE,"Data";"QUA",#N/A,FALSE,"Data";"STR",#N/A,FALSE,"Data";"VAL",#N/A,FALSE,"Data";"WEO",#N/A,FALSE,"Data";"WGT",#N/A,FALSE,"Data"}</definedName>
    <definedName name="ttt" localSheetId="52" hidden="1">{"PRI",#N/A,FALSE,"Data";"QUA",#N/A,FALSE,"Data";"STR",#N/A,FALSE,"Data";"VAL",#N/A,FALSE,"Data";"WEO",#N/A,FALSE,"Data";"WGT",#N/A,FALSE,"Data"}</definedName>
    <definedName name="ttt" localSheetId="53" hidden="1">{"PRI",#N/A,FALSE,"Data";"QUA",#N/A,FALSE,"Data";"STR",#N/A,FALSE,"Data";"VAL",#N/A,FALSE,"Data";"WEO",#N/A,FALSE,"Data";"WGT",#N/A,FALSE,"Data"}</definedName>
    <definedName name="ttt" localSheetId="54" hidden="1">{"PRI",#N/A,FALSE,"Data";"QUA",#N/A,FALSE,"Data";"STR",#N/A,FALSE,"Data";"VAL",#N/A,FALSE,"Data";"WEO",#N/A,FALSE,"Data";"WGT",#N/A,FALSE,"Data"}</definedName>
    <definedName name="ttt" localSheetId="55"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0" hidden="1">{"PRI",#N/A,FALSE,"Data";"QUA",#N/A,FALSE,"Data";"STR",#N/A,FALSE,"Data";"VAL",#N/A,FALSE,"Data";"WEO",#N/A,FALSE,"Data";"WGT",#N/A,FALSE,"Data"}</definedName>
    <definedName name="ttt" localSheetId="61" hidden="1">{"PRI",#N/A,FALSE,"Data";"QUA",#N/A,FALSE,"Data";"STR",#N/A,FALSE,"Data";"VAL",#N/A,FALSE,"Data";"WEO",#N/A,FALSE,"Data";"WGT",#N/A,FALSE,"Data"}</definedName>
    <definedName name="ttt" localSheetId="62" hidden="1">{"PRI",#N/A,FALSE,"Data";"QUA",#N/A,FALSE,"Data";"STR",#N/A,FALSE,"Data";"VAL",#N/A,FALSE,"Data";"WEO",#N/A,FALSE,"Data";"WGT",#N/A,FALSE,"Data"}</definedName>
    <definedName name="ttt" localSheetId="63" hidden="1">{"PRI",#N/A,FALSE,"Data";"QUA",#N/A,FALSE,"Data";"STR",#N/A,FALSE,"Data";"VAL",#N/A,FALSE,"Data";"WEO",#N/A,FALSE,"Data";"WGT",#N/A,FALSE,"Data"}</definedName>
    <definedName name="ttt" localSheetId="6" hidden="1">{"PRI",#N/A,FALSE,"Data";"QUA",#N/A,FALSE,"Data";"STR",#N/A,FALSE,"Data";"VAL",#N/A,FALSE,"Data";"WEO",#N/A,FALSE,"Data";"WGT",#N/A,FALSE,"Data"}</definedName>
    <definedName name="ttt" localSheetId="64" hidden="1">{"PRI",#N/A,FALSE,"Data";"QUA",#N/A,FALSE,"Data";"STR",#N/A,FALSE,"Data";"VAL",#N/A,FALSE,"Data";"WEO",#N/A,FALSE,"Data";"WGT",#N/A,FALSE,"Data"}</definedName>
    <definedName name="ttt" localSheetId="65" hidden="1">{"PRI",#N/A,FALSE,"Data";"QUA",#N/A,FALSE,"Data";"STR",#N/A,FALSE,"Data";"VAL",#N/A,FALSE,"Data";"WEO",#N/A,FALSE,"Data";"WGT",#N/A,FALSE,"Data"}</definedName>
    <definedName name="ttt" localSheetId="66" hidden="1">{"PRI",#N/A,FALSE,"Data";"QUA",#N/A,FALSE,"Data";"STR",#N/A,FALSE,"Data";"VAL",#N/A,FALSE,"Data";"WEO",#N/A,FALSE,"Data";"WGT",#N/A,FALSE,"Data"}</definedName>
    <definedName name="ttt" localSheetId="67" hidden="1">{"PRI",#N/A,FALSE,"Data";"QUA",#N/A,FALSE,"Data";"STR",#N/A,FALSE,"Data";"VAL",#N/A,FALSE,"Data";"WEO",#N/A,FALSE,"Data";"WGT",#N/A,FALSE,"Data"}</definedName>
    <definedName name="ttt" localSheetId="68" hidden="1">{"PRI",#N/A,FALSE,"Data";"QUA",#N/A,FALSE,"Data";"STR",#N/A,FALSE,"Data";"VAL",#N/A,FALSE,"Data";"WEO",#N/A,FALSE,"Data";"WGT",#N/A,FALSE,"Data"}</definedName>
    <definedName name="ttt" localSheetId="69" hidden="1">{"PRI",#N/A,FALSE,"Data";"QUA",#N/A,FALSE,"Data";"STR",#N/A,FALSE,"Data";"VAL",#N/A,FALSE,"Data";"WEO",#N/A,FALSE,"Data";"WGT",#N/A,FALSE,"Data"}</definedName>
    <definedName name="ttt" localSheetId="70" hidden="1">{"PRI",#N/A,FALSE,"Data";"QUA",#N/A,FALSE,"Data";"STR",#N/A,FALSE,"Data";"VAL",#N/A,FALSE,"Data";"WEO",#N/A,FALSE,"Data";"WGT",#N/A,FALSE,"Data"}</definedName>
    <definedName name="ttt" localSheetId="71" hidden="1">{"PRI",#N/A,FALSE,"Data";"QUA",#N/A,FALSE,"Data";"STR",#N/A,FALSE,"Data";"VAL",#N/A,FALSE,"Data";"WEO",#N/A,FALSE,"Data";"WGT",#N/A,FALSE,"Data"}</definedName>
    <definedName name="ttt" localSheetId="72" hidden="1">{"PRI",#N/A,FALSE,"Data";"QUA",#N/A,FALSE,"Data";"STR",#N/A,FALSE,"Data";"VAL",#N/A,FALSE,"Data";"WEO",#N/A,FALSE,"Data";"WGT",#N/A,FALSE,"Data"}</definedName>
    <definedName name="ttt" localSheetId="73" hidden="1">{"PRI",#N/A,FALSE,"Data";"QUA",#N/A,FALSE,"Data";"STR",#N/A,FALSE,"Data";"VAL",#N/A,FALSE,"Data";"WEO",#N/A,FALSE,"Data";"WGT",#N/A,FALSE,"Data"}</definedName>
    <definedName name="ttt" localSheetId="7" hidden="1">{"PRI",#N/A,FALSE,"Data";"QUA",#N/A,FALSE,"Data";"STR",#N/A,FALSE,"Data";"VAL",#N/A,FALSE,"Data";"WEO",#N/A,FALSE,"Data";"WGT",#N/A,FALSE,"Data"}</definedName>
    <definedName name="ttt" localSheetId="74" hidden="1">{"PRI",#N/A,FALSE,"Data";"QUA",#N/A,FALSE,"Data";"STR",#N/A,FALSE,"Data";"VAL",#N/A,FALSE,"Data";"WEO",#N/A,FALSE,"Data";"WGT",#N/A,FALSE,"Data"}</definedName>
    <definedName name="ttt" localSheetId="75" hidden="1">{"PRI",#N/A,FALSE,"Data";"QUA",#N/A,FALSE,"Data";"STR",#N/A,FALSE,"Data";"VAL",#N/A,FALSE,"Data";"WEO",#N/A,FALSE,"Data";"WGT",#N/A,FALSE,"Data"}</definedName>
    <definedName name="ttt" localSheetId="76" hidden="1">{"PRI",#N/A,FALSE,"Data";"QUA",#N/A,FALSE,"Data";"STR",#N/A,FALSE,"Data";"VAL",#N/A,FALSE,"Data";"WEO",#N/A,FALSE,"Data";"WGT",#N/A,FALSE,"Data"}</definedName>
    <definedName name="ttt" localSheetId="77" hidden="1">{"PRI",#N/A,FALSE,"Data";"QUA",#N/A,FALSE,"Data";"STR",#N/A,FALSE,"Data";"VAL",#N/A,FALSE,"Data";"WEO",#N/A,FALSE,"Data";"WGT",#N/A,FALSE,"Data"}</definedName>
    <definedName name="ttt" localSheetId="78" hidden="1">{"PRI",#N/A,FALSE,"Data";"QUA",#N/A,FALSE,"Data";"STR",#N/A,FALSE,"Data";"VAL",#N/A,FALSE,"Data";"WEO",#N/A,FALSE,"Data";"WGT",#N/A,FALSE,"Data"}</definedName>
    <definedName name="ttt" localSheetId="79" hidden="1">{"PRI",#N/A,FALSE,"Data";"QUA",#N/A,FALSE,"Data";"STR",#N/A,FALSE,"Data";"VAL",#N/A,FALSE,"Data";"WEO",#N/A,FALSE,"Data";"WGT",#N/A,FALSE,"Data"}</definedName>
    <definedName name="ttt" localSheetId="8" hidden="1">{"PRI",#N/A,FALSE,"Data";"QUA",#N/A,FALSE,"Data";"STR",#N/A,FALSE,"Data";"VAL",#N/A,FALSE,"Data";"WEO",#N/A,FALSE,"Data";"WGT",#N/A,FALSE,"Data"}</definedName>
    <definedName name="ttt" localSheetId="9" hidden="1">{"PRI",#N/A,FALSE,"Data";"QUA",#N/A,FALSE,"Data";"STR",#N/A,FALSE,"Data";"VAL",#N/A,FALSE,"Data";"WEO",#N/A,FALSE,"Data";"WGT",#N/A,FALSE,"Data"}</definedName>
    <definedName name="ttt" hidden="1">{"PRI",#N/A,FALSE,"Data";"QUA",#N/A,FALSE,"Data";"STR",#N/A,FALSE,"Data";"VAL",#N/A,FALSE,"Data";"WEO",#N/A,FALSE,"Data";"WGT",#N/A,FALSE,"Data"}</definedName>
    <definedName name="tttt" localSheetId="13">'[103]10'!#REF!</definedName>
    <definedName name="tttt" localSheetId="28">'[103]10'!#REF!</definedName>
    <definedName name="tttt" localSheetId="29">'[103]10'!#REF!</definedName>
    <definedName name="tttt" localSheetId="31">'[103]10'!#REF!</definedName>
    <definedName name="tttt" localSheetId="49">'[103]10'!#REF!</definedName>
    <definedName name="tttt" localSheetId="5">'[104]10'!#REF!</definedName>
    <definedName name="tttt" localSheetId="52">'[103]10'!#REF!</definedName>
    <definedName name="tttt" localSheetId="53">'[103]10'!#REF!</definedName>
    <definedName name="tttt" localSheetId="54">'[103]10'!#REF!</definedName>
    <definedName name="tttt" localSheetId="57">'[103]10'!#REF!</definedName>
    <definedName name="tttt" localSheetId="60">'[103]10'!#REF!</definedName>
    <definedName name="tttt" localSheetId="61">'[103]10'!#REF!</definedName>
    <definedName name="tttt" localSheetId="62">'[103]10'!#REF!</definedName>
    <definedName name="tttt" localSheetId="63">'[103]10'!#REF!</definedName>
    <definedName name="tttt" localSheetId="6">'[104]10'!#REF!</definedName>
    <definedName name="tttt" localSheetId="75">'[103]10'!#REF!</definedName>
    <definedName name="tttt" localSheetId="76">'[103]10'!#REF!</definedName>
    <definedName name="tttt" localSheetId="78">'[103]10'!#REF!</definedName>
    <definedName name="tttt" localSheetId="79">'[103]10'!#REF!</definedName>
    <definedName name="tttt">'[103]10'!#REF!</definedName>
    <definedName name="ttttt" localSheetId="13" hidden="1">[248]M!#REF!</definedName>
    <definedName name="ttttt" localSheetId="28" hidden="1">[248]M!#REF!</definedName>
    <definedName name="ttttt" localSheetId="29" hidden="1">[248]M!#REF!</definedName>
    <definedName name="ttttt" localSheetId="31" hidden="1">[248]M!#REF!</definedName>
    <definedName name="ttttt" localSheetId="49" hidden="1">[248]M!#REF!</definedName>
    <definedName name="ttttt" localSheetId="5" hidden="1">[249]M!#REF!</definedName>
    <definedName name="ttttt" localSheetId="52" hidden="1">[248]M!#REF!</definedName>
    <definedName name="ttttt" localSheetId="53" hidden="1">[248]M!#REF!</definedName>
    <definedName name="ttttt" localSheetId="54" hidden="1">[248]M!#REF!</definedName>
    <definedName name="ttttt" localSheetId="55" hidden="1">[248]M!#REF!</definedName>
    <definedName name="ttttt" localSheetId="57" hidden="1">[248]M!#REF!</definedName>
    <definedName name="ttttt" localSheetId="60" hidden="1">[248]M!#REF!</definedName>
    <definedName name="ttttt" localSheetId="61" hidden="1">[248]M!#REF!</definedName>
    <definedName name="ttttt" localSheetId="62" hidden="1">[248]M!#REF!</definedName>
    <definedName name="ttttt" localSheetId="63" hidden="1">[248]M!#REF!</definedName>
    <definedName name="ttttt" localSheetId="6" hidden="1">[250]M!#REF!</definedName>
    <definedName name="ttttt" localSheetId="70" hidden="1">[248]M!#REF!</definedName>
    <definedName name="ttttt" localSheetId="75" hidden="1">[248]M!#REF!</definedName>
    <definedName name="ttttt" localSheetId="76" hidden="1">[248]M!#REF!</definedName>
    <definedName name="ttttt" localSheetId="78" hidden="1">[248]M!#REF!</definedName>
    <definedName name="ttttt" localSheetId="79" hidden="1">[249]M!#REF!</definedName>
    <definedName name="ttttt" localSheetId="8" hidden="1">[248]M!#REF!</definedName>
    <definedName name="ttttt" localSheetId="9" hidden="1">[249]M!#REF!</definedName>
    <definedName name="ttttt" hidden="1">[248]M!#REF!</definedName>
    <definedName name="tuiuoo" localSheetId="1" hidden="1">#REF!</definedName>
    <definedName name="tuiuoo" localSheetId="10" hidden="1">#REF!</definedName>
    <definedName name="tuiuoo" localSheetId="11" hidden="1">#REF!</definedName>
    <definedName name="tuiuoo" localSheetId="12" hidden="1">#REF!</definedName>
    <definedName name="tuiuoo" localSheetId="13" hidden="1">#REF!</definedName>
    <definedName name="tuiuoo" localSheetId="15" hidden="1">#REF!</definedName>
    <definedName name="tuiuoo" localSheetId="16" hidden="1">#REF!</definedName>
    <definedName name="tuiuoo" localSheetId="17" hidden="1">#REF!</definedName>
    <definedName name="tuiuoo" localSheetId="18" hidden="1">#REF!</definedName>
    <definedName name="tuiuoo" localSheetId="19" hidden="1">#REF!</definedName>
    <definedName name="tuiuoo" localSheetId="2" hidden="1">#REF!</definedName>
    <definedName name="tuiuoo" localSheetId="20" hidden="1">#REF!</definedName>
    <definedName name="tuiuoo" localSheetId="21" hidden="1">#REF!</definedName>
    <definedName name="tuiuoo" localSheetId="22" hidden="1">#REF!</definedName>
    <definedName name="tuiuoo" localSheetId="23" hidden="1">#REF!</definedName>
    <definedName name="tuiuoo" localSheetId="24" hidden="1">#REF!</definedName>
    <definedName name="tuiuoo" localSheetId="25" hidden="1">#REF!</definedName>
    <definedName name="tuiuoo" localSheetId="26" hidden="1">#REF!</definedName>
    <definedName name="tuiuoo" localSheetId="27" hidden="1">#REF!</definedName>
    <definedName name="tuiuoo" localSheetId="28" hidden="1">#REF!</definedName>
    <definedName name="tuiuoo" localSheetId="29" hidden="1">#REF!</definedName>
    <definedName name="tuiuoo" localSheetId="3" hidden="1">#REF!</definedName>
    <definedName name="tuiuoo" localSheetId="31" hidden="1">#REF!</definedName>
    <definedName name="tuiuoo" localSheetId="32" hidden="1">#REF!</definedName>
    <definedName name="tuiuoo" localSheetId="33" hidden="1">#REF!</definedName>
    <definedName name="tuiuoo" localSheetId="34" hidden="1">#REF!</definedName>
    <definedName name="tuiuoo" localSheetId="37" hidden="1">#REF!</definedName>
    <definedName name="tuiuoo" localSheetId="41" hidden="1">#REF!</definedName>
    <definedName name="tuiuoo" localSheetId="4" hidden="1">#REF!</definedName>
    <definedName name="tuiuoo" localSheetId="45" hidden="1">#REF!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0" hidden="1">#REF!</definedName>
    <definedName name="tuiuoo" localSheetId="5" hidden="1">#REF!</definedName>
    <definedName name="tuiuoo" localSheetId="51" hidden="1">#REF!</definedName>
    <definedName name="tuiuoo" localSheetId="52" hidden="1">#REF!</definedName>
    <definedName name="tuiuoo" localSheetId="53" hidden="1">#REF!</definedName>
    <definedName name="tuiuoo" localSheetId="54" hidden="1">#REF!</definedName>
    <definedName name="tuiuoo" localSheetId="55" hidden="1">#REF!</definedName>
    <definedName name="tuiuoo" localSheetId="56" hidden="1">#REF!</definedName>
    <definedName name="tuiuoo" localSheetId="57" hidden="1">#REF!</definedName>
    <definedName name="tuiuoo" localSheetId="58" hidden="1">#REF!</definedName>
    <definedName name="tuiuoo" localSheetId="59" hidden="1">#REF!</definedName>
    <definedName name="tuiuoo" localSheetId="60" hidden="1">#REF!</definedName>
    <definedName name="tuiuoo" localSheetId="61" hidden="1">#REF!</definedName>
    <definedName name="tuiuoo" localSheetId="62" hidden="1">#REF!</definedName>
    <definedName name="tuiuoo" localSheetId="63" hidden="1">#REF!</definedName>
    <definedName name="tuiuoo" localSheetId="6" hidden="1">#REF!</definedName>
    <definedName name="tuiuoo" localSheetId="64" hidden="1">#REF!</definedName>
    <definedName name="tuiuoo" localSheetId="65" hidden="1">#REF!</definedName>
    <definedName name="tuiuoo" localSheetId="66" hidden="1">#REF!</definedName>
    <definedName name="tuiuoo" localSheetId="67" hidden="1">#REF!</definedName>
    <definedName name="tuiuoo" localSheetId="68" hidden="1">#REF!</definedName>
    <definedName name="tuiuoo" localSheetId="69" hidden="1">#REF!</definedName>
    <definedName name="tuiuoo" localSheetId="70" hidden="1">#REF!</definedName>
    <definedName name="tuiuoo" localSheetId="71" hidden="1">#REF!</definedName>
    <definedName name="tuiuoo" localSheetId="72" hidden="1">#REF!</definedName>
    <definedName name="tuiuoo" localSheetId="73" hidden="1">#REF!</definedName>
    <definedName name="tuiuoo" localSheetId="7" hidden="1">#REF!</definedName>
    <definedName name="tuiuoo" localSheetId="74" hidden="1">#REF!</definedName>
    <definedName name="tuiuoo" localSheetId="75" hidden="1">#REF!</definedName>
    <definedName name="tuiuoo" localSheetId="76" hidden="1">#REF!</definedName>
    <definedName name="tuiuoo" localSheetId="77" hidden="1">#REF!</definedName>
    <definedName name="tuiuoo" localSheetId="78" hidden="1">#REF!</definedName>
    <definedName name="tuiuoo" localSheetId="79" hidden="1">#REF!</definedName>
    <definedName name="tuiuoo" localSheetId="8" hidden="1">#REF!</definedName>
    <definedName name="tuiuoo" localSheetId="9" hidden="1">#REF!</definedName>
    <definedName name="tuiuoo" hidden="1">#REF!</definedName>
    <definedName name="TX" localSheetId="1">#REF!</definedName>
    <definedName name="TX" localSheetId="10">#REF!</definedName>
    <definedName name="TX" localSheetId="11">#REF!</definedName>
    <definedName name="TX" localSheetId="12">#REF!</definedName>
    <definedName name="TX" localSheetId="13">#REF!</definedName>
    <definedName name="TX" localSheetId="2">#REF!</definedName>
    <definedName name="TX" localSheetId="23">#REF!</definedName>
    <definedName name="TX" localSheetId="24">#REF!</definedName>
    <definedName name="TX" localSheetId="25">#REF!</definedName>
    <definedName name="TX" localSheetId="26">#REF!</definedName>
    <definedName name="TX" localSheetId="27">#REF!</definedName>
    <definedName name="TX" localSheetId="28">#REF!</definedName>
    <definedName name="TX" localSheetId="29">#REF!</definedName>
    <definedName name="TX" localSheetId="3">#REF!</definedName>
    <definedName name="TX" localSheetId="31">#REF!</definedName>
    <definedName name="TX" localSheetId="32">#REF!</definedName>
    <definedName name="TX" localSheetId="33">#REF!</definedName>
    <definedName name="TX" localSheetId="34">#REF!</definedName>
    <definedName name="TX" localSheetId="37">#REF!</definedName>
    <definedName name="TX" localSheetId="41">#REF!</definedName>
    <definedName name="TX" localSheetId="4">#REF!</definedName>
    <definedName name="TX" localSheetId="45">#REF!</definedName>
    <definedName name="TX" localSheetId="46">#REF!</definedName>
    <definedName name="TX" localSheetId="47">#REF!</definedName>
    <definedName name="TX" localSheetId="48">#REF!</definedName>
    <definedName name="TX" localSheetId="49">#REF!</definedName>
    <definedName name="TX" localSheetId="50">#REF!</definedName>
    <definedName name="TX" localSheetId="5">#REF!</definedName>
    <definedName name="TX" localSheetId="51">#REF!</definedName>
    <definedName name="TX" localSheetId="52">#REF!</definedName>
    <definedName name="TX" localSheetId="53">#REF!</definedName>
    <definedName name="TX" localSheetId="54">#REF!</definedName>
    <definedName name="TX" localSheetId="56">#REF!</definedName>
    <definedName name="TX" localSheetId="57">#REF!</definedName>
    <definedName name="TX" localSheetId="58">#REF!</definedName>
    <definedName name="TX" localSheetId="59">#REF!</definedName>
    <definedName name="TX" localSheetId="60">#REF!</definedName>
    <definedName name="TX" localSheetId="61">#REF!</definedName>
    <definedName name="TX" localSheetId="62">#REF!</definedName>
    <definedName name="TX" localSheetId="63">#REF!</definedName>
    <definedName name="TX" localSheetId="6">#REF!</definedName>
    <definedName name="TX" localSheetId="64">#REF!</definedName>
    <definedName name="TX" localSheetId="65">#REF!</definedName>
    <definedName name="TX" localSheetId="66">#REF!</definedName>
    <definedName name="TX" localSheetId="67">#REF!</definedName>
    <definedName name="TX" localSheetId="68">#REF!</definedName>
    <definedName name="TX" localSheetId="69">#REF!</definedName>
    <definedName name="TX" localSheetId="71">#REF!</definedName>
    <definedName name="TX" localSheetId="72">#REF!</definedName>
    <definedName name="TX" localSheetId="73">#REF!</definedName>
    <definedName name="TX" localSheetId="7">#REF!</definedName>
    <definedName name="TX" localSheetId="74">#REF!</definedName>
    <definedName name="TX" localSheetId="75">#REF!</definedName>
    <definedName name="TX" localSheetId="76">#REF!</definedName>
    <definedName name="TX" localSheetId="77">#REF!</definedName>
    <definedName name="TX" localSheetId="78">#REF!</definedName>
    <definedName name="TX" localSheetId="79">#REF!</definedName>
    <definedName name="TX" localSheetId="8">#REF!</definedName>
    <definedName name="TX" localSheetId="9">#REF!</definedName>
    <definedName name="TX">#REF!</definedName>
    <definedName name="TX.PRI.NFSV.XU" localSheetId="1">#REF!</definedName>
    <definedName name="TX.PRI.NFSV.XU" localSheetId="10">#REF!</definedName>
    <definedName name="TX.PRI.NFSV.XU" localSheetId="11">#REF!</definedName>
    <definedName name="TX.PRI.NFSV.XU" localSheetId="12">#REF!</definedName>
    <definedName name="TX.PRI.NFSV.XU" localSheetId="13">#REF!</definedName>
    <definedName name="TX.PRI.NFSV.XU" localSheetId="23">#REF!</definedName>
    <definedName name="TX.PRI.NFSV.XU" localSheetId="24">#REF!</definedName>
    <definedName name="TX.PRI.NFSV.XU" localSheetId="25">#REF!</definedName>
    <definedName name="TX.PRI.NFSV.XU" localSheetId="26">#REF!</definedName>
    <definedName name="TX.PRI.NFSV.XU" localSheetId="27">#REF!</definedName>
    <definedName name="TX.PRI.NFSV.XU" localSheetId="28">#REF!</definedName>
    <definedName name="TX.PRI.NFSV.XU" localSheetId="29">#REF!</definedName>
    <definedName name="TX.PRI.NFSV.XU" localSheetId="3">#REF!</definedName>
    <definedName name="TX.PRI.NFSV.XU" localSheetId="31">#REF!</definedName>
    <definedName name="TX.PRI.NFSV.XU" localSheetId="37">#REF!</definedName>
    <definedName name="TX.PRI.NFSV.XU" localSheetId="41">#REF!</definedName>
    <definedName name="TX.PRI.NFSV.XU" localSheetId="4">#REF!</definedName>
    <definedName name="TX.PRI.NFSV.XU" localSheetId="45">#REF!</definedName>
    <definedName name="TX.PRI.NFSV.XU" localSheetId="46">#REF!</definedName>
    <definedName name="TX.PRI.NFSV.XU" localSheetId="47">#REF!</definedName>
    <definedName name="TX.PRI.NFSV.XU" localSheetId="48">#REF!</definedName>
    <definedName name="TX.PRI.NFSV.XU" localSheetId="49">#REF!</definedName>
    <definedName name="TX.PRI.NFSV.XU" localSheetId="50">#REF!</definedName>
    <definedName name="TX.PRI.NFSV.XU" localSheetId="5">#REF!</definedName>
    <definedName name="TX.PRI.NFSV.XU" localSheetId="51">#REF!</definedName>
    <definedName name="TX.PRI.NFSV.XU" localSheetId="52">#REF!</definedName>
    <definedName name="TX.PRI.NFSV.XU" localSheetId="53">#REF!</definedName>
    <definedName name="TX.PRI.NFSV.XU" localSheetId="54">#REF!</definedName>
    <definedName name="TX.PRI.NFSV.XU" localSheetId="56">#REF!</definedName>
    <definedName name="TX.PRI.NFSV.XU" localSheetId="57">#REF!</definedName>
    <definedName name="TX.PRI.NFSV.XU" localSheetId="58">#REF!</definedName>
    <definedName name="TX.PRI.NFSV.XU" localSheetId="59">#REF!</definedName>
    <definedName name="TX.PRI.NFSV.XU" localSheetId="60">#REF!</definedName>
    <definedName name="TX.PRI.NFSV.XU" localSheetId="61">#REF!</definedName>
    <definedName name="TX.PRI.NFSV.XU" localSheetId="62">#REF!</definedName>
    <definedName name="TX.PRI.NFSV.XU" localSheetId="63">#REF!</definedName>
    <definedName name="TX.PRI.NFSV.XU" localSheetId="6">#REF!</definedName>
    <definedName name="TX.PRI.NFSV.XU" localSheetId="64">#REF!</definedName>
    <definedName name="TX.PRI.NFSV.XU" localSheetId="65">#REF!</definedName>
    <definedName name="TX.PRI.NFSV.XU" localSheetId="66">#REF!</definedName>
    <definedName name="TX.PRI.NFSV.XU" localSheetId="67">#REF!</definedName>
    <definedName name="TX.PRI.NFSV.XU" localSheetId="68">#REF!</definedName>
    <definedName name="TX.PRI.NFSV.XU" localSheetId="69">#REF!</definedName>
    <definedName name="TX.PRI.NFSV.XU" localSheetId="71">#REF!</definedName>
    <definedName name="TX.PRI.NFSV.XU" localSheetId="72">#REF!</definedName>
    <definedName name="TX.PRI.NFSV.XU" localSheetId="73">#REF!</definedName>
    <definedName name="TX.PRI.NFSV.XU" localSheetId="74">#REF!</definedName>
    <definedName name="TX.PRI.NFSV.XU" localSheetId="75">#REF!</definedName>
    <definedName name="TX.PRI.NFSV.XU" localSheetId="76">#REF!</definedName>
    <definedName name="TX.PRI.NFSV.XU" localSheetId="77">#REF!</definedName>
    <definedName name="TX.PRI.NFSV.XU">#REF!</definedName>
    <definedName name="TX.QTY.COM1.XD.WB" localSheetId="1">#REF!</definedName>
    <definedName name="TX.QTY.COM1.XD.WB" localSheetId="11">#REF!</definedName>
    <definedName name="TX.QTY.COM1.XD.WB" localSheetId="12">#REF!</definedName>
    <definedName name="TX.QTY.COM1.XD.WB" localSheetId="13">#REF!</definedName>
    <definedName name="TX.QTY.COM1.XD.WB" localSheetId="23">#REF!</definedName>
    <definedName name="TX.QTY.COM1.XD.WB" localSheetId="24">#REF!</definedName>
    <definedName name="TX.QTY.COM1.XD.WB" localSheetId="26">#REF!</definedName>
    <definedName name="TX.QTY.COM1.XD.WB" localSheetId="28">#REF!</definedName>
    <definedName name="TX.QTY.COM1.XD.WB" localSheetId="29">#REF!</definedName>
    <definedName name="TX.QTY.COM1.XD.WB" localSheetId="31">#REF!</definedName>
    <definedName name="TX.QTY.COM1.XD.WB" localSheetId="41">#REF!</definedName>
    <definedName name="TX.QTY.COM1.XD.WB" localSheetId="4">#REF!</definedName>
    <definedName name="TX.QTY.COM1.XD.WB" localSheetId="46">#REF!</definedName>
    <definedName name="TX.QTY.COM1.XD.WB" localSheetId="47">#REF!</definedName>
    <definedName name="TX.QTY.COM1.XD.WB" localSheetId="48">#REF!</definedName>
    <definedName name="TX.QTY.COM1.XD.WB" localSheetId="49">#REF!</definedName>
    <definedName name="TX.QTY.COM1.XD.WB" localSheetId="50">#REF!</definedName>
    <definedName name="TX.QTY.COM1.XD.WB" localSheetId="51">#REF!</definedName>
    <definedName name="TX.QTY.COM1.XD.WB" localSheetId="53">#REF!</definedName>
    <definedName name="TX.QTY.COM1.XD.WB" localSheetId="54">#REF!</definedName>
    <definedName name="TX.QTY.COM1.XD.WB" localSheetId="56">#REF!</definedName>
    <definedName name="TX.QTY.COM1.XD.WB" localSheetId="57">#REF!</definedName>
    <definedName name="TX.QTY.COM1.XD.WB" localSheetId="58">#REF!</definedName>
    <definedName name="TX.QTY.COM1.XD.WB" localSheetId="60">#REF!</definedName>
    <definedName name="TX.QTY.COM1.XD.WB" localSheetId="61">#REF!</definedName>
    <definedName name="TX.QTY.COM1.XD.WB" localSheetId="62">#REF!</definedName>
    <definedName name="TX.QTY.COM1.XD.WB" localSheetId="63">#REF!</definedName>
    <definedName name="TX.QTY.COM1.XD.WB" localSheetId="64">#REF!</definedName>
    <definedName name="TX.QTY.COM1.XD.WB" localSheetId="66">#REF!</definedName>
    <definedName name="TX.QTY.COM1.XD.WB" localSheetId="67">#REF!</definedName>
    <definedName name="TX.QTY.COM1.XD.WB" localSheetId="68">#REF!</definedName>
    <definedName name="TX.QTY.COM1.XD.WB" localSheetId="69">#REF!</definedName>
    <definedName name="TX.QTY.COM1.XD.WB" localSheetId="71">#REF!</definedName>
    <definedName name="TX.QTY.COM1.XD.WB" localSheetId="72">#REF!</definedName>
    <definedName name="TX.QTY.COM1.XD.WB" localSheetId="73">#REF!</definedName>
    <definedName name="TX.QTY.COM1.XD.WB">#REF!</definedName>
    <definedName name="TX.QTY.COM2.XD.WB" localSheetId="1">#REF!</definedName>
    <definedName name="TX.QTY.COM2.XD.WB" localSheetId="11">#REF!</definedName>
    <definedName name="TX.QTY.COM2.XD.WB" localSheetId="12">#REF!</definedName>
    <definedName name="TX.QTY.COM2.XD.WB" localSheetId="13">#REF!</definedName>
    <definedName name="TX.QTY.COM2.XD.WB" localSheetId="23">#REF!</definedName>
    <definedName name="TX.QTY.COM2.XD.WB" localSheetId="24">#REF!</definedName>
    <definedName name="TX.QTY.COM2.XD.WB" localSheetId="26">#REF!</definedName>
    <definedName name="TX.QTY.COM2.XD.WB" localSheetId="28">#REF!</definedName>
    <definedName name="TX.QTY.COM2.XD.WB" localSheetId="29">#REF!</definedName>
    <definedName name="TX.QTY.COM2.XD.WB" localSheetId="31">#REF!</definedName>
    <definedName name="TX.QTY.COM2.XD.WB" localSheetId="41">#REF!</definedName>
    <definedName name="TX.QTY.COM2.XD.WB" localSheetId="4">#REF!</definedName>
    <definedName name="TX.QTY.COM2.XD.WB" localSheetId="46">#REF!</definedName>
    <definedName name="TX.QTY.COM2.XD.WB" localSheetId="47">#REF!</definedName>
    <definedName name="TX.QTY.COM2.XD.WB" localSheetId="48">#REF!</definedName>
    <definedName name="TX.QTY.COM2.XD.WB" localSheetId="49">#REF!</definedName>
    <definedName name="TX.QTY.COM2.XD.WB" localSheetId="50">#REF!</definedName>
    <definedName name="TX.QTY.COM2.XD.WB" localSheetId="51">#REF!</definedName>
    <definedName name="TX.QTY.COM2.XD.WB" localSheetId="53">#REF!</definedName>
    <definedName name="TX.QTY.COM2.XD.WB" localSheetId="54">#REF!</definedName>
    <definedName name="TX.QTY.COM2.XD.WB" localSheetId="56">#REF!</definedName>
    <definedName name="TX.QTY.COM2.XD.WB" localSheetId="57">#REF!</definedName>
    <definedName name="TX.QTY.COM2.XD.WB" localSheetId="58">#REF!</definedName>
    <definedName name="TX.QTY.COM2.XD.WB" localSheetId="60">#REF!</definedName>
    <definedName name="TX.QTY.COM2.XD.WB" localSheetId="61">#REF!</definedName>
    <definedName name="TX.QTY.COM2.XD.WB" localSheetId="62">#REF!</definedName>
    <definedName name="TX.QTY.COM2.XD.WB" localSheetId="63">#REF!</definedName>
    <definedName name="TX.QTY.COM2.XD.WB" localSheetId="64">#REF!</definedName>
    <definedName name="TX.QTY.COM2.XD.WB" localSheetId="66">#REF!</definedName>
    <definedName name="TX.QTY.COM2.XD.WB" localSheetId="67">#REF!</definedName>
    <definedName name="TX.QTY.COM2.XD.WB" localSheetId="68">#REF!</definedName>
    <definedName name="TX.QTY.COM2.XD.WB" localSheetId="69">#REF!</definedName>
    <definedName name="TX.QTY.COM2.XD.WB" localSheetId="71">#REF!</definedName>
    <definedName name="TX.QTY.COM2.XD.WB" localSheetId="72">#REF!</definedName>
    <definedName name="TX.QTY.COM2.XD.WB" localSheetId="73">#REF!</definedName>
    <definedName name="TX.QTY.COM2.XD.WB">#REF!</definedName>
    <definedName name="TX.QTY.COM3.XD.WB" localSheetId="1">#REF!</definedName>
    <definedName name="TX.QTY.COM3.XD.WB" localSheetId="11">#REF!</definedName>
    <definedName name="TX.QTY.COM3.XD.WB" localSheetId="12">#REF!</definedName>
    <definedName name="TX.QTY.COM3.XD.WB" localSheetId="13">#REF!</definedName>
    <definedName name="TX.QTY.COM3.XD.WB" localSheetId="23">#REF!</definedName>
    <definedName name="TX.QTY.COM3.XD.WB" localSheetId="24">#REF!</definedName>
    <definedName name="TX.QTY.COM3.XD.WB" localSheetId="26">#REF!</definedName>
    <definedName name="TX.QTY.COM3.XD.WB" localSheetId="28">#REF!</definedName>
    <definedName name="TX.QTY.COM3.XD.WB" localSheetId="29">#REF!</definedName>
    <definedName name="TX.QTY.COM3.XD.WB" localSheetId="31">#REF!</definedName>
    <definedName name="TX.QTY.COM3.XD.WB" localSheetId="41">#REF!</definedName>
    <definedName name="TX.QTY.COM3.XD.WB" localSheetId="4">#REF!</definedName>
    <definedName name="TX.QTY.COM3.XD.WB" localSheetId="46">#REF!</definedName>
    <definedName name="TX.QTY.COM3.XD.WB" localSheetId="47">#REF!</definedName>
    <definedName name="TX.QTY.COM3.XD.WB" localSheetId="48">#REF!</definedName>
    <definedName name="TX.QTY.COM3.XD.WB" localSheetId="49">#REF!</definedName>
    <definedName name="TX.QTY.COM3.XD.WB" localSheetId="50">#REF!</definedName>
    <definedName name="TX.QTY.COM3.XD.WB" localSheetId="51">#REF!</definedName>
    <definedName name="TX.QTY.COM3.XD.WB" localSheetId="53">#REF!</definedName>
    <definedName name="TX.QTY.COM3.XD.WB" localSheetId="54">#REF!</definedName>
    <definedName name="TX.QTY.COM3.XD.WB" localSheetId="56">#REF!</definedName>
    <definedName name="TX.QTY.COM3.XD.WB" localSheetId="57">#REF!</definedName>
    <definedName name="TX.QTY.COM3.XD.WB" localSheetId="58">#REF!</definedName>
    <definedName name="TX.QTY.COM3.XD.WB" localSheetId="60">#REF!</definedName>
    <definedName name="TX.QTY.COM3.XD.WB" localSheetId="61">#REF!</definedName>
    <definedName name="TX.QTY.COM3.XD.WB" localSheetId="62">#REF!</definedName>
    <definedName name="TX.QTY.COM3.XD.WB" localSheetId="63">#REF!</definedName>
    <definedName name="TX.QTY.COM3.XD.WB" localSheetId="64">#REF!</definedName>
    <definedName name="TX.QTY.COM3.XD.WB" localSheetId="66">#REF!</definedName>
    <definedName name="TX.QTY.COM3.XD.WB" localSheetId="67">#REF!</definedName>
    <definedName name="TX.QTY.COM3.XD.WB" localSheetId="68">#REF!</definedName>
    <definedName name="TX.QTY.COM3.XD.WB" localSheetId="69">#REF!</definedName>
    <definedName name="TX.QTY.COM3.XD.WB" localSheetId="71">#REF!</definedName>
    <definedName name="TX.QTY.COM3.XD.WB" localSheetId="72">#REF!</definedName>
    <definedName name="TX.QTY.COM3.XD.WB" localSheetId="73">#REF!</definedName>
    <definedName name="TX.QTY.COM3.XD.WB">#REF!</definedName>
    <definedName name="TX.QTY.COM4.XD.WB" localSheetId="1">#REF!</definedName>
    <definedName name="TX.QTY.COM4.XD.WB" localSheetId="11">#REF!</definedName>
    <definedName name="TX.QTY.COM4.XD.WB" localSheetId="12">#REF!</definedName>
    <definedName name="TX.QTY.COM4.XD.WB" localSheetId="13">#REF!</definedName>
    <definedName name="TX.QTY.COM4.XD.WB" localSheetId="23">#REF!</definedName>
    <definedName name="TX.QTY.COM4.XD.WB" localSheetId="24">#REF!</definedName>
    <definedName name="TX.QTY.COM4.XD.WB" localSheetId="26">#REF!</definedName>
    <definedName name="TX.QTY.COM4.XD.WB" localSheetId="28">#REF!</definedName>
    <definedName name="TX.QTY.COM4.XD.WB" localSheetId="29">#REF!</definedName>
    <definedName name="TX.QTY.COM4.XD.WB" localSheetId="31">#REF!</definedName>
    <definedName name="TX.QTY.COM4.XD.WB" localSheetId="41">#REF!</definedName>
    <definedName name="TX.QTY.COM4.XD.WB" localSheetId="4">#REF!</definedName>
    <definedName name="TX.QTY.COM4.XD.WB" localSheetId="46">#REF!</definedName>
    <definedName name="TX.QTY.COM4.XD.WB" localSheetId="47">#REF!</definedName>
    <definedName name="TX.QTY.COM4.XD.WB" localSheetId="48">#REF!</definedName>
    <definedName name="TX.QTY.COM4.XD.WB" localSheetId="49">#REF!</definedName>
    <definedName name="TX.QTY.COM4.XD.WB" localSheetId="50">#REF!</definedName>
    <definedName name="TX.QTY.COM4.XD.WB" localSheetId="51">#REF!</definedName>
    <definedName name="TX.QTY.COM4.XD.WB" localSheetId="53">#REF!</definedName>
    <definedName name="TX.QTY.COM4.XD.WB" localSheetId="54">#REF!</definedName>
    <definedName name="TX.QTY.COM4.XD.WB" localSheetId="56">#REF!</definedName>
    <definedName name="TX.QTY.COM4.XD.WB" localSheetId="57">#REF!</definedName>
    <definedName name="TX.QTY.COM4.XD.WB" localSheetId="58">#REF!</definedName>
    <definedName name="TX.QTY.COM4.XD.WB" localSheetId="60">#REF!</definedName>
    <definedName name="TX.QTY.COM4.XD.WB" localSheetId="61">#REF!</definedName>
    <definedName name="TX.QTY.COM4.XD.WB" localSheetId="62">#REF!</definedName>
    <definedName name="TX.QTY.COM4.XD.WB" localSheetId="63">#REF!</definedName>
    <definedName name="TX.QTY.COM4.XD.WB" localSheetId="64">#REF!</definedName>
    <definedName name="TX.QTY.COM4.XD.WB" localSheetId="66">#REF!</definedName>
    <definedName name="TX.QTY.COM4.XD.WB" localSheetId="67">#REF!</definedName>
    <definedName name="TX.QTY.COM4.XD.WB" localSheetId="68">#REF!</definedName>
    <definedName name="TX.QTY.COM4.XD.WB" localSheetId="69">#REF!</definedName>
    <definedName name="TX.QTY.COM4.XD.WB" localSheetId="71">#REF!</definedName>
    <definedName name="TX.QTY.COM4.XD.WB" localSheetId="72">#REF!</definedName>
    <definedName name="TX.QTY.COM4.XD.WB" localSheetId="73">#REF!</definedName>
    <definedName name="TX.QTY.COM4.XD.WB">#REF!</definedName>
    <definedName name="TX.QTY.MANF.XD.WB" localSheetId="1">#REF!</definedName>
    <definedName name="TX.QTY.MANF.XD.WB" localSheetId="11">#REF!</definedName>
    <definedName name="TX.QTY.MANF.XD.WB" localSheetId="12">#REF!</definedName>
    <definedName name="TX.QTY.MANF.XD.WB" localSheetId="13">#REF!</definedName>
    <definedName name="TX.QTY.MANF.XD.WB" localSheetId="23">#REF!</definedName>
    <definedName name="TX.QTY.MANF.XD.WB" localSheetId="24">#REF!</definedName>
    <definedName name="TX.QTY.MANF.XD.WB" localSheetId="26">#REF!</definedName>
    <definedName name="TX.QTY.MANF.XD.WB" localSheetId="28">#REF!</definedName>
    <definedName name="TX.QTY.MANF.XD.WB" localSheetId="29">#REF!</definedName>
    <definedName name="TX.QTY.MANF.XD.WB" localSheetId="31">#REF!</definedName>
    <definedName name="TX.QTY.MANF.XD.WB" localSheetId="41">#REF!</definedName>
    <definedName name="TX.QTY.MANF.XD.WB" localSheetId="4">#REF!</definedName>
    <definedName name="TX.QTY.MANF.XD.WB" localSheetId="46">#REF!</definedName>
    <definedName name="TX.QTY.MANF.XD.WB" localSheetId="47">#REF!</definedName>
    <definedName name="TX.QTY.MANF.XD.WB" localSheetId="48">#REF!</definedName>
    <definedName name="TX.QTY.MANF.XD.WB" localSheetId="49">#REF!</definedName>
    <definedName name="TX.QTY.MANF.XD.WB" localSheetId="50">#REF!</definedName>
    <definedName name="TX.QTY.MANF.XD.WB" localSheetId="51">#REF!</definedName>
    <definedName name="TX.QTY.MANF.XD.WB" localSheetId="53">#REF!</definedName>
    <definedName name="TX.QTY.MANF.XD.WB" localSheetId="54">#REF!</definedName>
    <definedName name="TX.QTY.MANF.XD.WB" localSheetId="56">#REF!</definedName>
    <definedName name="TX.QTY.MANF.XD.WB" localSheetId="57">#REF!</definedName>
    <definedName name="TX.QTY.MANF.XD.WB" localSheetId="58">#REF!</definedName>
    <definedName name="TX.QTY.MANF.XD.WB" localSheetId="60">#REF!</definedName>
    <definedName name="TX.QTY.MANF.XD.WB" localSheetId="61">#REF!</definedName>
    <definedName name="TX.QTY.MANF.XD.WB" localSheetId="62">#REF!</definedName>
    <definedName name="TX.QTY.MANF.XD.WB" localSheetId="63">#REF!</definedName>
    <definedName name="TX.QTY.MANF.XD.WB" localSheetId="64">#REF!</definedName>
    <definedName name="TX.QTY.MANF.XD.WB" localSheetId="66">#REF!</definedName>
    <definedName name="TX.QTY.MANF.XD.WB" localSheetId="67">#REF!</definedName>
    <definedName name="TX.QTY.MANF.XD.WB" localSheetId="68">#REF!</definedName>
    <definedName name="TX.QTY.MANF.XD.WB" localSheetId="69">#REF!</definedName>
    <definedName name="TX.QTY.MANF.XD.WB" localSheetId="71">#REF!</definedName>
    <definedName name="TX.QTY.MANF.XD.WB" localSheetId="72">#REF!</definedName>
    <definedName name="TX.QTY.MANF.XD.WB" localSheetId="73">#REF!</definedName>
    <definedName name="TX.QTY.MANF.XD.WB">#REF!</definedName>
    <definedName name="TX.QTY.MRCH.XD.WB" localSheetId="1">#REF!</definedName>
    <definedName name="TX.QTY.MRCH.XD.WB" localSheetId="11">#REF!</definedName>
    <definedName name="TX.QTY.MRCH.XD.WB" localSheetId="12">#REF!</definedName>
    <definedName name="TX.QTY.MRCH.XD.WB" localSheetId="13">#REF!</definedName>
    <definedName name="TX.QTY.MRCH.XD.WB" localSheetId="23">#REF!</definedName>
    <definedName name="TX.QTY.MRCH.XD.WB" localSheetId="24">#REF!</definedName>
    <definedName name="TX.QTY.MRCH.XD.WB" localSheetId="26">#REF!</definedName>
    <definedName name="TX.QTY.MRCH.XD.WB" localSheetId="28">#REF!</definedName>
    <definedName name="TX.QTY.MRCH.XD.WB" localSheetId="29">#REF!</definedName>
    <definedName name="TX.QTY.MRCH.XD.WB" localSheetId="31">#REF!</definedName>
    <definedName name="TX.QTY.MRCH.XD.WB" localSheetId="41">#REF!</definedName>
    <definedName name="TX.QTY.MRCH.XD.WB" localSheetId="4">#REF!</definedName>
    <definedName name="TX.QTY.MRCH.XD.WB" localSheetId="46">#REF!</definedName>
    <definedName name="TX.QTY.MRCH.XD.WB" localSheetId="47">#REF!</definedName>
    <definedName name="TX.QTY.MRCH.XD.WB" localSheetId="48">#REF!</definedName>
    <definedName name="TX.QTY.MRCH.XD.WB" localSheetId="49">#REF!</definedName>
    <definedName name="TX.QTY.MRCH.XD.WB" localSheetId="50">#REF!</definedName>
    <definedName name="TX.QTY.MRCH.XD.WB" localSheetId="51">#REF!</definedName>
    <definedName name="TX.QTY.MRCH.XD.WB" localSheetId="53">#REF!</definedName>
    <definedName name="TX.QTY.MRCH.XD.WB" localSheetId="54">#REF!</definedName>
    <definedName name="TX.QTY.MRCH.XD.WB" localSheetId="56">#REF!</definedName>
    <definedName name="TX.QTY.MRCH.XD.WB" localSheetId="57">#REF!</definedName>
    <definedName name="TX.QTY.MRCH.XD.WB" localSheetId="58">#REF!</definedName>
    <definedName name="TX.QTY.MRCH.XD.WB" localSheetId="60">#REF!</definedName>
    <definedName name="TX.QTY.MRCH.XD.WB" localSheetId="61">#REF!</definedName>
    <definedName name="TX.QTY.MRCH.XD.WB" localSheetId="62">#REF!</definedName>
    <definedName name="TX.QTY.MRCH.XD.WB" localSheetId="63">#REF!</definedName>
    <definedName name="TX.QTY.MRCH.XD.WB" localSheetId="64">#REF!</definedName>
    <definedName name="TX.QTY.MRCH.XD.WB" localSheetId="66">#REF!</definedName>
    <definedName name="TX.QTY.MRCH.XD.WB" localSheetId="67">#REF!</definedName>
    <definedName name="TX.QTY.MRCH.XD.WB" localSheetId="68">#REF!</definedName>
    <definedName name="TX.QTY.MRCH.XD.WB" localSheetId="69">#REF!</definedName>
    <definedName name="TX.QTY.MRCH.XD.WB" localSheetId="71">#REF!</definedName>
    <definedName name="TX.QTY.MRCH.XD.WB" localSheetId="72">#REF!</definedName>
    <definedName name="TX.QTY.MRCH.XD.WB" localSheetId="73">#REF!</definedName>
    <definedName name="TX.QTY.MRCH.XD.WB">#REF!</definedName>
    <definedName name="TX.QTY.OCOM.XD.WB" localSheetId="1">#REF!</definedName>
    <definedName name="TX.QTY.OCOM.XD.WB" localSheetId="11">#REF!</definedName>
    <definedName name="TX.QTY.OCOM.XD.WB" localSheetId="12">#REF!</definedName>
    <definedName name="TX.QTY.OCOM.XD.WB" localSheetId="13">#REF!</definedName>
    <definedName name="TX.QTY.OCOM.XD.WB" localSheetId="23">#REF!</definedName>
    <definedName name="TX.QTY.OCOM.XD.WB" localSheetId="24">#REF!</definedName>
    <definedName name="TX.QTY.OCOM.XD.WB" localSheetId="26">#REF!</definedName>
    <definedName name="TX.QTY.OCOM.XD.WB" localSheetId="28">#REF!</definedName>
    <definedName name="TX.QTY.OCOM.XD.WB" localSheetId="29">#REF!</definedName>
    <definedName name="TX.QTY.OCOM.XD.WB" localSheetId="31">#REF!</definedName>
    <definedName name="TX.QTY.OCOM.XD.WB" localSheetId="41">#REF!</definedName>
    <definedName name="TX.QTY.OCOM.XD.WB" localSheetId="4">#REF!</definedName>
    <definedName name="TX.QTY.OCOM.XD.WB" localSheetId="46">#REF!</definedName>
    <definedName name="TX.QTY.OCOM.XD.WB" localSheetId="47">#REF!</definedName>
    <definedName name="TX.QTY.OCOM.XD.WB" localSheetId="48">#REF!</definedName>
    <definedName name="TX.QTY.OCOM.XD.WB" localSheetId="49">#REF!</definedName>
    <definedName name="TX.QTY.OCOM.XD.WB" localSheetId="50">#REF!</definedName>
    <definedName name="TX.QTY.OCOM.XD.WB" localSheetId="51">#REF!</definedName>
    <definedName name="TX.QTY.OCOM.XD.WB" localSheetId="53">#REF!</definedName>
    <definedName name="TX.QTY.OCOM.XD.WB" localSheetId="54">#REF!</definedName>
    <definedName name="TX.QTY.OCOM.XD.WB" localSheetId="56">#REF!</definedName>
    <definedName name="TX.QTY.OCOM.XD.WB" localSheetId="57">#REF!</definedName>
    <definedName name="TX.QTY.OCOM.XD.WB" localSheetId="58">#REF!</definedName>
    <definedName name="TX.QTY.OCOM.XD.WB" localSheetId="60">#REF!</definedName>
    <definedName name="TX.QTY.OCOM.XD.WB" localSheetId="61">#REF!</definedName>
    <definedName name="TX.QTY.OCOM.XD.WB" localSheetId="62">#REF!</definedName>
    <definedName name="TX.QTY.OCOM.XD.WB" localSheetId="63">#REF!</definedName>
    <definedName name="TX.QTY.OCOM.XD.WB" localSheetId="64">#REF!</definedName>
    <definedName name="TX.QTY.OCOM.XD.WB" localSheetId="66">#REF!</definedName>
    <definedName name="TX.QTY.OCOM.XD.WB" localSheetId="67">#REF!</definedName>
    <definedName name="TX.QTY.OCOM.XD.WB" localSheetId="68">#REF!</definedName>
    <definedName name="TX.QTY.OCOM.XD.WB" localSheetId="69">#REF!</definedName>
    <definedName name="TX.QTY.OCOM.XD.WB" localSheetId="71">#REF!</definedName>
    <definedName name="TX.QTY.OCOM.XD.WB" localSheetId="72">#REF!</definedName>
    <definedName name="TX.QTY.OCOM.XD.WB" localSheetId="73">#REF!</definedName>
    <definedName name="TX.QTY.OCOM.XD.WB">#REF!</definedName>
    <definedName name="TX.QTY.TCOM.XD.WB" localSheetId="1">#REF!</definedName>
    <definedName name="TX.QTY.TCOM.XD.WB" localSheetId="11">#REF!</definedName>
    <definedName name="TX.QTY.TCOM.XD.WB" localSheetId="12">#REF!</definedName>
    <definedName name="TX.QTY.TCOM.XD.WB" localSheetId="13">#REF!</definedName>
    <definedName name="TX.QTY.TCOM.XD.WB" localSheetId="23">#REF!</definedName>
    <definedName name="TX.QTY.TCOM.XD.WB" localSheetId="24">#REF!</definedName>
    <definedName name="TX.QTY.TCOM.XD.WB" localSheetId="26">#REF!</definedName>
    <definedName name="TX.QTY.TCOM.XD.WB" localSheetId="28">#REF!</definedName>
    <definedName name="TX.QTY.TCOM.XD.WB" localSheetId="29">#REF!</definedName>
    <definedName name="TX.QTY.TCOM.XD.WB" localSheetId="31">#REF!</definedName>
    <definedName name="TX.QTY.TCOM.XD.WB" localSheetId="41">#REF!</definedName>
    <definedName name="TX.QTY.TCOM.XD.WB" localSheetId="4">#REF!</definedName>
    <definedName name="TX.QTY.TCOM.XD.WB" localSheetId="46">#REF!</definedName>
    <definedName name="TX.QTY.TCOM.XD.WB" localSheetId="47">#REF!</definedName>
    <definedName name="TX.QTY.TCOM.XD.WB" localSheetId="48">#REF!</definedName>
    <definedName name="TX.QTY.TCOM.XD.WB" localSheetId="49">#REF!</definedName>
    <definedName name="TX.QTY.TCOM.XD.WB" localSheetId="50">#REF!</definedName>
    <definedName name="TX.QTY.TCOM.XD.WB" localSheetId="51">#REF!</definedName>
    <definedName name="TX.QTY.TCOM.XD.WB" localSheetId="53">#REF!</definedName>
    <definedName name="TX.QTY.TCOM.XD.WB" localSheetId="54">#REF!</definedName>
    <definedName name="TX.QTY.TCOM.XD.WB" localSheetId="56">#REF!</definedName>
    <definedName name="TX.QTY.TCOM.XD.WB" localSheetId="57">#REF!</definedName>
    <definedName name="TX.QTY.TCOM.XD.WB" localSheetId="58">#REF!</definedName>
    <definedName name="TX.QTY.TCOM.XD.WB" localSheetId="60">#REF!</definedName>
    <definedName name="TX.QTY.TCOM.XD.WB" localSheetId="61">#REF!</definedName>
    <definedName name="TX.QTY.TCOM.XD.WB" localSheetId="62">#REF!</definedName>
    <definedName name="TX.QTY.TCOM.XD.WB" localSheetId="63">#REF!</definedName>
    <definedName name="TX.QTY.TCOM.XD.WB" localSheetId="64">#REF!</definedName>
    <definedName name="TX.QTY.TCOM.XD.WB" localSheetId="66">#REF!</definedName>
    <definedName name="TX.QTY.TCOM.XD.WB" localSheetId="67">#REF!</definedName>
    <definedName name="TX.QTY.TCOM.XD.WB" localSheetId="68">#REF!</definedName>
    <definedName name="TX.QTY.TCOM.XD.WB" localSheetId="69">#REF!</definedName>
    <definedName name="TX.QTY.TCOM.XD.WB" localSheetId="71">#REF!</definedName>
    <definedName name="TX.QTY.TCOM.XD.WB" localSheetId="72">#REF!</definedName>
    <definedName name="TX.QTY.TCOM.XD.WB" localSheetId="73">#REF!</definedName>
    <definedName name="TX.QTY.TCOM.XD.WB">#REF!</definedName>
    <definedName name="TX.VAL.COM1.CD.WB" localSheetId="1">#REF!</definedName>
    <definedName name="TX.VAL.COM1.CD.WB" localSheetId="11">#REF!</definedName>
    <definedName name="TX.VAL.COM1.CD.WB" localSheetId="12">#REF!</definedName>
    <definedName name="TX.VAL.COM1.CD.WB" localSheetId="13">#REF!</definedName>
    <definedName name="TX.VAL.COM1.CD.WB" localSheetId="23">#REF!</definedName>
    <definedName name="TX.VAL.COM1.CD.WB" localSheetId="24">#REF!</definedName>
    <definedName name="TX.VAL.COM1.CD.WB" localSheetId="26">#REF!</definedName>
    <definedName name="TX.VAL.COM1.CD.WB" localSheetId="28">#REF!</definedName>
    <definedName name="TX.VAL.COM1.CD.WB" localSheetId="29">#REF!</definedName>
    <definedName name="TX.VAL.COM1.CD.WB" localSheetId="31">#REF!</definedName>
    <definedName name="TX.VAL.COM1.CD.WB" localSheetId="41">#REF!</definedName>
    <definedName name="TX.VAL.COM1.CD.WB" localSheetId="4">#REF!</definedName>
    <definedName name="TX.VAL.COM1.CD.WB" localSheetId="46">#REF!</definedName>
    <definedName name="TX.VAL.COM1.CD.WB" localSheetId="47">#REF!</definedName>
    <definedName name="TX.VAL.COM1.CD.WB" localSheetId="48">#REF!</definedName>
    <definedName name="TX.VAL.COM1.CD.WB" localSheetId="49">#REF!</definedName>
    <definedName name="TX.VAL.COM1.CD.WB" localSheetId="50">#REF!</definedName>
    <definedName name="TX.VAL.COM1.CD.WB" localSheetId="51">#REF!</definedName>
    <definedName name="TX.VAL.COM1.CD.WB" localSheetId="53">#REF!</definedName>
    <definedName name="TX.VAL.COM1.CD.WB" localSheetId="54">#REF!</definedName>
    <definedName name="TX.VAL.COM1.CD.WB" localSheetId="56">#REF!</definedName>
    <definedName name="TX.VAL.COM1.CD.WB" localSheetId="57">#REF!</definedName>
    <definedName name="TX.VAL.COM1.CD.WB" localSheetId="58">#REF!</definedName>
    <definedName name="TX.VAL.COM1.CD.WB" localSheetId="60">#REF!</definedName>
    <definedName name="TX.VAL.COM1.CD.WB" localSheetId="61">#REF!</definedName>
    <definedName name="TX.VAL.COM1.CD.WB" localSheetId="62">#REF!</definedName>
    <definedName name="TX.VAL.COM1.CD.WB" localSheetId="63">#REF!</definedName>
    <definedName name="TX.VAL.COM1.CD.WB" localSheetId="64">#REF!</definedName>
    <definedName name="TX.VAL.COM1.CD.WB" localSheetId="66">#REF!</definedName>
    <definedName name="TX.VAL.COM1.CD.WB" localSheetId="67">#REF!</definedName>
    <definedName name="TX.VAL.COM1.CD.WB" localSheetId="68">#REF!</definedName>
    <definedName name="TX.VAL.COM1.CD.WB" localSheetId="69">#REF!</definedName>
    <definedName name="TX.VAL.COM1.CD.WB" localSheetId="71">#REF!</definedName>
    <definedName name="TX.VAL.COM1.CD.WB" localSheetId="72">#REF!</definedName>
    <definedName name="TX.VAL.COM1.CD.WB" localSheetId="73">#REF!</definedName>
    <definedName name="TX.VAL.COM1.CD.WB">#REF!</definedName>
    <definedName name="TX.VAL.COM1.KD.WB" localSheetId="1">#REF!</definedName>
    <definedName name="TX.VAL.COM1.KD.WB" localSheetId="11">#REF!</definedName>
    <definedName name="TX.VAL.COM1.KD.WB" localSheetId="12">#REF!</definedName>
    <definedName name="TX.VAL.COM1.KD.WB" localSheetId="13">#REF!</definedName>
    <definedName name="TX.VAL.COM1.KD.WB" localSheetId="23">#REF!</definedName>
    <definedName name="TX.VAL.COM1.KD.WB" localSheetId="24">#REF!</definedName>
    <definedName name="TX.VAL.COM1.KD.WB" localSheetId="26">#REF!</definedName>
    <definedName name="TX.VAL.COM1.KD.WB" localSheetId="28">#REF!</definedName>
    <definedName name="TX.VAL.COM1.KD.WB" localSheetId="29">#REF!</definedName>
    <definedName name="TX.VAL.COM1.KD.WB" localSheetId="31">#REF!</definedName>
    <definedName name="TX.VAL.COM1.KD.WB" localSheetId="41">#REF!</definedName>
    <definedName name="TX.VAL.COM1.KD.WB" localSheetId="4">#REF!</definedName>
    <definedName name="TX.VAL.COM1.KD.WB" localSheetId="46">#REF!</definedName>
    <definedName name="TX.VAL.COM1.KD.WB" localSheetId="47">#REF!</definedName>
    <definedName name="TX.VAL.COM1.KD.WB" localSheetId="48">#REF!</definedName>
    <definedName name="TX.VAL.COM1.KD.WB" localSheetId="49">#REF!</definedName>
    <definedName name="TX.VAL.COM1.KD.WB" localSheetId="50">#REF!</definedName>
    <definedName name="TX.VAL.COM1.KD.WB" localSheetId="51">#REF!</definedName>
    <definedName name="TX.VAL.COM1.KD.WB" localSheetId="53">#REF!</definedName>
    <definedName name="TX.VAL.COM1.KD.WB" localSheetId="54">#REF!</definedName>
    <definedName name="TX.VAL.COM1.KD.WB" localSheetId="56">#REF!</definedName>
    <definedName name="TX.VAL.COM1.KD.WB" localSheetId="57">#REF!</definedName>
    <definedName name="TX.VAL.COM1.KD.WB" localSheetId="58">#REF!</definedName>
    <definedName name="TX.VAL.COM1.KD.WB" localSheetId="60">#REF!</definedName>
    <definedName name="TX.VAL.COM1.KD.WB" localSheetId="61">#REF!</definedName>
    <definedName name="TX.VAL.COM1.KD.WB" localSheetId="62">#REF!</definedName>
    <definedName name="TX.VAL.COM1.KD.WB" localSheetId="63">#REF!</definedName>
    <definedName name="TX.VAL.COM1.KD.WB" localSheetId="64">#REF!</definedName>
    <definedName name="TX.VAL.COM1.KD.WB" localSheetId="66">#REF!</definedName>
    <definedName name="TX.VAL.COM1.KD.WB" localSheetId="67">#REF!</definedName>
    <definedName name="TX.VAL.COM1.KD.WB" localSheetId="68">#REF!</definedName>
    <definedName name="TX.VAL.COM1.KD.WB" localSheetId="69">#REF!</definedName>
    <definedName name="TX.VAL.COM1.KD.WB" localSheetId="71">#REF!</definedName>
    <definedName name="TX.VAL.COM1.KD.WB" localSheetId="72">#REF!</definedName>
    <definedName name="TX.VAL.COM1.KD.WB" localSheetId="73">#REF!</definedName>
    <definedName name="TX.VAL.COM1.KD.WB">#REF!</definedName>
    <definedName name="TX.VAL.COM2.CD.WB" localSheetId="1">#REF!</definedName>
    <definedName name="TX.VAL.COM2.CD.WB" localSheetId="11">#REF!</definedName>
    <definedName name="TX.VAL.COM2.CD.WB" localSheetId="12">#REF!</definedName>
    <definedName name="TX.VAL.COM2.CD.WB" localSheetId="13">#REF!</definedName>
    <definedName name="TX.VAL.COM2.CD.WB" localSheetId="23">#REF!</definedName>
    <definedName name="TX.VAL.COM2.CD.WB" localSheetId="24">#REF!</definedName>
    <definedName name="TX.VAL.COM2.CD.WB" localSheetId="26">#REF!</definedName>
    <definedName name="TX.VAL.COM2.CD.WB" localSheetId="28">#REF!</definedName>
    <definedName name="TX.VAL.COM2.CD.WB" localSheetId="29">#REF!</definedName>
    <definedName name="TX.VAL.COM2.CD.WB" localSheetId="31">#REF!</definedName>
    <definedName name="TX.VAL.COM2.CD.WB" localSheetId="41">#REF!</definedName>
    <definedName name="TX.VAL.COM2.CD.WB" localSheetId="4">#REF!</definedName>
    <definedName name="TX.VAL.COM2.CD.WB" localSheetId="46">#REF!</definedName>
    <definedName name="TX.VAL.COM2.CD.WB" localSheetId="47">#REF!</definedName>
    <definedName name="TX.VAL.COM2.CD.WB" localSheetId="48">#REF!</definedName>
    <definedName name="TX.VAL.COM2.CD.WB" localSheetId="49">#REF!</definedName>
    <definedName name="TX.VAL.COM2.CD.WB" localSheetId="50">#REF!</definedName>
    <definedName name="TX.VAL.COM2.CD.WB" localSheetId="51">#REF!</definedName>
    <definedName name="TX.VAL.COM2.CD.WB" localSheetId="53">#REF!</definedName>
    <definedName name="TX.VAL.COM2.CD.WB" localSheetId="54">#REF!</definedName>
    <definedName name="TX.VAL.COM2.CD.WB" localSheetId="56">#REF!</definedName>
    <definedName name="TX.VAL.COM2.CD.WB" localSheetId="57">#REF!</definedName>
    <definedName name="TX.VAL.COM2.CD.WB" localSheetId="58">#REF!</definedName>
    <definedName name="TX.VAL.COM2.CD.WB" localSheetId="60">#REF!</definedName>
    <definedName name="TX.VAL.COM2.CD.WB" localSheetId="61">#REF!</definedName>
    <definedName name="TX.VAL.COM2.CD.WB" localSheetId="62">#REF!</definedName>
    <definedName name="TX.VAL.COM2.CD.WB" localSheetId="63">#REF!</definedName>
    <definedName name="TX.VAL.COM2.CD.WB" localSheetId="64">#REF!</definedName>
    <definedName name="TX.VAL.COM2.CD.WB" localSheetId="66">#REF!</definedName>
    <definedName name="TX.VAL.COM2.CD.WB" localSheetId="67">#REF!</definedName>
    <definedName name="TX.VAL.COM2.CD.WB" localSheetId="68">#REF!</definedName>
    <definedName name="TX.VAL.COM2.CD.WB" localSheetId="69">#REF!</definedName>
    <definedName name="TX.VAL.COM2.CD.WB" localSheetId="71">#REF!</definedName>
    <definedName name="TX.VAL.COM2.CD.WB" localSheetId="72">#REF!</definedName>
    <definedName name="TX.VAL.COM2.CD.WB" localSheetId="73">#REF!</definedName>
    <definedName name="TX.VAL.COM2.CD.WB">#REF!</definedName>
    <definedName name="TX.VAL.COM2.KD.WB" localSheetId="1">#REF!</definedName>
    <definedName name="TX.VAL.COM2.KD.WB" localSheetId="11">#REF!</definedName>
    <definedName name="TX.VAL.COM2.KD.WB" localSheetId="12">#REF!</definedName>
    <definedName name="TX.VAL.COM2.KD.WB" localSheetId="13">#REF!</definedName>
    <definedName name="TX.VAL.COM2.KD.WB" localSheetId="23">#REF!</definedName>
    <definedName name="TX.VAL.COM2.KD.WB" localSheetId="24">#REF!</definedName>
    <definedName name="TX.VAL.COM2.KD.WB" localSheetId="26">#REF!</definedName>
    <definedName name="TX.VAL.COM2.KD.WB" localSheetId="28">#REF!</definedName>
    <definedName name="TX.VAL.COM2.KD.WB" localSheetId="29">#REF!</definedName>
    <definedName name="TX.VAL.COM2.KD.WB" localSheetId="31">#REF!</definedName>
    <definedName name="TX.VAL.COM2.KD.WB" localSheetId="41">#REF!</definedName>
    <definedName name="TX.VAL.COM2.KD.WB" localSheetId="4">#REF!</definedName>
    <definedName name="TX.VAL.COM2.KD.WB" localSheetId="46">#REF!</definedName>
    <definedName name="TX.VAL.COM2.KD.WB" localSheetId="47">#REF!</definedName>
    <definedName name="TX.VAL.COM2.KD.WB" localSheetId="48">#REF!</definedName>
    <definedName name="TX.VAL.COM2.KD.WB" localSheetId="49">#REF!</definedName>
    <definedName name="TX.VAL.COM2.KD.WB" localSheetId="50">#REF!</definedName>
    <definedName name="TX.VAL.COM2.KD.WB" localSheetId="51">#REF!</definedName>
    <definedName name="TX.VAL.COM2.KD.WB" localSheetId="53">#REF!</definedName>
    <definedName name="TX.VAL.COM2.KD.WB" localSheetId="54">#REF!</definedName>
    <definedName name="TX.VAL.COM2.KD.WB" localSheetId="56">#REF!</definedName>
    <definedName name="TX.VAL.COM2.KD.WB" localSheetId="57">#REF!</definedName>
    <definedName name="TX.VAL.COM2.KD.WB" localSheetId="58">#REF!</definedName>
    <definedName name="TX.VAL.COM2.KD.WB" localSheetId="60">#REF!</definedName>
    <definedName name="TX.VAL.COM2.KD.WB" localSheetId="61">#REF!</definedName>
    <definedName name="TX.VAL.COM2.KD.WB" localSheetId="62">#REF!</definedName>
    <definedName name="TX.VAL.COM2.KD.WB" localSheetId="63">#REF!</definedName>
    <definedName name="TX.VAL.COM2.KD.WB" localSheetId="64">#REF!</definedName>
    <definedName name="TX.VAL.COM2.KD.WB" localSheetId="66">#REF!</definedName>
    <definedName name="TX.VAL.COM2.KD.WB" localSheetId="67">#REF!</definedName>
    <definedName name="TX.VAL.COM2.KD.WB" localSheetId="68">#REF!</definedName>
    <definedName name="TX.VAL.COM2.KD.WB" localSheetId="69">#REF!</definedName>
    <definedName name="TX.VAL.COM2.KD.WB" localSheetId="71">#REF!</definedName>
    <definedName name="TX.VAL.COM2.KD.WB" localSheetId="72">#REF!</definedName>
    <definedName name="TX.VAL.COM2.KD.WB" localSheetId="73">#REF!</definedName>
    <definedName name="TX.VAL.COM2.KD.WB">#REF!</definedName>
    <definedName name="TX.VAL.COM3.CD.WB" localSheetId="1">#REF!</definedName>
    <definedName name="TX.VAL.COM3.CD.WB" localSheetId="11">#REF!</definedName>
    <definedName name="TX.VAL.COM3.CD.WB" localSheetId="12">#REF!</definedName>
    <definedName name="TX.VAL.COM3.CD.WB" localSheetId="13">#REF!</definedName>
    <definedName name="TX.VAL.COM3.CD.WB" localSheetId="23">#REF!</definedName>
    <definedName name="TX.VAL.COM3.CD.WB" localSheetId="24">#REF!</definedName>
    <definedName name="TX.VAL.COM3.CD.WB" localSheetId="26">#REF!</definedName>
    <definedName name="TX.VAL.COM3.CD.WB" localSheetId="28">#REF!</definedName>
    <definedName name="TX.VAL.COM3.CD.WB" localSheetId="29">#REF!</definedName>
    <definedName name="TX.VAL.COM3.CD.WB" localSheetId="31">#REF!</definedName>
    <definedName name="TX.VAL.COM3.CD.WB" localSheetId="41">#REF!</definedName>
    <definedName name="TX.VAL.COM3.CD.WB" localSheetId="4">#REF!</definedName>
    <definedName name="TX.VAL.COM3.CD.WB" localSheetId="46">#REF!</definedName>
    <definedName name="TX.VAL.COM3.CD.WB" localSheetId="47">#REF!</definedName>
    <definedName name="TX.VAL.COM3.CD.WB" localSheetId="48">#REF!</definedName>
    <definedName name="TX.VAL.COM3.CD.WB" localSheetId="49">#REF!</definedName>
    <definedName name="TX.VAL.COM3.CD.WB" localSheetId="50">#REF!</definedName>
    <definedName name="TX.VAL.COM3.CD.WB" localSheetId="51">#REF!</definedName>
    <definedName name="TX.VAL.COM3.CD.WB" localSheetId="53">#REF!</definedName>
    <definedName name="TX.VAL.COM3.CD.WB" localSheetId="54">#REF!</definedName>
    <definedName name="TX.VAL.COM3.CD.WB" localSheetId="56">#REF!</definedName>
    <definedName name="TX.VAL.COM3.CD.WB" localSheetId="57">#REF!</definedName>
    <definedName name="TX.VAL.COM3.CD.WB" localSheetId="58">#REF!</definedName>
    <definedName name="TX.VAL.COM3.CD.WB" localSheetId="60">#REF!</definedName>
    <definedName name="TX.VAL.COM3.CD.WB" localSheetId="61">#REF!</definedName>
    <definedName name="TX.VAL.COM3.CD.WB" localSheetId="62">#REF!</definedName>
    <definedName name="TX.VAL.COM3.CD.WB" localSheetId="63">#REF!</definedName>
    <definedName name="TX.VAL.COM3.CD.WB" localSheetId="64">#REF!</definedName>
    <definedName name="TX.VAL.COM3.CD.WB" localSheetId="66">#REF!</definedName>
    <definedName name="TX.VAL.COM3.CD.WB" localSheetId="67">#REF!</definedName>
    <definedName name="TX.VAL.COM3.CD.WB" localSheetId="68">#REF!</definedName>
    <definedName name="TX.VAL.COM3.CD.WB" localSheetId="69">#REF!</definedName>
    <definedName name="TX.VAL.COM3.CD.WB" localSheetId="71">#REF!</definedName>
    <definedName name="TX.VAL.COM3.CD.WB" localSheetId="72">#REF!</definedName>
    <definedName name="TX.VAL.COM3.CD.WB" localSheetId="73">#REF!</definedName>
    <definedName name="TX.VAL.COM3.CD.WB">#REF!</definedName>
    <definedName name="TX.VAL.COM3.KD.WB" localSheetId="1">#REF!</definedName>
    <definedName name="TX.VAL.COM3.KD.WB" localSheetId="11">#REF!</definedName>
    <definedName name="TX.VAL.COM3.KD.WB" localSheetId="12">#REF!</definedName>
    <definedName name="TX.VAL.COM3.KD.WB" localSheetId="13">#REF!</definedName>
    <definedName name="TX.VAL.COM3.KD.WB" localSheetId="23">#REF!</definedName>
    <definedName name="TX.VAL.COM3.KD.WB" localSheetId="24">#REF!</definedName>
    <definedName name="TX.VAL.COM3.KD.WB" localSheetId="26">#REF!</definedName>
    <definedName name="TX.VAL.COM3.KD.WB" localSheetId="28">#REF!</definedName>
    <definedName name="TX.VAL.COM3.KD.WB" localSheetId="29">#REF!</definedName>
    <definedName name="TX.VAL.COM3.KD.WB" localSheetId="31">#REF!</definedName>
    <definedName name="TX.VAL.COM3.KD.WB" localSheetId="41">#REF!</definedName>
    <definedName name="TX.VAL.COM3.KD.WB" localSheetId="4">#REF!</definedName>
    <definedName name="TX.VAL.COM3.KD.WB" localSheetId="46">#REF!</definedName>
    <definedName name="TX.VAL.COM3.KD.WB" localSheetId="47">#REF!</definedName>
    <definedName name="TX.VAL.COM3.KD.WB" localSheetId="48">#REF!</definedName>
    <definedName name="TX.VAL.COM3.KD.WB" localSheetId="49">#REF!</definedName>
    <definedName name="TX.VAL.COM3.KD.WB" localSheetId="50">#REF!</definedName>
    <definedName name="TX.VAL.COM3.KD.WB" localSheetId="51">#REF!</definedName>
    <definedName name="TX.VAL.COM3.KD.WB" localSheetId="53">#REF!</definedName>
    <definedName name="TX.VAL.COM3.KD.WB" localSheetId="54">#REF!</definedName>
    <definedName name="TX.VAL.COM3.KD.WB" localSheetId="56">#REF!</definedName>
    <definedName name="TX.VAL.COM3.KD.WB" localSheetId="57">#REF!</definedName>
    <definedName name="TX.VAL.COM3.KD.WB" localSheetId="58">#REF!</definedName>
    <definedName name="TX.VAL.COM3.KD.WB" localSheetId="60">#REF!</definedName>
    <definedName name="TX.VAL.COM3.KD.WB" localSheetId="61">#REF!</definedName>
    <definedName name="TX.VAL.COM3.KD.WB" localSheetId="62">#REF!</definedName>
    <definedName name="TX.VAL.COM3.KD.WB" localSheetId="63">#REF!</definedName>
    <definedName name="TX.VAL.COM3.KD.WB" localSheetId="64">#REF!</definedName>
    <definedName name="TX.VAL.COM3.KD.WB" localSheetId="66">#REF!</definedName>
    <definedName name="TX.VAL.COM3.KD.WB" localSheetId="67">#REF!</definedName>
    <definedName name="TX.VAL.COM3.KD.WB" localSheetId="68">#REF!</definedName>
    <definedName name="TX.VAL.COM3.KD.WB" localSheetId="69">#REF!</definedName>
    <definedName name="TX.VAL.COM3.KD.WB" localSheetId="71">#REF!</definedName>
    <definedName name="TX.VAL.COM3.KD.WB" localSheetId="72">#REF!</definedName>
    <definedName name="TX.VAL.COM3.KD.WB" localSheetId="73">#REF!</definedName>
    <definedName name="TX.VAL.COM3.KD.WB">#REF!</definedName>
    <definedName name="TX.VAL.COM4.CD.WB" localSheetId="1">#REF!</definedName>
    <definedName name="TX.VAL.COM4.CD.WB" localSheetId="11">#REF!</definedName>
    <definedName name="TX.VAL.COM4.CD.WB" localSheetId="12">#REF!</definedName>
    <definedName name="TX.VAL.COM4.CD.WB" localSheetId="13">#REF!</definedName>
    <definedName name="TX.VAL.COM4.CD.WB" localSheetId="23">#REF!</definedName>
    <definedName name="TX.VAL.COM4.CD.WB" localSheetId="24">#REF!</definedName>
    <definedName name="TX.VAL.COM4.CD.WB" localSheetId="26">#REF!</definedName>
    <definedName name="TX.VAL.COM4.CD.WB" localSheetId="28">#REF!</definedName>
    <definedName name="TX.VAL.COM4.CD.WB" localSheetId="29">#REF!</definedName>
    <definedName name="TX.VAL.COM4.CD.WB" localSheetId="31">#REF!</definedName>
    <definedName name="TX.VAL.COM4.CD.WB" localSheetId="41">#REF!</definedName>
    <definedName name="TX.VAL.COM4.CD.WB" localSheetId="4">#REF!</definedName>
    <definedName name="TX.VAL.COM4.CD.WB" localSheetId="46">#REF!</definedName>
    <definedName name="TX.VAL.COM4.CD.WB" localSheetId="47">#REF!</definedName>
    <definedName name="TX.VAL.COM4.CD.WB" localSheetId="48">#REF!</definedName>
    <definedName name="TX.VAL.COM4.CD.WB" localSheetId="49">#REF!</definedName>
    <definedName name="TX.VAL.COM4.CD.WB" localSheetId="50">#REF!</definedName>
    <definedName name="TX.VAL.COM4.CD.WB" localSheetId="51">#REF!</definedName>
    <definedName name="TX.VAL.COM4.CD.WB" localSheetId="53">#REF!</definedName>
    <definedName name="TX.VAL.COM4.CD.WB" localSheetId="54">#REF!</definedName>
    <definedName name="TX.VAL.COM4.CD.WB" localSheetId="56">#REF!</definedName>
    <definedName name="TX.VAL.COM4.CD.WB" localSheetId="57">#REF!</definedName>
    <definedName name="TX.VAL.COM4.CD.WB" localSheetId="58">#REF!</definedName>
    <definedName name="TX.VAL.COM4.CD.WB" localSheetId="60">#REF!</definedName>
    <definedName name="TX.VAL.COM4.CD.WB" localSheetId="61">#REF!</definedName>
    <definedName name="TX.VAL.COM4.CD.WB" localSheetId="62">#REF!</definedName>
    <definedName name="TX.VAL.COM4.CD.WB" localSheetId="63">#REF!</definedName>
    <definedName name="TX.VAL.COM4.CD.WB" localSheetId="64">#REF!</definedName>
    <definedName name="TX.VAL.COM4.CD.WB" localSheetId="66">#REF!</definedName>
    <definedName name="TX.VAL.COM4.CD.WB" localSheetId="67">#REF!</definedName>
    <definedName name="TX.VAL.COM4.CD.WB" localSheetId="68">#REF!</definedName>
    <definedName name="TX.VAL.COM4.CD.WB" localSheetId="69">#REF!</definedName>
    <definedName name="TX.VAL.COM4.CD.WB" localSheetId="71">#REF!</definedName>
    <definedName name="TX.VAL.COM4.CD.WB" localSheetId="72">#REF!</definedName>
    <definedName name="TX.VAL.COM4.CD.WB" localSheetId="73">#REF!</definedName>
    <definedName name="TX.VAL.COM4.CD.WB">#REF!</definedName>
    <definedName name="TX.VAL.COM4.KD.WB" localSheetId="1">#REF!</definedName>
    <definedName name="TX.VAL.COM4.KD.WB" localSheetId="11">#REF!</definedName>
    <definedName name="TX.VAL.COM4.KD.WB" localSheetId="12">#REF!</definedName>
    <definedName name="TX.VAL.COM4.KD.WB" localSheetId="13">#REF!</definedName>
    <definedName name="TX.VAL.COM4.KD.WB" localSheetId="23">#REF!</definedName>
    <definedName name="TX.VAL.COM4.KD.WB" localSheetId="24">#REF!</definedName>
    <definedName name="TX.VAL.COM4.KD.WB" localSheetId="26">#REF!</definedName>
    <definedName name="TX.VAL.COM4.KD.WB" localSheetId="28">#REF!</definedName>
    <definedName name="TX.VAL.COM4.KD.WB" localSheetId="29">#REF!</definedName>
    <definedName name="TX.VAL.COM4.KD.WB" localSheetId="31">#REF!</definedName>
    <definedName name="TX.VAL.COM4.KD.WB" localSheetId="41">#REF!</definedName>
    <definedName name="TX.VAL.COM4.KD.WB" localSheetId="4">#REF!</definedName>
    <definedName name="TX.VAL.COM4.KD.WB" localSheetId="46">#REF!</definedName>
    <definedName name="TX.VAL.COM4.KD.WB" localSheetId="47">#REF!</definedName>
    <definedName name="TX.VAL.COM4.KD.WB" localSheetId="48">#REF!</definedName>
    <definedName name="TX.VAL.COM4.KD.WB" localSheetId="49">#REF!</definedName>
    <definedName name="TX.VAL.COM4.KD.WB" localSheetId="50">#REF!</definedName>
    <definedName name="TX.VAL.COM4.KD.WB" localSheetId="51">#REF!</definedName>
    <definedName name="TX.VAL.COM4.KD.WB" localSheetId="53">#REF!</definedName>
    <definedName name="TX.VAL.COM4.KD.WB" localSheetId="54">#REF!</definedName>
    <definedName name="TX.VAL.COM4.KD.WB" localSheetId="56">#REF!</definedName>
    <definedName name="TX.VAL.COM4.KD.WB" localSheetId="57">#REF!</definedName>
    <definedName name="TX.VAL.COM4.KD.WB" localSheetId="58">#REF!</definedName>
    <definedName name="TX.VAL.COM4.KD.WB" localSheetId="60">#REF!</definedName>
    <definedName name="TX.VAL.COM4.KD.WB" localSheetId="61">#REF!</definedName>
    <definedName name="TX.VAL.COM4.KD.WB" localSheetId="62">#REF!</definedName>
    <definedName name="TX.VAL.COM4.KD.WB" localSheetId="63">#REF!</definedName>
    <definedName name="TX.VAL.COM4.KD.WB" localSheetId="64">#REF!</definedName>
    <definedName name="TX.VAL.COM4.KD.WB" localSheetId="66">#REF!</definedName>
    <definedName name="TX.VAL.COM4.KD.WB" localSheetId="67">#REF!</definedName>
    <definedName name="TX.VAL.COM4.KD.WB" localSheetId="68">#REF!</definedName>
    <definedName name="TX.VAL.COM4.KD.WB" localSheetId="69">#REF!</definedName>
    <definedName name="TX.VAL.COM4.KD.WB" localSheetId="71">#REF!</definedName>
    <definedName name="TX.VAL.COM4.KD.WB" localSheetId="72">#REF!</definedName>
    <definedName name="TX.VAL.COM4.KD.WB" localSheetId="73">#REF!</definedName>
    <definedName name="TX.VAL.COM4.KD.WB">#REF!</definedName>
    <definedName name="TX.VAL.MANF.CD.WB" localSheetId="1">#REF!</definedName>
    <definedName name="TX.VAL.MANF.CD.WB" localSheetId="11">#REF!</definedName>
    <definedName name="TX.VAL.MANF.CD.WB" localSheetId="12">#REF!</definedName>
    <definedName name="TX.VAL.MANF.CD.WB" localSheetId="13">#REF!</definedName>
    <definedName name="TX.VAL.MANF.CD.WB" localSheetId="23">#REF!</definedName>
    <definedName name="TX.VAL.MANF.CD.WB" localSheetId="24">#REF!</definedName>
    <definedName name="TX.VAL.MANF.CD.WB" localSheetId="26">#REF!</definedName>
    <definedName name="TX.VAL.MANF.CD.WB" localSheetId="28">#REF!</definedName>
    <definedName name="TX.VAL.MANF.CD.WB" localSheetId="29">#REF!</definedName>
    <definedName name="TX.VAL.MANF.CD.WB" localSheetId="31">#REF!</definedName>
    <definedName name="TX.VAL.MANF.CD.WB" localSheetId="41">#REF!</definedName>
    <definedName name="TX.VAL.MANF.CD.WB" localSheetId="4">#REF!</definedName>
    <definedName name="TX.VAL.MANF.CD.WB" localSheetId="46">#REF!</definedName>
    <definedName name="TX.VAL.MANF.CD.WB" localSheetId="47">#REF!</definedName>
    <definedName name="TX.VAL.MANF.CD.WB" localSheetId="48">#REF!</definedName>
    <definedName name="TX.VAL.MANF.CD.WB" localSheetId="49">#REF!</definedName>
    <definedName name="TX.VAL.MANF.CD.WB" localSheetId="50">#REF!</definedName>
    <definedName name="TX.VAL.MANF.CD.WB" localSheetId="51">#REF!</definedName>
    <definedName name="TX.VAL.MANF.CD.WB" localSheetId="53">#REF!</definedName>
    <definedName name="TX.VAL.MANF.CD.WB" localSheetId="54">#REF!</definedName>
    <definedName name="TX.VAL.MANF.CD.WB" localSheetId="56">#REF!</definedName>
    <definedName name="TX.VAL.MANF.CD.WB" localSheetId="57">#REF!</definedName>
    <definedName name="TX.VAL.MANF.CD.WB" localSheetId="58">#REF!</definedName>
    <definedName name="TX.VAL.MANF.CD.WB" localSheetId="60">#REF!</definedName>
    <definedName name="TX.VAL.MANF.CD.WB" localSheetId="61">#REF!</definedName>
    <definedName name="TX.VAL.MANF.CD.WB" localSheetId="62">#REF!</definedName>
    <definedName name="TX.VAL.MANF.CD.WB" localSheetId="63">#REF!</definedName>
    <definedName name="TX.VAL.MANF.CD.WB" localSheetId="64">#REF!</definedName>
    <definedName name="TX.VAL.MANF.CD.WB" localSheetId="66">#REF!</definedName>
    <definedName name="TX.VAL.MANF.CD.WB" localSheetId="67">#REF!</definedName>
    <definedName name="TX.VAL.MANF.CD.WB" localSheetId="68">#REF!</definedName>
    <definedName name="TX.VAL.MANF.CD.WB" localSheetId="69">#REF!</definedName>
    <definedName name="TX.VAL.MANF.CD.WB" localSheetId="71">#REF!</definedName>
    <definedName name="TX.VAL.MANF.CD.WB" localSheetId="72">#REF!</definedName>
    <definedName name="TX.VAL.MANF.CD.WB" localSheetId="73">#REF!</definedName>
    <definedName name="TX.VAL.MANF.CD.WB">#REF!</definedName>
    <definedName name="TX.VAL.MANF.KD.WB" localSheetId="1">#REF!</definedName>
    <definedName name="TX.VAL.MANF.KD.WB" localSheetId="11">#REF!</definedName>
    <definedName name="TX.VAL.MANF.KD.WB" localSheetId="12">#REF!</definedName>
    <definedName name="TX.VAL.MANF.KD.WB" localSheetId="13">#REF!</definedName>
    <definedName name="TX.VAL.MANF.KD.WB" localSheetId="23">#REF!</definedName>
    <definedName name="TX.VAL.MANF.KD.WB" localSheetId="24">#REF!</definedName>
    <definedName name="TX.VAL.MANF.KD.WB" localSheetId="26">#REF!</definedName>
    <definedName name="TX.VAL.MANF.KD.WB" localSheetId="28">#REF!</definedName>
    <definedName name="TX.VAL.MANF.KD.WB" localSheetId="29">#REF!</definedName>
    <definedName name="TX.VAL.MANF.KD.WB" localSheetId="31">#REF!</definedName>
    <definedName name="TX.VAL.MANF.KD.WB" localSheetId="41">#REF!</definedName>
    <definedName name="TX.VAL.MANF.KD.WB" localSheetId="4">#REF!</definedName>
    <definedName name="TX.VAL.MANF.KD.WB" localSheetId="46">#REF!</definedName>
    <definedName name="TX.VAL.MANF.KD.WB" localSheetId="47">#REF!</definedName>
    <definedName name="TX.VAL.MANF.KD.WB" localSheetId="48">#REF!</definedName>
    <definedName name="TX.VAL.MANF.KD.WB" localSheetId="49">#REF!</definedName>
    <definedName name="TX.VAL.MANF.KD.WB" localSheetId="50">#REF!</definedName>
    <definedName name="TX.VAL.MANF.KD.WB" localSheetId="51">#REF!</definedName>
    <definedName name="TX.VAL.MANF.KD.WB" localSheetId="53">#REF!</definedName>
    <definedName name="TX.VAL.MANF.KD.WB" localSheetId="54">#REF!</definedName>
    <definedName name="TX.VAL.MANF.KD.WB" localSheetId="56">#REF!</definedName>
    <definedName name="TX.VAL.MANF.KD.WB" localSheetId="57">#REF!</definedName>
    <definedName name="TX.VAL.MANF.KD.WB" localSheetId="58">#REF!</definedName>
    <definedName name="TX.VAL.MANF.KD.WB" localSheetId="60">#REF!</definedName>
    <definedName name="TX.VAL.MANF.KD.WB" localSheetId="61">#REF!</definedName>
    <definedName name="TX.VAL.MANF.KD.WB" localSheetId="62">#REF!</definedName>
    <definedName name="TX.VAL.MANF.KD.WB" localSheetId="63">#REF!</definedName>
    <definedName name="TX.VAL.MANF.KD.WB" localSheetId="64">#REF!</definedName>
    <definedName name="TX.VAL.MANF.KD.WB" localSheetId="66">#REF!</definedName>
    <definedName name="TX.VAL.MANF.KD.WB" localSheetId="67">#REF!</definedName>
    <definedName name="TX.VAL.MANF.KD.WB" localSheetId="68">#REF!</definedName>
    <definedName name="TX.VAL.MANF.KD.WB" localSheetId="69">#REF!</definedName>
    <definedName name="TX.VAL.MANF.KD.WB" localSheetId="71">#REF!</definedName>
    <definedName name="TX.VAL.MANF.KD.WB" localSheetId="72">#REF!</definedName>
    <definedName name="TX.VAL.MANF.KD.WB" localSheetId="73">#REF!</definedName>
    <definedName name="TX.VAL.MANF.KD.WB">#REF!</definedName>
    <definedName name="TX.VAL.MRCH.CD.WB" localSheetId="1">#REF!</definedName>
    <definedName name="TX.VAL.MRCH.CD.WB" localSheetId="11">#REF!</definedName>
    <definedName name="TX.VAL.MRCH.CD.WB" localSheetId="12">#REF!</definedName>
    <definedName name="TX.VAL.MRCH.CD.WB" localSheetId="13">#REF!</definedName>
    <definedName name="TX.VAL.MRCH.CD.WB" localSheetId="23">#REF!</definedName>
    <definedName name="TX.VAL.MRCH.CD.WB" localSheetId="24">#REF!</definedName>
    <definedName name="TX.VAL.MRCH.CD.WB" localSheetId="26">#REF!</definedName>
    <definedName name="TX.VAL.MRCH.CD.WB" localSheetId="28">#REF!</definedName>
    <definedName name="TX.VAL.MRCH.CD.WB" localSheetId="29">#REF!</definedName>
    <definedName name="TX.VAL.MRCH.CD.WB" localSheetId="31">#REF!</definedName>
    <definedName name="TX.VAL.MRCH.CD.WB" localSheetId="41">#REF!</definedName>
    <definedName name="TX.VAL.MRCH.CD.WB" localSheetId="4">#REF!</definedName>
    <definedName name="TX.VAL.MRCH.CD.WB" localSheetId="46">#REF!</definedName>
    <definedName name="TX.VAL.MRCH.CD.WB" localSheetId="47">#REF!</definedName>
    <definedName name="TX.VAL.MRCH.CD.WB" localSheetId="48">#REF!</definedName>
    <definedName name="TX.VAL.MRCH.CD.WB" localSheetId="49">#REF!</definedName>
    <definedName name="TX.VAL.MRCH.CD.WB" localSheetId="50">#REF!</definedName>
    <definedName name="TX.VAL.MRCH.CD.WB" localSheetId="51">#REF!</definedName>
    <definedName name="TX.VAL.MRCH.CD.WB" localSheetId="53">#REF!</definedName>
    <definedName name="TX.VAL.MRCH.CD.WB" localSheetId="54">#REF!</definedName>
    <definedName name="TX.VAL.MRCH.CD.WB" localSheetId="56">#REF!</definedName>
    <definedName name="TX.VAL.MRCH.CD.WB" localSheetId="57">#REF!</definedName>
    <definedName name="TX.VAL.MRCH.CD.WB" localSheetId="58">#REF!</definedName>
    <definedName name="TX.VAL.MRCH.CD.WB" localSheetId="60">#REF!</definedName>
    <definedName name="TX.VAL.MRCH.CD.WB" localSheetId="61">#REF!</definedName>
    <definedName name="TX.VAL.MRCH.CD.WB" localSheetId="62">#REF!</definedName>
    <definedName name="TX.VAL.MRCH.CD.WB" localSheetId="63">#REF!</definedName>
    <definedName name="TX.VAL.MRCH.CD.WB" localSheetId="64">#REF!</definedName>
    <definedName name="TX.VAL.MRCH.CD.WB" localSheetId="66">#REF!</definedName>
    <definedName name="TX.VAL.MRCH.CD.WB" localSheetId="67">#REF!</definedName>
    <definedName name="TX.VAL.MRCH.CD.WB" localSheetId="68">#REF!</definedName>
    <definedName name="TX.VAL.MRCH.CD.WB" localSheetId="69">#REF!</definedName>
    <definedName name="TX.VAL.MRCH.CD.WB" localSheetId="71">#REF!</definedName>
    <definedName name="TX.VAL.MRCH.CD.WB" localSheetId="72">#REF!</definedName>
    <definedName name="TX.VAL.MRCH.CD.WB" localSheetId="73">#REF!</definedName>
    <definedName name="TX.VAL.MRCH.CD.WB">#REF!</definedName>
    <definedName name="TX.VAL.MRCH.KD.WB" localSheetId="1">#REF!</definedName>
    <definedName name="TX.VAL.MRCH.KD.WB" localSheetId="11">#REF!</definedName>
    <definedName name="TX.VAL.MRCH.KD.WB" localSheetId="12">#REF!</definedName>
    <definedName name="TX.VAL.MRCH.KD.WB" localSheetId="13">#REF!</definedName>
    <definedName name="TX.VAL.MRCH.KD.WB" localSheetId="23">#REF!</definedName>
    <definedName name="TX.VAL.MRCH.KD.WB" localSheetId="24">#REF!</definedName>
    <definedName name="TX.VAL.MRCH.KD.WB" localSheetId="26">#REF!</definedName>
    <definedName name="TX.VAL.MRCH.KD.WB" localSheetId="28">#REF!</definedName>
    <definedName name="TX.VAL.MRCH.KD.WB" localSheetId="29">#REF!</definedName>
    <definedName name="TX.VAL.MRCH.KD.WB" localSheetId="31">#REF!</definedName>
    <definedName name="TX.VAL.MRCH.KD.WB" localSheetId="41">#REF!</definedName>
    <definedName name="TX.VAL.MRCH.KD.WB" localSheetId="4">#REF!</definedName>
    <definedName name="TX.VAL.MRCH.KD.WB" localSheetId="46">#REF!</definedName>
    <definedName name="TX.VAL.MRCH.KD.WB" localSheetId="47">#REF!</definedName>
    <definedName name="TX.VAL.MRCH.KD.WB" localSheetId="48">#REF!</definedName>
    <definedName name="TX.VAL.MRCH.KD.WB" localSheetId="49">#REF!</definedName>
    <definedName name="TX.VAL.MRCH.KD.WB" localSheetId="50">#REF!</definedName>
    <definedName name="TX.VAL.MRCH.KD.WB" localSheetId="51">#REF!</definedName>
    <definedName name="TX.VAL.MRCH.KD.WB" localSheetId="53">#REF!</definedName>
    <definedName name="TX.VAL.MRCH.KD.WB" localSheetId="54">#REF!</definedName>
    <definedName name="TX.VAL.MRCH.KD.WB" localSheetId="56">#REF!</definedName>
    <definedName name="TX.VAL.MRCH.KD.WB" localSheetId="57">#REF!</definedName>
    <definedName name="TX.VAL.MRCH.KD.WB" localSheetId="58">#REF!</definedName>
    <definedName name="TX.VAL.MRCH.KD.WB" localSheetId="60">#REF!</definedName>
    <definedName name="TX.VAL.MRCH.KD.WB" localSheetId="61">#REF!</definedName>
    <definedName name="TX.VAL.MRCH.KD.WB" localSheetId="62">#REF!</definedName>
    <definedName name="TX.VAL.MRCH.KD.WB" localSheetId="63">#REF!</definedName>
    <definedName name="TX.VAL.MRCH.KD.WB" localSheetId="64">#REF!</definedName>
    <definedName name="TX.VAL.MRCH.KD.WB" localSheetId="66">#REF!</definedName>
    <definedName name="TX.VAL.MRCH.KD.WB" localSheetId="67">#REF!</definedName>
    <definedName name="TX.VAL.MRCH.KD.WB" localSheetId="68">#REF!</definedName>
    <definedName name="TX.VAL.MRCH.KD.WB" localSheetId="69">#REF!</definedName>
    <definedName name="TX.VAL.MRCH.KD.WB" localSheetId="71">#REF!</definedName>
    <definedName name="TX.VAL.MRCH.KD.WB" localSheetId="72">#REF!</definedName>
    <definedName name="TX.VAL.MRCH.KD.WB" localSheetId="73">#REF!</definedName>
    <definedName name="TX.VAL.MRCH.KD.WB">#REF!</definedName>
    <definedName name="TX.VAL.OCOM.CD.WB" localSheetId="1">#REF!</definedName>
    <definedName name="TX.VAL.OCOM.CD.WB" localSheetId="11">#REF!</definedName>
    <definedName name="TX.VAL.OCOM.CD.WB" localSheetId="12">#REF!</definedName>
    <definedName name="TX.VAL.OCOM.CD.WB" localSheetId="13">#REF!</definedName>
    <definedName name="TX.VAL.OCOM.CD.WB" localSheetId="23">#REF!</definedName>
    <definedName name="TX.VAL.OCOM.CD.WB" localSheetId="24">#REF!</definedName>
    <definedName name="TX.VAL.OCOM.CD.WB" localSheetId="26">#REF!</definedName>
    <definedName name="TX.VAL.OCOM.CD.WB" localSheetId="28">#REF!</definedName>
    <definedName name="TX.VAL.OCOM.CD.WB" localSheetId="29">#REF!</definedName>
    <definedName name="TX.VAL.OCOM.CD.WB" localSheetId="31">#REF!</definedName>
    <definedName name="TX.VAL.OCOM.CD.WB" localSheetId="41">#REF!</definedName>
    <definedName name="TX.VAL.OCOM.CD.WB" localSheetId="4">#REF!</definedName>
    <definedName name="TX.VAL.OCOM.CD.WB" localSheetId="46">#REF!</definedName>
    <definedName name="TX.VAL.OCOM.CD.WB" localSheetId="47">#REF!</definedName>
    <definedName name="TX.VAL.OCOM.CD.WB" localSheetId="48">#REF!</definedName>
    <definedName name="TX.VAL.OCOM.CD.WB" localSheetId="49">#REF!</definedName>
    <definedName name="TX.VAL.OCOM.CD.WB" localSheetId="50">#REF!</definedName>
    <definedName name="TX.VAL.OCOM.CD.WB" localSheetId="51">#REF!</definedName>
    <definedName name="TX.VAL.OCOM.CD.WB" localSheetId="53">#REF!</definedName>
    <definedName name="TX.VAL.OCOM.CD.WB" localSheetId="54">#REF!</definedName>
    <definedName name="TX.VAL.OCOM.CD.WB" localSheetId="56">#REF!</definedName>
    <definedName name="TX.VAL.OCOM.CD.WB" localSheetId="57">#REF!</definedName>
    <definedName name="TX.VAL.OCOM.CD.WB" localSheetId="58">#REF!</definedName>
    <definedName name="TX.VAL.OCOM.CD.WB" localSheetId="60">#REF!</definedName>
    <definedName name="TX.VAL.OCOM.CD.WB" localSheetId="61">#REF!</definedName>
    <definedName name="TX.VAL.OCOM.CD.WB" localSheetId="62">#REF!</definedName>
    <definedName name="TX.VAL.OCOM.CD.WB" localSheetId="63">#REF!</definedName>
    <definedName name="TX.VAL.OCOM.CD.WB" localSheetId="64">#REF!</definedName>
    <definedName name="TX.VAL.OCOM.CD.WB" localSheetId="66">#REF!</definedName>
    <definedName name="TX.VAL.OCOM.CD.WB" localSheetId="67">#REF!</definedName>
    <definedName name="TX.VAL.OCOM.CD.WB" localSheetId="68">#REF!</definedName>
    <definedName name="TX.VAL.OCOM.CD.WB" localSheetId="69">#REF!</definedName>
    <definedName name="TX.VAL.OCOM.CD.WB" localSheetId="71">#REF!</definedName>
    <definedName name="TX.VAL.OCOM.CD.WB" localSheetId="72">#REF!</definedName>
    <definedName name="TX.VAL.OCOM.CD.WB" localSheetId="73">#REF!</definedName>
    <definedName name="TX.VAL.OCOM.CD.WB">#REF!</definedName>
    <definedName name="TX.VAL.OCOM.KD.WB" localSheetId="1">#REF!</definedName>
    <definedName name="TX.VAL.OCOM.KD.WB" localSheetId="11">#REF!</definedName>
    <definedName name="TX.VAL.OCOM.KD.WB" localSheetId="12">#REF!</definedName>
    <definedName name="TX.VAL.OCOM.KD.WB" localSheetId="13">#REF!</definedName>
    <definedName name="TX.VAL.OCOM.KD.WB" localSheetId="23">#REF!</definedName>
    <definedName name="TX.VAL.OCOM.KD.WB" localSheetId="24">#REF!</definedName>
    <definedName name="TX.VAL.OCOM.KD.WB" localSheetId="26">#REF!</definedName>
    <definedName name="TX.VAL.OCOM.KD.WB" localSheetId="28">#REF!</definedName>
    <definedName name="TX.VAL.OCOM.KD.WB" localSheetId="29">#REF!</definedName>
    <definedName name="TX.VAL.OCOM.KD.WB" localSheetId="31">#REF!</definedName>
    <definedName name="TX.VAL.OCOM.KD.WB" localSheetId="41">#REF!</definedName>
    <definedName name="TX.VAL.OCOM.KD.WB" localSheetId="4">#REF!</definedName>
    <definedName name="TX.VAL.OCOM.KD.WB" localSheetId="46">#REF!</definedName>
    <definedName name="TX.VAL.OCOM.KD.WB" localSheetId="47">#REF!</definedName>
    <definedName name="TX.VAL.OCOM.KD.WB" localSheetId="48">#REF!</definedName>
    <definedName name="TX.VAL.OCOM.KD.WB" localSheetId="49">#REF!</definedName>
    <definedName name="TX.VAL.OCOM.KD.WB" localSheetId="50">#REF!</definedName>
    <definedName name="TX.VAL.OCOM.KD.WB" localSheetId="51">#REF!</definedName>
    <definedName name="TX.VAL.OCOM.KD.WB" localSheetId="53">#REF!</definedName>
    <definedName name="TX.VAL.OCOM.KD.WB" localSheetId="54">#REF!</definedName>
    <definedName name="TX.VAL.OCOM.KD.WB" localSheetId="56">#REF!</definedName>
    <definedName name="TX.VAL.OCOM.KD.WB" localSheetId="57">#REF!</definedName>
    <definedName name="TX.VAL.OCOM.KD.WB" localSheetId="58">#REF!</definedName>
    <definedName name="TX.VAL.OCOM.KD.WB" localSheetId="60">#REF!</definedName>
    <definedName name="TX.VAL.OCOM.KD.WB" localSheetId="61">#REF!</definedName>
    <definedName name="TX.VAL.OCOM.KD.WB" localSheetId="62">#REF!</definedName>
    <definedName name="TX.VAL.OCOM.KD.WB" localSheetId="63">#REF!</definedName>
    <definedName name="TX.VAL.OCOM.KD.WB" localSheetId="64">#REF!</definedName>
    <definedName name="TX.VAL.OCOM.KD.WB" localSheetId="66">#REF!</definedName>
    <definedName name="TX.VAL.OCOM.KD.WB" localSheetId="67">#REF!</definedName>
    <definedName name="TX.VAL.OCOM.KD.WB" localSheetId="68">#REF!</definedName>
    <definedName name="TX.VAL.OCOM.KD.WB" localSheetId="69">#REF!</definedName>
    <definedName name="TX.VAL.OCOM.KD.WB" localSheetId="71">#REF!</definedName>
    <definedName name="TX.VAL.OCOM.KD.WB" localSheetId="72">#REF!</definedName>
    <definedName name="TX.VAL.OCOM.KD.WB" localSheetId="73">#REF!</definedName>
    <definedName name="TX.VAL.OCOM.KD.WB">#REF!</definedName>
    <definedName name="TX.VAL.TCOM.CD.WB" localSheetId="1">#REF!</definedName>
    <definedName name="TX.VAL.TCOM.CD.WB" localSheetId="11">#REF!</definedName>
    <definedName name="TX.VAL.TCOM.CD.WB" localSheetId="12">#REF!</definedName>
    <definedName name="TX.VAL.TCOM.CD.WB" localSheetId="13">#REF!</definedName>
    <definedName name="TX.VAL.TCOM.CD.WB" localSheetId="23">#REF!</definedName>
    <definedName name="TX.VAL.TCOM.CD.WB" localSheetId="24">#REF!</definedName>
    <definedName name="TX.VAL.TCOM.CD.WB" localSheetId="26">#REF!</definedName>
    <definedName name="TX.VAL.TCOM.CD.WB" localSheetId="28">#REF!</definedName>
    <definedName name="TX.VAL.TCOM.CD.WB" localSheetId="29">#REF!</definedName>
    <definedName name="TX.VAL.TCOM.CD.WB" localSheetId="31">#REF!</definedName>
    <definedName name="TX.VAL.TCOM.CD.WB" localSheetId="41">#REF!</definedName>
    <definedName name="TX.VAL.TCOM.CD.WB" localSheetId="4">#REF!</definedName>
    <definedName name="TX.VAL.TCOM.CD.WB" localSheetId="46">#REF!</definedName>
    <definedName name="TX.VAL.TCOM.CD.WB" localSheetId="47">#REF!</definedName>
    <definedName name="TX.VAL.TCOM.CD.WB" localSheetId="48">#REF!</definedName>
    <definedName name="TX.VAL.TCOM.CD.WB" localSheetId="49">#REF!</definedName>
    <definedName name="TX.VAL.TCOM.CD.WB" localSheetId="50">#REF!</definedName>
    <definedName name="TX.VAL.TCOM.CD.WB" localSheetId="51">#REF!</definedName>
    <definedName name="TX.VAL.TCOM.CD.WB" localSheetId="53">#REF!</definedName>
    <definedName name="TX.VAL.TCOM.CD.WB" localSheetId="54">#REF!</definedName>
    <definedName name="TX.VAL.TCOM.CD.WB" localSheetId="56">#REF!</definedName>
    <definedName name="TX.VAL.TCOM.CD.WB" localSheetId="57">#REF!</definedName>
    <definedName name="TX.VAL.TCOM.CD.WB" localSheetId="58">#REF!</definedName>
    <definedName name="TX.VAL.TCOM.CD.WB" localSheetId="60">#REF!</definedName>
    <definedName name="TX.VAL.TCOM.CD.WB" localSheetId="61">#REF!</definedName>
    <definedName name="TX.VAL.TCOM.CD.WB" localSheetId="62">#REF!</definedName>
    <definedName name="TX.VAL.TCOM.CD.WB" localSheetId="63">#REF!</definedName>
    <definedName name="TX.VAL.TCOM.CD.WB" localSheetId="64">#REF!</definedName>
    <definedName name="TX.VAL.TCOM.CD.WB" localSheetId="66">#REF!</definedName>
    <definedName name="TX.VAL.TCOM.CD.WB" localSheetId="67">#REF!</definedName>
    <definedName name="TX.VAL.TCOM.CD.WB" localSheetId="68">#REF!</definedName>
    <definedName name="TX.VAL.TCOM.CD.WB" localSheetId="69">#REF!</definedName>
    <definedName name="TX.VAL.TCOM.CD.WB" localSheetId="71">#REF!</definedName>
    <definedName name="TX.VAL.TCOM.CD.WB" localSheetId="72">#REF!</definedName>
    <definedName name="TX.VAL.TCOM.CD.WB" localSheetId="73">#REF!</definedName>
    <definedName name="TX.VAL.TCOM.CD.WB">#REF!</definedName>
    <definedName name="TX.VAL.TCOM.KD.WB" localSheetId="1">#REF!</definedName>
    <definedName name="TX.VAL.TCOM.KD.WB" localSheetId="11">#REF!</definedName>
    <definedName name="TX.VAL.TCOM.KD.WB" localSheetId="12">#REF!</definedName>
    <definedName name="TX.VAL.TCOM.KD.WB" localSheetId="13">#REF!</definedName>
    <definedName name="TX.VAL.TCOM.KD.WB" localSheetId="23">#REF!</definedName>
    <definedName name="TX.VAL.TCOM.KD.WB" localSheetId="24">#REF!</definedName>
    <definedName name="TX.VAL.TCOM.KD.WB" localSheetId="26">#REF!</definedName>
    <definedName name="TX.VAL.TCOM.KD.WB" localSheetId="28">#REF!</definedName>
    <definedName name="TX.VAL.TCOM.KD.WB" localSheetId="29">#REF!</definedName>
    <definedName name="TX.VAL.TCOM.KD.WB" localSheetId="31">#REF!</definedName>
    <definedName name="TX.VAL.TCOM.KD.WB" localSheetId="41">#REF!</definedName>
    <definedName name="TX.VAL.TCOM.KD.WB" localSheetId="4">#REF!</definedName>
    <definedName name="TX.VAL.TCOM.KD.WB" localSheetId="46">#REF!</definedName>
    <definedName name="TX.VAL.TCOM.KD.WB" localSheetId="47">#REF!</definedName>
    <definedName name="TX.VAL.TCOM.KD.WB" localSheetId="48">#REF!</definedName>
    <definedName name="TX.VAL.TCOM.KD.WB" localSheetId="49">#REF!</definedName>
    <definedName name="TX.VAL.TCOM.KD.WB" localSheetId="50">#REF!</definedName>
    <definedName name="TX.VAL.TCOM.KD.WB" localSheetId="51">#REF!</definedName>
    <definedName name="TX.VAL.TCOM.KD.WB" localSheetId="53">#REF!</definedName>
    <definedName name="TX.VAL.TCOM.KD.WB" localSheetId="54">#REF!</definedName>
    <definedName name="TX.VAL.TCOM.KD.WB" localSheetId="56">#REF!</definedName>
    <definedName name="TX.VAL.TCOM.KD.WB" localSheetId="57">#REF!</definedName>
    <definedName name="TX.VAL.TCOM.KD.WB" localSheetId="58">#REF!</definedName>
    <definedName name="TX.VAL.TCOM.KD.WB" localSheetId="60">#REF!</definedName>
    <definedName name="TX.VAL.TCOM.KD.WB" localSheetId="61">#REF!</definedName>
    <definedName name="TX.VAL.TCOM.KD.WB" localSheetId="62">#REF!</definedName>
    <definedName name="TX.VAL.TCOM.KD.WB" localSheetId="63">#REF!</definedName>
    <definedName name="TX.VAL.TCOM.KD.WB" localSheetId="64">#REF!</definedName>
    <definedName name="TX.VAL.TCOM.KD.WB" localSheetId="66">#REF!</definedName>
    <definedName name="TX.VAL.TCOM.KD.WB" localSheetId="67">#REF!</definedName>
    <definedName name="TX.VAL.TCOM.KD.WB" localSheetId="68">#REF!</definedName>
    <definedName name="TX.VAL.TCOM.KD.WB" localSheetId="69">#REF!</definedName>
    <definedName name="TX.VAL.TCOM.KD.WB" localSheetId="71">#REF!</definedName>
    <definedName name="TX.VAL.TCOM.KD.WB" localSheetId="72">#REF!</definedName>
    <definedName name="TX.VAL.TCOM.KD.WB" localSheetId="73">#REF!</definedName>
    <definedName name="TX.VAL.TCOM.KD.WB">#REF!</definedName>
    <definedName name="TX.VOL.NFSV.XD" localSheetId="1">#REF!</definedName>
    <definedName name="TX.VOL.NFSV.XD" localSheetId="11">#REF!</definedName>
    <definedName name="TX.VOL.NFSV.XD" localSheetId="12">#REF!</definedName>
    <definedName name="TX.VOL.NFSV.XD" localSheetId="13">#REF!</definedName>
    <definedName name="TX.VOL.NFSV.XD" localSheetId="23">#REF!</definedName>
    <definedName name="TX.VOL.NFSV.XD" localSheetId="24">#REF!</definedName>
    <definedName name="TX.VOL.NFSV.XD" localSheetId="26">#REF!</definedName>
    <definedName name="TX.VOL.NFSV.XD" localSheetId="28">#REF!</definedName>
    <definedName name="TX.VOL.NFSV.XD" localSheetId="29">#REF!</definedName>
    <definedName name="TX.VOL.NFSV.XD" localSheetId="31">#REF!</definedName>
    <definedName name="TX.VOL.NFSV.XD" localSheetId="41">#REF!</definedName>
    <definedName name="TX.VOL.NFSV.XD" localSheetId="4">#REF!</definedName>
    <definedName name="TX.VOL.NFSV.XD" localSheetId="46">#REF!</definedName>
    <definedName name="TX.VOL.NFSV.XD" localSheetId="47">#REF!</definedName>
    <definedName name="TX.VOL.NFSV.XD" localSheetId="48">#REF!</definedName>
    <definedName name="TX.VOL.NFSV.XD" localSheetId="49">#REF!</definedName>
    <definedName name="TX.VOL.NFSV.XD" localSheetId="50">#REF!</definedName>
    <definedName name="TX.VOL.NFSV.XD" localSheetId="51">#REF!</definedName>
    <definedName name="TX.VOL.NFSV.XD" localSheetId="53">#REF!</definedName>
    <definedName name="TX.VOL.NFSV.XD" localSheetId="54">#REF!</definedName>
    <definedName name="TX.VOL.NFSV.XD" localSheetId="56">#REF!</definedName>
    <definedName name="TX.VOL.NFSV.XD" localSheetId="57">#REF!</definedName>
    <definedName name="TX.VOL.NFSV.XD" localSheetId="58">#REF!</definedName>
    <definedName name="TX.VOL.NFSV.XD" localSheetId="60">#REF!</definedName>
    <definedName name="TX.VOL.NFSV.XD" localSheetId="61">#REF!</definedName>
    <definedName name="TX.VOL.NFSV.XD" localSheetId="62">#REF!</definedName>
    <definedName name="TX.VOL.NFSV.XD" localSheetId="63">#REF!</definedName>
    <definedName name="TX.VOL.NFSV.XD" localSheetId="64">#REF!</definedName>
    <definedName name="TX.VOL.NFSV.XD" localSheetId="66">#REF!</definedName>
    <definedName name="TX.VOL.NFSV.XD" localSheetId="67">#REF!</definedName>
    <definedName name="TX.VOL.NFSV.XD" localSheetId="68">#REF!</definedName>
    <definedName name="TX.VOL.NFSV.XD" localSheetId="69">#REF!</definedName>
    <definedName name="TX.VOL.NFSV.XD" localSheetId="71">#REF!</definedName>
    <definedName name="TX.VOL.NFSV.XD" localSheetId="72">#REF!</definedName>
    <definedName name="TX.VOL.NFSV.XD" localSheetId="73">#REF!</definedName>
    <definedName name="TX.VOL.NFSV.XD">#REF!</definedName>
    <definedName name="TX_D" localSheetId="1">#REF!</definedName>
    <definedName name="TX_D" localSheetId="11">#REF!</definedName>
    <definedName name="TX_D" localSheetId="12">#REF!</definedName>
    <definedName name="TX_D" localSheetId="13">#REF!</definedName>
    <definedName name="TX_D" localSheetId="23">#REF!</definedName>
    <definedName name="TX_D" localSheetId="24">#REF!</definedName>
    <definedName name="TX_D" localSheetId="26">#REF!</definedName>
    <definedName name="TX_D" localSheetId="28">#REF!</definedName>
    <definedName name="TX_D" localSheetId="29">#REF!</definedName>
    <definedName name="TX_D" localSheetId="31">#REF!</definedName>
    <definedName name="TX_D" localSheetId="41">#REF!</definedName>
    <definedName name="TX_D" localSheetId="4">#REF!</definedName>
    <definedName name="TX_D" localSheetId="46">#REF!</definedName>
    <definedName name="TX_D" localSheetId="47">#REF!</definedName>
    <definedName name="TX_D" localSheetId="48">#REF!</definedName>
    <definedName name="TX_D" localSheetId="49">#REF!</definedName>
    <definedName name="TX_D" localSheetId="50">#REF!</definedName>
    <definedName name="TX_D" localSheetId="51">#REF!</definedName>
    <definedName name="TX_D" localSheetId="53">#REF!</definedName>
    <definedName name="TX_D" localSheetId="54">#REF!</definedName>
    <definedName name="TX_D" localSheetId="56">#REF!</definedName>
    <definedName name="TX_D" localSheetId="57">#REF!</definedName>
    <definedName name="TX_D" localSheetId="58">#REF!</definedName>
    <definedName name="TX_D" localSheetId="60">#REF!</definedName>
    <definedName name="TX_D" localSheetId="61">#REF!</definedName>
    <definedName name="TX_D" localSheetId="62">#REF!</definedName>
    <definedName name="TX_D" localSheetId="63">#REF!</definedName>
    <definedName name="TX_D" localSheetId="64">#REF!</definedName>
    <definedName name="TX_D" localSheetId="66">#REF!</definedName>
    <definedName name="TX_D" localSheetId="67">#REF!</definedName>
    <definedName name="TX_D" localSheetId="68">#REF!</definedName>
    <definedName name="TX_D" localSheetId="69">#REF!</definedName>
    <definedName name="TX_D" localSheetId="71">#REF!</definedName>
    <definedName name="TX_D" localSheetId="72">#REF!</definedName>
    <definedName name="TX_D" localSheetId="73">#REF!</definedName>
    <definedName name="TX_D">#REF!</definedName>
    <definedName name="TX_DPCH" localSheetId="1">#REF!</definedName>
    <definedName name="TX_DPCH" localSheetId="11">#REF!</definedName>
    <definedName name="TX_DPCH" localSheetId="12">#REF!</definedName>
    <definedName name="TX_DPCH" localSheetId="13">#REF!</definedName>
    <definedName name="TX_DPCH" localSheetId="23">#REF!</definedName>
    <definedName name="TX_DPCH" localSheetId="24">#REF!</definedName>
    <definedName name="TX_DPCH" localSheetId="26">#REF!</definedName>
    <definedName name="TX_DPCH" localSheetId="28">#REF!</definedName>
    <definedName name="TX_DPCH" localSheetId="29">#REF!</definedName>
    <definedName name="TX_DPCH" localSheetId="31">#REF!</definedName>
    <definedName name="TX_DPCH" localSheetId="41">#REF!</definedName>
    <definedName name="TX_DPCH" localSheetId="4">#REF!</definedName>
    <definedName name="TX_DPCH" localSheetId="46">#REF!</definedName>
    <definedName name="TX_DPCH" localSheetId="47">#REF!</definedName>
    <definedName name="TX_DPCH" localSheetId="48">#REF!</definedName>
    <definedName name="TX_DPCH" localSheetId="49">#REF!</definedName>
    <definedName name="TX_DPCH" localSheetId="50">#REF!</definedName>
    <definedName name="TX_DPCH" localSheetId="51">#REF!</definedName>
    <definedName name="TX_DPCH" localSheetId="53">#REF!</definedName>
    <definedName name="TX_DPCH" localSheetId="54">#REF!</definedName>
    <definedName name="TX_DPCH" localSheetId="56">#REF!</definedName>
    <definedName name="TX_DPCH" localSheetId="57">#REF!</definedName>
    <definedName name="TX_DPCH" localSheetId="58">#REF!</definedName>
    <definedName name="TX_DPCH" localSheetId="60">#REF!</definedName>
    <definedName name="TX_DPCH" localSheetId="61">#REF!</definedName>
    <definedName name="TX_DPCH" localSheetId="62">#REF!</definedName>
    <definedName name="TX_DPCH" localSheetId="63">#REF!</definedName>
    <definedName name="TX_DPCH" localSheetId="64">#REF!</definedName>
    <definedName name="TX_DPCH" localSheetId="66">#REF!</definedName>
    <definedName name="TX_DPCH" localSheetId="67">#REF!</definedName>
    <definedName name="TX_DPCH" localSheetId="68">#REF!</definedName>
    <definedName name="TX_DPCH" localSheetId="69">#REF!</definedName>
    <definedName name="TX_DPCH" localSheetId="71">#REF!</definedName>
    <definedName name="TX_DPCH" localSheetId="72">#REF!</definedName>
    <definedName name="TX_DPCH" localSheetId="73">#REF!</definedName>
    <definedName name="TX_DPCH">#REF!</definedName>
    <definedName name="TX_R" localSheetId="1">#REF!</definedName>
    <definedName name="TX_R" localSheetId="11">#REF!</definedName>
    <definedName name="TX_R" localSheetId="12">#REF!</definedName>
    <definedName name="TX_R" localSheetId="13">#REF!</definedName>
    <definedName name="TX_R" localSheetId="23">#REF!</definedName>
    <definedName name="TX_R" localSheetId="24">#REF!</definedName>
    <definedName name="TX_R" localSheetId="26">#REF!</definedName>
    <definedName name="TX_R" localSheetId="28">#REF!</definedName>
    <definedName name="TX_R" localSheetId="29">#REF!</definedName>
    <definedName name="TX_R" localSheetId="31">#REF!</definedName>
    <definedName name="TX_R" localSheetId="41">#REF!</definedName>
    <definedName name="TX_R" localSheetId="4">#REF!</definedName>
    <definedName name="TX_R" localSheetId="46">#REF!</definedName>
    <definedName name="TX_R" localSheetId="47">#REF!</definedName>
    <definedName name="TX_R" localSheetId="48">#REF!</definedName>
    <definedName name="TX_R" localSheetId="49">#REF!</definedName>
    <definedName name="TX_R" localSheetId="50">#REF!</definedName>
    <definedName name="TX_R" localSheetId="51">#REF!</definedName>
    <definedName name="TX_R" localSheetId="53">#REF!</definedName>
    <definedName name="TX_R" localSheetId="54">#REF!</definedName>
    <definedName name="TX_R" localSheetId="56">#REF!</definedName>
    <definedName name="TX_R" localSheetId="57">#REF!</definedName>
    <definedName name="TX_R" localSheetId="58">#REF!</definedName>
    <definedName name="TX_R" localSheetId="60">#REF!</definedName>
    <definedName name="TX_R" localSheetId="61">#REF!</definedName>
    <definedName name="TX_R" localSheetId="62">#REF!</definedName>
    <definedName name="TX_R" localSheetId="63">#REF!</definedName>
    <definedName name="TX_R" localSheetId="64">#REF!</definedName>
    <definedName name="TX_R" localSheetId="66">#REF!</definedName>
    <definedName name="TX_R" localSheetId="67">#REF!</definedName>
    <definedName name="TX_R" localSheetId="68">#REF!</definedName>
    <definedName name="TX_R" localSheetId="69">#REF!</definedName>
    <definedName name="TX_R" localSheetId="71">#REF!</definedName>
    <definedName name="TX_R" localSheetId="72">#REF!</definedName>
    <definedName name="TX_R" localSheetId="73">#REF!</definedName>
    <definedName name="TX_R">#REF!</definedName>
    <definedName name="TX_RPCH" localSheetId="1">#REF!</definedName>
    <definedName name="TX_RPCH" localSheetId="11">#REF!</definedName>
    <definedName name="TX_RPCH" localSheetId="12">#REF!</definedName>
    <definedName name="TX_RPCH" localSheetId="13">#REF!</definedName>
    <definedName name="TX_RPCH" localSheetId="23">#REF!</definedName>
    <definedName name="TX_RPCH" localSheetId="24">#REF!</definedName>
    <definedName name="TX_RPCH" localSheetId="26">#REF!</definedName>
    <definedName name="TX_RPCH" localSheetId="28">#REF!</definedName>
    <definedName name="TX_RPCH" localSheetId="29">#REF!</definedName>
    <definedName name="TX_RPCH" localSheetId="31">#REF!</definedName>
    <definedName name="TX_RPCH" localSheetId="41">#REF!</definedName>
    <definedName name="TX_RPCH" localSheetId="4">#REF!</definedName>
    <definedName name="TX_RPCH" localSheetId="46">#REF!</definedName>
    <definedName name="TX_RPCH" localSheetId="47">#REF!</definedName>
    <definedName name="TX_RPCH" localSheetId="48">#REF!</definedName>
    <definedName name="TX_RPCH" localSheetId="49">#REF!</definedName>
    <definedName name="TX_RPCH" localSheetId="50">#REF!</definedName>
    <definedName name="TX_RPCH" localSheetId="51">#REF!</definedName>
    <definedName name="TX_RPCH" localSheetId="53">#REF!</definedName>
    <definedName name="TX_RPCH" localSheetId="54">#REF!</definedName>
    <definedName name="TX_RPCH" localSheetId="56">#REF!</definedName>
    <definedName name="TX_RPCH" localSheetId="57">#REF!</definedName>
    <definedName name="TX_RPCH" localSheetId="58">#REF!</definedName>
    <definedName name="TX_RPCH" localSheetId="60">#REF!</definedName>
    <definedName name="TX_RPCH" localSheetId="61">#REF!</definedName>
    <definedName name="TX_RPCH" localSheetId="62">#REF!</definedName>
    <definedName name="TX_RPCH" localSheetId="63">#REF!</definedName>
    <definedName name="TX_RPCH" localSheetId="64">#REF!</definedName>
    <definedName name="TX_RPCH" localSheetId="66">#REF!</definedName>
    <definedName name="TX_RPCH" localSheetId="67">#REF!</definedName>
    <definedName name="TX_RPCH" localSheetId="68">#REF!</definedName>
    <definedName name="TX_RPCH" localSheetId="69">#REF!</definedName>
    <definedName name="TX_RPCH" localSheetId="71">#REF!</definedName>
    <definedName name="TX_RPCH" localSheetId="72">#REF!</definedName>
    <definedName name="TX_RPCH" localSheetId="73">#REF!</definedName>
    <definedName name="TX_RPCH">#REF!</definedName>
    <definedName name="TXG" localSheetId="1">#REF!</definedName>
    <definedName name="TXG" localSheetId="11">#REF!</definedName>
    <definedName name="TXG" localSheetId="12">#REF!</definedName>
    <definedName name="TXG" localSheetId="13">#REF!</definedName>
    <definedName name="TXG" localSheetId="23">#REF!</definedName>
    <definedName name="TXG" localSheetId="24">#REF!</definedName>
    <definedName name="TXG" localSheetId="26">#REF!</definedName>
    <definedName name="TXG" localSheetId="28">#REF!</definedName>
    <definedName name="TXG" localSheetId="29">#REF!</definedName>
    <definedName name="TXG" localSheetId="31">#REF!</definedName>
    <definedName name="TXG" localSheetId="41">#REF!</definedName>
    <definedName name="TXG" localSheetId="4">#REF!</definedName>
    <definedName name="TXG" localSheetId="46">#REF!</definedName>
    <definedName name="TXG" localSheetId="47">#REF!</definedName>
    <definedName name="TXG" localSheetId="48">#REF!</definedName>
    <definedName name="TXG" localSheetId="49">#REF!</definedName>
    <definedName name="TXG" localSheetId="50">#REF!</definedName>
    <definedName name="TXG" localSheetId="51">#REF!</definedName>
    <definedName name="TXG" localSheetId="53">#REF!</definedName>
    <definedName name="TXG" localSheetId="54">#REF!</definedName>
    <definedName name="TXG" localSheetId="56">#REF!</definedName>
    <definedName name="TXG" localSheetId="57">#REF!</definedName>
    <definedName name="TXG" localSheetId="58">#REF!</definedName>
    <definedName name="TXG" localSheetId="60">#REF!</definedName>
    <definedName name="TXG" localSheetId="61">#REF!</definedName>
    <definedName name="TXG" localSheetId="62">#REF!</definedName>
    <definedName name="TXG" localSheetId="63">#REF!</definedName>
    <definedName name="TXG" localSheetId="64">#REF!</definedName>
    <definedName name="TXG" localSheetId="66">#REF!</definedName>
    <definedName name="TXG" localSheetId="67">#REF!</definedName>
    <definedName name="TXG" localSheetId="68">#REF!</definedName>
    <definedName name="TXG" localSheetId="69">#REF!</definedName>
    <definedName name="TXG" localSheetId="71">#REF!</definedName>
    <definedName name="TXG" localSheetId="72">#REF!</definedName>
    <definedName name="TXG" localSheetId="73">#REF!</definedName>
    <definedName name="TXG">#REF!</definedName>
    <definedName name="TXG_D">#N/A</definedName>
    <definedName name="TXG_DPCH" localSheetId="1">#REF!</definedName>
    <definedName name="TXG_DPCH" localSheetId="10">#REF!</definedName>
    <definedName name="TXG_DPCH" localSheetId="11">#REF!</definedName>
    <definedName name="TXG_DPCH" localSheetId="12">#REF!</definedName>
    <definedName name="TXG_DPCH" localSheetId="13">#REF!</definedName>
    <definedName name="TXG_DPCH" localSheetId="15">#REF!</definedName>
    <definedName name="TXG_DPCH" localSheetId="16">#REF!</definedName>
    <definedName name="TXG_DPCH" localSheetId="2">#REF!</definedName>
    <definedName name="TXG_DPCH" localSheetId="23">#REF!</definedName>
    <definedName name="TXG_DPCH" localSheetId="24">#REF!</definedName>
    <definedName name="TXG_DPCH" localSheetId="25">#REF!</definedName>
    <definedName name="TXG_DPCH" localSheetId="26">#REF!</definedName>
    <definedName name="TXG_DPCH" localSheetId="27">#REF!</definedName>
    <definedName name="TXG_DPCH" localSheetId="28">#REF!</definedName>
    <definedName name="TXG_DPCH" localSheetId="29">#REF!</definedName>
    <definedName name="TXG_DPCH" localSheetId="3">#REF!</definedName>
    <definedName name="TXG_DPCH" localSheetId="31">#REF!</definedName>
    <definedName name="TXG_DPCH" localSheetId="32">#REF!</definedName>
    <definedName name="TXG_DPCH" localSheetId="33">#REF!</definedName>
    <definedName name="TXG_DPCH" localSheetId="34">#REF!</definedName>
    <definedName name="TXG_DPCH" localSheetId="37">#REF!</definedName>
    <definedName name="TXG_DPCH" localSheetId="41">#REF!</definedName>
    <definedName name="TXG_DPCH" localSheetId="4">#REF!</definedName>
    <definedName name="TXG_DPCH" localSheetId="45">#REF!</definedName>
    <definedName name="TXG_DPCH" localSheetId="46">#REF!</definedName>
    <definedName name="TXG_DPCH" localSheetId="47">#REF!</definedName>
    <definedName name="TXG_DPCH" localSheetId="48">#REF!</definedName>
    <definedName name="TXG_DPCH" localSheetId="49">#REF!</definedName>
    <definedName name="TXG_DPCH" localSheetId="50">#REF!</definedName>
    <definedName name="TXG_DPCH" localSheetId="5">#REF!</definedName>
    <definedName name="TXG_DPCH" localSheetId="51">#REF!</definedName>
    <definedName name="TXG_DPCH" localSheetId="52">#REF!</definedName>
    <definedName name="TXG_DPCH" localSheetId="53">#REF!</definedName>
    <definedName name="TXG_DPCH" localSheetId="54">#REF!</definedName>
    <definedName name="TXG_DPCH" localSheetId="56">#REF!</definedName>
    <definedName name="TXG_DPCH" localSheetId="57">#REF!</definedName>
    <definedName name="TXG_DPCH" localSheetId="58">#REF!</definedName>
    <definedName name="TXG_DPCH" localSheetId="59">#REF!</definedName>
    <definedName name="TXG_DPCH" localSheetId="60">#REF!</definedName>
    <definedName name="TXG_DPCH" localSheetId="61">#REF!</definedName>
    <definedName name="TXG_DPCH" localSheetId="62">#REF!</definedName>
    <definedName name="TXG_DPCH" localSheetId="63">#REF!</definedName>
    <definedName name="TXG_DPCH" localSheetId="6">#REF!</definedName>
    <definedName name="TXG_DPCH" localSheetId="64">#REF!</definedName>
    <definedName name="TXG_DPCH" localSheetId="65">#REF!</definedName>
    <definedName name="TXG_DPCH" localSheetId="66">#REF!</definedName>
    <definedName name="TXG_DPCH" localSheetId="67">#REF!</definedName>
    <definedName name="TXG_DPCH" localSheetId="68">#REF!</definedName>
    <definedName name="TXG_DPCH" localSheetId="69">#REF!</definedName>
    <definedName name="TXG_DPCH" localSheetId="71">#REF!</definedName>
    <definedName name="TXG_DPCH" localSheetId="72">#REF!</definedName>
    <definedName name="TXG_DPCH" localSheetId="73">#REF!</definedName>
    <definedName name="TXG_DPCH" localSheetId="7">#REF!</definedName>
    <definedName name="TXG_DPCH" localSheetId="74">#REF!</definedName>
    <definedName name="TXG_DPCH" localSheetId="75">#REF!</definedName>
    <definedName name="TXG_DPCH" localSheetId="76">#REF!</definedName>
    <definedName name="TXG_DPCH" localSheetId="77">#REF!</definedName>
    <definedName name="TXG_DPCH" localSheetId="78">#REF!</definedName>
    <definedName name="TXG_DPCH" localSheetId="79">#REF!</definedName>
    <definedName name="TXG_DPCH" localSheetId="8">#REF!</definedName>
    <definedName name="TXG_DPCH" localSheetId="9">#REF!</definedName>
    <definedName name="TXG_DPCH">#REF!</definedName>
    <definedName name="TXG_R" localSheetId="1">#REF!</definedName>
    <definedName name="TXG_R" localSheetId="10">#REF!</definedName>
    <definedName name="TXG_R" localSheetId="11">#REF!</definedName>
    <definedName name="TXG_R" localSheetId="12">#REF!</definedName>
    <definedName name="TXG_R" localSheetId="13">#REF!</definedName>
    <definedName name="TXG_R" localSheetId="15">#REF!</definedName>
    <definedName name="TXG_R" localSheetId="16">#REF!</definedName>
    <definedName name="TXG_R" localSheetId="2">#REF!</definedName>
    <definedName name="TXG_R" localSheetId="23">#REF!</definedName>
    <definedName name="TXG_R" localSheetId="24">#REF!</definedName>
    <definedName name="TXG_R" localSheetId="25">#REF!</definedName>
    <definedName name="TXG_R" localSheetId="26">#REF!</definedName>
    <definedName name="TXG_R" localSheetId="27">#REF!</definedName>
    <definedName name="TXG_R" localSheetId="28">#REF!</definedName>
    <definedName name="TXG_R" localSheetId="29">#REF!</definedName>
    <definedName name="TXG_R" localSheetId="3">#REF!</definedName>
    <definedName name="TXG_R" localSheetId="31">#REF!</definedName>
    <definedName name="TXG_R" localSheetId="32">#REF!</definedName>
    <definedName name="TXG_R" localSheetId="33">#REF!</definedName>
    <definedName name="TXG_R" localSheetId="34">#REF!</definedName>
    <definedName name="TXG_R" localSheetId="37">#REF!</definedName>
    <definedName name="TXG_R" localSheetId="41">#REF!</definedName>
    <definedName name="TXG_R" localSheetId="4">#REF!</definedName>
    <definedName name="TXG_R" localSheetId="45">#REF!</definedName>
    <definedName name="TXG_R" localSheetId="46">#REF!</definedName>
    <definedName name="TXG_R" localSheetId="47">#REF!</definedName>
    <definedName name="TXG_R" localSheetId="48">#REF!</definedName>
    <definedName name="TXG_R" localSheetId="49">#REF!</definedName>
    <definedName name="TXG_R" localSheetId="50">#REF!</definedName>
    <definedName name="TXG_R" localSheetId="5">#REF!</definedName>
    <definedName name="TXG_R" localSheetId="51">#REF!</definedName>
    <definedName name="TXG_R" localSheetId="52">#REF!</definedName>
    <definedName name="TXG_R" localSheetId="53">#REF!</definedName>
    <definedName name="TXG_R" localSheetId="54">#REF!</definedName>
    <definedName name="TXG_R" localSheetId="56">#REF!</definedName>
    <definedName name="TXG_R" localSheetId="57">#REF!</definedName>
    <definedName name="TXG_R" localSheetId="58">#REF!</definedName>
    <definedName name="TXG_R" localSheetId="59">#REF!</definedName>
    <definedName name="TXG_R" localSheetId="60">#REF!</definedName>
    <definedName name="TXG_R" localSheetId="61">#REF!</definedName>
    <definedName name="TXG_R" localSheetId="62">#REF!</definedName>
    <definedName name="TXG_R" localSheetId="63">#REF!</definedName>
    <definedName name="TXG_R" localSheetId="6">#REF!</definedName>
    <definedName name="TXG_R" localSheetId="64">#REF!</definedName>
    <definedName name="TXG_R" localSheetId="65">#REF!</definedName>
    <definedName name="TXG_R" localSheetId="66">#REF!</definedName>
    <definedName name="TXG_R" localSheetId="67">#REF!</definedName>
    <definedName name="TXG_R" localSheetId="68">#REF!</definedName>
    <definedName name="TXG_R" localSheetId="69">#REF!</definedName>
    <definedName name="TXG_R" localSheetId="71">#REF!</definedName>
    <definedName name="TXG_R" localSheetId="72">#REF!</definedName>
    <definedName name="TXG_R" localSheetId="73">#REF!</definedName>
    <definedName name="TXG_R" localSheetId="7">#REF!</definedName>
    <definedName name="TXG_R" localSheetId="74">#REF!</definedName>
    <definedName name="TXG_R" localSheetId="75">#REF!</definedName>
    <definedName name="TXG_R" localSheetId="76">#REF!</definedName>
    <definedName name="TXG_R" localSheetId="77">#REF!</definedName>
    <definedName name="TXG_R" localSheetId="78">#REF!</definedName>
    <definedName name="TXG_R" localSheetId="79">#REF!</definedName>
    <definedName name="TXG_R" localSheetId="8">#REF!</definedName>
    <definedName name="TXG_R" localSheetId="9">#REF!</definedName>
    <definedName name="TXG_R">#REF!</definedName>
    <definedName name="TXG_RPCH" localSheetId="1">#REF!</definedName>
    <definedName name="TXG_RPCH" localSheetId="10">#REF!</definedName>
    <definedName name="TXG_RPCH" localSheetId="11">#REF!</definedName>
    <definedName name="TXG_RPCH" localSheetId="12">#REF!</definedName>
    <definedName name="TXG_RPCH" localSheetId="13">#REF!</definedName>
    <definedName name="TXG_RPCH" localSheetId="15">#REF!</definedName>
    <definedName name="TXG_RPCH" localSheetId="16">#REF!</definedName>
    <definedName name="TXG_RPCH" localSheetId="2">#REF!</definedName>
    <definedName name="TXG_RPCH" localSheetId="23">#REF!</definedName>
    <definedName name="TXG_RPCH" localSheetId="24">#REF!</definedName>
    <definedName name="TXG_RPCH" localSheetId="25">#REF!</definedName>
    <definedName name="TXG_RPCH" localSheetId="26">#REF!</definedName>
    <definedName name="TXG_RPCH" localSheetId="27">#REF!</definedName>
    <definedName name="TXG_RPCH" localSheetId="28">#REF!</definedName>
    <definedName name="TXG_RPCH" localSheetId="29">#REF!</definedName>
    <definedName name="TXG_RPCH" localSheetId="3">#REF!</definedName>
    <definedName name="TXG_RPCH" localSheetId="31">#REF!</definedName>
    <definedName name="TXG_RPCH" localSheetId="32">#REF!</definedName>
    <definedName name="TXG_RPCH" localSheetId="33">#REF!</definedName>
    <definedName name="TXG_RPCH" localSheetId="34">#REF!</definedName>
    <definedName name="TXG_RPCH" localSheetId="37">#REF!</definedName>
    <definedName name="TXG_RPCH" localSheetId="41">#REF!</definedName>
    <definedName name="TXG_RPCH" localSheetId="4">#REF!</definedName>
    <definedName name="TXG_RPCH" localSheetId="45">#REF!</definedName>
    <definedName name="TXG_RPCH" localSheetId="46">#REF!</definedName>
    <definedName name="TXG_RPCH" localSheetId="47">#REF!</definedName>
    <definedName name="TXG_RPCH" localSheetId="48">#REF!</definedName>
    <definedName name="TXG_RPCH" localSheetId="49">#REF!</definedName>
    <definedName name="TXG_RPCH" localSheetId="50">#REF!</definedName>
    <definedName name="TXG_RPCH" localSheetId="5">#REF!</definedName>
    <definedName name="TXG_RPCH" localSheetId="51">#REF!</definedName>
    <definedName name="TXG_RPCH" localSheetId="52">#REF!</definedName>
    <definedName name="TXG_RPCH" localSheetId="53">#REF!</definedName>
    <definedName name="TXG_RPCH" localSheetId="54">#REF!</definedName>
    <definedName name="TXG_RPCH" localSheetId="56">#REF!</definedName>
    <definedName name="TXG_RPCH" localSheetId="57">#REF!</definedName>
    <definedName name="TXG_RPCH" localSheetId="58">#REF!</definedName>
    <definedName name="TXG_RPCH" localSheetId="59">#REF!</definedName>
    <definedName name="TXG_RPCH" localSheetId="60">#REF!</definedName>
    <definedName name="TXG_RPCH" localSheetId="61">#REF!</definedName>
    <definedName name="TXG_RPCH" localSheetId="62">#REF!</definedName>
    <definedName name="TXG_RPCH" localSheetId="63">#REF!</definedName>
    <definedName name="TXG_RPCH" localSheetId="6">#REF!</definedName>
    <definedName name="TXG_RPCH" localSheetId="64">#REF!</definedName>
    <definedName name="TXG_RPCH" localSheetId="65">#REF!</definedName>
    <definedName name="TXG_RPCH" localSheetId="66">#REF!</definedName>
    <definedName name="TXG_RPCH" localSheetId="67">#REF!</definedName>
    <definedName name="TXG_RPCH" localSheetId="68">#REF!</definedName>
    <definedName name="TXG_RPCH" localSheetId="69">#REF!</definedName>
    <definedName name="TXG_RPCH" localSheetId="71">#REF!</definedName>
    <definedName name="TXG_RPCH" localSheetId="72">#REF!</definedName>
    <definedName name="TXG_RPCH" localSheetId="73">#REF!</definedName>
    <definedName name="TXG_RPCH" localSheetId="7">#REF!</definedName>
    <definedName name="TXG_RPCH" localSheetId="74">#REF!</definedName>
    <definedName name="TXG_RPCH" localSheetId="75">#REF!</definedName>
    <definedName name="TXG_RPCH" localSheetId="76">#REF!</definedName>
    <definedName name="TXG_RPCH" localSheetId="77">#REF!</definedName>
    <definedName name="TXG_RPCH" localSheetId="78">#REF!</definedName>
    <definedName name="TXG_RPCH" localSheetId="79">#REF!</definedName>
    <definedName name="TXG_RPCH" localSheetId="8">#REF!</definedName>
    <definedName name="TXG_RPCH" localSheetId="9">#REF!</definedName>
    <definedName name="TXG_RPCH">#REF!</definedName>
    <definedName name="TXGO">#N/A</definedName>
    <definedName name="TXGO_D" localSheetId="1">#REF!</definedName>
    <definedName name="TXGO_D" localSheetId="10">#REF!</definedName>
    <definedName name="TXGO_D" localSheetId="11">#REF!</definedName>
    <definedName name="TXGO_D" localSheetId="12">#REF!</definedName>
    <definedName name="TXGO_D" localSheetId="13">#REF!</definedName>
    <definedName name="TXGO_D" localSheetId="15">#REF!</definedName>
    <definedName name="TXGO_D" localSheetId="16">#REF!</definedName>
    <definedName name="TXGO_D" localSheetId="2">#REF!</definedName>
    <definedName name="TXGO_D" localSheetId="23">#REF!</definedName>
    <definedName name="TXGO_D" localSheetId="24">#REF!</definedName>
    <definedName name="TXGO_D" localSheetId="25">#REF!</definedName>
    <definedName name="TXGO_D" localSheetId="26">#REF!</definedName>
    <definedName name="TXGO_D" localSheetId="27">#REF!</definedName>
    <definedName name="TXGO_D" localSheetId="28">#REF!</definedName>
    <definedName name="TXGO_D" localSheetId="29">#REF!</definedName>
    <definedName name="TXGO_D" localSheetId="3">#REF!</definedName>
    <definedName name="TXGO_D" localSheetId="31">#REF!</definedName>
    <definedName name="TXGO_D" localSheetId="32">#REF!</definedName>
    <definedName name="TXGO_D" localSheetId="33">#REF!</definedName>
    <definedName name="TXGO_D" localSheetId="34">#REF!</definedName>
    <definedName name="TXGO_D" localSheetId="37">#REF!</definedName>
    <definedName name="TXGO_D" localSheetId="41">#REF!</definedName>
    <definedName name="TXGO_D" localSheetId="4">#REF!</definedName>
    <definedName name="TXGO_D" localSheetId="45">#REF!</definedName>
    <definedName name="TXGO_D" localSheetId="46">#REF!</definedName>
    <definedName name="TXGO_D" localSheetId="47">#REF!</definedName>
    <definedName name="TXGO_D" localSheetId="48">#REF!</definedName>
    <definedName name="TXGO_D" localSheetId="49">#REF!</definedName>
    <definedName name="TXGO_D" localSheetId="50">#REF!</definedName>
    <definedName name="TXGO_D" localSheetId="5">#REF!</definedName>
    <definedName name="TXGO_D" localSheetId="51">#REF!</definedName>
    <definedName name="TXGO_D" localSheetId="52">#REF!</definedName>
    <definedName name="TXGO_D" localSheetId="53">#REF!</definedName>
    <definedName name="TXGO_D" localSheetId="54">#REF!</definedName>
    <definedName name="TXGO_D" localSheetId="56">#REF!</definedName>
    <definedName name="TXGO_D" localSheetId="57">#REF!</definedName>
    <definedName name="TXGO_D" localSheetId="58">#REF!</definedName>
    <definedName name="TXGO_D" localSheetId="59">#REF!</definedName>
    <definedName name="TXGO_D" localSheetId="60">#REF!</definedName>
    <definedName name="TXGO_D" localSheetId="61">#REF!</definedName>
    <definedName name="TXGO_D" localSheetId="62">#REF!</definedName>
    <definedName name="TXGO_D" localSheetId="63">#REF!</definedName>
    <definedName name="TXGO_D" localSheetId="6">#REF!</definedName>
    <definedName name="TXGO_D" localSheetId="64">#REF!</definedName>
    <definedName name="TXGO_D" localSheetId="65">#REF!</definedName>
    <definedName name="TXGO_D" localSheetId="66">#REF!</definedName>
    <definedName name="TXGO_D" localSheetId="67">#REF!</definedName>
    <definedName name="TXGO_D" localSheetId="68">#REF!</definedName>
    <definedName name="TXGO_D" localSheetId="69">#REF!</definedName>
    <definedName name="TXGO_D" localSheetId="71">#REF!</definedName>
    <definedName name="TXGO_D" localSheetId="72">#REF!</definedName>
    <definedName name="TXGO_D" localSheetId="73">#REF!</definedName>
    <definedName name="TXGO_D" localSheetId="7">#REF!</definedName>
    <definedName name="TXGO_D" localSheetId="74">#REF!</definedName>
    <definedName name="TXGO_D" localSheetId="75">#REF!</definedName>
    <definedName name="TXGO_D" localSheetId="76">#REF!</definedName>
    <definedName name="TXGO_D" localSheetId="77">#REF!</definedName>
    <definedName name="TXGO_D" localSheetId="78">#REF!</definedName>
    <definedName name="TXGO_D" localSheetId="79">#REF!</definedName>
    <definedName name="TXGO_D" localSheetId="8">#REF!</definedName>
    <definedName name="TXGO_D" localSheetId="9">#REF!</definedName>
    <definedName name="TXGO_D">#REF!</definedName>
    <definedName name="TXGO_DPCH" localSheetId="1">#REF!</definedName>
    <definedName name="TXGO_DPCH" localSheetId="10">#REF!</definedName>
    <definedName name="TXGO_DPCH" localSheetId="11">#REF!</definedName>
    <definedName name="TXGO_DPCH" localSheetId="12">#REF!</definedName>
    <definedName name="TXGO_DPCH" localSheetId="13">#REF!</definedName>
    <definedName name="TXGO_DPCH" localSheetId="15">#REF!</definedName>
    <definedName name="TXGO_DPCH" localSheetId="16">#REF!</definedName>
    <definedName name="TXGO_DPCH" localSheetId="2">#REF!</definedName>
    <definedName name="TXGO_DPCH" localSheetId="23">#REF!</definedName>
    <definedName name="TXGO_DPCH" localSheetId="24">#REF!</definedName>
    <definedName name="TXGO_DPCH" localSheetId="25">#REF!</definedName>
    <definedName name="TXGO_DPCH" localSheetId="26">#REF!</definedName>
    <definedName name="TXGO_DPCH" localSheetId="27">#REF!</definedName>
    <definedName name="TXGO_DPCH" localSheetId="28">#REF!</definedName>
    <definedName name="TXGO_DPCH" localSheetId="29">#REF!</definedName>
    <definedName name="TXGO_DPCH" localSheetId="3">#REF!</definedName>
    <definedName name="TXGO_DPCH" localSheetId="31">#REF!</definedName>
    <definedName name="TXGO_DPCH" localSheetId="32">#REF!</definedName>
    <definedName name="TXGO_DPCH" localSheetId="33">#REF!</definedName>
    <definedName name="TXGO_DPCH" localSheetId="34">#REF!</definedName>
    <definedName name="TXGO_DPCH" localSheetId="37">#REF!</definedName>
    <definedName name="TXGO_DPCH" localSheetId="41">#REF!</definedName>
    <definedName name="TXGO_DPCH" localSheetId="4">#REF!</definedName>
    <definedName name="TXGO_DPCH" localSheetId="45">#REF!</definedName>
    <definedName name="TXGO_DPCH" localSheetId="46">#REF!</definedName>
    <definedName name="TXGO_DPCH" localSheetId="47">#REF!</definedName>
    <definedName name="TXGO_DPCH" localSheetId="48">#REF!</definedName>
    <definedName name="TXGO_DPCH" localSheetId="49">#REF!</definedName>
    <definedName name="TXGO_DPCH" localSheetId="50">#REF!</definedName>
    <definedName name="TXGO_DPCH" localSheetId="5">#REF!</definedName>
    <definedName name="TXGO_DPCH" localSheetId="51">#REF!</definedName>
    <definedName name="TXGO_DPCH" localSheetId="52">#REF!</definedName>
    <definedName name="TXGO_DPCH" localSheetId="53">#REF!</definedName>
    <definedName name="TXGO_DPCH" localSheetId="54">#REF!</definedName>
    <definedName name="TXGO_DPCH" localSheetId="56">#REF!</definedName>
    <definedName name="TXGO_DPCH" localSheetId="57">#REF!</definedName>
    <definedName name="TXGO_DPCH" localSheetId="58">#REF!</definedName>
    <definedName name="TXGO_DPCH" localSheetId="59">#REF!</definedName>
    <definedName name="TXGO_DPCH" localSheetId="60">#REF!</definedName>
    <definedName name="TXGO_DPCH" localSheetId="61">#REF!</definedName>
    <definedName name="TXGO_DPCH" localSheetId="62">#REF!</definedName>
    <definedName name="TXGO_DPCH" localSheetId="63">#REF!</definedName>
    <definedName name="TXGO_DPCH" localSheetId="6">#REF!</definedName>
    <definedName name="TXGO_DPCH" localSheetId="64">#REF!</definedName>
    <definedName name="TXGO_DPCH" localSheetId="65">#REF!</definedName>
    <definedName name="TXGO_DPCH" localSheetId="66">#REF!</definedName>
    <definedName name="TXGO_DPCH" localSheetId="67">#REF!</definedName>
    <definedName name="TXGO_DPCH" localSheetId="68">#REF!</definedName>
    <definedName name="TXGO_DPCH" localSheetId="69">#REF!</definedName>
    <definedName name="TXGO_DPCH" localSheetId="71">#REF!</definedName>
    <definedName name="TXGO_DPCH" localSheetId="72">#REF!</definedName>
    <definedName name="TXGO_DPCH" localSheetId="73">#REF!</definedName>
    <definedName name="TXGO_DPCH" localSheetId="7">#REF!</definedName>
    <definedName name="TXGO_DPCH" localSheetId="74">#REF!</definedName>
    <definedName name="TXGO_DPCH" localSheetId="75">#REF!</definedName>
    <definedName name="TXGO_DPCH" localSheetId="76">#REF!</definedName>
    <definedName name="TXGO_DPCH" localSheetId="77">#REF!</definedName>
    <definedName name="TXGO_DPCH" localSheetId="78">#REF!</definedName>
    <definedName name="TXGO_DPCH" localSheetId="79">#REF!</definedName>
    <definedName name="TXGO_DPCH" localSheetId="8">#REF!</definedName>
    <definedName name="TXGO_DPCH" localSheetId="9">#REF!</definedName>
    <definedName name="TXGO_DPCH">#REF!</definedName>
    <definedName name="TXGO_R" localSheetId="1">#REF!</definedName>
    <definedName name="TXGO_R" localSheetId="10">#REF!</definedName>
    <definedName name="TXGO_R" localSheetId="11">#REF!</definedName>
    <definedName name="TXGO_R" localSheetId="12">#REF!</definedName>
    <definedName name="TXGO_R" localSheetId="13">#REF!</definedName>
    <definedName name="TXGO_R" localSheetId="15">#REF!</definedName>
    <definedName name="TXGO_R" localSheetId="16">#REF!</definedName>
    <definedName name="TXGO_R" localSheetId="2">#REF!</definedName>
    <definedName name="TXGO_R" localSheetId="23">#REF!</definedName>
    <definedName name="TXGO_R" localSheetId="24">#REF!</definedName>
    <definedName name="TXGO_R" localSheetId="25">#REF!</definedName>
    <definedName name="TXGO_R" localSheetId="26">#REF!</definedName>
    <definedName name="TXGO_R" localSheetId="27">#REF!</definedName>
    <definedName name="TXGO_R" localSheetId="28">#REF!</definedName>
    <definedName name="TXGO_R" localSheetId="29">#REF!</definedName>
    <definedName name="TXGO_R" localSheetId="3">#REF!</definedName>
    <definedName name="TXGO_R" localSheetId="31">#REF!</definedName>
    <definedName name="TXGO_R" localSheetId="32">#REF!</definedName>
    <definedName name="TXGO_R" localSheetId="33">#REF!</definedName>
    <definedName name="TXGO_R" localSheetId="34">#REF!</definedName>
    <definedName name="TXGO_R" localSheetId="37">#REF!</definedName>
    <definedName name="TXGO_R" localSheetId="41">#REF!</definedName>
    <definedName name="TXGO_R" localSheetId="4">#REF!</definedName>
    <definedName name="TXGO_R" localSheetId="45">#REF!</definedName>
    <definedName name="TXGO_R" localSheetId="46">#REF!</definedName>
    <definedName name="TXGO_R" localSheetId="47">#REF!</definedName>
    <definedName name="TXGO_R" localSheetId="48">#REF!</definedName>
    <definedName name="TXGO_R" localSheetId="49">#REF!</definedName>
    <definedName name="TXGO_R" localSheetId="50">#REF!</definedName>
    <definedName name="TXGO_R" localSheetId="5">#REF!</definedName>
    <definedName name="TXGO_R" localSheetId="51">#REF!</definedName>
    <definedName name="TXGO_R" localSheetId="52">#REF!</definedName>
    <definedName name="TXGO_R" localSheetId="53">#REF!</definedName>
    <definedName name="TXGO_R" localSheetId="54">#REF!</definedName>
    <definedName name="TXGO_R" localSheetId="56">#REF!</definedName>
    <definedName name="TXGO_R" localSheetId="57">#REF!</definedName>
    <definedName name="TXGO_R" localSheetId="58">#REF!</definedName>
    <definedName name="TXGO_R" localSheetId="59">#REF!</definedName>
    <definedName name="TXGO_R" localSheetId="60">#REF!</definedName>
    <definedName name="TXGO_R" localSheetId="61">#REF!</definedName>
    <definedName name="TXGO_R" localSheetId="62">#REF!</definedName>
    <definedName name="TXGO_R" localSheetId="63">#REF!</definedName>
    <definedName name="TXGO_R" localSheetId="6">#REF!</definedName>
    <definedName name="TXGO_R" localSheetId="64">#REF!</definedName>
    <definedName name="TXGO_R" localSheetId="65">#REF!</definedName>
    <definedName name="TXGO_R" localSheetId="66">#REF!</definedName>
    <definedName name="TXGO_R" localSheetId="67">#REF!</definedName>
    <definedName name="TXGO_R" localSheetId="68">#REF!</definedName>
    <definedName name="TXGO_R" localSheetId="69">#REF!</definedName>
    <definedName name="TXGO_R" localSheetId="71">#REF!</definedName>
    <definedName name="TXGO_R" localSheetId="72">#REF!</definedName>
    <definedName name="TXGO_R" localSheetId="73">#REF!</definedName>
    <definedName name="TXGO_R" localSheetId="7">#REF!</definedName>
    <definedName name="TXGO_R" localSheetId="74">#REF!</definedName>
    <definedName name="TXGO_R" localSheetId="75">#REF!</definedName>
    <definedName name="TXGO_R" localSheetId="76">#REF!</definedName>
    <definedName name="TXGO_R" localSheetId="77">#REF!</definedName>
    <definedName name="TXGO_R" localSheetId="78">#REF!</definedName>
    <definedName name="TXGO_R" localSheetId="79">#REF!</definedName>
    <definedName name="TXGO_R" localSheetId="8">#REF!</definedName>
    <definedName name="TXGO_R" localSheetId="9">#REF!</definedName>
    <definedName name="TXGO_R">#REF!</definedName>
    <definedName name="TXGO_RPCH" localSheetId="1">#REF!</definedName>
    <definedName name="TXGO_RPCH" localSheetId="11">#REF!</definedName>
    <definedName name="TXGO_RPCH" localSheetId="12">#REF!</definedName>
    <definedName name="TXGO_RPCH" localSheetId="13">#REF!</definedName>
    <definedName name="TXGO_RPCH" localSheetId="23">#REF!</definedName>
    <definedName name="TXGO_RPCH" localSheetId="24">#REF!</definedName>
    <definedName name="TXGO_RPCH" localSheetId="26">#REF!</definedName>
    <definedName name="TXGO_RPCH" localSheetId="28">#REF!</definedName>
    <definedName name="TXGO_RPCH" localSheetId="29">#REF!</definedName>
    <definedName name="TXGO_RPCH" localSheetId="31">#REF!</definedName>
    <definedName name="TXGO_RPCH" localSheetId="41">#REF!</definedName>
    <definedName name="TXGO_RPCH" localSheetId="4">#REF!</definedName>
    <definedName name="TXGO_RPCH" localSheetId="46">#REF!</definedName>
    <definedName name="TXGO_RPCH" localSheetId="47">#REF!</definedName>
    <definedName name="TXGO_RPCH" localSheetId="48">#REF!</definedName>
    <definedName name="TXGO_RPCH" localSheetId="49">#REF!</definedName>
    <definedName name="TXGO_RPCH" localSheetId="50">#REF!</definedName>
    <definedName name="TXGO_RPCH" localSheetId="51">#REF!</definedName>
    <definedName name="TXGO_RPCH" localSheetId="53">#REF!</definedName>
    <definedName name="TXGO_RPCH" localSheetId="54">#REF!</definedName>
    <definedName name="TXGO_RPCH" localSheetId="56">#REF!</definedName>
    <definedName name="TXGO_RPCH" localSheetId="57">#REF!</definedName>
    <definedName name="TXGO_RPCH" localSheetId="58">#REF!</definedName>
    <definedName name="TXGO_RPCH" localSheetId="60">#REF!</definedName>
    <definedName name="TXGO_RPCH" localSheetId="61">#REF!</definedName>
    <definedName name="TXGO_RPCH" localSheetId="62">#REF!</definedName>
    <definedName name="TXGO_RPCH" localSheetId="63">#REF!</definedName>
    <definedName name="TXGO_RPCH" localSheetId="64">#REF!</definedName>
    <definedName name="TXGO_RPCH" localSheetId="66">#REF!</definedName>
    <definedName name="TXGO_RPCH" localSheetId="67">#REF!</definedName>
    <definedName name="TXGO_RPCH" localSheetId="68">#REF!</definedName>
    <definedName name="TXGO_RPCH" localSheetId="69">#REF!</definedName>
    <definedName name="TXGO_RPCH" localSheetId="71">#REF!</definedName>
    <definedName name="TXGO_RPCH" localSheetId="72">#REF!</definedName>
    <definedName name="TXGO_RPCH" localSheetId="73">#REF!</definedName>
    <definedName name="TXGO_RPCH">#REF!</definedName>
    <definedName name="TXGXO" localSheetId="1">#REF!</definedName>
    <definedName name="TXGXO" localSheetId="11">#REF!</definedName>
    <definedName name="TXGXO" localSheetId="12">#REF!</definedName>
    <definedName name="TXGXO" localSheetId="13">#REF!</definedName>
    <definedName name="TXGXO" localSheetId="23">#REF!</definedName>
    <definedName name="TXGXO" localSheetId="24">#REF!</definedName>
    <definedName name="TXGXO" localSheetId="26">#REF!</definedName>
    <definedName name="TXGXO" localSheetId="28">#REF!</definedName>
    <definedName name="TXGXO" localSheetId="29">#REF!</definedName>
    <definedName name="TXGXO" localSheetId="31">#REF!</definedName>
    <definedName name="TXGXO" localSheetId="41">#REF!</definedName>
    <definedName name="TXGXO" localSheetId="4">#REF!</definedName>
    <definedName name="TXGXO" localSheetId="46">#REF!</definedName>
    <definedName name="TXGXO" localSheetId="47">#REF!</definedName>
    <definedName name="TXGXO" localSheetId="48">#REF!</definedName>
    <definedName name="TXGXO" localSheetId="49">#REF!</definedName>
    <definedName name="TXGXO" localSheetId="50">#REF!</definedName>
    <definedName name="TXGXO" localSheetId="51">#REF!</definedName>
    <definedName name="TXGXO" localSheetId="53">#REF!</definedName>
    <definedName name="TXGXO" localSheetId="54">#REF!</definedName>
    <definedName name="TXGXO" localSheetId="56">#REF!</definedName>
    <definedName name="TXGXO" localSheetId="57">#REF!</definedName>
    <definedName name="TXGXO" localSheetId="58">#REF!</definedName>
    <definedName name="TXGXO" localSheetId="60">#REF!</definedName>
    <definedName name="TXGXO" localSheetId="61">#REF!</definedName>
    <definedName name="TXGXO" localSheetId="62">#REF!</definedName>
    <definedName name="TXGXO" localSheetId="63">#REF!</definedName>
    <definedName name="TXGXO" localSheetId="64">#REF!</definedName>
    <definedName name="TXGXO" localSheetId="66">#REF!</definedName>
    <definedName name="TXGXO" localSheetId="67">#REF!</definedName>
    <definedName name="TXGXO" localSheetId="68">#REF!</definedName>
    <definedName name="TXGXO" localSheetId="69">#REF!</definedName>
    <definedName name="TXGXO" localSheetId="71">#REF!</definedName>
    <definedName name="TXGXO" localSheetId="72">#REF!</definedName>
    <definedName name="TXGXO" localSheetId="73">#REF!</definedName>
    <definedName name="TXGXO">#REF!</definedName>
    <definedName name="TXGXO_D" localSheetId="1">#REF!</definedName>
    <definedName name="TXGXO_D" localSheetId="11">#REF!</definedName>
    <definedName name="TXGXO_D" localSheetId="12">#REF!</definedName>
    <definedName name="TXGXO_D" localSheetId="13">#REF!</definedName>
    <definedName name="TXGXO_D" localSheetId="23">#REF!</definedName>
    <definedName name="TXGXO_D" localSheetId="24">#REF!</definedName>
    <definedName name="TXGXO_D" localSheetId="26">#REF!</definedName>
    <definedName name="TXGXO_D" localSheetId="28">#REF!</definedName>
    <definedName name="TXGXO_D" localSheetId="29">#REF!</definedName>
    <definedName name="TXGXO_D" localSheetId="31">#REF!</definedName>
    <definedName name="TXGXO_D" localSheetId="41">#REF!</definedName>
    <definedName name="TXGXO_D" localSheetId="4">#REF!</definedName>
    <definedName name="TXGXO_D" localSheetId="46">#REF!</definedName>
    <definedName name="TXGXO_D" localSheetId="47">#REF!</definedName>
    <definedName name="TXGXO_D" localSheetId="48">#REF!</definedName>
    <definedName name="TXGXO_D" localSheetId="49">#REF!</definedName>
    <definedName name="TXGXO_D" localSheetId="50">#REF!</definedName>
    <definedName name="TXGXO_D" localSheetId="51">#REF!</definedName>
    <definedName name="TXGXO_D" localSheetId="53">#REF!</definedName>
    <definedName name="TXGXO_D" localSheetId="54">#REF!</definedName>
    <definedName name="TXGXO_D" localSheetId="56">#REF!</definedName>
    <definedName name="TXGXO_D" localSheetId="57">#REF!</definedName>
    <definedName name="TXGXO_D" localSheetId="58">#REF!</definedName>
    <definedName name="TXGXO_D" localSheetId="60">#REF!</definedName>
    <definedName name="TXGXO_D" localSheetId="61">#REF!</definedName>
    <definedName name="TXGXO_D" localSheetId="62">#REF!</definedName>
    <definedName name="TXGXO_D" localSheetId="63">#REF!</definedName>
    <definedName name="TXGXO_D" localSheetId="64">#REF!</definedName>
    <definedName name="TXGXO_D" localSheetId="66">#REF!</definedName>
    <definedName name="TXGXO_D" localSheetId="67">#REF!</definedName>
    <definedName name="TXGXO_D" localSheetId="68">#REF!</definedName>
    <definedName name="TXGXO_D" localSheetId="69">#REF!</definedName>
    <definedName name="TXGXO_D" localSheetId="71">#REF!</definedName>
    <definedName name="TXGXO_D" localSheetId="72">#REF!</definedName>
    <definedName name="TXGXO_D" localSheetId="73">#REF!</definedName>
    <definedName name="TXGXO_D">#REF!</definedName>
    <definedName name="TXGXO_DPCH" localSheetId="1">#REF!</definedName>
    <definedName name="TXGXO_DPCH" localSheetId="11">#REF!</definedName>
    <definedName name="TXGXO_DPCH" localSheetId="12">#REF!</definedName>
    <definedName name="TXGXO_DPCH" localSheetId="13">#REF!</definedName>
    <definedName name="TXGXO_DPCH" localSheetId="23">#REF!</definedName>
    <definedName name="TXGXO_DPCH" localSheetId="24">#REF!</definedName>
    <definedName name="TXGXO_DPCH" localSheetId="26">#REF!</definedName>
    <definedName name="TXGXO_DPCH" localSheetId="28">#REF!</definedName>
    <definedName name="TXGXO_DPCH" localSheetId="29">#REF!</definedName>
    <definedName name="TXGXO_DPCH" localSheetId="31">#REF!</definedName>
    <definedName name="TXGXO_DPCH" localSheetId="41">#REF!</definedName>
    <definedName name="TXGXO_DPCH" localSheetId="4">#REF!</definedName>
    <definedName name="TXGXO_DPCH" localSheetId="46">#REF!</definedName>
    <definedName name="TXGXO_DPCH" localSheetId="47">#REF!</definedName>
    <definedName name="TXGXO_DPCH" localSheetId="48">#REF!</definedName>
    <definedName name="TXGXO_DPCH" localSheetId="49">#REF!</definedName>
    <definedName name="TXGXO_DPCH" localSheetId="50">#REF!</definedName>
    <definedName name="TXGXO_DPCH" localSheetId="51">#REF!</definedName>
    <definedName name="TXGXO_DPCH" localSheetId="53">#REF!</definedName>
    <definedName name="TXGXO_DPCH" localSheetId="54">#REF!</definedName>
    <definedName name="TXGXO_DPCH" localSheetId="56">#REF!</definedName>
    <definedName name="TXGXO_DPCH" localSheetId="57">#REF!</definedName>
    <definedName name="TXGXO_DPCH" localSheetId="58">#REF!</definedName>
    <definedName name="TXGXO_DPCH" localSheetId="60">#REF!</definedName>
    <definedName name="TXGXO_DPCH" localSheetId="61">#REF!</definedName>
    <definedName name="TXGXO_DPCH" localSheetId="62">#REF!</definedName>
    <definedName name="TXGXO_DPCH" localSheetId="63">#REF!</definedName>
    <definedName name="TXGXO_DPCH" localSheetId="64">#REF!</definedName>
    <definedName name="TXGXO_DPCH" localSheetId="66">#REF!</definedName>
    <definedName name="TXGXO_DPCH" localSheetId="67">#REF!</definedName>
    <definedName name="TXGXO_DPCH" localSheetId="68">#REF!</definedName>
    <definedName name="TXGXO_DPCH" localSheetId="69">#REF!</definedName>
    <definedName name="TXGXO_DPCH" localSheetId="71">#REF!</definedName>
    <definedName name="TXGXO_DPCH" localSheetId="72">#REF!</definedName>
    <definedName name="TXGXO_DPCH" localSheetId="73">#REF!</definedName>
    <definedName name="TXGXO_DPCH">#REF!</definedName>
    <definedName name="TXGXO_R" localSheetId="1">#REF!</definedName>
    <definedName name="TXGXO_R" localSheetId="11">#REF!</definedName>
    <definedName name="TXGXO_R" localSheetId="12">#REF!</definedName>
    <definedName name="TXGXO_R" localSheetId="13">#REF!</definedName>
    <definedName name="TXGXO_R" localSheetId="23">#REF!</definedName>
    <definedName name="TXGXO_R" localSheetId="24">#REF!</definedName>
    <definedName name="TXGXO_R" localSheetId="26">#REF!</definedName>
    <definedName name="TXGXO_R" localSheetId="28">#REF!</definedName>
    <definedName name="TXGXO_R" localSheetId="29">#REF!</definedName>
    <definedName name="TXGXO_R" localSheetId="31">#REF!</definedName>
    <definedName name="TXGXO_R" localSheetId="41">#REF!</definedName>
    <definedName name="TXGXO_R" localSheetId="4">#REF!</definedName>
    <definedName name="TXGXO_R" localSheetId="46">#REF!</definedName>
    <definedName name="TXGXO_R" localSheetId="47">#REF!</definedName>
    <definedName name="TXGXO_R" localSheetId="48">#REF!</definedName>
    <definedName name="TXGXO_R" localSheetId="49">#REF!</definedName>
    <definedName name="TXGXO_R" localSheetId="50">#REF!</definedName>
    <definedName name="TXGXO_R" localSheetId="51">#REF!</definedName>
    <definedName name="TXGXO_R" localSheetId="53">#REF!</definedName>
    <definedName name="TXGXO_R" localSheetId="54">#REF!</definedName>
    <definedName name="TXGXO_R" localSheetId="56">#REF!</definedName>
    <definedName name="TXGXO_R" localSheetId="57">#REF!</definedName>
    <definedName name="TXGXO_R" localSheetId="58">#REF!</definedName>
    <definedName name="TXGXO_R" localSheetId="60">#REF!</definedName>
    <definedName name="TXGXO_R" localSheetId="61">#REF!</definedName>
    <definedName name="TXGXO_R" localSheetId="62">#REF!</definedName>
    <definedName name="TXGXO_R" localSheetId="63">#REF!</definedName>
    <definedName name="TXGXO_R" localSheetId="64">#REF!</definedName>
    <definedName name="TXGXO_R" localSheetId="66">#REF!</definedName>
    <definedName name="TXGXO_R" localSheetId="67">#REF!</definedName>
    <definedName name="TXGXO_R" localSheetId="68">#REF!</definedName>
    <definedName name="TXGXO_R" localSheetId="69">#REF!</definedName>
    <definedName name="TXGXO_R" localSheetId="71">#REF!</definedName>
    <definedName name="TXGXO_R" localSheetId="72">#REF!</definedName>
    <definedName name="TXGXO_R" localSheetId="73">#REF!</definedName>
    <definedName name="TXGXO_R">#REF!</definedName>
    <definedName name="TXGXO_RPCH" localSheetId="1">#REF!</definedName>
    <definedName name="TXGXO_RPCH" localSheetId="11">#REF!</definedName>
    <definedName name="TXGXO_RPCH" localSheetId="12">#REF!</definedName>
    <definedName name="TXGXO_RPCH" localSheetId="13">#REF!</definedName>
    <definedName name="TXGXO_RPCH" localSheetId="23">#REF!</definedName>
    <definedName name="TXGXO_RPCH" localSheetId="24">#REF!</definedName>
    <definedName name="TXGXO_RPCH" localSheetId="26">#REF!</definedName>
    <definedName name="TXGXO_RPCH" localSheetId="28">#REF!</definedName>
    <definedName name="TXGXO_RPCH" localSheetId="29">#REF!</definedName>
    <definedName name="TXGXO_RPCH" localSheetId="31">#REF!</definedName>
    <definedName name="TXGXO_RPCH" localSheetId="41">#REF!</definedName>
    <definedName name="TXGXO_RPCH" localSheetId="4">#REF!</definedName>
    <definedName name="TXGXO_RPCH" localSheetId="46">#REF!</definedName>
    <definedName name="TXGXO_RPCH" localSheetId="47">#REF!</definedName>
    <definedName name="TXGXO_RPCH" localSheetId="48">#REF!</definedName>
    <definedName name="TXGXO_RPCH" localSheetId="49">#REF!</definedName>
    <definedName name="TXGXO_RPCH" localSheetId="50">#REF!</definedName>
    <definedName name="TXGXO_RPCH" localSheetId="51">#REF!</definedName>
    <definedName name="TXGXO_RPCH" localSheetId="53">#REF!</definedName>
    <definedName name="TXGXO_RPCH" localSheetId="54">#REF!</definedName>
    <definedName name="TXGXO_RPCH" localSheetId="56">#REF!</definedName>
    <definedName name="TXGXO_RPCH" localSheetId="57">#REF!</definedName>
    <definedName name="TXGXO_RPCH" localSheetId="58">#REF!</definedName>
    <definedName name="TXGXO_RPCH" localSheetId="60">#REF!</definedName>
    <definedName name="TXGXO_RPCH" localSheetId="61">#REF!</definedName>
    <definedName name="TXGXO_RPCH" localSheetId="62">#REF!</definedName>
    <definedName name="TXGXO_RPCH" localSheetId="63">#REF!</definedName>
    <definedName name="TXGXO_RPCH" localSheetId="64">#REF!</definedName>
    <definedName name="TXGXO_RPCH" localSheetId="66">#REF!</definedName>
    <definedName name="TXGXO_RPCH" localSheetId="67">#REF!</definedName>
    <definedName name="TXGXO_RPCH" localSheetId="68">#REF!</definedName>
    <definedName name="TXGXO_RPCH" localSheetId="69">#REF!</definedName>
    <definedName name="TXGXO_RPCH" localSheetId="71">#REF!</definedName>
    <definedName name="TXGXO_RPCH" localSheetId="72">#REF!</definedName>
    <definedName name="TXGXO_RPCH" localSheetId="73">#REF!</definedName>
    <definedName name="TXGXO_RPCH">#REF!</definedName>
    <definedName name="TXS" localSheetId="1">#REF!</definedName>
    <definedName name="TXS" localSheetId="11">#REF!</definedName>
    <definedName name="TXS" localSheetId="12">#REF!</definedName>
    <definedName name="TXS" localSheetId="13">#REF!</definedName>
    <definedName name="TXS" localSheetId="23">#REF!</definedName>
    <definedName name="TXS" localSheetId="24">#REF!</definedName>
    <definedName name="TXS" localSheetId="26">#REF!</definedName>
    <definedName name="TXS" localSheetId="28">#REF!</definedName>
    <definedName name="TXS" localSheetId="29">#REF!</definedName>
    <definedName name="TXS" localSheetId="31">#REF!</definedName>
    <definedName name="TXS" localSheetId="41">#REF!</definedName>
    <definedName name="TXS" localSheetId="4">#REF!</definedName>
    <definedName name="TXS" localSheetId="46">#REF!</definedName>
    <definedName name="TXS" localSheetId="47">#REF!</definedName>
    <definedName name="TXS" localSheetId="48">#REF!</definedName>
    <definedName name="TXS" localSheetId="49">#REF!</definedName>
    <definedName name="TXS" localSheetId="50">#REF!</definedName>
    <definedName name="TXS" localSheetId="51">#REF!</definedName>
    <definedName name="TXS" localSheetId="53">#REF!</definedName>
    <definedName name="TXS" localSheetId="54">#REF!</definedName>
    <definedName name="TXS" localSheetId="56">#REF!</definedName>
    <definedName name="TXS" localSheetId="57">#REF!</definedName>
    <definedName name="TXS" localSheetId="58">#REF!</definedName>
    <definedName name="TXS" localSheetId="60">#REF!</definedName>
    <definedName name="TXS" localSheetId="61">#REF!</definedName>
    <definedName name="TXS" localSheetId="62">#REF!</definedName>
    <definedName name="TXS" localSheetId="63">#REF!</definedName>
    <definedName name="TXS" localSheetId="64">#REF!</definedName>
    <definedName name="TXS" localSheetId="66">#REF!</definedName>
    <definedName name="TXS" localSheetId="67">#REF!</definedName>
    <definedName name="TXS" localSheetId="68">#REF!</definedName>
    <definedName name="TXS" localSheetId="69">#REF!</definedName>
    <definedName name="TXS" localSheetId="71">#REF!</definedName>
    <definedName name="TXS" localSheetId="72">#REF!</definedName>
    <definedName name="TXS" localSheetId="73">#REF!</definedName>
    <definedName name="TXS">#REF!</definedName>
    <definedName name="txtab4" localSheetId="13">'[191]27'!#REF!</definedName>
    <definedName name="txtab4" localSheetId="23">'[191]27'!#REF!</definedName>
    <definedName name="txtab4" localSheetId="24">'[191]27'!#REF!</definedName>
    <definedName name="txtab4" localSheetId="28">'[191]27'!#REF!</definedName>
    <definedName name="txtab4" localSheetId="29">'[191]27'!#REF!</definedName>
    <definedName name="txtab4" localSheetId="31">'[191]27'!#REF!</definedName>
    <definedName name="txtab4" localSheetId="49">'[191]27'!#REF!</definedName>
    <definedName name="txtab4" localSheetId="5">'[192]27'!#REF!</definedName>
    <definedName name="txtab4" localSheetId="53">'[191]27'!#REF!</definedName>
    <definedName name="txtab4" localSheetId="54">'[191]27'!#REF!</definedName>
    <definedName name="txtab4" localSheetId="57">'[191]27'!#REF!</definedName>
    <definedName name="txtab4" localSheetId="60">'[191]27'!#REF!</definedName>
    <definedName name="txtab4" localSheetId="61">'[191]27'!#REF!</definedName>
    <definedName name="txtab4" localSheetId="62">'[191]27'!#REF!</definedName>
    <definedName name="txtab4" localSheetId="63">'[191]27'!#REF!</definedName>
    <definedName name="txtab4" localSheetId="6">'[193]27'!#REF!</definedName>
    <definedName name="txtab4" localSheetId="66">'[191]27'!#REF!</definedName>
    <definedName name="txtab4" localSheetId="67">'[191]27'!#REF!</definedName>
    <definedName name="txtab4" localSheetId="69">'[191]27'!#REF!</definedName>
    <definedName name="txtab4" localSheetId="72">'[191]27'!#REF!</definedName>
    <definedName name="txtab4" localSheetId="73">'[191]27'!#REF!</definedName>
    <definedName name="txtab4">'[191]27'!#REF!</definedName>
    <definedName name="tyi" localSheetId="13">'[251]10'!#REF!</definedName>
    <definedName name="tyi" localSheetId="23">'[251]10'!#REF!</definedName>
    <definedName name="tyi" localSheetId="24">'[251]10'!#REF!</definedName>
    <definedName name="tyi" localSheetId="28">'[251]10'!#REF!</definedName>
    <definedName name="tyi" localSheetId="29">'[251]10'!#REF!</definedName>
    <definedName name="tyi" localSheetId="31">'[251]10'!#REF!</definedName>
    <definedName name="tyi" localSheetId="49">'[251]10'!#REF!</definedName>
    <definedName name="tyi" localSheetId="5">'[252]10'!#REF!</definedName>
    <definedName name="tyi" localSheetId="53">'[251]10'!#REF!</definedName>
    <definedName name="tyi" localSheetId="54">'[251]10'!#REF!</definedName>
    <definedName name="tyi" localSheetId="57">'[251]10'!#REF!</definedName>
    <definedName name="tyi" localSheetId="60">'[251]10'!#REF!</definedName>
    <definedName name="tyi" localSheetId="61">'[251]10'!#REF!</definedName>
    <definedName name="tyi" localSheetId="62">'[251]10'!#REF!</definedName>
    <definedName name="tyi" localSheetId="63">'[251]10'!#REF!</definedName>
    <definedName name="tyi" localSheetId="6">'[252]10'!#REF!</definedName>
    <definedName name="tyi" localSheetId="66">'[251]10'!#REF!</definedName>
    <definedName name="tyi" localSheetId="67">'[251]10'!#REF!</definedName>
    <definedName name="tyi" localSheetId="69">'[251]10'!#REF!</definedName>
    <definedName name="tyi" localSheetId="72">'[251]10'!#REF!</definedName>
    <definedName name="tyi" localSheetId="73">'[251]10'!#REF!</definedName>
    <definedName name="tyi">'[251]10'!#REF!</definedName>
    <definedName name="tyu" localSheetId="13">'[251]10'!#REF!</definedName>
    <definedName name="tyu" localSheetId="28">'[251]10'!#REF!</definedName>
    <definedName name="tyu" localSheetId="29">'[251]10'!#REF!</definedName>
    <definedName name="tyu" localSheetId="31">'[251]10'!#REF!</definedName>
    <definedName name="tyu" localSheetId="49">'[251]10'!#REF!</definedName>
    <definedName name="tyu" localSheetId="5">'[252]10'!#REF!</definedName>
    <definedName name="tyu" localSheetId="53">'[251]10'!#REF!</definedName>
    <definedName name="tyu" localSheetId="54">'[251]10'!#REF!</definedName>
    <definedName name="tyu" localSheetId="57">'[251]10'!#REF!</definedName>
    <definedName name="tyu" localSheetId="60">'[251]10'!#REF!</definedName>
    <definedName name="tyu" localSheetId="61">'[251]10'!#REF!</definedName>
    <definedName name="tyu" localSheetId="62">'[251]10'!#REF!</definedName>
    <definedName name="tyu" localSheetId="63">'[251]10'!#REF!</definedName>
    <definedName name="tyu" localSheetId="6">'[252]10'!#REF!</definedName>
    <definedName name="tyu" localSheetId="66">'[251]10'!#REF!</definedName>
    <definedName name="tyu" localSheetId="67">'[251]10'!#REF!</definedName>
    <definedName name="tyu" localSheetId="69">'[251]10'!#REF!</definedName>
    <definedName name="tyu" localSheetId="72">'[251]10'!#REF!</definedName>
    <definedName name="tyu" localSheetId="73">'[251]10'!#REF!</definedName>
    <definedName name="tyu">'[251]10'!#REF!</definedName>
    <definedName name="UCC" localSheetId="1">#REF!</definedName>
    <definedName name="UCC" localSheetId="10">#REF!</definedName>
    <definedName name="UCC" localSheetId="11">#REF!</definedName>
    <definedName name="UCC" localSheetId="12">#REF!</definedName>
    <definedName name="UCC" localSheetId="13">#REF!</definedName>
    <definedName name="UCC" localSheetId="15">#REF!</definedName>
    <definedName name="UCC" localSheetId="16">#REF!</definedName>
    <definedName name="UCC" localSheetId="2">#REF!</definedName>
    <definedName name="UCC" localSheetId="23">#REF!</definedName>
    <definedName name="UCC" localSheetId="24">#REF!</definedName>
    <definedName name="UCC" localSheetId="25">#REF!</definedName>
    <definedName name="UCC" localSheetId="26">#REF!</definedName>
    <definedName name="UCC" localSheetId="27">#REF!</definedName>
    <definedName name="UCC" localSheetId="28">#REF!</definedName>
    <definedName name="UCC" localSheetId="29">#REF!</definedName>
    <definedName name="UCC" localSheetId="3">#REF!</definedName>
    <definedName name="UCC" localSheetId="31">#REF!</definedName>
    <definedName name="UCC" localSheetId="32">#REF!</definedName>
    <definedName name="UCC" localSheetId="33">#REF!</definedName>
    <definedName name="UCC" localSheetId="34">#REF!</definedName>
    <definedName name="UCC" localSheetId="37">#REF!</definedName>
    <definedName name="UCC" localSheetId="41">#REF!</definedName>
    <definedName name="UCC" localSheetId="4">#REF!</definedName>
    <definedName name="UCC" localSheetId="45">#REF!</definedName>
    <definedName name="UCC" localSheetId="46">#REF!</definedName>
    <definedName name="UCC" localSheetId="47">#REF!</definedName>
    <definedName name="UCC" localSheetId="48">#REF!</definedName>
    <definedName name="UCC" localSheetId="49">#REF!</definedName>
    <definedName name="UCC" localSheetId="50">#REF!</definedName>
    <definedName name="UCC" localSheetId="5">#REF!</definedName>
    <definedName name="UCC" localSheetId="51">#REF!</definedName>
    <definedName name="UCC" localSheetId="52">#REF!</definedName>
    <definedName name="UCC" localSheetId="53">#REF!</definedName>
    <definedName name="UCC" localSheetId="54">#REF!</definedName>
    <definedName name="UCC" localSheetId="56">#REF!</definedName>
    <definedName name="UCC" localSheetId="57">#REF!</definedName>
    <definedName name="UCC" localSheetId="58">#REF!</definedName>
    <definedName name="UCC" localSheetId="59">#REF!</definedName>
    <definedName name="UCC" localSheetId="60">#REF!</definedName>
    <definedName name="UCC" localSheetId="61">#REF!</definedName>
    <definedName name="UCC" localSheetId="62">#REF!</definedName>
    <definedName name="UCC" localSheetId="63">#REF!</definedName>
    <definedName name="UCC" localSheetId="6">#REF!</definedName>
    <definedName name="UCC" localSheetId="64">#REF!</definedName>
    <definedName name="UCC" localSheetId="65">#REF!</definedName>
    <definedName name="UCC" localSheetId="66">#REF!</definedName>
    <definedName name="UCC" localSheetId="67">#REF!</definedName>
    <definedName name="UCC" localSheetId="68">#REF!</definedName>
    <definedName name="UCC" localSheetId="69">#REF!</definedName>
    <definedName name="UCC" localSheetId="71">#REF!</definedName>
    <definedName name="UCC" localSheetId="72">#REF!</definedName>
    <definedName name="UCC" localSheetId="73">#REF!</definedName>
    <definedName name="UCC" localSheetId="7">#REF!</definedName>
    <definedName name="UCC" localSheetId="74">#REF!</definedName>
    <definedName name="UCC" localSheetId="75">#REF!</definedName>
    <definedName name="UCC" localSheetId="76">#REF!</definedName>
    <definedName name="UCC" localSheetId="77">#REF!</definedName>
    <definedName name="UCC" localSheetId="78">#REF!</definedName>
    <definedName name="UCC" localSheetId="79">#REF!</definedName>
    <definedName name="UCC" localSheetId="8">#REF!</definedName>
    <definedName name="UCC" localSheetId="9">#REF!</definedName>
    <definedName name="UCC">#REF!</definedName>
    <definedName name="UFC" localSheetId="1">#REF!</definedName>
    <definedName name="UFC" localSheetId="10">#REF!</definedName>
    <definedName name="UFC" localSheetId="11">#REF!</definedName>
    <definedName name="UFC" localSheetId="12">#REF!</definedName>
    <definedName name="UFC" localSheetId="13">#REF!</definedName>
    <definedName name="UFC" localSheetId="15">#REF!</definedName>
    <definedName name="UFC" localSheetId="16">#REF!</definedName>
    <definedName name="UFC" localSheetId="2">#REF!</definedName>
    <definedName name="UFC" localSheetId="23">#REF!</definedName>
    <definedName name="UFC" localSheetId="24">#REF!</definedName>
    <definedName name="UFC" localSheetId="25">#REF!</definedName>
    <definedName name="UFC" localSheetId="26">#REF!</definedName>
    <definedName name="UFC" localSheetId="27">#REF!</definedName>
    <definedName name="UFC" localSheetId="28">#REF!</definedName>
    <definedName name="UFC" localSheetId="29">#REF!</definedName>
    <definedName name="UFC" localSheetId="3">#REF!</definedName>
    <definedName name="UFC" localSheetId="31">#REF!</definedName>
    <definedName name="UFC" localSheetId="32">#REF!</definedName>
    <definedName name="UFC" localSheetId="33">#REF!</definedName>
    <definedName name="UFC" localSheetId="34">#REF!</definedName>
    <definedName name="UFC" localSheetId="37">#REF!</definedName>
    <definedName name="UFC" localSheetId="41">#REF!</definedName>
    <definedName name="UFC" localSheetId="4">#REF!</definedName>
    <definedName name="UFC" localSheetId="45">#REF!</definedName>
    <definedName name="UFC" localSheetId="46">#REF!</definedName>
    <definedName name="UFC" localSheetId="47">#REF!</definedName>
    <definedName name="UFC" localSheetId="48">#REF!</definedName>
    <definedName name="UFC" localSheetId="49">#REF!</definedName>
    <definedName name="UFC" localSheetId="50">#REF!</definedName>
    <definedName name="UFC" localSheetId="5">#REF!</definedName>
    <definedName name="UFC" localSheetId="51">#REF!</definedName>
    <definedName name="UFC" localSheetId="52">#REF!</definedName>
    <definedName name="UFC" localSheetId="53">#REF!</definedName>
    <definedName name="UFC" localSheetId="54">#REF!</definedName>
    <definedName name="UFC" localSheetId="56">#REF!</definedName>
    <definedName name="UFC" localSheetId="57">#REF!</definedName>
    <definedName name="UFC" localSheetId="58">#REF!</definedName>
    <definedName name="UFC" localSheetId="59">#REF!</definedName>
    <definedName name="UFC" localSheetId="60">#REF!</definedName>
    <definedName name="UFC" localSheetId="61">#REF!</definedName>
    <definedName name="UFC" localSheetId="62">#REF!</definedName>
    <definedName name="UFC" localSheetId="63">#REF!</definedName>
    <definedName name="UFC" localSheetId="6">#REF!</definedName>
    <definedName name="UFC" localSheetId="64">#REF!</definedName>
    <definedName name="UFC" localSheetId="65">#REF!</definedName>
    <definedName name="UFC" localSheetId="66">#REF!</definedName>
    <definedName name="UFC" localSheetId="67">#REF!</definedName>
    <definedName name="UFC" localSheetId="68">#REF!</definedName>
    <definedName name="UFC" localSheetId="69">#REF!</definedName>
    <definedName name="UFC" localSheetId="71">#REF!</definedName>
    <definedName name="UFC" localSheetId="72">#REF!</definedName>
    <definedName name="UFC" localSheetId="73">#REF!</definedName>
    <definedName name="UFC" localSheetId="7">#REF!</definedName>
    <definedName name="UFC" localSheetId="74">#REF!</definedName>
    <definedName name="UFC" localSheetId="75">#REF!</definedName>
    <definedName name="UFC" localSheetId="76">#REF!</definedName>
    <definedName name="UFC" localSheetId="77">#REF!</definedName>
    <definedName name="UFC" localSheetId="78">#REF!</definedName>
    <definedName name="UFC" localSheetId="79">#REF!</definedName>
    <definedName name="UFC" localSheetId="8">#REF!</definedName>
    <definedName name="UFC" localSheetId="9">#REF!</definedName>
    <definedName name="UFC">#REF!</definedName>
    <definedName name="UK" localSheetId="5">[198]cirr_series!$W$102:$W$107</definedName>
    <definedName name="UK" localSheetId="6">[199]cirr_series!$W$102:$W$107</definedName>
    <definedName name="UK">[200]cirr_series!$W$102:$W$107</definedName>
    <definedName name="Unadjusted_usable_resources" localSheetId="1">#REF!</definedName>
    <definedName name="Unadjusted_usable_resources" localSheetId="10">#REF!</definedName>
    <definedName name="Unadjusted_usable_resources" localSheetId="11">#REF!</definedName>
    <definedName name="Unadjusted_usable_resources" localSheetId="12">#REF!</definedName>
    <definedName name="Unadjusted_usable_resources" localSheetId="13">#REF!</definedName>
    <definedName name="Unadjusted_usable_resources" localSheetId="15">#REF!</definedName>
    <definedName name="Unadjusted_usable_resources" localSheetId="16">#REF!</definedName>
    <definedName name="Unadjusted_usable_resources" localSheetId="2">#REF!</definedName>
    <definedName name="Unadjusted_usable_resources" localSheetId="23">#REF!</definedName>
    <definedName name="Unadjusted_usable_resources" localSheetId="24">#REF!</definedName>
    <definedName name="Unadjusted_usable_resources" localSheetId="25">#REF!</definedName>
    <definedName name="Unadjusted_usable_resources" localSheetId="26">#REF!</definedName>
    <definedName name="Unadjusted_usable_resources" localSheetId="27">#REF!</definedName>
    <definedName name="Unadjusted_usable_resources" localSheetId="28">#REF!</definedName>
    <definedName name="Unadjusted_usable_resources" localSheetId="29">#REF!</definedName>
    <definedName name="Unadjusted_usable_resources" localSheetId="3">#REF!</definedName>
    <definedName name="Unadjusted_usable_resources" localSheetId="31">#REF!</definedName>
    <definedName name="Unadjusted_usable_resources" localSheetId="32">#REF!</definedName>
    <definedName name="Unadjusted_usable_resources" localSheetId="33">#REF!</definedName>
    <definedName name="Unadjusted_usable_resources" localSheetId="34">#REF!</definedName>
    <definedName name="Unadjusted_usable_resources" localSheetId="37">#REF!</definedName>
    <definedName name="Unadjusted_usable_resources" localSheetId="41">#REF!</definedName>
    <definedName name="Unadjusted_usable_resources" localSheetId="4">#REF!</definedName>
    <definedName name="Unadjusted_usable_resources" localSheetId="45">#REF!</definedName>
    <definedName name="Unadjusted_usable_resources" localSheetId="46">#REF!</definedName>
    <definedName name="Unadjusted_usable_resources" localSheetId="47">#REF!</definedName>
    <definedName name="Unadjusted_usable_resources" localSheetId="48">#REF!</definedName>
    <definedName name="Unadjusted_usable_resources" localSheetId="49">#REF!</definedName>
    <definedName name="Unadjusted_usable_resources" localSheetId="50">#REF!</definedName>
    <definedName name="Unadjusted_usable_resources" localSheetId="5">#REF!</definedName>
    <definedName name="Unadjusted_usable_resources" localSheetId="51">#REF!</definedName>
    <definedName name="Unadjusted_usable_resources" localSheetId="52">#REF!</definedName>
    <definedName name="Unadjusted_usable_resources" localSheetId="53">#REF!</definedName>
    <definedName name="Unadjusted_usable_resources" localSheetId="54">#REF!</definedName>
    <definedName name="Unadjusted_usable_resources" localSheetId="56">#REF!</definedName>
    <definedName name="Unadjusted_usable_resources" localSheetId="57">#REF!</definedName>
    <definedName name="Unadjusted_usable_resources" localSheetId="58">#REF!</definedName>
    <definedName name="Unadjusted_usable_resources" localSheetId="59">#REF!</definedName>
    <definedName name="Unadjusted_usable_resources" localSheetId="60">#REF!</definedName>
    <definedName name="Unadjusted_usable_resources" localSheetId="61">#REF!</definedName>
    <definedName name="Unadjusted_usable_resources" localSheetId="62">#REF!</definedName>
    <definedName name="Unadjusted_usable_resources" localSheetId="63">#REF!</definedName>
    <definedName name="Unadjusted_usable_resources" localSheetId="6">#REF!</definedName>
    <definedName name="Unadjusted_usable_resources" localSheetId="64">#REF!</definedName>
    <definedName name="Unadjusted_usable_resources" localSheetId="65">#REF!</definedName>
    <definedName name="Unadjusted_usable_resources" localSheetId="66">#REF!</definedName>
    <definedName name="Unadjusted_usable_resources" localSheetId="67">#REF!</definedName>
    <definedName name="Unadjusted_usable_resources" localSheetId="68">#REF!</definedName>
    <definedName name="Unadjusted_usable_resources" localSheetId="69">#REF!</definedName>
    <definedName name="Unadjusted_usable_resources" localSheetId="71">#REF!</definedName>
    <definedName name="Unadjusted_usable_resources" localSheetId="72">#REF!</definedName>
    <definedName name="Unadjusted_usable_resources" localSheetId="73">#REF!</definedName>
    <definedName name="Unadjusted_usable_resources" localSheetId="7">#REF!</definedName>
    <definedName name="Unadjusted_usable_resources" localSheetId="74">#REF!</definedName>
    <definedName name="Unadjusted_usable_resources" localSheetId="75">#REF!</definedName>
    <definedName name="Unadjusted_usable_resources" localSheetId="76">#REF!</definedName>
    <definedName name="Unadjusted_usable_resources" localSheetId="77">#REF!</definedName>
    <definedName name="Unadjusted_usable_resources" localSheetId="78">#REF!</definedName>
    <definedName name="Unadjusted_usable_resources" localSheetId="79">#REF!</definedName>
    <definedName name="Unadjusted_usable_resources" localSheetId="8">#REF!</definedName>
    <definedName name="Unadjusted_usable_resources" localSheetId="9">#REF!</definedName>
    <definedName name="Unadjusted_usable_resources">#REF!</definedName>
    <definedName name="Uncommitted_usable_resources" localSheetId="1">#REF!</definedName>
    <definedName name="Uncommitted_usable_resources" localSheetId="10">#REF!</definedName>
    <definedName name="Uncommitted_usable_resources" localSheetId="11">#REF!</definedName>
    <definedName name="Uncommitted_usable_resources" localSheetId="12">#REF!</definedName>
    <definedName name="Uncommitted_usable_resources" localSheetId="13">#REF!</definedName>
    <definedName name="Uncommitted_usable_resources" localSheetId="15">#REF!</definedName>
    <definedName name="Uncommitted_usable_resources" localSheetId="16">#REF!</definedName>
    <definedName name="Uncommitted_usable_resources" localSheetId="2">#REF!</definedName>
    <definedName name="Uncommitted_usable_resources" localSheetId="23">#REF!</definedName>
    <definedName name="Uncommitted_usable_resources" localSheetId="24">#REF!</definedName>
    <definedName name="Uncommitted_usable_resources" localSheetId="25">#REF!</definedName>
    <definedName name="Uncommitted_usable_resources" localSheetId="26">#REF!</definedName>
    <definedName name="Uncommitted_usable_resources" localSheetId="27">#REF!</definedName>
    <definedName name="Uncommitted_usable_resources" localSheetId="28">#REF!</definedName>
    <definedName name="Uncommitted_usable_resources" localSheetId="29">#REF!</definedName>
    <definedName name="Uncommitted_usable_resources" localSheetId="3">#REF!</definedName>
    <definedName name="Uncommitted_usable_resources" localSheetId="31">#REF!</definedName>
    <definedName name="Uncommitted_usable_resources" localSheetId="32">#REF!</definedName>
    <definedName name="Uncommitted_usable_resources" localSheetId="33">#REF!</definedName>
    <definedName name="Uncommitted_usable_resources" localSheetId="34">#REF!</definedName>
    <definedName name="Uncommitted_usable_resources" localSheetId="37">#REF!</definedName>
    <definedName name="Uncommitted_usable_resources" localSheetId="41">#REF!</definedName>
    <definedName name="Uncommitted_usable_resources" localSheetId="4">#REF!</definedName>
    <definedName name="Uncommitted_usable_resources" localSheetId="45">#REF!</definedName>
    <definedName name="Uncommitted_usable_resources" localSheetId="46">#REF!</definedName>
    <definedName name="Uncommitted_usable_resources" localSheetId="47">#REF!</definedName>
    <definedName name="Uncommitted_usable_resources" localSheetId="48">#REF!</definedName>
    <definedName name="Uncommitted_usable_resources" localSheetId="49">#REF!</definedName>
    <definedName name="Uncommitted_usable_resources" localSheetId="50">#REF!</definedName>
    <definedName name="Uncommitted_usable_resources" localSheetId="5">#REF!</definedName>
    <definedName name="Uncommitted_usable_resources" localSheetId="51">#REF!</definedName>
    <definedName name="Uncommitted_usable_resources" localSheetId="52">#REF!</definedName>
    <definedName name="Uncommitted_usable_resources" localSheetId="53">#REF!</definedName>
    <definedName name="Uncommitted_usable_resources" localSheetId="54">#REF!</definedName>
    <definedName name="Uncommitted_usable_resources" localSheetId="56">#REF!</definedName>
    <definedName name="Uncommitted_usable_resources" localSheetId="57">#REF!</definedName>
    <definedName name="Uncommitted_usable_resources" localSheetId="58">#REF!</definedName>
    <definedName name="Uncommitted_usable_resources" localSheetId="59">#REF!</definedName>
    <definedName name="Uncommitted_usable_resources" localSheetId="60">#REF!</definedName>
    <definedName name="Uncommitted_usable_resources" localSheetId="61">#REF!</definedName>
    <definedName name="Uncommitted_usable_resources" localSheetId="62">#REF!</definedName>
    <definedName name="Uncommitted_usable_resources" localSheetId="63">#REF!</definedName>
    <definedName name="Uncommitted_usable_resources" localSheetId="6">#REF!</definedName>
    <definedName name="Uncommitted_usable_resources" localSheetId="64">#REF!</definedName>
    <definedName name="Uncommitted_usable_resources" localSheetId="65">#REF!</definedName>
    <definedName name="Uncommitted_usable_resources" localSheetId="66">#REF!</definedName>
    <definedName name="Uncommitted_usable_resources" localSheetId="67">#REF!</definedName>
    <definedName name="Uncommitted_usable_resources" localSheetId="68">#REF!</definedName>
    <definedName name="Uncommitted_usable_resources" localSheetId="69">#REF!</definedName>
    <definedName name="Uncommitted_usable_resources" localSheetId="71">#REF!</definedName>
    <definedName name="Uncommitted_usable_resources" localSheetId="72">#REF!</definedName>
    <definedName name="Uncommitted_usable_resources" localSheetId="73">#REF!</definedName>
    <definedName name="Uncommitted_usable_resources" localSheetId="7">#REF!</definedName>
    <definedName name="Uncommitted_usable_resources" localSheetId="74">#REF!</definedName>
    <definedName name="Uncommitted_usable_resources" localSheetId="75">#REF!</definedName>
    <definedName name="Uncommitted_usable_resources" localSheetId="76">#REF!</definedName>
    <definedName name="Uncommitted_usable_resources" localSheetId="77">#REF!</definedName>
    <definedName name="Uncommitted_usable_resources" localSheetId="78">#REF!</definedName>
    <definedName name="Uncommitted_usable_resources" localSheetId="79">#REF!</definedName>
    <definedName name="Uncommitted_usable_resources" localSheetId="8">#REF!</definedName>
    <definedName name="Uncommitted_usable_resources" localSheetId="9">#REF!</definedName>
    <definedName name="Uncommitted_usable_resources">#REF!</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15">#REF!</definedName>
    <definedName name="unemp_96Q3" localSheetId="16">#REF!</definedName>
    <definedName name="unemp_96Q3" localSheetId="2">#REF!</definedName>
    <definedName name="unemp_96Q3" localSheetId="23">#REF!</definedName>
    <definedName name="unemp_96Q3" localSheetId="24">#REF!</definedName>
    <definedName name="unemp_96Q3" localSheetId="25">#REF!</definedName>
    <definedName name="unemp_96Q3" localSheetId="26">#REF!</definedName>
    <definedName name="unemp_96Q3" localSheetId="27">#REF!</definedName>
    <definedName name="unemp_96Q3" localSheetId="28">#REF!</definedName>
    <definedName name="unemp_96Q3" localSheetId="29">#REF!</definedName>
    <definedName name="unemp_96Q3" localSheetId="3">#REF!</definedName>
    <definedName name="unemp_96Q3" localSheetId="31">#REF!</definedName>
    <definedName name="unemp_96Q3" localSheetId="32">#REF!</definedName>
    <definedName name="unemp_96Q3" localSheetId="33">#REF!</definedName>
    <definedName name="unemp_96Q3" localSheetId="34">#REF!</definedName>
    <definedName name="unemp_96Q3" localSheetId="37">#REF!</definedName>
    <definedName name="unemp_96Q3" localSheetId="41">#REF!</definedName>
    <definedName name="unemp_96Q3" localSheetId="4">#REF!</definedName>
    <definedName name="unemp_96Q3" localSheetId="45">#REF!</definedName>
    <definedName name="unemp_96Q3" localSheetId="46">#REF!</definedName>
    <definedName name="unemp_96Q3" localSheetId="47">#REF!</definedName>
    <definedName name="unemp_96Q3" localSheetId="48">#REF!</definedName>
    <definedName name="unemp_96Q3" localSheetId="49">#REF!</definedName>
    <definedName name="unemp_96Q3" localSheetId="50">#REF!</definedName>
    <definedName name="unemp_96Q3" localSheetId="5">#REF!</definedName>
    <definedName name="unemp_96Q3" localSheetId="51">#REF!</definedName>
    <definedName name="unemp_96Q3" localSheetId="52">#REF!</definedName>
    <definedName name="unemp_96Q3" localSheetId="53">#REF!</definedName>
    <definedName name="unemp_96Q3" localSheetId="54">#REF!</definedName>
    <definedName name="unemp_96Q3" localSheetId="56">#REF!</definedName>
    <definedName name="unemp_96Q3" localSheetId="57">#REF!</definedName>
    <definedName name="unemp_96Q3" localSheetId="58">#REF!</definedName>
    <definedName name="unemp_96Q3" localSheetId="59">#REF!</definedName>
    <definedName name="unemp_96Q3" localSheetId="60">#REF!</definedName>
    <definedName name="unemp_96Q3" localSheetId="61">#REF!</definedName>
    <definedName name="unemp_96Q3" localSheetId="62">#REF!</definedName>
    <definedName name="unemp_96Q3" localSheetId="63">#REF!</definedName>
    <definedName name="unemp_96Q3" localSheetId="6">#REF!</definedName>
    <definedName name="unemp_96Q3" localSheetId="64">#REF!</definedName>
    <definedName name="unemp_96Q3" localSheetId="65">#REF!</definedName>
    <definedName name="unemp_96Q3" localSheetId="66">#REF!</definedName>
    <definedName name="unemp_96Q3" localSheetId="67">#REF!</definedName>
    <definedName name="unemp_96Q3" localSheetId="68">#REF!</definedName>
    <definedName name="unemp_96Q3" localSheetId="69">#REF!</definedName>
    <definedName name="unemp_96Q3" localSheetId="71">#REF!</definedName>
    <definedName name="unemp_96Q3" localSheetId="72">#REF!</definedName>
    <definedName name="unemp_96Q3" localSheetId="73">#REF!</definedName>
    <definedName name="unemp_96Q3" localSheetId="7">#REF!</definedName>
    <definedName name="unemp_96Q3" localSheetId="74">#REF!</definedName>
    <definedName name="unemp_96Q3" localSheetId="75">#REF!</definedName>
    <definedName name="unemp_96Q3" localSheetId="76">#REF!</definedName>
    <definedName name="unemp_96Q3" localSheetId="77">#REF!</definedName>
    <definedName name="unemp_96Q3" localSheetId="78">#REF!</definedName>
    <definedName name="unemp_96Q3" localSheetId="79">#REF!</definedName>
    <definedName name="unemp_96Q3" localSheetId="8">#REF!</definedName>
    <definedName name="unemp_96Q3" localSheetId="9">#REF!</definedName>
    <definedName name="unemp_96Q3">#REF!</definedName>
    <definedName name="unemp_96Q4" localSheetId="1">#REF!</definedName>
    <definedName name="unemp_96Q4" localSheetId="11">#REF!</definedName>
    <definedName name="unemp_96Q4" localSheetId="12">#REF!</definedName>
    <definedName name="unemp_96Q4" localSheetId="13">#REF!</definedName>
    <definedName name="unemp_96Q4" localSheetId="23">#REF!</definedName>
    <definedName name="unemp_96Q4" localSheetId="24">#REF!</definedName>
    <definedName name="unemp_96Q4" localSheetId="26">#REF!</definedName>
    <definedName name="unemp_96Q4" localSheetId="28">#REF!</definedName>
    <definedName name="unemp_96Q4" localSheetId="29">#REF!</definedName>
    <definedName name="unemp_96Q4" localSheetId="31">#REF!</definedName>
    <definedName name="unemp_96Q4" localSheetId="41">#REF!</definedName>
    <definedName name="unemp_96Q4" localSheetId="4">#REF!</definedName>
    <definedName name="unemp_96Q4" localSheetId="46">#REF!</definedName>
    <definedName name="unemp_96Q4" localSheetId="47">#REF!</definedName>
    <definedName name="unemp_96Q4" localSheetId="48">#REF!</definedName>
    <definedName name="unemp_96Q4" localSheetId="49">#REF!</definedName>
    <definedName name="unemp_96Q4" localSheetId="50">#REF!</definedName>
    <definedName name="unemp_96Q4" localSheetId="51">#REF!</definedName>
    <definedName name="unemp_96Q4" localSheetId="53">#REF!</definedName>
    <definedName name="unemp_96Q4" localSheetId="54">#REF!</definedName>
    <definedName name="unemp_96Q4" localSheetId="56">#REF!</definedName>
    <definedName name="unemp_96Q4" localSheetId="57">#REF!</definedName>
    <definedName name="unemp_96Q4" localSheetId="58">#REF!</definedName>
    <definedName name="unemp_96Q4" localSheetId="60">#REF!</definedName>
    <definedName name="unemp_96Q4" localSheetId="61">#REF!</definedName>
    <definedName name="unemp_96Q4" localSheetId="62">#REF!</definedName>
    <definedName name="unemp_96Q4" localSheetId="63">#REF!</definedName>
    <definedName name="unemp_96Q4" localSheetId="64">#REF!</definedName>
    <definedName name="unemp_96Q4" localSheetId="66">#REF!</definedName>
    <definedName name="unemp_96Q4" localSheetId="67">#REF!</definedName>
    <definedName name="unemp_96Q4" localSheetId="68">#REF!</definedName>
    <definedName name="unemp_96Q4" localSheetId="69">#REF!</definedName>
    <definedName name="unemp_96Q4" localSheetId="71">#REF!</definedName>
    <definedName name="unemp_96Q4" localSheetId="72">#REF!</definedName>
    <definedName name="unemp_96Q4" localSheetId="73">#REF!</definedName>
    <definedName name="unemp_96Q4">#REF!</definedName>
    <definedName name="unemp_97Q1" localSheetId="1">#REF!</definedName>
    <definedName name="unemp_97Q1" localSheetId="11">#REF!</definedName>
    <definedName name="unemp_97Q1" localSheetId="12">#REF!</definedName>
    <definedName name="unemp_97Q1" localSheetId="13">#REF!</definedName>
    <definedName name="unemp_97Q1" localSheetId="23">#REF!</definedName>
    <definedName name="unemp_97Q1" localSheetId="24">#REF!</definedName>
    <definedName name="unemp_97Q1" localSheetId="26">#REF!</definedName>
    <definedName name="unemp_97Q1" localSheetId="28">#REF!</definedName>
    <definedName name="unemp_97Q1" localSheetId="29">#REF!</definedName>
    <definedName name="unemp_97Q1" localSheetId="31">#REF!</definedName>
    <definedName name="unemp_97Q1" localSheetId="41">#REF!</definedName>
    <definedName name="unemp_97Q1" localSheetId="4">#REF!</definedName>
    <definedName name="unemp_97Q1" localSheetId="46">#REF!</definedName>
    <definedName name="unemp_97Q1" localSheetId="47">#REF!</definedName>
    <definedName name="unemp_97Q1" localSheetId="48">#REF!</definedName>
    <definedName name="unemp_97Q1" localSheetId="49">#REF!</definedName>
    <definedName name="unemp_97Q1" localSheetId="50">#REF!</definedName>
    <definedName name="unemp_97Q1" localSheetId="51">#REF!</definedName>
    <definedName name="unemp_97Q1" localSheetId="53">#REF!</definedName>
    <definedName name="unemp_97Q1" localSheetId="54">#REF!</definedName>
    <definedName name="unemp_97Q1" localSheetId="56">#REF!</definedName>
    <definedName name="unemp_97Q1" localSheetId="57">#REF!</definedName>
    <definedName name="unemp_97Q1" localSheetId="58">#REF!</definedName>
    <definedName name="unemp_97Q1" localSheetId="60">#REF!</definedName>
    <definedName name="unemp_97Q1" localSheetId="61">#REF!</definedName>
    <definedName name="unemp_97Q1" localSheetId="62">#REF!</definedName>
    <definedName name="unemp_97Q1" localSheetId="63">#REF!</definedName>
    <definedName name="unemp_97Q1" localSheetId="64">#REF!</definedName>
    <definedName name="unemp_97Q1" localSheetId="66">#REF!</definedName>
    <definedName name="unemp_97Q1" localSheetId="67">#REF!</definedName>
    <definedName name="unemp_97Q1" localSheetId="68">#REF!</definedName>
    <definedName name="unemp_97Q1" localSheetId="69">#REF!</definedName>
    <definedName name="unemp_97Q1" localSheetId="71">#REF!</definedName>
    <definedName name="unemp_97Q1" localSheetId="72">#REF!</definedName>
    <definedName name="unemp_97Q1" localSheetId="73">#REF!</definedName>
    <definedName name="unemp_97Q1">#REF!</definedName>
    <definedName name="unemp_97Q2" localSheetId="1">#REF!</definedName>
    <definedName name="unemp_97Q2" localSheetId="11">#REF!</definedName>
    <definedName name="unemp_97Q2" localSheetId="12">#REF!</definedName>
    <definedName name="unemp_97Q2" localSheetId="13">#REF!</definedName>
    <definedName name="unemp_97Q2" localSheetId="23">#REF!</definedName>
    <definedName name="unemp_97Q2" localSheetId="24">#REF!</definedName>
    <definedName name="unemp_97Q2" localSheetId="26">#REF!</definedName>
    <definedName name="unemp_97Q2" localSheetId="28">#REF!</definedName>
    <definedName name="unemp_97Q2" localSheetId="29">#REF!</definedName>
    <definedName name="unemp_97Q2" localSheetId="31">#REF!</definedName>
    <definedName name="unemp_97Q2" localSheetId="41">#REF!</definedName>
    <definedName name="unemp_97Q2" localSheetId="4">#REF!</definedName>
    <definedName name="unemp_97Q2" localSheetId="46">#REF!</definedName>
    <definedName name="unemp_97Q2" localSheetId="47">#REF!</definedName>
    <definedName name="unemp_97Q2" localSheetId="48">#REF!</definedName>
    <definedName name="unemp_97Q2" localSheetId="49">#REF!</definedName>
    <definedName name="unemp_97Q2" localSheetId="50">#REF!</definedName>
    <definedName name="unemp_97Q2" localSheetId="51">#REF!</definedName>
    <definedName name="unemp_97Q2" localSheetId="53">#REF!</definedName>
    <definedName name="unemp_97Q2" localSheetId="54">#REF!</definedName>
    <definedName name="unemp_97Q2" localSheetId="56">#REF!</definedName>
    <definedName name="unemp_97Q2" localSheetId="57">#REF!</definedName>
    <definedName name="unemp_97Q2" localSheetId="58">#REF!</definedName>
    <definedName name="unemp_97Q2" localSheetId="60">#REF!</definedName>
    <definedName name="unemp_97Q2" localSheetId="61">#REF!</definedName>
    <definedName name="unemp_97Q2" localSheetId="62">#REF!</definedName>
    <definedName name="unemp_97Q2" localSheetId="63">#REF!</definedName>
    <definedName name="unemp_97Q2" localSheetId="64">#REF!</definedName>
    <definedName name="unemp_97Q2" localSheetId="66">#REF!</definedName>
    <definedName name="unemp_97Q2" localSheetId="67">#REF!</definedName>
    <definedName name="unemp_97Q2" localSheetId="68">#REF!</definedName>
    <definedName name="unemp_97Q2" localSheetId="69">#REF!</definedName>
    <definedName name="unemp_97Q2" localSheetId="71">#REF!</definedName>
    <definedName name="unemp_97Q2" localSheetId="72">#REF!</definedName>
    <definedName name="unemp_97Q2" localSheetId="73">#REF!</definedName>
    <definedName name="unemp_97Q2">#REF!</definedName>
    <definedName name="unemp_nat" localSheetId="1">#REF!</definedName>
    <definedName name="unemp_nat" localSheetId="11">#REF!</definedName>
    <definedName name="unemp_nat" localSheetId="12">#REF!</definedName>
    <definedName name="unemp_nat" localSheetId="13">#REF!</definedName>
    <definedName name="unemp_nat" localSheetId="23">#REF!</definedName>
    <definedName name="unemp_nat" localSheetId="24">#REF!</definedName>
    <definedName name="unemp_nat" localSheetId="26">#REF!</definedName>
    <definedName name="unemp_nat" localSheetId="28">#REF!</definedName>
    <definedName name="unemp_nat" localSheetId="29">#REF!</definedName>
    <definedName name="unemp_nat" localSheetId="31">#REF!</definedName>
    <definedName name="unemp_nat" localSheetId="41">#REF!</definedName>
    <definedName name="unemp_nat" localSheetId="4">#REF!</definedName>
    <definedName name="unemp_nat" localSheetId="46">#REF!</definedName>
    <definedName name="unemp_nat" localSheetId="47">#REF!</definedName>
    <definedName name="unemp_nat" localSheetId="48">#REF!</definedName>
    <definedName name="unemp_nat" localSheetId="49">#REF!</definedName>
    <definedName name="unemp_nat" localSheetId="50">#REF!</definedName>
    <definedName name="unemp_nat" localSheetId="51">#REF!</definedName>
    <definedName name="unemp_nat" localSheetId="53">#REF!</definedName>
    <definedName name="unemp_nat" localSheetId="54">#REF!</definedName>
    <definedName name="unemp_nat" localSheetId="56">#REF!</definedName>
    <definedName name="unemp_nat" localSheetId="57">#REF!</definedName>
    <definedName name="unemp_nat" localSheetId="58">#REF!</definedName>
    <definedName name="unemp_nat" localSheetId="60">#REF!</definedName>
    <definedName name="unemp_nat" localSheetId="61">#REF!</definedName>
    <definedName name="unemp_nat" localSheetId="62">#REF!</definedName>
    <definedName name="unemp_nat" localSheetId="63">#REF!</definedName>
    <definedName name="unemp_nat" localSheetId="64">#REF!</definedName>
    <definedName name="unemp_nat" localSheetId="66">#REF!</definedName>
    <definedName name="unemp_nat" localSheetId="67">#REF!</definedName>
    <definedName name="unemp_nat" localSheetId="68">#REF!</definedName>
    <definedName name="unemp_nat" localSheetId="69">#REF!</definedName>
    <definedName name="unemp_nat" localSheetId="71">#REF!</definedName>
    <definedName name="unemp_nat" localSheetId="72">#REF!</definedName>
    <definedName name="unemp_nat" localSheetId="73">#REF!</definedName>
    <definedName name="unemp_nat">#REF!</definedName>
    <definedName name="unemp_urbrural" localSheetId="1">#REF!</definedName>
    <definedName name="unemp_urbrural" localSheetId="11">#REF!</definedName>
    <definedName name="unemp_urbrural" localSheetId="12">#REF!</definedName>
    <definedName name="unemp_urbrural" localSheetId="13">#REF!</definedName>
    <definedName name="unemp_urbrural" localSheetId="23">#REF!</definedName>
    <definedName name="unemp_urbrural" localSheetId="24">#REF!</definedName>
    <definedName name="unemp_urbrural" localSheetId="26">#REF!</definedName>
    <definedName name="unemp_urbrural" localSheetId="28">#REF!</definedName>
    <definedName name="unemp_urbrural" localSheetId="29">#REF!</definedName>
    <definedName name="unemp_urbrural" localSheetId="31">#REF!</definedName>
    <definedName name="unemp_urbrural" localSheetId="41">#REF!</definedName>
    <definedName name="unemp_urbrural" localSheetId="4">#REF!</definedName>
    <definedName name="unemp_urbrural" localSheetId="46">#REF!</definedName>
    <definedName name="unemp_urbrural" localSheetId="47">#REF!</definedName>
    <definedName name="unemp_urbrural" localSheetId="48">#REF!</definedName>
    <definedName name="unemp_urbrural" localSheetId="49">#REF!</definedName>
    <definedName name="unemp_urbrural" localSheetId="50">#REF!</definedName>
    <definedName name="unemp_urbrural" localSheetId="51">#REF!</definedName>
    <definedName name="unemp_urbrural" localSheetId="53">#REF!</definedName>
    <definedName name="unemp_urbrural" localSheetId="54">#REF!</definedName>
    <definedName name="unemp_urbrural" localSheetId="56">#REF!</definedName>
    <definedName name="unemp_urbrural" localSheetId="57">#REF!</definedName>
    <definedName name="unemp_urbrural" localSheetId="58">#REF!</definedName>
    <definedName name="unemp_urbrural" localSheetId="60">#REF!</definedName>
    <definedName name="unemp_urbrural" localSheetId="61">#REF!</definedName>
    <definedName name="unemp_urbrural" localSheetId="62">#REF!</definedName>
    <definedName name="unemp_urbrural" localSheetId="63">#REF!</definedName>
    <definedName name="unemp_urbrural" localSheetId="64">#REF!</definedName>
    <definedName name="unemp_urbrural" localSheetId="66">#REF!</definedName>
    <definedName name="unemp_urbrural" localSheetId="67">#REF!</definedName>
    <definedName name="unemp_urbrural" localSheetId="68">#REF!</definedName>
    <definedName name="unemp_urbrural" localSheetId="69">#REF!</definedName>
    <definedName name="unemp_urbrural" localSheetId="71">#REF!</definedName>
    <definedName name="unemp_urbrural" localSheetId="72">#REF!</definedName>
    <definedName name="unemp_urbrural" localSheetId="73">#REF!</definedName>
    <definedName name="unemp_urbrural">#REF!</definedName>
    <definedName name="UniqueRange_0" localSheetId="1">#REF!</definedName>
    <definedName name="UniqueRange_0" localSheetId="11">#REF!</definedName>
    <definedName name="UniqueRange_0" localSheetId="12">#REF!</definedName>
    <definedName name="UniqueRange_0" localSheetId="13">#REF!</definedName>
    <definedName name="UniqueRange_0" localSheetId="23">#REF!</definedName>
    <definedName name="UniqueRange_0" localSheetId="24">#REF!</definedName>
    <definedName name="UniqueRange_0" localSheetId="26">#REF!</definedName>
    <definedName name="UniqueRange_0" localSheetId="28">#REF!</definedName>
    <definedName name="UniqueRange_0" localSheetId="29">#REF!</definedName>
    <definedName name="UniqueRange_0" localSheetId="31">#REF!</definedName>
    <definedName name="UniqueRange_0" localSheetId="41">#REF!</definedName>
    <definedName name="UniqueRange_0" localSheetId="4">#REF!</definedName>
    <definedName name="UniqueRange_0" localSheetId="46">#REF!</definedName>
    <definedName name="UniqueRange_0" localSheetId="47">#REF!</definedName>
    <definedName name="UniqueRange_0" localSheetId="48">#REF!</definedName>
    <definedName name="UniqueRange_0" localSheetId="49">#REF!</definedName>
    <definedName name="UniqueRange_0" localSheetId="50">#REF!</definedName>
    <definedName name="UniqueRange_0" localSheetId="51">#REF!</definedName>
    <definedName name="UniqueRange_0" localSheetId="53">#REF!</definedName>
    <definedName name="UniqueRange_0" localSheetId="54">#REF!</definedName>
    <definedName name="UniqueRange_0" localSheetId="56">#REF!</definedName>
    <definedName name="UniqueRange_0" localSheetId="57">#REF!</definedName>
    <definedName name="UniqueRange_0" localSheetId="58">#REF!</definedName>
    <definedName name="UniqueRange_0" localSheetId="60">#REF!</definedName>
    <definedName name="UniqueRange_0" localSheetId="61">#REF!</definedName>
    <definedName name="UniqueRange_0" localSheetId="62">#REF!</definedName>
    <definedName name="UniqueRange_0" localSheetId="63">#REF!</definedName>
    <definedName name="UniqueRange_0" localSheetId="64">#REF!</definedName>
    <definedName name="UniqueRange_0" localSheetId="66">#REF!</definedName>
    <definedName name="UniqueRange_0" localSheetId="67">#REF!</definedName>
    <definedName name="UniqueRange_0" localSheetId="68">#REF!</definedName>
    <definedName name="UniqueRange_0" localSheetId="69">#REF!</definedName>
    <definedName name="UniqueRange_0" localSheetId="71">#REF!</definedName>
    <definedName name="UniqueRange_0" localSheetId="72">#REF!</definedName>
    <definedName name="UniqueRange_0" localSheetId="73">#REF!</definedName>
    <definedName name="UniqueRange_0">#REF!</definedName>
    <definedName name="UniqueRange_1" localSheetId="1">#REF!</definedName>
    <definedName name="UniqueRange_1" localSheetId="11">#REF!</definedName>
    <definedName name="UniqueRange_1" localSheetId="12">#REF!</definedName>
    <definedName name="UniqueRange_1" localSheetId="13">#REF!</definedName>
    <definedName name="UniqueRange_1" localSheetId="23">#REF!</definedName>
    <definedName name="UniqueRange_1" localSheetId="24">#REF!</definedName>
    <definedName name="UniqueRange_1" localSheetId="26">#REF!</definedName>
    <definedName name="UniqueRange_1" localSheetId="28">#REF!</definedName>
    <definedName name="UniqueRange_1" localSheetId="29">#REF!</definedName>
    <definedName name="UniqueRange_1" localSheetId="31">#REF!</definedName>
    <definedName name="UniqueRange_1" localSheetId="41">#REF!</definedName>
    <definedName name="UniqueRange_1" localSheetId="4">#REF!</definedName>
    <definedName name="UniqueRange_1" localSheetId="46">#REF!</definedName>
    <definedName name="UniqueRange_1" localSheetId="47">#REF!</definedName>
    <definedName name="UniqueRange_1" localSheetId="48">#REF!</definedName>
    <definedName name="UniqueRange_1" localSheetId="49">#REF!</definedName>
    <definedName name="UniqueRange_1" localSheetId="50">#REF!</definedName>
    <definedName name="UniqueRange_1" localSheetId="51">#REF!</definedName>
    <definedName name="UniqueRange_1" localSheetId="53">#REF!</definedName>
    <definedName name="UniqueRange_1" localSheetId="54">#REF!</definedName>
    <definedName name="UniqueRange_1" localSheetId="56">#REF!</definedName>
    <definedName name="UniqueRange_1" localSheetId="57">#REF!</definedName>
    <definedName name="UniqueRange_1" localSheetId="58">#REF!</definedName>
    <definedName name="UniqueRange_1" localSheetId="60">#REF!</definedName>
    <definedName name="UniqueRange_1" localSheetId="61">#REF!</definedName>
    <definedName name="UniqueRange_1" localSheetId="62">#REF!</definedName>
    <definedName name="UniqueRange_1" localSheetId="63">#REF!</definedName>
    <definedName name="UniqueRange_1" localSheetId="64">#REF!</definedName>
    <definedName name="UniqueRange_1" localSheetId="66">#REF!</definedName>
    <definedName name="UniqueRange_1" localSheetId="67">#REF!</definedName>
    <definedName name="UniqueRange_1" localSheetId="68">#REF!</definedName>
    <definedName name="UniqueRange_1" localSheetId="69">#REF!</definedName>
    <definedName name="UniqueRange_1" localSheetId="71">#REF!</definedName>
    <definedName name="UniqueRange_1" localSheetId="72">#REF!</definedName>
    <definedName name="UniqueRange_1" localSheetId="73">#REF!</definedName>
    <definedName name="UniqueRange_1">#REF!</definedName>
    <definedName name="UniqueRange_10">'[322]Risk reversal data'!$N$2:$N$419</definedName>
    <definedName name="UniqueRange_11">'[322]3M implied vols'!$B$382:$B$642</definedName>
    <definedName name="UniqueRange_119">[323]Data!$F$2:$F$904</definedName>
    <definedName name="UniqueRange_12">'[322]3M implied vols'!$A$2:$A$448</definedName>
    <definedName name="UniqueRange_13">'[322]3M implied vols'!$C$382:$C$642</definedName>
    <definedName name="UniqueRange_14">'[322]3M implied vols'!$F$2:$F$445</definedName>
    <definedName name="UniqueRange_15">'[322]3M implied vols'!$E$382:$E$642</definedName>
    <definedName name="UniqueRange_16">'[322]3M implied vols'!$D$382:$D$642</definedName>
    <definedName name="UniqueRange_17">'[322]Risk reversal data'!$A$361:$A$621</definedName>
    <definedName name="UniqueRange_18">'[322]Risk reversal data'!$F$361:$F$621</definedName>
    <definedName name="UniqueRange_19">'[322]Risk reversal data'!$B$361:$B$621</definedName>
    <definedName name="UniqueRange_2">'[322]Risk reversal data'!$F$2:$F$680</definedName>
    <definedName name="UniqueRange_20">'[322]3M implied vols'!$B$2:$B$445</definedName>
    <definedName name="UniqueRange_21">'[322]3M implied vols'!$C$2:$C$445</definedName>
    <definedName name="UniqueRange_22">'[322]3M implied vols'!$E$2:$E$445</definedName>
    <definedName name="UniqueRange_23">[324]Chart!$A$1:$A$169</definedName>
    <definedName name="UniqueRange_24">'[322]Risk reversal data'!$C$361:$C$621</definedName>
    <definedName name="UniqueRange_25">'[322]3M implied vols'!$O$1:$O$1</definedName>
    <definedName name="UniqueRange_26">'[322]3M implied vols'!$O$1:$O$1</definedName>
    <definedName name="UniqueRange_27">'[322]3M implied vols'!$K$1:$K$1</definedName>
    <definedName name="UniqueRange_28">'[322]Risk reversal data'!$E$361:$E$621</definedName>
    <definedName name="UniqueRange_29">'[322]Risk reversal data'!$D$361:$D$621</definedName>
    <definedName name="UniqueRange_3">'[322]3M implied vols'!$F$382:$F$642</definedName>
    <definedName name="UniqueRange_30">'[322]3M implied vols'!$J$2:$J$588</definedName>
    <definedName name="UniqueRange_31">'[322]3M implied vols'!$O$1:$O$588</definedName>
    <definedName name="UniqueRange_32">'[322]3M implied vols'!$K$1:$K$588</definedName>
    <definedName name="UniqueRange_33" localSheetId="1">'[322]3M implied vols'!#REF!</definedName>
    <definedName name="UniqueRange_33" localSheetId="10">'[322]3M implied vols'!#REF!</definedName>
    <definedName name="UniqueRange_33" localSheetId="11">'[322]3M implied vols'!#REF!</definedName>
    <definedName name="UniqueRange_33" localSheetId="12">'[322]3M implied vols'!#REF!</definedName>
    <definedName name="UniqueRange_33" localSheetId="13">'[322]3M implied vols'!#REF!</definedName>
    <definedName name="UniqueRange_33" localSheetId="2">'[322]3M implied vols'!#REF!</definedName>
    <definedName name="UniqueRange_33" localSheetId="25">'[322]3M implied vols'!#REF!</definedName>
    <definedName name="UniqueRange_33" localSheetId="26">'[322]3M implied vols'!#REF!</definedName>
    <definedName name="UniqueRange_33" localSheetId="27">'[322]3M implied vols'!#REF!</definedName>
    <definedName name="UniqueRange_33" localSheetId="28">'[322]3M implied vols'!#REF!</definedName>
    <definedName name="UniqueRange_33" localSheetId="29">'[322]3M implied vols'!#REF!</definedName>
    <definedName name="UniqueRange_33" localSheetId="3">'[322]3M implied vols'!#REF!</definedName>
    <definedName name="UniqueRange_33" localSheetId="31">'[322]3M implied vols'!#REF!</definedName>
    <definedName name="UniqueRange_33" localSheetId="32">'[322]3M implied vols'!#REF!</definedName>
    <definedName name="UniqueRange_33" localSheetId="33">'[322]3M implied vols'!#REF!</definedName>
    <definedName name="UniqueRange_33" localSheetId="34">'[322]3M implied vols'!#REF!</definedName>
    <definedName name="UniqueRange_33" localSheetId="37">'[322]3M implied vols'!#REF!</definedName>
    <definedName name="UniqueRange_33" localSheetId="41">'[322]3M implied vols'!#REF!</definedName>
    <definedName name="UniqueRange_33" localSheetId="4">'[322]3M implied vols'!#REF!</definedName>
    <definedName name="UniqueRange_33" localSheetId="45">'[322]3M implied vols'!#REF!</definedName>
    <definedName name="UniqueRange_33" localSheetId="46">'[322]3M implied vols'!#REF!</definedName>
    <definedName name="UniqueRange_33" localSheetId="47">'[322]3M implied vols'!#REF!</definedName>
    <definedName name="UniqueRange_33" localSheetId="48">'[322]3M implied vols'!#REF!</definedName>
    <definedName name="UniqueRange_33" localSheetId="49">'[322]3M implied vols'!#REF!</definedName>
    <definedName name="UniqueRange_33" localSheetId="50">'[322]3M implied vols'!#REF!</definedName>
    <definedName name="UniqueRange_33" localSheetId="5">'[322]3M implied vols'!#REF!</definedName>
    <definedName name="UniqueRange_33" localSheetId="51">'[322]3M implied vols'!#REF!</definedName>
    <definedName name="UniqueRange_33" localSheetId="52">'[322]3M implied vols'!#REF!</definedName>
    <definedName name="UniqueRange_33" localSheetId="53">'[322]3M implied vols'!#REF!</definedName>
    <definedName name="UniqueRange_33" localSheetId="54">'[322]3M implied vols'!#REF!</definedName>
    <definedName name="UniqueRange_33" localSheetId="56">'[322]3M implied vols'!#REF!</definedName>
    <definedName name="UniqueRange_33" localSheetId="57">'[322]3M implied vols'!#REF!</definedName>
    <definedName name="UniqueRange_33" localSheetId="58">'[322]3M implied vols'!#REF!</definedName>
    <definedName name="UniqueRange_33" localSheetId="59">'[322]3M implied vols'!#REF!</definedName>
    <definedName name="UniqueRange_33" localSheetId="60">'[322]3M implied vols'!#REF!</definedName>
    <definedName name="UniqueRange_33" localSheetId="61">'[322]3M implied vols'!#REF!</definedName>
    <definedName name="UniqueRange_33" localSheetId="62">'[322]3M implied vols'!#REF!</definedName>
    <definedName name="UniqueRange_33" localSheetId="63">'[322]3M implied vols'!#REF!</definedName>
    <definedName name="UniqueRange_33" localSheetId="6">'[322]3M implied vols'!#REF!</definedName>
    <definedName name="UniqueRange_33" localSheetId="64">'[322]3M implied vols'!#REF!</definedName>
    <definedName name="UniqueRange_33" localSheetId="65">'[322]3M implied vols'!#REF!</definedName>
    <definedName name="UniqueRange_33" localSheetId="66">'[322]3M implied vols'!#REF!</definedName>
    <definedName name="UniqueRange_33" localSheetId="67">'[322]3M implied vols'!#REF!</definedName>
    <definedName name="UniqueRange_33" localSheetId="68">'[322]3M implied vols'!#REF!</definedName>
    <definedName name="UniqueRange_33" localSheetId="69">'[322]3M implied vols'!#REF!</definedName>
    <definedName name="UniqueRange_33" localSheetId="71">'[322]3M implied vols'!#REF!</definedName>
    <definedName name="UniqueRange_33" localSheetId="72">'[322]3M implied vols'!#REF!</definedName>
    <definedName name="UniqueRange_33" localSheetId="73">'[322]3M implied vols'!#REF!</definedName>
    <definedName name="UniqueRange_33" localSheetId="7">'[322]3M implied vols'!#REF!</definedName>
    <definedName name="UniqueRange_33" localSheetId="74">'[322]3M implied vols'!#REF!</definedName>
    <definedName name="UniqueRange_33" localSheetId="75">'[322]3M implied vols'!#REF!</definedName>
    <definedName name="UniqueRange_33" localSheetId="76">'[322]3M implied vols'!#REF!</definedName>
    <definedName name="UniqueRange_33" localSheetId="77">'[322]3M implied vols'!#REF!</definedName>
    <definedName name="UniqueRange_33" localSheetId="78">'[322]3M implied vols'!#REF!</definedName>
    <definedName name="UniqueRange_33" localSheetId="79">'[322]3M implied vols'!#REF!</definedName>
    <definedName name="UniqueRange_33" localSheetId="8">'[322]3M implied vols'!#REF!</definedName>
    <definedName name="UniqueRange_33" localSheetId="9">'[322]3M implied vols'!#REF!</definedName>
    <definedName name="UniqueRange_33">'[322]3M implied vols'!#REF!</definedName>
    <definedName name="UniqueRange_34" localSheetId="1">'[322]3M implied vols'!#REF!</definedName>
    <definedName name="UniqueRange_34" localSheetId="10">'[322]3M implied vols'!#REF!</definedName>
    <definedName name="UniqueRange_34" localSheetId="11">'[322]3M implied vols'!#REF!</definedName>
    <definedName name="UniqueRange_34" localSheetId="12">'[322]3M implied vols'!#REF!</definedName>
    <definedName name="UniqueRange_34" localSheetId="13">'[322]3M implied vols'!#REF!</definedName>
    <definedName name="UniqueRange_34" localSheetId="2">'[322]3M implied vols'!#REF!</definedName>
    <definedName name="UniqueRange_34" localSheetId="25">'[322]3M implied vols'!#REF!</definedName>
    <definedName name="UniqueRange_34" localSheetId="26">'[322]3M implied vols'!#REF!</definedName>
    <definedName name="UniqueRange_34" localSheetId="27">'[322]3M implied vols'!#REF!</definedName>
    <definedName name="UniqueRange_34" localSheetId="28">'[322]3M implied vols'!#REF!</definedName>
    <definedName name="UniqueRange_34" localSheetId="29">'[322]3M implied vols'!#REF!</definedName>
    <definedName name="UniqueRange_34" localSheetId="3">'[322]3M implied vols'!#REF!</definedName>
    <definedName name="UniqueRange_34" localSheetId="31">'[322]3M implied vols'!#REF!</definedName>
    <definedName name="UniqueRange_34" localSheetId="32">'[322]3M implied vols'!#REF!</definedName>
    <definedName name="UniqueRange_34" localSheetId="33">'[322]3M implied vols'!#REF!</definedName>
    <definedName name="UniqueRange_34" localSheetId="34">'[322]3M implied vols'!#REF!</definedName>
    <definedName name="UniqueRange_34" localSheetId="37">'[322]3M implied vols'!#REF!</definedName>
    <definedName name="UniqueRange_34" localSheetId="41">'[322]3M implied vols'!#REF!</definedName>
    <definedName name="UniqueRange_34" localSheetId="4">'[322]3M implied vols'!#REF!</definedName>
    <definedName name="UniqueRange_34" localSheetId="45">'[322]3M implied vols'!#REF!</definedName>
    <definedName name="UniqueRange_34" localSheetId="46">'[322]3M implied vols'!#REF!</definedName>
    <definedName name="UniqueRange_34" localSheetId="47">'[322]3M implied vols'!#REF!</definedName>
    <definedName name="UniqueRange_34" localSheetId="48">'[322]3M implied vols'!#REF!</definedName>
    <definedName name="UniqueRange_34" localSheetId="49">'[322]3M implied vols'!#REF!</definedName>
    <definedName name="UniqueRange_34" localSheetId="50">'[322]3M implied vols'!#REF!</definedName>
    <definedName name="UniqueRange_34" localSheetId="5">'[322]3M implied vols'!#REF!</definedName>
    <definedName name="UniqueRange_34" localSheetId="51">'[322]3M implied vols'!#REF!</definedName>
    <definedName name="UniqueRange_34" localSheetId="52">'[322]3M implied vols'!#REF!</definedName>
    <definedName name="UniqueRange_34" localSheetId="53">'[322]3M implied vols'!#REF!</definedName>
    <definedName name="UniqueRange_34" localSheetId="54">'[322]3M implied vols'!#REF!</definedName>
    <definedName name="UniqueRange_34" localSheetId="56">'[322]3M implied vols'!#REF!</definedName>
    <definedName name="UniqueRange_34" localSheetId="57">'[322]3M implied vols'!#REF!</definedName>
    <definedName name="UniqueRange_34" localSheetId="58">'[322]3M implied vols'!#REF!</definedName>
    <definedName name="UniqueRange_34" localSheetId="59">'[322]3M implied vols'!#REF!</definedName>
    <definedName name="UniqueRange_34" localSheetId="60">'[322]3M implied vols'!#REF!</definedName>
    <definedName name="UniqueRange_34" localSheetId="61">'[322]3M implied vols'!#REF!</definedName>
    <definedName name="UniqueRange_34" localSheetId="62">'[322]3M implied vols'!#REF!</definedName>
    <definedName name="UniqueRange_34" localSheetId="63">'[322]3M implied vols'!#REF!</definedName>
    <definedName name="UniqueRange_34" localSheetId="6">'[322]3M implied vols'!#REF!</definedName>
    <definedName name="UniqueRange_34" localSheetId="64">'[322]3M implied vols'!#REF!</definedName>
    <definedName name="UniqueRange_34" localSheetId="65">'[322]3M implied vols'!#REF!</definedName>
    <definedName name="UniqueRange_34" localSheetId="66">'[322]3M implied vols'!#REF!</definedName>
    <definedName name="UniqueRange_34" localSheetId="67">'[322]3M implied vols'!#REF!</definedName>
    <definedName name="UniqueRange_34" localSheetId="68">'[322]3M implied vols'!#REF!</definedName>
    <definedName name="UniqueRange_34" localSheetId="69">'[322]3M implied vols'!#REF!</definedName>
    <definedName name="UniqueRange_34" localSheetId="71">'[322]3M implied vols'!#REF!</definedName>
    <definedName name="UniqueRange_34" localSheetId="72">'[322]3M implied vols'!#REF!</definedName>
    <definedName name="UniqueRange_34" localSheetId="73">'[322]3M implied vols'!#REF!</definedName>
    <definedName name="UniqueRange_34" localSheetId="7">'[322]3M implied vols'!#REF!</definedName>
    <definedName name="UniqueRange_34" localSheetId="74">'[322]3M implied vols'!#REF!</definedName>
    <definedName name="UniqueRange_34" localSheetId="75">'[322]3M implied vols'!#REF!</definedName>
    <definedName name="UniqueRange_34" localSheetId="76">'[322]3M implied vols'!#REF!</definedName>
    <definedName name="UniqueRange_34" localSheetId="77">'[322]3M implied vols'!#REF!</definedName>
    <definedName name="UniqueRange_34" localSheetId="78">'[322]3M implied vols'!#REF!</definedName>
    <definedName name="UniqueRange_34" localSheetId="79">'[322]3M implied vols'!#REF!</definedName>
    <definedName name="UniqueRange_34" localSheetId="8">'[322]3M implied vols'!#REF!</definedName>
    <definedName name="UniqueRange_34" localSheetId="9">'[322]3M implied vols'!#REF!</definedName>
    <definedName name="UniqueRange_34">'[322]3M implied vols'!#REF!</definedName>
    <definedName name="UniqueRange_35" localSheetId="1">'[322]3M implied vols'!#REF!</definedName>
    <definedName name="UniqueRange_35" localSheetId="10">'[322]3M implied vols'!#REF!</definedName>
    <definedName name="UniqueRange_35" localSheetId="11">'[322]3M implied vols'!#REF!</definedName>
    <definedName name="UniqueRange_35" localSheetId="12">'[322]3M implied vols'!#REF!</definedName>
    <definedName name="UniqueRange_35" localSheetId="13">'[322]3M implied vols'!#REF!</definedName>
    <definedName name="UniqueRange_35" localSheetId="2">'[322]3M implied vols'!#REF!</definedName>
    <definedName name="UniqueRange_35" localSheetId="25">'[322]3M implied vols'!#REF!</definedName>
    <definedName name="UniqueRange_35" localSheetId="26">'[322]3M implied vols'!#REF!</definedName>
    <definedName name="UniqueRange_35" localSheetId="27">'[322]3M implied vols'!#REF!</definedName>
    <definedName name="UniqueRange_35" localSheetId="28">'[322]3M implied vols'!#REF!</definedName>
    <definedName name="UniqueRange_35" localSheetId="29">'[322]3M implied vols'!#REF!</definedName>
    <definedName name="UniqueRange_35" localSheetId="3">'[322]3M implied vols'!#REF!</definedName>
    <definedName name="UniqueRange_35" localSheetId="31">'[322]3M implied vols'!#REF!</definedName>
    <definedName name="UniqueRange_35" localSheetId="32">'[322]3M implied vols'!#REF!</definedName>
    <definedName name="UniqueRange_35" localSheetId="33">'[322]3M implied vols'!#REF!</definedName>
    <definedName name="UniqueRange_35" localSheetId="34">'[322]3M implied vols'!#REF!</definedName>
    <definedName name="UniqueRange_35" localSheetId="37">'[322]3M implied vols'!#REF!</definedName>
    <definedName name="UniqueRange_35" localSheetId="41">'[322]3M implied vols'!#REF!</definedName>
    <definedName name="UniqueRange_35" localSheetId="4">'[322]3M implied vols'!#REF!</definedName>
    <definedName name="UniqueRange_35" localSheetId="45">'[322]3M implied vols'!#REF!</definedName>
    <definedName name="UniqueRange_35" localSheetId="46">'[322]3M implied vols'!#REF!</definedName>
    <definedName name="UniqueRange_35" localSheetId="47">'[322]3M implied vols'!#REF!</definedName>
    <definedName name="UniqueRange_35" localSheetId="48">'[322]3M implied vols'!#REF!</definedName>
    <definedName name="UniqueRange_35" localSheetId="49">'[322]3M implied vols'!#REF!</definedName>
    <definedName name="UniqueRange_35" localSheetId="50">'[322]3M implied vols'!#REF!</definedName>
    <definedName name="UniqueRange_35" localSheetId="5">'[322]3M implied vols'!#REF!</definedName>
    <definedName name="UniqueRange_35" localSheetId="51">'[322]3M implied vols'!#REF!</definedName>
    <definedName name="UniqueRange_35" localSheetId="52">'[322]3M implied vols'!#REF!</definedName>
    <definedName name="UniqueRange_35" localSheetId="53">'[322]3M implied vols'!#REF!</definedName>
    <definedName name="UniqueRange_35" localSheetId="54">'[322]3M implied vols'!#REF!</definedName>
    <definedName name="UniqueRange_35" localSheetId="56">'[322]3M implied vols'!#REF!</definedName>
    <definedName name="UniqueRange_35" localSheetId="57">'[322]3M implied vols'!#REF!</definedName>
    <definedName name="UniqueRange_35" localSheetId="58">'[322]3M implied vols'!#REF!</definedName>
    <definedName name="UniqueRange_35" localSheetId="59">'[322]3M implied vols'!#REF!</definedName>
    <definedName name="UniqueRange_35" localSheetId="60">'[322]3M implied vols'!#REF!</definedName>
    <definedName name="UniqueRange_35" localSheetId="61">'[322]3M implied vols'!#REF!</definedName>
    <definedName name="UniqueRange_35" localSheetId="62">'[322]3M implied vols'!#REF!</definedName>
    <definedName name="UniqueRange_35" localSheetId="63">'[322]3M implied vols'!#REF!</definedName>
    <definedName name="UniqueRange_35" localSheetId="6">'[322]3M implied vols'!#REF!</definedName>
    <definedName name="UniqueRange_35" localSheetId="64">'[322]3M implied vols'!#REF!</definedName>
    <definedName name="UniqueRange_35" localSheetId="65">'[322]3M implied vols'!#REF!</definedName>
    <definedName name="UniqueRange_35" localSheetId="66">'[322]3M implied vols'!#REF!</definedName>
    <definedName name="UniqueRange_35" localSheetId="67">'[322]3M implied vols'!#REF!</definedName>
    <definedName name="UniqueRange_35" localSheetId="68">'[322]3M implied vols'!#REF!</definedName>
    <definedName name="UniqueRange_35" localSheetId="69">'[322]3M implied vols'!#REF!</definedName>
    <definedName name="UniqueRange_35" localSheetId="71">'[322]3M implied vols'!#REF!</definedName>
    <definedName name="UniqueRange_35" localSheetId="72">'[322]3M implied vols'!#REF!</definedName>
    <definedName name="UniqueRange_35" localSheetId="73">'[322]3M implied vols'!#REF!</definedName>
    <definedName name="UniqueRange_35" localSheetId="7">'[322]3M implied vols'!#REF!</definedName>
    <definedName name="UniqueRange_35" localSheetId="74">'[322]3M implied vols'!#REF!</definedName>
    <definedName name="UniqueRange_35" localSheetId="75">'[322]3M implied vols'!#REF!</definedName>
    <definedName name="UniqueRange_35" localSheetId="76">'[322]3M implied vols'!#REF!</definedName>
    <definedName name="UniqueRange_35" localSheetId="77">'[322]3M implied vols'!#REF!</definedName>
    <definedName name="UniqueRange_35" localSheetId="78">'[322]3M implied vols'!#REF!</definedName>
    <definedName name="UniqueRange_35" localSheetId="79">'[322]3M implied vols'!#REF!</definedName>
    <definedName name="UniqueRange_35" localSheetId="8">'[322]3M implied vols'!#REF!</definedName>
    <definedName name="UniqueRange_35" localSheetId="9">'[322]3M implied vols'!#REF!</definedName>
    <definedName name="UniqueRange_35">'[322]3M implied vols'!#REF!</definedName>
    <definedName name="UniqueRange_36">'[322]3M implied vols'!$M$1:$M$588</definedName>
    <definedName name="UniqueRange_37" localSheetId="1">'[322]3M implied vols'!#REF!</definedName>
    <definedName name="UniqueRange_37" localSheetId="10">'[322]3M implied vols'!#REF!</definedName>
    <definedName name="UniqueRange_37" localSheetId="11">'[322]3M implied vols'!#REF!</definedName>
    <definedName name="UniqueRange_37" localSheetId="12">'[322]3M implied vols'!#REF!</definedName>
    <definedName name="UniqueRange_37" localSheetId="13">'[322]3M implied vols'!#REF!</definedName>
    <definedName name="UniqueRange_37" localSheetId="2">'[322]3M implied vols'!#REF!</definedName>
    <definedName name="UniqueRange_37" localSheetId="25">'[322]3M implied vols'!#REF!</definedName>
    <definedName name="UniqueRange_37" localSheetId="26">'[322]3M implied vols'!#REF!</definedName>
    <definedName name="UniqueRange_37" localSheetId="27">'[322]3M implied vols'!#REF!</definedName>
    <definedName name="UniqueRange_37" localSheetId="28">'[322]3M implied vols'!#REF!</definedName>
    <definedName name="UniqueRange_37" localSheetId="29">'[322]3M implied vols'!#REF!</definedName>
    <definedName name="UniqueRange_37" localSheetId="3">'[322]3M implied vols'!#REF!</definedName>
    <definedName name="UniqueRange_37" localSheetId="31">'[322]3M implied vols'!#REF!</definedName>
    <definedName name="UniqueRange_37" localSheetId="32">'[322]3M implied vols'!#REF!</definedName>
    <definedName name="UniqueRange_37" localSheetId="33">'[322]3M implied vols'!#REF!</definedName>
    <definedName name="UniqueRange_37" localSheetId="34">'[322]3M implied vols'!#REF!</definedName>
    <definedName name="UniqueRange_37" localSheetId="37">'[322]3M implied vols'!#REF!</definedName>
    <definedName name="UniqueRange_37" localSheetId="41">'[322]3M implied vols'!#REF!</definedName>
    <definedName name="UniqueRange_37" localSheetId="4">'[322]3M implied vols'!#REF!</definedName>
    <definedName name="UniqueRange_37" localSheetId="45">'[322]3M implied vols'!#REF!</definedName>
    <definedName name="UniqueRange_37" localSheetId="46">'[322]3M implied vols'!#REF!</definedName>
    <definedName name="UniqueRange_37" localSheetId="47">'[322]3M implied vols'!#REF!</definedName>
    <definedName name="UniqueRange_37" localSheetId="48">'[322]3M implied vols'!#REF!</definedName>
    <definedName name="UniqueRange_37" localSheetId="49">'[322]3M implied vols'!#REF!</definedName>
    <definedName name="UniqueRange_37" localSheetId="50">'[322]3M implied vols'!#REF!</definedName>
    <definedName name="UniqueRange_37" localSheetId="5">'[322]3M implied vols'!#REF!</definedName>
    <definedName name="UniqueRange_37" localSheetId="51">'[322]3M implied vols'!#REF!</definedName>
    <definedName name="UniqueRange_37" localSheetId="52">'[322]3M implied vols'!#REF!</definedName>
    <definedName name="UniqueRange_37" localSheetId="53">'[322]3M implied vols'!#REF!</definedName>
    <definedName name="UniqueRange_37" localSheetId="54">'[322]3M implied vols'!#REF!</definedName>
    <definedName name="UniqueRange_37" localSheetId="56">'[322]3M implied vols'!#REF!</definedName>
    <definedName name="UniqueRange_37" localSheetId="57">'[322]3M implied vols'!#REF!</definedName>
    <definedName name="UniqueRange_37" localSheetId="58">'[322]3M implied vols'!#REF!</definedName>
    <definedName name="UniqueRange_37" localSheetId="59">'[322]3M implied vols'!#REF!</definedName>
    <definedName name="UniqueRange_37" localSheetId="60">'[322]3M implied vols'!#REF!</definedName>
    <definedName name="UniqueRange_37" localSheetId="61">'[322]3M implied vols'!#REF!</definedName>
    <definedName name="UniqueRange_37" localSheetId="62">'[322]3M implied vols'!#REF!</definedName>
    <definedName name="UniqueRange_37" localSheetId="63">'[322]3M implied vols'!#REF!</definedName>
    <definedName name="UniqueRange_37" localSheetId="6">'[322]3M implied vols'!#REF!</definedName>
    <definedName name="UniqueRange_37" localSheetId="64">'[322]3M implied vols'!#REF!</definedName>
    <definedName name="UniqueRange_37" localSheetId="65">'[322]3M implied vols'!#REF!</definedName>
    <definedName name="UniqueRange_37" localSheetId="66">'[322]3M implied vols'!#REF!</definedName>
    <definedName name="UniqueRange_37" localSheetId="67">'[322]3M implied vols'!#REF!</definedName>
    <definedName name="UniqueRange_37" localSheetId="68">'[322]3M implied vols'!#REF!</definedName>
    <definedName name="UniqueRange_37" localSheetId="69">'[322]3M implied vols'!#REF!</definedName>
    <definedName name="UniqueRange_37" localSheetId="71">'[322]3M implied vols'!#REF!</definedName>
    <definedName name="UniqueRange_37" localSheetId="72">'[322]3M implied vols'!#REF!</definedName>
    <definedName name="UniqueRange_37" localSheetId="73">'[322]3M implied vols'!#REF!</definedName>
    <definedName name="UniqueRange_37" localSheetId="7">'[322]3M implied vols'!#REF!</definedName>
    <definedName name="UniqueRange_37" localSheetId="74">'[322]3M implied vols'!#REF!</definedName>
    <definedName name="UniqueRange_37" localSheetId="75">'[322]3M implied vols'!#REF!</definedName>
    <definedName name="UniqueRange_37" localSheetId="76">'[322]3M implied vols'!#REF!</definedName>
    <definedName name="UniqueRange_37" localSheetId="77">'[322]3M implied vols'!#REF!</definedName>
    <definedName name="UniqueRange_37" localSheetId="78">'[322]3M implied vols'!#REF!</definedName>
    <definedName name="UniqueRange_37" localSheetId="79">'[322]3M implied vols'!#REF!</definedName>
    <definedName name="UniqueRange_37" localSheetId="8">'[322]3M implied vols'!#REF!</definedName>
    <definedName name="UniqueRange_37" localSheetId="9">'[322]3M implied vols'!#REF!</definedName>
    <definedName name="UniqueRange_37">'[322]3M implied vols'!#REF!</definedName>
    <definedName name="UniqueRange_38">'[322]3M implied vols'!$L$1:$L$588</definedName>
    <definedName name="UniqueRange_39">'[322]3M implied vols'!$P$1:$P$588</definedName>
    <definedName name="UniqueRange_4">'[322]Risk reversal data'!$A$2:$A$419</definedName>
    <definedName name="UniqueRange_40" localSheetId="1">'[322]3M implied vols'!#REF!</definedName>
    <definedName name="UniqueRange_40" localSheetId="10">'[322]3M implied vols'!#REF!</definedName>
    <definedName name="UniqueRange_40" localSheetId="11">'[322]3M implied vols'!#REF!</definedName>
    <definedName name="UniqueRange_40" localSheetId="12">'[322]3M implied vols'!#REF!</definedName>
    <definedName name="UniqueRange_40" localSheetId="13">'[322]3M implied vols'!#REF!</definedName>
    <definedName name="UniqueRange_40" localSheetId="2">'[322]3M implied vols'!#REF!</definedName>
    <definedName name="UniqueRange_40" localSheetId="25">'[322]3M implied vols'!#REF!</definedName>
    <definedName name="UniqueRange_40" localSheetId="26">'[322]3M implied vols'!#REF!</definedName>
    <definedName name="UniqueRange_40" localSheetId="27">'[322]3M implied vols'!#REF!</definedName>
    <definedName name="UniqueRange_40" localSheetId="28">'[322]3M implied vols'!#REF!</definedName>
    <definedName name="UniqueRange_40" localSheetId="29">'[322]3M implied vols'!#REF!</definedName>
    <definedName name="UniqueRange_40" localSheetId="3">'[322]3M implied vols'!#REF!</definedName>
    <definedName name="UniqueRange_40" localSheetId="31">'[322]3M implied vols'!#REF!</definedName>
    <definedName name="UniqueRange_40" localSheetId="32">'[322]3M implied vols'!#REF!</definedName>
    <definedName name="UniqueRange_40" localSheetId="33">'[322]3M implied vols'!#REF!</definedName>
    <definedName name="UniqueRange_40" localSheetId="34">'[322]3M implied vols'!#REF!</definedName>
    <definedName name="UniqueRange_40" localSheetId="37">'[322]3M implied vols'!#REF!</definedName>
    <definedName name="UniqueRange_40" localSheetId="41">'[322]3M implied vols'!#REF!</definedName>
    <definedName name="UniqueRange_40" localSheetId="4">'[322]3M implied vols'!#REF!</definedName>
    <definedName name="UniqueRange_40" localSheetId="45">'[322]3M implied vols'!#REF!</definedName>
    <definedName name="UniqueRange_40" localSheetId="46">'[322]3M implied vols'!#REF!</definedName>
    <definedName name="UniqueRange_40" localSheetId="47">'[322]3M implied vols'!#REF!</definedName>
    <definedName name="UniqueRange_40" localSheetId="48">'[322]3M implied vols'!#REF!</definedName>
    <definedName name="UniqueRange_40" localSheetId="49">'[322]3M implied vols'!#REF!</definedName>
    <definedName name="UniqueRange_40" localSheetId="50">'[322]3M implied vols'!#REF!</definedName>
    <definedName name="UniqueRange_40" localSheetId="5">'[322]3M implied vols'!#REF!</definedName>
    <definedName name="UniqueRange_40" localSheetId="51">'[322]3M implied vols'!#REF!</definedName>
    <definedName name="UniqueRange_40" localSheetId="52">'[322]3M implied vols'!#REF!</definedName>
    <definedName name="UniqueRange_40" localSheetId="53">'[322]3M implied vols'!#REF!</definedName>
    <definedName name="UniqueRange_40" localSheetId="54">'[322]3M implied vols'!#REF!</definedName>
    <definedName name="UniqueRange_40" localSheetId="56">'[322]3M implied vols'!#REF!</definedName>
    <definedName name="UniqueRange_40" localSheetId="57">'[322]3M implied vols'!#REF!</definedName>
    <definedName name="UniqueRange_40" localSheetId="58">'[322]3M implied vols'!#REF!</definedName>
    <definedName name="UniqueRange_40" localSheetId="59">'[322]3M implied vols'!#REF!</definedName>
    <definedName name="UniqueRange_40" localSheetId="60">'[322]3M implied vols'!#REF!</definedName>
    <definedName name="UniqueRange_40" localSheetId="61">'[322]3M implied vols'!#REF!</definedName>
    <definedName name="UniqueRange_40" localSheetId="62">'[322]3M implied vols'!#REF!</definedName>
    <definedName name="UniqueRange_40" localSheetId="63">'[322]3M implied vols'!#REF!</definedName>
    <definedName name="UniqueRange_40" localSheetId="6">'[322]3M implied vols'!#REF!</definedName>
    <definedName name="UniqueRange_40" localSheetId="64">'[322]3M implied vols'!#REF!</definedName>
    <definedName name="UniqueRange_40" localSheetId="65">'[322]3M implied vols'!#REF!</definedName>
    <definedName name="UniqueRange_40" localSheetId="66">'[322]3M implied vols'!#REF!</definedName>
    <definedName name="UniqueRange_40" localSheetId="67">'[322]3M implied vols'!#REF!</definedName>
    <definedName name="UniqueRange_40" localSheetId="68">'[322]3M implied vols'!#REF!</definedName>
    <definedName name="UniqueRange_40" localSheetId="69">'[322]3M implied vols'!#REF!</definedName>
    <definedName name="UniqueRange_40" localSheetId="71">'[322]3M implied vols'!#REF!</definedName>
    <definedName name="UniqueRange_40" localSheetId="72">'[322]3M implied vols'!#REF!</definedName>
    <definedName name="UniqueRange_40" localSheetId="73">'[322]3M implied vols'!#REF!</definedName>
    <definedName name="UniqueRange_40" localSheetId="7">'[322]3M implied vols'!#REF!</definedName>
    <definedName name="UniqueRange_40" localSheetId="74">'[322]3M implied vols'!#REF!</definedName>
    <definedName name="UniqueRange_40" localSheetId="75">'[322]3M implied vols'!#REF!</definedName>
    <definedName name="UniqueRange_40" localSheetId="76">'[322]3M implied vols'!#REF!</definedName>
    <definedName name="UniqueRange_40" localSheetId="77">'[322]3M implied vols'!#REF!</definedName>
    <definedName name="UniqueRange_40" localSheetId="78">'[322]3M implied vols'!#REF!</definedName>
    <definedName name="UniqueRange_40" localSheetId="79">'[322]3M implied vols'!#REF!</definedName>
    <definedName name="UniqueRange_40" localSheetId="8">'[322]3M implied vols'!#REF!</definedName>
    <definedName name="UniqueRange_40" localSheetId="9">'[322]3M implied vols'!#REF!</definedName>
    <definedName name="UniqueRange_40">'[322]3M implied vols'!#REF!</definedName>
    <definedName name="UniqueRange_41">'[322]3M implied vols'!$R$2:$R$588</definedName>
    <definedName name="UniqueRange_42">'[322]3M implied vols'!$Q$2:$Q$784</definedName>
    <definedName name="UniqueRange_43">'[322]3M implied vols'!$R$2</definedName>
    <definedName name="UniqueRange_44">'[322]3M implied vols'!$S$2</definedName>
    <definedName name="UniqueRange_45">'[322]3M implied vols'!$R$2</definedName>
    <definedName name="UniqueRange_46">'[322]3M implied vols'!$S$2</definedName>
    <definedName name="UniqueRange_5">'[322]Risk reversal data'!$F$2:$F$419</definedName>
    <definedName name="UniqueRange_6">'[322]Risk reversal data'!$B$2:$B$419</definedName>
    <definedName name="UniqueRange_7">'[322]Risk reversal data'!$C$2:$C$419</definedName>
    <definedName name="UniqueRange_8">'[322]Risk reversal data'!$E$2:$E$419</definedName>
    <definedName name="UniqueRange_9">'[322]Risk reversal data'!$D$2:$D$419</definedName>
    <definedName name="Universities" localSheetId="1">#REF!</definedName>
    <definedName name="Universities" localSheetId="10">#REF!</definedName>
    <definedName name="Universities" localSheetId="11">#REF!</definedName>
    <definedName name="Universities" localSheetId="12">#REF!</definedName>
    <definedName name="Universities" localSheetId="13">#REF!</definedName>
    <definedName name="Universities" localSheetId="15">#REF!</definedName>
    <definedName name="Universities" localSheetId="16">#REF!</definedName>
    <definedName name="Universities" localSheetId="2">#REF!</definedName>
    <definedName name="Universities" localSheetId="23">#REF!</definedName>
    <definedName name="Universities" localSheetId="24">#REF!</definedName>
    <definedName name="Universities" localSheetId="25">#REF!</definedName>
    <definedName name="Universities" localSheetId="26">#REF!</definedName>
    <definedName name="Universities" localSheetId="27">#REF!</definedName>
    <definedName name="Universities" localSheetId="28">#REF!</definedName>
    <definedName name="Universities" localSheetId="29">#REF!</definedName>
    <definedName name="Universities" localSheetId="3">#REF!</definedName>
    <definedName name="Universities" localSheetId="31">#REF!</definedName>
    <definedName name="Universities" localSheetId="32">#REF!</definedName>
    <definedName name="Universities" localSheetId="33">#REF!</definedName>
    <definedName name="Universities" localSheetId="34">#REF!</definedName>
    <definedName name="Universities" localSheetId="37">#REF!</definedName>
    <definedName name="Universities" localSheetId="41">#REF!</definedName>
    <definedName name="Universities" localSheetId="4">#REF!</definedName>
    <definedName name="Universities" localSheetId="45">#REF!</definedName>
    <definedName name="Universities" localSheetId="46">#REF!</definedName>
    <definedName name="Universities" localSheetId="47">#REF!</definedName>
    <definedName name="Universities" localSheetId="48">#REF!</definedName>
    <definedName name="Universities" localSheetId="49">#REF!</definedName>
    <definedName name="Universities" localSheetId="50">#REF!</definedName>
    <definedName name="Universities" localSheetId="5">#REF!</definedName>
    <definedName name="Universities" localSheetId="51">#REF!</definedName>
    <definedName name="Universities" localSheetId="52">#REF!</definedName>
    <definedName name="Universities" localSheetId="53">#REF!</definedName>
    <definedName name="Universities" localSheetId="54">#REF!</definedName>
    <definedName name="Universities" localSheetId="56">#REF!</definedName>
    <definedName name="Universities" localSheetId="57">#REF!</definedName>
    <definedName name="Universities" localSheetId="58">#REF!</definedName>
    <definedName name="Universities" localSheetId="59">#REF!</definedName>
    <definedName name="Universities" localSheetId="60">#REF!</definedName>
    <definedName name="Universities" localSheetId="61">#REF!</definedName>
    <definedName name="Universities" localSheetId="62">#REF!</definedName>
    <definedName name="Universities" localSheetId="63">#REF!</definedName>
    <definedName name="Universities" localSheetId="6">#REF!</definedName>
    <definedName name="Universities" localSheetId="64">#REF!</definedName>
    <definedName name="Universities" localSheetId="65">#REF!</definedName>
    <definedName name="Universities" localSheetId="66">#REF!</definedName>
    <definedName name="Universities" localSheetId="67">#REF!</definedName>
    <definedName name="Universities" localSheetId="68">#REF!</definedName>
    <definedName name="Universities" localSheetId="69">#REF!</definedName>
    <definedName name="Universities" localSheetId="71">#REF!</definedName>
    <definedName name="Universities" localSheetId="72">#REF!</definedName>
    <definedName name="Universities" localSheetId="73">#REF!</definedName>
    <definedName name="Universities" localSheetId="7">#REF!</definedName>
    <definedName name="Universities" localSheetId="74">#REF!</definedName>
    <definedName name="Universities" localSheetId="75">#REF!</definedName>
    <definedName name="Universities" localSheetId="76">#REF!</definedName>
    <definedName name="Universities" localSheetId="77">#REF!</definedName>
    <definedName name="Universities" localSheetId="78">#REF!</definedName>
    <definedName name="Universities" localSheetId="79">#REF!</definedName>
    <definedName name="Universities" localSheetId="8">#REF!</definedName>
    <definedName name="Universities" localSheetId="9">#REF!</definedName>
    <definedName name="Universities">#REF!</definedName>
    <definedName name="URL" localSheetId="1">#REF!</definedName>
    <definedName name="URL" localSheetId="10">#REF!</definedName>
    <definedName name="URL" localSheetId="11">#REF!</definedName>
    <definedName name="URL" localSheetId="12">#REF!</definedName>
    <definedName name="URL" localSheetId="13">#REF!</definedName>
    <definedName name="URL" localSheetId="15">#REF!</definedName>
    <definedName name="URL" localSheetId="16">#REF!</definedName>
    <definedName name="URL" localSheetId="2">#REF!</definedName>
    <definedName name="URL" localSheetId="23">#REF!</definedName>
    <definedName name="URL" localSheetId="24">#REF!</definedName>
    <definedName name="URL" localSheetId="25">#REF!</definedName>
    <definedName name="URL" localSheetId="26">#REF!</definedName>
    <definedName name="URL" localSheetId="27">#REF!</definedName>
    <definedName name="URL" localSheetId="28">#REF!</definedName>
    <definedName name="URL" localSheetId="29">#REF!</definedName>
    <definedName name="URL" localSheetId="3">#REF!</definedName>
    <definedName name="URL" localSheetId="31">#REF!</definedName>
    <definedName name="URL" localSheetId="32">#REF!</definedName>
    <definedName name="URL" localSheetId="33">#REF!</definedName>
    <definedName name="URL" localSheetId="34">#REF!</definedName>
    <definedName name="URL" localSheetId="37">#REF!</definedName>
    <definedName name="URL" localSheetId="41">#REF!</definedName>
    <definedName name="URL" localSheetId="4">#REF!</definedName>
    <definedName name="URL" localSheetId="45">#REF!</definedName>
    <definedName name="URL" localSheetId="46">#REF!</definedName>
    <definedName name="URL" localSheetId="47">#REF!</definedName>
    <definedName name="URL" localSheetId="48">#REF!</definedName>
    <definedName name="URL" localSheetId="49">#REF!</definedName>
    <definedName name="URL" localSheetId="50">#REF!</definedName>
    <definedName name="URL" localSheetId="5">#REF!</definedName>
    <definedName name="URL" localSheetId="51">#REF!</definedName>
    <definedName name="URL" localSheetId="52">#REF!</definedName>
    <definedName name="URL" localSheetId="53">#REF!</definedName>
    <definedName name="URL" localSheetId="54">#REF!</definedName>
    <definedName name="URL" localSheetId="56">#REF!</definedName>
    <definedName name="URL" localSheetId="57">#REF!</definedName>
    <definedName name="URL" localSheetId="58">#REF!</definedName>
    <definedName name="URL" localSheetId="59">#REF!</definedName>
    <definedName name="URL" localSheetId="60">#REF!</definedName>
    <definedName name="URL" localSheetId="61">#REF!</definedName>
    <definedName name="URL" localSheetId="62">#REF!</definedName>
    <definedName name="URL" localSheetId="63">#REF!</definedName>
    <definedName name="URL" localSheetId="6">#REF!</definedName>
    <definedName name="URL" localSheetId="64">#REF!</definedName>
    <definedName name="URL" localSheetId="65">#REF!</definedName>
    <definedName name="URL" localSheetId="66">#REF!</definedName>
    <definedName name="URL" localSheetId="67">#REF!</definedName>
    <definedName name="URL" localSheetId="68">#REF!</definedName>
    <definedName name="URL" localSheetId="69">#REF!</definedName>
    <definedName name="URL" localSheetId="71">#REF!</definedName>
    <definedName name="URL" localSheetId="72">#REF!</definedName>
    <definedName name="URL" localSheetId="73">#REF!</definedName>
    <definedName name="URL" localSheetId="7">#REF!</definedName>
    <definedName name="URL" localSheetId="74">#REF!</definedName>
    <definedName name="URL" localSheetId="75">#REF!</definedName>
    <definedName name="URL" localSheetId="76">#REF!</definedName>
    <definedName name="URL" localSheetId="77">#REF!</definedName>
    <definedName name="URL" localSheetId="78">#REF!</definedName>
    <definedName name="URL" localSheetId="79">#REF!</definedName>
    <definedName name="URL" localSheetId="8">#REF!</definedName>
    <definedName name="URL" localSheetId="9">#REF!</definedName>
    <definedName name="URL">#REF!</definedName>
    <definedName name="Uruguay" localSheetId="1">#REF!</definedName>
    <definedName name="Uruguay" localSheetId="10">#REF!</definedName>
    <definedName name="Uruguay" localSheetId="11">#REF!</definedName>
    <definedName name="Uruguay" localSheetId="12">#REF!</definedName>
    <definedName name="Uruguay" localSheetId="13">#REF!</definedName>
    <definedName name="Uruguay" localSheetId="15">#REF!</definedName>
    <definedName name="Uruguay" localSheetId="16">#REF!</definedName>
    <definedName name="Uruguay" localSheetId="2">#REF!</definedName>
    <definedName name="Uruguay" localSheetId="23">#REF!</definedName>
    <definedName name="Uruguay" localSheetId="24">#REF!</definedName>
    <definedName name="Uruguay" localSheetId="25">#REF!</definedName>
    <definedName name="Uruguay" localSheetId="26">#REF!</definedName>
    <definedName name="Uruguay" localSheetId="27">#REF!</definedName>
    <definedName name="Uruguay" localSheetId="28">#REF!</definedName>
    <definedName name="Uruguay" localSheetId="29">#REF!</definedName>
    <definedName name="Uruguay" localSheetId="3">#REF!</definedName>
    <definedName name="Uruguay" localSheetId="31">#REF!</definedName>
    <definedName name="Uruguay" localSheetId="32">#REF!</definedName>
    <definedName name="Uruguay" localSheetId="33">#REF!</definedName>
    <definedName name="Uruguay" localSheetId="34">#REF!</definedName>
    <definedName name="Uruguay" localSheetId="37">#REF!</definedName>
    <definedName name="Uruguay" localSheetId="41">#REF!</definedName>
    <definedName name="Uruguay" localSheetId="4">#REF!</definedName>
    <definedName name="Uruguay" localSheetId="45">#REF!</definedName>
    <definedName name="Uruguay" localSheetId="46">#REF!</definedName>
    <definedName name="Uruguay" localSheetId="47">#REF!</definedName>
    <definedName name="Uruguay" localSheetId="48">#REF!</definedName>
    <definedName name="Uruguay" localSheetId="49">#REF!</definedName>
    <definedName name="Uruguay" localSheetId="50">#REF!</definedName>
    <definedName name="Uruguay" localSheetId="5">#REF!</definedName>
    <definedName name="Uruguay" localSheetId="51">#REF!</definedName>
    <definedName name="Uruguay" localSheetId="52">#REF!</definedName>
    <definedName name="Uruguay" localSheetId="53">#REF!</definedName>
    <definedName name="Uruguay" localSheetId="54">#REF!</definedName>
    <definedName name="Uruguay" localSheetId="56">#REF!</definedName>
    <definedName name="Uruguay" localSheetId="57">#REF!</definedName>
    <definedName name="Uruguay" localSheetId="58">#REF!</definedName>
    <definedName name="Uruguay" localSheetId="59">#REF!</definedName>
    <definedName name="Uruguay" localSheetId="60">#REF!</definedName>
    <definedName name="Uruguay" localSheetId="61">#REF!</definedName>
    <definedName name="Uruguay" localSheetId="62">#REF!</definedName>
    <definedName name="Uruguay" localSheetId="63">#REF!</definedName>
    <definedName name="Uruguay" localSheetId="6">#REF!</definedName>
    <definedName name="Uruguay" localSheetId="64">#REF!</definedName>
    <definedName name="Uruguay" localSheetId="65">#REF!</definedName>
    <definedName name="Uruguay" localSheetId="66">#REF!</definedName>
    <definedName name="Uruguay" localSheetId="67">#REF!</definedName>
    <definedName name="Uruguay" localSheetId="68">#REF!</definedName>
    <definedName name="Uruguay" localSheetId="69">#REF!</definedName>
    <definedName name="Uruguay" localSheetId="71">#REF!</definedName>
    <definedName name="Uruguay" localSheetId="72">#REF!</definedName>
    <definedName name="Uruguay" localSheetId="73">#REF!</definedName>
    <definedName name="Uruguay" localSheetId="7">#REF!</definedName>
    <definedName name="Uruguay" localSheetId="74">#REF!</definedName>
    <definedName name="Uruguay" localSheetId="75">#REF!</definedName>
    <definedName name="Uruguay" localSheetId="76">#REF!</definedName>
    <definedName name="Uruguay" localSheetId="77">#REF!</definedName>
    <definedName name="Uruguay" localSheetId="78">#REF!</definedName>
    <definedName name="Uruguay" localSheetId="79">#REF!</definedName>
    <definedName name="Uruguay" localSheetId="8">#REF!</definedName>
    <definedName name="Uruguay" localSheetId="9">#REF!</definedName>
    <definedName name="Uruguay">#REF!</definedName>
    <definedName name="US" localSheetId="5">[198]cirr_series!$AA$102:$AA$107</definedName>
    <definedName name="US" localSheetId="6">[199]cirr_series!$AA$102:$AA$107</definedName>
    <definedName name="US">[200]cirr_series!$AA$102:$AA$107</definedName>
    <definedName name="US_CASHFLOW" localSheetId="1">#REF!</definedName>
    <definedName name="US_CASHFLOW" localSheetId="10">#REF!</definedName>
    <definedName name="US_CASHFLOW" localSheetId="11">#REF!</definedName>
    <definedName name="US_CASHFLOW" localSheetId="12">#REF!</definedName>
    <definedName name="US_CASHFLOW" localSheetId="13">#REF!</definedName>
    <definedName name="US_CASHFLOW" localSheetId="15">#REF!</definedName>
    <definedName name="US_CASHFLOW" localSheetId="16">#REF!</definedName>
    <definedName name="US_CASHFLOW" localSheetId="2">#REF!</definedName>
    <definedName name="US_CASHFLOW" localSheetId="23">#REF!</definedName>
    <definedName name="US_CASHFLOW" localSheetId="24">#REF!</definedName>
    <definedName name="US_CASHFLOW" localSheetId="25">#REF!</definedName>
    <definedName name="US_CASHFLOW" localSheetId="26">#REF!</definedName>
    <definedName name="US_CASHFLOW" localSheetId="27">#REF!</definedName>
    <definedName name="US_CASHFLOW" localSheetId="28">#REF!</definedName>
    <definedName name="US_CASHFLOW" localSheetId="29">#REF!</definedName>
    <definedName name="US_CASHFLOW" localSheetId="3">#REF!</definedName>
    <definedName name="US_CASHFLOW" localSheetId="31">#REF!</definedName>
    <definedName name="US_CASHFLOW" localSheetId="32">#REF!</definedName>
    <definedName name="US_CASHFLOW" localSheetId="33">#REF!</definedName>
    <definedName name="US_CASHFLOW" localSheetId="34">#REF!</definedName>
    <definedName name="US_CASHFLOW" localSheetId="37">#REF!</definedName>
    <definedName name="US_CASHFLOW" localSheetId="41">#REF!</definedName>
    <definedName name="US_CASHFLOW" localSheetId="4">#REF!</definedName>
    <definedName name="US_CASHFLOW" localSheetId="45">#REF!</definedName>
    <definedName name="US_CASHFLOW" localSheetId="46">#REF!</definedName>
    <definedName name="US_CASHFLOW" localSheetId="47">#REF!</definedName>
    <definedName name="US_CASHFLOW" localSheetId="48">#REF!</definedName>
    <definedName name="US_CASHFLOW" localSheetId="49">#REF!</definedName>
    <definedName name="US_CASHFLOW" localSheetId="50">#REF!</definedName>
    <definedName name="US_CASHFLOW" localSheetId="5">#REF!</definedName>
    <definedName name="US_CASHFLOW" localSheetId="51">#REF!</definedName>
    <definedName name="US_CASHFLOW" localSheetId="52">#REF!</definedName>
    <definedName name="US_CASHFLOW" localSheetId="53">#REF!</definedName>
    <definedName name="US_CASHFLOW" localSheetId="54">#REF!</definedName>
    <definedName name="US_CASHFLOW" localSheetId="56">#REF!</definedName>
    <definedName name="US_CASHFLOW" localSheetId="57">#REF!</definedName>
    <definedName name="US_CASHFLOW" localSheetId="58">#REF!</definedName>
    <definedName name="US_CASHFLOW" localSheetId="59">#REF!</definedName>
    <definedName name="US_CASHFLOW" localSheetId="60">#REF!</definedName>
    <definedName name="US_CASHFLOW" localSheetId="61">#REF!</definedName>
    <definedName name="US_CASHFLOW" localSheetId="62">#REF!</definedName>
    <definedName name="US_CASHFLOW" localSheetId="63">#REF!</definedName>
    <definedName name="US_CASHFLOW" localSheetId="6">#REF!</definedName>
    <definedName name="US_CASHFLOW" localSheetId="64">#REF!</definedName>
    <definedName name="US_CASHFLOW" localSheetId="65">#REF!</definedName>
    <definedName name="US_CASHFLOW" localSheetId="66">#REF!</definedName>
    <definedName name="US_CASHFLOW" localSheetId="67">#REF!</definedName>
    <definedName name="US_CASHFLOW" localSheetId="68">#REF!</definedName>
    <definedName name="US_CASHFLOW" localSheetId="69">#REF!</definedName>
    <definedName name="US_CASHFLOW" localSheetId="71">#REF!</definedName>
    <definedName name="US_CASHFLOW" localSheetId="72">#REF!</definedName>
    <definedName name="US_CASHFLOW" localSheetId="73">#REF!</definedName>
    <definedName name="US_CASHFLOW" localSheetId="7">#REF!</definedName>
    <definedName name="US_CASHFLOW" localSheetId="74">#REF!</definedName>
    <definedName name="US_CASHFLOW" localSheetId="75">#REF!</definedName>
    <definedName name="US_CASHFLOW" localSheetId="76">#REF!</definedName>
    <definedName name="US_CASHFLOW" localSheetId="77">#REF!</definedName>
    <definedName name="US_CASHFLOW" localSheetId="78">#REF!</definedName>
    <definedName name="US_CASHFLOW" localSheetId="79">#REF!</definedName>
    <definedName name="US_CASHFLOW" localSheetId="8">#REF!</definedName>
    <definedName name="US_CASHFLOW" localSheetId="9">#REF!</definedName>
    <definedName name="US_CASHFLOW">#REF!</definedName>
    <definedName name="usd" localSheetId="14">#REF!</definedName>
    <definedName name="USD" localSheetId="5">[244]Static!$B$8</definedName>
    <definedName name="USD" localSheetId="6">[244]Static!$B$8</definedName>
    <definedName name="USD">[245]Static!$B$8</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15">#REF!</definedName>
    <definedName name="USDSR" localSheetId="16">#REF!</definedName>
    <definedName name="USDSR" localSheetId="2">#REF!</definedName>
    <definedName name="USDSR" localSheetId="23">#REF!</definedName>
    <definedName name="USDSR" localSheetId="24">#REF!</definedName>
    <definedName name="USDSR" localSheetId="25">#REF!</definedName>
    <definedName name="USDSR" localSheetId="26">#REF!</definedName>
    <definedName name="USDSR" localSheetId="27">#REF!</definedName>
    <definedName name="USDSR" localSheetId="28">#REF!</definedName>
    <definedName name="USDSR" localSheetId="29">#REF!</definedName>
    <definedName name="USDSR" localSheetId="3">#REF!</definedName>
    <definedName name="USDSR" localSheetId="31">#REF!</definedName>
    <definedName name="USDSR" localSheetId="32">#REF!</definedName>
    <definedName name="USDSR" localSheetId="33">#REF!</definedName>
    <definedName name="USDSR" localSheetId="34">#REF!</definedName>
    <definedName name="USDSR" localSheetId="37">#REF!</definedName>
    <definedName name="USDSR" localSheetId="41">#REF!</definedName>
    <definedName name="USDSR" localSheetId="4">#REF!</definedName>
    <definedName name="USDSR" localSheetId="45">#REF!</definedName>
    <definedName name="USDSR" localSheetId="46">#REF!</definedName>
    <definedName name="USDSR" localSheetId="47">#REF!</definedName>
    <definedName name="USDSR" localSheetId="48">#REF!</definedName>
    <definedName name="USDSR" localSheetId="49">#REF!</definedName>
    <definedName name="USDSR" localSheetId="50">#REF!</definedName>
    <definedName name="USDSR" localSheetId="5">#REF!</definedName>
    <definedName name="USDSR" localSheetId="51">#REF!</definedName>
    <definedName name="USDSR" localSheetId="52">#REF!</definedName>
    <definedName name="USDSR" localSheetId="53">#REF!</definedName>
    <definedName name="USDSR" localSheetId="54">#REF!</definedName>
    <definedName name="USDSR" localSheetId="56">#REF!</definedName>
    <definedName name="USDSR" localSheetId="57">#REF!</definedName>
    <definedName name="USDSR" localSheetId="58">#REF!</definedName>
    <definedName name="USDSR" localSheetId="59">#REF!</definedName>
    <definedName name="USDSR" localSheetId="60">#REF!</definedName>
    <definedName name="USDSR" localSheetId="61">#REF!</definedName>
    <definedName name="USDSR" localSheetId="62">#REF!</definedName>
    <definedName name="USDSR" localSheetId="63">#REF!</definedName>
    <definedName name="USDSR" localSheetId="6">#REF!</definedName>
    <definedName name="USDSR" localSheetId="64">#REF!</definedName>
    <definedName name="USDSR" localSheetId="65">#REF!</definedName>
    <definedName name="USDSR" localSheetId="66">#REF!</definedName>
    <definedName name="USDSR" localSheetId="67">#REF!</definedName>
    <definedName name="USDSR" localSheetId="68">#REF!</definedName>
    <definedName name="USDSR" localSheetId="69">#REF!</definedName>
    <definedName name="USDSR" localSheetId="71">#REF!</definedName>
    <definedName name="USDSR" localSheetId="72">#REF!</definedName>
    <definedName name="USDSR" localSheetId="73">#REF!</definedName>
    <definedName name="USDSR" localSheetId="7">#REF!</definedName>
    <definedName name="USDSR" localSheetId="74">#REF!</definedName>
    <definedName name="USDSR" localSheetId="75">#REF!</definedName>
    <definedName name="USDSR" localSheetId="76">#REF!</definedName>
    <definedName name="USDSR" localSheetId="77">#REF!</definedName>
    <definedName name="USDSR" localSheetId="78">#REF!</definedName>
    <definedName name="USDSR" localSheetId="79">#REF!</definedName>
    <definedName name="USDSR" localSheetId="8">#REF!</definedName>
    <definedName name="USDSR" localSheetId="9">#REF!</definedName>
    <definedName name="USDSR">#REF!</definedName>
    <definedName name="uu" localSheetId="1"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15"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 hidden="1">{"Riqfin97",#N/A,FALSE,"Tran";"Riqfinpro",#N/A,FALSE,"Tran"}</definedName>
    <definedName name="uu" localSheetId="20" hidden="1">{"Riqfin97",#N/A,FALSE,"Tran";"Riqfinpro",#N/A,FALSE,"Tran"}</definedName>
    <definedName name="uu" localSheetId="21" hidden="1">{"Riqfin97",#N/A,FALSE,"Tran";"Riqfinpro",#N/A,FALSE,"Tran"}</definedName>
    <definedName name="uu" localSheetId="22" hidden="1">{"Riqfin97",#N/A,FALSE,"Tran";"Riqfinpro",#N/A,FALSE,"Tran"}</definedName>
    <definedName name="uu" localSheetId="23" hidden="1">{"Riqfin97",#N/A,FALSE,"Tran";"Riqfinpro",#N/A,FALSE,"Tran"}</definedName>
    <definedName name="uu" localSheetId="24" hidden="1">{"Riqfin97",#N/A,FALSE,"Tran";"Riqfinpro",#N/A,FALSE,"Tran"}</definedName>
    <definedName name="uu" localSheetId="25"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4" hidden="1">{"Riqfin97",#N/A,FALSE,"Tran";"Riqfinpro",#N/A,FALSE,"Tran"}</definedName>
    <definedName name="uu" localSheetId="37" hidden="1">{"Riqfin97",#N/A,FALSE,"Tran";"Riqfinpro",#N/A,FALSE,"Tran"}</definedName>
    <definedName name="uu" localSheetId="41" hidden="1">{"Riqfin97",#N/A,FALSE,"Tran";"Riqfinpro",#N/A,FALSE,"Tran"}</definedName>
    <definedName name="uu" localSheetId="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 hidden="1">{"Riqfin97",#N/A,FALSE,"Tran";"Riqfinpro",#N/A,FALSE,"Tran"}</definedName>
    <definedName name="uu" localSheetId="51"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1" hidden="1">{"Riqfin97",#N/A,FALSE,"Tran";"Riqfinpro",#N/A,FALSE,"Tran"}</definedName>
    <definedName name="uu" localSheetId="62" hidden="1">{"Riqfin97",#N/A,FALSE,"Tran";"Riqfinpro",#N/A,FALSE,"Tran"}</definedName>
    <definedName name="uu" localSheetId="63" hidden="1">{"Riqfin97",#N/A,FALSE,"Tran";"Riqfinpro",#N/A,FALSE,"Tran"}</definedName>
    <definedName name="uu" localSheetId="6" hidden="1">{"Riqfin97",#N/A,FALSE,"Tran";"Riqfinpro",#N/A,FALSE,"Tran"}</definedName>
    <definedName name="uu" localSheetId="64" hidden="1">{"Riqfin97",#N/A,FALSE,"Tran";"Riqfinpro",#N/A,FALSE,"Tran"}</definedName>
    <definedName name="uu" localSheetId="65" hidden="1">{"Riqfin97",#N/A,FALSE,"Tran";"Riqfinpro",#N/A,FALSE,"Tran"}</definedName>
    <definedName name="uu" localSheetId="66" hidden="1">{"Riqfin97",#N/A,FALSE,"Tran";"Riqfinpro",#N/A,FALSE,"Tran"}</definedName>
    <definedName name="uu" localSheetId="67" hidden="1">{"Riqfin97",#N/A,FALSE,"Tran";"Riqfinpro",#N/A,FALSE,"Tran"}</definedName>
    <definedName name="uu" localSheetId="68" hidden="1">{"Riqfin97",#N/A,FALSE,"Tran";"Riqfinpro",#N/A,FALSE,"Tran"}</definedName>
    <definedName name="uu" localSheetId="69" hidden="1">{"Riqfin97",#N/A,FALSE,"Tran";"Riqfinpro",#N/A,FALSE,"Tran"}</definedName>
    <definedName name="uu" localSheetId="70" hidden="1">{"Riqfin97",#N/A,FALSE,"Tran";"Riqfinpro",#N/A,FALSE,"Tran"}</definedName>
    <definedName name="uu" localSheetId="71" hidden="1">{"Riqfin97",#N/A,FALSE,"Tran";"Riqfinpro",#N/A,FALSE,"Tran"}</definedName>
    <definedName name="uu" localSheetId="72" hidden="1">{"Riqfin97",#N/A,FALSE,"Tran";"Riqfinpro",#N/A,FALSE,"Tran"}</definedName>
    <definedName name="uu" localSheetId="73" hidden="1">{"Riqfin97",#N/A,FALSE,"Tran";"Riqfinpro",#N/A,FALSE,"Tran"}</definedName>
    <definedName name="uu" localSheetId="7" hidden="1">{"Riqfin97",#N/A,FALSE,"Tran";"Riqfinpro",#N/A,FALSE,"Tran"}</definedName>
    <definedName name="uu" localSheetId="74" hidden="1">{"Riqfin97",#N/A,FALSE,"Tran";"Riqfinpro",#N/A,FALSE,"Tran"}</definedName>
    <definedName name="uu" localSheetId="75" hidden="1">{"Riqfin97",#N/A,FALSE,"Tran";"Riqfinpro",#N/A,FALSE,"Tran"}</definedName>
    <definedName name="uu" localSheetId="76" hidden="1">{"Riqfin97",#N/A,FALSE,"Tran";"Riqfinpro",#N/A,FALSE,"Tran"}</definedName>
    <definedName name="uu" localSheetId="77" hidden="1">{"Riqfin97",#N/A,FALSE,"Tran";"Riqfinpro",#N/A,FALSE,"Tran"}</definedName>
    <definedName name="uu" localSheetId="78" hidden="1">{"Riqfin97",#N/A,FALSE,"Tran";"Riqfinpro",#N/A,FALSE,"Tran"}</definedName>
    <definedName name="uu" localSheetId="79" hidden="1">{"Riqfin97",#N/A,FALSE,"Tran";"Riqfinpro",#N/A,FALSE,"Tran"}</definedName>
    <definedName name="uu" localSheetId="8" hidden="1">{"Riqfin97",#N/A,FALSE,"Tran";"Riqfinpro",#N/A,FALSE,"Tran"}</definedName>
    <definedName name="uu" localSheetId="9" hidden="1">{"Riqfin97",#N/A,FALSE,"Tran";"Riqfinpro",#N/A,FALSE,"Tran"}</definedName>
    <definedName name="uu" hidden="1">{"Riqfin97",#N/A,FALSE,"Tran";"Riqfinpro",#N/A,FALSE,"Tran"}</definedName>
    <definedName name="uuu" localSheetId="1" hidden="1">{"WEO",#N/A,FALSE,"Data";"PRI",#N/A,FALSE,"Data";"QUA",#N/A,FALSE,"Data"}</definedName>
    <definedName name="uuu" localSheetId="10" hidden="1">{"WEO",#N/A,FALSE,"Data";"PRI",#N/A,FALSE,"Data";"QUA",#N/A,FALSE,"Data"}</definedName>
    <definedName name="uuu" localSheetId="11" hidden="1">{"WEO",#N/A,FALSE,"Data";"PRI",#N/A,FALSE,"Data";"QUA",#N/A,FALSE,"Data"}</definedName>
    <definedName name="uuu" localSheetId="12" hidden="1">{"WEO",#N/A,FALSE,"Data";"PRI",#N/A,FALSE,"Data";"QUA",#N/A,FALSE,"Data"}</definedName>
    <definedName name="uuu" localSheetId="13" hidden="1">{"WEO",#N/A,FALSE,"Data";"PRI",#N/A,FALSE,"Data";"QUA",#N/A,FALSE,"Data"}</definedName>
    <definedName name="uuu" localSheetId="15" hidden="1">{"WEO",#N/A,FALSE,"Data";"PRI",#N/A,FALSE,"Data";"QUA",#N/A,FALSE,"Data"}</definedName>
    <definedName name="uuu" localSheetId="16" hidden="1">{"WEO",#N/A,FALSE,"Data";"PRI",#N/A,FALSE,"Data";"QUA",#N/A,FALSE,"Data"}</definedName>
    <definedName name="uuu" localSheetId="17" hidden="1">{"WEO",#N/A,FALSE,"Data";"PRI",#N/A,FALSE,"Data";"QUA",#N/A,FALSE,"Data"}</definedName>
    <definedName name="uuu" localSheetId="18" hidden="1">{"WEO",#N/A,FALSE,"Data";"PRI",#N/A,FALSE,"Data";"QUA",#N/A,FALSE,"Data"}</definedName>
    <definedName name="uuu" localSheetId="19" hidden="1">{"WEO",#N/A,FALSE,"Data";"PRI",#N/A,FALSE,"Data";"QUA",#N/A,FALSE,"Data"}</definedName>
    <definedName name="uuu" localSheetId="2" hidden="1">{"WEO",#N/A,FALSE,"Data";"PRI",#N/A,FALSE,"Data";"QUA",#N/A,FALSE,"Data"}</definedName>
    <definedName name="uuu" localSheetId="20" hidden="1">{"WEO",#N/A,FALSE,"Data";"PRI",#N/A,FALSE,"Data";"QUA",#N/A,FALSE,"Data"}</definedName>
    <definedName name="uuu" localSheetId="21" hidden="1">{"WEO",#N/A,FALSE,"Data";"PRI",#N/A,FALSE,"Data";"QUA",#N/A,FALSE,"Data"}</definedName>
    <definedName name="uuu" localSheetId="22" hidden="1">{"WEO",#N/A,FALSE,"Data";"PRI",#N/A,FALSE,"Data";"QUA",#N/A,FALSE,"Data"}</definedName>
    <definedName name="uuu" localSheetId="23" hidden="1">{"WEO",#N/A,FALSE,"Data";"PRI",#N/A,FALSE,"Data";"QUA",#N/A,FALSE,"Data"}</definedName>
    <definedName name="uuu" localSheetId="24" hidden="1">{"WEO",#N/A,FALSE,"Data";"PRI",#N/A,FALSE,"Data";"QUA",#N/A,FALSE,"Data"}</definedName>
    <definedName name="uuu" localSheetId="25" hidden="1">{"WEO",#N/A,FALSE,"Data";"PRI",#N/A,FALSE,"Data";"QUA",#N/A,FALSE,"Data"}</definedName>
    <definedName name="uuu" localSheetId="26" hidden="1">{"WEO",#N/A,FALSE,"Data";"PRI",#N/A,FALSE,"Data";"QUA",#N/A,FALSE,"Data"}</definedName>
    <definedName name="uuu" localSheetId="27" hidden="1">{"WEO",#N/A,FALSE,"Data";"PRI",#N/A,FALSE,"Data";"QUA",#N/A,FALSE,"Data"}</definedName>
    <definedName name="uuu" localSheetId="28" hidden="1">{"WEO",#N/A,FALSE,"Data";"PRI",#N/A,FALSE,"Data";"QUA",#N/A,FALSE,"Data"}</definedName>
    <definedName name="uuu" localSheetId="29" hidden="1">{"WEO",#N/A,FALSE,"Data";"PRI",#N/A,FALSE,"Data";"QUA",#N/A,FALSE,"Data"}</definedName>
    <definedName name="uuu" localSheetId="3" hidden="1">{"WEO",#N/A,FALSE,"Data";"PRI",#N/A,FALSE,"Data";"QUA",#N/A,FALSE,"Data"}</definedName>
    <definedName name="uuu" localSheetId="31" hidden="1">{"WEO",#N/A,FALSE,"Data";"PRI",#N/A,FALSE,"Data";"QUA",#N/A,FALSE,"Data"}</definedName>
    <definedName name="uuu" localSheetId="32" hidden="1">{"WEO",#N/A,FALSE,"Data";"PRI",#N/A,FALSE,"Data";"QUA",#N/A,FALSE,"Data"}</definedName>
    <definedName name="uuu" localSheetId="33" hidden="1">{"WEO",#N/A,FALSE,"Data";"PRI",#N/A,FALSE,"Data";"QUA",#N/A,FALSE,"Data"}</definedName>
    <definedName name="uuu" localSheetId="34" hidden="1">{"WEO",#N/A,FALSE,"Data";"PRI",#N/A,FALSE,"Data";"QUA",#N/A,FALSE,"Data"}</definedName>
    <definedName name="uuu" localSheetId="37" hidden="1">{"WEO",#N/A,FALSE,"Data";"PRI",#N/A,FALSE,"Data";"QUA",#N/A,FALSE,"Data"}</definedName>
    <definedName name="uuu" localSheetId="41" hidden="1">{"WEO",#N/A,FALSE,"Data";"PRI",#N/A,FALSE,"Data";"QUA",#N/A,FALSE,"Data"}</definedName>
    <definedName name="uuu" localSheetId="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 hidden="1">{"WEO",#N/A,FALSE,"Data";"PRI",#N/A,FALSE,"Data";"QUA",#N/A,FALSE,"Data"}</definedName>
    <definedName name="uuu" localSheetId="51" hidden="1">{"WEO",#N/A,FALSE,"Data";"PRI",#N/A,FALSE,"Data";"QUA",#N/A,FALSE,"Data"}</definedName>
    <definedName name="uuu" localSheetId="52" hidden="1">{"WEO",#N/A,FALSE,"Data";"PRI",#N/A,FALSE,"Data";"QUA",#N/A,FALSE,"Data"}</definedName>
    <definedName name="uuu" localSheetId="53" hidden="1">{"WEO",#N/A,FALSE,"Data";"PRI",#N/A,FALSE,"Data";"QUA",#N/A,FALSE,"Data"}</definedName>
    <definedName name="uuu" localSheetId="54" hidden="1">{"WEO",#N/A,FALSE,"Data";"PRI",#N/A,FALSE,"Data";"QUA",#N/A,FALSE,"Data"}</definedName>
    <definedName name="uuu" localSheetId="55"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0" hidden="1">{"WEO",#N/A,FALSE,"Data";"PRI",#N/A,FALSE,"Data";"QUA",#N/A,FALSE,"Data"}</definedName>
    <definedName name="uuu" localSheetId="61" hidden="1">{"WEO",#N/A,FALSE,"Data";"PRI",#N/A,FALSE,"Data";"QUA",#N/A,FALSE,"Data"}</definedName>
    <definedName name="uuu" localSheetId="62" hidden="1">{"WEO",#N/A,FALSE,"Data";"PRI",#N/A,FALSE,"Data";"QUA",#N/A,FALSE,"Data"}</definedName>
    <definedName name="uuu" localSheetId="63" hidden="1">{"WEO",#N/A,FALSE,"Data";"PRI",#N/A,FALSE,"Data";"QUA",#N/A,FALSE,"Data"}</definedName>
    <definedName name="uuu" localSheetId="6" hidden="1">{"WEO",#N/A,FALSE,"Data";"PRI",#N/A,FALSE,"Data";"QUA",#N/A,FALSE,"Data"}</definedName>
    <definedName name="uuu" localSheetId="64" hidden="1">{"WEO",#N/A,FALSE,"Data";"PRI",#N/A,FALSE,"Data";"QUA",#N/A,FALSE,"Data"}</definedName>
    <definedName name="uuu" localSheetId="65" hidden="1">{"WEO",#N/A,FALSE,"Data";"PRI",#N/A,FALSE,"Data";"QUA",#N/A,FALSE,"Data"}</definedName>
    <definedName name="uuu" localSheetId="66" hidden="1">{"WEO",#N/A,FALSE,"Data";"PRI",#N/A,FALSE,"Data";"QUA",#N/A,FALSE,"Data"}</definedName>
    <definedName name="uuu" localSheetId="67" hidden="1">{"WEO",#N/A,FALSE,"Data";"PRI",#N/A,FALSE,"Data";"QUA",#N/A,FALSE,"Data"}</definedName>
    <definedName name="uuu" localSheetId="68" hidden="1">{"WEO",#N/A,FALSE,"Data";"PRI",#N/A,FALSE,"Data";"QUA",#N/A,FALSE,"Data"}</definedName>
    <definedName name="uuu" localSheetId="69" hidden="1">{"WEO",#N/A,FALSE,"Data";"PRI",#N/A,FALSE,"Data";"QUA",#N/A,FALSE,"Data"}</definedName>
    <definedName name="uuu" localSheetId="70" hidden="1">{"WEO",#N/A,FALSE,"Data";"PRI",#N/A,FALSE,"Data";"QUA",#N/A,FALSE,"Data"}</definedName>
    <definedName name="uuu" localSheetId="71" hidden="1">{"WEO",#N/A,FALSE,"Data";"PRI",#N/A,FALSE,"Data";"QUA",#N/A,FALSE,"Data"}</definedName>
    <definedName name="uuu" localSheetId="72" hidden="1">{"WEO",#N/A,FALSE,"Data";"PRI",#N/A,FALSE,"Data";"QUA",#N/A,FALSE,"Data"}</definedName>
    <definedName name="uuu" localSheetId="73" hidden="1">{"WEO",#N/A,FALSE,"Data";"PRI",#N/A,FALSE,"Data";"QUA",#N/A,FALSE,"Data"}</definedName>
    <definedName name="uuu" localSheetId="7" hidden="1">{"WEO",#N/A,FALSE,"Data";"PRI",#N/A,FALSE,"Data";"QUA",#N/A,FALSE,"Data"}</definedName>
    <definedName name="uuu" localSheetId="74" hidden="1">{"WEO",#N/A,FALSE,"Data";"PRI",#N/A,FALSE,"Data";"QUA",#N/A,FALSE,"Data"}</definedName>
    <definedName name="uuu" localSheetId="75" hidden="1">{"WEO",#N/A,FALSE,"Data";"PRI",#N/A,FALSE,"Data";"QUA",#N/A,FALSE,"Data"}</definedName>
    <definedName name="uuu" localSheetId="76" hidden="1">{"WEO",#N/A,FALSE,"Data";"PRI",#N/A,FALSE,"Data";"QUA",#N/A,FALSE,"Data"}</definedName>
    <definedName name="uuu" localSheetId="77" hidden="1">{"WEO",#N/A,FALSE,"Data";"PRI",#N/A,FALSE,"Data";"QUA",#N/A,FALSE,"Data"}</definedName>
    <definedName name="uuu" localSheetId="78" hidden="1">{"WEO",#N/A,FALSE,"Data";"PRI",#N/A,FALSE,"Data";"QUA",#N/A,FALSE,"Data"}</definedName>
    <definedName name="uuu" localSheetId="79" hidden="1">{"WEO",#N/A,FALSE,"Data";"PRI",#N/A,FALSE,"Data";"QUA",#N/A,FALSE,"Data"}</definedName>
    <definedName name="uuu" localSheetId="8" hidden="1">{"WEO",#N/A,FALSE,"Data";"PRI",#N/A,FALSE,"Data";"QUA",#N/A,FALSE,"Data"}</definedName>
    <definedName name="uuu" localSheetId="9" hidden="1">{"WEO",#N/A,FALSE,"Data";"PRI",#N/A,FALSE,"Data";"QUA",#N/A,FALSE,"Data"}</definedName>
    <definedName name="uuu" hidden="1">{"WEO",#N/A,FALSE,"Data";"PRI",#N/A,FALSE,"Data";"QUA",#N/A,FALSE,"Data"}</definedName>
    <definedName name="V" localSheetId="1">#REF!</definedName>
    <definedName name="V" localSheetId="10">#REF!</definedName>
    <definedName name="V" localSheetId="11">#REF!</definedName>
    <definedName name="V" localSheetId="12">#REF!</definedName>
    <definedName name="V" localSheetId="13">#REF!</definedName>
    <definedName name="V" localSheetId="15">#REF!</definedName>
    <definedName name="V" localSheetId="16">#REF!</definedName>
    <definedName name="V" localSheetId="2">#REF!</definedName>
    <definedName name="V" localSheetId="23">#REF!</definedName>
    <definedName name="V" localSheetId="24">#REF!</definedName>
    <definedName name="V" localSheetId="25">#REF!</definedName>
    <definedName name="V" localSheetId="26">#REF!</definedName>
    <definedName name="V" localSheetId="27">#REF!</definedName>
    <definedName name="V" localSheetId="28">#REF!</definedName>
    <definedName name="V" localSheetId="29">#REF!</definedName>
    <definedName name="V" localSheetId="3">#REF!</definedName>
    <definedName name="V" localSheetId="31">#REF!</definedName>
    <definedName name="V" localSheetId="32">#REF!</definedName>
    <definedName name="V" localSheetId="33">#REF!</definedName>
    <definedName name="V" localSheetId="34">#REF!</definedName>
    <definedName name="V" localSheetId="37">#REF!</definedName>
    <definedName name="V" localSheetId="41">#REF!</definedName>
    <definedName name="V" localSheetId="4">#REF!</definedName>
    <definedName name="V" localSheetId="45">#REF!</definedName>
    <definedName name="V" localSheetId="46">#REF!</definedName>
    <definedName name="V" localSheetId="47">#REF!</definedName>
    <definedName name="V" localSheetId="48">#REF!</definedName>
    <definedName name="V" localSheetId="49">#REF!</definedName>
    <definedName name="V" localSheetId="50">#REF!</definedName>
    <definedName name="V" localSheetId="5">#REF!</definedName>
    <definedName name="V" localSheetId="51">#REF!</definedName>
    <definedName name="V" localSheetId="52">#REF!</definedName>
    <definedName name="V" localSheetId="53">#REF!</definedName>
    <definedName name="V" localSheetId="54">#REF!</definedName>
    <definedName name="V" localSheetId="56">#REF!</definedName>
    <definedName name="V" localSheetId="57">#REF!</definedName>
    <definedName name="V" localSheetId="58">#REF!</definedName>
    <definedName name="V" localSheetId="59">#REF!</definedName>
    <definedName name="V" localSheetId="60">#REF!</definedName>
    <definedName name="V" localSheetId="61">#REF!</definedName>
    <definedName name="V" localSheetId="62">#REF!</definedName>
    <definedName name="V" localSheetId="63">#REF!</definedName>
    <definedName name="V" localSheetId="6">#REF!</definedName>
    <definedName name="V" localSheetId="64">#REF!</definedName>
    <definedName name="V" localSheetId="65">#REF!</definedName>
    <definedName name="V" localSheetId="66">#REF!</definedName>
    <definedName name="V" localSheetId="67">#REF!</definedName>
    <definedName name="V" localSheetId="68">#REF!</definedName>
    <definedName name="V" localSheetId="69">#REF!</definedName>
    <definedName name="V" localSheetId="71">#REF!</definedName>
    <definedName name="V" localSheetId="72">#REF!</definedName>
    <definedName name="V" localSheetId="73">#REF!</definedName>
    <definedName name="V" localSheetId="7">#REF!</definedName>
    <definedName name="V" localSheetId="74">#REF!</definedName>
    <definedName name="V" localSheetId="75">#REF!</definedName>
    <definedName name="V" localSheetId="76">#REF!</definedName>
    <definedName name="V" localSheetId="77">#REF!</definedName>
    <definedName name="V" localSheetId="78">#REF!</definedName>
    <definedName name="V" localSheetId="79">#REF!</definedName>
    <definedName name="V" localSheetId="8">#REF!</definedName>
    <definedName name="V" localSheetId="9">#REF!</definedName>
    <definedName name="V">#REF!</definedName>
    <definedName name="Valuation" localSheetId="1">#REF!</definedName>
    <definedName name="Valuation" localSheetId="10">#REF!</definedName>
    <definedName name="Valuation" localSheetId="11">#REF!</definedName>
    <definedName name="Valuation" localSheetId="12">#REF!</definedName>
    <definedName name="Valuation" localSheetId="13">#REF!</definedName>
    <definedName name="Valuation" localSheetId="15">#REF!</definedName>
    <definedName name="Valuation" localSheetId="16">#REF!</definedName>
    <definedName name="Valuation" localSheetId="2">#REF!</definedName>
    <definedName name="Valuation" localSheetId="23">#REF!</definedName>
    <definedName name="Valuation" localSheetId="24">#REF!</definedName>
    <definedName name="Valuation" localSheetId="25">#REF!</definedName>
    <definedName name="Valuation" localSheetId="26">#REF!</definedName>
    <definedName name="Valuation" localSheetId="27">#REF!</definedName>
    <definedName name="Valuation" localSheetId="28">#REF!</definedName>
    <definedName name="Valuation" localSheetId="29">#REF!</definedName>
    <definedName name="Valuation" localSheetId="3">#REF!</definedName>
    <definedName name="Valuation" localSheetId="31">#REF!</definedName>
    <definedName name="Valuation" localSheetId="32">#REF!</definedName>
    <definedName name="Valuation" localSheetId="33">#REF!</definedName>
    <definedName name="Valuation" localSheetId="34">#REF!</definedName>
    <definedName name="Valuation" localSheetId="37">#REF!</definedName>
    <definedName name="Valuation" localSheetId="41">#REF!</definedName>
    <definedName name="Valuation" localSheetId="4">#REF!</definedName>
    <definedName name="Valuation" localSheetId="45">#REF!</definedName>
    <definedName name="Valuation" localSheetId="46">#REF!</definedName>
    <definedName name="Valuation" localSheetId="47">#REF!</definedName>
    <definedName name="Valuation" localSheetId="48">#REF!</definedName>
    <definedName name="Valuation" localSheetId="49">#REF!</definedName>
    <definedName name="Valuation" localSheetId="50">#REF!</definedName>
    <definedName name="Valuation" localSheetId="5">#REF!</definedName>
    <definedName name="Valuation" localSheetId="51">#REF!</definedName>
    <definedName name="Valuation" localSheetId="52">#REF!</definedName>
    <definedName name="Valuation" localSheetId="53">#REF!</definedName>
    <definedName name="Valuation" localSheetId="54">#REF!</definedName>
    <definedName name="Valuation" localSheetId="56">#REF!</definedName>
    <definedName name="Valuation" localSheetId="57">#REF!</definedName>
    <definedName name="Valuation" localSheetId="58">#REF!</definedName>
    <definedName name="Valuation" localSheetId="59">#REF!</definedName>
    <definedName name="Valuation" localSheetId="60">#REF!</definedName>
    <definedName name="Valuation" localSheetId="61">#REF!</definedName>
    <definedName name="Valuation" localSheetId="62">#REF!</definedName>
    <definedName name="Valuation" localSheetId="63">#REF!</definedName>
    <definedName name="Valuation" localSheetId="6">#REF!</definedName>
    <definedName name="Valuation" localSheetId="64">#REF!</definedName>
    <definedName name="Valuation" localSheetId="65">#REF!</definedName>
    <definedName name="Valuation" localSheetId="66">#REF!</definedName>
    <definedName name="Valuation" localSheetId="67">#REF!</definedName>
    <definedName name="Valuation" localSheetId="68">#REF!</definedName>
    <definedName name="Valuation" localSheetId="69">#REF!</definedName>
    <definedName name="Valuation" localSheetId="71">#REF!</definedName>
    <definedName name="Valuation" localSheetId="72">#REF!</definedName>
    <definedName name="Valuation" localSheetId="73">#REF!</definedName>
    <definedName name="Valuation" localSheetId="7">#REF!</definedName>
    <definedName name="Valuation" localSheetId="74">#REF!</definedName>
    <definedName name="Valuation" localSheetId="75">#REF!</definedName>
    <definedName name="Valuation" localSheetId="76">#REF!</definedName>
    <definedName name="Valuation" localSheetId="77">#REF!</definedName>
    <definedName name="Valuation" localSheetId="78">#REF!</definedName>
    <definedName name="Valuation" localSheetId="79">#REF!</definedName>
    <definedName name="Valuation" localSheetId="8">#REF!</definedName>
    <definedName name="Valuation" localSheetId="9">#REF!</definedName>
    <definedName name="Valuation">#REF!</definedName>
    <definedName name="Values_Entered" localSheetId="1">IF('1'!Loan_Amount*'1'!Interest_Rate*'1'!Loan_Years*'1'!Loan_Start&gt;0,1,0)</definedName>
    <definedName name="Values_Entered" localSheetId="10">IF('10'!Loan_Amount*'10'!Interest_Rate*'10'!Loan_Years*'10'!Loan_Start&gt;0,1,0)</definedName>
    <definedName name="Values_Entered" localSheetId="11">IF('11'!Loan_Amount*'11'!Interest_Rate*'11'!Loan_Years*'11'!Loan_Start&gt;0,1,0)</definedName>
    <definedName name="Values_Entered" localSheetId="12">IF('12'!Loan_Amount*'12'!Interest_Rate*'12'!Loan_Years*'12'!Loan_Start&gt;0,1,0)</definedName>
    <definedName name="Values_Entered" localSheetId="13">IF('13'!Loan_Amount*'13'!Interest_Rate*'13'!Loan_Years*'13'!Loan_Start&gt;0,1,0)</definedName>
    <definedName name="Values_Entered" localSheetId="15">IF('15'!Loan_Amount*'15'!Interest_Rate*'15'!Loan_Years*'15'!Loan_Start&gt;0,1,0)</definedName>
    <definedName name="Values_Entered" localSheetId="16">IF('16'!Loan_Amount*'16'!Interest_Rate*'16'!Loan_Years*'16'!Loan_Start&gt;0,1,0)</definedName>
    <definedName name="Values_Entered" localSheetId="2">IF('2'!Loan_Amount*'2'!Interest_Rate*'2'!Loan_Years*'2'!Loan_Start&gt;0,1,0)</definedName>
    <definedName name="Values_Entered" localSheetId="22">IF(Loan_Amount*Interest_Rate*Loan_Years*Loan_Start&gt;0,1,0)</definedName>
    <definedName name="Values_Entered" localSheetId="23">IF('23'!Loan_Amount*'23'!Interest_Rate*'23'!Loan_Years*'23'!Loan_Start&gt;0,1,0)</definedName>
    <definedName name="Values_Entered" localSheetId="24">IF('24'!Loan_Amount*'24'!Interest_Rate*'24'!Loan_Years*'24'!Loan_Start&gt;0,1,0)</definedName>
    <definedName name="Values_Entered" localSheetId="25">IF('25a'!Loan_Amount*'25a'!Interest_Rate*'25a'!Loan_Years*'25a'!Loan_Start&gt;0,1,0)</definedName>
    <definedName name="Values_Entered" localSheetId="26">IF('25b'!Loan_Amount*'25b'!Interest_Rate*'25b'!Loan_Years*'25b'!Loan_Start&gt;0,1,0)</definedName>
    <definedName name="Values_Entered" localSheetId="27">IF('26'!Loan_Amount*'26'!Interest_Rate*'26'!Loan_Years*'26'!Loan_Start&gt;0,1,0)</definedName>
    <definedName name="Values_Entered" localSheetId="28">IF('27 '!Loan_Amount*'27 '!Interest_Rate*'27 '!Loan_Years*'27 '!Loan_Start&gt;0,1,0)</definedName>
    <definedName name="Values_Entered" localSheetId="29">IF('28'!Loan_Amount*'28'!Interest_Rate*'28'!Loan_Years*'28'!Loan_Start&gt;0,1,0)</definedName>
    <definedName name="Values_Entered" localSheetId="3">IF('3'!Loan_Amount*'3'!Interest_Rate*'3'!Loan_Years*'3'!Loan_Start&gt;0,1,0)</definedName>
    <definedName name="Values_Entered" localSheetId="31">IF('30'!Loan_Amount*'30'!Interest_Rate*'30'!Loan_Years*'30'!Loan_Start&gt;0,1,0)</definedName>
    <definedName name="Values_Entered" localSheetId="32">IF('31'!Loan_Amount*'31'!Interest_Rate*'31'!Loan_Years*'31'!Loan_Start&gt;0,1,0)</definedName>
    <definedName name="Values_Entered" localSheetId="33">IF('32'!Loan_Amount*'32'!Interest_Rate*'32'!Loan_Years*'32'!Loan_Start&gt;0,1,0)</definedName>
    <definedName name="Values_Entered" localSheetId="34">IF('33'!Loan_Amount*'33'!Interest_Rate*'33'!Loan_Years*'33'!Loan_Start&gt;0,1,0)</definedName>
    <definedName name="Values_Entered" localSheetId="37">IF('36'!Loan_Amount*'36'!Interest_Rate*'36'!Loan_Years*'36'!Loan_Start&gt;0,1,0)</definedName>
    <definedName name="Values_Entered" localSheetId="41">IF('39-41'!Loan_Amount*'39-41'!Interest_Rate*'39-41'!Loan_Years*'39-41'!Loan_Start&gt;0,1,0)</definedName>
    <definedName name="Values_Entered" localSheetId="4">IF('4'!Loan_Amount*'4'!Interest_Rate*'4'!Loan_Years*'4'!Loan_Start&gt;0,1,0)</definedName>
    <definedName name="Values_Entered" localSheetId="45">IF('45a-c'!Loan_Amount*'45a-c'!Interest_Rate*'45a-c'!Loan_Years*'45a-c'!Loan_Start&gt;0,1,0)</definedName>
    <definedName name="Values_Entered" localSheetId="46">IF('46a-b'!Loan_Amount*'46a-b'!Interest_Rate*'46a-b'!Loan_Years*'46a-b'!Loan_Start&gt;0,1,0)</definedName>
    <definedName name="Values_Entered" localSheetId="47">IF('47'!Loan_Amount*'47'!Interest_Rate*'47'!Loan_Years*'47'!Loan_Start&gt;0,1,0)</definedName>
    <definedName name="Values_Entered" localSheetId="48">IF('48a-b '!Loan_Amount*'48a-b '!Interest_Rate*'48a-b '!Loan_Years*'48a-b '!Loan_Start&gt;0,1,0)</definedName>
    <definedName name="Values_Entered" localSheetId="49">IF('49a'!Loan_Amount*'49a'!Interest_Rate*'49a'!Loan_Years*'49a'!Loan_Start&gt;0,1,0)</definedName>
    <definedName name="Values_Entered" localSheetId="50">IF('49b'!Loan_Amount*'49b'!Interest_Rate*'49b'!Loan_Years*'49b'!Loan_Start&gt;0,1,0)</definedName>
    <definedName name="Values_Entered" localSheetId="5">IF('5'!Loan_Amount*'5'!Interest_Rate*'5'!Loan_Years*'5'!Loan_Start&gt;0,1,0)</definedName>
    <definedName name="Values_Entered" localSheetId="51">IF('50'!Loan_Amount*'50'!Interest_Rate*'50'!Loan_Years*'50'!Loan_Start&gt;0,1,0)</definedName>
    <definedName name="Values_Entered" localSheetId="52">IF('51-52'!Loan_Amount*'51-52'!Interest_Rate*'51-52'!Loan_Years*'51-52'!Loan_Start&gt;0,1,0)</definedName>
    <definedName name="Values_Entered" localSheetId="53">IF('53a-b'!Loan_Amount*'53a-b'!Interest_Rate*'53a-b'!Loan_Years*'53a-b'!Loan_Start&gt;0,1,0)</definedName>
    <definedName name="Values_Entered" localSheetId="54">IF('53c'!Loan_Amount*'53c'!Interest_Rate*'53c'!Loan_Years*'53c'!Loan_Start&gt;0,1,0)</definedName>
    <definedName name="Values_Entered" localSheetId="56">IF('55a'!Loan_Amount*'55a'!Interest_Rate*'55a'!Loan_Years*'55a'!Loan_Start&gt;0,1,0)</definedName>
    <definedName name="Values_Entered" localSheetId="57">IF('55b'!Loan_Amount*'55b'!Interest_Rate*'55b'!Loan_Years*'55b'!Loan_Start&gt;0,1,0)</definedName>
    <definedName name="Values_Entered" localSheetId="58">IF('56'!Loan_Amount*'56'!Interest_Rate*'56'!Loan_Years*'56'!Loan_Start&gt;0,1,0)</definedName>
    <definedName name="Values_Entered" localSheetId="59">IF('57a-b'!Loan_Amount*'57a-b'!Interest_Rate*'57a-b'!Loan_Years*'57a-b'!Loan_Start&gt;0,1,0)</definedName>
    <definedName name="Values_Entered" localSheetId="60">IF('58a'!Loan_Amount*'58a'!Interest_Rate*'58a'!Loan_Years*'58a'!Loan_Start&gt;0,1,0)</definedName>
    <definedName name="Values_Entered" localSheetId="61">IF('58b-c'!Loan_Amount*'58b-c'!Interest_Rate*'58b-c'!Loan_Years*'58b-c'!Loan_Start&gt;0,1,0)</definedName>
    <definedName name="Values_Entered" localSheetId="62">IF('58d'!Loan_Amount*'58d'!Interest_Rate*'58d'!Loan_Years*'58d'!Loan_Start&gt;0,1,0)</definedName>
    <definedName name="Values_Entered" localSheetId="63">IF('59-60'!Loan_Amount*'59-60'!Interest_Rate*'59-60'!Loan_Years*'59-60'!Loan_Start&gt;0,1,0)</definedName>
    <definedName name="Values_Entered" localSheetId="6">IF('6'!Loan_Amount*'6'!Interest_Rate*'6'!Loan_Years*'6'!Loan_Start&gt;0,1,0)</definedName>
    <definedName name="Values_Entered" localSheetId="64">IF('61'!Loan_Amount*'61'!Interest_Rate*'61'!Loan_Years*'61'!Loan_Start&gt;0,1,0)</definedName>
    <definedName name="Values_Entered" localSheetId="65">IF('62a'!Loan_Amount*'62a'!Interest_Rate*'62a'!Loan_Years*'62a'!Loan_Start&gt;0,1,0)</definedName>
    <definedName name="Values_Entered" localSheetId="66">IF('62b'!Loan_Amount*'62b'!Interest_Rate*'62b'!Loan_Years*'62b'!Loan_Start&gt;0,1,0)</definedName>
    <definedName name="Values_Entered" localSheetId="67">IF('63a-b'!Loan_Amount*'63a-b'!Interest_Rate*'63a-b'!Loan_Years*'63a-b'!Loan_Start&gt;0,1,0)</definedName>
    <definedName name="Values_Entered" localSheetId="68">IF('64'!Loan_Amount*'64'!Interest_Rate*'64'!Loan_Years*'64'!Loan_Start&gt;0,1,0)</definedName>
    <definedName name="Values_Entered" localSheetId="69">IF('65a-b'!Loan_Amount*'65a-b'!Interest_Rate*'65a-b'!Loan_Years*'65a-b'!Loan_Start&gt;0,1,0)</definedName>
    <definedName name="Values_Entered" localSheetId="71">IF('67'!Loan_Amount*'67'!Interest_Rate*'67'!Loan_Years*'67'!Loan_Start&gt;0,1,0)</definedName>
    <definedName name="Values_Entered" localSheetId="72">IF('68a-b '!Loan_Amount*'68a-b '!Interest_Rate*'68a-b '!Loan_Years*'68a-b '!Loan_Start&gt;0,1,0)</definedName>
    <definedName name="Values_Entered" localSheetId="73">IF('69a-b '!Loan_Amount*'69a-b '!Interest_Rate*'69a-b '!Loan_Years*'69a-b '!Loan_Start&gt;0,1,0)</definedName>
    <definedName name="Values_Entered" localSheetId="7">IF('7'!Loan_Amount*'7'!Interest_Rate*'7'!Loan_Years*'7'!Loan_Start&gt;0,1,0)</definedName>
    <definedName name="Values_Entered" localSheetId="74">IF('70a-b- c'!Loan_Amount*'70a-b- c'!Interest_Rate*'70a-b- c'!Loan_Years*'70a-b- c'!Loan_Start&gt;0,1,0)</definedName>
    <definedName name="Values_Entered" localSheetId="75">IF('70d'!Loan_Amount*'70d'!Interest_Rate*'70d'!Loan_Years*'70d'!Loan_Start&gt;0,1,0)</definedName>
    <definedName name="Values_Entered" localSheetId="76">IF('71'!Loan_Amount*'71'!Interest_Rate*'71'!Loan_Years*'71'!Loan_Start&gt;0,1,0)</definedName>
    <definedName name="Values_Entered" localSheetId="77">IF('72'!Loan_Amount*'72'!Interest_Rate*'72'!Loan_Years*'72'!Loan_Start&gt;0,1,0)</definedName>
    <definedName name="Values_Entered" localSheetId="78">IF('73'!Loan_Amount*'73'!Interest_Rate*'73'!Loan_Years*'73'!Loan_Start&gt;0,1,0)</definedName>
    <definedName name="Values_Entered" localSheetId="79">IF('74'!Loan_Amount*'74'!Interest_Rate*'74'!Loan_Years*'74'!Loan_Start&gt;0,1,0)</definedName>
    <definedName name="Values_Entered" localSheetId="8">IF('8  '!Loan_Amount*'8  '!Interest_Rate*'8  '!Loan_Years*'8  '!Loan_Start&gt;0,1,0)</definedName>
    <definedName name="Values_Entered" localSheetId="9">IF('9'!Loan_Amount*'9'!Interest_Rate*'9'!Loan_Years*'9'!Loan_Start&gt;0,1,0)</definedName>
    <definedName name="Values_Entered">IF(Loan_Amount*Interest_Rate*Loan_Years*Loan_Start&gt;0,1,0)</definedName>
    <definedName name="valuevx">42.314159</definedName>
    <definedName name="Venezuela" localSheetId="1">#REF!</definedName>
    <definedName name="Venezuela" localSheetId="10">#REF!</definedName>
    <definedName name="Venezuela" localSheetId="11">#REF!</definedName>
    <definedName name="Venezuela" localSheetId="12">#REF!</definedName>
    <definedName name="Venezuela" localSheetId="13">#REF!</definedName>
    <definedName name="Venezuela" localSheetId="15">#REF!</definedName>
    <definedName name="Venezuela" localSheetId="16">#REF!</definedName>
    <definedName name="Venezuela" localSheetId="2">#REF!</definedName>
    <definedName name="Venezuela" localSheetId="23">#REF!</definedName>
    <definedName name="Venezuela" localSheetId="24">#REF!</definedName>
    <definedName name="Venezuela" localSheetId="25">#REF!</definedName>
    <definedName name="Venezuela" localSheetId="26">#REF!</definedName>
    <definedName name="Venezuela" localSheetId="27">#REF!</definedName>
    <definedName name="Venezuela" localSheetId="28">#REF!</definedName>
    <definedName name="Venezuela" localSheetId="29">#REF!</definedName>
    <definedName name="Venezuela" localSheetId="3">#REF!</definedName>
    <definedName name="Venezuela" localSheetId="31">#REF!</definedName>
    <definedName name="Venezuela" localSheetId="32">#REF!</definedName>
    <definedName name="Venezuela" localSheetId="33">#REF!</definedName>
    <definedName name="Venezuela" localSheetId="34">#REF!</definedName>
    <definedName name="Venezuela" localSheetId="37">#REF!</definedName>
    <definedName name="Venezuela" localSheetId="41">#REF!</definedName>
    <definedName name="Venezuela" localSheetId="4">#REF!</definedName>
    <definedName name="Venezuela" localSheetId="45">#REF!</definedName>
    <definedName name="Venezuela" localSheetId="46">#REF!</definedName>
    <definedName name="Venezuela" localSheetId="47">#REF!</definedName>
    <definedName name="Venezuela" localSheetId="48">#REF!</definedName>
    <definedName name="Venezuela" localSheetId="49">#REF!</definedName>
    <definedName name="Venezuela" localSheetId="50">#REF!</definedName>
    <definedName name="Venezuela" localSheetId="5">#REF!</definedName>
    <definedName name="Venezuela" localSheetId="51">#REF!</definedName>
    <definedName name="Venezuela" localSheetId="52">#REF!</definedName>
    <definedName name="Venezuela" localSheetId="53">#REF!</definedName>
    <definedName name="Venezuela" localSheetId="54">#REF!</definedName>
    <definedName name="Venezuela" localSheetId="56">#REF!</definedName>
    <definedName name="Venezuela" localSheetId="57">#REF!</definedName>
    <definedName name="Venezuela" localSheetId="58">#REF!</definedName>
    <definedName name="Venezuela" localSheetId="59">#REF!</definedName>
    <definedName name="Venezuela" localSheetId="60">#REF!</definedName>
    <definedName name="Venezuela" localSheetId="61">#REF!</definedName>
    <definedName name="Venezuela" localSheetId="62">#REF!</definedName>
    <definedName name="Venezuela" localSheetId="63">#REF!</definedName>
    <definedName name="Venezuela" localSheetId="6">#REF!</definedName>
    <definedName name="Venezuela" localSheetId="64">#REF!</definedName>
    <definedName name="Venezuela" localSheetId="65">#REF!</definedName>
    <definedName name="Venezuela" localSheetId="66">#REF!</definedName>
    <definedName name="Venezuela" localSheetId="67">#REF!</definedName>
    <definedName name="Venezuela" localSheetId="68">#REF!</definedName>
    <definedName name="Venezuela" localSheetId="69">#REF!</definedName>
    <definedName name="Venezuela" localSheetId="71">#REF!</definedName>
    <definedName name="Venezuela" localSheetId="72">#REF!</definedName>
    <definedName name="Venezuela" localSheetId="73">#REF!</definedName>
    <definedName name="Venezuela" localSheetId="7">#REF!</definedName>
    <definedName name="Venezuela" localSheetId="74">#REF!</definedName>
    <definedName name="Venezuela" localSheetId="75">#REF!</definedName>
    <definedName name="Venezuela" localSheetId="76">#REF!</definedName>
    <definedName name="Venezuela" localSheetId="77">#REF!</definedName>
    <definedName name="Venezuela" localSheetId="78">#REF!</definedName>
    <definedName name="Venezuela" localSheetId="79">#REF!</definedName>
    <definedName name="Venezuela" localSheetId="8">#REF!</definedName>
    <definedName name="Venezuela" localSheetId="9">#REF!</definedName>
    <definedName name="Venezuela">#REF!</definedName>
    <definedName name="Version" localSheetId="1">#REF!</definedName>
    <definedName name="Version" localSheetId="10">#REF!</definedName>
    <definedName name="Version" localSheetId="11">#REF!</definedName>
    <definedName name="Version" localSheetId="12">#REF!</definedName>
    <definedName name="Version" localSheetId="13">#REF!</definedName>
    <definedName name="Version" localSheetId="15">#REF!</definedName>
    <definedName name="Version" localSheetId="16">#REF!</definedName>
    <definedName name="Version" localSheetId="2">#REF!</definedName>
    <definedName name="Version" localSheetId="23">#REF!</definedName>
    <definedName name="Version" localSheetId="24">#REF!</definedName>
    <definedName name="Version" localSheetId="25">#REF!</definedName>
    <definedName name="Version" localSheetId="26">#REF!</definedName>
    <definedName name="Version" localSheetId="27">#REF!</definedName>
    <definedName name="Version" localSheetId="28">#REF!</definedName>
    <definedName name="Version" localSheetId="29">#REF!</definedName>
    <definedName name="Version" localSheetId="3">#REF!</definedName>
    <definedName name="Version" localSheetId="31">#REF!</definedName>
    <definedName name="Version" localSheetId="32">#REF!</definedName>
    <definedName name="Version" localSheetId="33">#REF!</definedName>
    <definedName name="Version" localSheetId="34">#REF!</definedName>
    <definedName name="Version" localSheetId="37">#REF!</definedName>
    <definedName name="Version" localSheetId="41">#REF!</definedName>
    <definedName name="Version" localSheetId="4">#REF!</definedName>
    <definedName name="Version" localSheetId="45">#REF!</definedName>
    <definedName name="Version" localSheetId="46">#REF!</definedName>
    <definedName name="Version" localSheetId="47">#REF!</definedName>
    <definedName name="Version" localSheetId="48">#REF!</definedName>
    <definedName name="Version" localSheetId="49">#REF!</definedName>
    <definedName name="Version" localSheetId="50">#REF!</definedName>
    <definedName name="Version" localSheetId="5">#REF!</definedName>
    <definedName name="Version" localSheetId="51">#REF!</definedName>
    <definedName name="Version" localSheetId="52">#REF!</definedName>
    <definedName name="Version" localSheetId="53">#REF!</definedName>
    <definedName name="Version" localSheetId="54">#REF!</definedName>
    <definedName name="Version" localSheetId="56">#REF!</definedName>
    <definedName name="Version" localSheetId="57">#REF!</definedName>
    <definedName name="Version" localSheetId="58">#REF!</definedName>
    <definedName name="Version" localSheetId="59">#REF!</definedName>
    <definedName name="Version" localSheetId="60">#REF!</definedName>
    <definedName name="Version" localSheetId="61">#REF!</definedName>
    <definedName name="Version" localSheetId="62">#REF!</definedName>
    <definedName name="Version" localSheetId="63">#REF!</definedName>
    <definedName name="Version" localSheetId="6">#REF!</definedName>
    <definedName name="Version" localSheetId="64">#REF!</definedName>
    <definedName name="Version" localSheetId="65">#REF!</definedName>
    <definedName name="Version" localSheetId="66">#REF!</definedName>
    <definedName name="Version" localSheetId="67">#REF!</definedName>
    <definedName name="Version" localSheetId="68">#REF!</definedName>
    <definedName name="Version" localSheetId="69">#REF!</definedName>
    <definedName name="Version" localSheetId="71">#REF!</definedName>
    <definedName name="Version" localSheetId="72">#REF!</definedName>
    <definedName name="Version" localSheetId="73">#REF!</definedName>
    <definedName name="Version" localSheetId="7">#REF!</definedName>
    <definedName name="Version" localSheetId="74">#REF!</definedName>
    <definedName name="Version" localSheetId="75">#REF!</definedName>
    <definedName name="Version" localSheetId="76">#REF!</definedName>
    <definedName name="Version" localSheetId="77">#REF!</definedName>
    <definedName name="Version" localSheetId="78">#REF!</definedName>
    <definedName name="Version" localSheetId="79">#REF!</definedName>
    <definedName name="Version" localSheetId="8">#REF!</definedName>
    <definedName name="Version" localSheetId="9">#REF!</definedName>
    <definedName name="Version">#REF!</definedName>
    <definedName name="vf" localSheetId="1">#REF!</definedName>
    <definedName name="vf" localSheetId="10">#REF!</definedName>
    <definedName name="vf" localSheetId="11">#REF!</definedName>
    <definedName name="vf" localSheetId="12">#REF!</definedName>
    <definedName name="vf" localSheetId="13">#REF!</definedName>
    <definedName name="vf" localSheetId="15">#REF!</definedName>
    <definedName name="vf" localSheetId="16">#REF!</definedName>
    <definedName name="vf" localSheetId="2">#REF!</definedName>
    <definedName name="vf" localSheetId="23">#REF!</definedName>
    <definedName name="vf" localSheetId="24">#REF!</definedName>
    <definedName name="vf" localSheetId="25">#REF!</definedName>
    <definedName name="vf" localSheetId="26">#REF!</definedName>
    <definedName name="vf" localSheetId="27">#REF!</definedName>
    <definedName name="vf" localSheetId="28">#REF!</definedName>
    <definedName name="vf" localSheetId="29">#REF!</definedName>
    <definedName name="vf" localSheetId="3">#REF!</definedName>
    <definedName name="vf" localSheetId="31">#REF!</definedName>
    <definedName name="vf" localSheetId="32">#REF!</definedName>
    <definedName name="vf" localSheetId="33">#REF!</definedName>
    <definedName name="vf" localSheetId="34">#REF!</definedName>
    <definedName name="vf" localSheetId="37">#REF!</definedName>
    <definedName name="vf" localSheetId="41">#REF!</definedName>
    <definedName name="vf" localSheetId="4">#REF!</definedName>
    <definedName name="vf" localSheetId="45">#REF!</definedName>
    <definedName name="vf" localSheetId="46">#REF!</definedName>
    <definedName name="vf" localSheetId="47">#REF!</definedName>
    <definedName name="vf" localSheetId="48">#REF!</definedName>
    <definedName name="vf" localSheetId="49">#REF!</definedName>
    <definedName name="vf" localSheetId="50">#REF!</definedName>
    <definedName name="vf" localSheetId="5">#REF!</definedName>
    <definedName name="vf" localSheetId="51">#REF!</definedName>
    <definedName name="vf" localSheetId="52">#REF!</definedName>
    <definedName name="vf" localSheetId="53">#REF!</definedName>
    <definedName name="vf" localSheetId="54">#REF!</definedName>
    <definedName name="vf" localSheetId="56">#REF!</definedName>
    <definedName name="vf" localSheetId="57">#REF!</definedName>
    <definedName name="vf" localSheetId="58">#REF!</definedName>
    <definedName name="vf" localSheetId="59">#REF!</definedName>
    <definedName name="vf" localSheetId="60">#REF!</definedName>
    <definedName name="vf" localSheetId="61">#REF!</definedName>
    <definedName name="vf" localSheetId="62">#REF!</definedName>
    <definedName name="vf" localSheetId="63">#REF!</definedName>
    <definedName name="vf" localSheetId="6">#REF!</definedName>
    <definedName name="vf" localSheetId="64">#REF!</definedName>
    <definedName name="vf" localSheetId="65">#REF!</definedName>
    <definedName name="vf" localSheetId="66">#REF!</definedName>
    <definedName name="vf" localSheetId="67">#REF!</definedName>
    <definedName name="vf" localSheetId="68">#REF!</definedName>
    <definedName name="vf" localSheetId="69">#REF!</definedName>
    <definedName name="vf" localSheetId="71">#REF!</definedName>
    <definedName name="vf" localSheetId="72">#REF!</definedName>
    <definedName name="vf" localSheetId="73">#REF!</definedName>
    <definedName name="vf" localSheetId="7">#REF!</definedName>
    <definedName name="vf" localSheetId="74">#REF!</definedName>
    <definedName name="vf" localSheetId="75">#REF!</definedName>
    <definedName name="vf" localSheetId="76">#REF!</definedName>
    <definedName name="vf" localSheetId="77">#REF!</definedName>
    <definedName name="vf" localSheetId="78">#REF!</definedName>
    <definedName name="vf" localSheetId="79">#REF!</definedName>
    <definedName name="vf" localSheetId="8">#REF!</definedName>
    <definedName name="vf" localSheetId="9">#REF!</definedName>
    <definedName name="vf">#REF!</definedName>
    <definedName name="vfbgb" localSheetId="1">#REF!</definedName>
    <definedName name="vfbgb" localSheetId="11">#REF!</definedName>
    <definedName name="vfbgb" localSheetId="12">#REF!</definedName>
    <definedName name="vfbgb" localSheetId="13">#REF!</definedName>
    <definedName name="vfbgb" localSheetId="23">#REF!</definedName>
    <definedName name="vfbgb" localSheetId="24">#REF!</definedName>
    <definedName name="vfbgb" localSheetId="26">#REF!</definedName>
    <definedName name="vfbgb" localSheetId="28">#REF!</definedName>
    <definedName name="vfbgb" localSheetId="29">#REF!</definedName>
    <definedName name="vfbgb" localSheetId="31">#REF!</definedName>
    <definedName name="vfbgb" localSheetId="41">#REF!</definedName>
    <definedName name="vfbgb" localSheetId="4">#REF!</definedName>
    <definedName name="vfbgb" localSheetId="46">#REF!</definedName>
    <definedName name="vfbgb" localSheetId="47">#REF!</definedName>
    <definedName name="vfbgb" localSheetId="48">#REF!</definedName>
    <definedName name="vfbgb" localSheetId="49">#REF!</definedName>
    <definedName name="vfbgb" localSheetId="50">#REF!</definedName>
    <definedName name="vfbgb" localSheetId="51">#REF!</definedName>
    <definedName name="vfbgb" localSheetId="53">#REF!</definedName>
    <definedName name="vfbgb" localSheetId="54">#REF!</definedName>
    <definedName name="vfbgb" localSheetId="56">#REF!</definedName>
    <definedName name="vfbgb" localSheetId="57">#REF!</definedName>
    <definedName name="vfbgb" localSheetId="58">#REF!</definedName>
    <definedName name="vfbgb" localSheetId="60">#REF!</definedName>
    <definedName name="vfbgb" localSheetId="61">#REF!</definedName>
    <definedName name="vfbgb" localSheetId="62">#REF!</definedName>
    <definedName name="vfbgb" localSheetId="63">#REF!</definedName>
    <definedName name="vfbgb" localSheetId="64">#REF!</definedName>
    <definedName name="vfbgb" localSheetId="66">#REF!</definedName>
    <definedName name="vfbgb" localSheetId="67">#REF!</definedName>
    <definedName name="vfbgb" localSheetId="68">#REF!</definedName>
    <definedName name="vfbgb" localSheetId="69">#REF!</definedName>
    <definedName name="vfbgb" localSheetId="71">#REF!</definedName>
    <definedName name="vfbgb" localSheetId="72">#REF!</definedName>
    <definedName name="vfbgb" localSheetId="73">#REF!</definedName>
    <definedName name="vfbgb">#REF!</definedName>
    <definedName name="VI" localSheetId="1">#REF!</definedName>
    <definedName name="VI" localSheetId="11">#REF!</definedName>
    <definedName name="VI" localSheetId="12">#REF!</definedName>
    <definedName name="VI" localSheetId="13">#REF!</definedName>
    <definedName name="VI" localSheetId="23">#REF!</definedName>
    <definedName name="VI" localSheetId="24">#REF!</definedName>
    <definedName name="VI" localSheetId="26">#REF!</definedName>
    <definedName name="VI" localSheetId="28">#REF!</definedName>
    <definedName name="VI" localSheetId="29">#REF!</definedName>
    <definedName name="VI" localSheetId="31">#REF!</definedName>
    <definedName name="VI" localSheetId="41">#REF!</definedName>
    <definedName name="VI" localSheetId="4">#REF!</definedName>
    <definedName name="VI" localSheetId="46">#REF!</definedName>
    <definedName name="VI" localSheetId="47">#REF!</definedName>
    <definedName name="VI" localSheetId="48">#REF!</definedName>
    <definedName name="VI" localSheetId="49">#REF!</definedName>
    <definedName name="VI" localSheetId="50">#REF!</definedName>
    <definedName name="VI" localSheetId="51">#REF!</definedName>
    <definedName name="VI" localSheetId="53">#REF!</definedName>
    <definedName name="VI" localSheetId="54">#REF!</definedName>
    <definedName name="VI" localSheetId="56">#REF!</definedName>
    <definedName name="VI" localSheetId="57">#REF!</definedName>
    <definedName name="VI" localSheetId="58">#REF!</definedName>
    <definedName name="VI" localSheetId="60">#REF!</definedName>
    <definedName name="VI" localSheetId="61">#REF!</definedName>
    <definedName name="VI" localSheetId="62">#REF!</definedName>
    <definedName name="VI" localSheetId="63">#REF!</definedName>
    <definedName name="VI" localSheetId="64">#REF!</definedName>
    <definedName name="VI" localSheetId="66">#REF!</definedName>
    <definedName name="VI" localSheetId="67">#REF!</definedName>
    <definedName name="VI" localSheetId="68">#REF!</definedName>
    <definedName name="VI" localSheetId="69">#REF!</definedName>
    <definedName name="VI" localSheetId="71">#REF!</definedName>
    <definedName name="VI" localSheetId="72">#REF!</definedName>
    <definedName name="VI" localSheetId="73">#REF!</definedName>
    <definedName name="VI">#REF!</definedName>
    <definedName name="VII" localSheetId="1">#REF!</definedName>
    <definedName name="VII" localSheetId="11">#REF!</definedName>
    <definedName name="VII" localSheetId="12">#REF!</definedName>
    <definedName name="VII" localSheetId="13">#REF!</definedName>
    <definedName name="VII" localSheetId="23">#REF!</definedName>
    <definedName name="VII" localSheetId="24">#REF!</definedName>
    <definedName name="VII" localSheetId="26">#REF!</definedName>
    <definedName name="VII" localSheetId="28">#REF!</definedName>
    <definedName name="VII" localSheetId="29">#REF!</definedName>
    <definedName name="VII" localSheetId="31">#REF!</definedName>
    <definedName name="VII" localSheetId="41">#REF!</definedName>
    <definedName name="VII" localSheetId="4">#REF!</definedName>
    <definedName name="VII" localSheetId="46">#REF!</definedName>
    <definedName name="VII" localSheetId="47">#REF!</definedName>
    <definedName name="VII" localSheetId="48">#REF!</definedName>
    <definedName name="VII" localSheetId="49">#REF!</definedName>
    <definedName name="VII" localSheetId="50">#REF!</definedName>
    <definedName name="VII" localSheetId="51">#REF!</definedName>
    <definedName name="VII" localSheetId="53">#REF!</definedName>
    <definedName name="VII" localSheetId="54">#REF!</definedName>
    <definedName name="VII" localSheetId="56">#REF!</definedName>
    <definedName name="VII" localSheetId="57">#REF!</definedName>
    <definedName name="VII" localSheetId="58">#REF!</definedName>
    <definedName name="VII" localSheetId="60">#REF!</definedName>
    <definedName name="VII" localSheetId="61">#REF!</definedName>
    <definedName name="VII" localSheetId="62">#REF!</definedName>
    <definedName name="VII" localSheetId="63">#REF!</definedName>
    <definedName name="VII" localSheetId="64">#REF!</definedName>
    <definedName name="VII" localSheetId="66">#REF!</definedName>
    <definedName name="VII" localSheetId="67">#REF!</definedName>
    <definedName name="VII" localSheetId="68">#REF!</definedName>
    <definedName name="VII" localSheetId="69">#REF!</definedName>
    <definedName name="VII" localSheetId="71">#REF!</definedName>
    <definedName name="VII" localSheetId="72">#REF!</definedName>
    <definedName name="VII" localSheetId="73">#REF!</definedName>
    <definedName name="VII">#REF!</definedName>
    <definedName name="VIII" localSheetId="1">#REF!</definedName>
    <definedName name="VIII" localSheetId="11">#REF!</definedName>
    <definedName name="VIII" localSheetId="12">#REF!</definedName>
    <definedName name="VIII" localSheetId="13">#REF!</definedName>
    <definedName name="VIII" localSheetId="23">#REF!</definedName>
    <definedName name="VIII" localSheetId="24">#REF!</definedName>
    <definedName name="VIII" localSheetId="26">#REF!</definedName>
    <definedName name="VIII" localSheetId="28">#REF!</definedName>
    <definedName name="VIII" localSheetId="29">#REF!</definedName>
    <definedName name="VIII" localSheetId="31">#REF!</definedName>
    <definedName name="VIII" localSheetId="41">#REF!</definedName>
    <definedName name="VIII" localSheetId="4">#REF!</definedName>
    <definedName name="VIII" localSheetId="46">#REF!</definedName>
    <definedName name="VIII" localSheetId="47">#REF!</definedName>
    <definedName name="VIII" localSheetId="48">#REF!</definedName>
    <definedName name="VIII" localSheetId="49">#REF!</definedName>
    <definedName name="VIII" localSheetId="50">#REF!</definedName>
    <definedName name="VIII" localSheetId="51">#REF!</definedName>
    <definedName name="VIII" localSheetId="53">#REF!</definedName>
    <definedName name="VIII" localSheetId="54">#REF!</definedName>
    <definedName name="VIII" localSheetId="56">#REF!</definedName>
    <definedName name="VIII" localSheetId="57">#REF!</definedName>
    <definedName name="VIII" localSheetId="58">#REF!</definedName>
    <definedName name="VIII" localSheetId="60">#REF!</definedName>
    <definedName name="VIII" localSheetId="61">#REF!</definedName>
    <definedName name="VIII" localSheetId="62">#REF!</definedName>
    <definedName name="VIII" localSheetId="63">#REF!</definedName>
    <definedName name="VIII" localSheetId="64">#REF!</definedName>
    <definedName name="VIII" localSheetId="66">#REF!</definedName>
    <definedName name="VIII" localSheetId="67">#REF!</definedName>
    <definedName name="VIII" localSheetId="68">#REF!</definedName>
    <definedName name="VIII" localSheetId="69">#REF!</definedName>
    <definedName name="VIII" localSheetId="71">#REF!</definedName>
    <definedName name="VIII" localSheetId="72">#REF!</definedName>
    <definedName name="VIII" localSheetId="73">#REF!</definedName>
    <definedName name="VIII">#REF!</definedName>
    <definedName name="viiii1" localSheetId="1">#REF!</definedName>
    <definedName name="viiii1" localSheetId="11">#REF!</definedName>
    <definedName name="viiii1" localSheetId="12">#REF!</definedName>
    <definedName name="viiii1" localSheetId="13">#REF!</definedName>
    <definedName name="viiii1" localSheetId="23">#REF!</definedName>
    <definedName name="viiii1" localSheetId="24">#REF!</definedName>
    <definedName name="viiii1" localSheetId="26">#REF!</definedName>
    <definedName name="viiii1" localSheetId="28">#REF!</definedName>
    <definedName name="viiii1" localSheetId="29">#REF!</definedName>
    <definedName name="viiii1" localSheetId="31">#REF!</definedName>
    <definedName name="viiii1" localSheetId="41">#REF!</definedName>
    <definedName name="viiii1" localSheetId="4">#REF!</definedName>
    <definedName name="viiii1" localSheetId="46">#REF!</definedName>
    <definedName name="viiii1" localSheetId="47">#REF!</definedName>
    <definedName name="viiii1" localSheetId="48">#REF!</definedName>
    <definedName name="viiii1" localSheetId="49">#REF!</definedName>
    <definedName name="viiii1" localSheetId="50">#REF!</definedName>
    <definedName name="viiii1" localSheetId="51">#REF!</definedName>
    <definedName name="viiii1" localSheetId="53">#REF!</definedName>
    <definedName name="viiii1" localSheetId="54">#REF!</definedName>
    <definedName name="viiii1" localSheetId="56">#REF!</definedName>
    <definedName name="viiii1" localSheetId="57">#REF!</definedName>
    <definedName name="viiii1" localSheetId="58">#REF!</definedName>
    <definedName name="viiii1" localSheetId="60">#REF!</definedName>
    <definedName name="viiii1" localSheetId="61">#REF!</definedName>
    <definedName name="viiii1" localSheetId="62">#REF!</definedName>
    <definedName name="viiii1" localSheetId="63">#REF!</definedName>
    <definedName name="viiii1" localSheetId="64">#REF!</definedName>
    <definedName name="viiii1" localSheetId="66">#REF!</definedName>
    <definedName name="viiii1" localSheetId="67">#REF!</definedName>
    <definedName name="viiii1" localSheetId="68">#REF!</definedName>
    <definedName name="viiii1" localSheetId="69">#REF!</definedName>
    <definedName name="viiii1" localSheetId="71">#REF!</definedName>
    <definedName name="viiii1" localSheetId="72">#REF!</definedName>
    <definedName name="viiii1" localSheetId="73">#REF!</definedName>
    <definedName name="viiii1">#REF!</definedName>
    <definedName name="volume_trade" localSheetId="1">#REF!</definedName>
    <definedName name="volume_trade" localSheetId="11">#REF!</definedName>
    <definedName name="volume_trade" localSheetId="12">#REF!</definedName>
    <definedName name="volume_trade" localSheetId="13">#REF!</definedName>
    <definedName name="volume_trade" localSheetId="23">#REF!</definedName>
    <definedName name="volume_trade" localSheetId="24">#REF!</definedName>
    <definedName name="volume_trade" localSheetId="26">#REF!</definedName>
    <definedName name="volume_trade" localSheetId="28">#REF!</definedName>
    <definedName name="volume_trade" localSheetId="29">#REF!</definedName>
    <definedName name="volume_trade" localSheetId="31">#REF!</definedName>
    <definedName name="volume_trade" localSheetId="41">#REF!</definedName>
    <definedName name="volume_trade" localSheetId="4">#REF!</definedName>
    <definedName name="volume_trade" localSheetId="46">#REF!</definedName>
    <definedName name="volume_trade" localSheetId="47">#REF!</definedName>
    <definedName name="volume_trade" localSheetId="48">#REF!</definedName>
    <definedName name="volume_trade" localSheetId="49">#REF!</definedName>
    <definedName name="volume_trade" localSheetId="50">#REF!</definedName>
    <definedName name="volume_trade" localSheetId="51">#REF!</definedName>
    <definedName name="volume_trade" localSheetId="53">#REF!</definedName>
    <definedName name="volume_trade" localSheetId="54">#REF!</definedName>
    <definedName name="volume_trade" localSheetId="56">#REF!</definedName>
    <definedName name="volume_trade" localSheetId="57">#REF!</definedName>
    <definedName name="volume_trade" localSheetId="58">#REF!</definedName>
    <definedName name="volume_trade" localSheetId="60">#REF!</definedName>
    <definedName name="volume_trade" localSheetId="61">#REF!</definedName>
    <definedName name="volume_trade" localSheetId="62">#REF!</definedName>
    <definedName name="volume_trade" localSheetId="63">#REF!</definedName>
    <definedName name="volume_trade" localSheetId="64">#REF!</definedName>
    <definedName name="volume_trade" localSheetId="66">#REF!</definedName>
    <definedName name="volume_trade" localSheetId="67">#REF!</definedName>
    <definedName name="volume_trade" localSheetId="68">#REF!</definedName>
    <definedName name="volume_trade" localSheetId="69">#REF!</definedName>
    <definedName name="volume_trade" localSheetId="71">#REF!</definedName>
    <definedName name="volume_trade" localSheetId="72">#REF!</definedName>
    <definedName name="volume_trade" localSheetId="73">#REF!</definedName>
    <definedName name="volume_trade">#REF!</definedName>
    <definedName name="VTITLES" localSheetId="1">#REF!</definedName>
    <definedName name="VTITLES" localSheetId="11">#REF!</definedName>
    <definedName name="VTITLES" localSheetId="12">#REF!</definedName>
    <definedName name="VTITLES" localSheetId="13">#REF!</definedName>
    <definedName name="VTITLES" localSheetId="23">#REF!</definedName>
    <definedName name="VTITLES" localSheetId="24">#REF!</definedName>
    <definedName name="VTITLES" localSheetId="26">#REF!</definedName>
    <definedName name="VTITLES" localSheetId="28">#REF!</definedName>
    <definedName name="VTITLES" localSheetId="29">#REF!</definedName>
    <definedName name="VTITLES" localSheetId="31">#REF!</definedName>
    <definedName name="VTITLES" localSheetId="41">#REF!</definedName>
    <definedName name="VTITLES" localSheetId="4">#REF!</definedName>
    <definedName name="VTITLES" localSheetId="46">#REF!</definedName>
    <definedName name="VTITLES" localSheetId="47">#REF!</definedName>
    <definedName name="VTITLES" localSheetId="48">#REF!</definedName>
    <definedName name="VTITLES" localSheetId="49">#REF!</definedName>
    <definedName name="VTITLES" localSheetId="50">#REF!</definedName>
    <definedName name="VTITLES" localSheetId="51">#REF!</definedName>
    <definedName name="VTITLES" localSheetId="53">#REF!</definedName>
    <definedName name="VTITLES" localSheetId="54">#REF!</definedName>
    <definedName name="VTITLES" localSheetId="56">#REF!</definedName>
    <definedName name="VTITLES" localSheetId="57">#REF!</definedName>
    <definedName name="VTITLES" localSheetId="58">#REF!</definedName>
    <definedName name="VTITLES" localSheetId="60">#REF!</definedName>
    <definedName name="VTITLES" localSheetId="61">#REF!</definedName>
    <definedName name="VTITLES" localSheetId="62">#REF!</definedName>
    <definedName name="VTITLES" localSheetId="63">#REF!</definedName>
    <definedName name="VTITLES" localSheetId="64">#REF!</definedName>
    <definedName name="VTITLES" localSheetId="66">#REF!</definedName>
    <definedName name="VTITLES" localSheetId="67">#REF!</definedName>
    <definedName name="VTITLES" localSheetId="68">#REF!</definedName>
    <definedName name="VTITLES" localSheetId="69">#REF!</definedName>
    <definedName name="VTITLES" localSheetId="71">#REF!</definedName>
    <definedName name="VTITLES" localSheetId="72">#REF!</definedName>
    <definedName name="VTITLES" localSheetId="73">#REF!</definedName>
    <definedName name="VTITLES">#REF!</definedName>
    <definedName name="vv" localSheetId="1">#REF!</definedName>
    <definedName name="vv" localSheetId="11">#REF!</definedName>
    <definedName name="vv" localSheetId="12">#REF!</definedName>
    <definedName name="vv" localSheetId="13">#REF!</definedName>
    <definedName name="vv" localSheetId="23">#REF!</definedName>
    <definedName name="vv" localSheetId="24">#REF!</definedName>
    <definedName name="vv" localSheetId="26">#REF!</definedName>
    <definedName name="vv" localSheetId="28">#REF!</definedName>
    <definedName name="vv" localSheetId="29">#REF!</definedName>
    <definedName name="vv" localSheetId="31">#REF!</definedName>
    <definedName name="vv" localSheetId="41">#REF!</definedName>
    <definedName name="vv" localSheetId="4">#REF!</definedName>
    <definedName name="vv" localSheetId="46">#REF!</definedName>
    <definedName name="vv" localSheetId="47">#REF!</definedName>
    <definedName name="vv" localSheetId="48">#REF!</definedName>
    <definedName name="vv" localSheetId="49">#REF!</definedName>
    <definedName name="vv" localSheetId="50">#REF!</definedName>
    <definedName name="vv" localSheetId="51">#REF!</definedName>
    <definedName name="vv" localSheetId="53">#REF!</definedName>
    <definedName name="vv" localSheetId="54">#REF!</definedName>
    <definedName name="vv" localSheetId="56">#REF!</definedName>
    <definedName name="vv" localSheetId="57">#REF!</definedName>
    <definedName name="vv" localSheetId="58">#REF!</definedName>
    <definedName name="vv" localSheetId="60">#REF!</definedName>
    <definedName name="vv" localSheetId="61">#REF!</definedName>
    <definedName name="vv" localSheetId="62">#REF!</definedName>
    <definedName name="vv" localSheetId="63">#REF!</definedName>
    <definedName name="vv" localSheetId="64">#REF!</definedName>
    <definedName name="vv" localSheetId="66">#REF!</definedName>
    <definedName name="vv" localSheetId="67">#REF!</definedName>
    <definedName name="vv" localSheetId="68">#REF!</definedName>
    <definedName name="vv" localSheetId="69">#REF!</definedName>
    <definedName name="vv" localSheetId="71">#REF!</definedName>
    <definedName name="vv" localSheetId="72">#REF!</definedName>
    <definedName name="vv" localSheetId="73">#REF!</definedName>
    <definedName name="vv">#REF!</definedName>
    <definedName name="vvv" localSheetId="1">'[103]10'!#REF!</definedName>
    <definedName name="vvv" localSheetId="10">'[103]10'!#REF!</definedName>
    <definedName name="vvv" localSheetId="11">'[103]10'!#REF!</definedName>
    <definedName name="vvv" localSheetId="12">'[103]10'!#REF!</definedName>
    <definedName name="vvv" localSheetId="13">'[103]10'!#REF!</definedName>
    <definedName name="vvv" localSheetId="15">'[103]10'!#REF!</definedName>
    <definedName name="vvv" localSheetId="16">'[103]10'!#REF!</definedName>
    <definedName name="vvv" localSheetId="2">'[103]10'!#REF!</definedName>
    <definedName name="vvv" localSheetId="24">'[103]10'!#REF!</definedName>
    <definedName name="vvv" localSheetId="25">'[103]10'!#REF!</definedName>
    <definedName name="vvv" localSheetId="26">'[103]10'!#REF!</definedName>
    <definedName name="vvv" localSheetId="27">'[103]10'!#REF!</definedName>
    <definedName name="vvv" localSheetId="28">'[103]10'!#REF!</definedName>
    <definedName name="vvv" localSheetId="29">'[103]10'!#REF!</definedName>
    <definedName name="vvv" localSheetId="3">'[103]10'!#REF!</definedName>
    <definedName name="vvv" localSheetId="31">'[103]10'!#REF!</definedName>
    <definedName name="vvv" localSheetId="32">'[103]10'!#REF!</definedName>
    <definedName name="vvv" localSheetId="33">'[103]10'!#REF!</definedName>
    <definedName name="vvv" localSheetId="34">'[103]10'!#REF!</definedName>
    <definedName name="vvv" localSheetId="37">'[103]10'!#REF!</definedName>
    <definedName name="vvv" localSheetId="41">'[103]10'!#REF!</definedName>
    <definedName name="vvv" localSheetId="4">'[103]10'!#REF!</definedName>
    <definedName name="vvv" localSheetId="45">'[103]10'!#REF!</definedName>
    <definedName name="vvv" localSheetId="46">'[103]10'!#REF!</definedName>
    <definedName name="vvv" localSheetId="47">'[103]10'!#REF!</definedName>
    <definedName name="vvv" localSheetId="48">'[103]10'!#REF!</definedName>
    <definedName name="vvv" localSheetId="49">'[103]10'!#REF!</definedName>
    <definedName name="vvv" localSheetId="50">'[103]10'!#REF!</definedName>
    <definedName name="vvv" localSheetId="5">'[104]10'!#REF!</definedName>
    <definedName name="vvv" localSheetId="51">'[103]10'!#REF!</definedName>
    <definedName name="vvv" localSheetId="52">'[103]10'!#REF!</definedName>
    <definedName name="vvv" localSheetId="53">'[103]10'!#REF!</definedName>
    <definedName name="vvv" localSheetId="54">'[103]10'!#REF!</definedName>
    <definedName name="vvv" localSheetId="56">'[103]10'!#REF!</definedName>
    <definedName name="vvv" localSheetId="57">'[103]10'!#REF!</definedName>
    <definedName name="vvv" localSheetId="58">'[103]10'!#REF!</definedName>
    <definedName name="vvv" localSheetId="59">'[103]10'!#REF!</definedName>
    <definedName name="vvv" localSheetId="60">'[103]10'!#REF!</definedName>
    <definedName name="vvv" localSheetId="61">'[103]10'!#REF!</definedName>
    <definedName name="vvv" localSheetId="62">'[103]10'!#REF!</definedName>
    <definedName name="vvv" localSheetId="63">'[103]10'!#REF!</definedName>
    <definedName name="vvv" localSheetId="6">'[104]10'!#REF!</definedName>
    <definedName name="vvv" localSheetId="64">'[103]10'!#REF!</definedName>
    <definedName name="vvv" localSheetId="65">'[103]10'!#REF!</definedName>
    <definedName name="vvv" localSheetId="66">'[103]10'!#REF!</definedName>
    <definedName name="vvv" localSheetId="67">'[103]10'!#REF!</definedName>
    <definedName name="vvv" localSheetId="68">'[103]10'!#REF!</definedName>
    <definedName name="vvv" localSheetId="69">'[103]10'!#REF!</definedName>
    <definedName name="vvv" localSheetId="71">'[103]10'!#REF!</definedName>
    <definedName name="vvv" localSheetId="72">'[103]10'!#REF!</definedName>
    <definedName name="vvv" localSheetId="73">'[103]10'!#REF!</definedName>
    <definedName name="vvv" localSheetId="7">'[103]10'!#REF!</definedName>
    <definedName name="vvv" localSheetId="74">'[103]10'!#REF!</definedName>
    <definedName name="vvv" localSheetId="75">'[103]10'!#REF!</definedName>
    <definedName name="vvv" localSheetId="76">'[103]10'!#REF!</definedName>
    <definedName name="vvv" localSheetId="77">'[103]10'!#REF!</definedName>
    <definedName name="vvv" localSheetId="78">'[103]10'!#REF!</definedName>
    <definedName name="vvv" localSheetId="79">'[103]10'!#REF!</definedName>
    <definedName name="vvv" localSheetId="8">'[103]10'!#REF!</definedName>
    <definedName name="vvv" localSheetId="9">'[103]10'!#REF!</definedName>
    <definedName name="vvv">'[103]10'!#REF!</definedName>
    <definedName name="vvvvvvvvvvvvvvvvvvvvvvvvvvvvvvvvvvvvvvvvvvvvvvvvvv" localSheetId="1">#REF!</definedName>
    <definedName name="vvvvvvvvvvvvvvvvvvvvvvvvvvvvvvvvvvvvvvvvvvvvvvvvvv" localSheetId="10">#REF!</definedName>
    <definedName name="vvvvvvvvvvvvvvvvvvvvvvvvvvvvvvvvvvvvvvvvvvvvvvvvvv" localSheetId="11">#REF!</definedName>
    <definedName name="vvvvvvvvvvvvvvvvvvvvvvvvvvvvvvvvvvvvvvvvvvvvvvvvvv" localSheetId="12">#REF!</definedName>
    <definedName name="vvvvvvvvvvvvvvvvvvvvvvvvvvvvvvvvvvvvvvvvvvvvvvvvvv" localSheetId="13">#REF!</definedName>
    <definedName name="vvvvvvvvvvvvvvvvvvvvvvvvvvvvvvvvvvvvvvvvvvvvvvvvvv" localSheetId="15">#REF!</definedName>
    <definedName name="vvvvvvvvvvvvvvvvvvvvvvvvvvvvvvvvvvvvvvvvvvvvvvvvvv" localSheetId="16">#REF!</definedName>
    <definedName name="vvvvvvvvvvvvvvvvvvvvvvvvvvvvvvvvvvvvvvvvvvvvvvvvvv" localSheetId="2">#REF!</definedName>
    <definedName name="vvvvvvvvvvvvvvvvvvvvvvvvvvvvvvvvvvvvvvvvvvvvvvvvvv" localSheetId="23">#REF!</definedName>
    <definedName name="vvvvvvvvvvvvvvvvvvvvvvvvvvvvvvvvvvvvvvvvvvvvvvvvvv" localSheetId="24">#REF!</definedName>
    <definedName name="vvvvvvvvvvvvvvvvvvvvvvvvvvvvvvvvvvvvvvvvvvvvvvvvvv" localSheetId="25">#REF!</definedName>
    <definedName name="vvvvvvvvvvvvvvvvvvvvvvvvvvvvvvvvvvvvvvvvvvvvvvvvvv" localSheetId="26">#REF!</definedName>
    <definedName name="vvvvvvvvvvvvvvvvvvvvvvvvvvvvvvvvvvvvvvvvvvvvvvvvvv" localSheetId="27">#REF!</definedName>
    <definedName name="vvvvvvvvvvvvvvvvvvvvvvvvvvvvvvvvvvvvvvvvvvvvvvvvvv" localSheetId="28">#REF!</definedName>
    <definedName name="vvvvvvvvvvvvvvvvvvvvvvvvvvvvvvvvvvvvvvvvvvvvvvvvvv" localSheetId="29">#REF!</definedName>
    <definedName name="vvvvvvvvvvvvvvvvvvvvvvvvvvvvvvvvvvvvvvvvvvvvvvvvvv" localSheetId="3">#REF!</definedName>
    <definedName name="vvvvvvvvvvvvvvvvvvvvvvvvvvvvvvvvvvvvvvvvvvvvvvvvvv" localSheetId="31">#REF!</definedName>
    <definedName name="vvvvvvvvvvvvvvvvvvvvvvvvvvvvvvvvvvvvvvvvvvvvvvvvvv" localSheetId="32">#REF!</definedName>
    <definedName name="vvvvvvvvvvvvvvvvvvvvvvvvvvvvvvvvvvvvvvvvvvvvvvvvvv" localSheetId="33">#REF!</definedName>
    <definedName name="vvvvvvvvvvvvvvvvvvvvvvvvvvvvvvvvvvvvvvvvvvvvvvvvvv" localSheetId="34">#REF!</definedName>
    <definedName name="vvvvvvvvvvvvvvvvvvvvvvvvvvvvvvvvvvvvvvvvvvvvvvvvvv" localSheetId="37">#REF!</definedName>
    <definedName name="vvvvvvvvvvvvvvvvvvvvvvvvvvvvvvvvvvvvvvvvvvvvvvvvvv" localSheetId="41">#REF!</definedName>
    <definedName name="vvvvvvvvvvvvvvvvvvvvvvvvvvvvvvvvvvvvvvvvvvvvvvvvvv" localSheetId="4">#REF!</definedName>
    <definedName name="vvvvvvvvvvvvvvvvvvvvvvvvvvvvvvvvvvvvvvvvvvvvvvvvvv" localSheetId="45">#REF!</definedName>
    <definedName name="vvvvvvvvvvvvvvvvvvvvvvvvvvvvvvvvvvvvvvvvvvvvvvvvvv" localSheetId="46">#REF!</definedName>
    <definedName name="vvvvvvvvvvvvvvvvvvvvvvvvvvvvvvvvvvvvvvvvvvvvvvvvvv" localSheetId="47">#REF!</definedName>
    <definedName name="vvvvvvvvvvvvvvvvvvvvvvvvvvvvvvvvvvvvvvvvvvvvvvvvvv" localSheetId="48">#REF!</definedName>
    <definedName name="vvvvvvvvvvvvvvvvvvvvvvvvvvvvvvvvvvvvvvvvvvvvvvvvvv" localSheetId="49">#REF!</definedName>
    <definedName name="vvvvvvvvvvvvvvvvvvvvvvvvvvvvvvvvvvvvvvvvvvvvvvvvvv" localSheetId="50">#REF!</definedName>
    <definedName name="vvvvvvvvvvvvvvvvvvvvvvvvvvvvvvvvvvvvvvvvvvvvvvvvvv" localSheetId="5">#REF!</definedName>
    <definedName name="vvvvvvvvvvvvvvvvvvvvvvvvvvvvvvvvvvvvvvvvvvvvvvvvvv" localSheetId="51">#REF!</definedName>
    <definedName name="vvvvvvvvvvvvvvvvvvvvvvvvvvvvvvvvvvvvvvvvvvvvvvvvvv" localSheetId="52">#REF!</definedName>
    <definedName name="vvvvvvvvvvvvvvvvvvvvvvvvvvvvvvvvvvvvvvvvvvvvvvvvvv" localSheetId="53">#REF!</definedName>
    <definedName name="vvvvvvvvvvvvvvvvvvvvvvvvvvvvvvvvvvvvvvvvvvvvvvvvvv" localSheetId="54">#REF!</definedName>
    <definedName name="vvvvvvvvvvvvvvvvvvvvvvvvvvvvvvvvvvvvvvvvvvvvvvvvvv" localSheetId="56">#REF!</definedName>
    <definedName name="vvvvvvvvvvvvvvvvvvvvvvvvvvvvvvvvvvvvvvvvvvvvvvvvvv" localSheetId="57">#REF!</definedName>
    <definedName name="vvvvvvvvvvvvvvvvvvvvvvvvvvvvvvvvvvvvvvvvvvvvvvvvvv" localSheetId="58">#REF!</definedName>
    <definedName name="vvvvvvvvvvvvvvvvvvvvvvvvvvvvvvvvvvvvvvvvvvvvvvvvvv" localSheetId="59">#REF!</definedName>
    <definedName name="vvvvvvvvvvvvvvvvvvvvvvvvvvvvvvvvvvvvvvvvvvvvvvvvvv" localSheetId="60">#REF!</definedName>
    <definedName name="vvvvvvvvvvvvvvvvvvvvvvvvvvvvvvvvvvvvvvvvvvvvvvvvvv" localSheetId="61">#REF!</definedName>
    <definedName name="vvvvvvvvvvvvvvvvvvvvvvvvvvvvvvvvvvvvvvvvvvvvvvvvvv" localSheetId="62">#REF!</definedName>
    <definedName name="vvvvvvvvvvvvvvvvvvvvvvvvvvvvvvvvvvvvvvvvvvvvvvvvvv" localSheetId="63">#REF!</definedName>
    <definedName name="vvvvvvvvvvvvvvvvvvvvvvvvvvvvvvvvvvvvvvvvvvvvvvvvvv" localSheetId="6">#REF!</definedName>
    <definedName name="vvvvvvvvvvvvvvvvvvvvvvvvvvvvvvvvvvvvvvvvvvvvvvvvvv" localSheetId="64">#REF!</definedName>
    <definedName name="vvvvvvvvvvvvvvvvvvvvvvvvvvvvvvvvvvvvvvvvvvvvvvvvvv" localSheetId="65">#REF!</definedName>
    <definedName name="vvvvvvvvvvvvvvvvvvvvvvvvvvvvvvvvvvvvvvvvvvvvvvvvvv" localSheetId="66">#REF!</definedName>
    <definedName name="vvvvvvvvvvvvvvvvvvvvvvvvvvvvvvvvvvvvvvvvvvvvvvvvvv" localSheetId="67">#REF!</definedName>
    <definedName name="vvvvvvvvvvvvvvvvvvvvvvvvvvvvvvvvvvvvvvvvvvvvvvvvvv" localSheetId="68">#REF!</definedName>
    <definedName name="vvvvvvvvvvvvvvvvvvvvvvvvvvvvvvvvvvvvvvvvvvvvvvvvvv" localSheetId="69">#REF!</definedName>
    <definedName name="vvvvvvvvvvvvvvvvvvvvvvvvvvvvvvvvvvvvvvvvvvvvvvvvvv" localSheetId="71">#REF!</definedName>
    <definedName name="vvvvvvvvvvvvvvvvvvvvvvvvvvvvvvvvvvvvvvvvvvvvvvvvvv" localSheetId="72">#REF!</definedName>
    <definedName name="vvvvvvvvvvvvvvvvvvvvvvvvvvvvvvvvvvvvvvvvvvvvvvvvvv" localSheetId="73">#REF!</definedName>
    <definedName name="vvvvvvvvvvvvvvvvvvvvvvvvvvvvvvvvvvvvvvvvvvvvvvvvvv" localSheetId="7">#REF!</definedName>
    <definedName name="vvvvvvvvvvvvvvvvvvvvvvvvvvvvvvvvvvvvvvvvvvvvvvvvvv" localSheetId="74">#REF!</definedName>
    <definedName name="vvvvvvvvvvvvvvvvvvvvvvvvvvvvvvvvvvvvvvvvvvvvvvvvvv" localSheetId="75">#REF!</definedName>
    <definedName name="vvvvvvvvvvvvvvvvvvvvvvvvvvvvvvvvvvvvvvvvvvvvvvvvvv" localSheetId="76">#REF!</definedName>
    <definedName name="vvvvvvvvvvvvvvvvvvvvvvvvvvvvvvvvvvvvvvvvvvvvvvvvvv" localSheetId="77">#REF!</definedName>
    <definedName name="vvvvvvvvvvvvvvvvvvvvvvvvvvvvvvvvvvvvvvvvvvvvvvvvvv" localSheetId="78">#REF!</definedName>
    <definedName name="vvvvvvvvvvvvvvvvvvvvvvvvvvvvvvvvvvvvvvvvvvvvvvvvvv" localSheetId="79">#REF!</definedName>
    <definedName name="vvvvvvvvvvvvvvvvvvvvvvvvvvvvvvvvvvvvvvvvvvvvvvvvvv" localSheetId="8">#REF!</definedName>
    <definedName name="vvvvvvvvvvvvvvvvvvvvvvvvvvvvvvvvvvvvvvvvvvvvvvvvvv" localSheetId="9">#REF!</definedName>
    <definedName name="vvvvvvvvvvvvvvvvvvvvvvvvvvvvvvvvvvvvvvvvvvvvvvvvvv">#REF!</definedName>
    <definedName name="W" localSheetId="1">#REF!</definedName>
    <definedName name="W" localSheetId="10">#REF!</definedName>
    <definedName name="W" localSheetId="11">#REF!</definedName>
    <definedName name="W" localSheetId="12">#REF!</definedName>
    <definedName name="W" localSheetId="13">#REF!</definedName>
    <definedName name="W" localSheetId="15">#REF!</definedName>
    <definedName name="W" localSheetId="16">#REF!</definedName>
    <definedName name="W" localSheetId="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28">#REF!</definedName>
    <definedName name="W" localSheetId="29">#REF!</definedName>
    <definedName name="W" localSheetId="3">#REF!</definedName>
    <definedName name="W" localSheetId="31">#REF!</definedName>
    <definedName name="W" localSheetId="32">#REF!</definedName>
    <definedName name="W" localSheetId="33">#REF!</definedName>
    <definedName name="W" localSheetId="34">#REF!</definedName>
    <definedName name="W" localSheetId="37">#REF!</definedName>
    <definedName name="W" localSheetId="41">#REF!</definedName>
    <definedName name="W" localSheetId="4">#REF!</definedName>
    <definedName name="W" localSheetId="45">#REF!</definedName>
    <definedName name="W" localSheetId="46">#REF!</definedName>
    <definedName name="W" localSheetId="47">#REF!</definedName>
    <definedName name="W" localSheetId="48">#REF!</definedName>
    <definedName name="W" localSheetId="49">#REF!</definedName>
    <definedName name="W" localSheetId="50">#REF!</definedName>
    <definedName name="W" localSheetId="5">#REF!</definedName>
    <definedName name="W" localSheetId="51">#REF!</definedName>
    <definedName name="W" localSheetId="52">#REF!</definedName>
    <definedName name="W" localSheetId="53">#REF!</definedName>
    <definedName name="W" localSheetId="54">#REF!</definedName>
    <definedName name="W" localSheetId="56">#REF!</definedName>
    <definedName name="W" localSheetId="57">#REF!</definedName>
    <definedName name="W" localSheetId="58">#REF!</definedName>
    <definedName name="W" localSheetId="59">#REF!</definedName>
    <definedName name="W" localSheetId="60">#REF!</definedName>
    <definedName name="W" localSheetId="61">#REF!</definedName>
    <definedName name="W" localSheetId="62">#REF!</definedName>
    <definedName name="W" localSheetId="63">#REF!</definedName>
    <definedName name="W" localSheetId="6">#REF!</definedName>
    <definedName name="W" localSheetId="64">#REF!</definedName>
    <definedName name="W" localSheetId="65">#REF!</definedName>
    <definedName name="W" localSheetId="66">#REF!</definedName>
    <definedName name="W" localSheetId="67">#REF!</definedName>
    <definedName name="W" localSheetId="68">#REF!</definedName>
    <definedName name="W" localSheetId="69">#REF!</definedName>
    <definedName name="W" localSheetId="71">#REF!</definedName>
    <definedName name="W" localSheetId="72">#REF!</definedName>
    <definedName name="W" localSheetId="73">#REF!</definedName>
    <definedName name="W" localSheetId="7">#REF!</definedName>
    <definedName name="W" localSheetId="74">#REF!</definedName>
    <definedName name="W" localSheetId="75">#REF!</definedName>
    <definedName name="W" localSheetId="76">#REF!</definedName>
    <definedName name="W" localSheetId="77">#REF!</definedName>
    <definedName name="W" localSheetId="78">#REF!</definedName>
    <definedName name="W" localSheetId="79">#REF!</definedName>
    <definedName name="W" localSheetId="8">#REF!</definedName>
    <definedName name="W" localSheetId="9">#REF!</definedName>
    <definedName name="W">#REF!</definedName>
    <definedName name="wadem" localSheetId="5">'[64]Committed Debt Outflows'!$I$488</definedName>
    <definedName name="wadem" localSheetId="6">'[65]Committed Debt Outflows'!$I$488</definedName>
    <definedName name="wadem">'[66]Committed Debt Outflows'!$I$488</definedName>
    <definedName name="WAEuro" localSheetId="5">'[64]Committed Debt Outflows'!$I$409</definedName>
    <definedName name="WAEuro" localSheetId="6">'[65]Committed Debt Outflows'!$I$409</definedName>
    <definedName name="WAEuro">'[66]Committed Debt Outflows'!$I$409</definedName>
    <definedName name="waff" localSheetId="5">'[64]Committed Debt Outflows'!$I$501</definedName>
    <definedName name="waff" localSheetId="6">'[65]Committed Debt Outflows'!$I$501</definedName>
    <definedName name="waff">'[66]Committed Debt Outflows'!$I$501</definedName>
    <definedName name="wagbp" localSheetId="5">'[64]Committed Debt Outflows'!$I$514</definedName>
    <definedName name="wagbp" localSheetId="6">'[65]Committed Debt Outflows'!$I$514</definedName>
    <definedName name="wagbp">'[66]Committed Debt Outflows'!$I$514</definedName>
    <definedName name="WAGC05" localSheetId="5">'[64]Committed Debt Outflows'!$I$161</definedName>
    <definedName name="WAGC05" localSheetId="6">'[65]Committed Debt Outflows'!$I$161</definedName>
    <definedName name="WAGC05">'[66]Committed Debt Outflows'!$I$161</definedName>
    <definedName name="WAGC07" localSheetId="5">'[64]Committed Debt Outflows'!$I$207</definedName>
    <definedName name="WAGC07" localSheetId="6">'[65]Committed Debt Outflows'!$I$207</definedName>
    <definedName name="WAGC07">'[66]Committed Debt Outflows'!$I$207</definedName>
    <definedName name="WAGC10" localSheetId="5">'[64]Committed Debt Outflows'!$I$262</definedName>
    <definedName name="WAGC10" localSheetId="6">'[65]Committed Debt Outflows'!$I$262</definedName>
    <definedName name="WAGC10">'[66]Committed Debt Outflows'!$I$262</definedName>
    <definedName name="WAGC15" localSheetId="5">'[64]Committed Debt Outflows'!$I$306</definedName>
    <definedName name="WAGC15" localSheetId="6">'[65]Committed Debt Outflows'!$I$306</definedName>
    <definedName name="WAGC15">'[66]Committed Debt Outflows'!$I$306</definedName>
    <definedName name="WAGC25" localSheetId="5">'[64]Committed Debt Outflows'!$I$325</definedName>
    <definedName name="WAGC25" localSheetId="6">'[65]Committed Debt Outflows'!$I$325</definedName>
    <definedName name="WAGC25">'[66]Committed Debt Outflows'!$I$325</definedName>
    <definedName name="wage_govt_sector" localSheetId="1">#REF!</definedName>
    <definedName name="wage_govt_sector" localSheetId="10">#REF!</definedName>
    <definedName name="wage_govt_sector" localSheetId="11">#REF!</definedName>
    <definedName name="wage_govt_sector" localSheetId="12">#REF!</definedName>
    <definedName name="wage_govt_sector" localSheetId="13">#REF!</definedName>
    <definedName name="wage_govt_sector" localSheetId="15">#REF!</definedName>
    <definedName name="wage_govt_sector" localSheetId="16">#REF!</definedName>
    <definedName name="wage_govt_sector" localSheetId="2">#REF!</definedName>
    <definedName name="wage_govt_sector" localSheetId="23">#REF!</definedName>
    <definedName name="wage_govt_sector" localSheetId="24">#REF!</definedName>
    <definedName name="wage_govt_sector" localSheetId="25">#REF!</definedName>
    <definedName name="wage_govt_sector" localSheetId="26">#REF!</definedName>
    <definedName name="wage_govt_sector" localSheetId="27">#REF!</definedName>
    <definedName name="wage_govt_sector" localSheetId="28">#REF!</definedName>
    <definedName name="wage_govt_sector" localSheetId="29">#REF!</definedName>
    <definedName name="wage_govt_sector" localSheetId="3">#REF!</definedName>
    <definedName name="wage_govt_sector" localSheetId="31">#REF!</definedName>
    <definedName name="wage_govt_sector" localSheetId="32">#REF!</definedName>
    <definedName name="wage_govt_sector" localSheetId="33">#REF!</definedName>
    <definedName name="wage_govt_sector" localSheetId="34">#REF!</definedName>
    <definedName name="wage_govt_sector" localSheetId="37">#REF!</definedName>
    <definedName name="wage_govt_sector" localSheetId="41">#REF!</definedName>
    <definedName name="wage_govt_sector" localSheetId="4">#REF!</definedName>
    <definedName name="wage_govt_sector" localSheetId="45">#REF!</definedName>
    <definedName name="wage_govt_sector" localSheetId="46">#REF!</definedName>
    <definedName name="wage_govt_sector" localSheetId="47">#REF!</definedName>
    <definedName name="wage_govt_sector" localSheetId="48">#REF!</definedName>
    <definedName name="wage_govt_sector" localSheetId="49">#REF!</definedName>
    <definedName name="wage_govt_sector" localSheetId="50">#REF!</definedName>
    <definedName name="wage_govt_sector" localSheetId="5">#REF!</definedName>
    <definedName name="wage_govt_sector" localSheetId="51">#REF!</definedName>
    <definedName name="wage_govt_sector" localSheetId="52">#REF!</definedName>
    <definedName name="wage_govt_sector" localSheetId="53">#REF!</definedName>
    <definedName name="wage_govt_sector" localSheetId="54">#REF!</definedName>
    <definedName name="wage_govt_sector" localSheetId="56">#REF!</definedName>
    <definedName name="wage_govt_sector" localSheetId="57">#REF!</definedName>
    <definedName name="wage_govt_sector" localSheetId="58">#REF!</definedName>
    <definedName name="wage_govt_sector" localSheetId="59">#REF!</definedName>
    <definedName name="wage_govt_sector" localSheetId="60">#REF!</definedName>
    <definedName name="wage_govt_sector" localSheetId="61">#REF!</definedName>
    <definedName name="wage_govt_sector" localSheetId="62">#REF!</definedName>
    <definedName name="wage_govt_sector" localSheetId="63">#REF!</definedName>
    <definedName name="wage_govt_sector" localSheetId="6">#REF!</definedName>
    <definedName name="wage_govt_sector" localSheetId="64">#REF!</definedName>
    <definedName name="wage_govt_sector" localSheetId="65">#REF!</definedName>
    <definedName name="wage_govt_sector" localSheetId="66">#REF!</definedName>
    <definedName name="wage_govt_sector" localSheetId="67">#REF!</definedName>
    <definedName name="wage_govt_sector" localSheetId="68">#REF!</definedName>
    <definedName name="wage_govt_sector" localSheetId="69">#REF!</definedName>
    <definedName name="wage_govt_sector" localSheetId="71">#REF!</definedName>
    <definedName name="wage_govt_sector" localSheetId="72">#REF!</definedName>
    <definedName name="wage_govt_sector" localSheetId="73">#REF!</definedName>
    <definedName name="wage_govt_sector" localSheetId="7">#REF!</definedName>
    <definedName name="wage_govt_sector" localSheetId="74">#REF!</definedName>
    <definedName name="wage_govt_sector" localSheetId="75">#REF!</definedName>
    <definedName name="wage_govt_sector" localSheetId="76">#REF!</definedName>
    <definedName name="wage_govt_sector" localSheetId="77">#REF!</definedName>
    <definedName name="wage_govt_sector" localSheetId="78">#REF!</definedName>
    <definedName name="wage_govt_sector" localSheetId="79">#REF!</definedName>
    <definedName name="wage_govt_sector" localSheetId="8">#REF!</definedName>
    <definedName name="wage_govt_sector" localSheetId="9">#REF!</definedName>
    <definedName name="wage_govt_sector">#REF!</definedName>
    <definedName name="wakd" localSheetId="5">'[64]Committed Debt Outflows'!$I$531</definedName>
    <definedName name="wakd" localSheetId="6">'[65]Committed Debt Outflows'!$I$531</definedName>
    <definedName name="wakd">'[66]Committed Debt Outflows'!$I$531</definedName>
    <definedName name="WARand" localSheetId="5">'[64]Committed Debt Outflows'!$I$355</definedName>
    <definedName name="WARand" localSheetId="6">'[65]Committed Debt Outflows'!$I$355</definedName>
    <definedName name="WARand">'[66]Committed Debt Outflows'!$I$355</definedName>
    <definedName name="wasdr" localSheetId="5">'[64]Committed Debt Outflows'!$I$527</definedName>
    <definedName name="wasdr" localSheetId="6">'[65]Committed Debt Outflows'!$I$527</definedName>
    <definedName name="wasdr">'[66]Committed Debt Outflows'!$I$527</definedName>
    <definedName name="wasf" localSheetId="5">'[64]Committed Debt Outflows'!$I$463</definedName>
    <definedName name="wasf" localSheetId="6">'[65]Committed Debt Outflows'!$I$463</definedName>
    <definedName name="wasf">'[66]Committed Debt Outflows'!$I$463</definedName>
    <definedName name="WAUS" localSheetId="5">'[64]Committed Debt Outflows'!$I$383</definedName>
    <definedName name="WAUS" localSheetId="6">'[65]Committed Debt Outflows'!$I$383</definedName>
    <definedName name="WAUS">'[66]Committed Debt Outflows'!$I$383</definedName>
    <definedName name="WAYen" localSheetId="5">'[64]Committed Debt Outflows'!$I$437</definedName>
    <definedName name="WAYen" localSheetId="6">'[65]Committed Debt Outflows'!$I$437</definedName>
    <definedName name="WAYen">'[66]Committed Debt Outflows'!$I$437</definedName>
    <definedName name="wayuan" localSheetId="5">'[64]Committed Debt Outflows'!$I$450</definedName>
    <definedName name="wayuan" localSheetId="6">'[65]Committed Debt Outflows'!$I$450</definedName>
    <definedName name="wayuan">'[66]Committed Debt Outflows'!$I$450</definedName>
    <definedName name="wbh" localSheetId="1">#REF!</definedName>
    <definedName name="wbh" localSheetId="10">#REF!</definedName>
    <definedName name="wbh" localSheetId="11">#REF!</definedName>
    <definedName name="wbh" localSheetId="12">#REF!</definedName>
    <definedName name="wbh" localSheetId="13">#REF!</definedName>
    <definedName name="wbh" localSheetId="15">#REF!</definedName>
    <definedName name="wbh" localSheetId="16">#REF!</definedName>
    <definedName name="wbh" localSheetId="2">#REF!</definedName>
    <definedName name="wbh" localSheetId="23">#REF!</definedName>
    <definedName name="wbh" localSheetId="24">#REF!</definedName>
    <definedName name="wbh" localSheetId="25">#REF!</definedName>
    <definedName name="wbh" localSheetId="26">#REF!</definedName>
    <definedName name="wbh" localSheetId="27">#REF!</definedName>
    <definedName name="wbh" localSheetId="28">#REF!</definedName>
    <definedName name="wbh" localSheetId="29">#REF!</definedName>
    <definedName name="wbh" localSheetId="3">#REF!</definedName>
    <definedName name="wbh" localSheetId="31">#REF!</definedName>
    <definedName name="wbh" localSheetId="32">#REF!</definedName>
    <definedName name="wbh" localSheetId="33">#REF!</definedName>
    <definedName name="wbh" localSheetId="34">#REF!</definedName>
    <definedName name="wbh" localSheetId="37">#REF!</definedName>
    <definedName name="wbh" localSheetId="41">#REF!</definedName>
    <definedName name="wbh" localSheetId="4">#REF!</definedName>
    <definedName name="wbh" localSheetId="45">#REF!</definedName>
    <definedName name="wbh" localSheetId="46">#REF!</definedName>
    <definedName name="wbh" localSheetId="47">#REF!</definedName>
    <definedName name="wbh" localSheetId="48">#REF!</definedName>
    <definedName name="wbh" localSheetId="49">#REF!</definedName>
    <definedName name="wbh" localSheetId="50">#REF!</definedName>
    <definedName name="wbh" localSheetId="5">#REF!</definedName>
    <definedName name="wbh" localSheetId="51">#REF!</definedName>
    <definedName name="wbh" localSheetId="52">#REF!</definedName>
    <definedName name="wbh" localSheetId="53">#REF!</definedName>
    <definedName name="wbh" localSheetId="54">#REF!</definedName>
    <definedName name="wbh" localSheetId="56">#REF!</definedName>
    <definedName name="wbh" localSheetId="57">#REF!</definedName>
    <definedName name="wbh" localSheetId="58">#REF!</definedName>
    <definedName name="wbh" localSheetId="59">#REF!</definedName>
    <definedName name="wbh" localSheetId="60">#REF!</definedName>
    <definedName name="wbh" localSheetId="61">#REF!</definedName>
    <definedName name="wbh" localSheetId="62">#REF!</definedName>
    <definedName name="wbh" localSheetId="63">#REF!</definedName>
    <definedName name="wbh" localSheetId="6">#REF!</definedName>
    <definedName name="wbh" localSheetId="64">#REF!</definedName>
    <definedName name="wbh" localSheetId="65">#REF!</definedName>
    <definedName name="wbh" localSheetId="66">#REF!</definedName>
    <definedName name="wbh" localSheetId="67">#REF!</definedName>
    <definedName name="wbh" localSheetId="68">#REF!</definedName>
    <definedName name="wbh" localSheetId="69">#REF!</definedName>
    <definedName name="wbh" localSheetId="71">#REF!</definedName>
    <definedName name="wbh" localSheetId="72">#REF!</definedName>
    <definedName name="wbh" localSheetId="73">#REF!</definedName>
    <definedName name="wbh" localSheetId="7">#REF!</definedName>
    <definedName name="wbh" localSheetId="74">#REF!</definedName>
    <definedName name="wbh" localSheetId="75">#REF!</definedName>
    <definedName name="wbh" localSheetId="76">#REF!</definedName>
    <definedName name="wbh" localSheetId="77">#REF!</definedName>
    <definedName name="wbh" localSheetId="78">#REF!</definedName>
    <definedName name="wbh" localSheetId="79">#REF!</definedName>
    <definedName name="wbh" localSheetId="8">#REF!</definedName>
    <definedName name="wbh" localSheetId="9">#REF!</definedName>
    <definedName name="wbh">#REF!</definedName>
    <definedName name="Wed" localSheetId="1">'[262]Monetary Dev_Monthly'!#REF!</definedName>
    <definedName name="Wed" localSheetId="10">'[262]Monetary Dev_Monthly'!#REF!</definedName>
    <definedName name="Wed" localSheetId="11">'[262]Monetary Dev_Monthly'!#REF!</definedName>
    <definedName name="Wed" localSheetId="12">'[262]Monetary Dev_Monthly'!#REF!</definedName>
    <definedName name="Wed" localSheetId="13">'[262]Monetary Dev_Monthly'!#REF!</definedName>
    <definedName name="Wed" localSheetId="15">'[262]Monetary Dev_Monthly'!#REF!</definedName>
    <definedName name="Wed" localSheetId="16">'[262]Monetary Dev_Monthly'!#REF!</definedName>
    <definedName name="Wed" localSheetId="2">'[262]Monetary Dev_Monthly'!#REF!</definedName>
    <definedName name="Wed" localSheetId="24">'[262]Monetary Dev_Monthly'!#REF!</definedName>
    <definedName name="Wed" localSheetId="25">'[262]Monetary Dev_Monthly'!#REF!</definedName>
    <definedName name="Wed" localSheetId="26">'[262]Monetary Dev_Monthly'!#REF!</definedName>
    <definedName name="Wed" localSheetId="27">'[262]Monetary Dev_Monthly'!#REF!</definedName>
    <definedName name="Wed" localSheetId="28">'[262]Monetary Dev_Monthly'!#REF!</definedName>
    <definedName name="Wed" localSheetId="29">'[262]Monetary Dev_Monthly'!#REF!</definedName>
    <definedName name="Wed" localSheetId="3">'[262]Monetary Dev_Monthly'!#REF!</definedName>
    <definedName name="Wed" localSheetId="31">'[262]Monetary Dev_Monthly'!#REF!</definedName>
    <definedName name="Wed" localSheetId="32">'[262]Monetary Dev_Monthly'!#REF!</definedName>
    <definedName name="Wed" localSheetId="33">'[262]Monetary Dev_Monthly'!#REF!</definedName>
    <definedName name="Wed" localSheetId="34">'[262]Monetary Dev_Monthly'!#REF!</definedName>
    <definedName name="Wed" localSheetId="37">'[262]Monetary Dev_Monthly'!#REF!</definedName>
    <definedName name="Wed" localSheetId="41">'[262]Monetary Dev_Monthly'!#REF!</definedName>
    <definedName name="Wed" localSheetId="4">'[262]Monetary Dev_Monthly'!#REF!</definedName>
    <definedName name="Wed" localSheetId="45">'[262]Monetary Dev_Monthly'!#REF!</definedName>
    <definedName name="Wed" localSheetId="46">'[262]Monetary Dev_Monthly'!#REF!</definedName>
    <definedName name="Wed" localSheetId="47">'[262]Monetary Dev_Monthly'!#REF!</definedName>
    <definedName name="Wed" localSheetId="48">'[262]Monetary Dev_Monthly'!#REF!</definedName>
    <definedName name="Wed" localSheetId="49">'[262]Monetary Dev_Monthly'!#REF!</definedName>
    <definedName name="Wed" localSheetId="50">'[262]Monetary Dev_Monthly'!#REF!</definedName>
    <definedName name="Wed" localSheetId="5">'[263]Monetary Dev_Monthly'!#REF!</definedName>
    <definedName name="Wed" localSheetId="51">'[262]Monetary Dev_Monthly'!#REF!</definedName>
    <definedName name="Wed" localSheetId="52">'[262]Monetary Dev_Monthly'!#REF!</definedName>
    <definedName name="Wed" localSheetId="53">'[262]Monetary Dev_Monthly'!#REF!</definedName>
    <definedName name="Wed" localSheetId="54">'[262]Monetary Dev_Monthly'!#REF!</definedName>
    <definedName name="Wed" localSheetId="56">'[262]Monetary Dev_Monthly'!#REF!</definedName>
    <definedName name="Wed" localSheetId="57">'[262]Monetary Dev_Monthly'!#REF!</definedName>
    <definedName name="Wed" localSheetId="58">'[262]Monetary Dev_Monthly'!#REF!</definedName>
    <definedName name="Wed" localSheetId="59">'[262]Monetary Dev_Monthly'!#REF!</definedName>
    <definedName name="Wed" localSheetId="60">'[262]Monetary Dev_Monthly'!#REF!</definedName>
    <definedName name="Wed" localSheetId="61">'[262]Monetary Dev_Monthly'!#REF!</definedName>
    <definedName name="Wed" localSheetId="62">'[262]Monetary Dev_Monthly'!#REF!</definedName>
    <definedName name="Wed" localSheetId="63">'[262]Monetary Dev_Monthly'!#REF!</definedName>
    <definedName name="Wed" localSheetId="6">'[264]Monetary Dev_Monthly'!#REF!</definedName>
    <definedName name="Wed" localSheetId="64">'[262]Monetary Dev_Monthly'!#REF!</definedName>
    <definedName name="Wed" localSheetId="65">'[262]Monetary Dev_Monthly'!#REF!</definedName>
    <definedName name="Wed" localSheetId="66">'[262]Monetary Dev_Monthly'!#REF!</definedName>
    <definedName name="Wed" localSheetId="67">'[262]Monetary Dev_Monthly'!#REF!</definedName>
    <definedName name="Wed" localSheetId="68">'[262]Monetary Dev_Monthly'!#REF!</definedName>
    <definedName name="Wed" localSheetId="69">'[262]Monetary Dev_Monthly'!#REF!</definedName>
    <definedName name="Wed" localSheetId="71">'[262]Monetary Dev_Monthly'!#REF!</definedName>
    <definedName name="Wed" localSheetId="72">'[262]Monetary Dev_Monthly'!#REF!</definedName>
    <definedName name="Wed" localSheetId="73">'[262]Monetary Dev_Monthly'!#REF!</definedName>
    <definedName name="Wed" localSheetId="7">'[262]Monetary Dev_Monthly'!#REF!</definedName>
    <definedName name="Wed" localSheetId="74">'[262]Monetary Dev_Monthly'!#REF!</definedName>
    <definedName name="Wed" localSheetId="75">'[262]Monetary Dev_Monthly'!#REF!</definedName>
    <definedName name="Wed" localSheetId="76">'[262]Monetary Dev_Monthly'!#REF!</definedName>
    <definedName name="Wed" localSheetId="77">'[262]Monetary Dev_Monthly'!#REF!</definedName>
    <definedName name="Wed" localSheetId="78">'[262]Monetary Dev_Monthly'!#REF!</definedName>
    <definedName name="Wed" localSheetId="79">'[262]Monetary Dev_Monthly'!#REF!</definedName>
    <definedName name="Wed" localSheetId="8">'[262]Monetary Dev_Monthly'!#REF!</definedName>
    <definedName name="Wed" localSheetId="9">'[262]Monetary Dev_Monthly'!#REF!</definedName>
    <definedName name="Wed">'[262]Monetary Dev_Monthly'!#REF!</definedName>
    <definedName name="weerererer" localSheetId="1">#REF!</definedName>
    <definedName name="weerererer" localSheetId="10">#REF!</definedName>
    <definedName name="weerererer" localSheetId="11">#REF!</definedName>
    <definedName name="weerererer" localSheetId="12">#REF!</definedName>
    <definedName name="weerererer" localSheetId="13">#REF!</definedName>
    <definedName name="weerererer" localSheetId="15">#REF!</definedName>
    <definedName name="weerererer" localSheetId="16">#REF!</definedName>
    <definedName name="weerererer" localSheetId="2">#REF!</definedName>
    <definedName name="weerererer" localSheetId="23">#REF!</definedName>
    <definedName name="weerererer" localSheetId="24">#REF!</definedName>
    <definedName name="weerererer" localSheetId="25">#REF!</definedName>
    <definedName name="weerererer" localSheetId="26">#REF!</definedName>
    <definedName name="weerererer" localSheetId="27">#REF!</definedName>
    <definedName name="weerererer" localSheetId="28">#REF!</definedName>
    <definedName name="weerererer" localSheetId="29">#REF!</definedName>
    <definedName name="weerererer" localSheetId="3">#REF!</definedName>
    <definedName name="weerererer" localSheetId="31">#REF!</definedName>
    <definedName name="weerererer" localSheetId="32">#REF!</definedName>
    <definedName name="weerererer" localSheetId="33">#REF!</definedName>
    <definedName name="weerererer" localSheetId="34">#REF!</definedName>
    <definedName name="weerererer" localSheetId="37">#REF!</definedName>
    <definedName name="weerererer" localSheetId="41">#REF!</definedName>
    <definedName name="weerererer" localSheetId="4">#REF!</definedName>
    <definedName name="weerererer" localSheetId="45">#REF!</definedName>
    <definedName name="weerererer" localSheetId="46">#REF!</definedName>
    <definedName name="weerererer" localSheetId="47">#REF!</definedName>
    <definedName name="weerererer" localSheetId="48">#REF!</definedName>
    <definedName name="weerererer" localSheetId="49">#REF!</definedName>
    <definedName name="weerererer" localSheetId="50">#REF!</definedName>
    <definedName name="weerererer" localSheetId="5">#REF!</definedName>
    <definedName name="weerererer" localSheetId="51">#REF!</definedName>
    <definedName name="weerererer" localSheetId="52">#REF!</definedName>
    <definedName name="weerererer" localSheetId="53">#REF!</definedName>
    <definedName name="weerererer" localSheetId="54">#REF!</definedName>
    <definedName name="weerererer" localSheetId="56">#REF!</definedName>
    <definedName name="weerererer" localSheetId="57">#REF!</definedName>
    <definedName name="weerererer" localSheetId="58">#REF!</definedName>
    <definedName name="weerererer" localSheetId="59">#REF!</definedName>
    <definedName name="weerererer" localSheetId="60">#REF!</definedName>
    <definedName name="weerererer" localSheetId="61">#REF!</definedName>
    <definedName name="weerererer" localSheetId="62">#REF!</definedName>
    <definedName name="weerererer" localSheetId="63">#REF!</definedName>
    <definedName name="weerererer" localSheetId="6">#REF!</definedName>
    <definedName name="weerererer" localSheetId="64">#REF!</definedName>
    <definedName name="weerererer" localSheetId="65">#REF!</definedName>
    <definedName name="weerererer" localSheetId="66">#REF!</definedName>
    <definedName name="weerererer" localSheetId="67">#REF!</definedName>
    <definedName name="weerererer" localSheetId="68">#REF!</definedName>
    <definedName name="weerererer" localSheetId="69">#REF!</definedName>
    <definedName name="weerererer" localSheetId="71">#REF!</definedName>
    <definedName name="weerererer" localSheetId="72">#REF!</definedName>
    <definedName name="weerererer" localSheetId="73">#REF!</definedName>
    <definedName name="weerererer" localSheetId="7">#REF!</definedName>
    <definedName name="weerererer" localSheetId="74">#REF!</definedName>
    <definedName name="weerererer" localSheetId="75">#REF!</definedName>
    <definedName name="weerererer" localSheetId="76">#REF!</definedName>
    <definedName name="weerererer" localSheetId="77">#REF!</definedName>
    <definedName name="weerererer" localSheetId="78">#REF!</definedName>
    <definedName name="weerererer" localSheetId="79">#REF!</definedName>
    <definedName name="weerererer" localSheetId="8">#REF!</definedName>
    <definedName name="weerererer" localSheetId="9">#REF!</definedName>
    <definedName name="weerererer">#REF!</definedName>
    <definedName name="wef" localSheetId="1">#REF!</definedName>
    <definedName name="wef" localSheetId="10">#REF!</definedName>
    <definedName name="wef" localSheetId="11">#REF!</definedName>
    <definedName name="wef" localSheetId="12">#REF!</definedName>
    <definedName name="wef" localSheetId="13">#REF!</definedName>
    <definedName name="wef" localSheetId="15">#REF!</definedName>
    <definedName name="wef" localSheetId="16">#REF!</definedName>
    <definedName name="wef" localSheetId="2">#REF!</definedName>
    <definedName name="wef" localSheetId="23">#REF!</definedName>
    <definedName name="wef" localSheetId="24">#REF!</definedName>
    <definedName name="wef" localSheetId="25">#REF!</definedName>
    <definedName name="wef" localSheetId="26">#REF!</definedName>
    <definedName name="wef" localSheetId="27">#REF!</definedName>
    <definedName name="wef" localSheetId="28">#REF!</definedName>
    <definedName name="wef" localSheetId="29">#REF!</definedName>
    <definedName name="wef" localSheetId="3">#REF!</definedName>
    <definedName name="wef" localSheetId="31">#REF!</definedName>
    <definedName name="wef" localSheetId="32">#REF!</definedName>
    <definedName name="wef" localSheetId="33">#REF!</definedName>
    <definedName name="wef" localSheetId="34">#REF!</definedName>
    <definedName name="wef" localSheetId="37">#REF!</definedName>
    <definedName name="wef" localSheetId="41">#REF!</definedName>
    <definedName name="wef" localSheetId="4">#REF!</definedName>
    <definedName name="wef" localSheetId="45">#REF!</definedName>
    <definedName name="wef" localSheetId="46">#REF!</definedName>
    <definedName name="wef" localSheetId="47">#REF!</definedName>
    <definedName name="wef" localSheetId="48">#REF!</definedName>
    <definedName name="wef" localSheetId="49">#REF!</definedName>
    <definedName name="wef" localSheetId="50">#REF!</definedName>
    <definedName name="wef" localSheetId="5">#REF!</definedName>
    <definedName name="wef" localSheetId="51">#REF!</definedName>
    <definedName name="wef" localSheetId="52">#REF!</definedName>
    <definedName name="wef" localSheetId="53">#REF!</definedName>
    <definedName name="wef" localSheetId="54">#REF!</definedName>
    <definedName name="wef" localSheetId="56">#REF!</definedName>
    <definedName name="wef" localSheetId="57">#REF!</definedName>
    <definedName name="wef" localSheetId="58">#REF!</definedName>
    <definedName name="wef" localSheetId="59">#REF!</definedName>
    <definedName name="wef" localSheetId="60">#REF!</definedName>
    <definedName name="wef" localSheetId="61">#REF!</definedName>
    <definedName name="wef" localSheetId="62">#REF!</definedName>
    <definedName name="wef" localSheetId="63">#REF!</definedName>
    <definedName name="wef" localSheetId="6">#REF!</definedName>
    <definedName name="wef" localSheetId="64">#REF!</definedName>
    <definedName name="wef" localSheetId="65">#REF!</definedName>
    <definedName name="wef" localSheetId="66">#REF!</definedName>
    <definedName name="wef" localSheetId="67">#REF!</definedName>
    <definedName name="wef" localSheetId="68">#REF!</definedName>
    <definedName name="wef" localSheetId="69">#REF!</definedName>
    <definedName name="wef" localSheetId="71">#REF!</definedName>
    <definedName name="wef" localSheetId="72">#REF!</definedName>
    <definedName name="wef" localSheetId="73">#REF!</definedName>
    <definedName name="wef" localSheetId="7">#REF!</definedName>
    <definedName name="wef" localSheetId="74">#REF!</definedName>
    <definedName name="wef" localSheetId="75">#REF!</definedName>
    <definedName name="wef" localSheetId="76">#REF!</definedName>
    <definedName name="wef" localSheetId="77">#REF!</definedName>
    <definedName name="wef" localSheetId="78">#REF!</definedName>
    <definedName name="wef" localSheetId="79">#REF!</definedName>
    <definedName name="wef" localSheetId="8">#REF!</definedName>
    <definedName name="wef" localSheetId="9">#REF!</definedName>
    <definedName name="wef">#REF!</definedName>
    <definedName name="Weight" localSheetId="1">#REF!</definedName>
    <definedName name="Weight" localSheetId="10">#REF!</definedName>
    <definedName name="Weight" localSheetId="11">#REF!</definedName>
    <definedName name="Weight" localSheetId="12">#REF!</definedName>
    <definedName name="Weight" localSheetId="13">#REF!</definedName>
    <definedName name="Weight" localSheetId="15">#REF!</definedName>
    <definedName name="Weight" localSheetId="16">#REF!</definedName>
    <definedName name="Weight" localSheetId="2">#REF!</definedName>
    <definedName name="Weight" localSheetId="23">#REF!</definedName>
    <definedName name="Weight" localSheetId="24">#REF!</definedName>
    <definedName name="Weight" localSheetId="25">#REF!</definedName>
    <definedName name="Weight" localSheetId="26">#REF!</definedName>
    <definedName name="Weight" localSheetId="27">#REF!</definedName>
    <definedName name="Weight" localSheetId="28">#REF!</definedName>
    <definedName name="Weight" localSheetId="29">#REF!</definedName>
    <definedName name="Weight" localSheetId="3">#REF!</definedName>
    <definedName name="Weight" localSheetId="31">#REF!</definedName>
    <definedName name="Weight" localSheetId="32">#REF!</definedName>
    <definedName name="Weight" localSheetId="33">#REF!</definedName>
    <definedName name="Weight" localSheetId="34">#REF!</definedName>
    <definedName name="Weight" localSheetId="37">#REF!</definedName>
    <definedName name="Weight" localSheetId="41">#REF!</definedName>
    <definedName name="Weight" localSheetId="4">#REF!</definedName>
    <definedName name="Weight" localSheetId="45">#REF!</definedName>
    <definedName name="Weight" localSheetId="46">#REF!</definedName>
    <definedName name="Weight" localSheetId="47">#REF!</definedName>
    <definedName name="Weight" localSheetId="48">#REF!</definedName>
    <definedName name="Weight" localSheetId="49">#REF!</definedName>
    <definedName name="Weight" localSheetId="50">#REF!</definedName>
    <definedName name="Weight" localSheetId="5">#REF!</definedName>
    <definedName name="Weight" localSheetId="51">#REF!</definedName>
    <definedName name="Weight" localSheetId="52">#REF!</definedName>
    <definedName name="Weight" localSheetId="53">#REF!</definedName>
    <definedName name="Weight" localSheetId="54">#REF!</definedName>
    <definedName name="Weight" localSheetId="56">#REF!</definedName>
    <definedName name="Weight" localSheetId="57">#REF!</definedName>
    <definedName name="Weight" localSheetId="58">#REF!</definedName>
    <definedName name="Weight" localSheetId="59">#REF!</definedName>
    <definedName name="Weight" localSheetId="60">#REF!</definedName>
    <definedName name="Weight" localSheetId="61">#REF!</definedName>
    <definedName name="Weight" localSheetId="62">#REF!</definedName>
    <definedName name="Weight" localSheetId="63">#REF!</definedName>
    <definedName name="Weight" localSheetId="6">#REF!</definedName>
    <definedName name="Weight" localSheetId="64">#REF!</definedName>
    <definedName name="Weight" localSheetId="65">#REF!</definedName>
    <definedName name="Weight" localSheetId="66">#REF!</definedName>
    <definedName name="Weight" localSheetId="67">#REF!</definedName>
    <definedName name="Weight" localSheetId="68">#REF!</definedName>
    <definedName name="Weight" localSheetId="69">#REF!</definedName>
    <definedName name="Weight" localSheetId="71">#REF!</definedName>
    <definedName name="Weight" localSheetId="72">#REF!</definedName>
    <definedName name="Weight" localSheetId="73">#REF!</definedName>
    <definedName name="Weight" localSheetId="7">#REF!</definedName>
    <definedName name="Weight" localSheetId="74">#REF!</definedName>
    <definedName name="Weight" localSheetId="75">#REF!</definedName>
    <definedName name="Weight" localSheetId="76">#REF!</definedName>
    <definedName name="Weight" localSheetId="77">#REF!</definedName>
    <definedName name="Weight" localSheetId="78">#REF!</definedName>
    <definedName name="Weight" localSheetId="79">#REF!</definedName>
    <definedName name="Weight" localSheetId="8">#REF!</definedName>
    <definedName name="Weight" localSheetId="9">#REF!</definedName>
    <definedName name="Weight">#REF!</definedName>
    <definedName name="WEIGHTS" localSheetId="1">#REF!</definedName>
    <definedName name="WEIGHTS" localSheetId="11">#REF!</definedName>
    <definedName name="WEIGHTS" localSheetId="12">#REF!</definedName>
    <definedName name="WEIGHTS" localSheetId="13">#REF!</definedName>
    <definedName name="WEIGHTS" localSheetId="23">#REF!</definedName>
    <definedName name="WEIGHTS" localSheetId="24">#REF!</definedName>
    <definedName name="WEIGHTS" localSheetId="26">#REF!</definedName>
    <definedName name="WEIGHTS" localSheetId="28">#REF!</definedName>
    <definedName name="WEIGHTS" localSheetId="29">#REF!</definedName>
    <definedName name="WEIGHTS" localSheetId="31">#REF!</definedName>
    <definedName name="WEIGHTS" localSheetId="41">#REF!</definedName>
    <definedName name="WEIGHTS" localSheetId="4">#REF!</definedName>
    <definedName name="WEIGHTS" localSheetId="46">#REF!</definedName>
    <definedName name="WEIGHTS" localSheetId="47">#REF!</definedName>
    <definedName name="WEIGHTS" localSheetId="48">#REF!</definedName>
    <definedName name="WEIGHTS" localSheetId="49">#REF!</definedName>
    <definedName name="WEIGHTS" localSheetId="50">#REF!</definedName>
    <definedName name="WEIGHTS" localSheetId="51">#REF!</definedName>
    <definedName name="WEIGHTS" localSheetId="53">#REF!</definedName>
    <definedName name="WEIGHTS" localSheetId="54">#REF!</definedName>
    <definedName name="WEIGHTS" localSheetId="56">#REF!</definedName>
    <definedName name="WEIGHTS" localSheetId="57">#REF!</definedName>
    <definedName name="WEIGHTS" localSheetId="58">#REF!</definedName>
    <definedName name="WEIGHTS" localSheetId="60">#REF!</definedName>
    <definedName name="WEIGHTS" localSheetId="61">#REF!</definedName>
    <definedName name="WEIGHTS" localSheetId="62">#REF!</definedName>
    <definedName name="WEIGHTS" localSheetId="63">#REF!</definedName>
    <definedName name="WEIGHTS" localSheetId="64">#REF!</definedName>
    <definedName name="WEIGHTS" localSheetId="66">#REF!</definedName>
    <definedName name="WEIGHTS" localSheetId="67">#REF!</definedName>
    <definedName name="WEIGHTS" localSheetId="68">#REF!</definedName>
    <definedName name="WEIGHTS" localSheetId="69">#REF!</definedName>
    <definedName name="WEIGHTS" localSheetId="71">#REF!</definedName>
    <definedName name="WEIGHTS" localSheetId="72">#REF!</definedName>
    <definedName name="WEIGHTS" localSheetId="73">#REF!</definedName>
    <definedName name="WEIGHTS">#REF!</definedName>
    <definedName name="weo" localSheetId="1">#REF!</definedName>
    <definedName name="weo" localSheetId="11">#REF!</definedName>
    <definedName name="weo" localSheetId="12">#REF!</definedName>
    <definedName name="weo" localSheetId="13">#REF!</definedName>
    <definedName name="weo" localSheetId="23">#REF!</definedName>
    <definedName name="weo" localSheetId="24">#REF!</definedName>
    <definedName name="weo" localSheetId="26">#REF!</definedName>
    <definedName name="weo" localSheetId="28">#REF!</definedName>
    <definedName name="weo" localSheetId="29">#REF!</definedName>
    <definedName name="weo" localSheetId="31">#REF!</definedName>
    <definedName name="weo" localSheetId="41">#REF!</definedName>
    <definedName name="weo" localSheetId="4">#REF!</definedName>
    <definedName name="weo" localSheetId="46">#REF!</definedName>
    <definedName name="weo" localSheetId="47">#REF!</definedName>
    <definedName name="weo" localSheetId="48">#REF!</definedName>
    <definedName name="weo" localSheetId="49">#REF!</definedName>
    <definedName name="weo" localSheetId="50">#REF!</definedName>
    <definedName name="weo" localSheetId="51">#REF!</definedName>
    <definedName name="weo" localSheetId="53">#REF!</definedName>
    <definedName name="weo" localSheetId="54">#REF!</definedName>
    <definedName name="weo" localSheetId="56">#REF!</definedName>
    <definedName name="weo" localSheetId="57">#REF!</definedName>
    <definedName name="weo" localSheetId="58">#REF!</definedName>
    <definedName name="weo" localSheetId="60">#REF!</definedName>
    <definedName name="weo" localSheetId="61">#REF!</definedName>
    <definedName name="weo" localSheetId="62">#REF!</definedName>
    <definedName name="weo" localSheetId="63">#REF!</definedName>
    <definedName name="weo" localSheetId="64">#REF!</definedName>
    <definedName name="weo" localSheetId="66">#REF!</definedName>
    <definedName name="weo" localSheetId="67">#REF!</definedName>
    <definedName name="weo" localSheetId="68">#REF!</definedName>
    <definedName name="weo" localSheetId="69">#REF!</definedName>
    <definedName name="weo" localSheetId="71">#REF!</definedName>
    <definedName name="weo" localSheetId="72">#REF!</definedName>
    <definedName name="weo" localSheetId="73">#REF!</definedName>
    <definedName name="weo">#REF!</definedName>
    <definedName name="weo_projections" localSheetId="1">#REF!</definedName>
    <definedName name="weo_projections" localSheetId="11">#REF!</definedName>
    <definedName name="weo_projections" localSheetId="12">#REF!</definedName>
    <definedName name="weo_projections" localSheetId="13">#REF!</definedName>
    <definedName name="weo_projections" localSheetId="23">#REF!</definedName>
    <definedName name="weo_projections" localSheetId="24">#REF!</definedName>
    <definedName name="weo_projections" localSheetId="26">#REF!</definedName>
    <definedName name="weo_projections" localSheetId="28">#REF!</definedName>
    <definedName name="weo_projections" localSheetId="29">#REF!</definedName>
    <definedName name="weo_projections" localSheetId="31">#REF!</definedName>
    <definedName name="weo_projections" localSheetId="41">#REF!</definedName>
    <definedName name="weo_projections" localSheetId="4">#REF!</definedName>
    <definedName name="weo_projections" localSheetId="46">#REF!</definedName>
    <definedName name="weo_projections" localSheetId="47">#REF!</definedName>
    <definedName name="weo_projections" localSheetId="48">#REF!</definedName>
    <definedName name="weo_projections" localSheetId="49">#REF!</definedName>
    <definedName name="weo_projections" localSheetId="50">#REF!</definedName>
    <definedName name="weo_projections" localSheetId="51">#REF!</definedName>
    <definedName name="weo_projections" localSheetId="53">#REF!</definedName>
    <definedName name="weo_projections" localSheetId="54">#REF!</definedName>
    <definedName name="weo_projections" localSheetId="56">#REF!</definedName>
    <definedName name="weo_projections" localSheetId="57">#REF!</definedName>
    <definedName name="weo_projections" localSheetId="58">#REF!</definedName>
    <definedName name="weo_projections" localSheetId="60">#REF!</definedName>
    <definedName name="weo_projections" localSheetId="61">#REF!</definedName>
    <definedName name="weo_projections" localSheetId="62">#REF!</definedName>
    <definedName name="weo_projections" localSheetId="63">#REF!</definedName>
    <definedName name="weo_projections" localSheetId="64">#REF!</definedName>
    <definedName name="weo_projections" localSheetId="66">#REF!</definedName>
    <definedName name="weo_projections" localSheetId="67">#REF!</definedName>
    <definedName name="weo_projections" localSheetId="68">#REF!</definedName>
    <definedName name="weo_projections" localSheetId="69">#REF!</definedName>
    <definedName name="weo_projections" localSheetId="71">#REF!</definedName>
    <definedName name="weo_projections" localSheetId="72">#REF!</definedName>
    <definedName name="weo_projections" localSheetId="73">#REF!</definedName>
    <definedName name="weo_projections">#REF!</definedName>
    <definedName name="WEOD" localSheetId="1">#REF!</definedName>
    <definedName name="WEOD" localSheetId="11">#REF!</definedName>
    <definedName name="WEOD" localSheetId="12">#REF!</definedName>
    <definedName name="WEOD" localSheetId="13">#REF!</definedName>
    <definedName name="WEOD" localSheetId="23">#REF!</definedName>
    <definedName name="WEOD" localSheetId="24">#REF!</definedName>
    <definedName name="WEOD" localSheetId="26">#REF!</definedName>
    <definedName name="WEOD" localSheetId="28">#REF!</definedName>
    <definedName name="WEOD" localSheetId="29">#REF!</definedName>
    <definedName name="WEOD" localSheetId="31">#REF!</definedName>
    <definedName name="WEOD" localSheetId="41">#REF!</definedName>
    <definedName name="WEOD" localSheetId="4">#REF!</definedName>
    <definedName name="WEOD" localSheetId="46">#REF!</definedName>
    <definedName name="WEOD" localSheetId="47">#REF!</definedName>
    <definedName name="WEOD" localSheetId="48">#REF!</definedName>
    <definedName name="WEOD" localSheetId="49">#REF!</definedName>
    <definedName name="WEOD" localSheetId="50">#REF!</definedName>
    <definedName name="WEOD" localSheetId="51">#REF!</definedName>
    <definedName name="WEOD" localSheetId="53">#REF!</definedName>
    <definedName name="WEOD" localSheetId="54">#REF!</definedName>
    <definedName name="WEOD" localSheetId="56">#REF!</definedName>
    <definedName name="WEOD" localSheetId="57">#REF!</definedName>
    <definedName name="WEOD" localSheetId="58">#REF!</definedName>
    <definedName name="WEOD" localSheetId="60">#REF!</definedName>
    <definedName name="WEOD" localSheetId="61">#REF!</definedName>
    <definedName name="WEOD" localSheetId="62">#REF!</definedName>
    <definedName name="WEOD" localSheetId="63">#REF!</definedName>
    <definedName name="WEOD" localSheetId="64">#REF!</definedName>
    <definedName name="WEOD" localSheetId="66">#REF!</definedName>
    <definedName name="WEOD" localSheetId="67">#REF!</definedName>
    <definedName name="WEOD" localSheetId="68">#REF!</definedName>
    <definedName name="WEOD" localSheetId="69">#REF!</definedName>
    <definedName name="WEOD" localSheetId="71">#REF!</definedName>
    <definedName name="WEOD" localSheetId="72">#REF!</definedName>
    <definedName name="WEOD" localSheetId="73">#REF!</definedName>
    <definedName name="WEOD">#REF!</definedName>
    <definedName name="weodata" localSheetId="1">#REF!</definedName>
    <definedName name="weodata" localSheetId="11">#REF!</definedName>
    <definedName name="weodata" localSheetId="12">#REF!</definedName>
    <definedName name="weodata" localSheetId="13">#REF!</definedName>
    <definedName name="weodata" localSheetId="23">#REF!</definedName>
    <definedName name="weodata" localSheetId="24">#REF!</definedName>
    <definedName name="weodata" localSheetId="26">#REF!</definedName>
    <definedName name="weodata" localSheetId="28">#REF!</definedName>
    <definedName name="weodata" localSheetId="29">#REF!</definedName>
    <definedName name="weodata" localSheetId="31">#REF!</definedName>
    <definedName name="weodata" localSheetId="41">#REF!</definedName>
    <definedName name="weodata" localSheetId="4">#REF!</definedName>
    <definedName name="weodata" localSheetId="46">#REF!</definedName>
    <definedName name="weodata" localSheetId="47">#REF!</definedName>
    <definedName name="weodata" localSheetId="48">#REF!</definedName>
    <definedName name="weodata" localSheetId="49">#REF!</definedName>
    <definedName name="weodata" localSheetId="50">#REF!</definedName>
    <definedName name="weodata" localSheetId="51">#REF!</definedName>
    <definedName name="weodata" localSheetId="53">#REF!</definedName>
    <definedName name="weodata" localSheetId="54">#REF!</definedName>
    <definedName name="weodata" localSheetId="56">#REF!</definedName>
    <definedName name="weodata" localSheetId="57">#REF!</definedName>
    <definedName name="weodata" localSheetId="58">#REF!</definedName>
    <definedName name="weodata" localSheetId="60">#REF!</definedName>
    <definedName name="weodata" localSheetId="61">#REF!</definedName>
    <definedName name="weodata" localSheetId="62">#REF!</definedName>
    <definedName name="weodata" localSheetId="63">#REF!</definedName>
    <definedName name="weodata" localSheetId="64">#REF!</definedName>
    <definedName name="weodata" localSheetId="66">#REF!</definedName>
    <definedName name="weodata" localSheetId="67">#REF!</definedName>
    <definedName name="weodata" localSheetId="68">#REF!</definedName>
    <definedName name="weodata" localSheetId="69">#REF!</definedName>
    <definedName name="weodata" localSheetId="71">#REF!</definedName>
    <definedName name="weodata" localSheetId="72">#REF!</definedName>
    <definedName name="weodata" localSheetId="73">#REF!</definedName>
    <definedName name="weodata">#REF!</definedName>
    <definedName name="weogrowth" localSheetId="1">#REF!</definedName>
    <definedName name="weogrowth" localSheetId="11">#REF!</definedName>
    <definedName name="weogrowth" localSheetId="12">#REF!</definedName>
    <definedName name="weogrowth" localSheetId="13">#REF!</definedName>
    <definedName name="weogrowth" localSheetId="23">#REF!</definedName>
    <definedName name="weogrowth" localSheetId="24">#REF!</definedName>
    <definedName name="weogrowth" localSheetId="26">#REF!</definedName>
    <definedName name="weogrowth" localSheetId="28">#REF!</definedName>
    <definedName name="weogrowth" localSheetId="29">#REF!</definedName>
    <definedName name="weogrowth" localSheetId="31">#REF!</definedName>
    <definedName name="weogrowth" localSheetId="41">#REF!</definedName>
    <definedName name="weogrowth" localSheetId="4">#REF!</definedName>
    <definedName name="weogrowth" localSheetId="46">#REF!</definedName>
    <definedName name="weogrowth" localSheetId="47">#REF!</definedName>
    <definedName name="weogrowth" localSheetId="48">#REF!</definedName>
    <definedName name="weogrowth" localSheetId="49">#REF!</definedName>
    <definedName name="weogrowth" localSheetId="50">#REF!</definedName>
    <definedName name="weogrowth" localSheetId="51">#REF!</definedName>
    <definedName name="weogrowth" localSheetId="53">#REF!</definedName>
    <definedName name="weogrowth" localSheetId="54">#REF!</definedName>
    <definedName name="weogrowth" localSheetId="56">#REF!</definedName>
    <definedName name="weogrowth" localSheetId="57">#REF!</definedName>
    <definedName name="weogrowth" localSheetId="58">#REF!</definedName>
    <definedName name="weogrowth" localSheetId="60">#REF!</definedName>
    <definedName name="weogrowth" localSheetId="61">#REF!</definedName>
    <definedName name="weogrowth" localSheetId="62">#REF!</definedName>
    <definedName name="weogrowth" localSheetId="63">#REF!</definedName>
    <definedName name="weogrowth" localSheetId="64">#REF!</definedName>
    <definedName name="weogrowth" localSheetId="66">#REF!</definedName>
    <definedName name="weogrowth" localSheetId="67">#REF!</definedName>
    <definedName name="weogrowth" localSheetId="68">#REF!</definedName>
    <definedName name="weogrowth" localSheetId="69">#REF!</definedName>
    <definedName name="weogrowth" localSheetId="71">#REF!</definedName>
    <definedName name="weogrowth" localSheetId="72">#REF!</definedName>
    <definedName name="weogrowth" localSheetId="73">#REF!</definedName>
    <definedName name="weogrowth">#REF!</definedName>
    <definedName name="wewef" localSheetId="1">#REF!</definedName>
    <definedName name="wewef" localSheetId="11">#REF!</definedName>
    <definedName name="wewef" localSheetId="12">#REF!</definedName>
    <definedName name="wewef" localSheetId="13">#REF!</definedName>
    <definedName name="wewef" localSheetId="23">#REF!</definedName>
    <definedName name="wewef" localSheetId="24">#REF!</definedName>
    <definedName name="wewef" localSheetId="26">#REF!</definedName>
    <definedName name="wewef" localSheetId="28">#REF!</definedName>
    <definedName name="wewef" localSheetId="29">#REF!</definedName>
    <definedName name="wewef" localSheetId="31">#REF!</definedName>
    <definedName name="wewef" localSheetId="41">#REF!</definedName>
    <definedName name="wewef" localSheetId="4">#REF!</definedName>
    <definedName name="wewef" localSheetId="46">#REF!</definedName>
    <definedName name="wewef" localSheetId="47">#REF!</definedName>
    <definedName name="wewef" localSheetId="48">#REF!</definedName>
    <definedName name="wewef" localSheetId="49">#REF!</definedName>
    <definedName name="wewef" localSheetId="50">#REF!</definedName>
    <definedName name="wewef" localSheetId="51">#REF!</definedName>
    <definedName name="wewef" localSheetId="53">#REF!</definedName>
    <definedName name="wewef" localSheetId="54">#REF!</definedName>
    <definedName name="wewef" localSheetId="56">#REF!</definedName>
    <definedName name="wewef" localSheetId="57">#REF!</definedName>
    <definedName name="wewef" localSheetId="58">#REF!</definedName>
    <definedName name="wewef" localSheetId="60">#REF!</definedName>
    <definedName name="wewef" localSheetId="61">#REF!</definedName>
    <definedName name="wewef" localSheetId="62">#REF!</definedName>
    <definedName name="wewef" localSheetId="63">#REF!</definedName>
    <definedName name="wewef" localSheetId="64">#REF!</definedName>
    <definedName name="wewef" localSheetId="66">#REF!</definedName>
    <definedName name="wewef" localSheetId="67">#REF!</definedName>
    <definedName name="wewef" localSheetId="68">#REF!</definedName>
    <definedName name="wewef" localSheetId="69">#REF!</definedName>
    <definedName name="wewef" localSheetId="71">#REF!</definedName>
    <definedName name="wewef" localSheetId="72">#REF!</definedName>
    <definedName name="wewef" localSheetId="73">#REF!</definedName>
    <definedName name="wewef">#REF!</definedName>
    <definedName name="what" localSheetId="1" hidden="1">{"Main Economic Indicators",#N/A,FALSE,"C"}</definedName>
    <definedName name="what" localSheetId="10" hidden="1">{"Main Economic Indicators",#N/A,FALSE,"C"}</definedName>
    <definedName name="what" localSheetId="11" hidden="1">{"Main Economic Indicators",#N/A,FALSE,"C"}</definedName>
    <definedName name="what" localSheetId="12" hidden="1">{"Main Economic Indicators",#N/A,FALSE,"C"}</definedName>
    <definedName name="what" localSheetId="13" hidden="1">{"Main Economic Indicators",#N/A,FALSE,"C"}</definedName>
    <definedName name="what" localSheetId="15" hidden="1">{"Main Economic Indicators",#N/A,FALSE,"C"}</definedName>
    <definedName name="what" localSheetId="16" hidden="1">{"Main Economic Indicators",#N/A,FALSE,"C"}</definedName>
    <definedName name="what" localSheetId="17" hidden="1">{"Main Economic Indicators",#N/A,FALSE,"C"}</definedName>
    <definedName name="what" localSheetId="18" hidden="1">{"Main Economic Indicators",#N/A,FALSE,"C"}</definedName>
    <definedName name="what" localSheetId="19" hidden="1">{"Main Economic Indicators",#N/A,FALSE,"C"}</definedName>
    <definedName name="what" localSheetId="2" hidden="1">{"Main Economic Indicators",#N/A,FALSE,"C"}</definedName>
    <definedName name="what" localSheetId="20" hidden="1">{"Main Economic Indicators",#N/A,FALSE,"C"}</definedName>
    <definedName name="what" localSheetId="21" hidden="1">{"Main Economic Indicators",#N/A,FALSE,"C"}</definedName>
    <definedName name="what" localSheetId="22" hidden="1">{"Main Economic Indicators",#N/A,FALSE,"C"}</definedName>
    <definedName name="what" localSheetId="23" hidden="1">{"Main Economic Indicators",#N/A,FALSE,"C"}</definedName>
    <definedName name="what" localSheetId="24" hidden="1">{"Main Economic Indicators",#N/A,FALSE,"C"}</definedName>
    <definedName name="what" localSheetId="25" hidden="1">{"Main Economic Indicators",#N/A,FALSE,"C"}</definedName>
    <definedName name="what" localSheetId="26" hidden="1">{"Main Economic Indicators",#N/A,FALSE,"C"}</definedName>
    <definedName name="what" localSheetId="27" hidden="1">{"Main Economic Indicators",#N/A,FALSE,"C"}</definedName>
    <definedName name="what" localSheetId="28" hidden="1">{"Main Economic Indicators",#N/A,FALSE,"C"}</definedName>
    <definedName name="what" localSheetId="29" hidden="1">{"Main Economic Indicators",#N/A,FALSE,"C"}</definedName>
    <definedName name="what" localSheetId="3" hidden="1">{"Main Economic Indicators",#N/A,FALSE,"C"}</definedName>
    <definedName name="what" localSheetId="31" hidden="1">{"Main Economic Indicators",#N/A,FALSE,"C"}</definedName>
    <definedName name="what" localSheetId="32" hidden="1">{"Main Economic Indicators",#N/A,FALSE,"C"}</definedName>
    <definedName name="what" localSheetId="33" hidden="1">{"Main Economic Indicators",#N/A,FALSE,"C"}</definedName>
    <definedName name="what" localSheetId="34" hidden="1">{"Main Economic Indicators",#N/A,FALSE,"C"}</definedName>
    <definedName name="what" localSheetId="37" hidden="1">{"Main Economic Indicators",#N/A,FALSE,"C"}</definedName>
    <definedName name="what" localSheetId="41" hidden="1">{"Main Economic Indicators",#N/A,FALSE,"C"}</definedName>
    <definedName name="what" localSheetId="4" hidden="1">{"Main Economic Indicators",#N/A,FALSE,"C"}</definedName>
    <definedName name="what" localSheetId="45"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0" hidden="1">{"Main Economic Indicators",#N/A,FALSE,"C"}</definedName>
    <definedName name="what" localSheetId="5" hidden="1">{"Main Economic Indicators",#N/A,FALSE,"C"}</definedName>
    <definedName name="what" localSheetId="51" hidden="1">{"Main Economic Indicators",#N/A,FALSE,"C"}</definedName>
    <definedName name="what" localSheetId="52" hidden="1">{"Main Economic Indicators",#N/A,FALSE,"C"}</definedName>
    <definedName name="what" localSheetId="53" hidden="1">{"Main Economic Indicators",#N/A,FALSE,"C"}</definedName>
    <definedName name="what" localSheetId="54" hidden="1">{"Main Economic Indicators",#N/A,FALSE,"C"}</definedName>
    <definedName name="what" localSheetId="55"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0" hidden="1">{"Main Economic Indicators",#N/A,FALSE,"C"}</definedName>
    <definedName name="what" localSheetId="61" hidden="1">{"Main Economic Indicators",#N/A,FALSE,"C"}</definedName>
    <definedName name="what" localSheetId="62" hidden="1">{"Main Economic Indicators",#N/A,FALSE,"C"}</definedName>
    <definedName name="what" localSheetId="63" hidden="1">{"Main Economic Indicators",#N/A,FALSE,"C"}</definedName>
    <definedName name="what" localSheetId="6" hidden="1">{"Main Economic Indicators",#N/A,FALSE,"C"}</definedName>
    <definedName name="what" localSheetId="64" hidden="1">{"Main Economic Indicators",#N/A,FALSE,"C"}</definedName>
    <definedName name="what" localSheetId="65" hidden="1">{"Main Economic Indicators",#N/A,FALSE,"C"}</definedName>
    <definedName name="what" localSheetId="66" hidden="1">{"Main Economic Indicators",#N/A,FALSE,"C"}</definedName>
    <definedName name="what" localSheetId="67" hidden="1">{"Main Economic Indicators",#N/A,FALSE,"C"}</definedName>
    <definedName name="what" localSheetId="68" hidden="1">{"Main Economic Indicators",#N/A,FALSE,"C"}</definedName>
    <definedName name="what" localSheetId="69" hidden="1">{"Main Economic Indicators",#N/A,FALSE,"C"}</definedName>
    <definedName name="what" localSheetId="70" hidden="1">{"Main Economic Indicators",#N/A,FALSE,"C"}</definedName>
    <definedName name="what" localSheetId="71" hidden="1">{"Main Economic Indicators",#N/A,FALSE,"C"}</definedName>
    <definedName name="what" localSheetId="72" hidden="1">{"Main Economic Indicators",#N/A,FALSE,"C"}</definedName>
    <definedName name="what" localSheetId="73" hidden="1">{"Main Economic Indicators",#N/A,FALSE,"C"}</definedName>
    <definedName name="what" localSheetId="7" hidden="1">{"Main Economic Indicators",#N/A,FALSE,"C"}</definedName>
    <definedName name="what" localSheetId="74" hidden="1">{"Main Economic Indicators",#N/A,FALSE,"C"}</definedName>
    <definedName name="what" localSheetId="75" hidden="1">{"Main Economic Indicators",#N/A,FALSE,"C"}</definedName>
    <definedName name="what" localSheetId="76" hidden="1">{"Main Economic Indicators",#N/A,FALSE,"C"}</definedName>
    <definedName name="what" localSheetId="77" hidden="1">{"Main Economic Indicators",#N/A,FALSE,"C"}</definedName>
    <definedName name="what" localSheetId="78" hidden="1">{"Main Economic Indicators",#N/A,FALSE,"C"}</definedName>
    <definedName name="what" localSheetId="79" hidden="1">{"Main Economic Indicators",#N/A,FALSE,"C"}</definedName>
    <definedName name="what" localSheetId="8" hidden="1">{"Main Economic Indicators",#N/A,FALSE,"C"}</definedName>
    <definedName name="what" localSheetId="9" hidden="1">{"Main Economic Indicators",#N/A,FALSE,"C"}</definedName>
    <definedName name="what" hidden="1">{"Main Economic Indicators",#N/A,FALSE,"C"}</definedName>
    <definedName name="WHOLE" localSheetId="1">#REF!</definedName>
    <definedName name="WHOLE" localSheetId="10">#REF!</definedName>
    <definedName name="WHOLE" localSheetId="11">#REF!</definedName>
    <definedName name="WHOLE" localSheetId="12">#REF!</definedName>
    <definedName name="WHOLE" localSheetId="13">#REF!</definedName>
    <definedName name="WHOLE" localSheetId="15">#REF!</definedName>
    <definedName name="WHOLE" localSheetId="16">#REF!</definedName>
    <definedName name="WHOLE" localSheetId="2">#REF!</definedName>
    <definedName name="WHOLE" localSheetId="23">#REF!</definedName>
    <definedName name="WHOLE" localSheetId="24">#REF!</definedName>
    <definedName name="WHOLE" localSheetId="25">#REF!</definedName>
    <definedName name="WHOLE" localSheetId="26">#REF!</definedName>
    <definedName name="WHOLE" localSheetId="27">#REF!</definedName>
    <definedName name="WHOLE" localSheetId="28">#REF!</definedName>
    <definedName name="WHOLE" localSheetId="29">#REF!</definedName>
    <definedName name="WHOLE" localSheetId="3">#REF!</definedName>
    <definedName name="WHOLE" localSheetId="31">#REF!</definedName>
    <definedName name="WHOLE" localSheetId="32">#REF!</definedName>
    <definedName name="WHOLE" localSheetId="33">#REF!</definedName>
    <definedName name="WHOLE" localSheetId="34">#REF!</definedName>
    <definedName name="WHOLE" localSheetId="37">#REF!</definedName>
    <definedName name="WHOLE" localSheetId="41">#REF!</definedName>
    <definedName name="WHOLE" localSheetId="4">#REF!</definedName>
    <definedName name="WHOLE" localSheetId="45">#REF!</definedName>
    <definedName name="WHOLE" localSheetId="46">#REF!</definedName>
    <definedName name="WHOLE" localSheetId="47">#REF!</definedName>
    <definedName name="WHOLE" localSheetId="48">#REF!</definedName>
    <definedName name="WHOLE" localSheetId="49">#REF!</definedName>
    <definedName name="WHOLE" localSheetId="50">#REF!</definedName>
    <definedName name="WHOLE" localSheetId="5">#REF!</definedName>
    <definedName name="WHOLE" localSheetId="51">#REF!</definedName>
    <definedName name="WHOLE" localSheetId="52">#REF!</definedName>
    <definedName name="WHOLE" localSheetId="53">#REF!</definedName>
    <definedName name="WHOLE" localSheetId="54">#REF!</definedName>
    <definedName name="WHOLE" localSheetId="56">#REF!</definedName>
    <definedName name="WHOLE" localSheetId="57">#REF!</definedName>
    <definedName name="WHOLE" localSheetId="58">#REF!</definedName>
    <definedName name="WHOLE" localSheetId="59">#REF!</definedName>
    <definedName name="WHOLE" localSheetId="60">#REF!</definedName>
    <definedName name="WHOLE" localSheetId="61">#REF!</definedName>
    <definedName name="WHOLE" localSheetId="62">#REF!</definedName>
    <definedName name="WHOLE" localSheetId="63">#REF!</definedName>
    <definedName name="WHOLE" localSheetId="6">#REF!</definedName>
    <definedName name="WHOLE" localSheetId="64">#REF!</definedName>
    <definedName name="WHOLE" localSheetId="65">#REF!</definedName>
    <definedName name="WHOLE" localSheetId="66">#REF!</definedName>
    <definedName name="WHOLE" localSheetId="67">#REF!</definedName>
    <definedName name="WHOLE" localSheetId="68">#REF!</definedName>
    <definedName name="WHOLE" localSheetId="69">#REF!</definedName>
    <definedName name="WHOLE" localSheetId="71">#REF!</definedName>
    <definedName name="WHOLE" localSheetId="72">#REF!</definedName>
    <definedName name="WHOLE" localSheetId="73">#REF!</definedName>
    <definedName name="WHOLE" localSheetId="7">#REF!</definedName>
    <definedName name="WHOLE" localSheetId="74">#REF!</definedName>
    <definedName name="WHOLE" localSheetId="75">#REF!</definedName>
    <definedName name="WHOLE" localSheetId="76">#REF!</definedName>
    <definedName name="WHOLE" localSheetId="77">#REF!</definedName>
    <definedName name="WHOLE" localSheetId="78">#REF!</definedName>
    <definedName name="WHOLE" localSheetId="79">#REF!</definedName>
    <definedName name="WHOLE" localSheetId="8">#REF!</definedName>
    <definedName name="WHOLE" localSheetId="9">#REF!</definedName>
    <definedName name="WHOLE">#REF!</definedName>
    <definedName name="WMENU" localSheetId="1">#REF!</definedName>
    <definedName name="WMENU" localSheetId="10">#REF!</definedName>
    <definedName name="WMENU" localSheetId="11">#REF!</definedName>
    <definedName name="WMENU" localSheetId="12">#REF!</definedName>
    <definedName name="WMENU" localSheetId="13">#REF!</definedName>
    <definedName name="WMENU" localSheetId="15">#REF!</definedName>
    <definedName name="WMENU" localSheetId="16">#REF!</definedName>
    <definedName name="WMENU" localSheetId="2">#REF!</definedName>
    <definedName name="WMENU" localSheetId="23">#REF!</definedName>
    <definedName name="WMENU" localSheetId="24">#REF!</definedName>
    <definedName name="WMENU" localSheetId="25">#REF!</definedName>
    <definedName name="WMENU" localSheetId="26">#REF!</definedName>
    <definedName name="WMENU" localSheetId="27">#REF!</definedName>
    <definedName name="WMENU" localSheetId="28">#REF!</definedName>
    <definedName name="WMENU" localSheetId="29">#REF!</definedName>
    <definedName name="WMENU" localSheetId="3">#REF!</definedName>
    <definedName name="WMENU" localSheetId="31">#REF!</definedName>
    <definedName name="WMENU" localSheetId="32">#REF!</definedName>
    <definedName name="WMENU" localSheetId="33">#REF!</definedName>
    <definedName name="WMENU" localSheetId="34">#REF!</definedName>
    <definedName name="WMENU" localSheetId="37">#REF!</definedName>
    <definedName name="WMENU" localSheetId="41">#REF!</definedName>
    <definedName name="WMENU" localSheetId="4">#REF!</definedName>
    <definedName name="WMENU" localSheetId="45">#REF!</definedName>
    <definedName name="WMENU" localSheetId="46">#REF!</definedName>
    <definedName name="WMENU" localSheetId="47">#REF!</definedName>
    <definedName name="WMENU" localSheetId="48">#REF!</definedName>
    <definedName name="WMENU" localSheetId="49">#REF!</definedName>
    <definedName name="WMENU" localSheetId="50">#REF!</definedName>
    <definedName name="WMENU" localSheetId="5">#REF!</definedName>
    <definedName name="WMENU" localSheetId="51">#REF!</definedName>
    <definedName name="WMENU" localSheetId="52">#REF!</definedName>
    <definedName name="WMENU" localSheetId="53">#REF!</definedName>
    <definedName name="WMENU" localSheetId="54">#REF!</definedName>
    <definedName name="WMENU" localSheetId="56">#REF!</definedName>
    <definedName name="WMENU" localSheetId="57">#REF!</definedName>
    <definedName name="WMENU" localSheetId="58">#REF!</definedName>
    <definedName name="WMENU" localSheetId="59">#REF!</definedName>
    <definedName name="WMENU" localSheetId="60">#REF!</definedName>
    <definedName name="WMENU" localSheetId="61">#REF!</definedName>
    <definedName name="WMENU" localSheetId="62">#REF!</definedName>
    <definedName name="WMENU" localSheetId="63">#REF!</definedName>
    <definedName name="WMENU" localSheetId="6">#REF!</definedName>
    <definedName name="WMENU" localSheetId="64">#REF!</definedName>
    <definedName name="WMENU" localSheetId="65">#REF!</definedName>
    <definedName name="WMENU" localSheetId="66">#REF!</definedName>
    <definedName name="WMENU" localSheetId="67">#REF!</definedName>
    <definedName name="WMENU" localSheetId="68">#REF!</definedName>
    <definedName name="WMENU" localSheetId="69">#REF!</definedName>
    <definedName name="WMENU" localSheetId="71">#REF!</definedName>
    <definedName name="WMENU" localSheetId="72">#REF!</definedName>
    <definedName name="WMENU" localSheetId="73">#REF!</definedName>
    <definedName name="WMENU" localSheetId="7">#REF!</definedName>
    <definedName name="WMENU" localSheetId="74">#REF!</definedName>
    <definedName name="WMENU" localSheetId="75">#REF!</definedName>
    <definedName name="WMENU" localSheetId="76">#REF!</definedName>
    <definedName name="WMENU" localSheetId="77">#REF!</definedName>
    <definedName name="WMENU" localSheetId="78">#REF!</definedName>
    <definedName name="WMENU" localSheetId="79">#REF!</definedName>
    <definedName name="WMENU" localSheetId="8">#REF!</definedName>
    <definedName name="WMENU" localSheetId="9">#REF!</definedName>
    <definedName name="WMENU">#REF!</definedName>
    <definedName name="WPCP33_D" localSheetId="1">#REF!</definedName>
    <definedName name="WPCP33_D" localSheetId="10">#REF!</definedName>
    <definedName name="WPCP33_D" localSheetId="11">#REF!</definedName>
    <definedName name="WPCP33_D" localSheetId="12">#REF!</definedName>
    <definedName name="WPCP33_D" localSheetId="13">#REF!</definedName>
    <definedName name="WPCP33_D" localSheetId="15">#REF!</definedName>
    <definedName name="WPCP33_D" localSheetId="16">#REF!</definedName>
    <definedName name="WPCP33_D" localSheetId="2">#REF!</definedName>
    <definedName name="WPCP33_D" localSheetId="23">#REF!</definedName>
    <definedName name="WPCP33_D" localSheetId="24">#REF!</definedName>
    <definedName name="WPCP33_D" localSheetId="25">#REF!</definedName>
    <definedName name="WPCP33_D" localSheetId="26">#REF!</definedName>
    <definedName name="WPCP33_D" localSheetId="27">#REF!</definedName>
    <definedName name="WPCP33_D" localSheetId="28">#REF!</definedName>
    <definedName name="WPCP33_D" localSheetId="29">#REF!</definedName>
    <definedName name="WPCP33_D" localSheetId="3">#REF!</definedName>
    <definedName name="WPCP33_D" localSheetId="31">#REF!</definedName>
    <definedName name="WPCP33_D" localSheetId="32">#REF!</definedName>
    <definedName name="WPCP33_D" localSheetId="33">#REF!</definedName>
    <definedName name="WPCP33_D" localSheetId="34">#REF!</definedName>
    <definedName name="WPCP33_D" localSheetId="37">#REF!</definedName>
    <definedName name="WPCP33_D" localSheetId="41">#REF!</definedName>
    <definedName name="WPCP33_D" localSheetId="4">#REF!</definedName>
    <definedName name="WPCP33_D" localSheetId="45">#REF!</definedName>
    <definedName name="WPCP33_D" localSheetId="46">#REF!</definedName>
    <definedName name="WPCP33_D" localSheetId="47">#REF!</definedName>
    <definedName name="WPCP33_D" localSheetId="48">#REF!</definedName>
    <definedName name="WPCP33_D" localSheetId="49">#REF!</definedName>
    <definedName name="WPCP33_D" localSheetId="50">#REF!</definedName>
    <definedName name="WPCP33_D" localSheetId="5">#REF!</definedName>
    <definedName name="WPCP33_D" localSheetId="51">#REF!</definedName>
    <definedName name="WPCP33_D" localSheetId="52">#REF!</definedName>
    <definedName name="WPCP33_D" localSheetId="53">#REF!</definedName>
    <definedName name="WPCP33_D" localSheetId="54">#REF!</definedName>
    <definedName name="WPCP33_D" localSheetId="56">#REF!</definedName>
    <definedName name="WPCP33_D" localSheetId="57">#REF!</definedName>
    <definedName name="WPCP33_D" localSheetId="58">#REF!</definedName>
    <definedName name="WPCP33_D" localSheetId="59">#REF!</definedName>
    <definedName name="WPCP33_D" localSheetId="60">#REF!</definedName>
    <definedName name="WPCP33_D" localSheetId="61">#REF!</definedName>
    <definedName name="WPCP33_D" localSheetId="62">#REF!</definedName>
    <definedName name="WPCP33_D" localSheetId="63">#REF!</definedName>
    <definedName name="WPCP33_D" localSheetId="6">#REF!</definedName>
    <definedName name="WPCP33_D" localSheetId="64">#REF!</definedName>
    <definedName name="WPCP33_D" localSheetId="65">#REF!</definedName>
    <definedName name="WPCP33_D" localSheetId="66">#REF!</definedName>
    <definedName name="WPCP33_D" localSheetId="67">#REF!</definedName>
    <definedName name="WPCP33_D" localSheetId="68">#REF!</definedName>
    <definedName name="WPCP33_D" localSheetId="69">#REF!</definedName>
    <definedName name="WPCP33_D" localSheetId="71">#REF!</definedName>
    <definedName name="WPCP33_D" localSheetId="72">#REF!</definedName>
    <definedName name="WPCP33_D" localSheetId="73">#REF!</definedName>
    <definedName name="WPCP33_D" localSheetId="7">#REF!</definedName>
    <definedName name="WPCP33_D" localSheetId="74">#REF!</definedName>
    <definedName name="WPCP33_D" localSheetId="75">#REF!</definedName>
    <definedName name="WPCP33_D" localSheetId="76">#REF!</definedName>
    <definedName name="WPCP33_D" localSheetId="77">#REF!</definedName>
    <definedName name="WPCP33_D" localSheetId="78">#REF!</definedName>
    <definedName name="WPCP33_D" localSheetId="79">#REF!</definedName>
    <definedName name="WPCP33_D" localSheetId="8">#REF!</definedName>
    <definedName name="WPCP33_D" localSheetId="9">#REF!</definedName>
    <definedName name="WPCP33_D">#REF!</definedName>
    <definedName name="WPCP33pch" localSheetId="1">#REF!</definedName>
    <definedName name="WPCP33pch" localSheetId="11">#REF!</definedName>
    <definedName name="WPCP33pch" localSheetId="12">#REF!</definedName>
    <definedName name="WPCP33pch" localSheetId="13">#REF!</definedName>
    <definedName name="WPCP33pch" localSheetId="23">#REF!</definedName>
    <definedName name="WPCP33pch" localSheetId="24">#REF!</definedName>
    <definedName name="WPCP33pch" localSheetId="26">#REF!</definedName>
    <definedName name="WPCP33pch" localSheetId="28">#REF!</definedName>
    <definedName name="WPCP33pch" localSheetId="29">#REF!</definedName>
    <definedName name="WPCP33pch" localSheetId="31">#REF!</definedName>
    <definedName name="WPCP33pch" localSheetId="41">#REF!</definedName>
    <definedName name="WPCP33pch" localSheetId="4">#REF!</definedName>
    <definedName name="WPCP33pch" localSheetId="46">#REF!</definedName>
    <definedName name="WPCP33pch" localSheetId="47">#REF!</definedName>
    <definedName name="WPCP33pch" localSheetId="48">#REF!</definedName>
    <definedName name="WPCP33pch" localSheetId="49">#REF!</definedName>
    <definedName name="WPCP33pch" localSheetId="50">#REF!</definedName>
    <definedName name="WPCP33pch" localSheetId="51">#REF!</definedName>
    <definedName name="WPCP33pch" localSheetId="53">#REF!</definedName>
    <definedName name="WPCP33pch" localSheetId="54">#REF!</definedName>
    <definedName name="WPCP33pch" localSheetId="56">#REF!</definedName>
    <definedName name="WPCP33pch" localSheetId="57">#REF!</definedName>
    <definedName name="WPCP33pch" localSheetId="58">#REF!</definedName>
    <definedName name="WPCP33pch" localSheetId="60">#REF!</definedName>
    <definedName name="WPCP33pch" localSheetId="61">#REF!</definedName>
    <definedName name="WPCP33pch" localSheetId="62">#REF!</definedName>
    <definedName name="WPCP33pch" localSheetId="63">#REF!</definedName>
    <definedName name="WPCP33pch" localSheetId="64">#REF!</definedName>
    <definedName name="WPCP33pch" localSheetId="66">#REF!</definedName>
    <definedName name="WPCP33pch" localSheetId="67">#REF!</definedName>
    <definedName name="WPCP33pch" localSheetId="68">#REF!</definedName>
    <definedName name="WPCP33pch" localSheetId="69">#REF!</definedName>
    <definedName name="WPCP33pch" localSheetId="71">#REF!</definedName>
    <definedName name="WPCP33pch" localSheetId="72">#REF!</definedName>
    <definedName name="WPCP33pch" localSheetId="73">#REF!</definedName>
    <definedName name="WPCP33pch">#REF!</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5"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 hidden="1">{#N/A,#N/A,FALSE,"BANKS"}</definedName>
    <definedName name="wrn.BANKS." localSheetId="20"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31" hidden="1">{#N/A,#N/A,FALSE,"BANKS"}</definedName>
    <definedName name="wrn.BANKS." localSheetId="32" hidden="1">{#N/A,#N/A,FALSE,"BANKS"}</definedName>
    <definedName name="wrn.BANKS." localSheetId="33" hidden="1">{#N/A,#N/A,FALSE,"BANKS"}</definedName>
    <definedName name="wrn.BANKS." localSheetId="34" hidden="1">{#N/A,#N/A,FALSE,"BANKS"}</definedName>
    <definedName name="wrn.BANKS." localSheetId="37" hidden="1">{#N/A,#N/A,FALSE,"BANKS"}</definedName>
    <definedName name="wrn.BANKS." localSheetId="41" hidden="1">{#N/A,#N/A,FALSE,"BANKS"}</definedName>
    <definedName name="wrn.BANKS." localSheetId="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 hidden="1">{#N/A,#N/A,FALSE,"BANKS"}</definedName>
    <definedName name="wrn.BANKS." localSheetId="51" hidden="1">{#N/A,#N/A,FALSE,"BANKS"}</definedName>
    <definedName name="wrn.BANKS." localSheetId="52" hidden="1">{#N/A,#N/A,FALSE,"BANKS"}</definedName>
    <definedName name="wrn.BANKS." localSheetId="53" hidden="1">{#N/A,#N/A,FALSE,"BANKS"}</definedName>
    <definedName name="wrn.BANKS." localSheetId="54" hidden="1">{#N/A,#N/A,FALSE,"BANKS"}</definedName>
    <definedName name="wrn.BANKS." localSheetId="55"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1" hidden="1">{#N/A,#N/A,FALSE,"BANKS"}</definedName>
    <definedName name="wrn.BANKS." localSheetId="62" hidden="1">{#N/A,#N/A,FALSE,"BANKS"}</definedName>
    <definedName name="wrn.BANKS." localSheetId="63" hidden="1">{#N/A,#N/A,FALSE,"BANKS"}</definedName>
    <definedName name="wrn.BANKS." localSheetId="6" hidden="1">{#N/A,#N/A,FALSE,"BANKS"}</definedName>
    <definedName name="wrn.BANKS." localSheetId="64" hidden="1">{#N/A,#N/A,FALSE,"BANKS"}</definedName>
    <definedName name="wrn.BANKS." localSheetId="65" hidden="1">{#N/A,#N/A,FALSE,"BANKS"}</definedName>
    <definedName name="wrn.BANKS." localSheetId="66" hidden="1">{#N/A,#N/A,FALSE,"BANKS"}</definedName>
    <definedName name="wrn.BANKS." localSheetId="67" hidden="1">{#N/A,#N/A,FALSE,"BANKS"}</definedName>
    <definedName name="wrn.BANKS." localSheetId="68" hidden="1">{#N/A,#N/A,FALSE,"BANKS"}</definedName>
    <definedName name="wrn.BANKS." localSheetId="69" hidden="1">{#N/A,#N/A,FALSE,"BANKS"}</definedName>
    <definedName name="wrn.BANKS." localSheetId="70" hidden="1">{#N/A,#N/A,FALSE,"BANKS"}</definedName>
    <definedName name="wrn.BANKS." localSheetId="71" hidden="1">{#N/A,#N/A,FALSE,"BANKS"}</definedName>
    <definedName name="wrn.BANKS." localSheetId="72" hidden="1">{#N/A,#N/A,FALSE,"BANKS"}</definedName>
    <definedName name="wrn.BANKS." localSheetId="73" hidden="1">{#N/A,#N/A,FALSE,"BANKS"}</definedName>
    <definedName name="wrn.BANKS." localSheetId="7" hidden="1">{#N/A,#N/A,FALSE,"BANKS"}</definedName>
    <definedName name="wrn.BANKS." localSheetId="74" hidden="1">{#N/A,#N/A,FALSE,"BANKS"}</definedName>
    <definedName name="wrn.BANKS." localSheetId="75" hidden="1">{#N/A,#N/A,FALSE,"BANKS"}</definedName>
    <definedName name="wrn.BANKS." localSheetId="76" hidden="1">{#N/A,#N/A,FALSE,"BANKS"}</definedName>
    <definedName name="wrn.BANKS." localSheetId="77" hidden="1">{#N/A,#N/A,FALSE,"BANKS"}</definedName>
    <definedName name="wrn.BANKS." localSheetId="78" hidden="1">{#N/A,#N/A,FALSE,"BANKS"}</definedName>
    <definedName name="wrn.BANKS." localSheetId="79" hidden="1">{#N/A,#N/A,FALSE,"BANKS"}</definedName>
    <definedName name="wrn.BANKS." localSheetId="8" hidden="1">{#N/A,#N/A,FALSE,"BANKS"}</definedName>
    <definedName name="wrn.BANKS." localSheetId="9" hidden="1">{#N/A,#N/A,FALSE,"BANKS"}</definedName>
    <definedName name="wrn.BANKS." hidden="1">{#N/A,#N/A,FALSE,"BANKS"}</definedName>
    <definedName name="wrn.BMA." localSheetId="1"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29" hidden="1">{"3",#N/A,FALSE,"BASE MONETARIA";"4",#N/A,FALSE,"BASE MONETARIA"}</definedName>
    <definedName name="wrn.BMA." localSheetId="3" hidden="1">{"3",#N/A,FALSE,"BASE MONETARIA";"4",#N/A,FALSE,"BASE MONETARIA"}</definedName>
    <definedName name="wrn.BMA." localSheetId="31" hidden="1">{"3",#N/A,FALSE,"BASE MONETARIA";"4",#N/A,FALSE,"BASE MONETARIA"}</definedName>
    <definedName name="wrn.BMA." localSheetId="32" hidden="1">{"3",#N/A,FALSE,"BASE MONETARIA";"4",#N/A,FALSE,"BASE MONETARIA"}</definedName>
    <definedName name="wrn.BMA." localSheetId="33" hidden="1">{"3",#N/A,FALSE,"BASE MONETARIA";"4",#N/A,FALSE,"BASE MONETARIA"}</definedName>
    <definedName name="wrn.BMA." localSheetId="34" hidden="1">{"3",#N/A,FALSE,"BASE MONETARIA";"4",#N/A,FALSE,"BASE MONETARIA"}</definedName>
    <definedName name="wrn.BMA." localSheetId="37" hidden="1">{"3",#N/A,FALSE,"BASE MONETARIA";"4",#N/A,FALSE,"BASE MONETARIA"}</definedName>
    <definedName name="wrn.BMA." localSheetId="41" hidden="1">{"3",#N/A,FALSE,"BASE MONETARIA";"4",#N/A,FALSE,"BASE MONETARIA"}</definedName>
    <definedName name="wrn.BMA." localSheetId="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 hidden="1">{"3",#N/A,FALSE,"BASE MONETARIA";"4",#N/A,FALSE,"BASE MONETARIA"}</definedName>
    <definedName name="wrn.BMA." localSheetId="51"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55"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0" hidden="1">{"3",#N/A,FALSE,"BASE MONETARIA";"4",#N/A,FALSE,"BASE MONETARIA"}</definedName>
    <definedName name="wrn.BMA." localSheetId="61" hidden="1">{"3",#N/A,FALSE,"BASE MONETARIA";"4",#N/A,FALSE,"BASE MONETARIA"}</definedName>
    <definedName name="wrn.BMA." localSheetId="62" hidden="1">{"3",#N/A,FALSE,"BASE MONETARIA";"4",#N/A,FALSE,"BASE MONETARIA"}</definedName>
    <definedName name="wrn.BMA." localSheetId="63" hidden="1">{"3",#N/A,FALSE,"BASE MONETARIA";"4",#N/A,FALSE,"BASE MONETARIA"}</definedName>
    <definedName name="wrn.BMA." localSheetId="6" hidden="1">{"3",#N/A,FALSE,"BASE MONETARIA";"4",#N/A,FALSE,"BASE MONETARIA"}</definedName>
    <definedName name="wrn.BMA." localSheetId="64" hidden="1">{"3",#N/A,FALSE,"BASE MONETARIA";"4",#N/A,FALSE,"BASE MONETARIA"}</definedName>
    <definedName name="wrn.BMA." localSheetId="65" hidden="1">{"3",#N/A,FALSE,"BASE MONETARIA";"4",#N/A,FALSE,"BASE MONETARIA"}</definedName>
    <definedName name="wrn.BMA." localSheetId="66" hidden="1">{"3",#N/A,FALSE,"BASE MONETARIA";"4",#N/A,FALSE,"BASE MONETARIA"}</definedName>
    <definedName name="wrn.BMA." localSheetId="67" hidden="1">{"3",#N/A,FALSE,"BASE MONETARIA";"4",#N/A,FALSE,"BASE MONETARIA"}</definedName>
    <definedName name="wrn.BMA." localSheetId="68" hidden="1">{"3",#N/A,FALSE,"BASE MONETARIA";"4",#N/A,FALSE,"BASE MONETARIA"}</definedName>
    <definedName name="wrn.BMA." localSheetId="69" hidden="1">{"3",#N/A,FALSE,"BASE MONETARIA";"4",#N/A,FALSE,"BASE MONETARIA"}</definedName>
    <definedName name="wrn.BMA." localSheetId="70" hidden="1">{"3",#N/A,FALSE,"BASE MONETARIA";"4",#N/A,FALSE,"BASE MONETARIA"}</definedName>
    <definedName name="wrn.BMA." localSheetId="71" hidden="1">{"3",#N/A,FALSE,"BASE MONETARIA";"4",#N/A,FALSE,"BASE MONETARIA"}</definedName>
    <definedName name="wrn.BMA." localSheetId="72" hidden="1">{"3",#N/A,FALSE,"BASE MONETARIA";"4",#N/A,FALSE,"BASE MONETARIA"}</definedName>
    <definedName name="wrn.BMA." localSheetId="73" hidden="1">{"3",#N/A,FALSE,"BASE MONETARIA";"4",#N/A,FALSE,"BASE MONETARIA"}</definedName>
    <definedName name="wrn.BMA." localSheetId="7" hidden="1">{"3",#N/A,FALSE,"BASE MONETARIA";"4",#N/A,FALSE,"BASE MONETARIA"}</definedName>
    <definedName name="wrn.BMA." localSheetId="74" hidden="1">{"3",#N/A,FALSE,"BASE MONETARIA";"4",#N/A,FALSE,"BASE MONETARIA"}</definedName>
    <definedName name="wrn.BMA." localSheetId="75" hidden="1">{"3",#N/A,FALSE,"BASE MONETARIA";"4",#N/A,FALSE,"BASE MONETARIA"}</definedName>
    <definedName name="wrn.BMA." localSheetId="76" hidden="1">{"3",#N/A,FALSE,"BASE MONETARIA";"4",#N/A,FALSE,"BASE MONETARIA"}</definedName>
    <definedName name="wrn.BMA." localSheetId="77" hidden="1">{"3",#N/A,FALSE,"BASE MONETARIA";"4",#N/A,FALSE,"BASE MONETARIA"}</definedName>
    <definedName name="wrn.BMA." localSheetId="78" hidden="1">{"3",#N/A,FALSE,"BASE MONETARIA";"4",#N/A,FALSE,"BASE MONETARIA"}</definedName>
    <definedName name="wrn.BMA." localSheetId="79" hidden="1">{"3",#N/A,FALSE,"BASE MONETARIA";"4",#N/A,FALSE,"BASE MONETARIA"}</definedName>
    <definedName name="wrn.BMA." localSheetId="8" hidden="1">{"3",#N/A,FALSE,"BASE MONETARIA";"4",#N/A,FALSE,"BASE MONETARIA"}</definedName>
    <definedName name="wrn.BMA." localSheetId="9" hidden="1">{"3",#N/A,FALSE,"BASE MONETARIA";"4",#N/A,FALSE,"BASE MONETARIA"}</definedName>
    <definedName name="wrn.BMA." hidden="1">{"3",#N/A,FALSE,"BASE MONETARIA";"4",#N/A,FALSE,"BASE MONETARIA"}</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5"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 hidden="1">{#N/A,#N/A,FALSE,"BOP"}</definedName>
    <definedName name="wrn.BOP." localSheetId="20"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31" hidden="1">{#N/A,#N/A,FALSE,"BOP"}</definedName>
    <definedName name="wrn.BOP." localSheetId="32" hidden="1">{#N/A,#N/A,FALSE,"BOP"}</definedName>
    <definedName name="wrn.BOP." localSheetId="33" hidden="1">{#N/A,#N/A,FALSE,"BOP"}</definedName>
    <definedName name="wrn.BOP." localSheetId="34" hidden="1">{#N/A,#N/A,FALSE,"BOP"}</definedName>
    <definedName name="wrn.BOP." localSheetId="37" hidden="1">{#N/A,#N/A,FALSE,"BOP"}</definedName>
    <definedName name="wrn.BOP." localSheetId="41" hidden="1">{#N/A,#N/A,FALSE,"BOP"}</definedName>
    <definedName name="wrn.BOP." localSheetId="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 hidden="1">{#N/A,#N/A,FALSE,"BOP"}</definedName>
    <definedName name="wrn.BOP." localSheetId="51" hidden="1">{#N/A,#N/A,FALSE,"BOP"}</definedName>
    <definedName name="wrn.BOP." localSheetId="52" hidden="1">{#N/A,#N/A,FALSE,"BOP"}</definedName>
    <definedName name="wrn.BOP." localSheetId="53" hidden="1">{#N/A,#N/A,FALSE,"BOP"}</definedName>
    <definedName name="wrn.BOP." localSheetId="54" hidden="1">{#N/A,#N/A,FALSE,"BOP"}</definedName>
    <definedName name="wrn.BOP." localSheetId="55" hidden="1">{#N/A,#N/A,FALSE,"BOP"}</definedName>
    <definedName name="wrn.BOP." localSheetId="56" hidden="1">{#N/A,#N/A,FALSE,"BOP"}</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1" hidden="1">{#N/A,#N/A,FALSE,"BOP"}</definedName>
    <definedName name="wrn.BOP." localSheetId="62" hidden="1">{#N/A,#N/A,FALSE,"BOP"}</definedName>
    <definedName name="wrn.BOP." localSheetId="63" hidden="1">{#N/A,#N/A,FALSE,"BOP"}</definedName>
    <definedName name="wrn.BOP." localSheetId="6" hidden="1">{#N/A,#N/A,FALSE,"BOP"}</definedName>
    <definedName name="wrn.BOP." localSheetId="64" hidden="1">{#N/A,#N/A,FALSE,"BOP"}</definedName>
    <definedName name="wrn.BOP." localSheetId="65" hidden="1">{#N/A,#N/A,FALSE,"BOP"}</definedName>
    <definedName name="wrn.BOP." localSheetId="66" hidden="1">{#N/A,#N/A,FALSE,"BOP"}</definedName>
    <definedName name="wrn.BOP." localSheetId="67" hidden="1">{#N/A,#N/A,FALSE,"BOP"}</definedName>
    <definedName name="wrn.BOP." localSheetId="68" hidden="1">{#N/A,#N/A,FALSE,"BOP"}</definedName>
    <definedName name="wrn.BOP." localSheetId="69" hidden="1">{#N/A,#N/A,FALSE,"BOP"}</definedName>
    <definedName name="wrn.BOP." localSheetId="70" hidden="1">{#N/A,#N/A,FALSE,"BOP"}</definedName>
    <definedName name="wrn.BOP." localSheetId="71" hidden="1">{#N/A,#N/A,FALSE,"BOP"}</definedName>
    <definedName name="wrn.BOP." localSheetId="72" hidden="1">{#N/A,#N/A,FALSE,"BOP"}</definedName>
    <definedName name="wrn.BOP." localSheetId="73" hidden="1">{#N/A,#N/A,FALSE,"BOP"}</definedName>
    <definedName name="wrn.BOP." localSheetId="7" hidden="1">{#N/A,#N/A,FALSE,"BOP"}</definedName>
    <definedName name="wrn.BOP." localSheetId="74" hidden="1">{#N/A,#N/A,FALSE,"BOP"}</definedName>
    <definedName name="wrn.BOP." localSheetId="75" hidden="1">{#N/A,#N/A,FALSE,"BOP"}</definedName>
    <definedName name="wrn.BOP." localSheetId="76" hidden="1">{#N/A,#N/A,FALSE,"BOP"}</definedName>
    <definedName name="wrn.BOP." localSheetId="77" hidden="1">{#N/A,#N/A,FALSE,"BOP"}</definedName>
    <definedName name="wrn.BOP." localSheetId="78" hidden="1">{#N/A,#N/A,FALSE,"BOP"}</definedName>
    <definedName name="wrn.BOP." localSheetId="79" hidden="1">{#N/A,#N/A,FALSE,"BOP"}</definedName>
    <definedName name="wrn.BOP." localSheetId="8" hidden="1">{#N/A,#N/A,FALSE,"BOP"}</definedName>
    <definedName name="wrn.BOP." localSheetId="9" hidden="1">{#N/A,#N/A,FALSE,"BOP"}</definedName>
    <definedName name="wrn.BOP."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7" hidden="1">{"BOP_TAB",#N/A,FALSE,"N";"MIDTERM_TAB",#N/A,FALSE,"O"}</definedName>
    <definedName name="wrn.BOP_MIDTERM." localSheetId="41" hidden="1">{"BOP_TAB",#N/A,FALSE,"N";"MIDTERM_TAB",#N/A,FALSE,"O"}</definedName>
    <definedName name="wrn.BOP_MIDTERM." localSheetId="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7" hidden="1">{"BOP_TAB",#N/A,FALSE,"N";"MIDTERM_TAB",#N/A,FALSE,"O"}</definedName>
    <definedName name="wrn.BOP_MIDTERM." localSheetId="74" hidden="1">{"BOP_TAB",#N/A,FALSE,"N";"MIDTERM_TAB",#N/A,FALSE,"O"}</definedName>
    <definedName name="wrn.BOP_MIDTERM." localSheetId="75"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78" hidden="1">{"BOP_TAB",#N/A,FALSE,"N";"MIDTERM_TAB",#N/A,FALSE,"O"}</definedName>
    <definedName name="wrn.BOP_MIDTERM." localSheetId="79"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2" hidden="1">{#N/A,#N/A,TRUE,"Tab_1 Economic Ind.";#N/A,#N/A,TRUE,"Tab_2  Public Sector Op.";#N/A,#N/A,TRUE,"Tab_3";#N/A,#N/A,TRUE,"Tab_4 Monetary";#N/A,#N/A,TRUE,"Tab_5 Medium-Term Outlook";#N/A,#N/A,TRUE,"Tab_6";#N/A,#N/A,TRUE,"Tab_7 Indicators of Ext. Vul."}</definedName>
    <definedName name="wrn.Briefing._.Tables." localSheetId="73"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75" hidden="1">{#N/A,#N/A,TRUE,"Tab_1 Economic Ind.";#N/A,#N/A,TRUE,"Tab_2  Public Sector Op.";#N/A,#N/A,TRUE,"Tab_3";#N/A,#N/A,TRUE,"Tab_4 Monetary";#N/A,#N/A,TRUE,"Tab_5 Medium-Term Outlook";#N/A,#N/A,TRUE,"Tab_6";#N/A,#N/A,TRUE,"Tab_7 Indicators of Ext. Vul."}</definedName>
    <definedName name="wrn.Briefing._.Tables." localSheetId="76" hidden="1">{#N/A,#N/A,TRUE,"Tab_1 Economic Ind.";#N/A,#N/A,TRUE,"Tab_2  Public Sector Op.";#N/A,#N/A,TRUE,"Tab_3";#N/A,#N/A,TRUE,"Tab_4 Monetary";#N/A,#N/A,TRUE,"Tab_5 Medium-Term Outlook";#N/A,#N/A,TRUE,"Tab_6";#N/A,#N/A,TRUE,"Tab_7 Indicators of Ext. Vul."}</definedName>
    <definedName name="wrn.Briefing._.Tables." localSheetId="77" hidden="1">{#N/A,#N/A,TRUE,"Tab_1 Economic Ind.";#N/A,#N/A,TRUE,"Tab_2  Public Sector Op.";#N/A,#N/A,TRUE,"Tab_3";#N/A,#N/A,TRUE,"Tab_4 Monetary";#N/A,#N/A,TRUE,"Tab_5 Medium-Term Outlook";#N/A,#N/A,TRUE,"Tab_6";#N/A,#N/A,TRUE,"Tab_7 Indicators of Ext. Vul."}</definedName>
    <definedName name="wrn.Briefing._.Tables." localSheetId="78" hidden="1">{#N/A,#N/A,TRUE,"Tab_1 Economic Ind.";#N/A,#N/A,TRUE,"Tab_2  Public Sector Op.";#N/A,#N/A,TRUE,"Tab_3";#N/A,#N/A,TRUE,"Tab_4 Monetary";#N/A,#N/A,TRUE,"Tab_5 Medium-Term Outlook";#N/A,#N/A,TRUE,"Tab_6";#N/A,#N/A,TRUE,"Tab_7 Indicators of Ext. Vul."}</definedName>
    <definedName name="wrn.Briefing._.Tables." localSheetId="79"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5"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 hidden="1">{#N/A,#N/A,FALSE,"CREDIT"}</definedName>
    <definedName name="wrn.CREDIT." localSheetId="20"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31" hidden="1">{#N/A,#N/A,FALSE,"CREDIT"}</definedName>
    <definedName name="wrn.CREDIT." localSheetId="32" hidden="1">{#N/A,#N/A,FALSE,"CREDIT"}</definedName>
    <definedName name="wrn.CREDIT." localSheetId="33" hidden="1">{#N/A,#N/A,FALSE,"CREDIT"}</definedName>
    <definedName name="wrn.CREDIT." localSheetId="34" hidden="1">{#N/A,#N/A,FALSE,"CREDIT"}</definedName>
    <definedName name="wrn.CREDIT." localSheetId="37" hidden="1">{#N/A,#N/A,FALSE,"CREDIT"}</definedName>
    <definedName name="wrn.CREDIT." localSheetId="41" hidden="1">{#N/A,#N/A,FALSE,"CREDIT"}</definedName>
    <definedName name="wrn.CREDIT." localSheetId="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 hidden="1">{#N/A,#N/A,FALSE,"CREDIT"}</definedName>
    <definedName name="wrn.CREDIT." localSheetId="51" hidden="1">{#N/A,#N/A,FALSE,"CREDIT"}</definedName>
    <definedName name="wrn.CREDIT." localSheetId="52" hidden="1">{#N/A,#N/A,FALSE,"CREDIT"}</definedName>
    <definedName name="wrn.CREDIT." localSheetId="53" hidden="1">{#N/A,#N/A,FALSE,"CREDIT"}</definedName>
    <definedName name="wrn.CREDIT." localSheetId="54" hidden="1">{#N/A,#N/A,FALSE,"CREDIT"}</definedName>
    <definedName name="wrn.CREDIT." localSheetId="55"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1" hidden="1">{#N/A,#N/A,FALSE,"CREDIT"}</definedName>
    <definedName name="wrn.CREDIT." localSheetId="62" hidden="1">{#N/A,#N/A,FALSE,"CREDIT"}</definedName>
    <definedName name="wrn.CREDIT." localSheetId="63" hidden="1">{#N/A,#N/A,FALSE,"CREDIT"}</definedName>
    <definedName name="wrn.CREDIT." localSheetId="6" hidden="1">{#N/A,#N/A,FALSE,"CREDIT"}</definedName>
    <definedName name="wrn.CREDIT." localSheetId="64" hidden="1">{#N/A,#N/A,FALSE,"CREDIT"}</definedName>
    <definedName name="wrn.CREDIT." localSheetId="65" hidden="1">{#N/A,#N/A,FALSE,"CREDIT"}</definedName>
    <definedName name="wrn.CREDIT." localSheetId="66" hidden="1">{#N/A,#N/A,FALSE,"CREDIT"}</definedName>
    <definedName name="wrn.CREDIT." localSheetId="67" hidden="1">{#N/A,#N/A,FALSE,"CREDIT"}</definedName>
    <definedName name="wrn.CREDIT." localSheetId="68" hidden="1">{#N/A,#N/A,FALSE,"CREDIT"}</definedName>
    <definedName name="wrn.CREDIT." localSheetId="69" hidden="1">{#N/A,#N/A,FALSE,"CREDIT"}</definedName>
    <definedName name="wrn.CREDIT." localSheetId="70" hidden="1">{#N/A,#N/A,FALSE,"CREDIT"}</definedName>
    <definedName name="wrn.CREDIT." localSheetId="71" hidden="1">{#N/A,#N/A,FALSE,"CREDIT"}</definedName>
    <definedName name="wrn.CREDIT." localSheetId="72" hidden="1">{#N/A,#N/A,FALSE,"CREDIT"}</definedName>
    <definedName name="wrn.CREDIT." localSheetId="73" hidden="1">{#N/A,#N/A,FALSE,"CREDIT"}</definedName>
    <definedName name="wrn.CREDIT." localSheetId="7" hidden="1">{#N/A,#N/A,FALSE,"CREDIT"}</definedName>
    <definedName name="wrn.CREDIT." localSheetId="74" hidden="1">{#N/A,#N/A,FALSE,"CREDIT"}</definedName>
    <definedName name="wrn.CREDIT." localSheetId="75" hidden="1">{#N/A,#N/A,FALSE,"CREDIT"}</definedName>
    <definedName name="wrn.CREDIT." localSheetId="76" hidden="1">{#N/A,#N/A,FALSE,"CREDIT"}</definedName>
    <definedName name="wrn.CREDIT." localSheetId="77" hidden="1">{#N/A,#N/A,FALSE,"CREDIT"}</definedName>
    <definedName name="wrn.CREDIT." localSheetId="78" hidden="1">{#N/A,#N/A,FALSE,"CREDIT"}</definedName>
    <definedName name="wrn.CREDIT." localSheetId="79" hidden="1">{#N/A,#N/A,FALSE,"CREDIT"}</definedName>
    <definedName name="wrn.CREDIT." localSheetId="8" hidden="1">{#N/A,#N/A,FALSE,"CREDIT"}</definedName>
    <definedName name="wrn.CREDIT." localSheetId="9" hidden="1">{#N/A,#N/A,FALSE,"CREDIT"}</definedName>
    <definedName name="wrn.CREDIT."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5"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 hidden="1">{#N/A,#N/A,FALSE,"DEBTSVC"}</definedName>
    <definedName name="wrn.DEBTSVC." localSheetId="20"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31" hidden="1">{#N/A,#N/A,FALSE,"DEBTSVC"}</definedName>
    <definedName name="wrn.DEBTSVC." localSheetId="32" hidden="1">{#N/A,#N/A,FALSE,"DEBTSVC"}</definedName>
    <definedName name="wrn.DEBTSVC." localSheetId="33" hidden="1">{#N/A,#N/A,FALSE,"DEBTSVC"}</definedName>
    <definedName name="wrn.DEBTSVC." localSheetId="34" hidden="1">{#N/A,#N/A,FALSE,"DEBTSVC"}</definedName>
    <definedName name="wrn.DEBTSVC." localSheetId="37" hidden="1">{#N/A,#N/A,FALSE,"DEBTSVC"}</definedName>
    <definedName name="wrn.DEBTSVC." localSheetId="41" hidden="1">{#N/A,#N/A,FALSE,"DEBTSVC"}</definedName>
    <definedName name="wrn.DEBTSVC." localSheetId="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 hidden="1">{#N/A,#N/A,FALSE,"DEBTSVC"}</definedName>
    <definedName name="wrn.DEBTSVC." localSheetId="51" hidden="1">{#N/A,#N/A,FALSE,"DEBTSVC"}</definedName>
    <definedName name="wrn.DEBTSVC." localSheetId="52" hidden="1">{#N/A,#N/A,FALSE,"DEBTSVC"}</definedName>
    <definedName name="wrn.DEBTSVC." localSheetId="53" hidden="1">{#N/A,#N/A,FALSE,"DEBTSVC"}</definedName>
    <definedName name="wrn.DEBTSVC." localSheetId="54" hidden="1">{#N/A,#N/A,FALSE,"DEBTSVC"}</definedName>
    <definedName name="wrn.DEBTSVC." localSheetId="55"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1" hidden="1">{#N/A,#N/A,FALSE,"DEBTSVC"}</definedName>
    <definedName name="wrn.DEBTSVC." localSheetId="62" hidden="1">{#N/A,#N/A,FALSE,"DEBTSVC"}</definedName>
    <definedName name="wrn.DEBTSVC." localSheetId="63" hidden="1">{#N/A,#N/A,FALSE,"DEBTSVC"}</definedName>
    <definedName name="wrn.DEBTSVC." localSheetId="6" hidden="1">{#N/A,#N/A,FALSE,"DEBTSVC"}</definedName>
    <definedName name="wrn.DEBTSVC." localSheetId="64" hidden="1">{#N/A,#N/A,FALSE,"DEBTSVC"}</definedName>
    <definedName name="wrn.DEBTSVC." localSheetId="65" hidden="1">{#N/A,#N/A,FALSE,"DEBTSVC"}</definedName>
    <definedName name="wrn.DEBTSVC." localSheetId="66" hidden="1">{#N/A,#N/A,FALSE,"DEBTSVC"}</definedName>
    <definedName name="wrn.DEBTSVC." localSheetId="67" hidden="1">{#N/A,#N/A,FALSE,"DEBTSVC"}</definedName>
    <definedName name="wrn.DEBTSVC." localSheetId="68" hidden="1">{#N/A,#N/A,FALSE,"DEBTSVC"}</definedName>
    <definedName name="wrn.DEBTSVC." localSheetId="69" hidden="1">{#N/A,#N/A,FALSE,"DEBTSVC"}</definedName>
    <definedName name="wrn.DEBTSVC." localSheetId="70" hidden="1">{#N/A,#N/A,FALSE,"DEBTSVC"}</definedName>
    <definedName name="wrn.DEBTSVC." localSheetId="71" hidden="1">{#N/A,#N/A,FALSE,"DEBTSVC"}</definedName>
    <definedName name="wrn.DEBTSVC." localSheetId="72" hidden="1">{#N/A,#N/A,FALSE,"DEBTSVC"}</definedName>
    <definedName name="wrn.DEBTSVC." localSheetId="73" hidden="1">{#N/A,#N/A,FALSE,"DEBTSVC"}</definedName>
    <definedName name="wrn.DEBTSVC." localSheetId="7" hidden="1">{#N/A,#N/A,FALSE,"DEBTSVC"}</definedName>
    <definedName name="wrn.DEBTSVC." localSheetId="74" hidden="1">{#N/A,#N/A,FALSE,"DEBTSVC"}</definedName>
    <definedName name="wrn.DEBTSVC." localSheetId="75" hidden="1">{#N/A,#N/A,FALSE,"DEBTSVC"}</definedName>
    <definedName name="wrn.DEBTSVC." localSheetId="76" hidden="1">{#N/A,#N/A,FALSE,"DEBTSVC"}</definedName>
    <definedName name="wrn.DEBTSVC." localSheetId="77" hidden="1">{#N/A,#N/A,FALSE,"DEBTSVC"}</definedName>
    <definedName name="wrn.DEBTSVC." localSheetId="78" hidden="1">{#N/A,#N/A,FALSE,"DEBTSVC"}</definedName>
    <definedName name="wrn.DEBTSVC." localSheetId="79" hidden="1">{#N/A,#N/A,FALSE,"DEBTSVC"}</definedName>
    <definedName name="wrn.DEBTSVC." localSheetId="8" hidden="1">{#N/A,#N/A,FALSE,"DEBTSVC"}</definedName>
    <definedName name="wrn.DEBTSVC." localSheetId="9" hidden="1">{#N/A,#N/A,FALSE,"DEBTSVC"}</definedName>
    <definedName name="wrn.DEBTSVC."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5"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 hidden="1">{#N/A,#N/A,FALSE,"DEPO"}</definedName>
    <definedName name="wrn.DEPO." localSheetId="20"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31" hidden="1">{#N/A,#N/A,FALSE,"DEPO"}</definedName>
    <definedName name="wrn.DEPO." localSheetId="32" hidden="1">{#N/A,#N/A,FALSE,"DEPO"}</definedName>
    <definedName name="wrn.DEPO." localSheetId="33" hidden="1">{#N/A,#N/A,FALSE,"DEPO"}</definedName>
    <definedName name="wrn.DEPO." localSheetId="34" hidden="1">{#N/A,#N/A,FALSE,"DEPO"}</definedName>
    <definedName name="wrn.DEPO." localSheetId="37" hidden="1">{#N/A,#N/A,FALSE,"DEPO"}</definedName>
    <definedName name="wrn.DEPO." localSheetId="41" hidden="1">{#N/A,#N/A,FALSE,"DEPO"}</definedName>
    <definedName name="wrn.DEPO." localSheetId="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 hidden="1">{#N/A,#N/A,FALSE,"DEPO"}</definedName>
    <definedName name="wrn.DEPO." localSheetId="51" hidden="1">{#N/A,#N/A,FALSE,"DEPO"}</definedName>
    <definedName name="wrn.DEPO." localSheetId="52" hidden="1">{#N/A,#N/A,FALSE,"DEPO"}</definedName>
    <definedName name="wrn.DEPO." localSheetId="53" hidden="1">{#N/A,#N/A,FALSE,"DEPO"}</definedName>
    <definedName name="wrn.DEPO." localSheetId="54" hidden="1">{#N/A,#N/A,FALSE,"DEPO"}</definedName>
    <definedName name="wrn.DEPO." localSheetId="55"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1" hidden="1">{#N/A,#N/A,FALSE,"DEPO"}</definedName>
    <definedName name="wrn.DEPO." localSheetId="62" hidden="1">{#N/A,#N/A,FALSE,"DEPO"}</definedName>
    <definedName name="wrn.DEPO." localSheetId="63" hidden="1">{#N/A,#N/A,FALSE,"DEPO"}</definedName>
    <definedName name="wrn.DEPO." localSheetId="6" hidden="1">{#N/A,#N/A,FALSE,"DEPO"}</definedName>
    <definedName name="wrn.DEPO." localSheetId="64" hidden="1">{#N/A,#N/A,FALSE,"DEPO"}</definedName>
    <definedName name="wrn.DEPO." localSheetId="65" hidden="1">{#N/A,#N/A,FALSE,"DEPO"}</definedName>
    <definedName name="wrn.DEPO." localSheetId="66" hidden="1">{#N/A,#N/A,FALSE,"DEPO"}</definedName>
    <definedName name="wrn.DEPO." localSheetId="67" hidden="1">{#N/A,#N/A,FALSE,"DEPO"}</definedName>
    <definedName name="wrn.DEPO." localSheetId="68" hidden="1">{#N/A,#N/A,FALSE,"DEPO"}</definedName>
    <definedName name="wrn.DEPO." localSheetId="69" hidden="1">{#N/A,#N/A,FALSE,"DEPO"}</definedName>
    <definedName name="wrn.DEPO." localSheetId="70" hidden="1">{#N/A,#N/A,FALSE,"DEPO"}</definedName>
    <definedName name="wrn.DEPO." localSheetId="71" hidden="1">{#N/A,#N/A,FALSE,"DEPO"}</definedName>
    <definedName name="wrn.DEPO." localSheetId="72" hidden="1">{#N/A,#N/A,FALSE,"DEPO"}</definedName>
    <definedName name="wrn.DEPO." localSheetId="73" hidden="1">{#N/A,#N/A,FALSE,"DEPO"}</definedName>
    <definedName name="wrn.DEPO." localSheetId="7" hidden="1">{#N/A,#N/A,FALSE,"DEPO"}</definedName>
    <definedName name="wrn.DEPO." localSheetId="74" hidden="1">{#N/A,#N/A,FALSE,"DEPO"}</definedName>
    <definedName name="wrn.DEPO." localSheetId="75" hidden="1">{#N/A,#N/A,FALSE,"DEPO"}</definedName>
    <definedName name="wrn.DEPO." localSheetId="76" hidden="1">{#N/A,#N/A,FALSE,"DEPO"}</definedName>
    <definedName name="wrn.DEPO." localSheetId="77" hidden="1">{#N/A,#N/A,FALSE,"DEPO"}</definedName>
    <definedName name="wrn.DEPO." localSheetId="78" hidden="1">{#N/A,#N/A,FALSE,"DEPO"}</definedName>
    <definedName name="wrn.DEPO." localSheetId="79" hidden="1">{#N/A,#N/A,FALSE,"DEPO"}</definedName>
    <definedName name="wrn.DEPO." localSheetId="8" hidden="1">{#N/A,#N/A,FALSE,"DEPO"}</definedName>
    <definedName name="wrn.DEPO." localSheetId="9" hidden="1">{#N/A,#N/A,FALSE,"DEPO"}</definedName>
    <definedName name="wrn.DEPO." hidden="1">{#N/A,#N/A,FALSE,"DEPO"}</definedName>
    <definedName name="wrn.Dept._.reporting." localSheetId="1">{#N/A,#N/A,TRUE,"Table1USD";#N/A,#N/A,TRUE,"Table1GBP"}</definedName>
    <definedName name="wrn.Dept._.reporting." localSheetId="10">{#N/A,#N/A,TRUE,"Table1USD";#N/A,#N/A,TRUE,"Table1GBP"}</definedName>
    <definedName name="wrn.Dept._.reporting." localSheetId="11">{#N/A,#N/A,TRUE,"Table1USD";#N/A,#N/A,TRUE,"Table1GBP"}</definedName>
    <definedName name="wrn.Dept._.reporting." localSheetId="12">{#N/A,#N/A,TRUE,"Table1USD";#N/A,#N/A,TRUE,"Table1GBP"}</definedName>
    <definedName name="wrn.Dept._.reporting." localSheetId="13">{#N/A,#N/A,TRUE,"Table1USD";#N/A,#N/A,TRUE,"Table1GBP"}</definedName>
    <definedName name="wrn.Dept._.reporting." localSheetId="15">{#N/A,#N/A,TRUE,"Table1USD";#N/A,#N/A,TRUE,"Table1GBP"}</definedName>
    <definedName name="wrn.Dept._.reporting." localSheetId="16">{#N/A,#N/A,TRUE,"Table1USD";#N/A,#N/A,TRUE,"Table1GBP"}</definedName>
    <definedName name="wrn.Dept._.reporting." localSheetId="17">{#N/A,#N/A,TRUE,"Table1USD";#N/A,#N/A,TRUE,"Table1GBP"}</definedName>
    <definedName name="wrn.Dept._.reporting." localSheetId="18">{#N/A,#N/A,TRUE,"Table1USD";#N/A,#N/A,TRUE,"Table1GBP"}</definedName>
    <definedName name="wrn.Dept._.reporting." localSheetId="19">{#N/A,#N/A,TRUE,"Table1USD";#N/A,#N/A,TRUE,"Table1GBP"}</definedName>
    <definedName name="wrn.Dept._.reporting." localSheetId="2">{#N/A,#N/A,TRUE,"Table1USD";#N/A,#N/A,TRUE,"Table1GBP"}</definedName>
    <definedName name="wrn.Dept._.reporting." localSheetId="20">{#N/A,#N/A,TRUE,"Table1USD";#N/A,#N/A,TRUE,"Table1GBP"}</definedName>
    <definedName name="wrn.Dept._.reporting." localSheetId="21">{#N/A,#N/A,TRUE,"Table1USD";#N/A,#N/A,TRUE,"Table1GBP"}</definedName>
    <definedName name="wrn.Dept._.reporting." localSheetId="22">{#N/A,#N/A,TRUE,"Table1USD";#N/A,#N/A,TRUE,"Table1GBP"}</definedName>
    <definedName name="wrn.Dept._.reporting." localSheetId="23">{#N/A,#N/A,TRUE,"Table1USD";#N/A,#N/A,TRUE,"Table1GBP"}</definedName>
    <definedName name="wrn.Dept._.reporting." localSheetId="24">{#N/A,#N/A,TRUE,"Table1USD";#N/A,#N/A,TRUE,"Table1GBP"}</definedName>
    <definedName name="wrn.Dept._.reporting." localSheetId="25">{#N/A,#N/A,TRUE,"Table1USD";#N/A,#N/A,TRUE,"Table1GBP"}</definedName>
    <definedName name="wrn.Dept._.reporting." localSheetId="26">{#N/A,#N/A,TRUE,"Table1USD";#N/A,#N/A,TRUE,"Table1GBP"}</definedName>
    <definedName name="wrn.Dept._.reporting." localSheetId="27">{#N/A,#N/A,TRUE,"Table1USD";#N/A,#N/A,TRUE,"Table1GBP"}</definedName>
    <definedName name="wrn.Dept._.reporting." localSheetId="28">{#N/A,#N/A,TRUE,"Table1USD";#N/A,#N/A,TRUE,"Table1GBP"}</definedName>
    <definedName name="wrn.Dept._.reporting." localSheetId="29">{#N/A,#N/A,TRUE,"Table1USD";#N/A,#N/A,TRUE,"Table1GBP"}</definedName>
    <definedName name="wrn.Dept._.reporting." localSheetId="3">{#N/A,#N/A,TRUE,"Table1USD";#N/A,#N/A,TRUE,"Table1GBP"}</definedName>
    <definedName name="wrn.Dept._.reporting." localSheetId="31">{#N/A,#N/A,TRUE,"Table1USD";#N/A,#N/A,TRUE,"Table1GBP"}</definedName>
    <definedName name="wrn.Dept._.reporting." localSheetId="32">{#N/A,#N/A,TRUE,"Table1USD";#N/A,#N/A,TRUE,"Table1GBP"}</definedName>
    <definedName name="wrn.Dept._.reporting." localSheetId="33">{#N/A,#N/A,TRUE,"Table1USD";#N/A,#N/A,TRUE,"Table1GBP"}</definedName>
    <definedName name="wrn.Dept._.reporting." localSheetId="34">{#N/A,#N/A,TRUE,"Table1USD";#N/A,#N/A,TRUE,"Table1GBP"}</definedName>
    <definedName name="wrn.Dept._.reporting." localSheetId="37">{#N/A,#N/A,TRUE,"Table1USD";#N/A,#N/A,TRUE,"Table1GBP"}</definedName>
    <definedName name="wrn.Dept._.reporting." localSheetId="41">{#N/A,#N/A,TRUE,"Table1USD";#N/A,#N/A,TRUE,"Table1GBP"}</definedName>
    <definedName name="wrn.Dept._.reporting." localSheetId="4">{#N/A,#N/A,TRUE,"Table1USD";#N/A,#N/A,TRUE,"Table1GBP"}</definedName>
    <definedName name="wrn.Dept._.reporting." localSheetId="45">{#N/A,#N/A,TRUE,"Table1USD";#N/A,#N/A,TRUE,"Table1GBP"}</definedName>
    <definedName name="wrn.Dept._.reporting." localSheetId="46">{#N/A,#N/A,TRUE,"Table1USD";#N/A,#N/A,TRUE,"Table1GBP"}</definedName>
    <definedName name="wrn.Dept._.reporting." localSheetId="47">{#N/A,#N/A,TRUE,"Table1USD";#N/A,#N/A,TRUE,"Table1GBP"}</definedName>
    <definedName name="wrn.Dept._.reporting." localSheetId="48">{#N/A,#N/A,TRUE,"Table1USD";#N/A,#N/A,TRUE,"Table1GBP"}</definedName>
    <definedName name="wrn.Dept._.reporting." localSheetId="49">{#N/A,#N/A,TRUE,"Table1USD";#N/A,#N/A,TRUE,"Table1GBP"}</definedName>
    <definedName name="wrn.Dept._.reporting." localSheetId="50">{#N/A,#N/A,TRUE,"Table1USD";#N/A,#N/A,TRUE,"Table1GBP"}</definedName>
    <definedName name="wrn.Dept._.reporting." localSheetId="5">{#N/A,#N/A,TRUE,"Table1USD";#N/A,#N/A,TRUE,"Table1GBP"}</definedName>
    <definedName name="wrn.Dept._.reporting." localSheetId="51">{#N/A,#N/A,TRUE,"Table1USD";#N/A,#N/A,TRUE,"Table1GBP"}</definedName>
    <definedName name="wrn.Dept._.reporting." localSheetId="52" hidden="1">{#N/A,#N/A,TRUE,"Table1USD";#N/A,#N/A,TRUE,"Table1GBP"}</definedName>
    <definedName name="wrn.Dept._.reporting." localSheetId="53">{#N/A,#N/A,TRUE,"Table1USD";#N/A,#N/A,TRUE,"Table1GBP"}</definedName>
    <definedName name="wrn.Dept._.reporting." localSheetId="54">{#N/A,#N/A,TRUE,"Table1USD";#N/A,#N/A,TRUE,"Table1GBP"}</definedName>
    <definedName name="wrn.Dept._.reporting." localSheetId="55">{#N/A,#N/A,TRUE,"Table1USD";#N/A,#N/A,TRUE,"Table1GBP"}</definedName>
    <definedName name="wrn.Dept._.reporting." localSheetId="56">{#N/A,#N/A,TRUE,"Table1USD";#N/A,#N/A,TRUE,"Table1GBP"}</definedName>
    <definedName name="wrn.Dept._.reporting." localSheetId="57">{#N/A,#N/A,TRUE,"Table1USD";#N/A,#N/A,TRUE,"Table1GBP"}</definedName>
    <definedName name="wrn.Dept._.reporting." localSheetId="58">{#N/A,#N/A,TRUE,"Table1USD";#N/A,#N/A,TRUE,"Table1GBP"}</definedName>
    <definedName name="wrn.Dept._.reporting." localSheetId="59">{#N/A,#N/A,TRUE,"Table1USD";#N/A,#N/A,TRUE,"Table1GBP"}</definedName>
    <definedName name="wrn.Dept._.reporting." localSheetId="60">{#N/A,#N/A,TRUE,"Table1USD";#N/A,#N/A,TRUE,"Table1GBP"}</definedName>
    <definedName name="wrn.Dept._.reporting." localSheetId="61">{#N/A,#N/A,TRUE,"Table1USD";#N/A,#N/A,TRUE,"Table1GBP"}</definedName>
    <definedName name="wrn.Dept._.reporting." localSheetId="62">{#N/A,#N/A,TRUE,"Table1USD";#N/A,#N/A,TRUE,"Table1GBP"}</definedName>
    <definedName name="wrn.Dept._.reporting." localSheetId="63">{#N/A,#N/A,TRUE,"Table1USD";#N/A,#N/A,TRUE,"Table1GBP"}</definedName>
    <definedName name="wrn.Dept._.reporting." localSheetId="6">{#N/A,#N/A,TRUE,"Table1USD";#N/A,#N/A,TRUE,"Table1GBP"}</definedName>
    <definedName name="wrn.Dept._.reporting." localSheetId="64">{#N/A,#N/A,TRUE,"Table1USD";#N/A,#N/A,TRUE,"Table1GBP"}</definedName>
    <definedName name="wrn.Dept._.reporting." localSheetId="65">{#N/A,#N/A,TRUE,"Table1USD";#N/A,#N/A,TRUE,"Table1GBP"}</definedName>
    <definedName name="wrn.Dept._.reporting." localSheetId="66">{#N/A,#N/A,TRUE,"Table1USD";#N/A,#N/A,TRUE,"Table1GBP"}</definedName>
    <definedName name="wrn.Dept._.reporting." localSheetId="67">{#N/A,#N/A,TRUE,"Table1USD";#N/A,#N/A,TRUE,"Table1GBP"}</definedName>
    <definedName name="wrn.Dept._.reporting." localSheetId="68">{#N/A,#N/A,TRUE,"Table1USD";#N/A,#N/A,TRUE,"Table1GBP"}</definedName>
    <definedName name="wrn.Dept._.reporting." localSheetId="69">{#N/A,#N/A,TRUE,"Table1USD";#N/A,#N/A,TRUE,"Table1GBP"}</definedName>
    <definedName name="wrn.Dept._.reporting." localSheetId="71">{#N/A,#N/A,TRUE,"Table1USD";#N/A,#N/A,TRUE,"Table1GBP"}</definedName>
    <definedName name="wrn.Dept._.reporting." localSheetId="72">{#N/A,#N/A,TRUE,"Table1USD";#N/A,#N/A,TRUE,"Table1GBP"}</definedName>
    <definedName name="wrn.Dept._.reporting." localSheetId="73">{#N/A,#N/A,TRUE,"Table1USD";#N/A,#N/A,TRUE,"Table1GBP"}</definedName>
    <definedName name="wrn.Dept._.reporting." localSheetId="7">{#N/A,#N/A,TRUE,"Table1USD";#N/A,#N/A,TRUE,"Table1GBP"}</definedName>
    <definedName name="wrn.Dept._.reporting." localSheetId="74">{#N/A,#N/A,TRUE,"Table1USD";#N/A,#N/A,TRUE,"Table1GBP"}</definedName>
    <definedName name="wrn.Dept._.reporting." localSheetId="75">{#N/A,#N/A,TRUE,"Table1USD";#N/A,#N/A,TRUE,"Table1GBP"}</definedName>
    <definedName name="wrn.Dept._.reporting." localSheetId="76">{#N/A,#N/A,TRUE,"Table1USD";#N/A,#N/A,TRUE,"Table1GBP"}</definedName>
    <definedName name="wrn.Dept._.reporting." localSheetId="77">{#N/A,#N/A,TRUE,"Table1USD";#N/A,#N/A,TRUE,"Table1GBP"}</definedName>
    <definedName name="wrn.Dept._.reporting." localSheetId="78">{#N/A,#N/A,TRUE,"Table1USD";#N/A,#N/A,TRUE,"Table1GBP"}</definedName>
    <definedName name="wrn.Dept._.reporting." localSheetId="79" hidden="1">{#N/A,#N/A,TRUE,"Table1USD";#N/A,#N/A,TRUE,"Table1GBP"}</definedName>
    <definedName name="wrn.Dept._.reporting." localSheetId="8" hidden="1">{#N/A,#N/A,TRUE,"Table1USD";#N/A,#N/A,TRUE,"Table1GBP"}</definedName>
    <definedName name="wrn.Dept._.reporting." localSheetId="9">{#N/A,#N/A,TRUE,"Table1USD";#N/A,#N/A,TRUE,"Table1GBP"}</definedName>
    <definedName name="wrn.Dept._.reporting.">{#N/A,#N/A,TRUE,"Table1USD";#N/A,#N/A,TRUE,"Table1GBP"}</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5"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 hidden="1">{#N/A,#N/A,FALSE,"EXCISE"}</definedName>
    <definedName name="wrn.EXCISE." localSheetId="20"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31" hidden="1">{#N/A,#N/A,FALSE,"EXCISE"}</definedName>
    <definedName name="wrn.EXCISE." localSheetId="32" hidden="1">{#N/A,#N/A,FALSE,"EXCISE"}</definedName>
    <definedName name="wrn.EXCISE." localSheetId="33" hidden="1">{#N/A,#N/A,FALSE,"EXCISE"}</definedName>
    <definedName name="wrn.EXCISE." localSheetId="34" hidden="1">{#N/A,#N/A,FALSE,"EXCISE"}</definedName>
    <definedName name="wrn.EXCISE." localSheetId="37" hidden="1">{#N/A,#N/A,FALSE,"EXCISE"}</definedName>
    <definedName name="wrn.EXCISE." localSheetId="41" hidden="1">{#N/A,#N/A,FALSE,"EXCISE"}</definedName>
    <definedName name="wrn.EXCISE." localSheetId="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 hidden="1">{#N/A,#N/A,FALSE,"EXCISE"}</definedName>
    <definedName name="wrn.EXCISE." localSheetId="51" hidden="1">{#N/A,#N/A,FALSE,"EXCISE"}</definedName>
    <definedName name="wrn.EXCISE." localSheetId="52" hidden="1">{#N/A,#N/A,FALSE,"EXCISE"}</definedName>
    <definedName name="wrn.EXCISE." localSheetId="53" hidden="1">{#N/A,#N/A,FALSE,"EXCISE"}</definedName>
    <definedName name="wrn.EXCISE." localSheetId="54" hidden="1">{#N/A,#N/A,FALSE,"EXCISE"}</definedName>
    <definedName name="wrn.EXCISE." localSheetId="55"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1" hidden="1">{#N/A,#N/A,FALSE,"EXCISE"}</definedName>
    <definedName name="wrn.EXCISE." localSheetId="62" hidden="1">{#N/A,#N/A,FALSE,"EXCISE"}</definedName>
    <definedName name="wrn.EXCISE." localSheetId="63" hidden="1">{#N/A,#N/A,FALSE,"EXCISE"}</definedName>
    <definedName name="wrn.EXCISE." localSheetId="6" hidden="1">{#N/A,#N/A,FALSE,"EXCISE"}</definedName>
    <definedName name="wrn.EXCISE." localSheetId="64" hidden="1">{#N/A,#N/A,FALSE,"EXCISE"}</definedName>
    <definedName name="wrn.EXCISE." localSheetId="65" hidden="1">{#N/A,#N/A,FALSE,"EXCISE"}</definedName>
    <definedName name="wrn.EXCISE." localSheetId="66" hidden="1">{#N/A,#N/A,FALSE,"EXCISE"}</definedName>
    <definedName name="wrn.EXCISE." localSheetId="67" hidden="1">{#N/A,#N/A,FALSE,"EXCISE"}</definedName>
    <definedName name="wrn.EXCISE." localSheetId="68" hidden="1">{#N/A,#N/A,FALSE,"EXCISE"}</definedName>
    <definedName name="wrn.EXCISE." localSheetId="69" hidden="1">{#N/A,#N/A,FALSE,"EXCISE"}</definedName>
    <definedName name="wrn.EXCISE." localSheetId="70" hidden="1">{#N/A,#N/A,FALSE,"EXCISE"}</definedName>
    <definedName name="wrn.EXCISE." localSheetId="71" hidden="1">{#N/A,#N/A,FALSE,"EXCISE"}</definedName>
    <definedName name="wrn.EXCISE." localSheetId="72" hidden="1">{#N/A,#N/A,FALSE,"EXCISE"}</definedName>
    <definedName name="wrn.EXCISE." localSheetId="73" hidden="1">{#N/A,#N/A,FALSE,"EXCISE"}</definedName>
    <definedName name="wrn.EXCISE." localSheetId="7" hidden="1">{#N/A,#N/A,FALSE,"EXCISE"}</definedName>
    <definedName name="wrn.EXCISE." localSheetId="74" hidden="1">{#N/A,#N/A,FALSE,"EXCISE"}</definedName>
    <definedName name="wrn.EXCISE." localSheetId="75" hidden="1">{#N/A,#N/A,FALSE,"EXCISE"}</definedName>
    <definedName name="wrn.EXCISE." localSheetId="76" hidden="1">{#N/A,#N/A,FALSE,"EXCISE"}</definedName>
    <definedName name="wrn.EXCISE." localSheetId="77" hidden="1">{#N/A,#N/A,FALSE,"EXCISE"}</definedName>
    <definedName name="wrn.EXCISE." localSheetId="78" hidden="1">{#N/A,#N/A,FALSE,"EXCISE"}</definedName>
    <definedName name="wrn.EXCISE." localSheetId="79"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5"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 hidden="1">{#N/A,#N/A,FALSE,"EXRATE"}</definedName>
    <definedName name="wrn.EXRATE." localSheetId="20"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31" hidden="1">{#N/A,#N/A,FALSE,"EXRATE"}</definedName>
    <definedName name="wrn.EXRATE." localSheetId="32" hidden="1">{#N/A,#N/A,FALSE,"EXRATE"}</definedName>
    <definedName name="wrn.EXRATE." localSheetId="33" hidden="1">{#N/A,#N/A,FALSE,"EXRATE"}</definedName>
    <definedName name="wrn.EXRATE." localSheetId="34" hidden="1">{#N/A,#N/A,FALSE,"EXRATE"}</definedName>
    <definedName name="wrn.EXRATE." localSheetId="37" hidden="1">{#N/A,#N/A,FALSE,"EXRATE"}</definedName>
    <definedName name="wrn.EXRATE." localSheetId="41" hidden="1">{#N/A,#N/A,FALSE,"EXRATE"}</definedName>
    <definedName name="wrn.EXRATE." localSheetId="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 hidden="1">{#N/A,#N/A,FALSE,"EXRATE"}</definedName>
    <definedName name="wrn.EXRATE." localSheetId="51" hidden="1">{#N/A,#N/A,FALSE,"EXRATE"}</definedName>
    <definedName name="wrn.EXRATE." localSheetId="52" hidden="1">{#N/A,#N/A,FALSE,"EXRATE"}</definedName>
    <definedName name="wrn.EXRATE." localSheetId="53" hidden="1">{#N/A,#N/A,FALSE,"EXRATE"}</definedName>
    <definedName name="wrn.EXRATE." localSheetId="54" hidden="1">{#N/A,#N/A,FALSE,"EXRATE"}</definedName>
    <definedName name="wrn.EXRATE." localSheetId="55"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1" hidden="1">{#N/A,#N/A,FALSE,"EXRATE"}</definedName>
    <definedName name="wrn.EXRATE." localSheetId="62" hidden="1">{#N/A,#N/A,FALSE,"EXRATE"}</definedName>
    <definedName name="wrn.EXRATE." localSheetId="63" hidden="1">{#N/A,#N/A,FALSE,"EXRATE"}</definedName>
    <definedName name="wrn.EXRATE." localSheetId="6" hidden="1">{#N/A,#N/A,FALSE,"EXRATE"}</definedName>
    <definedName name="wrn.EXRATE." localSheetId="64" hidden="1">{#N/A,#N/A,FALSE,"EXRATE"}</definedName>
    <definedName name="wrn.EXRATE." localSheetId="65" hidden="1">{#N/A,#N/A,FALSE,"EXRATE"}</definedName>
    <definedName name="wrn.EXRATE." localSheetId="66" hidden="1">{#N/A,#N/A,FALSE,"EXRATE"}</definedName>
    <definedName name="wrn.EXRATE." localSheetId="67" hidden="1">{#N/A,#N/A,FALSE,"EXRATE"}</definedName>
    <definedName name="wrn.EXRATE." localSheetId="68" hidden="1">{#N/A,#N/A,FALSE,"EXRATE"}</definedName>
    <definedName name="wrn.EXRATE." localSheetId="69" hidden="1">{#N/A,#N/A,FALSE,"EXRATE"}</definedName>
    <definedName name="wrn.EXRATE." localSheetId="70" hidden="1">{#N/A,#N/A,FALSE,"EXRATE"}</definedName>
    <definedName name="wrn.EXRATE." localSheetId="71" hidden="1">{#N/A,#N/A,FALSE,"EXRATE"}</definedName>
    <definedName name="wrn.EXRATE." localSheetId="72" hidden="1">{#N/A,#N/A,FALSE,"EXRATE"}</definedName>
    <definedName name="wrn.EXRATE." localSheetId="73" hidden="1">{#N/A,#N/A,FALSE,"EXRATE"}</definedName>
    <definedName name="wrn.EXRATE." localSheetId="7" hidden="1">{#N/A,#N/A,FALSE,"EXRATE"}</definedName>
    <definedName name="wrn.EXRATE." localSheetId="74" hidden="1">{#N/A,#N/A,FALSE,"EXRATE"}</definedName>
    <definedName name="wrn.EXRATE." localSheetId="75" hidden="1">{#N/A,#N/A,FALSE,"EXRATE"}</definedName>
    <definedName name="wrn.EXRATE." localSheetId="76" hidden="1">{#N/A,#N/A,FALSE,"EXRATE"}</definedName>
    <definedName name="wrn.EXRATE." localSheetId="77" hidden="1">{#N/A,#N/A,FALSE,"EXRATE"}</definedName>
    <definedName name="wrn.EXRATE." localSheetId="78" hidden="1">{#N/A,#N/A,FALSE,"EXRATE"}</definedName>
    <definedName name="wrn.EXRATE." localSheetId="79"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5"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 hidden="1">{#N/A,#N/A,FALSE,"EXTDEBT"}</definedName>
    <definedName name="wrn.EXTDEBT." localSheetId="20"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31" hidden="1">{#N/A,#N/A,FALSE,"EXTDEBT"}</definedName>
    <definedName name="wrn.EXTDEBT." localSheetId="32" hidden="1">{#N/A,#N/A,FALSE,"EXTDEBT"}</definedName>
    <definedName name="wrn.EXTDEBT." localSheetId="33" hidden="1">{#N/A,#N/A,FALSE,"EXTDEBT"}</definedName>
    <definedName name="wrn.EXTDEBT." localSheetId="34" hidden="1">{#N/A,#N/A,FALSE,"EXTDEBT"}</definedName>
    <definedName name="wrn.EXTDEBT." localSheetId="37" hidden="1">{#N/A,#N/A,FALSE,"EXTDEBT"}</definedName>
    <definedName name="wrn.EXTDEBT." localSheetId="41" hidden="1">{#N/A,#N/A,FALSE,"EXTDEBT"}</definedName>
    <definedName name="wrn.EXTDEBT." localSheetId="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 hidden="1">{#N/A,#N/A,FALSE,"EXTDEBT"}</definedName>
    <definedName name="wrn.EXTDEBT." localSheetId="51" hidden="1">{#N/A,#N/A,FALSE,"EXTDEBT"}</definedName>
    <definedName name="wrn.EXTDEBT." localSheetId="52" hidden="1">{#N/A,#N/A,FALSE,"EXTDEBT"}</definedName>
    <definedName name="wrn.EXTDEBT." localSheetId="53" hidden="1">{#N/A,#N/A,FALSE,"EXTDEBT"}</definedName>
    <definedName name="wrn.EXTDEBT." localSheetId="54" hidden="1">{#N/A,#N/A,FALSE,"EXTDEBT"}</definedName>
    <definedName name="wrn.EXTDEBT." localSheetId="55"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1" hidden="1">{#N/A,#N/A,FALSE,"EXTDEBT"}</definedName>
    <definedName name="wrn.EXTDEBT." localSheetId="62" hidden="1">{#N/A,#N/A,FALSE,"EXTDEBT"}</definedName>
    <definedName name="wrn.EXTDEBT." localSheetId="63" hidden="1">{#N/A,#N/A,FALSE,"EXTDEBT"}</definedName>
    <definedName name="wrn.EXTDEBT." localSheetId="6" hidden="1">{#N/A,#N/A,FALSE,"EXTDEBT"}</definedName>
    <definedName name="wrn.EXTDEBT." localSheetId="64" hidden="1">{#N/A,#N/A,FALSE,"EXTDEBT"}</definedName>
    <definedName name="wrn.EXTDEBT." localSheetId="65" hidden="1">{#N/A,#N/A,FALSE,"EXTDEBT"}</definedName>
    <definedName name="wrn.EXTDEBT." localSheetId="66" hidden="1">{#N/A,#N/A,FALSE,"EXTDEBT"}</definedName>
    <definedName name="wrn.EXTDEBT." localSheetId="67" hidden="1">{#N/A,#N/A,FALSE,"EXTDEBT"}</definedName>
    <definedName name="wrn.EXTDEBT." localSheetId="68" hidden="1">{#N/A,#N/A,FALSE,"EXTDEBT"}</definedName>
    <definedName name="wrn.EXTDEBT." localSheetId="69" hidden="1">{#N/A,#N/A,FALSE,"EXTDEBT"}</definedName>
    <definedName name="wrn.EXTDEBT." localSheetId="70" hidden="1">{#N/A,#N/A,FALSE,"EXTDEBT"}</definedName>
    <definedName name="wrn.EXTDEBT." localSheetId="71" hidden="1">{#N/A,#N/A,FALSE,"EXTDEBT"}</definedName>
    <definedName name="wrn.EXTDEBT." localSheetId="72" hidden="1">{#N/A,#N/A,FALSE,"EXTDEBT"}</definedName>
    <definedName name="wrn.EXTDEBT." localSheetId="73" hidden="1">{#N/A,#N/A,FALSE,"EXTDEBT"}</definedName>
    <definedName name="wrn.EXTDEBT." localSheetId="7" hidden="1">{#N/A,#N/A,FALSE,"EXTDEBT"}</definedName>
    <definedName name="wrn.EXTDEBT." localSheetId="74" hidden="1">{#N/A,#N/A,FALSE,"EXTDEBT"}</definedName>
    <definedName name="wrn.EXTDEBT." localSheetId="75" hidden="1">{#N/A,#N/A,FALSE,"EXTDEBT"}</definedName>
    <definedName name="wrn.EXTDEBT." localSheetId="76" hidden="1">{#N/A,#N/A,FALSE,"EXTDEBT"}</definedName>
    <definedName name="wrn.EXTDEBT." localSheetId="77" hidden="1">{#N/A,#N/A,FALSE,"EXTDEBT"}</definedName>
    <definedName name="wrn.EXTDEBT." localSheetId="78" hidden="1">{#N/A,#N/A,FALSE,"EXTDEBT"}</definedName>
    <definedName name="wrn.EXTDEBT." localSheetId="79"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5"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 hidden="1">{#N/A,#N/A,FALSE,"EXTRABUDGT"}</definedName>
    <definedName name="wrn.EXTRABUDGT." localSheetId="20"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31" hidden="1">{#N/A,#N/A,FALSE,"EXTRABUDGT"}</definedName>
    <definedName name="wrn.EXTRABUDGT." localSheetId="32" hidden="1">{#N/A,#N/A,FALSE,"EXTRABUDGT"}</definedName>
    <definedName name="wrn.EXTRABUDGT." localSheetId="33" hidden="1">{#N/A,#N/A,FALSE,"EXTRABUDGT"}</definedName>
    <definedName name="wrn.EXTRABUDGT." localSheetId="34" hidden="1">{#N/A,#N/A,FALSE,"EXTRABUDGT"}</definedName>
    <definedName name="wrn.EXTRABUDGT." localSheetId="37" hidden="1">{#N/A,#N/A,FALSE,"EXTRABUDGT"}</definedName>
    <definedName name="wrn.EXTRABUDGT." localSheetId="41" hidden="1">{#N/A,#N/A,FALSE,"EXTRABUDGT"}</definedName>
    <definedName name="wrn.EXTRABUDGT." localSheetId="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 hidden="1">{#N/A,#N/A,FALSE,"EXTRABUDGT"}</definedName>
    <definedName name="wrn.EXTRABUDGT." localSheetId="51" hidden="1">{#N/A,#N/A,FALSE,"EXTRABUDGT"}</definedName>
    <definedName name="wrn.EXTRABUDGT." localSheetId="52" hidden="1">{#N/A,#N/A,FALSE,"EXTRABUDGT"}</definedName>
    <definedName name="wrn.EXTRABUDGT." localSheetId="53" hidden="1">{#N/A,#N/A,FALSE,"EXTRABUDGT"}</definedName>
    <definedName name="wrn.EXTRABUDGT." localSheetId="54" hidden="1">{#N/A,#N/A,FALSE,"EXTRABUDGT"}</definedName>
    <definedName name="wrn.EXTRABUDGT." localSheetId="55"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1" hidden="1">{#N/A,#N/A,FALSE,"EXTRABUDGT"}</definedName>
    <definedName name="wrn.EXTRABUDGT." localSheetId="62" hidden="1">{#N/A,#N/A,FALSE,"EXTRABUDGT"}</definedName>
    <definedName name="wrn.EXTRABUDGT." localSheetId="63" hidden="1">{#N/A,#N/A,FALSE,"EXTRABUDGT"}</definedName>
    <definedName name="wrn.EXTRABUDGT." localSheetId="6" hidden="1">{#N/A,#N/A,FALSE,"EXTRABUDGT"}</definedName>
    <definedName name="wrn.EXTRABUDGT." localSheetId="64" hidden="1">{#N/A,#N/A,FALSE,"EXTRABUDGT"}</definedName>
    <definedName name="wrn.EXTRABUDGT." localSheetId="65" hidden="1">{#N/A,#N/A,FALSE,"EXTRABUDGT"}</definedName>
    <definedName name="wrn.EXTRABUDGT." localSheetId="66" hidden="1">{#N/A,#N/A,FALSE,"EXTRABUDGT"}</definedName>
    <definedName name="wrn.EXTRABUDGT." localSheetId="67" hidden="1">{#N/A,#N/A,FALSE,"EXTRABUDGT"}</definedName>
    <definedName name="wrn.EXTRABUDGT." localSheetId="68" hidden="1">{#N/A,#N/A,FALSE,"EXTRABUDGT"}</definedName>
    <definedName name="wrn.EXTRABUDGT." localSheetId="69" hidden="1">{#N/A,#N/A,FALSE,"EXTRABUDGT"}</definedName>
    <definedName name="wrn.EXTRABUDGT." localSheetId="70" hidden="1">{#N/A,#N/A,FALSE,"EXTRABUDGT"}</definedName>
    <definedName name="wrn.EXTRABUDGT." localSheetId="71" hidden="1">{#N/A,#N/A,FALSE,"EXTRABUDGT"}</definedName>
    <definedName name="wrn.EXTRABUDGT." localSheetId="72" hidden="1">{#N/A,#N/A,FALSE,"EXTRABUDGT"}</definedName>
    <definedName name="wrn.EXTRABUDGT." localSheetId="73" hidden="1">{#N/A,#N/A,FALSE,"EXTRABUDGT"}</definedName>
    <definedName name="wrn.EXTRABUDGT." localSheetId="7" hidden="1">{#N/A,#N/A,FALSE,"EXTRABUDGT"}</definedName>
    <definedName name="wrn.EXTRABUDGT." localSheetId="74" hidden="1">{#N/A,#N/A,FALSE,"EXTRABUDGT"}</definedName>
    <definedName name="wrn.EXTRABUDGT." localSheetId="75" hidden="1">{#N/A,#N/A,FALSE,"EXTRABUDGT"}</definedName>
    <definedName name="wrn.EXTRABUDGT." localSheetId="76" hidden="1">{#N/A,#N/A,FALSE,"EXTRABUDGT"}</definedName>
    <definedName name="wrn.EXTRABUDGT." localSheetId="77" hidden="1">{#N/A,#N/A,FALSE,"EXTRABUDGT"}</definedName>
    <definedName name="wrn.EXTRABUDGT." localSheetId="78" hidden="1">{#N/A,#N/A,FALSE,"EXTRABUDGT"}</definedName>
    <definedName name="wrn.EXTRABUDGT." localSheetId="79"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5"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 hidden="1">{#N/A,#N/A,FALSE,"EXTRABUDGT2"}</definedName>
    <definedName name="wrn.EXTRABUDGT2." localSheetId="20"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31" hidden="1">{#N/A,#N/A,FALSE,"EXTRABUDGT2"}</definedName>
    <definedName name="wrn.EXTRABUDGT2." localSheetId="32" hidden="1">{#N/A,#N/A,FALSE,"EXTRABUDGT2"}</definedName>
    <definedName name="wrn.EXTRABUDGT2." localSheetId="33" hidden="1">{#N/A,#N/A,FALSE,"EXTRABUDGT2"}</definedName>
    <definedName name="wrn.EXTRABUDGT2." localSheetId="34" hidden="1">{#N/A,#N/A,FALSE,"EXTRABUDGT2"}</definedName>
    <definedName name="wrn.EXTRABUDGT2." localSheetId="37" hidden="1">{#N/A,#N/A,FALSE,"EXTRABUDGT2"}</definedName>
    <definedName name="wrn.EXTRABUDGT2." localSheetId="41" hidden="1">{#N/A,#N/A,FALSE,"EXTRABUDGT2"}</definedName>
    <definedName name="wrn.EXTRABUDGT2." localSheetId="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 hidden="1">{#N/A,#N/A,FALSE,"EXTRABUDGT2"}</definedName>
    <definedName name="wrn.EXTRABUDGT2." localSheetId="51" hidden="1">{#N/A,#N/A,FALSE,"EXTRABUDGT2"}</definedName>
    <definedName name="wrn.EXTRABUDGT2." localSheetId="52" hidden="1">{#N/A,#N/A,FALSE,"EXTRABUDGT2"}</definedName>
    <definedName name="wrn.EXTRABUDGT2." localSheetId="53" hidden="1">{#N/A,#N/A,FALSE,"EXTRABUDGT2"}</definedName>
    <definedName name="wrn.EXTRABUDGT2." localSheetId="54" hidden="1">{#N/A,#N/A,FALSE,"EXTRABUDGT2"}</definedName>
    <definedName name="wrn.EXTRABUDGT2." localSheetId="55"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1" hidden="1">{#N/A,#N/A,FALSE,"EXTRABUDGT2"}</definedName>
    <definedName name="wrn.EXTRABUDGT2." localSheetId="62" hidden="1">{#N/A,#N/A,FALSE,"EXTRABUDGT2"}</definedName>
    <definedName name="wrn.EXTRABUDGT2." localSheetId="63" hidden="1">{#N/A,#N/A,FALSE,"EXTRABUDGT2"}</definedName>
    <definedName name="wrn.EXTRABUDGT2." localSheetId="6" hidden="1">{#N/A,#N/A,FALSE,"EXTRABUDGT2"}</definedName>
    <definedName name="wrn.EXTRABUDGT2." localSheetId="64" hidden="1">{#N/A,#N/A,FALSE,"EXTRABUDGT2"}</definedName>
    <definedName name="wrn.EXTRABUDGT2." localSheetId="65" hidden="1">{#N/A,#N/A,FALSE,"EXTRABUDGT2"}</definedName>
    <definedName name="wrn.EXTRABUDGT2." localSheetId="66" hidden="1">{#N/A,#N/A,FALSE,"EXTRABUDGT2"}</definedName>
    <definedName name="wrn.EXTRABUDGT2." localSheetId="67" hidden="1">{#N/A,#N/A,FALSE,"EXTRABUDGT2"}</definedName>
    <definedName name="wrn.EXTRABUDGT2." localSheetId="68" hidden="1">{#N/A,#N/A,FALSE,"EXTRABUDGT2"}</definedName>
    <definedName name="wrn.EXTRABUDGT2." localSheetId="69" hidden="1">{#N/A,#N/A,FALSE,"EXTRABUDGT2"}</definedName>
    <definedName name="wrn.EXTRABUDGT2." localSheetId="70" hidden="1">{#N/A,#N/A,FALSE,"EXTRABUDGT2"}</definedName>
    <definedName name="wrn.EXTRABUDGT2." localSheetId="71" hidden="1">{#N/A,#N/A,FALSE,"EXTRABUDGT2"}</definedName>
    <definedName name="wrn.EXTRABUDGT2." localSheetId="72" hidden="1">{#N/A,#N/A,FALSE,"EXTRABUDGT2"}</definedName>
    <definedName name="wrn.EXTRABUDGT2." localSheetId="73" hidden="1">{#N/A,#N/A,FALSE,"EXTRABUDGT2"}</definedName>
    <definedName name="wrn.EXTRABUDGT2." localSheetId="7" hidden="1">{#N/A,#N/A,FALSE,"EXTRABUDGT2"}</definedName>
    <definedName name="wrn.EXTRABUDGT2." localSheetId="74" hidden="1">{#N/A,#N/A,FALSE,"EXTRABUDGT2"}</definedName>
    <definedName name="wrn.EXTRABUDGT2." localSheetId="75" hidden="1">{#N/A,#N/A,FALSE,"EXTRABUDGT2"}</definedName>
    <definedName name="wrn.EXTRABUDGT2." localSheetId="76" hidden="1">{#N/A,#N/A,FALSE,"EXTRABUDGT2"}</definedName>
    <definedName name="wrn.EXTRABUDGT2." localSheetId="77" hidden="1">{#N/A,#N/A,FALSE,"EXTRABUDGT2"}</definedName>
    <definedName name="wrn.EXTRABUDGT2." localSheetId="78" hidden="1">{#N/A,#N/A,FALSE,"EXTRABUDGT2"}</definedName>
    <definedName name="wrn.EXTRABUDGT2." localSheetId="79"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5"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 hidden="1">{#N/A,#N/A,FALSE,"GDP_ORIGIN";#N/A,#N/A,FALSE,"EMP_POP"}</definedName>
    <definedName name="wrn.GDP." localSheetId="20"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31" hidden="1">{#N/A,#N/A,FALSE,"GDP_ORIGIN";#N/A,#N/A,FALSE,"EMP_POP"}</definedName>
    <definedName name="wrn.GDP." localSheetId="32" hidden="1">{#N/A,#N/A,FALSE,"GDP_ORIGIN";#N/A,#N/A,FALSE,"EMP_POP"}</definedName>
    <definedName name="wrn.GDP." localSheetId="33" hidden="1">{#N/A,#N/A,FALSE,"GDP_ORIGIN";#N/A,#N/A,FALSE,"EMP_POP"}</definedName>
    <definedName name="wrn.GDP." localSheetId="34" hidden="1">{#N/A,#N/A,FALSE,"GDP_ORIGIN";#N/A,#N/A,FALSE,"EMP_POP"}</definedName>
    <definedName name="wrn.GDP." localSheetId="37" hidden="1">{#N/A,#N/A,FALSE,"GDP_ORIGIN";#N/A,#N/A,FALSE,"EMP_POP"}</definedName>
    <definedName name="wrn.GDP." localSheetId="41" hidden="1">{#N/A,#N/A,FALSE,"GDP_ORIGIN";#N/A,#N/A,FALSE,"EMP_POP"}</definedName>
    <definedName name="wrn.GDP." localSheetId="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 hidden="1">{#N/A,#N/A,FALSE,"GDP_ORIGIN";#N/A,#N/A,FALSE,"EMP_POP"}</definedName>
    <definedName name="wrn.GDP." localSheetId="51" hidden="1">{#N/A,#N/A,FALSE,"GDP_ORIGIN";#N/A,#N/A,FALSE,"EMP_POP"}</definedName>
    <definedName name="wrn.GDP." localSheetId="52" hidden="1">{#N/A,#N/A,FALSE,"GDP_ORIGIN";#N/A,#N/A,FALSE,"EMP_POP"}</definedName>
    <definedName name="wrn.GDP." localSheetId="53" hidden="1">{#N/A,#N/A,FALSE,"GDP_ORIGIN";#N/A,#N/A,FALSE,"EMP_POP"}</definedName>
    <definedName name="wrn.GDP." localSheetId="54" hidden="1">{#N/A,#N/A,FALSE,"GDP_ORIGIN";#N/A,#N/A,FALSE,"EMP_POP"}</definedName>
    <definedName name="wrn.GDP." localSheetId="55"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1" hidden="1">{#N/A,#N/A,FALSE,"GDP_ORIGIN";#N/A,#N/A,FALSE,"EMP_POP"}</definedName>
    <definedName name="wrn.GDP." localSheetId="62" hidden="1">{#N/A,#N/A,FALSE,"GDP_ORIGIN";#N/A,#N/A,FALSE,"EMP_POP"}</definedName>
    <definedName name="wrn.GDP." localSheetId="63" hidden="1">{#N/A,#N/A,FALSE,"GDP_ORIGIN";#N/A,#N/A,FALSE,"EMP_POP"}</definedName>
    <definedName name="wrn.GDP." localSheetId="6" hidden="1">{#N/A,#N/A,FALSE,"GDP_ORIGIN";#N/A,#N/A,FALSE,"EMP_POP"}</definedName>
    <definedName name="wrn.GDP." localSheetId="64" hidden="1">{#N/A,#N/A,FALSE,"GDP_ORIGIN";#N/A,#N/A,FALSE,"EMP_POP"}</definedName>
    <definedName name="wrn.GDP." localSheetId="65" hidden="1">{#N/A,#N/A,FALSE,"GDP_ORIGIN";#N/A,#N/A,FALSE,"EMP_POP"}</definedName>
    <definedName name="wrn.GDP." localSheetId="66" hidden="1">{#N/A,#N/A,FALSE,"GDP_ORIGIN";#N/A,#N/A,FALSE,"EMP_POP"}</definedName>
    <definedName name="wrn.GDP." localSheetId="67" hidden="1">{#N/A,#N/A,FALSE,"GDP_ORIGIN";#N/A,#N/A,FALSE,"EMP_POP"}</definedName>
    <definedName name="wrn.GDP." localSheetId="68" hidden="1">{#N/A,#N/A,FALSE,"GDP_ORIGIN";#N/A,#N/A,FALSE,"EMP_POP"}</definedName>
    <definedName name="wrn.GDP." localSheetId="69" hidden="1">{#N/A,#N/A,FALSE,"GDP_ORIGIN";#N/A,#N/A,FALSE,"EMP_POP"}</definedName>
    <definedName name="wrn.GDP." localSheetId="70" hidden="1">{#N/A,#N/A,FALSE,"GDP_ORIGIN";#N/A,#N/A,FALSE,"EMP_POP"}</definedName>
    <definedName name="wrn.GDP." localSheetId="71" hidden="1">{#N/A,#N/A,FALSE,"GDP_ORIGIN";#N/A,#N/A,FALSE,"EMP_POP"}</definedName>
    <definedName name="wrn.GDP." localSheetId="72" hidden="1">{#N/A,#N/A,FALSE,"GDP_ORIGIN";#N/A,#N/A,FALSE,"EMP_POP"}</definedName>
    <definedName name="wrn.GDP." localSheetId="73" hidden="1">{#N/A,#N/A,FALSE,"GDP_ORIGIN";#N/A,#N/A,FALSE,"EMP_POP"}</definedName>
    <definedName name="wrn.GDP." localSheetId="7" hidden="1">{#N/A,#N/A,FALSE,"GDP_ORIGIN";#N/A,#N/A,FALSE,"EMP_POP"}</definedName>
    <definedName name="wrn.GDP." localSheetId="74" hidden="1">{#N/A,#N/A,FALSE,"GDP_ORIGIN";#N/A,#N/A,FALSE,"EMP_POP"}</definedName>
    <definedName name="wrn.GDP." localSheetId="75" hidden="1">{#N/A,#N/A,FALSE,"GDP_ORIGIN";#N/A,#N/A,FALSE,"EMP_POP"}</definedName>
    <definedName name="wrn.GDP." localSheetId="76" hidden="1">{#N/A,#N/A,FALSE,"GDP_ORIGIN";#N/A,#N/A,FALSE,"EMP_POP"}</definedName>
    <definedName name="wrn.GDP." localSheetId="77" hidden="1">{#N/A,#N/A,FALSE,"GDP_ORIGIN";#N/A,#N/A,FALSE,"EMP_POP"}</definedName>
    <definedName name="wrn.GDP." localSheetId="78" hidden="1">{#N/A,#N/A,FALSE,"GDP_ORIGIN";#N/A,#N/A,FALSE,"EMP_POP"}</definedName>
    <definedName name="wrn.GDP." localSheetId="79"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5"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 hidden="1">{#N/A,#N/A,FALSE,"GGOVT"}</definedName>
    <definedName name="wrn.GGOVT." localSheetId="20"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31" hidden="1">{#N/A,#N/A,FALSE,"GGOVT"}</definedName>
    <definedName name="wrn.GGOVT." localSheetId="32" hidden="1">{#N/A,#N/A,FALSE,"GGOVT"}</definedName>
    <definedName name="wrn.GGOVT." localSheetId="33" hidden="1">{#N/A,#N/A,FALSE,"GGOVT"}</definedName>
    <definedName name="wrn.GGOVT." localSheetId="34" hidden="1">{#N/A,#N/A,FALSE,"GGOVT"}</definedName>
    <definedName name="wrn.GGOVT." localSheetId="37" hidden="1">{#N/A,#N/A,FALSE,"GGOVT"}</definedName>
    <definedName name="wrn.GGOVT." localSheetId="41" hidden="1">{#N/A,#N/A,FALSE,"GGOVT"}</definedName>
    <definedName name="wrn.GGOVT." localSheetId="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 hidden="1">{#N/A,#N/A,FALSE,"GGOVT"}</definedName>
    <definedName name="wrn.GGOVT." localSheetId="51" hidden="1">{#N/A,#N/A,FALSE,"GGOVT"}</definedName>
    <definedName name="wrn.GGOVT." localSheetId="52" hidden="1">{#N/A,#N/A,FALSE,"GGOVT"}</definedName>
    <definedName name="wrn.GGOVT." localSheetId="53" hidden="1">{#N/A,#N/A,FALSE,"GGOVT"}</definedName>
    <definedName name="wrn.GGOVT." localSheetId="54" hidden="1">{#N/A,#N/A,FALSE,"GGOVT"}</definedName>
    <definedName name="wrn.GGOVT." localSheetId="55"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1" hidden="1">{#N/A,#N/A,FALSE,"GGOVT"}</definedName>
    <definedName name="wrn.GGOVT." localSheetId="62" hidden="1">{#N/A,#N/A,FALSE,"GGOVT"}</definedName>
    <definedName name="wrn.GGOVT." localSheetId="63" hidden="1">{#N/A,#N/A,FALSE,"GGOVT"}</definedName>
    <definedName name="wrn.GGOVT." localSheetId="6" hidden="1">{#N/A,#N/A,FALSE,"GGOVT"}</definedName>
    <definedName name="wrn.GGOVT." localSheetId="64" hidden="1">{#N/A,#N/A,FALSE,"GGOVT"}</definedName>
    <definedName name="wrn.GGOVT." localSheetId="65" hidden="1">{#N/A,#N/A,FALSE,"GGOVT"}</definedName>
    <definedName name="wrn.GGOVT." localSheetId="66" hidden="1">{#N/A,#N/A,FALSE,"GGOVT"}</definedName>
    <definedName name="wrn.GGOVT." localSheetId="67" hidden="1">{#N/A,#N/A,FALSE,"GGOVT"}</definedName>
    <definedName name="wrn.GGOVT." localSheetId="68" hidden="1">{#N/A,#N/A,FALSE,"GGOVT"}</definedName>
    <definedName name="wrn.GGOVT." localSheetId="69" hidden="1">{#N/A,#N/A,FALSE,"GGOVT"}</definedName>
    <definedName name="wrn.GGOVT." localSheetId="70" hidden="1">{#N/A,#N/A,FALSE,"GGOVT"}</definedName>
    <definedName name="wrn.GGOVT." localSheetId="71" hidden="1">{#N/A,#N/A,FALSE,"GGOVT"}</definedName>
    <definedName name="wrn.GGOVT." localSheetId="72" hidden="1">{#N/A,#N/A,FALSE,"GGOVT"}</definedName>
    <definedName name="wrn.GGOVT." localSheetId="73" hidden="1">{#N/A,#N/A,FALSE,"GGOVT"}</definedName>
    <definedName name="wrn.GGOVT." localSheetId="7" hidden="1">{#N/A,#N/A,FALSE,"GGOVT"}</definedName>
    <definedName name="wrn.GGOVT." localSheetId="74" hidden="1">{#N/A,#N/A,FALSE,"GGOVT"}</definedName>
    <definedName name="wrn.GGOVT." localSheetId="75" hidden="1">{#N/A,#N/A,FALSE,"GGOVT"}</definedName>
    <definedName name="wrn.GGOVT." localSheetId="76" hidden="1">{#N/A,#N/A,FALSE,"GGOVT"}</definedName>
    <definedName name="wrn.GGOVT." localSheetId="77" hidden="1">{#N/A,#N/A,FALSE,"GGOVT"}</definedName>
    <definedName name="wrn.GGOVT." localSheetId="78" hidden="1">{#N/A,#N/A,FALSE,"GGOVT"}</definedName>
    <definedName name="wrn.GGOVT." localSheetId="79"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5"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 hidden="1">{#N/A,#N/A,FALSE,"GGOVT2"}</definedName>
    <definedName name="wrn.GGOVT2." localSheetId="20"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31" hidden="1">{#N/A,#N/A,FALSE,"GGOVT2"}</definedName>
    <definedName name="wrn.GGOVT2." localSheetId="32" hidden="1">{#N/A,#N/A,FALSE,"GGOVT2"}</definedName>
    <definedName name="wrn.GGOVT2." localSheetId="33" hidden="1">{#N/A,#N/A,FALSE,"GGOVT2"}</definedName>
    <definedName name="wrn.GGOVT2." localSheetId="34" hidden="1">{#N/A,#N/A,FALSE,"GGOVT2"}</definedName>
    <definedName name="wrn.GGOVT2." localSheetId="37" hidden="1">{#N/A,#N/A,FALSE,"GGOVT2"}</definedName>
    <definedName name="wrn.GGOVT2." localSheetId="41" hidden="1">{#N/A,#N/A,FALSE,"GGOVT2"}</definedName>
    <definedName name="wrn.GGOVT2." localSheetId="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 hidden="1">{#N/A,#N/A,FALSE,"GGOVT2"}</definedName>
    <definedName name="wrn.GGOVT2." localSheetId="51" hidden="1">{#N/A,#N/A,FALSE,"GGOVT2"}</definedName>
    <definedName name="wrn.GGOVT2." localSheetId="52" hidden="1">{#N/A,#N/A,FALSE,"GGOVT2"}</definedName>
    <definedName name="wrn.GGOVT2." localSheetId="53" hidden="1">{#N/A,#N/A,FALSE,"GGOVT2"}</definedName>
    <definedName name="wrn.GGOVT2." localSheetId="54" hidden="1">{#N/A,#N/A,FALSE,"GGOVT2"}</definedName>
    <definedName name="wrn.GGOVT2." localSheetId="55"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1" hidden="1">{#N/A,#N/A,FALSE,"GGOVT2"}</definedName>
    <definedName name="wrn.GGOVT2." localSheetId="62" hidden="1">{#N/A,#N/A,FALSE,"GGOVT2"}</definedName>
    <definedName name="wrn.GGOVT2." localSheetId="63" hidden="1">{#N/A,#N/A,FALSE,"GGOVT2"}</definedName>
    <definedName name="wrn.GGOVT2." localSheetId="6" hidden="1">{#N/A,#N/A,FALSE,"GGOVT2"}</definedName>
    <definedName name="wrn.GGOVT2." localSheetId="64" hidden="1">{#N/A,#N/A,FALSE,"GGOVT2"}</definedName>
    <definedName name="wrn.GGOVT2." localSheetId="65" hidden="1">{#N/A,#N/A,FALSE,"GGOVT2"}</definedName>
    <definedName name="wrn.GGOVT2." localSheetId="66" hidden="1">{#N/A,#N/A,FALSE,"GGOVT2"}</definedName>
    <definedName name="wrn.GGOVT2." localSheetId="67" hidden="1">{#N/A,#N/A,FALSE,"GGOVT2"}</definedName>
    <definedName name="wrn.GGOVT2." localSheetId="68" hidden="1">{#N/A,#N/A,FALSE,"GGOVT2"}</definedName>
    <definedName name="wrn.GGOVT2." localSheetId="69" hidden="1">{#N/A,#N/A,FALSE,"GGOVT2"}</definedName>
    <definedName name="wrn.GGOVT2." localSheetId="70" hidden="1">{#N/A,#N/A,FALSE,"GGOVT2"}</definedName>
    <definedName name="wrn.GGOVT2." localSheetId="71" hidden="1">{#N/A,#N/A,FALSE,"GGOVT2"}</definedName>
    <definedName name="wrn.GGOVT2." localSheetId="72" hidden="1">{#N/A,#N/A,FALSE,"GGOVT2"}</definedName>
    <definedName name="wrn.GGOVT2." localSheetId="73" hidden="1">{#N/A,#N/A,FALSE,"GGOVT2"}</definedName>
    <definedName name="wrn.GGOVT2." localSheetId="7" hidden="1">{#N/A,#N/A,FALSE,"GGOVT2"}</definedName>
    <definedName name="wrn.GGOVT2." localSheetId="74" hidden="1">{#N/A,#N/A,FALSE,"GGOVT2"}</definedName>
    <definedName name="wrn.GGOVT2." localSheetId="75" hidden="1">{#N/A,#N/A,FALSE,"GGOVT2"}</definedName>
    <definedName name="wrn.GGOVT2." localSheetId="76" hidden="1">{#N/A,#N/A,FALSE,"GGOVT2"}</definedName>
    <definedName name="wrn.GGOVT2." localSheetId="77" hidden="1">{#N/A,#N/A,FALSE,"GGOVT2"}</definedName>
    <definedName name="wrn.GGOVT2." localSheetId="78" hidden="1">{#N/A,#N/A,FALSE,"GGOVT2"}</definedName>
    <definedName name="wrn.GGOVT2." localSheetId="79"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5"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 hidden="1">{#N/A,#N/A,FALSE,"GGOVT%"}</definedName>
    <definedName name="wrn.GGOVTPC." localSheetId="20"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31" hidden="1">{#N/A,#N/A,FALSE,"GGOVT%"}</definedName>
    <definedName name="wrn.GGOVTPC." localSheetId="32" hidden="1">{#N/A,#N/A,FALSE,"GGOVT%"}</definedName>
    <definedName name="wrn.GGOVTPC." localSheetId="33" hidden="1">{#N/A,#N/A,FALSE,"GGOVT%"}</definedName>
    <definedName name="wrn.GGOVTPC." localSheetId="34" hidden="1">{#N/A,#N/A,FALSE,"GGOVT%"}</definedName>
    <definedName name="wrn.GGOVTPC." localSheetId="37" hidden="1">{#N/A,#N/A,FALSE,"GGOVT%"}</definedName>
    <definedName name="wrn.GGOVTPC." localSheetId="41" hidden="1">{#N/A,#N/A,FALSE,"GGOVT%"}</definedName>
    <definedName name="wrn.GGOVTPC." localSheetId="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 hidden="1">{#N/A,#N/A,FALSE,"GGOVT%"}</definedName>
    <definedName name="wrn.GGOVTPC." localSheetId="51" hidden="1">{#N/A,#N/A,FALSE,"GGOVT%"}</definedName>
    <definedName name="wrn.GGOVTPC." localSheetId="52" hidden="1">{#N/A,#N/A,FALSE,"GGOVT%"}</definedName>
    <definedName name="wrn.GGOVTPC." localSheetId="53" hidden="1">{#N/A,#N/A,FALSE,"GGOVT%"}</definedName>
    <definedName name="wrn.GGOVTPC." localSheetId="54" hidden="1">{#N/A,#N/A,FALSE,"GGOVT%"}</definedName>
    <definedName name="wrn.GGOVTPC." localSheetId="55"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1" hidden="1">{#N/A,#N/A,FALSE,"GGOVT%"}</definedName>
    <definedName name="wrn.GGOVTPC." localSheetId="62" hidden="1">{#N/A,#N/A,FALSE,"GGOVT%"}</definedName>
    <definedName name="wrn.GGOVTPC." localSheetId="63" hidden="1">{#N/A,#N/A,FALSE,"GGOVT%"}</definedName>
    <definedName name="wrn.GGOVTPC." localSheetId="6" hidden="1">{#N/A,#N/A,FALSE,"GGOVT%"}</definedName>
    <definedName name="wrn.GGOVTPC." localSheetId="64" hidden="1">{#N/A,#N/A,FALSE,"GGOVT%"}</definedName>
    <definedName name="wrn.GGOVTPC." localSheetId="65" hidden="1">{#N/A,#N/A,FALSE,"GGOVT%"}</definedName>
    <definedName name="wrn.GGOVTPC." localSheetId="66" hidden="1">{#N/A,#N/A,FALSE,"GGOVT%"}</definedName>
    <definedName name="wrn.GGOVTPC." localSheetId="67" hidden="1">{#N/A,#N/A,FALSE,"GGOVT%"}</definedName>
    <definedName name="wrn.GGOVTPC." localSheetId="68" hidden="1">{#N/A,#N/A,FALSE,"GGOVT%"}</definedName>
    <definedName name="wrn.GGOVTPC." localSheetId="69" hidden="1">{#N/A,#N/A,FALSE,"GGOVT%"}</definedName>
    <definedName name="wrn.GGOVTPC." localSheetId="70" hidden="1">{#N/A,#N/A,FALSE,"GGOVT%"}</definedName>
    <definedName name="wrn.GGOVTPC." localSheetId="71" hidden="1">{#N/A,#N/A,FALSE,"GGOVT%"}</definedName>
    <definedName name="wrn.GGOVTPC." localSheetId="72" hidden="1">{#N/A,#N/A,FALSE,"GGOVT%"}</definedName>
    <definedName name="wrn.GGOVTPC." localSheetId="73" hidden="1">{#N/A,#N/A,FALSE,"GGOVT%"}</definedName>
    <definedName name="wrn.GGOVTPC." localSheetId="7" hidden="1">{#N/A,#N/A,FALSE,"GGOVT%"}</definedName>
    <definedName name="wrn.GGOVTPC." localSheetId="74" hidden="1">{#N/A,#N/A,FALSE,"GGOVT%"}</definedName>
    <definedName name="wrn.GGOVTPC." localSheetId="75" hidden="1">{#N/A,#N/A,FALSE,"GGOVT%"}</definedName>
    <definedName name="wrn.GGOVTPC." localSheetId="76" hidden="1">{#N/A,#N/A,FALSE,"GGOVT%"}</definedName>
    <definedName name="wrn.GGOVTPC." localSheetId="77" hidden="1">{#N/A,#N/A,FALSE,"GGOVT%"}</definedName>
    <definedName name="wrn.GGOVTPC." localSheetId="78" hidden="1">{#N/A,#N/A,FALSE,"GGOVT%"}</definedName>
    <definedName name="wrn.GGOVTPC." localSheetId="79"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5"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 hidden="1">{#N/A,#N/A,FALSE,"INCOMETX"}</definedName>
    <definedName name="wrn.INCOMETX." localSheetId="20"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31" hidden="1">{#N/A,#N/A,FALSE,"INCOMETX"}</definedName>
    <definedName name="wrn.INCOMETX." localSheetId="32" hidden="1">{#N/A,#N/A,FALSE,"INCOMETX"}</definedName>
    <definedName name="wrn.INCOMETX." localSheetId="33" hidden="1">{#N/A,#N/A,FALSE,"INCOMETX"}</definedName>
    <definedName name="wrn.INCOMETX." localSheetId="34" hidden="1">{#N/A,#N/A,FALSE,"INCOMETX"}</definedName>
    <definedName name="wrn.INCOMETX." localSheetId="37" hidden="1">{#N/A,#N/A,FALSE,"INCOMETX"}</definedName>
    <definedName name="wrn.INCOMETX." localSheetId="41" hidden="1">{#N/A,#N/A,FALSE,"INCOMETX"}</definedName>
    <definedName name="wrn.INCOMETX." localSheetId="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 hidden="1">{#N/A,#N/A,FALSE,"INCOMETX"}</definedName>
    <definedName name="wrn.INCOMETX." localSheetId="51" hidden="1">{#N/A,#N/A,FALSE,"INCOMETX"}</definedName>
    <definedName name="wrn.INCOMETX." localSheetId="52" hidden="1">{#N/A,#N/A,FALSE,"INCOMETX"}</definedName>
    <definedName name="wrn.INCOMETX." localSheetId="53" hidden="1">{#N/A,#N/A,FALSE,"INCOMETX"}</definedName>
    <definedName name="wrn.INCOMETX." localSheetId="54" hidden="1">{#N/A,#N/A,FALSE,"INCOMETX"}</definedName>
    <definedName name="wrn.INCOMETX." localSheetId="55"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1" hidden="1">{#N/A,#N/A,FALSE,"INCOMETX"}</definedName>
    <definedName name="wrn.INCOMETX." localSheetId="62" hidden="1">{#N/A,#N/A,FALSE,"INCOMETX"}</definedName>
    <definedName name="wrn.INCOMETX." localSheetId="63" hidden="1">{#N/A,#N/A,FALSE,"INCOMETX"}</definedName>
    <definedName name="wrn.INCOMETX." localSheetId="6" hidden="1">{#N/A,#N/A,FALSE,"INCOMETX"}</definedName>
    <definedName name="wrn.INCOMETX." localSheetId="64" hidden="1">{#N/A,#N/A,FALSE,"INCOMETX"}</definedName>
    <definedName name="wrn.INCOMETX." localSheetId="65" hidden="1">{#N/A,#N/A,FALSE,"INCOMETX"}</definedName>
    <definedName name="wrn.INCOMETX." localSheetId="66" hidden="1">{#N/A,#N/A,FALSE,"INCOMETX"}</definedName>
    <definedName name="wrn.INCOMETX." localSheetId="67" hidden="1">{#N/A,#N/A,FALSE,"INCOMETX"}</definedName>
    <definedName name="wrn.INCOMETX." localSheetId="68" hidden="1">{#N/A,#N/A,FALSE,"INCOMETX"}</definedName>
    <definedName name="wrn.INCOMETX." localSheetId="69" hidden="1">{#N/A,#N/A,FALSE,"INCOMETX"}</definedName>
    <definedName name="wrn.INCOMETX." localSheetId="70" hidden="1">{#N/A,#N/A,FALSE,"INCOMETX"}</definedName>
    <definedName name="wrn.INCOMETX." localSheetId="71" hidden="1">{#N/A,#N/A,FALSE,"INCOMETX"}</definedName>
    <definedName name="wrn.INCOMETX." localSheetId="72" hidden="1">{#N/A,#N/A,FALSE,"INCOMETX"}</definedName>
    <definedName name="wrn.INCOMETX." localSheetId="73" hidden="1">{#N/A,#N/A,FALSE,"INCOMETX"}</definedName>
    <definedName name="wrn.INCOMETX." localSheetId="7" hidden="1">{#N/A,#N/A,FALSE,"INCOMETX"}</definedName>
    <definedName name="wrn.INCOMETX." localSheetId="74" hidden="1">{#N/A,#N/A,FALSE,"INCOMETX"}</definedName>
    <definedName name="wrn.INCOMETX." localSheetId="75" hidden="1">{#N/A,#N/A,FALSE,"INCOMETX"}</definedName>
    <definedName name="wrn.INCOMETX." localSheetId="76" hidden="1">{#N/A,#N/A,FALSE,"INCOMETX"}</definedName>
    <definedName name="wrn.INCOMETX." localSheetId="77" hidden="1">{#N/A,#N/A,FALSE,"INCOMETX"}</definedName>
    <definedName name="wrn.INCOMETX." localSheetId="78" hidden="1">{#N/A,#N/A,FALSE,"INCOMETX"}</definedName>
    <definedName name="wrn.INCOMETX." localSheetId="79"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5"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 hidden="1">{#N/A,#N/A,FALSE,"INTERST"}</definedName>
    <definedName name="wrn.INTERST." localSheetId="20"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31" hidden="1">{#N/A,#N/A,FALSE,"INTERST"}</definedName>
    <definedName name="wrn.INTERST." localSheetId="32" hidden="1">{#N/A,#N/A,FALSE,"INTERST"}</definedName>
    <definedName name="wrn.INTERST." localSheetId="33" hidden="1">{#N/A,#N/A,FALSE,"INTERST"}</definedName>
    <definedName name="wrn.INTERST." localSheetId="34" hidden="1">{#N/A,#N/A,FALSE,"INTERST"}</definedName>
    <definedName name="wrn.INTERST." localSheetId="37" hidden="1">{#N/A,#N/A,FALSE,"INTERST"}</definedName>
    <definedName name="wrn.INTERST." localSheetId="41" hidden="1">{#N/A,#N/A,FALSE,"INTERST"}</definedName>
    <definedName name="wrn.INTERST." localSheetId="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 hidden="1">{#N/A,#N/A,FALSE,"INTERST"}</definedName>
    <definedName name="wrn.INTERST." localSheetId="51" hidden="1">{#N/A,#N/A,FALSE,"INTERST"}</definedName>
    <definedName name="wrn.INTERST." localSheetId="52" hidden="1">{#N/A,#N/A,FALSE,"INTERST"}</definedName>
    <definedName name="wrn.INTERST." localSheetId="53" hidden="1">{#N/A,#N/A,FALSE,"INTERST"}</definedName>
    <definedName name="wrn.INTERST." localSheetId="54" hidden="1">{#N/A,#N/A,FALSE,"INTERST"}</definedName>
    <definedName name="wrn.INTERST." localSheetId="55"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1" hidden="1">{#N/A,#N/A,FALSE,"INTERST"}</definedName>
    <definedName name="wrn.INTERST." localSheetId="62" hidden="1">{#N/A,#N/A,FALSE,"INTERST"}</definedName>
    <definedName name="wrn.INTERST." localSheetId="63" hidden="1">{#N/A,#N/A,FALSE,"INTERST"}</definedName>
    <definedName name="wrn.INTERST." localSheetId="6" hidden="1">{#N/A,#N/A,FALSE,"INTERST"}</definedName>
    <definedName name="wrn.INTERST." localSheetId="64" hidden="1">{#N/A,#N/A,FALSE,"INTERST"}</definedName>
    <definedName name="wrn.INTERST." localSheetId="65" hidden="1">{#N/A,#N/A,FALSE,"INTERST"}</definedName>
    <definedName name="wrn.INTERST." localSheetId="66" hidden="1">{#N/A,#N/A,FALSE,"INTERST"}</definedName>
    <definedName name="wrn.INTERST." localSheetId="67" hidden="1">{#N/A,#N/A,FALSE,"INTERST"}</definedName>
    <definedName name="wrn.INTERST." localSheetId="68" hidden="1">{#N/A,#N/A,FALSE,"INTERST"}</definedName>
    <definedName name="wrn.INTERST." localSheetId="69" hidden="1">{#N/A,#N/A,FALSE,"INTERST"}</definedName>
    <definedName name="wrn.INTERST." localSheetId="70" hidden="1">{#N/A,#N/A,FALSE,"INTERST"}</definedName>
    <definedName name="wrn.INTERST." localSheetId="71" hidden="1">{#N/A,#N/A,FALSE,"INTERST"}</definedName>
    <definedName name="wrn.INTERST." localSheetId="72" hidden="1">{#N/A,#N/A,FALSE,"INTERST"}</definedName>
    <definedName name="wrn.INTERST." localSheetId="73" hidden="1">{#N/A,#N/A,FALSE,"INTERST"}</definedName>
    <definedName name="wrn.INTERST." localSheetId="7" hidden="1">{#N/A,#N/A,FALSE,"INTERST"}</definedName>
    <definedName name="wrn.INTERST." localSheetId="74" hidden="1">{#N/A,#N/A,FALSE,"INTERST"}</definedName>
    <definedName name="wrn.INTERST." localSheetId="75" hidden="1">{#N/A,#N/A,FALSE,"INTERST"}</definedName>
    <definedName name="wrn.INTERST." localSheetId="76" hidden="1">{#N/A,#N/A,FALSE,"INTERST"}</definedName>
    <definedName name="wrn.INTERST." localSheetId="77" hidden="1">{#N/A,#N/A,FALSE,"INTERST"}</definedName>
    <definedName name="wrn.INTERST." localSheetId="78" hidden="1">{#N/A,#N/A,FALSE,"INTERST"}</definedName>
    <definedName name="wrn.INTERST." localSheetId="79" hidden="1">{#N/A,#N/A,FALSE,"INTERST"}</definedName>
    <definedName name="wrn.INTERST." localSheetId="8" hidden="1">{#N/A,#N/A,FALSE,"INTERST"}</definedName>
    <definedName name="wrn.INTERST." localSheetId="9" hidden="1">{#N/A,#N/A,FALSE,"INTERST"}</definedName>
    <definedName name="wrn.INTERST." hidden="1">{#N/A,#N/A,FALSE,"INTERST"}</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37" hidden="1">{"Main Economic Indicators",#N/A,FALSE,"C"}</definedName>
    <definedName name="wrn.Main._.Economic._.Indicators." localSheetId="41" hidden="1">{"Main Economic Indicators",#N/A,FALSE,"C"}</definedName>
    <definedName name="wrn.Main._.Economic._.Indicators." localSheetId="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63" hidden="1">{"Main Economic Indicators",#N/A,FALSE,"C"}</definedName>
    <definedName name="wrn.Main._.Economic._.Indicators." localSheetId="6" hidden="1">{"Main Economic Indicators",#N/A,FALSE,"C"}</definedName>
    <definedName name="wrn.Main._.Economic._.Indicators." localSheetId="64" hidden="1">{"Main Economic Indicators",#N/A,FALSE,"C"}</definedName>
    <definedName name="wrn.Main._.Economic._.Indicators." localSheetId="65" hidden="1">{"Main Economic Indicators",#N/A,FALSE,"C"}</definedName>
    <definedName name="wrn.Main._.Economic._.Indicators." localSheetId="66" hidden="1">{"Main Economic Indicators",#N/A,FALSE,"C"}</definedName>
    <definedName name="wrn.Main._.Economic._.Indicators." localSheetId="67" hidden="1">{"Main Economic Indicators",#N/A,FALSE,"C"}</definedName>
    <definedName name="wrn.Main._.Economic._.Indicators." localSheetId="68" hidden="1">{"Main Economic Indicators",#N/A,FALSE,"C"}</definedName>
    <definedName name="wrn.Main._.Economic._.Indicators." localSheetId="69" hidden="1">{"Main Economic Indicators",#N/A,FALSE,"C"}</definedName>
    <definedName name="wrn.Main._.Economic._.Indicators." localSheetId="70" hidden="1">{"Main Economic Indicators",#N/A,FALSE,"C"}</definedName>
    <definedName name="wrn.Main._.Economic._.Indicators." localSheetId="71" hidden="1">{"Main Economic Indicators",#N/A,FALSE,"C"}</definedName>
    <definedName name="wrn.Main._.Economic._.Indicators." localSheetId="72" hidden="1">{"Main Economic Indicators",#N/A,FALSE,"C"}</definedName>
    <definedName name="wrn.Main._.Economic._.Indicators." localSheetId="73" hidden="1">{"Main Economic Indicators",#N/A,FALSE,"C"}</definedName>
    <definedName name="wrn.Main._.Economic._.Indicators." localSheetId="7" hidden="1">{"Main Economic Indicators",#N/A,FALSE,"C"}</definedName>
    <definedName name="wrn.Main._.Economic._.Indicators." localSheetId="74" hidden="1">{"Main Economic Indicators",#N/A,FALSE,"C"}</definedName>
    <definedName name="wrn.Main._.Economic._.Indicators." localSheetId="75" hidden="1">{"Main Economic Indicators",#N/A,FALSE,"C"}</definedName>
    <definedName name="wrn.Main._.Economic._.Indicators." localSheetId="76" hidden="1">{"Main Economic Indicators",#N/A,FALSE,"C"}</definedName>
    <definedName name="wrn.Main._.Economic._.Indicators." localSheetId="77" hidden="1">{"Main Economic Indicators",#N/A,FALSE,"C"}</definedName>
    <definedName name="wrn.Main._.Economic._.Indicators." localSheetId="78" hidden="1">{"Main Economic Indicators",#N/A,FALSE,"C"}</definedName>
    <definedName name="wrn.Main._.Economic._.Indicators." localSheetId="79"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BADOP." localSheetId="1" hidden="1">{"BOP_TAB",#N/A,FALSE,"N";"MIDTERM_TAB",#N/A,FALSE,"O";"FUND_CRED",#N/A,FALSE,"P";"DEBT_TAB1",#N/A,FALSE,"Q";"DEBT_TAB2",#N/A,FALSE,"Q";"FORFIN_TAB1",#N/A,FALSE,"R";"FORFIN_TAB2",#N/A,FALSE,"R";"BOP_ANALY",#N/A,FALSE,"U"}</definedName>
    <definedName name="wrn.MBADOP." localSheetId="10" hidden="1">{"BOP_TAB",#N/A,FALSE,"N";"MIDTERM_TAB",#N/A,FALSE,"O";"FUND_CRED",#N/A,FALSE,"P";"DEBT_TAB1",#N/A,FALSE,"Q";"DEBT_TAB2",#N/A,FALSE,"Q";"FORFIN_TAB1",#N/A,FALSE,"R";"FORFIN_TAB2",#N/A,FALSE,"R";"BOP_ANALY",#N/A,FALSE,"U"}</definedName>
    <definedName name="wrn.MBADOP." localSheetId="11" hidden="1">{"BOP_TAB",#N/A,FALSE,"N";"MIDTERM_TAB",#N/A,FALSE,"O";"FUND_CRED",#N/A,FALSE,"P";"DEBT_TAB1",#N/A,FALSE,"Q";"DEBT_TAB2",#N/A,FALSE,"Q";"FORFIN_TAB1",#N/A,FALSE,"R";"FORFIN_TAB2",#N/A,FALSE,"R";"BOP_ANALY",#N/A,FALSE,"U"}</definedName>
    <definedName name="wrn.MBADOP." localSheetId="12" hidden="1">{"BOP_TAB",#N/A,FALSE,"N";"MIDTERM_TAB",#N/A,FALSE,"O";"FUND_CRED",#N/A,FALSE,"P";"DEBT_TAB1",#N/A,FALSE,"Q";"DEBT_TAB2",#N/A,FALSE,"Q";"FORFIN_TAB1",#N/A,FALSE,"R";"FORFIN_TAB2",#N/A,FALSE,"R";"BOP_ANALY",#N/A,FALSE,"U"}</definedName>
    <definedName name="wrn.MBADOP." localSheetId="13" hidden="1">{"BOP_TAB",#N/A,FALSE,"N";"MIDTERM_TAB",#N/A,FALSE,"O";"FUND_CRED",#N/A,FALSE,"P";"DEBT_TAB1",#N/A,FALSE,"Q";"DEBT_TAB2",#N/A,FALSE,"Q";"FORFIN_TAB1",#N/A,FALSE,"R";"FORFIN_TAB2",#N/A,FALSE,"R";"BOP_ANALY",#N/A,FALSE,"U"}</definedName>
    <definedName name="wrn.MBADOP." localSheetId="15" hidden="1">{"BOP_TAB",#N/A,FALSE,"N";"MIDTERM_TAB",#N/A,FALSE,"O";"FUND_CRED",#N/A,FALSE,"P";"DEBT_TAB1",#N/A,FALSE,"Q";"DEBT_TAB2",#N/A,FALSE,"Q";"FORFIN_TAB1",#N/A,FALSE,"R";"FORFIN_TAB2",#N/A,FALSE,"R";"BOP_ANALY",#N/A,FALSE,"U"}</definedName>
    <definedName name="wrn.MBADOP." localSheetId="16" hidden="1">{"BOP_TAB",#N/A,FALSE,"N";"MIDTERM_TAB",#N/A,FALSE,"O";"FUND_CRED",#N/A,FALSE,"P";"DEBT_TAB1",#N/A,FALSE,"Q";"DEBT_TAB2",#N/A,FALSE,"Q";"FORFIN_TAB1",#N/A,FALSE,"R";"FORFIN_TAB2",#N/A,FALSE,"R";"BOP_ANALY",#N/A,FALSE,"U"}</definedName>
    <definedName name="wrn.MBADOP." localSheetId="17" hidden="1">{"BOP_TAB",#N/A,FALSE,"N";"MIDTERM_TAB",#N/A,FALSE,"O";"FUND_CRED",#N/A,FALSE,"P";"DEBT_TAB1",#N/A,FALSE,"Q";"DEBT_TAB2",#N/A,FALSE,"Q";"FORFIN_TAB1",#N/A,FALSE,"R";"FORFIN_TAB2",#N/A,FALSE,"R";"BOP_ANALY",#N/A,FALSE,"U"}</definedName>
    <definedName name="wrn.MBADOP." localSheetId="18" hidden="1">{"BOP_TAB",#N/A,FALSE,"N";"MIDTERM_TAB",#N/A,FALSE,"O";"FUND_CRED",#N/A,FALSE,"P";"DEBT_TAB1",#N/A,FALSE,"Q";"DEBT_TAB2",#N/A,FALSE,"Q";"FORFIN_TAB1",#N/A,FALSE,"R";"FORFIN_TAB2",#N/A,FALSE,"R";"BOP_ANALY",#N/A,FALSE,"U"}</definedName>
    <definedName name="wrn.MBADOP." localSheetId="19" hidden="1">{"BOP_TAB",#N/A,FALSE,"N";"MIDTERM_TAB",#N/A,FALSE,"O";"FUND_CRED",#N/A,FALSE,"P";"DEBT_TAB1",#N/A,FALSE,"Q";"DEBT_TAB2",#N/A,FALSE,"Q";"FORFIN_TAB1",#N/A,FALSE,"R";"FORFIN_TAB2",#N/A,FALSE,"R";"BOP_ANALY",#N/A,FALSE,"U"}</definedName>
    <definedName name="wrn.MBADOP." localSheetId="2" hidden="1">{"BOP_TAB",#N/A,FALSE,"N";"MIDTERM_TAB",#N/A,FALSE,"O";"FUND_CRED",#N/A,FALSE,"P";"DEBT_TAB1",#N/A,FALSE,"Q";"DEBT_TAB2",#N/A,FALSE,"Q";"FORFIN_TAB1",#N/A,FALSE,"R";"FORFIN_TAB2",#N/A,FALSE,"R";"BOP_ANALY",#N/A,FALSE,"U"}</definedName>
    <definedName name="wrn.MBADOP." localSheetId="20" hidden="1">{"BOP_TAB",#N/A,FALSE,"N";"MIDTERM_TAB",#N/A,FALSE,"O";"FUND_CRED",#N/A,FALSE,"P";"DEBT_TAB1",#N/A,FALSE,"Q";"DEBT_TAB2",#N/A,FALSE,"Q";"FORFIN_TAB1",#N/A,FALSE,"R";"FORFIN_TAB2",#N/A,FALSE,"R";"BOP_ANALY",#N/A,FALSE,"U"}</definedName>
    <definedName name="wrn.MBADOP." localSheetId="21" hidden="1">{"BOP_TAB",#N/A,FALSE,"N";"MIDTERM_TAB",#N/A,FALSE,"O";"FUND_CRED",#N/A,FALSE,"P";"DEBT_TAB1",#N/A,FALSE,"Q";"DEBT_TAB2",#N/A,FALSE,"Q";"FORFIN_TAB1",#N/A,FALSE,"R";"FORFIN_TAB2",#N/A,FALSE,"R";"BOP_ANALY",#N/A,FALSE,"U"}</definedName>
    <definedName name="wrn.MBADOP." localSheetId="22" hidden="1">{"BOP_TAB",#N/A,FALSE,"N";"MIDTERM_TAB",#N/A,FALSE,"O";"FUND_CRED",#N/A,FALSE,"P";"DEBT_TAB1",#N/A,FALSE,"Q";"DEBT_TAB2",#N/A,FALSE,"Q";"FORFIN_TAB1",#N/A,FALSE,"R";"FORFIN_TAB2",#N/A,FALSE,"R";"BOP_ANALY",#N/A,FALSE,"U"}</definedName>
    <definedName name="wrn.MBADOP." localSheetId="23" hidden="1">{"BOP_TAB",#N/A,FALSE,"N";"MIDTERM_TAB",#N/A,FALSE,"O";"FUND_CRED",#N/A,FALSE,"P";"DEBT_TAB1",#N/A,FALSE,"Q";"DEBT_TAB2",#N/A,FALSE,"Q";"FORFIN_TAB1",#N/A,FALSE,"R";"FORFIN_TAB2",#N/A,FALSE,"R";"BOP_ANALY",#N/A,FALSE,"U"}</definedName>
    <definedName name="wrn.MBADOP." localSheetId="24" hidden="1">{"BOP_TAB",#N/A,FALSE,"N";"MIDTERM_TAB",#N/A,FALSE,"O";"FUND_CRED",#N/A,FALSE,"P";"DEBT_TAB1",#N/A,FALSE,"Q";"DEBT_TAB2",#N/A,FALSE,"Q";"FORFIN_TAB1",#N/A,FALSE,"R";"FORFIN_TAB2",#N/A,FALSE,"R";"BOP_ANALY",#N/A,FALSE,"U"}</definedName>
    <definedName name="wrn.MBADOP." localSheetId="25" hidden="1">{"BOP_TAB",#N/A,FALSE,"N";"MIDTERM_TAB",#N/A,FALSE,"O";"FUND_CRED",#N/A,FALSE,"P";"DEBT_TAB1",#N/A,FALSE,"Q";"DEBT_TAB2",#N/A,FALSE,"Q";"FORFIN_TAB1",#N/A,FALSE,"R";"FORFIN_TAB2",#N/A,FALSE,"R";"BOP_ANALY",#N/A,FALSE,"U"}</definedName>
    <definedName name="wrn.MBADOP." localSheetId="26" hidden="1">{"BOP_TAB",#N/A,FALSE,"N";"MIDTERM_TAB",#N/A,FALSE,"O";"FUND_CRED",#N/A,FALSE,"P";"DEBT_TAB1",#N/A,FALSE,"Q";"DEBT_TAB2",#N/A,FALSE,"Q";"FORFIN_TAB1",#N/A,FALSE,"R";"FORFIN_TAB2",#N/A,FALSE,"R";"BOP_ANALY",#N/A,FALSE,"U"}</definedName>
    <definedName name="wrn.MBADOP." localSheetId="27" hidden="1">{"BOP_TAB",#N/A,FALSE,"N";"MIDTERM_TAB",#N/A,FALSE,"O";"FUND_CRED",#N/A,FALSE,"P";"DEBT_TAB1",#N/A,FALSE,"Q";"DEBT_TAB2",#N/A,FALSE,"Q";"FORFIN_TAB1",#N/A,FALSE,"R";"FORFIN_TAB2",#N/A,FALSE,"R";"BOP_ANALY",#N/A,FALSE,"U"}</definedName>
    <definedName name="wrn.MBADOP." localSheetId="28" hidden="1">{"BOP_TAB",#N/A,FALSE,"N";"MIDTERM_TAB",#N/A,FALSE,"O";"FUND_CRED",#N/A,FALSE,"P";"DEBT_TAB1",#N/A,FALSE,"Q";"DEBT_TAB2",#N/A,FALSE,"Q";"FORFIN_TAB1",#N/A,FALSE,"R";"FORFIN_TAB2",#N/A,FALSE,"R";"BOP_ANALY",#N/A,FALSE,"U"}</definedName>
    <definedName name="wrn.MBADOP." localSheetId="29" hidden="1">{"BOP_TAB",#N/A,FALSE,"N";"MIDTERM_TAB",#N/A,FALSE,"O";"FUND_CRED",#N/A,FALSE,"P";"DEBT_TAB1",#N/A,FALSE,"Q";"DEBT_TAB2",#N/A,FALSE,"Q";"FORFIN_TAB1",#N/A,FALSE,"R";"FORFIN_TAB2",#N/A,FALSE,"R";"BOP_ANALY",#N/A,FALSE,"U"}</definedName>
    <definedName name="wrn.MBADOP." localSheetId="3" hidden="1">{"BOP_TAB",#N/A,FALSE,"N";"MIDTERM_TAB",#N/A,FALSE,"O";"FUND_CRED",#N/A,FALSE,"P";"DEBT_TAB1",#N/A,FALSE,"Q";"DEBT_TAB2",#N/A,FALSE,"Q";"FORFIN_TAB1",#N/A,FALSE,"R";"FORFIN_TAB2",#N/A,FALSE,"R";"BOP_ANALY",#N/A,FALSE,"U"}</definedName>
    <definedName name="wrn.MBADOP." localSheetId="31" hidden="1">{"BOP_TAB",#N/A,FALSE,"N";"MIDTERM_TAB",#N/A,FALSE,"O";"FUND_CRED",#N/A,FALSE,"P";"DEBT_TAB1",#N/A,FALSE,"Q";"DEBT_TAB2",#N/A,FALSE,"Q";"FORFIN_TAB1",#N/A,FALSE,"R";"FORFIN_TAB2",#N/A,FALSE,"R";"BOP_ANALY",#N/A,FALSE,"U"}</definedName>
    <definedName name="wrn.MBADOP." localSheetId="32" hidden="1">{"BOP_TAB",#N/A,FALSE,"N";"MIDTERM_TAB",#N/A,FALSE,"O";"FUND_CRED",#N/A,FALSE,"P";"DEBT_TAB1",#N/A,FALSE,"Q";"DEBT_TAB2",#N/A,FALSE,"Q";"FORFIN_TAB1",#N/A,FALSE,"R";"FORFIN_TAB2",#N/A,FALSE,"R";"BOP_ANALY",#N/A,FALSE,"U"}</definedName>
    <definedName name="wrn.MBADOP." localSheetId="33" hidden="1">{"BOP_TAB",#N/A,FALSE,"N";"MIDTERM_TAB",#N/A,FALSE,"O";"FUND_CRED",#N/A,FALSE,"P";"DEBT_TAB1",#N/A,FALSE,"Q";"DEBT_TAB2",#N/A,FALSE,"Q";"FORFIN_TAB1",#N/A,FALSE,"R";"FORFIN_TAB2",#N/A,FALSE,"R";"BOP_ANALY",#N/A,FALSE,"U"}</definedName>
    <definedName name="wrn.MBADOP." localSheetId="34" hidden="1">{"BOP_TAB",#N/A,FALSE,"N";"MIDTERM_TAB",#N/A,FALSE,"O";"FUND_CRED",#N/A,FALSE,"P";"DEBT_TAB1",#N/A,FALSE,"Q";"DEBT_TAB2",#N/A,FALSE,"Q";"FORFIN_TAB1",#N/A,FALSE,"R";"FORFIN_TAB2",#N/A,FALSE,"R";"BOP_ANALY",#N/A,FALSE,"U"}</definedName>
    <definedName name="wrn.MBADOP." localSheetId="37" hidden="1">{"BOP_TAB",#N/A,FALSE,"N";"MIDTERM_TAB",#N/A,FALSE,"O";"FUND_CRED",#N/A,FALSE,"P";"DEBT_TAB1",#N/A,FALSE,"Q";"DEBT_TAB2",#N/A,FALSE,"Q";"FORFIN_TAB1",#N/A,FALSE,"R";"FORFIN_TAB2",#N/A,FALSE,"R";"BOP_ANALY",#N/A,FALSE,"U"}</definedName>
    <definedName name="wrn.MBADOP." localSheetId="41" hidden="1">{"BOP_TAB",#N/A,FALSE,"N";"MIDTERM_TAB",#N/A,FALSE,"O";"FUND_CRED",#N/A,FALSE,"P";"DEBT_TAB1",#N/A,FALSE,"Q";"DEBT_TAB2",#N/A,FALSE,"Q";"FORFIN_TAB1",#N/A,FALSE,"R";"FORFIN_TAB2",#N/A,FALSE,"R";"BOP_ANALY",#N/A,FALSE,"U"}</definedName>
    <definedName name="wrn.MBADOP." localSheetId="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3" hidden="1">{"BOP_TAB",#N/A,FALSE,"N";"MIDTERM_TAB",#N/A,FALSE,"O";"FUND_CRED",#N/A,FALSE,"P";"DEBT_TAB1",#N/A,FALSE,"Q";"DEBT_TAB2",#N/A,FALSE,"Q";"FORFIN_TAB1",#N/A,FALSE,"R";"FORFIN_TAB2",#N/A,FALSE,"R";"BOP_ANALY",#N/A,FALSE,"U"}</definedName>
    <definedName name="wrn.MBADOP." localSheetId="54" hidden="1">{"BOP_TAB",#N/A,FALSE,"N";"MIDTERM_TAB",#N/A,FALSE,"O";"FUND_CRED",#N/A,FALSE,"P";"DEBT_TAB1",#N/A,FALSE,"Q";"DEBT_TAB2",#N/A,FALSE,"Q";"FORFIN_TAB1",#N/A,FALSE,"R";"FORFIN_TAB2",#N/A,FALSE,"R";"BOP_ANALY",#N/A,FALSE,"U"}</definedName>
    <definedName name="wrn.MBADOP." localSheetId="55"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63" hidden="1">{"BOP_TAB",#N/A,FALSE,"N";"MIDTERM_TAB",#N/A,FALSE,"O";"FUND_CRED",#N/A,FALSE,"P";"DEBT_TAB1",#N/A,FALSE,"Q";"DEBT_TAB2",#N/A,FALSE,"Q";"FORFIN_TAB1",#N/A,FALSE,"R";"FORFIN_TAB2",#N/A,FALSE,"R";"BOP_ANALY",#N/A,FALSE,"U"}</definedName>
    <definedName name="wrn.MBADOP." localSheetId="6" hidden="1">{"BOP_TAB",#N/A,FALSE,"N";"MIDTERM_TAB",#N/A,FALSE,"O";"FUND_CRED",#N/A,FALSE,"P";"DEBT_TAB1",#N/A,FALSE,"Q";"DEBT_TAB2",#N/A,FALSE,"Q";"FORFIN_TAB1",#N/A,FALSE,"R";"FORFIN_TAB2",#N/A,FALSE,"R";"BOP_ANALY",#N/A,FALSE,"U"}</definedName>
    <definedName name="wrn.MBADOP." localSheetId="64" hidden="1">{"BOP_TAB",#N/A,FALSE,"N";"MIDTERM_TAB",#N/A,FALSE,"O";"FUND_CRED",#N/A,FALSE,"P";"DEBT_TAB1",#N/A,FALSE,"Q";"DEBT_TAB2",#N/A,FALSE,"Q";"FORFIN_TAB1",#N/A,FALSE,"R";"FORFIN_TAB2",#N/A,FALSE,"R";"BOP_ANALY",#N/A,FALSE,"U"}</definedName>
    <definedName name="wrn.MBADOP." localSheetId="65" hidden="1">{"BOP_TAB",#N/A,FALSE,"N";"MIDTERM_TAB",#N/A,FALSE,"O";"FUND_CRED",#N/A,FALSE,"P";"DEBT_TAB1",#N/A,FALSE,"Q";"DEBT_TAB2",#N/A,FALSE,"Q";"FORFIN_TAB1",#N/A,FALSE,"R";"FORFIN_TAB2",#N/A,FALSE,"R";"BOP_ANALY",#N/A,FALSE,"U"}</definedName>
    <definedName name="wrn.MBADOP." localSheetId="66" hidden="1">{"BOP_TAB",#N/A,FALSE,"N";"MIDTERM_TAB",#N/A,FALSE,"O";"FUND_CRED",#N/A,FALSE,"P";"DEBT_TAB1",#N/A,FALSE,"Q";"DEBT_TAB2",#N/A,FALSE,"Q";"FORFIN_TAB1",#N/A,FALSE,"R";"FORFIN_TAB2",#N/A,FALSE,"R";"BOP_ANALY",#N/A,FALSE,"U"}</definedName>
    <definedName name="wrn.MBADOP." localSheetId="67" hidden="1">{"BOP_TAB",#N/A,FALSE,"N";"MIDTERM_TAB",#N/A,FALSE,"O";"FUND_CRED",#N/A,FALSE,"P";"DEBT_TAB1",#N/A,FALSE,"Q";"DEBT_TAB2",#N/A,FALSE,"Q";"FORFIN_TAB1",#N/A,FALSE,"R";"FORFIN_TAB2",#N/A,FALSE,"R";"BOP_ANALY",#N/A,FALSE,"U"}</definedName>
    <definedName name="wrn.MBADOP." localSheetId="68" hidden="1">{"BOP_TAB",#N/A,FALSE,"N";"MIDTERM_TAB",#N/A,FALSE,"O";"FUND_CRED",#N/A,FALSE,"P";"DEBT_TAB1",#N/A,FALSE,"Q";"DEBT_TAB2",#N/A,FALSE,"Q";"FORFIN_TAB1",#N/A,FALSE,"R";"FORFIN_TAB2",#N/A,FALSE,"R";"BOP_ANALY",#N/A,FALSE,"U"}</definedName>
    <definedName name="wrn.MBADOP." localSheetId="69"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localSheetId="71" hidden="1">{"BOP_TAB",#N/A,FALSE,"N";"MIDTERM_TAB",#N/A,FALSE,"O";"FUND_CRED",#N/A,FALSE,"P";"DEBT_TAB1",#N/A,FALSE,"Q";"DEBT_TAB2",#N/A,FALSE,"Q";"FORFIN_TAB1",#N/A,FALSE,"R";"FORFIN_TAB2",#N/A,FALSE,"R";"BOP_ANALY",#N/A,FALSE,"U"}</definedName>
    <definedName name="wrn.MBADOP." localSheetId="72" hidden="1">{"BOP_TAB",#N/A,FALSE,"N";"MIDTERM_TAB",#N/A,FALSE,"O";"FUND_CRED",#N/A,FALSE,"P";"DEBT_TAB1",#N/A,FALSE,"Q";"DEBT_TAB2",#N/A,FALSE,"Q";"FORFIN_TAB1",#N/A,FALSE,"R";"FORFIN_TAB2",#N/A,FALSE,"R";"BOP_ANALY",#N/A,FALSE,"U"}</definedName>
    <definedName name="wrn.MBADOP." localSheetId="73" hidden="1">{"BOP_TAB",#N/A,FALSE,"N";"MIDTERM_TAB",#N/A,FALSE,"O";"FUND_CRED",#N/A,FALSE,"P";"DEBT_TAB1",#N/A,FALSE,"Q";"DEBT_TAB2",#N/A,FALSE,"Q";"FORFIN_TAB1",#N/A,FALSE,"R";"FORFIN_TAB2",#N/A,FALSE,"R";"BOP_ANALY",#N/A,FALSE,"U"}</definedName>
    <definedName name="wrn.MBADOP." localSheetId="7" hidden="1">{"BOP_TAB",#N/A,FALSE,"N";"MIDTERM_TAB",#N/A,FALSE,"O";"FUND_CRED",#N/A,FALSE,"P";"DEBT_TAB1",#N/A,FALSE,"Q";"DEBT_TAB2",#N/A,FALSE,"Q";"FORFIN_TAB1",#N/A,FALSE,"R";"FORFIN_TAB2",#N/A,FALSE,"R";"BOP_ANALY",#N/A,FALSE,"U"}</definedName>
    <definedName name="wrn.MBADOP." localSheetId="74" hidden="1">{"BOP_TAB",#N/A,FALSE,"N";"MIDTERM_TAB",#N/A,FALSE,"O";"FUND_CRED",#N/A,FALSE,"P";"DEBT_TAB1",#N/A,FALSE,"Q";"DEBT_TAB2",#N/A,FALSE,"Q";"FORFIN_TAB1",#N/A,FALSE,"R";"FORFIN_TAB2",#N/A,FALSE,"R";"BOP_ANALY",#N/A,FALSE,"U"}</definedName>
    <definedName name="wrn.MBADOP." localSheetId="75" hidden="1">{"BOP_TAB",#N/A,FALSE,"N";"MIDTERM_TAB",#N/A,FALSE,"O";"FUND_CRED",#N/A,FALSE,"P";"DEBT_TAB1",#N/A,FALSE,"Q";"DEBT_TAB2",#N/A,FALSE,"Q";"FORFIN_TAB1",#N/A,FALSE,"R";"FORFIN_TAB2",#N/A,FALSE,"R";"BOP_ANALY",#N/A,FALSE,"U"}</definedName>
    <definedName name="wrn.MBADOP." localSheetId="76" hidden="1">{"BOP_TAB",#N/A,FALSE,"N";"MIDTERM_TAB",#N/A,FALSE,"O";"FUND_CRED",#N/A,FALSE,"P";"DEBT_TAB1",#N/A,FALSE,"Q";"DEBT_TAB2",#N/A,FALSE,"Q";"FORFIN_TAB1",#N/A,FALSE,"R";"FORFIN_TAB2",#N/A,FALSE,"R";"BOP_ANALY",#N/A,FALSE,"U"}</definedName>
    <definedName name="wrn.MBADOP." localSheetId="77" hidden="1">{"BOP_TAB",#N/A,FALSE,"N";"MIDTERM_TAB",#N/A,FALSE,"O";"FUND_CRED",#N/A,FALSE,"P";"DEBT_TAB1",#N/A,FALSE,"Q";"DEBT_TAB2",#N/A,FALSE,"Q";"FORFIN_TAB1",#N/A,FALSE,"R";"FORFIN_TAB2",#N/A,FALSE,"R";"BOP_ANALY",#N/A,FALSE,"U"}</definedName>
    <definedName name="wrn.MBADOP." localSheetId="78" hidden="1">{"BOP_TAB",#N/A,FALSE,"N";"MIDTERM_TAB",#N/A,FALSE,"O";"FUND_CRED",#N/A,FALSE,"P";"DEBT_TAB1",#N/A,FALSE,"Q";"DEBT_TAB2",#N/A,FALSE,"Q";"FORFIN_TAB1",#N/A,FALSE,"R";"FORFIN_TAB2",#N/A,FALSE,"R";"BOP_ANALY",#N/A,FALSE,"U"}</definedName>
    <definedName name="wrn.MBADOP." localSheetId="79" hidden="1">{"BOP_TAB",#N/A,FALSE,"N";"MIDTERM_TAB",#N/A,FALSE,"O";"FUND_CRED",#N/A,FALSE,"P";"DEBT_TAB1",#N/A,FALSE,"Q";"DEBT_TAB2",#N/A,FALSE,"Q";"FORFIN_TAB1",#N/A,FALSE,"R";"FORFIN_TAB2",#N/A,FALSE,"R";"BOP_ANALY",#N/A,FALSE,"U"}</definedName>
    <definedName name="wrn.MBADOP." localSheetId="8" hidden="1">{"BOP_TAB",#N/A,FALSE,"N";"MIDTERM_TAB",#N/A,FALSE,"O";"FUND_CRED",#N/A,FALSE,"P";"DEBT_TAB1",#N/A,FALSE,"Q";"DEBT_TAB2",#N/A,FALSE,"Q";"FORFIN_TAB1",#N/A,FALSE,"R";"FORFIN_TAB2",#N/A,FALSE,"R";"BOP_ANALY",#N/A,FALSE,"U"}</definedName>
    <definedName name="wrn.MBADOP." localSheetId="9"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2" hidden="1">{"MONA",#N/A,FALSE,"S"}</definedName>
    <definedName name="wrn.MONA." localSheetId="20"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31" hidden="1">{"MONA",#N/A,FALSE,"S"}</definedName>
    <definedName name="wrn.MONA." localSheetId="32" hidden="1">{"MONA",#N/A,FALSE,"S"}</definedName>
    <definedName name="wrn.MONA." localSheetId="33" hidden="1">{"MONA",#N/A,FALSE,"S"}</definedName>
    <definedName name="wrn.MONA." localSheetId="34" hidden="1">{"MONA",#N/A,FALSE,"S"}</definedName>
    <definedName name="wrn.MONA." localSheetId="37" hidden="1">{"MONA",#N/A,FALSE,"S"}</definedName>
    <definedName name="wrn.MONA." localSheetId="41" hidden="1">{"MONA",#N/A,FALSE,"S"}</definedName>
    <definedName name="wrn.MONA." localSheetId="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1" hidden="1">{"MONA",#N/A,FALSE,"S"}</definedName>
    <definedName name="wrn.MONA." localSheetId="62" hidden="1">{"MONA",#N/A,FALSE,"S"}</definedName>
    <definedName name="wrn.MONA." localSheetId="63" hidden="1">{"MONA",#N/A,FALSE,"S"}</definedName>
    <definedName name="wrn.MONA." localSheetId="6" hidden="1">{"MONA",#N/A,FALSE,"S"}</definedName>
    <definedName name="wrn.MONA." localSheetId="64" hidden="1">{"MONA",#N/A,FALSE,"S"}</definedName>
    <definedName name="wrn.MONA." localSheetId="65" hidden="1">{"MONA",#N/A,FALSE,"S"}</definedName>
    <definedName name="wrn.MONA." localSheetId="66" hidden="1">{"MONA",#N/A,FALSE,"S"}</definedName>
    <definedName name="wrn.MONA." localSheetId="67" hidden="1">{"MONA",#N/A,FALSE,"S"}</definedName>
    <definedName name="wrn.MONA." localSheetId="68" hidden="1">{"MONA",#N/A,FALSE,"S"}</definedName>
    <definedName name="wrn.MONA." localSheetId="69" hidden="1">{"MONA",#N/A,FALSE,"S"}</definedName>
    <definedName name="wrn.MONA." localSheetId="70" hidden="1">{"MONA",#N/A,FALSE,"S"}</definedName>
    <definedName name="wrn.MONA." localSheetId="71" hidden="1">{"MONA",#N/A,FALSE,"S"}</definedName>
    <definedName name="wrn.MONA." localSheetId="72" hidden="1">{"MONA",#N/A,FALSE,"S"}</definedName>
    <definedName name="wrn.MONA." localSheetId="73" hidden="1">{"MONA",#N/A,FALSE,"S"}</definedName>
    <definedName name="wrn.MONA." localSheetId="7" hidden="1">{"MONA",#N/A,FALSE,"S"}</definedName>
    <definedName name="wrn.MONA." localSheetId="74" hidden="1">{"MONA",#N/A,FALSE,"S"}</definedName>
    <definedName name="wrn.MONA." localSheetId="75" hidden="1">{"MONA",#N/A,FALSE,"S"}</definedName>
    <definedName name="wrn.MONA." localSheetId="76" hidden="1">{"MONA",#N/A,FALSE,"S"}</definedName>
    <definedName name="wrn.MONA." localSheetId="77" hidden="1">{"MONA",#N/A,FALSE,"S"}</definedName>
    <definedName name="wrn.MONA." localSheetId="78" hidden="1">{"MONA",#N/A,FALSE,"S"}</definedName>
    <definedName name="wrn.MONA." localSheetId="79"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5"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 hidden="1">{#N/A,#N/A,FALSE,"MS"}</definedName>
    <definedName name="wrn.MS." localSheetId="20"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31" hidden="1">{#N/A,#N/A,FALSE,"MS"}</definedName>
    <definedName name="wrn.MS." localSheetId="32" hidden="1">{#N/A,#N/A,FALSE,"MS"}</definedName>
    <definedName name="wrn.MS." localSheetId="33" hidden="1">{#N/A,#N/A,FALSE,"MS"}</definedName>
    <definedName name="wrn.MS." localSheetId="34" hidden="1">{#N/A,#N/A,FALSE,"MS"}</definedName>
    <definedName name="wrn.MS." localSheetId="37" hidden="1">{#N/A,#N/A,FALSE,"MS"}</definedName>
    <definedName name="wrn.MS." localSheetId="41" hidden="1">{#N/A,#N/A,FALSE,"MS"}</definedName>
    <definedName name="wrn.MS." localSheetId="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 hidden="1">{#N/A,#N/A,FALSE,"MS"}</definedName>
    <definedName name="wrn.MS." localSheetId="51" hidden="1">{#N/A,#N/A,FALSE,"MS"}</definedName>
    <definedName name="wrn.MS." localSheetId="52" hidden="1">{#N/A,#N/A,FALSE,"MS"}</definedName>
    <definedName name="wrn.MS." localSheetId="53" hidden="1">{#N/A,#N/A,FALSE,"MS"}</definedName>
    <definedName name="wrn.MS." localSheetId="54" hidden="1">{#N/A,#N/A,FALSE,"MS"}</definedName>
    <definedName name="wrn.MS." localSheetId="55" hidden="1">{#N/A,#N/A,FALSE,"MS"}</definedName>
    <definedName name="wrn.MS." localSheetId="56" hidden="1">{#N/A,#N/A,FALSE,"MS"}</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1" hidden="1">{#N/A,#N/A,FALSE,"MS"}</definedName>
    <definedName name="wrn.MS." localSheetId="62" hidden="1">{#N/A,#N/A,FALSE,"MS"}</definedName>
    <definedName name="wrn.MS." localSheetId="63" hidden="1">{#N/A,#N/A,FALSE,"MS"}</definedName>
    <definedName name="wrn.MS." localSheetId="6" hidden="1">{#N/A,#N/A,FALSE,"MS"}</definedName>
    <definedName name="wrn.MS." localSheetId="64" hidden="1">{#N/A,#N/A,FALSE,"MS"}</definedName>
    <definedName name="wrn.MS." localSheetId="65" hidden="1">{#N/A,#N/A,FALSE,"MS"}</definedName>
    <definedName name="wrn.MS." localSheetId="66" hidden="1">{#N/A,#N/A,FALSE,"MS"}</definedName>
    <definedName name="wrn.MS." localSheetId="67" hidden="1">{#N/A,#N/A,FALSE,"MS"}</definedName>
    <definedName name="wrn.MS." localSheetId="68" hidden="1">{#N/A,#N/A,FALSE,"MS"}</definedName>
    <definedName name="wrn.MS." localSheetId="69" hidden="1">{#N/A,#N/A,FALSE,"MS"}</definedName>
    <definedName name="wrn.MS." localSheetId="70" hidden="1">{#N/A,#N/A,FALSE,"MS"}</definedName>
    <definedName name="wrn.MS." localSheetId="71" hidden="1">{#N/A,#N/A,FALSE,"MS"}</definedName>
    <definedName name="wrn.MS." localSheetId="72" hidden="1">{#N/A,#N/A,FALSE,"MS"}</definedName>
    <definedName name="wrn.MS." localSheetId="73" hidden="1">{#N/A,#N/A,FALSE,"MS"}</definedName>
    <definedName name="wrn.MS." localSheetId="7" hidden="1">{#N/A,#N/A,FALSE,"MS"}</definedName>
    <definedName name="wrn.MS." localSheetId="74" hidden="1">{#N/A,#N/A,FALSE,"MS"}</definedName>
    <definedName name="wrn.MS." localSheetId="75" hidden="1">{#N/A,#N/A,FALSE,"MS"}</definedName>
    <definedName name="wrn.MS." localSheetId="76" hidden="1">{#N/A,#N/A,FALSE,"MS"}</definedName>
    <definedName name="wrn.MS." localSheetId="77" hidden="1">{#N/A,#N/A,FALSE,"MS"}</definedName>
    <definedName name="wrn.MS." localSheetId="78" hidden="1">{#N/A,#N/A,FALSE,"MS"}</definedName>
    <definedName name="wrn.MS." localSheetId="79" hidden="1">{#N/A,#N/A,FALSE,"MS"}</definedName>
    <definedName name="wrn.MS." localSheetId="8" hidden="1">{#N/A,#N/A,FALSE,"MS"}</definedName>
    <definedName name="wrn.MS." localSheetId="9" hidden="1">{#N/A,#N/A,FALSE,"MS"}</definedName>
    <definedName name="wrn.MS." hidden="1">{#N/A,#N/A,FALSE,"MS"}</definedName>
    <definedName name="wrn.MUS_RED_May02." localSheetId="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5"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 hidden="1">{#N/A,#N/A,FALSE,"NBG"}</definedName>
    <definedName name="wrn.NBG." localSheetId="20"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31" hidden="1">{#N/A,#N/A,FALSE,"NBG"}</definedName>
    <definedName name="wrn.NBG." localSheetId="32" hidden="1">{#N/A,#N/A,FALSE,"NBG"}</definedName>
    <definedName name="wrn.NBG." localSheetId="33" hidden="1">{#N/A,#N/A,FALSE,"NBG"}</definedName>
    <definedName name="wrn.NBG." localSheetId="34" hidden="1">{#N/A,#N/A,FALSE,"NBG"}</definedName>
    <definedName name="wrn.NBG." localSheetId="37" hidden="1">{#N/A,#N/A,FALSE,"NBG"}</definedName>
    <definedName name="wrn.NBG." localSheetId="41" hidden="1">{#N/A,#N/A,FALSE,"NBG"}</definedName>
    <definedName name="wrn.NBG." localSheetId="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 hidden="1">{#N/A,#N/A,FALSE,"NBG"}</definedName>
    <definedName name="wrn.NBG." localSheetId="51" hidden="1">{#N/A,#N/A,FALSE,"NBG"}</definedName>
    <definedName name="wrn.NBG." localSheetId="52" hidden="1">{#N/A,#N/A,FALSE,"NBG"}</definedName>
    <definedName name="wrn.NBG." localSheetId="53" hidden="1">{#N/A,#N/A,FALSE,"NBG"}</definedName>
    <definedName name="wrn.NBG." localSheetId="54" hidden="1">{#N/A,#N/A,FALSE,"NBG"}</definedName>
    <definedName name="wrn.NBG." localSheetId="55" hidden="1">{#N/A,#N/A,FALSE,"NBG"}</definedName>
    <definedName name="wrn.NBG." localSheetId="56" hidden="1">{#N/A,#N/A,FALSE,"NBG"}</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1" hidden="1">{#N/A,#N/A,FALSE,"NBG"}</definedName>
    <definedName name="wrn.NBG." localSheetId="62" hidden="1">{#N/A,#N/A,FALSE,"NBG"}</definedName>
    <definedName name="wrn.NBG." localSheetId="63" hidden="1">{#N/A,#N/A,FALSE,"NBG"}</definedName>
    <definedName name="wrn.NBG." localSheetId="6" hidden="1">{#N/A,#N/A,FALSE,"NBG"}</definedName>
    <definedName name="wrn.NBG." localSheetId="64" hidden="1">{#N/A,#N/A,FALSE,"NBG"}</definedName>
    <definedName name="wrn.NBG." localSheetId="65" hidden="1">{#N/A,#N/A,FALSE,"NBG"}</definedName>
    <definedName name="wrn.NBG." localSheetId="66" hidden="1">{#N/A,#N/A,FALSE,"NBG"}</definedName>
    <definedName name="wrn.NBG." localSheetId="67" hidden="1">{#N/A,#N/A,FALSE,"NBG"}</definedName>
    <definedName name="wrn.NBG." localSheetId="68" hidden="1">{#N/A,#N/A,FALSE,"NBG"}</definedName>
    <definedName name="wrn.NBG." localSheetId="69" hidden="1">{#N/A,#N/A,FALSE,"NBG"}</definedName>
    <definedName name="wrn.NBG." localSheetId="70" hidden="1">{#N/A,#N/A,FALSE,"NBG"}</definedName>
    <definedName name="wrn.NBG." localSheetId="71" hidden="1">{#N/A,#N/A,FALSE,"NBG"}</definedName>
    <definedName name="wrn.NBG." localSheetId="72" hidden="1">{#N/A,#N/A,FALSE,"NBG"}</definedName>
    <definedName name="wrn.NBG." localSheetId="73" hidden="1">{#N/A,#N/A,FALSE,"NBG"}</definedName>
    <definedName name="wrn.NBG." localSheetId="7" hidden="1">{#N/A,#N/A,FALSE,"NBG"}</definedName>
    <definedName name="wrn.NBG." localSheetId="74" hidden="1">{#N/A,#N/A,FALSE,"NBG"}</definedName>
    <definedName name="wrn.NBG." localSheetId="75" hidden="1">{#N/A,#N/A,FALSE,"NBG"}</definedName>
    <definedName name="wrn.NBG." localSheetId="76" hidden="1">{#N/A,#N/A,FALSE,"NBG"}</definedName>
    <definedName name="wrn.NBG." localSheetId="77" hidden="1">{#N/A,#N/A,FALSE,"NBG"}</definedName>
    <definedName name="wrn.NBG." localSheetId="78" hidden="1">{#N/A,#N/A,FALSE,"NBG"}</definedName>
    <definedName name="wrn.NBG." localSheetId="79"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7" hidden="1">{#N/A,#N/A,FALSE,"I";#N/A,#N/A,FALSE,"J";#N/A,#N/A,FALSE,"K";#N/A,#N/A,FALSE,"L";#N/A,#N/A,FALSE,"M";#N/A,#N/A,FALSE,"N";#N/A,#N/A,FALSE,"O"}</definedName>
    <definedName name="wrn.Output._.tables." localSheetId="41" hidden="1">{#N/A,#N/A,FALSE,"I";#N/A,#N/A,FALSE,"J";#N/A,#N/A,FALSE,"K";#N/A,#N/A,FALSE,"L";#N/A,#N/A,FALSE,"M";#N/A,#N/A,FALSE,"N";#N/A,#N/A,FALSE,"O"}</definedName>
    <definedName name="wrn.Output._.tables." localSheetId="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7" hidden="1">{#N/A,#N/A,FALSE,"I";#N/A,#N/A,FALSE,"J";#N/A,#N/A,FALSE,"K";#N/A,#N/A,FALSE,"L";#N/A,#N/A,FALSE,"M";#N/A,#N/A,FALSE,"N";#N/A,#N/A,FALSE,"O"}</definedName>
    <definedName name="wrn.Output._.tables." localSheetId="74" hidden="1">{#N/A,#N/A,FALSE,"I";#N/A,#N/A,FALSE,"J";#N/A,#N/A,FALSE,"K";#N/A,#N/A,FALSE,"L";#N/A,#N/A,FALSE,"M";#N/A,#N/A,FALSE,"N";#N/A,#N/A,FALSE,"O"}</definedName>
    <definedName name="wrn.Output._.tables." localSheetId="75"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78" hidden="1">{#N/A,#N/A,FALSE,"I";#N/A,#N/A,FALSE,"J";#N/A,#N/A,FALSE,"K";#N/A,#N/A,FALSE,"L";#N/A,#N/A,FALSE,"M";#N/A,#N/A,FALSE,"N";#N/A,#N/A,FALSE,"O"}</definedName>
    <definedName name="wrn.Output._.tables." localSheetId="79"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SMON." localSheetId="1"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29" hidden="1">{"1",#N/A,FALSE,"Pasivos Mon";"2",#N/A,FALSE,"Pasivos Mon"}</definedName>
    <definedName name="wrn.PASMON." localSheetId="3" hidden="1">{"1",#N/A,FALSE,"Pasivos Mon";"2",#N/A,FALSE,"Pasivos Mon"}</definedName>
    <definedName name="wrn.PASMON." localSheetId="31" hidden="1">{"1",#N/A,FALSE,"Pasivos Mon";"2",#N/A,FALSE,"Pasivos Mon"}</definedName>
    <definedName name="wrn.PASMON." localSheetId="32" hidden="1">{"1",#N/A,FALSE,"Pasivos Mon";"2",#N/A,FALSE,"Pasivos Mon"}</definedName>
    <definedName name="wrn.PASMON." localSheetId="33" hidden="1">{"1",#N/A,FALSE,"Pasivos Mon";"2",#N/A,FALSE,"Pasivos Mon"}</definedName>
    <definedName name="wrn.PASMON." localSheetId="34" hidden="1">{"1",#N/A,FALSE,"Pasivos Mon";"2",#N/A,FALSE,"Pasivos Mon"}</definedName>
    <definedName name="wrn.PASMON." localSheetId="37" hidden="1">{"1",#N/A,FALSE,"Pasivos Mon";"2",#N/A,FALSE,"Pasivos Mon"}</definedName>
    <definedName name="wrn.PASMON." localSheetId="41" hidden="1">{"1",#N/A,FALSE,"Pasivos Mon";"2",#N/A,FALSE,"Pasivos Mon"}</definedName>
    <definedName name="wrn.PASMON." localSheetId="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 hidden="1">{"1",#N/A,FALSE,"Pasivos Mon";"2",#N/A,FALSE,"Pasivos Mon"}</definedName>
    <definedName name="wrn.PASMON." localSheetId="51"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55"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0" hidden="1">{"1",#N/A,FALSE,"Pasivos Mon";"2",#N/A,FALSE,"Pasivos Mon"}</definedName>
    <definedName name="wrn.PASMON." localSheetId="61" hidden="1">{"1",#N/A,FALSE,"Pasivos Mon";"2",#N/A,FALSE,"Pasivos Mon"}</definedName>
    <definedName name="wrn.PASMON." localSheetId="62" hidden="1">{"1",#N/A,FALSE,"Pasivos Mon";"2",#N/A,FALSE,"Pasivos Mon"}</definedName>
    <definedName name="wrn.PASMON." localSheetId="63" hidden="1">{"1",#N/A,FALSE,"Pasivos Mon";"2",#N/A,FALSE,"Pasivos Mon"}</definedName>
    <definedName name="wrn.PASMON." localSheetId="6" hidden="1">{"1",#N/A,FALSE,"Pasivos Mon";"2",#N/A,FALSE,"Pasivos Mon"}</definedName>
    <definedName name="wrn.PASMON." localSheetId="64" hidden="1">{"1",#N/A,FALSE,"Pasivos Mon";"2",#N/A,FALSE,"Pasivos Mon"}</definedName>
    <definedName name="wrn.PASMON." localSheetId="65" hidden="1">{"1",#N/A,FALSE,"Pasivos Mon";"2",#N/A,FALSE,"Pasivos Mon"}</definedName>
    <definedName name="wrn.PASMON." localSheetId="66" hidden="1">{"1",#N/A,FALSE,"Pasivos Mon";"2",#N/A,FALSE,"Pasivos Mon"}</definedName>
    <definedName name="wrn.PASMON." localSheetId="67" hidden="1">{"1",#N/A,FALSE,"Pasivos Mon";"2",#N/A,FALSE,"Pasivos Mon"}</definedName>
    <definedName name="wrn.PASMON." localSheetId="68" hidden="1">{"1",#N/A,FALSE,"Pasivos Mon";"2",#N/A,FALSE,"Pasivos Mon"}</definedName>
    <definedName name="wrn.PASMON." localSheetId="69" hidden="1">{"1",#N/A,FALSE,"Pasivos Mon";"2",#N/A,FALSE,"Pasivos Mon"}</definedName>
    <definedName name="wrn.PASMON." localSheetId="70" hidden="1">{"1",#N/A,FALSE,"Pasivos Mon";"2",#N/A,FALSE,"Pasivos Mon"}</definedName>
    <definedName name="wrn.PASMON." localSheetId="71" hidden="1">{"1",#N/A,FALSE,"Pasivos Mon";"2",#N/A,FALSE,"Pasivos Mon"}</definedName>
    <definedName name="wrn.PASMON." localSheetId="72" hidden="1">{"1",#N/A,FALSE,"Pasivos Mon";"2",#N/A,FALSE,"Pasivos Mon"}</definedName>
    <definedName name="wrn.PASMON." localSheetId="73" hidden="1">{"1",#N/A,FALSE,"Pasivos Mon";"2",#N/A,FALSE,"Pasivos Mon"}</definedName>
    <definedName name="wrn.PASMON." localSheetId="7" hidden="1">{"1",#N/A,FALSE,"Pasivos Mon";"2",#N/A,FALSE,"Pasivos Mon"}</definedName>
    <definedName name="wrn.PASMON." localSheetId="74" hidden="1">{"1",#N/A,FALSE,"Pasivos Mon";"2",#N/A,FALSE,"Pasivos Mon"}</definedName>
    <definedName name="wrn.PASMON." localSheetId="75" hidden="1">{"1",#N/A,FALSE,"Pasivos Mon";"2",#N/A,FALSE,"Pasivos Mon"}</definedName>
    <definedName name="wrn.PASMON." localSheetId="76" hidden="1">{"1",#N/A,FALSE,"Pasivos Mon";"2",#N/A,FALSE,"Pasivos Mon"}</definedName>
    <definedName name="wrn.PASMON." localSheetId="77" hidden="1">{"1",#N/A,FALSE,"Pasivos Mon";"2",#N/A,FALSE,"Pasivos Mon"}</definedName>
    <definedName name="wrn.PASMON." localSheetId="78" hidden="1">{"1",#N/A,FALSE,"Pasivos Mon";"2",#N/A,FALSE,"Pasivos Mon"}</definedName>
    <definedName name="wrn.PASMON." localSheetId="79" hidden="1">{"1",#N/A,FALSE,"Pasivos Mon";"2",#N/A,FALSE,"Pasivos Mon"}</definedName>
    <definedName name="wrn.PASMON." localSheetId="8" hidden="1">{"1",#N/A,FALSE,"Pasivos Mon";"2",#N/A,FALSE,"Pasivos Mon"}</definedName>
    <definedName name="wrn.PASMON." localSheetId="9" hidden="1">{"1",#N/A,FALSE,"Pasivos Mon";"2",#N/A,FALSE,"Pasivos Mon"}</definedName>
    <definedName name="wrn.PASMON." hidden="1">{"1",#N/A,FALSE,"Pasivos Mon";"2",#N/A,FALSE,"Pasivos Mon"}</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5"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 hidden="1">{#N/A,#N/A,FALSE,"PCPI"}</definedName>
    <definedName name="wrn.PCPI." localSheetId="20"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31" hidden="1">{#N/A,#N/A,FALSE,"PCPI"}</definedName>
    <definedName name="wrn.PCPI." localSheetId="32" hidden="1">{#N/A,#N/A,FALSE,"PCPI"}</definedName>
    <definedName name="wrn.PCPI." localSheetId="33" hidden="1">{#N/A,#N/A,FALSE,"PCPI"}</definedName>
    <definedName name="wrn.PCPI." localSheetId="34" hidden="1">{#N/A,#N/A,FALSE,"PCPI"}</definedName>
    <definedName name="wrn.PCPI." localSheetId="37" hidden="1">{#N/A,#N/A,FALSE,"PCPI"}</definedName>
    <definedName name="wrn.PCPI." localSheetId="41" hidden="1">{#N/A,#N/A,FALSE,"PCPI"}</definedName>
    <definedName name="wrn.PCPI." localSheetId="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 hidden="1">{#N/A,#N/A,FALSE,"PCPI"}</definedName>
    <definedName name="wrn.PCPI." localSheetId="51" hidden="1">{#N/A,#N/A,FALSE,"PCPI"}</definedName>
    <definedName name="wrn.PCPI." localSheetId="52" hidden="1">{#N/A,#N/A,FALSE,"PCPI"}</definedName>
    <definedName name="wrn.PCPI." localSheetId="53" hidden="1">{#N/A,#N/A,FALSE,"PCPI"}</definedName>
    <definedName name="wrn.PCPI." localSheetId="54" hidden="1">{#N/A,#N/A,FALSE,"PCPI"}</definedName>
    <definedName name="wrn.PCPI." localSheetId="55"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1" hidden="1">{#N/A,#N/A,FALSE,"PCPI"}</definedName>
    <definedName name="wrn.PCPI." localSheetId="62" hidden="1">{#N/A,#N/A,FALSE,"PCPI"}</definedName>
    <definedName name="wrn.PCPI." localSheetId="63" hidden="1">{#N/A,#N/A,FALSE,"PCPI"}</definedName>
    <definedName name="wrn.PCPI." localSheetId="6" hidden="1">{#N/A,#N/A,FALSE,"PCPI"}</definedName>
    <definedName name="wrn.PCPI." localSheetId="64" hidden="1">{#N/A,#N/A,FALSE,"PCPI"}</definedName>
    <definedName name="wrn.PCPI." localSheetId="65" hidden="1">{#N/A,#N/A,FALSE,"PCPI"}</definedName>
    <definedName name="wrn.PCPI." localSheetId="66" hidden="1">{#N/A,#N/A,FALSE,"PCPI"}</definedName>
    <definedName name="wrn.PCPI." localSheetId="67" hidden="1">{#N/A,#N/A,FALSE,"PCPI"}</definedName>
    <definedName name="wrn.PCPI." localSheetId="68" hidden="1">{#N/A,#N/A,FALSE,"PCPI"}</definedName>
    <definedName name="wrn.PCPI." localSheetId="69" hidden="1">{#N/A,#N/A,FALSE,"PCPI"}</definedName>
    <definedName name="wrn.PCPI." localSheetId="70" hidden="1">{#N/A,#N/A,FALSE,"PCPI"}</definedName>
    <definedName name="wrn.PCPI." localSheetId="71" hidden="1">{#N/A,#N/A,FALSE,"PCPI"}</definedName>
    <definedName name="wrn.PCPI." localSheetId="72" hidden="1">{#N/A,#N/A,FALSE,"PCPI"}</definedName>
    <definedName name="wrn.PCPI." localSheetId="73" hidden="1">{#N/A,#N/A,FALSE,"PCPI"}</definedName>
    <definedName name="wrn.PCPI." localSheetId="7" hidden="1">{#N/A,#N/A,FALSE,"PCPI"}</definedName>
    <definedName name="wrn.PCPI." localSheetId="74" hidden="1">{#N/A,#N/A,FALSE,"PCPI"}</definedName>
    <definedName name="wrn.PCPI." localSheetId="75" hidden="1">{#N/A,#N/A,FALSE,"PCPI"}</definedName>
    <definedName name="wrn.PCPI." localSheetId="76" hidden="1">{#N/A,#N/A,FALSE,"PCPI"}</definedName>
    <definedName name="wrn.PCPI." localSheetId="77" hidden="1">{#N/A,#N/A,FALSE,"PCPI"}</definedName>
    <definedName name="wrn.PCPI." localSheetId="78" hidden="1">{#N/A,#N/A,FALSE,"PCPI"}</definedName>
    <definedName name="wrn.PCPI." localSheetId="79"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5"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 hidden="1">{#N/A,#N/A,FALSE,"PENSION"}</definedName>
    <definedName name="wrn.PENSION." localSheetId="20"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31" hidden="1">{#N/A,#N/A,FALSE,"PENSION"}</definedName>
    <definedName name="wrn.PENSION." localSheetId="32" hidden="1">{#N/A,#N/A,FALSE,"PENSION"}</definedName>
    <definedName name="wrn.PENSION." localSheetId="33" hidden="1">{#N/A,#N/A,FALSE,"PENSION"}</definedName>
    <definedName name="wrn.PENSION." localSheetId="34" hidden="1">{#N/A,#N/A,FALSE,"PENSION"}</definedName>
    <definedName name="wrn.PENSION." localSheetId="37" hidden="1">{#N/A,#N/A,FALSE,"PENSION"}</definedName>
    <definedName name="wrn.PENSION." localSheetId="41" hidden="1">{#N/A,#N/A,FALSE,"PENSION"}</definedName>
    <definedName name="wrn.PENSION." localSheetId="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 hidden="1">{#N/A,#N/A,FALSE,"PENSION"}</definedName>
    <definedName name="wrn.PENSION." localSheetId="51" hidden="1">{#N/A,#N/A,FALSE,"PENSION"}</definedName>
    <definedName name="wrn.PENSION." localSheetId="52" hidden="1">{#N/A,#N/A,FALSE,"PENSION"}</definedName>
    <definedName name="wrn.PENSION." localSheetId="53" hidden="1">{#N/A,#N/A,FALSE,"PENSION"}</definedName>
    <definedName name="wrn.PENSION." localSheetId="54" hidden="1">{#N/A,#N/A,FALSE,"PENSION"}</definedName>
    <definedName name="wrn.PENSION." localSheetId="55"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1" hidden="1">{#N/A,#N/A,FALSE,"PENSION"}</definedName>
    <definedName name="wrn.PENSION." localSheetId="62" hidden="1">{#N/A,#N/A,FALSE,"PENSION"}</definedName>
    <definedName name="wrn.PENSION." localSheetId="63" hidden="1">{#N/A,#N/A,FALSE,"PENSION"}</definedName>
    <definedName name="wrn.PENSION." localSheetId="6" hidden="1">{#N/A,#N/A,FALSE,"PENSION"}</definedName>
    <definedName name="wrn.PENSION." localSheetId="64" hidden="1">{#N/A,#N/A,FALSE,"PENSION"}</definedName>
    <definedName name="wrn.PENSION." localSheetId="65" hidden="1">{#N/A,#N/A,FALSE,"PENSION"}</definedName>
    <definedName name="wrn.PENSION." localSheetId="66" hidden="1">{#N/A,#N/A,FALSE,"PENSION"}</definedName>
    <definedName name="wrn.PENSION." localSheetId="67" hidden="1">{#N/A,#N/A,FALSE,"PENSION"}</definedName>
    <definedName name="wrn.PENSION." localSheetId="68" hidden="1">{#N/A,#N/A,FALSE,"PENSION"}</definedName>
    <definedName name="wrn.PENSION." localSheetId="69" hidden="1">{#N/A,#N/A,FALSE,"PENSION"}</definedName>
    <definedName name="wrn.PENSION." localSheetId="70" hidden="1">{#N/A,#N/A,FALSE,"PENSION"}</definedName>
    <definedName name="wrn.PENSION." localSheetId="71" hidden="1">{#N/A,#N/A,FALSE,"PENSION"}</definedName>
    <definedName name="wrn.PENSION." localSheetId="72" hidden="1">{#N/A,#N/A,FALSE,"PENSION"}</definedName>
    <definedName name="wrn.PENSION." localSheetId="73" hidden="1">{#N/A,#N/A,FALSE,"PENSION"}</definedName>
    <definedName name="wrn.PENSION." localSheetId="7" hidden="1">{#N/A,#N/A,FALSE,"PENSION"}</definedName>
    <definedName name="wrn.PENSION." localSheetId="74" hidden="1">{#N/A,#N/A,FALSE,"PENSION"}</definedName>
    <definedName name="wrn.PENSION." localSheetId="75" hidden="1">{#N/A,#N/A,FALSE,"PENSION"}</definedName>
    <definedName name="wrn.PENSION." localSheetId="76" hidden="1">{#N/A,#N/A,FALSE,"PENSION"}</definedName>
    <definedName name="wrn.PENSION." localSheetId="77" hidden="1">{#N/A,#N/A,FALSE,"PENSION"}</definedName>
    <definedName name="wrn.PENSION." localSheetId="78" hidden="1">{#N/A,#N/A,FALSE,"PENSION"}</definedName>
    <definedName name="wrn.PENSION." localSheetId="79" hidden="1">{#N/A,#N/A,FALSE,"PENSION"}</definedName>
    <definedName name="wrn.PENSION." localSheetId="8" hidden="1">{#N/A,#N/A,FALSE,"PENSION"}</definedName>
    <definedName name="wrn.PENSION." localSheetId="9" hidden="1">{#N/A,#N/A,FALSE,"PENSION"}</definedName>
    <definedName name="wrn.PENSION." hidden="1">{#N/A,#N/A,FALSE,"PENSION"}</definedName>
    <definedName name="wrn.Program." localSheetId="1"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15"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 hidden="1">{"Tab1",#N/A,FALSE,"P";"Tab2",#N/A,FALSE,"P"}</definedName>
    <definedName name="wrn.Program." localSheetId="20" hidden="1">{"Tab1",#N/A,FALSE,"P";"Tab2",#N/A,FALSE,"P"}</definedName>
    <definedName name="wrn.Program." localSheetId="21" hidden="1">{"Tab1",#N/A,FALSE,"P";"Tab2",#N/A,FALSE,"P"}</definedName>
    <definedName name="wrn.Program." localSheetId="22" hidden="1">{"Tab1",#N/A,FALSE,"P";"Tab2",#N/A,FALSE,"P"}</definedName>
    <definedName name="wrn.Program." localSheetId="23" hidden="1">{"Tab1",#N/A,FALSE,"P";"Tab2",#N/A,FALSE,"P"}</definedName>
    <definedName name="wrn.Program." localSheetId="24" hidden="1">{"Tab1",#N/A,FALSE,"P";"Tab2",#N/A,FALSE,"P"}</definedName>
    <definedName name="wrn.Program." localSheetId="25"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4" hidden="1">{"Tab1",#N/A,FALSE,"P";"Tab2",#N/A,FALSE,"P"}</definedName>
    <definedName name="wrn.Program." localSheetId="37" hidden="1">{"Tab1",#N/A,FALSE,"P";"Tab2",#N/A,FALSE,"P"}</definedName>
    <definedName name="wrn.Program." localSheetId="41" hidden="1">{"Tab1",#N/A,FALSE,"P";"Tab2",#N/A,FALSE,"P"}</definedName>
    <definedName name="wrn.Program." localSheetId="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 hidden="1">{"Tab1",#N/A,FALSE,"P";"Tab2",#N/A,FALSE,"P"}</definedName>
    <definedName name="wrn.Program." localSheetId="51"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1" hidden="1">{"Tab1",#N/A,FALSE,"P";"Tab2",#N/A,FALSE,"P"}</definedName>
    <definedName name="wrn.Program." localSheetId="62" hidden="1">{"Tab1",#N/A,FALSE,"P";"Tab2",#N/A,FALSE,"P"}</definedName>
    <definedName name="wrn.Program." localSheetId="63" hidden="1">{"Tab1",#N/A,FALSE,"P";"Tab2",#N/A,FALSE,"P"}</definedName>
    <definedName name="wrn.Program." localSheetId="6" hidden="1">{"Tab1",#N/A,FALSE,"P";"Tab2",#N/A,FALSE,"P"}</definedName>
    <definedName name="wrn.Program." localSheetId="64" hidden="1">{"Tab1",#N/A,FALSE,"P";"Tab2",#N/A,FALSE,"P"}</definedName>
    <definedName name="wrn.Program." localSheetId="65" hidden="1">{"Tab1",#N/A,FALSE,"P";"Tab2",#N/A,FALSE,"P"}</definedName>
    <definedName name="wrn.Program." localSheetId="66" hidden="1">{"Tab1",#N/A,FALSE,"P";"Tab2",#N/A,FALSE,"P"}</definedName>
    <definedName name="wrn.Program." localSheetId="67" hidden="1">{"Tab1",#N/A,FALSE,"P";"Tab2",#N/A,FALSE,"P"}</definedName>
    <definedName name="wrn.Program." localSheetId="68" hidden="1">{"Tab1",#N/A,FALSE,"P";"Tab2",#N/A,FALSE,"P"}</definedName>
    <definedName name="wrn.Program." localSheetId="69" hidden="1">{"Tab1",#N/A,FALSE,"P";"Tab2",#N/A,FALSE,"P"}</definedName>
    <definedName name="wrn.Program." localSheetId="70" hidden="1">{"Tab1",#N/A,FALSE,"P";"Tab2",#N/A,FALSE,"P"}</definedName>
    <definedName name="wrn.Program." localSheetId="71" hidden="1">{"Tab1",#N/A,FALSE,"P";"Tab2",#N/A,FALSE,"P"}</definedName>
    <definedName name="wrn.Program." localSheetId="72" hidden="1">{"Tab1",#N/A,FALSE,"P";"Tab2",#N/A,FALSE,"P"}</definedName>
    <definedName name="wrn.Program." localSheetId="73" hidden="1">{"Tab1",#N/A,FALSE,"P";"Tab2",#N/A,FALSE,"P"}</definedName>
    <definedName name="wrn.Program." localSheetId="7" hidden="1">{"Tab1",#N/A,FALSE,"P";"Tab2",#N/A,FALSE,"P"}</definedName>
    <definedName name="wrn.Program." localSheetId="74" hidden="1">{"Tab1",#N/A,FALSE,"P";"Tab2",#N/A,FALSE,"P"}</definedName>
    <definedName name="wrn.Program." localSheetId="75" hidden="1">{"Tab1",#N/A,FALSE,"P";"Tab2",#N/A,FALSE,"P"}</definedName>
    <definedName name="wrn.Program." localSheetId="76" hidden="1">{"Tab1",#N/A,FALSE,"P";"Tab2",#N/A,FALSE,"P"}</definedName>
    <definedName name="wrn.Program." localSheetId="77" hidden="1">{"Tab1",#N/A,FALSE,"P";"Tab2",#N/A,FALSE,"P"}</definedName>
    <definedName name="wrn.Program." localSheetId="78" hidden="1">{"Tab1",#N/A,FALSE,"P";"Tab2",#N/A,FALSE,"P"}</definedName>
    <definedName name="wrn.Program." localSheetId="79" hidden="1">{"Tab1",#N/A,FALSE,"P";"Tab2",#N/A,FALSE,"P"}</definedName>
    <definedName name="wrn.Program." localSheetId="8" hidden="1">{"Tab1",#N/A,FALSE,"P";"Tab2",#N/A,FALSE,"P"}</definedName>
    <definedName name="wrn.Program." localSheetId="9" hidden="1">{"Tab1",#N/A,FALSE,"P";"Tab2",#N/A,FALSE,"P"}</definedName>
    <definedName name="wrn.Program." hidden="1">{"Tab1",#N/A,FALSE,"P";"Tab2",#N/A,FALSE,"P"}</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5"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 hidden="1">{#N/A,#N/A,FALSE,"PRUDENT"}</definedName>
    <definedName name="wrn.PRUDENT." localSheetId="20"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31" hidden="1">{#N/A,#N/A,FALSE,"PRUDENT"}</definedName>
    <definedName name="wrn.PRUDENT." localSheetId="32" hidden="1">{#N/A,#N/A,FALSE,"PRUDENT"}</definedName>
    <definedName name="wrn.PRUDENT." localSheetId="33" hidden="1">{#N/A,#N/A,FALSE,"PRUDENT"}</definedName>
    <definedName name="wrn.PRUDENT." localSheetId="34" hidden="1">{#N/A,#N/A,FALSE,"PRUDENT"}</definedName>
    <definedName name="wrn.PRUDENT." localSheetId="37" hidden="1">{#N/A,#N/A,FALSE,"PRUDENT"}</definedName>
    <definedName name="wrn.PRUDENT." localSheetId="41" hidden="1">{#N/A,#N/A,FALSE,"PRUDENT"}</definedName>
    <definedName name="wrn.PRUDENT." localSheetId="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 hidden="1">{#N/A,#N/A,FALSE,"PRUDENT"}</definedName>
    <definedName name="wrn.PRUDENT." localSheetId="51" hidden="1">{#N/A,#N/A,FALSE,"PRUDENT"}</definedName>
    <definedName name="wrn.PRUDENT." localSheetId="52" hidden="1">{#N/A,#N/A,FALSE,"PRUDENT"}</definedName>
    <definedName name="wrn.PRUDENT." localSheetId="53" hidden="1">{#N/A,#N/A,FALSE,"PRUDENT"}</definedName>
    <definedName name="wrn.PRUDENT." localSheetId="54" hidden="1">{#N/A,#N/A,FALSE,"PRUDENT"}</definedName>
    <definedName name="wrn.PRUDENT." localSheetId="55"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1" hidden="1">{#N/A,#N/A,FALSE,"PRUDENT"}</definedName>
    <definedName name="wrn.PRUDENT." localSheetId="62" hidden="1">{#N/A,#N/A,FALSE,"PRUDENT"}</definedName>
    <definedName name="wrn.PRUDENT." localSheetId="63" hidden="1">{#N/A,#N/A,FALSE,"PRUDENT"}</definedName>
    <definedName name="wrn.PRUDENT." localSheetId="6" hidden="1">{#N/A,#N/A,FALSE,"PRUDENT"}</definedName>
    <definedName name="wrn.PRUDENT." localSheetId="64" hidden="1">{#N/A,#N/A,FALSE,"PRUDENT"}</definedName>
    <definedName name="wrn.PRUDENT." localSheetId="65" hidden="1">{#N/A,#N/A,FALSE,"PRUDENT"}</definedName>
    <definedName name="wrn.PRUDENT." localSheetId="66" hidden="1">{#N/A,#N/A,FALSE,"PRUDENT"}</definedName>
    <definedName name="wrn.PRUDENT." localSheetId="67" hidden="1">{#N/A,#N/A,FALSE,"PRUDENT"}</definedName>
    <definedName name="wrn.PRUDENT." localSheetId="68" hidden="1">{#N/A,#N/A,FALSE,"PRUDENT"}</definedName>
    <definedName name="wrn.PRUDENT." localSheetId="69" hidden="1">{#N/A,#N/A,FALSE,"PRUDENT"}</definedName>
    <definedName name="wrn.PRUDENT." localSheetId="70" hidden="1">{#N/A,#N/A,FALSE,"PRUDENT"}</definedName>
    <definedName name="wrn.PRUDENT." localSheetId="71" hidden="1">{#N/A,#N/A,FALSE,"PRUDENT"}</definedName>
    <definedName name="wrn.PRUDENT." localSheetId="72" hidden="1">{#N/A,#N/A,FALSE,"PRUDENT"}</definedName>
    <definedName name="wrn.PRUDENT." localSheetId="73" hidden="1">{#N/A,#N/A,FALSE,"PRUDENT"}</definedName>
    <definedName name="wrn.PRUDENT." localSheetId="7" hidden="1">{#N/A,#N/A,FALSE,"PRUDENT"}</definedName>
    <definedName name="wrn.PRUDENT." localSheetId="74" hidden="1">{#N/A,#N/A,FALSE,"PRUDENT"}</definedName>
    <definedName name="wrn.PRUDENT." localSheetId="75" hidden="1">{#N/A,#N/A,FALSE,"PRUDENT"}</definedName>
    <definedName name="wrn.PRUDENT." localSheetId="76" hidden="1">{#N/A,#N/A,FALSE,"PRUDENT"}</definedName>
    <definedName name="wrn.PRUDENT." localSheetId="77" hidden="1">{#N/A,#N/A,FALSE,"PRUDENT"}</definedName>
    <definedName name="wrn.PRUDENT." localSheetId="78" hidden="1">{#N/A,#N/A,FALSE,"PRUDENT"}</definedName>
    <definedName name="wrn.PRUDENT." localSheetId="79"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5"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 hidden="1">{#N/A,#N/A,FALSE,"PUBLEXP"}</definedName>
    <definedName name="wrn.PUBLEXP." localSheetId="20"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31" hidden="1">{#N/A,#N/A,FALSE,"PUBLEXP"}</definedName>
    <definedName name="wrn.PUBLEXP." localSheetId="32" hidden="1">{#N/A,#N/A,FALSE,"PUBLEXP"}</definedName>
    <definedName name="wrn.PUBLEXP." localSheetId="33" hidden="1">{#N/A,#N/A,FALSE,"PUBLEXP"}</definedName>
    <definedName name="wrn.PUBLEXP." localSheetId="34" hidden="1">{#N/A,#N/A,FALSE,"PUBLEXP"}</definedName>
    <definedName name="wrn.PUBLEXP." localSheetId="37" hidden="1">{#N/A,#N/A,FALSE,"PUBLEXP"}</definedName>
    <definedName name="wrn.PUBLEXP." localSheetId="41" hidden="1">{#N/A,#N/A,FALSE,"PUBLEXP"}</definedName>
    <definedName name="wrn.PUBLEXP." localSheetId="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 hidden="1">{#N/A,#N/A,FALSE,"PUBLEXP"}</definedName>
    <definedName name="wrn.PUBLEXP." localSheetId="51" hidden="1">{#N/A,#N/A,FALSE,"PUBLEXP"}</definedName>
    <definedName name="wrn.PUBLEXP." localSheetId="52" hidden="1">{#N/A,#N/A,FALSE,"PUBLEXP"}</definedName>
    <definedName name="wrn.PUBLEXP." localSheetId="53" hidden="1">{#N/A,#N/A,FALSE,"PUBLEXP"}</definedName>
    <definedName name="wrn.PUBLEXP." localSheetId="54" hidden="1">{#N/A,#N/A,FALSE,"PUBLEXP"}</definedName>
    <definedName name="wrn.PUBLEXP." localSheetId="55"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1" hidden="1">{#N/A,#N/A,FALSE,"PUBLEXP"}</definedName>
    <definedName name="wrn.PUBLEXP." localSheetId="62" hidden="1">{#N/A,#N/A,FALSE,"PUBLEXP"}</definedName>
    <definedName name="wrn.PUBLEXP." localSheetId="63" hidden="1">{#N/A,#N/A,FALSE,"PUBLEXP"}</definedName>
    <definedName name="wrn.PUBLEXP." localSheetId="6" hidden="1">{#N/A,#N/A,FALSE,"PUBLEXP"}</definedName>
    <definedName name="wrn.PUBLEXP." localSheetId="64" hidden="1">{#N/A,#N/A,FALSE,"PUBLEXP"}</definedName>
    <definedName name="wrn.PUBLEXP." localSheetId="65" hidden="1">{#N/A,#N/A,FALSE,"PUBLEXP"}</definedName>
    <definedName name="wrn.PUBLEXP." localSheetId="66" hidden="1">{#N/A,#N/A,FALSE,"PUBLEXP"}</definedName>
    <definedName name="wrn.PUBLEXP." localSheetId="67" hidden="1">{#N/A,#N/A,FALSE,"PUBLEXP"}</definedName>
    <definedName name="wrn.PUBLEXP." localSheetId="68" hidden="1">{#N/A,#N/A,FALSE,"PUBLEXP"}</definedName>
    <definedName name="wrn.PUBLEXP." localSheetId="69" hidden="1">{#N/A,#N/A,FALSE,"PUBLEXP"}</definedName>
    <definedName name="wrn.PUBLEXP." localSheetId="70" hidden="1">{#N/A,#N/A,FALSE,"PUBLEXP"}</definedName>
    <definedName name="wrn.PUBLEXP." localSheetId="71" hidden="1">{#N/A,#N/A,FALSE,"PUBLEXP"}</definedName>
    <definedName name="wrn.PUBLEXP." localSheetId="72" hidden="1">{#N/A,#N/A,FALSE,"PUBLEXP"}</definedName>
    <definedName name="wrn.PUBLEXP." localSheetId="73" hidden="1">{#N/A,#N/A,FALSE,"PUBLEXP"}</definedName>
    <definedName name="wrn.PUBLEXP." localSheetId="7" hidden="1">{#N/A,#N/A,FALSE,"PUBLEXP"}</definedName>
    <definedName name="wrn.PUBLEXP." localSheetId="74" hidden="1">{#N/A,#N/A,FALSE,"PUBLEXP"}</definedName>
    <definedName name="wrn.PUBLEXP." localSheetId="75" hidden="1">{#N/A,#N/A,FALSE,"PUBLEXP"}</definedName>
    <definedName name="wrn.PUBLEXP." localSheetId="76" hidden="1">{#N/A,#N/A,FALSE,"PUBLEXP"}</definedName>
    <definedName name="wrn.PUBLEXP." localSheetId="77" hidden="1">{#N/A,#N/A,FALSE,"PUBLEXP"}</definedName>
    <definedName name="wrn.PUBLEXP." localSheetId="78" hidden="1">{#N/A,#N/A,FALSE,"PUBLEXP"}</definedName>
    <definedName name="wrn.PUBLEXP." localSheetId="79" hidden="1">{#N/A,#N/A,FALSE,"PUBLEXP"}</definedName>
    <definedName name="wrn.PUBLEXP." localSheetId="8" hidden="1">{#N/A,#N/A,FALSE,"PUBLEXP"}</definedName>
    <definedName name="wrn.PUBLEXP." localSheetId="9" hidden="1">{#N/A,#N/A,FALSE,"PUBLEXP"}</definedName>
    <definedName name="wrn.PUBLEXP." hidden="1">{#N/A,#N/A,FALSE,"PUBLEXP"}</definedName>
    <definedName name="wrn.Red_Mus_May02." localSheetId="1" hidden="1">{"RED_T21",#N/A,FALSE,"RED21";"RED_T22",#N/A,FALSE,"RED22";"RED_T23",#N/A,FALSE,"RED23";"RED_T24",#N/A,FALSE,"RED24";"RED_T25",#N/A,FALSE,"RED25";"RED_T26",#N/A,FALSE,"RED26";"RED_T27",#N/A,FALSE,"RED27";"RED_T28",#N/A,FALSE,"RED28";"RED_T29A",#N/A,FALSE,"RED29";"RED_T29B",#N/A,FALSE,"RED29"}</definedName>
    <definedName name="wrn.Red_Mus_May02." localSheetId="10" hidden="1">{"RED_T21",#N/A,FALSE,"RED21";"RED_T22",#N/A,FALSE,"RED22";"RED_T23",#N/A,FALSE,"RED23";"RED_T24",#N/A,FALSE,"RED24";"RED_T25",#N/A,FALSE,"RED25";"RED_T26",#N/A,FALSE,"RED26";"RED_T27",#N/A,FALSE,"RED27";"RED_T28",#N/A,FALSE,"RED28";"RED_T29A",#N/A,FALSE,"RED29";"RED_T29B",#N/A,FALSE,"RED29"}</definedName>
    <definedName name="wrn.Red_Mus_May02." localSheetId="11" hidden="1">{"RED_T21",#N/A,FALSE,"RED21";"RED_T22",#N/A,FALSE,"RED22";"RED_T23",#N/A,FALSE,"RED23";"RED_T24",#N/A,FALSE,"RED24";"RED_T25",#N/A,FALSE,"RED25";"RED_T26",#N/A,FALSE,"RED26";"RED_T27",#N/A,FALSE,"RED27";"RED_T28",#N/A,FALSE,"RED28";"RED_T29A",#N/A,FALSE,"RED29";"RED_T29B",#N/A,FALSE,"RED29"}</definedName>
    <definedName name="wrn.Red_Mus_May02." localSheetId="12" hidden="1">{"RED_T21",#N/A,FALSE,"RED21";"RED_T22",#N/A,FALSE,"RED22";"RED_T23",#N/A,FALSE,"RED23";"RED_T24",#N/A,FALSE,"RED24";"RED_T25",#N/A,FALSE,"RED25";"RED_T26",#N/A,FALSE,"RED26";"RED_T27",#N/A,FALSE,"RED27";"RED_T28",#N/A,FALSE,"RED28";"RED_T29A",#N/A,FALSE,"RED29";"RED_T29B",#N/A,FALSE,"RED29"}</definedName>
    <definedName name="wrn.Red_Mus_May02." localSheetId="13" hidden="1">{"RED_T21",#N/A,FALSE,"RED21";"RED_T22",#N/A,FALSE,"RED22";"RED_T23",#N/A,FALSE,"RED23";"RED_T24",#N/A,FALSE,"RED24";"RED_T25",#N/A,FALSE,"RED25";"RED_T26",#N/A,FALSE,"RED26";"RED_T27",#N/A,FALSE,"RED27";"RED_T28",#N/A,FALSE,"RED28";"RED_T29A",#N/A,FALSE,"RED29";"RED_T29B",#N/A,FALSE,"RED29"}</definedName>
    <definedName name="wrn.Red_Mus_May02." localSheetId="15" hidden="1">{"RED_T21",#N/A,FALSE,"RED21";"RED_T22",#N/A,FALSE,"RED22";"RED_T23",#N/A,FALSE,"RED23";"RED_T24",#N/A,FALSE,"RED24";"RED_T25",#N/A,FALSE,"RED25";"RED_T26",#N/A,FALSE,"RED26";"RED_T27",#N/A,FALSE,"RED27";"RED_T28",#N/A,FALSE,"RED28";"RED_T29A",#N/A,FALSE,"RED29";"RED_T29B",#N/A,FALSE,"RED29"}</definedName>
    <definedName name="wrn.Red_Mus_May02." localSheetId="16" hidden="1">{"RED_T21",#N/A,FALSE,"RED21";"RED_T22",#N/A,FALSE,"RED22";"RED_T23",#N/A,FALSE,"RED23";"RED_T24",#N/A,FALSE,"RED24";"RED_T25",#N/A,FALSE,"RED25";"RED_T26",#N/A,FALSE,"RED26";"RED_T27",#N/A,FALSE,"RED27";"RED_T28",#N/A,FALSE,"RED28";"RED_T29A",#N/A,FALSE,"RED29";"RED_T29B",#N/A,FALSE,"RED29"}</definedName>
    <definedName name="wrn.Red_Mus_May02." localSheetId="17" hidden="1">{"RED_T21",#N/A,FALSE,"RED21";"RED_T22",#N/A,FALSE,"RED22";"RED_T23",#N/A,FALSE,"RED23";"RED_T24",#N/A,FALSE,"RED24";"RED_T25",#N/A,FALSE,"RED25";"RED_T26",#N/A,FALSE,"RED26";"RED_T27",#N/A,FALSE,"RED27";"RED_T28",#N/A,FALSE,"RED28";"RED_T29A",#N/A,FALSE,"RED29";"RED_T29B",#N/A,FALSE,"RED29"}</definedName>
    <definedName name="wrn.Red_Mus_May02." localSheetId="18" hidden="1">{"RED_T21",#N/A,FALSE,"RED21";"RED_T22",#N/A,FALSE,"RED22";"RED_T23",#N/A,FALSE,"RED23";"RED_T24",#N/A,FALSE,"RED24";"RED_T25",#N/A,FALSE,"RED25";"RED_T26",#N/A,FALSE,"RED26";"RED_T27",#N/A,FALSE,"RED27";"RED_T28",#N/A,FALSE,"RED28";"RED_T29A",#N/A,FALSE,"RED29";"RED_T29B",#N/A,FALSE,"RED29"}</definedName>
    <definedName name="wrn.Red_Mus_May02." localSheetId="19" hidden="1">{"RED_T21",#N/A,FALSE,"RED21";"RED_T22",#N/A,FALSE,"RED22";"RED_T23",#N/A,FALSE,"RED23";"RED_T24",#N/A,FALSE,"RED24";"RED_T25",#N/A,FALSE,"RED25";"RED_T26",#N/A,FALSE,"RED26";"RED_T27",#N/A,FALSE,"RED27";"RED_T28",#N/A,FALSE,"RED28";"RED_T29A",#N/A,FALSE,"RED29";"RED_T29B",#N/A,FALSE,"RED29"}</definedName>
    <definedName name="wrn.Red_Mus_May02." localSheetId="2" hidden="1">{"RED_T21",#N/A,FALSE,"RED21";"RED_T22",#N/A,FALSE,"RED22";"RED_T23",#N/A,FALSE,"RED23";"RED_T24",#N/A,FALSE,"RED24";"RED_T25",#N/A,FALSE,"RED25";"RED_T26",#N/A,FALSE,"RED26";"RED_T27",#N/A,FALSE,"RED27";"RED_T28",#N/A,FALSE,"RED28";"RED_T29A",#N/A,FALSE,"RED29";"RED_T29B",#N/A,FALSE,"RED29"}</definedName>
    <definedName name="wrn.Red_Mus_May02." localSheetId="20" hidden="1">{"RED_T21",#N/A,FALSE,"RED21";"RED_T22",#N/A,FALSE,"RED22";"RED_T23",#N/A,FALSE,"RED23";"RED_T24",#N/A,FALSE,"RED24";"RED_T25",#N/A,FALSE,"RED25";"RED_T26",#N/A,FALSE,"RED26";"RED_T27",#N/A,FALSE,"RED27";"RED_T28",#N/A,FALSE,"RED28";"RED_T29A",#N/A,FALSE,"RED29";"RED_T29B",#N/A,FALSE,"RED29"}</definedName>
    <definedName name="wrn.Red_Mus_May02." localSheetId="21" hidden="1">{"RED_T21",#N/A,FALSE,"RED21";"RED_T22",#N/A,FALSE,"RED22";"RED_T23",#N/A,FALSE,"RED23";"RED_T24",#N/A,FALSE,"RED24";"RED_T25",#N/A,FALSE,"RED25";"RED_T26",#N/A,FALSE,"RED26";"RED_T27",#N/A,FALSE,"RED27";"RED_T28",#N/A,FALSE,"RED28";"RED_T29A",#N/A,FALSE,"RED29";"RED_T29B",#N/A,FALSE,"RED29"}</definedName>
    <definedName name="wrn.Red_Mus_May02." localSheetId="22" hidden="1">{"RED_T21",#N/A,FALSE,"RED21";"RED_T22",#N/A,FALSE,"RED22";"RED_T23",#N/A,FALSE,"RED23";"RED_T24",#N/A,FALSE,"RED24";"RED_T25",#N/A,FALSE,"RED25";"RED_T26",#N/A,FALSE,"RED26";"RED_T27",#N/A,FALSE,"RED27";"RED_T28",#N/A,FALSE,"RED28";"RED_T29A",#N/A,FALSE,"RED29";"RED_T29B",#N/A,FALSE,"RED29"}</definedName>
    <definedName name="wrn.Red_Mus_May02." localSheetId="23" hidden="1">{"RED_T21",#N/A,FALSE,"RED21";"RED_T22",#N/A,FALSE,"RED22";"RED_T23",#N/A,FALSE,"RED23";"RED_T24",#N/A,FALSE,"RED24";"RED_T25",#N/A,FALSE,"RED25";"RED_T26",#N/A,FALSE,"RED26";"RED_T27",#N/A,FALSE,"RED27";"RED_T28",#N/A,FALSE,"RED28";"RED_T29A",#N/A,FALSE,"RED29";"RED_T29B",#N/A,FALSE,"RED29"}</definedName>
    <definedName name="wrn.Red_Mus_May02." localSheetId="24" hidden="1">{"RED_T21",#N/A,FALSE,"RED21";"RED_T22",#N/A,FALSE,"RED22";"RED_T23",#N/A,FALSE,"RED23";"RED_T24",#N/A,FALSE,"RED24";"RED_T25",#N/A,FALSE,"RED25";"RED_T26",#N/A,FALSE,"RED26";"RED_T27",#N/A,FALSE,"RED27";"RED_T28",#N/A,FALSE,"RED28";"RED_T29A",#N/A,FALSE,"RED29";"RED_T29B",#N/A,FALSE,"RED29"}</definedName>
    <definedName name="wrn.Red_Mus_May02." localSheetId="25" hidden="1">{"RED_T21",#N/A,FALSE,"RED21";"RED_T22",#N/A,FALSE,"RED22";"RED_T23",#N/A,FALSE,"RED23";"RED_T24",#N/A,FALSE,"RED24";"RED_T25",#N/A,FALSE,"RED25";"RED_T26",#N/A,FALSE,"RED26";"RED_T27",#N/A,FALSE,"RED27";"RED_T28",#N/A,FALSE,"RED28";"RED_T29A",#N/A,FALSE,"RED29";"RED_T29B",#N/A,FALSE,"RED29"}</definedName>
    <definedName name="wrn.Red_Mus_May02." localSheetId="26" hidden="1">{"RED_T21",#N/A,FALSE,"RED21";"RED_T22",#N/A,FALSE,"RED22";"RED_T23",#N/A,FALSE,"RED23";"RED_T24",#N/A,FALSE,"RED24";"RED_T25",#N/A,FALSE,"RED25";"RED_T26",#N/A,FALSE,"RED26";"RED_T27",#N/A,FALSE,"RED27";"RED_T28",#N/A,FALSE,"RED28";"RED_T29A",#N/A,FALSE,"RED29";"RED_T29B",#N/A,FALSE,"RED29"}</definedName>
    <definedName name="wrn.Red_Mus_May02." localSheetId="27" hidden="1">{"RED_T21",#N/A,FALSE,"RED21";"RED_T22",#N/A,FALSE,"RED22";"RED_T23",#N/A,FALSE,"RED23";"RED_T24",#N/A,FALSE,"RED24";"RED_T25",#N/A,FALSE,"RED25";"RED_T26",#N/A,FALSE,"RED26";"RED_T27",#N/A,FALSE,"RED27";"RED_T28",#N/A,FALSE,"RED28";"RED_T29A",#N/A,FALSE,"RED29";"RED_T29B",#N/A,FALSE,"RED29"}</definedName>
    <definedName name="wrn.Red_Mus_May02." localSheetId="28" hidden="1">{"RED_T21",#N/A,FALSE,"RED21";"RED_T22",#N/A,FALSE,"RED22";"RED_T23",#N/A,FALSE,"RED23";"RED_T24",#N/A,FALSE,"RED24";"RED_T25",#N/A,FALSE,"RED25";"RED_T26",#N/A,FALSE,"RED26";"RED_T27",#N/A,FALSE,"RED27";"RED_T28",#N/A,FALSE,"RED28";"RED_T29A",#N/A,FALSE,"RED29";"RED_T29B",#N/A,FALSE,"RED29"}</definedName>
    <definedName name="wrn.Red_Mus_May02." localSheetId="29" hidden="1">{"RED_T21",#N/A,FALSE,"RED21";"RED_T22",#N/A,FALSE,"RED22";"RED_T23",#N/A,FALSE,"RED23";"RED_T24",#N/A,FALSE,"RED24";"RED_T25",#N/A,FALSE,"RED25";"RED_T26",#N/A,FALSE,"RED26";"RED_T27",#N/A,FALSE,"RED27";"RED_T28",#N/A,FALSE,"RED28";"RED_T29A",#N/A,FALSE,"RED29";"RED_T29B",#N/A,FALSE,"RED29"}</definedName>
    <definedName name="wrn.Red_Mus_May02." localSheetId="3" hidden="1">{"RED_T21",#N/A,FALSE,"RED21";"RED_T22",#N/A,FALSE,"RED22";"RED_T23",#N/A,FALSE,"RED23";"RED_T24",#N/A,FALSE,"RED24";"RED_T25",#N/A,FALSE,"RED25";"RED_T26",#N/A,FALSE,"RED26";"RED_T27",#N/A,FALSE,"RED27";"RED_T28",#N/A,FALSE,"RED28";"RED_T29A",#N/A,FALSE,"RED29";"RED_T29B",#N/A,FALSE,"RED29"}</definedName>
    <definedName name="wrn.Red_Mus_May02." localSheetId="31" hidden="1">{"RED_T21",#N/A,FALSE,"RED21";"RED_T22",#N/A,FALSE,"RED22";"RED_T23",#N/A,FALSE,"RED23";"RED_T24",#N/A,FALSE,"RED24";"RED_T25",#N/A,FALSE,"RED25";"RED_T26",#N/A,FALSE,"RED26";"RED_T27",#N/A,FALSE,"RED27";"RED_T28",#N/A,FALSE,"RED28";"RED_T29A",#N/A,FALSE,"RED29";"RED_T29B",#N/A,FALSE,"RED29"}</definedName>
    <definedName name="wrn.Red_Mus_May02." localSheetId="32" hidden="1">{"RED_T21",#N/A,FALSE,"RED21";"RED_T22",#N/A,FALSE,"RED22";"RED_T23",#N/A,FALSE,"RED23";"RED_T24",#N/A,FALSE,"RED24";"RED_T25",#N/A,FALSE,"RED25";"RED_T26",#N/A,FALSE,"RED26";"RED_T27",#N/A,FALSE,"RED27";"RED_T28",#N/A,FALSE,"RED28";"RED_T29A",#N/A,FALSE,"RED29";"RED_T29B",#N/A,FALSE,"RED29"}</definedName>
    <definedName name="wrn.Red_Mus_May02." localSheetId="33" hidden="1">{"RED_T21",#N/A,FALSE,"RED21";"RED_T22",#N/A,FALSE,"RED22";"RED_T23",#N/A,FALSE,"RED23";"RED_T24",#N/A,FALSE,"RED24";"RED_T25",#N/A,FALSE,"RED25";"RED_T26",#N/A,FALSE,"RED26";"RED_T27",#N/A,FALSE,"RED27";"RED_T28",#N/A,FALSE,"RED28";"RED_T29A",#N/A,FALSE,"RED29";"RED_T29B",#N/A,FALSE,"RED29"}</definedName>
    <definedName name="wrn.Red_Mus_May02." localSheetId="34" hidden="1">{"RED_T21",#N/A,FALSE,"RED21";"RED_T22",#N/A,FALSE,"RED22";"RED_T23",#N/A,FALSE,"RED23";"RED_T24",#N/A,FALSE,"RED24";"RED_T25",#N/A,FALSE,"RED25";"RED_T26",#N/A,FALSE,"RED26";"RED_T27",#N/A,FALSE,"RED27";"RED_T28",#N/A,FALSE,"RED28";"RED_T29A",#N/A,FALSE,"RED29";"RED_T29B",#N/A,FALSE,"RED29"}</definedName>
    <definedName name="wrn.Red_Mus_May02." localSheetId="37" hidden="1">{"RED_T21",#N/A,FALSE,"RED21";"RED_T22",#N/A,FALSE,"RED22";"RED_T23",#N/A,FALSE,"RED23";"RED_T24",#N/A,FALSE,"RED24";"RED_T25",#N/A,FALSE,"RED25";"RED_T26",#N/A,FALSE,"RED26";"RED_T27",#N/A,FALSE,"RED27";"RED_T28",#N/A,FALSE,"RED28";"RED_T29A",#N/A,FALSE,"RED29";"RED_T29B",#N/A,FALSE,"RED29"}</definedName>
    <definedName name="wrn.Red_Mus_May02." localSheetId="41" hidden="1">{"RED_T21",#N/A,FALSE,"RED21";"RED_T22",#N/A,FALSE,"RED22";"RED_T23",#N/A,FALSE,"RED23";"RED_T24",#N/A,FALSE,"RED24";"RED_T25",#N/A,FALSE,"RED25";"RED_T26",#N/A,FALSE,"RED26";"RED_T27",#N/A,FALSE,"RED27";"RED_T28",#N/A,FALSE,"RED28";"RED_T29A",#N/A,FALSE,"RED29";"RED_T29B",#N/A,FALSE,"RED29"}</definedName>
    <definedName name="wrn.Red_Mus_May02." localSheetId="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3" hidden="1">{"RED_T21",#N/A,FALSE,"RED21";"RED_T22",#N/A,FALSE,"RED22";"RED_T23",#N/A,FALSE,"RED23";"RED_T24",#N/A,FALSE,"RED24";"RED_T25",#N/A,FALSE,"RED25";"RED_T26",#N/A,FALSE,"RED26";"RED_T27",#N/A,FALSE,"RED27";"RED_T28",#N/A,FALSE,"RED28";"RED_T29A",#N/A,FALSE,"RED29";"RED_T29B",#N/A,FALSE,"RED29"}</definedName>
    <definedName name="wrn.Red_Mus_May02." localSheetId="54" hidden="1">{"RED_T21",#N/A,FALSE,"RED21";"RED_T22",#N/A,FALSE,"RED22";"RED_T23",#N/A,FALSE,"RED23";"RED_T24",#N/A,FALSE,"RED24";"RED_T25",#N/A,FALSE,"RED25";"RED_T26",#N/A,FALSE,"RED26";"RED_T27",#N/A,FALSE,"RED27";"RED_T28",#N/A,FALSE,"RED28";"RED_T29A",#N/A,FALSE,"RED29";"RED_T29B",#N/A,FALSE,"RED29"}</definedName>
    <definedName name="wrn.Red_Mus_May02." localSheetId="55"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63" hidden="1">{"RED_T21",#N/A,FALSE,"RED21";"RED_T22",#N/A,FALSE,"RED22";"RED_T23",#N/A,FALSE,"RED23";"RED_T24",#N/A,FALSE,"RED24";"RED_T25",#N/A,FALSE,"RED25";"RED_T26",#N/A,FALSE,"RED26";"RED_T27",#N/A,FALSE,"RED27";"RED_T28",#N/A,FALSE,"RED28";"RED_T29A",#N/A,FALSE,"RED29";"RED_T29B",#N/A,FALSE,"RED29"}</definedName>
    <definedName name="wrn.Red_Mus_May02." localSheetId="6" hidden="1">{"RED_T21",#N/A,FALSE,"RED21";"RED_T22",#N/A,FALSE,"RED22";"RED_T23",#N/A,FALSE,"RED23";"RED_T24",#N/A,FALSE,"RED24";"RED_T25",#N/A,FALSE,"RED25";"RED_T26",#N/A,FALSE,"RED26";"RED_T27",#N/A,FALSE,"RED27";"RED_T28",#N/A,FALSE,"RED28";"RED_T29A",#N/A,FALSE,"RED29";"RED_T29B",#N/A,FALSE,"RED29"}</definedName>
    <definedName name="wrn.Red_Mus_May02." localSheetId="64" hidden="1">{"RED_T21",#N/A,FALSE,"RED21";"RED_T22",#N/A,FALSE,"RED22";"RED_T23",#N/A,FALSE,"RED23";"RED_T24",#N/A,FALSE,"RED24";"RED_T25",#N/A,FALSE,"RED25";"RED_T26",#N/A,FALSE,"RED26";"RED_T27",#N/A,FALSE,"RED27";"RED_T28",#N/A,FALSE,"RED28";"RED_T29A",#N/A,FALSE,"RED29";"RED_T29B",#N/A,FALSE,"RED29"}</definedName>
    <definedName name="wrn.Red_Mus_May02." localSheetId="65" hidden="1">{"RED_T21",#N/A,FALSE,"RED21";"RED_T22",#N/A,FALSE,"RED22";"RED_T23",#N/A,FALSE,"RED23";"RED_T24",#N/A,FALSE,"RED24";"RED_T25",#N/A,FALSE,"RED25";"RED_T26",#N/A,FALSE,"RED26";"RED_T27",#N/A,FALSE,"RED27";"RED_T28",#N/A,FALSE,"RED28";"RED_T29A",#N/A,FALSE,"RED29";"RED_T29B",#N/A,FALSE,"RED29"}</definedName>
    <definedName name="wrn.Red_Mus_May02." localSheetId="66" hidden="1">{"RED_T21",#N/A,FALSE,"RED21";"RED_T22",#N/A,FALSE,"RED22";"RED_T23",#N/A,FALSE,"RED23";"RED_T24",#N/A,FALSE,"RED24";"RED_T25",#N/A,FALSE,"RED25";"RED_T26",#N/A,FALSE,"RED26";"RED_T27",#N/A,FALSE,"RED27";"RED_T28",#N/A,FALSE,"RED28";"RED_T29A",#N/A,FALSE,"RED29";"RED_T29B",#N/A,FALSE,"RED29"}</definedName>
    <definedName name="wrn.Red_Mus_May02." localSheetId="67" hidden="1">{"RED_T21",#N/A,FALSE,"RED21";"RED_T22",#N/A,FALSE,"RED22";"RED_T23",#N/A,FALSE,"RED23";"RED_T24",#N/A,FALSE,"RED24";"RED_T25",#N/A,FALSE,"RED25";"RED_T26",#N/A,FALSE,"RED26";"RED_T27",#N/A,FALSE,"RED27";"RED_T28",#N/A,FALSE,"RED28";"RED_T29A",#N/A,FALSE,"RED29";"RED_T29B",#N/A,FALSE,"RED29"}</definedName>
    <definedName name="wrn.Red_Mus_May02." localSheetId="68" hidden="1">{"RED_T21",#N/A,FALSE,"RED21";"RED_T22",#N/A,FALSE,"RED22";"RED_T23",#N/A,FALSE,"RED23";"RED_T24",#N/A,FALSE,"RED24";"RED_T25",#N/A,FALSE,"RED25";"RED_T26",#N/A,FALSE,"RED26";"RED_T27",#N/A,FALSE,"RED27";"RED_T28",#N/A,FALSE,"RED28";"RED_T29A",#N/A,FALSE,"RED29";"RED_T29B",#N/A,FALSE,"RED29"}</definedName>
    <definedName name="wrn.Red_Mus_May02." localSheetId="69"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localSheetId="71" hidden="1">{"RED_T21",#N/A,FALSE,"RED21";"RED_T22",#N/A,FALSE,"RED22";"RED_T23",#N/A,FALSE,"RED23";"RED_T24",#N/A,FALSE,"RED24";"RED_T25",#N/A,FALSE,"RED25";"RED_T26",#N/A,FALSE,"RED26";"RED_T27",#N/A,FALSE,"RED27";"RED_T28",#N/A,FALSE,"RED28";"RED_T29A",#N/A,FALSE,"RED29";"RED_T29B",#N/A,FALSE,"RED29"}</definedName>
    <definedName name="wrn.Red_Mus_May02." localSheetId="72" hidden="1">{"RED_T21",#N/A,FALSE,"RED21";"RED_T22",#N/A,FALSE,"RED22";"RED_T23",#N/A,FALSE,"RED23";"RED_T24",#N/A,FALSE,"RED24";"RED_T25",#N/A,FALSE,"RED25";"RED_T26",#N/A,FALSE,"RED26";"RED_T27",#N/A,FALSE,"RED27";"RED_T28",#N/A,FALSE,"RED28";"RED_T29A",#N/A,FALSE,"RED29";"RED_T29B",#N/A,FALSE,"RED29"}</definedName>
    <definedName name="wrn.Red_Mus_May02." localSheetId="73" hidden="1">{"RED_T21",#N/A,FALSE,"RED21";"RED_T22",#N/A,FALSE,"RED22";"RED_T23",#N/A,FALSE,"RED23";"RED_T24",#N/A,FALSE,"RED24";"RED_T25",#N/A,FALSE,"RED25";"RED_T26",#N/A,FALSE,"RED26";"RED_T27",#N/A,FALSE,"RED27";"RED_T28",#N/A,FALSE,"RED28";"RED_T29A",#N/A,FALSE,"RED29";"RED_T29B",#N/A,FALSE,"RED29"}</definedName>
    <definedName name="wrn.Red_Mus_May02." localSheetId="7" hidden="1">{"RED_T21",#N/A,FALSE,"RED21";"RED_T22",#N/A,FALSE,"RED22";"RED_T23",#N/A,FALSE,"RED23";"RED_T24",#N/A,FALSE,"RED24";"RED_T25",#N/A,FALSE,"RED25";"RED_T26",#N/A,FALSE,"RED26";"RED_T27",#N/A,FALSE,"RED27";"RED_T28",#N/A,FALSE,"RED28";"RED_T29A",#N/A,FALSE,"RED29";"RED_T29B",#N/A,FALSE,"RED29"}</definedName>
    <definedName name="wrn.Red_Mus_May02." localSheetId="74" hidden="1">{"RED_T21",#N/A,FALSE,"RED21";"RED_T22",#N/A,FALSE,"RED22";"RED_T23",#N/A,FALSE,"RED23";"RED_T24",#N/A,FALSE,"RED24";"RED_T25",#N/A,FALSE,"RED25";"RED_T26",#N/A,FALSE,"RED26";"RED_T27",#N/A,FALSE,"RED27";"RED_T28",#N/A,FALSE,"RED28";"RED_T29A",#N/A,FALSE,"RED29";"RED_T29B",#N/A,FALSE,"RED29"}</definedName>
    <definedName name="wrn.Red_Mus_May02." localSheetId="75" hidden="1">{"RED_T21",#N/A,FALSE,"RED21";"RED_T22",#N/A,FALSE,"RED22";"RED_T23",#N/A,FALSE,"RED23";"RED_T24",#N/A,FALSE,"RED24";"RED_T25",#N/A,FALSE,"RED25";"RED_T26",#N/A,FALSE,"RED26";"RED_T27",#N/A,FALSE,"RED27";"RED_T28",#N/A,FALSE,"RED28";"RED_T29A",#N/A,FALSE,"RED29";"RED_T29B",#N/A,FALSE,"RED29"}</definedName>
    <definedName name="wrn.Red_Mus_May02." localSheetId="76" hidden="1">{"RED_T21",#N/A,FALSE,"RED21";"RED_T22",#N/A,FALSE,"RED22";"RED_T23",#N/A,FALSE,"RED23";"RED_T24",#N/A,FALSE,"RED24";"RED_T25",#N/A,FALSE,"RED25";"RED_T26",#N/A,FALSE,"RED26";"RED_T27",#N/A,FALSE,"RED27";"RED_T28",#N/A,FALSE,"RED28";"RED_T29A",#N/A,FALSE,"RED29";"RED_T29B",#N/A,FALSE,"RED29"}</definedName>
    <definedName name="wrn.Red_Mus_May02." localSheetId="77" hidden="1">{"RED_T21",#N/A,FALSE,"RED21";"RED_T22",#N/A,FALSE,"RED22";"RED_T23",#N/A,FALSE,"RED23";"RED_T24",#N/A,FALSE,"RED24";"RED_T25",#N/A,FALSE,"RED25";"RED_T26",#N/A,FALSE,"RED26";"RED_T27",#N/A,FALSE,"RED27";"RED_T28",#N/A,FALSE,"RED28";"RED_T29A",#N/A,FALSE,"RED29";"RED_T29B",#N/A,FALSE,"RED29"}</definedName>
    <definedName name="wrn.Red_Mus_May02." localSheetId="78" hidden="1">{"RED_T21",#N/A,FALSE,"RED21";"RED_T22",#N/A,FALSE,"RED22";"RED_T23",#N/A,FALSE,"RED23";"RED_T24",#N/A,FALSE,"RED24";"RED_T25",#N/A,FALSE,"RED25";"RED_T26",#N/A,FALSE,"RED26";"RED_T27",#N/A,FALSE,"RED27";"RED_T28",#N/A,FALSE,"RED28";"RED_T29A",#N/A,FALSE,"RED29";"RED_T29B",#N/A,FALSE,"RED29"}</definedName>
    <definedName name="wrn.Red_Mus_May02." localSheetId="79" hidden="1">{"RED_T21",#N/A,FALSE,"RED21";"RED_T22",#N/A,FALSE,"RED22";"RED_T23",#N/A,FALSE,"RED23";"RED_T24",#N/A,FALSE,"RED24";"RED_T25",#N/A,FALSE,"RED25";"RED_T26",#N/A,FALSE,"RED26";"RED_T27",#N/A,FALSE,"RED27";"RED_T28",#N/A,FALSE,"RED28";"RED_T29A",#N/A,FALSE,"RED29";"RED_T29B",#N/A,FALSE,"RED29"}</definedName>
    <definedName name="wrn.Red_Mus_May02." localSheetId="8" hidden="1">{"RED_T21",#N/A,FALSE,"RED21";"RED_T22",#N/A,FALSE,"RED22";"RED_T23",#N/A,FALSE,"RED23";"RED_T24",#N/A,FALSE,"RED24";"RED_T25",#N/A,FALSE,"RED25";"RED_T26",#N/A,FALSE,"RED26";"RED_T27",#N/A,FALSE,"RED27";"RED_T28",#N/A,FALSE,"RED28";"RED_T29A",#N/A,FALSE,"RED29";"RED_T29B",#N/A,FALSE,"RED29"}</definedName>
    <definedName name="wrn.Red_Mus_May02." localSheetId="9"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 hidden="1">{"red33",#N/A,FALSE,"Sheet1"}</definedName>
    <definedName name="wrn.red97." localSheetId="10" hidden="1">{"red33",#N/A,FALSE,"Sheet1"}</definedName>
    <definedName name="wrn.red97." localSheetId="11" hidden="1">{"red33",#N/A,FALSE,"Sheet1"}</definedName>
    <definedName name="wrn.red97." localSheetId="12" hidden="1">{"red33",#N/A,FALSE,"Sheet1"}</definedName>
    <definedName name="wrn.red97." localSheetId="13" hidden="1">{"red33",#N/A,FALSE,"Sheet1"}</definedName>
    <definedName name="wrn.red97." localSheetId="15" hidden="1">{"red33",#N/A,FALSE,"Sheet1"}</definedName>
    <definedName name="wrn.red97." localSheetId="16" hidden="1">{"red33",#N/A,FALSE,"Sheet1"}</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 hidden="1">{"red33",#N/A,FALSE,"Sheet1"}</definedName>
    <definedName name="wrn.red97." localSheetId="20" hidden="1">{"red33",#N/A,FALSE,"Sheet1"}</definedName>
    <definedName name="wrn.red97." localSheetId="21" hidden="1">{"red33",#N/A,FALSE,"Sheet1"}</definedName>
    <definedName name="wrn.red97." localSheetId="22" hidden="1">{"red33",#N/A,FALSE,"Sheet1"}</definedName>
    <definedName name="wrn.red97." localSheetId="23"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7" hidden="1">{"red33",#N/A,FALSE,"Sheet1"}</definedName>
    <definedName name="wrn.red97." localSheetId="28" hidden="1">{"red33",#N/A,FALSE,"Sheet1"}</definedName>
    <definedName name="wrn.red97." localSheetId="29" hidden="1">{"red33",#N/A,FALSE,"Sheet1"}</definedName>
    <definedName name="wrn.red97." localSheetId="3"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7" hidden="1">{"red33",#N/A,FALSE,"Sheet1"}</definedName>
    <definedName name="wrn.red97." localSheetId="41" hidden="1">{"red33",#N/A,FALSE,"Sheet1"}</definedName>
    <definedName name="wrn.red97." localSheetId="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 hidden="1">{"red33",#N/A,FALSE,"Sheet1"}</definedName>
    <definedName name="wrn.red97." localSheetId="51" hidden="1">{"red33",#N/A,FALSE,"Sheet1"}</definedName>
    <definedName name="wrn.red97." localSheetId="52"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1" hidden="1">{"red33",#N/A,FALSE,"Sheet1"}</definedName>
    <definedName name="wrn.red97." localSheetId="62" hidden="1">{"red33",#N/A,FALSE,"Sheet1"}</definedName>
    <definedName name="wrn.red97." localSheetId="63" hidden="1">{"red33",#N/A,FALSE,"Sheet1"}</definedName>
    <definedName name="wrn.red97." localSheetId="6"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72" hidden="1">{"red33",#N/A,FALSE,"Sheet1"}</definedName>
    <definedName name="wrn.red97." localSheetId="73" hidden="1">{"red33",#N/A,FALSE,"Sheet1"}</definedName>
    <definedName name="wrn.red97." localSheetId="7" hidden="1">{"red33",#N/A,FALSE,"Sheet1"}</definedName>
    <definedName name="wrn.red97." localSheetId="74" hidden="1">{"red33",#N/A,FALSE,"Sheet1"}</definedName>
    <definedName name="wrn.red97." localSheetId="75" hidden="1">{"red33",#N/A,FALSE,"Sheet1"}</definedName>
    <definedName name="wrn.red97." localSheetId="76" hidden="1">{"red33",#N/A,FALSE,"Sheet1"}</definedName>
    <definedName name="wrn.red97." localSheetId="77" hidden="1">{"red33",#N/A,FALSE,"Sheet1"}</definedName>
    <definedName name="wrn.red97." localSheetId="78" hidden="1">{"red33",#N/A,FALSE,"Sheet1"}</definedName>
    <definedName name="wrn.red97." localSheetId="79" hidden="1">{"red33",#N/A,FALSE,"Sheet1"}</definedName>
    <definedName name="wrn.red97." localSheetId="8" hidden="1">{"red33",#N/A,FALSE,"Sheet1"}</definedName>
    <definedName name="wrn.red97." localSheetId="9" hidden="1">{"red33",#N/A,FALSE,"Sheet1"}</definedName>
    <definedName name="wrn.red97." hidden="1">{"red33",#N/A,FALSE,"Sheet1"}</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5"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 hidden="1">{#N/A,#N/A,FALSE,"REVSHARE"}</definedName>
    <definedName name="wrn.REVSHARE." localSheetId="20"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31" hidden="1">{#N/A,#N/A,FALSE,"REVSHARE"}</definedName>
    <definedName name="wrn.REVSHARE." localSheetId="32" hidden="1">{#N/A,#N/A,FALSE,"REVSHARE"}</definedName>
    <definedName name="wrn.REVSHARE." localSheetId="33" hidden="1">{#N/A,#N/A,FALSE,"REVSHARE"}</definedName>
    <definedName name="wrn.REVSHARE." localSheetId="34" hidden="1">{#N/A,#N/A,FALSE,"REVSHARE"}</definedName>
    <definedName name="wrn.REVSHARE." localSheetId="37" hidden="1">{#N/A,#N/A,FALSE,"REVSHARE"}</definedName>
    <definedName name="wrn.REVSHARE." localSheetId="41" hidden="1">{#N/A,#N/A,FALSE,"REVSHARE"}</definedName>
    <definedName name="wrn.REVSHARE." localSheetId="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 hidden="1">{#N/A,#N/A,FALSE,"REVSHARE"}</definedName>
    <definedName name="wrn.REVSHARE." localSheetId="51" hidden="1">{#N/A,#N/A,FALSE,"REVSHARE"}</definedName>
    <definedName name="wrn.REVSHARE." localSheetId="52" hidden="1">{#N/A,#N/A,FALSE,"REVSHARE"}</definedName>
    <definedName name="wrn.REVSHARE." localSheetId="53" hidden="1">{#N/A,#N/A,FALSE,"REVSHARE"}</definedName>
    <definedName name="wrn.REVSHARE." localSheetId="54" hidden="1">{#N/A,#N/A,FALSE,"REVSHARE"}</definedName>
    <definedName name="wrn.REVSHARE." localSheetId="55"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1" hidden="1">{#N/A,#N/A,FALSE,"REVSHARE"}</definedName>
    <definedName name="wrn.REVSHARE." localSheetId="62" hidden="1">{#N/A,#N/A,FALSE,"REVSHARE"}</definedName>
    <definedName name="wrn.REVSHARE." localSheetId="63" hidden="1">{#N/A,#N/A,FALSE,"REVSHARE"}</definedName>
    <definedName name="wrn.REVSHARE." localSheetId="6" hidden="1">{#N/A,#N/A,FALSE,"REVSHARE"}</definedName>
    <definedName name="wrn.REVSHARE." localSheetId="64" hidden="1">{#N/A,#N/A,FALSE,"REVSHARE"}</definedName>
    <definedName name="wrn.REVSHARE." localSheetId="65" hidden="1">{#N/A,#N/A,FALSE,"REVSHARE"}</definedName>
    <definedName name="wrn.REVSHARE." localSheetId="66" hidden="1">{#N/A,#N/A,FALSE,"REVSHARE"}</definedName>
    <definedName name="wrn.REVSHARE." localSheetId="67" hidden="1">{#N/A,#N/A,FALSE,"REVSHARE"}</definedName>
    <definedName name="wrn.REVSHARE." localSheetId="68" hidden="1">{#N/A,#N/A,FALSE,"REVSHARE"}</definedName>
    <definedName name="wrn.REVSHARE." localSheetId="69" hidden="1">{#N/A,#N/A,FALSE,"REVSHARE"}</definedName>
    <definedName name="wrn.REVSHARE." localSheetId="70" hidden="1">{#N/A,#N/A,FALSE,"REVSHARE"}</definedName>
    <definedName name="wrn.REVSHARE." localSheetId="71" hidden="1">{#N/A,#N/A,FALSE,"REVSHARE"}</definedName>
    <definedName name="wrn.REVSHARE." localSheetId="72" hidden="1">{#N/A,#N/A,FALSE,"REVSHARE"}</definedName>
    <definedName name="wrn.REVSHARE." localSheetId="73" hidden="1">{#N/A,#N/A,FALSE,"REVSHARE"}</definedName>
    <definedName name="wrn.REVSHARE." localSheetId="7" hidden="1">{#N/A,#N/A,FALSE,"REVSHARE"}</definedName>
    <definedName name="wrn.REVSHARE." localSheetId="74" hidden="1">{#N/A,#N/A,FALSE,"REVSHARE"}</definedName>
    <definedName name="wrn.REVSHARE." localSheetId="75" hidden="1">{#N/A,#N/A,FALSE,"REVSHARE"}</definedName>
    <definedName name="wrn.REVSHARE." localSheetId="76" hidden="1">{#N/A,#N/A,FALSE,"REVSHARE"}</definedName>
    <definedName name="wrn.REVSHARE." localSheetId="77" hidden="1">{#N/A,#N/A,FALSE,"REVSHARE"}</definedName>
    <definedName name="wrn.REVSHARE." localSheetId="78" hidden="1">{#N/A,#N/A,FALSE,"REVSHARE"}</definedName>
    <definedName name="wrn.REVSHARE." localSheetId="79" hidden="1">{#N/A,#N/A,FALSE,"REVSHARE"}</definedName>
    <definedName name="wrn.REVSHARE." localSheetId="8" hidden="1">{#N/A,#N/A,FALSE,"REVSHARE"}</definedName>
    <definedName name="wrn.REVSHARE." localSheetId="9" hidden="1">{#N/A,#N/A,FALSE,"REVSHARE"}</definedName>
    <definedName name="wrn.REVSHARE." hidden="1">{#N/A,#N/A,FALSE,"REVSHARE"}</definedName>
    <definedName name="wrn.Riqfin." localSheetId="1"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37" hidden="1">{"Riqfin97",#N/A,FALSE,"Tran";"Riqfinpro",#N/A,FALSE,"Tran"}</definedName>
    <definedName name="wrn.Riqfin." localSheetId="41" hidden="1">{"Riqfin97",#N/A,FALSE,"Tran";"Riqfinpro",#N/A,FALSE,"Tran"}</definedName>
    <definedName name="wrn.Riqfin." localSheetId="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63" hidden="1">{"Riqfin97",#N/A,FALSE,"Tran";"Riqfinpro",#N/A,FALSE,"Tran"}</definedName>
    <definedName name="wrn.Riqfin." localSheetId="6" hidden="1">{"Riqfin97",#N/A,FALSE,"Tran";"Riqfinpro",#N/A,FALSE,"Tran"}</definedName>
    <definedName name="wrn.Riqfin." localSheetId="64" hidden="1">{"Riqfin97",#N/A,FALSE,"Tran";"Riqfinpro",#N/A,FALSE,"Tran"}</definedName>
    <definedName name="wrn.Riqfin." localSheetId="65" hidden="1">{"Riqfin97",#N/A,FALSE,"Tran";"Riqfinpro",#N/A,FALSE,"Tran"}</definedName>
    <definedName name="wrn.Riqfin." localSheetId="66" hidden="1">{"Riqfin97",#N/A,FALSE,"Tran";"Riqfinpro",#N/A,FALSE,"Tran"}</definedName>
    <definedName name="wrn.Riqfin." localSheetId="67" hidden="1">{"Riqfin97",#N/A,FALSE,"Tran";"Riqfinpro",#N/A,FALSE,"Tran"}</definedName>
    <definedName name="wrn.Riqfin." localSheetId="68" hidden="1">{"Riqfin97",#N/A,FALSE,"Tran";"Riqfinpro",#N/A,FALSE,"Tran"}</definedName>
    <definedName name="wrn.Riqfin." localSheetId="69" hidden="1">{"Riqfin97",#N/A,FALSE,"Tran";"Riqfinpro",#N/A,FALSE,"Tran"}</definedName>
    <definedName name="wrn.Riqfin." localSheetId="70" hidden="1">{"Riqfin97",#N/A,FALSE,"Tran";"Riqfinpro",#N/A,FALSE,"Tran"}</definedName>
    <definedName name="wrn.Riqfin." localSheetId="71" hidden="1">{"Riqfin97",#N/A,FALSE,"Tran";"Riqfinpro",#N/A,FALSE,"Tran"}</definedName>
    <definedName name="wrn.Riqfin." localSheetId="72" hidden="1">{"Riqfin97",#N/A,FALSE,"Tran";"Riqfinpro",#N/A,FALSE,"Tran"}</definedName>
    <definedName name="wrn.Riqfin." localSheetId="73" hidden="1">{"Riqfin97",#N/A,FALSE,"Tran";"Riqfinpro",#N/A,FALSE,"Tran"}</definedName>
    <definedName name="wrn.Riqfin." localSheetId="7" hidden="1">{"Riqfin97",#N/A,FALSE,"Tran";"Riqfinpro",#N/A,FALSE,"Tran"}</definedName>
    <definedName name="wrn.Riqfin." localSheetId="74" hidden="1">{"Riqfin97",#N/A,FALSE,"Tran";"Riqfinpro",#N/A,FALSE,"Tran"}</definedName>
    <definedName name="wrn.Riqfin." localSheetId="75" hidden="1">{"Riqfin97",#N/A,FALSE,"Tran";"Riqfinpro",#N/A,FALSE,"Tran"}</definedName>
    <definedName name="wrn.Riqfin." localSheetId="76" hidden="1">{"Riqfin97",#N/A,FALSE,"Tran";"Riqfinpro",#N/A,FALSE,"Tran"}</definedName>
    <definedName name="wrn.Riqfin." localSheetId="77" hidden="1">{"Riqfin97",#N/A,FALSE,"Tran";"Riqfinpro",#N/A,FALSE,"Tran"}</definedName>
    <definedName name="wrn.Riqfin." localSheetId="78" hidden="1">{"Riqfin97",#N/A,FALSE,"Tran";"Riqfinpro",#N/A,FALSE,"Tran"}</definedName>
    <definedName name="wrn.Riqfin." localSheetId="79" hidden="1">{"Riqfin97",#N/A,FALSE,"Tran";"Riqfinpro",#N/A,FALSE,"Tran"}</definedName>
    <definedName name="wrn.Riqfin." localSheetId="8" hidden="1">{"Riqfin97",#N/A,FALSE,"Tran";"Riqfinpro",#N/A,FALSE,"Tran"}</definedName>
    <definedName name="wrn.Riqfin." localSheetId="9" hidden="1">{"Riqfin97",#N/A,FALSE,"Tran";"Riqfinpro",#N/A,FALSE,"Tran"}</definedName>
    <definedName name="wrn.Riqfin." hidden="1">{"Riqfin97",#N/A,FALSE,"Tran";"Riqfinpro",#N/A,FALSE,"Tran"}</definedName>
    <definedName name="wrn.st1." localSheetId="1" hidden="1">{"ST1",#N/A,FALSE,"SOURCE"}</definedName>
    <definedName name="wrn.st1." localSheetId="10" hidden="1">{"ST1",#N/A,FALSE,"SOURCE"}</definedName>
    <definedName name="wrn.st1." localSheetId="11" hidden="1">{"ST1",#N/A,FALSE,"SOURCE"}</definedName>
    <definedName name="wrn.st1." localSheetId="12" hidden="1">{"ST1",#N/A,FALSE,"SOURCE"}</definedName>
    <definedName name="wrn.st1." localSheetId="13" hidden="1">{"ST1",#N/A,FALSE,"SOURCE"}</definedName>
    <definedName name="wrn.st1." localSheetId="15" hidden="1">{"ST1",#N/A,FALSE,"SOURCE"}</definedName>
    <definedName name="wrn.st1." localSheetId="16" hidden="1">{"ST1",#N/A,FALSE,"SOURCE"}</definedName>
    <definedName name="wrn.st1." localSheetId="17" hidden="1">{"ST1",#N/A,FALSE,"SOURCE"}</definedName>
    <definedName name="wrn.st1." localSheetId="18" hidden="1">{"ST1",#N/A,FALSE,"SOURCE"}</definedName>
    <definedName name="wrn.st1." localSheetId="19" hidden="1">{"ST1",#N/A,FALSE,"SOURCE"}</definedName>
    <definedName name="wrn.st1." localSheetId="2" hidden="1">{"ST1",#N/A,FALSE,"SOURCE"}</definedName>
    <definedName name="wrn.st1." localSheetId="20" hidden="1">{"ST1",#N/A,FALSE,"SOURCE"}</definedName>
    <definedName name="wrn.st1." localSheetId="21" hidden="1">{"ST1",#N/A,FALSE,"SOURCE"}</definedName>
    <definedName name="wrn.st1." localSheetId="22" hidden="1">{"ST1",#N/A,FALSE,"SOURCE"}</definedName>
    <definedName name="wrn.st1." localSheetId="23"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7" hidden="1">{"ST1",#N/A,FALSE,"SOURCE"}</definedName>
    <definedName name="wrn.st1." localSheetId="28" hidden="1">{"ST1",#N/A,FALSE,"SOURCE"}</definedName>
    <definedName name="wrn.st1." localSheetId="29" hidden="1">{"ST1",#N/A,FALSE,"SOURCE"}</definedName>
    <definedName name="wrn.st1." localSheetId="3"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7" hidden="1">{"ST1",#N/A,FALSE,"SOURCE"}</definedName>
    <definedName name="wrn.st1." localSheetId="41" hidden="1">{"ST1",#N/A,FALSE,"SOURCE"}</definedName>
    <definedName name="wrn.st1." localSheetId="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 hidden="1">{"ST1",#N/A,FALSE,"SOURCE"}</definedName>
    <definedName name="wrn.st1." localSheetId="51" hidden="1">{"ST1",#N/A,FALSE,"SOURCE"}</definedName>
    <definedName name="wrn.st1." localSheetId="52"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1" hidden="1">{"ST1",#N/A,FALSE,"SOURCE"}</definedName>
    <definedName name="wrn.st1." localSheetId="62" hidden="1">{"ST1",#N/A,FALSE,"SOURCE"}</definedName>
    <definedName name="wrn.st1." localSheetId="63" hidden="1">{"ST1",#N/A,FALSE,"SOURCE"}</definedName>
    <definedName name="wrn.st1." localSheetId="6"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72" hidden="1">{"ST1",#N/A,FALSE,"SOURCE"}</definedName>
    <definedName name="wrn.st1." localSheetId="73" hidden="1">{"ST1",#N/A,FALSE,"SOURCE"}</definedName>
    <definedName name="wrn.st1." localSheetId="7" hidden="1">{"ST1",#N/A,FALSE,"SOURCE"}</definedName>
    <definedName name="wrn.st1." localSheetId="74" hidden="1">{"ST1",#N/A,FALSE,"SOURCE"}</definedName>
    <definedName name="wrn.st1." localSheetId="75" hidden="1">{"ST1",#N/A,FALSE,"SOURCE"}</definedName>
    <definedName name="wrn.st1." localSheetId="76" hidden="1">{"ST1",#N/A,FALSE,"SOURCE"}</definedName>
    <definedName name="wrn.st1." localSheetId="77" hidden="1">{"ST1",#N/A,FALSE,"SOURCE"}</definedName>
    <definedName name="wrn.st1." localSheetId="78" hidden="1">{"ST1",#N/A,FALSE,"SOURCE"}</definedName>
    <definedName name="wrn.st1." localSheetId="79" hidden="1">{"ST1",#N/A,FALSE,"SOURCE"}</definedName>
    <definedName name="wrn.st1." localSheetId="8" hidden="1">{"ST1",#N/A,FALSE,"SOURCE"}</definedName>
    <definedName name="wrn.st1." localSheetId="9" hidden="1">{"ST1",#N/A,FALSE,"SOURCE"}</definedName>
    <definedName name="wrn.st1." hidden="1">{"ST1",#N/A,FALSE,"SOURCE"}</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localSheetId="3" hidden="1">{"SR_tbs",#N/A,FALSE,"MGSSEI";"SR_tbs",#N/A,FALSE,"MGSBOX";"SR_tbs",#N/A,FALSE,"MGSOCIND"}</definedName>
    <definedName name="wrn.STAFF_REPORT_TABLES." localSheetId="31" hidden="1">{"SR_tbs",#N/A,FALSE,"MGSSEI";"SR_tbs",#N/A,FALSE,"MGSBOX";"SR_tbs",#N/A,FALSE,"MGSOCIND"}</definedName>
    <definedName name="wrn.STAFF_REPORT_TABLES." localSheetId="32" hidden="1">{"SR_tbs",#N/A,FALSE,"MGSSEI";"SR_tbs",#N/A,FALSE,"MGSBOX";"SR_tbs",#N/A,FALSE,"MGSOCIND"}</definedName>
    <definedName name="wrn.STAFF_REPORT_TABLES." localSheetId="33" hidden="1">{"SR_tbs",#N/A,FALSE,"MGSSEI";"SR_tbs",#N/A,FALSE,"MGSBOX";"SR_tbs",#N/A,FALSE,"MGSOCIND"}</definedName>
    <definedName name="wrn.STAFF_REPORT_TABLES." localSheetId="34" hidden="1">{"SR_tbs",#N/A,FALSE,"MGSSEI";"SR_tbs",#N/A,FALSE,"MGSBOX";"SR_tbs",#N/A,FALSE,"MGSOCIND"}</definedName>
    <definedName name="wrn.STAFF_REPORT_TABLES." localSheetId="37" hidden="1">{"SR_tbs",#N/A,FALSE,"MGSSEI";"SR_tbs",#N/A,FALSE,"MGSBOX";"SR_tbs",#N/A,FALSE,"MGSOCIND"}</definedName>
    <definedName name="wrn.STAFF_REPORT_TABLES." localSheetId="41" hidden="1">{"SR_tbs",#N/A,FALSE,"MGSSEI";"SR_tbs",#N/A,FALSE,"MGSBOX";"SR_tbs",#N/A,FALSE,"MGSOCIND"}</definedName>
    <definedName name="wrn.STAFF_REPORT_TABLES." localSheetId="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 hidden="1">{"SR_tbs",#N/A,FALSE,"MGSSEI";"SR_tbs",#N/A,FALSE,"MGSBOX";"SR_tbs",#N/A,FALSE,"MGSOCIND"}</definedName>
    <definedName name="wrn.STAFF_REPORT_TABLES." localSheetId="51"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4" hidden="1">{"SR_tbs",#N/A,FALSE,"MGSSEI";"SR_tbs",#N/A,FALSE,"MGSBOX";"SR_tbs",#N/A,FALSE,"MGSOCIND"}</definedName>
    <definedName name="wrn.STAFF_REPORT_TABLES." localSheetId="55"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0"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localSheetId="63" hidden="1">{"SR_tbs",#N/A,FALSE,"MGSSEI";"SR_tbs",#N/A,FALSE,"MGSBOX";"SR_tbs",#N/A,FALSE,"MGSOCIND"}</definedName>
    <definedName name="wrn.STAFF_REPORT_TABLES." localSheetId="6" hidden="1">{"SR_tbs",#N/A,FALSE,"MGSSEI";"SR_tbs",#N/A,FALSE,"MGSBOX";"SR_tbs",#N/A,FALSE,"MGSOCIND"}</definedName>
    <definedName name="wrn.STAFF_REPORT_TABLES." localSheetId="64" hidden="1">{"SR_tbs",#N/A,FALSE,"MGSSEI";"SR_tbs",#N/A,FALSE,"MGSBOX";"SR_tbs",#N/A,FALSE,"MGSOCIND"}</definedName>
    <definedName name="wrn.STAFF_REPORT_TABLES." localSheetId="65" hidden="1">{"SR_tbs",#N/A,FALSE,"MGSSEI";"SR_tbs",#N/A,FALSE,"MGSBOX";"SR_tbs",#N/A,FALSE,"MGSOCIND"}</definedName>
    <definedName name="wrn.STAFF_REPORT_TABLES." localSheetId="66" hidden="1">{"SR_tbs",#N/A,FALSE,"MGSSEI";"SR_tbs",#N/A,FALSE,"MGSBOX";"SR_tbs",#N/A,FALSE,"MGSOCIND"}</definedName>
    <definedName name="wrn.STAFF_REPORT_TABLES." localSheetId="67" hidden="1">{"SR_tbs",#N/A,FALSE,"MGSSEI";"SR_tbs",#N/A,FALSE,"MGSBOX";"SR_tbs",#N/A,FALSE,"MGSOCIND"}</definedName>
    <definedName name="wrn.STAFF_REPORT_TABLES." localSheetId="68" hidden="1">{"SR_tbs",#N/A,FALSE,"MGSSEI";"SR_tbs",#N/A,FALSE,"MGSBOX";"SR_tbs",#N/A,FALSE,"MGSOCIND"}</definedName>
    <definedName name="wrn.STAFF_REPORT_TABLES." localSheetId="69" hidden="1">{"SR_tbs",#N/A,FALSE,"MGSSEI";"SR_tbs",#N/A,FALSE,"MGSBOX";"SR_tbs",#N/A,FALSE,"MGSOCIND"}</definedName>
    <definedName name="wrn.STAFF_REPORT_TABLES." localSheetId="70" hidden="1">{"SR_tbs",#N/A,FALSE,"MGSSEI";"SR_tbs",#N/A,FALSE,"MGSBOX";"SR_tbs",#N/A,FALSE,"MGSOCIND"}</definedName>
    <definedName name="wrn.STAFF_REPORT_TABLES." localSheetId="71" hidden="1">{"SR_tbs",#N/A,FALSE,"MGSSEI";"SR_tbs",#N/A,FALSE,"MGSBOX";"SR_tbs",#N/A,FALSE,"MGSOCIND"}</definedName>
    <definedName name="wrn.STAFF_REPORT_TABLES." localSheetId="72" hidden="1">{"SR_tbs",#N/A,FALSE,"MGSSEI";"SR_tbs",#N/A,FALSE,"MGSBOX";"SR_tbs",#N/A,FALSE,"MGSOCIND"}</definedName>
    <definedName name="wrn.STAFF_REPORT_TABLES." localSheetId="73" hidden="1">{"SR_tbs",#N/A,FALSE,"MGSSEI";"SR_tbs",#N/A,FALSE,"MGSBOX";"SR_tbs",#N/A,FALSE,"MGSOCIND"}</definedName>
    <definedName name="wrn.STAFF_REPORT_TABLES." localSheetId="7" hidden="1">{"SR_tbs",#N/A,FALSE,"MGSSEI";"SR_tbs",#N/A,FALSE,"MGSBOX";"SR_tbs",#N/A,FALSE,"MGSOCIND"}</definedName>
    <definedName name="wrn.STAFF_REPORT_TABLES." localSheetId="74" hidden="1">{"SR_tbs",#N/A,FALSE,"MGSSEI";"SR_tbs",#N/A,FALSE,"MGSBOX";"SR_tbs",#N/A,FALSE,"MGSOCIND"}</definedName>
    <definedName name="wrn.STAFF_REPORT_TABLES." localSheetId="75" hidden="1">{"SR_tbs",#N/A,FALSE,"MGSSEI";"SR_tbs",#N/A,FALSE,"MGSBOX";"SR_tbs",#N/A,FALSE,"MGSOCIND"}</definedName>
    <definedName name="wrn.STAFF_REPORT_TABLES." localSheetId="76" hidden="1">{"SR_tbs",#N/A,FALSE,"MGSSEI";"SR_tbs",#N/A,FALSE,"MGSBOX";"SR_tbs",#N/A,FALSE,"MGSOCIND"}</definedName>
    <definedName name="wrn.STAFF_REPORT_TABLES." localSheetId="77" hidden="1">{"SR_tbs",#N/A,FALSE,"MGSSEI";"SR_tbs",#N/A,FALSE,"MGSBOX";"SR_tbs",#N/A,FALSE,"MGSOCIND"}</definedName>
    <definedName name="wrn.STAFF_REPORT_TABLES." localSheetId="78" hidden="1">{"SR_tbs",#N/A,FALSE,"MGSSEI";"SR_tbs",#N/A,FALSE,"MGSBOX";"SR_tbs",#N/A,FALSE,"MGSOCIND"}</definedName>
    <definedName name="wrn.STAFF_REPORT_TABLES." localSheetId="79"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5"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 hidden="1">{#N/A,#N/A,FALSE,"STATE"}</definedName>
    <definedName name="wrn.STATE." localSheetId="20"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31" hidden="1">{#N/A,#N/A,FALSE,"STATE"}</definedName>
    <definedName name="wrn.STATE." localSheetId="32" hidden="1">{#N/A,#N/A,FALSE,"STATE"}</definedName>
    <definedName name="wrn.STATE." localSheetId="33" hidden="1">{#N/A,#N/A,FALSE,"STATE"}</definedName>
    <definedName name="wrn.STATE." localSheetId="34" hidden="1">{#N/A,#N/A,FALSE,"STATE"}</definedName>
    <definedName name="wrn.STATE." localSheetId="37" hidden="1">{#N/A,#N/A,FALSE,"STATE"}</definedName>
    <definedName name="wrn.STATE." localSheetId="41" hidden="1">{#N/A,#N/A,FALSE,"STATE"}</definedName>
    <definedName name="wrn.STATE." localSheetId="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 hidden="1">{#N/A,#N/A,FALSE,"STATE"}</definedName>
    <definedName name="wrn.STATE." localSheetId="51" hidden="1">{#N/A,#N/A,FALSE,"STATE"}</definedName>
    <definedName name="wrn.STATE." localSheetId="52" hidden="1">{#N/A,#N/A,FALSE,"STATE"}</definedName>
    <definedName name="wrn.STATE." localSheetId="53" hidden="1">{#N/A,#N/A,FALSE,"STATE"}</definedName>
    <definedName name="wrn.STATE." localSheetId="54" hidden="1">{#N/A,#N/A,FALSE,"STATE"}</definedName>
    <definedName name="wrn.STATE." localSheetId="55"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1" hidden="1">{#N/A,#N/A,FALSE,"STATE"}</definedName>
    <definedName name="wrn.STATE." localSheetId="62" hidden="1">{#N/A,#N/A,FALSE,"STATE"}</definedName>
    <definedName name="wrn.STATE." localSheetId="63" hidden="1">{#N/A,#N/A,FALSE,"STATE"}</definedName>
    <definedName name="wrn.STATE." localSheetId="6" hidden="1">{#N/A,#N/A,FALSE,"STATE"}</definedName>
    <definedName name="wrn.STATE." localSheetId="64" hidden="1">{#N/A,#N/A,FALSE,"STATE"}</definedName>
    <definedName name="wrn.STATE." localSheetId="65" hidden="1">{#N/A,#N/A,FALSE,"STATE"}</definedName>
    <definedName name="wrn.STATE." localSheetId="66" hidden="1">{#N/A,#N/A,FALSE,"STATE"}</definedName>
    <definedName name="wrn.STATE." localSheetId="67" hidden="1">{#N/A,#N/A,FALSE,"STATE"}</definedName>
    <definedName name="wrn.STATE." localSheetId="68" hidden="1">{#N/A,#N/A,FALSE,"STATE"}</definedName>
    <definedName name="wrn.STATE." localSheetId="69" hidden="1">{#N/A,#N/A,FALSE,"STATE"}</definedName>
    <definedName name="wrn.STATE." localSheetId="70" hidden="1">{#N/A,#N/A,FALSE,"STATE"}</definedName>
    <definedName name="wrn.STATE." localSheetId="71" hidden="1">{#N/A,#N/A,FALSE,"STATE"}</definedName>
    <definedName name="wrn.STATE." localSheetId="72" hidden="1">{#N/A,#N/A,FALSE,"STATE"}</definedName>
    <definedName name="wrn.STATE." localSheetId="73" hidden="1">{#N/A,#N/A,FALSE,"STATE"}</definedName>
    <definedName name="wrn.STATE." localSheetId="7" hidden="1">{#N/A,#N/A,FALSE,"STATE"}</definedName>
    <definedName name="wrn.STATE." localSheetId="74" hidden="1">{#N/A,#N/A,FALSE,"STATE"}</definedName>
    <definedName name="wrn.STATE." localSheetId="75" hidden="1">{#N/A,#N/A,FALSE,"STATE"}</definedName>
    <definedName name="wrn.STATE." localSheetId="76" hidden="1">{#N/A,#N/A,FALSE,"STATE"}</definedName>
    <definedName name="wrn.STATE." localSheetId="77" hidden="1">{#N/A,#N/A,FALSE,"STATE"}</definedName>
    <definedName name="wrn.STATE." localSheetId="78" hidden="1">{#N/A,#N/A,FALSE,"STATE"}</definedName>
    <definedName name="wrn.STATE." localSheetId="79" hidden="1">{#N/A,#N/A,FALSE,"STATE"}</definedName>
    <definedName name="wrn.STATE." localSheetId="8" hidden="1">{#N/A,#N/A,FALSE,"STATE"}</definedName>
    <definedName name="wrn.STATE." localSheetId="9" hidden="1">{#N/A,#N/A,FALSE,"STATE"}</definedName>
    <definedName name="wrn.STATE." hidden="1">{#N/A,#N/A,FALSE,"STATE"}</definedName>
    <definedName name="wrn.tab2." localSheetId="1" hidden="1">{#N/A,#N/A,FALSE,"report1"}</definedName>
    <definedName name="wrn.tab2." localSheetId="10" hidden="1">{#N/A,#N/A,FALSE,"report1"}</definedName>
    <definedName name="wrn.tab2." localSheetId="11" hidden="1">{#N/A,#N/A,FALSE,"report1"}</definedName>
    <definedName name="wrn.tab2." localSheetId="12" hidden="1">{#N/A,#N/A,FALSE,"report1"}</definedName>
    <definedName name="wrn.tab2." localSheetId="13" hidden="1">{#N/A,#N/A,FALSE,"report1"}</definedName>
    <definedName name="wrn.tab2." localSheetId="15" hidden="1">{#N/A,#N/A,FALSE,"report1"}</definedName>
    <definedName name="wrn.tab2." localSheetId="16" hidden="1">{#N/A,#N/A,FALSE,"report1"}</definedName>
    <definedName name="wrn.tab2." localSheetId="17" hidden="1">{#N/A,#N/A,FALSE,"report1"}</definedName>
    <definedName name="wrn.tab2." localSheetId="18" hidden="1">{#N/A,#N/A,FALSE,"report1"}</definedName>
    <definedName name="wrn.tab2." localSheetId="19" hidden="1">{#N/A,#N/A,FALSE,"report1"}</definedName>
    <definedName name="wrn.tab2." localSheetId="2" hidden="1">{#N/A,#N/A,FALSE,"report1"}</definedName>
    <definedName name="wrn.tab2." localSheetId="20" hidden="1">{#N/A,#N/A,FALSE,"report1"}</definedName>
    <definedName name="wrn.tab2." localSheetId="21" hidden="1">{#N/A,#N/A,FALSE,"report1"}</definedName>
    <definedName name="wrn.tab2." localSheetId="22" hidden="1">{#N/A,#N/A,FALSE,"report1"}</definedName>
    <definedName name="wrn.tab2." localSheetId="23" hidden="1">{#N/A,#N/A,FALSE,"report1"}</definedName>
    <definedName name="wrn.tab2." localSheetId="24" hidden="1">{#N/A,#N/A,FALSE,"report1"}</definedName>
    <definedName name="wrn.tab2." localSheetId="25" hidden="1">{#N/A,#N/A,FALSE,"report1"}</definedName>
    <definedName name="wrn.tab2." localSheetId="26" hidden="1">{#N/A,#N/A,FALSE,"report1"}</definedName>
    <definedName name="wrn.tab2." localSheetId="27" hidden="1">{#N/A,#N/A,FALSE,"report1"}</definedName>
    <definedName name="wrn.tab2." localSheetId="28" hidden="1">{#N/A,#N/A,FALSE,"report1"}</definedName>
    <definedName name="wrn.tab2." localSheetId="29" hidden="1">{#N/A,#N/A,FALSE,"report1"}</definedName>
    <definedName name="wrn.tab2." localSheetId="3" hidden="1">{#N/A,#N/A,FALSE,"report1"}</definedName>
    <definedName name="wrn.tab2." localSheetId="31" hidden="1">{#N/A,#N/A,FALSE,"report1"}</definedName>
    <definedName name="wrn.tab2." localSheetId="32" hidden="1">{#N/A,#N/A,FALSE,"report1"}</definedName>
    <definedName name="wrn.tab2." localSheetId="33" hidden="1">{#N/A,#N/A,FALSE,"report1"}</definedName>
    <definedName name="wrn.tab2." localSheetId="34" hidden="1">{#N/A,#N/A,FALSE,"report1"}</definedName>
    <definedName name="wrn.tab2." localSheetId="37" hidden="1">{#N/A,#N/A,FALSE,"report1"}</definedName>
    <definedName name="wrn.tab2." localSheetId="41" hidden="1">{#N/A,#N/A,FALSE,"report1"}</definedName>
    <definedName name="wrn.tab2." localSheetId="4" hidden="1">{#N/A,#N/A,FALSE,"report1"}</definedName>
    <definedName name="wrn.tab2." localSheetId="45"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0" hidden="1">{#N/A,#N/A,FALSE,"report1"}</definedName>
    <definedName name="wrn.tab2." localSheetId="5" hidden="1">{#N/A,#N/A,FALSE,"report1"}</definedName>
    <definedName name="wrn.tab2." localSheetId="51" hidden="1">{#N/A,#N/A,FALSE,"report1"}</definedName>
    <definedName name="wrn.tab2." localSheetId="52" hidden="1">{#N/A,#N/A,FALSE,"report1"}</definedName>
    <definedName name="wrn.tab2." localSheetId="53" hidden="1">{#N/A,#N/A,FALSE,"report1"}</definedName>
    <definedName name="wrn.tab2." localSheetId="54" hidden="1">{#N/A,#N/A,FALSE,"report1"}</definedName>
    <definedName name="wrn.tab2." localSheetId="55"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0" hidden="1">{#N/A,#N/A,FALSE,"report1"}</definedName>
    <definedName name="wrn.tab2." localSheetId="61" hidden="1">{#N/A,#N/A,FALSE,"report1"}</definedName>
    <definedName name="wrn.tab2." localSheetId="62" hidden="1">{#N/A,#N/A,FALSE,"report1"}</definedName>
    <definedName name="wrn.tab2." localSheetId="63" hidden="1">{#N/A,#N/A,FALSE,"report1"}</definedName>
    <definedName name="wrn.tab2." localSheetId="6" hidden="1">{#N/A,#N/A,FALSE,"report1"}</definedName>
    <definedName name="wrn.tab2." localSheetId="64" hidden="1">{#N/A,#N/A,FALSE,"report1"}</definedName>
    <definedName name="wrn.tab2." localSheetId="65" hidden="1">{#N/A,#N/A,FALSE,"report1"}</definedName>
    <definedName name="wrn.tab2." localSheetId="66" hidden="1">{#N/A,#N/A,FALSE,"report1"}</definedName>
    <definedName name="wrn.tab2." localSheetId="67" hidden="1">{#N/A,#N/A,FALSE,"report1"}</definedName>
    <definedName name="wrn.tab2." localSheetId="68" hidden="1">{#N/A,#N/A,FALSE,"report1"}</definedName>
    <definedName name="wrn.tab2." localSheetId="69" hidden="1">{#N/A,#N/A,FALSE,"report1"}</definedName>
    <definedName name="wrn.tab2." localSheetId="70" hidden="1">{#N/A,#N/A,FALSE,"report1"}</definedName>
    <definedName name="wrn.tab2." localSheetId="71" hidden="1">{#N/A,#N/A,FALSE,"report1"}</definedName>
    <definedName name="wrn.tab2." localSheetId="72" hidden="1">{#N/A,#N/A,FALSE,"report1"}</definedName>
    <definedName name="wrn.tab2." localSheetId="73" hidden="1">{#N/A,#N/A,FALSE,"report1"}</definedName>
    <definedName name="wrn.tab2." localSheetId="7" hidden="1">{#N/A,#N/A,FALSE,"report1"}</definedName>
    <definedName name="wrn.tab2." localSheetId="74" hidden="1">{#N/A,#N/A,FALSE,"report1"}</definedName>
    <definedName name="wrn.tab2." localSheetId="75" hidden="1">{#N/A,#N/A,FALSE,"report1"}</definedName>
    <definedName name="wrn.tab2." localSheetId="76" hidden="1">{#N/A,#N/A,FALSE,"report1"}</definedName>
    <definedName name="wrn.tab2." localSheetId="77" hidden="1">{#N/A,#N/A,FALSE,"report1"}</definedName>
    <definedName name="wrn.tab2." localSheetId="78" hidden="1">{#N/A,#N/A,FALSE,"report1"}</definedName>
    <definedName name="wrn.tab2." localSheetId="79" hidden="1">{#N/A,#N/A,FALSE,"report1"}</definedName>
    <definedName name="wrn.tab2." localSheetId="8" hidden="1">{#N/A,#N/A,FALSE,"report1"}</definedName>
    <definedName name="wrn.tab2." localSheetId="9" hidden="1">{#N/A,#N/A,FALSE,"report1"}</definedName>
    <definedName name="wrn.tab2." hidden="1">{#N/A,#N/A,FALSE,"report1"}</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5"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 hidden="1">{#N/A,#N/A,FALSE,"TAXARREARS"}</definedName>
    <definedName name="wrn.TAXARREARS." localSheetId="20"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31" hidden="1">{#N/A,#N/A,FALSE,"TAXARREARS"}</definedName>
    <definedName name="wrn.TAXARREARS." localSheetId="32" hidden="1">{#N/A,#N/A,FALSE,"TAXARREARS"}</definedName>
    <definedName name="wrn.TAXARREARS." localSheetId="33" hidden="1">{#N/A,#N/A,FALSE,"TAXARREARS"}</definedName>
    <definedName name="wrn.TAXARREARS." localSheetId="34" hidden="1">{#N/A,#N/A,FALSE,"TAXARREARS"}</definedName>
    <definedName name="wrn.TAXARREARS." localSheetId="37" hidden="1">{#N/A,#N/A,FALSE,"TAXARREARS"}</definedName>
    <definedName name="wrn.TAXARREARS." localSheetId="41" hidden="1">{#N/A,#N/A,FALSE,"TAXARREARS"}</definedName>
    <definedName name="wrn.TAXARREARS." localSheetId="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 hidden="1">{#N/A,#N/A,FALSE,"TAXARREARS"}</definedName>
    <definedName name="wrn.TAXARREARS." localSheetId="51" hidden="1">{#N/A,#N/A,FALSE,"TAXARREARS"}</definedName>
    <definedName name="wrn.TAXARREARS." localSheetId="52" hidden="1">{#N/A,#N/A,FALSE,"TAXARREARS"}</definedName>
    <definedName name="wrn.TAXARREARS." localSheetId="53" hidden="1">{#N/A,#N/A,FALSE,"TAXARREARS"}</definedName>
    <definedName name="wrn.TAXARREARS." localSheetId="54" hidden="1">{#N/A,#N/A,FALSE,"TAXARREARS"}</definedName>
    <definedName name="wrn.TAXARREARS." localSheetId="55"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1" hidden="1">{#N/A,#N/A,FALSE,"TAXARREARS"}</definedName>
    <definedName name="wrn.TAXARREARS." localSheetId="62" hidden="1">{#N/A,#N/A,FALSE,"TAXARREARS"}</definedName>
    <definedName name="wrn.TAXARREARS." localSheetId="63" hidden="1">{#N/A,#N/A,FALSE,"TAXARREARS"}</definedName>
    <definedName name="wrn.TAXARREARS." localSheetId="6" hidden="1">{#N/A,#N/A,FALSE,"TAXARREARS"}</definedName>
    <definedName name="wrn.TAXARREARS." localSheetId="64" hidden="1">{#N/A,#N/A,FALSE,"TAXARREARS"}</definedName>
    <definedName name="wrn.TAXARREARS." localSheetId="65" hidden="1">{#N/A,#N/A,FALSE,"TAXARREARS"}</definedName>
    <definedName name="wrn.TAXARREARS." localSheetId="66" hidden="1">{#N/A,#N/A,FALSE,"TAXARREARS"}</definedName>
    <definedName name="wrn.TAXARREARS." localSheetId="67" hidden="1">{#N/A,#N/A,FALSE,"TAXARREARS"}</definedName>
    <definedName name="wrn.TAXARREARS." localSheetId="68" hidden="1">{#N/A,#N/A,FALSE,"TAXARREARS"}</definedName>
    <definedName name="wrn.TAXARREARS." localSheetId="69" hidden="1">{#N/A,#N/A,FALSE,"TAXARREARS"}</definedName>
    <definedName name="wrn.TAXARREARS." localSheetId="70" hidden="1">{#N/A,#N/A,FALSE,"TAXARREARS"}</definedName>
    <definedName name="wrn.TAXARREARS." localSheetId="71" hidden="1">{#N/A,#N/A,FALSE,"TAXARREARS"}</definedName>
    <definedName name="wrn.TAXARREARS." localSheetId="72" hidden="1">{#N/A,#N/A,FALSE,"TAXARREARS"}</definedName>
    <definedName name="wrn.TAXARREARS." localSheetId="73" hidden="1">{#N/A,#N/A,FALSE,"TAXARREARS"}</definedName>
    <definedName name="wrn.TAXARREARS." localSheetId="7" hidden="1">{#N/A,#N/A,FALSE,"TAXARREARS"}</definedName>
    <definedName name="wrn.TAXARREARS." localSheetId="74" hidden="1">{#N/A,#N/A,FALSE,"TAXARREARS"}</definedName>
    <definedName name="wrn.TAXARREARS." localSheetId="75" hidden="1">{#N/A,#N/A,FALSE,"TAXARREARS"}</definedName>
    <definedName name="wrn.TAXARREARS." localSheetId="76" hidden="1">{#N/A,#N/A,FALSE,"TAXARREARS"}</definedName>
    <definedName name="wrn.TAXARREARS." localSheetId="77" hidden="1">{#N/A,#N/A,FALSE,"TAXARREARS"}</definedName>
    <definedName name="wrn.TAXARREARS." localSheetId="78" hidden="1">{#N/A,#N/A,FALSE,"TAXARREARS"}</definedName>
    <definedName name="wrn.TAXARREARS." localSheetId="79"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5"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 hidden="1">{#N/A,#N/A,FALSE,"TAXPAYRS"}</definedName>
    <definedName name="wrn.TAXPAYRS." localSheetId="20"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31" hidden="1">{#N/A,#N/A,FALSE,"TAXPAYRS"}</definedName>
    <definedName name="wrn.TAXPAYRS." localSheetId="32" hidden="1">{#N/A,#N/A,FALSE,"TAXPAYRS"}</definedName>
    <definedName name="wrn.TAXPAYRS." localSheetId="33" hidden="1">{#N/A,#N/A,FALSE,"TAXPAYRS"}</definedName>
    <definedName name="wrn.TAXPAYRS." localSheetId="34" hidden="1">{#N/A,#N/A,FALSE,"TAXPAYRS"}</definedName>
    <definedName name="wrn.TAXPAYRS." localSheetId="37" hidden="1">{#N/A,#N/A,FALSE,"TAXPAYRS"}</definedName>
    <definedName name="wrn.TAXPAYRS." localSheetId="41" hidden="1">{#N/A,#N/A,FALSE,"TAXPAYRS"}</definedName>
    <definedName name="wrn.TAXPAYRS." localSheetId="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 hidden="1">{#N/A,#N/A,FALSE,"TAXPAYRS"}</definedName>
    <definedName name="wrn.TAXPAYRS." localSheetId="51" hidden="1">{#N/A,#N/A,FALSE,"TAXPAYRS"}</definedName>
    <definedName name="wrn.TAXPAYRS." localSheetId="52" hidden="1">{#N/A,#N/A,FALSE,"TAXPAYRS"}</definedName>
    <definedName name="wrn.TAXPAYRS." localSheetId="53" hidden="1">{#N/A,#N/A,FALSE,"TAXPAYRS"}</definedName>
    <definedName name="wrn.TAXPAYRS." localSheetId="54" hidden="1">{#N/A,#N/A,FALSE,"TAXPAYRS"}</definedName>
    <definedName name="wrn.TAXPAYRS." localSheetId="55"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1" hidden="1">{#N/A,#N/A,FALSE,"TAXPAYRS"}</definedName>
    <definedName name="wrn.TAXPAYRS." localSheetId="62" hidden="1">{#N/A,#N/A,FALSE,"TAXPAYRS"}</definedName>
    <definedName name="wrn.TAXPAYRS." localSheetId="63" hidden="1">{#N/A,#N/A,FALSE,"TAXPAYRS"}</definedName>
    <definedName name="wrn.TAXPAYRS." localSheetId="6" hidden="1">{#N/A,#N/A,FALSE,"TAXPAYRS"}</definedName>
    <definedName name="wrn.TAXPAYRS." localSheetId="64" hidden="1">{#N/A,#N/A,FALSE,"TAXPAYRS"}</definedName>
    <definedName name="wrn.TAXPAYRS." localSheetId="65" hidden="1">{#N/A,#N/A,FALSE,"TAXPAYRS"}</definedName>
    <definedName name="wrn.TAXPAYRS." localSheetId="66" hidden="1">{#N/A,#N/A,FALSE,"TAXPAYRS"}</definedName>
    <definedName name="wrn.TAXPAYRS." localSheetId="67" hidden="1">{#N/A,#N/A,FALSE,"TAXPAYRS"}</definedName>
    <definedName name="wrn.TAXPAYRS." localSheetId="68" hidden="1">{#N/A,#N/A,FALSE,"TAXPAYRS"}</definedName>
    <definedName name="wrn.TAXPAYRS." localSheetId="69" hidden="1">{#N/A,#N/A,FALSE,"TAXPAYRS"}</definedName>
    <definedName name="wrn.TAXPAYRS." localSheetId="70" hidden="1">{#N/A,#N/A,FALSE,"TAXPAYRS"}</definedName>
    <definedName name="wrn.TAXPAYRS." localSheetId="71" hidden="1">{#N/A,#N/A,FALSE,"TAXPAYRS"}</definedName>
    <definedName name="wrn.TAXPAYRS." localSheetId="72" hidden="1">{#N/A,#N/A,FALSE,"TAXPAYRS"}</definedName>
    <definedName name="wrn.TAXPAYRS." localSheetId="73" hidden="1">{#N/A,#N/A,FALSE,"TAXPAYRS"}</definedName>
    <definedName name="wrn.TAXPAYRS." localSheetId="7" hidden="1">{#N/A,#N/A,FALSE,"TAXPAYRS"}</definedName>
    <definedName name="wrn.TAXPAYRS." localSheetId="74" hidden="1">{#N/A,#N/A,FALSE,"TAXPAYRS"}</definedName>
    <definedName name="wrn.TAXPAYRS." localSheetId="75" hidden="1">{#N/A,#N/A,FALSE,"TAXPAYRS"}</definedName>
    <definedName name="wrn.TAXPAYRS." localSheetId="76" hidden="1">{#N/A,#N/A,FALSE,"TAXPAYRS"}</definedName>
    <definedName name="wrn.TAXPAYRS." localSheetId="77" hidden="1">{#N/A,#N/A,FALSE,"TAXPAYRS"}</definedName>
    <definedName name="wrn.TAXPAYRS." localSheetId="78" hidden="1">{#N/A,#N/A,FALSE,"TAXPAYRS"}</definedName>
    <definedName name="wrn.TAXPAYRS." localSheetId="79"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5"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 hidden="1">{#N/A,#N/A,FALSE,"TRADE"}</definedName>
    <definedName name="wrn.TRADE." localSheetId="20"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31" hidden="1">{#N/A,#N/A,FALSE,"TRADE"}</definedName>
    <definedName name="wrn.TRADE." localSheetId="32" hidden="1">{#N/A,#N/A,FALSE,"TRADE"}</definedName>
    <definedName name="wrn.TRADE." localSheetId="33" hidden="1">{#N/A,#N/A,FALSE,"TRADE"}</definedName>
    <definedName name="wrn.TRADE." localSheetId="34" hidden="1">{#N/A,#N/A,FALSE,"TRADE"}</definedName>
    <definedName name="wrn.TRADE." localSheetId="37" hidden="1">{#N/A,#N/A,FALSE,"TRADE"}</definedName>
    <definedName name="wrn.TRADE." localSheetId="41" hidden="1">{#N/A,#N/A,FALSE,"TRADE"}</definedName>
    <definedName name="wrn.TRADE." localSheetId="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 hidden="1">{#N/A,#N/A,FALSE,"TRADE"}</definedName>
    <definedName name="wrn.TRADE." localSheetId="51" hidden="1">{#N/A,#N/A,FALSE,"TRADE"}</definedName>
    <definedName name="wrn.TRADE." localSheetId="52" hidden="1">{#N/A,#N/A,FALSE,"TRADE"}</definedName>
    <definedName name="wrn.TRADE." localSheetId="53" hidden="1">{#N/A,#N/A,FALSE,"TRADE"}</definedName>
    <definedName name="wrn.TRADE." localSheetId="54" hidden="1">{#N/A,#N/A,FALSE,"TRADE"}</definedName>
    <definedName name="wrn.TRADE." localSheetId="55"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1" hidden="1">{#N/A,#N/A,FALSE,"TRADE"}</definedName>
    <definedName name="wrn.TRADE." localSheetId="62" hidden="1">{#N/A,#N/A,FALSE,"TRADE"}</definedName>
    <definedName name="wrn.TRADE." localSheetId="63" hidden="1">{#N/A,#N/A,FALSE,"TRADE"}</definedName>
    <definedName name="wrn.TRADE." localSheetId="6" hidden="1">{#N/A,#N/A,FALSE,"TRADE"}</definedName>
    <definedName name="wrn.TRADE." localSheetId="64" hidden="1">{#N/A,#N/A,FALSE,"TRADE"}</definedName>
    <definedName name="wrn.TRADE." localSheetId="65" hidden="1">{#N/A,#N/A,FALSE,"TRADE"}</definedName>
    <definedName name="wrn.TRADE." localSheetId="66" hidden="1">{#N/A,#N/A,FALSE,"TRADE"}</definedName>
    <definedName name="wrn.TRADE." localSheetId="67" hidden="1">{#N/A,#N/A,FALSE,"TRADE"}</definedName>
    <definedName name="wrn.TRADE." localSheetId="68" hidden="1">{#N/A,#N/A,FALSE,"TRADE"}</definedName>
    <definedName name="wrn.TRADE." localSheetId="69" hidden="1">{#N/A,#N/A,FALSE,"TRADE"}</definedName>
    <definedName name="wrn.TRADE." localSheetId="70" hidden="1">{#N/A,#N/A,FALSE,"TRADE"}</definedName>
    <definedName name="wrn.TRADE." localSheetId="71" hidden="1">{#N/A,#N/A,FALSE,"TRADE"}</definedName>
    <definedName name="wrn.TRADE." localSheetId="72" hidden="1">{#N/A,#N/A,FALSE,"TRADE"}</definedName>
    <definedName name="wrn.TRADE." localSheetId="73" hidden="1">{#N/A,#N/A,FALSE,"TRADE"}</definedName>
    <definedName name="wrn.TRADE." localSheetId="7" hidden="1">{#N/A,#N/A,FALSE,"TRADE"}</definedName>
    <definedName name="wrn.TRADE." localSheetId="74" hidden="1">{#N/A,#N/A,FALSE,"TRADE"}</definedName>
    <definedName name="wrn.TRADE." localSheetId="75" hidden="1">{#N/A,#N/A,FALSE,"TRADE"}</definedName>
    <definedName name="wrn.TRADE." localSheetId="76" hidden="1">{#N/A,#N/A,FALSE,"TRADE"}</definedName>
    <definedName name="wrn.TRADE." localSheetId="77" hidden="1">{#N/A,#N/A,FALSE,"TRADE"}</definedName>
    <definedName name="wrn.TRADE." localSheetId="78" hidden="1">{#N/A,#N/A,FALSE,"TRADE"}</definedName>
    <definedName name="wrn.TRADE." localSheetId="79" hidden="1">{#N/A,#N/A,FALSE,"TRADE"}</definedName>
    <definedName name="wrn.TRADE." localSheetId="8" hidden="1">{#N/A,#N/A,FALSE,"TRADE"}</definedName>
    <definedName name="wrn.TRADE." localSheetId="9" hidden="1">{#N/A,#N/A,FALSE,"TRADE"}</definedName>
    <definedName name="wrn.TRADE." hidden="1">{#N/A,#N/A,FALSE,"TRADE"}</definedName>
    <definedName name="wrn.Trade._.Output._.All." localSheetId="1"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localSheetId="32"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34"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55"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64" hidden="1">{"PRI",#N/A,FALSE,"Data";"QUA",#N/A,FALSE,"Data";"STR",#N/A,FALSE,"Data";"VAL",#N/A,FALSE,"Data";"WEO",#N/A,FALSE,"Data";"WGT",#N/A,FALSE,"Data"}</definedName>
    <definedName name="wrn.Trade._.Output._.All." localSheetId="65" hidden="1">{"PRI",#N/A,FALSE,"Data";"QUA",#N/A,FALSE,"Data";"STR",#N/A,FALSE,"Data";"VAL",#N/A,FALSE,"Data";"WEO",#N/A,FALSE,"Data";"WGT",#N/A,FALSE,"Data"}</definedName>
    <definedName name="wrn.Trade._.Output._.All." localSheetId="66" hidden="1">{"PRI",#N/A,FALSE,"Data";"QUA",#N/A,FALSE,"Data";"STR",#N/A,FALSE,"Data";"VAL",#N/A,FALSE,"Data";"WEO",#N/A,FALSE,"Data";"WGT",#N/A,FALSE,"Data"}</definedName>
    <definedName name="wrn.Trade._.Output._.All." localSheetId="67" hidden="1">{"PRI",#N/A,FALSE,"Data";"QUA",#N/A,FALSE,"Data";"STR",#N/A,FALSE,"Data";"VAL",#N/A,FALSE,"Data";"WEO",#N/A,FALSE,"Data";"WGT",#N/A,FALSE,"Data"}</definedName>
    <definedName name="wrn.Trade._.Output._.All." localSheetId="68"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localSheetId="71" hidden="1">{"PRI",#N/A,FALSE,"Data";"QUA",#N/A,FALSE,"Data";"STR",#N/A,FALSE,"Data";"VAL",#N/A,FALSE,"Data";"WEO",#N/A,FALSE,"Data";"WGT",#N/A,FALSE,"Data"}</definedName>
    <definedName name="wrn.Trade._.Output._.All." localSheetId="72" hidden="1">{"PRI",#N/A,FALSE,"Data";"QUA",#N/A,FALSE,"Data";"STR",#N/A,FALSE,"Data";"VAL",#N/A,FALSE,"Data";"WEO",#N/A,FALSE,"Data";"WGT",#N/A,FALSE,"Data"}</definedName>
    <definedName name="wrn.Trade._.Output._.All." localSheetId="73"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74" hidden="1">{"PRI",#N/A,FALSE,"Data";"QUA",#N/A,FALSE,"Data";"STR",#N/A,FALSE,"Data";"VAL",#N/A,FALSE,"Data";"WEO",#N/A,FALSE,"Data";"WGT",#N/A,FALSE,"Data"}</definedName>
    <definedName name="wrn.Trade._.Output._.All." localSheetId="75" hidden="1">{"PRI",#N/A,FALSE,"Data";"QUA",#N/A,FALSE,"Data";"STR",#N/A,FALSE,"Data";"VAL",#N/A,FALSE,"Data";"WEO",#N/A,FALSE,"Data";"WGT",#N/A,FALSE,"Data"}</definedName>
    <definedName name="wrn.Trade._.Output._.All." localSheetId="76" hidden="1">{"PRI",#N/A,FALSE,"Data";"QUA",#N/A,FALSE,"Data";"STR",#N/A,FALSE,"Data";"VAL",#N/A,FALSE,"Data";"WEO",#N/A,FALSE,"Data";"WGT",#N/A,FALSE,"Data"}</definedName>
    <definedName name="wrn.Trade._.Output._.All." localSheetId="77" hidden="1">{"PRI",#N/A,FALSE,"Data";"QUA",#N/A,FALSE,"Data";"STR",#N/A,FALSE,"Data";"VAL",#N/A,FALSE,"Data";"WEO",#N/A,FALSE,"Data";"WGT",#N/A,FALSE,"Data"}</definedName>
    <definedName name="wrn.Trade._.Output._.All." localSheetId="78" hidden="1">{"PRI",#N/A,FALSE,"Data";"QUA",#N/A,FALSE,"Data";"STR",#N/A,FALSE,"Data";"VAL",#N/A,FALSE,"Data";"WEO",#N/A,FALSE,"Data";"WGT",#N/A,FALSE,"Data"}</definedName>
    <definedName name="wrn.Trade._.Output._.All." localSheetId="79"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localSheetId="22"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localSheetId="29" hidden="1">{"WEO",#N/A,FALSE,"Data";"PRI",#N/A,FALSE,"Data";"QUA",#N/A,FALSE,"Data"}</definedName>
    <definedName name="wrn.Trade._.Table._.Core." localSheetId="3" hidden="1">{"WEO",#N/A,FALSE,"Data";"PRI",#N/A,FALSE,"Data";"QUA",#N/A,FALSE,"Data"}</definedName>
    <definedName name="wrn.Trade._.Table._.Core." localSheetId="31" hidden="1">{"WEO",#N/A,FALSE,"Data";"PRI",#N/A,FALSE,"Data";"QUA",#N/A,FALSE,"Data"}</definedName>
    <definedName name="wrn.Trade._.Table._.Core." localSheetId="32" hidden="1">{"WEO",#N/A,FALSE,"Data";"PRI",#N/A,FALSE,"Data";"QUA",#N/A,FALSE,"Data"}</definedName>
    <definedName name="wrn.Trade._.Table._.Core." localSheetId="33" hidden="1">{"WEO",#N/A,FALSE,"Data";"PRI",#N/A,FALSE,"Data";"QUA",#N/A,FALSE,"Data"}</definedName>
    <definedName name="wrn.Trade._.Table._.Core." localSheetId="34" hidden="1">{"WEO",#N/A,FALSE,"Data";"PRI",#N/A,FALSE,"Data";"QUA",#N/A,FALSE,"Data"}</definedName>
    <definedName name="wrn.Trade._.Table._.Core." localSheetId="37" hidden="1">{"WEO",#N/A,FALSE,"Data";"PRI",#N/A,FALSE,"Data";"QUA",#N/A,FALSE,"Data"}</definedName>
    <definedName name="wrn.Trade._.Table._.Core." localSheetId="41" hidden="1">{"WEO",#N/A,FALSE,"Data";"PRI",#N/A,FALSE,"Data";"QUA",#N/A,FALSE,"Data"}</definedName>
    <definedName name="wrn.Trade._.Table._.Core." localSheetId="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 hidden="1">{"WEO",#N/A,FALSE,"Data";"PRI",#N/A,FALSE,"Data";"QUA",#N/A,FALSE,"Data"}</definedName>
    <definedName name="wrn.Trade._.Table._.Core." localSheetId="51"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4" hidden="1">{"WEO",#N/A,FALSE,"Data";"PRI",#N/A,FALSE,"Data";"QUA",#N/A,FALSE,"Data"}</definedName>
    <definedName name="wrn.Trade._.Table._.Core." localSheetId="55"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0" hidden="1">{"WEO",#N/A,FALSE,"Data";"PRI",#N/A,FALSE,"Data";"QUA",#N/A,FALSE,"Data"}</definedName>
    <definedName name="wrn.Trade._.Table._.Core." localSheetId="61" hidden="1">{"WEO",#N/A,FALSE,"Data";"PRI",#N/A,FALSE,"Data";"QUA",#N/A,FALSE,"Data"}</definedName>
    <definedName name="wrn.Trade._.Table._.Core." localSheetId="62" hidden="1">{"WEO",#N/A,FALSE,"Data";"PRI",#N/A,FALSE,"Data";"QUA",#N/A,FALSE,"Data"}</definedName>
    <definedName name="wrn.Trade._.Table._.Core." localSheetId="63" hidden="1">{"WEO",#N/A,FALSE,"Data";"PRI",#N/A,FALSE,"Data";"QUA",#N/A,FALSE,"Data"}</definedName>
    <definedName name="wrn.Trade._.Table._.Core." localSheetId="6" hidden="1">{"WEO",#N/A,FALSE,"Data";"PRI",#N/A,FALSE,"Data";"QUA",#N/A,FALSE,"Data"}</definedName>
    <definedName name="wrn.Trade._.Table._.Core." localSheetId="64" hidden="1">{"WEO",#N/A,FALSE,"Data";"PRI",#N/A,FALSE,"Data";"QUA",#N/A,FALSE,"Data"}</definedName>
    <definedName name="wrn.Trade._.Table._.Core." localSheetId="65" hidden="1">{"WEO",#N/A,FALSE,"Data";"PRI",#N/A,FALSE,"Data";"QUA",#N/A,FALSE,"Data"}</definedName>
    <definedName name="wrn.Trade._.Table._.Core." localSheetId="66" hidden="1">{"WEO",#N/A,FALSE,"Data";"PRI",#N/A,FALSE,"Data";"QUA",#N/A,FALSE,"Data"}</definedName>
    <definedName name="wrn.Trade._.Table._.Core." localSheetId="67" hidden="1">{"WEO",#N/A,FALSE,"Data";"PRI",#N/A,FALSE,"Data";"QUA",#N/A,FALSE,"Data"}</definedName>
    <definedName name="wrn.Trade._.Table._.Core." localSheetId="68" hidden="1">{"WEO",#N/A,FALSE,"Data";"PRI",#N/A,FALSE,"Data";"QUA",#N/A,FALSE,"Data"}</definedName>
    <definedName name="wrn.Trade._.Table._.Core." localSheetId="69" hidden="1">{"WEO",#N/A,FALSE,"Data";"PRI",#N/A,FALSE,"Data";"QUA",#N/A,FALSE,"Data"}</definedName>
    <definedName name="wrn.Trade._.Table._.Core." localSheetId="70" hidden="1">{"WEO",#N/A,FALSE,"Data";"PRI",#N/A,FALSE,"Data";"QUA",#N/A,FALSE,"Data"}</definedName>
    <definedName name="wrn.Trade._.Table._.Core." localSheetId="71" hidden="1">{"WEO",#N/A,FALSE,"Data";"PRI",#N/A,FALSE,"Data";"QUA",#N/A,FALSE,"Data"}</definedName>
    <definedName name="wrn.Trade._.Table._.Core." localSheetId="72" hidden="1">{"WEO",#N/A,FALSE,"Data";"PRI",#N/A,FALSE,"Data";"QUA",#N/A,FALSE,"Data"}</definedName>
    <definedName name="wrn.Trade._.Table._.Core." localSheetId="73" hidden="1">{"WEO",#N/A,FALSE,"Data";"PRI",#N/A,FALSE,"Data";"QUA",#N/A,FALSE,"Data"}</definedName>
    <definedName name="wrn.Trade._.Table._.Core." localSheetId="7" hidden="1">{"WEO",#N/A,FALSE,"Data";"PRI",#N/A,FALSE,"Data";"QUA",#N/A,FALSE,"Data"}</definedName>
    <definedName name="wrn.Trade._.Table._.Core." localSheetId="74" hidden="1">{"WEO",#N/A,FALSE,"Data";"PRI",#N/A,FALSE,"Data";"QUA",#N/A,FALSE,"Data"}</definedName>
    <definedName name="wrn.Trade._.Table._.Core." localSheetId="75" hidden="1">{"WEO",#N/A,FALSE,"Data";"PRI",#N/A,FALSE,"Data";"QUA",#N/A,FALSE,"Data"}</definedName>
    <definedName name="wrn.Trade._.Table._.Core." localSheetId="76" hidden="1">{"WEO",#N/A,FALSE,"Data";"PRI",#N/A,FALSE,"Data";"QUA",#N/A,FALSE,"Data"}</definedName>
    <definedName name="wrn.Trade._.Table._.Core." localSheetId="77" hidden="1">{"WEO",#N/A,FALSE,"Data";"PRI",#N/A,FALSE,"Data";"QUA",#N/A,FALSE,"Data"}</definedName>
    <definedName name="wrn.Trade._.Table._.Core." localSheetId="78" hidden="1">{"WEO",#N/A,FALSE,"Data";"PRI",#N/A,FALSE,"Data";"QUA",#N/A,FALSE,"Data"}</definedName>
    <definedName name="wrn.Trade._.Table._.Core." localSheetId="79" hidden="1">{"WEO",#N/A,FALSE,"Data";"PRI",#N/A,FALSE,"Data";"QUA",#N/A,FALSE,"Data"}</definedName>
    <definedName name="wrn.Trade._.Table._.Core." localSheetId="8" hidden="1">{"WEO",#N/A,FALSE,"Data";"PRI",#N/A,FALSE,"Data";"QUA",#N/A,FALSE,"Data"}</definedName>
    <definedName name="wrn.Trade._.Table._.Core." localSheetId="9" hidden="1">{"WEO",#N/A,FALSE,"Data";"PRI",#N/A,FALSE,"Data";"QUA",#N/A,FALSE,"Data"}</definedName>
    <definedName name="wrn.Trade._.Table._.Core." hidden="1">{"WEO",#N/A,FALSE,"Data";"PRI",#N/A,FALSE,"Data";"QUA",#N/A,FALSE,"Data"}</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5"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 hidden="1">{#N/A,#N/A,FALSE,"TRANPORT"}</definedName>
    <definedName name="wrn.TRANSPORT." localSheetId="20"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31" hidden="1">{#N/A,#N/A,FALSE,"TRANPORT"}</definedName>
    <definedName name="wrn.TRANSPORT." localSheetId="32" hidden="1">{#N/A,#N/A,FALSE,"TRANPORT"}</definedName>
    <definedName name="wrn.TRANSPORT." localSheetId="33" hidden="1">{#N/A,#N/A,FALSE,"TRANPORT"}</definedName>
    <definedName name="wrn.TRANSPORT." localSheetId="34" hidden="1">{#N/A,#N/A,FALSE,"TRANPORT"}</definedName>
    <definedName name="wrn.TRANSPORT." localSheetId="37" hidden="1">{#N/A,#N/A,FALSE,"TRANPORT"}</definedName>
    <definedName name="wrn.TRANSPORT." localSheetId="41" hidden="1">{#N/A,#N/A,FALSE,"TRANPORT"}</definedName>
    <definedName name="wrn.TRANSPORT." localSheetId="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 hidden="1">{#N/A,#N/A,FALSE,"TRANPORT"}</definedName>
    <definedName name="wrn.TRANSPORT." localSheetId="51" hidden="1">{#N/A,#N/A,FALSE,"TRANPORT"}</definedName>
    <definedName name="wrn.TRANSPORT." localSheetId="52" hidden="1">{#N/A,#N/A,FALSE,"TRANPORT"}</definedName>
    <definedName name="wrn.TRANSPORT." localSheetId="53" hidden="1">{#N/A,#N/A,FALSE,"TRANPORT"}</definedName>
    <definedName name="wrn.TRANSPORT." localSheetId="54" hidden="1">{#N/A,#N/A,FALSE,"TRANPORT"}</definedName>
    <definedName name="wrn.TRANSPORT." localSheetId="55"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1" hidden="1">{#N/A,#N/A,FALSE,"TRANPORT"}</definedName>
    <definedName name="wrn.TRANSPORT." localSheetId="62" hidden="1">{#N/A,#N/A,FALSE,"TRANPORT"}</definedName>
    <definedName name="wrn.TRANSPORT." localSheetId="63" hidden="1">{#N/A,#N/A,FALSE,"TRANPORT"}</definedName>
    <definedName name="wrn.TRANSPORT." localSheetId="6" hidden="1">{#N/A,#N/A,FALSE,"TRANPORT"}</definedName>
    <definedName name="wrn.TRANSPORT." localSheetId="64" hidden="1">{#N/A,#N/A,FALSE,"TRANPORT"}</definedName>
    <definedName name="wrn.TRANSPORT." localSheetId="65" hidden="1">{#N/A,#N/A,FALSE,"TRANPORT"}</definedName>
    <definedName name="wrn.TRANSPORT." localSheetId="66" hidden="1">{#N/A,#N/A,FALSE,"TRANPORT"}</definedName>
    <definedName name="wrn.TRANSPORT." localSheetId="67" hidden="1">{#N/A,#N/A,FALSE,"TRANPORT"}</definedName>
    <definedName name="wrn.TRANSPORT." localSheetId="68" hidden="1">{#N/A,#N/A,FALSE,"TRANPORT"}</definedName>
    <definedName name="wrn.TRANSPORT." localSheetId="69" hidden="1">{#N/A,#N/A,FALSE,"TRANPORT"}</definedName>
    <definedName name="wrn.TRANSPORT." localSheetId="70" hidden="1">{#N/A,#N/A,FALSE,"TRANPORT"}</definedName>
    <definedName name="wrn.TRANSPORT." localSheetId="71" hidden="1">{#N/A,#N/A,FALSE,"TRANPORT"}</definedName>
    <definedName name="wrn.TRANSPORT." localSheetId="72" hidden="1">{#N/A,#N/A,FALSE,"TRANPORT"}</definedName>
    <definedName name="wrn.TRANSPORT." localSheetId="73" hidden="1">{#N/A,#N/A,FALSE,"TRANPORT"}</definedName>
    <definedName name="wrn.TRANSPORT." localSheetId="7" hidden="1">{#N/A,#N/A,FALSE,"TRANPORT"}</definedName>
    <definedName name="wrn.TRANSPORT." localSheetId="74" hidden="1">{#N/A,#N/A,FALSE,"TRANPORT"}</definedName>
    <definedName name="wrn.TRANSPORT." localSheetId="75" hidden="1">{#N/A,#N/A,FALSE,"TRANPORT"}</definedName>
    <definedName name="wrn.TRANSPORT." localSheetId="76" hidden="1">{#N/A,#N/A,FALSE,"TRANPORT"}</definedName>
    <definedName name="wrn.TRANSPORT." localSheetId="77" hidden="1">{#N/A,#N/A,FALSE,"TRANPORT"}</definedName>
    <definedName name="wrn.TRANSPORT." localSheetId="78" hidden="1">{#N/A,#N/A,FALSE,"TRANPORT"}</definedName>
    <definedName name="wrn.TRANSPORT." localSheetId="79"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5"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 hidden="1">{#N/A,#N/A,FALSE,"EMP_POP";#N/A,#N/A,FALSE,"UNEMPL"}</definedName>
    <definedName name="wrn.UNEMPL." localSheetId="20"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31" hidden="1">{#N/A,#N/A,FALSE,"EMP_POP";#N/A,#N/A,FALSE,"UNEMPL"}</definedName>
    <definedName name="wrn.UNEMPL." localSheetId="32" hidden="1">{#N/A,#N/A,FALSE,"EMP_POP";#N/A,#N/A,FALSE,"UNEMPL"}</definedName>
    <definedName name="wrn.UNEMPL." localSheetId="33" hidden="1">{#N/A,#N/A,FALSE,"EMP_POP";#N/A,#N/A,FALSE,"UNEMPL"}</definedName>
    <definedName name="wrn.UNEMPL." localSheetId="34" hidden="1">{#N/A,#N/A,FALSE,"EMP_POP";#N/A,#N/A,FALSE,"UNEMPL"}</definedName>
    <definedName name="wrn.UNEMPL." localSheetId="37" hidden="1">{#N/A,#N/A,FALSE,"EMP_POP";#N/A,#N/A,FALSE,"UNEMPL"}</definedName>
    <definedName name="wrn.UNEMPL." localSheetId="41" hidden="1">{#N/A,#N/A,FALSE,"EMP_POP";#N/A,#N/A,FALSE,"UNEMPL"}</definedName>
    <definedName name="wrn.UNEMPL." localSheetId="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 hidden="1">{#N/A,#N/A,FALSE,"EMP_POP";#N/A,#N/A,FALSE,"UNEMPL"}</definedName>
    <definedName name="wrn.UNEMPL." localSheetId="51" hidden="1">{#N/A,#N/A,FALSE,"EMP_POP";#N/A,#N/A,FALSE,"UNEMPL"}</definedName>
    <definedName name="wrn.UNEMPL." localSheetId="52" hidden="1">{#N/A,#N/A,FALSE,"EMP_POP";#N/A,#N/A,FALSE,"UNEMPL"}</definedName>
    <definedName name="wrn.UNEMPL." localSheetId="53" hidden="1">{#N/A,#N/A,FALSE,"EMP_POP";#N/A,#N/A,FALSE,"UNEMPL"}</definedName>
    <definedName name="wrn.UNEMPL." localSheetId="54" hidden="1">{#N/A,#N/A,FALSE,"EMP_POP";#N/A,#N/A,FALSE,"UNEMPL"}</definedName>
    <definedName name="wrn.UNEMPL." localSheetId="55"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1" hidden="1">{#N/A,#N/A,FALSE,"EMP_POP";#N/A,#N/A,FALSE,"UNEMPL"}</definedName>
    <definedName name="wrn.UNEMPL." localSheetId="62" hidden="1">{#N/A,#N/A,FALSE,"EMP_POP";#N/A,#N/A,FALSE,"UNEMPL"}</definedName>
    <definedName name="wrn.UNEMPL." localSheetId="63" hidden="1">{#N/A,#N/A,FALSE,"EMP_POP";#N/A,#N/A,FALSE,"UNEMPL"}</definedName>
    <definedName name="wrn.UNEMPL." localSheetId="6" hidden="1">{#N/A,#N/A,FALSE,"EMP_POP";#N/A,#N/A,FALSE,"UNEMPL"}</definedName>
    <definedName name="wrn.UNEMPL." localSheetId="64" hidden="1">{#N/A,#N/A,FALSE,"EMP_POP";#N/A,#N/A,FALSE,"UNEMPL"}</definedName>
    <definedName name="wrn.UNEMPL." localSheetId="65" hidden="1">{#N/A,#N/A,FALSE,"EMP_POP";#N/A,#N/A,FALSE,"UNEMPL"}</definedName>
    <definedName name="wrn.UNEMPL." localSheetId="66" hidden="1">{#N/A,#N/A,FALSE,"EMP_POP";#N/A,#N/A,FALSE,"UNEMPL"}</definedName>
    <definedName name="wrn.UNEMPL." localSheetId="67" hidden="1">{#N/A,#N/A,FALSE,"EMP_POP";#N/A,#N/A,FALSE,"UNEMPL"}</definedName>
    <definedName name="wrn.UNEMPL." localSheetId="68" hidden="1">{#N/A,#N/A,FALSE,"EMP_POP";#N/A,#N/A,FALSE,"UNEMPL"}</definedName>
    <definedName name="wrn.UNEMPL." localSheetId="69" hidden="1">{#N/A,#N/A,FALSE,"EMP_POP";#N/A,#N/A,FALSE,"UNEMPL"}</definedName>
    <definedName name="wrn.UNEMPL." localSheetId="70" hidden="1">{#N/A,#N/A,FALSE,"EMP_POP";#N/A,#N/A,FALSE,"UNEMPL"}</definedName>
    <definedName name="wrn.UNEMPL." localSheetId="71" hidden="1">{#N/A,#N/A,FALSE,"EMP_POP";#N/A,#N/A,FALSE,"UNEMPL"}</definedName>
    <definedName name="wrn.UNEMPL." localSheetId="72" hidden="1">{#N/A,#N/A,FALSE,"EMP_POP";#N/A,#N/A,FALSE,"UNEMPL"}</definedName>
    <definedName name="wrn.UNEMPL." localSheetId="73" hidden="1">{#N/A,#N/A,FALSE,"EMP_POP";#N/A,#N/A,FALSE,"UNEMPL"}</definedName>
    <definedName name="wrn.UNEMPL." localSheetId="7" hidden="1">{#N/A,#N/A,FALSE,"EMP_POP";#N/A,#N/A,FALSE,"UNEMPL"}</definedName>
    <definedName name="wrn.UNEMPL." localSheetId="74" hidden="1">{#N/A,#N/A,FALSE,"EMP_POP";#N/A,#N/A,FALSE,"UNEMPL"}</definedName>
    <definedName name="wrn.UNEMPL." localSheetId="75" hidden="1">{#N/A,#N/A,FALSE,"EMP_POP";#N/A,#N/A,FALSE,"UNEMPL"}</definedName>
    <definedName name="wrn.UNEMPL." localSheetId="76" hidden="1">{#N/A,#N/A,FALSE,"EMP_POP";#N/A,#N/A,FALSE,"UNEMPL"}</definedName>
    <definedName name="wrn.UNEMPL." localSheetId="77" hidden="1">{#N/A,#N/A,FALSE,"EMP_POP";#N/A,#N/A,FALSE,"UNEMPL"}</definedName>
    <definedName name="wrn.UNEMPL." localSheetId="78" hidden="1">{#N/A,#N/A,FALSE,"EMP_POP";#N/A,#N/A,FALSE,"UNEMPL"}</definedName>
    <definedName name="wrn.UNEMPL." localSheetId="79"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5"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 hidden="1">{#N/A,#N/A,FALSE,"WAGES"}</definedName>
    <definedName name="wrn.WAGES." localSheetId="20"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31" hidden="1">{#N/A,#N/A,FALSE,"WAGES"}</definedName>
    <definedName name="wrn.WAGES." localSheetId="32" hidden="1">{#N/A,#N/A,FALSE,"WAGES"}</definedName>
    <definedName name="wrn.WAGES." localSheetId="33" hidden="1">{#N/A,#N/A,FALSE,"WAGES"}</definedName>
    <definedName name="wrn.WAGES." localSheetId="34" hidden="1">{#N/A,#N/A,FALSE,"WAGES"}</definedName>
    <definedName name="wrn.WAGES." localSheetId="37" hidden="1">{#N/A,#N/A,FALSE,"WAGES"}</definedName>
    <definedName name="wrn.WAGES." localSheetId="41" hidden="1">{#N/A,#N/A,FALSE,"WAGES"}</definedName>
    <definedName name="wrn.WAGES." localSheetId="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 hidden="1">{#N/A,#N/A,FALSE,"WAGES"}</definedName>
    <definedName name="wrn.WAGES." localSheetId="51" hidden="1">{#N/A,#N/A,FALSE,"WAGES"}</definedName>
    <definedName name="wrn.WAGES." localSheetId="52" hidden="1">{#N/A,#N/A,FALSE,"WAGES"}</definedName>
    <definedName name="wrn.WAGES." localSheetId="53" hidden="1">{#N/A,#N/A,FALSE,"WAGES"}</definedName>
    <definedName name="wrn.WAGES." localSheetId="54" hidden="1">{#N/A,#N/A,FALSE,"WAGES"}</definedName>
    <definedName name="wrn.WAGES." localSheetId="55"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1" hidden="1">{#N/A,#N/A,FALSE,"WAGES"}</definedName>
    <definedName name="wrn.WAGES." localSheetId="62" hidden="1">{#N/A,#N/A,FALSE,"WAGES"}</definedName>
    <definedName name="wrn.WAGES." localSheetId="63" hidden="1">{#N/A,#N/A,FALSE,"WAGES"}</definedName>
    <definedName name="wrn.WAGES." localSheetId="6" hidden="1">{#N/A,#N/A,FALSE,"WAGES"}</definedName>
    <definedName name="wrn.WAGES." localSheetId="64" hidden="1">{#N/A,#N/A,FALSE,"WAGES"}</definedName>
    <definedName name="wrn.WAGES." localSheetId="65" hidden="1">{#N/A,#N/A,FALSE,"WAGES"}</definedName>
    <definedName name="wrn.WAGES." localSheetId="66" hidden="1">{#N/A,#N/A,FALSE,"WAGES"}</definedName>
    <definedName name="wrn.WAGES." localSheetId="67" hidden="1">{#N/A,#N/A,FALSE,"WAGES"}</definedName>
    <definedName name="wrn.WAGES." localSheetId="68" hidden="1">{#N/A,#N/A,FALSE,"WAGES"}</definedName>
    <definedName name="wrn.WAGES." localSheetId="69" hidden="1">{#N/A,#N/A,FALSE,"WAGES"}</definedName>
    <definedName name="wrn.WAGES." localSheetId="70" hidden="1">{#N/A,#N/A,FALSE,"WAGES"}</definedName>
    <definedName name="wrn.WAGES." localSheetId="71" hidden="1">{#N/A,#N/A,FALSE,"WAGES"}</definedName>
    <definedName name="wrn.WAGES." localSheetId="72" hidden="1">{#N/A,#N/A,FALSE,"WAGES"}</definedName>
    <definedName name="wrn.WAGES." localSheetId="73" hidden="1">{#N/A,#N/A,FALSE,"WAGES"}</definedName>
    <definedName name="wrn.WAGES." localSheetId="7" hidden="1">{#N/A,#N/A,FALSE,"WAGES"}</definedName>
    <definedName name="wrn.WAGES." localSheetId="74" hidden="1">{#N/A,#N/A,FALSE,"WAGES"}</definedName>
    <definedName name="wrn.WAGES." localSheetId="75" hidden="1">{#N/A,#N/A,FALSE,"WAGES"}</definedName>
    <definedName name="wrn.WAGES." localSheetId="76" hidden="1">{#N/A,#N/A,FALSE,"WAGES"}</definedName>
    <definedName name="wrn.WAGES." localSheetId="77" hidden="1">{#N/A,#N/A,FALSE,"WAGES"}</definedName>
    <definedName name="wrn.WAGES." localSheetId="78" hidden="1">{#N/A,#N/A,FALSE,"WAGES"}</definedName>
    <definedName name="wrn.WAGES." localSheetId="79"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2" hidden="1">{"WEO",#N/A,FALSE,"T"}</definedName>
    <definedName name="wrn.WEO." localSheetId="20"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31" hidden="1">{"WEO",#N/A,FALSE,"T"}</definedName>
    <definedName name="wrn.WEO." localSheetId="32" hidden="1">{"WEO",#N/A,FALSE,"T"}</definedName>
    <definedName name="wrn.WEO." localSheetId="33" hidden="1">{"WEO",#N/A,FALSE,"T"}</definedName>
    <definedName name="wrn.WEO." localSheetId="34" hidden="1">{"WEO",#N/A,FALSE,"T"}</definedName>
    <definedName name="wrn.WEO." localSheetId="37" hidden="1">{"WEO",#N/A,FALSE,"T"}</definedName>
    <definedName name="wrn.WEO." localSheetId="41" hidden="1">{"WEO",#N/A,FALSE,"T"}</definedName>
    <definedName name="wrn.WEO." localSheetId="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1" hidden="1">{"WEO",#N/A,FALSE,"T"}</definedName>
    <definedName name="wrn.WEO." localSheetId="62" hidden="1">{"WEO",#N/A,FALSE,"T"}</definedName>
    <definedName name="wrn.WEO." localSheetId="63" hidden="1">{"WEO",#N/A,FALSE,"T"}</definedName>
    <definedName name="wrn.WEO." localSheetId="6" hidden="1">{"WEO",#N/A,FALSE,"T"}</definedName>
    <definedName name="wrn.WEO." localSheetId="64" hidden="1">{"WEO",#N/A,FALSE,"T"}</definedName>
    <definedName name="wrn.WEO." localSheetId="65" hidden="1">{"WEO",#N/A,FALSE,"T"}</definedName>
    <definedName name="wrn.WEO." localSheetId="66" hidden="1">{"WEO",#N/A,FALSE,"T"}</definedName>
    <definedName name="wrn.WEO." localSheetId="67" hidden="1">{"WEO",#N/A,FALSE,"T"}</definedName>
    <definedName name="wrn.WEO." localSheetId="68" hidden="1">{"WEO",#N/A,FALSE,"T"}</definedName>
    <definedName name="wrn.WEO." localSheetId="69" hidden="1">{"WEO",#N/A,FALSE,"T"}</definedName>
    <definedName name="wrn.WEO." localSheetId="70" hidden="1">{"WEO",#N/A,FALSE,"T"}</definedName>
    <definedName name="wrn.WEO." localSheetId="71" hidden="1">{"WEO",#N/A,FALSE,"T"}</definedName>
    <definedName name="wrn.WEO." localSheetId="72" hidden="1">{"WEO",#N/A,FALSE,"T"}</definedName>
    <definedName name="wrn.WEO." localSheetId="73" hidden="1">{"WEO",#N/A,FALSE,"T"}</definedName>
    <definedName name="wrn.WEO." localSheetId="7" hidden="1">{"WEO",#N/A,FALSE,"T"}</definedName>
    <definedName name="wrn.WEO." localSheetId="74" hidden="1">{"WEO",#N/A,FALSE,"T"}</definedName>
    <definedName name="wrn.WEO." localSheetId="75" hidden="1">{"WEO",#N/A,FALSE,"T"}</definedName>
    <definedName name="wrn.WEO." localSheetId="76" hidden="1">{"WEO",#N/A,FALSE,"T"}</definedName>
    <definedName name="wrn.WEO." localSheetId="77" hidden="1">{"WEO",#N/A,FALSE,"T"}</definedName>
    <definedName name="wrn.WEO." localSheetId="78" hidden="1">{"WEO",#N/A,FALSE,"T"}</definedName>
    <definedName name="wrn.WEO." localSheetId="79" hidden="1">{"WEO",#N/A,FALSE,"T"}</definedName>
    <definedName name="wrn.WEO." localSheetId="8" hidden="1">{"WEO",#N/A,FALSE,"T"}</definedName>
    <definedName name="wrn.WEO." localSheetId="9" hidden="1">{"WEO",#N/A,FALSE,"T"}</definedName>
    <definedName name="wrn.WEO." hidden="1">{"WEO",#N/A,FALSE,"T"}</definedName>
    <definedName name="Wt_d" localSheetId="5">[79]CIRRs!$C$59</definedName>
    <definedName name="Wt_d" localSheetId="6">[79]CIRRs!$C$59</definedName>
    <definedName name="Wt_d">[80]CIRRs!$C$59</definedName>
    <definedName name="WT4A" localSheetId="1">[14]Work_sect!#REF!</definedName>
    <definedName name="WT4A" localSheetId="10">[14]Work_sect!#REF!</definedName>
    <definedName name="WT4A" localSheetId="11">[14]Work_sect!#REF!</definedName>
    <definedName name="WT4A" localSheetId="12">[14]Work_sect!#REF!</definedName>
    <definedName name="WT4A" localSheetId="13">[14]Work_sect!#REF!</definedName>
    <definedName name="WT4A" localSheetId="2">[14]Work_sect!#REF!</definedName>
    <definedName name="WT4A" localSheetId="25">[14]Work_sect!#REF!</definedName>
    <definedName name="WT4A" localSheetId="26">[14]Work_sect!#REF!</definedName>
    <definedName name="WT4A" localSheetId="27">[14]Work_sect!#REF!</definedName>
    <definedName name="WT4A" localSheetId="28">[14]Work_sect!#REF!</definedName>
    <definedName name="WT4A" localSheetId="29">[14]Work_sect!#REF!</definedName>
    <definedName name="WT4A" localSheetId="3">[14]Work_sect!#REF!</definedName>
    <definedName name="WT4A" localSheetId="31">[14]Work_sect!#REF!</definedName>
    <definedName name="WT4A" localSheetId="32">[14]Work_sect!#REF!</definedName>
    <definedName name="WT4A" localSheetId="33">[14]Work_sect!#REF!</definedName>
    <definedName name="WT4A" localSheetId="34">[14]Work_sect!#REF!</definedName>
    <definedName name="WT4A" localSheetId="37">[14]Work_sect!#REF!</definedName>
    <definedName name="WT4A" localSheetId="41">[14]Work_sect!#REF!</definedName>
    <definedName name="WT4A" localSheetId="4">[14]Work_sect!#REF!</definedName>
    <definedName name="WT4A" localSheetId="45">[14]Work_sect!#REF!</definedName>
    <definedName name="WT4A" localSheetId="46">[14]Work_sect!#REF!</definedName>
    <definedName name="WT4A" localSheetId="47">[14]Work_sect!#REF!</definedName>
    <definedName name="WT4A" localSheetId="48">[14]Work_sect!#REF!</definedName>
    <definedName name="WT4A" localSheetId="49">[14]Work_sect!#REF!</definedName>
    <definedName name="WT4A" localSheetId="50">[14]Work_sect!#REF!</definedName>
    <definedName name="WT4A" localSheetId="5">[15]Work_sect!#REF!</definedName>
    <definedName name="WT4A" localSheetId="51">[14]Work_sect!#REF!</definedName>
    <definedName name="WT4A" localSheetId="52">[14]Work_sect!#REF!</definedName>
    <definedName name="WT4A" localSheetId="53">[14]Work_sect!#REF!</definedName>
    <definedName name="WT4A" localSheetId="54">[14]Work_sect!#REF!</definedName>
    <definedName name="WT4A" localSheetId="56">[14]Work_sect!#REF!</definedName>
    <definedName name="WT4A" localSheetId="57">[14]Work_sect!#REF!</definedName>
    <definedName name="WT4A" localSheetId="58">[14]Work_sect!#REF!</definedName>
    <definedName name="WT4A" localSheetId="59">[14]Work_sect!#REF!</definedName>
    <definedName name="WT4A" localSheetId="60">[14]Work_sect!#REF!</definedName>
    <definedName name="WT4A" localSheetId="61">[14]Work_sect!#REF!</definedName>
    <definedName name="WT4A" localSheetId="62">[14]Work_sect!#REF!</definedName>
    <definedName name="WT4A" localSheetId="63">[14]Work_sect!#REF!</definedName>
    <definedName name="WT4A" localSheetId="6">[16]Work_sect!#REF!</definedName>
    <definedName name="WT4A" localSheetId="64">[14]Work_sect!#REF!</definedName>
    <definedName name="WT4A" localSheetId="65">[14]Work_sect!#REF!</definedName>
    <definedName name="WT4A" localSheetId="66">[14]Work_sect!#REF!</definedName>
    <definedName name="WT4A" localSheetId="67">[14]Work_sect!#REF!</definedName>
    <definedName name="WT4A" localSheetId="68">[14]Work_sect!#REF!</definedName>
    <definedName name="WT4A" localSheetId="69">[14]Work_sect!#REF!</definedName>
    <definedName name="WT4A" localSheetId="71">[14]Work_sect!#REF!</definedName>
    <definedName name="WT4A" localSheetId="72">[14]Work_sect!#REF!</definedName>
    <definedName name="WT4A" localSheetId="73">[14]Work_sect!#REF!</definedName>
    <definedName name="WT4A" localSheetId="7">[14]Work_sect!#REF!</definedName>
    <definedName name="WT4A" localSheetId="74">[14]Work_sect!#REF!</definedName>
    <definedName name="WT4A" localSheetId="75">[14]Work_sect!#REF!</definedName>
    <definedName name="WT4A" localSheetId="76">[14]Work_sect!#REF!</definedName>
    <definedName name="WT4A" localSheetId="77">[14]Work_sect!#REF!</definedName>
    <definedName name="WT4A" localSheetId="78">[14]Work_sect!#REF!</definedName>
    <definedName name="WT4A" localSheetId="79">[14]Work_sect!#REF!</definedName>
    <definedName name="WT4A" localSheetId="8">[14]Work_sect!#REF!</definedName>
    <definedName name="WT4A" localSheetId="9">[14]Work_sect!#REF!</definedName>
    <definedName name="WT4A">[14]Work_sect!#REF!</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2" hidden="1">{TRUE,TRUE,-1.25,-15.5,484.5,276.75,FALSE,FALSE,TRUE,TRUE,0,15,#N/A,56,#N/A,4.88636363636364,15.35,1,FALSE,FALSE,3,TRUE,1,FALSE,100,"Swvu.PLA2.","ACwvu.PLA2.",#N/A,FALSE,FALSE,0,0,0,0,2,"","",TRUE,TRUE,FALSE,FALSE,1,60,#N/A,#N/A,FALSE,FALSE,"Rwvu.PLA2.",#N/A,FALSE,FALSE,FALSE,9,65532,65532,FALSE,FALSE,TRUE,TRUE,TRUE}</definedName>
    <definedName name="wvu.PLA2." localSheetId="73"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75" hidden="1">{TRUE,TRUE,-1.25,-15.5,484.5,276.75,FALSE,FALSE,TRUE,TRUE,0,15,#N/A,56,#N/A,4.88636363636364,15.35,1,FALSE,FALSE,3,TRUE,1,FALSE,100,"Swvu.PLA2.","ACwvu.PLA2.",#N/A,FALSE,FALSE,0,0,0,0,2,"","",TRUE,TRUE,FALSE,FALSE,1,60,#N/A,#N/A,FALSE,FALSE,"Rwvu.PLA2.",#N/A,FALSE,FALSE,FALSE,9,65532,65532,FALSE,FALSE,TRUE,TRUE,TRUE}</definedName>
    <definedName name="wvu.PLA2." localSheetId="76" hidden="1">{TRUE,TRUE,-1.25,-15.5,484.5,276.75,FALSE,FALSE,TRUE,TRUE,0,15,#N/A,56,#N/A,4.88636363636364,15.35,1,FALSE,FALSE,3,TRUE,1,FALSE,100,"Swvu.PLA2.","ACwvu.PLA2.",#N/A,FALSE,FALSE,0,0,0,0,2,"","",TRUE,TRUE,FALSE,FALSE,1,60,#N/A,#N/A,FALSE,FALSE,"Rwvu.PLA2.",#N/A,FALSE,FALSE,FALSE,9,65532,65532,FALSE,FALSE,TRUE,TRUE,TRUE}</definedName>
    <definedName name="wvu.PLA2." localSheetId="77" hidden="1">{TRUE,TRUE,-1.25,-15.5,484.5,276.75,FALSE,FALSE,TRUE,TRUE,0,15,#N/A,56,#N/A,4.88636363636364,15.35,1,FALSE,FALSE,3,TRUE,1,FALSE,100,"Swvu.PLA2.","ACwvu.PLA2.",#N/A,FALSE,FALSE,0,0,0,0,2,"","",TRUE,TRUE,FALSE,FALSE,1,60,#N/A,#N/A,FALSE,FALSE,"Rwvu.PLA2.",#N/A,FALSE,FALSE,FALSE,9,65532,65532,FALSE,FALSE,TRUE,TRUE,TRUE}</definedName>
    <definedName name="wvu.PLA2." localSheetId="78" hidden="1">{TRUE,TRUE,-1.25,-15.5,484.5,276.75,FALSE,FALSE,TRUE,TRUE,0,15,#N/A,56,#N/A,4.88636363636364,15.35,1,FALSE,FALSE,3,TRUE,1,FALSE,100,"Swvu.PLA2.","ACwvu.PLA2.",#N/A,FALSE,FALSE,0,0,0,0,2,"","",TRUE,TRUE,FALSE,FALSE,1,60,#N/A,#N/A,FALSE,FALSE,"Rwvu.PLA2.",#N/A,FALSE,FALSE,FALSE,9,65532,65532,FALSE,FALSE,TRUE,TRUE,TRUE}</definedName>
    <definedName name="wvu.PLA2." localSheetId="79"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66"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68"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2" hidden="1">{TRUE,TRUE,-0.5,-14.75,603,387,FALSE,TRUE,TRUE,TRUE,0,1,2,1,2,1,1,4,TRUE,TRUE,3,TRUE,1,TRUE,75,"Swvu.Print.","ACwvu.Print.",#N/A,FALSE,FALSE,1,0.75,0.6,0.5,1,"","",TRUE,FALSE,TRUE,FALSE,1,#N/A,1,1,#DIV/0!,FALSE,"Rwvu.Print.",#N/A,FALSE,FALSE,FALSE,1,65532,300,FALSE,FALSE,TRUE,TRUE,TRUE}</definedName>
    <definedName name="wvu.Print." localSheetId="73"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74" hidden="1">{TRUE,TRUE,-0.5,-14.75,603,387,FALSE,TRUE,TRUE,TRUE,0,1,2,1,2,1,1,4,TRUE,TRUE,3,TRUE,1,TRUE,75,"Swvu.Print.","ACwvu.Print.",#N/A,FALSE,FALSE,1,0.75,0.6,0.5,1,"","",TRUE,FALSE,TRUE,FALSE,1,#N/A,1,1,#DIV/0!,FALSE,"Rwvu.Print.",#N/A,FALSE,FALSE,FALSE,1,65532,300,FALSE,FALSE,TRUE,TRUE,TRUE}</definedName>
    <definedName name="wvu.Print." localSheetId="75" hidden="1">{TRUE,TRUE,-0.5,-14.75,603,387,FALSE,TRUE,TRUE,TRUE,0,1,2,1,2,1,1,4,TRUE,TRUE,3,TRUE,1,TRUE,75,"Swvu.Print.","ACwvu.Print.",#N/A,FALSE,FALSE,1,0.75,0.6,0.5,1,"","",TRUE,FALSE,TRUE,FALSE,1,#N/A,1,1,#DIV/0!,FALSE,"Rwvu.Print.",#N/A,FALSE,FALSE,FALSE,1,65532,300,FALSE,FALSE,TRUE,TRUE,TRUE}</definedName>
    <definedName name="wvu.Print." localSheetId="76" hidden="1">{TRUE,TRUE,-0.5,-14.75,603,387,FALSE,TRUE,TRUE,TRUE,0,1,2,1,2,1,1,4,TRUE,TRUE,3,TRUE,1,TRUE,75,"Swvu.Print.","ACwvu.Print.",#N/A,FALSE,FALSE,1,0.75,0.6,0.5,1,"","",TRUE,FALSE,TRUE,FALSE,1,#N/A,1,1,#DIV/0!,FALSE,"Rwvu.Print.",#N/A,FALSE,FALSE,FALSE,1,65532,300,FALSE,FALSE,TRUE,TRUE,TRUE}</definedName>
    <definedName name="wvu.Print." localSheetId="77" hidden="1">{TRUE,TRUE,-0.5,-14.75,603,387,FALSE,TRUE,TRUE,TRUE,0,1,2,1,2,1,1,4,TRUE,TRUE,3,TRUE,1,TRUE,75,"Swvu.Print.","ACwvu.Print.",#N/A,FALSE,FALSE,1,0.75,0.6,0.5,1,"","",TRUE,FALSE,TRUE,FALSE,1,#N/A,1,1,#DIV/0!,FALSE,"Rwvu.Print.",#N/A,FALSE,FALSE,FALSE,1,65532,300,FALSE,FALSE,TRUE,TRUE,TRUE}</definedName>
    <definedName name="wvu.Print." localSheetId="78" hidden="1">{TRUE,TRUE,-0.5,-14.75,603,387,FALSE,TRUE,TRUE,TRUE,0,1,2,1,2,1,1,4,TRUE,TRUE,3,TRUE,1,TRUE,75,"Swvu.Print.","ACwvu.Print.",#N/A,FALSE,FALSE,1,0.75,0.6,0.5,1,"","",TRUE,FALSE,TRUE,FALSE,1,#N/A,1,1,#DIV/0!,FALSE,"Rwvu.Print.",#N/A,FALSE,FALSE,FALSE,1,65532,300,FALSE,FALSE,TRUE,TRUE,TRUE}</definedName>
    <definedName name="wvu.Print." localSheetId="79"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#REF!</definedName>
    <definedName name="ww" localSheetId="10">#REF!</definedName>
    <definedName name="ww" localSheetId="11">#REF!</definedName>
    <definedName name="ww" localSheetId="12">#REF!</definedName>
    <definedName name="ww" localSheetId="13">#REF!</definedName>
    <definedName name="ww" localSheetId="15">#REF!</definedName>
    <definedName name="ww" localSheetId="16">#REF!</definedName>
    <definedName name="ww" localSheetId="2">#REF!</definedName>
    <definedName name="ww" localSheetId="23">#REF!</definedName>
    <definedName name="ww" localSheetId="24">#REF!</definedName>
    <definedName name="ww" localSheetId="25">#REF!</definedName>
    <definedName name="ww" localSheetId="26">#REF!</definedName>
    <definedName name="ww" localSheetId="27">#REF!</definedName>
    <definedName name="ww" localSheetId="28">#REF!</definedName>
    <definedName name="ww" localSheetId="29">#REF!</definedName>
    <definedName name="ww" localSheetId="3">#REF!</definedName>
    <definedName name="ww" localSheetId="31">#REF!</definedName>
    <definedName name="ww" localSheetId="32">#REF!</definedName>
    <definedName name="ww" localSheetId="33">#REF!</definedName>
    <definedName name="ww" localSheetId="34">#REF!</definedName>
    <definedName name="ww" localSheetId="37">#REF!</definedName>
    <definedName name="ww" localSheetId="41">#REF!</definedName>
    <definedName name="ww" localSheetId="4">#REF!</definedName>
    <definedName name="ww" localSheetId="45">#REF!</definedName>
    <definedName name="ww" localSheetId="46">#REF!</definedName>
    <definedName name="ww" localSheetId="47">#REF!</definedName>
    <definedName name="ww" localSheetId="48">#REF!</definedName>
    <definedName name="ww" localSheetId="49">#REF!</definedName>
    <definedName name="ww" localSheetId="50">#REF!</definedName>
    <definedName name="ww" localSheetId="5">#REF!</definedName>
    <definedName name="ww" localSheetId="51">#REF!</definedName>
    <definedName name="ww" localSheetId="52">#REF!</definedName>
    <definedName name="ww" localSheetId="53">#REF!</definedName>
    <definedName name="ww" localSheetId="54">#REF!</definedName>
    <definedName name="ww" localSheetId="56">#REF!</definedName>
    <definedName name="ww" localSheetId="57">#REF!</definedName>
    <definedName name="ww" localSheetId="58">#REF!</definedName>
    <definedName name="ww" localSheetId="59">#REF!</definedName>
    <definedName name="ww" localSheetId="60">#REF!</definedName>
    <definedName name="ww" localSheetId="61">#REF!</definedName>
    <definedName name="ww" localSheetId="62">#REF!</definedName>
    <definedName name="ww" localSheetId="63">#REF!</definedName>
    <definedName name="ww" localSheetId="6">#REF!</definedName>
    <definedName name="ww" localSheetId="64">#REF!</definedName>
    <definedName name="ww" localSheetId="65">#REF!</definedName>
    <definedName name="ww" localSheetId="66">#REF!</definedName>
    <definedName name="ww" localSheetId="67">#REF!</definedName>
    <definedName name="ww" localSheetId="68">#REF!</definedName>
    <definedName name="ww" localSheetId="69">#REF!</definedName>
    <definedName name="ww" localSheetId="71">#REF!</definedName>
    <definedName name="ww" localSheetId="72">#REF!</definedName>
    <definedName name="ww" localSheetId="73">#REF!</definedName>
    <definedName name="ww" localSheetId="7">#REF!</definedName>
    <definedName name="ww" localSheetId="74">#REF!</definedName>
    <definedName name="ww" localSheetId="75">#REF!</definedName>
    <definedName name="ww" localSheetId="76">#REF!</definedName>
    <definedName name="ww" localSheetId="77">#REF!</definedName>
    <definedName name="ww" localSheetId="78">#REF!</definedName>
    <definedName name="ww" localSheetId="79">#REF!</definedName>
    <definedName name="ww" localSheetId="8">#REF!</definedName>
    <definedName name="ww" localSheetId="9">#REF!</definedName>
    <definedName name="ww">#REF!</definedName>
    <definedName name="www" localSheetId="1">#REF!</definedName>
    <definedName name="www" localSheetId="10">#REF!</definedName>
    <definedName name="www" localSheetId="11">#REF!</definedName>
    <definedName name="www" localSheetId="12">#REF!</definedName>
    <definedName name="www" localSheetId="13">#REF!</definedName>
    <definedName name="www" localSheetId="15">#REF!</definedName>
    <definedName name="www" localSheetId="16">#REF!</definedName>
    <definedName name="www" localSheetId="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28">#REF!</definedName>
    <definedName name="www" localSheetId="29">#REF!</definedName>
    <definedName name="www" localSheetId="3">#REF!</definedName>
    <definedName name="www" localSheetId="31">#REF!</definedName>
    <definedName name="www" localSheetId="32">#REF!</definedName>
    <definedName name="www" localSheetId="33">#REF!</definedName>
    <definedName name="www" localSheetId="34">#REF!</definedName>
    <definedName name="www" localSheetId="37">#REF!</definedName>
    <definedName name="www" localSheetId="41">#REF!</definedName>
    <definedName name="www" localSheetId="4">#REF!</definedName>
    <definedName name="www" localSheetId="45">#REF!</definedName>
    <definedName name="www" localSheetId="46">#REF!</definedName>
    <definedName name="www" localSheetId="47">#REF!</definedName>
    <definedName name="www" localSheetId="48">#REF!</definedName>
    <definedName name="www" localSheetId="49">#REF!</definedName>
    <definedName name="www" localSheetId="50">#REF!</definedName>
    <definedName name="www" localSheetId="5">#REF!</definedName>
    <definedName name="www" localSheetId="51">#REF!</definedName>
    <definedName name="www" localSheetId="52">#REF!</definedName>
    <definedName name="www" localSheetId="53">#REF!</definedName>
    <definedName name="www" localSheetId="54">#REF!</definedName>
    <definedName name="www" localSheetId="56">#REF!</definedName>
    <definedName name="www" localSheetId="57">#REF!</definedName>
    <definedName name="www" localSheetId="58">#REF!</definedName>
    <definedName name="www" localSheetId="59">#REF!</definedName>
    <definedName name="www" localSheetId="60">#REF!</definedName>
    <definedName name="www" localSheetId="61">#REF!</definedName>
    <definedName name="www" localSheetId="62">#REF!</definedName>
    <definedName name="www" localSheetId="63">#REF!</definedName>
    <definedName name="www" localSheetId="6">#REF!</definedName>
    <definedName name="www" localSheetId="64">#REF!</definedName>
    <definedName name="www" localSheetId="65">#REF!</definedName>
    <definedName name="www" localSheetId="66">#REF!</definedName>
    <definedName name="www" localSheetId="67">#REF!</definedName>
    <definedName name="www" localSheetId="68">#REF!</definedName>
    <definedName name="www" localSheetId="69">#REF!</definedName>
    <definedName name="www" localSheetId="71">#REF!</definedName>
    <definedName name="www" localSheetId="72">#REF!</definedName>
    <definedName name="www" localSheetId="73">#REF!</definedName>
    <definedName name="www" localSheetId="7">#REF!</definedName>
    <definedName name="www" localSheetId="74">#REF!</definedName>
    <definedName name="www" localSheetId="75">#REF!</definedName>
    <definedName name="www" localSheetId="76">#REF!</definedName>
    <definedName name="www" localSheetId="77">#REF!</definedName>
    <definedName name="www" localSheetId="78">#REF!</definedName>
    <definedName name="www" localSheetId="79">#REF!</definedName>
    <definedName name="www" localSheetId="8">#REF!</definedName>
    <definedName name="www" localSheetId="9">#REF!</definedName>
    <definedName name="www">#REF!</definedName>
    <definedName name="wwww" localSheetId="1">[325]ImpExp!#REF!</definedName>
    <definedName name="wwww" localSheetId="10">[325]ImpExp!#REF!</definedName>
    <definedName name="wwww" localSheetId="13">[325]ImpExp!#REF!</definedName>
    <definedName name="wwww" localSheetId="15">[325]ImpExp!#REF!</definedName>
    <definedName name="wwww" localSheetId="16">[325]ImpExp!#REF!</definedName>
    <definedName name="wwww" localSheetId="2">[325]ImpExp!#REF!</definedName>
    <definedName name="wwww" localSheetId="24">[325]ImpExp!#REF!</definedName>
    <definedName name="wwww" localSheetId="25">[325]ImpExp!#REF!</definedName>
    <definedName name="wwww" localSheetId="26">[325]ImpExp!#REF!</definedName>
    <definedName name="wwww" localSheetId="27">[325]ImpExp!#REF!</definedName>
    <definedName name="wwww" localSheetId="28">[325]ImpExp!#REF!</definedName>
    <definedName name="wwww" localSheetId="29">[325]ImpExp!#REF!</definedName>
    <definedName name="wwww" localSheetId="3">[325]ImpExp!#REF!</definedName>
    <definedName name="wwww" localSheetId="31">[325]ImpExp!#REF!</definedName>
    <definedName name="wwww" localSheetId="32">[325]ImpExp!#REF!</definedName>
    <definedName name="wwww" localSheetId="33">[325]ImpExp!#REF!</definedName>
    <definedName name="wwww" localSheetId="34">[325]ImpExp!#REF!</definedName>
    <definedName name="wwww" localSheetId="37">[325]ImpExp!#REF!</definedName>
    <definedName name="wwww" localSheetId="41">[325]ImpExp!#REF!</definedName>
    <definedName name="wwww" localSheetId="4">[325]ImpExp!#REF!</definedName>
    <definedName name="wwww" localSheetId="45">[325]ImpExp!#REF!</definedName>
    <definedName name="wwww" localSheetId="46">[325]ImpExp!#REF!</definedName>
    <definedName name="wwww" localSheetId="47">[325]ImpExp!#REF!</definedName>
    <definedName name="wwww" localSheetId="48">[325]ImpExp!#REF!</definedName>
    <definedName name="wwww" localSheetId="49">[325]ImpExp!#REF!</definedName>
    <definedName name="wwww" localSheetId="50">[325]ImpExp!#REF!</definedName>
    <definedName name="wwww" localSheetId="5">[326]ImpExp!#REF!</definedName>
    <definedName name="wwww" localSheetId="51">[325]ImpExp!#REF!</definedName>
    <definedName name="wwww" localSheetId="52">[217]ImpExp!#REF!</definedName>
    <definedName name="wwww" localSheetId="53">[325]ImpExp!#REF!</definedName>
    <definedName name="wwww" localSheetId="54">[325]ImpExp!#REF!</definedName>
    <definedName name="wwww" localSheetId="56">[325]ImpExp!#REF!</definedName>
    <definedName name="wwww" localSheetId="57">[325]ImpExp!#REF!</definedName>
    <definedName name="wwww" localSheetId="58">[325]ImpExp!#REF!</definedName>
    <definedName name="wwww" localSheetId="59">[325]ImpExp!#REF!</definedName>
    <definedName name="wwww" localSheetId="60">[325]ImpExp!#REF!</definedName>
    <definedName name="wwww" localSheetId="61">[325]ImpExp!#REF!</definedName>
    <definedName name="wwww" localSheetId="62">[325]ImpExp!#REF!</definedName>
    <definedName name="wwww" localSheetId="63">[325]ImpExp!#REF!</definedName>
    <definedName name="wwww" localSheetId="6">[326]ImpExp!#REF!</definedName>
    <definedName name="wwww" localSheetId="64">[325]ImpExp!#REF!</definedName>
    <definedName name="wwww" localSheetId="65">[325]ImpExp!#REF!</definedName>
    <definedName name="wwww" localSheetId="66">[325]ImpExp!#REF!</definedName>
    <definedName name="wwww" localSheetId="67">[325]ImpExp!#REF!</definedName>
    <definedName name="wwww" localSheetId="68">[325]ImpExp!#REF!</definedName>
    <definedName name="wwww" localSheetId="69">[325]ImpExp!#REF!</definedName>
    <definedName name="wwww" localSheetId="71">[325]ImpExp!#REF!</definedName>
    <definedName name="wwww" localSheetId="72">[325]ImpExp!#REF!</definedName>
    <definedName name="wwww" localSheetId="73">[325]ImpExp!#REF!</definedName>
    <definedName name="wwww" localSheetId="7">[325]ImpExp!#REF!</definedName>
    <definedName name="wwww" localSheetId="74">[325]ImpExp!#REF!</definedName>
    <definedName name="wwww" localSheetId="75">[325]ImpExp!#REF!</definedName>
    <definedName name="wwww" localSheetId="76">[325]ImpExp!#REF!</definedName>
    <definedName name="wwww" localSheetId="77">[325]ImpExp!#REF!</definedName>
    <definedName name="wwww" localSheetId="78">[325]ImpExp!#REF!</definedName>
    <definedName name="wwww" localSheetId="79">[325]ImpExp!#REF!</definedName>
    <definedName name="wwww" localSheetId="8">[325]ImpExp!#REF!</definedName>
    <definedName name="wwww" localSheetId="9">[325]ImpExp!#REF!</definedName>
    <definedName name="wwww">[325]ImpExp!#REF!</definedName>
    <definedName name="wwwww" localSheetId="1">#REF!</definedName>
    <definedName name="wwwww" localSheetId="10">#REF!</definedName>
    <definedName name="wwwww" localSheetId="11">#REF!</definedName>
    <definedName name="wwwww" localSheetId="12">#REF!</definedName>
    <definedName name="wwwww" localSheetId="13">#REF!</definedName>
    <definedName name="wwwww" localSheetId="15">#REF!</definedName>
    <definedName name="wwwww" localSheetId="16">#REF!</definedName>
    <definedName name="wwwww" localSheetId="2">#REF!</definedName>
    <definedName name="wwwww" localSheetId="23">#REF!</definedName>
    <definedName name="wwwww" localSheetId="24">#REF!</definedName>
    <definedName name="wwwww" localSheetId="25">#REF!</definedName>
    <definedName name="wwwww" localSheetId="26">#REF!</definedName>
    <definedName name="wwwww" localSheetId="27">#REF!</definedName>
    <definedName name="wwwww" localSheetId="28">#REF!</definedName>
    <definedName name="wwwww" localSheetId="29">#REF!</definedName>
    <definedName name="wwwww" localSheetId="3">#REF!</definedName>
    <definedName name="wwwww" localSheetId="31">#REF!</definedName>
    <definedName name="wwwww" localSheetId="32">#REF!</definedName>
    <definedName name="wwwww" localSheetId="33">#REF!</definedName>
    <definedName name="wwwww" localSheetId="34">#REF!</definedName>
    <definedName name="wwwww" localSheetId="37">#REF!</definedName>
    <definedName name="wwwww" localSheetId="41">#REF!</definedName>
    <definedName name="wwwww" localSheetId="4">#REF!</definedName>
    <definedName name="wwwww" localSheetId="45">#REF!</definedName>
    <definedName name="wwwww" localSheetId="46">#REF!</definedName>
    <definedName name="wwwww" localSheetId="47">#REF!</definedName>
    <definedName name="wwwww" localSheetId="48">#REF!</definedName>
    <definedName name="wwwww" localSheetId="49">#REF!</definedName>
    <definedName name="wwwww" localSheetId="50">#REF!</definedName>
    <definedName name="wwwww" localSheetId="5">#REF!</definedName>
    <definedName name="wwwww" localSheetId="51">#REF!</definedName>
    <definedName name="wwwww" localSheetId="52">#REF!</definedName>
    <definedName name="wwwww" localSheetId="53">#REF!</definedName>
    <definedName name="wwwww" localSheetId="54">#REF!</definedName>
    <definedName name="wwwww" localSheetId="56">#REF!</definedName>
    <definedName name="wwwww" localSheetId="57">#REF!</definedName>
    <definedName name="wwwww" localSheetId="58">#REF!</definedName>
    <definedName name="wwwww" localSheetId="59">#REF!</definedName>
    <definedName name="wwwww" localSheetId="60">#REF!</definedName>
    <definedName name="wwwww" localSheetId="61">#REF!</definedName>
    <definedName name="wwwww" localSheetId="62">#REF!</definedName>
    <definedName name="wwwww" localSheetId="63">#REF!</definedName>
    <definedName name="wwwww" localSheetId="6">#REF!</definedName>
    <definedName name="wwwww" localSheetId="64">#REF!</definedName>
    <definedName name="wwwww" localSheetId="65">#REF!</definedName>
    <definedName name="wwwww" localSheetId="66">#REF!</definedName>
    <definedName name="wwwww" localSheetId="67">#REF!</definedName>
    <definedName name="wwwww" localSheetId="68">#REF!</definedName>
    <definedName name="wwwww" localSheetId="69">#REF!</definedName>
    <definedName name="wwwww" localSheetId="71">#REF!</definedName>
    <definedName name="wwwww" localSheetId="72">#REF!</definedName>
    <definedName name="wwwww" localSheetId="73">#REF!</definedName>
    <definedName name="wwwww" localSheetId="7">#REF!</definedName>
    <definedName name="wwwww" localSheetId="74">#REF!</definedName>
    <definedName name="wwwww" localSheetId="75">#REF!</definedName>
    <definedName name="wwwww" localSheetId="76">#REF!</definedName>
    <definedName name="wwwww" localSheetId="77">#REF!</definedName>
    <definedName name="wwwww" localSheetId="78">#REF!</definedName>
    <definedName name="wwwww" localSheetId="79">#REF!</definedName>
    <definedName name="wwwww" localSheetId="8">#REF!</definedName>
    <definedName name="wwwww" localSheetId="9">#REF!</definedName>
    <definedName name="wwwww">#REF!</definedName>
    <definedName name="wwwwww" localSheetId="1">#REF!</definedName>
    <definedName name="wwwwww" localSheetId="10">#REF!</definedName>
    <definedName name="wwwwww" localSheetId="11">#REF!</definedName>
    <definedName name="wwwwww" localSheetId="12">#REF!</definedName>
    <definedName name="wwwwww" localSheetId="13">#REF!</definedName>
    <definedName name="wwwwww" localSheetId="15">#REF!</definedName>
    <definedName name="wwwwww" localSheetId="16">#REF!</definedName>
    <definedName name="wwwwww" localSheetId="2">#REF!</definedName>
    <definedName name="wwwwww" localSheetId="23">#REF!</definedName>
    <definedName name="wwwwww" localSheetId="24">#REF!</definedName>
    <definedName name="wwwwww" localSheetId="25">#REF!</definedName>
    <definedName name="wwwwww" localSheetId="26">#REF!</definedName>
    <definedName name="wwwwww" localSheetId="27">#REF!</definedName>
    <definedName name="wwwwww" localSheetId="28">#REF!</definedName>
    <definedName name="wwwwww" localSheetId="29">#REF!</definedName>
    <definedName name="wwwwww" localSheetId="3">#REF!</definedName>
    <definedName name="wwwwww" localSheetId="31">#REF!</definedName>
    <definedName name="wwwwww" localSheetId="32">#REF!</definedName>
    <definedName name="wwwwww" localSheetId="33">#REF!</definedName>
    <definedName name="wwwwww" localSheetId="34">#REF!</definedName>
    <definedName name="wwwwww" localSheetId="37">#REF!</definedName>
    <definedName name="wwwwww" localSheetId="41">#REF!</definedName>
    <definedName name="wwwwww" localSheetId="4">#REF!</definedName>
    <definedName name="wwwwww" localSheetId="45">#REF!</definedName>
    <definedName name="wwwwww" localSheetId="46">#REF!</definedName>
    <definedName name="wwwwww" localSheetId="47">#REF!</definedName>
    <definedName name="wwwwww" localSheetId="48">#REF!</definedName>
    <definedName name="wwwwww" localSheetId="49">#REF!</definedName>
    <definedName name="wwwwww" localSheetId="50">#REF!</definedName>
    <definedName name="wwwwww" localSheetId="5">#REF!</definedName>
    <definedName name="wwwwww" localSheetId="51">#REF!</definedName>
    <definedName name="wwwwww" localSheetId="52">#REF!</definedName>
    <definedName name="wwwwww" localSheetId="53">#REF!</definedName>
    <definedName name="wwwwww" localSheetId="54">#REF!</definedName>
    <definedName name="wwwwww" localSheetId="56">#REF!</definedName>
    <definedName name="wwwwww" localSheetId="57">#REF!</definedName>
    <definedName name="wwwwww" localSheetId="58">#REF!</definedName>
    <definedName name="wwwwww" localSheetId="59">#REF!</definedName>
    <definedName name="wwwwww" localSheetId="60">#REF!</definedName>
    <definedName name="wwwwww" localSheetId="61">#REF!</definedName>
    <definedName name="wwwwww" localSheetId="62">#REF!</definedName>
    <definedName name="wwwwww" localSheetId="63">#REF!</definedName>
    <definedName name="wwwwww" localSheetId="6">#REF!</definedName>
    <definedName name="wwwwww" localSheetId="64">#REF!</definedName>
    <definedName name="wwwwww" localSheetId="65">#REF!</definedName>
    <definedName name="wwwwww" localSheetId="66">#REF!</definedName>
    <definedName name="wwwwww" localSheetId="67">#REF!</definedName>
    <definedName name="wwwwww" localSheetId="68">#REF!</definedName>
    <definedName name="wwwwww" localSheetId="69">#REF!</definedName>
    <definedName name="wwwwww" localSheetId="71">#REF!</definedName>
    <definedName name="wwwwww" localSheetId="72">#REF!</definedName>
    <definedName name="wwwwww" localSheetId="73">#REF!</definedName>
    <definedName name="wwwwww" localSheetId="7">#REF!</definedName>
    <definedName name="wwwwww" localSheetId="74">#REF!</definedName>
    <definedName name="wwwwww" localSheetId="75">#REF!</definedName>
    <definedName name="wwwwww" localSheetId="76">#REF!</definedName>
    <definedName name="wwwwww" localSheetId="77">#REF!</definedName>
    <definedName name="wwwwww" localSheetId="78">#REF!</definedName>
    <definedName name="wwwwww" localSheetId="79">#REF!</definedName>
    <definedName name="wwwwww" localSheetId="8">#REF!</definedName>
    <definedName name="wwwwww" localSheetId="9">#REF!</definedName>
    <definedName name="wwwwww">#REF!</definedName>
    <definedName name="wwwwwww" localSheetId="1" hidden="1">#REF!</definedName>
    <definedName name="wwwwwww" localSheetId="10" hidden="1">#REF!</definedName>
    <definedName name="wwwwwww" localSheetId="11" hidden="1">#REF!</definedName>
    <definedName name="wwwwwww" localSheetId="12" hidden="1">#REF!</definedName>
    <definedName name="wwwwwww" localSheetId="13" hidden="1">#REF!</definedName>
    <definedName name="wwwwwww" localSheetId="2" hidden="1">#REF!</definedName>
    <definedName name="wwwwwww" localSheetId="23" hidden="1">#REF!</definedName>
    <definedName name="wwwwwww" localSheetId="24" hidden="1">#REF!</definedName>
    <definedName name="wwwwwww" localSheetId="25" hidden="1">#REF!</definedName>
    <definedName name="wwwwwww" localSheetId="26" hidden="1">#REF!</definedName>
    <definedName name="wwwwwww" localSheetId="27" hidden="1">#REF!</definedName>
    <definedName name="wwwwwww" localSheetId="28" hidden="1">#REF!</definedName>
    <definedName name="wwwwwww" localSheetId="29" hidden="1">#REF!</definedName>
    <definedName name="wwwwwww" localSheetId="3" hidden="1">#REF!</definedName>
    <definedName name="wwwwwww" localSheetId="31" hidden="1">#REF!</definedName>
    <definedName name="wwwwwww" localSheetId="32" hidden="1">#REF!</definedName>
    <definedName name="wwwwwww" localSheetId="33" hidden="1">#REF!</definedName>
    <definedName name="wwwwwww" localSheetId="34" hidden="1">#REF!</definedName>
    <definedName name="wwwwwww" localSheetId="37" hidden="1">#REF!</definedName>
    <definedName name="wwwwwww" localSheetId="41" hidden="1">#REF!</definedName>
    <definedName name="wwwwwww" localSheetId="4" hidden="1">#REF!</definedName>
    <definedName name="wwwwwww" localSheetId="45" hidden="1">#REF!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0" hidden="1">#REF!</definedName>
    <definedName name="wwwwwww" localSheetId="5" hidden="1">#REF!</definedName>
    <definedName name="wwwwwww" localSheetId="51" hidden="1">#REF!</definedName>
    <definedName name="wwwwwww" localSheetId="52" hidden="1">#REF!</definedName>
    <definedName name="wwwwwww" localSheetId="53" hidden="1">#REF!</definedName>
    <definedName name="wwwwwww" localSheetId="54" hidden="1">#REF!</definedName>
    <definedName name="wwwwwww" localSheetId="55" hidden="1">#REF!</definedName>
    <definedName name="wwwwwww" localSheetId="56" hidden="1">#REF!</definedName>
    <definedName name="wwwwwww" localSheetId="57" hidden="1">#REF!</definedName>
    <definedName name="wwwwwww" localSheetId="58" hidden="1">#REF!</definedName>
    <definedName name="wwwwwww" localSheetId="59" hidden="1">#REF!</definedName>
    <definedName name="wwwwwww" localSheetId="60" hidden="1">#REF!</definedName>
    <definedName name="wwwwwww" localSheetId="61" hidden="1">#REF!</definedName>
    <definedName name="wwwwwww" localSheetId="62" hidden="1">#REF!</definedName>
    <definedName name="wwwwwww" localSheetId="63" hidden="1">#REF!</definedName>
    <definedName name="wwwwwww" localSheetId="6" hidden="1">#REF!</definedName>
    <definedName name="wwwwwww" localSheetId="64" hidden="1">#REF!</definedName>
    <definedName name="wwwwwww" localSheetId="65" hidden="1">#REF!</definedName>
    <definedName name="wwwwwww" localSheetId="66" hidden="1">#REF!</definedName>
    <definedName name="wwwwwww" localSheetId="67" hidden="1">#REF!</definedName>
    <definedName name="wwwwwww" localSheetId="68" hidden="1">#REF!</definedName>
    <definedName name="wwwwwww" localSheetId="69" hidden="1">#REF!</definedName>
    <definedName name="wwwwwww" localSheetId="70" hidden="1">#REF!</definedName>
    <definedName name="wwwwwww" localSheetId="71" hidden="1">#REF!</definedName>
    <definedName name="wwwwwww" localSheetId="72" hidden="1">#REF!</definedName>
    <definedName name="wwwwwww" localSheetId="73" hidden="1">#REF!</definedName>
    <definedName name="wwwwwww" localSheetId="7" hidden="1">#REF!</definedName>
    <definedName name="wwwwwww" localSheetId="74" hidden="1">#REF!</definedName>
    <definedName name="wwwwwww" localSheetId="75" hidden="1">#REF!</definedName>
    <definedName name="wwwwwww" localSheetId="76" hidden="1">#REF!</definedName>
    <definedName name="wwwwwww" localSheetId="77" hidden="1">#REF!</definedName>
    <definedName name="wwwwwww" localSheetId="78" hidden="1">#REF!</definedName>
    <definedName name="wwwwwww" localSheetId="79" hidden="1">#REF!</definedName>
    <definedName name="wwwwwww" localSheetId="8" hidden="1">#REF!</definedName>
    <definedName name="wwwwwww" localSheetId="9" hidden="1">#REF!</definedName>
    <definedName name="wwwwwww" hidden="1">#REF!</definedName>
    <definedName name="X" localSheetId="1">#REF!</definedName>
    <definedName name="X" localSheetId="11">#REF!</definedName>
    <definedName name="X" localSheetId="12">#REF!</definedName>
    <definedName name="X" localSheetId="13">#REF!</definedName>
    <definedName name="X" localSheetId="23">#REF!</definedName>
    <definedName name="X" localSheetId="24">#REF!</definedName>
    <definedName name="X" localSheetId="26">#REF!</definedName>
    <definedName name="X" localSheetId="28">#REF!</definedName>
    <definedName name="X" localSheetId="29">#REF!</definedName>
    <definedName name="X" localSheetId="31">#REF!</definedName>
    <definedName name="X" localSheetId="41">#REF!</definedName>
    <definedName name="X" localSheetId="4">#REF!</definedName>
    <definedName name="X" localSheetId="46">#REF!</definedName>
    <definedName name="X" localSheetId="47">#REF!</definedName>
    <definedName name="X" localSheetId="48">#REF!</definedName>
    <definedName name="X" localSheetId="49">#REF!</definedName>
    <definedName name="X" localSheetId="50">#REF!</definedName>
    <definedName name="X" localSheetId="51">#REF!</definedName>
    <definedName name="X" localSheetId="53">#REF!</definedName>
    <definedName name="X" localSheetId="54">#REF!</definedName>
    <definedName name="X" localSheetId="56">#REF!</definedName>
    <definedName name="X" localSheetId="57">#REF!</definedName>
    <definedName name="X" localSheetId="58">#REF!</definedName>
    <definedName name="X" localSheetId="60">#REF!</definedName>
    <definedName name="X" localSheetId="61">#REF!</definedName>
    <definedName name="X" localSheetId="62">#REF!</definedName>
    <definedName name="X" localSheetId="63">#REF!</definedName>
    <definedName name="X" localSheetId="64">#REF!</definedName>
    <definedName name="X" localSheetId="66">#REF!</definedName>
    <definedName name="X" localSheetId="67">#REF!</definedName>
    <definedName name="X" localSheetId="68">#REF!</definedName>
    <definedName name="X" localSheetId="69">#REF!</definedName>
    <definedName name="X" localSheetId="71">#REF!</definedName>
    <definedName name="X" localSheetId="72">#REF!</definedName>
    <definedName name="X" localSheetId="73">#REF!</definedName>
    <definedName name="X">#REF!</definedName>
    <definedName name="XandRev" localSheetId="5">'[236]tab 3'!$F$63:$Z$65</definedName>
    <definedName name="XandRev" localSheetId="6">'[236]tab 3'!$F$63:$Z$65</definedName>
    <definedName name="XandRev">'[237]tab 3'!$F$63:$Z$65</definedName>
    <definedName name="xau" localSheetId="1">#REF!</definedName>
    <definedName name="xau" localSheetId="10">#REF!</definedName>
    <definedName name="xau" localSheetId="11">#REF!</definedName>
    <definedName name="xau" localSheetId="12">#REF!</definedName>
    <definedName name="xau" localSheetId="13">#REF!</definedName>
    <definedName name="xau" localSheetId="14">#REF!</definedName>
    <definedName name="xau" localSheetId="15">#REF!</definedName>
    <definedName name="xau" localSheetId="16">#REF!</definedName>
    <definedName name="xau" localSheetId="2">#REF!</definedName>
    <definedName name="xau" localSheetId="23">#REF!</definedName>
    <definedName name="xau" localSheetId="24">#REF!</definedName>
    <definedName name="xau" localSheetId="25">#REF!</definedName>
    <definedName name="xau" localSheetId="26">#REF!</definedName>
    <definedName name="xau" localSheetId="27">#REF!</definedName>
    <definedName name="xau" localSheetId="28">#REF!</definedName>
    <definedName name="xau" localSheetId="29">#REF!</definedName>
    <definedName name="xau" localSheetId="3">#REF!</definedName>
    <definedName name="xau" localSheetId="31">#REF!</definedName>
    <definedName name="xau" localSheetId="32">#REF!</definedName>
    <definedName name="xau" localSheetId="33">#REF!</definedName>
    <definedName name="xau" localSheetId="34">#REF!</definedName>
    <definedName name="xau" localSheetId="37">#REF!</definedName>
    <definedName name="xau" localSheetId="41">#REF!</definedName>
    <definedName name="xau" localSheetId="4">#REF!</definedName>
    <definedName name="xau" localSheetId="45">#REF!</definedName>
    <definedName name="xau" localSheetId="46">#REF!</definedName>
    <definedName name="xau" localSheetId="47">#REF!</definedName>
    <definedName name="xau" localSheetId="48">#REF!</definedName>
    <definedName name="xau" localSheetId="49">#REF!</definedName>
    <definedName name="xau" localSheetId="50">#REF!</definedName>
    <definedName name="xau" localSheetId="5">#REF!</definedName>
    <definedName name="xau" localSheetId="51">#REF!</definedName>
    <definedName name="xau" localSheetId="52">#REF!</definedName>
    <definedName name="xau" localSheetId="53">#REF!</definedName>
    <definedName name="xau" localSheetId="54">#REF!</definedName>
    <definedName name="xau" localSheetId="56">#REF!</definedName>
    <definedName name="xau" localSheetId="57">#REF!</definedName>
    <definedName name="xau" localSheetId="58">#REF!</definedName>
    <definedName name="xau" localSheetId="59">#REF!</definedName>
    <definedName name="xau" localSheetId="60">#REF!</definedName>
    <definedName name="xau" localSheetId="61">#REF!</definedName>
    <definedName name="xau" localSheetId="62">#REF!</definedName>
    <definedName name="xau" localSheetId="63">#REF!</definedName>
    <definedName name="xau" localSheetId="6">#REF!</definedName>
    <definedName name="xau" localSheetId="64">#REF!</definedName>
    <definedName name="xau" localSheetId="65">#REF!</definedName>
    <definedName name="xau" localSheetId="66">#REF!</definedName>
    <definedName name="xau" localSheetId="67">#REF!</definedName>
    <definedName name="xau" localSheetId="68">#REF!</definedName>
    <definedName name="xau" localSheetId="69">#REF!</definedName>
    <definedName name="xau" localSheetId="71">#REF!</definedName>
    <definedName name="xau" localSheetId="72">#REF!</definedName>
    <definedName name="xau" localSheetId="73">#REF!</definedName>
    <definedName name="xau" localSheetId="7">#REF!</definedName>
    <definedName name="xau" localSheetId="74">#REF!</definedName>
    <definedName name="xau" localSheetId="75">#REF!</definedName>
    <definedName name="xau" localSheetId="76">#REF!</definedName>
    <definedName name="xau" localSheetId="77">#REF!</definedName>
    <definedName name="xau" localSheetId="78">#REF!</definedName>
    <definedName name="xau" localSheetId="79">#REF!</definedName>
    <definedName name="xau" localSheetId="8">#REF!</definedName>
    <definedName name="xau" localSheetId="9">#REF!</definedName>
    <definedName name="xau">#REF!</definedName>
    <definedName name="xc" localSheetId="1">#REF!</definedName>
    <definedName name="xc" localSheetId="10">#REF!</definedName>
    <definedName name="xc" localSheetId="11">#REF!</definedName>
    <definedName name="xc" localSheetId="12">#REF!</definedName>
    <definedName name="xc" localSheetId="13">#REF!</definedName>
    <definedName name="xc" localSheetId="15">#REF!</definedName>
    <definedName name="xc" localSheetId="16">#REF!</definedName>
    <definedName name="xc" localSheetId="2">#REF!</definedName>
    <definedName name="xc" localSheetId="23">#REF!</definedName>
    <definedName name="xc" localSheetId="24">#REF!</definedName>
    <definedName name="xc" localSheetId="25">#REF!</definedName>
    <definedName name="xc" localSheetId="26">#REF!</definedName>
    <definedName name="xc" localSheetId="27">#REF!</definedName>
    <definedName name="xc" localSheetId="28">#REF!</definedName>
    <definedName name="xc" localSheetId="29">#REF!</definedName>
    <definedName name="xc" localSheetId="3">#REF!</definedName>
    <definedName name="xc" localSheetId="31">#REF!</definedName>
    <definedName name="xc" localSheetId="32">#REF!</definedName>
    <definedName name="xc" localSheetId="33">#REF!</definedName>
    <definedName name="xc" localSheetId="34">#REF!</definedName>
    <definedName name="xc" localSheetId="37">#REF!</definedName>
    <definedName name="xc" localSheetId="41">#REF!</definedName>
    <definedName name="xc" localSheetId="4">#REF!</definedName>
    <definedName name="xc" localSheetId="45">#REF!</definedName>
    <definedName name="xc" localSheetId="46">#REF!</definedName>
    <definedName name="xc" localSheetId="47">#REF!</definedName>
    <definedName name="xc" localSheetId="48">#REF!</definedName>
    <definedName name="xc" localSheetId="49">#REF!</definedName>
    <definedName name="xc" localSheetId="50">#REF!</definedName>
    <definedName name="xc" localSheetId="5">#REF!</definedName>
    <definedName name="xc" localSheetId="51">#REF!</definedName>
    <definedName name="xc" localSheetId="52">#REF!</definedName>
    <definedName name="xc" localSheetId="53">#REF!</definedName>
    <definedName name="xc" localSheetId="54">#REF!</definedName>
    <definedName name="xc" localSheetId="56">#REF!</definedName>
    <definedName name="xc" localSheetId="57">#REF!</definedName>
    <definedName name="xc" localSheetId="58">#REF!</definedName>
    <definedName name="xc" localSheetId="59">#REF!</definedName>
    <definedName name="xc" localSheetId="60">#REF!</definedName>
    <definedName name="xc" localSheetId="61">#REF!</definedName>
    <definedName name="xc" localSheetId="62">#REF!</definedName>
    <definedName name="xc" localSheetId="63">#REF!</definedName>
    <definedName name="xc" localSheetId="6">#REF!</definedName>
    <definedName name="xc" localSheetId="64">#REF!</definedName>
    <definedName name="xc" localSheetId="65">#REF!</definedName>
    <definedName name="xc" localSheetId="66">#REF!</definedName>
    <definedName name="xc" localSheetId="67">#REF!</definedName>
    <definedName name="xc" localSheetId="68">#REF!</definedName>
    <definedName name="xc" localSheetId="69">#REF!</definedName>
    <definedName name="xc" localSheetId="71">#REF!</definedName>
    <definedName name="xc" localSheetId="72">#REF!</definedName>
    <definedName name="xc" localSheetId="73">#REF!</definedName>
    <definedName name="xc" localSheetId="7">#REF!</definedName>
    <definedName name="xc" localSheetId="74">#REF!</definedName>
    <definedName name="xc" localSheetId="75">#REF!</definedName>
    <definedName name="xc" localSheetId="76">#REF!</definedName>
    <definedName name="xc" localSheetId="77">#REF!</definedName>
    <definedName name="xc" localSheetId="78">#REF!</definedName>
    <definedName name="xc" localSheetId="79">#REF!</definedName>
    <definedName name="xc" localSheetId="8">#REF!</definedName>
    <definedName name="xc" localSheetId="9">#REF!</definedName>
    <definedName name="xc">#REF!</definedName>
    <definedName name="xdr" localSheetId="1">#REF!</definedName>
    <definedName name="xdr" localSheetId="10">#REF!</definedName>
    <definedName name="xdr" localSheetId="11">#REF!</definedName>
    <definedName name="xdr" localSheetId="12">#REF!</definedName>
    <definedName name="xdr" localSheetId="13">#REF!</definedName>
    <definedName name="xdr" localSheetId="15">#REF!</definedName>
    <definedName name="xdr" localSheetId="16">#REF!</definedName>
    <definedName name="xdr" localSheetId="2">#REF!</definedName>
    <definedName name="xdr" localSheetId="23">#REF!</definedName>
    <definedName name="xdr" localSheetId="24">#REF!</definedName>
    <definedName name="xdr" localSheetId="25">#REF!</definedName>
    <definedName name="xdr" localSheetId="26">#REF!</definedName>
    <definedName name="xdr" localSheetId="27">#REF!</definedName>
    <definedName name="xdr" localSheetId="28">#REF!</definedName>
    <definedName name="xdr" localSheetId="29">#REF!</definedName>
    <definedName name="xdr" localSheetId="3">#REF!</definedName>
    <definedName name="xdr" localSheetId="31">#REF!</definedName>
    <definedName name="xdr" localSheetId="32">#REF!</definedName>
    <definedName name="xdr" localSheetId="33">#REF!</definedName>
    <definedName name="xdr" localSheetId="34">#REF!</definedName>
    <definedName name="xdr" localSheetId="37">#REF!</definedName>
    <definedName name="xdr" localSheetId="41">#REF!</definedName>
    <definedName name="xdr" localSheetId="4">#REF!</definedName>
    <definedName name="xdr" localSheetId="45">#REF!</definedName>
    <definedName name="xdr" localSheetId="46">#REF!</definedName>
    <definedName name="xdr" localSheetId="47">#REF!</definedName>
    <definedName name="xdr" localSheetId="48">#REF!</definedName>
    <definedName name="xdr" localSheetId="49">#REF!</definedName>
    <definedName name="xdr" localSheetId="50">#REF!</definedName>
    <definedName name="xdr" localSheetId="5">#REF!</definedName>
    <definedName name="xdr" localSheetId="51">#REF!</definedName>
    <definedName name="xdr" localSheetId="52">#REF!</definedName>
    <definedName name="xdr" localSheetId="53">#REF!</definedName>
    <definedName name="xdr" localSheetId="54">#REF!</definedName>
    <definedName name="xdr" localSheetId="56">#REF!</definedName>
    <definedName name="xdr" localSheetId="57">#REF!</definedName>
    <definedName name="xdr" localSheetId="58">#REF!</definedName>
    <definedName name="xdr" localSheetId="59">#REF!</definedName>
    <definedName name="xdr" localSheetId="60">#REF!</definedName>
    <definedName name="xdr" localSheetId="61">#REF!</definedName>
    <definedName name="xdr" localSheetId="62">#REF!</definedName>
    <definedName name="xdr" localSheetId="63">#REF!</definedName>
    <definedName name="xdr" localSheetId="6">#REF!</definedName>
    <definedName name="xdr" localSheetId="64">#REF!</definedName>
    <definedName name="xdr" localSheetId="65">#REF!</definedName>
    <definedName name="xdr" localSheetId="66">#REF!</definedName>
    <definedName name="xdr" localSheetId="67">#REF!</definedName>
    <definedName name="xdr" localSheetId="68">#REF!</definedName>
    <definedName name="xdr" localSheetId="69">#REF!</definedName>
    <definedName name="xdr" localSheetId="71">#REF!</definedName>
    <definedName name="xdr" localSheetId="72">#REF!</definedName>
    <definedName name="xdr" localSheetId="73">#REF!</definedName>
    <definedName name="xdr" localSheetId="7">#REF!</definedName>
    <definedName name="xdr" localSheetId="74">#REF!</definedName>
    <definedName name="xdr" localSheetId="75">#REF!</definedName>
    <definedName name="xdr" localSheetId="76">#REF!</definedName>
    <definedName name="xdr" localSheetId="77">#REF!</definedName>
    <definedName name="xdr" localSheetId="78">#REF!</definedName>
    <definedName name="xdr" localSheetId="79">#REF!</definedName>
    <definedName name="xdr" localSheetId="8">#REF!</definedName>
    <definedName name="xdr" localSheetId="9">#REF!</definedName>
    <definedName name="xdr">#REF!</definedName>
    <definedName name="XGS" localSheetId="1">#REF!</definedName>
    <definedName name="XGS" localSheetId="11">#REF!</definedName>
    <definedName name="XGS" localSheetId="12">#REF!</definedName>
    <definedName name="XGS" localSheetId="13">#REF!</definedName>
    <definedName name="XGS" localSheetId="23">#REF!</definedName>
    <definedName name="XGS" localSheetId="24">#REF!</definedName>
    <definedName name="XGS" localSheetId="26">#REF!</definedName>
    <definedName name="XGS" localSheetId="28">#REF!</definedName>
    <definedName name="XGS" localSheetId="29">#REF!</definedName>
    <definedName name="XGS" localSheetId="31">#REF!</definedName>
    <definedName name="XGS" localSheetId="41">#REF!</definedName>
    <definedName name="XGS" localSheetId="4">#REF!</definedName>
    <definedName name="XGS" localSheetId="46">#REF!</definedName>
    <definedName name="XGS" localSheetId="47">#REF!</definedName>
    <definedName name="XGS" localSheetId="48">#REF!</definedName>
    <definedName name="XGS" localSheetId="49">#REF!</definedName>
    <definedName name="XGS" localSheetId="50">#REF!</definedName>
    <definedName name="XGS" localSheetId="51">#REF!</definedName>
    <definedName name="XGS" localSheetId="53">#REF!</definedName>
    <definedName name="XGS" localSheetId="54">#REF!</definedName>
    <definedName name="XGS" localSheetId="56">#REF!</definedName>
    <definedName name="XGS" localSheetId="57">#REF!</definedName>
    <definedName name="XGS" localSheetId="58">#REF!</definedName>
    <definedName name="XGS" localSheetId="60">#REF!</definedName>
    <definedName name="XGS" localSheetId="61">#REF!</definedName>
    <definedName name="XGS" localSheetId="62">#REF!</definedName>
    <definedName name="XGS" localSheetId="63">#REF!</definedName>
    <definedName name="XGS" localSheetId="64">#REF!</definedName>
    <definedName name="XGS" localSheetId="66">#REF!</definedName>
    <definedName name="XGS" localSheetId="67">#REF!</definedName>
    <definedName name="XGS" localSheetId="68">#REF!</definedName>
    <definedName name="XGS" localSheetId="69">#REF!</definedName>
    <definedName name="XGS" localSheetId="71">#REF!</definedName>
    <definedName name="XGS" localSheetId="72">#REF!</definedName>
    <definedName name="XGS" localSheetId="73">#REF!</definedName>
    <definedName name="XGS">#REF!</definedName>
    <definedName name="XOF" localSheetId="1">#REF!</definedName>
    <definedName name="XOF" localSheetId="11">#REF!</definedName>
    <definedName name="XOF" localSheetId="12">#REF!</definedName>
    <definedName name="XOF" localSheetId="13">#REF!</definedName>
    <definedName name="XOF" localSheetId="23">#REF!</definedName>
    <definedName name="XOF" localSheetId="24">#REF!</definedName>
    <definedName name="XOF" localSheetId="26">#REF!</definedName>
    <definedName name="XOF" localSheetId="28">#REF!</definedName>
    <definedName name="XOF" localSheetId="29">#REF!</definedName>
    <definedName name="XOF" localSheetId="31">#REF!</definedName>
    <definedName name="XOF" localSheetId="41">#REF!</definedName>
    <definedName name="XOF" localSheetId="4">#REF!</definedName>
    <definedName name="XOF" localSheetId="46">#REF!</definedName>
    <definedName name="XOF" localSheetId="47">#REF!</definedName>
    <definedName name="XOF" localSheetId="48">#REF!</definedName>
    <definedName name="XOF" localSheetId="49">#REF!</definedName>
    <definedName name="XOF" localSheetId="50">#REF!</definedName>
    <definedName name="XOF" localSheetId="51">#REF!</definedName>
    <definedName name="XOF" localSheetId="53">#REF!</definedName>
    <definedName name="XOF" localSheetId="54">#REF!</definedName>
    <definedName name="XOF" localSheetId="56">#REF!</definedName>
    <definedName name="XOF" localSheetId="57">#REF!</definedName>
    <definedName name="XOF" localSheetId="58">#REF!</definedName>
    <definedName name="XOF" localSheetId="60">#REF!</definedName>
    <definedName name="XOF" localSheetId="61">#REF!</definedName>
    <definedName name="XOF" localSheetId="62">#REF!</definedName>
    <definedName name="XOF" localSheetId="63">#REF!</definedName>
    <definedName name="XOF" localSheetId="64">#REF!</definedName>
    <definedName name="XOF" localSheetId="66">#REF!</definedName>
    <definedName name="XOF" localSheetId="67">#REF!</definedName>
    <definedName name="XOF" localSheetId="68">#REF!</definedName>
    <definedName name="XOF" localSheetId="69">#REF!</definedName>
    <definedName name="XOF" localSheetId="71">#REF!</definedName>
    <definedName name="XOF" localSheetId="72">#REF!</definedName>
    <definedName name="XOF" localSheetId="73">#REF!</definedName>
    <definedName name="XOF">#REF!</definedName>
    <definedName name="xr" localSheetId="1">#REF!</definedName>
    <definedName name="xr" localSheetId="11">#REF!</definedName>
    <definedName name="xr" localSheetId="12">#REF!</definedName>
    <definedName name="xr" localSheetId="13">#REF!</definedName>
    <definedName name="xr" localSheetId="23">#REF!</definedName>
    <definedName name="xr" localSheetId="24">#REF!</definedName>
    <definedName name="xr" localSheetId="26">#REF!</definedName>
    <definedName name="xr" localSheetId="28">#REF!</definedName>
    <definedName name="xr" localSheetId="29">#REF!</definedName>
    <definedName name="xr" localSheetId="31">#REF!</definedName>
    <definedName name="xr" localSheetId="41">#REF!</definedName>
    <definedName name="xr" localSheetId="4">#REF!</definedName>
    <definedName name="xr" localSheetId="46">#REF!</definedName>
    <definedName name="xr" localSheetId="47">#REF!</definedName>
    <definedName name="xr" localSheetId="48">#REF!</definedName>
    <definedName name="xr" localSheetId="49">#REF!</definedName>
    <definedName name="xr" localSheetId="50">#REF!</definedName>
    <definedName name="xr" localSheetId="51">#REF!</definedName>
    <definedName name="xr" localSheetId="53">#REF!</definedName>
    <definedName name="xr" localSheetId="54">#REF!</definedName>
    <definedName name="xr" localSheetId="56">#REF!</definedName>
    <definedName name="xr" localSheetId="57">#REF!</definedName>
    <definedName name="xr" localSheetId="58">#REF!</definedName>
    <definedName name="xr" localSheetId="60">#REF!</definedName>
    <definedName name="xr" localSheetId="61">#REF!</definedName>
    <definedName name="xr" localSheetId="62">#REF!</definedName>
    <definedName name="xr" localSheetId="63">#REF!</definedName>
    <definedName name="xr" localSheetId="64">#REF!</definedName>
    <definedName name="xr" localSheetId="66">#REF!</definedName>
    <definedName name="xr" localSheetId="67">#REF!</definedName>
    <definedName name="xr" localSheetId="68">#REF!</definedName>
    <definedName name="xr" localSheetId="69">#REF!</definedName>
    <definedName name="xr" localSheetId="71">#REF!</definedName>
    <definedName name="xr" localSheetId="72">#REF!</definedName>
    <definedName name="xr" localSheetId="73">#REF!</definedName>
    <definedName name="xr">#REF!</definedName>
    <definedName name="XWDCQDQC" localSheetId="13">'[70]10'!#REF!</definedName>
    <definedName name="XWDCQDQC" localSheetId="23">'[70]10'!#REF!</definedName>
    <definedName name="XWDCQDQC" localSheetId="24">'[70]10'!#REF!</definedName>
    <definedName name="XWDCQDQC" localSheetId="28">'[70]10'!#REF!</definedName>
    <definedName name="XWDCQDQC" localSheetId="29">'[70]10'!#REF!</definedName>
    <definedName name="XWDCQDQC" localSheetId="31">'[70]10'!#REF!</definedName>
    <definedName name="XWDCQDQC" localSheetId="49">'[70]10'!#REF!</definedName>
    <definedName name="XWDCQDQC" localSheetId="5">'[71]10'!#REF!</definedName>
    <definedName name="XWDCQDQC" localSheetId="52">'[72]10'!#REF!</definedName>
    <definedName name="XWDCQDQC" localSheetId="53">'[70]10'!#REF!</definedName>
    <definedName name="XWDCQDQC" localSheetId="54">'[70]10'!#REF!</definedName>
    <definedName name="XWDCQDQC" localSheetId="57">'[70]10'!#REF!</definedName>
    <definedName name="XWDCQDQC" localSheetId="60">'[70]10'!#REF!</definedName>
    <definedName name="XWDCQDQC" localSheetId="61">'[70]10'!#REF!</definedName>
    <definedName name="XWDCQDQC" localSheetId="62">'[70]10'!#REF!</definedName>
    <definedName name="XWDCQDQC" localSheetId="63">'[70]10'!#REF!</definedName>
    <definedName name="XWDCQDQC" localSheetId="6">'[71]10'!#REF!</definedName>
    <definedName name="XWDCQDQC" localSheetId="66">'[70]10'!#REF!</definedName>
    <definedName name="XWDCQDQC" localSheetId="69">'[70]10'!#REF!</definedName>
    <definedName name="XWDCQDQC" localSheetId="72">'[70]10'!#REF!</definedName>
    <definedName name="XWDCQDQC" localSheetId="73">'[70]10'!#REF!</definedName>
    <definedName name="XWDCQDQC">'[70]10'!#REF!</definedName>
    <definedName name="xx" localSheetId="1">#REF!</definedName>
    <definedName name="xx" localSheetId="10">#REF!</definedName>
    <definedName name="xx" localSheetId="11">#REF!</definedName>
    <definedName name="xx" localSheetId="12">#REF!</definedName>
    <definedName name="xx" localSheetId="13">#REF!</definedName>
    <definedName name="xx" localSheetId="15">#REF!</definedName>
    <definedName name="xx" localSheetId="16">#REF!</definedName>
    <definedName name="xx" localSheetId="2">#REF!</definedName>
    <definedName name="xx" localSheetId="23">#REF!</definedName>
    <definedName name="xx" localSheetId="24">#REF!</definedName>
    <definedName name="xx" localSheetId="25">#REF!</definedName>
    <definedName name="xx" localSheetId="26">#REF!</definedName>
    <definedName name="xx" localSheetId="27">#REF!</definedName>
    <definedName name="xx" localSheetId="28">#REF!</definedName>
    <definedName name="xx" localSheetId="29">#REF!</definedName>
    <definedName name="xx" localSheetId="3">#REF!</definedName>
    <definedName name="xx" localSheetId="31">#REF!</definedName>
    <definedName name="xx" localSheetId="32">#REF!</definedName>
    <definedName name="xx" localSheetId="33">#REF!</definedName>
    <definedName name="xx" localSheetId="34">#REF!</definedName>
    <definedName name="xx" localSheetId="37">#REF!</definedName>
    <definedName name="xx" localSheetId="41">#REF!</definedName>
    <definedName name="xx" localSheetId="4">#REF!</definedName>
    <definedName name="xx" localSheetId="45">#REF!</definedName>
    <definedName name="xx" localSheetId="46">#REF!</definedName>
    <definedName name="xx" localSheetId="47">#REF!</definedName>
    <definedName name="xx" localSheetId="48">#REF!</definedName>
    <definedName name="xx" localSheetId="49">#REF!</definedName>
    <definedName name="xx" localSheetId="50">#REF!</definedName>
    <definedName name="xx" localSheetId="5">#REF!</definedName>
    <definedName name="xx" localSheetId="51">#REF!</definedName>
    <definedName name="xx" localSheetId="52">#REF!</definedName>
    <definedName name="xx" localSheetId="53">#REF!</definedName>
    <definedName name="xx" localSheetId="54">#REF!</definedName>
    <definedName name="xx" localSheetId="56">#REF!</definedName>
    <definedName name="xx" localSheetId="57">#REF!</definedName>
    <definedName name="xx" localSheetId="58">#REF!</definedName>
    <definedName name="xx" localSheetId="59">#REF!</definedName>
    <definedName name="xx" localSheetId="60">#REF!</definedName>
    <definedName name="xx" localSheetId="61">#REF!</definedName>
    <definedName name="xx" localSheetId="62">#REF!</definedName>
    <definedName name="xx" localSheetId="63">#REF!</definedName>
    <definedName name="xx" localSheetId="6">#REF!</definedName>
    <definedName name="xx" localSheetId="64">#REF!</definedName>
    <definedName name="xx" localSheetId="65">#REF!</definedName>
    <definedName name="xx" localSheetId="66">#REF!</definedName>
    <definedName name="xx" localSheetId="67">#REF!</definedName>
    <definedName name="xx" localSheetId="68">#REF!</definedName>
    <definedName name="xx" localSheetId="69">#REF!</definedName>
    <definedName name="xx" localSheetId="71">#REF!</definedName>
    <definedName name="xx" localSheetId="72">#REF!</definedName>
    <definedName name="xx" localSheetId="73">#REF!</definedName>
    <definedName name="xx" localSheetId="7">#REF!</definedName>
    <definedName name="xx" localSheetId="74">#REF!</definedName>
    <definedName name="xx" localSheetId="75">#REF!</definedName>
    <definedName name="xx" localSheetId="76">#REF!</definedName>
    <definedName name="xx" localSheetId="77">#REF!</definedName>
    <definedName name="xx" localSheetId="78">#REF!</definedName>
    <definedName name="xx" localSheetId="79">#REF!</definedName>
    <definedName name="xx" localSheetId="8">#REF!</definedName>
    <definedName name="xx" localSheetId="9">#REF!</definedName>
    <definedName name="xx">#REF!</definedName>
    <definedName name="xxWRS_1" localSheetId="1">#REF!</definedName>
    <definedName name="xxWRS_1" localSheetId="10">#REF!</definedName>
    <definedName name="xxWRS_1" localSheetId="11">#REF!</definedName>
    <definedName name="xxWRS_1" localSheetId="12">#REF!</definedName>
    <definedName name="xxWRS_1" localSheetId="13">#REF!</definedName>
    <definedName name="xxWRS_1" localSheetId="15">#REF!</definedName>
    <definedName name="xxWRS_1" localSheetId="16">#REF!</definedName>
    <definedName name="xxWRS_1" localSheetId="2">#REF!</definedName>
    <definedName name="xxWRS_1" localSheetId="23">#REF!</definedName>
    <definedName name="xxWRS_1" localSheetId="24">#REF!</definedName>
    <definedName name="xxWRS_1" localSheetId="25">#REF!</definedName>
    <definedName name="xxWRS_1" localSheetId="26">#REF!</definedName>
    <definedName name="xxWRS_1" localSheetId="27">#REF!</definedName>
    <definedName name="xxWRS_1" localSheetId="28">#REF!</definedName>
    <definedName name="xxWRS_1" localSheetId="29">#REF!</definedName>
    <definedName name="xxWRS_1" localSheetId="3">#REF!</definedName>
    <definedName name="xxWRS_1" localSheetId="31">#REF!</definedName>
    <definedName name="xxWRS_1" localSheetId="32">#REF!</definedName>
    <definedName name="xxWRS_1" localSheetId="33">#REF!</definedName>
    <definedName name="xxWRS_1" localSheetId="34">#REF!</definedName>
    <definedName name="xxWRS_1" localSheetId="37">#REF!</definedName>
    <definedName name="xxWRS_1" localSheetId="41">#REF!</definedName>
    <definedName name="xxWRS_1" localSheetId="4">#REF!</definedName>
    <definedName name="xxWRS_1" localSheetId="45">#REF!</definedName>
    <definedName name="xxWRS_1" localSheetId="46">#REF!</definedName>
    <definedName name="xxWRS_1" localSheetId="47">#REF!</definedName>
    <definedName name="xxWRS_1" localSheetId="48">#REF!</definedName>
    <definedName name="xxWRS_1" localSheetId="49">#REF!</definedName>
    <definedName name="xxWRS_1" localSheetId="50">#REF!</definedName>
    <definedName name="xxWRS_1" localSheetId="5">#REF!</definedName>
    <definedName name="xxWRS_1" localSheetId="51">#REF!</definedName>
    <definedName name="xxWRS_1" localSheetId="52">#REF!</definedName>
    <definedName name="xxWRS_1" localSheetId="53">#REF!</definedName>
    <definedName name="xxWRS_1" localSheetId="54">#REF!</definedName>
    <definedName name="xxWRS_1" localSheetId="56">#REF!</definedName>
    <definedName name="xxWRS_1" localSheetId="57">#REF!</definedName>
    <definedName name="xxWRS_1" localSheetId="58">#REF!</definedName>
    <definedName name="xxWRS_1" localSheetId="59">#REF!</definedName>
    <definedName name="xxWRS_1" localSheetId="60">#REF!</definedName>
    <definedName name="xxWRS_1" localSheetId="61">#REF!</definedName>
    <definedName name="xxWRS_1" localSheetId="62">#REF!</definedName>
    <definedName name="xxWRS_1" localSheetId="63">#REF!</definedName>
    <definedName name="xxWRS_1" localSheetId="6">#REF!</definedName>
    <definedName name="xxWRS_1" localSheetId="64">#REF!</definedName>
    <definedName name="xxWRS_1" localSheetId="65">#REF!</definedName>
    <definedName name="xxWRS_1" localSheetId="66">#REF!</definedName>
    <definedName name="xxWRS_1" localSheetId="67">#REF!</definedName>
    <definedName name="xxWRS_1" localSheetId="68">#REF!</definedName>
    <definedName name="xxWRS_1" localSheetId="69">#REF!</definedName>
    <definedName name="xxWRS_1" localSheetId="71">#REF!</definedName>
    <definedName name="xxWRS_1" localSheetId="72">#REF!</definedName>
    <definedName name="xxWRS_1" localSheetId="73">#REF!</definedName>
    <definedName name="xxWRS_1" localSheetId="7">#REF!</definedName>
    <definedName name="xxWRS_1" localSheetId="74">#REF!</definedName>
    <definedName name="xxWRS_1" localSheetId="75">#REF!</definedName>
    <definedName name="xxWRS_1" localSheetId="76">#REF!</definedName>
    <definedName name="xxWRS_1" localSheetId="77">#REF!</definedName>
    <definedName name="xxWRS_1" localSheetId="78">#REF!</definedName>
    <definedName name="xxWRS_1" localSheetId="79">#REF!</definedName>
    <definedName name="xxWRS_1" localSheetId="8">#REF!</definedName>
    <definedName name="xxWRS_1" localSheetId="9">#REF!</definedName>
    <definedName name="xxWRS_1">#REF!</definedName>
    <definedName name="xxWRS_2" localSheetId="1">#REF!</definedName>
    <definedName name="xxWRS_2" localSheetId="10">#REF!</definedName>
    <definedName name="xxWRS_2" localSheetId="11">#REF!</definedName>
    <definedName name="xxWRS_2" localSheetId="12">#REF!</definedName>
    <definedName name="xxWRS_2" localSheetId="13">#REF!</definedName>
    <definedName name="xxWRS_2" localSheetId="15">#REF!</definedName>
    <definedName name="xxWRS_2" localSheetId="16">#REF!</definedName>
    <definedName name="xxWRS_2" localSheetId="2">#REF!</definedName>
    <definedName name="xxWRS_2" localSheetId="23">#REF!</definedName>
    <definedName name="xxWRS_2" localSheetId="24">#REF!</definedName>
    <definedName name="xxWRS_2" localSheetId="25">#REF!</definedName>
    <definedName name="xxWRS_2" localSheetId="26">#REF!</definedName>
    <definedName name="xxWRS_2" localSheetId="27">#REF!</definedName>
    <definedName name="xxWRS_2" localSheetId="28">#REF!</definedName>
    <definedName name="xxWRS_2" localSheetId="29">#REF!</definedName>
    <definedName name="xxWRS_2" localSheetId="3">#REF!</definedName>
    <definedName name="xxWRS_2" localSheetId="31">#REF!</definedName>
    <definedName name="xxWRS_2" localSheetId="32">#REF!</definedName>
    <definedName name="xxWRS_2" localSheetId="33">#REF!</definedName>
    <definedName name="xxWRS_2" localSheetId="34">#REF!</definedName>
    <definedName name="xxWRS_2" localSheetId="37">#REF!</definedName>
    <definedName name="xxWRS_2" localSheetId="41">#REF!</definedName>
    <definedName name="xxWRS_2" localSheetId="4">#REF!</definedName>
    <definedName name="xxWRS_2" localSheetId="45">#REF!</definedName>
    <definedName name="xxWRS_2" localSheetId="46">#REF!</definedName>
    <definedName name="xxWRS_2" localSheetId="47">#REF!</definedName>
    <definedName name="xxWRS_2" localSheetId="48">#REF!</definedName>
    <definedName name="xxWRS_2" localSheetId="49">#REF!</definedName>
    <definedName name="xxWRS_2" localSheetId="50">#REF!</definedName>
    <definedName name="xxWRS_2" localSheetId="5">#REF!</definedName>
    <definedName name="xxWRS_2" localSheetId="51">#REF!</definedName>
    <definedName name="xxWRS_2" localSheetId="52">#REF!</definedName>
    <definedName name="xxWRS_2" localSheetId="53">#REF!</definedName>
    <definedName name="xxWRS_2" localSheetId="54">#REF!</definedName>
    <definedName name="xxWRS_2" localSheetId="56">#REF!</definedName>
    <definedName name="xxWRS_2" localSheetId="57">#REF!</definedName>
    <definedName name="xxWRS_2" localSheetId="58">#REF!</definedName>
    <definedName name="xxWRS_2" localSheetId="59">#REF!</definedName>
    <definedName name="xxWRS_2" localSheetId="60">#REF!</definedName>
    <definedName name="xxWRS_2" localSheetId="61">#REF!</definedName>
    <definedName name="xxWRS_2" localSheetId="62">#REF!</definedName>
    <definedName name="xxWRS_2" localSheetId="63">#REF!</definedName>
    <definedName name="xxWRS_2" localSheetId="6">#REF!</definedName>
    <definedName name="xxWRS_2" localSheetId="64">#REF!</definedName>
    <definedName name="xxWRS_2" localSheetId="65">#REF!</definedName>
    <definedName name="xxWRS_2" localSheetId="66">#REF!</definedName>
    <definedName name="xxWRS_2" localSheetId="67">#REF!</definedName>
    <definedName name="xxWRS_2" localSheetId="68">#REF!</definedName>
    <definedName name="xxWRS_2" localSheetId="69">#REF!</definedName>
    <definedName name="xxWRS_2" localSheetId="71">#REF!</definedName>
    <definedName name="xxWRS_2" localSheetId="72">#REF!</definedName>
    <definedName name="xxWRS_2" localSheetId="73">#REF!</definedName>
    <definedName name="xxWRS_2" localSheetId="7">#REF!</definedName>
    <definedName name="xxWRS_2" localSheetId="74">#REF!</definedName>
    <definedName name="xxWRS_2" localSheetId="75">#REF!</definedName>
    <definedName name="xxWRS_2" localSheetId="76">#REF!</definedName>
    <definedName name="xxWRS_2" localSheetId="77">#REF!</definedName>
    <definedName name="xxWRS_2" localSheetId="78">#REF!</definedName>
    <definedName name="xxWRS_2" localSheetId="79">#REF!</definedName>
    <definedName name="xxWRS_2" localSheetId="8">#REF!</definedName>
    <definedName name="xxWRS_2" localSheetId="9">#REF!</definedName>
    <definedName name="xxWRS_2">#REF!</definedName>
    <definedName name="xxWRS_3" localSheetId="1">#REF!</definedName>
    <definedName name="xxWRS_3" localSheetId="11">#REF!</definedName>
    <definedName name="xxWRS_3" localSheetId="12">#REF!</definedName>
    <definedName name="xxWRS_3" localSheetId="13">#REF!</definedName>
    <definedName name="xxWRS_3" localSheetId="23">#REF!</definedName>
    <definedName name="xxWRS_3" localSheetId="24">#REF!</definedName>
    <definedName name="xxWRS_3" localSheetId="26">#REF!</definedName>
    <definedName name="xxWRS_3" localSheetId="28">#REF!</definedName>
    <definedName name="xxWRS_3" localSheetId="29">#REF!</definedName>
    <definedName name="xxWRS_3" localSheetId="31">#REF!</definedName>
    <definedName name="xxWRS_3" localSheetId="41">#REF!</definedName>
    <definedName name="xxWRS_3" localSheetId="4">#REF!</definedName>
    <definedName name="xxWRS_3" localSheetId="46">#REF!</definedName>
    <definedName name="xxWRS_3" localSheetId="47">#REF!</definedName>
    <definedName name="xxWRS_3" localSheetId="48">#REF!</definedName>
    <definedName name="xxWRS_3" localSheetId="49">#REF!</definedName>
    <definedName name="xxWRS_3" localSheetId="50">#REF!</definedName>
    <definedName name="xxWRS_3" localSheetId="51">#REF!</definedName>
    <definedName name="xxWRS_3" localSheetId="53">#REF!</definedName>
    <definedName name="xxWRS_3" localSheetId="54">#REF!</definedName>
    <definedName name="xxWRS_3" localSheetId="56">#REF!</definedName>
    <definedName name="xxWRS_3" localSheetId="57">#REF!</definedName>
    <definedName name="xxWRS_3" localSheetId="58">#REF!</definedName>
    <definedName name="xxWRS_3" localSheetId="60">#REF!</definedName>
    <definedName name="xxWRS_3" localSheetId="61">#REF!</definedName>
    <definedName name="xxWRS_3" localSheetId="62">#REF!</definedName>
    <definedName name="xxWRS_3" localSheetId="63">#REF!</definedName>
    <definedName name="xxWRS_3" localSheetId="64">#REF!</definedName>
    <definedName name="xxWRS_3" localSheetId="66">#REF!</definedName>
    <definedName name="xxWRS_3" localSheetId="67">#REF!</definedName>
    <definedName name="xxWRS_3" localSheetId="68">#REF!</definedName>
    <definedName name="xxWRS_3" localSheetId="69">#REF!</definedName>
    <definedName name="xxWRS_3" localSheetId="71">#REF!</definedName>
    <definedName name="xxWRS_3" localSheetId="72">#REF!</definedName>
    <definedName name="xxWRS_3" localSheetId="73">#REF!</definedName>
    <definedName name="xxWRS_3">#REF!</definedName>
    <definedName name="xxWRS_4" localSheetId="5">[166]Q5!$A$1:$A$104</definedName>
    <definedName name="xxWRS_4" localSheetId="6">[167]Q5!$A$1:$A$104</definedName>
    <definedName name="xxWRS_4">[168]Q5!$A$1:$A$104</definedName>
    <definedName name="xxWRS_5" localSheetId="5">[166]Q6!$A$1:$A$160</definedName>
    <definedName name="xxWRS_5" localSheetId="6">[167]Q6!$A$1:$A$160</definedName>
    <definedName name="xxWRS_5">[168]Q6!$A$1:$A$160</definedName>
    <definedName name="xxWRS_6" localSheetId="5">[166]Q7!$A$1:$A$59</definedName>
    <definedName name="xxWRS_6" localSheetId="6">[167]Q7!$A$1:$A$59</definedName>
    <definedName name="xxWRS_6">[168]Q7!$A$1:$A$59</definedName>
    <definedName name="xxWRS_7" localSheetId="5">[166]Q5!$A$1:$A$109</definedName>
    <definedName name="xxWRS_7" localSheetId="6">[167]Q5!$A$1:$A$109</definedName>
    <definedName name="xxWRS_7">[168]Q5!$A$1:$A$109</definedName>
    <definedName name="xxWRS_8" localSheetId="5">[166]Q6!$A$1:$A$162</definedName>
    <definedName name="xxWRS_8" localSheetId="6">[167]Q6!$A$1:$A$162</definedName>
    <definedName name="xxWRS_8">[168]Q6!$A$1:$A$162</definedName>
    <definedName name="xxWRS_9" localSheetId="5">[166]Q7!$A$1:$A$61</definedName>
    <definedName name="xxWRS_9" localSheetId="6">[167]Q7!$A$1:$A$61</definedName>
    <definedName name="xxWRS_9">[168]Q7!$A$1:$A$61</definedName>
    <definedName name="xxx" localSheetId="1">#REF!</definedName>
    <definedName name="xxx" localSheetId="10">#REF!</definedName>
    <definedName name="xxx" localSheetId="11">#REF!</definedName>
    <definedName name="xxx" localSheetId="12">#REF!</definedName>
    <definedName name="xxx" localSheetId="13">#REF!</definedName>
    <definedName name="xxx" localSheetId="15">#REF!</definedName>
    <definedName name="xxx" localSheetId="16">#REF!</definedName>
    <definedName name="xxx" localSheetId="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28">#REF!</definedName>
    <definedName name="xxx" localSheetId="29">#REF!</definedName>
    <definedName name="xxx" localSheetId="3">#REF!</definedName>
    <definedName name="xxx" localSheetId="31">#REF!</definedName>
    <definedName name="xxx" localSheetId="32">#REF!</definedName>
    <definedName name="xxx" localSheetId="33">#REF!</definedName>
    <definedName name="xxx" localSheetId="34">#REF!</definedName>
    <definedName name="xxx" localSheetId="37">#REF!</definedName>
    <definedName name="xxx" localSheetId="41">#REF!</definedName>
    <definedName name="xxx" localSheetId="4">#REF!</definedName>
    <definedName name="xxx" localSheetId="45">#REF!</definedName>
    <definedName name="xxx" localSheetId="46">#REF!</definedName>
    <definedName name="xxx" localSheetId="47">#REF!</definedName>
    <definedName name="xxx" localSheetId="48">#REF!</definedName>
    <definedName name="xxx" localSheetId="49">#REF!</definedName>
    <definedName name="xxx" localSheetId="50">#REF!</definedName>
    <definedName name="xxx" localSheetId="5">#REF!</definedName>
    <definedName name="xxx" localSheetId="51">#REF!</definedName>
    <definedName name="xxx" localSheetId="52">#REF!</definedName>
    <definedName name="xxx" localSheetId="53">#REF!</definedName>
    <definedName name="xxx" localSheetId="54">#REF!</definedName>
    <definedName name="xxx" localSheetId="56">#REF!</definedName>
    <definedName name="xxx" localSheetId="57">#REF!</definedName>
    <definedName name="xxx" localSheetId="58">#REF!</definedName>
    <definedName name="xxx" localSheetId="59">#REF!</definedName>
    <definedName name="xxx" localSheetId="60">#REF!</definedName>
    <definedName name="xxx" localSheetId="61">#REF!</definedName>
    <definedName name="xxx" localSheetId="62">#REF!</definedName>
    <definedName name="xxx" localSheetId="63">#REF!</definedName>
    <definedName name="xxx" localSheetId="6">#REF!</definedName>
    <definedName name="xxx" localSheetId="64">#REF!</definedName>
    <definedName name="xxx" localSheetId="65">#REF!</definedName>
    <definedName name="xxx" localSheetId="66">#REF!</definedName>
    <definedName name="xxx" localSheetId="67">#REF!</definedName>
    <definedName name="xxx" localSheetId="68">#REF!</definedName>
    <definedName name="xxx" localSheetId="69">#REF!</definedName>
    <definedName name="xxx" localSheetId="71">#REF!</definedName>
    <definedName name="xxx" localSheetId="72">#REF!</definedName>
    <definedName name="xxx" localSheetId="73">#REF!</definedName>
    <definedName name="xxx" localSheetId="7">#REF!</definedName>
    <definedName name="xxx" localSheetId="74">#REF!</definedName>
    <definedName name="xxx" localSheetId="75">#REF!</definedName>
    <definedName name="xxx" localSheetId="76">#REF!</definedName>
    <definedName name="xxx" localSheetId="77">#REF!</definedName>
    <definedName name="xxx" localSheetId="78">#REF!</definedName>
    <definedName name="xxx" localSheetId="79">#REF!</definedName>
    <definedName name="xxx" localSheetId="8">#REF!</definedName>
    <definedName name="xxx" localSheetId="9">#REF!</definedName>
    <definedName name="xxx">#REF!</definedName>
    <definedName name="xxxx" localSheetId="1"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 hidden="1">{"Riqfin97",#N/A,FALSE,"Tran";"Riqfinpro",#N/A,FALSE,"Tran"}</definedName>
    <definedName name="xxxx" localSheetId="20" hidden="1">{"Riqfin97",#N/A,FALSE,"Tran";"Riqfinpro",#N/A,FALSE,"Tran"}</definedName>
    <definedName name="xxxx" localSheetId="21" hidden="1">{"Riqfin97",#N/A,FALSE,"Tran";"Riqfinpro",#N/A,FALSE,"Tran"}</definedName>
    <definedName name="xxxx" localSheetId="22"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4" hidden="1">{"Riqfin97",#N/A,FALSE,"Tran";"Riqfinpro",#N/A,FALSE,"Tran"}</definedName>
    <definedName name="xxxx" localSheetId="37" hidden="1">{"Riqfin97",#N/A,FALSE,"Tran";"Riqfinpro",#N/A,FALSE,"Tran"}</definedName>
    <definedName name="xxxx" localSheetId="41" hidden="1">{"Riqfin97",#N/A,FALSE,"Tran";"Riqfinpro",#N/A,FALSE,"Tran"}</definedName>
    <definedName name="xxxx" localSheetId="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63" hidden="1">{"Riqfin97",#N/A,FALSE,"Tran";"Riqfinpro",#N/A,FALSE,"Tran"}</definedName>
    <definedName name="xxxx" localSheetId="6" hidden="1">{"Riqfin97",#N/A,FALSE,"Tran";"Riqfinpro",#N/A,FALSE,"Tran"}</definedName>
    <definedName name="xxxx" localSheetId="64" hidden="1">{"Riqfin97",#N/A,FALSE,"Tran";"Riqfinpro",#N/A,FALSE,"Tran"}</definedName>
    <definedName name="xxxx" localSheetId="65" hidden="1">{"Riqfin97",#N/A,FALSE,"Tran";"Riqfinpro",#N/A,FALSE,"Tran"}</definedName>
    <definedName name="xxxx" localSheetId="66" hidden="1">{"Riqfin97",#N/A,FALSE,"Tran";"Riqfinpro",#N/A,FALSE,"Tran"}</definedName>
    <definedName name="xxxx" localSheetId="67" hidden="1">{"Riqfin97",#N/A,FALSE,"Tran";"Riqfinpro",#N/A,FALSE,"Tran"}</definedName>
    <definedName name="xxxx" localSheetId="68" hidden="1">{"Riqfin97",#N/A,FALSE,"Tran";"Riqfinpro",#N/A,FALSE,"Tran"}</definedName>
    <definedName name="xxxx" localSheetId="69" hidden="1">{"Riqfin97",#N/A,FALSE,"Tran";"Riqfinpro",#N/A,FALSE,"Tran"}</definedName>
    <definedName name="xxxx" localSheetId="70" hidden="1">{"Riqfin97",#N/A,FALSE,"Tran";"Riqfinpro",#N/A,FALSE,"Tran"}</definedName>
    <definedName name="xxxx" localSheetId="71" hidden="1">{"Riqfin97",#N/A,FALSE,"Tran";"Riqfinpro",#N/A,FALSE,"Tran"}</definedName>
    <definedName name="xxxx" localSheetId="72" hidden="1">{"Riqfin97",#N/A,FALSE,"Tran";"Riqfinpro",#N/A,FALSE,"Tran"}</definedName>
    <definedName name="xxxx" localSheetId="73" hidden="1">{"Riqfin97",#N/A,FALSE,"Tran";"Riqfinpro",#N/A,FALSE,"Tran"}</definedName>
    <definedName name="xxxx" localSheetId="7" hidden="1">{"Riqfin97",#N/A,FALSE,"Tran";"Riqfinpro",#N/A,FALSE,"Tran"}</definedName>
    <definedName name="xxxx" localSheetId="74" hidden="1">{"Riqfin97",#N/A,FALSE,"Tran";"Riqfinpro",#N/A,FALSE,"Tran"}</definedName>
    <definedName name="xxxx" localSheetId="75" hidden="1">{"Riqfin97",#N/A,FALSE,"Tran";"Riqfinpro",#N/A,FALSE,"Tran"}</definedName>
    <definedName name="xxxx" localSheetId="76" hidden="1">{"Riqfin97",#N/A,FALSE,"Tran";"Riqfinpro",#N/A,FALSE,"Tran"}</definedName>
    <definedName name="xxxx" localSheetId="77" hidden="1">{"Riqfin97",#N/A,FALSE,"Tran";"Riqfinpro",#N/A,FALSE,"Tran"}</definedName>
    <definedName name="xxxx" localSheetId="78" hidden="1">{"Riqfin97",#N/A,FALSE,"Tran";"Riqfinpro",#N/A,FALSE,"Tran"}</definedName>
    <definedName name="xxxx" localSheetId="79" hidden="1">{"Riqfin97",#N/A,FALSE,"Tran";"Riqfinpro",#N/A,FALSE,"Tran"}</definedName>
    <definedName name="xxxx" localSheetId="8" hidden="1">{"Riqfin97",#N/A,FALSE,"Tran";"Riqfinpro",#N/A,FALSE,"Tran"}</definedName>
    <definedName name="xxxx" localSheetId="9" hidden="1">{"Riqfin97",#N/A,FALSE,"Tran";"Riqfinpro",#N/A,FALSE,"Tran"}</definedName>
    <definedName name="xxxx" hidden="1">{"Riqfin97",#N/A,FALSE,"Tran";"Riqfinpro",#N/A,FALSE,"Tran"}</definedName>
    <definedName name="xxxxxxxxxxxxxxxxxxxxxxxx" localSheetId="1">#REF!</definedName>
    <definedName name="xxxxxxxxxxxxxxxxxxxxxxxx" localSheetId="10">#REF!</definedName>
    <definedName name="xxxxxxxxxxxxxxxxxxxxxxxx" localSheetId="11">#REF!</definedName>
    <definedName name="xxxxxxxxxxxxxxxxxxxxxxxx" localSheetId="12">#REF!</definedName>
    <definedName name="xxxxxxxxxxxxxxxxxxxxxxxx" localSheetId="13">#REF!</definedName>
    <definedName name="xxxxxxxxxxxxxxxxxxxxxxxx" localSheetId="15">#REF!</definedName>
    <definedName name="xxxxxxxxxxxxxxxxxxxxxxxx" localSheetId="16">#REF!</definedName>
    <definedName name="xxxxxxxxxxxxxxxxxxxxxxxx" localSheetId="2">#REF!</definedName>
    <definedName name="xxxxxxxxxxxxxxxxxxxxxxxx" localSheetId="23">#REF!</definedName>
    <definedName name="xxxxxxxxxxxxxxxxxxxxxxxx" localSheetId="24">#REF!</definedName>
    <definedName name="xxxxxxxxxxxxxxxxxxxxxxxx" localSheetId="25">#REF!</definedName>
    <definedName name="xxxxxxxxxxxxxxxxxxxxxxxx" localSheetId="26">#REF!</definedName>
    <definedName name="xxxxxxxxxxxxxxxxxxxxxxxx" localSheetId="27">#REF!</definedName>
    <definedName name="xxxxxxxxxxxxxxxxxxxxxxxx" localSheetId="28">#REF!</definedName>
    <definedName name="xxxxxxxxxxxxxxxxxxxxxxxx" localSheetId="29">#REF!</definedName>
    <definedName name="xxxxxxxxxxxxxxxxxxxxxxxx" localSheetId="3">#REF!</definedName>
    <definedName name="xxxxxxxxxxxxxxxxxxxxxxxx" localSheetId="31">#REF!</definedName>
    <definedName name="xxxxxxxxxxxxxxxxxxxxxxxx" localSheetId="32">#REF!</definedName>
    <definedName name="xxxxxxxxxxxxxxxxxxxxxxxx" localSheetId="33">#REF!</definedName>
    <definedName name="xxxxxxxxxxxxxxxxxxxxxxxx" localSheetId="34">#REF!</definedName>
    <definedName name="xxxxxxxxxxxxxxxxxxxxxxxx" localSheetId="37">#REF!</definedName>
    <definedName name="xxxxxxxxxxxxxxxxxxxxxxxx" localSheetId="41">#REF!</definedName>
    <definedName name="xxxxxxxxxxxxxxxxxxxxxxxx" localSheetId="4">#REF!</definedName>
    <definedName name="xxxxxxxxxxxxxxxxxxxxxxxx" localSheetId="45">#REF!</definedName>
    <definedName name="xxxxxxxxxxxxxxxxxxxxxxxx" localSheetId="46">#REF!</definedName>
    <definedName name="xxxxxxxxxxxxxxxxxxxxxxxx" localSheetId="47">#REF!</definedName>
    <definedName name="xxxxxxxxxxxxxxxxxxxxxxxx" localSheetId="48">#REF!</definedName>
    <definedName name="xxxxxxxxxxxxxxxxxxxxxxxx" localSheetId="49">#REF!</definedName>
    <definedName name="xxxxxxxxxxxxxxxxxxxxxxxx" localSheetId="50">#REF!</definedName>
    <definedName name="xxxxxxxxxxxxxxxxxxxxxxxx" localSheetId="5">#REF!</definedName>
    <definedName name="xxxxxxxxxxxxxxxxxxxxxxxx" localSheetId="51">#REF!</definedName>
    <definedName name="xxxxxxxxxxxxxxxxxxxxxxxx" localSheetId="52">#REF!</definedName>
    <definedName name="xxxxxxxxxxxxxxxxxxxxxxxx" localSheetId="53">#REF!</definedName>
    <definedName name="xxxxxxxxxxxxxxxxxxxxxxxx" localSheetId="54">#REF!</definedName>
    <definedName name="xxxxxxxxxxxxxxxxxxxxxxxx" localSheetId="56">#REF!</definedName>
    <definedName name="xxxxxxxxxxxxxxxxxxxxxxxx" localSheetId="57">#REF!</definedName>
    <definedName name="xxxxxxxxxxxxxxxxxxxxxxxx" localSheetId="58">#REF!</definedName>
    <definedName name="xxxxxxxxxxxxxxxxxxxxxxxx" localSheetId="59">#REF!</definedName>
    <definedName name="xxxxxxxxxxxxxxxxxxxxxxxx" localSheetId="60">#REF!</definedName>
    <definedName name="xxxxxxxxxxxxxxxxxxxxxxxx" localSheetId="61">#REF!</definedName>
    <definedName name="xxxxxxxxxxxxxxxxxxxxxxxx" localSheetId="62">#REF!</definedName>
    <definedName name="xxxxxxxxxxxxxxxxxxxxxxxx" localSheetId="63">#REF!</definedName>
    <definedName name="xxxxxxxxxxxxxxxxxxxxxxxx" localSheetId="6">#REF!</definedName>
    <definedName name="xxxxxxxxxxxxxxxxxxxxxxxx" localSheetId="64">#REF!</definedName>
    <definedName name="xxxxxxxxxxxxxxxxxxxxxxxx" localSheetId="65">#REF!</definedName>
    <definedName name="xxxxxxxxxxxxxxxxxxxxxxxx" localSheetId="66">#REF!</definedName>
    <definedName name="xxxxxxxxxxxxxxxxxxxxxxxx" localSheetId="67">#REF!</definedName>
    <definedName name="xxxxxxxxxxxxxxxxxxxxxxxx" localSheetId="68">#REF!</definedName>
    <definedName name="xxxxxxxxxxxxxxxxxxxxxxxx" localSheetId="69">#REF!</definedName>
    <definedName name="xxxxxxxxxxxxxxxxxxxxxxxx" localSheetId="71">#REF!</definedName>
    <definedName name="xxxxxxxxxxxxxxxxxxxxxxxx" localSheetId="72">#REF!</definedName>
    <definedName name="xxxxxxxxxxxxxxxxxxxxxxxx" localSheetId="73">#REF!</definedName>
    <definedName name="xxxxxxxxxxxxxxxxxxxxxxxx" localSheetId="7">#REF!</definedName>
    <definedName name="xxxxxxxxxxxxxxxxxxxxxxxx" localSheetId="74">#REF!</definedName>
    <definedName name="xxxxxxxxxxxxxxxxxxxxxxxx" localSheetId="75">#REF!</definedName>
    <definedName name="xxxxxxxxxxxxxxxxxxxxxxxx" localSheetId="76">#REF!</definedName>
    <definedName name="xxxxxxxxxxxxxxxxxxxxxxxx" localSheetId="77">#REF!</definedName>
    <definedName name="xxxxxxxxxxxxxxxxxxxxxxxx" localSheetId="78">#REF!</definedName>
    <definedName name="xxxxxxxxxxxxxxxxxxxxxxxx" localSheetId="79">#REF!</definedName>
    <definedName name="xxxxxxxxxxxxxxxxxxxxxxxx" localSheetId="8">#REF!</definedName>
    <definedName name="xxxxxxxxxxxxxxxxxxxxxxxx" localSheetId="9">#REF!</definedName>
    <definedName name="xxxxxxxxxxxxxxxxxxxxxxxx">#REF!</definedName>
    <definedName name="ycirr" localSheetId="1">#REF!</definedName>
    <definedName name="ycirr" localSheetId="10">#REF!</definedName>
    <definedName name="ycirr" localSheetId="11">#REF!</definedName>
    <definedName name="ycirr" localSheetId="12">#REF!</definedName>
    <definedName name="ycirr" localSheetId="13">#REF!</definedName>
    <definedName name="ycirr" localSheetId="15">#REF!</definedName>
    <definedName name="ycirr" localSheetId="16">#REF!</definedName>
    <definedName name="ycirr" localSheetId="2">#REF!</definedName>
    <definedName name="ycirr" localSheetId="23">#REF!</definedName>
    <definedName name="ycirr" localSheetId="24">#REF!</definedName>
    <definedName name="ycirr" localSheetId="25">#REF!</definedName>
    <definedName name="ycirr" localSheetId="26">#REF!</definedName>
    <definedName name="ycirr" localSheetId="27">#REF!</definedName>
    <definedName name="ycirr" localSheetId="28">#REF!</definedName>
    <definedName name="ycirr" localSheetId="29">#REF!</definedName>
    <definedName name="ycirr" localSheetId="3">#REF!</definedName>
    <definedName name="ycirr" localSheetId="31">#REF!</definedName>
    <definedName name="ycirr" localSheetId="32">#REF!</definedName>
    <definedName name="ycirr" localSheetId="33">#REF!</definedName>
    <definedName name="ycirr" localSheetId="34">#REF!</definedName>
    <definedName name="ycirr" localSheetId="37">#REF!</definedName>
    <definedName name="ycirr" localSheetId="41">#REF!</definedName>
    <definedName name="ycirr" localSheetId="4">#REF!</definedName>
    <definedName name="ycirr" localSheetId="45">#REF!</definedName>
    <definedName name="ycirr" localSheetId="46">#REF!</definedName>
    <definedName name="ycirr" localSheetId="47">#REF!</definedName>
    <definedName name="ycirr" localSheetId="48">#REF!</definedName>
    <definedName name="ycirr" localSheetId="49">#REF!</definedName>
    <definedName name="ycirr" localSheetId="50">#REF!</definedName>
    <definedName name="ycirr" localSheetId="5">#REF!</definedName>
    <definedName name="ycirr" localSheetId="51">#REF!</definedName>
    <definedName name="ycirr" localSheetId="52">#REF!</definedName>
    <definedName name="ycirr" localSheetId="53">#REF!</definedName>
    <definedName name="ycirr" localSheetId="54">#REF!</definedName>
    <definedName name="ycirr" localSheetId="56">#REF!</definedName>
    <definedName name="ycirr" localSheetId="57">#REF!</definedName>
    <definedName name="ycirr" localSheetId="58">#REF!</definedName>
    <definedName name="ycirr" localSheetId="59">#REF!</definedName>
    <definedName name="ycirr" localSheetId="60">#REF!</definedName>
    <definedName name="ycirr" localSheetId="61">#REF!</definedName>
    <definedName name="ycirr" localSheetId="62">#REF!</definedName>
    <definedName name="ycirr" localSheetId="63">#REF!</definedName>
    <definedName name="ycirr" localSheetId="6">#REF!</definedName>
    <definedName name="ycirr" localSheetId="64">#REF!</definedName>
    <definedName name="ycirr" localSheetId="65">#REF!</definedName>
    <definedName name="ycirr" localSheetId="66">#REF!</definedName>
    <definedName name="ycirr" localSheetId="67">#REF!</definedName>
    <definedName name="ycirr" localSheetId="68">#REF!</definedName>
    <definedName name="ycirr" localSheetId="69">#REF!</definedName>
    <definedName name="ycirr" localSheetId="71">#REF!</definedName>
    <definedName name="ycirr" localSheetId="72">#REF!</definedName>
    <definedName name="ycirr" localSheetId="73">#REF!</definedName>
    <definedName name="ycirr" localSheetId="7">#REF!</definedName>
    <definedName name="ycirr" localSheetId="74">#REF!</definedName>
    <definedName name="ycirr" localSheetId="75">#REF!</definedName>
    <definedName name="ycirr" localSheetId="76">#REF!</definedName>
    <definedName name="ycirr" localSheetId="77">#REF!</definedName>
    <definedName name="ycirr" localSheetId="78">#REF!</definedName>
    <definedName name="ycirr" localSheetId="79">#REF!</definedName>
    <definedName name="ycirr" localSheetId="8">#REF!</definedName>
    <definedName name="ycirr" localSheetId="9">#REF!</definedName>
    <definedName name="ycirr">#REF!</definedName>
    <definedName name="Year" localSheetId="1">#REF!</definedName>
    <definedName name="Year" localSheetId="10">#REF!</definedName>
    <definedName name="Year" localSheetId="11">#REF!</definedName>
    <definedName name="Year" localSheetId="12">#REF!</definedName>
    <definedName name="Year" localSheetId="13">#REF!</definedName>
    <definedName name="Year" localSheetId="15">#REF!</definedName>
    <definedName name="Year" localSheetId="16">#REF!</definedName>
    <definedName name="Year" localSheetId="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28">#REF!</definedName>
    <definedName name="Year" localSheetId="29">#REF!</definedName>
    <definedName name="Year" localSheetId="3">#REF!</definedName>
    <definedName name="Year" localSheetId="31">#REF!</definedName>
    <definedName name="Year" localSheetId="32">#REF!</definedName>
    <definedName name="Year" localSheetId="33">#REF!</definedName>
    <definedName name="Year" localSheetId="34">#REF!</definedName>
    <definedName name="Year" localSheetId="37">#REF!</definedName>
    <definedName name="Year" localSheetId="41">#REF!</definedName>
    <definedName name="Year" localSheetId="4">#REF!</definedName>
    <definedName name="Year" localSheetId="45">#REF!</definedName>
    <definedName name="Year" localSheetId="46">#REF!</definedName>
    <definedName name="Year" localSheetId="47">#REF!</definedName>
    <definedName name="Year" localSheetId="48">#REF!</definedName>
    <definedName name="Year" localSheetId="49">#REF!</definedName>
    <definedName name="Year" localSheetId="50">#REF!</definedName>
    <definedName name="Year" localSheetId="5">#REF!</definedName>
    <definedName name="Year" localSheetId="51">#REF!</definedName>
    <definedName name="Year" localSheetId="52">#REF!</definedName>
    <definedName name="Year" localSheetId="53">#REF!</definedName>
    <definedName name="Year" localSheetId="54">#REF!</definedName>
    <definedName name="Year" localSheetId="56">#REF!</definedName>
    <definedName name="Year" localSheetId="57">#REF!</definedName>
    <definedName name="Year" localSheetId="58">#REF!</definedName>
    <definedName name="Year" localSheetId="59">#REF!</definedName>
    <definedName name="Year" localSheetId="60">#REF!</definedName>
    <definedName name="Year" localSheetId="61">#REF!</definedName>
    <definedName name="Year" localSheetId="62">#REF!</definedName>
    <definedName name="Year" localSheetId="63">#REF!</definedName>
    <definedName name="Year" localSheetId="6">#REF!</definedName>
    <definedName name="Year" localSheetId="64">#REF!</definedName>
    <definedName name="Year" localSheetId="65">#REF!</definedName>
    <definedName name="Year" localSheetId="66">#REF!</definedName>
    <definedName name="Year" localSheetId="67">#REF!</definedName>
    <definedName name="Year" localSheetId="68">#REF!</definedName>
    <definedName name="Year" localSheetId="69">#REF!</definedName>
    <definedName name="Year" localSheetId="71">#REF!</definedName>
    <definedName name="Year" localSheetId="72">#REF!</definedName>
    <definedName name="Year" localSheetId="73">#REF!</definedName>
    <definedName name="Year" localSheetId="7">#REF!</definedName>
    <definedName name="Year" localSheetId="74">#REF!</definedName>
    <definedName name="Year" localSheetId="75">#REF!</definedName>
    <definedName name="Year" localSheetId="76">#REF!</definedName>
    <definedName name="Year" localSheetId="77">#REF!</definedName>
    <definedName name="Year" localSheetId="78">#REF!</definedName>
    <definedName name="Year" localSheetId="79">#REF!</definedName>
    <definedName name="Year" localSheetId="8">#REF!</definedName>
    <definedName name="Year" localSheetId="9">#REF!</definedName>
    <definedName name="Year">#REF!</definedName>
    <definedName name="Years" localSheetId="1">#REF!</definedName>
    <definedName name="Years" localSheetId="11">#REF!</definedName>
    <definedName name="Years" localSheetId="12">#REF!</definedName>
    <definedName name="Years" localSheetId="13">#REF!</definedName>
    <definedName name="Years" localSheetId="23">#REF!</definedName>
    <definedName name="Years" localSheetId="24">#REF!</definedName>
    <definedName name="Years" localSheetId="26">#REF!</definedName>
    <definedName name="Years" localSheetId="28">#REF!</definedName>
    <definedName name="Years" localSheetId="29">#REF!</definedName>
    <definedName name="Years" localSheetId="31">#REF!</definedName>
    <definedName name="Years" localSheetId="41">#REF!</definedName>
    <definedName name="Years" localSheetId="4">#REF!</definedName>
    <definedName name="Years" localSheetId="46">#REF!</definedName>
    <definedName name="Years" localSheetId="47">#REF!</definedName>
    <definedName name="Years" localSheetId="48">#REF!</definedName>
    <definedName name="Years" localSheetId="49">#REF!</definedName>
    <definedName name="Years" localSheetId="50">#REF!</definedName>
    <definedName name="Years" localSheetId="51">#REF!</definedName>
    <definedName name="Years" localSheetId="53">#REF!</definedName>
    <definedName name="Years" localSheetId="54">#REF!</definedName>
    <definedName name="Years" localSheetId="56">#REF!</definedName>
    <definedName name="Years" localSheetId="57">#REF!</definedName>
    <definedName name="Years" localSheetId="58">#REF!</definedName>
    <definedName name="Years" localSheetId="60">#REF!</definedName>
    <definedName name="Years" localSheetId="61">#REF!</definedName>
    <definedName name="Years" localSheetId="62">#REF!</definedName>
    <definedName name="Years" localSheetId="63">#REF!</definedName>
    <definedName name="Years" localSheetId="64">#REF!</definedName>
    <definedName name="Years" localSheetId="66">#REF!</definedName>
    <definedName name="Years" localSheetId="67">#REF!</definedName>
    <definedName name="Years" localSheetId="68">#REF!</definedName>
    <definedName name="Years" localSheetId="69">#REF!</definedName>
    <definedName name="Years" localSheetId="71">#REF!</definedName>
    <definedName name="Years" localSheetId="72">#REF!</definedName>
    <definedName name="Years" localSheetId="73">#REF!</definedName>
    <definedName name="Years">#REF!</definedName>
    <definedName name="yenr" localSheetId="1">#REF!</definedName>
    <definedName name="yenr" localSheetId="11">#REF!</definedName>
    <definedName name="yenr" localSheetId="12">#REF!</definedName>
    <definedName name="yenr" localSheetId="13">#REF!</definedName>
    <definedName name="yenr" localSheetId="23">#REF!</definedName>
    <definedName name="yenr" localSheetId="24">#REF!</definedName>
    <definedName name="yenr" localSheetId="26">#REF!</definedName>
    <definedName name="yenr" localSheetId="28">#REF!</definedName>
    <definedName name="yenr" localSheetId="29">#REF!</definedName>
    <definedName name="yenr" localSheetId="31">#REF!</definedName>
    <definedName name="yenr" localSheetId="41">#REF!</definedName>
    <definedName name="yenr" localSheetId="4">#REF!</definedName>
    <definedName name="yenr" localSheetId="46">#REF!</definedName>
    <definedName name="yenr" localSheetId="47">#REF!</definedName>
    <definedName name="yenr" localSheetId="48">#REF!</definedName>
    <definedName name="yenr" localSheetId="49">#REF!</definedName>
    <definedName name="yenr" localSheetId="50">#REF!</definedName>
    <definedName name="yenr" localSheetId="51">#REF!</definedName>
    <definedName name="yenr" localSheetId="53">#REF!</definedName>
    <definedName name="yenr" localSheetId="54">#REF!</definedName>
    <definedName name="yenr" localSheetId="56">#REF!</definedName>
    <definedName name="yenr" localSheetId="57">#REF!</definedName>
    <definedName name="yenr" localSheetId="58">#REF!</definedName>
    <definedName name="yenr" localSheetId="60">#REF!</definedName>
    <definedName name="yenr" localSheetId="61">#REF!</definedName>
    <definedName name="yenr" localSheetId="62">#REF!</definedName>
    <definedName name="yenr" localSheetId="63">#REF!</definedName>
    <definedName name="yenr" localSheetId="64">#REF!</definedName>
    <definedName name="yenr" localSheetId="66">#REF!</definedName>
    <definedName name="yenr" localSheetId="67">#REF!</definedName>
    <definedName name="yenr" localSheetId="68">#REF!</definedName>
    <definedName name="yenr" localSheetId="69">#REF!</definedName>
    <definedName name="yenr" localSheetId="71">#REF!</definedName>
    <definedName name="yenr" localSheetId="72">#REF!</definedName>
    <definedName name="yenr" localSheetId="73">#REF!</definedName>
    <definedName name="yenr">#REF!</definedName>
    <definedName name="YesterdaysDate" localSheetId="1">#REF!</definedName>
    <definedName name="YesterdaysDate" localSheetId="11">#REF!</definedName>
    <definedName name="YesterdaysDate" localSheetId="12">#REF!</definedName>
    <definedName name="YesterdaysDate" localSheetId="13">#REF!</definedName>
    <definedName name="YesterdaysDate" localSheetId="23">#REF!</definedName>
    <definedName name="YesterdaysDate" localSheetId="24">#REF!</definedName>
    <definedName name="YesterdaysDate" localSheetId="26">#REF!</definedName>
    <definedName name="YesterdaysDate" localSheetId="28">#REF!</definedName>
    <definedName name="YesterdaysDate" localSheetId="29">#REF!</definedName>
    <definedName name="YesterdaysDate" localSheetId="31">#REF!</definedName>
    <definedName name="YesterdaysDate" localSheetId="41">#REF!</definedName>
    <definedName name="YesterdaysDate" localSheetId="4">#REF!</definedName>
    <definedName name="YesterdaysDate" localSheetId="46">#REF!</definedName>
    <definedName name="YesterdaysDate" localSheetId="47">#REF!</definedName>
    <definedName name="YesterdaysDate" localSheetId="48">#REF!</definedName>
    <definedName name="YesterdaysDate" localSheetId="49">#REF!</definedName>
    <definedName name="YesterdaysDate" localSheetId="50">#REF!</definedName>
    <definedName name="YesterdaysDate" localSheetId="51">#REF!</definedName>
    <definedName name="YesterdaysDate" localSheetId="53">#REF!</definedName>
    <definedName name="YesterdaysDate" localSheetId="54">#REF!</definedName>
    <definedName name="YesterdaysDate" localSheetId="56">#REF!</definedName>
    <definedName name="YesterdaysDate" localSheetId="57">#REF!</definedName>
    <definedName name="YesterdaysDate" localSheetId="58">#REF!</definedName>
    <definedName name="YesterdaysDate" localSheetId="60">#REF!</definedName>
    <definedName name="YesterdaysDate" localSheetId="61">#REF!</definedName>
    <definedName name="YesterdaysDate" localSheetId="62">#REF!</definedName>
    <definedName name="YesterdaysDate" localSheetId="63">#REF!</definedName>
    <definedName name="YesterdaysDate" localSheetId="64">#REF!</definedName>
    <definedName name="YesterdaysDate" localSheetId="66">#REF!</definedName>
    <definedName name="YesterdaysDate" localSheetId="67">#REF!</definedName>
    <definedName name="YesterdaysDate" localSheetId="68">#REF!</definedName>
    <definedName name="YesterdaysDate" localSheetId="69">#REF!</definedName>
    <definedName name="YesterdaysDate" localSheetId="71">#REF!</definedName>
    <definedName name="YesterdaysDate" localSheetId="72">#REF!</definedName>
    <definedName name="YesterdaysDate" localSheetId="73">#REF!</definedName>
    <definedName name="YesterdaysDate">#REF!</definedName>
    <definedName name="yk" localSheetId="1">#REF!</definedName>
    <definedName name="yk" localSheetId="11">#REF!</definedName>
    <definedName name="yk" localSheetId="12">#REF!</definedName>
    <definedName name="yk" localSheetId="13">#REF!</definedName>
    <definedName name="yk" localSheetId="23">#REF!</definedName>
    <definedName name="yk" localSheetId="24">#REF!</definedName>
    <definedName name="yk" localSheetId="26">#REF!</definedName>
    <definedName name="yk" localSheetId="28">#REF!</definedName>
    <definedName name="yk" localSheetId="29">#REF!</definedName>
    <definedName name="yk" localSheetId="31">#REF!</definedName>
    <definedName name="yk" localSheetId="41">#REF!</definedName>
    <definedName name="yk" localSheetId="4">#REF!</definedName>
    <definedName name="yk" localSheetId="46">#REF!</definedName>
    <definedName name="yk" localSheetId="47">#REF!</definedName>
    <definedName name="yk" localSheetId="48">#REF!</definedName>
    <definedName name="yk" localSheetId="49">#REF!</definedName>
    <definedName name="yk" localSheetId="50">#REF!</definedName>
    <definedName name="yk" localSheetId="51">#REF!</definedName>
    <definedName name="yk" localSheetId="53">#REF!</definedName>
    <definedName name="yk" localSheetId="54">#REF!</definedName>
    <definedName name="yk" localSheetId="56">#REF!</definedName>
    <definedName name="yk" localSheetId="57">#REF!</definedName>
    <definedName name="yk" localSheetId="58">#REF!</definedName>
    <definedName name="yk" localSheetId="60">#REF!</definedName>
    <definedName name="yk" localSheetId="61">#REF!</definedName>
    <definedName name="yk" localSheetId="62">#REF!</definedName>
    <definedName name="yk" localSheetId="63">#REF!</definedName>
    <definedName name="yk" localSheetId="64">#REF!</definedName>
    <definedName name="yk" localSheetId="66">#REF!</definedName>
    <definedName name="yk" localSheetId="67">#REF!</definedName>
    <definedName name="yk" localSheetId="68">#REF!</definedName>
    <definedName name="yk" localSheetId="69">#REF!</definedName>
    <definedName name="yk" localSheetId="71">#REF!</definedName>
    <definedName name="yk" localSheetId="72">#REF!</definedName>
    <definedName name="yk" localSheetId="73">#REF!</definedName>
    <definedName name="yk">#REF!</definedName>
    <definedName name="YRB" localSheetId="5">'[11]Imp:DSA output'!$B$9:$B$464</definedName>
    <definedName name="YRB" localSheetId="6">'[12]Imp:DSA output'!$B$9:$B$464</definedName>
    <definedName name="YRB">'[10]Imp:DSA output'!$B$9:$B$464</definedName>
    <definedName name="YRHIDE" localSheetId="5">'[11]Imp:DSA output'!$C$9:$G$464</definedName>
    <definedName name="YRHIDE" localSheetId="6">'[12]Imp:DSA output'!$C$9:$G$464</definedName>
    <definedName name="YRHIDE">'[10]Imp:DSA output'!$C$9:$G$464</definedName>
    <definedName name="YRPOST" localSheetId="5">'[11]Imp:DSA output'!$M$9:$IH$9</definedName>
    <definedName name="YRPOST" localSheetId="6">'[12]Imp:DSA output'!$M$9:$IH$9</definedName>
    <definedName name="YRPOST">'[10]Imp:DSA output'!$M$9:$IH$9</definedName>
    <definedName name="YRPRE" localSheetId="5">'[11]Imp:DSA output'!$B$9:$F$464</definedName>
    <definedName name="YRPRE" localSheetId="6">'[12]Imp:DSA output'!$B$9:$F$464</definedName>
    <definedName name="YRPRE">'[10]Imp:DSA output'!$B$9:$F$464</definedName>
    <definedName name="YRTITLES" localSheetId="5">'[11]Imp:DSA output'!$A$1</definedName>
    <definedName name="YRTITLES" localSheetId="6">'[12]Imp:DSA output'!$A$1</definedName>
    <definedName name="YRTITLES">'[10]Imp:DSA output'!$A$1</definedName>
    <definedName name="YRX" localSheetId="5">'[11]Imp:DSA output'!$S$9:$IG$464</definedName>
    <definedName name="YRX" localSheetId="6">'[12]Imp:DSA output'!$S$9:$IG$464</definedName>
    <definedName name="YRX">'[10]Imp:DSA output'!$S$9:$IG$464</definedName>
    <definedName name="YTD">'[307]Sovereign spread'!$A$527</definedName>
    <definedName name="yy" localSheetId="1">#REF!</definedName>
    <definedName name="yy" localSheetId="10">#REF!</definedName>
    <definedName name="yy" localSheetId="11">#REF!</definedName>
    <definedName name="yy" localSheetId="12">#REF!</definedName>
    <definedName name="yy" localSheetId="13">#REF!</definedName>
    <definedName name="yy" localSheetId="15">#REF!</definedName>
    <definedName name="yy" localSheetId="16">#REF!</definedName>
    <definedName name="yy" localSheetId="2">#REF!</definedName>
    <definedName name="yy" localSheetId="23">#REF!</definedName>
    <definedName name="yy" localSheetId="24">#REF!</definedName>
    <definedName name="yy" localSheetId="25">#REF!</definedName>
    <definedName name="yy" localSheetId="26">#REF!</definedName>
    <definedName name="yy" localSheetId="27">#REF!</definedName>
    <definedName name="yy" localSheetId="28">#REF!</definedName>
    <definedName name="yy" localSheetId="29">#REF!</definedName>
    <definedName name="yy" localSheetId="3">#REF!</definedName>
    <definedName name="yy" localSheetId="31">#REF!</definedName>
    <definedName name="yy" localSheetId="32">#REF!</definedName>
    <definedName name="yy" localSheetId="33">#REF!</definedName>
    <definedName name="yy" localSheetId="34">#REF!</definedName>
    <definedName name="yy" localSheetId="37">#REF!</definedName>
    <definedName name="yy" localSheetId="41">#REF!</definedName>
    <definedName name="yy" localSheetId="4">#REF!</definedName>
    <definedName name="yy" localSheetId="45">#REF!</definedName>
    <definedName name="yy" localSheetId="46">#REF!</definedName>
    <definedName name="yy" localSheetId="47">#REF!</definedName>
    <definedName name="yy" localSheetId="48">#REF!</definedName>
    <definedName name="yy" localSheetId="49">#REF!</definedName>
    <definedName name="yy" localSheetId="50">#REF!</definedName>
    <definedName name="yy" localSheetId="5">#REF!</definedName>
    <definedName name="yy" localSheetId="51">#REF!</definedName>
    <definedName name="yy" localSheetId="52">#REF!</definedName>
    <definedName name="yy" localSheetId="53">#REF!</definedName>
    <definedName name="yy" localSheetId="54">#REF!</definedName>
    <definedName name="yy" localSheetId="56">#REF!</definedName>
    <definedName name="yy" localSheetId="57">#REF!</definedName>
    <definedName name="yy" localSheetId="58">#REF!</definedName>
    <definedName name="yy" localSheetId="59">#REF!</definedName>
    <definedName name="yy" localSheetId="60">#REF!</definedName>
    <definedName name="yy" localSheetId="61">#REF!</definedName>
    <definedName name="yy" localSheetId="62">#REF!</definedName>
    <definedName name="yy" localSheetId="63">#REF!</definedName>
    <definedName name="yy" localSheetId="6">#REF!</definedName>
    <definedName name="yy" localSheetId="64">#REF!</definedName>
    <definedName name="yy" localSheetId="65">#REF!</definedName>
    <definedName name="yy" localSheetId="66">#REF!</definedName>
    <definedName name="yy" localSheetId="67">#REF!</definedName>
    <definedName name="yy" localSheetId="68">#REF!</definedName>
    <definedName name="yy" localSheetId="69">#REF!</definedName>
    <definedName name="yy" localSheetId="71">#REF!</definedName>
    <definedName name="yy" localSheetId="72">#REF!</definedName>
    <definedName name="yy" localSheetId="73">#REF!</definedName>
    <definedName name="yy" localSheetId="7">#REF!</definedName>
    <definedName name="yy" localSheetId="74">#REF!</definedName>
    <definedName name="yy" localSheetId="75">#REF!</definedName>
    <definedName name="yy" localSheetId="76">#REF!</definedName>
    <definedName name="yy" localSheetId="77">#REF!</definedName>
    <definedName name="yy" localSheetId="78">#REF!</definedName>
    <definedName name="yy" localSheetId="79">#REF!</definedName>
    <definedName name="yy" localSheetId="8">#REF!</definedName>
    <definedName name="yy" localSheetId="9">#REF!</definedName>
    <definedName name="yy">#REF!</definedName>
    <definedName name="yyu" localSheetId="1">#REF!</definedName>
    <definedName name="yyu" localSheetId="10">#REF!</definedName>
    <definedName name="yyu" localSheetId="11">#REF!</definedName>
    <definedName name="yyu" localSheetId="12">#REF!</definedName>
    <definedName name="yyu" localSheetId="13">#REF!</definedName>
    <definedName name="yyu" localSheetId="15">#REF!</definedName>
    <definedName name="yyu" localSheetId="16">#REF!</definedName>
    <definedName name="yyu" localSheetId="2">#REF!</definedName>
    <definedName name="yyu" localSheetId="23">#REF!</definedName>
    <definedName name="yyu" localSheetId="24">#REF!</definedName>
    <definedName name="yyu" localSheetId="25">#REF!</definedName>
    <definedName name="yyu" localSheetId="26">#REF!</definedName>
    <definedName name="yyu" localSheetId="27">#REF!</definedName>
    <definedName name="yyu" localSheetId="28">#REF!</definedName>
    <definedName name="yyu" localSheetId="29">#REF!</definedName>
    <definedName name="yyu" localSheetId="3">#REF!</definedName>
    <definedName name="yyu" localSheetId="31">#REF!</definedName>
    <definedName name="yyu" localSheetId="32">#REF!</definedName>
    <definedName name="yyu" localSheetId="33">#REF!</definedName>
    <definedName name="yyu" localSheetId="34">#REF!</definedName>
    <definedName name="yyu" localSheetId="37">#REF!</definedName>
    <definedName name="yyu" localSheetId="41">#REF!</definedName>
    <definedName name="yyu" localSheetId="4">#REF!</definedName>
    <definedName name="yyu" localSheetId="45">#REF!</definedName>
    <definedName name="yyu" localSheetId="46">#REF!</definedName>
    <definedName name="yyu" localSheetId="47">#REF!</definedName>
    <definedName name="yyu" localSheetId="48">#REF!</definedName>
    <definedName name="yyu" localSheetId="49">#REF!</definedName>
    <definedName name="yyu" localSheetId="50">#REF!</definedName>
    <definedName name="yyu" localSheetId="5">#REF!</definedName>
    <definedName name="yyu" localSheetId="51">#REF!</definedName>
    <definedName name="yyu" localSheetId="52">#REF!</definedName>
    <definedName name="yyu" localSheetId="53">#REF!</definedName>
    <definedName name="yyu" localSheetId="54">#REF!</definedName>
    <definedName name="yyu" localSheetId="56">#REF!</definedName>
    <definedName name="yyu" localSheetId="57">#REF!</definedName>
    <definedName name="yyu" localSheetId="58">#REF!</definedName>
    <definedName name="yyu" localSheetId="59">#REF!</definedName>
    <definedName name="yyu" localSheetId="60">#REF!</definedName>
    <definedName name="yyu" localSheetId="61">#REF!</definedName>
    <definedName name="yyu" localSheetId="62">#REF!</definedName>
    <definedName name="yyu" localSheetId="63">#REF!</definedName>
    <definedName name="yyu" localSheetId="6">#REF!</definedName>
    <definedName name="yyu" localSheetId="64">#REF!</definedName>
    <definedName name="yyu" localSheetId="65">#REF!</definedName>
    <definedName name="yyu" localSheetId="66">#REF!</definedName>
    <definedName name="yyu" localSheetId="67">#REF!</definedName>
    <definedName name="yyu" localSheetId="68">#REF!</definedName>
    <definedName name="yyu" localSheetId="69">#REF!</definedName>
    <definedName name="yyu" localSheetId="71">#REF!</definedName>
    <definedName name="yyu" localSheetId="72">#REF!</definedName>
    <definedName name="yyu" localSheetId="73">#REF!</definedName>
    <definedName name="yyu" localSheetId="7">#REF!</definedName>
    <definedName name="yyu" localSheetId="74">#REF!</definedName>
    <definedName name="yyu" localSheetId="75">#REF!</definedName>
    <definedName name="yyu" localSheetId="76">#REF!</definedName>
    <definedName name="yyu" localSheetId="77">#REF!</definedName>
    <definedName name="yyu" localSheetId="78">#REF!</definedName>
    <definedName name="yyu" localSheetId="79">#REF!</definedName>
    <definedName name="yyu" localSheetId="8">#REF!</definedName>
    <definedName name="yyu" localSheetId="9">#REF!</definedName>
    <definedName name="yyu">#REF!</definedName>
    <definedName name="yyuu" localSheetId="1">#REF!</definedName>
    <definedName name="yyuu" localSheetId="10">#REF!</definedName>
    <definedName name="yyuu" localSheetId="11">#REF!</definedName>
    <definedName name="yyuu" localSheetId="12">#REF!</definedName>
    <definedName name="yyuu" localSheetId="13">#REF!</definedName>
    <definedName name="yyuu" localSheetId="15">#REF!</definedName>
    <definedName name="yyuu" localSheetId="16">#REF!</definedName>
    <definedName name="yyuu" localSheetId="2">#REF!</definedName>
    <definedName name="yyuu" localSheetId="23">#REF!</definedName>
    <definedName name="yyuu" localSheetId="24">#REF!</definedName>
    <definedName name="yyuu" localSheetId="25">#REF!</definedName>
    <definedName name="yyuu" localSheetId="26">#REF!</definedName>
    <definedName name="yyuu" localSheetId="27">#REF!</definedName>
    <definedName name="yyuu" localSheetId="28">#REF!</definedName>
    <definedName name="yyuu" localSheetId="29">#REF!</definedName>
    <definedName name="yyuu" localSheetId="3">#REF!</definedName>
    <definedName name="yyuu" localSheetId="31">#REF!</definedName>
    <definedName name="yyuu" localSheetId="32">#REF!</definedName>
    <definedName name="yyuu" localSheetId="33">#REF!</definedName>
    <definedName name="yyuu" localSheetId="34">#REF!</definedName>
    <definedName name="yyuu" localSheetId="37">#REF!</definedName>
    <definedName name="yyuu" localSheetId="41">#REF!</definedName>
    <definedName name="yyuu" localSheetId="4">#REF!</definedName>
    <definedName name="yyuu" localSheetId="45">#REF!</definedName>
    <definedName name="yyuu" localSheetId="46">#REF!</definedName>
    <definedName name="yyuu" localSheetId="47">#REF!</definedName>
    <definedName name="yyuu" localSheetId="48">#REF!</definedName>
    <definedName name="yyuu" localSheetId="49">#REF!</definedName>
    <definedName name="yyuu" localSheetId="50">#REF!</definedName>
    <definedName name="yyuu" localSheetId="5">#REF!</definedName>
    <definedName name="yyuu" localSheetId="51">#REF!</definedName>
    <definedName name="yyuu" localSheetId="52">#REF!</definedName>
    <definedName name="yyuu" localSheetId="53">#REF!</definedName>
    <definedName name="yyuu" localSheetId="54">#REF!</definedName>
    <definedName name="yyuu" localSheetId="56">#REF!</definedName>
    <definedName name="yyuu" localSheetId="57">#REF!</definedName>
    <definedName name="yyuu" localSheetId="58">#REF!</definedName>
    <definedName name="yyuu" localSheetId="59">#REF!</definedName>
    <definedName name="yyuu" localSheetId="60">#REF!</definedName>
    <definedName name="yyuu" localSheetId="61">#REF!</definedName>
    <definedName name="yyuu" localSheetId="62">#REF!</definedName>
    <definedName name="yyuu" localSheetId="63">#REF!</definedName>
    <definedName name="yyuu" localSheetId="6">#REF!</definedName>
    <definedName name="yyuu" localSheetId="64">#REF!</definedName>
    <definedName name="yyuu" localSheetId="65">#REF!</definedName>
    <definedName name="yyuu" localSheetId="66">#REF!</definedName>
    <definedName name="yyuu" localSheetId="67">#REF!</definedName>
    <definedName name="yyuu" localSheetId="68">#REF!</definedName>
    <definedName name="yyuu" localSheetId="69">#REF!</definedName>
    <definedName name="yyuu" localSheetId="71">#REF!</definedName>
    <definedName name="yyuu" localSheetId="72">#REF!</definedName>
    <definedName name="yyuu" localSheetId="73">#REF!</definedName>
    <definedName name="yyuu" localSheetId="7">#REF!</definedName>
    <definedName name="yyuu" localSheetId="74">#REF!</definedName>
    <definedName name="yyuu" localSheetId="75">#REF!</definedName>
    <definedName name="yyuu" localSheetId="76">#REF!</definedName>
    <definedName name="yyuu" localSheetId="77">#REF!</definedName>
    <definedName name="yyuu" localSheetId="78">#REF!</definedName>
    <definedName name="yyuu" localSheetId="79">#REF!</definedName>
    <definedName name="yyuu" localSheetId="8">#REF!</definedName>
    <definedName name="yyuu" localSheetId="9">#REF!</definedName>
    <definedName name="yyuu">#REF!</definedName>
    <definedName name="yyy" localSheetId="1">#REF!</definedName>
    <definedName name="yyy" localSheetId="11">#REF!</definedName>
    <definedName name="yyy" localSheetId="12">#REF!</definedName>
    <definedName name="yyy" localSheetId="13">#REF!</definedName>
    <definedName name="yyy" localSheetId="23">#REF!</definedName>
    <definedName name="yyy" localSheetId="24">#REF!</definedName>
    <definedName name="yyy" localSheetId="26">#REF!</definedName>
    <definedName name="yyy" localSheetId="28">#REF!</definedName>
    <definedName name="yyy" localSheetId="29">#REF!</definedName>
    <definedName name="yyy" localSheetId="31">#REF!</definedName>
    <definedName name="yyy" localSheetId="41">#REF!</definedName>
    <definedName name="yyy" localSheetId="4">#REF!</definedName>
    <definedName name="yyy" localSheetId="46">#REF!</definedName>
    <definedName name="yyy" localSheetId="47">#REF!</definedName>
    <definedName name="yyy" localSheetId="48">#REF!</definedName>
    <definedName name="yyy" localSheetId="49">#REF!</definedName>
    <definedName name="yyy" localSheetId="50">#REF!</definedName>
    <definedName name="yyy" localSheetId="51">#REF!</definedName>
    <definedName name="yyy" localSheetId="53">#REF!</definedName>
    <definedName name="yyy" localSheetId="54">#REF!</definedName>
    <definedName name="yyy" localSheetId="56">#REF!</definedName>
    <definedName name="yyy" localSheetId="57">#REF!</definedName>
    <definedName name="yyy" localSheetId="58">#REF!</definedName>
    <definedName name="yyy" localSheetId="60">#REF!</definedName>
    <definedName name="yyy" localSheetId="61">#REF!</definedName>
    <definedName name="yyy" localSheetId="62">#REF!</definedName>
    <definedName name="yyy" localSheetId="63">#REF!</definedName>
    <definedName name="yyy" localSheetId="64">#REF!</definedName>
    <definedName name="yyy" localSheetId="66">#REF!</definedName>
    <definedName name="yyy" localSheetId="67">#REF!</definedName>
    <definedName name="yyy" localSheetId="68">#REF!</definedName>
    <definedName name="yyy" localSheetId="69">#REF!</definedName>
    <definedName name="yyy" localSheetId="71">#REF!</definedName>
    <definedName name="yyy" localSheetId="72">#REF!</definedName>
    <definedName name="yyy" localSheetId="73">#REF!</definedName>
    <definedName name="yyy">#REF!</definedName>
    <definedName name="yyyy" localSheetId="1"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22"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 hidden="1">{"Riqfin97",#N/A,FALSE,"Tran";"Riqfinpro",#N/A,FALSE,"Tran"}</definedName>
    <definedName name="yyyy" localSheetId="31" hidden="1">{"Riqfin97",#N/A,FALSE,"Tran";"Riqfinpro",#N/A,FALSE,"Tran"}</definedName>
    <definedName name="yyyy" localSheetId="32" hidden="1">{"Riqfin97",#N/A,FALSE,"Tran";"Riqfinpro",#N/A,FALSE,"Tran"}</definedName>
    <definedName name="yyyy" localSheetId="33" hidden="1">{"Riqfin97",#N/A,FALSE,"Tran";"Riqfinpro",#N/A,FALSE,"Tran"}</definedName>
    <definedName name="yyyy" localSheetId="34" hidden="1">{"Riqfin97",#N/A,FALSE,"Tran";"Riqfinpro",#N/A,FALSE,"Tran"}</definedName>
    <definedName name="yyyy" localSheetId="37" hidden="1">{"Riqfin97",#N/A,FALSE,"Tran";"Riqfinpro",#N/A,FALSE,"Tran"}</definedName>
    <definedName name="yyyy" localSheetId="41" hidden="1">{"Riqfin97",#N/A,FALSE,"Tran";"Riqfinpro",#N/A,FALSE,"Tran"}</definedName>
    <definedName name="yyyy" localSheetId="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 hidden="1">{"Riqfin97",#N/A,FALSE,"Tran";"Riqfinpro",#N/A,FALSE,"Tran"}</definedName>
    <definedName name="yyyy" localSheetId="51"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0" hidden="1">{"Riqfin97",#N/A,FALSE,"Tran";"Riqfinpro",#N/A,FALSE,"Tran"}</definedName>
    <definedName name="yyyy" localSheetId="61" hidden="1">{"Riqfin97",#N/A,FALSE,"Tran";"Riqfinpro",#N/A,FALSE,"Tran"}</definedName>
    <definedName name="yyyy" localSheetId="62" hidden="1">{"Riqfin97",#N/A,FALSE,"Tran";"Riqfinpro",#N/A,FALSE,"Tran"}</definedName>
    <definedName name="yyyy" localSheetId="63" hidden="1">{"Riqfin97",#N/A,FALSE,"Tran";"Riqfinpro",#N/A,FALSE,"Tran"}</definedName>
    <definedName name="yyyy" localSheetId="6" hidden="1">{"Riqfin97",#N/A,FALSE,"Tran";"Riqfinpro",#N/A,FALSE,"Tran"}</definedName>
    <definedName name="yyyy" localSheetId="64" hidden="1">{"Riqfin97",#N/A,FALSE,"Tran";"Riqfinpro",#N/A,FALSE,"Tran"}</definedName>
    <definedName name="yyyy" localSheetId="65" hidden="1">{"Riqfin97",#N/A,FALSE,"Tran";"Riqfinpro",#N/A,FALSE,"Tran"}</definedName>
    <definedName name="yyyy" localSheetId="66" hidden="1">{"Riqfin97",#N/A,FALSE,"Tran";"Riqfinpro",#N/A,FALSE,"Tran"}</definedName>
    <definedName name="yyyy" localSheetId="67" hidden="1">{"Riqfin97",#N/A,FALSE,"Tran";"Riqfinpro",#N/A,FALSE,"Tran"}</definedName>
    <definedName name="yyyy" localSheetId="68" hidden="1">{"Riqfin97",#N/A,FALSE,"Tran";"Riqfinpro",#N/A,FALSE,"Tran"}</definedName>
    <definedName name="yyyy" localSheetId="69" hidden="1">{"Riqfin97",#N/A,FALSE,"Tran";"Riqfinpro",#N/A,FALSE,"Tran"}</definedName>
    <definedName name="yyyy" localSheetId="70" hidden="1">{"Riqfin97",#N/A,FALSE,"Tran";"Riqfinpro",#N/A,FALSE,"Tran"}</definedName>
    <definedName name="yyyy" localSheetId="71" hidden="1">{"Riqfin97",#N/A,FALSE,"Tran";"Riqfinpro",#N/A,FALSE,"Tran"}</definedName>
    <definedName name="yyyy" localSheetId="72" hidden="1">{"Riqfin97",#N/A,FALSE,"Tran";"Riqfinpro",#N/A,FALSE,"Tran"}</definedName>
    <definedName name="yyyy" localSheetId="73" hidden="1">{"Riqfin97",#N/A,FALSE,"Tran";"Riqfinpro",#N/A,FALSE,"Tran"}</definedName>
    <definedName name="yyyy" localSheetId="7" hidden="1">{"Riqfin97",#N/A,FALSE,"Tran";"Riqfinpro",#N/A,FALSE,"Tran"}</definedName>
    <definedName name="yyyy" localSheetId="74" hidden="1">{"Riqfin97",#N/A,FALSE,"Tran";"Riqfinpro",#N/A,FALSE,"Tran"}</definedName>
    <definedName name="yyyy" localSheetId="75" hidden="1">{"Riqfin97",#N/A,FALSE,"Tran";"Riqfinpro",#N/A,FALSE,"Tran"}</definedName>
    <definedName name="yyyy" localSheetId="76" hidden="1">{"Riqfin97",#N/A,FALSE,"Tran";"Riqfinpro",#N/A,FALSE,"Tran"}</definedName>
    <definedName name="yyyy" localSheetId="77" hidden="1">{"Riqfin97",#N/A,FALSE,"Tran";"Riqfinpro",#N/A,FALSE,"Tran"}</definedName>
    <definedName name="yyyy" localSheetId="78" hidden="1">{"Riqfin97",#N/A,FALSE,"Tran";"Riqfinpro",#N/A,FALSE,"Tran"}</definedName>
    <definedName name="yyyy" localSheetId="79" hidden="1">{"Riqfin97",#N/A,FALSE,"Tran";"Riqfinpro",#N/A,FALSE,"Tran"}</definedName>
    <definedName name="yyyy" localSheetId="8" hidden="1">{"Riqfin97",#N/A,FALSE,"Tran";"Riqfinpro",#N/A,FALSE,"Tran"}</definedName>
    <definedName name="yyyy" localSheetId="9" hidden="1">{"Riqfin97",#N/A,FALSE,"Tran";"Riqfinpro",#N/A,FALSE,"Tran"}</definedName>
    <definedName name="yyyy" hidden="1">{"Riqfin97",#N/A,FALSE,"Tran";"Riqfinpro",#N/A,FALSE,"Tran"}</definedName>
    <definedName name="z" localSheetId="13">'[93]10'!#REF!</definedName>
    <definedName name="z" localSheetId="28">'[93]10'!#REF!</definedName>
    <definedName name="z" localSheetId="29">'[93]10'!#REF!</definedName>
    <definedName name="z" localSheetId="31">'[93]10'!#REF!</definedName>
    <definedName name="z" localSheetId="49">'[93]10'!#REF!</definedName>
    <definedName name="z" localSheetId="53">'[93]10'!#REF!</definedName>
    <definedName name="z" localSheetId="54">'[93]10'!#REF!</definedName>
    <definedName name="z" localSheetId="57">'[93]10'!#REF!</definedName>
    <definedName name="z" localSheetId="60">'[93]10'!#REF!</definedName>
    <definedName name="z" localSheetId="61">'[93]10'!#REF!</definedName>
    <definedName name="z" localSheetId="62">'[93]10'!#REF!</definedName>
    <definedName name="z" localSheetId="63">'[93]10'!#REF!</definedName>
    <definedName name="z">'[93]10'!#REF!</definedName>
    <definedName name="Z_00C67BFA_FEDD_11D1_98B3_00C04FC96ABD_.wvu.Rows" localSheetId="1" hidden="1">[153]BOP!$A$36:$IV$36,[153]BOP!$A$44:$IV$44,[153]BOP!$A$59:$IV$59,[153]BOP!#REF!,[153]BOP!#REF!,[153]BOP!$A$81:$IV$88</definedName>
    <definedName name="Z_00C67BFA_FEDD_11D1_98B3_00C04FC96ABD_.wvu.Rows" localSheetId="10" hidden="1">[153]BOP!$A$36:$IV$36,[153]BOP!$A$44:$IV$44,[153]BOP!$A$59:$IV$59,[153]BOP!#REF!,[153]BOP!#REF!,[153]BOP!$A$81:$IV$88</definedName>
    <definedName name="Z_00C67BFA_FEDD_11D1_98B3_00C04FC96ABD_.wvu.Rows" localSheetId="11" hidden="1">[153]BOP!$A$36:$IV$36,[153]BOP!$A$44:$IV$44,[153]BOP!$A$59:$IV$59,[153]BOP!#REF!,[153]BOP!#REF!,[153]BOP!$A$81:$IV$88</definedName>
    <definedName name="Z_00C67BFA_FEDD_11D1_98B3_00C04FC96ABD_.wvu.Rows" localSheetId="12" hidden="1">[153]BOP!$A$36:$IV$36,[153]BOP!$A$44:$IV$44,[153]BOP!$A$59:$IV$59,[153]BOP!#REF!,[153]BOP!#REF!,[153]BOP!$A$81:$IV$88</definedName>
    <definedName name="Z_00C67BFA_FEDD_11D1_98B3_00C04FC96ABD_.wvu.Rows" localSheetId="13" hidden="1">[153]BOP!$A$36:$IV$36,[153]BOP!$A$44:$IV$44,[153]BOP!$A$59:$IV$59,[153]BOP!#REF!,[153]BOP!#REF!,[153]BOP!$A$81:$IV$88</definedName>
    <definedName name="Z_00C67BFA_FEDD_11D1_98B3_00C04FC96ABD_.wvu.Rows" localSheetId="15" hidden="1">[153]BOP!$A$36:$IV$36,[153]BOP!$A$44:$IV$44,[153]BOP!$A$59:$IV$59,[153]BOP!#REF!,[153]BOP!#REF!,[153]BOP!$A$81:$IV$88</definedName>
    <definedName name="Z_00C67BFA_FEDD_11D1_98B3_00C04FC96ABD_.wvu.Rows" localSheetId="16" hidden="1">[153]BOP!$A$36:$IV$36,[153]BOP!$A$44:$IV$44,[153]BOP!$A$59:$IV$59,[153]BOP!#REF!,[153]BOP!#REF!,[153]BOP!$A$81:$IV$88</definedName>
    <definedName name="Z_00C67BFA_FEDD_11D1_98B3_00C04FC96ABD_.wvu.Rows" localSheetId="2" hidden="1">[153]BOP!$A$36:$IV$36,[153]BOP!$A$44:$IV$44,[153]BOP!$A$59:$IV$59,[153]BOP!#REF!,[153]BOP!#REF!,[153]BOP!$A$81:$IV$88</definedName>
    <definedName name="Z_00C67BFA_FEDD_11D1_98B3_00C04FC96ABD_.wvu.Rows" localSheetId="24" hidden="1">[153]BOP!$A$36:$IV$36,[153]BOP!$A$44:$IV$44,[153]BOP!$A$59:$IV$59,[153]BOP!#REF!,[153]BOP!#REF!,[153]BOP!$A$81:$IV$88</definedName>
    <definedName name="Z_00C67BFA_FEDD_11D1_98B3_00C04FC96ABD_.wvu.Rows" localSheetId="25" hidden="1">[153]BOP!$A$36:$IV$36,[153]BOP!$A$44:$IV$44,[153]BOP!$A$59:$IV$59,[153]BOP!#REF!,[153]BOP!#REF!,[153]BOP!$A$81:$IV$88</definedName>
    <definedName name="Z_00C67BFA_FEDD_11D1_98B3_00C04FC96ABD_.wvu.Rows" localSheetId="26" hidden="1">[153]BOP!$A$36:$IV$36,[153]BOP!$A$44:$IV$44,[153]BOP!$A$59:$IV$59,[153]BOP!#REF!,[153]BOP!#REF!,[153]BOP!$A$81:$IV$88</definedName>
    <definedName name="Z_00C67BFA_FEDD_11D1_98B3_00C04FC96ABD_.wvu.Rows" localSheetId="27" hidden="1">[153]BOP!$A$36:$IV$36,[153]BOP!$A$44:$IV$44,[153]BOP!$A$59:$IV$59,[153]BOP!#REF!,[153]BOP!#REF!,[153]BOP!$A$81:$IV$88</definedName>
    <definedName name="Z_00C67BFA_FEDD_11D1_98B3_00C04FC96ABD_.wvu.Rows" localSheetId="28" hidden="1">[153]BOP!$A$36:$IV$36,[153]BOP!$A$44:$IV$44,[153]BOP!$A$59:$IV$59,[153]BOP!#REF!,[153]BOP!#REF!,[153]BOP!$A$81:$IV$88</definedName>
    <definedName name="Z_00C67BFA_FEDD_11D1_98B3_00C04FC96ABD_.wvu.Rows" localSheetId="29" hidden="1">[153]BOP!$A$36:$IV$36,[153]BOP!$A$44:$IV$44,[153]BOP!$A$59:$IV$59,[153]BOP!#REF!,[153]BOP!#REF!,[153]BOP!$A$81:$IV$88</definedName>
    <definedName name="Z_00C67BFA_FEDD_11D1_98B3_00C04FC96ABD_.wvu.Rows" localSheetId="3" hidden="1">[153]BOP!$A$36:$IV$36,[153]BOP!$A$44:$IV$44,[153]BOP!$A$59:$IV$59,[153]BOP!#REF!,[153]BOP!#REF!,[153]BOP!$A$81:$IV$88</definedName>
    <definedName name="Z_00C67BFA_FEDD_11D1_98B3_00C04FC96ABD_.wvu.Rows" localSheetId="31" hidden="1">[153]BOP!$A$36:$IV$36,[153]BOP!$A$44:$IV$44,[153]BOP!$A$59:$IV$59,[153]BOP!#REF!,[153]BOP!#REF!,[153]BOP!$A$81:$IV$88</definedName>
    <definedName name="Z_00C67BFA_FEDD_11D1_98B3_00C04FC96ABD_.wvu.Rows" localSheetId="32" hidden="1">[153]BOP!$A$36:$IV$36,[153]BOP!$A$44:$IV$44,[153]BOP!$A$59:$IV$59,[153]BOP!#REF!,[153]BOP!#REF!,[153]BOP!$A$81:$IV$88</definedName>
    <definedName name="Z_00C67BFA_FEDD_11D1_98B3_00C04FC96ABD_.wvu.Rows" localSheetId="33" hidden="1">[153]BOP!$A$36:$IV$36,[153]BOP!$A$44:$IV$44,[153]BOP!$A$59:$IV$59,[153]BOP!#REF!,[153]BOP!#REF!,[153]BOP!$A$81:$IV$88</definedName>
    <definedName name="Z_00C67BFA_FEDD_11D1_98B3_00C04FC96ABD_.wvu.Rows" localSheetId="34" hidden="1">[153]BOP!$A$36:$IV$36,[153]BOP!$A$44:$IV$44,[153]BOP!$A$59:$IV$59,[153]BOP!#REF!,[153]BOP!#REF!,[153]BOP!$A$81:$IV$88</definedName>
    <definedName name="Z_00C67BFA_FEDD_11D1_98B3_00C04FC96ABD_.wvu.Rows" localSheetId="37" hidden="1">[153]BOP!$A$36:$IV$36,[153]BOP!$A$44:$IV$44,[153]BOP!$A$59:$IV$59,[153]BOP!#REF!,[153]BOP!#REF!,[153]BOP!$A$81:$IV$88</definedName>
    <definedName name="Z_00C67BFA_FEDD_11D1_98B3_00C04FC96ABD_.wvu.Rows" localSheetId="41" hidden="1">[153]BOP!$A$36:$IV$36,[153]BOP!$A$44:$IV$44,[153]BOP!$A$59:$IV$59,[153]BOP!#REF!,[153]BOP!#REF!,[153]BOP!$A$81:$IV$88</definedName>
    <definedName name="Z_00C67BFA_FEDD_11D1_98B3_00C04FC96ABD_.wvu.Rows" localSheetId="4" hidden="1">[153]BOP!$A$36:$IV$36,[153]BOP!$A$44:$IV$44,[153]BOP!$A$59:$IV$59,[153]BOP!#REF!,[153]BOP!#REF!,[153]BOP!$A$81:$IV$88</definedName>
    <definedName name="Z_00C67BFA_FEDD_11D1_98B3_00C04FC96ABD_.wvu.Rows" localSheetId="45" hidden="1">[153]BOP!$A$36:$IV$36,[153]BOP!$A$44:$IV$44,[153]BOP!$A$59:$IV$59,[153]BOP!#REF!,[153]BOP!#REF!,[153]BOP!$A$81:$IV$88</definedName>
    <definedName name="Z_00C67BFA_FEDD_11D1_98B3_00C04FC96ABD_.wvu.Rows" localSheetId="46" hidden="1">[153]BOP!$A$36:$IV$36,[153]BOP!$A$44:$IV$44,[153]BOP!$A$59:$IV$59,[153]BOP!#REF!,[153]BOP!#REF!,[153]BOP!$A$81:$IV$88</definedName>
    <definedName name="Z_00C67BFA_FEDD_11D1_98B3_00C04FC96ABD_.wvu.Rows" localSheetId="47" hidden="1">[153]BOP!$A$36:$IV$36,[153]BOP!$A$44:$IV$44,[153]BOP!$A$59:$IV$59,[153]BOP!#REF!,[153]BOP!#REF!,[153]BOP!$A$81:$IV$88</definedName>
    <definedName name="Z_00C67BFA_FEDD_11D1_98B3_00C04FC96ABD_.wvu.Rows" localSheetId="48" hidden="1">[153]BOP!$A$36:$IV$36,[153]BOP!$A$44:$IV$44,[153]BOP!$A$59:$IV$59,[153]BOP!#REF!,[153]BOP!#REF!,[153]BOP!$A$81:$IV$88</definedName>
    <definedName name="Z_00C67BFA_FEDD_11D1_98B3_00C04FC96ABD_.wvu.Rows" localSheetId="49" hidden="1">[153]BOP!$A$36:$IV$36,[153]BOP!$A$44:$IV$44,[153]BOP!$A$59:$IV$59,[153]BOP!#REF!,[153]BOP!#REF!,[153]BOP!$A$81:$IV$88</definedName>
    <definedName name="Z_00C67BFA_FEDD_11D1_98B3_00C04FC96ABD_.wvu.Rows" localSheetId="50" hidden="1">[153]BOP!$A$36:$IV$36,[153]BOP!$A$44:$IV$44,[153]BOP!$A$59:$IV$59,[153]BOP!#REF!,[153]BOP!#REF!,[153]BOP!$A$81:$IV$88</definedName>
    <definedName name="Z_00C67BFA_FEDD_11D1_98B3_00C04FC96ABD_.wvu.Rows" localSheetId="5" hidden="1">[154]BOP!$A$36:$IV$36,[154]BOP!$A$44:$IV$44,[154]BOP!$A$59:$IV$59,[154]BOP!#REF!,[154]BOP!#REF!,[154]BOP!$A$81:$IV$88</definedName>
    <definedName name="Z_00C67BFA_FEDD_11D1_98B3_00C04FC96ABD_.wvu.Rows" localSheetId="51" hidden="1">[153]BOP!$A$36:$IV$36,[153]BOP!$A$44:$IV$44,[153]BOP!$A$59:$IV$59,[153]BOP!#REF!,[153]BOP!#REF!,[153]BOP!$A$81:$IV$88</definedName>
    <definedName name="Z_00C67BFA_FEDD_11D1_98B3_00C04FC96ABD_.wvu.Rows" localSheetId="52" hidden="1">[153]BOP!$A$36:$IV$36,[153]BOP!$A$44:$IV$44,[153]BOP!$A$59:$IV$59,[153]BOP!#REF!,[153]BOP!#REF!,[153]BOP!$A$81:$IV$88</definedName>
    <definedName name="Z_00C67BFA_FEDD_11D1_98B3_00C04FC96ABD_.wvu.Rows" localSheetId="53" hidden="1">[153]BOP!$A$36:$IV$36,[153]BOP!$A$44:$IV$44,[153]BOP!$A$59:$IV$59,[153]BOP!#REF!,[153]BOP!#REF!,[153]BOP!$A$81:$IV$88</definedName>
    <definedName name="Z_00C67BFA_FEDD_11D1_98B3_00C04FC96ABD_.wvu.Rows" localSheetId="54" hidden="1">[153]BOP!$A$36:$IV$36,[153]BOP!$A$44:$IV$44,[153]BOP!$A$59:$IV$59,[153]BOP!#REF!,[153]BOP!#REF!,[153]BOP!$A$81:$IV$88</definedName>
    <definedName name="Z_00C67BFA_FEDD_11D1_98B3_00C04FC96ABD_.wvu.Rows" localSheetId="55" hidden="1">[153]BOP!$A$36:$IV$36,[153]BOP!$A$44:$IV$44,[153]BOP!$A$59:$IV$59,[153]BOP!#REF!,[153]BOP!#REF!,[153]BOP!$A$81:$IV$88</definedName>
    <definedName name="Z_00C67BFA_FEDD_11D1_98B3_00C04FC96ABD_.wvu.Rows" localSheetId="56" hidden="1">[153]BOP!$A$36:$IV$36,[153]BOP!$A$44:$IV$44,[153]BOP!$A$59:$IV$59,[153]BOP!#REF!,[153]BOP!#REF!,[153]BOP!$A$81:$IV$88</definedName>
    <definedName name="Z_00C67BFA_FEDD_11D1_98B3_00C04FC96ABD_.wvu.Rows" localSheetId="57" hidden="1">[153]BOP!$A$36:$IV$36,[153]BOP!$A$44:$IV$44,[153]BOP!$A$59:$IV$59,[153]BOP!#REF!,[153]BOP!#REF!,[153]BOP!$A$81:$IV$88</definedName>
    <definedName name="Z_00C67BFA_FEDD_11D1_98B3_00C04FC96ABD_.wvu.Rows" localSheetId="58" hidden="1">[153]BOP!$A$36:$IV$36,[153]BOP!$A$44:$IV$44,[153]BOP!$A$59:$IV$59,[153]BOP!#REF!,[153]BOP!#REF!,[153]BOP!$A$81:$IV$88</definedName>
    <definedName name="Z_00C67BFA_FEDD_11D1_98B3_00C04FC96ABD_.wvu.Rows" localSheetId="59" hidden="1">[153]BOP!$A$36:$IV$36,[153]BOP!$A$44:$IV$44,[153]BOP!$A$59:$IV$59,[153]BOP!#REF!,[153]BOP!#REF!,[153]BOP!$A$81:$IV$88</definedName>
    <definedName name="Z_00C67BFA_FEDD_11D1_98B3_00C04FC96ABD_.wvu.Rows" localSheetId="60" hidden="1">[153]BOP!$36:$36,[153]BOP!$44:$44,[153]BOP!$59:$59,[153]BOP!#REF!,[153]BOP!#REF!,[153]BOP!$81:$88</definedName>
    <definedName name="Z_00C67BFA_FEDD_11D1_98B3_00C04FC96ABD_.wvu.Rows" localSheetId="61" hidden="1">[153]BOP!$36:$36,[153]BOP!$44:$44,[153]BOP!$59:$59,[153]BOP!#REF!,[153]BOP!#REF!,[153]BOP!$81:$88</definedName>
    <definedName name="Z_00C67BFA_FEDD_11D1_98B3_00C04FC96ABD_.wvu.Rows" localSheetId="62" hidden="1">[153]BOP!$36:$36,[153]BOP!$44:$44,[153]BOP!$59:$59,[153]BOP!#REF!,[153]BOP!#REF!,[153]BOP!$81:$88</definedName>
    <definedName name="Z_00C67BFA_FEDD_11D1_98B3_00C04FC96ABD_.wvu.Rows" localSheetId="63" hidden="1">[153]BOP!$36:$36,[153]BOP!$44:$44,[153]BOP!$59:$59,[153]BOP!#REF!,[153]BOP!#REF!,[153]BOP!$81:$88</definedName>
    <definedName name="Z_00C67BFA_FEDD_11D1_98B3_00C04FC96ABD_.wvu.Rows" localSheetId="6" hidden="1">[155]BOP!$A$36:$IV$36,[155]BOP!$A$44:$IV$44,[155]BOP!$A$59:$IV$59,[155]BOP!#REF!,[155]BOP!#REF!,[155]BOP!$A$81:$IV$88</definedName>
    <definedName name="Z_00C67BFA_FEDD_11D1_98B3_00C04FC96ABD_.wvu.Rows" localSheetId="64" hidden="1">[153]BOP!$A$36:$IV$36,[153]BOP!$A$44:$IV$44,[153]BOP!$A$59:$IV$59,[153]BOP!#REF!,[153]BOP!#REF!,[153]BOP!$A$81:$IV$88</definedName>
    <definedName name="Z_00C67BFA_FEDD_11D1_98B3_00C04FC96ABD_.wvu.Rows" localSheetId="65" hidden="1">[153]BOP!$A$36:$IV$36,[153]BOP!$A$44:$IV$44,[153]BOP!$A$59:$IV$59,[153]BOP!#REF!,[153]BOP!#REF!,[153]BOP!$A$81:$IV$88</definedName>
    <definedName name="Z_00C67BFA_FEDD_11D1_98B3_00C04FC96ABD_.wvu.Rows" localSheetId="66" hidden="1">[153]BOP!$A$36:$IV$36,[153]BOP!$A$44:$IV$44,[153]BOP!$A$59:$IV$59,[153]BOP!#REF!,[153]BOP!#REF!,[153]BOP!$A$81:$IV$88</definedName>
    <definedName name="Z_00C67BFA_FEDD_11D1_98B3_00C04FC96ABD_.wvu.Rows" localSheetId="67" hidden="1">[153]BOP!$A$36:$IV$36,[153]BOP!$A$44:$IV$44,[153]BOP!$A$59:$IV$59,[153]BOP!#REF!,[153]BOP!#REF!,[153]BOP!$A$81:$IV$88</definedName>
    <definedName name="Z_00C67BFA_FEDD_11D1_98B3_00C04FC96ABD_.wvu.Rows" localSheetId="68" hidden="1">[153]BOP!$A$36:$IV$36,[153]BOP!$A$44:$IV$44,[153]BOP!$A$59:$IV$59,[153]BOP!#REF!,[153]BOP!#REF!,[153]BOP!$A$81:$IV$88</definedName>
    <definedName name="Z_00C67BFA_FEDD_11D1_98B3_00C04FC96ABD_.wvu.Rows" localSheetId="69" hidden="1">[153]BOP!$A$36:$IV$36,[153]BOP!$A$44:$IV$44,[153]BOP!$A$59:$IV$59,[153]BOP!#REF!,[153]BOP!#REF!,[153]BOP!$A$81:$IV$88</definedName>
    <definedName name="Z_00C67BFA_FEDD_11D1_98B3_00C04FC96ABD_.wvu.Rows" localSheetId="70" hidden="1">[153]BOP!$A$36:$IV$36,[153]BOP!$A$44:$IV$44,[153]BOP!$A$59:$IV$59,[153]BOP!#REF!,[153]BOP!#REF!,[153]BOP!$A$81:$IV$88</definedName>
    <definedName name="Z_00C67BFA_FEDD_11D1_98B3_00C04FC96ABD_.wvu.Rows" localSheetId="71" hidden="1">[153]BOP!$A$36:$IV$36,[153]BOP!$A$44:$IV$44,[153]BOP!$A$59:$IV$59,[153]BOP!#REF!,[153]BOP!#REF!,[153]BOP!$A$81:$IV$88</definedName>
    <definedName name="Z_00C67BFA_FEDD_11D1_98B3_00C04FC96ABD_.wvu.Rows" localSheetId="72" hidden="1">[153]BOP!$A$36:$IV$36,[153]BOP!$A$44:$IV$44,[153]BOP!$A$59:$IV$59,[153]BOP!#REF!,[153]BOP!#REF!,[153]BOP!$A$81:$IV$88</definedName>
    <definedName name="Z_00C67BFA_FEDD_11D1_98B3_00C04FC96ABD_.wvu.Rows" localSheetId="73" hidden="1">[153]BOP!$A$36:$IV$36,[153]BOP!$A$44:$IV$44,[153]BOP!$A$59:$IV$59,[153]BOP!#REF!,[153]BOP!#REF!,[153]BOP!$A$81:$IV$88</definedName>
    <definedName name="Z_00C67BFA_FEDD_11D1_98B3_00C04FC96ABD_.wvu.Rows" localSheetId="7" hidden="1">[153]BOP!$A$36:$IV$36,[153]BOP!$A$44:$IV$44,[153]BOP!$A$59:$IV$59,[153]BOP!#REF!,[153]BOP!#REF!,[153]BOP!$A$81:$IV$88</definedName>
    <definedName name="Z_00C67BFA_FEDD_11D1_98B3_00C04FC96ABD_.wvu.Rows" localSheetId="74" hidden="1">[153]BOP!$A$36:$IV$36,[153]BOP!$A$44:$IV$44,[153]BOP!$A$59:$IV$59,[153]BOP!#REF!,[153]BOP!#REF!,[153]BOP!$A$81:$IV$88</definedName>
    <definedName name="Z_00C67BFA_FEDD_11D1_98B3_00C04FC96ABD_.wvu.Rows" localSheetId="75" hidden="1">[153]BOP!$A$36:$IV$36,[153]BOP!$A$44:$IV$44,[153]BOP!$A$59:$IV$59,[153]BOP!#REF!,[153]BOP!#REF!,[153]BOP!$A$81:$IV$88</definedName>
    <definedName name="Z_00C67BFA_FEDD_11D1_98B3_00C04FC96ABD_.wvu.Rows" localSheetId="76" hidden="1">[153]BOP!$A$36:$IV$36,[153]BOP!$A$44:$IV$44,[153]BOP!$A$59:$IV$59,[153]BOP!#REF!,[153]BOP!#REF!,[153]BOP!$A$81:$IV$88</definedName>
    <definedName name="Z_00C67BFA_FEDD_11D1_98B3_00C04FC96ABD_.wvu.Rows" localSheetId="77" hidden="1">[153]BOP!$A$36:$IV$36,[153]BOP!$A$44:$IV$44,[153]BOP!$A$59:$IV$59,[153]BOP!#REF!,[153]BOP!#REF!,[153]BOP!$A$81:$IV$88</definedName>
    <definedName name="Z_00C67BFA_FEDD_11D1_98B3_00C04FC96ABD_.wvu.Rows" localSheetId="78" hidden="1">[153]BOP!$A$36:$IV$36,[153]BOP!$A$44:$IV$44,[153]BOP!$A$59:$IV$59,[153]BOP!#REF!,[153]BOP!#REF!,[153]BOP!$A$81:$IV$88</definedName>
    <definedName name="Z_00C67BFA_FEDD_11D1_98B3_00C04FC96ABD_.wvu.Rows" localSheetId="79" hidden="1">[154]BOP!$A$36:$IV$36,[154]BOP!$A$44:$IV$44,[154]BOP!$A$59:$IV$59,[154]BOP!#REF!,[154]BOP!#REF!,[154]BOP!$A$81:$IV$88</definedName>
    <definedName name="Z_00C67BFA_FEDD_11D1_98B3_00C04FC96ABD_.wvu.Rows" localSheetId="8" hidden="1">[153]BOP!$A$36:$IV$36,[153]BOP!$A$44:$IV$44,[153]BOP!$A$59:$IV$59,[153]BOP!#REF!,[153]BOP!#REF!,[153]BOP!$A$81:$IV$88</definedName>
    <definedName name="Z_00C67BFA_FEDD_11D1_98B3_00C04FC96ABD_.wvu.Rows" localSheetId="9" hidden="1">[154]BOP!$A$36:$IV$36,[154]BOP!$A$44:$IV$44,[154]BOP!$A$59:$IV$59,[154]BOP!#REF!,[154]BOP!#REF!,[154]BOP!$A$81:$IV$88</definedName>
    <definedName name="Z_00C67BFA_FEDD_11D1_98B3_00C04FC96ABD_.wvu.Rows" hidden="1">[153]BOP!$A$36:$IV$36,[153]BOP!$A$44:$IV$44,[153]BOP!$A$59:$IV$59,[153]BOP!#REF!,[153]BOP!#REF!,[153]BOP!$A$81:$IV$88</definedName>
    <definedName name="Z_00C67BFB_FEDD_11D1_98B3_00C04FC96ABD_.wvu.Rows" localSheetId="1" hidden="1">[153]BOP!$A$36:$IV$36,[153]BOP!$A$44:$IV$44,[153]BOP!$A$59:$IV$59,[153]BOP!#REF!,[153]BOP!#REF!,[153]BOP!$A$81:$IV$88</definedName>
    <definedName name="Z_00C67BFB_FEDD_11D1_98B3_00C04FC96ABD_.wvu.Rows" localSheetId="10" hidden="1">[153]BOP!$A$36:$IV$36,[153]BOP!$A$44:$IV$44,[153]BOP!$A$59:$IV$59,[153]BOP!#REF!,[153]BOP!#REF!,[153]BOP!$A$81:$IV$88</definedName>
    <definedName name="Z_00C67BFB_FEDD_11D1_98B3_00C04FC96ABD_.wvu.Rows" localSheetId="11" hidden="1">[153]BOP!$A$36:$IV$36,[153]BOP!$A$44:$IV$44,[153]BOP!$A$59:$IV$59,[153]BOP!#REF!,[153]BOP!#REF!,[153]BOP!$A$81:$IV$88</definedName>
    <definedName name="Z_00C67BFB_FEDD_11D1_98B3_00C04FC96ABD_.wvu.Rows" localSheetId="12" hidden="1">[153]BOP!$A$36:$IV$36,[153]BOP!$A$44:$IV$44,[153]BOP!$A$59:$IV$59,[153]BOP!#REF!,[153]BOP!#REF!,[153]BOP!$A$81:$IV$88</definedName>
    <definedName name="Z_00C67BFB_FEDD_11D1_98B3_00C04FC96ABD_.wvu.Rows" localSheetId="13" hidden="1">[153]BOP!$A$36:$IV$36,[153]BOP!$A$44:$IV$44,[153]BOP!$A$59:$IV$59,[153]BOP!#REF!,[153]BOP!#REF!,[153]BOP!$A$81:$IV$88</definedName>
    <definedName name="Z_00C67BFB_FEDD_11D1_98B3_00C04FC96ABD_.wvu.Rows" localSheetId="15" hidden="1">[153]BOP!$A$36:$IV$36,[153]BOP!$A$44:$IV$44,[153]BOP!$A$59:$IV$59,[153]BOP!#REF!,[153]BOP!#REF!,[153]BOP!$A$81:$IV$88</definedName>
    <definedName name="Z_00C67BFB_FEDD_11D1_98B3_00C04FC96ABD_.wvu.Rows" localSheetId="16" hidden="1">[153]BOP!$A$36:$IV$36,[153]BOP!$A$44:$IV$44,[153]BOP!$A$59:$IV$59,[153]BOP!#REF!,[153]BOP!#REF!,[153]BOP!$A$81:$IV$88</definedName>
    <definedName name="Z_00C67BFB_FEDD_11D1_98B3_00C04FC96ABD_.wvu.Rows" localSheetId="2" hidden="1">[153]BOP!$A$36:$IV$36,[153]BOP!$A$44:$IV$44,[153]BOP!$A$59:$IV$59,[153]BOP!#REF!,[153]BOP!#REF!,[153]BOP!$A$81:$IV$88</definedName>
    <definedName name="Z_00C67BFB_FEDD_11D1_98B3_00C04FC96ABD_.wvu.Rows" localSheetId="24" hidden="1">[153]BOP!$A$36:$IV$36,[153]BOP!$A$44:$IV$44,[153]BOP!$A$59:$IV$59,[153]BOP!#REF!,[153]BOP!#REF!,[153]BOP!$A$81:$IV$88</definedName>
    <definedName name="Z_00C67BFB_FEDD_11D1_98B3_00C04FC96ABD_.wvu.Rows" localSheetId="25" hidden="1">[153]BOP!$A$36:$IV$36,[153]BOP!$A$44:$IV$44,[153]BOP!$A$59:$IV$59,[153]BOP!#REF!,[153]BOP!#REF!,[153]BOP!$A$81:$IV$88</definedName>
    <definedName name="Z_00C67BFB_FEDD_11D1_98B3_00C04FC96ABD_.wvu.Rows" localSheetId="26" hidden="1">[153]BOP!$A$36:$IV$36,[153]BOP!$A$44:$IV$44,[153]BOP!$A$59:$IV$59,[153]BOP!#REF!,[153]BOP!#REF!,[153]BOP!$A$81:$IV$88</definedName>
    <definedName name="Z_00C67BFB_FEDD_11D1_98B3_00C04FC96ABD_.wvu.Rows" localSheetId="27" hidden="1">[153]BOP!$A$36:$IV$36,[153]BOP!$A$44:$IV$44,[153]BOP!$A$59:$IV$59,[153]BOP!#REF!,[153]BOP!#REF!,[153]BOP!$A$81:$IV$88</definedName>
    <definedName name="Z_00C67BFB_FEDD_11D1_98B3_00C04FC96ABD_.wvu.Rows" localSheetId="28" hidden="1">[153]BOP!$A$36:$IV$36,[153]BOP!$A$44:$IV$44,[153]BOP!$A$59:$IV$59,[153]BOP!#REF!,[153]BOP!#REF!,[153]BOP!$A$81:$IV$88</definedName>
    <definedName name="Z_00C67BFB_FEDD_11D1_98B3_00C04FC96ABD_.wvu.Rows" localSheetId="29" hidden="1">[153]BOP!$A$36:$IV$36,[153]BOP!$A$44:$IV$44,[153]BOP!$A$59:$IV$59,[153]BOP!#REF!,[153]BOP!#REF!,[153]BOP!$A$81:$IV$88</definedName>
    <definedName name="Z_00C67BFB_FEDD_11D1_98B3_00C04FC96ABD_.wvu.Rows" localSheetId="3" hidden="1">[153]BOP!$A$36:$IV$36,[153]BOP!$A$44:$IV$44,[153]BOP!$A$59:$IV$59,[153]BOP!#REF!,[153]BOP!#REF!,[153]BOP!$A$81:$IV$88</definedName>
    <definedName name="Z_00C67BFB_FEDD_11D1_98B3_00C04FC96ABD_.wvu.Rows" localSheetId="31" hidden="1">[153]BOP!$A$36:$IV$36,[153]BOP!$A$44:$IV$44,[153]BOP!$A$59:$IV$59,[153]BOP!#REF!,[153]BOP!#REF!,[153]BOP!$A$81:$IV$88</definedName>
    <definedName name="Z_00C67BFB_FEDD_11D1_98B3_00C04FC96ABD_.wvu.Rows" localSheetId="32" hidden="1">[153]BOP!$A$36:$IV$36,[153]BOP!$A$44:$IV$44,[153]BOP!$A$59:$IV$59,[153]BOP!#REF!,[153]BOP!#REF!,[153]BOP!$A$81:$IV$88</definedName>
    <definedName name="Z_00C67BFB_FEDD_11D1_98B3_00C04FC96ABD_.wvu.Rows" localSheetId="33" hidden="1">[153]BOP!$A$36:$IV$36,[153]BOP!$A$44:$IV$44,[153]BOP!$A$59:$IV$59,[153]BOP!#REF!,[153]BOP!#REF!,[153]BOP!$A$81:$IV$88</definedName>
    <definedName name="Z_00C67BFB_FEDD_11D1_98B3_00C04FC96ABD_.wvu.Rows" localSheetId="34" hidden="1">[153]BOP!$A$36:$IV$36,[153]BOP!$A$44:$IV$44,[153]BOP!$A$59:$IV$59,[153]BOP!#REF!,[153]BOP!#REF!,[153]BOP!$A$81:$IV$88</definedName>
    <definedName name="Z_00C67BFB_FEDD_11D1_98B3_00C04FC96ABD_.wvu.Rows" localSheetId="37" hidden="1">[153]BOP!$A$36:$IV$36,[153]BOP!$A$44:$IV$44,[153]BOP!$A$59:$IV$59,[153]BOP!#REF!,[153]BOP!#REF!,[153]BOP!$A$81:$IV$88</definedName>
    <definedName name="Z_00C67BFB_FEDD_11D1_98B3_00C04FC96ABD_.wvu.Rows" localSheetId="41" hidden="1">[153]BOP!$A$36:$IV$36,[153]BOP!$A$44:$IV$44,[153]BOP!$A$59:$IV$59,[153]BOP!#REF!,[153]BOP!#REF!,[153]BOP!$A$81:$IV$88</definedName>
    <definedName name="Z_00C67BFB_FEDD_11D1_98B3_00C04FC96ABD_.wvu.Rows" localSheetId="4" hidden="1">[153]BOP!$A$36:$IV$36,[153]BOP!$A$44:$IV$44,[153]BOP!$A$59:$IV$59,[153]BOP!#REF!,[153]BOP!#REF!,[153]BOP!$A$81:$IV$88</definedName>
    <definedName name="Z_00C67BFB_FEDD_11D1_98B3_00C04FC96ABD_.wvu.Rows" localSheetId="45" hidden="1">[153]BOP!$A$36:$IV$36,[153]BOP!$A$44:$IV$44,[153]BOP!$A$59:$IV$59,[153]BOP!#REF!,[153]BOP!#REF!,[153]BOP!$A$81:$IV$88</definedName>
    <definedName name="Z_00C67BFB_FEDD_11D1_98B3_00C04FC96ABD_.wvu.Rows" localSheetId="46" hidden="1">[153]BOP!$A$36:$IV$36,[153]BOP!$A$44:$IV$44,[153]BOP!$A$59:$IV$59,[153]BOP!#REF!,[153]BOP!#REF!,[153]BOP!$A$81:$IV$88</definedName>
    <definedName name="Z_00C67BFB_FEDD_11D1_98B3_00C04FC96ABD_.wvu.Rows" localSheetId="47" hidden="1">[153]BOP!$A$36:$IV$36,[153]BOP!$A$44:$IV$44,[153]BOP!$A$59:$IV$59,[153]BOP!#REF!,[153]BOP!#REF!,[153]BOP!$A$81:$IV$88</definedName>
    <definedName name="Z_00C67BFB_FEDD_11D1_98B3_00C04FC96ABD_.wvu.Rows" localSheetId="48" hidden="1">[153]BOP!$A$36:$IV$36,[153]BOP!$A$44:$IV$44,[153]BOP!$A$59:$IV$59,[153]BOP!#REF!,[153]BOP!#REF!,[153]BOP!$A$81:$IV$88</definedName>
    <definedName name="Z_00C67BFB_FEDD_11D1_98B3_00C04FC96ABD_.wvu.Rows" localSheetId="49" hidden="1">[153]BOP!$A$36:$IV$36,[153]BOP!$A$44:$IV$44,[153]BOP!$A$59:$IV$59,[153]BOP!#REF!,[153]BOP!#REF!,[153]BOP!$A$81:$IV$88</definedName>
    <definedName name="Z_00C67BFB_FEDD_11D1_98B3_00C04FC96ABD_.wvu.Rows" localSheetId="50" hidden="1">[153]BOP!$A$36:$IV$36,[153]BOP!$A$44:$IV$44,[153]BOP!$A$59:$IV$59,[153]BOP!#REF!,[153]BOP!#REF!,[153]BOP!$A$81:$IV$88</definedName>
    <definedName name="Z_00C67BFB_FEDD_11D1_98B3_00C04FC96ABD_.wvu.Rows" localSheetId="5" hidden="1">[154]BOP!$A$36:$IV$36,[154]BOP!$A$44:$IV$44,[154]BOP!$A$59:$IV$59,[154]BOP!#REF!,[154]BOP!#REF!,[154]BOP!$A$81:$IV$88</definedName>
    <definedName name="Z_00C67BFB_FEDD_11D1_98B3_00C04FC96ABD_.wvu.Rows" localSheetId="51" hidden="1">[153]BOP!$A$36:$IV$36,[153]BOP!$A$44:$IV$44,[153]BOP!$A$59:$IV$59,[153]BOP!#REF!,[153]BOP!#REF!,[153]BOP!$A$81:$IV$88</definedName>
    <definedName name="Z_00C67BFB_FEDD_11D1_98B3_00C04FC96ABD_.wvu.Rows" localSheetId="52" hidden="1">[153]BOP!$A$36:$IV$36,[153]BOP!$A$44:$IV$44,[153]BOP!$A$59:$IV$59,[153]BOP!#REF!,[153]BOP!#REF!,[153]BOP!$A$81:$IV$88</definedName>
    <definedName name="Z_00C67BFB_FEDD_11D1_98B3_00C04FC96ABD_.wvu.Rows" localSheetId="53" hidden="1">[153]BOP!$A$36:$IV$36,[153]BOP!$A$44:$IV$44,[153]BOP!$A$59:$IV$59,[153]BOP!#REF!,[153]BOP!#REF!,[153]BOP!$A$81:$IV$88</definedName>
    <definedName name="Z_00C67BFB_FEDD_11D1_98B3_00C04FC96ABD_.wvu.Rows" localSheetId="54" hidden="1">[153]BOP!$A$36:$IV$36,[153]BOP!$A$44:$IV$44,[153]BOP!$A$59:$IV$59,[153]BOP!#REF!,[153]BOP!#REF!,[153]BOP!$A$81:$IV$88</definedName>
    <definedName name="Z_00C67BFB_FEDD_11D1_98B3_00C04FC96ABD_.wvu.Rows" localSheetId="55" hidden="1">[153]BOP!$A$36:$IV$36,[153]BOP!$A$44:$IV$44,[153]BOP!$A$59:$IV$59,[153]BOP!#REF!,[153]BOP!#REF!,[153]BOP!$A$81:$IV$88</definedName>
    <definedName name="Z_00C67BFB_FEDD_11D1_98B3_00C04FC96ABD_.wvu.Rows" localSheetId="56" hidden="1">[153]BOP!$A$36:$IV$36,[153]BOP!$A$44:$IV$44,[153]BOP!$A$59:$IV$59,[153]BOP!#REF!,[153]BOP!#REF!,[153]BOP!$A$81:$IV$88</definedName>
    <definedName name="Z_00C67BFB_FEDD_11D1_98B3_00C04FC96ABD_.wvu.Rows" localSheetId="57" hidden="1">[153]BOP!$A$36:$IV$36,[153]BOP!$A$44:$IV$44,[153]BOP!$A$59:$IV$59,[153]BOP!#REF!,[153]BOP!#REF!,[153]BOP!$A$81:$IV$88</definedName>
    <definedName name="Z_00C67BFB_FEDD_11D1_98B3_00C04FC96ABD_.wvu.Rows" localSheetId="58" hidden="1">[153]BOP!$A$36:$IV$36,[153]BOP!$A$44:$IV$44,[153]BOP!$A$59:$IV$59,[153]BOP!#REF!,[153]BOP!#REF!,[153]BOP!$A$81:$IV$88</definedName>
    <definedName name="Z_00C67BFB_FEDD_11D1_98B3_00C04FC96ABD_.wvu.Rows" localSheetId="59" hidden="1">[153]BOP!$A$36:$IV$36,[153]BOP!$A$44:$IV$44,[153]BOP!$A$59:$IV$59,[153]BOP!#REF!,[153]BOP!#REF!,[153]BOP!$A$81:$IV$88</definedName>
    <definedName name="Z_00C67BFB_FEDD_11D1_98B3_00C04FC96ABD_.wvu.Rows" localSheetId="60" hidden="1">[153]BOP!$36:$36,[153]BOP!$44:$44,[153]BOP!$59:$59,[153]BOP!#REF!,[153]BOP!#REF!,[153]BOP!$81:$88</definedName>
    <definedName name="Z_00C67BFB_FEDD_11D1_98B3_00C04FC96ABD_.wvu.Rows" localSheetId="61" hidden="1">[153]BOP!$36:$36,[153]BOP!$44:$44,[153]BOP!$59:$59,[153]BOP!#REF!,[153]BOP!#REF!,[153]BOP!$81:$88</definedName>
    <definedName name="Z_00C67BFB_FEDD_11D1_98B3_00C04FC96ABD_.wvu.Rows" localSheetId="62" hidden="1">[153]BOP!$36:$36,[153]BOP!$44:$44,[153]BOP!$59:$59,[153]BOP!#REF!,[153]BOP!#REF!,[153]BOP!$81:$88</definedName>
    <definedName name="Z_00C67BFB_FEDD_11D1_98B3_00C04FC96ABD_.wvu.Rows" localSheetId="63" hidden="1">[153]BOP!$36:$36,[153]BOP!$44:$44,[153]BOP!$59:$59,[153]BOP!#REF!,[153]BOP!#REF!,[153]BOP!$81:$88</definedName>
    <definedName name="Z_00C67BFB_FEDD_11D1_98B3_00C04FC96ABD_.wvu.Rows" localSheetId="6" hidden="1">[155]BOP!$A$36:$IV$36,[155]BOP!$A$44:$IV$44,[155]BOP!$A$59:$IV$59,[155]BOP!#REF!,[155]BOP!#REF!,[155]BOP!$A$81:$IV$88</definedName>
    <definedName name="Z_00C67BFB_FEDD_11D1_98B3_00C04FC96ABD_.wvu.Rows" localSheetId="64" hidden="1">[153]BOP!$A$36:$IV$36,[153]BOP!$A$44:$IV$44,[153]BOP!$A$59:$IV$59,[153]BOP!#REF!,[153]BOP!#REF!,[153]BOP!$A$81:$IV$88</definedName>
    <definedName name="Z_00C67BFB_FEDD_11D1_98B3_00C04FC96ABD_.wvu.Rows" localSheetId="65" hidden="1">[153]BOP!$A$36:$IV$36,[153]BOP!$A$44:$IV$44,[153]BOP!$A$59:$IV$59,[153]BOP!#REF!,[153]BOP!#REF!,[153]BOP!$A$81:$IV$88</definedName>
    <definedName name="Z_00C67BFB_FEDD_11D1_98B3_00C04FC96ABD_.wvu.Rows" localSheetId="66" hidden="1">[153]BOP!$A$36:$IV$36,[153]BOP!$A$44:$IV$44,[153]BOP!$A$59:$IV$59,[153]BOP!#REF!,[153]BOP!#REF!,[153]BOP!$A$81:$IV$88</definedName>
    <definedName name="Z_00C67BFB_FEDD_11D1_98B3_00C04FC96ABD_.wvu.Rows" localSheetId="67" hidden="1">[153]BOP!$A$36:$IV$36,[153]BOP!$A$44:$IV$44,[153]BOP!$A$59:$IV$59,[153]BOP!#REF!,[153]BOP!#REF!,[153]BOP!$A$81:$IV$88</definedName>
    <definedName name="Z_00C67BFB_FEDD_11D1_98B3_00C04FC96ABD_.wvu.Rows" localSheetId="68" hidden="1">[153]BOP!$A$36:$IV$36,[153]BOP!$A$44:$IV$44,[153]BOP!$A$59:$IV$59,[153]BOP!#REF!,[153]BOP!#REF!,[153]BOP!$A$81:$IV$88</definedName>
    <definedName name="Z_00C67BFB_FEDD_11D1_98B3_00C04FC96ABD_.wvu.Rows" localSheetId="69" hidden="1">[153]BOP!$A$36:$IV$36,[153]BOP!$A$44:$IV$44,[153]BOP!$A$59:$IV$59,[153]BOP!#REF!,[153]BOP!#REF!,[153]BOP!$A$81:$IV$88</definedName>
    <definedName name="Z_00C67BFB_FEDD_11D1_98B3_00C04FC96ABD_.wvu.Rows" localSheetId="70" hidden="1">[153]BOP!$A$36:$IV$36,[153]BOP!$A$44:$IV$44,[153]BOP!$A$59:$IV$59,[153]BOP!#REF!,[153]BOP!#REF!,[153]BOP!$A$81:$IV$88</definedName>
    <definedName name="Z_00C67BFB_FEDD_11D1_98B3_00C04FC96ABD_.wvu.Rows" localSheetId="71" hidden="1">[153]BOP!$A$36:$IV$36,[153]BOP!$A$44:$IV$44,[153]BOP!$A$59:$IV$59,[153]BOP!#REF!,[153]BOP!#REF!,[153]BOP!$A$81:$IV$88</definedName>
    <definedName name="Z_00C67BFB_FEDD_11D1_98B3_00C04FC96ABD_.wvu.Rows" localSheetId="72" hidden="1">[153]BOP!$A$36:$IV$36,[153]BOP!$A$44:$IV$44,[153]BOP!$A$59:$IV$59,[153]BOP!#REF!,[153]BOP!#REF!,[153]BOP!$A$81:$IV$88</definedName>
    <definedName name="Z_00C67BFB_FEDD_11D1_98B3_00C04FC96ABD_.wvu.Rows" localSheetId="73" hidden="1">[153]BOP!$A$36:$IV$36,[153]BOP!$A$44:$IV$44,[153]BOP!$A$59:$IV$59,[153]BOP!#REF!,[153]BOP!#REF!,[153]BOP!$A$81:$IV$88</definedName>
    <definedName name="Z_00C67BFB_FEDD_11D1_98B3_00C04FC96ABD_.wvu.Rows" localSheetId="7" hidden="1">[153]BOP!$A$36:$IV$36,[153]BOP!$A$44:$IV$44,[153]BOP!$A$59:$IV$59,[153]BOP!#REF!,[153]BOP!#REF!,[153]BOP!$A$81:$IV$88</definedName>
    <definedName name="Z_00C67BFB_FEDD_11D1_98B3_00C04FC96ABD_.wvu.Rows" localSheetId="74" hidden="1">[153]BOP!$A$36:$IV$36,[153]BOP!$A$44:$IV$44,[153]BOP!$A$59:$IV$59,[153]BOP!#REF!,[153]BOP!#REF!,[153]BOP!$A$81:$IV$88</definedName>
    <definedName name="Z_00C67BFB_FEDD_11D1_98B3_00C04FC96ABD_.wvu.Rows" localSheetId="75" hidden="1">[153]BOP!$A$36:$IV$36,[153]BOP!$A$44:$IV$44,[153]BOP!$A$59:$IV$59,[153]BOP!#REF!,[153]BOP!#REF!,[153]BOP!$A$81:$IV$88</definedName>
    <definedName name="Z_00C67BFB_FEDD_11D1_98B3_00C04FC96ABD_.wvu.Rows" localSheetId="76" hidden="1">[153]BOP!$A$36:$IV$36,[153]BOP!$A$44:$IV$44,[153]BOP!$A$59:$IV$59,[153]BOP!#REF!,[153]BOP!#REF!,[153]BOP!$A$81:$IV$88</definedName>
    <definedName name="Z_00C67BFB_FEDD_11D1_98B3_00C04FC96ABD_.wvu.Rows" localSheetId="77" hidden="1">[153]BOP!$A$36:$IV$36,[153]BOP!$A$44:$IV$44,[153]BOP!$A$59:$IV$59,[153]BOP!#REF!,[153]BOP!#REF!,[153]BOP!$A$81:$IV$88</definedName>
    <definedName name="Z_00C67BFB_FEDD_11D1_98B3_00C04FC96ABD_.wvu.Rows" localSheetId="78" hidden="1">[153]BOP!$A$36:$IV$36,[153]BOP!$A$44:$IV$44,[153]BOP!$A$59:$IV$59,[153]BOP!#REF!,[153]BOP!#REF!,[153]BOP!$A$81:$IV$88</definedName>
    <definedName name="Z_00C67BFB_FEDD_11D1_98B3_00C04FC96ABD_.wvu.Rows" localSheetId="79" hidden="1">[154]BOP!$A$36:$IV$36,[154]BOP!$A$44:$IV$44,[154]BOP!$A$59:$IV$59,[154]BOP!#REF!,[154]BOP!#REF!,[154]BOP!$A$81:$IV$88</definedName>
    <definedName name="Z_00C67BFB_FEDD_11D1_98B3_00C04FC96ABD_.wvu.Rows" localSheetId="8" hidden="1">[153]BOP!$A$36:$IV$36,[153]BOP!$A$44:$IV$44,[153]BOP!$A$59:$IV$59,[153]BOP!#REF!,[153]BOP!#REF!,[153]BOP!$A$81:$IV$88</definedName>
    <definedName name="Z_00C67BFB_FEDD_11D1_98B3_00C04FC96ABD_.wvu.Rows" localSheetId="9" hidden="1">[154]BOP!$A$36:$IV$36,[154]BOP!$A$44:$IV$44,[154]BOP!$A$59:$IV$59,[154]BOP!#REF!,[154]BOP!#REF!,[154]BOP!$A$81:$IV$88</definedName>
    <definedName name="Z_00C67BFB_FEDD_11D1_98B3_00C04FC96ABD_.wvu.Rows" hidden="1">[153]BOP!$A$36:$IV$36,[153]BOP!$A$44:$IV$44,[153]BOP!$A$59:$IV$59,[153]BOP!#REF!,[153]BOP!#REF!,[153]BOP!$A$81:$IV$88</definedName>
    <definedName name="Z_00C67BFC_FEDD_11D1_98B3_00C04FC96ABD_.wvu.Rows" localSheetId="1" hidden="1">[153]BOP!$A$36:$IV$36,[153]BOP!$A$44:$IV$44,[153]BOP!$A$59:$IV$59,[153]BOP!#REF!,[153]BOP!#REF!,[153]BOP!$A$81:$IV$88</definedName>
    <definedName name="Z_00C67BFC_FEDD_11D1_98B3_00C04FC96ABD_.wvu.Rows" localSheetId="10" hidden="1">[153]BOP!$A$36:$IV$36,[153]BOP!$A$44:$IV$44,[153]BOP!$A$59:$IV$59,[153]BOP!#REF!,[153]BOP!#REF!,[153]BOP!$A$81:$IV$88</definedName>
    <definedName name="Z_00C67BFC_FEDD_11D1_98B3_00C04FC96ABD_.wvu.Rows" localSheetId="11" hidden="1">[153]BOP!$A$36:$IV$36,[153]BOP!$A$44:$IV$44,[153]BOP!$A$59:$IV$59,[153]BOP!#REF!,[153]BOP!#REF!,[153]BOP!$A$81:$IV$88</definedName>
    <definedName name="Z_00C67BFC_FEDD_11D1_98B3_00C04FC96ABD_.wvu.Rows" localSheetId="12" hidden="1">[153]BOP!$A$36:$IV$36,[153]BOP!$A$44:$IV$44,[153]BOP!$A$59:$IV$59,[153]BOP!#REF!,[153]BOP!#REF!,[153]BOP!$A$81:$IV$88</definedName>
    <definedName name="Z_00C67BFC_FEDD_11D1_98B3_00C04FC96ABD_.wvu.Rows" localSheetId="13" hidden="1">[153]BOP!$A$36:$IV$36,[153]BOP!$A$44:$IV$44,[153]BOP!$A$59:$IV$59,[153]BOP!#REF!,[153]BOP!#REF!,[153]BOP!$A$81:$IV$88</definedName>
    <definedName name="Z_00C67BFC_FEDD_11D1_98B3_00C04FC96ABD_.wvu.Rows" localSheetId="15" hidden="1">[153]BOP!$A$36:$IV$36,[153]BOP!$A$44:$IV$44,[153]BOP!$A$59:$IV$59,[153]BOP!#REF!,[153]BOP!#REF!,[153]BOP!$A$81:$IV$88</definedName>
    <definedName name="Z_00C67BFC_FEDD_11D1_98B3_00C04FC96ABD_.wvu.Rows" localSheetId="16" hidden="1">[153]BOP!$A$36:$IV$36,[153]BOP!$A$44:$IV$44,[153]BOP!$A$59:$IV$59,[153]BOP!#REF!,[153]BOP!#REF!,[153]BOP!$A$81:$IV$88</definedName>
    <definedName name="Z_00C67BFC_FEDD_11D1_98B3_00C04FC96ABD_.wvu.Rows" localSheetId="2" hidden="1">[153]BOP!$A$36:$IV$36,[153]BOP!$A$44:$IV$44,[153]BOP!$A$59:$IV$59,[153]BOP!#REF!,[153]BOP!#REF!,[153]BOP!$A$81:$IV$88</definedName>
    <definedName name="Z_00C67BFC_FEDD_11D1_98B3_00C04FC96ABD_.wvu.Rows" localSheetId="24" hidden="1">[153]BOP!$A$36:$IV$36,[153]BOP!$A$44:$IV$44,[153]BOP!$A$59:$IV$59,[153]BOP!#REF!,[153]BOP!#REF!,[153]BOP!$A$81:$IV$88</definedName>
    <definedName name="Z_00C67BFC_FEDD_11D1_98B3_00C04FC96ABD_.wvu.Rows" localSheetId="25" hidden="1">[153]BOP!$A$36:$IV$36,[153]BOP!$A$44:$IV$44,[153]BOP!$A$59:$IV$59,[153]BOP!#REF!,[153]BOP!#REF!,[153]BOP!$A$81:$IV$88</definedName>
    <definedName name="Z_00C67BFC_FEDD_11D1_98B3_00C04FC96ABD_.wvu.Rows" localSheetId="26" hidden="1">[153]BOP!$A$36:$IV$36,[153]BOP!$A$44:$IV$44,[153]BOP!$A$59:$IV$59,[153]BOP!#REF!,[153]BOP!#REF!,[153]BOP!$A$81:$IV$88</definedName>
    <definedName name="Z_00C67BFC_FEDD_11D1_98B3_00C04FC96ABD_.wvu.Rows" localSheetId="27" hidden="1">[153]BOP!$A$36:$IV$36,[153]BOP!$A$44:$IV$44,[153]BOP!$A$59:$IV$59,[153]BOP!#REF!,[153]BOP!#REF!,[153]BOP!$A$81:$IV$88</definedName>
    <definedName name="Z_00C67BFC_FEDD_11D1_98B3_00C04FC96ABD_.wvu.Rows" localSheetId="28" hidden="1">[153]BOP!$A$36:$IV$36,[153]BOP!$A$44:$IV$44,[153]BOP!$A$59:$IV$59,[153]BOP!#REF!,[153]BOP!#REF!,[153]BOP!$A$81:$IV$88</definedName>
    <definedName name="Z_00C67BFC_FEDD_11D1_98B3_00C04FC96ABD_.wvu.Rows" localSheetId="29" hidden="1">[153]BOP!$A$36:$IV$36,[153]BOP!$A$44:$IV$44,[153]BOP!$A$59:$IV$59,[153]BOP!#REF!,[153]BOP!#REF!,[153]BOP!$A$81:$IV$88</definedName>
    <definedName name="Z_00C67BFC_FEDD_11D1_98B3_00C04FC96ABD_.wvu.Rows" localSheetId="3" hidden="1">[153]BOP!$A$36:$IV$36,[153]BOP!$A$44:$IV$44,[153]BOP!$A$59:$IV$59,[153]BOP!#REF!,[153]BOP!#REF!,[153]BOP!$A$81:$IV$88</definedName>
    <definedName name="Z_00C67BFC_FEDD_11D1_98B3_00C04FC96ABD_.wvu.Rows" localSheetId="31" hidden="1">[153]BOP!$A$36:$IV$36,[153]BOP!$A$44:$IV$44,[153]BOP!$A$59:$IV$59,[153]BOP!#REF!,[153]BOP!#REF!,[153]BOP!$A$81:$IV$88</definedName>
    <definedName name="Z_00C67BFC_FEDD_11D1_98B3_00C04FC96ABD_.wvu.Rows" localSheetId="32" hidden="1">[153]BOP!$A$36:$IV$36,[153]BOP!$A$44:$IV$44,[153]BOP!$A$59:$IV$59,[153]BOP!#REF!,[153]BOP!#REF!,[153]BOP!$A$81:$IV$88</definedName>
    <definedName name="Z_00C67BFC_FEDD_11D1_98B3_00C04FC96ABD_.wvu.Rows" localSheetId="33" hidden="1">[153]BOP!$A$36:$IV$36,[153]BOP!$A$44:$IV$44,[153]BOP!$A$59:$IV$59,[153]BOP!#REF!,[153]BOP!#REF!,[153]BOP!$A$81:$IV$88</definedName>
    <definedName name="Z_00C67BFC_FEDD_11D1_98B3_00C04FC96ABD_.wvu.Rows" localSheetId="34" hidden="1">[153]BOP!$A$36:$IV$36,[153]BOP!$A$44:$IV$44,[153]BOP!$A$59:$IV$59,[153]BOP!#REF!,[153]BOP!#REF!,[153]BOP!$A$81:$IV$88</definedName>
    <definedName name="Z_00C67BFC_FEDD_11D1_98B3_00C04FC96ABD_.wvu.Rows" localSheetId="37" hidden="1">[153]BOP!$A$36:$IV$36,[153]BOP!$A$44:$IV$44,[153]BOP!$A$59:$IV$59,[153]BOP!#REF!,[153]BOP!#REF!,[153]BOP!$A$81:$IV$88</definedName>
    <definedName name="Z_00C67BFC_FEDD_11D1_98B3_00C04FC96ABD_.wvu.Rows" localSheetId="41" hidden="1">[153]BOP!$A$36:$IV$36,[153]BOP!$A$44:$IV$44,[153]BOP!$A$59:$IV$59,[153]BOP!#REF!,[153]BOP!#REF!,[153]BOP!$A$81:$IV$88</definedName>
    <definedName name="Z_00C67BFC_FEDD_11D1_98B3_00C04FC96ABD_.wvu.Rows" localSheetId="4" hidden="1">[153]BOP!$A$36:$IV$36,[153]BOP!$A$44:$IV$44,[153]BOP!$A$59:$IV$59,[153]BOP!#REF!,[153]BOP!#REF!,[153]BOP!$A$81:$IV$88</definedName>
    <definedName name="Z_00C67BFC_FEDD_11D1_98B3_00C04FC96ABD_.wvu.Rows" localSheetId="45" hidden="1">[153]BOP!$A$36:$IV$36,[153]BOP!$A$44:$IV$44,[153]BOP!$A$59:$IV$59,[153]BOP!#REF!,[153]BOP!#REF!,[153]BOP!$A$81:$IV$88</definedName>
    <definedName name="Z_00C67BFC_FEDD_11D1_98B3_00C04FC96ABD_.wvu.Rows" localSheetId="46" hidden="1">[153]BOP!$A$36:$IV$36,[153]BOP!$A$44:$IV$44,[153]BOP!$A$59:$IV$59,[153]BOP!#REF!,[153]BOP!#REF!,[153]BOP!$A$81:$IV$88</definedName>
    <definedName name="Z_00C67BFC_FEDD_11D1_98B3_00C04FC96ABD_.wvu.Rows" localSheetId="47" hidden="1">[153]BOP!$A$36:$IV$36,[153]BOP!$A$44:$IV$44,[153]BOP!$A$59:$IV$59,[153]BOP!#REF!,[153]BOP!#REF!,[153]BOP!$A$81:$IV$88</definedName>
    <definedName name="Z_00C67BFC_FEDD_11D1_98B3_00C04FC96ABD_.wvu.Rows" localSheetId="48" hidden="1">[153]BOP!$A$36:$IV$36,[153]BOP!$A$44:$IV$44,[153]BOP!$A$59:$IV$59,[153]BOP!#REF!,[153]BOP!#REF!,[153]BOP!$A$81:$IV$88</definedName>
    <definedName name="Z_00C67BFC_FEDD_11D1_98B3_00C04FC96ABD_.wvu.Rows" localSheetId="49" hidden="1">[153]BOP!$A$36:$IV$36,[153]BOP!$A$44:$IV$44,[153]BOP!$A$59:$IV$59,[153]BOP!#REF!,[153]BOP!#REF!,[153]BOP!$A$81:$IV$88</definedName>
    <definedName name="Z_00C67BFC_FEDD_11D1_98B3_00C04FC96ABD_.wvu.Rows" localSheetId="50" hidden="1">[153]BOP!$A$36:$IV$36,[153]BOP!$A$44:$IV$44,[153]BOP!$A$59:$IV$59,[153]BOP!#REF!,[153]BOP!#REF!,[153]BOP!$A$81:$IV$88</definedName>
    <definedName name="Z_00C67BFC_FEDD_11D1_98B3_00C04FC96ABD_.wvu.Rows" localSheetId="5" hidden="1">[154]BOP!$A$36:$IV$36,[154]BOP!$A$44:$IV$44,[154]BOP!$A$59:$IV$59,[154]BOP!#REF!,[154]BOP!#REF!,[154]BOP!$A$81:$IV$88</definedName>
    <definedName name="Z_00C67BFC_FEDD_11D1_98B3_00C04FC96ABD_.wvu.Rows" localSheetId="51" hidden="1">[153]BOP!$A$36:$IV$36,[153]BOP!$A$44:$IV$44,[153]BOP!$A$59:$IV$59,[153]BOP!#REF!,[153]BOP!#REF!,[153]BOP!$A$81:$IV$88</definedName>
    <definedName name="Z_00C67BFC_FEDD_11D1_98B3_00C04FC96ABD_.wvu.Rows" localSheetId="52" hidden="1">[153]BOP!$A$36:$IV$36,[153]BOP!$A$44:$IV$44,[153]BOP!$A$59:$IV$59,[153]BOP!#REF!,[153]BOP!#REF!,[153]BOP!$A$81:$IV$88</definedName>
    <definedName name="Z_00C67BFC_FEDD_11D1_98B3_00C04FC96ABD_.wvu.Rows" localSheetId="53" hidden="1">[153]BOP!$A$36:$IV$36,[153]BOP!$A$44:$IV$44,[153]BOP!$A$59:$IV$59,[153]BOP!#REF!,[153]BOP!#REF!,[153]BOP!$A$81:$IV$88</definedName>
    <definedName name="Z_00C67BFC_FEDD_11D1_98B3_00C04FC96ABD_.wvu.Rows" localSheetId="54" hidden="1">[153]BOP!$A$36:$IV$36,[153]BOP!$A$44:$IV$44,[153]BOP!$A$59:$IV$59,[153]BOP!#REF!,[153]BOP!#REF!,[153]BOP!$A$81:$IV$88</definedName>
    <definedName name="Z_00C67BFC_FEDD_11D1_98B3_00C04FC96ABD_.wvu.Rows" localSheetId="55" hidden="1">[153]BOP!$A$36:$IV$36,[153]BOP!$A$44:$IV$44,[153]BOP!$A$59:$IV$59,[153]BOP!#REF!,[153]BOP!#REF!,[153]BOP!$A$81:$IV$88</definedName>
    <definedName name="Z_00C67BFC_FEDD_11D1_98B3_00C04FC96ABD_.wvu.Rows" localSheetId="56" hidden="1">[153]BOP!$A$36:$IV$36,[153]BOP!$A$44:$IV$44,[153]BOP!$A$59:$IV$59,[153]BOP!#REF!,[153]BOP!#REF!,[153]BOP!$A$81:$IV$88</definedName>
    <definedName name="Z_00C67BFC_FEDD_11D1_98B3_00C04FC96ABD_.wvu.Rows" localSheetId="57" hidden="1">[153]BOP!$A$36:$IV$36,[153]BOP!$A$44:$IV$44,[153]BOP!$A$59:$IV$59,[153]BOP!#REF!,[153]BOP!#REF!,[153]BOP!$A$81:$IV$88</definedName>
    <definedName name="Z_00C67BFC_FEDD_11D1_98B3_00C04FC96ABD_.wvu.Rows" localSheetId="58" hidden="1">[153]BOP!$A$36:$IV$36,[153]BOP!$A$44:$IV$44,[153]BOP!$A$59:$IV$59,[153]BOP!#REF!,[153]BOP!#REF!,[153]BOP!$A$81:$IV$88</definedName>
    <definedName name="Z_00C67BFC_FEDD_11D1_98B3_00C04FC96ABD_.wvu.Rows" localSheetId="59" hidden="1">[153]BOP!$A$36:$IV$36,[153]BOP!$A$44:$IV$44,[153]BOP!$A$59:$IV$59,[153]BOP!#REF!,[153]BOP!#REF!,[153]BOP!$A$81:$IV$88</definedName>
    <definedName name="Z_00C67BFC_FEDD_11D1_98B3_00C04FC96ABD_.wvu.Rows" localSheetId="60" hidden="1">[153]BOP!$36:$36,[153]BOP!$44:$44,[153]BOP!$59:$59,[153]BOP!#REF!,[153]BOP!#REF!,[153]BOP!$81:$88</definedName>
    <definedName name="Z_00C67BFC_FEDD_11D1_98B3_00C04FC96ABD_.wvu.Rows" localSheetId="61" hidden="1">[153]BOP!$36:$36,[153]BOP!$44:$44,[153]BOP!$59:$59,[153]BOP!#REF!,[153]BOP!#REF!,[153]BOP!$81:$88</definedName>
    <definedName name="Z_00C67BFC_FEDD_11D1_98B3_00C04FC96ABD_.wvu.Rows" localSheetId="62" hidden="1">[153]BOP!$36:$36,[153]BOP!$44:$44,[153]BOP!$59:$59,[153]BOP!#REF!,[153]BOP!#REF!,[153]BOP!$81:$88</definedName>
    <definedName name="Z_00C67BFC_FEDD_11D1_98B3_00C04FC96ABD_.wvu.Rows" localSheetId="63" hidden="1">[153]BOP!$36:$36,[153]BOP!$44:$44,[153]BOP!$59:$59,[153]BOP!#REF!,[153]BOP!#REF!,[153]BOP!$81:$88</definedName>
    <definedName name="Z_00C67BFC_FEDD_11D1_98B3_00C04FC96ABD_.wvu.Rows" localSheetId="6" hidden="1">[155]BOP!$A$36:$IV$36,[155]BOP!$A$44:$IV$44,[155]BOP!$A$59:$IV$59,[155]BOP!#REF!,[155]BOP!#REF!,[155]BOP!$A$81:$IV$88</definedName>
    <definedName name="Z_00C67BFC_FEDD_11D1_98B3_00C04FC96ABD_.wvu.Rows" localSheetId="64" hidden="1">[153]BOP!$A$36:$IV$36,[153]BOP!$A$44:$IV$44,[153]BOP!$A$59:$IV$59,[153]BOP!#REF!,[153]BOP!#REF!,[153]BOP!$A$81:$IV$88</definedName>
    <definedName name="Z_00C67BFC_FEDD_11D1_98B3_00C04FC96ABD_.wvu.Rows" localSheetId="65" hidden="1">[153]BOP!$A$36:$IV$36,[153]BOP!$A$44:$IV$44,[153]BOP!$A$59:$IV$59,[153]BOP!#REF!,[153]BOP!#REF!,[153]BOP!$A$81:$IV$88</definedName>
    <definedName name="Z_00C67BFC_FEDD_11D1_98B3_00C04FC96ABD_.wvu.Rows" localSheetId="66" hidden="1">[153]BOP!$A$36:$IV$36,[153]BOP!$A$44:$IV$44,[153]BOP!$A$59:$IV$59,[153]BOP!#REF!,[153]BOP!#REF!,[153]BOP!$A$81:$IV$88</definedName>
    <definedName name="Z_00C67BFC_FEDD_11D1_98B3_00C04FC96ABD_.wvu.Rows" localSheetId="67" hidden="1">[153]BOP!$A$36:$IV$36,[153]BOP!$A$44:$IV$44,[153]BOP!$A$59:$IV$59,[153]BOP!#REF!,[153]BOP!#REF!,[153]BOP!$A$81:$IV$88</definedName>
    <definedName name="Z_00C67BFC_FEDD_11D1_98B3_00C04FC96ABD_.wvu.Rows" localSheetId="68" hidden="1">[153]BOP!$A$36:$IV$36,[153]BOP!$A$44:$IV$44,[153]BOP!$A$59:$IV$59,[153]BOP!#REF!,[153]BOP!#REF!,[153]BOP!$A$81:$IV$88</definedName>
    <definedName name="Z_00C67BFC_FEDD_11D1_98B3_00C04FC96ABD_.wvu.Rows" localSheetId="69" hidden="1">[153]BOP!$A$36:$IV$36,[153]BOP!$A$44:$IV$44,[153]BOP!$A$59:$IV$59,[153]BOP!#REF!,[153]BOP!#REF!,[153]BOP!$A$81:$IV$88</definedName>
    <definedName name="Z_00C67BFC_FEDD_11D1_98B3_00C04FC96ABD_.wvu.Rows" localSheetId="70" hidden="1">[153]BOP!$A$36:$IV$36,[153]BOP!$A$44:$IV$44,[153]BOP!$A$59:$IV$59,[153]BOP!#REF!,[153]BOP!#REF!,[153]BOP!$A$81:$IV$88</definedName>
    <definedName name="Z_00C67BFC_FEDD_11D1_98B3_00C04FC96ABD_.wvu.Rows" localSheetId="71" hidden="1">[153]BOP!$A$36:$IV$36,[153]BOP!$A$44:$IV$44,[153]BOP!$A$59:$IV$59,[153]BOP!#REF!,[153]BOP!#REF!,[153]BOP!$A$81:$IV$88</definedName>
    <definedName name="Z_00C67BFC_FEDD_11D1_98B3_00C04FC96ABD_.wvu.Rows" localSheetId="72" hidden="1">[153]BOP!$A$36:$IV$36,[153]BOP!$A$44:$IV$44,[153]BOP!$A$59:$IV$59,[153]BOP!#REF!,[153]BOP!#REF!,[153]BOP!$A$81:$IV$88</definedName>
    <definedName name="Z_00C67BFC_FEDD_11D1_98B3_00C04FC96ABD_.wvu.Rows" localSheetId="73" hidden="1">[153]BOP!$A$36:$IV$36,[153]BOP!$A$44:$IV$44,[153]BOP!$A$59:$IV$59,[153]BOP!#REF!,[153]BOP!#REF!,[153]BOP!$A$81:$IV$88</definedName>
    <definedName name="Z_00C67BFC_FEDD_11D1_98B3_00C04FC96ABD_.wvu.Rows" localSheetId="7" hidden="1">[153]BOP!$A$36:$IV$36,[153]BOP!$A$44:$IV$44,[153]BOP!$A$59:$IV$59,[153]BOP!#REF!,[153]BOP!#REF!,[153]BOP!$A$81:$IV$88</definedName>
    <definedName name="Z_00C67BFC_FEDD_11D1_98B3_00C04FC96ABD_.wvu.Rows" localSheetId="74" hidden="1">[153]BOP!$A$36:$IV$36,[153]BOP!$A$44:$IV$44,[153]BOP!$A$59:$IV$59,[153]BOP!#REF!,[153]BOP!#REF!,[153]BOP!$A$81:$IV$88</definedName>
    <definedName name="Z_00C67BFC_FEDD_11D1_98B3_00C04FC96ABD_.wvu.Rows" localSheetId="75" hidden="1">[153]BOP!$A$36:$IV$36,[153]BOP!$A$44:$IV$44,[153]BOP!$A$59:$IV$59,[153]BOP!#REF!,[153]BOP!#REF!,[153]BOP!$A$81:$IV$88</definedName>
    <definedName name="Z_00C67BFC_FEDD_11D1_98B3_00C04FC96ABD_.wvu.Rows" localSheetId="76" hidden="1">[153]BOP!$A$36:$IV$36,[153]BOP!$A$44:$IV$44,[153]BOP!$A$59:$IV$59,[153]BOP!#REF!,[153]BOP!#REF!,[153]BOP!$A$81:$IV$88</definedName>
    <definedName name="Z_00C67BFC_FEDD_11D1_98B3_00C04FC96ABD_.wvu.Rows" localSheetId="77" hidden="1">[153]BOP!$A$36:$IV$36,[153]BOP!$A$44:$IV$44,[153]BOP!$A$59:$IV$59,[153]BOP!#REF!,[153]BOP!#REF!,[153]BOP!$A$81:$IV$88</definedName>
    <definedName name="Z_00C67BFC_FEDD_11D1_98B3_00C04FC96ABD_.wvu.Rows" localSheetId="78" hidden="1">[153]BOP!$A$36:$IV$36,[153]BOP!$A$44:$IV$44,[153]BOP!$A$59:$IV$59,[153]BOP!#REF!,[153]BOP!#REF!,[153]BOP!$A$81:$IV$88</definedName>
    <definedName name="Z_00C67BFC_FEDD_11D1_98B3_00C04FC96ABD_.wvu.Rows" localSheetId="79" hidden="1">[154]BOP!$A$36:$IV$36,[154]BOP!$A$44:$IV$44,[154]BOP!$A$59:$IV$59,[154]BOP!#REF!,[154]BOP!#REF!,[154]BOP!$A$81:$IV$88</definedName>
    <definedName name="Z_00C67BFC_FEDD_11D1_98B3_00C04FC96ABD_.wvu.Rows" localSheetId="8" hidden="1">[153]BOP!$A$36:$IV$36,[153]BOP!$A$44:$IV$44,[153]BOP!$A$59:$IV$59,[153]BOP!#REF!,[153]BOP!#REF!,[153]BOP!$A$81:$IV$88</definedName>
    <definedName name="Z_00C67BFC_FEDD_11D1_98B3_00C04FC96ABD_.wvu.Rows" localSheetId="9" hidden="1">[154]BOP!$A$36:$IV$36,[154]BOP!$A$44:$IV$44,[154]BOP!$A$59:$IV$59,[154]BOP!#REF!,[154]BOP!#REF!,[154]BOP!$A$81:$IV$88</definedName>
    <definedName name="Z_00C67BFC_FEDD_11D1_98B3_00C04FC96ABD_.wvu.Rows" hidden="1">[153]BOP!$A$36:$IV$36,[153]BOP!$A$44:$IV$44,[153]BOP!$A$59:$IV$59,[153]BOP!#REF!,[153]BOP!#REF!,[153]BOP!$A$81:$IV$88</definedName>
    <definedName name="Z_00C67BFD_FEDD_11D1_98B3_00C04FC96ABD_.wvu.Rows" localSheetId="1" hidden="1">[153]BOP!$A$36:$IV$36,[153]BOP!$A$44:$IV$44,[153]BOP!$A$59:$IV$59,[153]BOP!#REF!,[153]BOP!#REF!,[153]BOP!$A$81:$IV$88</definedName>
    <definedName name="Z_00C67BFD_FEDD_11D1_98B3_00C04FC96ABD_.wvu.Rows" localSheetId="10" hidden="1">[153]BOP!$A$36:$IV$36,[153]BOP!$A$44:$IV$44,[153]BOP!$A$59:$IV$59,[153]BOP!#REF!,[153]BOP!#REF!,[153]BOP!$A$81:$IV$88</definedName>
    <definedName name="Z_00C67BFD_FEDD_11D1_98B3_00C04FC96ABD_.wvu.Rows" localSheetId="2" hidden="1">[153]BOP!$A$36:$IV$36,[153]BOP!$A$44:$IV$44,[153]BOP!$A$59:$IV$59,[153]BOP!#REF!,[153]BOP!#REF!,[153]BOP!$A$81:$IV$88</definedName>
    <definedName name="Z_00C67BFD_FEDD_11D1_98B3_00C04FC96ABD_.wvu.Rows" localSheetId="24" hidden="1">[153]BOP!$A$36:$IV$36,[153]BOP!$A$44:$IV$44,[153]BOP!$A$59:$IV$59,[153]BOP!#REF!,[153]BOP!#REF!,[153]BOP!$A$81:$IV$88</definedName>
    <definedName name="Z_00C67BFD_FEDD_11D1_98B3_00C04FC96ABD_.wvu.Rows" localSheetId="25" hidden="1">[153]BOP!$A$36:$IV$36,[153]BOP!$A$44:$IV$44,[153]BOP!$A$59:$IV$59,[153]BOP!#REF!,[153]BOP!#REF!,[153]BOP!$A$81:$IV$88</definedName>
    <definedName name="Z_00C67BFD_FEDD_11D1_98B3_00C04FC96ABD_.wvu.Rows" localSheetId="26" hidden="1">[153]BOP!$A$36:$IV$36,[153]BOP!$A$44:$IV$44,[153]BOP!$A$59:$IV$59,[153]BOP!#REF!,[153]BOP!#REF!,[153]BOP!$A$81:$IV$88</definedName>
    <definedName name="Z_00C67BFD_FEDD_11D1_98B3_00C04FC96ABD_.wvu.Rows" localSheetId="27" hidden="1">[153]BOP!$A$36:$IV$36,[153]BOP!$A$44:$IV$44,[153]BOP!$A$59:$IV$59,[153]BOP!#REF!,[153]BOP!#REF!,[153]BOP!$A$81:$IV$88</definedName>
    <definedName name="Z_00C67BFD_FEDD_11D1_98B3_00C04FC96ABD_.wvu.Rows" localSheetId="28" hidden="1">[153]BOP!$A$36:$IV$36,[153]BOP!$A$44:$IV$44,[153]BOP!$A$59:$IV$59,[153]BOP!#REF!,[153]BOP!#REF!,[153]BOP!$A$81:$IV$88</definedName>
    <definedName name="Z_00C67BFD_FEDD_11D1_98B3_00C04FC96ABD_.wvu.Rows" localSheetId="29" hidden="1">[153]BOP!$A$36:$IV$36,[153]BOP!$A$44:$IV$44,[153]BOP!$A$59:$IV$59,[153]BOP!#REF!,[153]BOP!#REF!,[153]BOP!$A$81:$IV$88</definedName>
    <definedName name="Z_00C67BFD_FEDD_11D1_98B3_00C04FC96ABD_.wvu.Rows" localSheetId="3" hidden="1">[153]BOP!$A$36:$IV$36,[153]BOP!$A$44:$IV$44,[153]BOP!$A$59:$IV$59,[153]BOP!#REF!,[153]BOP!#REF!,[153]BOP!$A$81:$IV$88</definedName>
    <definedName name="Z_00C67BFD_FEDD_11D1_98B3_00C04FC96ABD_.wvu.Rows" localSheetId="31" hidden="1">[153]BOP!$A$36:$IV$36,[153]BOP!$A$44:$IV$44,[153]BOP!$A$59:$IV$59,[153]BOP!#REF!,[153]BOP!#REF!,[153]BOP!$A$81:$IV$88</definedName>
    <definedName name="Z_00C67BFD_FEDD_11D1_98B3_00C04FC96ABD_.wvu.Rows" localSheetId="32" hidden="1">[153]BOP!$A$36:$IV$36,[153]BOP!$A$44:$IV$44,[153]BOP!$A$59:$IV$59,[153]BOP!#REF!,[153]BOP!#REF!,[153]BOP!$A$81:$IV$88</definedName>
    <definedName name="Z_00C67BFD_FEDD_11D1_98B3_00C04FC96ABD_.wvu.Rows" localSheetId="33" hidden="1">[153]BOP!$A$36:$IV$36,[153]BOP!$A$44:$IV$44,[153]BOP!$A$59:$IV$59,[153]BOP!#REF!,[153]BOP!#REF!,[153]BOP!$A$81:$IV$88</definedName>
    <definedName name="Z_00C67BFD_FEDD_11D1_98B3_00C04FC96ABD_.wvu.Rows" localSheetId="34" hidden="1">[153]BOP!$A$36:$IV$36,[153]BOP!$A$44:$IV$44,[153]BOP!$A$59:$IV$59,[153]BOP!#REF!,[153]BOP!#REF!,[153]BOP!$A$81:$IV$88</definedName>
    <definedName name="Z_00C67BFD_FEDD_11D1_98B3_00C04FC96ABD_.wvu.Rows" localSheetId="37" hidden="1">[153]BOP!$A$36:$IV$36,[153]BOP!$A$44:$IV$44,[153]BOP!$A$59:$IV$59,[153]BOP!#REF!,[153]BOP!#REF!,[153]BOP!$A$81:$IV$88</definedName>
    <definedName name="Z_00C67BFD_FEDD_11D1_98B3_00C04FC96ABD_.wvu.Rows" localSheetId="41" hidden="1">[153]BOP!$A$36:$IV$36,[153]BOP!$A$44:$IV$44,[153]BOP!$A$59:$IV$59,[153]BOP!#REF!,[153]BOP!#REF!,[153]BOP!$A$81:$IV$88</definedName>
    <definedName name="Z_00C67BFD_FEDD_11D1_98B3_00C04FC96ABD_.wvu.Rows" localSheetId="45" hidden="1">[153]BOP!$A$36:$IV$36,[153]BOP!$A$44:$IV$44,[153]BOP!$A$59:$IV$59,[153]BOP!#REF!,[153]BOP!#REF!,[153]BOP!$A$81:$IV$88</definedName>
    <definedName name="Z_00C67BFD_FEDD_11D1_98B3_00C04FC96ABD_.wvu.Rows" localSheetId="46" hidden="1">[153]BOP!$A$36:$IV$36,[153]BOP!$A$44:$IV$44,[153]BOP!$A$59:$IV$59,[153]BOP!#REF!,[153]BOP!#REF!,[153]BOP!$A$81:$IV$88</definedName>
    <definedName name="Z_00C67BFD_FEDD_11D1_98B3_00C04FC96ABD_.wvu.Rows" localSheetId="47" hidden="1">[153]BOP!$A$36:$IV$36,[153]BOP!$A$44:$IV$44,[153]BOP!$A$59:$IV$59,[153]BOP!#REF!,[153]BOP!#REF!,[153]BOP!$A$81:$IV$88</definedName>
    <definedName name="Z_00C67BFD_FEDD_11D1_98B3_00C04FC96ABD_.wvu.Rows" localSheetId="48" hidden="1">[153]BOP!$A$36:$IV$36,[153]BOP!$A$44:$IV$44,[153]BOP!$A$59:$IV$59,[153]BOP!#REF!,[153]BOP!#REF!,[153]BOP!$A$81:$IV$88</definedName>
    <definedName name="Z_00C67BFD_FEDD_11D1_98B3_00C04FC96ABD_.wvu.Rows" localSheetId="49" hidden="1">[153]BOP!$A$36:$IV$36,[153]BOP!$A$44:$IV$44,[153]BOP!$A$59:$IV$59,[153]BOP!#REF!,[153]BOP!#REF!,[153]BOP!$A$81:$IV$88</definedName>
    <definedName name="Z_00C67BFD_FEDD_11D1_98B3_00C04FC96ABD_.wvu.Rows" localSheetId="50" hidden="1">[153]BOP!$A$36:$IV$36,[153]BOP!$A$44:$IV$44,[153]BOP!$A$59:$IV$59,[153]BOP!#REF!,[153]BOP!#REF!,[153]BOP!$A$81:$IV$88</definedName>
    <definedName name="Z_00C67BFD_FEDD_11D1_98B3_00C04FC96ABD_.wvu.Rows" localSheetId="5" hidden="1">[154]BOP!$A$36:$IV$36,[154]BOP!$A$44:$IV$44,[154]BOP!$A$59:$IV$59,[154]BOP!#REF!,[154]BOP!#REF!,[154]BOP!$A$81:$IV$88</definedName>
    <definedName name="Z_00C67BFD_FEDD_11D1_98B3_00C04FC96ABD_.wvu.Rows" localSheetId="51" hidden="1">[153]BOP!$A$36:$IV$36,[153]BOP!$A$44:$IV$44,[153]BOP!$A$59:$IV$59,[153]BOP!#REF!,[153]BOP!#REF!,[153]BOP!$A$81:$IV$88</definedName>
    <definedName name="Z_00C67BFD_FEDD_11D1_98B3_00C04FC96ABD_.wvu.Rows" localSheetId="52" hidden="1">[153]BOP!$A$36:$IV$36,[153]BOP!$A$44:$IV$44,[153]BOP!$A$59:$IV$59,[153]BOP!#REF!,[153]BOP!#REF!,[153]BOP!$A$81:$IV$88</definedName>
    <definedName name="Z_00C67BFD_FEDD_11D1_98B3_00C04FC96ABD_.wvu.Rows" localSheetId="53" hidden="1">[153]BOP!$A$36:$IV$36,[153]BOP!$A$44:$IV$44,[153]BOP!$A$59:$IV$59,[153]BOP!#REF!,[153]BOP!#REF!,[153]BOP!$A$81:$IV$88</definedName>
    <definedName name="Z_00C67BFD_FEDD_11D1_98B3_00C04FC96ABD_.wvu.Rows" localSheetId="54" hidden="1">[153]BOP!$A$36:$IV$36,[153]BOP!$A$44:$IV$44,[153]BOP!$A$59:$IV$59,[153]BOP!#REF!,[153]BOP!#REF!,[153]BOP!$A$81:$IV$88</definedName>
    <definedName name="Z_00C67BFD_FEDD_11D1_98B3_00C04FC96ABD_.wvu.Rows" localSheetId="55" hidden="1">[153]BOP!$A$36:$IV$36,[153]BOP!$A$44:$IV$44,[153]BOP!$A$59:$IV$59,[153]BOP!#REF!,[153]BOP!#REF!,[153]BOP!$A$81:$IV$88</definedName>
    <definedName name="Z_00C67BFD_FEDD_11D1_98B3_00C04FC96ABD_.wvu.Rows" localSheetId="56" hidden="1">[153]BOP!$A$36:$IV$36,[153]BOP!$A$44:$IV$44,[153]BOP!$A$59:$IV$59,[153]BOP!#REF!,[153]BOP!#REF!,[153]BOP!$A$81:$IV$88</definedName>
    <definedName name="Z_00C67BFD_FEDD_11D1_98B3_00C04FC96ABD_.wvu.Rows" localSheetId="57" hidden="1">[153]BOP!$A$36:$IV$36,[153]BOP!$A$44:$IV$44,[153]BOP!$A$59:$IV$59,[153]BOP!#REF!,[153]BOP!#REF!,[153]BOP!$A$81:$IV$88</definedName>
    <definedName name="Z_00C67BFD_FEDD_11D1_98B3_00C04FC96ABD_.wvu.Rows" localSheetId="58" hidden="1">[153]BOP!$A$36:$IV$36,[153]BOP!$A$44:$IV$44,[153]BOP!$A$59:$IV$59,[153]BOP!#REF!,[153]BOP!#REF!,[153]BOP!$A$81:$IV$88</definedName>
    <definedName name="Z_00C67BFD_FEDD_11D1_98B3_00C04FC96ABD_.wvu.Rows" localSheetId="59" hidden="1">[153]BOP!$A$36:$IV$36,[153]BOP!$A$44:$IV$44,[153]BOP!$A$59:$IV$59,[153]BOP!#REF!,[153]BOP!#REF!,[153]BOP!$A$81:$IV$88</definedName>
    <definedName name="Z_00C67BFD_FEDD_11D1_98B3_00C04FC96ABD_.wvu.Rows" localSheetId="60" hidden="1">[153]BOP!$36:$36,[153]BOP!$44:$44,[153]BOP!$59:$59,[153]BOP!#REF!,[153]BOP!#REF!,[153]BOP!$81:$88</definedName>
    <definedName name="Z_00C67BFD_FEDD_11D1_98B3_00C04FC96ABD_.wvu.Rows" localSheetId="61" hidden="1">[153]BOP!$36:$36,[153]BOP!$44:$44,[153]BOP!$59:$59,[153]BOP!#REF!,[153]BOP!#REF!,[153]BOP!$81:$88</definedName>
    <definedName name="Z_00C67BFD_FEDD_11D1_98B3_00C04FC96ABD_.wvu.Rows" localSheetId="62" hidden="1">[153]BOP!$36:$36,[153]BOP!$44:$44,[153]BOP!$59:$59,[153]BOP!#REF!,[153]BOP!#REF!,[153]BOP!$81:$88</definedName>
    <definedName name="Z_00C67BFD_FEDD_11D1_98B3_00C04FC96ABD_.wvu.Rows" localSheetId="63" hidden="1">[153]BOP!$36:$36,[153]BOP!$44:$44,[153]BOP!$59:$59,[153]BOP!#REF!,[153]BOP!#REF!,[153]BOP!$81:$88</definedName>
    <definedName name="Z_00C67BFD_FEDD_11D1_98B3_00C04FC96ABD_.wvu.Rows" localSheetId="6" hidden="1">[155]BOP!$A$36:$IV$36,[155]BOP!$A$44:$IV$44,[155]BOP!$A$59:$IV$59,[155]BOP!#REF!,[155]BOP!#REF!,[155]BOP!$A$81:$IV$88</definedName>
    <definedName name="Z_00C67BFD_FEDD_11D1_98B3_00C04FC96ABD_.wvu.Rows" localSheetId="64" hidden="1">[153]BOP!$A$36:$IV$36,[153]BOP!$A$44:$IV$44,[153]BOP!$A$59:$IV$59,[153]BOP!#REF!,[153]BOP!#REF!,[153]BOP!$A$81:$IV$88</definedName>
    <definedName name="Z_00C67BFD_FEDD_11D1_98B3_00C04FC96ABD_.wvu.Rows" localSheetId="65" hidden="1">[153]BOP!$A$36:$IV$36,[153]BOP!$A$44:$IV$44,[153]BOP!$A$59:$IV$59,[153]BOP!#REF!,[153]BOP!#REF!,[153]BOP!$A$81:$IV$88</definedName>
    <definedName name="Z_00C67BFD_FEDD_11D1_98B3_00C04FC96ABD_.wvu.Rows" localSheetId="66" hidden="1">[153]BOP!$A$36:$IV$36,[153]BOP!$A$44:$IV$44,[153]BOP!$A$59:$IV$59,[153]BOP!#REF!,[153]BOP!#REF!,[153]BOP!$A$81:$IV$88</definedName>
    <definedName name="Z_00C67BFD_FEDD_11D1_98B3_00C04FC96ABD_.wvu.Rows" localSheetId="67" hidden="1">[153]BOP!$A$36:$IV$36,[153]BOP!$A$44:$IV$44,[153]BOP!$A$59:$IV$59,[153]BOP!#REF!,[153]BOP!#REF!,[153]BOP!$A$81:$IV$88</definedName>
    <definedName name="Z_00C67BFD_FEDD_11D1_98B3_00C04FC96ABD_.wvu.Rows" localSheetId="68" hidden="1">[153]BOP!$A$36:$IV$36,[153]BOP!$A$44:$IV$44,[153]BOP!$A$59:$IV$59,[153]BOP!#REF!,[153]BOP!#REF!,[153]BOP!$A$81:$IV$88</definedName>
    <definedName name="Z_00C67BFD_FEDD_11D1_98B3_00C04FC96ABD_.wvu.Rows" localSheetId="69" hidden="1">[153]BOP!$A$36:$IV$36,[153]BOP!$A$44:$IV$44,[153]BOP!$A$59:$IV$59,[153]BOP!#REF!,[153]BOP!#REF!,[153]BOP!$A$81:$IV$88</definedName>
    <definedName name="Z_00C67BFD_FEDD_11D1_98B3_00C04FC96ABD_.wvu.Rows" localSheetId="70" hidden="1">[153]BOP!$A$36:$IV$36,[153]BOP!$A$44:$IV$44,[153]BOP!$A$59:$IV$59,[153]BOP!#REF!,[153]BOP!#REF!,[153]BOP!$A$81:$IV$88</definedName>
    <definedName name="Z_00C67BFD_FEDD_11D1_98B3_00C04FC96ABD_.wvu.Rows" localSheetId="71" hidden="1">[153]BOP!$A$36:$IV$36,[153]BOP!$A$44:$IV$44,[153]BOP!$A$59:$IV$59,[153]BOP!#REF!,[153]BOP!#REF!,[153]BOP!$A$81:$IV$88</definedName>
    <definedName name="Z_00C67BFD_FEDD_11D1_98B3_00C04FC96ABD_.wvu.Rows" localSheetId="72" hidden="1">[153]BOP!$A$36:$IV$36,[153]BOP!$A$44:$IV$44,[153]BOP!$A$59:$IV$59,[153]BOP!#REF!,[153]BOP!#REF!,[153]BOP!$A$81:$IV$88</definedName>
    <definedName name="Z_00C67BFD_FEDD_11D1_98B3_00C04FC96ABD_.wvu.Rows" localSheetId="73" hidden="1">[153]BOP!$A$36:$IV$36,[153]BOP!$A$44:$IV$44,[153]BOP!$A$59:$IV$59,[153]BOP!#REF!,[153]BOP!#REF!,[153]BOP!$A$81:$IV$88</definedName>
    <definedName name="Z_00C67BFD_FEDD_11D1_98B3_00C04FC96ABD_.wvu.Rows" localSheetId="7" hidden="1">[153]BOP!$A$36:$IV$36,[153]BOP!$A$44:$IV$44,[153]BOP!$A$59:$IV$59,[153]BOP!#REF!,[153]BOP!#REF!,[153]BOP!$A$81:$IV$88</definedName>
    <definedName name="Z_00C67BFD_FEDD_11D1_98B3_00C04FC96ABD_.wvu.Rows" localSheetId="74" hidden="1">[153]BOP!$A$36:$IV$36,[153]BOP!$A$44:$IV$44,[153]BOP!$A$59:$IV$59,[153]BOP!#REF!,[153]BOP!#REF!,[153]BOP!$A$81:$IV$88</definedName>
    <definedName name="Z_00C67BFD_FEDD_11D1_98B3_00C04FC96ABD_.wvu.Rows" localSheetId="75" hidden="1">[153]BOP!$A$36:$IV$36,[153]BOP!$A$44:$IV$44,[153]BOP!$A$59:$IV$59,[153]BOP!#REF!,[153]BOP!#REF!,[153]BOP!$A$81:$IV$88</definedName>
    <definedName name="Z_00C67BFD_FEDD_11D1_98B3_00C04FC96ABD_.wvu.Rows" localSheetId="76" hidden="1">[153]BOP!$A$36:$IV$36,[153]BOP!$A$44:$IV$44,[153]BOP!$A$59:$IV$59,[153]BOP!#REF!,[153]BOP!#REF!,[153]BOP!$A$81:$IV$88</definedName>
    <definedName name="Z_00C67BFD_FEDD_11D1_98B3_00C04FC96ABD_.wvu.Rows" localSheetId="77" hidden="1">[153]BOP!$A$36:$IV$36,[153]BOP!$A$44:$IV$44,[153]BOP!$A$59:$IV$59,[153]BOP!#REF!,[153]BOP!#REF!,[153]BOP!$A$81:$IV$88</definedName>
    <definedName name="Z_00C67BFD_FEDD_11D1_98B3_00C04FC96ABD_.wvu.Rows" localSheetId="78" hidden="1">[153]BOP!$A$36:$IV$36,[153]BOP!$A$44:$IV$44,[153]BOP!$A$59:$IV$59,[153]BOP!#REF!,[153]BOP!#REF!,[153]BOP!$A$81:$IV$88</definedName>
    <definedName name="Z_00C67BFD_FEDD_11D1_98B3_00C04FC96ABD_.wvu.Rows" localSheetId="79" hidden="1">[154]BOP!$A$36:$IV$36,[154]BOP!$A$44:$IV$44,[154]BOP!$A$59:$IV$59,[154]BOP!#REF!,[154]BOP!#REF!,[154]BOP!$A$81:$IV$88</definedName>
    <definedName name="Z_00C67BFD_FEDD_11D1_98B3_00C04FC96ABD_.wvu.Rows" localSheetId="8" hidden="1">[153]BOP!$A$36:$IV$36,[153]BOP!$A$44:$IV$44,[153]BOP!$A$59:$IV$59,[153]BOP!#REF!,[153]BOP!#REF!,[153]BOP!$A$81:$IV$88</definedName>
    <definedName name="Z_00C67BFD_FEDD_11D1_98B3_00C04FC96ABD_.wvu.Rows" localSheetId="9" hidden="1">[154]BOP!$A$36:$IV$36,[154]BOP!$A$44:$IV$44,[154]BOP!$A$59:$IV$59,[154]BOP!#REF!,[154]BOP!#REF!,[154]BOP!$A$81:$IV$88</definedName>
    <definedName name="Z_00C67BFD_FEDD_11D1_98B3_00C04FC96ABD_.wvu.Rows" hidden="1">[153]BOP!$A$36:$IV$36,[153]BOP!$A$44:$IV$44,[153]BOP!$A$59:$IV$59,[153]BOP!#REF!,[153]BOP!#REF!,[153]BOP!$A$81:$IV$88</definedName>
    <definedName name="Z_00C67BFE_FEDD_11D1_98B3_00C04FC96ABD_.wvu.Rows" localSheetId="1" hidden="1">[153]BOP!$A$36:$IV$36,[153]BOP!$A$44:$IV$44,[153]BOP!$A$59:$IV$59,[153]BOP!#REF!,[153]BOP!#REF!,[153]BOP!$A$79:$IV$79,[153]BOP!$A$81:$IV$88,[153]BOP!#REF!</definedName>
    <definedName name="Z_00C67BFE_FEDD_11D1_98B3_00C04FC96ABD_.wvu.Rows" localSheetId="10" hidden="1">[153]BOP!$A$36:$IV$36,[153]BOP!$A$44:$IV$44,[153]BOP!$A$59:$IV$59,[153]BOP!#REF!,[153]BOP!#REF!,[153]BOP!$A$79:$IV$79,[153]BOP!$A$81:$IV$88,[153]BOP!#REF!</definedName>
    <definedName name="Z_00C67BFE_FEDD_11D1_98B3_00C04FC96ABD_.wvu.Rows" localSheetId="2" hidden="1">[153]BOP!$A$36:$IV$36,[153]BOP!$A$44:$IV$44,[153]BOP!$A$59:$IV$59,[153]BOP!#REF!,[153]BOP!#REF!,[153]BOP!$A$79:$IV$79,[153]BOP!$A$81:$IV$88,[153]BOP!#REF!</definedName>
    <definedName name="Z_00C67BFE_FEDD_11D1_98B3_00C04FC96ABD_.wvu.Rows" localSheetId="24" hidden="1">[153]BOP!$A$36:$IV$36,[153]BOP!$A$44:$IV$44,[153]BOP!$A$59:$IV$59,[153]BOP!#REF!,[153]BOP!#REF!,[153]BOP!$A$79:$IV$79,[153]BOP!$A$81:$IV$88,[153]BOP!#REF!</definedName>
    <definedName name="Z_00C67BFE_FEDD_11D1_98B3_00C04FC96ABD_.wvu.Rows" localSheetId="25" hidden="1">[153]BOP!$A$36:$IV$36,[153]BOP!$A$44:$IV$44,[153]BOP!$A$59:$IV$59,[153]BOP!#REF!,[153]BOP!#REF!,[153]BOP!$A$79:$IV$79,[153]BOP!$A$81:$IV$88,[153]BOP!#REF!</definedName>
    <definedName name="Z_00C67BFE_FEDD_11D1_98B3_00C04FC96ABD_.wvu.Rows" localSheetId="26" hidden="1">[153]BOP!$A$36:$IV$36,[153]BOP!$A$44:$IV$44,[153]BOP!$A$59:$IV$59,[153]BOP!#REF!,[153]BOP!#REF!,[153]BOP!$A$79:$IV$79,[153]BOP!$A$81:$IV$88,[153]BOP!#REF!</definedName>
    <definedName name="Z_00C67BFE_FEDD_11D1_98B3_00C04FC96ABD_.wvu.Rows" localSheetId="27" hidden="1">[153]BOP!$A$36:$IV$36,[153]BOP!$A$44:$IV$44,[153]BOP!$A$59:$IV$59,[153]BOP!#REF!,[153]BOP!#REF!,[153]BOP!$A$79:$IV$79,[153]BOP!$A$81:$IV$88,[153]BOP!#REF!</definedName>
    <definedName name="Z_00C67BFE_FEDD_11D1_98B3_00C04FC96ABD_.wvu.Rows" localSheetId="28" hidden="1">[153]BOP!$A$36:$IV$36,[153]BOP!$A$44:$IV$44,[153]BOP!$A$59:$IV$59,[153]BOP!#REF!,[153]BOP!#REF!,[153]BOP!$A$79:$IV$79,[153]BOP!$A$81:$IV$88,[153]BOP!#REF!</definedName>
    <definedName name="Z_00C67BFE_FEDD_11D1_98B3_00C04FC96ABD_.wvu.Rows" localSheetId="29" hidden="1">[153]BOP!$A$36:$IV$36,[153]BOP!$A$44:$IV$44,[153]BOP!$A$59:$IV$59,[153]BOP!#REF!,[153]BOP!#REF!,[153]BOP!$A$79:$IV$79,[153]BOP!$A$81:$IV$88,[153]BOP!#REF!</definedName>
    <definedName name="Z_00C67BFE_FEDD_11D1_98B3_00C04FC96ABD_.wvu.Rows" localSheetId="3" hidden="1">[153]BOP!$A$36:$IV$36,[153]BOP!$A$44:$IV$44,[153]BOP!$A$59:$IV$59,[153]BOP!#REF!,[153]BOP!#REF!,[153]BOP!$A$79:$IV$79,[153]BOP!$A$81:$IV$88,[153]BOP!#REF!</definedName>
    <definedName name="Z_00C67BFE_FEDD_11D1_98B3_00C04FC96ABD_.wvu.Rows" localSheetId="31" hidden="1">[153]BOP!$A$36:$IV$36,[153]BOP!$A$44:$IV$44,[153]BOP!$A$59:$IV$59,[153]BOP!#REF!,[153]BOP!#REF!,[153]BOP!$A$79:$IV$79,[153]BOP!$A$81:$IV$88,[153]BOP!#REF!</definedName>
    <definedName name="Z_00C67BFE_FEDD_11D1_98B3_00C04FC96ABD_.wvu.Rows" localSheetId="32" hidden="1">[153]BOP!$A$36:$IV$36,[153]BOP!$A$44:$IV$44,[153]BOP!$A$59:$IV$59,[153]BOP!#REF!,[153]BOP!#REF!,[153]BOP!$A$79:$IV$79,[153]BOP!$A$81:$IV$88,[153]BOP!#REF!</definedName>
    <definedName name="Z_00C67BFE_FEDD_11D1_98B3_00C04FC96ABD_.wvu.Rows" localSheetId="33" hidden="1">[153]BOP!$A$36:$IV$36,[153]BOP!$A$44:$IV$44,[153]BOP!$A$59:$IV$59,[153]BOP!#REF!,[153]BOP!#REF!,[153]BOP!$A$79:$IV$79,[153]BOP!$A$81:$IV$88,[153]BOP!#REF!</definedName>
    <definedName name="Z_00C67BFE_FEDD_11D1_98B3_00C04FC96ABD_.wvu.Rows" localSheetId="34" hidden="1">[153]BOP!$A$36:$IV$36,[153]BOP!$A$44:$IV$44,[153]BOP!$A$59:$IV$59,[153]BOP!#REF!,[153]BOP!#REF!,[153]BOP!$A$79:$IV$79,[153]BOP!$A$81:$IV$88,[153]BOP!#REF!</definedName>
    <definedName name="Z_00C67BFE_FEDD_11D1_98B3_00C04FC96ABD_.wvu.Rows" localSheetId="37" hidden="1">[153]BOP!$A$36:$IV$36,[153]BOP!$A$44:$IV$44,[153]BOP!$A$59:$IV$59,[153]BOP!#REF!,[153]BOP!#REF!,[153]BOP!$A$79:$IV$79,[153]BOP!$A$81:$IV$88,[153]BOP!#REF!</definedName>
    <definedName name="Z_00C67BFE_FEDD_11D1_98B3_00C04FC96ABD_.wvu.Rows" localSheetId="41" hidden="1">[153]BOP!$A$36:$IV$36,[153]BOP!$A$44:$IV$44,[153]BOP!$A$59:$IV$59,[153]BOP!#REF!,[153]BOP!#REF!,[153]BOP!$A$79:$IV$79,[153]BOP!$A$81:$IV$88,[153]BOP!#REF!</definedName>
    <definedName name="Z_00C67BFE_FEDD_11D1_98B3_00C04FC96ABD_.wvu.Rows" localSheetId="46" hidden="1">[153]BOP!$A$36:$IV$36,[153]BOP!$A$44:$IV$44,[153]BOP!$A$59:$IV$59,[153]BOP!#REF!,[153]BOP!#REF!,[153]BOP!$A$79:$IV$79,[153]BOP!$A$81:$IV$88,[153]BOP!#REF!</definedName>
    <definedName name="Z_00C67BFE_FEDD_11D1_98B3_00C04FC96ABD_.wvu.Rows" localSheetId="47" hidden="1">[153]BOP!$A$36:$IV$36,[153]BOP!$A$44:$IV$44,[153]BOP!$A$59:$IV$59,[153]BOP!#REF!,[153]BOP!#REF!,[153]BOP!$A$79:$IV$79,[153]BOP!$A$81:$IV$88,[153]BOP!#REF!</definedName>
    <definedName name="Z_00C67BFE_FEDD_11D1_98B3_00C04FC96ABD_.wvu.Rows" localSheetId="48" hidden="1">[153]BOP!$A$36:$IV$36,[153]BOP!$A$44:$IV$44,[153]BOP!$A$59:$IV$59,[153]BOP!#REF!,[153]BOP!#REF!,[153]BOP!$A$79:$IV$79,[153]BOP!$A$81:$IV$88,[153]BOP!#REF!</definedName>
    <definedName name="Z_00C67BFE_FEDD_11D1_98B3_00C04FC96ABD_.wvu.Rows" localSheetId="49" hidden="1">[153]BOP!$A$36:$IV$36,[153]BOP!$A$44:$IV$44,[153]BOP!$A$59:$IV$59,[153]BOP!#REF!,[153]BOP!#REF!,[153]BOP!$A$79:$IV$79,[153]BOP!$A$81:$IV$88,[153]BOP!#REF!</definedName>
    <definedName name="Z_00C67BFE_FEDD_11D1_98B3_00C04FC96ABD_.wvu.Rows" localSheetId="50" hidden="1">[153]BOP!$A$36:$IV$36,[153]BOP!$A$44:$IV$44,[153]BOP!$A$59:$IV$59,[153]BOP!#REF!,[153]BOP!#REF!,[153]BOP!$A$79:$IV$79,[153]BOP!$A$81:$IV$88,[153]BOP!#REF!</definedName>
    <definedName name="Z_00C67BFE_FEDD_11D1_98B3_00C04FC96ABD_.wvu.Rows" localSheetId="5" hidden="1">[154]BOP!$A$36:$IV$36,[154]BOP!$A$44:$IV$44,[154]BOP!$A$59:$IV$59,[154]BOP!#REF!,[154]BOP!#REF!,[154]BOP!$A$79:$IV$79,[154]BOP!$A$81:$IV$88,[154]BOP!#REF!</definedName>
    <definedName name="Z_00C67BFE_FEDD_11D1_98B3_00C04FC96ABD_.wvu.Rows" localSheetId="51" hidden="1">[153]BOP!$A$36:$IV$36,[153]BOP!$A$44:$IV$44,[153]BOP!$A$59:$IV$59,[153]BOP!#REF!,[153]BOP!#REF!,[153]BOP!$A$79:$IV$79,[153]BOP!$A$81:$IV$88,[153]BOP!#REF!</definedName>
    <definedName name="Z_00C67BFE_FEDD_11D1_98B3_00C04FC96ABD_.wvu.Rows" localSheetId="52" hidden="1">[153]BOP!$A$36:$IV$36,[153]BOP!$A$44:$IV$44,[153]BOP!$A$59:$IV$59,[153]BOP!#REF!,[153]BOP!#REF!,[153]BOP!$A$79:$IV$79,[153]BOP!$A$81:$IV$88,[153]BOP!#REF!</definedName>
    <definedName name="Z_00C67BFE_FEDD_11D1_98B3_00C04FC96ABD_.wvu.Rows" localSheetId="53" hidden="1">[153]BOP!$A$36:$IV$36,[153]BOP!$A$44:$IV$44,[153]BOP!$A$59:$IV$59,[153]BOP!#REF!,[153]BOP!#REF!,[153]BOP!$A$79:$IV$79,[153]BOP!$A$81:$IV$88,[153]BOP!#REF!</definedName>
    <definedName name="Z_00C67BFE_FEDD_11D1_98B3_00C04FC96ABD_.wvu.Rows" localSheetId="54" hidden="1">[153]BOP!$A$36:$IV$36,[153]BOP!$A$44:$IV$44,[153]BOP!$A$59:$IV$59,[153]BOP!#REF!,[153]BOP!#REF!,[153]BOP!$A$79:$IV$79,[153]BOP!$A$81:$IV$88,[153]BOP!#REF!</definedName>
    <definedName name="Z_00C67BFE_FEDD_11D1_98B3_00C04FC96ABD_.wvu.Rows" localSheetId="55" hidden="1">[153]BOP!$A$36:$IV$36,[153]BOP!$A$44:$IV$44,[153]BOP!$A$59:$IV$59,[153]BOP!#REF!,[153]BOP!#REF!,[153]BOP!$A$79:$IV$79,[153]BOP!$A$81:$IV$88,[153]BOP!#REF!</definedName>
    <definedName name="Z_00C67BFE_FEDD_11D1_98B3_00C04FC96ABD_.wvu.Rows" localSheetId="56" hidden="1">[153]BOP!$A$36:$IV$36,[153]BOP!$A$44:$IV$44,[153]BOP!$A$59:$IV$59,[153]BOP!#REF!,[153]BOP!#REF!,[153]BOP!$A$79:$IV$79,[153]BOP!$A$81:$IV$88,[153]BOP!#REF!</definedName>
    <definedName name="Z_00C67BFE_FEDD_11D1_98B3_00C04FC96ABD_.wvu.Rows" localSheetId="57" hidden="1">[153]BOP!$A$36:$IV$36,[153]BOP!$A$44:$IV$44,[153]BOP!$A$59:$IV$59,[153]BOP!#REF!,[153]BOP!#REF!,[153]BOP!$A$79:$IV$79,[153]BOP!$A$81:$IV$88,[153]BOP!#REF!</definedName>
    <definedName name="Z_00C67BFE_FEDD_11D1_98B3_00C04FC96ABD_.wvu.Rows" localSheetId="58" hidden="1">[153]BOP!$A$36:$IV$36,[153]BOP!$A$44:$IV$44,[153]BOP!$A$59:$IV$59,[153]BOP!#REF!,[153]BOP!#REF!,[153]BOP!$A$79:$IV$79,[153]BOP!$A$81:$IV$88,[153]BOP!#REF!</definedName>
    <definedName name="Z_00C67BFE_FEDD_11D1_98B3_00C04FC96ABD_.wvu.Rows" localSheetId="59" hidden="1">[153]BOP!$A$36:$IV$36,[153]BOP!$A$44:$IV$44,[153]BOP!$A$59:$IV$59,[153]BOP!#REF!,[153]BOP!#REF!,[153]BOP!$A$79:$IV$79,[153]BOP!$A$81:$IV$88,[153]BOP!#REF!</definedName>
    <definedName name="Z_00C67BFE_FEDD_11D1_98B3_00C04FC96ABD_.wvu.Rows" localSheetId="60" hidden="1">[153]BOP!$36:$36,[153]BOP!$44:$44,[153]BOP!$59:$59,[153]BOP!#REF!,[153]BOP!#REF!,[153]BOP!$79:$79,[153]BOP!$81:$88,[153]BOP!#REF!</definedName>
    <definedName name="Z_00C67BFE_FEDD_11D1_98B3_00C04FC96ABD_.wvu.Rows" localSheetId="61" hidden="1">[153]BOP!$36:$36,[153]BOP!$44:$44,[153]BOP!$59:$59,[153]BOP!#REF!,[153]BOP!#REF!,[153]BOP!$79:$79,[153]BOP!$81:$88,[153]BOP!#REF!</definedName>
    <definedName name="Z_00C67BFE_FEDD_11D1_98B3_00C04FC96ABD_.wvu.Rows" localSheetId="62" hidden="1">[153]BOP!$36:$36,[153]BOP!$44:$44,[153]BOP!$59:$59,[153]BOP!#REF!,[153]BOP!#REF!,[153]BOP!$79:$79,[153]BOP!$81:$88,[153]BOP!#REF!</definedName>
    <definedName name="Z_00C67BFE_FEDD_11D1_98B3_00C04FC96ABD_.wvu.Rows" localSheetId="63" hidden="1">[153]BOP!$36:$36,[153]BOP!$44:$44,[153]BOP!$59:$59,[153]BOP!#REF!,[153]BOP!#REF!,[153]BOP!$79:$79,[153]BOP!$81:$88,[153]BOP!#REF!</definedName>
    <definedName name="Z_00C67BFE_FEDD_11D1_98B3_00C04FC96ABD_.wvu.Rows" localSheetId="6" hidden="1">[155]BOP!$A$36:$IV$36,[155]BOP!$A$44:$IV$44,[155]BOP!$A$59:$IV$59,[155]BOP!#REF!,[155]BOP!#REF!,[155]BOP!$A$79:$IV$79,[155]BOP!$A$81:$IV$88,[155]BOP!#REF!</definedName>
    <definedName name="Z_00C67BFE_FEDD_11D1_98B3_00C04FC96ABD_.wvu.Rows" localSheetId="64" hidden="1">[153]BOP!$A$36:$IV$36,[153]BOP!$A$44:$IV$44,[153]BOP!$A$59:$IV$59,[153]BOP!#REF!,[153]BOP!#REF!,[153]BOP!$A$79:$IV$79,[153]BOP!$A$81:$IV$88,[153]BOP!#REF!</definedName>
    <definedName name="Z_00C67BFE_FEDD_11D1_98B3_00C04FC96ABD_.wvu.Rows" localSheetId="65" hidden="1">[153]BOP!$A$36:$IV$36,[153]BOP!$A$44:$IV$44,[153]BOP!$A$59:$IV$59,[153]BOP!#REF!,[153]BOP!#REF!,[153]BOP!$A$79:$IV$79,[153]BOP!$A$81:$IV$88,[153]BOP!#REF!</definedName>
    <definedName name="Z_00C67BFE_FEDD_11D1_98B3_00C04FC96ABD_.wvu.Rows" localSheetId="66" hidden="1">[153]BOP!$A$36:$IV$36,[153]BOP!$A$44:$IV$44,[153]BOP!$A$59:$IV$59,[153]BOP!#REF!,[153]BOP!#REF!,[153]BOP!$A$79:$IV$79,[153]BOP!$A$81:$IV$88,[153]BOP!#REF!</definedName>
    <definedName name="Z_00C67BFE_FEDD_11D1_98B3_00C04FC96ABD_.wvu.Rows" localSheetId="67" hidden="1">[153]BOP!$A$36:$IV$36,[153]BOP!$A$44:$IV$44,[153]BOP!$A$59:$IV$59,[153]BOP!#REF!,[153]BOP!#REF!,[153]BOP!$A$79:$IV$79,[153]BOP!$A$81:$IV$88,[153]BOP!#REF!</definedName>
    <definedName name="Z_00C67BFE_FEDD_11D1_98B3_00C04FC96ABD_.wvu.Rows" localSheetId="68" hidden="1">[153]BOP!$A$36:$IV$36,[153]BOP!$A$44:$IV$44,[153]BOP!$A$59:$IV$59,[153]BOP!#REF!,[153]BOP!#REF!,[153]BOP!$A$79:$IV$79,[153]BOP!$A$81:$IV$88,[153]BOP!#REF!</definedName>
    <definedName name="Z_00C67BFE_FEDD_11D1_98B3_00C04FC96ABD_.wvu.Rows" localSheetId="69" hidden="1">[153]BOP!$A$36:$IV$36,[153]BOP!$A$44:$IV$44,[153]BOP!$A$59:$IV$59,[153]BOP!#REF!,[153]BOP!#REF!,[153]BOP!$A$79:$IV$79,[153]BOP!$A$81:$IV$88,[153]BOP!#REF!</definedName>
    <definedName name="Z_00C67BFE_FEDD_11D1_98B3_00C04FC96ABD_.wvu.Rows" localSheetId="70" hidden="1">[153]BOP!$A$36:$IV$36,[153]BOP!$A$44:$IV$44,[153]BOP!$A$59:$IV$59,[153]BOP!#REF!,[153]BOP!#REF!,[153]BOP!$A$79:$IV$79,[153]BOP!$A$81:$IV$88,[153]BOP!#REF!</definedName>
    <definedName name="Z_00C67BFE_FEDD_11D1_98B3_00C04FC96ABD_.wvu.Rows" localSheetId="71" hidden="1">[153]BOP!$A$36:$IV$36,[153]BOP!$A$44:$IV$44,[153]BOP!$A$59:$IV$59,[153]BOP!#REF!,[153]BOP!#REF!,[153]BOP!$A$79:$IV$79,[153]BOP!$A$81:$IV$88,[153]BOP!#REF!</definedName>
    <definedName name="Z_00C67BFE_FEDD_11D1_98B3_00C04FC96ABD_.wvu.Rows" localSheetId="72" hidden="1">[153]BOP!$A$36:$IV$36,[153]BOP!$A$44:$IV$44,[153]BOP!$A$59:$IV$59,[153]BOP!#REF!,[153]BOP!#REF!,[153]BOP!$A$79:$IV$79,[153]BOP!$A$81:$IV$88,[153]BOP!#REF!</definedName>
    <definedName name="Z_00C67BFE_FEDD_11D1_98B3_00C04FC96ABD_.wvu.Rows" localSheetId="73" hidden="1">[153]BOP!$A$36:$IV$36,[153]BOP!$A$44:$IV$44,[153]BOP!$A$59:$IV$59,[153]BOP!#REF!,[153]BOP!#REF!,[153]BOP!$A$79:$IV$79,[153]BOP!$A$81:$IV$88,[153]BOP!#REF!</definedName>
    <definedName name="Z_00C67BFE_FEDD_11D1_98B3_00C04FC96ABD_.wvu.Rows" localSheetId="7" hidden="1">[153]BOP!$A$36:$IV$36,[153]BOP!$A$44:$IV$44,[153]BOP!$A$59:$IV$59,[153]BOP!#REF!,[153]BOP!#REF!,[153]BOP!$A$79:$IV$79,[153]BOP!$A$81:$IV$88,[153]BOP!#REF!</definedName>
    <definedName name="Z_00C67BFE_FEDD_11D1_98B3_00C04FC96ABD_.wvu.Rows" localSheetId="74" hidden="1">[153]BOP!$A$36:$IV$36,[153]BOP!$A$44:$IV$44,[153]BOP!$A$59:$IV$59,[153]BOP!#REF!,[153]BOP!#REF!,[153]BOP!$A$79:$IV$79,[153]BOP!$A$81:$IV$88,[153]BOP!#REF!</definedName>
    <definedName name="Z_00C67BFE_FEDD_11D1_98B3_00C04FC96ABD_.wvu.Rows" localSheetId="75" hidden="1">[153]BOP!$A$36:$IV$36,[153]BOP!$A$44:$IV$44,[153]BOP!$A$59:$IV$59,[153]BOP!#REF!,[153]BOP!#REF!,[153]BOP!$A$79:$IV$79,[153]BOP!$A$81:$IV$88,[153]BOP!#REF!</definedName>
    <definedName name="Z_00C67BFE_FEDD_11D1_98B3_00C04FC96ABD_.wvu.Rows" localSheetId="76" hidden="1">[153]BOP!$A$36:$IV$36,[153]BOP!$A$44:$IV$44,[153]BOP!$A$59:$IV$59,[153]BOP!#REF!,[153]BOP!#REF!,[153]BOP!$A$79:$IV$79,[153]BOP!$A$81:$IV$88,[153]BOP!#REF!</definedName>
    <definedName name="Z_00C67BFE_FEDD_11D1_98B3_00C04FC96ABD_.wvu.Rows" localSheetId="77" hidden="1">[153]BOP!$A$36:$IV$36,[153]BOP!$A$44:$IV$44,[153]BOP!$A$59:$IV$59,[153]BOP!#REF!,[153]BOP!#REF!,[153]BOP!$A$79:$IV$79,[153]BOP!$A$81:$IV$88,[153]BOP!#REF!</definedName>
    <definedName name="Z_00C67BFE_FEDD_11D1_98B3_00C04FC96ABD_.wvu.Rows" localSheetId="78" hidden="1">[153]BOP!$A$36:$IV$36,[153]BOP!$A$44:$IV$44,[153]BOP!$A$59:$IV$59,[153]BOP!#REF!,[153]BOP!#REF!,[153]BOP!$A$79:$IV$79,[153]BOP!$A$81:$IV$88,[153]BOP!#REF!</definedName>
    <definedName name="Z_00C67BFE_FEDD_11D1_98B3_00C04FC96ABD_.wvu.Rows" localSheetId="79" hidden="1">[154]BOP!$A$36:$IV$36,[154]BOP!$A$44:$IV$44,[154]BOP!$A$59:$IV$59,[154]BOP!#REF!,[154]BOP!#REF!,[154]BOP!$A$79:$IV$79,[154]BOP!$A$81:$IV$88,[154]BOP!#REF!</definedName>
    <definedName name="Z_00C67BFE_FEDD_11D1_98B3_00C04FC96ABD_.wvu.Rows" localSheetId="8" hidden="1">[153]BOP!$A$36:$IV$36,[153]BOP!$A$44:$IV$44,[153]BOP!$A$59:$IV$59,[153]BOP!#REF!,[153]BOP!#REF!,[153]BOP!$A$79:$IV$79,[153]BOP!$A$81:$IV$88,[153]BOP!#REF!</definedName>
    <definedName name="Z_00C67BFE_FEDD_11D1_98B3_00C04FC96ABD_.wvu.Rows" localSheetId="9" hidden="1">[154]BOP!$A$36:$IV$36,[154]BOP!$A$44:$IV$44,[154]BOP!$A$59:$IV$59,[154]BOP!#REF!,[154]BOP!#REF!,[154]BOP!$A$79:$IV$79,[154]BOP!$A$81:$IV$88,[154]BOP!#REF!</definedName>
    <definedName name="Z_00C67BFE_FEDD_11D1_98B3_00C04FC96ABD_.wvu.Rows" hidden="1">[153]BOP!$A$36:$IV$36,[153]BOP!$A$44:$IV$44,[153]BOP!$A$59:$IV$59,[153]BOP!#REF!,[153]BOP!#REF!,[153]BOP!$A$79:$IV$79,[153]BOP!$A$81:$IV$88,[153]BOP!#REF!</definedName>
    <definedName name="Z_00C67BFF_FEDD_11D1_98B3_00C04FC96ABD_.wvu.Rows" localSheetId="1" hidden="1">[153]BOP!$A$36:$IV$36,[153]BOP!$A$44:$IV$44,[153]BOP!$A$59:$IV$59,[153]BOP!#REF!,[153]BOP!#REF!,[153]BOP!$A$79:$IV$79,[153]BOP!$A$81:$IV$88</definedName>
    <definedName name="Z_00C67BFF_FEDD_11D1_98B3_00C04FC96ABD_.wvu.Rows" localSheetId="10" hidden="1">[153]BOP!$A$36:$IV$36,[153]BOP!$A$44:$IV$44,[153]BOP!$A$59:$IV$59,[153]BOP!#REF!,[153]BOP!#REF!,[153]BOP!$A$79:$IV$79,[153]BOP!$A$81:$IV$88</definedName>
    <definedName name="Z_00C67BFF_FEDD_11D1_98B3_00C04FC96ABD_.wvu.Rows" localSheetId="24" hidden="1">[153]BOP!$A$36:$IV$36,[153]BOP!$A$44:$IV$44,[153]BOP!$A$59:$IV$59,[153]BOP!#REF!,[153]BOP!#REF!,[153]BOP!$A$79:$IV$79,[153]BOP!$A$81:$IV$88</definedName>
    <definedName name="Z_00C67BFF_FEDD_11D1_98B3_00C04FC96ABD_.wvu.Rows" localSheetId="25" hidden="1">[153]BOP!$A$36:$IV$36,[153]BOP!$A$44:$IV$44,[153]BOP!$A$59:$IV$59,[153]BOP!#REF!,[153]BOP!#REF!,[153]BOP!$A$79:$IV$79,[153]BOP!$A$81:$IV$88</definedName>
    <definedName name="Z_00C67BFF_FEDD_11D1_98B3_00C04FC96ABD_.wvu.Rows" localSheetId="26" hidden="1">[153]BOP!$A$36:$IV$36,[153]BOP!$A$44:$IV$44,[153]BOP!$A$59:$IV$59,[153]BOP!#REF!,[153]BOP!#REF!,[153]BOP!$A$79:$IV$79,[153]BOP!$A$81:$IV$88</definedName>
    <definedName name="Z_00C67BFF_FEDD_11D1_98B3_00C04FC96ABD_.wvu.Rows" localSheetId="27" hidden="1">[153]BOP!$A$36:$IV$36,[153]BOP!$A$44:$IV$44,[153]BOP!$A$59:$IV$59,[153]BOP!#REF!,[153]BOP!#REF!,[153]BOP!$A$79:$IV$79,[153]BOP!$A$81:$IV$88</definedName>
    <definedName name="Z_00C67BFF_FEDD_11D1_98B3_00C04FC96ABD_.wvu.Rows" localSheetId="3" hidden="1">[153]BOP!$A$36:$IV$36,[153]BOP!$A$44:$IV$44,[153]BOP!$A$59:$IV$59,[153]BOP!#REF!,[153]BOP!#REF!,[153]BOP!$A$79:$IV$79,[153]BOP!$A$81:$IV$88</definedName>
    <definedName name="Z_00C67BFF_FEDD_11D1_98B3_00C04FC96ABD_.wvu.Rows" localSheetId="37" hidden="1">[153]BOP!$A$36:$IV$36,[153]BOP!$A$44:$IV$44,[153]BOP!$A$59:$IV$59,[153]BOP!#REF!,[153]BOP!#REF!,[153]BOP!$A$79:$IV$79,[153]BOP!$A$81:$IV$88</definedName>
    <definedName name="Z_00C67BFF_FEDD_11D1_98B3_00C04FC96ABD_.wvu.Rows" localSheetId="41" hidden="1">[153]BOP!$A$36:$IV$36,[153]BOP!$A$44:$IV$44,[153]BOP!$A$59:$IV$59,[153]BOP!#REF!,[153]BOP!#REF!,[153]BOP!$A$79:$IV$79,[153]BOP!$A$81:$IV$88</definedName>
    <definedName name="Z_00C67BFF_FEDD_11D1_98B3_00C04FC96ABD_.wvu.Rows" localSheetId="46" hidden="1">[153]BOP!$A$36:$IV$36,[153]BOP!$A$44:$IV$44,[153]BOP!$A$59:$IV$59,[153]BOP!#REF!,[153]BOP!#REF!,[153]BOP!$A$79:$IV$79,[153]BOP!$A$81:$IV$88</definedName>
    <definedName name="Z_00C67BFF_FEDD_11D1_98B3_00C04FC96ABD_.wvu.Rows" localSheetId="47" hidden="1">[153]BOP!$A$36:$IV$36,[153]BOP!$A$44:$IV$44,[153]BOP!$A$59:$IV$59,[153]BOP!#REF!,[153]BOP!#REF!,[153]BOP!$A$79:$IV$79,[153]BOP!$A$81:$IV$88</definedName>
    <definedName name="Z_00C67BFF_FEDD_11D1_98B3_00C04FC96ABD_.wvu.Rows" localSheetId="48" hidden="1">[153]BOP!$A$36:$IV$36,[153]BOP!$A$44:$IV$44,[153]BOP!$A$59:$IV$59,[153]BOP!#REF!,[153]BOP!#REF!,[153]BOP!$A$79:$IV$79,[153]BOP!$A$81:$IV$88</definedName>
    <definedName name="Z_00C67BFF_FEDD_11D1_98B3_00C04FC96ABD_.wvu.Rows" localSheetId="49" hidden="1">[153]BOP!$A$36:$IV$36,[153]BOP!$A$44:$IV$44,[153]BOP!$A$59:$IV$59,[153]BOP!#REF!,[153]BOP!#REF!,[153]BOP!$A$79:$IV$79,[153]BOP!$A$81:$IV$88</definedName>
    <definedName name="Z_00C67BFF_FEDD_11D1_98B3_00C04FC96ABD_.wvu.Rows" localSheetId="50" hidden="1">[153]BOP!$A$36:$IV$36,[153]BOP!$A$44:$IV$44,[153]BOP!$A$59:$IV$59,[153]BOP!#REF!,[153]BOP!#REF!,[153]BOP!$A$79:$IV$79,[153]BOP!$A$81:$IV$88</definedName>
    <definedName name="Z_00C67BFF_FEDD_11D1_98B3_00C04FC96ABD_.wvu.Rows" localSheetId="5" hidden="1">[154]BOP!$A$36:$IV$36,[154]BOP!$A$44:$IV$44,[154]BOP!$A$59:$IV$59,[154]BOP!#REF!,[154]BOP!#REF!,[154]BOP!$A$79:$IV$79,[154]BOP!$A$81:$IV$88</definedName>
    <definedName name="Z_00C67BFF_FEDD_11D1_98B3_00C04FC96ABD_.wvu.Rows" localSheetId="51" hidden="1">[153]BOP!$A$36:$IV$36,[153]BOP!$A$44:$IV$44,[153]BOP!$A$59:$IV$59,[153]BOP!#REF!,[153]BOP!#REF!,[153]BOP!$A$79:$IV$79,[153]BOP!$A$81:$IV$88</definedName>
    <definedName name="Z_00C67BFF_FEDD_11D1_98B3_00C04FC96ABD_.wvu.Rows" localSheetId="52" hidden="1">[153]BOP!$A$36:$IV$36,[153]BOP!$A$44:$IV$44,[153]BOP!$A$59:$IV$59,[153]BOP!#REF!,[153]BOP!#REF!,[153]BOP!$A$79:$IV$79,[153]BOP!$A$81:$IV$88</definedName>
    <definedName name="Z_00C67BFF_FEDD_11D1_98B3_00C04FC96ABD_.wvu.Rows" localSheetId="53" hidden="1">[153]BOP!$A$36:$IV$36,[153]BOP!$A$44:$IV$44,[153]BOP!$A$59:$IV$59,[153]BOP!#REF!,[153]BOP!#REF!,[153]BOP!$A$79:$IV$79,[153]BOP!$A$81:$IV$88</definedName>
    <definedName name="Z_00C67BFF_FEDD_11D1_98B3_00C04FC96ABD_.wvu.Rows" localSheetId="54" hidden="1">[153]BOP!$A$36:$IV$36,[153]BOP!$A$44:$IV$44,[153]BOP!$A$59:$IV$59,[153]BOP!#REF!,[153]BOP!#REF!,[153]BOP!$A$79:$IV$79,[153]BOP!$A$81:$IV$88</definedName>
    <definedName name="Z_00C67BFF_FEDD_11D1_98B3_00C04FC96ABD_.wvu.Rows" localSheetId="56" hidden="1">[153]BOP!$A$36:$IV$36,[153]BOP!$A$44:$IV$44,[153]BOP!$A$59:$IV$59,[153]BOP!#REF!,[153]BOP!#REF!,[153]BOP!$A$79:$IV$79,[153]BOP!$A$81:$IV$88</definedName>
    <definedName name="Z_00C67BFF_FEDD_11D1_98B3_00C04FC96ABD_.wvu.Rows" localSheetId="57" hidden="1">[153]BOP!$A$36:$IV$36,[153]BOP!$A$44:$IV$44,[153]BOP!$A$59:$IV$59,[153]BOP!#REF!,[153]BOP!#REF!,[153]BOP!$A$79:$IV$79,[153]BOP!$A$81:$IV$88</definedName>
    <definedName name="Z_00C67BFF_FEDD_11D1_98B3_00C04FC96ABD_.wvu.Rows" localSheetId="58" hidden="1">[153]BOP!$A$36:$IV$36,[153]BOP!$A$44:$IV$44,[153]BOP!$A$59:$IV$59,[153]BOP!#REF!,[153]BOP!#REF!,[153]BOP!$A$79:$IV$79,[153]BOP!$A$81:$IV$88</definedName>
    <definedName name="Z_00C67BFF_FEDD_11D1_98B3_00C04FC96ABD_.wvu.Rows" localSheetId="59" hidden="1">[153]BOP!$A$36:$IV$36,[153]BOP!$A$44:$IV$44,[153]BOP!$A$59:$IV$59,[153]BOP!#REF!,[153]BOP!#REF!,[153]BOP!$A$79:$IV$79,[153]BOP!$A$81:$IV$88</definedName>
    <definedName name="Z_00C67BFF_FEDD_11D1_98B3_00C04FC96ABD_.wvu.Rows" localSheetId="60" hidden="1">[153]BOP!$36:$36,[153]BOP!$44:$44,[153]BOP!$59:$59,[153]BOP!#REF!,[153]BOP!#REF!,[153]BOP!$79:$79,[153]BOP!$81:$88</definedName>
    <definedName name="Z_00C67BFF_FEDD_11D1_98B3_00C04FC96ABD_.wvu.Rows" localSheetId="61" hidden="1">[153]BOP!$36:$36,[153]BOP!$44:$44,[153]BOP!$59:$59,[153]BOP!#REF!,[153]BOP!#REF!,[153]BOP!$79:$79,[153]BOP!$81:$88</definedName>
    <definedName name="Z_00C67BFF_FEDD_11D1_98B3_00C04FC96ABD_.wvu.Rows" localSheetId="62" hidden="1">[153]BOP!$36:$36,[153]BOP!$44:$44,[153]BOP!$59:$59,[153]BOP!#REF!,[153]BOP!#REF!,[153]BOP!$79:$79,[153]BOP!$81:$88</definedName>
    <definedName name="Z_00C67BFF_FEDD_11D1_98B3_00C04FC96ABD_.wvu.Rows" localSheetId="63" hidden="1">[153]BOP!$36:$36,[153]BOP!$44:$44,[153]BOP!$59:$59,[153]BOP!#REF!,[153]BOP!#REF!,[153]BOP!$79:$79,[153]BOP!$81:$88</definedName>
    <definedName name="Z_00C67BFF_FEDD_11D1_98B3_00C04FC96ABD_.wvu.Rows" localSheetId="6" hidden="1">[155]BOP!$A$36:$IV$36,[155]BOP!$A$44:$IV$44,[155]BOP!$A$59:$IV$59,[155]BOP!#REF!,[155]BOP!#REF!,[155]BOP!$A$79:$IV$79,[155]BOP!$A$81:$IV$88</definedName>
    <definedName name="Z_00C67BFF_FEDD_11D1_98B3_00C04FC96ABD_.wvu.Rows" localSheetId="64" hidden="1">[153]BOP!$A$36:$IV$36,[153]BOP!$A$44:$IV$44,[153]BOP!$A$59:$IV$59,[153]BOP!#REF!,[153]BOP!#REF!,[153]BOP!$A$79:$IV$79,[153]BOP!$A$81:$IV$88</definedName>
    <definedName name="Z_00C67BFF_FEDD_11D1_98B3_00C04FC96ABD_.wvu.Rows" localSheetId="65" hidden="1">[153]BOP!$A$36:$IV$36,[153]BOP!$A$44:$IV$44,[153]BOP!$A$59:$IV$59,[153]BOP!#REF!,[153]BOP!#REF!,[153]BOP!$A$79:$IV$79,[153]BOP!$A$81:$IV$88</definedName>
    <definedName name="Z_00C67BFF_FEDD_11D1_98B3_00C04FC96ABD_.wvu.Rows" localSheetId="66" hidden="1">[153]BOP!$A$36:$IV$36,[153]BOP!$A$44:$IV$44,[153]BOP!$A$59:$IV$59,[153]BOP!#REF!,[153]BOP!#REF!,[153]BOP!$A$79:$IV$79,[153]BOP!$A$81:$IV$88</definedName>
    <definedName name="Z_00C67BFF_FEDD_11D1_98B3_00C04FC96ABD_.wvu.Rows" localSheetId="67" hidden="1">[153]BOP!$A$36:$IV$36,[153]BOP!$A$44:$IV$44,[153]BOP!$A$59:$IV$59,[153]BOP!#REF!,[153]BOP!#REF!,[153]BOP!$A$79:$IV$79,[153]BOP!$A$81:$IV$88</definedName>
    <definedName name="Z_00C67BFF_FEDD_11D1_98B3_00C04FC96ABD_.wvu.Rows" localSheetId="68" hidden="1">[153]BOP!$A$36:$IV$36,[153]BOP!$A$44:$IV$44,[153]BOP!$A$59:$IV$59,[153]BOP!#REF!,[153]BOP!#REF!,[153]BOP!$A$79:$IV$79,[153]BOP!$A$81:$IV$88</definedName>
    <definedName name="Z_00C67BFF_FEDD_11D1_98B3_00C04FC96ABD_.wvu.Rows" localSheetId="70" hidden="1">[153]BOP!$A$36:$IV$36,[153]BOP!$A$44:$IV$44,[153]BOP!$A$59:$IV$59,[153]BOP!#REF!,[153]BOP!#REF!,[153]BOP!$A$79:$IV$79,[153]BOP!$A$81:$IV$88</definedName>
    <definedName name="Z_00C67BFF_FEDD_11D1_98B3_00C04FC96ABD_.wvu.Rows" localSheetId="71" hidden="1">[153]BOP!$A$36:$IV$36,[153]BOP!$A$44:$IV$44,[153]BOP!$A$59:$IV$59,[153]BOP!#REF!,[153]BOP!#REF!,[153]BOP!$A$79:$IV$79,[153]BOP!$A$81:$IV$88</definedName>
    <definedName name="Z_00C67BFF_FEDD_11D1_98B3_00C04FC96ABD_.wvu.Rows" localSheetId="72" hidden="1">[153]BOP!$A$36:$IV$36,[153]BOP!$A$44:$IV$44,[153]BOP!$A$59:$IV$59,[153]BOP!#REF!,[153]BOP!#REF!,[153]BOP!$A$79:$IV$79,[153]BOP!$A$81:$IV$88</definedName>
    <definedName name="Z_00C67BFF_FEDD_11D1_98B3_00C04FC96ABD_.wvu.Rows" localSheetId="73" hidden="1">[153]BOP!$A$36:$IV$36,[153]BOP!$A$44:$IV$44,[153]BOP!$A$59:$IV$59,[153]BOP!#REF!,[153]BOP!#REF!,[153]BOP!$A$79:$IV$79,[153]BOP!$A$81:$IV$88</definedName>
    <definedName name="Z_00C67BFF_FEDD_11D1_98B3_00C04FC96ABD_.wvu.Rows" localSheetId="74" hidden="1">[153]BOP!$A$36:$IV$36,[153]BOP!$A$44:$IV$44,[153]BOP!$A$59:$IV$59,[153]BOP!#REF!,[153]BOP!#REF!,[153]BOP!$A$79:$IV$79,[153]BOP!$A$81:$IV$88</definedName>
    <definedName name="Z_00C67BFF_FEDD_11D1_98B3_00C04FC96ABD_.wvu.Rows" localSheetId="75" hidden="1">[153]BOP!$A$36:$IV$36,[153]BOP!$A$44:$IV$44,[153]BOP!$A$59:$IV$59,[153]BOP!#REF!,[153]BOP!#REF!,[153]BOP!$A$79:$IV$79,[153]BOP!$A$81:$IV$88</definedName>
    <definedName name="Z_00C67BFF_FEDD_11D1_98B3_00C04FC96ABD_.wvu.Rows" localSheetId="76" hidden="1">[153]BOP!$A$36:$IV$36,[153]BOP!$A$44:$IV$44,[153]BOP!$A$59:$IV$59,[153]BOP!#REF!,[153]BOP!#REF!,[153]BOP!$A$79:$IV$79,[153]BOP!$A$81:$IV$88</definedName>
    <definedName name="Z_00C67BFF_FEDD_11D1_98B3_00C04FC96ABD_.wvu.Rows" localSheetId="77" hidden="1">[153]BOP!$A$36:$IV$36,[153]BOP!$A$44:$IV$44,[153]BOP!$A$59:$IV$59,[153]BOP!#REF!,[153]BOP!#REF!,[153]BOP!$A$79:$IV$79,[153]BOP!$A$81:$IV$88</definedName>
    <definedName name="Z_00C67BFF_FEDD_11D1_98B3_00C04FC96ABD_.wvu.Rows" localSheetId="78" hidden="1">[153]BOP!$A$36:$IV$36,[153]BOP!$A$44:$IV$44,[153]BOP!$A$59:$IV$59,[153]BOP!#REF!,[153]BOP!#REF!,[153]BOP!$A$79:$IV$79,[153]BOP!$A$81:$IV$88</definedName>
    <definedName name="Z_00C67BFF_FEDD_11D1_98B3_00C04FC96ABD_.wvu.Rows" localSheetId="79" hidden="1">[154]BOP!$A$36:$IV$36,[154]BOP!$A$44:$IV$44,[154]BOP!$A$59:$IV$59,[154]BOP!#REF!,[154]BOP!#REF!,[154]BOP!$A$79:$IV$79,[154]BOP!$A$81:$IV$88</definedName>
    <definedName name="Z_00C67BFF_FEDD_11D1_98B3_00C04FC96ABD_.wvu.Rows" localSheetId="8" hidden="1">[153]BOP!$A$36:$IV$36,[153]BOP!$A$44:$IV$44,[153]BOP!$A$59:$IV$59,[153]BOP!#REF!,[153]BOP!#REF!,[153]BOP!$A$79:$IV$79,[153]BOP!$A$81:$IV$88</definedName>
    <definedName name="Z_00C67BFF_FEDD_11D1_98B3_00C04FC96ABD_.wvu.Rows" localSheetId="9" hidden="1">[154]BOP!$A$36:$IV$36,[154]BOP!$A$44:$IV$44,[154]BOP!$A$59:$IV$59,[154]BOP!#REF!,[154]BOP!#REF!,[154]BOP!$A$79:$IV$79,[154]BOP!$A$81:$IV$88</definedName>
    <definedName name="Z_00C67BFF_FEDD_11D1_98B3_00C04FC96ABD_.wvu.Rows" hidden="1">[153]BOP!$A$36:$IV$36,[153]BOP!$A$44:$IV$44,[153]BOP!$A$59:$IV$59,[153]BOP!#REF!,[153]BOP!#REF!,[153]BOP!$A$79:$IV$79,[153]BOP!$A$81:$IV$88</definedName>
    <definedName name="Z_00C67C00_FEDD_11D1_98B3_00C04FC96ABD_.wvu.Rows" localSheetId="1" hidden="1">[153]BOP!$A$36:$IV$36,[153]BOP!$A$44:$IV$44,[153]BOP!$A$59:$IV$59,[153]BOP!#REF!,[153]BOP!#REF!,[153]BOP!$A$79:$IV$79,[153]BOP!#REF!</definedName>
    <definedName name="Z_00C67C00_FEDD_11D1_98B3_00C04FC96ABD_.wvu.Rows" localSheetId="10" hidden="1">[153]BOP!$A$36:$IV$36,[153]BOP!$A$44:$IV$44,[153]BOP!$A$59:$IV$59,[153]BOP!#REF!,[153]BOP!#REF!,[153]BOP!$A$79:$IV$79,[153]BOP!#REF!</definedName>
    <definedName name="Z_00C67C00_FEDD_11D1_98B3_00C04FC96ABD_.wvu.Rows" localSheetId="11" hidden="1">[153]BOP!$A$36:$IV$36,[153]BOP!$A$44:$IV$44,[153]BOP!$A$59:$IV$59,[153]BOP!#REF!,[153]BOP!#REF!,[153]BOP!$A$79:$IV$79,[153]BOP!#REF!</definedName>
    <definedName name="Z_00C67C00_FEDD_11D1_98B3_00C04FC96ABD_.wvu.Rows" localSheetId="12" hidden="1">[153]BOP!$A$36:$IV$36,[153]BOP!$A$44:$IV$44,[153]BOP!$A$59:$IV$59,[153]BOP!#REF!,[153]BOP!#REF!,[153]BOP!$A$79:$IV$79,[153]BOP!#REF!</definedName>
    <definedName name="Z_00C67C00_FEDD_11D1_98B3_00C04FC96ABD_.wvu.Rows" localSheetId="13" hidden="1">[153]BOP!$A$36:$IV$36,[153]BOP!$A$44:$IV$44,[153]BOP!$A$59:$IV$59,[153]BOP!#REF!,[153]BOP!#REF!,[153]BOP!$A$79:$IV$79,[153]BOP!#REF!</definedName>
    <definedName name="Z_00C67C00_FEDD_11D1_98B3_00C04FC96ABD_.wvu.Rows" localSheetId="15" hidden="1">[153]BOP!$A$36:$IV$36,[153]BOP!$A$44:$IV$44,[153]BOP!$A$59:$IV$59,[153]BOP!#REF!,[153]BOP!#REF!,[153]BOP!$A$79:$IV$79,[153]BOP!#REF!</definedName>
    <definedName name="Z_00C67C00_FEDD_11D1_98B3_00C04FC96ABD_.wvu.Rows" localSheetId="16" hidden="1">[153]BOP!$A$36:$IV$36,[153]BOP!$A$44:$IV$44,[153]BOP!$A$59:$IV$59,[153]BOP!#REF!,[153]BOP!#REF!,[153]BOP!$A$79:$IV$79,[153]BOP!#REF!</definedName>
    <definedName name="Z_00C67C00_FEDD_11D1_98B3_00C04FC96ABD_.wvu.Rows" localSheetId="2" hidden="1">[153]BOP!$A$36:$IV$36,[153]BOP!$A$44:$IV$44,[153]BOP!$A$59:$IV$59,[153]BOP!#REF!,[153]BOP!#REF!,[153]BOP!$A$79:$IV$79,[153]BOP!#REF!</definedName>
    <definedName name="Z_00C67C00_FEDD_11D1_98B3_00C04FC96ABD_.wvu.Rows" localSheetId="24" hidden="1">[153]BOP!$A$36:$IV$36,[153]BOP!$A$44:$IV$44,[153]BOP!$A$59:$IV$59,[153]BOP!#REF!,[153]BOP!#REF!,[153]BOP!$A$79:$IV$79,[153]BOP!#REF!</definedName>
    <definedName name="Z_00C67C00_FEDD_11D1_98B3_00C04FC96ABD_.wvu.Rows" localSheetId="25" hidden="1">[153]BOP!$A$36:$IV$36,[153]BOP!$A$44:$IV$44,[153]BOP!$A$59:$IV$59,[153]BOP!#REF!,[153]BOP!#REF!,[153]BOP!$A$79:$IV$79,[153]BOP!#REF!</definedName>
    <definedName name="Z_00C67C00_FEDD_11D1_98B3_00C04FC96ABD_.wvu.Rows" localSheetId="26" hidden="1">[153]BOP!$A$36:$IV$36,[153]BOP!$A$44:$IV$44,[153]BOP!$A$59:$IV$59,[153]BOP!#REF!,[153]BOP!#REF!,[153]BOP!$A$79:$IV$79,[153]BOP!#REF!</definedName>
    <definedName name="Z_00C67C00_FEDD_11D1_98B3_00C04FC96ABD_.wvu.Rows" localSheetId="27" hidden="1">[153]BOP!$A$36:$IV$36,[153]BOP!$A$44:$IV$44,[153]BOP!$A$59:$IV$59,[153]BOP!#REF!,[153]BOP!#REF!,[153]BOP!$A$79:$IV$79,[153]BOP!#REF!</definedName>
    <definedName name="Z_00C67C00_FEDD_11D1_98B3_00C04FC96ABD_.wvu.Rows" localSheetId="28" hidden="1">[153]BOP!$A$36:$IV$36,[153]BOP!$A$44:$IV$44,[153]BOP!$A$59:$IV$59,[153]BOP!#REF!,[153]BOP!#REF!,[153]BOP!$A$79:$IV$79,[153]BOP!#REF!</definedName>
    <definedName name="Z_00C67C00_FEDD_11D1_98B3_00C04FC96ABD_.wvu.Rows" localSheetId="29" hidden="1">[153]BOP!$A$36:$IV$36,[153]BOP!$A$44:$IV$44,[153]BOP!$A$59:$IV$59,[153]BOP!#REF!,[153]BOP!#REF!,[153]BOP!$A$79:$IV$79,[153]BOP!#REF!</definedName>
    <definedName name="Z_00C67C00_FEDD_11D1_98B3_00C04FC96ABD_.wvu.Rows" localSheetId="3" hidden="1">[153]BOP!$A$36:$IV$36,[153]BOP!$A$44:$IV$44,[153]BOP!$A$59:$IV$59,[153]BOP!#REF!,[153]BOP!#REF!,[153]BOP!$A$79:$IV$79,[153]BOP!#REF!</definedName>
    <definedName name="Z_00C67C00_FEDD_11D1_98B3_00C04FC96ABD_.wvu.Rows" localSheetId="31" hidden="1">[153]BOP!$A$36:$IV$36,[153]BOP!$A$44:$IV$44,[153]BOP!$A$59:$IV$59,[153]BOP!#REF!,[153]BOP!#REF!,[153]BOP!$A$79:$IV$79,[153]BOP!#REF!</definedName>
    <definedName name="Z_00C67C00_FEDD_11D1_98B3_00C04FC96ABD_.wvu.Rows" localSheetId="32" hidden="1">[153]BOP!$A$36:$IV$36,[153]BOP!$A$44:$IV$44,[153]BOP!$A$59:$IV$59,[153]BOP!#REF!,[153]BOP!#REF!,[153]BOP!$A$79:$IV$79,[153]BOP!#REF!</definedName>
    <definedName name="Z_00C67C00_FEDD_11D1_98B3_00C04FC96ABD_.wvu.Rows" localSheetId="33" hidden="1">[153]BOP!$A$36:$IV$36,[153]BOP!$A$44:$IV$44,[153]BOP!$A$59:$IV$59,[153]BOP!#REF!,[153]BOP!#REF!,[153]BOP!$A$79:$IV$79,[153]BOP!#REF!</definedName>
    <definedName name="Z_00C67C00_FEDD_11D1_98B3_00C04FC96ABD_.wvu.Rows" localSheetId="34" hidden="1">[153]BOP!$A$36:$IV$36,[153]BOP!$A$44:$IV$44,[153]BOP!$A$59:$IV$59,[153]BOP!#REF!,[153]BOP!#REF!,[153]BOP!$A$79:$IV$79,[153]BOP!#REF!</definedName>
    <definedName name="Z_00C67C00_FEDD_11D1_98B3_00C04FC96ABD_.wvu.Rows" localSheetId="37" hidden="1">[153]BOP!$A$36:$IV$36,[153]BOP!$A$44:$IV$44,[153]BOP!$A$59:$IV$59,[153]BOP!#REF!,[153]BOP!#REF!,[153]BOP!$A$79:$IV$79,[153]BOP!#REF!</definedName>
    <definedName name="Z_00C67C00_FEDD_11D1_98B3_00C04FC96ABD_.wvu.Rows" localSheetId="41" hidden="1">[153]BOP!$A$36:$IV$36,[153]BOP!$A$44:$IV$44,[153]BOP!$A$59:$IV$59,[153]BOP!#REF!,[153]BOP!#REF!,[153]BOP!$A$79:$IV$79,[153]BOP!#REF!</definedName>
    <definedName name="Z_00C67C00_FEDD_11D1_98B3_00C04FC96ABD_.wvu.Rows" localSheetId="4" hidden="1">[153]BOP!$A$36:$IV$36,[153]BOP!$A$44:$IV$44,[153]BOP!$A$59:$IV$59,[153]BOP!#REF!,[153]BOP!#REF!,[153]BOP!$A$79:$IV$79,[153]BOP!#REF!</definedName>
    <definedName name="Z_00C67C00_FEDD_11D1_98B3_00C04FC96ABD_.wvu.Rows" localSheetId="45" hidden="1">[153]BOP!$A$36:$IV$36,[153]BOP!$A$44:$IV$44,[153]BOP!$A$59:$IV$59,[153]BOP!#REF!,[153]BOP!#REF!,[153]BOP!$A$79:$IV$79,[153]BOP!#REF!</definedName>
    <definedName name="Z_00C67C00_FEDD_11D1_98B3_00C04FC96ABD_.wvu.Rows" localSheetId="46" hidden="1">[153]BOP!$A$36:$IV$36,[153]BOP!$A$44:$IV$44,[153]BOP!$A$59:$IV$59,[153]BOP!#REF!,[153]BOP!#REF!,[153]BOP!$A$79:$IV$79,[153]BOP!#REF!</definedName>
    <definedName name="Z_00C67C00_FEDD_11D1_98B3_00C04FC96ABD_.wvu.Rows" localSheetId="47" hidden="1">[153]BOP!$A$36:$IV$36,[153]BOP!$A$44:$IV$44,[153]BOP!$A$59:$IV$59,[153]BOP!#REF!,[153]BOP!#REF!,[153]BOP!$A$79:$IV$79,[153]BOP!#REF!</definedName>
    <definedName name="Z_00C67C00_FEDD_11D1_98B3_00C04FC96ABD_.wvu.Rows" localSheetId="48" hidden="1">[153]BOP!$A$36:$IV$36,[153]BOP!$A$44:$IV$44,[153]BOP!$A$59:$IV$59,[153]BOP!#REF!,[153]BOP!#REF!,[153]BOP!$A$79:$IV$79,[153]BOP!#REF!</definedName>
    <definedName name="Z_00C67C00_FEDD_11D1_98B3_00C04FC96ABD_.wvu.Rows" localSheetId="49" hidden="1">[153]BOP!$A$36:$IV$36,[153]BOP!$A$44:$IV$44,[153]BOP!$A$59:$IV$59,[153]BOP!#REF!,[153]BOP!#REF!,[153]BOP!$A$79:$IV$79,[153]BOP!#REF!</definedName>
    <definedName name="Z_00C67C00_FEDD_11D1_98B3_00C04FC96ABD_.wvu.Rows" localSheetId="50" hidden="1">[153]BOP!$A$36:$IV$36,[153]BOP!$A$44:$IV$44,[153]BOP!$A$59:$IV$59,[153]BOP!#REF!,[153]BOP!#REF!,[153]BOP!$A$79:$IV$79,[153]BOP!#REF!</definedName>
    <definedName name="Z_00C67C00_FEDD_11D1_98B3_00C04FC96ABD_.wvu.Rows" localSheetId="5" hidden="1">[154]BOP!$A$36:$IV$36,[154]BOP!$A$44:$IV$44,[154]BOP!$A$59:$IV$59,[154]BOP!#REF!,[154]BOP!#REF!,[154]BOP!$A$79:$IV$79,[154]BOP!#REF!</definedName>
    <definedName name="Z_00C67C00_FEDD_11D1_98B3_00C04FC96ABD_.wvu.Rows" localSheetId="51" hidden="1">[153]BOP!$A$36:$IV$36,[153]BOP!$A$44:$IV$44,[153]BOP!$A$59:$IV$59,[153]BOP!#REF!,[153]BOP!#REF!,[153]BOP!$A$79:$IV$79,[153]BOP!#REF!</definedName>
    <definedName name="Z_00C67C00_FEDD_11D1_98B3_00C04FC96ABD_.wvu.Rows" localSheetId="52" hidden="1">[153]BOP!$A$36:$IV$36,[153]BOP!$A$44:$IV$44,[153]BOP!$A$59:$IV$59,[153]BOP!#REF!,[153]BOP!#REF!,[153]BOP!$A$79:$IV$79,[153]BOP!#REF!</definedName>
    <definedName name="Z_00C67C00_FEDD_11D1_98B3_00C04FC96ABD_.wvu.Rows" localSheetId="53" hidden="1">[153]BOP!$A$36:$IV$36,[153]BOP!$A$44:$IV$44,[153]BOP!$A$59:$IV$59,[153]BOP!#REF!,[153]BOP!#REF!,[153]BOP!$A$79:$IV$79,[153]BOP!#REF!</definedName>
    <definedName name="Z_00C67C00_FEDD_11D1_98B3_00C04FC96ABD_.wvu.Rows" localSheetId="54" hidden="1">[153]BOP!$A$36:$IV$36,[153]BOP!$A$44:$IV$44,[153]BOP!$A$59:$IV$59,[153]BOP!#REF!,[153]BOP!#REF!,[153]BOP!$A$79:$IV$79,[153]BOP!#REF!</definedName>
    <definedName name="Z_00C67C00_FEDD_11D1_98B3_00C04FC96ABD_.wvu.Rows" localSheetId="55" hidden="1">[153]BOP!$A$36:$IV$36,[153]BOP!$A$44:$IV$44,[153]BOP!$A$59:$IV$59,[153]BOP!#REF!,[153]BOP!#REF!,[153]BOP!$A$79:$IV$79,[153]BOP!#REF!</definedName>
    <definedName name="Z_00C67C00_FEDD_11D1_98B3_00C04FC96ABD_.wvu.Rows" localSheetId="56" hidden="1">[153]BOP!$A$36:$IV$36,[153]BOP!$A$44:$IV$44,[153]BOP!$A$59:$IV$59,[153]BOP!#REF!,[153]BOP!#REF!,[153]BOP!$A$79:$IV$79,[153]BOP!#REF!</definedName>
    <definedName name="Z_00C67C00_FEDD_11D1_98B3_00C04FC96ABD_.wvu.Rows" localSheetId="57" hidden="1">[153]BOP!$A$36:$IV$36,[153]BOP!$A$44:$IV$44,[153]BOP!$A$59:$IV$59,[153]BOP!#REF!,[153]BOP!#REF!,[153]BOP!$A$79:$IV$79,[153]BOP!#REF!</definedName>
    <definedName name="Z_00C67C00_FEDD_11D1_98B3_00C04FC96ABD_.wvu.Rows" localSheetId="58" hidden="1">[153]BOP!$A$36:$IV$36,[153]BOP!$A$44:$IV$44,[153]BOP!$A$59:$IV$59,[153]BOP!#REF!,[153]BOP!#REF!,[153]BOP!$A$79:$IV$79,[153]BOP!#REF!</definedName>
    <definedName name="Z_00C67C00_FEDD_11D1_98B3_00C04FC96ABD_.wvu.Rows" localSheetId="59" hidden="1">[153]BOP!$A$36:$IV$36,[153]BOP!$A$44:$IV$44,[153]BOP!$A$59:$IV$59,[153]BOP!#REF!,[153]BOP!#REF!,[153]BOP!$A$79:$IV$79,[153]BOP!#REF!</definedName>
    <definedName name="Z_00C67C00_FEDD_11D1_98B3_00C04FC96ABD_.wvu.Rows" localSheetId="60" hidden="1">[153]BOP!$36:$36,[153]BOP!$44:$44,[153]BOP!$59:$59,[153]BOP!#REF!,[153]BOP!#REF!,[153]BOP!$79:$79,[153]BOP!#REF!</definedName>
    <definedName name="Z_00C67C00_FEDD_11D1_98B3_00C04FC96ABD_.wvu.Rows" localSheetId="61" hidden="1">[153]BOP!$36:$36,[153]BOP!$44:$44,[153]BOP!$59:$59,[153]BOP!#REF!,[153]BOP!#REF!,[153]BOP!$79:$79,[153]BOP!#REF!</definedName>
    <definedName name="Z_00C67C00_FEDD_11D1_98B3_00C04FC96ABD_.wvu.Rows" localSheetId="62" hidden="1">[153]BOP!$36:$36,[153]BOP!$44:$44,[153]BOP!$59:$59,[153]BOP!#REF!,[153]BOP!#REF!,[153]BOP!$79:$79,[153]BOP!#REF!</definedName>
    <definedName name="Z_00C67C00_FEDD_11D1_98B3_00C04FC96ABD_.wvu.Rows" localSheetId="63" hidden="1">[153]BOP!$36:$36,[153]BOP!$44:$44,[153]BOP!$59:$59,[153]BOP!#REF!,[153]BOP!#REF!,[153]BOP!$79:$79,[153]BOP!#REF!</definedName>
    <definedName name="Z_00C67C00_FEDD_11D1_98B3_00C04FC96ABD_.wvu.Rows" localSheetId="6" hidden="1">[155]BOP!$A$36:$IV$36,[155]BOP!$A$44:$IV$44,[155]BOP!$A$59:$IV$59,[155]BOP!#REF!,[155]BOP!#REF!,[155]BOP!$A$79:$IV$79,[155]BOP!#REF!</definedName>
    <definedName name="Z_00C67C00_FEDD_11D1_98B3_00C04FC96ABD_.wvu.Rows" localSheetId="64" hidden="1">[153]BOP!$A$36:$IV$36,[153]BOP!$A$44:$IV$44,[153]BOP!$A$59:$IV$59,[153]BOP!#REF!,[153]BOP!#REF!,[153]BOP!$A$79:$IV$79,[153]BOP!#REF!</definedName>
    <definedName name="Z_00C67C00_FEDD_11D1_98B3_00C04FC96ABD_.wvu.Rows" localSheetId="65" hidden="1">[153]BOP!$A$36:$IV$36,[153]BOP!$A$44:$IV$44,[153]BOP!$A$59:$IV$59,[153]BOP!#REF!,[153]BOP!#REF!,[153]BOP!$A$79:$IV$79,[153]BOP!#REF!</definedName>
    <definedName name="Z_00C67C00_FEDD_11D1_98B3_00C04FC96ABD_.wvu.Rows" localSheetId="66" hidden="1">[153]BOP!$A$36:$IV$36,[153]BOP!$A$44:$IV$44,[153]BOP!$A$59:$IV$59,[153]BOP!#REF!,[153]BOP!#REF!,[153]BOP!$A$79:$IV$79,[153]BOP!#REF!</definedName>
    <definedName name="Z_00C67C00_FEDD_11D1_98B3_00C04FC96ABD_.wvu.Rows" localSheetId="67" hidden="1">[153]BOP!$A$36:$IV$36,[153]BOP!$A$44:$IV$44,[153]BOP!$A$59:$IV$59,[153]BOP!#REF!,[153]BOP!#REF!,[153]BOP!$A$79:$IV$79,[153]BOP!#REF!</definedName>
    <definedName name="Z_00C67C00_FEDD_11D1_98B3_00C04FC96ABD_.wvu.Rows" localSheetId="68" hidden="1">[153]BOP!$A$36:$IV$36,[153]BOP!$A$44:$IV$44,[153]BOP!$A$59:$IV$59,[153]BOP!#REF!,[153]BOP!#REF!,[153]BOP!$A$79:$IV$79,[153]BOP!#REF!</definedName>
    <definedName name="Z_00C67C00_FEDD_11D1_98B3_00C04FC96ABD_.wvu.Rows" localSheetId="69" hidden="1">[153]BOP!$A$36:$IV$36,[153]BOP!$A$44:$IV$44,[153]BOP!$A$59:$IV$59,[153]BOP!#REF!,[153]BOP!#REF!,[153]BOP!$A$79:$IV$79,[153]BOP!#REF!</definedName>
    <definedName name="Z_00C67C00_FEDD_11D1_98B3_00C04FC96ABD_.wvu.Rows" localSheetId="70" hidden="1">[153]BOP!$A$36:$IV$36,[153]BOP!$A$44:$IV$44,[153]BOP!$A$59:$IV$59,[153]BOP!#REF!,[153]BOP!#REF!,[153]BOP!$A$79:$IV$79,[153]BOP!#REF!</definedName>
    <definedName name="Z_00C67C00_FEDD_11D1_98B3_00C04FC96ABD_.wvu.Rows" localSheetId="71" hidden="1">[153]BOP!$A$36:$IV$36,[153]BOP!$A$44:$IV$44,[153]BOP!$A$59:$IV$59,[153]BOP!#REF!,[153]BOP!#REF!,[153]BOP!$A$79:$IV$79,[153]BOP!#REF!</definedName>
    <definedName name="Z_00C67C00_FEDD_11D1_98B3_00C04FC96ABD_.wvu.Rows" localSheetId="72" hidden="1">[153]BOP!$A$36:$IV$36,[153]BOP!$A$44:$IV$44,[153]BOP!$A$59:$IV$59,[153]BOP!#REF!,[153]BOP!#REF!,[153]BOP!$A$79:$IV$79,[153]BOP!#REF!</definedName>
    <definedName name="Z_00C67C00_FEDD_11D1_98B3_00C04FC96ABD_.wvu.Rows" localSheetId="73" hidden="1">[153]BOP!$A$36:$IV$36,[153]BOP!$A$44:$IV$44,[153]BOP!$A$59:$IV$59,[153]BOP!#REF!,[153]BOP!#REF!,[153]BOP!$A$79:$IV$79,[153]BOP!#REF!</definedName>
    <definedName name="Z_00C67C00_FEDD_11D1_98B3_00C04FC96ABD_.wvu.Rows" localSheetId="7" hidden="1">[153]BOP!$A$36:$IV$36,[153]BOP!$A$44:$IV$44,[153]BOP!$A$59:$IV$59,[153]BOP!#REF!,[153]BOP!#REF!,[153]BOP!$A$79:$IV$79,[153]BOP!#REF!</definedName>
    <definedName name="Z_00C67C00_FEDD_11D1_98B3_00C04FC96ABD_.wvu.Rows" localSheetId="74" hidden="1">[153]BOP!$A$36:$IV$36,[153]BOP!$A$44:$IV$44,[153]BOP!$A$59:$IV$59,[153]BOP!#REF!,[153]BOP!#REF!,[153]BOP!$A$79:$IV$79,[153]BOP!#REF!</definedName>
    <definedName name="Z_00C67C00_FEDD_11D1_98B3_00C04FC96ABD_.wvu.Rows" localSheetId="75" hidden="1">[153]BOP!$A$36:$IV$36,[153]BOP!$A$44:$IV$44,[153]BOP!$A$59:$IV$59,[153]BOP!#REF!,[153]BOP!#REF!,[153]BOP!$A$79:$IV$79,[153]BOP!#REF!</definedName>
    <definedName name="Z_00C67C00_FEDD_11D1_98B3_00C04FC96ABD_.wvu.Rows" localSheetId="76" hidden="1">[153]BOP!$A$36:$IV$36,[153]BOP!$A$44:$IV$44,[153]BOP!$A$59:$IV$59,[153]BOP!#REF!,[153]BOP!#REF!,[153]BOP!$A$79:$IV$79,[153]BOP!#REF!</definedName>
    <definedName name="Z_00C67C00_FEDD_11D1_98B3_00C04FC96ABD_.wvu.Rows" localSheetId="77" hidden="1">[153]BOP!$A$36:$IV$36,[153]BOP!$A$44:$IV$44,[153]BOP!$A$59:$IV$59,[153]BOP!#REF!,[153]BOP!#REF!,[153]BOP!$A$79:$IV$79,[153]BOP!#REF!</definedName>
    <definedName name="Z_00C67C00_FEDD_11D1_98B3_00C04FC96ABD_.wvu.Rows" localSheetId="78" hidden="1">[153]BOP!$A$36:$IV$36,[153]BOP!$A$44:$IV$44,[153]BOP!$A$59:$IV$59,[153]BOP!#REF!,[153]BOP!#REF!,[153]BOP!$A$79:$IV$79,[153]BOP!#REF!</definedName>
    <definedName name="Z_00C67C00_FEDD_11D1_98B3_00C04FC96ABD_.wvu.Rows" localSheetId="79" hidden="1">[154]BOP!$A$36:$IV$36,[154]BOP!$A$44:$IV$44,[154]BOP!$A$59:$IV$59,[154]BOP!#REF!,[154]BOP!#REF!,[154]BOP!$A$79:$IV$79,[154]BOP!#REF!</definedName>
    <definedName name="Z_00C67C00_FEDD_11D1_98B3_00C04FC96ABD_.wvu.Rows" localSheetId="8" hidden="1">[153]BOP!$A$36:$IV$36,[153]BOP!$A$44:$IV$44,[153]BOP!$A$59:$IV$59,[153]BOP!#REF!,[153]BOP!#REF!,[153]BOP!$A$79:$IV$79,[153]BOP!#REF!</definedName>
    <definedName name="Z_00C67C00_FEDD_11D1_98B3_00C04FC96ABD_.wvu.Rows" localSheetId="9" hidden="1">[154]BOP!$A$36:$IV$36,[154]BOP!$A$44:$IV$44,[154]BOP!$A$59:$IV$59,[154]BOP!#REF!,[154]BOP!#REF!,[154]BOP!$A$79:$IV$79,[154]BOP!#REF!</definedName>
    <definedName name="Z_00C67C00_FEDD_11D1_98B3_00C04FC96ABD_.wvu.Rows" hidden="1">[153]BOP!$A$36:$IV$36,[153]BOP!$A$44:$IV$44,[153]BOP!$A$59:$IV$59,[153]BOP!#REF!,[153]BOP!#REF!,[153]BOP!$A$79:$IV$79,[153]BOP!#REF!</definedName>
    <definedName name="Z_00C67C01_FEDD_11D1_98B3_00C04FC96ABD_.wvu.Rows" localSheetId="28" hidden="1">[153]BOP!$A$36:$IV$36,[153]BOP!$A$44:$IV$44,[153]BOP!$A$59:$IV$59,[153]BOP!#REF!,[153]BOP!#REF!,[153]BOP!$A$79:$IV$79,[153]BOP!$A$81:$IV$88,[153]BOP!#REF!</definedName>
    <definedName name="Z_00C67C01_FEDD_11D1_98B3_00C04FC96ABD_.wvu.Rows" localSheetId="29" hidden="1">[153]BOP!$A$36:$IV$36,[153]BOP!$A$44:$IV$44,[153]BOP!$A$59:$IV$59,[153]BOP!#REF!,[153]BOP!#REF!,[153]BOP!$A$79:$IV$79,[153]BOP!$A$81:$IV$88,[153]BOP!#REF!</definedName>
    <definedName name="Z_00C67C01_FEDD_11D1_98B3_00C04FC96ABD_.wvu.Rows" localSheetId="31" hidden="1">[153]BOP!$A$36:$IV$36,[153]BOP!$A$44:$IV$44,[153]BOP!$A$59:$IV$59,[153]BOP!#REF!,[153]BOP!#REF!,[153]BOP!$A$79:$IV$79,[153]BOP!$A$81:$IV$88,[153]BOP!#REF!</definedName>
    <definedName name="Z_00C67C01_FEDD_11D1_98B3_00C04FC96ABD_.wvu.Rows" localSheetId="5" hidden="1">[154]BOP!$A$36:$IV$36,[154]BOP!$A$44:$IV$44,[154]BOP!$A$59:$IV$59,[154]BOP!#REF!,[154]BOP!#REF!,[154]BOP!$A$79:$IV$79,[154]BOP!$A$81:$IV$88,[154]BOP!#REF!</definedName>
    <definedName name="Z_00C67C01_FEDD_11D1_98B3_00C04FC96ABD_.wvu.Rows" localSheetId="53" hidden="1">[153]BOP!$A$36:$IV$36,[153]BOP!$A$44:$IV$44,[153]BOP!$A$59:$IV$59,[153]BOP!#REF!,[153]BOP!#REF!,[153]BOP!$A$79:$IV$79,[153]BOP!$A$81:$IV$88,[153]BOP!#REF!</definedName>
    <definedName name="Z_00C67C01_FEDD_11D1_98B3_00C04FC96ABD_.wvu.Rows" localSheetId="54" hidden="1">[153]BOP!$A$36:$IV$36,[153]BOP!$A$44:$IV$44,[153]BOP!$A$59:$IV$59,[153]BOP!#REF!,[153]BOP!#REF!,[153]BOP!$A$79:$IV$79,[153]BOP!$A$81:$IV$88,[153]BOP!#REF!</definedName>
    <definedName name="Z_00C67C01_FEDD_11D1_98B3_00C04FC96ABD_.wvu.Rows" localSheetId="57" hidden="1">[153]BOP!$A$36:$IV$36,[153]BOP!$A$44:$IV$44,[153]BOP!$A$59:$IV$59,[153]BOP!#REF!,[153]BOP!#REF!,[153]BOP!$A$79:$IV$79,[153]BOP!$A$81:$IV$88,[153]BOP!#REF!</definedName>
    <definedName name="Z_00C67C01_FEDD_11D1_98B3_00C04FC96ABD_.wvu.Rows" localSheetId="6" hidden="1">[155]BOP!$A$36:$IV$36,[155]BOP!$A$44:$IV$44,[155]BOP!$A$59:$IV$59,[155]BOP!#REF!,[155]BOP!#REF!,[155]BOP!$A$79:$IV$79,[155]BOP!$A$81:$IV$88,[155]BOP!#REF!</definedName>
    <definedName name="Z_00C67C01_FEDD_11D1_98B3_00C04FC96ABD_.wvu.Rows" localSheetId="67" hidden="1">[153]BOP!$A$36:$IV$36,[153]BOP!$A$44:$IV$44,[153]BOP!$A$59:$IV$59,[153]BOP!#REF!,[153]BOP!#REF!,[153]BOP!$A$79:$IV$79,[153]BOP!$A$81:$IV$88,[153]BOP!#REF!</definedName>
    <definedName name="Z_00C67C01_FEDD_11D1_98B3_00C04FC96ABD_.wvu.Rows" localSheetId="79" hidden="1">[154]BOP!$A$36:$IV$36,[154]BOP!$A$44:$IV$44,[154]BOP!$A$59:$IV$59,[154]BOP!#REF!,[154]BOP!#REF!,[154]BOP!$A$79:$IV$79,[154]BOP!$A$81:$IV$88,[154]BOP!#REF!</definedName>
    <definedName name="Z_00C67C01_FEDD_11D1_98B3_00C04FC96ABD_.wvu.Rows" localSheetId="8" hidden="1">[153]BOP!$A$36:$IV$36,[153]BOP!$A$44:$IV$44,[153]BOP!$A$59:$IV$59,[153]BOP!#REF!,[153]BOP!#REF!,[153]BOP!$A$79:$IV$79,[153]BOP!$A$81:$IV$88,[153]BOP!#REF!</definedName>
    <definedName name="Z_00C67C01_FEDD_11D1_98B3_00C04FC96ABD_.wvu.Rows" localSheetId="9" hidden="1">[154]BOP!$A$36:$IV$36,[154]BOP!$A$44:$IV$44,[154]BOP!$A$59:$IV$59,[154]BOP!#REF!,[154]BOP!#REF!,[154]BOP!$A$79:$IV$79,[154]BOP!$A$81:$IV$88,[154]BOP!#REF!</definedName>
    <definedName name="Z_00C67C01_FEDD_11D1_98B3_00C04FC96ABD_.wvu.Rows" hidden="1">[153]BOP!$A$36:$IV$36,[153]BOP!$A$44:$IV$44,[153]BOP!$A$59:$IV$59,[153]BOP!#REF!,[153]BOP!#REF!,[153]BOP!$A$79:$IV$79,[153]BOP!$A$81:$IV$88,[153]BOP!#REF!</definedName>
    <definedName name="Z_00C67C02_FEDD_11D1_98B3_00C04FC96ABD_.wvu.Rows" localSheetId="28" hidden="1">[153]BOP!$A$36:$IV$36,[153]BOP!$A$44:$IV$44,[153]BOP!$A$59:$IV$59,[153]BOP!#REF!,[153]BOP!#REF!,[153]BOP!$A$79:$IV$79,[153]BOP!$A$81:$IV$88,[153]BOP!#REF!</definedName>
    <definedName name="Z_00C67C02_FEDD_11D1_98B3_00C04FC96ABD_.wvu.Rows" localSheetId="29" hidden="1">[153]BOP!$A$36:$IV$36,[153]BOP!$A$44:$IV$44,[153]BOP!$A$59:$IV$59,[153]BOP!#REF!,[153]BOP!#REF!,[153]BOP!$A$79:$IV$79,[153]BOP!$A$81:$IV$88,[153]BOP!#REF!</definedName>
    <definedName name="Z_00C67C02_FEDD_11D1_98B3_00C04FC96ABD_.wvu.Rows" localSheetId="31" hidden="1">[153]BOP!$A$36:$IV$36,[153]BOP!$A$44:$IV$44,[153]BOP!$A$59:$IV$59,[153]BOP!#REF!,[153]BOP!#REF!,[153]BOP!$A$79:$IV$79,[153]BOP!$A$81:$IV$88,[153]BOP!#REF!</definedName>
    <definedName name="Z_00C67C02_FEDD_11D1_98B3_00C04FC96ABD_.wvu.Rows" localSheetId="5" hidden="1">[154]BOP!$A$36:$IV$36,[154]BOP!$A$44:$IV$44,[154]BOP!$A$59:$IV$59,[154]BOP!#REF!,[154]BOP!#REF!,[154]BOP!$A$79:$IV$79,[154]BOP!$A$81:$IV$88,[154]BOP!#REF!</definedName>
    <definedName name="Z_00C67C02_FEDD_11D1_98B3_00C04FC96ABD_.wvu.Rows" localSheetId="53" hidden="1">[153]BOP!$A$36:$IV$36,[153]BOP!$A$44:$IV$44,[153]BOP!$A$59:$IV$59,[153]BOP!#REF!,[153]BOP!#REF!,[153]BOP!$A$79:$IV$79,[153]BOP!$A$81:$IV$88,[153]BOP!#REF!</definedName>
    <definedName name="Z_00C67C02_FEDD_11D1_98B3_00C04FC96ABD_.wvu.Rows" localSheetId="54" hidden="1">[153]BOP!$A$36:$IV$36,[153]BOP!$A$44:$IV$44,[153]BOP!$A$59:$IV$59,[153]BOP!#REF!,[153]BOP!#REF!,[153]BOP!$A$79:$IV$79,[153]BOP!$A$81:$IV$88,[153]BOP!#REF!</definedName>
    <definedName name="Z_00C67C02_FEDD_11D1_98B3_00C04FC96ABD_.wvu.Rows" localSheetId="57" hidden="1">[153]BOP!$A$36:$IV$36,[153]BOP!$A$44:$IV$44,[153]BOP!$A$59:$IV$59,[153]BOP!#REF!,[153]BOP!#REF!,[153]BOP!$A$79:$IV$79,[153]BOP!$A$81:$IV$88,[153]BOP!#REF!</definedName>
    <definedName name="Z_00C67C02_FEDD_11D1_98B3_00C04FC96ABD_.wvu.Rows" localSheetId="6" hidden="1">[155]BOP!$A$36:$IV$36,[155]BOP!$A$44:$IV$44,[155]BOP!$A$59:$IV$59,[155]BOP!#REF!,[155]BOP!#REF!,[155]BOP!$A$79:$IV$79,[155]BOP!$A$81:$IV$88,[155]BOP!#REF!</definedName>
    <definedName name="Z_00C67C02_FEDD_11D1_98B3_00C04FC96ABD_.wvu.Rows" localSheetId="67" hidden="1">[153]BOP!$A$36:$IV$36,[153]BOP!$A$44:$IV$44,[153]BOP!$A$59:$IV$59,[153]BOP!#REF!,[153]BOP!#REF!,[153]BOP!$A$79:$IV$79,[153]BOP!$A$81:$IV$88,[153]BOP!#REF!</definedName>
    <definedName name="Z_00C67C02_FEDD_11D1_98B3_00C04FC96ABD_.wvu.Rows" localSheetId="79" hidden="1">[154]BOP!$A$36:$IV$36,[154]BOP!$A$44:$IV$44,[154]BOP!$A$59:$IV$59,[154]BOP!#REF!,[154]BOP!#REF!,[154]BOP!$A$79:$IV$79,[154]BOP!$A$81:$IV$88,[154]BOP!#REF!</definedName>
    <definedName name="Z_00C67C02_FEDD_11D1_98B3_00C04FC96ABD_.wvu.Rows" localSheetId="8" hidden="1">[153]BOP!$A$36:$IV$36,[153]BOP!$A$44:$IV$44,[153]BOP!$A$59:$IV$59,[153]BOP!#REF!,[153]BOP!#REF!,[153]BOP!$A$79:$IV$79,[153]BOP!$A$81:$IV$88,[153]BOP!#REF!</definedName>
    <definedName name="Z_00C67C02_FEDD_11D1_98B3_00C04FC96ABD_.wvu.Rows" localSheetId="9" hidden="1">[154]BOP!$A$36:$IV$36,[154]BOP!$A$44:$IV$44,[154]BOP!$A$59:$IV$59,[154]BOP!#REF!,[154]BOP!#REF!,[154]BOP!$A$79:$IV$79,[154]BOP!$A$81:$IV$88,[154]BOP!#REF!</definedName>
    <definedName name="Z_00C67C02_FEDD_11D1_98B3_00C04FC96ABD_.wvu.Rows" hidden="1">[153]BOP!$A$36:$IV$36,[153]BOP!$A$44:$IV$44,[153]BOP!$A$59:$IV$59,[153]BOP!#REF!,[153]BOP!#REF!,[153]BOP!$A$79:$IV$79,[153]BOP!$A$81:$IV$88,[153]BOP!#REF!</definedName>
    <definedName name="Z_00C67C03_FEDD_11D1_98B3_00C04FC96ABD_.wvu.Rows" localSheetId="5" hidden="1">[154]BOP!$A$36:$IV$36,[154]BOP!$A$44:$IV$44,[154]BOP!$A$59:$IV$59,[154]BOP!#REF!,[154]BOP!#REF!,[154]BOP!$A$79:$IV$79,[154]BOP!$A$81:$IV$88,[154]BOP!#REF!</definedName>
    <definedName name="Z_00C67C03_FEDD_11D1_98B3_00C04FC96ABD_.wvu.Rows" localSheetId="53" hidden="1">[153]BOP!$A$36:$IV$36,[153]BOP!$A$44:$IV$44,[153]BOP!$A$59:$IV$59,[153]BOP!#REF!,[153]BOP!#REF!,[153]BOP!$A$79:$IV$79,[153]BOP!$A$81:$IV$88,[153]BOP!#REF!</definedName>
    <definedName name="Z_00C67C03_FEDD_11D1_98B3_00C04FC96ABD_.wvu.Rows" localSheetId="54" hidden="1">[153]BOP!$A$36:$IV$36,[153]BOP!$A$44:$IV$44,[153]BOP!$A$59:$IV$59,[153]BOP!#REF!,[153]BOP!#REF!,[153]BOP!$A$79:$IV$79,[153]BOP!$A$81:$IV$88,[153]BOP!#REF!</definedName>
    <definedName name="Z_00C67C03_FEDD_11D1_98B3_00C04FC96ABD_.wvu.Rows" localSheetId="57" hidden="1">[153]BOP!$A$36:$IV$36,[153]BOP!$A$44:$IV$44,[153]BOP!$A$59:$IV$59,[153]BOP!#REF!,[153]BOP!#REF!,[153]BOP!$A$79:$IV$79,[153]BOP!$A$81:$IV$88,[153]BOP!#REF!</definedName>
    <definedName name="Z_00C67C03_FEDD_11D1_98B3_00C04FC96ABD_.wvu.Rows" localSheetId="6" hidden="1">[155]BOP!$A$36:$IV$36,[155]BOP!$A$44:$IV$44,[155]BOP!$A$59:$IV$59,[155]BOP!#REF!,[155]BOP!#REF!,[155]BOP!$A$79:$IV$79,[155]BOP!$A$81:$IV$88,[155]BOP!#REF!</definedName>
    <definedName name="Z_00C67C03_FEDD_11D1_98B3_00C04FC96ABD_.wvu.Rows" localSheetId="67" hidden="1">[153]BOP!$A$36:$IV$36,[153]BOP!$A$44:$IV$44,[153]BOP!$A$59:$IV$59,[153]BOP!#REF!,[153]BOP!#REF!,[153]BOP!$A$79:$IV$79,[153]BOP!$A$81:$IV$88,[153]BOP!#REF!</definedName>
    <definedName name="Z_00C67C03_FEDD_11D1_98B3_00C04FC96ABD_.wvu.Rows" localSheetId="79" hidden="1">[154]BOP!$A$36:$IV$36,[154]BOP!$A$44:$IV$44,[154]BOP!$A$59:$IV$59,[154]BOP!#REF!,[154]BOP!#REF!,[154]BOP!$A$79:$IV$79,[154]BOP!$A$81:$IV$88,[154]BOP!#REF!</definedName>
    <definedName name="Z_00C67C03_FEDD_11D1_98B3_00C04FC96ABD_.wvu.Rows" localSheetId="8" hidden="1">[153]BOP!$A$36:$IV$36,[153]BOP!$A$44:$IV$44,[153]BOP!$A$59:$IV$59,[153]BOP!#REF!,[153]BOP!#REF!,[153]BOP!$A$79:$IV$79,[153]BOP!$A$81:$IV$88,[153]BOP!#REF!</definedName>
    <definedName name="Z_00C67C03_FEDD_11D1_98B3_00C04FC96ABD_.wvu.Rows" localSheetId="9" hidden="1">[154]BOP!$A$36:$IV$36,[154]BOP!$A$44:$IV$44,[154]BOP!$A$59:$IV$59,[154]BOP!#REF!,[154]BOP!#REF!,[154]BOP!$A$79:$IV$79,[154]BOP!$A$81:$IV$88,[154]BOP!#REF!</definedName>
    <definedName name="Z_00C67C03_FEDD_11D1_98B3_00C04FC96ABD_.wvu.Rows" hidden="1">[153]BOP!$A$36:$IV$36,[153]BOP!$A$44:$IV$44,[153]BOP!$A$59:$IV$59,[153]BOP!#REF!,[153]BOP!#REF!,[153]BOP!$A$79:$IV$79,[153]BOP!$A$81:$IV$88,[153]BOP!#REF!</definedName>
    <definedName name="Z_00C67C05_FEDD_11D1_98B3_00C04FC96ABD_.wvu.Rows" localSheetId="1" hidden="1">[153]BOP!$A$36:$IV$36,[153]BOP!$A$44:$IV$44,[153]BOP!$A$59:$IV$59,[153]BOP!#REF!,[153]BOP!#REF!,[153]BOP!$A$79:$IV$79,[153]BOP!$A$81:$IV$88,[153]BOP!#REF!,[153]BOP!#REF!</definedName>
    <definedName name="Z_00C67C05_FEDD_11D1_98B3_00C04FC96ABD_.wvu.Rows" localSheetId="13" hidden="1">[153]BOP!$A$36:$IV$36,[153]BOP!$A$44:$IV$44,[153]BOP!$A$59:$IV$59,[153]BOP!#REF!,[153]BOP!#REF!,[153]BOP!$A$79:$IV$79,[153]BOP!$A$81:$IV$88,[153]BOP!#REF!,[153]BOP!#REF!</definedName>
    <definedName name="Z_00C67C05_FEDD_11D1_98B3_00C04FC96ABD_.wvu.Rows" localSheetId="15" hidden="1">[153]BOP!$A$36:$IV$36,[153]BOP!$A$44:$IV$44,[153]BOP!$A$59:$IV$59,[153]BOP!#REF!,[153]BOP!#REF!,[153]BOP!$A$79:$IV$79,[153]BOP!$A$81:$IV$88,[153]BOP!#REF!,[153]BOP!#REF!</definedName>
    <definedName name="Z_00C67C05_FEDD_11D1_98B3_00C04FC96ABD_.wvu.Rows" localSheetId="28" hidden="1">[153]BOP!$A$36:$IV$36,[153]BOP!$A$44:$IV$44,[153]BOP!$A$59:$IV$59,[153]BOP!#REF!,[153]BOP!#REF!,[153]BOP!$A$79:$IV$79,[153]BOP!$A$81:$IV$88,[153]BOP!#REF!,[153]BOP!#REF!</definedName>
    <definedName name="Z_00C67C05_FEDD_11D1_98B3_00C04FC96ABD_.wvu.Rows" localSheetId="29" hidden="1">[153]BOP!$A$36:$IV$36,[153]BOP!$A$44:$IV$44,[153]BOP!$A$59:$IV$59,[153]BOP!#REF!,[153]BOP!#REF!,[153]BOP!$A$79:$IV$79,[153]BOP!$A$81:$IV$88,[153]BOP!#REF!,[153]BOP!#REF!</definedName>
    <definedName name="Z_00C67C05_FEDD_11D1_98B3_00C04FC96ABD_.wvu.Rows" localSheetId="31" hidden="1">[153]BOP!$A$36:$IV$36,[153]BOP!$A$44:$IV$44,[153]BOP!$A$59:$IV$59,[153]BOP!#REF!,[153]BOP!#REF!,[153]BOP!$A$79:$IV$79,[153]BOP!$A$81:$IV$88,[153]BOP!#REF!,[153]BOP!#REF!</definedName>
    <definedName name="Z_00C67C05_FEDD_11D1_98B3_00C04FC96ABD_.wvu.Rows" localSheetId="32" hidden="1">[153]BOP!$A$36:$IV$36,[153]BOP!$A$44:$IV$44,[153]BOP!$A$59:$IV$59,[153]BOP!#REF!,[153]BOP!#REF!,[153]BOP!$A$79:$IV$79,[153]BOP!$A$81:$IV$88,[153]BOP!#REF!,[153]BOP!#REF!</definedName>
    <definedName name="Z_00C67C05_FEDD_11D1_98B3_00C04FC96ABD_.wvu.Rows" localSheetId="33" hidden="1">[153]BOP!$A$36:$IV$36,[153]BOP!$A$44:$IV$44,[153]BOP!$A$59:$IV$59,[153]BOP!#REF!,[153]BOP!#REF!,[153]BOP!$A$79:$IV$79,[153]BOP!$A$81:$IV$88,[153]BOP!#REF!,[153]BOP!#REF!</definedName>
    <definedName name="Z_00C67C05_FEDD_11D1_98B3_00C04FC96ABD_.wvu.Rows" localSheetId="34" hidden="1">[153]BOP!$A$36:$IV$36,[153]BOP!$A$44:$IV$44,[153]BOP!$A$59:$IV$59,[153]BOP!#REF!,[153]BOP!#REF!,[153]BOP!$A$79:$IV$79,[153]BOP!$A$81:$IV$88,[153]BOP!#REF!,[153]BOP!#REF!</definedName>
    <definedName name="Z_00C67C05_FEDD_11D1_98B3_00C04FC96ABD_.wvu.Rows" localSheetId="37" hidden="1">[153]BOP!$A$36:$IV$36,[153]BOP!$A$44:$IV$44,[153]BOP!$A$59:$IV$59,[153]BOP!#REF!,[153]BOP!#REF!,[153]BOP!$A$79:$IV$79,[153]BOP!$A$81:$IV$88,[153]BOP!#REF!,[153]BOP!#REF!</definedName>
    <definedName name="Z_00C67C05_FEDD_11D1_98B3_00C04FC96ABD_.wvu.Rows" localSheetId="45" hidden="1">[153]BOP!$A$36:$IV$36,[153]BOP!$A$44:$IV$44,[153]BOP!$A$59:$IV$59,[153]BOP!#REF!,[153]BOP!#REF!,[153]BOP!$A$79:$IV$79,[153]BOP!$A$81:$IV$88,[153]BOP!#REF!,[153]BOP!#REF!</definedName>
    <definedName name="Z_00C67C05_FEDD_11D1_98B3_00C04FC96ABD_.wvu.Rows" localSheetId="49" hidden="1">[153]BOP!$A$36:$IV$36,[153]BOP!$A$44:$IV$44,[153]BOP!$A$59:$IV$59,[153]BOP!#REF!,[153]BOP!#REF!,[153]BOP!$A$79:$IV$79,[153]BOP!$A$81:$IV$88,[153]BOP!#REF!,[153]BOP!#REF!</definedName>
    <definedName name="Z_00C67C05_FEDD_11D1_98B3_00C04FC96ABD_.wvu.Rows" localSheetId="5" hidden="1">[154]BOP!$A$36:$IV$36,[154]BOP!$A$44:$IV$44,[154]BOP!$A$59:$IV$59,[154]BOP!#REF!,[154]BOP!#REF!,[154]BOP!$A$79:$IV$79,[154]BOP!$A$81:$IV$88,[154]BOP!#REF!,[154]BOP!#REF!</definedName>
    <definedName name="Z_00C67C05_FEDD_11D1_98B3_00C04FC96ABD_.wvu.Rows" localSheetId="51" hidden="1">[153]BOP!$A$36:$IV$36,[153]BOP!$A$44:$IV$44,[153]BOP!$A$59:$IV$59,[153]BOP!#REF!,[153]BOP!#REF!,[153]BOP!$A$79:$IV$79,[153]BOP!$A$81:$IV$88,[153]BOP!#REF!,[153]BOP!#REF!</definedName>
    <definedName name="Z_00C67C05_FEDD_11D1_98B3_00C04FC96ABD_.wvu.Rows" localSheetId="52" hidden="1">[153]BOP!$A$36:$IV$36,[153]BOP!$A$44:$IV$44,[153]BOP!$A$59:$IV$59,[153]BOP!#REF!,[153]BOP!#REF!,[153]BOP!$A$79:$IV$79,[153]BOP!$A$81:$IV$88,[153]BOP!#REF!,[153]BOP!#REF!</definedName>
    <definedName name="Z_00C67C05_FEDD_11D1_98B3_00C04FC96ABD_.wvu.Rows" localSheetId="53" hidden="1">[153]BOP!$A$36:$IV$36,[153]BOP!$A$44:$IV$44,[153]BOP!$A$59:$IV$59,[153]BOP!#REF!,[153]BOP!#REF!,[153]BOP!$A$79:$IV$79,[153]BOP!$A$81:$IV$88,[153]BOP!#REF!,[153]BOP!#REF!</definedName>
    <definedName name="Z_00C67C05_FEDD_11D1_98B3_00C04FC96ABD_.wvu.Rows" localSheetId="54" hidden="1">[153]BOP!$A$36:$IV$36,[153]BOP!$A$44:$IV$44,[153]BOP!$A$59:$IV$59,[153]BOP!#REF!,[153]BOP!#REF!,[153]BOP!$A$79:$IV$79,[153]BOP!$A$81:$IV$88,[153]BOP!#REF!,[153]BOP!#REF!</definedName>
    <definedName name="Z_00C67C05_FEDD_11D1_98B3_00C04FC96ABD_.wvu.Rows" localSheetId="55" hidden="1">[153]BOP!$A$36:$IV$36,[153]BOP!$A$44:$IV$44,[153]BOP!$A$59:$IV$59,[153]BOP!#REF!,[153]BOP!#REF!,[153]BOP!$A$79:$IV$79,[153]BOP!$A$81:$IV$88,[153]BOP!#REF!,[153]BOP!#REF!</definedName>
    <definedName name="Z_00C67C05_FEDD_11D1_98B3_00C04FC96ABD_.wvu.Rows" localSheetId="56" hidden="1">[153]BOP!$A$36:$IV$36,[153]BOP!$A$44:$IV$44,[153]BOP!$A$59:$IV$59,[153]BOP!#REF!,[153]BOP!#REF!,[153]BOP!$A$79:$IV$79,[153]BOP!$A$81:$IV$88,[153]BOP!#REF!,[153]BOP!#REF!</definedName>
    <definedName name="Z_00C67C05_FEDD_11D1_98B3_00C04FC96ABD_.wvu.Rows" localSheetId="57" hidden="1">[153]BOP!$A$36:$IV$36,[153]BOP!$A$44:$IV$44,[153]BOP!$A$59:$IV$59,[153]BOP!#REF!,[153]BOP!#REF!,[153]BOP!$A$79:$IV$79,[153]BOP!$A$81:$IV$88,[153]BOP!#REF!,[153]BOP!#REF!</definedName>
    <definedName name="Z_00C67C05_FEDD_11D1_98B3_00C04FC96ABD_.wvu.Rows" localSheetId="58" hidden="1">[153]BOP!$A$36:$IV$36,[153]BOP!$A$44:$IV$44,[153]BOP!$A$59:$IV$59,[153]BOP!#REF!,[153]BOP!#REF!,[153]BOP!$A$79:$IV$79,[153]BOP!$A$81:$IV$88,[153]BOP!#REF!,[153]BOP!#REF!</definedName>
    <definedName name="Z_00C67C05_FEDD_11D1_98B3_00C04FC96ABD_.wvu.Rows" localSheetId="59" hidden="1">[153]BOP!$A$36:$IV$36,[153]BOP!$A$44:$IV$44,[153]BOP!$A$59:$IV$59,[153]BOP!#REF!,[153]BOP!#REF!,[153]BOP!$A$79:$IV$79,[153]BOP!$A$81:$IV$88,[153]BOP!#REF!,[153]BOP!#REF!</definedName>
    <definedName name="Z_00C67C05_FEDD_11D1_98B3_00C04FC96ABD_.wvu.Rows" localSheetId="60" hidden="1">[153]BOP!$36:$36,[153]BOP!$44:$44,[153]BOP!$59:$59,[153]BOP!#REF!,[153]BOP!#REF!,[153]BOP!$79:$79,[153]BOP!$81:$88,[153]BOP!#REF!,[153]BOP!#REF!</definedName>
    <definedName name="Z_00C67C05_FEDD_11D1_98B3_00C04FC96ABD_.wvu.Rows" localSheetId="61" hidden="1">[153]BOP!$36:$36,[153]BOP!$44:$44,[153]BOP!$59:$59,[153]BOP!#REF!,[153]BOP!#REF!,[153]BOP!$79:$79,[153]BOP!$81:$88,[153]BOP!#REF!,[153]BOP!#REF!</definedName>
    <definedName name="Z_00C67C05_FEDD_11D1_98B3_00C04FC96ABD_.wvu.Rows" localSheetId="62" hidden="1">[153]BOP!$36:$36,[153]BOP!$44:$44,[153]BOP!$59:$59,[153]BOP!#REF!,[153]BOP!#REF!,[153]BOP!$79:$79,[153]BOP!$81:$88,[153]BOP!#REF!,[153]BOP!#REF!</definedName>
    <definedName name="Z_00C67C05_FEDD_11D1_98B3_00C04FC96ABD_.wvu.Rows" localSheetId="63" hidden="1">[153]BOP!$36:$36,[153]BOP!$44:$44,[153]BOP!$59:$59,[153]BOP!#REF!,[153]BOP!#REF!,[153]BOP!$79:$79,[153]BOP!$81:$88,[153]BOP!#REF!,[153]BOP!#REF!</definedName>
    <definedName name="Z_00C67C05_FEDD_11D1_98B3_00C04FC96ABD_.wvu.Rows" localSheetId="6" hidden="1">[155]BOP!$A$36:$IV$36,[155]BOP!$A$44:$IV$44,[155]BOP!$A$59:$IV$59,[155]BOP!#REF!,[155]BOP!#REF!,[155]BOP!$A$79:$IV$79,[155]BOP!$A$81:$IV$88,[155]BOP!#REF!,[155]BOP!#REF!</definedName>
    <definedName name="Z_00C67C05_FEDD_11D1_98B3_00C04FC96ABD_.wvu.Rows" localSheetId="64" hidden="1">[153]BOP!$A$36:$IV$36,[153]BOP!$A$44:$IV$44,[153]BOP!$A$59:$IV$59,[153]BOP!#REF!,[153]BOP!#REF!,[153]BOP!$A$79:$IV$79,[153]BOP!$A$81:$IV$88,[153]BOP!#REF!,[153]BOP!#REF!</definedName>
    <definedName name="Z_00C67C05_FEDD_11D1_98B3_00C04FC96ABD_.wvu.Rows" localSheetId="65" hidden="1">[153]BOP!$A$36:$IV$36,[153]BOP!$A$44:$IV$44,[153]BOP!$A$59:$IV$59,[153]BOP!#REF!,[153]BOP!#REF!,[153]BOP!$A$79:$IV$79,[153]BOP!$A$81:$IV$88,[153]BOP!#REF!,[153]BOP!#REF!</definedName>
    <definedName name="Z_00C67C05_FEDD_11D1_98B3_00C04FC96ABD_.wvu.Rows" localSheetId="66" hidden="1">[153]BOP!$A$36:$IV$36,[153]BOP!$A$44:$IV$44,[153]BOP!$A$59:$IV$59,[153]BOP!#REF!,[153]BOP!#REF!,[153]BOP!$A$79:$IV$79,[153]BOP!$A$81:$IV$88,[153]BOP!#REF!,[153]BOP!#REF!</definedName>
    <definedName name="Z_00C67C05_FEDD_11D1_98B3_00C04FC96ABD_.wvu.Rows" localSheetId="67" hidden="1">[153]BOP!$A$36:$IV$36,[153]BOP!$A$44:$IV$44,[153]BOP!$A$59:$IV$59,[153]BOP!#REF!,[153]BOP!#REF!,[153]BOP!$A$79:$IV$79,[153]BOP!$A$81:$IV$88,[153]BOP!#REF!,[153]BOP!#REF!</definedName>
    <definedName name="Z_00C67C05_FEDD_11D1_98B3_00C04FC96ABD_.wvu.Rows" localSheetId="68" hidden="1">[153]BOP!$A$36:$IV$36,[153]BOP!$A$44:$IV$44,[153]BOP!$A$59:$IV$59,[153]BOP!#REF!,[153]BOP!#REF!,[153]BOP!$A$79:$IV$79,[153]BOP!$A$81:$IV$88,[153]BOP!#REF!,[153]BOP!#REF!</definedName>
    <definedName name="Z_00C67C05_FEDD_11D1_98B3_00C04FC96ABD_.wvu.Rows" localSheetId="69" hidden="1">[153]BOP!$A$36:$IV$36,[153]BOP!$A$44:$IV$44,[153]BOP!$A$59:$IV$59,[153]BOP!#REF!,[153]BOP!#REF!,[153]BOP!$A$79:$IV$79,[153]BOP!$A$81:$IV$88,[153]BOP!#REF!,[153]BOP!#REF!</definedName>
    <definedName name="Z_00C67C05_FEDD_11D1_98B3_00C04FC96ABD_.wvu.Rows" localSheetId="70" hidden="1">[153]BOP!$A$36:$IV$36,[153]BOP!$A$44:$IV$44,[153]BOP!$A$59:$IV$59,[153]BOP!#REF!,[153]BOP!#REF!,[153]BOP!$A$79:$IV$79,[153]BOP!$A$81:$IV$88,[153]BOP!#REF!,[153]BOP!#REF!</definedName>
    <definedName name="Z_00C67C05_FEDD_11D1_98B3_00C04FC96ABD_.wvu.Rows" localSheetId="71" hidden="1">[153]BOP!$A$36:$IV$36,[153]BOP!$A$44:$IV$44,[153]BOP!$A$59:$IV$59,[153]BOP!#REF!,[153]BOP!#REF!,[153]BOP!$A$79:$IV$79,[153]BOP!$A$81:$IV$88,[153]BOP!#REF!,[153]BOP!#REF!</definedName>
    <definedName name="Z_00C67C05_FEDD_11D1_98B3_00C04FC96ABD_.wvu.Rows" localSheetId="72" hidden="1">[153]BOP!$A$36:$IV$36,[153]BOP!$A$44:$IV$44,[153]BOP!$A$59:$IV$59,[153]BOP!#REF!,[153]BOP!#REF!,[153]BOP!$A$79:$IV$79,[153]BOP!$A$81:$IV$88,[153]BOP!#REF!,[153]BOP!#REF!</definedName>
    <definedName name="Z_00C67C05_FEDD_11D1_98B3_00C04FC96ABD_.wvu.Rows" localSheetId="73" hidden="1">[153]BOP!$A$36:$IV$36,[153]BOP!$A$44:$IV$44,[153]BOP!$A$59:$IV$59,[153]BOP!#REF!,[153]BOP!#REF!,[153]BOP!$A$79:$IV$79,[153]BOP!$A$81:$IV$88,[153]BOP!#REF!,[153]BOP!#REF!</definedName>
    <definedName name="Z_00C67C05_FEDD_11D1_98B3_00C04FC96ABD_.wvu.Rows" localSheetId="7" hidden="1">[153]BOP!$A$36:$IV$36,[153]BOP!$A$44:$IV$44,[153]BOP!$A$59:$IV$59,[153]BOP!#REF!,[153]BOP!#REF!,[153]BOP!$A$79:$IV$79,[153]BOP!$A$81:$IV$88,[153]BOP!#REF!,[153]BOP!#REF!</definedName>
    <definedName name="Z_00C67C05_FEDD_11D1_98B3_00C04FC96ABD_.wvu.Rows" localSheetId="74" hidden="1">[153]BOP!$A$36:$IV$36,[153]BOP!$A$44:$IV$44,[153]BOP!$A$59:$IV$59,[153]BOP!#REF!,[153]BOP!#REF!,[153]BOP!$A$79:$IV$79,[153]BOP!$A$81:$IV$88,[153]BOP!#REF!,[153]BOP!#REF!</definedName>
    <definedName name="Z_00C67C05_FEDD_11D1_98B3_00C04FC96ABD_.wvu.Rows" localSheetId="75" hidden="1">[153]BOP!$A$36:$IV$36,[153]BOP!$A$44:$IV$44,[153]BOP!$A$59:$IV$59,[153]BOP!#REF!,[153]BOP!#REF!,[153]BOP!$A$79:$IV$79,[153]BOP!$A$81:$IV$88,[153]BOP!#REF!,[153]BOP!#REF!</definedName>
    <definedName name="Z_00C67C05_FEDD_11D1_98B3_00C04FC96ABD_.wvu.Rows" localSheetId="76" hidden="1">[153]BOP!$A$36:$IV$36,[153]BOP!$A$44:$IV$44,[153]BOP!$A$59:$IV$59,[153]BOP!#REF!,[153]BOP!#REF!,[153]BOP!$A$79:$IV$79,[153]BOP!$A$81:$IV$88,[153]BOP!#REF!,[153]BOP!#REF!</definedName>
    <definedName name="Z_00C67C05_FEDD_11D1_98B3_00C04FC96ABD_.wvu.Rows" localSheetId="77" hidden="1">[153]BOP!$A$36:$IV$36,[153]BOP!$A$44:$IV$44,[153]BOP!$A$59:$IV$59,[153]BOP!#REF!,[153]BOP!#REF!,[153]BOP!$A$79:$IV$79,[153]BOP!$A$81:$IV$88,[153]BOP!#REF!,[153]BOP!#REF!</definedName>
    <definedName name="Z_00C67C05_FEDD_11D1_98B3_00C04FC96ABD_.wvu.Rows" localSheetId="78" hidden="1">[153]BOP!$A$36:$IV$36,[153]BOP!$A$44:$IV$44,[153]BOP!$A$59:$IV$59,[153]BOP!#REF!,[153]BOP!#REF!,[153]BOP!$A$79:$IV$79,[153]BOP!$A$81:$IV$88,[153]BOP!#REF!,[153]BOP!#REF!</definedName>
    <definedName name="Z_00C67C05_FEDD_11D1_98B3_00C04FC96ABD_.wvu.Rows" localSheetId="79" hidden="1">[154]BOP!$A$36:$IV$36,[154]BOP!$A$44:$IV$44,[154]BOP!$A$59:$IV$59,[154]BOP!#REF!,[154]BOP!#REF!,[154]BOP!$A$79:$IV$79,[154]BOP!$A$81:$IV$88,[154]BOP!#REF!,[154]BOP!#REF!</definedName>
    <definedName name="Z_00C67C05_FEDD_11D1_98B3_00C04FC96ABD_.wvu.Rows" localSheetId="8" hidden="1">[153]BOP!$A$36:$IV$36,[153]BOP!$A$44:$IV$44,[153]BOP!$A$59:$IV$59,[153]BOP!#REF!,[153]BOP!#REF!,[153]BOP!$A$79:$IV$79,[153]BOP!$A$81:$IV$88,[153]BOP!#REF!,[153]BOP!#REF!</definedName>
    <definedName name="Z_00C67C05_FEDD_11D1_98B3_00C04FC96ABD_.wvu.Rows" localSheetId="9" hidden="1">[154]BOP!$A$36:$IV$36,[154]BOP!$A$44:$IV$44,[154]BOP!$A$59:$IV$59,[154]BOP!#REF!,[154]BOP!#REF!,[154]BOP!$A$79:$IV$79,[154]BOP!$A$81:$IV$88,[154]BOP!#REF!,[154]BOP!#REF!</definedName>
    <definedName name="Z_00C67C05_FEDD_11D1_98B3_00C04FC96ABD_.wvu.Rows" hidden="1">[153]BOP!$A$36:$IV$36,[153]BOP!$A$44:$IV$44,[153]BOP!$A$59:$IV$59,[153]BOP!#REF!,[153]BOP!#REF!,[153]BOP!$A$79:$IV$79,[153]BOP!$A$81:$IV$88,[153]BOP!#REF!,[153]BOP!#REF!</definedName>
    <definedName name="Z_00C67C06_FEDD_11D1_98B3_00C04FC96ABD_.wvu.Rows" localSheetId="1" hidden="1">[153]BOP!$A$36:$IV$36,[153]BOP!$A$44:$IV$44,[153]BOP!$A$59:$IV$59,[153]BOP!#REF!,[153]BOP!#REF!,[153]BOP!$A$79:$IV$79,[153]BOP!$A$81:$IV$88,[153]BOP!#REF!,[153]BOP!#REF!</definedName>
    <definedName name="Z_00C67C06_FEDD_11D1_98B3_00C04FC96ABD_.wvu.Rows" localSheetId="13" hidden="1">[153]BOP!$A$36:$IV$36,[153]BOP!$A$44:$IV$44,[153]BOP!$A$59:$IV$59,[153]BOP!#REF!,[153]BOP!#REF!,[153]BOP!$A$79:$IV$79,[153]BOP!$A$81:$IV$88,[153]BOP!#REF!,[153]BOP!#REF!</definedName>
    <definedName name="Z_00C67C06_FEDD_11D1_98B3_00C04FC96ABD_.wvu.Rows" localSheetId="15" hidden="1">[153]BOP!$A$36:$IV$36,[153]BOP!$A$44:$IV$44,[153]BOP!$A$59:$IV$59,[153]BOP!#REF!,[153]BOP!#REF!,[153]BOP!$A$79:$IV$79,[153]BOP!$A$81:$IV$88,[153]BOP!#REF!,[153]BOP!#REF!</definedName>
    <definedName name="Z_00C67C06_FEDD_11D1_98B3_00C04FC96ABD_.wvu.Rows" localSheetId="28" hidden="1">[153]BOP!$A$36:$IV$36,[153]BOP!$A$44:$IV$44,[153]BOP!$A$59:$IV$59,[153]BOP!#REF!,[153]BOP!#REF!,[153]BOP!$A$79:$IV$79,[153]BOP!$A$81:$IV$88,[153]BOP!#REF!,[153]BOP!#REF!</definedName>
    <definedName name="Z_00C67C06_FEDD_11D1_98B3_00C04FC96ABD_.wvu.Rows" localSheetId="29" hidden="1">[153]BOP!$A$36:$IV$36,[153]BOP!$A$44:$IV$44,[153]BOP!$A$59:$IV$59,[153]BOP!#REF!,[153]BOP!#REF!,[153]BOP!$A$79:$IV$79,[153]BOP!$A$81:$IV$88,[153]BOP!#REF!,[153]BOP!#REF!</definedName>
    <definedName name="Z_00C67C06_FEDD_11D1_98B3_00C04FC96ABD_.wvu.Rows" localSheetId="31" hidden="1">[153]BOP!$A$36:$IV$36,[153]BOP!$A$44:$IV$44,[153]BOP!$A$59:$IV$59,[153]BOP!#REF!,[153]BOP!#REF!,[153]BOP!$A$79:$IV$79,[153]BOP!$A$81:$IV$88,[153]BOP!#REF!,[153]BOP!#REF!</definedName>
    <definedName name="Z_00C67C06_FEDD_11D1_98B3_00C04FC96ABD_.wvu.Rows" localSheetId="32" hidden="1">[153]BOP!$A$36:$IV$36,[153]BOP!$A$44:$IV$44,[153]BOP!$A$59:$IV$59,[153]BOP!#REF!,[153]BOP!#REF!,[153]BOP!$A$79:$IV$79,[153]BOP!$A$81:$IV$88,[153]BOP!#REF!,[153]BOP!#REF!</definedName>
    <definedName name="Z_00C67C06_FEDD_11D1_98B3_00C04FC96ABD_.wvu.Rows" localSheetId="33" hidden="1">[153]BOP!$A$36:$IV$36,[153]BOP!$A$44:$IV$44,[153]BOP!$A$59:$IV$59,[153]BOP!#REF!,[153]BOP!#REF!,[153]BOP!$A$79:$IV$79,[153]BOP!$A$81:$IV$88,[153]BOP!#REF!,[153]BOP!#REF!</definedName>
    <definedName name="Z_00C67C06_FEDD_11D1_98B3_00C04FC96ABD_.wvu.Rows" localSheetId="34" hidden="1">[153]BOP!$A$36:$IV$36,[153]BOP!$A$44:$IV$44,[153]BOP!$A$59:$IV$59,[153]BOP!#REF!,[153]BOP!#REF!,[153]BOP!$A$79:$IV$79,[153]BOP!$A$81:$IV$88,[153]BOP!#REF!,[153]BOP!#REF!</definedName>
    <definedName name="Z_00C67C06_FEDD_11D1_98B3_00C04FC96ABD_.wvu.Rows" localSheetId="37" hidden="1">[153]BOP!$A$36:$IV$36,[153]BOP!$A$44:$IV$44,[153]BOP!$A$59:$IV$59,[153]BOP!#REF!,[153]BOP!#REF!,[153]BOP!$A$79:$IV$79,[153]BOP!$A$81:$IV$88,[153]BOP!#REF!,[153]BOP!#REF!</definedName>
    <definedName name="Z_00C67C06_FEDD_11D1_98B3_00C04FC96ABD_.wvu.Rows" localSheetId="45" hidden="1">[153]BOP!$A$36:$IV$36,[153]BOP!$A$44:$IV$44,[153]BOP!$A$59:$IV$59,[153]BOP!#REF!,[153]BOP!#REF!,[153]BOP!$A$79:$IV$79,[153]BOP!$A$81:$IV$88,[153]BOP!#REF!,[153]BOP!#REF!</definedName>
    <definedName name="Z_00C67C06_FEDD_11D1_98B3_00C04FC96ABD_.wvu.Rows" localSheetId="49" hidden="1">[153]BOP!$A$36:$IV$36,[153]BOP!$A$44:$IV$44,[153]BOP!$A$59:$IV$59,[153]BOP!#REF!,[153]BOP!#REF!,[153]BOP!$A$79:$IV$79,[153]BOP!$A$81:$IV$88,[153]BOP!#REF!,[153]BOP!#REF!</definedName>
    <definedName name="Z_00C67C06_FEDD_11D1_98B3_00C04FC96ABD_.wvu.Rows" localSheetId="5" hidden="1">[154]BOP!$A$36:$IV$36,[154]BOP!$A$44:$IV$44,[154]BOP!$A$59:$IV$59,[154]BOP!#REF!,[154]BOP!#REF!,[154]BOP!$A$79:$IV$79,[154]BOP!$A$81:$IV$88,[154]BOP!#REF!,[154]BOP!#REF!</definedName>
    <definedName name="Z_00C67C06_FEDD_11D1_98B3_00C04FC96ABD_.wvu.Rows" localSheetId="51" hidden="1">[153]BOP!$A$36:$IV$36,[153]BOP!$A$44:$IV$44,[153]BOP!$A$59:$IV$59,[153]BOP!#REF!,[153]BOP!#REF!,[153]BOP!$A$79:$IV$79,[153]BOP!$A$81:$IV$88,[153]BOP!#REF!,[153]BOP!#REF!</definedName>
    <definedName name="Z_00C67C06_FEDD_11D1_98B3_00C04FC96ABD_.wvu.Rows" localSheetId="52" hidden="1">[153]BOP!$A$36:$IV$36,[153]BOP!$A$44:$IV$44,[153]BOP!$A$59:$IV$59,[153]BOP!#REF!,[153]BOP!#REF!,[153]BOP!$A$79:$IV$79,[153]BOP!$A$81:$IV$88,[153]BOP!#REF!,[153]BOP!#REF!</definedName>
    <definedName name="Z_00C67C06_FEDD_11D1_98B3_00C04FC96ABD_.wvu.Rows" localSheetId="53" hidden="1">[153]BOP!$A$36:$IV$36,[153]BOP!$A$44:$IV$44,[153]BOP!$A$59:$IV$59,[153]BOP!#REF!,[153]BOP!#REF!,[153]BOP!$A$79:$IV$79,[153]BOP!$A$81:$IV$88,[153]BOP!#REF!,[153]BOP!#REF!</definedName>
    <definedName name="Z_00C67C06_FEDD_11D1_98B3_00C04FC96ABD_.wvu.Rows" localSheetId="54" hidden="1">[153]BOP!$A$36:$IV$36,[153]BOP!$A$44:$IV$44,[153]BOP!$A$59:$IV$59,[153]BOP!#REF!,[153]BOP!#REF!,[153]BOP!$A$79:$IV$79,[153]BOP!$A$81:$IV$88,[153]BOP!#REF!,[153]BOP!#REF!</definedName>
    <definedName name="Z_00C67C06_FEDD_11D1_98B3_00C04FC96ABD_.wvu.Rows" localSheetId="55" hidden="1">[153]BOP!$A$36:$IV$36,[153]BOP!$A$44:$IV$44,[153]BOP!$A$59:$IV$59,[153]BOP!#REF!,[153]BOP!#REF!,[153]BOP!$A$79:$IV$79,[153]BOP!$A$81:$IV$88,[153]BOP!#REF!,[153]BOP!#REF!</definedName>
    <definedName name="Z_00C67C06_FEDD_11D1_98B3_00C04FC96ABD_.wvu.Rows" localSheetId="57" hidden="1">[153]BOP!$A$36:$IV$36,[153]BOP!$A$44:$IV$44,[153]BOP!$A$59:$IV$59,[153]BOP!#REF!,[153]BOP!#REF!,[153]BOP!$A$79:$IV$79,[153]BOP!$A$81:$IV$88,[153]BOP!#REF!,[153]BOP!#REF!</definedName>
    <definedName name="Z_00C67C06_FEDD_11D1_98B3_00C04FC96ABD_.wvu.Rows" localSheetId="60" hidden="1">[153]BOP!$36:$36,[153]BOP!$44:$44,[153]BOP!$59:$59,[153]BOP!#REF!,[153]BOP!#REF!,[153]BOP!$79:$79,[153]BOP!$81:$88,[153]BOP!#REF!,[153]BOP!#REF!</definedName>
    <definedName name="Z_00C67C06_FEDD_11D1_98B3_00C04FC96ABD_.wvu.Rows" localSheetId="61" hidden="1">[153]BOP!$36:$36,[153]BOP!$44:$44,[153]BOP!$59:$59,[153]BOP!#REF!,[153]BOP!#REF!,[153]BOP!$79:$79,[153]BOP!$81:$88,[153]BOP!#REF!,[153]BOP!#REF!</definedName>
    <definedName name="Z_00C67C06_FEDD_11D1_98B3_00C04FC96ABD_.wvu.Rows" localSheetId="62" hidden="1">[153]BOP!$36:$36,[153]BOP!$44:$44,[153]BOP!$59:$59,[153]BOP!#REF!,[153]BOP!#REF!,[153]BOP!$79:$79,[153]BOP!$81:$88,[153]BOP!#REF!,[153]BOP!#REF!</definedName>
    <definedName name="Z_00C67C06_FEDD_11D1_98B3_00C04FC96ABD_.wvu.Rows" localSheetId="63" hidden="1">[153]BOP!$36:$36,[153]BOP!$44:$44,[153]BOP!$59:$59,[153]BOP!#REF!,[153]BOP!#REF!,[153]BOP!$79:$79,[153]BOP!$81:$88,[153]BOP!#REF!,[153]BOP!#REF!</definedName>
    <definedName name="Z_00C67C06_FEDD_11D1_98B3_00C04FC96ABD_.wvu.Rows" localSheetId="6" hidden="1">[155]BOP!$A$36:$IV$36,[155]BOP!$A$44:$IV$44,[155]BOP!$A$59:$IV$59,[155]BOP!#REF!,[155]BOP!#REF!,[155]BOP!$A$79:$IV$79,[155]BOP!$A$81:$IV$88,[155]BOP!#REF!,[155]BOP!#REF!</definedName>
    <definedName name="Z_00C67C06_FEDD_11D1_98B3_00C04FC96ABD_.wvu.Rows" localSheetId="66" hidden="1">[153]BOP!$A$36:$IV$36,[153]BOP!$A$44:$IV$44,[153]BOP!$A$59:$IV$59,[153]BOP!#REF!,[153]BOP!#REF!,[153]BOP!$A$79:$IV$79,[153]BOP!$A$81:$IV$88,[153]BOP!#REF!,[153]BOP!#REF!</definedName>
    <definedName name="Z_00C67C06_FEDD_11D1_98B3_00C04FC96ABD_.wvu.Rows" localSheetId="67" hidden="1">[153]BOP!$A$36:$IV$36,[153]BOP!$A$44:$IV$44,[153]BOP!$A$59:$IV$59,[153]BOP!#REF!,[153]BOP!#REF!,[153]BOP!$A$79:$IV$79,[153]BOP!$A$81:$IV$88,[153]BOP!#REF!,[153]BOP!#REF!</definedName>
    <definedName name="Z_00C67C06_FEDD_11D1_98B3_00C04FC96ABD_.wvu.Rows" localSheetId="69" hidden="1">[153]BOP!$A$36:$IV$36,[153]BOP!$A$44:$IV$44,[153]BOP!$A$59:$IV$59,[153]BOP!#REF!,[153]BOP!#REF!,[153]BOP!$A$79:$IV$79,[153]BOP!$A$81:$IV$88,[153]BOP!#REF!,[153]BOP!#REF!</definedName>
    <definedName name="Z_00C67C06_FEDD_11D1_98B3_00C04FC96ABD_.wvu.Rows" localSheetId="71" hidden="1">[153]BOP!$A$36:$IV$36,[153]BOP!$A$44:$IV$44,[153]BOP!$A$59:$IV$59,[153]BOP!#REF!,[153]BOP!#REF!,[153]BOP!$A$79:$IV$79,[153]BOP!$A$81:$IV$88,[153]BOP!#REF!,[153]BOP!#REF!</definedName>
    <definedName name="Z_00C67C06_FEDD_11D1_98B3_00C04FC96ABD_.wvu.Rows" localSheetId="72" hidden="1">[153]BOP!$A$36:$IV$36,[153]BOP!$A$44:$IV$44,[153]BOP!$A$59:$IV$59,[153]BOP!#REF!,[153]BOP!#REF!,[153]BOP!$A$79:$IV$79,[153]BOP!$A$81:$IV$88,[153]BOP!#REF!,[153]BOP!#REF!</definedName>
    <definedName name="Z_00C67C06_FEDD_11D1_98B3_00C04FC96ABD_.wvu.Rows" localSheetId="73" hidden="1">[153]BOP!$A$36:$IV$36,[153]BOP!$A$44:$IV$44,[153]BOP!$A$59:$IV$59,[153]BOP!#REF!,[153]BOP!#REF!,[153]BOP!$A$79:$IV$79,[153]BOP!$A$81:$IV$88,[153]BOP!#REF!,[153]BOP!#REF!</definedName>
    <definedName name="Z_00C67C06_FEDD_11D1_98B3_00C04FC96ABD_.wvu.Rows" localSheetId="7" hidden="1">[153]BOP!$A$36:$IV$36,[153]BOP!$A$44:$IV$44,[153]BOP!$A$59:$IV$59,[153]BOP!#REF!,[153]BOP!#REF!,[153]BOP!$A$79:$IV$79,[153]BOP!$A$81:$IV$88,[153]BOP!#REF!,[153]BOP!#REF!</definedName>
    <definedName name="Z_00C67C06_FEDD_11D1_98B3_00C04FC96ABD_.wvu.Rows" localSheetId="74" hidden="1">[153]BOP!$A$36:$IV$36,[153]BOP!$A$44:$IV$44,[153]BOP!$A$59:$IV$59,[153]BOP!#REF!,[153]BOP!#REF!,[153]BOP!$A$79:$IV$79,[153]BOP!$A$81:$IV$88,[153]BOP!#REF!,[153]BOP!#REF!</definedName>
    <definedName name="Z_00C67C06_FEDD_11D1_98B3_00C04FC96ABD_.wvu.Rows" localSheetId="75" hidden="1">[153]BOP!$A$36:$IV$36,[153]BOP!$A$44:$IV$44,[153]BOP!$A$59:$IV$59,[153]BOP!#REF!,[153]BOP!#REF!,[153]BOP!$A$79:$IV$79,[153]BOP!$A$81:$IV$88,[153]BOP!#REF!,[153]BOP!#REF!</definedName>
    <definedName name="Z_00C67C06_FEDD_11D1_98B3_00C04FC96ABD_.wvu.Rows" localSheetId="76" hidden="1">[153]BOP!$A$36:$IV$36,[153]BOP!$A$44:$IV$44,[153]BOP!$A$59:$IV$59,[153]BOP!#REF!,[153]BOP!#REF!,[153]BOP!$A$79:$IV$79,[153]BOP!$A$81:$IV$88,[153]BOP!#REF!,[153]BOP!#REF!</definedName>
    <definedName name="Z_00C67C06_FEDD_11D1_98B3_00C04FC96ABD_.wvu.Rows" localSheetId="79" hidden="1">[154]BOP!$A$36:$IV$36,[154]BOP!$A$44:$IV$44,[154]BOP!$A$59:$IV$59,[154]BOP!#REF!,[154]BOP!#REF!,[154]BOP!$A$79:$IV$79,[154]BOP!$A$81:$IV$88,[154]BOP!#REF!,[154]BOP!#REF!</definedName>
    <definedName name="Z_00C67C06_FEDD_11D1_98B3_00C04FC96ABD_.wvu.Rows" localSheetId="8" hidden="1">[153]BOP!$A$36:$IV$36,[153]BOP!$A$44:$IV$44,[153]BOP!$A$59:$IV$59,[153]BOP!#REF!,[153]BOP!#REF!,[153]BOP!$A$79:$IV$79,[153]BOP!$A$81:$IV$88,[153]BOP!#REF!,[153]BOP!#REF!</definedName>
    <definedName name="Z_00C67C06_FEDD_11D1_98B3_00C04FC96ABD_.wvu.Rows" localSheetId="9" hidden="1">[154]BOP!$A$36:$IV$36,[154]BOP!$A$44:$IV$44,[154]BOP!$A$59:$IV$59,[154]BOP!#REF!,[154]BOP!#REF!,[154]BOP!$A$79:$IV$79,[154]BOP!$A$81:$IV$88,[154]BOP!#REF!,[154]BOP!#REF!</definedName>
    <definedName name="Z_00C67C06_FEDD_11D1_98B3_00C04FC96ABD_.wvu.Rows" hidden="1">[153]BOP!$A$36:$IV$36,[153]BOP!$A$44:$IV$44,[153]BOP!$A$59:$IV$59,[153]BOP!#REF!,[153]BOP!#REF!,[153]BOP!$A$79:$IV$79,[153]BOP!$A$81:$IV$88,[153]BOP!#REF!,[153]BOP!#REF!</definedName>
    <definedName name="Z_00C67C07_FEDD_11D1_98B3_00C04FC96ABD_.wvu.Rows" localSheetId="5" hidden="1">[154]BOP!$A$36:$IV$36,[154]BOP!$A$44:$IV$44,[154]BOP!$A$59:$IV$59,[154]BOP!#REF!,[154]BOP!#REF!,[154]BOP!$A$79:$IV$79</definedName>
    <definedName name="Z_00C67C07_FEDD_11D1_98B3_00C04FC96ABD_.wvu.Rows" localSheetId="55" hidden="1">[153]BOP!$A$36:$IV$36,[153]BOP!$A$44:$IV$44,[153]BOP!$A$59:$IV$59,[153]BOP!#REF!,[153]BOP!#REF!,[153]BOP!$A$79:$IV$79</definedName>
    <definedName name="Z_00C67C07_FEDD_11D1_98B3_00C04FC96ABD_.wvu.Rows" localSheetId="57" hidden="1">[153]BOP!$A$36:$IV$36,[153]BOP!$A$44:$IV$44,[153]BOP!$A$59:$IV$59,[153]BOP!#REF!,[153]BOP!#REF!,[153]BOP!$A$79:$IV$79</definedName>
    <definedName name="Z_00C67C07_FEDD_11D1_98B3_00C04FC96ABD_.wvu.Rows" localSheetId="6" hidden="1">[155]BOP!$A$36:$IV$36,[155]BOP!$A$44:$IV$44,[155]BOP!$A$59:$IV$59,[155]BOP!#REF!,[155]BOP!#REF!,[155]BOP!$A$79:$IV$79</definedName>
    <definedName name="Z_00C67C07_FEDD_11D1_98B3_00C04FC96ABD_.wvu.Rows" localSheetId="79" hidden="1">[154]BOP!$A$36:$IV$36,[154]BOP!$A$44:$IV$44,[154]BOP!$A$59:$IV$59,[154]BOP!#REF!,[154]BOP!#REF!,[154]BOP!$A$79:$IV$79</definedName>
    <definedName name="Z_00C67C07_FEDD_11D1_98B3_00C04FC96ABD_.wvu.Rows" localSheetId="8" hidden="1">[153]BOP!$A$36:$IV$36,[153]BOP!$A$44:$IV$44,[153]BOP!$A$59:$IV$59,[153]BOP!#REF!,[153]BOP!#REF!,[153]BOP!$A$79:$IV$79</definedName>
    <definedName name="Z_00C67C07_FEDD_11D1_98B3_00C04FC96ABD_.wvu.Rows" localSheetId="9" hidden="1">[154]BOP!$A$36:$IV$36,[154]BOP!$A$44:$IV$44,[154]BOP!$A$59:$IV$59,[154]BOP!#REF!,[154]BOP!#REF!,[154]BOP!$A$79:$IV$79</definedName>
    <definedName name="Z_00C67C07_FEDD_11D1_98B3_00C04FC96ABD_.wvu.Rows" hidden="1">[153]BOP!$A$36:$IV$36,[153]BOP!$A$44:$IV$44,[153]BOP!$A$59:$IV$59,[153]BOP!#REF!,[153]BOP!#REF!,[153]BOP!$A$79:$IV$79</definedName>
    <definedName name="Z_112039D0_FF0B_11D1_98B3_00C04FC96ABD_.wvu.Rows" localSheetId="5" hidden="1">[154]BOP!$A$36:$IV$36,[154]BOP!$A$44:$IV$44,[154]BOP!$A$59:$IV$59,[154]BOP!#REF!,[154]BOP!#REF!,[154]BOP!$A$81:$IV$88</definedName>
    <definedName name="Z_112039D0_FF0B_11D1_98B3_00C04FC96ABD_.wvu.Rows" localSheetId="55" hidden="1">[153]BOP!$A$36:$IV$36,[153]BOP!$A$44:$IV$44,[153]BOP!$A$59:$IV$59,[153]BOP!#REF!,[153]BOP!#REF!,[153]BOP!$A$81:$IV$88</definedName>
    <definedName name="Z_112039D0_FF0B_11D1_98B3_00C04FC96ABD_.wvu.Rows" localSheetId="57" hidden="1">[153]BOP!$A$36:$IV$36,[153]BOP!$A$44:$IV$44,[153]BOP!$A$59:$IV$59,[153]BOP!#REF!,[153]BOP!#REF!,[153]BOP!$A$81:$IV$88</definedName>
    <definedName name="Z_112039D0_FF0B_11D1_98B3_00C04FC96ABD_.wvu.Rows" localSheetId="6" hidden="1">[155]BOP!$A$36:$IV$36,[155]BOP!$A$44:$IV$44,[155]BOP!$A$59:$IV$59,[155]BOP!#REF!,[155]BOP!#REF!,[155]BOP!$A$81:$IV$88</definedName>
    <definedName name="Z_112039D0_FF0B_11D1_98B3_00C04FC96ABD_.wvu.Rows" localSheetId="79" hidden="1">[154]BOP!$A$36:$IV$36,[154]BOP!$A$44:$IV$44,[154]BOP!$A$59:$IV$59,[154]BOP!#REF!,[154]BOP!#REF!,[154]BOP!$A$81:$IV$88</definedName>
    <definedName name="Z_112039D0_FF0B_11D1_98B3_00C04FC96ABD_.wvu.Rows" localSheetId="8" hidden="1">[153]BOP!$A$36:$IV$36,[153]BOP!$A$44:$IV$44,[153]BOP!$A$59:$IV$59,[153]BOP!#REF!,[153]BOP!#REF!,[153]BOP!$A$81:$IV$88</definedName>
    <definedName name="Z_112039D0_FF0B_11D1_98B3_00C04FC96ABD_.wvu.Rows" localSheetId="9" hidden="1">[154]BOP!$A$36:$IV$36,[154]BOP!$A$44:$IV$44,[154]BOP!$A$59:$IV$59,[154]BOP!#REF!,[154]BOP!#REF!,[154]BOP!$A$81:$IV$88</definedName>
    <definedName name="Z_112039D0_FF0B_11D1_98B3_00C04FC96ABD_.wvu.Rows" hidden="1">[153]BOP!$A$36:$IV$36,[153]BOP!$A$44:$IV$44,[153]BOP!$A$59:$IV$59,[153]BOP!#REF!,[153]BOP!#REF!,[153]BOP!$A$81:$IV$88</definedName>
    <definedName name="Z_112039D1_FF0B_11D1_98B3_00C04FC96ABD_.wvu.Rows" localSheetId="5" hidden="1">[154]BOP!$A$36:$IV$36,[154]BOP!$A$44:$IV$44,[154]BOP!$A$59:$IV$59,[154]BOP!#REF!,[154]BOP!#REF!,[154]BOP!$A$81:$IV$88</definedName>
    <definedName name="Z_112039D1_FF0B_11D1_98B3_00C04FC96ABD_.wvu.Rows" localSheetId="55" hidden="1">[153]BOP!$A$36:$IV$36,[153]BOP!$A$44:$IV$44,[153]BOP!$A$59:$IV$59,[153]BOP!#REF!,[153]BOP!#REF!,[153]BOP!$A$81:$IV$88</definedName>
    <definedName name="Z_112039D1_FF0B_11D1_98B3_00C04FC96ABD_.wvu.Rows" localSheetId="57" hidden="1">[153]BOP!$A$36:$IV$36,[153]BOP!$A$44:$IV$44,[153]BOP!$A$59:$IV$59,[153]BOP!#REF!,[153]BOP!#REF!,[153]BOP!$A$81:$IV$88</definedName>
    <definedName name="Z_112039D1_FF0B_11D1_98B3_00C04FC96ABD_.wvu.Rows" localSheetId="6" hidden="1">[155]BOP!$A$36:$IV$36,[155]BOP!$A$44:$IV$44,[155]BOP!$A$59:$IV$59,[155]BOP!#REF!,[155]BOP!#REF!,[155]BOP!$A$81:$IV$88</definedName>
    <definedName name="Z_112039D1_FF0B_11D1_98B3_00C04FC96ABD_.wvu.Rows" localSheetId="79" hidden="1">[154]BOP!$A$36:$IV$36,[154]BOP!$A$44:$IV$44,[154]BOP!$A$59:$IV$59,[154]BOP!#REF!,[154]BOP!#REF!,[154]BOP!$A$81:$IV$88</definedName>
    <definedName name="Z_112039D1_FF0B_11D1_98B3_00C04FC96ABD_.wvu.Rows" localSheetId="8" hidden="1">[153]BOP!$A$36:$IV$36,[153]BOP!$A$44:$IV$44,[153]BOP!$A$59:$IV$59,[153]BOP!#REF!,[153]BOP!#REF!,[153]BOP!$A$81:$IV$88</definedName>
    <definedName name="Z_112039D1_FF0B_11D1_98B3_00C04FC96ABD_.wvu.Rows" localSheetId="9" hidden="1">[154]BOP!$A$36:$IV$36,[154]BOP!$A$44:$IV$44,[154]BOP!$A$59:$IV$59,[154]BOP!#REF!,[154]BOP!#REF!,[154]BOP!$A$81:$IV$88</definedName>
    <definedName name="Z_112039D1_FF0B_11D1_98B3_00C04FC96ABD_.wvu.Rows" hidden="1">[153]BOP!$A$36:$IV$36,[153]BOP!$A$44:$IV$44,[153]BOP!$A$59:$IV$59,[153]BOP!#REF!,[153]BOP!#REF!,[153]BOP!$A$81:$IV$88</definedName>
    <definedName name="Z_112039D2_FF0B_11D1_98B3_00C04FC96ABD_.wvu.Rows" localSheetId="5" hidden="1">[154]BOP!$A$36:$IV$36,[154]BOP!$A$44:$IV$44,[154]BOP!$A$59:$IV$59,[154]BOP!#REF!,[154]BOP!#REF!,[154]BOP!$A$81:$IV$88</definedName>
    <definedName name="Z_112039D2_FF0B_11D1_98B3_00C04FC96ABD_.wvu.Rows" localSheetId="55" hidden="1">[153]BOP!$A$36:$IV$36,[153]BOP!$A$44:$IV$44,[153]BOP!$A$59:$IV$59,[153]BOP!#REF!,[153]BOP!#REF!,[153]BOP!$A$81:$IV$88</definedName>
    <definedName name="Z_112039D2_FF0B_11D1_98B3_00C04FC96ABD_.wvu.Rows" localSheetId="57" hidden="1">[153]BOP!$A$36:$IV$36,[153]BOP!$A$44:$IV$44,[153]BOP!$A$59:$IV$59,[153]BOP!#REF!,[153]BOP!#REF!,[153]BOP!$A$81:$IV$88</definedName>
    <definedName name="Z_112039D2_FF0B_11D1_98B3_00C04FC96ABD_.wvu.Rows" localSheetId="6" hidden="1">[155]BOP!$A$36:$IV$36,[155]BOP!$A$44:$IV$44,[155]BOP!$A$59:$IV$59,[155]BOP!#REF!,[155]BOP!#REF!,[155]BOP!$A$81:$IV$88</definedName>
    <definedName name="Z_112039D2_FF0B_11D1_98B3_00C04FC96ABD_.wvu.Rows" localSheetId="79" hidden="1">[154]BOP!$A$36:$IV$36,[154]BOP!$A$44:$IV$44,[154]BOP!$A$59:$IV$59,[154]BOP!#REF!,[154]BOP!#REF!,[154]BOP!$A$81:$IV$88</definedName>
    <definedName name="Z_112039D2_FF0B_11D1_98B3_00C04FC96ABD_.wvu.Rows" localSheetId="8" hidden="1">[153]BOP!$A$36:$IV$36,[153]BOP!$A$44:$IV$44,[153]BOP!$A$59:$IV$59,[153]BOP!#REF!,[153]BOP!#REF!,[153]BOP!$A$81:$IV$88</definedName>
    <definedName name="Z_112039D2_FF0B_11D1_98B3_00C04FC96ABD_.wvu.Rows" localSheetId="9" hidden="1">[154]BOP!$A$36:$IV$36,[154]BOP!$A$44:$IV$44,[154]BOP!$A$59:$IV$59,[154]BOP!#REF!,[154]BOP!#REF!,[154]BOP!$A$81:$IV$88</definedName>
    <definedName name="Z_112039D2_FF0B_11D1_98B3_00C04FC96ABD_.wvu.Rows" hidden="1">[153]BOP!$A$36:$IV$36,[153]BOP!$A$44:$IV$44,[153]BOP!$A$59:$IV$59,[153]BOP!#REF!,[153]BOP!#REF!,[153]BOP!$A$81:$IV$88</definedName>
    <definedName name="Z_112039D3_FF0B_11D1_98B3_00C04FC96ABD_.wvu.Rows" localSheetId="5" hidden="1">[154]BOP!$A$36:$IV$36,[154]BOP!$A$44:$IV$44,[154]BOP!$A$59:$IV$59,[154]BOP!#REF!,[154]BOP!#REF!,[154]BOP!$A$81:$IV$88</definedName>
    <definedName name="Z_112039D3_FF0B_11D1_98B3_00C04FC96ABD_.wvu.Rows" localSheetId="57" hidden="1">[153]BOP!$A$36:$IV$36,[153]BOP!$A$44:$IV$44,[153]BOP!$A$59:$IV$59,[153]BOP!#REF!,[153]BOP!#REF!,[153]BOP!$A$81:$IV$88</definedName>
    <definedName name="Z_112039D3_FF0B_11D1_98B3_00C04FC96ABD_.wvu.Rows" localSheetId="6" hidden="1">[155]BOP!$A$36:$IV$36,[155]BOP!$A$44:$IV$44,[155]BOP!$A$59:$IV$59,[155]BOP!#REF!,[155]BOP!#REF!,[155]BOP!$A$81:$IV$88</definedName>
    <definedName name="Z_112039D3_FF0B_11D1_98B3_00C04FC96ABD_.wvu.Rows" localSheetId="79" hidden="1">[154]BOP!$A$36:$IV$36,[154]BOP!$A$44:$IV$44,[154]BOP!$A$59:$IV$59,[154]BOP!#REF!,[154]BOP!#REF!,[154]BOP!$A$81:$IV$88</definedName>
    <definedName name="Z_112039D3_FF0B_11D1_98B3_00C04FC96ABD_.wvu.Rows" localSheetId="8" hidden="1">[153]BOP!$A$36:$IV$36,[153]BOP!$A$44:$IV$44,[153]BOP!$A$59:$IV$59,[153]BOP!#REF!,[153]BOP!#REF!,[153]BOP!$A$81:$IV$88</definedName>
    <definedName name="Z_112039D3_FF0B_11D1_98B3_00C04FC96ABD_.wvu.Rows" localSheetId="9" hidden="1">[154]BOP!$A$36:$IV$36,[154]BOP!$A$44:$IV$44,[154]BOP!$A$59:$IV$59,[154]BOP!#REF!,[154]BOP!#REF!,[154]BOP!$A$81:$IV$88</definedName>
    <definedName name="Z_112039D3_FF0B_11D1_98B3_00C04FC96ABD_.wvu.Rows" hidden="1">[153]BOP!$A$36:$IV$36,[153]BOP!$A$44:$IV$44,[153]BOP!$A$59:$IV$59,[153]BOP!#REF!,[153]BOP!#REF!,[153]BOP!$A$81:$IV$88</definedName>
    <definedName name="Z_112039D4_FF0B_11D1_98B3_00C04FC96ABD_.wvu.Rows" localSheetId="5" hidden="1">[154]BOP!$A$36:$IV$36,[154]BOP!$A$44:$IV$44,[154]BOP!$A$59:$IV$59,[154]BOP!#REF!,[154]BOP!#REF!,[154]BOP!$A$79:$IV$79,[154]BOP!$A$81:$IV$88,[154]BOP!#REF!</definedName>
    <definedName name="Z_112039D4_FF0B_11D1_98B3_00C04FC96ABD_.wvu.Rows" localSheetId="55" hidden="1">[153]BOP!$A$36:$IV$36,[153]BOP!$A$44:$IV$44,[153]BOP!$A$59:$IV$59,[153]BOP!#REF!,[153]BOP!#REF!,[153]BOP!$A$79:$IV$79,[153]BOP!$A$81:$IV$88,[153]BOP!#REF!</definedName>
    <definedName name="Z_112039D4_FF0B_11D1_98B3_00C04FC96ABD_.wvu.Rows" localSheetId="57" hidden="1">[153]BOP!$A$36:$IV$36,[153]BOP!$A$44:$IV$44,[153]BOP!$A$59:$IV$59,[153]BOP!#REF!,[153]BOP!#REF!,[153]BOP!$A$79:$IV$79,[153]BOP!$A$81:$IV$88,[153]BOP!#REF!</definedName>
    <definedName name="Z_112039D4_FF0B_11D1_98B3_00C04FC96ABD_.wvu.Rows" localSheetId="6" hidden="1">[155]BOP!$A$36:$IV$36,[155]BOP!$A$44:$IV$44,[155]BOP!$A$59:$IV$59,[155]BOP!#REF!,[155]BOP!#REF!,[155]BOP!$A$79:$IV$79,[155]BOP!$A$81:$IV$88,[155]BOP!#REF!</definedName>
    <definedName name="Z_112039D4_FF0B_11D1_98B3_00C04FC96ABD_.wvu.Rows" localSheetId="79" hidden="1">[154]BOP!$A$36:$IV$36,[154]BOP!$A$44:$IV$44,[154]BOP!$A$59:$IV$59,[154]BOP!#REF!,[154]BOP!#REF!,[154]BOP!$A$79:$IV$79,[154]BOP!$A$81:$IV$88,[154]BOP!#REF!</definedName>
    <definedName name="Z_112039D4_FF0B_11D1_98B3_00C04FC96ABD_.wvu.Rows" localSheetId="8" hidden="1">[153]BOP!$A$36:$IV$36,[153]BOP!$A$44:$IV$44,[153]BOP!$A$59:$IV$59,[153]BOP!#REF!,[153]BOP!#REF!,[153]BOP!$A$79:$IV$79,[153]BOP!$A$81:$IV$88,[153]BOP!#REF!</definedName>
    <definedName name="Z_112039D4_FF0B_11D1_98B3_00C04FC96ABD_.wvu.Rows" localSheetId="9" hidden="1">[154]BOP!$A$36:$IV$36,[154]BOP!$A$44:$IV$44,[154]BOP!$A$59:$IV$59,[154]BOP!#REF!,[154]BOP!#REF!,[154]BOP!$A$79:$IV$79,[154]BOP!$A$81:$IV$88,[154]BOP!#REF!</definedName>
    <definedName name="Z_112039D4_FF0B_11D1_98B3_00C04FC96ABD_.wvu.Rows" hidden="1">[153]BOP!$A$36:$IV$36,[153]BOP!$A$44:$IV$44,[153]BOP!$A$59:$IV$59,[153]BOP!#REF!,[153]BOP!#REF!,[153]BOP!$A$79:$IV$79,[153]BOP!$A$81:$IV$88,[153]BOP!#REF!</definedName>
    <definedName name="Z_112039D5_FF0B_11D1_98B3_00C04FC96ABD_.wvu.Rows" localSheetId="5" hidden="1">[154]BOP!$A$36:$IV$36,[154]BOP!$A$44:$IV$44,[154]BOP!$A$59:$IV$59,[154]BOP!#REF!,[154]BOP!#REF!,[154]BOP!$A$79:$IV$79,[154]BOP!$A$81:$IV$88</definedName>
    <definedName name="Z_112039D5_FF0B_11D1_98B3_00C04FC96ABD_.wvu.Rows" localSheetId="57" hidden="1">[153]BOP!$A$36:$IV$36,[153]BOP!$A$44:$IV$44,[153]BOP!$A$59:$IV$59,[153]BOP!#REF!,[153]BOP!#REF!,[153]BOP!$A$79:$IV$79,[153]BOP!$A$81:$IV$88</definedName>
    <definedName name="Z_112039D5_FF0B_11D1_98B3_00C04FC96ABD_.wvu.Rows" localSheetId="6" hidden="1">[155]BOP!$A$36:$IV$36,[155]BOP!$A$44:$IV$44,[155]BOP!$A$59:$IV$59,[155]BOP!#REF!,[155]BOP!#REF!,[155]BOP!$A$79:$IV$79,[155]BOP!$A$81:$IV$88</definedName>
    <definedName name="Z_112039D5_FF0B_11D1_98B3_00C04FC96ABD_.wvu.Rows" localSheetId="79" hidden="1">[154]BOP!$A$36:$IV$36,[154]BOP!$A$44:$IV$44,[154]BOP!$A$59:$IV$59,[154]BOP!#REF!,[154]BOP!#REF!,[154]BOP!$A$79:$IV$79,[154]BOP!$A$81:$IV$88</definedName>
    <definedName name="Z_112039D5_FF0B_11D1_98B3_00C04FC96ABD_.wvu.Rows" localSheetId="8" hidden="1">[153]BOP!$A$36:$IV$36,[153]BOP!$A$44:$IV$44,[153]BOP!$A$59:$IV$59,[153]BOP!#REF!,[153]BOP!#REF!,[153]BOP!$A$79:$IV$79,[153]BOP!$A$81:$IV$88</definedName>
    <definedName name="Z_112039D5_FF0B_11D1_98B3_00C04FC96ABD_.wvu.Rows" localSheetId="9" hidden="1">[154]BOP!$A$36:$IV$36,[154]BOP!$A$44:$IV$44,[154]BOP!$A$59:$IV$59,[154]BOP!#REF!,[154]BOP!#REF!,[154]BOP!$A$79:$IV$79,[154]BOP!$A$81:$IV$88</definedName>
    <definedName name="Z_112039D5_FF0B_11D1_98B3_00C04FC96ABD_.wvu.Rows" hidden="1">[153]BOP!$A$36:$IV$36,[153]BOP!$A$44:$IV$44,[153]BOP!$A$59:$IV$59,[153]BOP!#REF!,[153]BOP!#REF!,[153]BOP!$A$79:$IV$79,[153]BOP!$A$81:$IV$88</definedName>
    <definedName name="Z_112039D6_FF0B_11D1_98B3_00C04FC96ABD_.wvu.Rows" localSheetId="1" hidden="1">[153]BOP!$A$36:$IV$36,[153]BOP!$A$44:$IV$44,[153]BOP!$A$59:$IV$59,[153]BOP!#REF!,[153]BOP!#REF!,[153]BOP!$A$79:$IV$79,[153]BOP!#REF!</definedName>
    <definedName name="Z_112039D6_FF0B_11D1_98B3_00C04FC96ABD_.wvu.Rows" localSheetId="10" hidden="1">[153]BOP!$A$36:$IV$36,[153]BOP!$A$44:$IV$44,[153]BOP!$A$59:$IV$59,[153]BOP!#REF!,[153]BOP!#REF!,[153]BOP!$A$79:$IV$79,[153]BOP!#REF!</definedName>
    <definedName name="Z_112039D6_FF0B_11D1_98B3_00C04FC96ABD_.wvu.Rows" localSheetId="11" hidden="1">[153]BOP!$A$36:$IV$36,[153]BOP!$A$44:$IV$44,[153]BOP!$A$59:$IV$59,[153]BOP!#REF!,[153]BOP!#REF!,[153]BOP!$A$79:$IV$79,[153]BOP!#REF!</definedName>
    <definedName name="Z_112039D6_FF0B_11D1_98B3_00C04FC96ABD_.wvu.Rows" localSheetId="12" hidden="1">[153]BOP!$A$36:$IV$36,[153]BOP!$A$44:$IV$44,[153]BOP!$A$59:$IV$59,[153]BOP!#REF!,[153]BOP!#REF!,[153]BOP!$A$79:$IV$79,[153]BOP!#REF!</definedName>
    <definedName name="Z_112039D6_FF0B_11D1_98B3_00C04FC96ABD_.wvu.Rows" localSheetId="13" hidden="1">[153]BOP!$A$36:$IV$36,[153]BOP!$A$44:$IV$44,[153]BOP!$A$59:$IV$59,[153]BOP!#REF!,[153]BOP!#REF!,[153]BOP!$A$79:$IV$79,[153]BOP!#REF!</definedName>
    <definedName name="Z_112039D6_FF0B_11D1_98B3_00C04FC96ABD_.wvu.Rows" localSheetId="15" hidden="1">[153]BOP!$A$36:$IV$36,[153]BOP!$A$44:$IV$44,[153]BOP!$A$59:$IV$59,[153]BOP!#REF!,[153]BOP!#REF!,[153]BOP!$A$79:$IV$79,[153]BOP!#REF!</definedName>
    <definedName name="Z_112039D6_FF0B_11D1_98B3_00C04FC96ABD_.wvu.Rows" localSheetId="16" hidden="1">[153]BOP!$A$36:$IV$36,[153]BOP!$A$44:$IV$44,[153]BOP!$A$59:$IV$59,[153]BOP!#REF!,[153]BOP!#REF!,[153]BOP!$A$79:$IV$79,[153]BOP!#REF!</definedName>
    <definedName name="Z_112039D6_FF0B_11D1_98B3_00C04FC96ABD_.wvu.Rows" localSheetId="2" hidden="1">[153]BOP!$A$36:$IV$36,[153]BOP!$A$44:$IV$44,[153]BOP!$A$59:$IV$59,[153]BOP!#REF!,[153]BOP!#REF!,[153]BOP!$A$79:$IV$79,[153]BOP!#REF!</definedName>
    <definedName name="Z_112039D6_FF0B_11D1_98B3_00C04FC96ABD_.wvu.Rows" localSheetId="24" hidden="1">[153]BOP!$A$36:$IV$36,[153]BOP!$A$44:$IV$44,[153]BOP!$A$59:$IV$59,[153]BOP!#REF!,[153]BOP!#REF!,[153]BOP!$A$79:$IV$79,[153]BOP!#REF!</definedName>
    <definedName name="Z_112039D6_FF0B_11D1_98B3_00C04FC96ABD_.wvu.Rows" localSheetId="25" hidden="1">[153]BOP!$A$36:$IV$36,[153]BOP!$A$44:$IV$44,[153]BOP!$A$59:$IV$59,[153]BOP!#REF!,[153]BOP!#REF!,[153]BOP!$A$79:$IV$79,[153]BOP!#REF!</definedName>
    <definedName name="Z_112039D6_FF0B_11D1_98B3_00C04FC96ABD_.wvu.Rows" localSheetId="26" hidden="1">[153]BOP!$A$36:$IV$36,[153]BOP!$A$44:$IV$44,[153]BOP!$A$59:$IV$59,[153]BOP!#REF!,[153]BOP!#REF!,[153]BOP!$A$79:$IV$79,[153]BOP!#REF!</definedName>
    <definedName name="Z_112039D6_FF0B_11D1_98B3_00C04FC96ABD_.wvu.Rows" localSheetId="27" hidden="1">[153]BOP!$A$36:$IV$36,[153]BOP!$A$44:$IV$44,[153]BOP!$A$59:$IV$59,[153]BOP!#REF!,[153]BOP!#REF!,[153]BOP!$A$79:$IV$79,[153]BOP!#REF!</definedName>
    <definedName name="Z_112039D6_FF0B_11D1_98B3_00C04FC96ABD_.wvu.Rows" localSheetId="28" hidden="1">[153]BOP!$A$36:$IV$36,[153]BOP!$A$44:$IV$44,[153]BOP!$A$59:$IV$59,[153]BOP!#REF!,[153]BOP!#REF!,[153]BOP!$A$79:$IV$79,[153]BOP!#REF!</definedName>
    <definedName name="Z_112039D6_FF0B_11D1_98B3_00C04FC96ABD_.wvu.Rows" localSheetId="29" hidden="1">[153]BOP!$A$36:$IV$36,[153]BOP!$A$44:$IV$44,[153]BOP!$A$59:$IV$59,[153]BOP!#REF!,[153]BOP!#REF!,[153]BOP!$A$79:$IV$79,[153]BOP!#REF!</definedName>
    <definedName name="Z_112039D6_FF0B_11D1_98B3_00C04FC96ABD_.wvu.Rows" localSheetId="3" hidden="1">[153]BOP!$A$36:$IV$36,[153]BOP!$A$44:$IV$44,[153]BOP!$A$59:$IV$59,[153]BOP!#REF!,[153]BOP!#REF!,[153]BOP!$A$79:$IV$79,[153]BOP!#REF!</definedName>
    <definedName name="Z_112039D6_FF0B_11D1_98B3_00C04FC96ABD_.wvu.Rows" localSheetId="31" hidden="1">[153]BOP!$A$36:$IV$36,[153]BOP!$A$44:$IV$44,[153]BOP!$A$59:$IV$59,[153]BOP!#REF!,[153]BOP!#REF!,[153]BOP!$A$79:$IV$79,[153]BOP!#REF!</definedName>
    <definedName name="Z_112039D6_FF0B_11D1_98B3_00C04FC96ABD_.wvu.Rows" localSheetId="32" hidden="1">[153]BOP!$A$36:$IV$36,[153]BOP!$A$44:$IV$44,[153]BOP!$A$59:$IV$59,[153]BOP!#REF!,[153]BOP!#REF!,[153]BOP!$A$79:$IV$79,[153]BOP!#REF!</definedName>
    <definedName name="Z_112039D6_FF0B_11D1_98B3_00C04FC96ABD_.wvu.Rows" localSheetId="33" hidden="1">[153]BOP!$A$36:$IV$36,[153]BOP!$A$44:$IV$44,[153]BOP!$A$59:$IV$59,[153]BOP!#REF!,[153]BOP!#REF!,[153]BOP!$A$79:$IV$79,[153]BOP!#REF!</definedName>
    <definedName name="Z_112039D6_FF0B_11D1_98B3_00C04FC96ABD_.wvu.Rows" localSheetId="34" hidden="1">[153]BOP!$A$36:$IV$36,[153]BOP!$A$44:$IV$44,[153]BOP!$A$59:$IV$59,[153]BOP!#REF!,[153]BOP!#REF!,[153]BOP!$A$79:$IV$79,[153]BOP!#REF!</definedName>
    <definedName name="Z_112039D6_FF0B_11D1_98B3_00C04FC96ABD_.wvu.Rows" localSheetId="37" hidden="1">[153]BOP!$A$36:$IV$36,[153]BOP!$A$44:$IV$44,[153]BOP!$A$59:$IV$59,[153]BOP!#REF!,[153]BOP!#REF!,[153]BOP!$A$79:$IV$79,[153]BOP!#REF!</definedName>
    <definedName name="Z_112039D6_FF0B_11D1_98B3_00C04FC96ABD_.wvu.Rows" localSheetId="41" hidden="1">[153]BOP!$A$36:$IV$36,[153]BOP!$A$44:$IV$44,[153]BOP!$A$59:$IV$59,[153]BOP!#REF!,[153]BOP!#REF!,[153]BOP!$A$79:$IV$79,[153]BOP!#REF!</definedName>
    <definedName name="Z_112039D6_FF0B_11D1_98B3_00C04FC96ABD_.wvu.Rows" localSheetId="4" hidden="1">[153]BOP!$A$36:$IV$36,[153]BOP!$A$44:$IV$44,[153]BOP!$A$59:$IV$59,[153]BOP!#REF!,[153]BOP!#REF!,[153]BOP!$A$79:$IV$79,[153]BOP!#REF!</definedName>
    <definedName name="Z_112039D6_FF0B_11D1_98B3_00C04FC96ABD_.wvu.Rows" localSheetId="45" hidden="1">[153]BOP!$A$36:$IV$36,[153]BOP!$A$44:$IV$44,[153]BOP!$A$59:$IV$59,[153]BOP!#REF!,[153]BOP!#REF!,[153]BOP!$A$79:$IV$79,[153]BOP!#REF!</definedName>
    <definedName name="Z_112039D6_FF0B_11D1_98B3_00C04FC96ABD_.wvu.Rows" localSheetId="46" hidden="1">[153]BOP!$A$36:$IV$36,[153]BOP!$A$44:$IV$44,[153]BOP!$A$59:$IV$59,[153]BOP!#REF!,[153]BOP!#REF!,[153]BOP!$A$79:$IV$79,[153]BOP!#REF!</definedName>
    <definedName name="Z_112039D6_FF0B_11D1_98B3_00C04FC96ABD_.wvu.Rows" localSheetId="47" hidden="1">[153]BOP!$A$36:$IV$36,[153]BOP!$A$44:$IV$44,[153]BOP!$A$59:$IV$59,[153]BOP!#REF!,[153]BOP!#REF!,[153]BOP!$A$79:$IV$79,[153]BOP!#REF!</definedName>
    <definedName name="Z_112039D6_FF0B_11D1_98B3_00C04FC96ABD_.wvu.Rows" localSheetId="48" hidden="1">[153]BOP!$A$36:$IV$36,[153]BOP!$A$44:$IV$44,[153]BOP!$A$59:$IV$59,[153]BOP!#REF!,[153]BOP!#REF!,[153]BOP!$A$79:$IV$79,[153]BOP!#REF!</definedName>
    <definedName name="Z_112039D6_FF0B_11D1_98B3_00C04FC96ABD_.wvu.Rows" localSheetId="49" hidden="1">[153]BOP!$A$36:$IV$36,[153]BOP!$A$44:$IV$44,[153]BOP!$A$59:$IV$59,[153]BOP!#REF!,[153]BOP!#REF!,[153]BOP!$A$79:$IV$79,[153]BOP!#REF!</definedName>
    <definedName name="Z_112039D6_FF0B_11D1_98B3_00C04FC96ABD_.wvu.Rows" localSheetId="50" hidden="1">[153]BOP!$A$36:$IV$36,[153]BOP!$A$44:$IV$44,[153]BOP!$A$59:$IV$59,[153]BOP!#REF!,[153]BOP!#REF!,[153]BOP!$A$79:$IV$79,[153]BOP!#REF!</definedName>
    <definedName name="Z_112039D6_FF0B_11D1_98B3_00C04FC96ABD_.wvu.Rows" localSheetId="5" hidden="1">[154]BOP!$A$36:$IV$36,[154]BOP!$A$44:$IV$44,[154]BOP!$A$59:$IV$59,[154]BOP!#REF!,[154]BOP!#REF!,[154]BOP!$A$79:$IV$79,[154]BOP!#REF!</definedName>
    <definedName name="Z_112039D6_FF0B_11D1_98B3_00C04FC96ABD_.wvu.Rows" localSheetId="51" hidden="1">[153]BOP!$A$36:$IV$36,[153]BOP!$A$44:$IV$44,[153]BOP!$A$59:$IV$59,[153]BOP!#REF!,[153]BOP!#REF!,[153]BOP!$A$79:$IV$79,[153]BOP!#REF!</definedName>
    <definedName name="Z_112039D6_FF0B_11D1_98B3_00C04FC96ABD_.wvu.Rows" localSheetId="52" hidden="1">[153]BOP!$A$36:$IV$36,[153]BOP!$A$44:$IV$44,[153]BOP!$A$59:$IV$59,[153]BOP!#REF!,[153]BOP!#REF!,[153]BOP!$A$79:$IV$79,[153]BOP!#REF!</definedName>
    <definedName name="Z_112039D6_FF0B_11D1_98B3_00C04FC96ABD_.wvu.Rows" localSheetId="53" hidden="1">[153]BOP!$A$36:$IV$36,[153]BOP!$A$44:$IV$44,[153]BOP!$A$59:$IV$59,[153]BOP!#REF!,[153]BOP!#REF!,[153]BOP!$A$79:$IV$79,[153]BOP!#REF!</definedName>
    <definedName name="Z_112039D6_FF0B_11D1_98B3_00C04FC96ABD_.wvu.Rows" localSheetId="54" hidden="1">[153]BOP!$A$36:$IV$36,[153]BOP!$A$44:$IV$44,[153]BOP!$A$59:$IV$59,[153]BOP!#REF!,[153]BOP!#REF!,[153]BOP!$A$79:$IV$79,[153]BOP!#REF!</definedName>
    <definedName name="Z_112039D6_FF0B_11D1_98B3_00C04FC96ABD_.wvu.Rows" localSheetId="55" hidden="1">[153]BOP!$A$36:$IV$36,[153]BOP!$A$44:$IV$44,[153]BOP!$A$59:$IV$59,[153]BOP!#REF!,[153]BOP!#REF!,[153]BOP!$A$79:$IV$79,[153]BOP!#REF!</definedName>
    <definedName name="Z_112039D6_FF0B_11D1_98B3_00C04FC96ABD_.wvu.Rows" localSheetId="56" hidden="1">[153]BOP!$A$36:$IV$36,[153]BOP!$A$44:$IV$44,[153]BOP!$A$59:$IV$59,[153]BOP!#REF!,[153]BOP!#REF!,[153]BOP!$A$79:$IV$79,[153]BOP!#REF!</definedName>
    <definedName name="Z_112039D6_FF0B_11D1_98B3_00C04FC96ABD_.wvu.Rows" localSheetId="57" hidden="1">[153]BOP!$A$36:$IV$36,[153]BOP!$A$44:$IV$44,[153]BOP!$A$59:$IV$59,[153]BOP!#REF!,[153]BOP!#REF!,[153]BOP!$A$79:$IV$79,[153]BOP!#REF!</definedName>
    <definedName name="Z_112039D6_FF0B_11D1_98B3_00C04FC96ABD_.wvu.Rows" localSheetId="58" hidden="1">[153]BOP!$A$36:$IV$36,[153]BOP!$A$44:$IV$44,[153]BOP!$A$59:$IV$59,[153]BOP!#REF!,[153]BOP!#REF!,[153]BOP!$A$79:$IV$79,[153]BOP!#REF!</definedName>
    <definedName name="Z_112039D6_FF0B_11D1_98B3_00C04FC96ABD_.wvu.Rows" localSheetId="59" hidden="1">[153]BOP!$A$36:$IV$36,[153]BOP!$A$44:$IV$44,[153]BOP!$A$59:$IV$59,[153]BOP!#REF!,[153]BOP!#REF!,[153]BOP!$A$79:$IV$79,[153]BOP!#REF!</definedName>
    <definedName name="Z_112039D6_FF0B_11D1_98B3_00C04FC96ABD_.wvu.Rows" localSheetId="60" hidden="1">[153]BOP!$36:$36,[153]BOP!$44:$44,[153]BOP!$59:$59,[153]BOP!#REF!,[153]BOP!#REF!,[153]BOP!$79:$79,[153]BOP!#REF!</definedName>
    <definedName name="Z_112039D6_FF0B_11D1_98B3_00C04FC96ABD_.wvu.Rows" localSheetId="61" hidden="1">[153]BOP!$36:$36,[153]BOP!$44:$44,[153]BOP!$59:$59,[153]BOP!#REF!,[153]BOP!#REF!,[153]BOP!$79:$79,[153]BOP!#REF!</definedName>
    <definedName name="Z_112039D6_FF0B_11D1_98B3_00C04FC96ABD_.wvu.Rows" localSheetId="62" hidden="1">[153]BOP!$36:$36,[153]BOP!$44:$44,[153]BOP!$59:$59,[153]BOP!#REF!,[153]BOP!#REF!,[153]BOP!$79:$79,[153]BOP!#REF!</definedName>
    <definedName name="Z_112039D6_FF0B_11D1_98B3_00C04FC96ABD_.wvu.Rows" localSheetId="63" hidden="1">[153]BOP!$36:$36,[153]BOP!$44:$44,[153]BOP!$59:$59,[153]BOP!#REF!,[153]BOP!#REF!,[153]BOP!$79:$79,[153]BOP!#REF!</definedName>
    <definedName name="Z_112039D6_FF0B_11D1_98B3_00C04FC96ABD_.wvu.Rows" localSheetId="6" hidden="1">[155]BOP!$A$36:$IV$36,[155]BOP!$A$44:$IV$44,[155]BOP!$A$59:$IV$59,[155]BOP!#REF!,[155]BOP!#REF!,[155]BOP!$A$79:$IV$79,[155]BOP!#REF!</definedName>
    <definedName name="Z_112039D6_FF0B_11D1_98B3_00C04FC96ABD_.wvu.Rows" localSheetId="64" hidden="1">[153]BOP!$A$36:$IV$36,[153]BOP!$A$44:$IV$44,[153]BOP!$A$59:$IV$59,[153]BOP!#REF!,[153]BOP!#REF!,[153]BOP!$A$79:$IV$79,[153]BOP!#REF!</definedName>
    <definedName name="Z_112039D6_FF0B_11D1_98B3_00C04FC96ABD_.wvu.Rows" localSheetId="65" hidden="1">[153]BOP!$A$36:$IV$36,[153]BOP!$A$44:$IV$44,[153]BOP!$A$59:$IV$59,[153]BOP!#REF!,[153]BOP!#REF!,[153]BOP!$A$79:$IV$79,[153]BOP!#REF!</definedName>
    <definedName name="Z_112039D6_FF0B_11D1_98B3_00C04FC96ABD_.wvu.Rows" localSheetId="66" hidden="1">[153]BOP!$A$36:$IV$36,[153]BOP!$A$44:$IV$44,[153]BOP!$A$59:$IV$59,[153]BOP!#REF!,[153]BOP!#REF!,[153]BOP!$A$79:$IV$79,[153]BOP!#REF!</definedName>
    <definedName name="Z_112039D6_FF0B_11D1_98B3_00C04FC96ABD_.wvu.Rows" localSheetId="67" hidden="1">[153]BOP!$A$36:$IV$36,[153]BOP!$A$44:$IV$44,[153]BOP!$A$59:$IV$59,[153]BOP!#REF!,[153]BOP!#REF!,[153]BOP!$A$79:$IV$79,[153]BOP!#REF!</definedName>
    <definedName name="Z_112039D6_FF0B_11D1_98B3_00C04FC96ABD_.wvu.Rows" localSheetId="68" hidden="1">[153]BOP!$A$36:$IV$36,[153]BOP!$A$44:$IV$44,[153]BOP!$A$59:$IV$59,[153]BOP!#REF!,[153]BOP!#REF!,[153]BOP!$A$79:$IV$79,[153]BOP!#REF!</definedName>
    <definedName name="Z_112039D6_FF0B_11D1_98B3_00C04FC96ABD_.wvu.Rows" localSheetId="69" hidden="1">[153]BOP!$A$36:$IV$36,[153]BOP!$A$44:$IV$44,[153]BOP!$A$59:$IV$59,[153]BOP!#REF!,[153]BOP!#REF!,[153]BOP!$A$79:$IV$79,[153]BOP!#REF!</definedName>
    <definedName name="Z_112039D6_FF0B_11D1_98B3_00C04FC96ABD_.wvu.Rows" localSheetId="70" hidden="1">[153]BOP!$A$36:$IV$36,[153]BOP!$A$44:$IV$44,[153]BOP!$A$59:$IV$59,[153]BOP!#REF!,[153]BOP!#REF!,[153]BOP!$A$79:$IV$79,[153]BOP!#REF!</definedName>
    <definedName name="Z_112039D6_FF0B_11D1_98B3_00C04FC96ABD_.wvu.Rows" localSheetId="71" hidden="1">[153]BOP!$A$36:$IV$36,[153]BOP!$A$44:$IV$44,[153]BOP!$A$59:$IV$59,[153]BOP!#REF!,[153]BOP!#REF!,[153]BOP!$A$79:$IV$79,[153]BOP!#REF!</definedName>
    <definedName name="Z_112039D6_FF0B_11D1_98B3_00C04FC96ABD_.wvu.Rows" localSheetId="72" hidden="1">[153]BOP!$A$36:$IV$36,[153]BOP!$A$44:$IV$44,[153]BOP!$A$59:$IV$59,[153]BOP!#REF!,[153]BOP!#REF!,[153]BOP!$A$79:$IV$79,[153]BOP!#REF!</definedName>
    <definedName name="Z_112039D6_FF0B_11D1_98B3_00C04FC96ABD_.wvu.Rows" localSheetId="73" hidden="1">[153]BOP!$A$36:$IV$36,[153]BOP!$A$44:$IV$44,[153]BOP!$A$59:$IV$59,[153]BOP!#REF!,[153]BOP!#REF!,[153]BOP!$A$79:$IV$79,[153]BOP!#REF!</definedName>
    <definedName name="Z_112039D6_FF0B_11D1_98B3_00C04FC96ABD_.wvu.Rows" localSheetId="7" hidden="1">[153]BOP!$A$36:$IV$36,[153]BOP!$A$44:$IV$44,[153]BOP!$A$59:$IV$59,[153]BOP!#REF!,[153]BOP!#REF!,[153]BOP!$A$79:$IV$79,[153]BOP!#REF!</definedName>
    <definedName name="Z_112039D6_FF0B_11D1_98B3_00C04FC96ABD_.wvu.Rows" localSheetId="74" hidden="1">[153]BOP!$A$36:$IV$36,[153]BOP!$A$44:$IV$44,[153]BOP!$A$59:$IV$59,[153]BOP!#REF!,[153]BOP!#REF!,[153]BOP!$A$79:$IV$79,[153]BOP!#REF!</definedName>
    <definedName name="Z_112039D6_FF0B_11D1_98B3_00C04FC96ABD_.wvu.Rows" localSheetId="75" hidden="1">[153]BOP!$A$36:$IV$36,[153]BOP!$A$44:$IV$44,[153]BOP!$A$59:$IV$59,[153]BOP!#REF!,[153]BOP!#REF!,[153]BOP!$A$79:$IV$79,[153]BOP!#REF!</definedName>
    <definedName name="Z_112039D6_FF0B_11D1_98B3_00C04FC96ABD_.wvu.Rows" localSheetId="76" hidden="1">[153]BOP!$A$36:$IV$36,[153]BOP!$A$44:$IV$44,[153]BOP!$A$59:$IV$59,[153]BOP!#REF!,[153]BOP!#REF!,[153]BOP!$A$79:$IV$79,[153]BOP!#REF!</definedName>
    <definedName name="Z_112039D6_FF0B_11D1_98B3_00C04FC96ABD_.wvu.Rows" localSheetId="77" hidden="1">[153]BOP!$A$36:$IV$36,[153]BOP!$A$44:$IV$44,[153]BOP!$A$59:$IV$59,[153]BOP!#REF!,[153]BOP!#REF!,[153]BOP!$A$79:$IV$79,[153]BOP!#REF!</definedName>
    <definedName name="Z_112039D6_FF0B_11D1_98B3_00C04FC96ABD_.wvu.Rows" localSheetId="78" hidden="1">[153]BOP!$A$36:$IV$36,[153]BOP!$A$44:$IV$44,[153]BOP!$A$59:$IV$59,[153]BOP!#REF!,[153]BOP!#REF!,[153]BOP!$A$79:$IV$79,[153]BOP!#REF!</definedName>
    <definedName name="Z_112039D6_FF0B_11D1_98B3_00C04FC96ABD_.wvu.Rows" localSheetId="79" hidden="1">[154]BOP!$A$36:$IV$36,[154]BOP!$A$44:$IV$44,[154]BOP!$A$59:$IV$59,[154]BOP!#REF!,[154]BOP!#REF!,[154]BOP!$A$79:$IV$79,[154]BOP!#REF!</definedName>
    <definedName name="Z_112039D6_FF0B_11D1_98B3_00C04FC96ABD_.wvu.Rows" localSheetId="8" hidden="1">[153]BOP!$A$36:$IV$36,[153]BOP!$A$44:$IV$44,[153]BOP!$A$59:$IV$59,[153]BOP!#REF!,[153]BOP!#REF!,[153]BOP!$A$79:$IV$79,[153]BOP!#REF!</definedName>
    <definedName name="Z_112039D6_FF0B_11D1_98B3_00C04FC96ABD_.wvu.Rows" localSheetId="9" hidden="1">[154]BOP!$A$36:$IV$36,[154]BOP!$A$44:$IV$44,[154]BOP!$A$59:$IV$59,[154]BOP!#REF!,[154]BOP!#REF!,[154]BOP!$A$79:$IV$79,[154]BOP!#REF!</definedName>
    <definedName name="Z_112039D6_FF0B_11D1_98B3_00C04FC96ABD_.wvu.Rows" hidden="1">[153]BOP!$A$36:$IV$36,[153]BOP!$A$44:$IV$44,[153]BOP!$A$59:$IV$59,[153]BOP!#REF!,[153]BOP!#REF!,[153]BOP!$A$79:$IV$79,[153]BOP!#REF!</definedName>
    <definedName name="Z_112039D7_FF0B_11D1_98B3_00C04FC96ABD_.wvu.Rows" localSheetId="5" hidden="1">[154]BOP!$A$36:$IV$36,[154]BOP!$A$44:$IV$44,[154]BOP!$A$59:$IV$59,[154]BOP!#REF!,[154]BOP!#REF!,[154]BOP!$A$79:$IV$79,[154]BOP!$A$81:$IV$88,[154]BOP!#REF!</definedName>
    <definedName name="Z_112039D7_FF0B_11D1_98B3_00C04FC96ABD_.wvu.Rows" localSheetId="55" hidden="1">[153]BOP!$A$36:$IV$36,[153]BOP!$A$44:$IV$44,[153]BOP!$A$59:$IV$59,[153]BOP!#REF!,[153]BOP!#REF!,[153]BOP!$A$79:$IV$79,[153]BOP!$A$81:$IV$88,[153]BOP!#REF!</definedName>
    <definedName name="Z_112039D7_FF0B_11D1_98B3_00C04FC96ABD_.wvu.Rows" localSheetId="57" hidden="1">[153]BOP!$A$36:$IV$36,[153]BOP!$A$44:$IV$44,[153]BOP!$A$59:$IV$59,[153]BOP!#REF!,[153]BOP!#REF!,[153]BOP!$A$79:$IV$79,[153]BOP!$A$81:$IV$88,[153]BOP!#REF!</definedName>
    <definedName name="Z_112039D7_FF0B_11D1_98B3_00C04FC96ABD_.wvu.Rows" localSheetId="6" hidden="1">[155]BOP!$A$36:$IV$36,[155]BOP!$A$44:$IV$44,[155]BOP!$A$59:$IV$59,[155]BOP!#REF!,[155]BOP!#REF!,[155]BOP!$A$79:$IV$79,[155]BOP!$A$81:$IV$88,[155]BOP!#REF!</definedName>
    <definedName name="Z_112039D7_FF0B_11D1_98B3_00C04FC96ABD_.wvu.Rows" localSheetId="79" hidden="1">[154]BOP!$A$36:$IV$36,[154]BOP!$A$44:$IV$44,[154]BOP!$A$59:$IV$59,[154]BOP!#REF!,[154]BOP!#REF!,[154]BOP!$A$79:$IV$79,[154]BOP!$A$81:$IV$88,[154]BOP!#REF!</definedName>
    <definedName name="Z_112039D7_FF0B_11D1_98B3_00C04FC96ABD_.wvu.Rows" localSheetId="8" hidden="1">[153]BOP!$A$36:$IV$36,[153]BOP!$A$44:$IV$44,[153]BOP!$A$59:$IV$59,[153]BOP!#REF!,[153]BOP!#REF!,[153]BOP!$A$79:$IV$79,[153]BOP!$A$81:$IV$88,[153]BOP!#REF!</definedName>
    <definedName name="Z_112039D7_FF0B_11D1_98B3_00C04FC96ABD_.wvu.Rows" localSheetId="9" hidden="1">[154]BOP!$A$36:$IV$36,[154]BOP!$A$44:$IV$44,[154]BOP!$A$59:$IV$59,[154]BOP!#REF!,[154]BOP!#REF!,[154]BOP!$A$79:$IV$79,[154]BOP!$A$81:$IV$88,[154]BOP!#REF!</definedName>
    <definedName name="Z_112039D7_FF0B_11D1_98B3_00C04FC96ABD_.wvu.Rows" hidden="1">[153]BOP!$A$36:$IV$36,[153]BOP!$A$44:$IV$44,[153]BOP!$A$59:$IV$59,[153]BOP!#REF!,[153]BOP!#REF!,[153]BOP!$A$79:$IV$79,[153]BOP!$A$81:$IV$88,[153]BOP!#REF!</definedName>
    <definedName name="Z_112039D8_FF0B_11D1_98B3_00C04FC96ABD_.wvu.Rows" localSheetId="5" hidden="1">[154]BOP!$A$36:$IV$36,[154]BOP!$A$44:$IV$44,[154]BOP!$A$59:$IV$59,[154]BOP!#REF!,[154]BOP!#REF!,[154]BOP!$A$79:$IV$79,[154]BOP!$A$81:$IV$88,[154]BOP!#REF!</definedName>
    <definedName name="Z_112039D8_FF0B_11D1_98B3_00C04FC96ABD_.wvu.Rows" localSheetId="55" hidden="1">[153]BOP!$A$36:$IV$36,[153]BOP!$A$44:$IV$44,[153]BOP!$A$59:$IV$59,[153]BOP!#REF!,[153]BOP!#REF!,[153]BOP!$A$79:$IV$79,[153]BOP!$A$81:$IV$88,[153]BOP!#REF!</definedName>
    <definedName name="Z_112039D8_FF0B_11D1_98B3_00C04FC96ABD_.wvu.Rows" localSheetId="57" hidden="1">[153]BOP!$A$36:$IV$36,[153]BOP!$A$44:$IV$44,[153]BOP!$A$59:$IV$59,[153]BOP!#REF!,[153]BOP!#REF!,[153]BOP!$A$79:$IV$79,[153]BOP!$A$81:$IV$88,[153]BOP!#REF!</definedName>
    <definedName name="Z_112039D8_FF0B_11D1_98B3_00C04FC96ABD_.wvu.Rows" localSheetId="6" hidden="1">[155]BOP!$A$36:$IV$36,[155]BOP!$A$44:$IV$44,[155]BOP!$A$59:$IV$59,[155]BOP!#REF!,[155]BOP!#REF!,[155]BOP!$A$79:$IV$79,[155]BOP!$A$81:$IV$88,[155]BOP!#REF!</definedName>
    <definedName name="Z_112039D8_FF0B_11D1_98B3_00C04FC96ABD_.wvu.Rows" localSheetId="79" hidden="1">[154]BOP!$A$36:$IV$36,[154]BOP!$A$44:$IV$44,[154]BOP!$A$59:$IV$59,[154]BOP!#REF!,[154]BOP!#REF!,[154]BOP!$A$79:$IV$79,[154]BOP!$A$81:$IV$88,[154]BOP!#REF!</definedName>
    <definedName name="Z_112039D8_FF0B_11D1_98B3_00C04FC96ABD_.wvu.Rows" localSheetId="8" hidden="1">[153]BOP!$A$36:$IV$36,[153]BOP!$A$44:$IV$44,[153]BOP!$A$59:$IV$59,[153]BOP!#REF!,[153]BOP!#REF!,[153]BOP!$A$79:$IV$79,[153]BOP!$A$81:$IV$88,[153]BOP!#REF!</definedName>
    <definedName name="Z_112039D8_FF0B_11D1_98B3_00C04FC96ABD_.wvu.Rows" localSheetId="9" hidden="1">[154]BOP!$A$36:$IV$36,[154]BOP!$A$44:$IV$44,[154]BOP!$A$59:$IV$59,[154]BOP!#REF!,[154]BOP!#REF!,[154]BOP!$A$79:$IV$79,[154]BOP!$A$81:$IV$88,[154]BOP!#REF!</definedName>
    <definedName name="Z_112039D8_FF0B_11D1_98B3_00C04FC96ABD_.wvu.Rows" hidden="1">[153]BOP!$A$36:$IV$36,[153]BOP!$A$44:$IV$44,[153]BOP!$A$59:$IV$59,[153]BOP!#REF!,[153]BOP!#REF!,[153]BOP!$A$79:$IV$79,[153]BOP!$A$81:$IV$88,[153]BOP!#REF!</definedName>
    <definedName name="Z_112039D9_FF0B_11D1_98B3_00C04FC96ABD_.wvu.Rows" localSheetId="5" hidden="1">[154]BOP!$A$36:$IV$36,[154]BOP!$A$44:$IV$44,[154]BOP!$A$59:$IV$59,[154]BOP!#REF!,[154]BOP!#REF!,[154]BOP!$A$79:$IV$79,[154]BOP!$A$81:$IV$88,[154]BOP!#REF!</definedName>
    <definedName name="Z_112039D9_FF0B_11D1_98B3_00C04FC96ABD_.wvu.Rows" localSheetId="55" hidden="1">[153]BOP!$A$36:$IV$36,[153]BOP!$A$44:$IV$44,[153]BOP!$A$59:$IV$59,[153]BOP!#REF!,[153]BOP!#REF!,[153]BOP!$A$79:$IV$79,[153]BOP!$A$81:$IV$88,[153]BOP!#REF!</definedName>
    <definedName name="Z_112039D9_FF0B_11D1_98B3_00C04FC96ABD_.wvu.Rows" localSheetId="57" hidden="1">[153]BOP!$A$36:$IV$36,[153]BOP!$A$44:$IV$44,[153]BOP!$A$59:$IV$59,[153]BOP!#REF!,[153]BOP!#REF!,[153]BOP!$A$79:$IV$79,[153]BOP!$A$81:$IV$88,[153]BOP!#REF!</definedName>
    <definedName name="Z_112039D9_FF0B_11D1_98B3_00C04FC96ABD_.wvu.Rows" localSheetId="6" hidden="1">[155]BOP!$A$36:$IV$36,[155]BOP!$A$44:$IV$44,[155]BOP!$A$59:$IV$59,[155]BOP!#REF!,[155]BOP!#REF!,[155]BOP!$A$79:$IV$79,[155]BOP!$A$81:$IV$88,[155]BOP!#REF!</definedName>
    <definedName name="Z_112039D9_FF0B_11D1_98B3_00C04FC96ABD_.wvu.Rows" localSheetId="79" hidden="1">[154]BOP!$A$36:$IV$36,[154]BOP!$A$44:$IV$44,[154]BOP!$A$59:$IV$59,[154]BOP!#REF!,[154]BOP!#REF!,[154]BOP!$A$79:$IV$79,[154]BOP!$A$81:$IV$88,[154]BOP!#REF!</definedName>
    <definedName name="Z_112039D9_FF0B_11D1_98B3_00C04FC96ABD_.wvu.Rows" localSheetId="8" hidden="1">[153]BOP!$A$36:$IV$36,[153]BOP!$A$44:$IV$44,[153]BOP!$A$59:$IV$59,[153]BOP!#REF!,[153]BOP!#REF!,[153]BOP!$A$79:$IV$79,[153]BOP!$A$81:$IV$88,[153]BOP!#REF!</definedName>
    <definedName name="Z_112039D9_FF0B_11D1_98B3_00C04FC96ABD_.wvu.Rows" localSheetId="9" hidden="1">[154]BOP!$A$36:$IV$36,[154]BOP!$A$44:$IV$44,[154]BOP!$A$59:$IV$59,[154]BOP!#REF!,[154]BOP!#REF!,[154]BOP!$A$79:$IV$79,[154]BOP!$A$81:$IV$88,[154]BOP!#REF!</definedName>
    <definedName name="Z_112039D9_FF0B_11D1_98B3_00C04FC96ABD_.wvu.Rows" hidden="1">[153]BOP!$A$36:$IV$36,[153]BOP!$A$44:$IV$44,[153]BOP!$A$59:$IV$59,[153]BOP!#REF!,[153]BOP!#REF!,[153]BOP!$A$79:$IV$79,[153]BOP!$A$81:$IV$88,[153]BOP!#REF!</definedName>
    <definedName name="Z_112039DB_FF0B_11D1_98B3_00C04FC96ABD_.wvu.Rows" localSheetId="1" hidden="1">[153]BOP!$A$36:$IV$36,[153]BOP!$A$44:$IV$44,[153]BOP!$A$59:$IV$59,[153]BOP!#REF!,[153]BOP!#REF!,[153]BOP!$A$79:$IV$79,[153]BOP!$A$81:$IV$88,[153]BOP!#REF!,[153]BOP!#REF!</definedName>
    <definedName name="Z_112039DB_FF0B_11D1_98B3_00C04FC96ABD_.wvu.Rows" localSheetId="13" hidden="1">[153]BOP!$A$36:$IV$36,[153]BOP!$A$44:$IV$44,[153]BOP!$A$59:$IV$59,[153]BOP!#REF!,[153]BOP!#REF!,[153]BOP!$A$79:$IV$79,[153]BOP!$A$81:$IV$88,[153]BOP!#REF!,[153]BOP!#REF!</definedName>
    <definedName name="Z_112039DB_FF0B_11D1_98B3_00C04FC96ABD_.wvu.Rows" localSheetId="15" hidden="1">[153]BOP!$A$36:$IV$36,[153]BOP!$A$44:$IV$44,[153]BOP!$A$59:$IV$59,[153]BOP!#REF!,[153]BOP!#REF!,[153]BOP!$A$79:$IV$79,[153]BOP!$A$81:$IV$88,[153]BOP!#REF!,[153]BOP!#REF!</definedName>
    <definedName name="Z_112039DB_FF0B_11D1_98B3_00C04FC96ABD_.wvu.Rows" localSheetId="28" hidden="1">[153]BOP!$A$36:$IV$36,[153]BOP!$A$44:$IV$44,[153]BOP!$A$59:$IV$59,[153]BOP!#REF!,[153]BOP!#REF!,[153]BOP!$A$79:$IV$79,[153]BOP!$A$81:$IV$88,[153]BOP!#REF!,[153]BOP!#REF!</definedName>
    <definedName name="Z_112039DB_FF0B_11D1_98B3_00C04FC96ABD_.wvu.Rows" localSheetId="29" hidden="1">[153]BOP!$A$36:$IV$36,[153]BOP!$A$44:$IV$44,[153]BOP!$A$59:$IV$59,[153]BOP!#REF!,[153]BOP!#REF!,[153]BOP!$A$79:$IV$79,[153]BOP!$A$81:$IV$88,[153]BOP!#REF!,[153]BOP!#REF!</definedName>
    <definedName name="Z_112039DB_FF0B_11D1_98B3_00C04FC96ABD_.wvu.Rows" localSheetId="31" hidden="1">[153]BOP!$A$36:$IV$36,[153]BOP!$A$44:$IV$44,[153]BOP!$A$59:$IV$59,[153]BOP!#REF!,[153]BOP!#REF!,[153]BOP!$A$79:$IV$79,[153]BOP!$A$81:$IV$88,[153]BOP!#REF!,[153]BOP!#REF!</definedName>
    <definedName name="Z_112039DB_FF0B_11D1_98B3_00C04FC96ABD_.wvu.Rows" localSheetId="32" hidden="1">[153]BOP!$A$36:$IV$36,[153]BOP!$A$44:$IV$44,[153]BOP!$A$59:$IV$59,[153]BOP!#REF!,[153]BOP!#REF!,[153]BOP!$A$79:$IV$79,[153]BOP!$A$81:$IV$88,[153]BOP!#REF!,[153]BOP!#REF!</definedName>
    <definedName name="Z_112039DB_FF0B_11D1_98B3_00C04FC96ABD_.wvu.Rows" localSheetId="33" hidden="1">[153]BOP!$A$36:$IV$36,[153]BOP!$A$44:$IV$44,[153]BOP!$A$59:$IV$59,[153]BOP!#REF!,[153]BOP!#REF!,[153]BOP!$A$79:$IV$79,[153]BOP!$A$81:$IV$88,[153]BOP!#REF!,[153]BOP!#REF!</definedName>
    <definedName name="Z_112039DB_FF0B_11D1_98B3_00C04FC96ABD_.wvu.Rows" localSheetId="34" hidden="1">[153]BOP!$A$36:$IV$36,[153]BOP!$A$44:$IV$44,[153]BOP!$A$59:$IV$59,[153]BOP!#REF!,[153]BOP!#REF!,[153]BOP!$A$79:$IV$79,[153]BOP!$A$81:$IV$88,[153]BOP!#REF!,[153]BOP!#REF!</definedName>
    <definedName name="Z_112039DB_FF0B_11D1_98B3_00C04FC96ABD_.wvu.Rows" localSheetId="37" hidden="1">[153]BOP!$A$36:$IV$36,[153]BOP!$A$44:$IV$44,[153]BOP!$A$59:$IV$59,[153]BOP!#REF!,[153]BOP!#REF!,[153]BOP!$A$79:$IV$79,[153]BOP!$A$81:$IV$88,[153]BOP!#REF!,[153]BOP!#REF!</definedName>
    <definedName name="Z_112039DB_FF0B_11D1_98B3_00C04FC96ABD_.wvu.Rows" localSheetId="45" hidden="1">[153]BOP!$A$36:$IV$36,[153]BOP!$A$44:$IV$44,[153]BOP!$A$59:$IV$59,[153]BOP!#REF!,[153]BOP!#REF!,[153]BOP!$A$79:$IV$79,[153]BOP!$A$81:$IV$88,[153]BOP!#REF!,[153]BOP!#REF!</definedName>
    <definedName name="Z_112039DB_FF0B_11D1_98B3_00C04FC96ABD_.wvu.Rows" localSheetId="49" hidden="1">[153]BOP!$A$36:$IV$36,[153]BOP!$A$44:$IV$44,[153]BOP!$A$59:$IV$59,[153]BOP!#REF!,[153]BOP!#REF!,[153]BOP!$A$79:$IV$79,[153]BOP!$A$81:$IV$88,[153]BOP!#REF!,[153]BOP!#REF!</definedName>
    <definedName name="Z_112039DB_FF0B_11D1_98B3_00C04FC96ABD_.wvu.Rows" localSheetId="5" hidden="1">[154]BOP!$A$36:$IV$36,[154]BOP!$A$44:$IV$44,[154]BOP!$A$59:$IV$59,[154]BOP!#REF!,[154]BOP!#REF!,[154]BOP!$A$79:$IV$79,[154]BOP!$A$81:$IV$88,[154]BOP!#REF!,[154]BOP!#REF!</definedName>
    <definedName name="Z_112039DB_FF0B_11D1_98B3_00C04FC96ABD_.wvu.Rows" localSheetId="51" hidden="1">[153]BOP!$A$36:$IV$36,[153]BOP!$A$44:$IV$44,[153]BOP!$A$59:$IV$59,[153]BOP!#REF!,[153]BOP!#REF!,[153]BOP!$A$79:$IV$79,[153]BOP!$A$81:$IV$88,[153]BOP!#REF!,[153]BOP!#REF!</definedName>
    <definedName name="Z_112039DB_FF0B_11D1_98B3_00C04FC96ABD_.wvu.Rows" localSheetId="52" hidden="1">[153]BOP!$A$36:$IV$36,[153]BOP!$A$44:$IV$44,[153]BOP!$A$59:$IV$59,[153]BOP!#REF!,[153]BOP!#REF!,[153]BOP!$A$79:$IV$79,[153]BOP!$A$81:$IV$88,[153]BOP!#REF!,[153]BOP!#REF!</definedName>
    <definedName name="Z_112039DB_FF0B_11D1_98B3_00C04FC96ABD_.wvu.Rows" localSheetId="53" hidden="1">[153]BOP!$A$36:$IV$36,[153]BOP!$A$44:$IV$44,[153]BOP!$A$59:$IV$59,[153]BOP!#REF!,[153]BOP!#REF!,[153]BOP!$A$79:$IV$79,[153]BOP!$A$81:$IV$88,[153]BOP!#REF!,[153]BOP!#REF!</definedName>
    <definedName name="Z_112039DB_FF0B_11D1_98B3_00C04FC96ABD_.wvu.Rows" localSheetId="54" hidden="1">[153]BOP!$A$36:$IV$36,[153]BOP!$A$44:$IV$44,[153]BOP!$A$59:$IV$59,[153]BOP!#REF!,[153]BOP!#REF!,[153]BOP!$A$79:$IV$79,[153]BOP!$A$81:$IV$88,[153]BOP!#REF!,[153]BOP!#REF!</definedName>
    <definedName name="Z_112039DB_FF0B_11D1_98B3_00C04FC96ABD_.wvu.Rows" localSheetId="55" hidden="1">[153]BOP!$A$36:$IV$36,[153]BOP!$A$44:$IV$44,[153]BOP!$A$59:$IV$59,[153]BOP!#REF!,[153]BOP!#REF!,[153]BOP!$A$79:$IV$79,[153]BOP!$A$81:$IV$88,[153]BOP!#REF!,[153]BOP!#REF!</definedName>
    <definedName name="Z_112039DB_FF0B_11D1_98B3_00C04FC96ABD_.wvu.Rows" localSheetId="57" hidden="1">[153]BOP!$A$36:$IV$36,[153]BOP!$A$44:$IV$44,[153]BOP!$A$59:$IV$59,[153]BOP!#REF!,[153]BOP!#REF!,[153]BOP!$A$79:$IV$79,[153]BOP!$A$81:$IV$88,[153]BOP!#REF!,[153]BOP!#REF!</definedName>
    <definedName name="Z_112039DB_FF0B_11D1_98B3_00C04FC96ABD_.wvu.Rows" localSheetId="6" hidden="1">[155]BOP!$A$36:$IV$36,[155]BOP!$A$44:$IV$44,[155]BOP!$A$59:$IV$59,[155]BOP!#REF!,[155]BOP!#REF!,[155]BOP!$A$79:$IV$79,[155]BOP!$A$81:$IV$88,[155]BOP!#REF!,[155]BOP!#REF!</definedName>
    <definedName name="Z_112039DB_FF0B_11D1_98B3_00C04FC96ABD_.wvu.Rows" localSheetId="66" hidden="1">[153]BOP!$A$36:$IV$36,[153]BOP!$A$44:$IV$44,[153]BOP!$A$59:$IV$59,[153]BOP!#REF!,[153]BOP!#REF!,[153]BOP!$A$79:$IV$79,[153]BOP!$A$81:$IV$88,[153]BOP!#REF!,[153]BOP!#REF!</definedName>
    <definedName name="Z_112039DB_FF0B_11D1_98B3_00C04FC96ABD_.wvu.Rows" localSheetId="67" hidden="1">[153]BOP!$A$36:$IV$36,[153]BOP!$A$44:$IV$44,[153]BOP!$A$59:$IV$59,[153]BOP!#REF!,[153]BOP!#REF!,[153]BOP!$A$79:$IV$79,[153]BOP!$A$81:$IV$88,[153]BOP!#REF!,[153]BOP!#REF!</definedName>
    <definedName name="Z_112039DB_FF0B_11D1_98B3_00C04FC96ABD_.wvu.Rows" localSheetId="69" hidden="1">[153]BOP!$A$36:$IV$36,[153]BOP!$A$44:$IV$44,[153]BOP!$A$59:$IV$59,[153]BOP!#REF!,[153]BOP!#REF!,[153]BOP!$A$79:$IV$79,[153]BOP!$A$81:$IV$88,[153]BOP!#REF!,[153]BOP!#REF!</definedName>
    <definedName name="Z_112039DB_FF0B_11D1_98B3_00C04FC96ABD_.wvu.Rows" localSheetId="71" hidden="1">[153]BOP!$A$36:$IV$36,[153]BOP!$A$44:$IV$44,[153]BOP!$A$59:$IV$59,[153]BOP!#REF!,[153]BOP!#REF!,[153]BOP!$A$79:$IV$79,[153]BOP!$A$81:$IV$88,[153]BOP!#REF!,[153]BOP!#REF!</definedName>
    <definedName name="Z_112039DB_FF0B_11D1_98B3_00C04FC96ABD_.wvu.Rows" localSheetId="72" hidden="1">[153]BOP!$A$36:$IV$36,[153]BOP!$A$44:$IV$44,[153]BOP!$A$59:$IV$59,[153]BOP!#REF!,[153]BOP!#REF!,[153]BOP!$A$79:$IV$79,[153]BOP!$A$81:$IV$88,[153]BOP!#REF!,[153]BOP!#REF!</definedName>
    <definedName name="Z_112039DB_FF0B_11D1_98B3_00C04FC96ABD_.wvu.Rows" localSheetId="73" hidden="1">[153]BOP!$A$36:$IV$36,[153]BOP!$A$44:$IV$44,[153]BOP!$A$59:$IV$59,[153]BOP!#REF!,[153]BOP!#REF!,[153]BOP!$A$79:$IV$79,[153]BOP!$A$81:$IV$88,[153]BOP!#REF!,[153]BOP!#REF!</definedName>
    <definedName name="Z_112039DB_FF0B_11D1_98B3_00C04FC96ABD_.wvu.Rows" localSheetId="7" hidden="1">[153]BOP!$A$36:$IV$36,[153]BOP!$A$44:$IV$44,[153]BOP!$A$59:$IV$59,[153]BOP!#REF!,[153]BOP!#REF!,[153]BOP!$A$79:$IV$79,[153]BOP!$A$81:$IV$88,[153]BOP!#REF!,[153]BOP!#REF!</definedName>
    <definedName name="Z_112039DB_FF0B_11D1_98B3_00C04FC96ABD_.wvu.Rows" localSheetId="74" hidden="1">[153]BOP!$A$36:$IV$36,[153]BOP!$A$44:$IV$44,[153]BOP!$A$59:$IV$59,[153]BOP!#REF!,[153]BOP!#REF!,[153]BOP!$A$79:$IV$79,[153]BOP!$A$81:$IV$88,[153]BOP!#REF!,[153]BOP!#REF!</definedName>
    <definedName name="Z_112039DB_FF0B_11D1_98B3_00C04FC96ABD_.wvu.Rows" localSheetId="75" hidden="1">[153]BOP!$A$36:$IV$36,[153]BOP!$A$44:$IV$44,[153]BOP!$A$59:$IV$59,[153]BOP!#REF!,[153]BOP!#REF!,[153]BOP!$A$79:$IV$79,[153]BOP!$A$81:$IV$88,[153]BOP!#REF!,[153]BOP!#REF!</definedName>
    <definedName name="Z_112039DB_FF0B_11D1_98B3_00C04FC96ABD_.wvu.Rows" localSheetId="76" hidden="1">[153]BOP!$A$36:$IV$36,[153]BOP!$A$44:$IV$44,[153]BOP!$A$59:$IV$59,[153]BOP!#REF!,[153]BOP!#REF!,[153]BOP!$A$79:$IV$79,[153]BOP!$A$81:$IV$88,[153]BOP!#REF!,[153]BOP!#REF!</definedName>
    <definedName name="Z_112039DB_FF0B_11D1_98B3_00C04FC96ABD_.wvu.Rows" localSheetId="79" hidden="1">[154]BOP!$A$36:$IV$36,[154]BOP!$A$44:$IV$44,[154]BOP!$A$59:$IV$59,[154]BOP!#REF!,[154]BOP!#REF!,[154]BOP!$A$79:$IV$79,[154]BOP!$A$81:$IV$88,[154]BOP!#REF!,[154]BOP!#REF!</definedName>
    <definedName name="Z_112039DB_FF0B_11D1_98B3_00C04FC96ABD_.wvu.Rows" localSheetId="8" hidden="1">[153]BOP!$A$36:$IV$36,[153]BOP!$A$44:$IV$44,[153]BOP!$A$59:$IV$59,[153]BOP!#REF!,[153]BOP!#REF!,[153]BOP!$A$79:$IV$79,[153]BOP!$A$81:$IV$88,[153]BOP!#REF!,[153]BOP!#REF!</definedName>
    <definedName name="Z_112039DB_FF0B_11D1_98B3_00C04FC96ABD_.wvu.Rows" localSheetId="9" hidden="1">[154]BOP!$A$36:$IV$36,[154]BOP!$A$44:$IV$44,[154]BOP!$A$59:$IV$59,[154]BOP!#REF!,[154]BOP!#REF!,[154]BOP!$A$79:$IV$79,[154]BOP!$A$81:$IV$88,[154]BOP!#REF!,[154]BOP!#REF!</definedName>
    <definedName name="Z_112039DB_FF0B_11D1_98B3_00C04FC96ABD_.wvu.Rows" hidden="1">[153]BOP!$A$36:$IV$36,[153]BOP!$A$44:$IV$44,[153]BOP!$A$59:$IV$59,[153]BOP!#REF!,[153]BOP!#REF!,[153]BOP!$A$79:$IV$79,[153]BOP!$A$81:$IV$88,[153]BOP!#REF!,[153]BOP!#REF!</definedName>
    <definedName name="Z_112039DC_FF0B_11D1_98B3_00C04FC96ABD_.wvu.Rows" localSheetId="1" hidden="1">[153]BOP!$A$36:$IV$36,[153]BOP!$A$44:$IV$44,[153]BOP!$A$59:$IV$59,[153]BOP!#REF!,[153]BOP!#REF!,[153]BOP!$A$79:$IV$79,[153]BOP!$A$81:$IV$88,[153]BOP!#REF!,[153]BOP!#REF!</definedName>
    <definedName name="Z_112039DC_FF0B_11D1_98B3_00C04FC96ABD_.wvu.Rows" localSheetId="13" hidden="1">[153]BOP!$A$36:$IV$36,[153]BOP!$A$44:$IV$44,[153]BOP!$A$59:$IV$59,[153]BOP!#REF!,[153]BOP!#REF!,[153]BOP!$A$79:$IV$79,[153]BOP!$A$81:$IV$88,[153]BOP!#REF!,[153]BOP!#REF!</definedName>
    <definedName name="Z_112039DC_FF0B_11D1_98B3_00C04FC96ABD_.wvu.Rows" localSheetId="15" hidden="1">[153]BOP!$A$36:$IV$36,[153]BOP!$A$44:$IV$44,[153]BOP!$A$59:$IV$59,[153]BOP!#REF!,[153]BOP!#REF!,[153]BOP!$A$79:$IV$79,[153]BOP!$A$81:$IV$88,[153]BOP!#REF!,[153]BOP!#REF!</definedName>
    <definedName name="Z_112039DC_FF0B_11D1_98B3_00C04FC96ABD_.wvu.Rows" localSheetId="28" hidden="1">[153]BOP!$A$36:$IV$36,[153]BOP!$A$44:$IV$44,[153]BOP!$A$59:$IV$59,[153]BOP!#REF!,[153]BOP!#REF!,[153]BOP!$A$79:$IV$79,[153]BOP!$A$81:$IV$88,[153]BOP!#REF!,[153]BOP!#REF!</definedName>
    <definedName name="Z_112039DC_FF0B_11D1_98B3_00C04FC96ABD_.wvu.Rows" localSheetId="29" hidden="1">[153]BOP!$A$36:$IV$36,[153]BOP!$A$44:$IV$44,[153]BOP!$A$59:$IV$59,[153]BOP!#REF!,[153]BOP!#REF!,[153]BOP!$A$79:$IV$79,[153]BOP!$A$81:$IV$88,[153]BOP!#REF!,[153]BOP!#REF!</definedName>
    <definedName name="Z_112039DC_FF0B_11D1_98B3_00C04FC96ABD_.wvu.Rows" localSheetId="31" hidden="1">[153]BOP!$A$36:$IV$36,[153]BOP!$A$44:$IV$44,[153]BOP!$A$59:$IV$59,[153]BOP!#REF!,[153]BOP!#REF!,[153]BOP!$A$79:$IV$79,[153]BOP!$A$81:$IV$88,[153]BOP!#REF!,[153]BOP!#REF!</definedName>
    <definedName name="Z_112039DC_FF0B_11D1_98B3_00C04FC96ABD_.wvu.Rows" localSheetId="32" hidden="1">[153]BOP!$A$36:$IV$36,[153]BOP!$A$44:$IV$44,[153]BOP!$A$59:$IV$59,[153]BOP!#REF!,[153]BOP!#REF!,[153]BOP!$A$79:$IV$79,[153]BOP!$A$81:$IV$88,[153]BOP!#REF!,[153]BOP!#REF!</definedName>
    <definedName name="Z_112039DC_FF0B_11D1_98B3_00C04FC96ABD_.wvu.Rows" localSheetId="33" hidden="1">[153]BOP!$A$36:$IV$36,[153]BOP!$A$44:$IV$44,[153]BOP!$A$59:$IV$59,[153]BOP!#REF!,[153]BOP!#REF!,[153]BOP!$A$79:$IV$79,[153]BOP!$A$81:$IV$88,[153]BOP!#REF!,[153]BOP!#REF!</definedName>
    <definedName name="Z_112039DC_FF0B_11D1_98B3_00C04FC96ABD_.wvu.Rows" localSheetId="34" hidden="1">[153]BOP!$A$36:$IV$36,[153]BOP!$A$44:$IV$44,[153]BOP!$A$59:$IV$59,[153]BOP!#REF!,[153]BOP!#REF!,[153]BOP!$A$79:$IV$79,[153]BOP!$A$81:$IV$88,[153]BOP!#REF!,[153]BOP!#REF!</definedName>
    <definedName name="Z_112039DC_FF0B_11D1_98B3_00C04FC96ABD_.wvu.Rows" localSheetId="37" hidden="1">[153]BOP!$A$36:$IV$36,[153]BOP!$A$44:$IV$44,[153]BOP!$A$59:$IV$59,[153]BOP!#REF!,[153]BOP!#REF!,[153]BOP!$A$79:$IV$79,[153]BOP!$A$81:$IV$88,[153]BOP!#REF!,[153]BOP!#REF!</definedName>
    <definedName name="Z_112039DC_FF0B_11D1_98B3_00C04FC96ABD_.wvu.Rows" localSheetId="45" hidden="1">[153]BOP!$A$36:$IV$36,[153]BOP!$A$44:$IV$44,[153]BOP!$A$59:$IV$59,[153]BOP!#REF!,[153]BOP!#REF!,[153]BOP!$A$79:$IV$79,[153]BOP!$A$81:$IV$88,[153]BOP!#REF!,[153]BOP!#REF!</definedName>
    <definedName name="Z_112039DC_FF0B_11D1_98B3_00C04FC96ABD_.wvu.Rows" localSheetId="49" hidden="1">[153]BOP!$A$36:$IV$36,[153]BOP!$A$44:$IV$44,[153]BOP!$A$59:$IV$59,[153]BOP!#REF!,[153]BOP!#REF!,[153]BOP!$A$79:$IV$79,[153]BOP!$A$81:$IV$88,[153]BOP!#REF!,[153]BOP!#REF!</definedName>
    <definedName name="Z_112039DC_FF0B_11D1_98B3_00C04FC96ABD_.wvu.Rows" localSheetId="5" hidden="1">[154]BOP!$A$36:$IV$36,[154]BOP!$A$44:$IV$44,[154]BOP!$A$59:$IV$59,[154]BOP!#REF!,[154]BOP!#REF!,[154]BOP!$A$79:$IV$79,[154]BOP!$A$81:$IV$88,[154]BOP!#REF!,[154]BOP!#REF!</definedName>
    <definedName name="Z_112039DC_FF0B_11D1_98B3_00C04FC96ABD_.wvu.Rows" localSheetId="51" hidden="1">[153]BOP!$A$36:$IV$36,[153]BOP!$A$44:$IV$44,[153]BOP!$A$59:$IV$59,[153]BOP!#REF!,[153]BOP!#REF!,[153]BOP!$A$79:$IV$79,[153]BOP!$A$81:$IV$88,[153]BOP!#REF!,[153]BOP!#REF!</definedName>
    <definedName name="Z_112039DC_FF0B_11D1_98B3_00C04FC96ABD_.wvu.Rows" localSheetId="52" hidden="1">[153]BOP!$A$36:$IV$36,[153]BOP!$A$44:$IV$44,[153]BOP!$A$59:$IV$59,[153]BOP!#REF!,[153]BOP!#REF!,[153]BOP!$A$79:$IV$79,[153]BOP!$A$81:$IV$88,[153]BOP!#REF!,[153]BOP!#REF!</definedName>
    <definedName name="Z_112039DC_FF0B_11D1_98B3_00C04FC96ABD_.wvu.Rows" localSheetId="53" hidden="1">[153]BOP!$A$36:$IV$36,[153]BOP!$A$44:$IV$44,[153]BOP!$A$59:$IV$59,[153]BOP!#REF!,[153]BOP!#REF!,[153]BOP!$A$79:$IV$79,[153]BOP!$A$81:$IV$88,[153]BOP!#REF!,[153]BOP!#REF!</definedName>
    <definedName name="Z_112039DC_FF0B_11D1_98B3_00C04FC96ABD_.wvu.Rows" localSheetId="54" hidden="1">[153]BOP!$A$36:$IV$36,[153]BOP!$A$44:$IV$44,[153]BOP!$A$59:$IV$59,[153]BOP!#REF!,[153]BOP!#REF!,[153]BOP!$A$79:$IV$79,[153]BOP!$A$81:$IV$88,[153]BOP!#REF!,[153]BOP!#REF!</definedName>
    <definedName name="Z_112039DC_FF0B_11D1_98B3_00C04FC96ABD_.wvu.Rows" localSheetId="55" hidden="1">[153]BOP!$A$36:$IV$36,[153]BOP!$A$44:$IV$44,[153]BOP!$A$59:$IV$59,[153]BOP!#REF!,[153]BOP!#REF!,[153]BOP!$A$79:$IV$79,[153]BOP!$A$81:$IV$88,[153]BOP!#REF!,[153]BOP!#REF!</definedName>
    <definedName name="Z_112039DC_FF0B_11D1_98B3_00C04FC96ABD_.wvu.Rows" localSheetId="57" hidden="1">[153]BOP!$A$36:$IV$36,[153]BOP!$A$44:$IV$44,[153]BOP!$A$59:$IV$59,[153]BOP!#REF!,[153]BOP!#REF!,[153]BOP!$A$79:$IV$79,[153]BOP!$A$81:$IV$88,[153]BOP!#REF!,[153]BOP!#REF!</definedName>
    <definedName name="Z_112039DC_FF0B_11D1_98B3_00C04FC96ABD_.wvu.Rows" localSheetId="6" hidden="1">[155]BOP!$A$36:$IV$36,[155]BOP!$A$44:$IV$44,[155]BOP!$A$59:$IV$59,[155]BOP!#REF!,[155]BOP!#REF!,[155]BOP!$A$79:$IV$79,[155]BOP!$A$81:$IV$88,[155]BOP!#REF!,[155]BOP!#REF!</definedName>
    <definedName name="Z_112039DC_FF0B_11D1_98B3_00C04FC96ABD_.wvu.Rows" localSheetId="66" hidden="1">[153]BOP!$A$36:$IV$36,[153]BOP!$A$44:$IV$44,[153]BOP!$A$59:$IV$59,[153]BOP!#REF!,[153]BOP!#REF!,[153]BOP!$A$79:$IV$79,[153]BOP!$A$81:$IV$88,[153]BOP!#REF!,[153]BOP!#REF!</definedName>
    <definedName name="Z_112039DC_FF0B_11D1_98B3_00C04FC96ABD_.wvu.Rows" localSheetId="67" hidden="1">[153]BOP!$A$36:$IV$36,[153]BOP!$A$44:$IV$44,[153]BOP!$A$59:$IV$59,[153]BOP!#REF!,[153]BOP!#REF!,[153]BOP!$A$79:$IV$79,[153]BOP!$A$81:$IV$88,[153]BOP!#REF!,[153]BOP!#REF!</definedName>
    <definedName name="Z_112039DC_FF0B_11D1_98B3_00C04FC96ABD_.wvu.Rows" localSheetId="69" hidden="1">[153]BOP!$A$36:$IV$36,[153]BOP!$A$44:$IV$44,[153]BOP!$A$59:$IV$59,[153]BOP!#REF!,[153]BOP!#REF!,[153]BOP!$A$79:$IV$79,[153]BOP!$A$81:$IV$88,[153]BOP!#REF!,[153]BOP!#REF!</definedName>
    <definedName name="Z_112039DC_FF0B_11D1_98B3_00C04FC96ABD_.wvu.Rows" localSheetId="71" hidden="1">[153]BOP!$A$36:$IV$36,[153]BOP!$A$44:$IV$44,[153]BOP!$A$59:$IV$59,[153]BOP!#REF!,[153]BOP!#REF!,[153]BOP!$A$79:$IV$79,[153]BOP!$A$81:$IV$88,[153]BOP!#REF!,[153]BOP!#REF!</definedName>
    <definedName name="Z_112039DC_FF0B_11D1_98B3_00C04FC96ABD_.wvu.Rows" localSheetId="72" hidden="1">[153]BOP!$A$36:$IV$36,[153]BOP!$A$44:$IV$44,[153]BOP!$A$59:$IV$59,[153]BOP!#REF!,[153]BOP!#REF!,[153]BOP!$A$79:$IV$79,[153]BOP!$A$81:$IV$88,[153]BOP!#REF!,[153]BOP!#REF!</definedName>
    <definedName name="Z_112039DC_FF0B_11D1_98B3_00C04FC96ABD_.wvu.Rows" localSheetId="73" hidden="1">[153]BOP!$A$36:$IV$36,[153]BOP!$A$44:$IV$44,[153]BOP!$A$59:$IV$59,[153]BOP!#REF!,[153]BOP!#REF!,[153]BOP!$A$79:$IV$79,[153]BOP!$A$81:$IV$88,[153]BOP!#REF!,[153]BOP!#REF!</definedName>
    <definedName name="Z_112039DC_FF0B_11D1_98B3_00C04FC96ABD_.wvu.Rows" localSheetId="7" hidden="1">[153]BOP!$A$36:$IV$36,[153]BOP!$A$44:$IV$44,[153]BOP!$A$59:$IV$59,[153]BOP!#REF!,[153]BOP!#REF!,[153]BOP!$A$79:$IV$79,[153]BOP!$A$81:$IV$88,[153]BOP!#REF!,[153]BOP!#REF!</definedName>
    <definedName name="Z_112039DC_FF0B_11D1_98B3_00C04FC96ABD_.wvu.Rows" localSheetId="74" hidden="1">[153]BOP!$A$36:$IV$36,[153]BOP!$A$44:$IV$44,[153]BOP!$A$59:$IV$59,[153]BOP!#REF!,[153]BOP!#REF!,[153]BOP!$A$79:$IV$79,[153]BOP!$A$81:$IV$88,[153]BOP!#REF!,[153]BOP!#REF!</definedName>
    <definedName name="Z_112039DC_FF0B_11D1_98B3_00C04FC96ABD_.wvu.Rows" localSheetId="75" hidden="1">[153]BOP!$A$36:$IV$36,[153]BOP!$A$44:$IV$44,[153]BOP!$A$59:$IV$59,[153]BOP!#REF!,[153]BOP!#REF!,[153]BOP!$A$79:$IV$79,[153]BOP!$A$81:$IV$88,[153]BOP!#REF!,[153]BOP!#REF!</definedName>
    <definedName name="Z_112039DC_FF0B_11D1_98B3_00C04FC96ABD_.wvu.Rows" localSheetId="76" hidden="1">[153]BOP!$A$36:$IV$36,[153]BOP!$A$44:$IV$44,[153]BOP!$A$59:$IV$59,[153]BOP!#REF!,[153]BOP!#REF!,[153]BOP!$A$79:$IV$79,[153]BOP!$A$81:$IV$88,[153]BOP!#REF!,[153]BOP!#REF!</definedName>
    <definedName name="Z_112039DC_FF0B_11D1_98B3_00C04FC96ABD_.wvu.Rows" localSheetId="79" hidden="1">[154]BOP!$A$36:$IV$36,[154]BOP!$A$44:$IV$44,[154]BOP!$A$59:$IV$59,[154]BOP!#REF!,[154]BOP!#REF!,[154]BOP!$A$79:$IV$79,[154]BOP!$A$81:$IV$88,[154]BOP!#REF!,[154]BOP!#REF!</definedName>
    <definedName name="Z_112039DC_FF0B_11D1_98B3_00C04FC96ABD_.wvu.Rows" localSheetId="8" hidden="1">[153]BOP!$A$36:$IV$36,[153]BOP!$A$44:$IV$44,[153]BOP!$A$59:$IV$59,[153]BOP!#REF!,[153]BOP!#REF!,[153]BOP!$A$79:$IV$79,[153]BOP!$A$81:$IV$88,[153]BOP!#REF!,[153]BOP!#REF!</definedName>
    <definedName name="Z_112039DC_FF0B_11D1_98B3_00C04FC96ABD_.wvu.Rows" localSheetId="9" hidden="1">[154]BOP!$A$36:$IV$36,[154]BOP!$A$44:$IV$44,[154]BOP!$A$59:$IV$59,[154]BOP!#REF!,[154]BOP!#REF!,[154]BOP!$A$79:$IV$79,[154]BOP!$A$81:$IV$88,[154]BOP!#REF!,[154]BOP!#REF!</definedName>
    <definedName name="Z_112039DC_FF0B_11D1_98B3_00C04FC96ABD_.wvu.Rows" hidden="1">[153]BOP!$A$36:$IV$36,[153]BOP!$A$44:$IV$44,[153]BOP!$A$59:$IV$59,[153]BOP!#REF!,[153]BOP!#REF!,[153]BOP!$A$79:$IV$79,[153]BOP!$A$81:$IV$88,[153]BOP!#REF!,[153]BOP!#REF!</definedName>
    <definedName name="Z_112039DD_FF0B_11D1_98B3_00C04FC96ABD_.wvu.Rows" localSheetId="5" hidden="1">[154]BOP!$A$36:$IV$36,[154]BOP!$A$44:$IV$44,[154]BOP!$A$59:$IV$59,[154]BOP!#REF!,[154]BOP!#REF!,[154]BOP!$A$79:$IV$79</definedName>
    <definedName name="Z_112039DD_FF0B_11D1_98B3_00C04FC96ABD_.wvu.Rows" localSheetId="57" hidden="1">[153]BOP!$A$36:$IV$36,[153]BOP!$A$44:$IV$44,[153]BOP!$A$59:$IV$59,[153]BOP!#REF!,[153]BOP!#REF!,[153]BOP!$A$79:$IV$79</definedName>
    <definedName name="Z_112039DD_FF0B_11D1_98B3_00C04FC96ABD_.wvu.Rows" localSheetId="6" hidden="1">[155]BOP!$A$36:$IV$36,[155]BOP!$A$44:$IV$44,[155]BOP!$A$59:$IV$59,[155]BOP!#REF!,[155]BOP!#REF!,[155]BOP!$A$79:$IV$79</definedName>
    <definedName name="Z_112039DD_FF0B_11D1_98B3_00C04FC96ABD_.wvu.Rows" localSheetId="79" hidden="1">[154]BOP!$A$36:$IV$36,[154]BOP!$A$44:$IV$44,[154]BOP!$A$59:$IV$59,[154]BOP!#REF!,[154]BOP!#REF!,[154]BOP!$A$79:$IV$79</definedName>
    <definedName name="Z_112039DD_FF0B_11D1_98B3_00C04FC96ABD_.wvu.Rows" localSheetId="8" hidden="1">[153]BOP!$A$36:$IV$36,[153]BOP!$A$44:$IV$44,[153]BOP!$A$59:$IV$59,[153]BOP!#REF!,[153]BOP!#REF!,[153]BOP!$A$79:$IV$79</definedName>
    <definedName name="Z_112039DD_FF0B_11D1_98B3_00C04FC96ABD_.wvu.Rows" localSheetId="9" hidden="1">[154]BOP!$A$36:$IV$36,[154]BOP!$A$44:$IV$44,[154]BOP!$A$59:$IV$59,[154]BOP!#REF!,[154]BOP!#REF!,[154]BOP!$A$79:$IV$79</definedName>
    <definedName name="Z_112039DD_FF0B_11D1_98B3_00C04FC96ABD_.wvu.Rows" hidden="1">[153]BOP!$A$36:$IV$36,[153]BOP!$A$44:$IV$44,[153]BOP!$A$59:$IV$59,[153]BOP!#REF!,[153]BOP!#REF!,[153]BOP!$A$79:$IV$79</definedName>
    <definedName name="Z_1A87067C_7102_4E77_BC8D_D9D9112AA17F_.wvu.Cols" localSheetId="1" hidden="1">#REF!</definedName>
    <definedName name="Z_1A87067C_7102_4E77_BC8D_D9D9112AA17F_.wvu.Cols" localSheetId="10" hidden="1">#REF!</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13"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 hidden="1">#REF!</definedName>
    <definedName name="Z_1A87067C_7102_4E77_BC8D_D9D9112AA17F_.wvu.Cols" localSheetId="20" hidden="1">#REF!</definedName>
    <definedName name="Z_1A87067C_7102_4E77_BC8D_D9D9112AA17F_.wvu.Cols" localSheetId="21" hidden="1">#REF!</definedName>
    <definedName name="Z_1A87067C_7102_4E77_BC8D_D9D9112AA17F_.wvu.Cols" localSheetId="22" hidden="1">#REF!</definedName>
    <definedName name="Z_1A87067C_7102_4E77_BC8D_D9D9112AA17F_.wvu.Cols" localSheetId="23" hidden="1">#REF!</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26"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29" hidden="1">#REF!</definedName>
    <definedName name="Z_1A87067C_7102_4E77_BC8D_D9D9112AA17F_.wvu.Cols" localSheetId="3" hidden="1">#REF!</definedName>
    <definedName name="Z_1A87067C_7102_4E77_BC8D_D9D9112AA17F_.wvu.Cols" localSheetId="31" hidden="1">#REF!</definedName>
    <definedName name="Z_1A87067C_7102_4E77_BC8D_D9D9112AA17F_.wvu.Cols" localSheetId="32" hidden="1">#REF!</definedName>
    <definedName name="Z_1A87067C_7102_4E77_BC8D_D9D9112AA17F_.wvu.Cols" localSheetId="33" hidden="1">#REF!</definedName>
    <definedName name="Z_1A87067C_7102_4E77_BC8D_D9D9112AA17F_.wvu.Cols" localSheetId="34" hidden="1">#REF!</definedName>
    <definedName name="Z_1A87067C_7102_4E77_BC8D_D9D9112AA17F_.wvu.Cols" localSheetId="37" hidden="1">#REF!</definedName>
    <definedName name="Z_1A87067C_7102_4E77_BC8D_D9D9112AA17F_.wvu.Cols" localSheetId="41" hidden="1">#REF!</definedName>
    <definedName name="Z_1A87067C_7102_4E77_BC8D_D9D9112AA17F_.wvu.Cols" localSheetId="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 hidden="1">#REF!</definedName>
    <definedName name="Z_1A87067C_7102_4E77_BC8D_D9D9112AA17F_.wvu.Cols" localSheetId="51"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4" hidden="1">#REF!</definedName>
    <definedName name="Z_1A87067C_7102_4E77_BC8D_D9D9112AA17F_.wvu.Cols" localSheetId="55"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0" hidden="1">#REF!</definedName>
    <definedName name="Z_1A87067C_7102_4E77_BC8D_D9D9112AA17F_.wvu.Cols" localSheetId="61" hidden="1">#REF!</definedName>
    <definedName name="Z_1A87067C_7102_4E77_BC8D_D9D9112AA17F_.wvu.Cols" localSheetId="62" hidden="1">#REF!</definedName>
    <definedName name="Z_1A87067C_7102_4E77_BC8D_D9D9112AA17F_.wvu.Cols" localSheetId="63" hidden="1">#REF!</definedName>
    <definedName name="Z_1A87067C_7102_4E77_BC8D_D9D9112AA17F_.wvu.Cols" localSheetId="6" hidden="1">#REF!</definedName>
    <definedName name="Z_1A87067C_7102_4E77_BC8D_D9D9112AA17F_.wvu.Cols" localSheetId="64" hidden="1">#REF!</definedName>
    <definedName name="Z_1A87067C_7102_4E77_BC8D_D9D9112AA17F_.wvu.Cols" localSheetId="65" hidden="1">#REF!</definedName>
    <definedName name="Z_1A87067C_7102_4E77_BC8D_D9D9112AA17F_.wvu.Cols" localSheetId="66" hidden="1">#REF!</definedName>
    <definedName name="Z_1A87067C_7102_4E77_BC8D_D9D9112AA17F_.wvu.Cols" localSheetId="67" hidden="1">#REF!</definedName>
    <definedName name="Z_1A87067C_7102_4E77_BC8D_D9D9112AA17F_.wvu.Cols" localSheetId="68" hidden="1">#REF!</definedName>
    <definedName name="Z_1A87067C_7102_4E77_BC8D_D9D9112AA17F_.wvu.Cols" localSheetId="69" hidden="1">#REF!</definedName>
    <definedName name="Z_1A87067C_7102_4E77_BC8D_D9D9112AA17F_.wvu.Cols" localSheetId="70" hidden="1">#REF!</definedName>
    <definedName name="Z_1A87067C_7102_4E77_BC8D_D9D9112AA17F_.wvu.Cols" localSheetId="71" hidden="1">#REF!</definedName>
    <definedName name="Z_1A87067C_7102_4E77_BC8D_D9D9112AA17F_.wvu.Cols" localSheetId="72" hidden="1">#REF!</definedName>
    <definedName name="Z_1A87067C_7102_4E77_BC8D_D9D9112AA17F_.wvu.Cols" localSheetId="73" hidden="1">#REF!</definedName>
    <definedName name="Z_1A87067C_7102_4E77_BC8D_D9D9112AA17F_.wvu.Cols" localSheetId="7" hidden="1">#REF!</definedName>
    <definedName name="Z_1A87067C_7102_4E77_BC8D_D9D9112AA17F_.wvu.Cols" localSheetId="74" hidden="1">#REF!</definedName>
    <definedName name="Z_1A87067C_7102_4E77_BC8D_D9D9112AA17F_.wvu.Cols" localSheetId="75" hidden="1">#REF!</definedName>
    <definedName name="Z_1A87067C_7102_4E77_BC8D_D9D9112AA17F_.wvu.Cols" localSheetId="76" hidden="1">#REF!</definedName>
    <definedName name="Z_1A87067C_7102_4E77_BC8D_D9D9112AA17F_.wvu.Cols" localSheetId="77" hidden="1">#REF!</definedName>
    <definedName name="Z_1A87067C_7102_4E77_BC8D_D9D9112AA17F_.wvu.Cols" localSheetId="78" hidden="1">#REF!</definedName>
    <definedName name="Z_1A87067C_7102_4E77_BC8D_D9D9112AA17F_.wvu.Cols" localSheetId="79" hidden="1">#REF!</definedName>
    <definedName name="Z_1A87067C_7102_4E77_BC8D_D9D9112AA17F_.wvu.Cols" localSheetId="8" hidden="1">#REF!</definedName>
    <definedName name="Z_1A87067C_7102_4E77_BC8D_D9D9112AA17F_.wvu.Cols" localSheetId="9"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10"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13"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 hidden="1">#REF!</definedName>
    <definedName name="Z_1A87067C_7102_4E77_BC8D_D9D9112AA17F_.wvu.PrintArea" localSheetId="20" hidden="1">#REF!</definedName>
    <definedName name="Z_1A87067C_7102_4E77_BC8D_D9D9112AA17F_.wvu.PrintArea" localSheetId="21" hidden="1">#REF!</definedName>
    <definedName name="Z_1A87067C_7102_4E77_BC8D_D9D9112AA17F_.wvu.PrintArea" localSheetId="22" hidden="1">#REF!</definedName>
    <definedName name="Z_1A87067C_7102_4E77_BC8D_D9D9112AA17F_.wvu.PrintArea" localSheetId="23"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26"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29" hidden="1">#REF!</definedName>
    <definedName name="Z_1A87067C_7102_4E77_BC8D_D9D9112AA17F_.wvu.PrintArea" localSheetId="3" hidden="1">#REF!</definedName>
    <definedName name="Z_1A87067C_7102_4E77_BC8D_D9D9112AA17F_.wvu.PrintArea" localSheetId="31" hidden="1">#REF!</definedName>
    <definedName name="Z_1A87067C_7102_4E77_BC8D_D9D9112AA17F_.wvu.PrintArea" localSheetId="32" hidden="1">#REF!</definedName>
    <definedName name="Z_1A87067C_7102_4E77_BC8D_D9D9112AA17F_.wvu.PrintArea" localSheetId="33" hidden="1">#REF!</definedName>
    <definedName name="Z_1A87067C_7102_4E77_BC8D_D9D9112AA17F_.wvu.PrintArea" localSheetId="34" hidden="1">#REF!</definedName>
    <definedName name="Z_1A87067C_7102_4E77_BC8D_D9D9112AA17F_.wvu.PrintArea" localSheetId="37" hidden="1">#REF!</definedName>
    <definedName name="Z_1A87067C_7102_4E77_BC8D_D9D9112AA17F_.wvu.PrintArea" localSheetId="41" hidden="1">#REF!</definedName>
    <definedName name="Z_1A87067C_7102_4E77_BC8D_D9D9112AA17F_.wvu.PrintArea" localSheetId="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 hidden="1">#REF!</definedName>
    <definedName name="Z_1A87067C_7102_4E77_BC8D_D9D9112AA17F_.wvu.PrintArea" localSheetId="51"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4" hidden="1">#REF!</definedName>
    <definedName name="Z_1A87067C_7102_4E77_BC8D_D9D9112AA17F_.wvu.PrintArea" localSheetId="55"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0" hidden="1">#REF!</definedName>
    <definedName name="Z_1A87067C_7102_4E77_BC8D_D9D9112AA17F_.wvu.PrintArea" localSheetId="61" hidden="1">#REF!</definedName>
    <definedName name="Z_1A87067C_7102_4E77_BC8D_D9D9112AA17F_.wvu.PrintArea" localSheetId="62" hidden="1">#REF!</definedName>
    <definedName name="Z_1A87067C_7102_4E77_BC8D_D9D9112AA17F_.wvu.PrintArea" localSheetId="63" hidden="1">#REF!</definedName>
    <definedName name="Z_1A87067C_7102_4E77_BC8D_D9D9112AA17F_.wvu.PrintArea" localSheetId="6" hidden="1">#REF!</definedName>
    <definedName name="Z_1A87067C_7102_4E77_BC8D_D9D9112AA17F_.wvu.PrintArea" localSheetId="64" hidden="1">#REF!</definedName>
    <definedName name="Z_1A87067C_7102_4E77_BC8D_D9D9112AA17F_.wvu.PrintArea" localSheetId="65" hidden="1">#REF!</definedName>
    <definedName name="Z_1A87067C_7102_4E77_BC8D_D9D9112AA17F_.wvu.PrintArea" localSheetId="66" hidden="1">#REF!</definedName>
    <definedName name="Z_1A87067C_7102_4E77_BC8D_D9D9112AA17F_.wvu.PrintArea" localSheetId="67" hidden="1">#REF!</definedName>
    <definedName name="Z_1A87067C_7102_4E77_BC8D_D9D9112AA17F_.wvu.PrintArea" localSheetId="68" hidden="1">#REF!</definedName>
    <definedName name="Z_1A87067C_7102_4E77_BC8D_D9D9112AA17F_.wvu.PrintArea" localSheetId="69" hidden="1">#REF!</definedName>
    <definedName name="Z_1A87067C_7102_4E77_BC8D_D9D9112AA17F_.wvu.PrintArea" localSheetId="70" hidden="1">#REF!</definedName>
    <definedName name="Z_1A87067C_7102_4E77_BC8D_D9D9112AA17F_.wvu.PrintArea" localSheetId="71" hidden="1">#REF!</definedName>
    <definedName name="Z_1A87067C_7102_4E77_BC8D_D9D9112AA17F_.wvu.PrintArea" localSheetId="72" hidden="1">#REF!</definedName>
    <definedName name="Z_1A87067C_7102_4E77_BC8D_D9D9112AA17F_.wvu.PrintArea" localSheetId="73" hidden="1">#REF!</definedName>
    <definedName name="Z_1A87067C_7102_4E77_BC8D_D9D9112AA17F_.wvu.PrintArea" localSheetId="7" hidden="1">#REF!</definedName>
    <definedName name="Z_1A87067C_7102_4E77_BC8D_D9D9112AA17F_.wvu.PrintArea" localSheetId="74" hidden="1">#REF!</definedName>
    <definedName name="Z_1A87067C_7102_4E77_BC8D_D9D9112AA17F_.wvu.PrintArea" localSheetId="75" hidden="1">#REF!</definedName>
    <definedName name="Z_1A87067C_7102_4E77_BC8D_D9D9112AA17F_.wvu.PrintArea" localSheetId="76" hidden="1">#REF!</definedName>
    <definedName name="Z_1A87067C_7102_4E77_BC8D_D9D9112AA17F_.wvu.PrintArea" localSheetId="77" hidden="1">#REF!</definedName>
    <definedName name="Z_1A87067C_7102_4E77_BC8D_D9D9112AA17F_.wvu.PrintArea" localSheetId="78" hidden="1">#REF!</definedName>
    <definedName name="Z_1A87067C_7102_4E77_BC8D_D9D9112AA17F_.wvu.PrintArea" localSheetId="79" hidden="1">#REF!</definedName>
    <definedName name="Z_1A87067C_7102_4E77_BC8D_D9D9112AA17F_.wvu.PrintArea" localSheetId="8" hidden="1">#REF!</definedName>
    <definedName name="Z_1A87067C_7102_4E77_BC8D_D9D9112AA17F_.wvu.PrintArea" localSheetId="9"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10"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13"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 hidden="1">#REF!</definedName>
    <definedName name="Z_1A87067C_7102_4E77_BC8D_D9D9112AA17F_.wvu.PrintTitles" localSheetId="20" hidden="1">#REF!</definedName>
    <definedName name="Z_1A87067C_7102_4E77_BC8D_D9D9112AA17F_.wvu.PrintTitles" localSheetId="21" hidden="1">#REF!</definedName>
    <definedName name="Z_1A87067C_7102_4E77_BC8D_D9D9112AA17F_.wvu.PrintTitles" localSheetId="22" hidden="1">#REF!</definedName>
    <definedName name="Z_1A87067C_7102_4E77_BC8D_D9D9112AA17F_.wvu.PrintTitles" localSheetId="23"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26"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localSheetId="29" hidden="1">#REF!</definedName>
    <definedName name="Z_1A87067C_7102_4E77_BC8D_D9D9112AA17F_.wvu.PrintTitles" localSheetId="3" hidden="1">#REF!</definedName>
    <definedName name="Z_1A87067C_7102_4E77_BC8D_D9D9112AA17F_.wvu.PrintTitles" localSheetId="31" hidden="1">#REF!</definedName>
    <definedName name="Z_1A87067C_7102_4E77_BC8D_D9D9112AA17F_.wvu.PrintTitles" localSheetId="32" hidden="1">#REF!</definedName>
    <definedName name="Z_1A87067C_7102_4E77_BC8D_D9D9112AA17F_.wvu.PrintTitles" localSheetId="33" hidden="1">#REF!</definedName>
    <definedName name="Z_1A87067C_7102_4E77_BC8D_D9D9112AA17F_.wvu.PrintTitles" localSheetId="34" hidden="1">#REF!</definedName>
    <definedName name="Z_1A87067C_7102_4E77_BC8D_D9D9112AA17F_.wvu.PrintTitles" localSheetId="37" hidden="1">#REF!</definedName>
    <definedName name="Z_1A87067C_7102_4E77_BC8D_D9D9112AA17F_.wvu.PrintTitles" localSheetId="41" hidden="1">#REF!</definedName>
    <definedName name="Z_1A87067C_7102_4E77_BC8D_D9D9112AA17F_.wvu.PrintTitles" localSheetId="4"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 hidden="1">#REF!</definedName>
    <definedName name="Z_1A87067C_7102_4E77_BC8D_D9D9112AA17F_.wvu.PrintTitles" localSheetId="51"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4" hidden="1">#REF!</definedName>
    <definedName name="Z_1A87067C_7102_4E77_BC8D_D9D9112AA17F_.wvu.PrintTitles" localSheetId="55"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0" hidden="1">#REF!</definedName>
    <definedName name="Z_1A87067C_7102_4E77_BC8D_D9D9112AA17F_.wvu.PrintTitles" localSheetId="61" hidden="1">#REF!</definedName>
    <definedName name="Z_1A87067C_7102_4E77_BC8D_D9D9112AA17F_.wvu.PrintTitles" localSheetId="62" hidden="1">#REF!</definedName>
    <definedName name="Z_1A87067C_7102_4E77_BC8D_D9D9112AA17F_.wvu.PrintTitles" localSheetId="63" hidden="1">#REF!</definedName>
    <definedName name="Z_1A87067C_7102_4E77_BC8D_D9D9112AA17F_.wvu.PrintTitles" localSheetId="6" hidden="1">#REF!</definedName>
    <definedName name="Z_1A87067C_7102_4E77_BC8D_D9D9112AA17F_.wvu.PrintTitles" localSheetId="64" hidden="1">#REF!</definedName>
    <definedName name="Z_1A87067C_7102_4E77_BC8D_D9D9112AA17F_.wvu.PrintTitles" localSheetId="65" hidden="1">#REF!</definedName>
    <definedName name="Z_1A87067C_7102_4E77_BC8D_D9D9112AA17F_.wvu.PrintTitles" localSheetId="66" hidden="1">#REF!</definedName>
    <definedName name="Z_1A87067C_7102_4E77_BC8D_D9D9112AA17F_.wvu.PrintTitles" localSheetId="67" hidden="1">#REF!</definedName>
    <definedName name="Z_1A87067C_7102_4E77_BC8D_D9D9112AA17F_.wvu.PrintTitles" localSheetId="68" hidden="1">#REF!</definedName>
    <definedName name="Z_1A87067C_7102_4E77_BC8D_D9D9112AA17F_.wvu.PrintTitles" localSheetId="69" hidden="1">#REF!</definedName>
    <definedName name="Z_1A87067C_7102_4E77_BC8D_D9D9112AA17F_.wvu.PrintTitles" localSheetId="70" hidden="1">#REF!</definedName>
    <definedName name="Z_1A87067C_7102_4E77_BC8D_D9D9112AA17F_.wvu.PrintTitles" localSheetId="71" hidden="1">#REF!</definedName>
    <definedName name="Z_1A87067C_7102_4E77_BC8D_D9D9112AA17F_.wvu.PrintTitles" localSheetId="72" hidden="1">#REF!</definedName>
    <definedName name="Z_1A87067C_7102_4E77_BC8D_D9D9112AA17F_.wvu.PrintTitles" localSheetId="73" hidden="1">#REF!</definedName>
    <definedName name="Z_1A87067C_7102_4E77_BC8D_D9D9112AA17F_.wvu.PrintTitles" localSheetId="7" hidden="1">#REF!</definedName>
    <definedName name="Z_1A87067C_7102_4E77_BC8D_D9D9112AA17F_.wvu.PrintTitles" localSheetId="74" hidden="1">#REF!</definedName>
    <definedName name="Z_1A87067C_7102_4E77_BC8D_D9D9112AA17F_.wvu.PrintTitles" localSheetId="75" hidden="1">#REF!</definedName>
    <definedName name="Z_1A87067C_7102_4E77_BC8D_D9D9112AA17F_.wvu.PrintTitles" localSheetId="76" hidden="1">#REF!</definedName>
    <definedName name="Z_1A87067C_7102_4E77_BC8D_D9D9112AA17F_.wvu.PrintTitles" localSheetId="77" hidden="1">#REF!</definedName>
    <definedName name="Z_1A87067C_7102_4E77_BC8D_D9D9112AA17F_.wvu.PrintTitles" localSheetId="78" hidden="1">#REF!</definedName>
    <definedName name="Z_1A87067C_7102_4E77_BC8D_D9D9112AA17F_.wvu.PrintTitles" localSheetId="79" hidden="1">#REF!</definedName>
    <definedName name="Z_1A87067C_7102_4E77_BC8D_D9D9112AA17F_.wvu.PrintTitles" localSheetId="8" hidden="1">#REF!</definedName>
    <definedName name="Z_1A87067C_7102_4E77_BC8D_D9D9112AA17F_.wvu.PrintTitles" localSheetId="9"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13" hidden="1">#REF!</definedName>
    <definedName name="Z_1A87067C_7102_4E77_BC8D_D9D9112AA17F_.wvu.Rows" localSheetId="2" hidden="1">#REF!</definedName>
    <definedName name="Z_1A87067C_7102_4E77_BC8D_D9D9112AA17F_.wvu.Rows" localSheetId="23" hidden="1">#REF!</definedName>
    <definedName name="Z_1A87067C_7102_4E77_BC8D_D9D9112AA17F_.wvu.Rows" localSheetId="24" hidden="1">#REF!</definedName>
    <definedName name="Z_1A87067C_7102_4E77_BC8D_D9D9112AA17F_.wvu.Rows" localSheetId="26" hidden="1">#REF!</definedName>
    <definedName name="Z_1A87067C_7102_4E77_BC8D_D9D9112AA17F_.wvu.Rows" localSheetId="28" hidden="1">#REF!</definedName>
    <definedName name="Z_1A87067C_7102_4E77_BC8D_D9D9112AA17F_.wvu.Rows" localSheetId="29" hidden="1">#REF!</definedName>
    <definedName name="Z_1A87067C_7102_4E77_BC8D_D9D9112AA17F_.wvu.Rows" localSheetId="31" hidden="1">#REF!</definedName>
    <definedName name="Z_1A87067C_7102_4E77_BC8D_D9D9112AA17F_.wvu.Rows" localSheetId="32" hidden="1">#REF!</definedName>
    <definedName name="Z_1A87067C_7102_4E77_BC8D_D9D9112AA17F_.wvu.Rows" localSheetId="33" hidden="1">#REF!</definedName>
    <definedName name="Z_1A87067C_7102_4E77_BC8D_D9D9112AA17F_.wvu.Rows" localSheetId="34" hidden="1">#REF!</definedName>
    <definedName name="Z_1A87067C_7102_4E77_BC8D_D9D9112AA17F_.wvu.Rows" localSheetId="41" hidden="1">#REF!</definedName>
    <definedName name="Z_1A87067C_7102_4E77_BC8D_D9D9112AA17F_.wvu.Rows" localSheetId="4"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50" hidden="1">#REF!</definedName>
    <definedName name="Z_1A87067C_7102_4E77_BC8D_D9D9112AA17F_.wvu.Rows" localSheetId="51" hidden="1">#REF!</definedName>
    <definedName name="Z_1A87067C_7102_4E77_BC8D_D9D9112AA17F_.wvu.Rows" localSheetId="53" hidden="1">#REF!</definedName>
    <definedName name="Z_1A87067C_7102_4E77_BC8D_D9D9112AA17F_.wvu.Rows" localSheetId="54" hidden="1">#REF!</definedName>
    <definedName name="Z_1A87067C_7102_4E77_BC8D_D9D9112AA17F_.wvu.Rows" localSheetId="55" hidden="1">#REF!</definedName>
    <definedName name="Z_1A87067C_7102_4E77_BC8D_D9D9112AA17F_.wvu.Rows" localSheetId="56" hidden="1">#REF!</definedName>
    <definedName name="Z_1A87067C_7102_4E77_BC8D_D9D9112AA17F_.wvu.Rows" localSheetId="57" hidden="1">#REF!</definedName>
    <definedName name="Z_1A87067C_7102_4E77_BC8D_D9D9112AA17F_.wvu.Rows" localSheetId="58" hidden="1">#REF!</definedName>
    <definedName name="Z_1A87067C_7102_4E77_BC8D_D9D9112AA17F_.wvu.Rows" localSheetId="60" hidden="1">#REF!</definedName>
    <definedName name="Z_1A87067C_7102_4E77_BC8D_D9D9112AA17F_.wvu.Rows" localSheetId="61" hidden="1">#REF!</definedName>
    <definedName name="Z_1A87067C_7102_4E77_BC8D_D9D9112AA17F_.wvu.Rows" localSheetId="62" hidden="1">#REF!</definedName>
    <definedName name="Z_1A87067C_7102_4E77_BC8D_D9D9112AA17F_.wvu.Rows" localSheetId="63" hidden="1">#REF!</definedName>
    <definedName name="Z_1A87067C_7102_4E77_BC8D_D9D9112AA17F_.wvu.Rows" localSheetId="64" hidden="1">#REF!</definedName>
    <definedName name="Z_1A87067C_7102_4E77_BC8D_D9D9112AA17F_.wvu.Rows" localSheetId="66" hidden="1">#REF!</definedName>
    <definedName name="Z_1A87067C_7102_4E77_BC8D_D9D9112AA17F_.wvu.Rows" localSheetId="67" hidden="1">#REF!</definedName>
    <definedName name="Z_1A87067C_7102_4E77_BC8D_D9D9112AA17F_.wvu.Rows" localSheetId="68" hidden="1">#REF!</definedName>
    <definedName name="Z_1A87067C_7102_4E77_BC8D_D9D9112AA17F_.wvu.Rows" localSheetId="69" hidden="1">#REF!</definedName>
    <definedName name="Z_1A87067C_7102_4E77_BC8D_D9D9112AA17F_.wvu.Rows" localSheetId="70" hidden="1">#REF!</definedName>
    <definedName name="Z_1A87067C_7102_4E77_BC8D_D9D9112AA17F_.wvu.Rows" localSheetId="71" hidden="1">#REF!</definedName>
    <definedName name="Z_1A87067C_7102_4E77_BC8D_D9D9112AA17F_.wvu.Rows" localSheetId="72" hidden="1">#REF!</definedName>
    <definedName name="Z_1A87067C_7102_4E77_BC8D_D9D9112AA17F_.wvu.Rows" localSheetId="73" hidden="1">#REF!</definedName>
    <definedName name="Z_1A87067C_7102_4E77_BC8D_D9D9112AA17F_.wvu.Rows" localSheetId="7" hidden="1">#REF!</definedName>
    <definedName name="Z_1A87067C_7102_4E77_BC8D_D9D9112AA17F_.wvu.Rows" localSheetId="78" hidden="1">#REF!</definedName>
    <definedName name="Z_1A87067C_7102_4E77_BC8D_D9D9112AA17F_.wvu.Rows" localSheetId="79" hidden="1">#REF!</definedName>
    <definedName name="Z_1A87067C_7102_4E77_BC8D_D9D9112AA17F_.wvu.Rows" localSheetId="8" hidden="1">#REF!</definedName>
    <definedName name="Z_1A87067C_7102_4E77_BC8D_D9D9112AA17F_.wvu.Rows" localSheetId="9" hidden="1">#REF!</definedName>
    <definedName name="Z_1A87067C_7102_4E77_BC8D_D9D9112AA17F_.wvu.Rows" hidden="1">#REF!</definedName>
    <definedName name="Z_1A8C061B_2301_11D3_BFD1_000039E37209_.wvu.Cols" localSheetId="1" hidden="1">#REF!,#REF!,#REF!</definedName>
    <definedName name="Z_1A8C061B_2301_11D3_BFD1_000039E37209_.wvu.Cols" localSheetId="10" hidden="1">#REF!,#REF!,#REF!</definedName>
    <definedName name="Z_1A8C061B_2301_11D3_BFD1_000039E37209_.wvu.Cols" localSheetId="11" hidden="1">#REF!,#REF!,#REF!</definedName>
    <definedName name="Z_1A8C061B_2301_11D3_BFD1_000039E37209_.wvu.Cols" localSheetId="12" hidden="1">#REF!,#REF!,#REF!</definedName>
    <definedName name="Z_1A8C061B_2301_11D3_BFD1_000039E37209_.wvu.Cols" localSheetId="13" hidden="1">#REF!,#REF!,#REF!</definedName>
    <definedName name="Z_1A8C061B_2301_11D3_BFD1_000039E37209_.wvu.Cols" localSheetId="15" hidden="1">#REF!,#REF!,#REF!</definedName>
    <definedName name="Z_1A8C061B_2301_11D3_BFD1_000039E37209_.wvu.Cols" localSheetId="16"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 hidden="1">#REF!,#REF!,#REF!</definedName>
    <definedName name="Z_1A8C061B_2301_11D3_BFD1_000039E37209_.wvu.Cols" localSheetId="20" hidden="1">#REF!,#REF!,#REF!</definedName>
    <definedName name="Z_1A8C061B_2301_11D3_BFD1_000039E37209_.wvu.Cols" localSheetId="21" hidden="1">#REF!,#REF!,#REF!</definedName>
    <definedName name="Z_1A8C061B_2301_11D3_BFD1_000039E37209_.wvu.Cols" localSheetId="22" hidden="1">#REF!,#REF!,#REF!</definedName>
    <definedName name="Z_1A8C061B_2301_11D3_BFD1_000039E37209_.wvu.Cols" localSheetId="23"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6"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3" hidden="1">#REF!,#REF!,#REF!</definedName>
    <definedName name="Z_1A8C061B_2301_11D3_BFD1_000039E37209_.wvu.Cols" localSheetId="34" hidden="1">#REF!,#REF!,#REF!</definedName>
    <definedName name="Z_1A8C061B_2301_11D3_BFD1_000039E37209_.wvu.Cols" localSheetId="37" hidden="1">#REF!,#REF!,#REF!</definedName>
    <definedName name="Z_1A8C061B_2301_11D3_BFD1_000039E37209_.wvu.Cols" localSheetId="41" hidden="1">#REF!,#REF!,#REF!</definedName>
    <definedName name="Z_1A8C061B_2301_11D3_BFD1_000039E37209_.wvu.Cols" localSheetId="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 hidden="1">#REF!,#REF!,#REF!</definedName>
    <definedName name="Z_1A8C061B_2301_11D3_BFD1_000039E37209_.wvu.Cols" localSheetId="51"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4"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1" hidden="1">#REF!,#REF!,#REF!</definedName>
    <definedName name="Z_1A8C061B_2301_11D3_BFD1_000039E37209_.wvu.Cols" localSheetId="62" hidden="1">#REF!,#REF!,#REF!</definedName>
    <definedName name="Z_1A8C061B_2301_11D3_BFD1_000039E37209_.wvu.Cols" localSheetId="63" hidden="1">#REF!,#REF!,#REF!</definedName>
    <definedName name="Z_1A8C061B_2301_11D3_BFD1_000039E37209_.wvu.Cols" localSheetId="6" hidden="1">#REF!,#REF!,#REF!</definedName>
    <definedName name="Z_1A8C061B_2301_11D3_BFD1_000039E37209_.wvu.Cols" localSheetId="64" hidden="1">#REF!,#REF!,#REF!</definedName>
    <definedName name="Z_1A8C061B_2301_11D3_BFD1_000039E37209_.wvu.Cols" localSheetId="65" hidden="1">#REF!,#REF!,#REF!</definedName>
    <definedName name="Z_1A8C061B_2301_11D3_BFD1_000039E37209_.wvu.Cols" localSheetId="66" hidden="1">#REF!,#REF!,#REF!</definedName>
    <definedName name="Z_1A8C061B_2301_11D3_BFD1_000039E37209_.wvu.Cols" localSheetId="67" hidden="1">#REF!,#REF!,#REF!</definedName>
    <definedName name="Z_1A8C061B_2301_11D3_BFD1_000039E37209_.wvu.Cols" localSheetId="68" hidden="1">#REF!,#REF!,#REF!</definedName>
    <definedName name="Z_1A8C061B_2301_11D3_BFD1_000039E37209_.wvu.Cols" localSheetId="69" hidden="1">#REF!,#REF!,#REF!</definedName>
    <definedName name="Z_1A8C061B_2301_11D3_BFD1_000039E37209_.wvu.Cols" localSheetId="70" hidden="1">#REF!,#REF!,#REF!</definedName>
    <definedName name="Z_1A8C061B_2301_11D3_BFD1_000039E37209_.wvu.Cols" localSheetId="71" hidden="1">#REF!,#REF!,#REF!</definedName>
    <definedName name="Z_1A8C061B_2301_11D3_BFD1_000039E37209_.wvu.Cols" localSheetId="72" hidden="1">#REF!,#REF!,#REF!</definedName>
    <definedName name="Z_1A8C061B_2301_11D3_BFD1_000039E37209_.wvu.Cols" localSheetId="73" hidden="1">#REF!,#REF!,#REF!</definedName>
    <definedName name="Z_1A8C061B_2301_11D3_BFD1_000039E37209_.wvu.Cols" localSheetId="7" hidden="1">#REF!,#REF!,#REF!</definedName>
    <definedName name="Z_1A8C061B_2301_11D3_BFD1_000039E37209_.wvu.Cols" localSheetId="74" hidden="1">#REF!,#REF!,#REF!</definedName>
    <definedName name="Z_1A8C061B_2301_11D3_BFD1_000039E37209_.wvu.Cols" localSheetId="75" hidden="1">#REF!,#REF!,#REF!</definedName>
    <definedName name="Z_1A8C061B_2301_11D3_BFD1_000039E37209_.wvu.Cols" localSheetId="76" hidden="1">#REF!,#REF!,#REF!</definedName>
    <definedName name="Z_1A8C061B_2301_11D3_BFD1_000039E37209_.wvu.Cols" localSheetId="77" hidden="1">#REF!,#REF!,#REF!</definedName>
    <definedName name="Z_1A8C061B_2301_11D3_BFD1_000039E37209_.wvu.Cols" localSheetId="78" hidden="1">#REF!,#REF!,#REF!</definedName>
    <definedName name="Z_1A8C061B_2301_11D3_BFD1_000039E37209_.wvu.Cols" localSheetId="79" hidden="1">#REF!,#REF!,#REF!</definedName>
    <definedName name="Z_1A8C061B_2301_11D3_BFD1_000039E37209_.wvu.Cols" localSheetId="8" hidden="1">#REF!,#REF!,#REF!</definedName>
    <definedName name="Z_1A8C061B_2301_11D3_BFD1_000039E37209_.wvu.Cols" localSheetId="9" hidden="1">#REF!,#REF!,#REF!</definedName>
    <definedName name="Z_1A8C061B_2301_11D3_BFD1_000039E37209_.wvu.Cols" hidden="1">#REF!,#REF!,#REF!</definedName>
    <definedName name="Z_1A8C061B_2301_11D3_BFD1_000039E37209_.wvu.Rows" localSheetId="1" hidden="1">#REF!,#REF!,#REF!</definedName>
    <definedName name="Z_1A8C061B_2301_11D3_BFD1_000039E37209_.wvu.Rows" localSheetId="10" hidden="1">#REF!,#REF!,#REF!</definedName>
    <definedName name="Z_1A8C061B_2301_11D3_BFD1_000039E37209_.wvu.Rows" localSheetId="11" hidden="1">#REF!,#REF!,#REF!</definedName>
    <definedName name="Z_1A8C061B_2301_11D3_BFD1_000039E37209_.wvu.Rows" localSheetId="12" hidden="1">#REF!,#REF!,#REF!</definedName>
    <definedName name="Z_1A8C061B_2301_11D3_BFD1_000039E37209_.wvu.Rows" localSheetId="13" hidden="1">#REF!,#REF!,#REF!</definedName>
    <definedName name="Z_1A8C061B_2301_11D3_BFD1_000039E37209_.wvu.Rows" localSheetId="15" hidden="1">#REF!,#REF!,#REF!</definedName>
    <definedName name="Z_1A8C061B_2301_11D3_BFD1_000039E37209_.wvu.Rows" localSheetId="16"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 hidden="1">#REF!,#REF!,#REF!</definedName>
    <definedName name="Z_1A8C061B_2301_11D3_BFD1_000039E37209_.wvu.Rows" localSheetId="20" hidden="1">#REF!,#REF!,#REF!</definedName>
    <definedName name="Z_1A8C061B_2301_11D3_BFD1_000039E37209_.wvu.Rows" localSheetId="21" hidden="1">#REF!,#REF!,#REF!</definedName>
    <definedName name="Z_1A8C061B_2301_11D3_BFD1_000039E37209_.wvu.Rows" localSheetId="22" hidden="1">#REF!,#REF!,#REF!</definedName>
    <definedName name="Z_1A8C061B_2301_11D3_BFD1_000039E37209_.wvu.Rows" localSheetId="23"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6"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localSheetId="33" hidden="1">#REF!,#REF!,#REF!</definedName>
    <definedName name="Z_1A8C061B_2301_11D3_BFD1_000039E37209_.wvu.Rows" localSheetId="34" hidden="1">#REF!,#REF!,#REF!</definedName>
    <definedName name="Z_1A8C061B_2301_11D3_BFD1_000039E37209_.wvu.Rows" localSheetId="37" hidden="1">#REF!,#REF!,#REF!</definedName>
    <definedName name="Z_1A8C061B_2301_11D3_BFD1_000039E37209_.wvu.Rows" localSheetId="41" hidden="1">#REF!,#REF!,#REF!</definedName>
    <definedName name="Z_1A8C061B_2301_11D3_BFD1_000039E37209_.wvu.Rows" localSheetId="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 hidden="1">#REF!,#REF!,#REF!</definedName>
    <definedName name="Z_1A8C061B_2301_11D3_BFD1_000039E37209_.wvu.Rows" localSheetId="51"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4"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1" hidden="1">#REF!,#REF!,#REF!</definedName>
    <definedName name="Z_1A8C061B_2301_11D3_BFD1_000039E37209_.wvu.Rows" localSheetId="62" hidden="1">#REF!,#REF!,#REF!</definedName>
    <definedName name="Z_1A8C061B_2301_11D3_BFD1_000039E37209_.wvu.Rows" localSheetId="63" hidden="1">#REF!,#REF!,#REF!</definedName>
    <definedName name="Z_1A8C061B_2301_11D3_BFD1_000039E37209_.wvu.Rows" localSheetId="6" hidden="1">#REF!,#REF!,#REF!</definedName>
    <definedName name="Z_1A8C061B_2301_11D3_BFD1_000039E37209_.wvu.Rows" localSheetId="64" hidden="1">#REF!,#REF!,#REF!</definedName>
    <definedName name="Z_1A8C061B_2301_11D3_BFD1_000039E37209_.wvu.Rows" localSheetId="65" hidden="1">#REF!,#REF!,#REF!</definedName>
    <definedName name="Z_1A8C061B_2301_11D3_BFD1_000039E37209_.wvu.Rows" localSheetId="66" hidden="1">#REF!,#REF!,#REF!</definedName>
    <definedName name="Z_1A8C061B_2301_11D3_BFD1_000039E37209_.wvu.Rows" localSheetId="67" hidden="1">#REF!,#REF!,#REF!</definedName>
    <definedName name="Z_1A8C061B_2301_11D3_BFD1_000039E37209_.wvu.Rows" localSheetId="68" hidden="1">#REF!,#REF!,#REF!</definedName>
    <definedName name="Z_1A8C061B_2301_11D3_BFD1_000039E37209_.wvu.Rows" localSheetId="69" hidden="1">#REF!,#REF!,#REF!</definedName>
    <definedName name="Z_1A8C061B_2301_11D3_BFD1_000039E37209_.wvu.Rows" localSheetId="70" hidden="1">#REF!,#REF!,#REF!</definedName>
    <definedName name="Z_1A8C061B_2301_11D3_BFD1_000039E37209_.wvu.Rows" localSheetId="71" hidden="1">#REF!,#REF!,#REF!</definedName>
    <definedName name="Z_1A8C061B_2301_11D3_BFD1_000039E37209_.wvu.Rows" localSheetId="72" hidden="1">#REF!,#REF!,#REF!</definedName>
    <definedName name="Z_1A8C061B_2301_11D3_BFD1_000039E37209_.wvu.Rows" localSheetId="73" hidden="1">#REF!,#REF!,#REF!</definedName>
    <definedName name="Z_1A8C061B_2301_11D3_BFD1_000039E37209_.wvu.Rows" localSheetId="7" hidden="1">#REF!,#REF!,#REF!</definedName>
    <definedName name="Z_1A8C061B_2301_11D3_BFD1_000039E37209_.wvu.Rows" localSheetId="74" hidden="1">#REF!,#REF!,#REF!</definedName>
    <definedName name="Z_1A8C061B_2301_11D3_BFD1_000039E37209_.wvu.Rows" localSheetId="75" hidden="1">#REF!,#REF!,#REF!</definedName>
    <definedName name="Z_1A8C061B_2301_11D3_BFD1_000039E37209_.wvu.Rows" localSheetId="76" hidden="1">#REF!,#REF!,#REF!</definedName>
    <definedName name="Z_1A8C061B_2301_11D3_BFD1_000039E37209_.wvu.Rows" localSheetId="77" hidden="1">#REF!,#REF!,#REF!</definedName>
    <definedName name="Z_1A8C061B_2301_11D3_BFD1_000039E37209_.wvu.Rows" localSheetId="78" hidden="1">#REF!,#REF!,#REF!</definedName>
    <definedName name="Z_1A8C061B_2301_11D3_BFD1_000039E37209_.wvu.Rows" localSheetId="79" hidden="1">#REF!,#REF!,#REF!</definedName>
    <definedName name="Z_1A8C061B_2301_11D3_BFD1_000039E37209_.wvu.Rows" localSheetId="8" hidden="1">#REF!,#REF!,#REF!</definedName>
    <definedName name="Z_1A8C061B_2301_11D3_BFD1_000039E37209_.wvu.Rows" localSheetId="9" hidden="1">#REF!,#REF!,#REF!</definedName>
    <definedName name="Z_1A8C061B_2301_11D3_BFD1_000039E37209_.wvu.Rows" hidden="1">#REF!,#REF!,#REF!</definedName>
    <definedName name="Z_1A8C061C_2301_11D3_BFD1_000039E37209_.wvu.Cols" localSheetId="1" hidden="1">#REF!,#REF!,#REF!</definedName>
    <definedName name="Z_1A8C061C_2301_11D3_BFD1_000039E37209_.wvu.Cols" localSheetId="10" hidden="1">#REF!,#REF!,#REF!</definedName>
    <definedName name="Z_1A8C061C_2301_11D3_BFD1_000039E37209_.wvu.Cols" localSheetId="11" hidden="1">#REF!,#REF!,#REF!</definedName>
    <definedName name="Z_1A8C061C_2301_11D3_BFD1_000039E37209_.wvu.Cols" localSheetId="12" hidden="1">#REF!,#REF!,#REF!</definedName>
    <definedName name="Z_1A8C061C_2301_11D3_BFD1_000039E37209_.wvu.Cols" localSheetId="13" hidden="1">#REF!,#REF!,#REF!</definedName>
    <definedName name="Z_1A8C061C_2301_11D3_BFD1_000039E37209_.wvu.Cols" localSheetId="15" hidden="1">#REF!,#REF!,#REF!</definedName>
    <definedName name="Z_1A8C061C_2301_11D3_BFD1_000039E37209_.wvu.Cols" localSheetId="16"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 hidden="1">#REF!,#REF!,#REF!</definedName>
    <definedName name="Z_1A8C061C_2301_11D3_BFD1_000039E37209_.wvu.Cols" localSheetId="20" hidden="1">#REF!,#REF!,#REF!</definedName>
    <definedName name="Z_1A8C061C_2301_11D3_BFD1_000039E37209_.wvu.Cols" localSheetId="21" hidden="1">#REF!,#REF!,#REF!</definedName>
    <definedName name="Z_1A8C061C_2301_11D3_BFD1_000039E37209_.wvu.Cols" localSheetId="22" hidden="1">#REF!,#REF!,#REF!</definedName>
    <definedName name="Z_1A8C061C_2301_11D3_BFD1_000039E37209_.wvu.Cols" localSheetId="23"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6"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 hidden="1">#REF!,#REF!,#REF!</definedName>
    <definedName name="Z_1A8C061C_2301_11D3_BFD1_000039E37209_.wvu.Cols" localSheetId="31" hidden="1">#REF!,#REF!,#REF!</definedName>
    <definedName name="Z_1A8C061C_2301_11D3_BFD1_000039E37209_.wvu.Cols" localSheetId="32" hidden="1">#REF!,#REF!,#REF!</definedName>
    <definedName name="Z_1A8C061C_2301_11D3_BFD1_000039E37209_.wvu.Cols" localSheetId="33" hidden="1">#REF!,#REF!,#REF!</definedName>
    <definedName name="Z_1A8C061C_2301_11D3_BFD1_000039E37209_.wvu.Cols" localSheetId="34" hidden="1">#REF!,#REF!,#REF!</definedName>
    <definedName name="Z_1A8C061C_2301_11D3_BFD1_000039E37209_.wvu.Cols" localSheetId="37" hidden="1">#REF!,#REF!,#REF!</definedName>
    <definedName name="Z_1A8C061C_2301_11D3_BFD1_000039E37209_.wvu.Cols" localSheetId="41" hidden="1">#REF!,#REF!,#REF!</definedName>
    <definedName name="Z_1A8C061C_2301_11D3_BFD1_000039E37209_.wvu.Cols" localSheetId="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 hidden="1">#REF!,#REF!,#REF!</definedName>
    <definedName name="Z_1A8C061C_2301_11D3_BFD1_000039E37209_.wvu.Cols" localSheetId="51"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4"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1" hidden="1">#REF!,#REF!,#REF!</definedName>
    <definedName name="Z_1A8C061C_2301_11D3_BFD1_000039E37209_.wvu.Cols" localSheetId="62" hidden="1">#REF!,#REF!,#REF!</definedName>
    <definedName name="Z_1A8C061C_2301_11D3_BFD1_000039E37209_.wvu.Cols" localSheetId="63" hidden="1">#REF!,#REF!,#REF!</definedName>
    <definedName name="Z_1A8C061C_2301_11D3_BFD1_000039E37209_.wvu.Cols" localSheetId="6" hidden="1">#REF!,#REF!,#REF!</definedName>
    <definedName name="Z_1A8C061C_2301_11D3_BFD1_000039E37209_.wvu.Cols" localSheetId="64" hidden="1">#REF!,#REF!,#REF!</definedName>
    <definedName name="Z_1A8C061C_2301_11D3_BFD1_000039E37209_.wvu.Cols" localSheetId="65" hidden="1">#REF!,#REF!,#REF!</definedName>
    <definedName name="Z_1A8C061C_2301_11D3_BFD1_000039E37209_.wvu.Cols" localSheetId="66" hidden="1">#REF!,#REF!,#REF!</definedName>
    <definedName name="Z_1A8C061C_2301_11D3_BFD1_000039E37209_.wvu.Cols" localSheetId="67" hidden="1">#REF!,#REF!,#REF!</definedName>
    <definedName name="Z_1A8C061C_2301_11D3_BFD1_000039E37209_.wvu.Cols" localSheetId="68" hidden="1">#REF!,#REF!,#REF!</definedName>
    <definedName name="Z_1A8C061C_2301_11D3_BFD1_000039E37209_.wvu.Cols" localSheetId="69" hidden="1">#REF!,#REF!,#REF!</definedName>
    <definedName name="Z_1A8C061C_2301_11D3_BFD1_000039E37209_.wvu.Cols" localSheetId="70" hidden="1">#REF!,#REF!,#REF!</definedName>
    <definedName name="Z_1A8C061C_2301_11D3_BFD1_000039E37209_.wvu.Cols" localSheetId="71" hidden="1">#REF!,#REF!,#REF!</definedName>
    <definedName name="Z_1A8C061C_2301_11D3_BFD1_000039E37209_.wvu.Cols" localSheetId="72" hidden="1">#REF!,#REF!,#REF!</definedName>
    <definedName name="Z_1A8C061C_2301_11D3_BFD1_000039E37209_.wvu.Cols" localSheetId="73" hidden="1">#REF!,#REF!,#REF!</definedName>
    <definedName name="Z_1A8C061C_2301_11D3_BFD1_000039E37209_.wvu.Cols" localSheetId="7" hidden="1">#REF!,#REF!,#REF!</definedName>
    <definedName name="Z_1A8C061C_2301_11D3_BFD1_000039E37209_.wvu.Cols" localSheetId="74" hidden="1">#REF!,#REF!,#REF!</definedName>
    <definedName name="Z_1A8C061C_2301_11D3_BFD1_000039E37209_.wvu.Cols" localSheetId="75" hidden="1">#REF!,#REF!,#REF!</definedName>
    <definedName name="Z_1A8C061C_2301_11D3_BFD1_000039E37209_.wvu.Cols" localSheetId="76" hidden="1">#REF!,#REF!,#REF!</definedName>
    <definedName name="Z_1A8C061C_2301_11D3_BFD1_000039E37209_.wvu.Cols" localSheetId="77" hidden="1">#REF!,#REF!,#REF!</definedName>
    <definedName name="Z_1A8C061C_2301_11D3_BFD1_000039E37209_.wvu.Cols" localSheetId="78" hidden="1">#REF!,#REF!,#REF!</definedName>
    <definedName name="Z_1A8C061C_2301_11D3_BFD1_000039E37209_.wvu.Cols" localSheetId="79" hidden="1">#REF!,#REF!,#REF!</definedName>
    <definedName name="Z_1A8C061C_2301_11D3_BFD1_000039E37209_.wvu.Cols" localSheetId="8" hidden="1">#REF!,#REF!,#REF!</definedName>
    <definedName name="Z_1A8C061C_2301_11D3_BFD1_000039E37209_.wvu.Cols" localSheetId="9" hidden="1">#REF!,#REF!,#REF!</definedName>
    <definedName name="Z_1A8C061C_2301_11D3_BFD1_000039E37209_.wvu.Cols" hidden="1">#REF!,#REF!,#REF!</definedName>
    <definedName name="Z_1A8C061C_2301_11D3_BFD1_000039E37209_.wvu.Rows" localSheetId="1" hidden="1">#REF!,#REF!,#REF!</definedName>
    <definedName name="Z_1A8C061C_2301_11D3_BFD1_000039E37209_.wvu.Rows" localSheetId="11" hidden="1">#REF!,#REF!,#REF!</definedName>
    <definedName name="Z_1A8C061C_2301_11D3_BFD1_000039E37209_.wvu.Rows" localSheetId="12" hidden="1">#REF!,#REF!,#REF!</definedName>
    <definedName name="Z_1A8C061C_2301_11D3_BFD1_000039E37209_.wvu.Rows" localSheetId="13" hidden="1">#REF!,#REF!,#REF!</definedName>
    <definedName name="Z_1A8C061C_2301_11D3_BFD1_000039E37209_.wvu.Rows" localSheetId="2" hidden="1">#REF!,#REF!,#REF!</definedName>
    <definedName name="Z_1A8C061C_2301_11D3_BFD1_000039E37209_.wvu.Rows" localSheetId="23" hidden="1">#REF!,#REF!,#REF!</definedName>
    <definedName name="Z_1A8C061C_2301_11D3_BFD1_000039E37209_.wvu.Rows" localSheetId="24" hidden="1">#REF!,#REF!,#REF!</definedName>
    <definedName name="Z_1A8C061C_2301_11D3_BFD1_000039E37209_.wvu.Rows" localSheetId="26" hidden="1">#REF!,#REF!,#REF!</definedName>
    <definedName name="Z_1A8C061C_2301_11D3_BFD1_000039E37209_.wvu.Rows" localSheetId="28" hidden="1">#REF!,#REF!,#REF!</definedName>
    <definedName name="Z_1A8C061C_2301_11D3_BFD1_000039E37209_.wvu.Rows" localSheetId="29" hidden="1">#REF!,#REF!,#REF!</definedName>
    <definedName name="Z_1A8C061C_2301_11D3_BFD1_000039E37209_.wvu.Rows" localSheetId="31" hidden="1">#REF!,#REF!,#REF!</definedName>
    <definedName name="Z_1A8C061C_2301_11D3_BFD1_000039E37209_.wvu.Rows" localSheetId="32" hidden="1">#REF!,#REF!,#REF!</definedName>
    <definedName name="Z_1A8C061C_2301_11D3_BFD1_000039E37209_.wvu.Rows" localSheetId="33" hidden="1">#REF!,#REF!,#REF!</definedName>
    <definedName name="Z_1A8C061C_2301_11D3_BFD1_000039E37209_.wvu.Rows" localSheetId="34" hidden="1">#REF!,#REF!,#REF!</definedName>
    <definedName name="Z_1A8C061C_2301_11D3_BFD1_000039E37209_.wvu.Rows" localSheetId="41" hidden="1">#REF!,#REF!,#REF!</definedName>
    <definedName name="Z_1A8C061C_2301_11D3_BFD1_000039E37209_.wvu.Rows" localSheetId="4"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localSheetId="51" hidden="1">#REF!,#REF!,#REF!</definedName>
    <definedName name="Z_1A8C061C_2301_11D3_BFD1_000039E37209_.wvu.Rows" localSheetId="53" hidden="1">#REF!,#REF!,#REF!</definedName>
    <definedName name="Z_1A8C061C_2301_11D3_BFD1_000039E37209_.wvu.Rows" localSheetId="54" hidden="1">#REF!,#REF!,#REF!</definedName>
    <definedName name="Z_1A8C061C_2301_11D3_BFD1_000039E37209_.wvu.Rows" localSheetId="55"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60" hidden="1">#REF!,#REF!,#REF!</definedName>
    <definedName name="Z_1A8C061C_2301_11D3_BFD1_000039E37209_.wvu.Rows" localSheetId="61" hidden="1">#REF!,#REF!,#REF!</definedName>
    <definedName name="Z_1A8C061C_2301_11D3_BFD1_000039E37209_.wvu.Rows" localSheetId="62" hidden="1">#REF!,#REF!,#REF!</definedName>
    <definedName name="Z_1A8C061C_2301_11D3_BFD1_000039E37209_.wvu.Rows" localSheetId="63" hidden="1">#REF!,#REF!,#REF!</definedName>
    <definedName name="Z_1A8C061C_2301_11D3_BFD1_000039E37209_.wvu.Rows" localSheetId="64" hidden="1">#REF!,#REF!,#REF!</definedName>
    <definedName name="Z_1A8C061C_2301_11D3_BFD1_000039E37209_.wvu.Rows" localSheetId="66" hidden="1">#REF!,#REF!,#REF!</definedName>
    <definedName name="Z_1A8C061C_2301_11D3_BFD1_000039E37209_.wvu.Rows" localSheetId="67" hidden="1">#REF!,#REF!,#REF!</definedName>
    <definedName name="Z_1A8C061C_2301_11D3_BFD1_000039E37209_.wvu.Rows" localSheetId="68" hidden="1">#REF!,#REF!,#REF!</definedName>
    <definedName name="Z_1A8C061C_2301_11D3_BFD1_000039E37209_.wvu.Rows" localSheetId="69" hidden="1">#REF!,#REF!,#REF!</definedName>
    <definedName name="Z_1A8C061C_2301_11D3_BFD1_000039E37209_.wvu.Rows" localSheetId="70" hidden="1">#REF!,#REF!,#REF!</definedName>
    <definedName name="Z_1A8C061C_2301_11D3_BFD1_000039E37209_.wvu.Rows" localSheetId="71" hidden="1">#REF!,#REF!,#REF!</definedName>
    <definedName name="Z_1A8C061C_2301_11D3_BFD1_000039E37209_.wvu.Rows" localSheetId="72" hidden="1">#REF!,#REF!,#REF!</definedName>
    <definedName name="Z_1A8C061C_2301_11D3_BFD1_000039E37209_.wvu.Rows" localSheetId="73" hidden="1">#REF!,#REF!,#REF!</definedName>
    <definedName name="Z_1A8C061C_2301_11D3_BFD1_000039E37209_.wvu.Rows" localSheetId="7" hidden="1">#REF!,#REF!,#REF!</definedName>
    <definedName name="Z_1A8C061C_2301_11D3_BFD1_000039E37209_.wvu.Rows" localSheetId="78" hidden="1">#REF!,#REF!,#REF!</definedName>
    <definedName name="Z_1A8C061C_2301_11D3_BFD1_000039E37209_.wvu.Rows" localSheetId="79" hidden="1">#REF!,#REF!,#REF!</definedName>
    <definedName name="Z_1A8C061C_2301_11D3_BFD1_000039E37209_.wvu.Rows" localSheetId="8" hidden="1">#REF!,#REF!,#REF!</definedName>
    <definedName name="Z_1A8C061C_2301_11D3_BFD1_000039E37209_.wvu.Rows" localSheetId="9" hidden="1">#REF!,#REF!,#REF!</definedName>
    <definedName name="Z_1A8C061C_2301_11D3_BFD1_000039E37209_.wvu.Rows" hidden="1">#REF!,#REF!,#REF!</definedName>
    <definedName name="Z_1A8C061E_2301_11D3_BFD1_000039E37209_.wvu.Cols" localSheetId="1" hidden="1">#REF!,#REF!,#REF!</definedName>
    <definedName name="Z_1A8C061E_2301_11D3_BFD1_000039E37209_.wvu.Cols" localSheetId="11" hidden="1">#REF!,#REF!,#REF!</definedName>
    <definedName name="Z_1A8C061E_2301_11D3_BFD1_000039E37209_.wvu.Cols" localSheetId="12" hidden="1">#REF!,#REF!,#REF!</definedName>
    <definedName name="Z_1A8C061E_2301_11D3_BFD1_000039E37209_.wvu.Cols" localSheetId="13" hidden="1">#REF!,#REF!,#REF!</definedName>
    <definedName name="Z_1A8C061E_2301_11D3_BFD1_000039E37209_.wvu.Cols" localSheetId="2" hidden="1">#REF!,#REF!,#REF!</definedName>
    <definedName name="Z_1A8C061E_2301_11D3_BFD1_000039E37209_.wvu.Cols" localSheetId="23" hidden="1">#REF!,#REF!,#REF!</definedName>
    <definedName name="Z_1A8C061E_2301_11D3_BFD1_000039E37209_.wvu.Cols" localSheetId="24" hidden="1">#REF!,#REF!,#REF!</definedName>
    <definedName name="Z_1A8C061E_2301_11D3_BFD1_000039E37209_.wvu.Cols" localSheetId="26" hidden="1">#REF!,#REF!,#REF!</definedName>
    <definedName name="Z_1A8C061E_2301_11D3_BFD1_000039E37209_.wvu.Cols" localSheetId="28" hidden="1">#REF!,#REF!,#REF!</definedName>
    <definedName name="Z_1A8C061E_2301_11D3_BFD1_000039E37209_.wvu.Cols" localSheetId="29" hidden="1">#REF!,#REF!,#REF!</definedName>
    <definedName name="Z_1A8C061E_2301_11D3_BFD1_000039E37209_.wvu.Cols" localSheetId="31" hidden="1">#REF!,#REF!,#REF!</definedName>
    <definedName name="Z_1A8C061E_2301_11D3_BFD1_000039E37209_.wvu.Cols" localSheetId="32" hidden="1">#REF!,#REF!,#REF!</definedName>
    <definedName name="Z_1A8C061E_2301_11D3_BFD1_000039E37209_.wvu.Cols" localSheetId="33" hidden="1">#REF!,#REF!,#REF!</definedName>
    <definedName name="Z_1A8C061E_2301_11D3_BFD1_000039E37209_.wvu.Cols" localSheetId="34" hidden="1">#REF!,#REF!,#REF!</definedName>
    <definedName name="Z_1A8C061E_2301_11D3_BFD1_000039E37209_.wvu.Cols" localSheetId="41" hidden="1">#REF!,#REF!,#REF!</definedName>
    <definedName name="Z_1A8C061E_2301_11D3_BFD1_000039E37209_.wvu.Cols" localSheetId="4"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localSheetId="51" hidden="1">#REF!,#REF!,#REF!</definedName>
    <definedName name="Z_1A8C061E_2301_11D3_BFD1_000039E37209_.wvu.Cols" localSheetId="53" hidden="1">#REF!,#REF!,#REF!</definedName>
    <definedName name="Z_1A8C061E_2301_11D3_BFD1_000039E37209_.wvu.Cols" localSheetId="54" hidden="1">#REF!,#REF!,#REF!</definedName>
    <definedName name="Z_1A8C061E_2301_11D3_BFD1_000039E37209_.wvu.Cols" localSheetId="55"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60" hidden="1">#REF!,#REF!,#REF!</definedName>
    <definedName name="Z_1A8C061E_2301_11D3_BFD1_000039E37209_.wvu.Cols" localSheetId="61" hidden="1">#REF!,#REF!,#REF!</definedName>
    <definedName name="Z_1A8C061E_2301_11D3_BFD1_000039E37209_.wvu.Cols" localSheetId="62" hidden="1">#REF!,#REF!,#REF!</definedName>
    <definedName name="Z_1A8C061E_2301_11D3_BFD1_000039E37209_.wvu.Cols" localSheetId="63" hidden="1">#REF!,#REF!,#REF!</definedName>
    <definedName name="Z_1A8C061E_2301_11D3_BFD1_000039E37209_.wvu.Cols" localSheetId="64" hidden="1">#REF!,#REF!,#REF!</definedName>
    <definedName name="Z_1A8C061E_2301_11D3_BFD1_000039E37209_.wvu.Cols" localSheetId="66" hidden="1">#REF!,#REF!,#REF!</definedName>
    <definedName name="Z_1A8C061E_2301_11D3_BFD1_000039E37209_.wvu.Cols" localSheetId="67" hidden="1">#REF!,#REF!,#REF!</definedName>
    <definedName name="Z_1A8C061E_2301_11D3_BFD1_000039E37209_.wvu.Cols" localSheetId="68" hidden="1">#REF!,#REF!,#REF!</definedName>
    <definedName name="Z_1A8C061E_2301_11D3_BFD1_000039E37209_.wvu.Cols" localSheetId="69" hidden="1">#REF!,#REF!,#REF!</definedName>
    <definedName name="Z_1A8C061E_2301_11D3_BFD1_000039E37209_.wvu.Cols" localSheetId="70" hidden="1">#REF!,#REF!,#REF!</definedName>
    <definedName name="Z_1A8C061E_2301_11D3_BFD1_000039E37209_.wvu.Cols" localSheetId="71" hidden="1">#REF!,#REF!,#REF!</definedName>
    <definedName name="Z_1A8C061E_2301_11D3_BFD1_000039E37209_.wvu.Cols" localSheetId="72" hidden="1">#REF!,#REF!,#REF!</definedName>
    <definedName name="Z_1A8C061E_2301_11D3_BFD1_000039E37209_.wvu.Cols" localSheetId="73" hidden="1">#REF!,#REF!,#REF!</definedName>
    <definedName name="Z_1A8C061E_2301_11D3_BFD1_000039E37209_.wvu.Cols" localSheetId="7" hidden="1">#REF!,#REF!,#REF!</definedName>
    <definedName name="Z_1A8C061E_2301_11D3_BFD1_000039E37209_.wvu.Cols" localSheetId="78" hidden="1">#REF!,#REF!,#REF!</definedName>
    <definedName name="Z_1A8C061E_2301_11D3_BFD1_000039E37209_.wvu.Cols" localSheetId="79" hidden="1">#REF!,#REF!,#REF!</definedName>
    <definedName name="Z_1A8C061E_2301_11D3_BFD1_000039E37209_.wvu.Cols" localSheetId="8" hidden="1">#REF!,#REF!,#REF!</definedName>
    <definedName name="Z_1A8C061E_2301_11D3_BFD1_000039E37209_.wvu.Cols" localSheetId="9" hidden="1">#REF!,#REF!,#REF!</definedName>
    <definedName name="Z_1A8C061E_2301_11D3_BFD1_000039E37209_.wvu.Cols" hidden="1">#REF!,#REF!,#REF!</definedName>
    <definedName name="Z_1A8C061E_2301_11D3_BFD1_000039E37209_.wvu.Rows" localSheetId="1" hidden="1">#REF!,#REF!,#REF!</definedName>
    <definedName name="Z_1A8C061E_2301_11D3_BFD1_000039E37209_.wvu.Rows" localSheetId="11" hidden="1">#REF!,#REF!,#REF!</definedName>
    <definedName name="Z_1A8C061E_2301_11D3_BFD1_000039E37209_.wvu.Rows" localSheetId="12" hidden="1">#REF!,#REF!,#REF!</definedName>
    <definedName name="Z_1A8C061E_2301_11D3_BFD1_000039E37209_.wvu.Rows" localSheetId="13" hidden="1">#REF!,#REF!,#REF!</definedName>
    <definedName name="Z_1A8C061E_2301_11D3_BFD1_000039E37209_.wvu.Rows" localSheetId="2" hidden="1">#REF!,#REF!,#REF!</definedName>
    <definedName name="Z_1A8C061E_2301_11D3_BFD1_000039E37209_.wvu.Rows" localSheetId="23" hidden="1">#REF!,#REF!,#REF!</definedName>
    <definedName name="Z_1A8C061E_2301_11D3_BFD1_000039E37209_.wvu.Rows" localSheetId="24" hidden="1">#REF!,#REF!,#REF!</definedName>
    <definedName name="Z_1A8C061E_2301_11D3_BFD1_000039E37209_.wvu.Rows" localSheetId="26" hidden="1">#REF!,#REF!,#REF!</definedName>
    <definedName name="Z_1A8C061E_2301_11D3_BFD1_000039E37209_.wvu.Rows" localSheetId="28" hidden="1">#REF!,#REF!,#REF!</definedName>
    <definedName name="Z_1A8C061E_2301_11D3_BFD1_000039E37209_.wvu.Rows" localSheetId="29" hidden="1">#REF!,#REF!,#REF!</definedName>
    <definedName name="Z_1A8C061E_2301_11D3_BFD1_000039E37209_.wvu.Rows" localSheetId="31" hidden="1">#REF!,#REF!,#REF!</definedName>
    <definedName name="Z_1A8C061E_2301_11D3_BFD1_000039E37209_.wvu.Rows" localSheetId="32" hidden="1">#REF!,#REF!,#REF!</definedName>
    <definedName name="Z_1A8C061E_2301_11D3_BFD1_000039E37209_.wvu.Rows" localSheetId="33" hidden="1">#REF!,#REF!,#REF!</definedName>
    <definedName name="Z_1A8C061E_2301_11D3_BFD1_000039E37209_.wvu.Rows" localSheetId="34" hidden="1">#REF!,#REF!,#REF!</definedName>
    <definedName name="Z_1A8C061E_2301_11D3_BFD1_000039E37209_.wvu.Rows" localSheetId="41" hidden="1">#REF!,#REF!,#REF!</definedName>
    <definedName name="Z_1A8C061E_2301_11D3_BFD1_000039E37209_.wvu.Rows" localSheetId="4"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localSheetId="51" hidden="1">#REF!,#REF!,#REF!</definedName>
    <definedName name="Z_1A8C061E_2301_11D3_BFD1_000039E37209_.wvu.Rows" localSheetId="53" hidden="1">#REF!,#REF!,#REF!</definedName>
    <definedName name="Z_1A8C061E_2301_11D3_BFD1_000039E37209_.wvu.Rows" localSheetId="54" hidden="1">#REF!,#REF!,#REF!</definedName>
    <definedName name="Z_1A8C061E_2301_11D3_BFD1_000039E37209_.wvu.Rows" localSheetId="55"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60" hidden="1">#REF!,#REF!,#REF!</definedName>
    <definedName name="Z_1A8C061E_2301_11D3_BFD1_000039E37209_.wvu.Rows" localSheetId="61" hidden="1">#REF!,#REF!,#REF!</definedName>
    <definedName name="Z_1A8C061E_2301_11D3_BFD1_000039E37209_.wvu.Rows" localSheetId="62" hidden="1">#REF!,#REF!,#REF!</definedName>
    <definedName name="Z_1A8C061E_2301_11D3_BFD1_000039E37209_.wvu.Rows" localSheetId="63" hidden="1">#REF!,#REF!,#REF!</definedName>
    <definedName name="Z_1A8C061E_2301_11D3_BFD1_000039E37209_.wvu.Rows" localSheetId="64" hidden="1">#REF!,#REF!,#REF!</definedName>
    <definedName name="Z_1A8C061E_2301_11D3_BFD1_000039E37209_.wvu.Rows" localSheetId="66" hidden="1">#REF!,#REF!,#REF!</definedName>
    <definedName name="Z_1A8C061E_2301_11D3_BFD1_000039E37209_.wvu.Rows" localSheetId="67" hidden="1">#REF!,#REF!,#REF!</definedName>
    <definedName name="Z_1A8C061E_2301_11D3_BFD1_000039E37209_.wvu.Rows" localSheetId="68" hidden="1">#REF!,#REF!,#REF!</definedName>
    <definedName name="Z_1A8C061E_2301_11D3_BFD1_000039E37209_.wvu.Rows" localSheetId="69" hidden="1">#REF!,#REF!,#REF!</definedName>
    <definedName name="Z_1A8C061E_2301_11D3_BFD1_000039E37209_.wvu.Rows" localSheetId="70" hidden="1">#REF!,#REF!,#REF!</definedName>
    <definedName name="Z_1A8C061E_2301_11D3_BFD1_000039E37209_.wvu.Rows" localSheetId="71" hidden="1">#REF!,#REF!,#REF!</definedName>
    <definedName name="Z_1A8C061E_2301_11D3_BFD1_000039E37209_.wvu.Rows" localSheetId="72" hidden="1">#REF!,#REF!,#REF!</definedName>
    <definedName name="Z_1A8C061E_2301_11D3_BFD1_000039E37209_.wvu.Rows" localSheetId="73" hidden="1">#REF!,#REF!,#REF!</definedName>
    <definedName name="Z_1A8C061E_2301_11D3_BFD1_000039E37209_.wvu.Rows" localSheetId="7" hidden="1">#REF!,#REF!,#REF!</definedName>
    <definedName name="Z_1A8C061E_2301_11D3_BFD1_000039E37209_.wvu.Rows" localSheetId="78" hidden="1">#REF!,#REF!,#REF!</definedName>
    <definedName name="Z_1A8C061E_2301_11D3_BFD1_000039E37209_.wvu.Rows" localSheetId="79" hidden="1">#REF!,#REF!,#REF!</definedName>
    <definedName name="Z_1A8C061E_2301_11D3_BFD1_000039E37209_.wvu.Rows" localSheetId="8" hidden="1">#REF!,#REF!,#REF!</definedName>
    <definedName name="Z_1A8C061E_2301_11D3_BFD1_000039E37209_.wvu.Rows" localSheetId="9" hidden="1">#REF!,#REF!,#REF!</definedName>
    <definedName name="Z_1A8C061E_2301_11D3_BFD1_000039E37209_.wvu.Rows" hidden="1">#REF!,#REF!,#REF!</definedName>
    <definedName name="Z_1A8C061F_2301_11D3_BFD1_000039E37209_.wvu.Cols" localSheetId="1" hidden="1">#REF!,#REF!,#REF!</definedName>
    <definedName name="Z_1A8C061F_2301_11D3_BFD1_000039E37209_.wvu.Cols" localSheetId="11" hidden="1">#REF!,#REF!,#REF!</definedName>
    <definedName name="Z_1A8C061F_2301_11D3_BFD1_000039E37209_.wvu.Cols" localSheetId="12" hidden="1">#REF!,#REF!,#REF!</definedName>
    <definedName name="Z_1A8C061F_2301_11D3_BFD1_000039E37209_.wvu.Cols" localSheetId="13" hidden="1">#REF!,#REF!,#REF!</definedName>
    <definedName name="Z_1A8C061F_2301_11D3_BFD1_000039E37209_.wvu.Cols" localSheetId="2" hidden="1">#REF!,#REF!,#REF!</definedName>
    <definedName name="Z_1A8C061F_2301_11D3_BFD1_000039E37209_.wvu.Cols" localSheetId="23" hidden="1">#REF!,#REF!,#REF!</definedName>
    <definedName name="Z_1A8C061F_2301_11D3_BFD1_000039E37209_.wvu.Cols" localSheetId="24" hidden="1">#REF!,#REF!,#REF!</definedName>
    <definedName name="Z_1A8C061F_2301_11D3_BFD1_000039E37209_.wvu.Cols" localSheetId="26" hidden="1">#REF!,#REF!,#REF!</definedName>
    <definedName name="Z_1A8C061F_2301_11D3_BFD1_000039E37209_.wvu.Cols" localSheetId="28" hidden="1">#REF!,#REF!,#REF!</definedName>
    <definedName name="Z_1A8C061F_2301_11D3_BFD1_000039E37209_.wvu.Cols" localSheetId="29" hidden="1">#REF!,#REF!,#REF!</definedName>
    <definedName name="Z_1A8C061F_2301_11D3_BFD1_000039E37209_.wvu.Cols" localSheetId="31" hidden="1">#REF!,#REF!,#REF!</definedName>
    <definedName name="Z_1A8C061F_2301_11D3_BFD1_000039E37209_.wvu.Cols" localSheetId="32" hidden="1">#REF!,#REF!,#REF!</definedName>
    <definedName name="Z_1A8C061F_2301_11D3_BFD1_000039E37209_.wvu.Cols" localSheetId="33" hidden="1">#REF!,#REF!,#REF!</definedName>
    <definedName name="Z_1A8C061F_2301_11D3_BFD1_000039E37209_.wvu.Cols" localSheetId="34" hidden="1">#REF!,#REF!,#REF!</definedName>
    <definedName name="Z_1A8C061F_2301_11D3_BFD1_000039E37209_.wvu.Cols" localSheetId="41" hidden="1">#REF!,#REF!,#REF!</definedName>
    <definedName name="Z_1A8C061F_2301_11D3_BFD1_000039E37209_.wvu.Cols" localSheetId="4"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localSheetId="51" hidden="1">#REF!,#REF!,#REF!</definedName>
    <definedName name="Z_1A8C061F_2301_11D3_BFD1_000039E37209_.wvu.Cols" localSheetId="53" hidden="1">#REF!,#REF!,#REF!</definedName>
    <definedName name="Z_1A8C061F_2301_11D3_BFD1_000039E37209_.wvu.Cols" localSheetId="54" hidden="1">#REF!,#REF!,#REF!</definedName>
    <definedName name="Z_1A8C061F_2301_11D3_BFD1_000039E37209_.wvu.Cols" localSheetId="55"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60" hidden="1">#REF!,#REF!,#REF!</definedName>
    <definedName name="Z_1A8C061F_2301_11D3_BFD1_000039E37209_.wvu.Cols" localSheetId="61" hidden="1">#REF!,#REF!,#REF!</definedName>
    <definedName name="Z_1A8C061F_2301_11D3_BFD1_000039E37209_.wvu.Cols" localSheetId="62" hidden="1">#REF!,#REF!,#REF!</definedName>
    <definedName name="Z_1A8C061F_2301_11D3_BFD1_000039E37209_.wvu.Cols" localSheetId="63" hidden="1">#REF!,#REF!,#REF!</definedName>
    <definedName name="Z_1A8C061F_2301_11D3_BFD1_000039E37209_.wvu.Cols" localSheetId="64" hidden="1">#REF!,#REF!,#REF!</definedName>
    <definedName name="Z_1A8C061F_2301_11D3_BFD1_000039E37209_.wvu.Cols" localSheetId="66" hidden="1">#REF!,#REF!,#REF!</definedName>
    <definedName name="Z_1A8C061F_2301_11D3_BFD1_000039E37209_.wvu.Cols" localSheetId="67" hidden="1">#REF!,#REF!,#REF!</definedName>
    <definedName name="Z_1A8C061F_2301_11D3_BFD1_000039E37209_.wvu.Cols" localSheetId="68" hidden="1">#REF!,#REF!,#REF!</definedName>
    <definedName name="Z_1A8C061F_2301_11D3_BFD1_000039E37209_.wvu.Cols" localSheetId="69" hidden="1">#REF!,#REF!,#REF!</definedName>
    <definedName name="Z_1A8C061F_2301_11D3_BFD1_000039E37209_.wvu.Cols" localSheetId="70" hidden="1">#REF!,#REF!,#REF!</definedName>
    <definedName name="Z_1A8C061F_2301_11D3_BFD1_000039E37209_.wvu.Cols" localSheetId="71" hidden="1">#REF!,#REF!,#REF!</definedName>
    <definedName name="Z_1A8C061F_2301_11D3_BFD1_000039E37209_.wvu.Cols" localSheetId="72" hidden="1">#REF!,#REF!,#REF!</definedName>
    <definedName name="Z_1A8C061F_2301_11D3_BFD1_000039E37209_.wvu.Cols" localSheetId="73" hidden="1">#REF!,#REF!,#REF!</definedName>
    <definedName name="Z_1A8C061F_2301_11D3_BFD1_000039E37209_.wvu.Cols" localSheetId="7" hidden="1">#REF!,#REF!,#REF!</definedName>
    <definedName name="Z_1A8C061F_2301_11D3_BFD1_000039E37209_.wvu.Cols" localSheetId="78" hidden="1">#REF!,#REF!,#REF!</definedName>
    <definedName name="Z_1A8C061F_2301_11D3_BFD1_000039E37209_.wvu.Cols" localSheetId="79" hidden="1">#REF!,#REF!,#REF!</definedName>
    <definedName name="Z_1A8C061F_2301_11D3_BFD1_000039E37209_.wvu.Cols" localSheetId="8" hidden="1">#REF!,#REF!,#REF!</definedName>
    <definedName name="Z_1A8C061F_2301_11D3_BFD1_000039E37209_.wvu.Cols" localSheetId="9" hidden="1">#REF!,#REF!,#REF!</definedName>
    <definedName name="Z_1A8C061F_2301_11D3_BFD1_000039E37209_.wvu.Cols" hidden="1">#REF!,#REF!,#REF!</definedName>
    <definedName name="Z_1A8C061F_2301_11D3_BFD1_000039E37209_.wvu.Rows" localSheetId="1" hidden="1">#REF!,#REF!,#REF!</definedName>
    <definedName name="Z_1A8C061F_2301_11D3_BFD1_000039E37209_.wvu.Rows" localSheetId="11" hidden="1">#REF!,#REF!,#REF!</definedName>
    <definedName name="Z_1A8C061F_2301_11D3_BFD1_000039E37209_.wvu.Rows" localSheetId="12" hidden="1">#REF!,#REF!,#REF!</definedName>
    <definedName name="Z_1A8C061F_2301_11D3_BFD1_000039E37209_.wvu.Rows" localSheetId="13" hidden="1">#REF!,#REF!,#REF!</definedName>
    <definedName name="Z_1A8C061F_2301_11D3_BFD1_000039E37209_.wvu.Rows" localSheetId="2" hidden="1">#REF!,#REF!,#REF!</definedName>
    <definedName name="Z_1A8C061F_2301_11D3_BFD1_000039E37209_.wvu.Rows" localSheetId="23" hidden="1">#REF!,#REF!,#REF!</definedName>
    <definedName name="Z_1A8C061F_2301_11D3_BFD1_000039E37209_.wvu.Rows" localSheetId="24" hidden="1">#REF!,#REF!,#REF!</definedName>
    <definedName name="Z_1A8C061F_2301_11D3_BFD1_000039E37209_.wvu.Rows" localSheetId="26" hidden="1">#REF!,#REF!,#REF!</definedName>
    <definedName name="Z_1A8C061F_2301_11D3_BFD1_000039E37209_.wvu.Rows" localSheetId="28" hidden="1">#REF!,#REF!,#REF!</definedName>
    <definedName name="Z_1A8C061F_2301_11D3_BFD1_000039E37209_.wvu.Rows" localSheetId="29" hidden="1">#REF!,#REF!,#REF!</definedName>
    <definedName name="Z_1A8C061F_2301_11D3_BFD1_000039E37209_.wvu.Rows" localSheetId="31" hidden="1">#REF!,#REF!,#REF!</definedName>
    <definedName name="Z_1A8C061F_2301_11D3_BFD1_000039E37209_.wvu.Rows" localSheetId="32" hidden="1">#REF!,#REF!,#REF!</definedName>
    <definedName name="Z_1A8C061F_2301_11D3_BFD1_000039E37209_.wvu.Rows" localSheetId="33" hidden="1">#REF!,#REF!,#REF!</definedName>
    <definedName name="Z_1A8C061F_2301_11D3_BFD1_000039E37209_.wvu.Rows" localSheetId="34" hidden="1">#REF!,#REF!,#REF!</definedName>
    <definedName name="Z_1A8C061F_2301_11D3_BFD1_000039E37209_.wvu.Rows" localSheetId="41" hidden="1">#REF!,#REF!,#REF!</definedName>
    <definedName name="Z_1A8C061F_2301_11D3_BFD1_000039E37209_.wvu.Rows" localSheetId="4"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localSheetId="51" hidden="1">#REF!,#REF!,#REF!</definedName>
    <definedName name="Z_1A8C061F_2301_11D3_BFD1_000039E37209_.wvu.Rows" localSheetId="53" hidden="1">#REF!,#REF!,#REF!</definedName>
    <definedName name="Z_1A8C061F_2301_11D3_BFD1_000039E37209_.wvu.Rows" localSheetId="54" hidden="1">#REF!,#REF!,#REF!</definedName>
    <definedName name="Z_1A8C061F_2301_11D3_BFD1_000039E37209_.wvu.Rows" localSheetId="55"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60" hidden="1">#REF!,#REF!,#REF!</definedName>
    <definedName name="Z_1A8C061F_2301_11D3_BFD1_000039E37209_.wvu.Rows" localSheetId="61" hidden="1">#REF!,#REF!,#REF!</definedName>
    <definedName name="Z_1A8C061F_2301_11D3_BFD1_000039E37209_.wvu.Rows" localSheetId="62" hidden="1">#REF!,#REF!,#REF!</definedName>
    <definedName name="Z_1A8C061F_2301_11D3_BFD1_000039E37209_.wvu.Rows" localSheetId="63" hidden="1">#REF!,#REF!,#REF!</definedName>
    <definedName name="Z_1A8C061F_2301_11D3_BFD1_000039E37209_.wvu.Rows" localSheetId="64" hidden="1">#REF!,#REF!,#REF!</definedName>
    <definedName name="Z_1A8C061F_2301_11D3_BFD1_000039E37209_.wvu.Rows" localSheetId="66" hidden="1">#REF!,#REF!,#REF!</definedName>
    <definedName name="Z_1A8C061F_2301_11D3_BFD1_000039E37209_.wvu.Rows" localSheetId="67" hidden="1">#REF!,#REF!,#REF!</definedName>
    <definedName name="Z_1A8C061F_2301_11D3_BFD1_000039E37209_.wvu.Rows" localSheetId="68" hidden="1">#REF!,#REF!,#REF!</definedName>
    <definedName name="Z_1A8C061F_2301_11D3_BFD1_000039E37209_.wvu.Rows" localSheetId="69" hidden="1">#REF!,#REF!,#REF!</definedName>
    <definedName name="Z_1A8C061F_2301_11D3_BFD1_000039E37209_.wvu.Rows" localSheetId="70" hidden="1">#REF!,#REF!,#REF!</definedName>
    <definedName name="Z_1A8C061F_2301_11D3_BFD1_000039E37209_.wvu.Rows" localSheetId="71" hidden="1">#REF!,#REF!,#REF!</definedName>
    <definedName name="Z_1A8C061F_2301_11D3_BFD1_000039E37209_.wvu.Rows" localSheetId="72" hidden="1">#REF!,#REF!,#REF!</definedName>
    <definedName name="Z_1A8C061F_2301_11D3_BFD1_000039E37209_.wvu.Rows" localSheetId="73" hidden="1">#REF!,#REF!,#REF!</definedName>
    <definedName name="Z_1A8C061F_2301_11D3_BFD1_000039E37209_.wvu.Rows" localSheetId="7" hidden="1">#REF!,#REF!,#REF!</definedName>
    <definedName name="Z_1A8C061F_2301_11D3_BFD1_000039E37209_.wvu.Rows" localSheetId="78" hidden="1">#REF!,#REF!,#REF!</definedName>
    <definedName name="Z_1A8C061F_2301_11D3_BFD1_000039E37209_.wvu.Rows" localSheetId="79" hidden="1">#REF!,#REF!,#REF!</definedName>
    <definedName name="Z_1A8C061F_2301_11D3_BFD1_000039E37209_.wvu.Rows" localSheetId="8" hidden="1">#REF!,#REF!,#REF!</definedName>
    <definedName name="Z_1A8C061F_2301_11D3_BFD1_000039E37209_.wvu.Rows" localSheetId="9" hidden="1">#REF!,#REF!,#REF!</definedName>
    <definedName name="Z_1A8C061F_2301_11D3_BFD1_000039E37209_.wvu.Rows" hidden="1">#REF!,#REF!,#REF!</definedName>
    <definedName name="Z_1F4C2007_FFA7_11D1_98B6_00C04FC96ABD_.wvu.Rows" localSheetId="49" hidden="1">[153]BOP!$A$36:$IV$36,[153]BOP!$A$44:$IV$44,[153]BOP!$A$59:$IV$59,[153]BOP!#REF!,[153]BOP!#REF!,[153]BOP!$A$81:$IV$88</definedName>
    <definedName name="Z_1F4C2007_FFA7_11D1_98B6_00C04FC96ABD_.wvu.Rows" localSheetId="5" hidden="1">[154]BOP!$A$36:$IV$36,[154]BOP!$A$44:$IV$44,[154]BOP!$A$59:$IV$59,[154]BOP!#REF!,[154]BOP!#REF!,[154]BOP!$A$81:$IV$88</definedName>
    <definedName name="Z_1F4C2007_FFA7_11D1_98B6_00C04FC96ABD_.wvu.Rows" localSheetId="57" hidden="1">[153]BOP!$A$36:$IV$36,[153]BOP!$A$44:$IV$44,[153]BOP!$A$59:$IV$59,[153]BOP!#REF!,[153]BOP!#REF!,[153]BOP!$A$81:$IV$88</definedName>
    <definedName name="Z_1F4C2007_FFA7_11D1_98B6_00C04FC96ABD_.wvu.Rows" localSheetId="6" hidden="1">[155]BOP!$A$36:$IV$36,[155]BOP!$A$44:$IV$44,[155]BOP!$A$59:$IV$59,[155]BOP!#REF!,[155]BOP!#REF!,[155]BOP!$A$81:$IV$88</definedName>
    <definedName name="Z_1F4C2007_FFA7_11D1_98B6_00C04FC96ABD_.wvu.Rows" localSheetId="79" hidden="1">[154]BOP!$A$36:$IV$36,[154]BOP!$A$44:$IV$44,[154]BOP!$A$59:$IV$59,[154]BOP!#REF!,[154]BOP!#REF!,[154]BOP!$A$81:$IV$88</definedName>
    <definedName name="Z_1F4C2007_FFA7_11D1_98B6_00C04FC96ABD_.wvu.Rows" localSheetId="8" hidden="1">[153]BOP!$A$36:$IV$36,[153]BOP!$A$44:$IV$44,[153]BOP!$A$59:$IV$59,[153]BOP!#REF!,[153]BOP!#REF!,[153]BOP!$A$81:$IV$88</definedName>
    <definedName name="Z_1F4C2007_FFA7_11D1_98B6_00C04FC96ABD_.wvu.Rows" localSheetId="9" hidden="1">[154]BOP!$A$36:$IV$36,[154]BOP!$A$44:$IV$44,[154]BOP!$A$59:$IV$59,[154]BOP!#REF!,[154]BOP!#REF!,[154]BOP!$A$81:$IV$88</definedName>
    <definedName name="Z_1F4C2007_FFA7_11D1_98B6_00C04FC96ABD_.wvu.Rows" hidden="1">[153]BOP!$A$36:$IV$36,[153]BOP!$A$44:$IV$44,[153]BOP!$A$59:$IV$59,[153]BOP!#REF!,[153]BOP!#REF!,[153]BOP!$A$81:$IV$88</definedName>
    <definedName name="Z_1F4C2008_FFA7_11D1_98B6_00C04FC96ABD_.wvu.Rows" localSheetId="5" hidden="1">[154]BOP!$A$36:$IV$36,[154]BOP!$A$44:$IV$44,[154]BOP!$A$59:$IV$59,[154]BOP!#REF!,[154]BOP!#REF!,[154]BOP!$A$81:$IV$88</definedName>
    <definedName name="Z_1F4C2008_FFA7_11D1_98B6_00C04FC96ABD_.wvu.Rows" localSheetId="57" hidden="1">[153]BOP!$A$36:$IV$36,[153]BOP!$A$44:$IV$44,[153]BOP!$A$59:$IV$59,[153]BOP!#REF!,[153]BOP!#REF!,[153]BOP!$A$81:$IV$88</definedName>
    <definedName name="Z_1F4C2008_FFA7_11D1_98B6_00C04FC96ABD_.wvu.Rows" localSheetId="6" hidden="1">[155]BOP!$A$36:$IV$36,[155]BOP!$A$44:$IV$44,[155]BOP!$A$59:$IV$59,[155]BOP!#REF!,[155]BOP!#REF!,[155]BOP!$A$81:$IV$88</definedName>
    <definedName name="Z_1F4C2008_FFA7_11D1_98B6_00C04FC96ABD_.wvu.Rows" localSheetId="79" hidden="1">[154]BOP!$A$36:$IV$36,[154]BOP!$A$44:$IV$44,[154]BOP!$A$59:$IV$59,[154]BOP!#REF!,[154]BOP!#REF!,[154]BOP!$A$81:$IV$88</definedName>
    <definedName name="Z_1F4C2008_FFA7_11D1_98B6_00C04FC96ABD_.wvu.Rows" localSheetId="8" hidden="1">[153]BOP!$A$36:$IV$36,[153]BOP!$A$44:$IV$44,[153]BOP!$A$59:$IV$59,[153]BOP!#REF!,[153]BOP!#REF!,[153]BOP!$A$81:$IV$88</definedName>
    <definedName name="Z_1F4C2008_FFA7_11D1_98B6_00C04FC96ABD_.wvu.Rows" localSheetId="9" hidden="1">[154]BOP!$A$36:$IV$36,[154]BOP!$A$44:$IV$44,[154]BOP!$A$59:$IV$59,[154]BOP!#REF!,[154]BOP!#REF!,[154]BOP!$A$81:$IV$88</definedName>
    <definedName name="Z_1F4C2008_FFA7_11D1_98B6_00C04FC96ABD_.wvu.Rows" hidden="1">[153]BOP!$A$36:$IV$36,[153]BOP!$A$44:$IV$44,[153]BOP!$A$59:$IV$59,[153]BOP!#REF!,[153]BOP!#REF!,[153]BOP!$A$81:$IV$88</definedName>
    <definedName name="Z_1F4C2009_FFA7_11D1_98B6_00C04FC96ABD_.wvu.Rows" localSheetId="5" hidden="1">[154]BOP!$A$36:$IV$36,[154]BOP!$A$44:$IV$44,[154]BOP!$A$59:$IV$59,[154]BOP!#REF!,[154]BOP!#REF!,[154]BOP!$A$81:$IV$88</definedName>
    <definedName name="Z_1F4C2009_FFA7_11D1_98B6_00C04FC96ABD_.wvu.Rows" localSheetId="57" hidden="1">[153]BOP!$A$36:$IV$36,[153]BOP!$A$44:$IV$44,[153]BOP!$A$59:$IV$59,[153]BOP!#REF!,[153]BOP!#REF!,[153]BOP!$A$81:$IV$88</definedName>
    <definedName name="Z_1F4C2009_FFA7_11D1_98B6_00C04FC96ABD_.wvu.Rows" localSheetId="6" hidden="1">[155]BOP!$A$36:$IV$36,[155]BOP!$A$44:$IV$44,[155]BOP!$A$59:$IV$59,[155]BOP!#REF!,[155]BOP!#REF!,[155]BOP!$A$81:$IV$88</definedName>
    <definedName name="Z_1F4C2009_FFA7_11D1_98B6_00C04FC96ABD_.wvu.Rows" localSheetId="79" hidden="1">[154]BOP!$A$36:$IV$36,[154]BOP!$A$44:$IV$44,[154]BOP!$A$59:$IV$59,[154]BOP!#REF!,[154]BOP!#REF!,[154]BOP!$A$81:$IV$88</definedName>
    <definedName name="Z_1F4C2009_FFA7_11D1_98B6_00C04FC96ABD_.wvu.Rows" localSheetId="8" hidden="1">[153]BOP!$A$36:$IV$36,[153]BOP!$A$44:$IV$44,[153]BOP!$A$59:$IV$59,[153]BOP!#REF!,[153]BOP!#REF!,[153]BOP!$A$81:$IV$88</definedName>
    <definedName name="Z_1F4C2009_FFA7_11D1_98B6_00C04FC96ABD_.wvu.Rows" localSheetId="9" hidden="1">[154]BOP!$A$36:$IV$36,[154]BOP!$A$44:$IV$44,[154]BOP!$A$59:$IV$59,[154]BOP!#REF!,[154]BOP!#REF!,[154]BOP!$A$81:$IV$88</definedName>
    <definedName name="Z_1F4C2009_FFA7_11D1_98B6_00C04FC96ABD_.wvu.Rows" hidden="1">[153]BOP!$A$36:$IV$36,[153]BOP!$A$44:$IV$44,[153]BOP!$A$59:$IV$59,[153]BOP!#REF!,[153]BOP!#REF!,[153]BOP!$A$81:$IV$88</definedName>
    <definedName name="Z_1F4C200A_FFA7_11D1_98B6_00C04FC96ABD_.wvu.Rows" localSheetId="5" hidden="1">[154]BOP!$A$36:$IV$36,[154]BOP!$A$44:$IV$44,[154]BOP!$A$59:$IV$59,[154]BOP!#REF!,[154]BOP!#REF!,[154]BOP!$A$81:$IV$88</definedName>
    <definedName name="Z_1F4C200A_FFA7_11D1_98B6_00C04FC96ABD_.wvu.Rows" localSheetId="57" hidden="1">[153]BOP!$A$36:$IV$36,[153]BOP!$A$44:$IV$44,[153]BOP!$A$59:$IV$59,[153]BOP!#REF!,[153]BOP!#REF!,[153]BOP!$A$81:$IV$88</definedName>
    <definedName name="Z_1F4C200A_FFA7_11D1_98B6_00C04FC96ABD_.wvu.Rows" localSheetId="6" hidden="1">[155]BOP!$A$36:$IV$36,[155]BOP!$A$44:$IV$44,[155]BOP!$A$59:$IV$59,[155]BOP!#REF!,[155]BOP!#REF!,[155]BOP!$A$81:$IV$88</definedName>
    <definedName name="Z_1F4C200A_FFA7_11D1_98B6_00C04FC96ABD_.wvu.Rows" localSheetId="79" hidden="1">[154]BOP!$A$36:$IV$36,[154]BOP!$A$44:$IV$44,[154]BOP!$A$59:$IV$59,[154]BOP!#REF!,[154]BOP!#REF!,[154]BOP!$A$81:$IV$88</definedName>
    <definedName name="Z_1F4C200A_FFA7_11D1_98B6_00C04FC96ABD_.wvu.Rows" localSheetId="8" hidden="1">[153]BOP!$A$36:$IV$36,[153]BOP!$A$44:$IV$44,[153]BOP!$A$59:$IV$59,[153]BOP!#REF!,[153]BOP!#REF!,[153]BOP!$A$81:$IV$88</definedName>
    <definedName name="Z_1F4C200A_FFA7_11D1_98B6_00C04FC96ABD_.wvu.Rows" localSheetId="9" hidden="1">[154]BOP!$A$36:$IV$36,[154]BOP!$A$44:$IV$44,[154]BOP!$A$59:$IV$59,[154]BOP!#REF!,[154]BOP!#REF!,[154]BOP!$A$81:$IV$88</definedName>
    <definedName name="Z_1F4C200A_FFA7_11D1_98B6_00C04FC96ABD_.wvu.Rows" hidden="1">[153]BOP!$A$36:$IV$36,[153]BOP!$A$44:$IV$44,[153]BOP!$A$59:$IV$59,[153]BOP!#REF!,[153]BOP!#REF!,[153]BOP!$A$81:$IV$88</definedName>
    <definedName name="Z_1F4C200B_FFA7_11D1_98B6_00C04FC96ABD_.wvu.Rows" localSheetId="49" hidden="1">[153]BOP!$A$36:$IV$36,[153]BOP!$A$44:$IV$44,[153]BOP!$A$59:$IV$59,[153]BOP!#REF!,[153]BOP!#REF!,[153]BOP!$A$79:$IV$79,[153]BOP!$A$81:$IV$88,[153]BOP!#REF!</definedName>
    <definedName name="Z_1F4C200B_FFA7_11D1_98B6_00C04FC96ABD_.wvu.Rows" localSheetId="5" hidden="1">[154]BOP!$A$36:$IV$36,[154]BOP!$A$44:$IV$44,[154]BOP!$A$59:$IV$59,[154]BOP!#REF!,[154]BOP!#REF!,[154]BOP!$A$79:$IV$79,[154]BOP!$A$81:$IV$88,[154]BOP!#REF!</definedName>
    <definedName name="Z_1F4C200B_FFA7_11D1_98B6_00C04FC96ABD_.wvu.Rows" localSheetId="57" hidden="1">[153]BOP!$A$36:$IV$36,[153]BOP!$A$44:$IV$44,[153]BOP!$A$59:$IV$59,[153]BOP!#REF!,[153]BOP!#REF!,[153]BOP!$A$79:$IV$79,[153]BOP!$A$81:$IV$88,[153]BOP!#REF!</definedName>
    <definedName name="Z_1F4C200B_FFA7_11D1_98B6_00C04FC96ABD_.wvu.Rows" localSheetId="6" hidden="1">[155]BOP!$A$36:$IV$36,[155]BOP!$A$44:$IV$44,[155]BOP!$A$59:$IV$59,[155]BOP!#REF!,[155]BOP!#REF!,[155]BOP!$A$79:$IV$79,[155]BOP!$A$81:$IV$88,[155]BOP!#REF!</definedName>
    <definedName name="Z_1F4C200B_FFA7_11D1_98B6_00C04FC96ABD_.wvu.Rows" localSheetId="79" hidden="1">[154]BOP!$A$36:$IV$36,[154]BOP!$A$44:$IV$44,[154]BOP!$A$59:$IV$59,[154]BOP!#REF!,[154]BOP!#REF!,[154]BOP!$A$79:$IV$79,[154]BOP!$A$81:$IV$88,[154]BOP!#REF!</definedName>
    <definedName name="Z_1F4C200B_FFA7_11D1_98B6_00C04FC96ABD_.wvu.Rows" localSheetId="8" hidden="1">[153]BOP!$A$36:$IV$36,[153]BOP!$A$44:$IV$44,[153]BOP!$A$59:$IV$59,[153]BOP!#REF!,[153]BOP!#REF!,[153]BOP!$A$79:$IV$79,[153]BOP!$A$81:$IV$88,[153]BOP!#REF!</definedName>
    <definedName name="Z_1F4C200B_FFA7_11D1_98B6_00C04FC96ABD_.wvu.Rows" localSheetId="9" hidden="1">[154]BOP!$A$36:$IV$36,[154]BOP!$A$44:$IV$44,[154]BOP!$A$59:$IV$59,[154]BOP!#REF!,[154]BOP!#REF!,[154]BOP!$A$79:$IV$79,[154]BOP!$A$81:$IV$88,[154]BOP!#REF!</definedName>
    <definedName name="Z_1F4C200B_FFA7_11D1_98B6_00C04FC96ABD_.wvu.Rows" hidden="1">[153]BOP!$A$36:$IV$36,[153]BOP!$A$44:$IV$44,[153]BOP!$A$59:$IV$59,[153]BOP!#REF!,[153]BOP!#REF!,[153]BOP!$A$79:$IV$79,[153]BOP!$A$81:$IV$88,[153]BOP!#REF!</definedName>
    <definedName name="Z_1F4C200C_FFA7_11D1_98B6_00C04FC96ABD_.wvu.Rows" localSheetId="5" hidden="1">[154]BOP!$A$36:$IV$36,[154]BOP!$A$44:$IV$44,[154]BOP!$A$59:$IV$59,[154]BOP!#REF!,[154]BOP!#REF!,[154]BOP!$A$79:$IV$79,[154]BOP!$A$81:$IV$88</definedName>
    <definedName name="Z_1F4C200C_FFA7_11D1_98B6_00C04FC96ABD_.wvu.Rows" localSheetId="57" hidden="1">[153]BOP!$A$36:$IV$36,[153]BOP!$A$44:$IV$44,[153]BOP!$A$59:$IV$59,[153]BOP!#REF!,[153]BOP!#REF!,[153]BOP!$A$79:$IV$79,[153]BOP!$A$81:$IV$88</definedName>
    <definedName name="Z_1F4C200C_FFA7_11D1_98B6_00C04FC96ABD_.wvu.Rows" localSheetId="6" hidden="1">[155]BOP!$A$36:$IV$36,[155]BOP!$A$44:$IV$44,[155]BOP!$A$59:$IV$59,[155]BOP!#REF!,[155]BOP!#REF!,[155]BOP!$A$79:$IV$79,[155]BOP!$A$81:$IV$88</definedName>
    <definedName name="Z_1F4C200C_FFA7_11D1_98B6_00C04FC96ABD_.wvu.Rows" localSheetId="79" hidden="1">[154]BOP!$A$36:$IV$36,[154]BOP!$A$44:$IV$44,[154]BOP!$A$59:$IV$59,[154]BOP!#REF!,[154]BOP!#REF!,[154]BOP!$A$79:$IV$79,[154]BOP!$A$81:$IV$88</definedName>
    <definedName name="Z_1F4C200C_FFA7_11D1_98B6_00C04FC96ABD_.wvu.Rows" localSheetId="8" hidden="1">[153]BOP!$A$36:$IV$36,[153]BOP!$A$44:$IV$44,[153]BOP!$A$59:$IV$59,[153]BOP!#REF!,[153]BOP!#REF!,[153]BOP!$A$79:$IV$79,[153]BOP!$A$81:$IV$88</definedName>
    <definedName name="Z_1F4C200C_FFA7_11D1_98B6_00C04FC96ABD_.wvu.Rows" localSheetId="9" hidden="1">[154]BOP!$A$36:$IV$36,[154]BOP!$A$44:$IV$44,[154]BOP!$A$59:$IV$59,[154]BOP!#REF!,[154]BOP!#REF!,[154]BOP!$A$79:$IV$79,[154]BOP!$A$81:$IV$88</definedName>
    <definedName name="Z_1F4C200C_FFA7_11D1_98B6_00C04FC96ABD_.wvu.Rows" hidden="1">[153]BOP!$A$36:$IV$36,[153]BOP!$A$44:$IV$44,[153]BOP!$A$59:$IV$59,[153]BOP!#REF!,[153]BOP!#REF!,[153]BOP!$A$79:$IV$79,[153]BOP!$A$81:$IV$88</definedName>
    <definedName name="Z_1F4C200D_FFA7_11D1_98B6_00C04FC96ABD_.wvu.Rows" localSheetId="1" hidden="1">[153]BOP!$A$36:$IV$36,[153]BOP!$A$44:$IV$44,[153]BOP!$A$59:$IV$59,[153]BOP!#REF!,[153]BOP!#REF!,[153]BOP!$A$79:$IV$79,[153]BOP!#REF!</definedName>
    <definedName name="Z_1F4C200D_FFA7_11D1_98B6_00C04FC96ABD_.wvu.Rows" localSheetId="10" hidden="1">[153]BOP!$A$36:$IV$36,[153]BOP!$A$44:$IV$44,[153]BOP!$A$59:$IV$59,[153]BOP!#REF!,[153]BOP!#REF!,[153]BOP!$A$79:$IV$79,[153]BOP!#REF!</definedName>
    <definedName name="Z_1F4C200D_FFA7_11D1_98B6_00C04FC96ABD_.wvu.Rows" localSheetId="11" hidden="1">[153]BOP!$A$36:$IV$36,[153]BOP!$A$44:$IV$44,[153]BOP!$A$59:$IV$59,[153]BOP!#REF!,[153]BOP!#REF!,[153]BOP!$A$79:$IV$79,[153]BOP!#REF!</definedName>
    <definedName name="Z_1F4C200D_FFA7_11D1_98B6_00C04FC96ABD_.wvu.Rows" localSheetId="12" hidden="1">[153]BOP!$A$36:$IV$36,[153]BOP!$A$44:$IV$44,[153]BOP!$A$59:$IV$59,[153]BOP!#REF!,[153]BOP!#REF!,[153]BOP!$A$79:$IV$79,[153]BOP!#REF!</definedName>
    <definedName name="Z_1F4C200D_FFA7_11D1_98B6_00C04FC96ABD_.wvu.Rows" localSheetId="13" hidden="1">[153]BOP!$A$36:$IV$36,[153]BOP!$A$44:$IV$44,[153]BOP!$A$59:$IV$59,[153]BOP!#REF!,[153]BOP!#REF!,[153]BOP!$A$79:$IV$79,[153]BOP!#REF!</definedName>
    <definedName name="Z_1F4C200D_FFA7_11D1_98B6_00C04FC96ABD_.wvu.Rows" localSheetId="15" hidden="1">[153]BOP!$A$36:$IV$36,[153]BOP!$A$44:$IV$44,[153]BOP!$A$59:$IV$59,[153]BOP!#REF!,[153]BOP!#REF!,[153]BOP!$A$79:$IV$79,[153]BOP!#REF!</definedName>
    <definedName name="Z_1F4C200D_FFA7_11D1_98B6_00C04FC96ABD_.wvu.Rows" localSheetId="16" hidden="1">[153]BOP!$A$36:$IV$36,[153]BOP!$A$44:$IV$44,[153]BOP!$A$59:$IV$59,[153]BOP!#REF!,[153]BOP!#REF!,[153]BOP!$A$79:$IV$79,[153]BOP!#REF!</definedName>
    <definedName name="Z_1F4C200D_FFA7_11D1_98B6_00C04FC96ABD_.wvu.Rows" localSheetId="2" hidden="1">[153]BOP!$A$36:$IV$36,[153]BOP!$A$44:$IV$44,[153]BOP!$A$59:$IV$59,[153]BOP!#REF!,[153]BOP!#REF!,[153]BOP!$A$79:$IV$79,[153]BOP!#REF!</definedName>
    <definedName name="Z_1F4C200D_FFA7_11D1_98B6_00C04FC96ABD_.wvu.Rows" localSheetId="24" hidden="1">[153]BOP!$A$36:$IV$36,[153]BOP!$A$44:$IV$44,[153]BOP!$A$59:$IV$59,[153]BOP!#REF!,[153]BOP!#REF!,[153]BOP!$A$79:$IV$79,[153]BOP!#REF!</definedName>
    <definedName name="Z_1F4C200D_FFA7_11D1_98B6_00C04FC96ABD_.wvu.Rows" localSheetId="25" hidden="1">[153]BOP!$A$36:$IV$36,[153]BOP!$A$44:$IV$44,[153]BOP!$A$59:$IV$59,[153]BOP!#REF!,[153]BOP!#REF!,[153]BOP!$A$79:$IV$79,[153]BOP!#REF!</definedName>
    <definedName name="Z_1F4C200D_FFA7_11D1_98B6_00C04FC96ABD_.wvu.Rows" localSheetId="26" hidden="1">[153]BOP!$A$36:$IV$36,[153]BOP!$A$44:$IV$44,[153]BOP!$A$59:$IV$59,[153]BOP!#REF!,[153]BOP!#REF!,[153]BOP!$A$79:$IV$79,[153]BOP!#REF!</definedName>
    <definedName name="Z_1F4C200D_FFA7_11D1_98B6_00C04FC96ABD_.wvu.Rows" localSheetId="27" hidden="1">[153]BOP!$A$36:$IV$36,[153]BOP!$A$44:$IV$44,[153]BOP!$A$59:$IV$59,[153]BOP!#REF!,[153]BOP!#REF!,[153]BOP!$A$79:$IV$79,[153]BOP!#REF!</definedName>
    <definedName name="Z_1F4C200D_FFA7_11D1_98B6_00C04FC96ABD_.wvu.Rows" localSheetId="28" hidden="1">[153]BOP!$A$36:$IV$36,[153]BOP!$A$44:$IV$44,[153]BOP!$A$59:$IV$59,[153]BOP!#REF!,[153]BOP!#REF!,[153]BOP!$A$79:$IV$79,[153]BOP!#REF!</definedName>
    <definedName name="Z_1F4C200D_FFA7_11D1_98B6_00C04FC96ABD_.wvu.Rows" localSheetId="29" hidden="1">[153]BOP!$A$36:$IV$36,[153]BOP!$A$44:$IV$44,[153]BOP!$A$59:$IV$59,[153]BOP!#REF!,[153]BOP!#REF!,[153]BOP!$A$79:$IV$79,[153]BOP!#REF!</definedName>
    <definedName name="Z_1F4C200D_FFA7_11D1_98B6_00C04FC96ABD_.wvu.Rows" localSheetId="3" hidden="1">[153]BOP!$A$36:$IV$36,[153]BOP!$A$44:$IV$44,[153]BOP!$A$59:$IV$59,[153]BOP!#REF!,[153]BOP!#REF!,[153]BOP!$A$79:$IV$79,[153]BOP!#REF!</definedName>
    <definedName name="Z_1F4C200D_FFA7_11D1_98B6_00C04FC96ABD_.wvu.Rows" localSheetId="31" hidden="1">[153]BOP!$A$36:$IV$36,[153]BOP!$A$44:$IV$44,[153]BOP!$A$59:$IV$59,[153]BOP!#REF!,[153]BOP!#REF!,[153]BOP!$A$79:$IV$79,[153]BOP!#REF!</definedName>
    <definedName name="Z_1F4C200D_FFA7_11D1_98B6_00C04FC96ABD_.wvu.Rows" localSheetId="32" hidden="1">[153]BOP!$A$36:$IV$36,[153]BOP!$A$44:$IV$44,[153]BOP!$A$59:$IV$59,[153]BOP!#REF!,[153]BOP!#REF!,[153]BOP!$A$79:$IV$79,[153]BOP!#REF!</definedName>
    <definedName name="Z_1F4C200D_FFA7_11D1_98B6_00C04FC96ABD_.wvu.Rows" localSheetId="33" hidden="1">[153]BOP!$A$36:$IV$36,[153]BOP!$A$44:$IV$44,[153]BOP!$A$59:$IV$59,[153]BOP!#REF!,[153]BOP!#REF!,[153]BOP!$A$79:$IV$79,[153]BOP!#REF!</definedName>
    <definedName name="Z_1F4C200D_FFA7_11D1_98B6_00C04FC96ABD_.wvu.Rows" localSheetId="34" hidden="1">[153]BOP!$A$36:$IV$36,[153]BOP!$A$44:$IV$44,[153]BOP!$A$59:$IV$59,[153]BOP!#REF!,[153]BOP!#REF!,[153]BOP!$A$79:$IV$79,[153]BOP!#REF!</definedName>
    <definedName name="Z_1F4C200D_FFA7_11D1_98B6_00C04FC96ABD_.wvu.Rows" localSheetId="37" hidden="1">[153]BOP!$A$36:$IV$36,[153]BOP!$A$44:$IV$44,[153]BOP!$A$59:$IV$59,[153]BOP!#REF!,[153]BOP!#REF!,[153]BOP!$A$79:$IV$79,[153]BOP!#REF!</definedName>
    <definedName name="Z_1F4C200D_FFA7_11D1_98B6_00C04FC96ABD_.wvu.Rows" localSheetId="41" hidden="1">[153]BOP!$A$36:$IV$36,[153]BOP!$A$44:$IV$44,[153]BOP!$A$59:$IV$59,[153]BOP!#REF!,[153]BOP!#REF!,[153]BOP!$A$79:$IV$79,[153]BOP!#REF!</definedName>
    <definedName name="Z_1F4C200D_FFA7_11D1_98B6_00C04FC96ABD_.wvu.Rows" localSheetId="4" hidden="1">[153]BOP!$A$36:$IV$36,[153]BOP!$A$44:$IV$44,[153]BOP!$A$59:$IV$59,[153]BOP!#REF!,[153]BOP!#REF!,[153]BOP!$A$79:$IV$79,[153]BOP!#REF!</definedName>
    <definedName name="Z_1F4C200D_FFA7_11D1_98B6_00C04FC96ABD_.wvu.Rows" localSheetId="45" hidden="1">[153]BOP!$A$36:$IV$36,[153]BOP!$A$44:$IV$44,[153]BOP!$A$59:$IV$59,[153]BOP!#REF!,[153]BOP!#REF!,[153]BOP!$A$79:$IV$79,[153]BOP!#REF!</definedName>
    <definedName name="Z_1F4C200D_FFA7_11D1_98B6_00C04FC96ABD_.wvu.Rows" localSheetId="46" hidden="1">[153]BOP!$A$36:$IV$36,[153]BOP!$A$44:$IV$44,[153]BOP!$A$59:$IV$59,[153]BOP!#REF!,[153]BOP!#REF!,[153]BOP!$A$79:$IV$79,[153]BOP!#REF!</definedName>
    <definedName name="Z_1F4C200D_FFA7_11D1_98B6_00C04FC96ABD_.wvu.Rows" localSheetId="47" hidden="1">[153]BOP!$A$36:$IV$36,[153]BOP!$A$44:$IV$44,[153]BOP!$A$59:$IV$59,[153]BOP!#REF!,[153]BOP!#REF!,[153]BOP!$A$79:$IV$79,[153]BOP!#REF!</definedName>
    <definedName name="Z_1F4C200D_FFA7_11D1_98B6_00C04FC96ABD_.wvu.Rows" localSheetId="48" hidden="1">[153]BOP!$A$36:$IV$36,[153]BOP!$A$44:$IV$44,[153]BOP!$A$59:$IV$59,[153]BOP!#REF!,[153]BOP!#REF!,[153]BOP!$A$79:$IV$79,[153]BOP!#REF!</definedName>
    <definedName name="Z_1F4C200D_FFA7_11D1_98B6_00C04FC96ABD_.wvu.Rows" localSheetId="49" hidden="1">[153]BOP!$A$36:$IV$36,[153]BOP!$A$44:$IV$44,[153]BOP!$A$59:$IV$59,[153]BOP!#REF!,[153]BOP!#REF!,[153]BOP!$A$79:$IV$79,[153]BOP!#REF!</definedName>
    <definedName name="Z_1F4C200D_FFA7_11D1_98B6_00C04FC96ABD_.wvu.Rows" localSheetId="50" hidden="1">[153]BOP!$A$36:$IV$36,[153]BOP!$A$44:$IV$44,[153]BOP!$A$59:$IV$59,[153]BOP!#REF!,[153]BOP!#REF!,[153]BOP!$A$79:$IV$79,[153]BOP!#REF!</definedName>
    <definedName name="Z_1F4C200D_FFA7_11D1_98B6_00C04FC96ABD_.wvu.Rows" localSheetId="5" hidden="1">[154]BOP!$A$36:$IV$36,[154]BOP!$A$44:$IV$44,[154]BOP!$A$59:$IV$59,[154]BOP!#REF!,[154]BOP!#REF!,[154]BOP!$A$79:$IV$79,[154]BOP!#REF!</definedName>
    <definedName name="Z_1F4C200D_FFA7_11D1_98B6_00C04FC96ABD_.wvu.Rows" localSheetId="51" hidden="1">[153]BOP!$A$36:$IV$36,[153]BOP!$A$44:$IV$44,[153]BOP!$A$59:$IV$59,[153]BOP!#REF!,[153]BOP!#REF!,[153]BOP!$A$79:$IV$79,[153]BOP!#REF!</definedName>
    <definedName name="Z_1F4C200D_FFA7_11D1_98B6_00C04FC96ABD_.wvu.Rows" localSheetId="52" hidden="1">[153]BOP!$A$36:$IV$36,[153]BOP!$A$44:$IV$44,[153]BOP!$A$59:$IV$59,[153]BOP!#REF!,[153]BOP!#REF!,[153]BOP!$A$79:$IV$79,[153]BOP!#REF!</definedName>
    <definedName name="Z_1F4C200D_FFA7_11D1_98B6_00C04FC96ABD_.wvu.Rows" localSheetId="53" hidden="1">[153]BOP!$A$36:$IV$36,[153]BOP!$A$44:$IV$44,[153]BOP!$A$59:$IV$59,[153]BOP!#REF!,[153]BOP!#REF!,[153]BOP!$A$79:$IV$79,[153]BOP!#REF!</definedName>
    <definedName name="Z_1F4C200D_FFA7_11D1_98B6_00C04FC96ABD_.wvu.Rows" localSheetId="54" hidden="1">[153]BOP!$A$36:$IV$36,[153]BOP!$A$44:$IV$44,[153]BOP!$A$59:$IV$59,[153]BOP!#REF!,[153]BOP!#REF!,[153]BOP!$A$79:$IV$79,[153]BOP!#REF!</definedName>
    <definedName name="Z_1F4C200D_FFA7_11D1_98B6_00C04FC96ABD_.wvu.Rows" localSheetId="55" hidden="1">[153]BOP!$A$36:$IV$36,[153]BOP!$A$44:$IV$44,[153]BOP!$A$59:$IV$59,[153]BOP!#REF!,[153]BOP!#REF!,[153]BOP!$A$79:$IV$79,[153]BOP!#REF!</definedName>
    <definedName name="Z_1F4C200D_FFA7_11D1_98B6_00C04FC96ABD_.wvu.Rows" localSheetId="56" hidden="1">[153]BOP!$A$36:$IV$36,[153]BOP!$A$44:$IV$44,[153]BOP!$A$59:$IV$59,[153]BOP!#REF!,[153]BOP!#REF!,[153]BOP!$A$79:$IV$79,[153]BOP!#REF!</definedName>
    <definedName name="Z_1F4C200D_FFA7_11D1_98B6_00C04FC96ABD_.wvu.Rows" localSheetId="57" hidden="1">[153]BOP!$A$36:$IV$36,[153]BOP!$A$44:$IV$44,[153]BOP!$A$59:$IV$59,[153]BOP!#REF!,[153]BOP!#REF!,[153]BOP!$A$79:$IV$79,[153]BOP!#REF!</definedName>
    <definedName name="Z_1F4C200D_FFA7_11D1_98B6_00C04FC96ABD_.wvu.Rows" localSheetId="58" hidden="1">[153]BOP!$A$36:$IV$36,[153]BOP!$A$44:$IV$44,[153]BOP!$A$59:$IV$59,[153]BOP!#REF!,[153]BOP!#REF!,[153]BOP!$A$79:$IV$79,[153]BOP!#REF!</definedName>
    <definedName name="Z_1F4C200D_FFA7_11D1_98B6_00C04FC96ABD_.wvu.Rows" localSheetId="59" hidden="1">[153]BOP!$A$36:$IV$36,[153]BOP!$A$44:$IV$44,[153]BOP!$A$59:$IV$59,[153]BOP!#REF!,[153]BOP!#REF!,[153]BOP!$A$79:$IV$79,[153]BOP!#REF!</definedName>
    <definedName name="Z_1F4C200D_FFA7_11D1_98B6_00C04FC96ABD_.wvu.Rows" localSheetId="60" hidden="1">[153]BOP!$36:$36,[153]BOP!$44:$44,[153]BOP!$59:$59,[153]BOP!#REF!,[153]BOP!#REF!,[153]BOP!$79:$79,[153]BOP!#REF!</definedName>
    <definedName name="Z_1F4C200D_FFA7_11D1_98B6_00C04FC96ABD_.wvu.Rows" localSheetId="61" hidden="1">[153]BOP!$36:$36,[153]BOP!$44:$44,[153]BOP!$59:$59,[153]BOP!#REF!,[153]BOP!#REF!,[153]BOP!$79:$79,[153]BOP!#REF!</definedName>
    <definedName name="Z_1F4C200D_FFA7_11D1_98B6_00C04FC96ABD_.wvu.Rows" localSheetId="62" hidden="1">[153]BOP!$36:$36,[153]BOP!$44:$44,[153]BOP!$59:$59,[153]BOP!#REF!,[153]BOP!#REF!,[153]BOP!$79:$79,[153]BOP!#REF!</definedName>
    <definedName name="Z_1F4C200D_FFA7_11D1_98B6_00C04FC96ABD_.wvu.Rows" localSheetId="63" hidden="1">[153]BOP!$36:$36,[153]BOP!$44:$44,[153]BOP!$59:$59,[153]BOP!#REF!,[153]BOP!#REF!,[153]BOP!$79:$79,[153]BOP!#REF!</definedName>
    <definedName name="Z_1F4C200D_FFA7_11D1_98B6_00C04FC96ABD_.wvu.Rows" localSheetId="6" hidden="1">[155]BOP!$A$36:$IV$36,[155]BOP!$A$44:$IV$44,[155]BOP!$A$59:$IV$59,[155]BOP!#REF!,[155]BOP!#REF!,[155]BOP!$A$79:$IV$79,[155]BOP!#REF!</definedName>
    <definedName name="Z_1F4C200D_FFA7_11D1_98B6_00C04FC96ABD_.wvu.Rows" localSheetId="64" hidden="1">[153]BOP!$A$36:$IV$36,[153]BOP!$A$44:$IV$44,[153]BOP!$A$59:$IV$59,[153]BOP!#REF!,[153]BOP!#REF!,[153]BOP!$A$79:$IV$79,[153]BOP!#REF!</definedName>
    <definedName name="Z_1F4C200D_FFA7_11D1_98B6_00C04FC96ABD_.wvu.Rows" localSheetId="65" hidden="1">[153]BOP!$A$36:$IV$36,[153]BOP!$A$44:$IV$44,[153]BOP!$A$59:$IV$59,[153]BOP!#REF!,[153]BOP!#REF!,[153]BOP!$A$79:$IV$79,[153]BOP!#REF!</definedName>
    <definedName name="Z_1F4C200D_FFA7_11D1_98B6_00C04FC96ABD_.wvu.Rows" localSheetId="66" hidden="1">[153]BOP!$A$36:$IV$36,[153]BOP!$A$44:$IV$44,[153]BOP!$A$59:$IV$59,[153]BOP!#REF!,[153]BOP!#REF!,[153]BOP!$A$79:$IV$79,[153]BOP!#REF!</definedName>
    <definedName name="Z_1F4C200D_FFA7_11D1_98B6_00C04FC96ABD_.wvu.Rows" localSheetId="67" hidden="1">[153]BOP!$A$36:$IV$36,[153]BOP!$A$44:$IV$44,[153]BOP!$A$59:$IV$59,[153]BOP!#REF!,[153]BOP!#REF!,[153]BOP!$A$79:$IV$79,[153]BOP!#REF!</definedName>
    <definedName name="Z_1F4C200D_FFA7_11D1_98B6_00C04FC96ABD_.wvu.Rows" localSheetId="68" hidden="1">[153]BOP!$A$36:$IV$36,[153]BOP!$A$44:$IV$44,[153]BOP!$A$59:$IV$59,[153]BOP!#REF!,[153]BOP!#REF!,[153]BOP!$A$79:$IV$79,[153]BOP!#REF!</definedName>
    <definedName name="Z_1F4C200D_FFA7_11D1_98B6_00C04FC96ABD_.wvu.Rows" localSheetId="69" hidden="1">[153]BOP!$A$36:$IV$36,[153]BOP!$A$44:$IV$44,[153]BOP!$A$59:$IV$59,[153]BOP!#REF!,[153]BOP!#REF!,[153]BOP!$A$79:$IV$79,[153]BOP!#REF!</definedName>
    <definedName name="Z_1F4C200D_FFA7_11D1_98B6_00C04FC96ABD_.wvu.Rows" localSheetId="70" hidden="1">[153]BOP!$A$36:$IV$36,[153]BOP!$A$44:$IV$44,[153]BOP!$A$59:$IV$59,[153]BOP!#REF!,[153]BOP!#REF!,[153]BOP!$A$79:$IV$79,[153]BOP!#REF!</definedName>
    <definedName name="Z_1F4C200D_FFA7_11D1_98B6_00C04FC96ABD_.wvu.Rows" localSheetId="71" hidden="1">[153]BOP!$A$36:$IV$36,[153]BOP!$A$44:$IV$44,[153]BOP!$A$59:$IV$59,[153]BOP!#REF!,[153]BOP!#REF!,[153]BOP!$A$79:$IV$79,[153]BOP!#REF!</definedName>
    <definedName name="Z_1F4C200D_FFA7_11D1_98B6_00C04FC96ABD_.wvu.Rows" localSheetId="72" hidden="1">[153]BOP!$A$36:$IV$36,[153]BOP!$A$44:$IV$44,[153]BOP!$A$59:$IV$59,[153]BOP!#REF!,[153]BOP!#REF!,[153]BOP!$A$79:$IV$79,[153]BOP!#REF!</definedName>
    <definedName name="Z_1F4C200D_FFA7_11D1_98B6_00C04FC96ABD_.wvu.Rows" localSheetId="73" hidden="1">[153]BOP!$A$36:$IV$36,[153]BOP!$A$44:$IV$44,[153]BOP!$A$59:$IV$59,[153]BOP!#REF!,[153]BOP!#REF!,[153]BOP!$A$79:$IV$79,[153]BOP!#REF!</definedName>
    <definedName name="Z_1F4C200D_FFA7_11D1_98B6_00C04FC96ABD_.wvu.Rows" localSheetId="7" hidden="1">[153]BOP!$A$36:$IV$36,[153]BOP!$A$44:$IV$44,[153]BOP!$A$59:$IV$59,[153]BOP!#REF!,[153]BOP!#REF!,[153]BOP!$A$79:$IV$79,[153]BOP!#REF!</definedName>
    <definedName name="Z_1F4C200D_FFA7_11D1_98B6_00C04FC96ABD_.wvu.Rows" localSheetId="74" hidden="1">[153]BOP!$A$36:$IV$36,[153]BOP!$A$44:$IV$44,[153]BOP!$A$59:$IV$59,[153]BOP!#REF!,[153]BOP!#REF!,[153]BOP!$A$79:$IV$79,[153]BOP!#REF!</definedName>
    <definedName name="Z_1F4C200D_FFA7_11D1_98B6_00C04FC96ABD_.wvu.Rows" localSheetId="75" hidden="1">[153]BOP!$A$36:$IV$36,[153]BOP!$A$44:$IV$44,[153]BOP!$A$59:$IV$59,[153]BOP!#REF!,[153]BOP!#REF!,[153]BOP!$A$79:$IV$79,[153]BOP!#REF!</definedName>
    <definedName name="Z_1F4C200D_FFA7_11D1_98B6_00C04FC96ABD_.wvu.Rows" localSheetId="76" hidden="1">[153]BOP!$A$36:$IV$36,[153]BOP!$A$44:$IV$44,[153]BOP!$A$59:$IV$59,[153]BOP!#REF!,[153]BOP!#REF!,[153]BOP!$A$79:$IV$79,[153]BOP!#REF!</definedName>
    <definedName name="Z_1F4C200D_FFA7_11D1_98B6_00C04FC96ABD_.wvu.Rows" localSheetId="77" hidden="1">[153]BOP!$A$36:$IV$36,[153]BOP!$A$44:$IV$44,[153]BOP!$A$59:$IV$59,[153]BOP!#REF!,[153]BOP!#REF!,[153]BOP!$A$79:$IV$79,[153]BOP!#REF!</definedName>
    <definedName name="Z_1F4C200D_FFA7_11D1_98B6_00C04FC96ABD_.wvu.Rows" localSheetId="78" hidden="1">[153]BOP!$A$36:$IV$36,[153]BOP!$A$44:$IV$44,[153]BOP!$A$59:$IV$59,[153]BOP!#REF!,[153]BOP!#REF!,[153]BOP!$A$79:$IV$79,[153]BOP!#REF!</definedName>
    <definedName name="Z_1F4C200D_FFA7_11D1_98B6_00C04FC96ABD_.wvu.Rows" localSheetId="79" hidden="1">[154]BOP!$A$36:$IV$36,[154]BOP!$A$44:$IV$44,[154]BOP!$A$59:$IV$59,[154]BOP!#REF!,[154]BOP!#REF!,[154]BOP!$A$79:$IV$79,[154]BOP!#REF!</definedName>
    <definedName name="Z_1F4C200D_FFA7_11D1_98B6_00C04FC96ABD_.wvu.Rows" localSheetId="8" hidden="1">[153]BOP!$A$36:$IV$36,[153]BOP!$A$44:$IV$44,[153]BOP!$A$59:$IV$59,[153]BOP!#REF!,[153]BOP!#REF!,[153]BOP!$A$79:$IV$79,[153]BOP!#REF!</definedName>
    <definedName name="Z_1F4C200D_FFA7_11D1_98B6_00C04FC96ABD_.wvu.Rows" localSheetId="9" hidden="1">[154]BOP!$A$36:$IV$36,[154]BOP!$A$44:$IV$44,[154]BOP!$A$59:$IV$59,[154]BOP!#REF!,[154]BOP!#REF!,[154]BOP!$A$79:$IV$79,[154]BOP!#REF!</definedName>
    <definedName name="Z_1F4C200D_FFA7_11D1_98B6_00C04FC96ABD_.wvu.Rows" hidden="1">[153]BOP!$A$36:$IV$36,[153]BOP!$A$44:$IV$44,[153]BOP!$A$59:$IV$59,[153]BOP!#REF!,[153]BOP!#REF!,[153]BOP!$A$79:$IV$79,[153]BOP!#REF!</definedName>
    <definedName name="Z_1F4C200E_FFA7_11D1_98B6_00C04FC96ABD_.wvu.Rows" localSheetId="5" hidden="1">[154]BOP!$A$36:$IV$36,[154]BOP!$A$44:$IV$44,[154]BOP!$A$59:$IV$59,[154]BOP!#REF!,[154]BOP!#REF!,[154]BOP!$A$79:$IV$79,[154]BOP!$A$81:$IV$88,[154]BOP!#REF!</definedName>
    <definedName name="Z_1F4C200E_FFA7_11D1_98B6_00C04FC96ABD_.wvu.Rows" localSheetId="57" hidden="1">[153]BOP!$A$36:$IV$36,[153]BOP!$A$44:$IV$44,[153]BOP!$A$59:$IV$59,[153]BOP!#REF!,[153]BOP!#REF!,[153]BOP!$A$79:$IV$79,[153]BOP!$A$81:$IV$88,[153]BOP!#REF!</definedName>
    <definedName name="Z_1F4C200E_FFA7_11D1_98B6_00C04FC96ABD_.wvu.Rows" localSheetId="6" hidden="1">[155]BOP!$A$36:$IV$36,[155]BOP!$A$44:$IV$44,[155]BOP!$A$59:$IV$59,[155]BOP!#REF!,[155]BOP!#REF!,[155]BOP!$A$79:$IV$79,[155]BOP!$A$81:$IV$88,[155]BOP!#REF!</definedName>
    <definedName name="Z_1F4C200E_FFA7_11D1_98B6_00C04FC96ABD_.wvu.Rows" localSheetId="79" hidden="1">[154]BOP!$A$36:$IV$36,[154]BOP!$A$44:$IV$44,[154]BOP!$A$59:$IV$59,[154]BOP!#REF!,[154]BOP!#REF!,[154]BOP!$A$79:$IV$79,[154]BOP!$A$81:$IV$88,[154]BOP!#REF!</definedName>
    <definedName name="Z_1F4C200E_FFA7_11D1_98B6_00C04FC96ABD_.wvu.Rows" localSheetId="8" hidden="1">[153]BOP!$A$36:$IV$36,[153]BOP!$A$44:$IV$44,[153]BOP!$A$59:$IV$59,[153]BOP!#REF!,[153]BOP!#REF!,[153]BOP!$A$79:$IV$79,[153]BOP!$A$81:$IV$88,[153]BOP!#REF!</definedName>
    <definedName name="Z_1F4C200E_FFA7_11D1_98B6_00C04FC96ABD_.wvu.Rows" localSheetId="9" hidden="1">[154]BOP!$A$36:$IV$36,[154]BOP!$A$44:$IV$44,[154]BOP!$A$59:$IV$59,[154]BOP!#REF!,[154]BOP!#REF!,[154]BOP!$A$79:$IV$79,[154]BOP!$A$81:$IV$88,[154]BOP!#REF!</definedName>
    <definedName name="Z_1F4C200E_FFA7_11D1_98B6_00C04FC96ABD_.wvu.Rows" hidden="1">[153]BOP!$A$36:$IV$36,[153]BOP!$A$44:$IV$44,[153]BOP!$A$59:$IV$59,[153]BOP!#REF!,[153]BOP!#REF!,[153]BOP!$A$79:$IV$79,[153]BOP!$A$81:$IV$88,[153]BOP!#REF!</definedName>
    <definedName name="Z_1F4C200F_FFA7_11D1_98B6_00C04FC96ABD_.wvu.Rows" localSheetId="5" hidden="1">[154]BOP!$A$36:$IV$36,[154]BOP!$A$44:$IV$44,[154]BOP!$A$59:$IV$59,[154]BOP!#REF!,[154]BOP!#REF!,[154]BOP!$A$79:$IV$79,[154]BOP!$A$81:$IV$88,[154]BOP!#REF!</definedName>
    <definedName name="Z_1F4C200F_FFA7_11D1_98B6_00C04FC96ABD_.wvu.Rows" localSheetId="57" hidden="1">[153]BOP!$A$36:$IV$36,[153]BOP!$A$44:$IV$44,[153]BOP!$A$59:$IV$59,[153]BOP!#REF!,[153]BOP!#REF!,[153]BOP!$A$79:$IV$79,[153]BOP!$A$81:$IV$88,[153]BOP!#REF!</definedName>
    <definedName name="Z_1F4C200F_FFA7_11D1_98B6_00C04FC96ABD_.wvu.Rows" localSheetId="6" hidden="1">[155]BOP!$A$36:$IV$36,[155]BOP!$A$44:$IV$44,[155]BOP!$A$59:$IV$59,[155]BOP!#REF!,[155]BOP!#REF!,[155]BOP!$A$79:$IV$79,[155]BOP!$A$81:$IV$88,[155]BOP!#REF!</definedName>
    <definedName name="Z_1F4C200F_FFA7_11D1_98B6_00C04FC96ABD_.wvu.Rows" localSheetId="79" hidden="1">[154]BOP!$A$36:$IV$36,[154]BOP!$A$44:$IV$44,[154]BOP!$A$59:$IV$59,[154]BOP!#REF!,[154]BOP!#REF!,[154]BOP!$A$79:$IV$79,[154]BOP!$A$81:$IV$88,[154]BOP!#REF!</definedName>
    <definedName name="Z_1F4C200F_FFA7_11D1_98B6_00C04FC96ABD_.wvu.Rows" localSheetId="8" hidden="1">[153]BOP!$A$36:$IV$36,[153]BOP!$A$44:$IV$44,[153]BOP!$A$59:$IV$59,[153]BOP!#REF!,[153]BOP!#REF!,[153]BOP!$A$79:$IV$79,[153]BOP!$A$81:$IV$88,[153]BOP!#REF!</definedName>
    <definedName name="Z_1F4C200F_FFA7_11D1_98B6_00C04FC96ABD_.wvu.Rows" localSheetId="9" hidden="1">[154]BOP!$A$36:$IV$36,[154]BOP!$A$44:$IV$44,[154]BOP!$A$59:$IV$59,[154]BOP!#REF!,[154]BOP!#REF!,[154]BOP!$A$79:$IV$79,[154]BOP!$A$81:$IV$88,[154]BOP!#REF!</definedName>
    <definedName name="Z_1F4C200F_FFA7_11D1_98B6_00C04FC96ABD_.wvu.Rows" hidden="1">[153]BOP!$A$36:$IV$36,[153]BOP!$A$44:$IV$44,[153]BOP!$A$59:$IV$59,[153]BOP!#REF!,[153]BOP!#REF!,[153]BOP!$A$79:$IV$79,[153]BOP!$A$81:$IV$88,[153]BOP!#REF!</definedName>
    <definedName name="Z_1F4C2010_FFA7_11D1_98B6_00C04FC96ABD_.wvu.Rows" localSheetId="5" hidden="1">[154]BOP!$A$36:$IV$36,[154]BOP!$A$44:$IV$44,[154]BOP!$A$59:$IV$59,[154]BOP!#REF!,[154]BOP!#REF!,[154]BOP!$A$79:$IV$79,[154]BOP!$A$81:$IV$88,[154]BOP!#REF!</definedName>
    <definedName name="Z_1F4C2010_FFA7_11D1_98B6_00C04FC96ABD_.wvu.Rows" localSheetId="57" hidden="1">[153]BOP!$A$36:$IV$36,[153]BOP!$A$44:$IV$44,[153]BOP!$A$59:$IV$59,[153]BOP!#REF!,[153]BOP!#REF!,[153]BOP!$A$79:$IV$79,[153]BOP!$A$81:$IV$88,[153]BOP!#REF!</definedName>
    <definedName name="Z_1F4C2010_FFA7_11D1_98B6_00C04FC96ABD_.wvu.Rows" localSheetId="6" hidden="1">[155]BOP!$A$36:$IV$36,[155]BOP!$A$44:$IV$44,[155]BOP!$A$59:$IV$59,[155]BOP!#REF!,[155]BOP!#REF!,[155]BOP!$A$79:$IV$79,[155]BOP!$A$81:$IV$88,[155]BOP!#REF!</definedName>
    <definedName name="Z_1F4C2010_FFA7_11D1_98B6_00C04FC96ABD_.wvu.Rows" localSheetId="79" hidden="1">[154]BOP!$A$36:$IV$36,[154]BOP!$A$44:$IV$44,[154]BOP!$A$59:$IV$59,[154]BOP!#REF!,[154]BOP!#REF!,[154]BOP!$A$79:$IV$79,[154]BOP!$A$81:$IV$88,[154]BOP!#REF!</definedName>
    <definedName name="Z_1F4C2010_FFA7_11D1_98B6_00C04FC96ABD_.wvu.Rows" localSheetId="8" hidden="1">[153]BOP!$A$36:$IV$36,[153]BOP!$A$44:$IV$44,[153]BOP!$A$59:$IV$59,[153]BOP!#REF!,[153]BOP!#REF!,[153]BOP!$A$79:$IV$79,[153]BOP!$A$81:$IV$88,[153]BOP!#REF!</definedName>
    <definedName name="Z_1F4C2010_FFA7_11D1_98B6_00C04FC96ABD_.wvu.Rows" localSheetId="9" hidden="1">[154]BOP!$A$36:$IV$36,[154]BOP!$A$44:$IV$44,[154]BOP!$A$59:$IV$59,[154]BOP!#REF!,[154]BOP!#REF!,[154]BOP!$A$79:$IV$79,[154]BOP!$A$81:$IV$88,[154]BOP!#REF!</definedName>
    <definedName name="Z_1F4C2010_FFA7_11D1_98B6_00C04FC96ABD_.wvu.Rows" hidden="1">[153]BOP!$A$36:$IV$36,[153]BOP!$A$44:$IV$44,[153]BOP!$A$59:$IV$59,[153]BOP!#REF!,[153]BOP!#REF!,[153]BOP!$A$79:$IV$79,[153]BOP!$A$81:$IV$88,[153]BOP!#REF!</definedName>
    <definedName name="Z_1F4C2012_FFA7_11D1_98B6_00C04FC96ABD_.wvu.Rows" localSheetId="49" hidden="1">[153]BOP!$A$36:$IV$36,[153]BOP!$A$44:$IV$44,[153]BOP!$A$59:$IV$59,[153]BOP!#REF!,[153]BOP!#REF!,[153]BOP!$A$79:$IV$79,[153]BOP!$A$81:$IV$88,[153]BOP!#REF!,[153]BOP!#REF!</definedName>
    <definedName name="Z_1F4C2012_FFA7_11D1_98B6_00C04FC96ABD_.wvu.Rows" localSheetId="5" hidden="1">[154]BOP!$A$36:$IV$36,[154]BOP!$A$44:$IV$44,[154]BOP!$A$59:$IV$59,[154]BOP!#REF!,[154]BOP!#REF!,[154]BOP!$A$79:$IV$79,[154]BOP!$A$81:$IV$88,[154]BOP!#REF!,[154]BOP!#REF!</definedName>
    <definedName name="Z_1F4C2012_FFA7_11D1_98B6_00C04FC96ABD_.wvu.Rows" localSheetId="55" hidden="1">[153]BOP!$A$36:$IV$36,[153]BOP!$A$44:$IV$44,[153]BOP!$A$59:$IV$59,[153]BOP!#REF!,[153]BOP!#REF!,[153]BOP!$A$79:$IV$79,[153]BOP!$A$81:$IV$88,[153]BOP!#REF!,[153]BOP!#REF!</definedName>
    <definedName name="Z_1F4C2012_FFA7_11D1_98B6_00C04FC96ABD_.wvu.Rows" localSheetId="57" hidden="1">[153]BOP!$A$36:$IV$36,[153]BOP!$A$44:$IV$44,[153]BOP!$A$59:$IV$59,[153]BOP!#REF!,[153]BOP!#REF!,[153]BOP!$A$79:$IV$79,[153]BOP!$A$81:$IV$88,[153]BOP!#REF!,[153]BOP!#REF!</definedName>
    <definedName name="Z_1F4C2012_FFA7_11D1_98B6_00C04FC96ABD_.wvu.Rows" localSheetId="6" hidden="1">[155]BOP!$A$36:$IV$36,[155]BOP!$A$44:$IV$44,[155]BOP!$A$59:$IV$59,[155]BOP!#REF!,[155]BOP!#REF!,[155]BOP!$A$79:$IV$79,[155]BOP!$A$81:$IV$88,[155]BOP!#REF!,[155]BOP!#REF!</definedName>
    <definedName name="Z_1F4C2012_FFA7_11D1_98B6_00C04FC96ABD_.wvu.Rows" localSheetId="67" hidden="1">[153]BOP!$A$36:$IV$36,[153]BOP!$A$44:$IV$44,[153]BOP!$A$59:$IV$59,[153]BOP!#REF!,[153]BOP!#REF!,[153]BOP!$A$79:$IV$79,[153]BOP!$A$81:$IV$88,[153]BOP!#REF!,[153]BOP!#REF!</definedName>
    <definedName name="Z_1F4C2012_FFA7_11D1_98B6_00C04FC96ABD_.wvu.Rows" localSheetId="79" hidden="1">[154]BOP!$A$36:$IV$36,[154]BOP!$A$44:$IV$44,[154]BOP!$A$59:$IV$59,[154]BOP!#REF!,[154]BOP!#REF!,[154]BOP!$A$79:$IV$79,[154]BOP!$A$81:$IV$88,[154]BOP!#REF!,[154]BOP!#REF!</definedName>
    <definedName name="Z_1F4C2012_FFA7_11D1_98B6_00C04FC96ABD_.wvu.Rows" localSheetId="8" hidden="1">[153]BOP!$A$36:$IV$36,[153]BOP!$A$44:$IV$44,[153]BOP!$A$59:$IV$59,[153]BOP!#REF!,[153]BOP!#REF!,[153]BOP!$A$79:$IV$79,[153]BOP!$A$81:$IV$88,[153]BOP!#REF!,[153]BOP!#REF!</definedName>
    <definedName name="Z_1F4C2012_FFA7_11D1_98B6_00C04FC96ABD_.wvu.Rows" localSheetId="9" hidden="1">[154]BOP!$A$36:$IV$36,[154]BOP!$A$44:$IV$44,[154]BOP!$A$59:$IV$59,[154]BOP!#REF!,[154]BOP!#REF!,[154]BOP!$A$79:$IV$79,[154]BOP!$A$81:$IV$88,[154]BOP!#REF!,[154]BOP!#REF!</definedName>
    <definedName name="Z_1F4C2012_FFA7_11D1_98B6_00C04FC96ABD_.wvu.Rows" hidden="1">[153]BOP!$A$36:$IV$36,[153]BOP!$A$44:$IV$44,[153]BOP!$A$59:$IV$59,[153]BOP!#REF!,[153]BOP!#REF!,[153]BOP!$A$79:$IV$79,[153]BOP!$A$81:$IV$88,[153]BOP!#REF!,[153]BOP!#REF!</definedName>
    <definedName name="Z_1F4C2013_FFA7_11D1_98B6_00C04FC96ABD_.wvu.Rows" localSheetId="5" hidden="1">[154]BOP!$A$36:$IV$36,[154]BOP!$A$44:$IV$44,[154]BOP!$A$59:$IV$59,[154]BOP!#REF!,[154]BOP!#REF!,[154]BOP!$A$79:$IV$79,[154]BOP!$A$81:$IV$88,[154]BOP!#REF!,[154]BOP!#REF!</definedName>
    <definedName name="Z_1F4C2013_FFA7_11D1_98B6_00C04FC96ABD_.wvu.Rows" localSheetId="55" hidden="1">[153]BOP!$A$36:$IV$36,[153]BOP!$A$44:$IV$44,[153]BOP!$A$59:$IV$59,[153]BOP!#REF!,[153]BOP!#REF!,[153]BOP!$A$79:$IV$79,[153]BOP!$A$81:$IV$88,[153]BOP!#REF!,[153]BOP!#REF!</definedName>
    <definedName name="Z_1F4C2013_FFA7_11D1_98B6_00C04FC96ABD_.wvu.Rows" localSheetId="57" hidden="1">[153]BOP!$A$36:$IV$36,[153]BOP!$A$44:$IV$44,[153]BOP!$A$59:$IV$59,[153]BOP!#REF!,[153]BOP!#REF!,[153]BOP!$A$79:$IV$79,[153]BOP!$A$81:$IV$88,[153]BOP!#REF!,[153]BOP!#REF!</definedName>
    <definedName name="Z_1F4C2013_FFA7_11D1_98B6_00C04FC96ABD_.wvu.Rows" localSheetId="6" hidden="1">[155]BOP!$A$36:$IV$36,[155]BOP!$A$44:$IV$44,[155]BOP!$A$59:$IV$59,[155]BOP!#REF!,[155]BOP!#REF!,[155]BOP!$A$79:$IV$79,[155]BOP!$A$81:$IV$88,[155]BOP!#REF!,[155]BOP!#REF!</definedName>
    <definedName name="Z_1F4C2013_FFA7_11D1_98B6_00C04FC96ABD_.wvu.Rows" localSheetId="79" hidden="1">[154]BOP!$A$36:$IV$36,[154]BOP!$A$44:$IV$44,[154]BOP!$A$59:$IV$59,[154]BOP!#REF!,[154]BOP!#REF!,[154]BOP!$A$79:$IV$79,[154]BOP!$A$81:$IV$88,[154]BOP!#REF!,[154]BOP!#REF!</definedName>
    <definedName name="Z_1F4C2013_FFA7_11D1_98B6_00C04FC96ABD_.wvu.Rows" localSheetId="8" hidden="1">[153]BOP!$A$36:$IV$36,[153]BOP!$A$44:$IV$44,[153]BOP!$A$59:$IV$59,[153]BOP!#REF!,[153]BOP!#REF!,[153]BOP!$A$79:$IV$79,[153]BOP!$A$81:$IV$88,[153]BOP!#REF!,[153]BOP!#REF!</definedName>
    <definedName name="Z_1F4C2013_FFA7_11D1_98B6_00C04FC96ABD_.wvu.Rows" localSheetId="9" hidden="1">[154]BOP!$A$36:$IV$36,[154]BOP!$A$44:$IV$44,[154]BOP!$A$59:$IV$59,[154]BOP!#REF!,[154]BOP!#REF!,[154]BOP!$A$79:$IV$79,[154]BOP!$A$81:$IV$88,[154]BOP!#REF!,[154]BOP!#REF!</definedName>
    <definedName name="Z_1F4C2013_FFA7_11D1_98B6_00C04FC96ABD_.wvu.Rows" hidden="1">[153]BOP!$A$36:$IV$36,[153]BOP!$A$44:$IV$44,[153]BOP!$A$59:$IV$59,[153]BOP!#REF!,[153]BOP!#REF!,[153]BOP!$A$79:$IV$79,[153]BOP!$A$81:$IV$88,[153]BOP!#REF!,[153]BOP!#REF!</definedName>
    <definedName name="Z_1F4C2014_FFA7_11D1_98B6_00C04FC96ABD_.wvu.Rows" localSheetId="5" hidden="1">[154]BOP!$A$36:$IV$36,[154]BOP!$A$44:$IV$44,[154]BOP!$A$59:$IV$59,[154]BOP!#REF!,[154]BOP!#REF!,[154]BOP!$A$79:$IV$79</definedName>
    <definedName name="Z_1F4C2014_FFA7_11D1_98B6_00C04FC96ABD_.wvu.Rows" localSheetId="57" hidden="1">[153]BOP!$A$36:$IV$36,[153]BOP!$A$44:$IV$44,[153]BOP!$A$59:$IV$59,[153]BOP!#REF!,[153]BOP!#REF!,[153]BOP!$A$79:$IV$79</definedName>
    <definedName name="Z_1F4C2014_FFA7_11D1_98B6_00C04FC96ABD_.wvu.Rows" localSheetId="6" hidden="1">[155]BOP!$A$36:$IV$36,[155]BOP!$A$44:$IV$44,[155]BOP!$A$59:$IV$59,[155]BOP!#REF!,[155]BOP!#REF!,[155]BOP!$A$79:$IV$79</definedName>
    <definedName name="Z_1F4C2014_FFA7_11D1_98B6_00C04FC96ABD_.wvu.Rows" localSheetId="79" hidden="1">[154]BOP!$A$36:$IV$36,[154]BOP!$A$44:$IV$44,[154]BOP!$A$59:$IV$59,[154]BOP!#REF!,[154]BOP!#REF!,[154]BOP!$A$79:$IV$79</definedName>
    <definedName name="Z_1F4C2014_FFA7_11D1_98B6_00C04FC96ABD_.wvu.Rows" localSheetId="8" hidden="1">[153]BOP!$A$36:$IV$36,[153]BOP!$A$44:$IV$44,[153]BOP!$A$59:$IV$59,[153]BOP!#REF!,[153]BOP!#REF!,[153]BOP!$A$79:$IV$79</definedName>
    <definedName name="Z_1F4C2014_FFA7_11D1_98B6_00C04FC96ABD_.wvu.Rows" localSheetId="9" hidden="1">[154]BOP!$A$36:$IV$36,[154]BOP!$A$44:$IV$44,[154]BOP!$A$59:$IV$59,[154]BOP!#REF!,[154]BOP!#REF!,[154]BOP!$A$79:$IV$79</definedName>
    <definedName name="Z_1F4C2014_FFA7_11D1_98B6_00C04FC96ABD_.wvu.Rows" hidden="1">[153]BOP!$A$36:$IV$36,[153]BOP!$A$44:$IV$44,[153]BOP!$A$59:$IV$59,[153]BOP!#REF!,[153]BOP!#REF!,[153]BOP!$A$79:$IV$79</definedName>
    <definedName name="Z_49B0A4B0_963B_11D1_BFD1_00A02466B680_.wvu.Rows" localSheetId="5" hidden="1">[154]BOP!$A$36:$IV$36,[154]BOP!$A$44:$IV$44,[154]BOP!$A$59:$IV$59,[154]BOP!#REF!,[154]BOP!#REF!,[154]BOP!$A$81:$IV$88</definedName>
    <definedName name="Z_49B0A4B0_963B_11D1_BFD1_00A02466B680_.wvu.Rows" localSheetId="57" hidden="1">[153]BOP!$A$36:$IV$36,[153]BOP!$A$44:$IV$44,[153]BOP!$A$59:$IV$59,[153]BOP!#REF!,[153]BOP!#REF!,[153]BOP!$A$81:$IV$88</definedName>
    <definedName name="Z_49B0A4B0_963B_11D1_BFD1_00A02466B680_.wvu.Rows" localSheetId="6" hidden="1">[155]BOP!$A$36:$IV$36,[155]BOP!$A$44:$IV$44,[155]BOP!$A$59:$IV$59,[155]BOP!#REF!,[155]BOP!#REF!,[155]BOP!$A$81:$IV$88</definedName>
    <definedName name="Z_49B0A4B0_963B_11D1_BFD1_00A02466B680_.wvu.Rows" localSheetId="79" hidden="1">[154]BOP!$A$36:$IV$36,[154]BOP!$A$44:$IV$44,[154]BOP!$A$59:$IV$59,[154]BOP!#REF!,[154]BOP!#REF!,[154]BOP!$A$81:$IV$88</definedName>
    <definedName name="Z_49B0A4B0_963B_11D1_BFD1_00A02466B680_.wvu.Rows" localSheetId="8" hidden="1">[153]BOP!$A$36:$IV$36,[153]BOP!$A$44:$IV$44,[153]BOP!$A$59:$IV$59,[153]BOP!#REF!,[153]BOP!#REF!,[153]BOP!$A$81:$IV$88</definedName>
    <definedName name="Z_49B0A4B0_963B_11D1_BFD1_00A02466B680_.wvu.Rows" localSheetId="9" hidden="1">[154]BOP!$A$36:$IV$36,[154]BOP!$A$44:$IV$44,[154]BOP!$A$59:$IV$59,[154]BOP!#REF!,[154]BOP!#REF!,[154]BOP!$A$81:$IV$88</definedName>
    <definedName name="Z_49B0A4B0_963B_11D1_BFD1_00A02466B680_.wvu.Rows" hidden="1">[153]BOP!$A$36:$IV$36,[153]BOP!$A$44:$IV$44,[153]BOP!$A$59:$IV$59,[153]BOP!#REF!,[153]BOP!#REF!,[153]BOP!$A$81:$IV$88</definedName>
    <definedName name="Z_49B0A4B1_963B_11D1_BFD1_00A02466B680_.wvu.Rows" localSheetId="5" hidden="1">[154]BOP!$A$36:$IV$36,[154]BOP!$A$44:$IV$44,[154]BOP!$A$59:$IV$59,[154]BOP!#REF!,[154]BOP!#REF!,[154]BOP!$A$81:$IV$88</definedName>
    <definedName name="Z_49B0A4B1_963B_11D1_BFD1_00A02466B680_.wvu.Rows" localSheetId="57" hidden="1">[153]BOP!$A$36:$IV$36,[153]BOP!$A$44:$IV$44,[153]BOP!$A$59:$IV$59,[153]BOP!#REF!,[153]BOP!#REF!,[153]BOP!$A$81:$IV$88</definedName>
    <definedName name="Z_49B0A4B1_963B_11D1_BFD1_00A02466B680_.wvu.Rows" localSheetId="6" hidden="1">[155]BOP!$A$36:$IV$36,[155]BOP!$A$44:$IV$44,[155]BOP!$A$59:$IV$59,[155]BOP!#REF!,[155]BOP!#REF!,[155]BOP!$A$81:$IV$88</definedName>
    <definedName name="Z_49B0A4B1_963B_11D1_BFD1_00A02466B680_.wvu.Rows" localSheetId="79" hidden="1">[154]BOP!$A$36:$IV$36,[154]BOP!$A$44:$IV$44,[154]BOP!$A$59:$IV$59,[154]BOP!#REF!,[154]BOP!#REF!,[154]BOP!$A$81:$IV$88</definedName>
    <definedName name="Z_49B0A4B1_963B_11D1_BFD1_00A02466B680_.wvu.Rows" localSheetId="8" hidden="1">[153]BOP!$A$36:$IV$36,[153]BOP!$A$44:$IV$44,[153]BOP!$A$59:$IV$59,[153]BOP!#REF!,[153]BOP!#REF!,[153]BOP!$A$81:$IV$88</definedName>
    <definedName name="Z_49B0A4B1_963B_11D1_BFD1_00A02466B680_.wvu.Rows" localSheetId="9" hidden="1">[154]BOP!$A$36:$IV$36,[154]BOP!$A$44:$IV$44,[154]BOP!$A$59:$IV$59,[154]BOP!#REF!,[154]BOP!#REF!,[154]BOP!$A$81:$IV$88</definedName>
    <definedName name="Z_49B0A4B1_963B_11D1_BFD1_00A02466B680_.wvu.Rows" hidden="1">[153]BOP!$A$36:$IV$36,[153]BOP!$A$44:$IV$44,[153]BOP!$A$59:$IV$59,[153]BOP!#REF!,[153]BOP!#REF!,[153]BOP!$A$81:$IV$88</definedName>
    <definedName name="Z_49B0A4B4_963B_11D1_BFD1_00A02466B680_.wvu.Rows" localSheetId="5" hidden="1">[154]BOP!$A$36:$IV$36,[154]BOP!$A$44:$IV$44,[154]BOP!$A$59:$IV$59,[154]BOP!#REF!,[154]BOP!#REF!,[154]BOP!$A$79:$IV$79,[154]BOP!$A$81:$IV$88,[154]BOP!#REF!</definedName>
    <definedName name="Z_49B0A4B4_963B_11D1_BFD1_00A02466B680_.wvu.Rows" localSheetId="57" hidden="1">[153]BOP!$A$36:$IV$36,[153]BOP!$A$44:$IV$44,[153]BOP!$A$59:$IV$59,[153]BOP!#REF!,[153]BOP!#REF!,[153]BOP!$A$79:$IV$79,[153]BOP!$A$81:$IV$88,[153]BOP!#REF!</definedName>
    <definedName name="Z_49B0A4B4_963B_11D1_BFD1_00A02466B680_.wvu.Rows" localSheetId="6" hidden="1">[155]BOP!$A$36:$IV$36,[155]BOP!$A$44:$IV$44,[155]BOP!$A$59:$IV$59,[155]BOP!#REF!,[155]BOP!#REF!,[155]BOP!$A$79:$IV$79,[155]BOP!$A$81:$IV$88,[155]BOP!#REF!</definedName>
    <definedName name="Z_49B0A4B4_963B_11D1_BFD1_00A02466B680_.wvu.Rows" localSheetId="79" hidden="1">[154]BOP!$A$36:$IV$36,[154]BOP!$A$44:$IV$44,[154]BOP!$A$59:$IV$59,[154]BOP!#REF!,[154]BOP!#REF!,[154]BOP!$A$79:$IV$79,[154]BOP!$A$81:$IV$88,[154]BOP!#REF!</definedName>
    <definedName name="Z_49B0A4B4_963B_11D1_BFD1_00A02466B680_.wvu.Rows" localSheetId="8" hidden="1">[153]BOP!$A$36:$IV$36,[153]BOP!$A$44:$IV$44,[153]BOP!$A$59:$IV$59,[153]BOP!#REF!,[153]BOP!#REF!,[153]BOP!$A$79:$IV$79,[153]BOP!$A$81:$IV$88,[153]BOP!#REF!</definedName>
    <definedName name="Z_49B0A4B4_963B_11D1_BFD1_00A02466B680_.wvu.Rows" localSheetId="9" hidden="1">[154]BOP!$A$36:$IV$36,[154]BOP!$A$44:$IV$44,[154]BOP!$A$59:$IV$59,[154]BOP!#REF!,[154]BOP!#REF!,[154]BOP!$A$79:$IV$79,[154]BOP!$A$81:$IV$88,[154]BOP!#REF!</definedName>
    <definedName name="Z_49B0A4B4_963B_11D1_BFD1_00A02466B680_.wvu.Rows" hidden="1">[153]BOP!$A$36:$IV$36,[153]BOP!$A$44:$IV$44,[153]BOP!$A$59:$IV$59,[153]BOP!#REF!,[153]BOP!#REF!,[153]BOP!$A$79:$IV$79,[153]BOP!$A$81:$IV$88,[153]BOP!#REF!</definedName>
    <definedName name="Z_49B0A4B5_963B_11D1_BFD1_00A02466B680_.wvu.Rows" localSheetId="5" hidden="1">[154]BOP!$A$36:$IV$36,[154]BOP!$A$44:$IV$44,[154]BOP!$A$59:$IV$59,[154]BOP!#REF!,[154]BOP!#REF!,[154]BOP!$A$79:$IV$79,[154]BOP!$A$81:$IV$88</definedName>
    <definedName name="Z_49B0A4B5_963B_11D1_BFD1_00A02466B680_.wvu.Rows" localSheetId="57" hidden="1">[153]BOP!$A$36:$IV$36,[153]BOP!$A$44:$IV$44,[153]BOP!$A$59:$IV$59,[153]BOP!#REF!,[153]BOP!#REF!,[153]BOP!$A$79:$IV$79,[153]BOP!$A$81:$IV$88</definedName>
    <definedName name="Z_49B0A4B5_963B_11D1_BFD1_00A02466B680_.wvu.Rows" localSheetId="6" hidden="1">[155]BOP!$A$36:$IV$36,[155]BOP!$A$44:$IV$44,[155]BOP!$A$59:$IV$59,[155]BOP!#REF!,[155]BOP!#REF!,[155]BOP!$A$79:$IV$79,[155]BOP!$A$81:$IV$88</definedName>
    <definedName name="Z_49B0A4B5_963B_11D1_BFD1_00A02466B680_.wvu.Rows" localSheetId="79" hidden="1">[154]BOP!$A$36:$IV$36,[154]BOP!$A$44:$IV$44,[154]BOP!$A$59:$IV$59,[154]BOP!#REF!,[154]BOP!#REF!,[154]BOP!$A$79:$IV$79,[154]BOP!$A$81:$IV$88</definedName>
    <definedName name="Z_49B0A4B5_963B_11D1_BFD1_00A02466B680_.wvu.Rows" localSheetId="8" hidden="1">[153]BOP!$A$36:$IV$36,[153]BOP!$A$44:$IV$44,[153]BOP!$A$59:$IV$59,[153]BOP!#REF!,[153]BOP!#REF!,[153]BOP!$A$79:$IV$79,[153]BOP!$A$81:$IV$88</definedName>
    <definedName name="Z_49B0A4B5_963B_11D1_BFD1_00A02466B680_.wvu.Rows" localSheetId="9" hidden="1">[154]BOP!$A$36:$IV$36,[154]BOP!$A$44:$IV$44,[154]BOP!$A$59:$IV$59,[154]BOP!#REF!,[154]BOP!#REF!,[154]BOP!$A$79:$IV$79,[154]BOP!$A$81:$IV$88</definedName>
    <definedName name="Z_49B0A4B5_963B_11D1_BFD1_00A02466B680_.wvu.Rows" hidden="1">[153]BOP!$A$36:$IV$36,[153]BOP!$A$44:$IV$44,[153]BOP!$A$59:$IV$59,[153]BOP!#REF!,[153]BOP!#REF!,[153]BOP!$A$79:$IV$79,[153]BOP!$A$81:$IV$88</definedName>
    <definedName name="Z_49B0A4B6_963B_11D1_BFD1_00A02466B680_.wvu.Rows" localSheetId="1" hidden="1">[153]BOP!$A$36:$IV$36,[153]BOP!$A$44:$IV$44,[153]BOP!$A$59:$IV$59,[153]BOP!#REF!,[153]BOP!#REF!,[153]BOP!$A$79:$IV$79,[153]BOP!#REF!</definedName>
    <definedName name="Z_49B0A4B6_963B_11D1_BFD1_00A02466B680_.wvu.Rows" localSheetId="10" hidden="1">[153]BOP!$A$36:$IV$36,[153]BOP!$A$44:$IV$44,[153]BOP!$A$59:$IV$59,[153]BOP!#REF!,[153]BOP!#REF!,[153]BOP!$A$79:$IV$79,[153]BOP!#REF!</definedName>
    <definedName name="Z_49B0A4B6_963B_11D1_BFD1_00A02466B680_.wvu.Rows" localSheetId="11" hidden="1">[153]BOP!$A$36:$IV$36,[153]BOP!$A$44:$IV$44,[153]BOP!$A$59:$IV$59,[153]BOP!#REF!,[153]BOP!#REF!,[153]BOP!$A$79:$IV$79,[153]BOP!#REF!</definedName>
    <definedName name="Z_49B0A4B6_963B_11D1_BFD1_00A02466B680_.wvu.Rows" localSheetId="12" hidden="1">[153]BOP!$A$36:$IV$36,[153]BOP!$A$44:$IV$44,[153]BOP!$A$59:$IV$59,[153]BOP!#REF!,[153]BOP!#REF!,[153]BOP!$A$79:$IV$79,[153]BOP!#REF!</definedName>
    <definedName name="Z_49B0A4B6_963B_11D1_BFD1_00A02466B680_.wvu.Rows" localSheetId="13" hidden="1">[153]BOP!$A$36:$IV$36,[153]BOP!$A$44:$IV$44,[153]BOP!$A$59:$IV$59,[153]BOP!#REF!,[153]BOP!#REF!,[153]BOP!$A$79:$IV$79,[153]BOP!#REF!</definedName>
    <definedName name="Z_49B0A4B6_963B_11D1_BFD1_00A02466B680_.wvu.Rows" localSheetId="15" hidden="1">[153]BOP!$A$36:$IV$36,[153]BOP!$A$44:$IV$44,[153]BOP!$A$59:$IV$59,[153]BOP!#REF!,[153]BOP!#REF!,[153]BOP!$A$79:$IV$79,[153]BOP!#REF!</definedName>
    <definedName name="Z_49B0A4B6_963B_11D1_BFD1_00A02466B680_.wvu.Rows" localSheetId="16" hidden="1">[153]BOP!$A$36:$IV$36,[153]BOP!$A$44:$IV$44,[153]BOP!$A$59:$IV$59,[153]BOP!#REF!,[153]BOP!#REF!,[153]BOP!$A$79:$IV$79,[153]BOP!#REF!</definedName>
    <definedName name="Z_49B0A4B6_963B_11D1_BFD1_00A02466B680_.wvu.Rows" localSheetId="2" hidden="1">[153]BOP!$A$36:$IV$36,[153]BOP!$A$44:$IV$44,[153]BOP!$A$59:$IV$59,[153]BOP!#REF!,[153]BOP!#REF!,[153]BOP!$A$79:$IV$79,[153]BOP!#REF!</definedName>
    <definedName name="Z_49B0A4B6_963B_11D1_BFD1_00A02466B680_.wvu.Rows" localSheetId="24" hidden="1">[153]BOP!$A$36:$IV$36,[153]BOP!$A$44:$IV$44,[153]BOP!$A$59:$IV$59,[153]BOP!#REF!,[153]BOP!#REF!,[153]BOP!$A$79:$IV$79,[153]BOP!#REF!</definedName>
    <definedName name="Z_49B0A4B6_963B_11D1_BFD1_00A02466B680_.wvu.Rows" localSheetId="25" hidden="1">[153]BOP!$A$36:$IV$36,[153]BOP!$A$44:$IV$44,[153]BOP!$A$59:$IV$59,[153]BOP!#REF!,[153]BOP!#REF!,[153]BOP!$A$79:$IV$79,[153]BOP!#REF!</definedName>
    <definedName name="Z_49B0A4B6_963B_11D1_BFD1_00A02466B680_.wvu.Rows" localSheetId="26" hidden="1">[153]BOP!$A$36:$IV$36,[153]BOP!$A$44:$IV$44,[153]BOP!$A$59:$IV$59,[153]BOP!#REF!,[153]BOP!#REF!,[153]BOP!$A$79:$IV$79,[153]BOP!#REF!</definedName>
    <definedName name="Z_49B0A4B6_963B_11D1_BFD1_00A02466B680_.wvu.Rows" localSheetId="27" hidden="1">[153]BOP!$A$36:$IV$36,[153]BOP!$A$44:$IV$44,[153]BOP!$A$59:$IV$59,[153]BOP!#REF!,[153]BOP!#REF!,[153]BOP!$A$79:$IV$79,[153]BOP!#REF!</definedName>
    <definedName name="Z_49B0A4B6_963B_11D1_BFD1_00A02466B680_.wvu.Rows" localSheetId="28" hidden="1">[153]BOP!$A$36:$IV$36,[153]BOP!$A$44:$IV$44,[153]BOP!$A$59:$IV$59,[153]BOP!#REF!,[153]BOP!#REF!,[153]BOP!$A$79:$IV$79,[153]BOP!#REF!</definedName>
    <definedName name="Z_49B0A4B6_963B_11D1_BFD1_00A02466B680_.wvu.Rows" localSheetId="29" hidden="1">[153]BOP!$A$36:$IV$36,[153]BOP!$A$44:$IV$44,[153]BOP!$A$59:$IV$59,[153]BOP!#REF!,[153]BOP!#REF!,[153]BOP!$A$79:$IV$79,[153]BOP!#REF!</definedName>
    <definedName name="Z_49B0A4B6_963B_11D1_BFD1_00A02466B680_.wvu.Rows" localSheetId="3" hidden="1">[153]BOP!$A$36:$IV$36,[153]BOP!$A$44:$IV$44,[153]BOP!$A$59:$IV$59,[153]BOP!#REF!,[153]BOP!#REF!,[153]BOP!$A$79:$IV$79,[153]BOP!#REF!</definedName>
    <definedName name="Z_49B0A4B6_963B_11D1_BFD1_00A02466B680_.wvu.Rows" localSheetId="31" hidden="1">[153]BOP!$A$36:$IV$36,[153]BOP!$A$44:$IV$44,[153]BOP!$A$59:$IV$59,[153]BOP!#REF!,[153]BOP!#REF!,[153]BOP!$A$79:$IV$79,[153]BOP!#REF!</definedName>
    <definedName name="Z_49B0A4B6_963B_11D1_BFD1_00A02466B680_.wvu.Rows" localSheetId="32" hidden="1">[153]BOP!$A$36:$IV$36,[153]BOP!$A$44:$IV$44,[153]BOP!$A$59:$IV$59,[153]BOP!#REF!,[153]BOP!#REF!,[153]BOP!$A$79:$IV$79,[153]BOP!#REF!</definedName>
    <definedName name="Z_49B0A4B6_963B_11D1_BFD1_00A02466B680_.wvu.Rows" localSheetId="33" hidden="1">[153]BOP!$A$36:$IV$36,[153]BOP!$A$44:$IV$44,[153]BOP!$A$59:$IV$59,[153]BOP!#REF!,[153]BOP!#REF!,[153]BOP!$A$79:$IV$79,[153]BOP!#REF!</definedName>
    <definedName name="Z_49B0A4B6_963B_11D1_BFD1_00A02466B680_.wvu.Rows" localSheetId="34" hidden="1">[153]BOP!$A$36:$IV$36,[153]BOP!$A$44:$IV$44,[153]BOP!$A$59:$IV$59,[153]BOP!#REF!,[153]BOP!#REF!,[153]BOP!$A$79:$IV$79,[153]BOP!#REF!</definedName>
    <definedName name="Z_49B0A4B6_963B_11D1_BFD1_00A02466B680_.wvu.Rows" localSheetId="37" hidden="1">[153]BOP!$A$36:$IV$36,[153]BOP!$A$44:$IV$44,[153]BOP!$A$59:$IV$59,[153]BOP!#REF!,[153]BOP!#REF!,[153]BOP!$A$79:$IV$79,[153]BOP!#REF!</definedName>
    <definedName name="Z_49B0A4B6_963B_11D1_BFD1_00A02466B680_.wvu.Rows" localSheetId="41" hidden="1">[153]BOP!$A$36:$IV$36,[153]BOP!$A$44:$IV$44,[153]BOP!$A$59:$IV$59,[153]BOP!#REF!,[153]BOP!#REF!,[153]BOP!$A$79:$IV$79,[153]BOP!#REF!</definedName>
    <definedName name="Z_49B0A4B6_963B_11D1_BFD1_00A02466B680_.wvu.Rows" localSheetId="4" hidden="1">[153]BOP!$A$36:$IV$36,[153]BOP!$A$44:$IV$44,[153]BOP!$A$59:$IV$59,[153]BOP!#REF!,[153]BOP!#REF!,[153]BOP!$A$79:$IV$79,[153]BOP!#REF!</definedName>
    <definedName name="Z_49B0A4B6_963B_11D1_BFD1_00A02466B680_.wvu.Rows" localSheetId="45" hidden="1">[153]BOP!$A$36:$IV$36,[153]BOP!$A$44:$IV$44,[153]BOP!$A$59:$IV$59,[153]BOP!#REF!,[153]BOP!#REF!,[153]BOP!$A$79:$IV$79,[153]BOP!#REF!</definedName>
    <definedName name="Z_49B0A4B6_963B_11D1_BFD1_00A02466B680_.wvu.Rows" localSheetId="46" hidden="1">[153]BOP!$A$36:$IV$36,[153]BOP!$A$44:$IV$44,[153]BOP!$A$59:$IV$59,[153]BOP!#REF!,[153]BOP!#REF!,[153]BOP!$A$79:$IV$79,[153]BOP!#REF!</definedName>
    <definedName name="Z_49B0A4B6_963B_11D1_BFD1_00A02466B680_.wvu.Rows" localSheetId="47" hidden="1">[153]BOP!$A$36:$IV$36,[153]BOP!$A$44:$IV$44,[153]BOP!$A$59:$IV$59,[153]BOP!#REF!,[153]BOP!#REF!,[153]BOP!$A$79:$IV$79,[153]BOP!#REF!</definedName>
    <definedName name="Z_49B0A4B6_963B_11D1_BFD1_00A02466B680_.wvu.Rows" localSheetId="48" hidden="1">[153]BOP!$A$36:$IV$36,[153]BOP!$A$44:$IV$44,[153]BOP!$A$59:$IV$59,[153]BOP!#REF!,[153]BOP!#REF!,[153]BOP!$A$79:$IV$79,[153]BOP!#REF!</definedName>
    <definedName name="Z_49B0A4B6_963B_11D1_BFD1_00A02466B680_.wvu.Rows" localSheetId="49" hidden="1">[153]BOP!$A$36:$IV$36,[153]BOP!$A$44:$IV$44,[153]BOP!$A$59:$IV$59,[153]BOP!#REF!,[153]BOP!#REF!,[153]BOP!$A$79:$IV$79,[153]BOP!#REF!</definedName>
    <definedName name="Z_49B0A4B6_963B_11D1_BFD1_00A02466B680_.wvu.Rows" localSheetId="50" hidden="1">[153]BOP!$A$36:$IV$36,[153]BOP!$A$44:$IV$44,[153]BOP!$A$59:$IV$59,[153]BOP!#REF!,[153]BOP!#REF!,[153]BOP!$A$79:$IV$79,[153]BOP!#REF!</definedName>
    <definedName name="Z_49B0A4B6_963B_11D1_BFD1_00A02466B680_.wvu.Rows" localSheetId="5" hidden="1">[154]BOP!$A$36:$IV$36,[154]BOP!$A$44:$IV$44,[154]BOP!$A$59:$IV$59,[154]BOP!#REF!,[154]BOP!#REF!,[154]BOP!$A$79:$IV$79,[154]BOP!#REF!</definedName>
    <definedName name="Z_49B0A4B6_963B_11D1_BFD1_00A02466B680_.wvu.Rows" localSheetId="51" hidden="1">[153]BOP!$A$36:$IV$36,[153]BOP!$A$44:$IV$44,[153]BOP!$A$59:$IV$59,[153]BOP!#REF!,[153]BOP!#REF!,[153]BOP!$A$79:$IV$79,[153]BOP!#REF!</definedName>
    <definedName name="Z_49B0A4B6_963B_11D1_BFD1_00A02466B680_.wvu.Rows" localSheetId="52" hidden="1">[153]BOP!$A$36:$IV$36,[153]BOP!$A$44:$IV$44,[153]BOP!$A$59:$IV$59,[153]BOP!#REF!,[153]BOP!#REF!,[153]BOP!$A$79:$IV$79,[153]BOP!#REF!</definedName>
    <definedName name="Z_49B0A4B6_963B_11D1_BFD1_00A02466B680_.wvu.Rows" localSheetId="53" hidden="1">[153]BOP!$A$36:$IV$36,[153]BOP!$A$44:$IV$44,[153]BOP!$A$59:$IV$59,[153]BOP!#REF!,[153]BOP!#REF!,[153]BOP!$A$79:$IV$79,[153]BOP!#REF!</definedName>
    <definedName name="Z_49B0A4B6_963B_11D1_BFD1_00A02466B680_.wvu.Rows" localSheetId="54" hidden="1">[153]BOP!$A$36:$IV$36,[153]BOP!$A$44:$IV$44,[153]BOP!$A$59:$IV$59,[153]BOP!#REF!,[153]BOP!#REF!,[153]BOP!$A$79:$IV$79,[153]BOP!#REF!</definedName>
    <definedName name="Z_49B0A4B6_963B_11D1_BFD1_00A02466B680_.wvu.Rows" localSheetId="55" hidden="1">[153]BOP!$A$36:$IV$36,[153]BOP!$A$44:$IV$44,[153]BOP!$A$59:$IV$59,[153]BOP!#REF!,[153]BOP!#REF!,[153]BOP!$A$79:$IV$79,[153]BOP!#REF!</definedName>
    <definedName name="Z_49B0A4B6_963B_11D1_BFD1_00A02466B680_.wvu.Rows" localSheetId="56" hidden="1">[153]BOP!$A$36:$IV$36,[153]BOP!$A$44:$IV$44,[153]BOP!$A$59:$IV$59,[153]BOP!#REF!,[153]BOP!#REF!,[153]BOP!$A$79:$IV$79,[153]BOP!#REF!</definedName>
    <definedName name="Z_49B0A4B6_963B_11D1_BFD1_00A02466B680_.wvu.Rows" localSheetId="57" hidden="1">[153]BOP!$A$36:$IV$36,[153]BOP!$A$44:$IV$44,[153]BOP!$A$59:$IV$59,[153]BOP!#REF!,[153]BOP!#REF!,[153]BOP!$A$79:$IV$79,[153]BOP!#REF!</definedName>
    <definedName name="Z_49B0A4B6_963B_11D1_BFD1_00A02466B680_.wvu.Rows" localSheetId="58" hidden="1">[153]BOP!$A$36:$IV$36,[153]BOP!$A$44:$IV$44,[153]BOP!$A$59:$IV$59,[153]BOP!#REF!,[153]BOP!#REF!,[153]BOP!$A$79:$IV$79,[153]BOP!#REF!</definedName>
    <definedName name="Z_49B0A4B6_963B_11D1_BFD1_00A02466B680_.wvu.Rows" localSheetId="59" hidden="1">[153]BOP!$A$36:$IV$36,[153]BOP!$A$44:$IV$44,[153]BOP!$A$59:$IV$59,[153]BOP!#REF!,[153]BOP!#REF!,[153]BOP!$A$79:$IV$79,[153]BOP!#REF!</definedName>
    <definedName name="Z_49B0A4B6_963B_11D1_BFD1_00A02466B680_.wvu.Rows" localSheetId="60" hidden="1">[153]BOP!$36:$36,[153]BOP!$44:$44,[153]BOP!$59:$59,[153]BOP!#REF!,[153]BOP!#REF!,[153]BOP!$79:$79,[153]BOP!#REF!</definedName>
    <definedName name="Z_49B0A4B6_963B_11D1_BFD1_00A02466B680_.wvu.Rows" localSheetId="61" hidden="1">[153]BOP!$36:$36,[153]BOP!$44:$44,[153]BOP!$59:$59,[153]BOP!#REF!,[153]BOP!#REF!,[153]BOP!$79:$79,[153]BOP!#REF!</definedName>
    <definedName name="Z_49B0A4B6_963B_11D1_BFD1_00A02466B680_.wvu.Rows" localSheetId="62" hidden="1">[153]BOP!$36:$36,[153]BOP!$44:$44,[153]BOP!$59:$59,[153]BOP!#REF!,[153]BOP!#REF!,[153]BOP!$79:$79,[153]BOP!#REF!</definedName>
    <definedName name="Z_49B0A4B6_963B_11D1_BFD1_00A02466B680_.wvu.Rows" localSheetId="63" hidden="1">[153]BOP!$36:$36,[153]BOP!$44:$44,[153]BOP!$59:$59,[153]BOP!#REF!,[153]BOP!#REF!,[153]BOP!$79:$79,[153]BOP!#REF!</definedName>
    <definedName name="Z_49B0A4B6_963B_11D1_BFD1_00A02466B680_.wvu.Rows" localSheetId="6" hidden="1">[155]BOP!$A$36:$IV$36,[155]BOP!$A$44:$IV$44,[155]BOP!$A$59:$IV$59,[155]BOP!#REF!,[155]BOP!#REF!,[155]BOP!$A$79:$IV$79,[155]BOP!#REF!</definedName>
    <definedName name="Z_49B0A4B6_963B_11D1_BFD1_00A02466B680_.wvu.Rows" localSheetId="64" hidden="1">[153]BOP!$A$36:$IV$36,[153]BOP!$A$44:$IV$44,[153]BOP!$A$59:$IV$59,[153]BOP!#REF!,[153]BOP!#REF!,[153]BOP!$A$79:$IV$79,[153]BOP!#REF!</definedName>
    <definedName name="Z_49B0A4B6_963B_11D1_BFD1_00A02466B680_.wvu.Rows" localSheetId="65" hidden="1">[153]BOP!$A$36:$IV$36,[153]BOP!$A$44:$IV$44,[153]BOP!$A$59:$IV$59,[153]BOP!#REF!,[153]BOP!#REF!,[153]BOP!$A$79:$IV$79,[153]BOP!#REF!</definedName>
    <definedName name="Z_49B0A4B6_963B_11D1_BFD1_00A02466B680_.wvu.Rows" localSheetId="66" hidden="1">[153]BOP!$A$36:$IV$36,[153]BOP!$A$44:$IV$44,[153]BOP!$A$59:$IV$59,[153]BOP!#REF!,[153]BOP!#REF!,[153]BOP!$A$79:$IV$79,[153]BOP!#REF!</definedName>
    <definedName name="Z_49B0A4B6_963B_11D1_BFD1_00A02466B680_.wvu.Rows" localSheetId="67" hidden="1">[153]BOP!$A$36:$IV$36,[153]BOP!$A$44:$IV$44,[153]BOP!$A$59:$IV$59,[153]BOP!#REF!,[153]BOP!#REF!,[153]BOP!$A$79:$IV$79,[153]BOP!#REF!</definedName>
    <definedName name="Z_49B0A4B6_963B_11D1_BFD1_00A02466B680_.wvu.Rows" localSheetId="68" hidden="1">[153]BOP!$A$36:$IV$36,[153]BOP!$A$44:$IV$44,[153]BOP!$A$59:$IV$59,[153]BOP!#REF!,[153]BOP!#REF!,[153]BOP!$A$79:$IV$79,[153]BOP!#REF!</definedName>
    <definedName name="Z_49B0A4B6_963B_11D1_BFD1_00A02466B680_.wvu.Rows" localSheetId="69" hidden="1">[153]BOP!$A$36:$IV$36,[153]BOP!$A$44:$IV$44,[153]BOP!$A$59:$IV$59,[153]BOP!#REF!,[153]BOP!#REF!,[153]BOP!$A$79:$IV$79,[153]BOP!#REF!</definedName>
    <definedName name="Z_49B0A4B6_963B_11D1_BFD1_00A02466B680_.wvu.Rows" localSheetId="70" hidden="1">[153]BOP!$A$36:$IV$36,[153]BOP!$A$44:$IV$44,[153]BOP!$A$59:$IV$59,[153]BOP!#REF!,[153]BOP!#REF!,[153]BOP!$A$79:$IV$79,[153]BOP!#REF!</definedName>
    <definedName name="Z_49B0A4B6_963B_11D1_BFD1_00A02466B680_.wvu.Rows" localSheetId="71" hidden="1">[153]BOP!$A$36:$IV$36,[153]BOP!$A$44:$IV$44,[153]BOP!$A$59:$IV$59,[153]BOP!#REF!,[153]BOP!#REF!,[153]BOP!$A$79:$IV$79,[153]BOP!#REF!</definedName>
    <definedName name="Z_49B0A4B6_963B_11D1_BFD1_00A02466B680_.wvu.Rows" localSheetId="72" hidden="1">[153]BOP!$A$36:$IV$36,[153]BOP!$A$44:$IV$44,[153]BOP!$A$59:$IV$59,[153]BOP!#REF!,[153]BOP!#REF!,[153]BOP!$A$79:$IV$79,[153]BOP!#REF!</definedName>
    <definedName name="Z_49B0A4B6_963B_11D1_BFD1_00A02466B680_.wvu.Rows" localSheetId="73" hidden="1">[153]BOP!$A$36:$IV$36,[153]BOP!$A$44:$IV$44,[153]BOP!$A$59:$IV$59,[153]BOP!#REF!,[153]BOP!#REF!,[153]BOP!$A$79:$IV$79,[153]BOP!#REF!</definedName>
    <definedName name="Z_49B0A4B6_963B_11D1_BFD1_00A02466B680_.wvu.Rows" localSheetId="7" hidden="1">[153]BOP!$A$36:$IV$36,[153]BOP!$A$44:$IV$44,[153]BOP!$A$59:$IV$59,[153]BOP!#REF!,[153]BOP!#REF!,[153]BOP!$A$79:$IV$79,[153]BOP!#REF!</definedName>
    <definedName name="Z_49B0A4B6_963B_11D1_BFD1_00A02466B680_.wvu.Rows" localSheetId="74" hidden="1">[153]BOP!$A$36:$IV$36,[153]BOP!$A$44:$IV$44,[153]BOP!$A$59:$IV$59,[153]BOP!#REF!,[153]BOP!#REF!,[153]BOP!$A$79:$IV$79,[153]BOP!#REF!</definedName>
    <definedName name="Z_49B0A4B6_963B_11D1_BFD1_00A02466B680_.wvu.Rows" localSheetId="75" hidden="1">[153]BOP!$A$36:$IV$36,[153]BOP!$A$44:$IV$44,[153]BOP!$A$59:$IV$59,[153]BOP!#REF!,[153]BOP!#REF!,[153]BOP!$A$79:$IV$79,[153]BOP!#REF!</definedName>
    <definedName name="Z_49B0A4B6_963B_11D1_BFD1_00A02466B680_.wvu.Rows" localSheetId="76" hidden="1">[153]BOP!$A$36:$IV$36,[153]BOP!$A$44:$IV$44,[153]BOP!$A$59:$IV$59,[153]BOP!#REF!,[153]BOP!#REF!,[153]BOP!$A$79:$IV$79,[153]BOP!#REF!</definedName>
    <definedName name="Z_49B0A4B6_963B_11D1_BFD1_00A02466B680_.wvu.Rows" localSheetId="77" hidden="1">[153]BOP!$A$36:$IV$36,[153]BOP!$A$44:$IV$44,[153]BOP!$A$59:$IV$59,[153]BOP!#REF!,[153]BOP!#REF!,[153]BOP!$A$79:$IV$79,[153]BOP!#REF!</definedName>
    <definedName name="Z_49B0A4B6_963B_11D1_BFD1_00A02466B680_.wvu.Rows" localSheetId="78" hidden="1">[153]BOP!$A$36:$IV$36,[153]BOP!$A$44:$IV$44,[153]BOP!$A$59:$IV$59,[153]BOP!#REF!,[153]BOP!#REF!,[153]BOP!$A$79:$IV$79,[153]BOP!#REF!</definedName>
    <definedName name="Z_49B0A4B6_963B_11D1_BFD1_00A02466B680_.wvu.Rows" localSheetId="79" hidden="1">[154]BOP!$A$36:$IV$36,[154]BOP!$A$44:$IV$44,[154]BOP!$A$59:$IV$59,[154]BOP!#REF!,[154]BOP!#REF!,[154]BOP!$A$79:$IV$79,[154]BOP!#REF!</definedName>
    <definedName name="Z_49B0A4B6_963B_11D1_BFD1_00A02466B680_.wvu.Rows" localSheetId="8" hidden="1">[153]BOP!$A$36:$IV$36,[153]BOP!$A$44:$IV$44,[153]BOP!$A$59:$IV$59,[153]BOP!#REF!,[153]BOP!#REF!,[153]BOP!$A$79:$IV$79,[153]BOP!#REF!</definedName>
    <definedName name="Z_49B0A4B6_963B_11D1_BFD1_00A02466B680_.wvu.Rows" localSheetId="9" hidden="1">[154]BOP!$A$36:$IV$36,[154]BOP!$A$44:$IV$44,[154]BOP!$A$59:$IV$59,[154]BOP!#REF!,[154]BOP!#REF!,[154]BOP!$A$79:$IV$79,[154]BOP!#REF!</definedName>
    <definedName name="Z_49B0A4B6_963B_11D1_BFD1_00A02466B680_.wvu.Rows" hidden="1">[153]BOP!$A$36:$IV$36,[153]BOP!$A$44:$IV$44,[153]BOP!$A$59:$IV$59,[153]BOP!#REF!,[153]BOP!#REF!,[153]BOP!$A$79:$IV$79,[153]BOP!#REF!</definedName>
    <definedName name="Z_49B0A4B7_963B_11D1_BFD1_00A02466B680_.wvu.Rows" localSheetId="5" hidden="1">[154]BOP!$A$36:$IV$36,[154]BOP!$A$44:$IV$44,[154]BOP!$A$59:$IV$59,[154]BOP!#REF!,[154]BOP!#REF!,[154]BOP!$A$79:$IV$79,[154]BOP!$A$81:$IV$88,[154]BOP!#REF!</definedName>
    <definedName name="Z_49B0A4B7_963B_11D1_BFD1_00A02466B680_.wvu.Rows" localSheetId="57" hidden="1">[153]BOP!$A$36:$IV$36,[153]BOP!$A$44:$IV$44,[153]BOP!$A$59:$IV$59,[153]BOP!#REF!,[153]BOP!#REF!,[153]BOP!$A$79:$IV$79,[153]BOP!$A$81:$IV$88,[153]BOP!#REF!</definedName>
    <definedName name="Z_49B0A4B7_963B_11D1_BFD1_00A02466B680_.wvu.Rows" localSheetId="6" hidden="1">[155]BOP!$A$36:$IV$36,[155]BOP!$A$44:$IV$44,[155]BOP!$A$59:$IV$59,[155]BOP!#REF!,[155]BOP!#REF!,[155]BOP!$A$79:$IV$79,[155]BOP!$A$81:$IV$88,[155]BOP!#REF!</definedName>
    <definedName name="Z_49B0A4B7_963B_11D1_BFD1_00A02466B680_.wvu.Rows" localSheetId="79" hidden="1">[154]BOP!$A$36:$IV$36,[154]BOP!$A$44:$IV$44,[154]BOP!$A$59:$IV$59,[154]BOP!#REF!,[154]BOP!#REF!,[154]BOP!$A$79:$IV$79,[154]BOP!$A$81:$IV$88,[154]BOP!#REF!</definedName>
    <definedName name="Z_49B0A4B7_963B_11D1_BFD1_00A02466B680_.wvu.Rows" localSheetId="8" hidden="1">[153]BOP!$A$36:$IV$36,[153]BOP!$A$44:$IV$44,[153]BOP!$A$59:$IV$59,[153]BOP!#REF!,[153]BOP!#REF!,[153]BOP!$A$79:$IV$79,[153]BOP!$A$81:$IV$88,[153]BOP!#REF!</definedName>
    <definedName name="Z_49B0A4B7_963B_11D1_BFD1_00A02466B680_.wvu.Rows" localSheetId="9" hidden="1">[154]BOP!$A$36:$IV$36,[154]BOP!$A$44:$IV$44,[154]BOP!$A$59:$IV$59,[154]BOP!#REF!,[154]BOP!#REF!,[154]BOP!$A$79:$IV$79,[154]BOP!$A$81:$IV$88,[154]BOP!#REF!</definedName>
    <definedName name="Z_49B0A4B7_963B_11D1_BFD1_00A02466B680_.wvu.Rows" hidden="1">[153]BOP!$A$36:$IV$36,[153]BOP!$A$44:$IV$44,[153]BOP!$A$59:$IV$59,[153]BOP!#REF!,[153]BOP!#REF!,[153]BOP!$A$79:$IV$79,[153]BOP!$A$81:$IV$88,[153]BOP!#REF!</definedName>
    <definedName name="Z_49B0A4B8_963B_11D1_BFD1_00A02466B680_.wvu.Rows" localSheetId="5" hidden="1">[154]BOP!$A$36:$IV$36,[154]BOP!$A$44:$IV$44,[154]BOP!$A$59:$IV$59,[154]BOP!#REF!,[154]BOP!#REF!,[154]BOP!$A$79:$IV$79,[154]BOP!$A$81:$IV$88,[154]BOP!#REF!</definedName>
    <definedName name="Z_49B0A4B8_963B_11D1_BFD1_00A02466B680_.wvu.Rows" localSheetId="57" hidden="1">[153]BOP!$A$36:$IV$36,[153]BOP!$A$44:$IV$44,[153]BOP!$A$59:$IV$59,[153]BOP!#REF!,[153]BOP!#REF!,[153]BOP!$A$79:$IV$79,[153]BOP!$A$81:$IV$88,[153]BOP!#REF!</definedName>
    <definedName name="Z_49B0A4B8_963B_11D1_BFD1_00A02466B680_.wvu.Rows" localSheetId="6" hidden="1">[155]BOP!$A$36:$IV$36,[155]BOP!$A$44:$IV$44,[155]BOP!$A$59:$IV$59,[155]BOP!#REF!,[155]BOP!#REF!,[155]BOP!$A$79:$IV$79,[155]BOP!$A$81:$IV$88,[155]BOP!#REF!</definedName>
    <definedName name="Z_49B0A4B8_963B_11D1_BFD1_00A02466B680_.wvu.Rows" localSheetId="79" hidden="1">[154]BOP!$A$36:$IV$36,[154]BOP!$A$44:$IV$44,[154]BOP!$A$59:$IV$59,[154]BOP!#REF!,[154]BOP!#REF!,[154]BOP!$A$79:$IV$79,[154]BOP!$A$81:$IV$88,[154]BOP!#REF!</definedName>
    <definedName name="Z_49B0A4B8_963B_11D1_BFD1_00A02466B680_.wvu.Rows" localSheetId="8" hidden="1">[153]BOP!$A$36:$IV$36,[153]BOP!$A$44:$IV$44,[153]BOP!$A$59:$IV$59,[153]BOP!#REF!,[153]BOP!#REF!,[153]BOP!$A$79:$IV$79,[153]BOP!$A$81:$IV$88,[153]BOP!#REF!</definedName>
    <definedName name="Z_49B0A4B8_963B_11D1_BFD1_00A02466B680_.wvu.Rows" localSheetId="9" hidden="1">[154]BOP!$A$36:$IV$36,[154]BOP!$A$44:$IV$44,[154]BOP!$A$59:$IV$59,[154]BOP!#REF!,[154]BOP!#REF!,[154]BOP!$A$79:$IV$79,[154]BOP!$A$81:$IV$88,[154]BOP!#REF!</definedName>
    <definedName name="Z_49B0A4B8_963B_11D1_BFD1_00A02466B680_.wvu.Rows" hidden="1">[153]BOP!$A$36:$IV$36,[153]BOP!$A$44:$IV$44,[153]BOP!$A$59:$IV$59,[153]BOP!#REF!,[153]BOP!#REF!,[153]BOP!$A$79:$IV$79,[153]BOP!$A$81:$IV$88,[153]BOP!#REF!</definedName>
    <definedName name="Z_49B0A4B9_963B_11D1_BFD1_00A02466B680_.wvu.Rows" localSheetId="5" hidden="1">[154]BOP!$A$36:$IV$36,[154]BOP!$A$44:$IV$44,[154]BOP!$A$59:$IV$59,[154]BOP!#REF!,[154]BOP!#REF!,[154]BOP!$A$79:$IV$79,[154]BOP!$A$81:$IV$88,[154]BOP!#REF!</definedName>
    <definedName name="Z_49B0A4B9_963B_11D1_BFD1_00A02466B680_.wvu.Rows" localSheetId="57" hidden="1">[153]BOP!$A$36:$IV$36,[153]BOP!$A$44:$IV$44,[153]BOP!$A$59:$IV$59,[153]BOP!#REF!,[153]BOP!#REF!,[153]BOP!$A$79:$IV$79,[153]BOP!$A$81:$IV$88,[153]BOP!#REF!</definedName>
    <definedName name="Z_49B0A4B9_963B_11D1_BFD1_00A02466B680_.wvu.Rows" localSheetId="6" hidden="1">[155]BOP!$A$36:$IV$36,[155]BOP!$A$44:$IV$44,[155]BOP!$A$59:$IV$59,[155]BOP!#REF!,[155]BOP!#REF!,[155]BOP!$A$79:$IV$79,[155]BOP!$A$81:$IV$88,[155]BOP!#REF!</definedName>
    <definedName name="Z_49B0A4B9_963B_11D1_BFD1_00A02466B680_.wvu.Rows" localSheetId="79" hidden="1">[154]BOP!$A$36:$IV$36,[154]BOP!$A$44:$IV$44,[154]BOP!$A$59:$IV$59,[154]BOP!#REF!,[154]BOP!#REF!,[154]BOP!$A$79:$IV$79,[154]BOP!$A$81:$IV$88,[154]BOP!#REF!</definedName>
    <definedName name="Z_49B0A4B9_963B_11D1_BFD1_00A02466B680_.wvu.Rows" localSheetId="8" hidden="1">[153]BOP!$A$36:$IV$36,[153]BOP!$A$44:$IV$44,[153]BOP!$A$59:$IV$59,[153]BOP!#REF!,[153]BOP!#REF!,[153]BOP!$A$79:$IV$79,[153]BOP!$A$81:$IV$88,[153]BOP!#REF!</definedName>
    <definedName name="Z_49B0A4B9_963B_11D1_BFD1_00A02466B680_.wvu.Rows" localSheetId="9" hidden="1">[154]BOP!$A$36:$IV$36,[154]BOP!$A$44:$IV$44,[154]BOP!$A$59:$IV$59,[154]BOP!#REF!,[154]BOP!#REF!,[154]BOP!$A$79:$IV$79,[154]BOP!$A$81:$IV$88,[154]BOP!#REF!</definedName>
    <definedName name="Z_49B0A4B9_963B_11D1_BFD1_00A02466B680_.wvu.Rows" hidden="1">[153]BOP!$A$36:$IV$36,[153]BOP!$A$44:$IV$44,[153]BOP!$A$59:$IV$59,[153]BOP!#REF!,[153]BOP!#REF!,[153]BOP!$A$79:$IV$79,[153]BOP!$A$81:$IV$88,[153]BOP!#REF!</definedName>
    <definedName name="Z_49B0A4BB_963B_11D1_BFD1_00A02466B680_.wvu.Rows" localSheetId="5" hidden="1">[154]BOP!$A$36:$IV$36,[154]BOP!$A$44:$IV$44,[154]BOP!$A$59:$IV$59,[154]BOP!#REF!,[154]BOP!#REF!,[154]BOP!$A$79:$IV$79,[154]BOP!$A$81:$IV$88,[154]BOP!#REF!,[154]BOP!#REF!</definedName>
    <definedName name="Z_49B0A4BB_963B_11D1_BFD1_00A02466B680_.wvu.Rows" localSheetId="57" hidden="1">[153]BOP!$A$36:$IV$36,[153]BOP!$A$44:$IV$44,[153]BOP!$A$59:$IV$59,[153]BOP!#REF!,[153]BOP!#REF!,[153]BOP!$A$79:$IV$79,[153]BOP!$A$81:$IV$88,[153]BOP!#REF!,[153]BOP!#REF!</definedName>
    <definedName name="Z_49B0A4BB_963B_11D1_BFD1_00A02466B680_.wvu.Rows" localSheetId="6" hidden="1">[155]BOP!$A$36:$IV$36,[155]BOP!$A$44:$IV$44,[155]BOP!$A$59:$IV$59,[155]BOP!#REF!,[155]BOP!#REF!,[155]BOP!$A$79:$IV$79,[155]BOP!$A$81:$IV$88,[155]BOP!#REF!,[155]BOP!#REF!</definedName>
    <definedName name="Z_49B0A4BB_963B_11D1_BFD1_00A02466B680_.wvu.Rows" localSheetId="79" hidden="1">[154]BOP!$A$36:$IV$36,[154]BOP!$A$44:$IV$44,[154]BOP!$A$59:$IV$59,[154]BOP!#REF!,[154]BOP!#REF!,[154]BOP!$A$79:$IV$79,[154]BOP!$A$81:$IV$88,[154]BOP!#REF!,[154]BOP!#REF!</definedName>
    <definedName name="Z_49B0A4BB_963B_11D1_BFD1_00A02466B680_.wvu.Rows" localSheetId="8" hidden="1">[153]BOP!$A$36:$IV$36,[153]BOP!$A$44:$IV$44,[153]BOP!$A$59:$IV$59,[153]BOP!#REF!,[153]BOP!#REF!,[153]BOP!$A$79:$IV$79,[153]BOP!$A$81:$IV$88,[153]BOP!#REF!,[153]BOP!#REF!</definedName>
    <definedName name="Z_49B0A4BB_963B_11D1_BFD1_00A02466B680_.wvu.Rows" localSheetId="9" hidden="1">[154]BOP!$A$36:$IV$36,[154]BOP!$A$44:$IV$44,[154]BOP!$A$59:$IV$59,[154]BOP!#REF!,[154]BOP!#REF!,[154]BOP!$A$79:$IV$79,[154]BOP!$A$81:$IV$88,[154]BOP!#REF!,[154]BOP!#REF!</definedName>
    <definedName name="Z_49B0A4BB_963B_11D1_BFD1_00A02466B680_.wvu.Rows" hidden="1">[153]BOP!$A$36:$IV$36,[153]BOP!$A$44:$IV$44,[153]BOP!$A$59:$IV$59,[153]BOP!#REF!,[153]BOP!#REF!,[153]BOP!$A$79:$IV$79,[153]BOP!$A$81:$IV$88,[153]BOP!#REF!,[153]BOP!#REF!</definedName>
    <definedName name="Z_49B0A4BC_963B_11D1_BFD1_00A02466B680_.wvu.Rows" localSheetId="5" hidden="1">[154]BOP!$A$36:$IV$36,[154]BOP!$A$44:$IV$44,[154]BOP!$A$59:$IV$59,[154]BOP!#REF!,[154]BOP!#REF!,[154]BOP!$A$79:$IV$79,[154]BOP!$A$81:$IV$88,[154]BOP!#REF!,[154]BOP!#REF!</definedName>
    <definedName name="Z_49B0A4BC_963B_11D1_BFD1_00A02466B680_.wvu.Rows" localSheetId="57" hidden="1">[153]BOP!$A$36:$IV$36,[153]BOP!$A$44:$IV$44,[153]BOP!$A$59:$IV$59,[153]BOP!#REF!,[153]BOP!#REF!,[153]BOP!$A$79:$IV$79,[153]BOP!$A$81:$IV$88,[153]BOP!#REF!,[153]BOP!#REF!</definedName>
    <definedName name="Z_49B0A4BC_963B_11D1_BFD1_00A02466B680_.wvu.Rows" localSheetId="6" hidden="1">[155]BOP!$A$36:$IV$36,[155]BOP!$A$44:$IV$44,[155]BOP!$A$59:$IV$59,[155]BOP!#REF!,[155]BOP!#REF!,[155]BOP!$A$79:$IV$79,[155]BOP!$A$81:$IV$88,[155]BOP!#REF!,[155]BOP!#REF!</definedName>
    <definedName name="Z_49B0A4BC_963B_11D1_BFD1_00A02466B680_.wvu.Rows" localSheetId="79" hidden="1">[154]BOP!$A$36:$IV$36,[154]BOP!$A$44:$IV$44,[154]BOP!$A$59:$IV$59,[154]BOP!#REF!,[154]BOP!#REF!,[154]BOP!$A$79:$IV$79,[154]BOP!$A$81:$IV$88,[154]BOP!#REF!,[154]BOP!#REF!</definedName>
    <definedName name="Z_49B0A4BC_963B_11D1_BFD1_00A02466B680_.wvu.Rows" localSheetId="8" hidden="1">[153]BOP!$A$36:$IV$36,[153]BOP!$A$44:$IV$44,[153]BOP!$A$59:$IV$59,[153]BOP!#REF!,[153]BOP!#REF!,[153]BOP!$A$79:$IV$79,[153]BOP!$A$81:$IV$88,[153]BOP!#REF!,[153]BOP!#REF!</definedName>
    <definedName name="Z_49B0A4BC_963B_11D1_BFD1_00A02466B680_.wvu.Rows" localSheetId="9" hidden="1">[154]BOP!$A$36:$IV$36,[154]BOP!$A$44:$IV$44,[154]BOP!$A$59:$IV$59,[154]BOP!#REF!,[154]BOP!#REF!,[154]BOP!$A$79:$IV$79,[154]BOP!$A$81:$IV$88,[154]BOP!#REF!,[154]BOP!#REF!</definedName>
    <definedName name="Z_49B0A4BC_963B_11D1_BFD1_00A02466B680_.wvu.Rows" hidden="1">[153]BOP!$A$36:$IV$36,[153]BOP!$A$44:$IV$44,[153]BOP!$A$59:$IV$59,[153]BOP!#REF!,[153]BOP!#REF!,[153]BOP!$A$79:$IV$79,[153]BOP!$A$81:$IV$88,[153]BOP!#REF!,[153]BOP!#REF!</definedName>
    <definedName name="Z_49B0A4BD_963B_11D1_BFD1_00A02466B680_.wvu.Rows" localSheetId="5" hidden="1">[154]BOP!$A$36:$IV$36,[154]BOP!$A$44:$IV$44,[154]BOP!$A$59:$IV$59,[154]BOP!#REF!,[154]BOP!#REF!,[154]BOP!$A$79:$IV$79</definedName>
    <definedName name="Z_49B0A4BD_963B_11D1_BFD1_00A02466B680_.wvu.Rows" localSheetId="57" hidden="1">[153]BOP!$A$36:$IV$36,[153]BOP!$A$44:$IV$44,[153]BOP!$A$59:$IV$59,[153]BOP!#REF!,[153]BOP!#REF!,[153]BOP!$A$79:$IV$79</definedName>
    <definedName name="Z_49B0A4BD_963B_11D1_BFD1_00A02466B680_.wvu.Rows" localSheetId="6" hidden="1">[155]BOP!$A$36:$IV$36,[155]BOP!$A$44:$IV$44,[155]BOP!$A$59:$IV$59,[155]BOP!#REF!,[155]BOP!#REF!,[155]BOP!$A$79:$IV$79</definedName>
    <definedName name="Z_49B0A4BD_963B_11D1_BFD1_00A02466B680_.wvu.Rows" localSheetId="79" hidden="1">[154]BOP!$A$36:$IV$36,[154]BOP!$A$44:$IV$44,[154]BOP!$A$59:$IV$59,[154]BOP!#REF!,[154]BOP!#REF!,[154]BOP!$A$79:$IV$79</definedName>
    <definedName name="Z_49B0A4BD_963B_11D1_BFD1_00A02466B680_.wvu.Rows" localSheetId="8" hidden="1">[153]BOP!$A$36:$IV$36,[153]BOP!$A$44:$IV$44,[153]BOP!$A$59:$IV$59,[153]BOP!#REF!,[153]BOP!#REF!,[153]BOP!$A$79:$IV$79</definedName>
    <definedName name="Z_49B0A4BD_963B_11D1_BFD1_00A02466B680_.wvu.Rows" localSheetId="9" hidden="1">[154]BOP!$A$36:$IV$36,[154]BOP!$A$44:$IV$44,[154]BOP!$A$59:$IV$59,[154]BOP!#REF!,[154]BOP!#REF!,[154]BOP!$A$79:$IV$79</definedName>
    <definedName name="Z_49B0A4BD_963B_11D1_BFD1_00A02466B680_.wvu.Rows" hidden="1">[153]BOP!$A$36:$IV$36,[153]BOP!$A$44:$IV$44,[153]BOP!$A$59:$IV$59,[153]BOP!#REF!,[153]BOP!#REF!,[153]BOP!$A$79:$IV$79</definedName>
    <definedName name="Z_5F3A46A2_1A22_4FA5_A3C5_1DEBD8BB3B53_.wvu.Cols" localSheetId="1" hidden="1">#REF!</definedName>
    <definedName name="Z_5F3A46A2_1A22_4FA5_A3C5_1DEBD8BB3B53_.wvu.Cols" localSheetId="10" hidden="1">#REF!</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13"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 hidden="1">#REF!</definedName>
    <definedName name="Z_5F3A46A2_1A22_4FA5_A3C5_1DEBD8BB3B53_.wvu.Cols" localSheetId="20" hidden="1">#REF!</definedName>
    <definedName name="Z_5F3A46A2_1A22_4FA5_A3C5_1DEBD8BB3B53_.wvu.Cols" localSheetId="21" hidden="1">#REF!</definedName>
    <definedName name="Z_5F3A46A2_1A22_4FA5_A3C5_1DEBD8BB3B53_.wvu.Cols" localSheetId="22" hidden="1">#REF!</definedName>
    <definedName name="Z_5F3A46A2_1A22_4FA5_A3C5_1DEBD8BB3B53_.wvu.Cols" localSheetId="23" hidden="1">#REF!</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26"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29" hidden="1">#REF!</definedName>
    <definedName name="Z_5F3A46A2_1A22_4FA5_A3C5_1DEBD8BB3B53_.wvu.Cols" localSheetId="3" hidden="1">#REF!</definedName>
    <definedName name="Z_5F3A46A2_1A22_4FA5_A3C5_1DEBD8BB3B53_.wvu.Cols" localSheetId="31" hidden="1">#REF!</definedName>
    <definedName name="Z_5F3A46A2_1A22_4FA5_A3C5_1DEBD8BB3B53_.wvu.Cols" localSheetId="32" hidden="1">#REF!</definedName>
    <definedName name="Z_5F3A46A2_1A22_4FA5_A3C5_1DEBD8BB3B53_.wvu.Cols" localSheetId="33" hidden="1">#REF!</definedName>
    <definedName name="Z_5F3A46A2_1A22_4FA5_A3C5_1DEBD8BB3B53_.wvu.Cols" localSheetId="34" hidden="1">#REF!</definedName>
    <definedName name="Z_5F3A46A2_1A22_4FA5_A3C5_1DEBD8BB3B53_.wvu.Cols" localSheetId="37" hidden="1">#REF!</definedName>
    <definedName name="Z_5F3A46A2_1A22_4FA5_A3C5_1DEBD8BB3B53_.wvu.Cols" localSheetId="41" hidden="1">#REF!</definedName>
    <definedName name="Z_5F3A46A2_1A22_4FA5_A3C5_1DEBD8BB3B53_.wvu.Cols" localSheetId="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 hidden="1">#REF!</definedName>
    <definedName name="Z_5F3A46A2_1A22_4FA5_A3C5_1DEBD8BB3B53_.wvu.Cols" localSheetId="51"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4" hidden="1">#REF!</definedName>
    <definedName name="Z_5F3A46A2_1A22_4FA5_A3C5_1DEBD8BB3B53_.wvu.Cols" localSheetId="55"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0" hidden="1">#REF!</definedName>
    <definedName name="Z_5F3A46A2_1A22_4FA5_A3C5_1DEBD8BB3B53_.wvu.Cols" localSheetId="61" hidden="1">#REF!</definedName>
    <definedName name="Z_5F3A46A2_1A22_4FA5_A3C5_1DEBD8BB3B53_.wvu.Cols" localSheetId="62" hidden="1">#REF!</definedName>
    <definedName name="Z_5F3A46A2_1A22_4FA5_A3C5_1DEBD8BB3B53_.wvu.Cols" localSheetId="63" hidden="1">#REF!</definedName>
    <definedName name="Z_5F3A46A2_1A22_4FA5_A3C5_1DEBD8BB3B53_.wvu.Cols" localSheetId="6" hidden="1">#REF!</definedName>
    <definedName name="Z_5F3A46A2_1A22_4FA5_A3C5_1DEBD8BB3B53_.wvu.Cols" localSheetId="64" hidden="1">#REF!</definedName>
    <definedName name="Z_5F3A46A2_1A22_4FA5_A3C5_1DEBD8BB3B53_.wvu.Cols" localSheetId="65" hidden="1">#REF!</definedName>
    <definedName name="Z_5F3A46A2_1A22_4FA5_A3C5_1DEBD8BB3B53_.wvu.Cols" localSheetId="66" hidden="1">#REF!</definedName>
    <definedName name="Z_5F3A46A2_1A22_4FA5_A3C5_1DEBD8BB3B53_.wvu.Cols" localSheetId="67" hidden="1">#REF!</definedName>
    <definedName name="Z_5F3A46A2_1A22_4FA5_A3C5_1DEBD8BB3B53_.wvu.Cols" localSheetId="68" hidden="1">#REF!</definedName>
    <definedName name="Z_5F3A46A2_1A22_4FA5_A3C5_1DEBD8BB3B53_.wvu.Cols" localSheetId="69" hidden="1">#REF!</definedName>
    <definedName name="Z_5F3A46A2_1A22_4FA5_A3C5_1DEBD8BB3B53_.wvu.Cols" localSheetId="70" hidden="1">#REF!</definedName>
    <definedName name="Z_5F3A46A2_1A22_4FA5_A3C5_1DEBD8BB3B53_.wvu.Cols" localSheetId="71" hidden="1">#REF!</definedName>
    <definedName name="Z_5F3A46A2_1A22_4FA5_A3C5_1DEBD8BB3B53_.wvu.Cols" localSheetId="72" hidden="1">#REF!</definedName>
    <definedName name="Z_5F3A46A2_1A22_4FA5_A3C5_1DEBD8BB3B53_.wvu.Cols" localSheetId="73" hidden="1">#REF!</definedName>
    <definedName name="Z_5F3A46A2_1A22_4FA5_A3C5_1DEBD8BB3B53_.wvu.Cols" localSheetId="7" hidden="1">#REF!</definedName>
    <definedName name="Z_5F3A46A2_1A22_4FA5_A3C5_1DEBD8BB3B53_.wvu.Cols" localSheetId="74" hidden="1">#REF!</definedName>
    <definedName name="Z_5F3A46A2_1A22_4FA5_A3C5_1DEBD8BB3B53_.wvu.Cols" localSheetId="75" hidden="1">#REF!</definedName>
    <definedName name="Z_5F3A46A2_1A22_4FA5_A3C5_1DEBD8BB3B53_.wvu.Cols" localSheetId="76" hidden="1">#REF!</definedName>
    <definedName name="Z_5F3A46A2_1A22_4FA5_A3C5_1DEBD8BB3B53_.wvu.Cols" localSheetId="77" hidden="1">#REF!</definedName>
    <definedName name="Z_5F3A46A2_1A22_4FA5_A3C5_1DEBD8BB3B53_.wvu.Cols" localSheetId="78" hidden="1">#REF!</definedName>
    <definedName name="Z_5F3A46A2_1A22_4FA5_A3C5_1DEBD8BB3B53_.wvu.Cols" localSheetId="79" hidden="1">#REF!</definedName>
    <definedName name="Z_5F3A46A2_1A22_4FA5_A3C5_1DEBD8BB3B53_.wvu.Cols" localSheetId="8" hidden="1">#REF!</definedName>
    <definedName name="Z_5F3A46A2_1A22_4FA5_A3C5_1DEBD8BB3B53_.wvu.Cols" localSheetId="9"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10"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13"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 hidden="1">#REF!</definedName>
    <definedName name="Z_5F3A46A2_1A22_4FA5_A3C5_1DEBD8BB3B53_.wvu.PrintArea" localSheetId="20" hidden="1">#REF!</definedName>
    <definedName name="Z_5F3A46A2_1A22_4FA5_A3C5_1DEBD8BB3B53_.wvu.PrintArea" localSheetId="21" hidden="1">#REF!</definedName>
    <definedName name="Z_5F3A46A2_1A22_4FA5_A3C5_1DEBD8BB3B53_.wvu.PrintArea" localSheetId="22" hidden="1">#REF!</definedName>
    <definedName name="Z_5F3A46A2_1A22_4FA5_A3C5_1DEBD8BB3B53_.wvu.PrintArea" localSheetId="23"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26"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29" hidden="1">#REF!</definedName>
    <definedName name="Z_5F3A46A2_1A22_4FA5_A3C5_1DEBD8BB3B53_.wvu.PrintArea" localSheetId="3" hidden="1">#REF!</definedName>
    <definedName name="Z_5F3A46A2_1A22_4FA5_A3C5_1DEBD8BB3B53_.wvu.PrintArea" localSheetId="31" hidden="1">#REF!</definedName>
    <definedName name="Z_5F3A46A2_1A22_4FA5_A3C5_1DEBD8BB3B53_.wvu.PrintArea" localSheetId="32" hidden="1">#REF!</definedName>
    <definedName name="Z_5F3A46A2_1A22_4FA5_A3C5_1DEBD8BB3B53_.wvu.PrintArea" localSheetId="33" hidden="1">#REF!</definedName>
    <definedName name="Z_5F3A46A2_1A22_4FA5_A3C5_1DEBD8BB3B53_.wvu.PrintArea" localSheetId="34" hidden="1">#REF!</definedName>
    <definedName name="Z_5F3A46A2_1A22_4FA5_A3C5_1DEBD8BB3B53_.wvu.PrintArea" localSheetId="37" hidden="1">#REF!</definedName>
    <definedName name="Z_5F3A46A2_1A22_4FA5_A3C5_1DEBD8BB3B53_.wvu.PrintArea" localSheetId="41" hidden="1">#REF!</definedName>
    <definedName name="Z_5F3A46A2_1A22_4FA5_A3C5_1DEBD8BB3B53_.wvu.PrintArea" localSheetId="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 hidden="1">#REF!</definedName>
    <definedName name="Z_5F3A46A2_1A22_4FA5_A3C5_1DEBD8BB3B53_.wvu.PrintArea" localSheetId="51"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4" hidden="1">#REF!</definedName>
    <definedName name="Z_5F3A46A2_1A22_4FA5_A3C5_1DEBD8BB3B53_.wvu.PrintArea" localSheetId="55"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0" hidden="1">#REF!</definedName>
    <definedName name="Z_5F3A46A2_1A22_4FA5_A3C5_1DEBD8BB3B53_.wvu.PrintArea" localSheetId="61" hidden="1">#REF!</definedName>
    <definedName name="Z_5F3A46A2_1A22_4FA5_A3C5_1DEBD8BB3B53_.wvu.PrintArea" localSheetId="62" hidden="1">#REF!</definedName>
    <definedName name="Z_5F3A46A2_1A22_4FA5_A3C5_1DEBD8BB3B53_.wvu.PrintArea" localSheetId="63" hidden="1">#REF!</definedName>
    <definedName name="Z_5F3A46A2_1A22_4FA5_A3C5_1DEBD8BB3B53_.wvu.PrintArea" localSheetId="6" hidden="1">#REF!</definedName>
    <definedName name="Z_5F3A46A2_1A22_4FA5_A3C5_1DEBD8BB3B53_.wvu.PrintArea" localSheetId="64" hidden="1">#REF!</definedName>
    <definedName name="Z_5F3A46A2_1A22_4FA5_A3C5_1DEBD8BB3B53_.wvu.PrintArea" localSheetId="65" hidden="1">#REF!</definedName>
    <definedName name="Z_5F3A46A2_1A22_4FA5_A3C5_1DEBD8BB3B53_.wvu.PrintArea" localSheetId="66" hidden="1">#REF!</definedName>
    <definedName name="Z_5F3A46A2_1A22_4FA5_A3C5_1DEBD8BB3B53_.wvu.PrintArea" localSheetId="67" hidden="1">#REF!</definedName>
    <definedName name="Z_5F3A46A2_1A22_4FA5_A3C5_1DEBD8BB3B53_.wvu.PrintArea" localSheetId="68" hidden="1">#REF!</definedName>
    <definedName name="Z_5F3A46A2_1A22_4FA5_A3C5_1DEBD8BB3B53_.wvu.PrintArea" localSheetId="69" hidden="1">#REF!</definedName>
    <definedName name="Z_5F3A46A2_1A22_4FA5_A3C5_1DEBD8BB3B53_.wvu.PrintArea" localSheetId="70" hidden="1">#REF!</definedName>
    <definedName name="Z_5F3A46A2_1A22_4FA5_A3C5_1DEBD8BB3B53_.wvu.PrintArea" localSheetId="71" hidden="1">#REF!</definedName>
    <definedName name="Z_5F3A46A2_1A22_4FA5_A3C5_1DEBD8BB3B53_.wvu.PrintArea" localSheetId="72" hidden="1">#REF!</definedName>
    <definedName name="Z_5F3A46A2_1A22_4FA5_A3C5_1DEBD8BB3B53_.wvu.PrintArea" localSheetId="73" hidden="1">#REF!</definedName>
    <definedName name="Z_5F3A46A2_1A22_4FA5_A3C5_1DEBD8BB3B53_.wvu.PrintArea" localSheetId="7" hidden="1">#REF!</definedName>
    <definedName name="Z_5F3A46A2_1A22_4FA5_A3C5_1DEBD8BB3B53_.wvu.PrintArea" localSheetId="74" hidden="1">#REF!</definedName>
    <definedName name="Z_5F3A46A2_1A22_4FA5_A3C5_1DEBD8BB3B53_.wvu.PrintArea" localSheetId="75" hidden="1">#REF!</definedName>
    <definedName name="Z_5F3A46A2_1A22_4FA5_A3C5_1DEBD8BB3B53_.wvu.PrintArea" localSheetId="76" hidden="1">#REF!</definedName>
    <definedName name="Z_5F3A46A2_1A22_4FA5_A3C5_1DEBD8BB3B53_.wvu.PrintArea" localSheetId="77" hidden="1">#REF!</definedName>
    <definedName name="Z_5F3A46A2_1A22_4FA5_A3C5_1DEBD8BB3B53_.wvu.PrintArea" localSheetId="78" hidden="1">#REF!</definedName>
    <definedName name="Z_5F3A46A2_1A22_4FA5_A3C5_1DEBD8BB3B53_.wvu.PrintArea" localSheetId="79" hidden="1">#REF!</definedName>
    <definedName name="Z_5F3A46A2_1A22_4FA5_A3C5_1DEBD8BB3B53_.wvu.PrintArea" localSheetId="8" hidden="1">#REF!</definedName>
    <definedName name="Z_5F3A46A2_1A22_4FA5_A3C5_1DEBD8BB3B53_.wvu.PrintArea" localSheetId="9"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10"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13"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 hidden="1">#REF!</definedName>
    <definedName name="Z_5F3A46A2_1A22_4FA5_A3C5_1DEBD8BB3B53_.wvu.PrintTitles" localSheetId="20" hidden="1">#REF!</definedName>
    <definedName name="Z_5F3A46A2_1A22_4FA5_A3C5_1DEBD8BB3B53_.wvu.PrintTitles" localSheetId="21" hidden="1">#REF!</definedName>
    <definedName name="Z_5F3A46A2_1A22_4FA5_A3C5_1DEBD8BB3B53_.wvu.PrintTitles" localSheetId="22" hidden="1">#REF!</definedName>
    <definedName name="Z_5F3A46A2_1A22_4FA5_A3C5_1DEBD8BB3B53_.wvu.PrintTitles" localSheetId="23"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26"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localSheetId="29" hidden="1">#REF!</definedName>
    <definedName name="Z_5F3A46A2_1A22_4FA5_A3C5_1DEBD8BB3B53_.wvu.PrintTitles" localSheetId="3" hidden="1">#REF!</definedName>
    <definedName name="Z_5F3A46A2_1A22_4FA5_A3C5_1DEBD8BB3B53_.wvu.PrintTitles" localSheetId="31" hidden="1">#REF!</definedName>
    <definedName name="Z_5F3A46A2_1A22_4FA5_A3C5_1DEBD8BB3B53_.wvu.PrintTitles" localSheetId="32" hidden="1">#REF!</definedName>
    <definedName name="Z_5F3A46A2_1A22_4FA5_A3C5_1DEBD8BB3B53_.wvu.PrintTitles" localSheetId="33" hidden="1">#REF!</definedName>
    <definedName name="Z_5F3A46A2_1A22_4FA5_A3C5_1DEBD8BB3B53_.wvu.PrintTitles" localSheetId="34" hidden="1">#REF!</definedName>
    <definedName name="Z_5F3A46A2_1A22_4FA5_A3C5_1DEBD8BB3B53_.wvu.PrintTitles" localSheetId="37" hidden="1">#REF!</definedName>
    <definedName name="Z_5F3A46A2_1A22_4FA5_A3C5_1DEBD8BB3B53_.wvu.PrintTitles" localSheetId="41" hidden="1">#REF!</definedName>
    <definedName name="Z_5F3A46A2_1A22_4FA5_A3C5_1DEBD8BB3B53_.wvu.PrintTitles" localSheetId="4"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 hidden="1">#REF!</definedName>
    <definedName name="Z_5F3A46A2_1A22_4FA5_A3C5_1DEBD8BB3B53_.wvu.PrintTitles" localSheetId="51"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4" hidden="1">#REF!</definedName>
    <definedName name="Z_5F3A46A2_1A22_4FA5_A3C5_1DEBD8BB3B53_.wvu.PrintTitles" localSheetId="55"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0" hidden="1">#REF!</definedName>
    <definedName name="Z_5F3A46A2_1A22_4FA5_A3C5_1DEBD8BB3B53_.wvu.PrintTitles" localSheetId="61" hidden="1">#REF!</definedName>
    <definedName name="Z_5F3A46A2_1A22_4FA5_A3C5_1DEBD8BB3B53_.wvu.PrintTitles" localSheetId="62" hidden="1">#REF!</definedName>
    <definedName name="Z_5F3A46A2_1A22_4FA5_A3C5_1DEBD8BB3B53_.wvu.PrintTitles" localSheetId="63" hidden="1">#REF!</definedName>
    <definedName name="Z_5F3A46A2_1A22_4FA5_A3C5_1DEBD8BB3B53_.wvu.PrintTitles" localSheetId="6" hidden="1">#REF!</definedName>
    <definedName name="Z_5F3A46A2_1A22_4FA5_A3C5_1DEBD8BB3B53_.wvu.PrintTitles" localSheetId="64" hidden="1">#REF!</definedName>
    <definedName name="Z_5F3A46A2_1A22_4FA5_A3C5_1DEBD8BB3B53_.wvu.PrintTitles" localSheetId="65" hidden="1">#REF!</definedName>
    <definedName name="Z_5F3A46A2_1A22_4FA5_A3C5_1DEBD8BB3B53_.wvu.PrintTitles" localSheetId="66" hidden="1">#REF!</definedName>
    <definedName name="Z_5F3A46A2_1A22_4FA5_A3C5_1DEBD8BB3B53_.wvu.PrintTitles" localSheetId="67" hidden="1">#REF!</definedName>
    <definedName name="Z_5F3A46A2_1A22_4FA5_A3C5_1DEBD8BB3B53_.wvu.PrintTitles" localSheetId="68" hidden="1">#REF!</definedName>
    <definedName name="Z_5F3A46A2_1A22_4FA5_A3C5_1DEBD8BB3B53_.wvu.PrintTitles" localSheetId="69" hidden="1">#REF!</definedName>
    <definedName name="Z_5F3A46A2_1A22_4FA5_A3C5_1DEBD8BB3B53_.wvu.PrintTitles" localSheetId="70" hidden="1">#REF!</definedName>
    <definedName name="Z_5F3A46A2_1A22_4FA5_A3C5_1DEBD8BB3B53_.wvu.PrintTitles" localSheetId="71" hidden="1">#REF!</definedName>
    <definedName name="Z_5F3A46A2_1A22_4FA5_A3C5_1DEBD8BB3B53_.wvu.PrintTitles" localSheetId="72" hidden="1">#REF!</definedName>
    <definedName name="Z_5F3A46A2_1A22_4FA5_A3C5_1DEBD8BB3B53_.wvu.PrintTitles" localSheetId="73" hidden="1">#REF!</definedName>
    <definedName name="Z_5F3A46A2_1A22_4FA5_A3C5_1DEBD8BB3B53_.wvu.PrintTitles" localSheetId="7" hidden="1">#REF!</definedName>
    <definedName name="Z_5F3A46A2_1A22_4FA5_A3C5_1DEBD8BB3B53_.wvu.PrintTitles" localSheetId="74" hidden="1">#REF!</definedName>
    <definedName name="Z_5F3A46A2_1A22_4FA5_A3C5_1DEBD8BB3B53_.wvu.PrintTitles" localSheetId="75" hidden="1">#REF!</definedName>
    <definedName name="Z_5F3A46A2_1A22_4FA5_A3C5_1DEBD8BB3B53_.wvu.PrintTitles" localSheetId="76" hidden="1">#REF!</definedName>
    <definedName name="Z_5F3A46A2_1A22_4FA5_A3C5_1DEBD8BB3B53_.wvu.PrintTitles" localSheetId="77" hidden="1">#REF!</definedName>
    <definedName name="Z_5F3A46A2_1A22_4FA5_A3C5_1DEBD8BB3B53_.wvu.PrintTitles" localSheetId="78" hidden="1">#REF!</definedName>
    <definedName name="Z_5F3A46A2_1A22_4FA5_A3C5_1DEBD8BB3B53_.wvu.PrintTitles" localSheetId="79" hidden="1">#REF!</definedName>
    <definedName name="Z_5F3A46A2_1A22_4FA5_A3C5_1DEBD8BB3B53_.wvu.PrintTitles" localSheetId="8" hidden="1">#REF!</definedName>
    <definedName name="Z_5F3A46A2_1A22_4FA5_A3C5_1DEBD8BB3B53_.wvu.PrintTitles" localSheetId="9"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13" hidden="1">#REF!</definedName>
    <definedName name="Z_5F3A46A2_1A22_4FA5_A3C5_1DEBD8BB3B53_.wvu.Rows" localSheetId="2" hidden="1">#REF!</definedName>
    <definedName name="Z_5F3A46A2_1A22_4FA5_A3C5_1DEBD8BB3B53_.wvu.Rows" localSheetId="23" hidden="1">#REF!</definedName>
    <definedName name="Z_5F3A46A2_1A22_4FA5_A3C5_1DEBD8BB3B53_.wvu.Rows" localSheetId="24" hidden="1">#REF!</definedName>
    <definedName name="Z_5F3A46A2_1A22_4FA5_A3C5_1DEBD8BB3B53_.wvu.Rows" localSheetId="26" hidden="1">#REF!</definedName>
    <definedName name="Z_5F3A46A2_1A22_4FA5_A3C5_1DEBD8BB3B53_.wvu.Rows" localSheetId="28" hidden="1">#REF!</definedName>
    <definedName name="Z_5F3A46A2_1A22_4FA5_A3C5_1DEBD8BB3B53_.wvu.Rows" localSheetId="29" hidden="1">#REF!</definedName>
    <definedName name="Z_5F3A46A2_1A22_4FA5_A3C5_1DEBD8BB3B53_.wvu.Rows" localSheetId="31" hidden="1">#REF!</definedName>
    <definedName name="Z_5F3A46A2_1A22_4FA5_A3C5_1DEBD8BB3B53_.wvu.Rows" localSheetId="32" hidden="1">#REF!</definedName>
    <definedName name="Z_5F3A46A2_1A22_4FA5_A3C5_1DEBD8BB3B53_.wvu.Rows" localSheetId="33" hidden="1">#REF!</definedName>
    <definedName name="Z_5F3A46A2_1A22_4FA5_A3C5_1DEBD8BB3B53_.wvu.Rows" localSheetId="34" hidden="1">#REF!</definedName>
    <definedName name="Z_5F3A46A2_1A22_4FA5_A3C5_1DEBD8BB3B53_.wvu.Rows" localSheetId="41" hidden="1">#REF!</definedName>
    <definedName name="Z_5F3A46A2_1A22_4FA5_A3C5_1DEBD8BB3B53_.wvu.Rows" localSheetId="4"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50" hidden="1">#REF!</definedName>
    <definedName name="Z_5F3A46A2_1A22_4FA5_A3C5_1DEBD8BB3B53_.wvu.Rows" localSheetId="51" hidden="1">#REF!</definedName>
    <definedName name="Z_5F3A46A2_1A22_4FA5_A3C5_1DEBD8BB3B53_.wvu.Rows" localSheetId="53" hidden="1">#REF!</definedName>
    <definedName name="Z_5F3A46A2_1A22_4FA5_A3C5_1DEBD8BB3B53_.wvu.Rows" localSheetId="54" hidden="1">#REF!</definedName>
    <definedName name="Z_5F3A46A2_1A22_4FA5_A3C5_1DEBD8BB3B53_.wvu.Rows" localSheetId="55" hidden="1">#REF!</definedName>
    <definedName name="Z_5F3A46A2_1A22_4FA5_A3C5_1DEBD8BB3B53_.wvu.Rows" localSheetId="56" hidden="1">#REF!</definedName>
    <definedName name="Z_5F3A46A2_1A22_4FA5_A3C5_1DEBD8BB3B53_.wvu.Rows" localSheetId="57" hidden="1">#REF!</definedName>
    <definedName name="Z_5F3A46A2_1A22_4FA5_A3C5_1DEBD8BB3B53_.wvu.Rows" localSheetId="58" hidden="1">#REF!</definedName>
    <definedName name="Z_5F3A46A2_1A22_4FA5_A3C5_1DEBD8BB3B53_.wvu.Rows" localSheetId="60" hidden="1">#REF!</definedName>
    <definedName name="Z_5F3A46A2_1A22_4FA5_A3C5_1DEBD8BB3B53_.wvu.Rows" localSheetId="61" hidden="1">#REF!</definedName>
    <definedName name="Z_5F3A46A2_1A22_4FA5_A3C5_1DEBD8BB3B53_.wvu.Rows" localSheetId="62" hidden="1">#REF!</definedName>
    <definedName name="Z_5F3A46A2_1A22_4FA5_A3C5_1DEBD8BB3B53_.wvu.Rows" localSheetId="63" hidden="1">#REF!</definedName>
    <definedName name="Z_5F3A46A2_1A22_4FA5_A3C5_1DEBD8BB3B53_.wvu.Rows" localSheetId="64" hidden="1">#REF!</definedName>
    <definedName name="Z_5F3A46A2_1A22_4FA5_A3C5_1DEBD8BB3B53_.wvu.Rows" localSheetId="66" hidden="1">#REF!</definedName>
    <definedName name="Z_5F3A46A2_1A22_4FA5_A3C5_1DEBD8BB3B53_.wvu.Rows" localSheetId="67" hidden="1">#REF!</definedName>
    <definedName name="Z_5F3A46A2_1A22_4FA5_A3C5_1DEBD8BB3B53_.wvu.Rows" localSheetId="68" hidden="1">#REF!</definedName>
    <definedName name="Z_5F3A46A2_1A22_4FA5_A3C5_1DEBD8BB3B53_.wvu.Rows" localSheetId="69" hidden="1">#REF!</definedName>
    <definedName name="Z_5F3A46A2_1A22_4FA5_A3C5_1DEBD8BB3B53_.wvu.Rows" localSheetId="70" hidden="1">#REF!</definedName>
    <definedName name="Z_5F3A46A2_1A22_4FA5_A3C5_1DEBD8BB3B53_.wvu.Rows" localSheetId="71" hidden="1">#REF!</definedName>
    <definedName name="Z_5F3A46A2_1A22_4FA5_A3C5_1DEBD8BB3B53_.wvu.Rows" localSheetId="72" hidden="1">#REF!</definedName>
    <definedName name="Z_5F3A46A2_1A22_4FA5_A3C5_1DEBD8BB3B53_.wvu.Rows" localSheetId="73" hidden="1">#REF!</definedName>
    <definedName name="Z_5F3A46A2_1A22_4FA5_A3C5_1DEBD8BB3B53_.wvu.Rows" localSheetId="7" hidden="1">#REF!</definedName>
    <definedName name="Z_5F3A46A2_1A22_4FA5_A3C5_1DEBD8BB3B53_.wvu.Rows" localSheetId="78" hidden="1">#REF!</definedName>
    <definedName name="Z_5F3A46A2_1A22_4FA5_A3C5_1DEBD8BB3B53_.wvu.Rows" localSheetId="79" hidden="1">#REF!</definedName>
    <definedName name="Z_5F3A46A2_1A22_4FA5_A3C5_1DEBD8BB3B53_.wvu.Rows" localSheetId="8" hidden="1">#REF!</definedName>
    <definedName name="Z_5F3A46A2_1A22_4FA5_A3C5_1DEBD8BB3B53_.wvu.Rows" localSheetId="9" hidden="1">#REF!</definedName>
    <definedName name="Z_5F3A46A2_1A22_4FA5_A3C5_1DEBD8BB3B53_.wvu.Rows" hidden="1">#REF!</definedName>
    <definedName name="Z_8082D7FB_02BF_497E_B93F_012526944478_.wvu.Cols" localSheetId="15" hidden="1">'15'!$C:$DJ,'15'!$JK:$KV,'15'!$TG:$UR,'15'!$ADC:$AEN,'15'!$AMY:$AOJ,'15'!$AWU:$AYF,'15'!$BGQ:$BIB,'15'!$BQM:$BRX,'15'!$CAI:$CBT,'15'!$CKE:$CLP,'15'!$CUA:$CVL,'15'!$DDW:$DFH,'15'!$DNS:$DPD,'15'!$DXO:$DYZ,'15'!$EHK:$EIV,'15'!$ERG:$ESR,'15'!$FBC:$FCN,'15'!$FKY:$FMJ,'15'!$FUU:$FWF,'15'!$GEQ:$GGB,'15'!$GOM:$GPX,'15'!$GYI:$GZT,'15'!$HIE:$HJP,'15'!$HSA:$HTL,'15'!$IBW:$IDH,'15'!$ILS:$IND,'15'!$IVO:$IWZ,'15'!$JFK:$JGV,'15'!$JPG:$JQR,'15'!$JZC:$KAN,'15'!$KIY:$KKJ,'15'!$KSU:$KUF,'15'!$LCQ:$LEB,'15'!$LMM:$LNX,'15'!$LWI:$LXT,'15'!$MGE:$MHP,'15'!$MQA:$MRL,'15'!$MZW:$NBH,'15'!$NJS:$NLD,'15'!$NTO:$NUZ,'15'!$ODK:$OEV,'15'!$ONG:$OOR,'15'!$OXC:$OYN,'15'!$PGY:$PIJ,'15'!$PQU:$PSF,'15'!$QAQ:$QCB,'15'!$QKM:$QLX,'15'!$QUI:$QVT,'15'!$REE:$RFP,'15'!$ROA:$RPL,'15'!$RXW:$RZH,'15'!$SHS:$SJD,'15'!$SRO:$SSZ,'15'!$TBK:$TCV,'15'!$TLG:$TMR,'15'!$TVC:$TWN,'15'!$UEY:$UGJ,'15'!$UOU:$UQF,'15'!$UYQ:$VAB,'15'!$VIM:$VJX,'15'!$VSI:$VTT,'15'!$WCE:$WDP,'15'!$WMA:$WNL,'15'!$WVW:$WXH</definedName>
    <definedName name="Z_8082D7FB_02BF_497E_B93F_012526944478_.wvu.Cols" localSheetId="16" hidden="1">'16'!$B:$DI,'16'!$HD:$JA,'16'!$JC:$KN,'16'!$QZ:$SW,'16'!$SY:$UJ,'16'!$AAV:$ACS,'16'!$ACU:$AEF,'16'!$AKR:$AMO,'16'!$AMQ:$AOB,'16'!$AUN:$AWK,'16'!$AWM:$AXX,'16'!$BEJ:$BGG,'16'!$BGI:$BHT,'16'!$BOF:$BQC,'16'!$BQE:$BRP,'16'!$BYB:$BZY,'16'!$CAA:$CBL,'16'!$CHX:$CJU,'16'!$CJW:$CLH,'16'!$CRT:$CTQ,'16'!$CTS:$CVD,'16'!$DBP:$DDM,'16'!$DDO:$DEZ,'16'!$DLL:$DNI,'16'!$DNK:$DOV,'16'!$DVH:$DXE,'16'!$DXG:$DYR,'16'!$EFD:$EHA,'16'!$EHC:$EIN,'16'!$EOZ:$EQW,'16'!$EQY:$ESJ,'16'!$EYV:$FAS,'16'!$FAU:$FCF,'16'!$FIR:$FKO,'16'!$FKQ:$FMB,'16'!$FSN:$FUK,'16'!$FUM:$FVX,'16'!$GCJ:$GEG,'16'!$GEI:$GFT,'16'!$GMF:$GOC,'16'!$GOE:$GPP,'16'!$GWB:$GXY,'16'!$GYA:$GZL,'16'!$HFX:$HHU,'16'!$HHW:$HJH,'16'!$HPT:$HRQ,'16'!$HRS:$HTD,'16'!$HZP:$IBM,'16'!$IBO:$ICZ,'16'!$IJL:$ILI,'16'!$ILK:$IMV,'16'!$ITH:$IVE,'16'!$IVG:$IWR,'16'!$JDD:$JFA,'16'!$JFC:$JGN,'16'!$JMZ:$JOW,'16'!$JOY:$JQJ,'16'!$JWV:$JYS,'16'!$JYU:$KAF,'16'!$KGR:$KIO,'16'!$KIQ:$KKB,'16'!$KQN:$KSK,'16'!$KSM:$KTX,'16'!$LAJ:$LCG,'16'!$LCI:$LDT,'16'!$LKF:$LMC,'16'!$LME:$LNP,'16'!$LUB:$LVY,'16'!$LWA:$LXL,'16'!$MDX:$MFU,'16'!$MFW:$MHH,'16'!$MNT:$MPQ,'16'!$MPS:$MRD,'16'!$MXP:$MZM,'16'!$MZO:$NAZ,'16'!$NHL:$NJI,'16'!$NJK:$NKV,'16'!$NRH:$NTE,'16'!$NTG:$NUR,'16'!$OBD:$ODA,'16'!$ODC:$OEN,'16'!$OKZ:$OMW,'16'!$OMY:$OOJ,'16'!$OUV:$OWS,'16'!$OWU:$OYF,'16'!$PER:$PGO,'16'!$PGQ:$PIB,'16'!$PON:$PQK,'16'!$PQM:$PRX,'16'!$PYJ:$QAG,'16'!$QAI:$QBT,'16'!$QIF:$QKC,'16'!$QKE:$QLP,'16'!$QSB:$QTY,'16'!$QUA:$QVL,'16'!$RBX:$RDU,'16'!$RDW:$RFH,'16'!$RLT:$RNQ,'16'!$RNS:$RPD,'16'!$RVP:$RXM,'16'!$RXO:$RYZ,'16'!$SFL:$SHI,'16'!$SHK:$SIV,'16'!$SPH:$SRE,'16'!$SRG:$SSR,'16'!$SZD:$TBA,'16'!$TBC:$TCN,'16'!$TIZ:$TKW,'16'!$TKY:$TMJ,'16'!$TSV:$TUS,'16'!$TUU:$TWF,'16'!$UCR:$UEO,'16'!$UEQ:$UGB,'16'!$UMN:$UOK,'16'!$UOM:$UPX,'16'!$UWJ:$UYG,'16'!$UYI:$UZT,'16'!$VGF:$VIC,'16'!$VIE:$VJP,'16'!$VQB:$VRY,'16'!$VSA:$VTL,'16'!$VZX:$WBU,'16'!$WBW:$WDH,'16'!$WJT:$WLQ,'16'!$WLS:$WND,'16'!$WTP:$WVM,'16'!$WVO:$WWZ,'16'!$XDL:$XFD</definedName>
    <definedName name="Z_8082D7FB_02BF_497E_B93F_012526944478_.wvu.Cols" localSheetId="17" hidden="1">'17'!$C:$H,'17'!$ER:$IF,'17'!$ON:$SB,'17'!$YJ:$ABX,'17'!$AIF:$ALT,'17'!$ASB:$AVP,'17'!$BBX:$BFL,'17'!$BLT:$BPH,'17'!$BVP:$BZD,'17'!$CFL:$CIZ,'17'!$CPH:$CSV,'17'!$CZD:$DCR,'17'!$DIZ:$DMN,'17'!$DSV:$DWJ,'17'!$ECR:$EGF,'17'!$EMN:$EQB,'17'!$EWJ:$EZX,'17'!$FGF:$FJT,'17'!$FQB:$FTP,'17'!$FZX:$GDL,'17'!$GJT:$GNH,'17'!$GTP:$GXD,'17'!$HDL:$HGZ,'17'!$HNH:$HQV,'17'!$HXD:$IAR,'17'!$IGZ:$IKN,'17'!$IQV:$IUJ,'17'!$JAR:$JEF,'17'!$JKN:$JOB,'17'!$JUJ:$JXX,'17'!$KEF:$KHT,'17'!$KOB:$KRP,'17'!$KXX:$LBL,'17'!$LHT:$LLH,'17'!$LRP:$LVD,'17'!$MBL:$MEZ,'17'!$MLH:$MOV,'17'!$MVD:$MYR,'17'!$NEZ:$NIN,'17'!$NOV:$NSJ,'17'!$NYR:$OCF,'17'!$OIN:$OMB,'17'!$OSJ:$OVX,'17'!$PCF:$PFT,'17'!$PMB:$PPP,'17'!$PVX:$PZL,'17'!$QFT:$QJH,'17'!$QPP:$QTD,'17'!$QZL:$RCZ,'17'!$RJH:$RMV,'17'!$RTD:$RWR,'17'!$SCZ:$SGN,'17'!$SMV:$SQJ,'17'!$SWR:$TAF,'17'!$TGN:$TKB,'17'!$TQJ:$TTX,'17'!$UAF:$UDT,'17'!$UKB:$UNP,'17'!$UTX:$UXL,'17'!$VDT:$VHH,'17'!$VNP:$VRD,'17'!$VXL:$WAZ,'17'!$WHH:$WKV,'17'!$WRD:$WUR</definedName>
    <definedName name="Z_8082D7FB_02BF_497E_B93F_012526944478_.wvu.Cols" localSheetId="18" hidden="1">'18'!$C:$H,'18'!$ES:$IG,'18'!$OO:$SC,'18'!$YK:$ABY,'18'!$AIG:$ALU,'18'!$ASC:$AVQ,'18'!$BBY:$BFM,'18'!$BLU:$BPI,'18'!$BVQ:$BZE,'18'!$CFM:$CJA,'18'!$CPI:$CSW,'18'!$CZE:$DCS,'18'!$DJA:$DMO,'18'!$DSW:$DWK,'18'!$ECS:$EGG,'18'!$EMO:$EQC,'18'!$EWK:$EZY,'18'!$FGG:$FJU,'18'!$FQC:$FTQ,'18'!$FZY:$GDM,'18'!$GJU:$GNI,'18'!$GTQ:$GXE,'18'!$HDM:$HHA,'18'!$HNI:$HQW,'18'!$HXE:$IAS,'18'!$IHA:$IKO,'18'!$IQW:$IUK,'18'!$JAS:$JEG,'18'!$JKO:$JOC,'18'!$JUK:$JXY,'18'!$KEG:$KHU,'18'!$KOC:$KRQ,'18'!$KXY:$LBM,'18'!$LHU:$LLI,'18'!$LRQ:$LVE,'18'!$MBM:$MFA,'18'!$MLI:$MOW,'18'!$MVE:$MYS,'18'!$NFA:$NIO,'18'!$NOW:$NSK,'18'!$NYS:$OCG,'18'!$OIO:$OMC,'18'!$OSK:$OVY,'18'!$PCG:$PFU,'18'!$PMC:$PPQ,'18'!$PVY:$PZM,'18'!$QFU:$QJI,'18'!$QPQ:$QTE,'18'!$QZM:$RDA,'18'!$RJI:$RMW,'18'!$RTE:$RWS,'18'!$SDA:$SGO,'18'!$SMW:$SQK,'18'!$SWS:$TAG,'18'!$TGO:$TKC,'18'!$TQK:$TTY,'18'!$UAG:$UDU,'18'!$UKC:$UNQ,'18'!$UTY:$UXM,'18'!$VDU:$VHI,'18'!$VNQ:$VRE,'18'!$VXM:$WBA,'18'!$WHI:$WKW,'18'!$WRE:$WUS</definedName>
    <definedName name="Z_8082D7FB_02BF_497E_B93F_012526944478_.wvu.Cols" localSheetId="19" hidden="1">'19'!$C:$H</definedName>
    <definedName name="Z_8082D7FB_02BF_497E_B93F_012526944478_.wvu.Cols" localSheetId="20" hidden="1">'20'!$B:$G</definedName>
    <definedName name="Z_8082D7FB_02BF_497E_B93F_012526944478_.wvu.Cols" localSheetId="21" hidden="1">'21'!$B:$G</definedName>
    <definedName name="Z_8082D7FB_02BF_497E_B93F_012526944478_.wvu.Cols" localSheetId="22" hidden="1">'22a-b'!$B:$DH,'22a-b'!$KY:$MJ,'22a-b'!$UU:$WF,'22a-b'!$AEQ:$AGB,'22a-b'!$AOM:$APX,'22a-b'!$AYI:$AZT,'22a-b'!$BIE:$BJP,'22a-b'!$BSA:$BTL,'22a-b'!$CBW:$CDH,'22a-b'!$CLS:$CND,'22a-b'!$CVO:$CWZ,'22a-b'!$DFK:$DGV,'22a-b'!$DPG:$DQR,'22a-b'!$DZC:$EAN,'22a-b'!$EIY:$EKJ,'22a-b'!$ESU:$EUF,'22a-b'!$FCQ:$FEB,'22a-b'!$FMM:$FNX,'22a-b'!$FWI:$FXT,'22a-b'!$GGE:$GHP,'22a-b'!$GQA:$GRL,'22a-b'!$GZW:$HBH,'22a-b'!$HJS:$HLD,'22a-b'!$HTO:$HUZ,'22a-b'!$IDK:$IEV,'22a-b'!$ING:$IOR,'22a-b'!$IXC:$IYN,'22a-b'!$JGY:$JIJ,'22a-b'!$JQU:$JSF,'22a-b'!$KAQ:$KCB,'22a-b'!$KKM:$KLX,'22a-b'!$KUI:$KVT,'22a-b'!$LEE:$LFP,'22a-b'!$LOA:$LPL,'22a-b'!$LXW:$LZH,'22a-b'!$MHS:$MJD,'22a-b'!$MRO:$MSZ,'22a-b'!$NBK:$NCV,'22a-b'!$NLG:$NMR,'22a-b'!$NVC:$NWN,'22a-b'!$OEY:$OGJ,'22a-b'!$OOU:$OQF,'22a-b'!$OYQ:$PAB,'22a-b'!$PIM:$PJX,'22a-b'!$PSI:$PTT,'22a-b'!$QCE:$QDP,'22a-b'!$QMA:$QNL,'22a-b'!$QVW:$QXH,'22a-b'!$RFS:$RHD,'22a-b'!$RPO:$RQZ,'22a-b'!$RZK:$SAV,'22a-b'!$SJG:$SKR,'22a-b'!$STC:$SUN,'22a-b'!$TCY:$TEJ,'22a-b'!$TMU:$TOF,'22a-b'!$TWQ:$TYB,'22a-b'!$UGM:$UHX,'22a-b'!$UQI:$URT,'22a-b'!$VAE:$VBP,'22a-b'!$VKA:$VLL,'22a-b'!$VTW:$VVH,'22a-b'!$WDS:$WFD,'22a-b'!$WNO:$WOZ,'22a-b'!$WXK:$WYV</definedName>
    <definedName name="Z_8082D7FB_02BF_497E_B93F_012526944478_.wvu.PrintArea" localSheetId="11" hidden="1">'11'!$A$1:$K$30</definedName>
    <definedName name="Z_8082D7FB_02BF_497E_B93F_012526944478_.wvu.PrintArea" localSheetId="12" hidden="1">'12'!$A$1:$G$177</definedName>
    <definedName name="Z_8082D7FB_02BF_497E_B93F_012526944478_.wvu.PrintArea" localSheetId="15" hidden="1">'15'!$A$1:$DW$64</definedName>
    <definedName name="Z_8082D7FB_02BF_497E_B93F_012526944478_.wvu.PrintArea" localSheetId="16" hidden="1">'16'!$A$1:$DX$48</definedName>
    <definedName name="Z_8082D7FB_02BF_497E_B93F_012526944478_.wvu.PrintArea" localSheetId="17" hidden="1">'17'!$A$1:$U$55</definedName>
    <definedName name="Z_8082D7FB_02BF_497E_B93F_012526944478_.wvu.PrintArea" localSheetId="18" hidden="1">'18'!$A$1:$U$56</definedName>
    <definedName name="Z_8082D7FB_02BF_497E_B93F_012526944478_.wvu.PrintArea" localSheetId="19" hidden="1">'19'!$A$1:$U$55</definedName>
    <definedName name="Z_8082D7FB_02BF_497E_B93F_012526944478_.wvu.PrintArea" localSheetId="20" hidden="1">'20'!$A$1:$T$49</definedName>
    <definedName name="Z_8082D7FB_02BF_497E_B93F_012526944478_.wvu.PrintArea" localSheetId="21" hidden="1">'21'!$A$1:$U$41</definedName>
    <definedName name="Z_8082D7FB_02BF_497E_B93F_012526944478_.wvu.PrintArea" localSheetId="22" hidden="1">'22a-b'!$A$1:$DT$64</definedName>
    <definedName name="Z_8082D7FB_02BF_497E_B93F_012526944478_.wvu.PrintArea" localSheetId="4" hidden="1">'4'!$A$1:$I$77</definedName>
    <definedName name="Z_8082D7FB_02BF_497E_B93F_012526944478_.wvu.Rows" localSheetId="12" hidden="1">'12'!$5:$133</definedName>
    <definedName name="Z_8082D7FB_02BF_497E_B93F_012526944478_.wvu.Rows" localSheetId="16" hidden="1">'16'!$34:$35,'16'!$40:$41</definedName>
    <definedName name="Z_8082D7FB_02BF_497E_B93F_012526944478_.wvu.Rows" localSheetId="17" hidden="1">'17'!$26:$26</definedName>
    <definedName name="Z_8082D7FB_02BF_497E_B93F_012526944478_.wvu.Rows" localSheetId="18" hidden="1">'18'!$2:$2,'18'!$27:$27</definedName>
    <definedName name="Z_8082D7FB_02BF_497E_B93F_012526944478_.wvu.Rows" localSheetId="19" hidden="1">'19'!$2:$2,'19'!$27:$27</definedName>
    <definedName name="Z_8082D7FB_02BF_497E_B93F_012526944478_.wvu.Rows" localSheetId="20" hidden="1">'20'!$43:$43</definedName>
    <definedName name="Z_8082D7FB_02BF_497E_B93F_012526944478_.wvu.Rows" localSheetId="21" hidden="1">'21'!$35:$35</definedName>
    <definedName name="Z_8082D7FB_02BF_497E_B93F_012526944478_.wvu.Rows" localSheetId="4" hidden="1">'4'!$12:$35</definedName>
    <definedName name="Z_95224721_0485_11D4_BFD1_00508B5F4DA4_.wvu.Cols" localSheetId="1"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2" hidden="1">#REF!</definedName>
    <definedName name="Z_95224721_0485_11D4_BFD1_00508B5F4DA4_.wvu.Cols" localSheetId="23" hidden="1">#REF!</definedName>
    <definedName name="Z_95224721_0485_11D4_BFD1_00508B5F4DA4_.wvu.Cols" localSheetId="24" hidden="1">#REF!</definedName>
    <definedName name="Z_95224721_0485_11D4_BFD1_00508B5F4DA4_.wvu.Cols" localSheetId="26"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localSheetId="31" hidden="1">#REF!</definedName>
    <definedName name="Z_95224721_0485_11D4_BFD1_00508B5F4DA4_.wvu.Cols" localSheetId="32" hidden="1">#REF!</definedName>
    <definedName name="Z_95224721_0485_11D4_BFD1_00508B5F4DA4_.wvu.Cols" localSheetId="33" hidden="1">#REF!</definedName>
    <definedName name="Z_95224721_0485_11D4_BFD1_00508B5F4DA4_.wvu.Cols" localSheetId="34" hidden="1">#REF!</definedName>
    <definedName name="Z_95224721_0485_11D4_BFD1_00508B5F4DA4_.wvu.Cols" localSheetId="41" hidden="1">#REF!</definedName>
    <definedName name="Z_95224721_0485_11D4_BFD1_00508B5F4DA4_.wvu.Cols" localSheetId="4"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1" hidden="1">#REF!</definedName>
    <definedName name="Z_95224721_0485_11D4_BFD1_00508B5F4DA4_.wvu.Cols" localSheetId="53" hidden="1">#REF!</definedName>
    <definedName name="Z_95224721_0485_11D4_BFD1_00508B5F4DA4_.wvu.Cols" localSheetId="54"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60" hidden="1">#REF!</definedName>
    <definedName name="Z_95224721_0485_11D4_BFD1_00508B5F4DA4_.wvu.Cols" localSheetId="61" hidden="1">#REF!</definedName>
    <definedName name="Z_95224721_0485_11D4_BFD1_00508B5F4DA4_.wvu.Cols" localSheetId="62" hidden="1">#REF!</definedName>
    <definedName name="Z_95224721_0485_11D4_BFD1_00508B5F4DA4_.wvu.Cols" localSheetId="63" hidden="1">#REF!</definedName>
    <definedName name="Z_95224721_0485_11D4_BFD1_00508B5F4DA4_.wvu.Cols" localSheetId="64" hidden="1">#REF!</definedName>
    <definedName name="Z_95224721_0485_11D4_BFD1_00508B5F4DA4_.wvu.Cols" localSheetId="66" hidden="1">#REF!</definedName>
    <definedName name="Z_95224721_0485_11D4_BFD1_00508B5F4DA4_.wvu.Cols" localSheetId="67" hidden="1">#REF!</definedName>
    <definedName name="Z_95224721_0485_11D4_BFD1_00508B5F4DA4_.wvu.Cols" localSheetId="68" hidden="1">#REF!</definedName>
    <definedName name="Z_95224721_0485_11D4_BFD1_00508B5F4DA4_.wvu.Cols" localSheetId="69" hidden="1">#REF!</definedName>
    <definedName name="Z_95224721_0485_11D4_BFD1_00508B5F4DA4_.wvu.Cols" localSheetId="70" hidden="1">#REF!</definedName>
    <definedName name="Z_95224721_0485_11D4_BFD1_00508B5F4DA4_.wvu.Cols" localSheetId="71" hidden="1">#REF!</definedName>
    <definedName name="Z_95224721_0485_11D4_BFD1_00508B5F4DA4_.wvu.Cols" localSheetId="72" hidden="1">#REF!</definedName>
    <definedName name="Z_95224721_0485_11D4_BFD1_00508B5F4DA4_.wvu.Cols" localSheetId="73" hidden="1">#REF!</definedName>
    <definedName name="Z_95224721_0485_11D4_BFD1_00508B5F4DA4_.wvu.Cols" localSheetId="7" hidden="1">#REF!</definedName>
    <definedName name="Z_95224721_0485_11D4_BFD1_00508B5F4DA4_.wvu.Cols" localSheetId="78" hidden="1">#REF!</definedName>
    <definedName name="Z_95224721_0485_11D4_BFD1_00508B5F4DA4_.wvu.Cols" localSheetId="79" hidden="1">#REF!</definedName>
    <definedName name="Z_95224721_0485_11D4_BFD1_00508B5F4DA4_.wvu.Cols" localSheetId="8" hidden="1">#REF!</definedName>
    <definedName name="Z_95224721_0485_11D4_BFD1_00508B5F4DA4_.wvu.Cols" localSheetId="9" hidden="1">#REF!</definedName>
    <definedName name="Z_95224721_0485_11D4_BFD1_00508B5F4DA4_.wvu.Cols" hidden="1">#REF!</definedName>
    <definedName name="Z_9E0C48F8_FFCC_11D1_98BA_00C04FC96ABD_.wvu.Rows" localSheetId="11" hidden="1">[153]BOP!$A$36:$IV$36,[153]BOP!$A$44:$IV$44,[153]BOP!$A$59:$IV$59,[153]BOP!#REF!,[153]BOP!#REF!,[153]BOP!$A$81:$IV$88</definedName>
    <definedName name="Z_9E0C48F8_FFCC_11D1_98BA_00C04FC96ABD_.wvu.Rows" localSheetId="12" hidden="1">[153]BOP!$A$36:$IV$36,[153]BOP!$A$44:$IV$44,[153]BOP!$A$59:$IV$59,[153]BOP!#REF!,[153]BOP!#REF!,[153]BOP!$A$81:$IV$88</definedName>
    <definedName name="Z_9E0C48F8_FFCC_11D1_98BA_00C04FC96ABD_.wvu.Rows" localSheetId="13" hidden="1">[153]BOP!$A$36:$IV$36,[153]BOP!$A$44:$IV$44,[153]BOP!$A$59:$IV$59,[153]BOP!#REF!,[153]BOP!#REF!,[153]BOP!$A$81:$IV$88</definedName>
    <definedName name="Z_9E0C48F8_FFCC_11D1_98BA_00C04FC96ABD_.wvu.Rows" localSheetId="23" hidden="1">[153]BOP!$A$36:$IV$36,[153]BOP!$A$44:$IV$44,[153]BOP!$A$59:$IV$59,[153]BOP!#REF!,[153]BOP!#REF!,[153]BOP!$A$81:$IV$88</definedName>
    <definedName name="Z_9E0C48F8_FFCC_11D1_98BA_00C04FC96ABD_.wvu.Rows" localSheetId="24" hidden="1">[153]BOP!$A$36:$IV$36,[153]BOP!$A$44:$IV$44,[153]BOP!$A$59:$IV$59,[153]BOP!#REF!,[153]BOP!#REF!,[153]BOP!$A$81:$IV$88</definedName>
    <definedName name="Z_9E0C48F8_FFCC_11D1_98BA_00C04FC96ABD_.wvu.Rows" localSheetId="26" hidden="1">[153]BOP!$A$36:$IV$36,[153]BOP!$A$44:$IV$44,[153]BOP!$A$59:$IV$59,[153]BOP!#REF!,[153]BOP!#REF!,[153]BOP!$A$81:$IV$88</definedName>
    <definedName name="Z_9E0C48F8_FFCC_11D1_98BA_00C04FC96ABD_.wvu.Rows" localSheetId="27" hidden="1">[153]BOP!$A$36:$IV$36,[153]BOP!$A$44:$IV$44,[153]BOP!$A$59:$IV$59,[153]BOP!#REF!,[153]BOP!#REF!,[153]BOP!$A$81:$IV$88</definedName>
    <definedName name="Z_9E0C48F8_FFCC_11D1_98BA_00C04FC96ABD_.wvu.Rows" localSheetId="28" hidden="1">[153]BOP!$A$36:$IV$36,[153]BOP!$A$44:$IV$44,[153]BOP!$A$59:$IV$59,[153]BOP!#REF!,[153]BOP!#REF!,[153]BOP!$A$81:$IV$88</definedName>
    <definedName name="Z_9E0C48F8_FFCC_11D1_98BA_00C04FC96ABD_.wvu.Rows" localSheetId="29" hidden="1">[153]BOP!$A$36:$IV$36,[153]BOP!$A$44:$IV$44,[153]BOP!$A$59:$IV$59,[153]BOP!#REF!,[153]BOP!#REF!,[153]BOP!$A$81:$IV$88</definedName>
    <definedName name="Z_9E0C48F8_FFCC_11D1_98BA_00C04FC96ABD_.wvu.Rows" localSheetId="32" hidden="1">[153]BOP!$A$36:$IV$36,[153]BOP!$A$44:$IV$44,[153]BOP!$A$59:$IV$59,[153]BOP!#REF!,[153]BOP!#REF!,[153]BOP!$A$81:$IV$88</definedName>
    <definedName name="Z_9E0C48F8_FFCC_11D1_98BA_00C04FC96ABD_.wvu.Rows" localSheetId="33" hidden="1">[153]BOP!$A$36:$IV$36,[153]BOP!$A$44:$IV$44,[153]BOP!$A$59:$IV$59,[153]BOP!#REF!,[153]BOP!#REF!,[153]BOP!$A$81:$IV$88</definedName>
    <definedName name="Z_9E0C48F8_FFCC_11D1_98BA_00C04FC96ABD_.wvu.Rows" localSheetId="41" hidden="1">[153]BOP!$A$36:$IV$36,[153]BOP!$A$44:$IV$44,[153]BOP!$A$59:$IV$59,[153]BOP!#REF!,[153]BOP!#REF!,[153]BOP!$A$81:$IV$88</definedName>
    <definedName name="Z_9E0C48F8_FFCC_11D1_98BA_00C04FC96ABD_.wvu.Rows" localSheetId="4" hidden="1">[153]BOP!$A$36:$IV$36,[153]BOP!$A$44:$IV$44,[153]BOP!$A$59:$IV$59,[153]BOP!#REF!,[153]BOP!#REF!,[153]BOP!$A$81:$IV$88</definedName>
    <definedName name="Z_9E0C48F8_FFCC_11D1_98BA_00C04FC96ABD_.wvu.Rows" localSheetId="45" hidden="1">[153]BOP!$A$36:$IV$36,[153]BOP!$A$44:$IV$44,[153]BOP!$A$59:$IV$59,[153]BOP!#REF!,[153]BOP!#REF!,[153]BOP!$A$81:$IV$88</definedName>
    <definedName name="Z_9E0C48F8_FFCC_11D1_98BA_00C04FC96ABD_.wvu.Rows" localSheetId="46" hidden="1">[153]BOP!$A$36:$IV$36,[153]BOP!$A$44:$IV$44,[153]BOP!$A$59:$IV$59,[153]BOP!#REF!,[153]BOP!#REF!,[153]BOP!$A$81:$IV$88</definedName>
    <definedName name="Z_9E0C48F8_FFCC_11D1_98BA_00C04FC96ABD_.wvu.Rows" localSheetId="47" hidden="1">[153]BOP!$A$36:$IV$36,[153]BOP!$A$44:$IV$44,[153]BOP!$A$59:$IV$59,[153]BOP!#REF!,[153]BOP!#REF!,[153]BOP!$A$81:$IV$88</definedName>
    <definedName name="Z_9E0C48F8_FFCC_11D1_98BA_00C04FC96ABD_.wvu.Rows" localSheetId="48" hidden="1">[153]BOP!$A$36:$IV$36,[153]BOP!$A$44:$IV$44,[153]BOP!$A$59:$IV$59,[153]BOP!#REF!,[153]BOP!#REF!,[153]BOP!$A$81:$IV$88</definedName>
    <definedName name="Z_9E0C48F8_FFCC_11D1_98BA_00C04FC96ABD_.wvu.Rows" localSheetId="49" hidden="1">[153]BOP!$A$36:$IV$36,[153]BOP!$A$44:$IV$44,[153]BOP!$A$59:$IV$59,[153]BOP!#REF!,[153]BOP!#REF!,[153]BOP!$A$81:$IV$88</definedName>
    <definedName name="Z_9E0C48F8_FFCC_11D1_98BA_00C04FC96ABD_.wvu.Rows" localSheetId="50" hidden="1">[153]BOP!$A$36:$IV$36,[153]BOP!$A$44:$IV$44,[153]BOP!$A$59:$IV$59,[153]BOP!#REF!,[153]BOP!#REF!,[153]BOP!$A$81:$IV$88</definedName>
    <definedName name="Z_9E0C48F8_FFCC_11D1_98BA_00C04FC96ABD_.wvu.Rows" localSheetId="5" hidden="1">[154]BOP!$A$36:$IV$36,[154]BOP!$A$44:$IV$44,[154]BOP!$A$59:$IV$59,[154]BOP!#REF!,[154]BOP!#REF!,[154]BOP!$A$81:$IV$88</definedName>
    <definedName name="Z_9E0C48F8_FFCC_11D1_98BA_00C04FC96ABD_.wvu.Rows" localSheetId="51" hidden="1">[153]BOP!$A$36:$IV$36,[153]BOP!$A$44:$IV$44,[153]BOP!$A$59:$IV$59,[153]BOP!#REF!,[153]BOP!#REF!,[153]BOP!$A$81:$IV$88</definedName>
    <definedName name="Z_9E0C48F8_FFCC_11D1_98BA_00C04FC96ABD_.wvu.Rows" localSheetId="53" hidden="1">[153]BOP!$A$36:$IV$36,[153]BOP!$A$44:$IV$44,[153]BOP!$A$59:$IV$59,[153]BOP!#REF!,[153]BOP!#REF!,[153]BOP!$A$81:$IV$88</definedName>
    <definedName name="Z_9E0C48F8_FFCC_11D1_98BA_00C04FC96ABD_.wvu.Rows" localSheetId="54" hidden="1">[153]BOP!$A$36:$IV$36,[153]BOP!$A$44:$IV$44,[153]BOP!$A$59:$IV$59,[153]BOP!#REF!,[153]BOP!#REF!,[153]BOP!$A$81:$IV$88</definedName>
    <definedName name="Z_9E0C48F8_FFCC_11D1_98BA_00C04FC96ABD_.wvu.Rows" localSheetId="56" hidden="1">[153]BOP!$A$36:$IV$36,[153]BOP!$A$44:$IV$44,[153]BOP!$A$59:$IV$59,[153]BOP!#REF!,[153]BOP!#REF!,[153]BOP!$A$81:$IV$88</definedName>
    <definedName name="Z_9E0C48F8_FFCC_11D1_98BA_00C04FC96ABD_.wvu.Rows" localSheetId="57" hidden="1">[153]BOP!$A$36:$IV$36,[153]BOP!$A$44:$IV$44,[153]BOP!$A$59:$IV$59,[153]BOP!#REF!,[153]BOP!#REF!,[153]BOP!$A$81:$IV$88</definedName>
    <definedName name="Z_9E0C48F8_FFCC_11D1_98BA_00C04FC96ABD_.wvu.Rows" localSheetId="58" hidden="1">[153]BOP!$A$36:$IV$36,[153]BOP!$A$44:$IV$44,[153]BOP!$A$59:$IV$59,[153]BOP!#REF!,[153]BOP!#REF!,[153]BOP!$A$81:$IV$88</definedName>
    <definedName name="Z_9E0C48F8_FFCC_11D1_98BA_00C04FC96ABD_.wvu.Rows" localSheetId="61" hidden="1">[153]BOP!$36:$36,[153]BOP!$44:$44,[153]BOP!$59:$59,[153]BOP!#REF!,[153]BOP!#REF!,[153]BOP!$81:$88</definedName>
    <definedName name="Z_9E0C48F8_FFCC_11D1_98BA_00C04FC96ABD_.wvu.Rows" localSheetId="62" hidden="1">[153]BOP!$36:$36,[153]BOP!$44:$44,[153]BOP!$59:$59,[153]BOP!#REF!,[153]BOP!#REF!,[153]BOP!$81:$88</definedName>
    <definedName name="Z_9E0C48F8_FFCC_11D1_98BA_00C04FC96ABD_.wvu.Rows" localSheetId="63" hidden="1">[153]BOP!$36:$36,[153]BOP!$44:$44,[153]BOP!$59:$59,[153]BOP!#REF!,[153]BOP!#REF!,[153]BOP!$81:$88</definedName>
    <definedName name="Z_9E0C48F8_FFCC_11D1_98BA_00C04FC96ABD_.wvu.Rows" localSheetId="6" hidden="1">[155]BOP!$A$36:$IV$36,[155]BOP!$A$44:$IV$44,[155]BOP!$A$59:$IV$59,[155]BOP!#REF!,[155]BOP!#REF!,[155]BOP!$A$81:$IV$88</definedName>
    <definedName name="Z_9E0C48F8_FFCC_11D1_98BA_00C04FC96ABD_.wvu.Rows" localSheetId="64" hidden="1">[153]BOP!$A$36:$IV$36,[153]BOP!$A$44:$IV$44,[153]BOP!$A$59:$IV$59,[153]BOP!#REF!,[153]BOP!#REF!,[153]BOP!$A$81:$IV$88</definedName>
    <definedName name="Z_9E0C48F8_FFCC_11D1_98BA_00C04FC96ABD_.wvu.Rows" localSheetId="65" hidden="1">[153]BOP!$A$36:$IV$36,[153]BOP!$A$44:$IV$44,[153]BOP!$A$59:$IV$59,[153]BOP!#REF!,[153]BOP!#REF!,[153]BOP!$A$81:$IV$88</definedName>
    <definedName name="Z_9E0C48F8_FFCC_11D1_98BA_00C04FC96ABD_.wvu.Rows" localSheetId="66" hidden="1">[153]BOP!$A$36:$IV$36,[153]BOP!$A$44:$IV$44,[153]BOP!$A$59:$IV$59,[153]BOP!#REF!,[153]BOP!#REF!,[153]BOP!$A$81:$IV$88</definedName>
    <definedName name="Z_9E0C48F8_FFCC_11D1_98BA_00C04FC96ABD_.wvu.Rows" localSheetId="67" hidden="1">[153]BOP!$A$36:$IV$36,[153]BOP!$A$44:$IV$44,[153]BOP!$A$59:$IV$59,[153]BOP!#REF!,[153]BOP!#REF!,[153]BOP!$A$81:$IV$88</definedName>
    <definedName name="Z_9E0C48F8_FFCC_11D1_98BA_00C04FC96ABD_.wvu.Rows" localSheetId="68" hidden="1">[153]BOP!$A$36:$IV$36,[153]BOP!$A$44:$IV$44,[153]BOP!$A$59:$IV$59,[153]BOP!#REF!,[153]BOP!#REF!,[153]BOP!$A$81:$IV$88</definedName>
    <definedName name="Z_9E0C48F8_FFCC_11D1_98BA_00C04FC96ABD_.wvu.Rows" localSheetId="69" hidden="1">[153]BOP!$A$36:$IV$36,[153]BOP!$A$44:$IV$44,[153]BOP!$A$59:$IV$59,[153]BOP!#REF!,[153]BOP!#REF!,[153]BOP!$A$81:$IV$88</definedName>
    <definedName name="Z_9E0C48F8_FFCC_11D1_98BA_00C04FC96ABD_.wvu.Rows" localSheetId="7" hidden="1">[153]BOP!$A$36:$IV$36,[153]BOP!$A$44:$IV$44,[153]BOP!$A$59:$IV$59,[153]BOP!#REF!,[153]BOP!#REF!,[153]BOP!$A$81:$IV$88</definedName>
    <definedName name="Z_9E0C48F8_FFCC_11D1_98BA_00C04FC96ABD_.wvu.Rows" localSheetId="79" hidden="1">[154]BOP!$A$36:$IV$36,[154]BOP!$A$44:$IV$44,[154]BOP!$A$59:$IV$59,[154]BOP!#REF!,[154]BOP!#REF!,[154]BOP!$A$81:$IV$88</definedName>
    <definedName name="Z_9E0C48F8_FFCC_11D1_98BA_00C04FC96ABD_.wvu.Rows" localSheetId="8" hidden="1">[153]BOP!$A$36:$IV$36,[153]BOP!$A$44:$IV$44,[153]BOP!$A$59:$IV$59,[153]BOP!#REF!,[153]BOP!#REF!,[153]BOP!$A$81:$IV$88</definedName>
    <definedName name="Z_9E0C48F8_FFCC_11D1_98BA_00C04FC96ABD_.wvu.Rows" localSheetId="9" hidden="1">[154]BOP!$A$36:$IV$36,[154]BOP!$A$44:$IV$44,[154]BOP!$A$59:$IV$59,[154]BOP!#REF!,[154]BOP!#REF!,[154]BOP!$A$81:$IV$88</definedName>
    <definedName name="Z_9E0C48F8_FFCC_11D1_98BA_00C04FC96ABD_.wvu.Rows" hidden="1">[153]BOP!$A$36:$IV$36,[153]BOP!$A$44:$IV$44,[153]BOP!$A$59:$IV$59,[153]BOP!#REF!,[153]BOP!#REF!,[153]BOP!$A$81:$IV$88</definedName>
    <definedName name="Z_9E0C48F9_FFCC_11D1_98BA_00C04FC96ABD_.wvu.Rows" localSheetId="11" hidden="1">[153]BOP!$A$36:$IV$36,[153]BOP!$A$44:$IV$44,[153]BOP!$A$59:$IV$59,[153]BOP!#REF!,[153]BOP!#REF!,[153]BOP!$A$81:$IV$88</definedName>
    <definedName name="Z_9E0C48F9_FFCC_11D1_98BA_00C04FC96ABD_.wvu.Rows" localSheetId="12" hidden="1">[153]BOP!$A$36:$IV$36,[153]BOP!$A$44:$IV$44,[153]BOP!$A$59:$IV$59,[153]BOP!#REF!,[153]BOP!#REF!,[153]BOP!$A$81:$IV$88</definedName>
    <definedName name="Z_9E0C48F9_FFCC_11D1_98BA_00C04FC96ABD_.wvu.Rows" localSheetId="26" hidden="1">[153]BOP!$A$36:$IV$36,[153]BOP!$A$44:$IV$44,[153]BOP!$A$59:$IV$59,[153]BOP!#REF!,[153]BOP!#REF!,[153]BOP!$A$81:$IV$88</definedName>
    <definedName name="Z_9E0C48F9_FFCC_11D1_98BA_00C04FC96ABD_.wvu.Rows" localSheetId="27" hidden="1">[153]BOP!$A$36:$IV$36,[153]BOP!$A$44:$IV$44,[153]BOP!$A$59:$IV$59,[153]BOP!#REF!,[153]BOP!#REF!,[153]BOP!$A$81:$IV$88</definedName>
    <definedName name="Z_9E0C48F9_FFCC_11D1_98BA_00C04FC96ABD_.wvu.Rows" localSheetId="32" hidden="1">[153]BOP!$A$36:$IV$36,[153]BOP!$A$44:$IV$44,[153]BOP!$A$59:$IV$59,[153]BOP!#REF!,[153]BOP!#REF!,[153]BOP!$A$81:$IV$88</definedName>
    <definedName name="Z_9E0C48F9_FFCC_11D1_98BA_00C04FC96ABD_.wvu.Rows" localSheetId="33" hidden="1">[153]BOP!$A$36:$IV$36,[153]BOP!$A$44:$IV$44,[153]BOP!$A$59:$IV$59,[153]BOP!#REF!,[153]BOP!#REF!,[153]BOP!$A$81:$IV$88</definedName>
    <definedName name="Z_9E0C48F9_FFCC_11D1_98BA_00C04FC96ABD_.wvu.Rows" localSheetId="41" hidden="1">[153]BOP!$A$36:$IV$36,[153]BOP!$A$44:$IV$44,[153]BOP!$A$59:$IV$59,[153]BOP!#REF!,[153]BOP!#REF!,[153]BOP!$A$81:$IV$88</definedName>
    <definedName name="Z_9E0C48F9_FFCC_11D1_98BA_00C04FC96ABD_.wvu.Rows" localSheetId="4" hidden="1">[153]BOP!$A$36:$IV$36,[153]BOP!$A$44:$IV$44,[153]BOP!$A$59:$IV$59,[153]BOP!#REF!,[153]BOP!#REF!,[153]BOP!$A$81:$IV$88</definedName>
    <definedName name="Z_9E0C48F9_FFCC_11D1_98BA_00C04FC96ABD_.wvu.Rows" localSheetId="45" hidden="1">[153]BOP!$A$36:$IV$36,[153]BOP!$A$44:$IV$44,[153]BOP!$A$59:$IV$59,[153]BOP!#REF!,[153]BOP!#REF!,[153]BOP!$A$81:$IV$88</definedName>
    <definedName name="Z_9E0C48F9_FFCC_11D1_98BA_00C04FC96ABD_.wvu.Rows" localSheetId="46" hidden="1">[153]BOP!$A$36:$IV$36,[153]BOP!$A$44:$IV$44,[153]BOP!$A$59:$IV$59,[153]BOP!#REF!,[153]BOP!#REF!,[153]BOP!$A$81:$IV$88</definedName>
    <definedName name="Z_9E0C48F9_FFCC_11D1_98BA_00C04FC96ABD_.wvu.Rows" localSheetId="47" hidden="1">[153]BOP!$A$36:$IV$36,[153]BOP!$A$44:$IV$44,[153]BOP!$A$59:$IV$59,[153]BOP!#REF!,[153]BOP!#REF!,[153]BOP!$A$81:$IV$88</definedName>
    <definedName name="Z_9E0C48F9_FFCC_11D1_98BA_00C04FC96ABD_.wvu.Rows" localSheetId="48" hidden="1">[153]BOP!$A$36:$IV$36,[153]BOP!$A$44:$IV$44,[153]BOP!$A$59:$IV$59,[153]BOP!#REF!,[153]BOP!#REF!,[153]BOP!$A$81:$IV$88</definedName>
    <definedName name="Z_9E0C48F9_FFCC_11D1_98BA_00C04FC96ABD_.wvu.Rows" localSheetId="49" hidden="1">[153]BOP!$A$36:$IV$36,[153]BOP!$A$44:$IV$44,[153]BOP!$A$59:$IV$59,[153]BOP!#REF!,[153]BOP!#REF!,[153]BOP!$A$81:$IV$88</definedName>
    <definedName name="Z_9E0C48F9_FFCC_11D1_98BA_00C04FC96ABD_.wvu.Rows" localSheetId="50" hidden="1">[153]BOP!$A$36:$IV$36,[153]BOP!$A$44:$IV$44,[153]BOP!$A$59:$IV$59,[153]BOP!#REF!,[153]BOP!#REF!,[153]BOP!$A$81:$IV$88</definedName>
    <definedName name="Z_9E0C48F9_FFCC_11D1_98BA_00C04FC96ABD_.wvu.Rows" localSheetId="5" hidden="1">[154]BOP!$A$36:$IV$36,[154]BOP!$A$44:$IV$44,[154]BOP!$A$59:$IV$59,[154]BOP!#REF!,[154]BOP!#REF!,[154]BOP!$A$81:$IV$88</definedName>
    <definedName name="Z_9E0C48F9_FFCC_11D1_98BA_00C04FC96ABD_.wvu.Rows" localSheetId="51" hidden="1">[153]BOP!$A$36:$IV$36,[153]BOP!$A$44:$IV$44,[153]BOP!$A$59:$IV$59,[153]BOP!#REF!,[153]BOP!#REF!,[153]BOP!$A$81:$IV$88</definedName>
    <definedName name="Z_9E0C48F9_FFCC_11D1_98BA_00C04FC96ABD_.wvu.Rows" localSheetId="57" hidden="1">[153]BOP!$A$36:$IV$36,[153]BOP!$A$44:$IV$44,[153]BOP!$A$59:$IV$59,[153]BOP!#REF!,[153]BOP!#REF!,[153]BOP!$A$81:$IV$88</definedName>
    <definedName name="Z_9E0C48F9_FFCC_11D1_98BA_00C04FC96ABD_.wvu.Rows" localSheetId="6" hidden="1">[155]BOP!$A$36:$IV$36,[155]BOP!$A$44:$IV$44,[155]BOP!$A$59:$IV$59,[155]BOP!#REF!,[155]BOP!#REF!,[155]BOP!$A$81:$IV$88</definedName>
    <definedName name="Z_9E0C48F9_FFCC_11D1_98BA_00C04FC96ABD_.wvu.Rows" localSheetId="79" hidden="1">[154]BOP!$A$36:$IV$36,[154]BOP!$A$44:$IV$44,[154]BOP!$A$59:$IV$59,[154]BOP!#REF!,[154]BOP!#REF!,[154]BOP!$A$81:$IV$88</definedName>
    <definedName name="Z_9E0C48F9_FFCC_11D1_98BA_00C04FC96ABD_.wvu.Rows" localSheetId="8" hidden="1">[153]BOP!$A$36:$IV$36,[153]BOP!$A$44:$IV$44,[153]BOP!$A$59:$IV$59,[153]BOP!#REF!,[153]BOP!#REF!,[153]BOP!$A$81:$IV$88</definedName>
    <definedName name="Z_9E0C48F9_FFCC_11D1_98BA_00C04FC96ABD_.wvu.Rows" localSheetId="9" hidden="1">[154]BOP!$A$36:$IV$36,[154]BOP!$A$44:$IV$44,[154]BOP!$A$59:$IV$59,[154]BOP!#REF!,[154]BOP!#REF!,[154]BOP!$A$81:$IV$88</definedName>
    <definedName name="Z_9E0C48F9_FFCC_11D1_98BA_00C04FC96ABD_.wvu.Rows" hidden="1">[153]BOP!$A$36:$IV$36,[153]BOP!$A$44:$IV$44,[153]BOP!$A$59:$IV$59,[153]BOP!#REF!,[153]BOP!#REF!,[153]BOP!$A$81:$IV$88</definedName>
    <definedName name="Z_9E0C48FA_FFCC_11D1_98BA_00C04FC96ABD_.wvu.Rows" localSheetId="11" hidden="1">[153]BOP!$A$36:$IV$36,[153]BOP!$A$44:$IV$44,[153]BOP!$A$59:$IV$59,[153]BOP!#REF!,[153]BOP!#REF!,[153]BOP!$A$81:$IV$88</definedName>
    <definedName name="Z_9E0C48FA_FFCC_11D1_98BA_00C04FC96ABD_.wvu.Rows" localSheetId="12" hidden="1">[153]BOP!$A$36:$IV$36,[153]BOP!$A$44:$IV$44,[153]BOP!$A$59:$IV$59,[153]BOP!#REF!,[153]BOP!#REF!,[153]BOP!$A$81:$IV$88</definedName>
    <definedName name="Z_9E0C48FA_FFCC_11D1_98BA_00C04FC96ABD_.wvu.Rows" localSheetId="4" hidden="1">[153]BOP!$A$36:$IV$36,[153]BOP!$A$44:$IV$44,[153]BOP!$A$59:$IV$59,[153]BOP!#REF!,[153]BOP!#REF!,[153]BOP!$A$81:$IV$88</definedName>
    <definedName name="Z_9E0C48FA_FFCC_11D1_98BA_00C04FC96ABD_.wvu.Rows" localSheetId="5" hidden="1">[154]BOP!$A$36:$IV$36,[154]BOP!$A$44:$IV$44,[154]BOP!$A$59:$IV$59,[154]BOP!#REF!,[154]BOP!#REF!,[154]BOP!$A$81:$IV$88</definedName>
    <definedName name="Z_9E0C48FA_FFCC_11D1_98BA_00C04FC96ABD_.wvu.Rows" localSheetId="57" hidden="1">[153]BOP!$A$36:$IV$36,[153]BOP!$A$44:$IV$44,[153]BOP!$A$59:$IV$59,[153]BOP!#REF!,[153]BOP!#REF!,[153]BOP!$A$81:$IV$88</definedName>
    <definedName name="Z_9E0C48FA_FFCC_11D1_98BA_00C04FC96ABD_.wvu.Rows" localSheetId="6" hidden="1">[155]BOP!$A$36:$IV$36,[155]BOP!$A$44:$IV$44,[155]BOP!$A$59:$IV$59,[155]BOP!#REF!,[155]BOP!#REF!,[155]BOP!$A$81:$IV$88</definedName>
    <definedName name="Z_9E0C48FA_FFCC_11D1_98BA_00C04FC96ABD_.wvu.Rows" localSheetId="79" hidden="1">[154]BOP!$A$36:$IV$36,[154]BOP!$A$44:$IV$44,[154]BOP!$A$59:$IV$59,[154]BOP!#REF!,[154]BOP!#REF!,[154]BOP!$A$81:$IV$88</definedName>
    <definedName name="Z_9E0C48FA_FFCC_11D1_98BA_00C04FC96ABD_.wvu.Rows" localSheetId="8" hidden="1">[153]BOP!$A$36:$IV$36,[153]BOP!$A$44:$IV$44,[153]BOP!$A$59:$IV$59,[153]BOP!#REF!,[153]BOP!#REF!,[153]BOP!$A$81:$IV$88</definedName>
    <definedName name="Z_9E0C48FA_FFCC_11D1_98BA_00C04FC96ABD_.wvu.Rows" localSheetId="9" hidden="1">[154]BOP!$A$36:$IV$36,[154]BOP!$A$44:$IV$44,[154]BOP!$A$59:$IV$59,[154]BOP!#REF!,[154]BOP!#REF!,[154]BOP!$A$81:$IV$88</definedName>
    <definedName name="Z_9E0C48FA_FFCC_11D1_98BA_00C04FC96ABD_.wvu.Rows" hidden="1">[153]BOP!$A$36:$IV$36,[153]BOP!$A$44:$IV$44,[153]BOP!$A$59:$IV$59,[153]BOP!#REF!,[153]BOP!#REF!,[153]BOP!$A$81:$IV$88</definedName>
    <definedName name="Z_9E0C48FB_FFCC_11D1_98BA_00C04FC96ABD_.wvu.Rows" localSheetId="5" hidden="1">[154]BOP!$A$36:$IV$36,[154]BOP!$A$44:$IV$44,[154]BOP!$A$59:$IV$59,[154]BOP!#REF!,[154]BOP!#REF!,[154]BOP!$A$81:$IV$88</definedName>
    <definedName name="Z_9E0C48FB_FFCC_11D1_98BA_00C04FC96ABD_.wvu.Rows" localSheetId="57" hidden="1">[153]BOP!$A$36:$IV$36,[153]BOP!$A$44:$IV$44,[153]BOP!$A$59:$IV$59,[153]BOP!#REF!,[153]BOP!#REF!,[153]BOP!$A$81:$IV$88</definedName>
    <definedName name="Z_9E0C48FB_FFCC_11D1_98BA_00C04FC96ABD_.wvu.Rows" localSheetId="6" hidden="1">[155]BOP!$A$36:$IV$36,[155]BOP!$A$44:$IV$44,[155]BOP!$A$59:$IV$59,[155]BOP!#REF!,[155]BOP!#REF!,[155]BOP!$A$81:$IV$88</definedName>
    <definedName name="Z_9E0C48FB_FFCC_11D1_98BA_00C04FC96ABD_.wvu.Rows" localSheetId="79" hidden="1">[154]BOP!$A$36:$IV$36,[154]BOP!$A$44:$IV$44,[154]BOP!$A$59:$IV$59,[154]BOP!#REF!,[154]BOP!#REF!,[154]BOP!$A$81:$IV$88</definedName>
    <definedName name="Z_9E0C48FB_FFCC_11D1_98BA_00C04FC96ABD_.wvu.Rows" localSheetId="8" hidden="1">[153]BOP!$A$36:$IV$36,[153]BOP!$A$44:$IV$44,[153]BOP!$A$59:$IV$59,[153]BOP!#REF!,[153]BOP!#REF!,[153]BOP!$A$81:$IV$88</definedName>
    <definedName name="Z_9E0C48FB_FFCC_11D1_98BA_00C04FC96ABD_.wvu.Rows" localSheetId="9" hidden="1">[154]BOP!$A$36:$IV$36,[154]BOP!$A$44:$IV$44,[154]BOP!$A$59:$IV$59,[154]BOP!#REF!,[154]BOP!#REF!,[154]BOP!$A$81:$IV$88</definedName>
    <definedName name="Z_9E0C48FB_FFCC_11D1_98BA_00C04FC96ABD_.wvu.Rows" hidden="1">[153]BOP!$A$36:$IV$36,[153]BOP!$A$44:$IV$44,[153]BOP!$A$59:$IV$59,[153]BOP!#REF!,[153]BOP!#REF!,[153]BOP!$A$81:$IV$88</definedName>
    <definedName name="Z_9E0C48FC_FFCC_11D1_98BA_00C04FC96ABD_.wvu.Rows" localSheetId="11" hidden="1">[153]BOP!$A$36:$IV$36,[153]BOP!$A$44:$IV$44,[153]BOP!$A$59:$IV$59,[153]BOP!#REF!,[153]BOP!#REF!,[153]BOP!$A$79:$IV$79,[153]BOP!$A$81:$IV$88,[153]BOP!#REF!</definedName>
    <definedName name="Z_9E0C48FC_FFCC_11D1_98BA_00C04FC96ABD_.wvu.Rows" localSheetId="12" hidden="1">[153]BOP!$A$36:$IV$36,[153]BOP!$A$44:$IV$44,[153]BOP!$A$59:$IV$59,[153]BOP!#REF!,[153]BOP!#REF!,[153]BOP!$A$79:$IV$79,[153]BOP!$A$81:$IV$88,[153]BOP!#REF!</definedName>
    <definedName name="Z_9E0C48FC_FFCC_11D1_98BA_00C04FC96ABD_.wvu.Rows" localSheetId="13" hidden="1">[153]BOP!$A$36:$IV$36,[153]BOP!$A$44:$IV$44,[153]BOP!$A$59:$IV$59,[153]BOP!#REF!,[153]BOP!#REF!,[153]BOP!$A$79:$IV$79,[153]BOP!$A$81:$IV$88,[153]BOP!#REF!</definedName>
    <definedName name="Z_9E0C48FC_FFCC_11D1_98BA_00C04FC96ABD_.wvu.Rows" localSheetId="23" hidden="1">[153]BOP!$A$36:$IV$36,[153]BOP!$A$44:$IV$44,[153]BOP!$A$59:$IV$59,[153]BOP!#REF!,[153]BOP!#REF!,[153]BOP!$A$79:$IV$79,[153]BOP!$A$81:$IV$88,[153]BOP!#REF!</definedName>
    <definedName name="Z_9E0C48FC_FFCC_11D1_98BA_00C04FC96ABD_.wvu.Rows" localSheetId="24" hidden="1">[153]BOP!$A$36:$IV$36,[153]BOP!$A$44:$IV$44,[153]BOP!$A$59:$IV$59,[153]BOP!#REF!,[153]BOP!#REF!,[153]BOP!$A$79:$IV$79,[153]BOP!$A$81:$IV$88,[153]BOP!#REF!</definedName>
    <definedName name="Z_9E0C48FC_FFCC_11D1_98BA_00C04FC96ABD_.wvu.Rows" localSheetId="26" hidden="1">[153]BOP!$A$36:$IV$36,[153]BOP!$A$44:$IV$44,[153]BOP!$A$59:$IV$59,[153]BOP!#REF!,[153]BOP!#REF!,[153]BOP!$A$79:$IV$79,[153]BOP!$A$81:$IV$88,[153]BOP!#REF!</definedName>
    <definedName name="Z_9E0C48FC_FFCC_11D1_98BA_00C04FC96ABD_.wvu.Rows" localSheetId="27" hidden="1">[153]BOP!$A$36:$IV$36,[153]BOP!$A$44:$IV$44,[153]BOP!$A$59:$IV$59,[153]BOP!#REF!,[153]BOP!#REF!,[153]BOP!$A$79:$IV$79,[153]BOP!$A$81:$IV$88,[153]BOP!#REF!</definedName>
    <definedName name="Z_9E0C48FC_FFCC_11D1_98BA_00C04FC96ABD_.wvu.Rows" localSheetId="28" hidden="1">[153]BOP!$A$36:$IV$36,[153]BOP!$A$44:$IV$44,[153]BOP!$A$59:$IV$59,[153]BOP!#REF!,[153]BOP!#REF!,[153]BOP!$A$79:$IV$79,[153]BOP!$A$81:$IV$88,[153]BOP!#REF!</definedName>
    <definedName name="Z_9E0C48FC_FFCC_11D1_98BA_00C04FC96ABD_.wvu.Rows" localSheetId="29" hidden="1">[153]BOP!$A$36:$IV$36,[153]BOP!$A$44:$IV$44,[153]BOP!$A$59:$IV$59,[153]BOP!#REF!,[153]BOP!#REF!,[153]BOP!$A$79:$IV$79,[153]BOP!$A$81:$IV$88,[153]BOP!#REF!</definedName>
    <definedName name="Z_9E0C48FC_FFCC_11D1_98BA_00C04FC96ABD_.wvu.Rows" localSheetId="32" hidden="1">[153]BOP!$A$36:$IV$36,[153]BOP!$A$44:$IV$44,[153]BOP!$A$59:$IV$59,[153]BOP!#REF!,[153]BOP!#REF!,[153]BOP!$A$79:$IV$79,[153]BOP!$A$81:$IV$88,[153]BOP!#REF!</definedName>
    <definedName name="Z_9E0C48FC_FFCC_11D1_98BA_00C04FC96ABD_.wvu.Rows" localSheetId="33" hidden="1">[153]BOP!$A$36:$IV$36,[153]BOP!$A$44:$IV$44,[153]BOP!$A$59:$IV$59,[153]BOP!#REF!,[153]BOP!#REF!,[153]BOP!$A$79:$IV$79,[153]BOP!$A$81:$IV$88,[153]BOP!#REF!</definedName>
    <definedName name="Z_9E0C48FC_FFCC_11D1_98BA_00C04FC96ABD_.wvu.Rows" localSheetId="41" hidden="1">[153]BOP!$A$36:$IV$36,[153]BOP!$A$44:$IV$44,[153]BOP!$A$59:$IV$59,[153]BOP!#REF!,[153]BOP!#REF!,[153]BOP!$A$79:$IV$79,[153]BOP!$A$81:$IV$88,[153]BOP!#REF!</definedName>
    <definedName name="Z_9E0C48FC_FFCC_11D1_98BA_00C04FC96ABD_.wvu.Rows" localSheetId="4" hidden="1">[153]BOP!$A$36:$IV$36,[153]BOP!$A$44:$IV$44,[153]BOP!$A$59:$IV$59,[153]BOP!#REF!,[153]BOP!#REF!,[153]BOP!$A$79:$IV$79,[153]BOP!$A$81:$IV$88,[153]BOP!#REF!</definedName>
    <definedName name="Z_9E0C48FC_FFCC_11D1_98BA_00C04FC96ABD_.wvu.Rows" localSheetId="45" hidden="1">[153]BOP!$A$36:$IV$36,[153]BOP!$A$44:$IV$44,[153]BOP!$A$59:$IV$59,[153]BOP!#REF!,[153]BOP!#REF!,[153]BOP!$A$79:$IV$79,[153]BOP!$A$81:$IV$88,[153]BOP!#REF!</definedName>
    <definedName name="Z_9E0C48FC_FFCC_11D1_98BA_00C04FC96ABD_.wvu.Rows" localSheetId="46" hidden="1">[153]BOP!$A$36:$IV$36,[153]BOP!$A$44:$IV$44,[153]BOP!$A$59:$IV$59,[153]BOP!#REF!,[153]BOP!#REF!,[153]BOP!$A$79:$IV$79,[153]BOP!$A$81:$IV$88,[153]BOP!#REF!</definedName>
    <definedName name="Z_9E0C48FC_FFCC_11D1_98BA_00C04FC96ABD_.wvu.Rows" localSheetId="47" hidden="1">[153]BOP!$A$36:$IV$36,[153]BOP!$A$44:$IV$44,[153]BOP!$A$59:$IV$59,[153]BOP!#REF!,[153]BOP!#REF!,[153]BOP!$A$79:$IV$79,[153]BOP!$A$81:$IV$88,[153]BOP!#REF!</definedName>
    <definedName name="Z_9E0C48FC_FFCC_11D1_98BA_00C04FC96ABD_.wvu.Rows" localSheetId="48" hidden="1">[153]BOP!$A$36:$IV$36,[153]BOP!$A$44:$IV$44,[153]BOP!$A$59:$IV$59,[153]BOP!#REF!,[153]BOP!#REF!,[153]BOP!$A$79:$IV$79,[153]BOP!$A$81:$IV$88,[153]BOP!#REF!</definedName>
    <definedName name="Z_9E0C48FC_FFCC_11D1_98BA_00C04FC96ABD_.wvu.Rows" localSheetId="49" hidden="1">[153]BOP!$A$36:$IV$36,[153]BOP!$A$44:$IV$44,[153]BOP!$A$59:$IV$59,[153]BOP!#REF!,[153]BOP!#REF!,[153]BOP!$A$79:$IV$79,[153]BOP!$A$81:$IV$88,[153]BOP!#REF!</definedName>
    <definedName name="Z_9E0C48FC_FFCC_11D1_98BA_00C04FC96ABD_.wvu.Rows" localSheetId="50" hidden="1">[153]BOP!$A$36:$IV$36,[153]BOP!$A$44:$IV$44,[153]BOP!$A$59:$IV$59,[153]BOP!#REF!,[153]BOP!#REF!,[153]BOP!$A$79:$IV$79,[153]BOP!$A$81:$IV$88,[153]BOP!#REF!</definedName>
    <definedName name="Z_9E0C48FC_FFCC_11D1_98BA_00C04FC96ABD_.wvu.Rows" localSheetId="5" hidden="1">[154]BOP!$A$36:$IV$36,[154]BOP!$A$44:$IV$44,[154]BOP!$A$59:$IV$59,[154]BOP!#REF!,[154]BOP!#REF!,[154]BOP!$A$79:$IV$79,[154]BOP!$A$81:$IV$88,[154]BOP!#REF!</definedName>
    <definedName name="Z_9E0C48FC_FFCC_11D1_98BA_00C04FC96ABD_.wvu.Rows" localSheetId="51" hidden="1">[153]BOP!$A$36:$IV$36,[153]BOP!$A$44:$IV$44,[153]BOP!$A$59:$IV$59,[153]BOP!#REF!,[153]BOP!#REF!,[153]BOP!$A$79:$IV$79,[153]BOP!$A$81:$IV$88,[153]BOP!#REF!</definedName>
    <definedName name="Z_9E0C48FC_FFCC_11D1_98BA_00C04FC96ABD_.wvu.Rows" localSheetId="53" hidden="1">[153]BOP!$A$36:$IV$36,[153]BOP!$A$44:$IV$44,[153]BOP!$A$59:$IV$59,[153]BOP!#REF!,[153]BOP!#REF!,[153]BOP!$A$79:$IV$79,[153]BOP!$A$81:$IV$88,[153]BOP!#REF!</definedName>
    <definedName name="Z_9E0C48FC_FFCC_11D1_98BA_00C04FC96ABD_.wvu.Rows" localSheetId="54" hidden="1">[153]BOP!$A$36:$IV$36,[153]BOP!$A$44:$IV$44,[153]BOP!$A$59:$IV$59,[153]BOP!#REF!,[153]BOP!#REF!,[153]BOP!$A$79:$IV$79,[153]BOP!$A$81:$IV$88,[153]BOP!#REF!</definedName>
    <definedName name="Z_9E0C48FC_FFCC_11D1_98BA_00C04FC96ABD_.wvu.Rows" localSheetId="56" hidden="1">[153]BOP!$A$36:$IV$36,[153]BOP!$A$44:$IV$44,[153]BOP!$A$59:$IV$59,[153]BOP!#REF!,[153]BOP!#REF!,[153]BOP!$A$79:$IV$79,[153]BOP!$A$81:$IV$88,[153]BOP!#REF!</definedName>
    <definedName name="Z_9E0C48FC_FFCC_11D1_98BA_00C04FC96ABD_.wvu.Rows" localSheetId="57" hidden="1">[153]BOP!$A$36:$IV$36,[153]BOP!$A$44:$IV$44,[153]BOP!$A$59:$IV$59,[153]BOP!#REF!,[153]BOP!#REF!,[153]BOP!$A$79:$IV$79,[153]BOP!$A$81:$IV$88,[153]BOP!#REF!</definedName>
    <definedName name="Z_9E0C48FC_FFCC_11D1_98BA_00C04FC96ABD_.wvu.Rows" localSheetId="58" hidden="1">[153]BOP!$A$36:$IV$36,[153]BOP!$A$44:$IV$44,[153]BOP!$A$59:$IV$59,[153]BOP!#REF!,[153]BOP!#REF!,[153]BOP!$A$79:$IV$79,[153]BOP!$A$81:$IV$88,[153]BOP!#REF!</definedName>
    <definedName name="Z_9E0C48FC_FFCC_11D1_98BA_00C04FC96ABD_.wvu.Rows" localSheetId="61" hidden="1">[153]BOP!$36:$36,[153]BOP!$44:$44,[153]BOP!$59:$59,[153]BOP!#REF!,[153]BOP!#REF!,[153]BOP!$79:$79,[153]BOP!$81:$88,[153]BOP!#REF!</definedName>
    <definedName name="Z_9E0C48FC_FFCC_11D1_98BA_00C04FC96ABD_.wvu.Rows" localSheetId="62" hidden="1">[153]BOP!$36:$36,[153]BOP!$44:$44,[153]BOP!$59:$59,[153]BOP!#REF!,[153]BOP!#REF!,[153]BOP!$79:$79,[153]BOP!$81:$88,[153]BOP!#REF!</definedName>
    <definedName name="Z_9E0C48FC_FFCC_11D1_98BA_00C04FC96ABD_.wvu.Rows" localSheetId="63" hidden="1">[153]BOP!$36:$36,[153]BOP!$44:$44,[153]BOP!$59:$59,[153]BOP!#REF!,[153]BOP!#REF!,[153]BOP!$79:$79,[153]BOP!$81:$88,[153]BOP!#REF!</definedName>
    <definedName name="Z_9E0C48FC_FFCC_11D1_98BA_00C04FC96ABD_.wvu.Rows" localSheetId="6" hidden="1">[155]BOP!$A$36:$IV$36,[155]BOP!$A$44:$IV$44,[155]BOP!$A$59:$IV$59,[155]BOP!#REF!,[155]BOP!#REF!,[155]BOP!$A$79:$IV$79,[155]BOP!$A$81:$IV$88,[155]BOP!#REF!</definedName>
    <definedName name="Z_9E0C48FC_FFCC_11D1_98BA_00C04FC96ABD_.wvu.Rows" localSheetId="64" hidden="1">[153]BOP!$A$36:$IV$36,[153]BOP!$A$44:$IV$44,[153]BOP!$A$59:$IV$59,[153]BOP!#REF!,[153]BOP!#REF!,[153]BOP!$A$79:$IV$79,[153]BOP!$A$81:$IV$88,[153]BOP!#REF!</definedName>
    <definedName name="Z_9E0C48FC_FFCC_11D1_98BA_00C04FC96ABD_.wvu.Rows" localSheetId="65" hidden="1">[153]BOP!$A$36:$IV$36,[153]BOP!$A$44:$IV$44,[153]BOP!$A$59:$IV$59,[153]BOP!#REF!,[153]BOP!#REF!,[153]BOP!$A$79:$IV$79,[153]BOP!$A$81:$IV$88,[153]BOP!#REF!</definedName>
    <definedName name="Z_9E0C48FC_FFCC_11D1_98BA_00C04FC96ABD_.wvu.Rows" localSheetId="66" hidden="1">[153]BOP!$A$36:$IV$36,[153]BOP!$A$44:$IV$44,[153]BOP!$A$59:$IV$59,[153]BOP!#REF!,[153]BOP!#REF!,[153]BOP!$A$79:$IV$79,[153]BOP!$A$81:$IV$88,[153]BOP!#REF!</definedName>
    <definedName name="Z_9E0C48FC_FFCC_11D1_98BA_00C04FC96ABD_.wvu.Rows" localSheetId="67" hidden="1">[153]BOP!$A$36:$IV$36,[153]BOP!$A$44:$IV$44,[153]BOP!$A$59:$IV$59,[153]BOP!#REF!,[153]BOP!#REF!,[153]BOP!$A$79:$IV$79,[153]BOP!$A$81:$IV$88,[153]BOP!#REF!</definedName>
    <definedName name="Z_9E0C48FC_FFCC_11D1_98BA_00C04FC96ABD_.wvu.Rows" localSheetId="68" hidden="1">[153]BOP!$A$36:$IV$36,[153]BOP!$A$44:$IV$44,[153]BOP!$A$59:$IV$59,[153]BOP!#REF!,[153]BOP!#REF!,[153]BOP!$A$79:$IV$79,[153]BOP!$A$81:$IV$88,[153]BOP!#REF!</definedName>
    <definedName name="Z_9E0C48FC_FFCC_11D1_98BA_00C04FC96ABD_.wvu.Rows" localSheetId="69" hidden="1">[153]BOP!$A$36:$IV$36,[153]BOP!$A$44:$IV$44,[153]BOP!$A$59:$IV$59,[153]BOP!#REF!,[153]BOP!#REF!,[153]BOP!$A$79:$IV$79,[153]BOP!$A$81:$IV$88,[153]BOP!#REF!</definedName>
    <definedName name="Z_9E0C48FC_FFCC_11D1_98BA_00C04FC96ABD_.wvu.Rows" localSheetId="7" hidden="1">[153]BOP!$A$36:$IV$36,[153]BOP!$A$44:$IV$44,[153]BOP!$A$59:$IV$59,[153]BOP!#REF!,[153]BOP!#REF!,[153]BOP!$A$79:$IV$79,[153]BOP!$A$81:$IV$88,[153]BOP!#REF!</definedName>
    <definedName name="Z_9E0C48FC_FFCC_11D1_98BA_00C04FC96ABD_.wvu.Rows" localSheetId="79" hidden="1">[154]BOP!$A$36:$IV$36,[154]BOP!$A$44:$IV$44,[154]BOP!$A$59:$IV$59,[154]BOP!#REF!,[154]BOP!#REF!,[154]BOP!$A$79:$IV$79,[154]BOP!$A$81:$IV$88,[154]BOP!#REF!</definedName>
    <definedName name="Z_9E0C48FC_FFCC_11D1_98BA_00C04FC96ABD_.wvu.Rows" localSheetId="8" hidden="1">[153]BOP!$A$36:$IV$36,[153]BOP!$A$44:$IV$44,[153]BOP!$A$59:$IV$59,[153]BOP!#REF!,[153]BOP!#REF!,[153]BOP!$A$79:$IV$79,[153]BOP!$A$81:$IV$88,[153]BOP!#REF!</definedName>
    <definedName name="Z_9E0C48FC_FFCC_11D1_98BA_00C04FC96ABD_.wvu.Rows" localSheetId="9" hidden="1">[154]BOP!$A$36:$IV$36,[154]BOP!$A$44:$IV$44,[154]BOP!$A$59:$IV$59,[154]BOP!#REF!,[154]BOP!#REF!,[154]BOP!$A$79:$IV$79,[154]BOP!$A$81:$IV$88,[154]BOP!#REF!</definedName>
    <definedName name="Z_9E0C48FC_FFCC_11D1_98BA_00C04FC96ABD_.wvu.Rows" hidden="1">[153]BOP!$A$36:$IV$36,[153]BOP!$A$44:$IV$44,[153]BOP!$A$59:$IV$59,[153]BOP!#REF!,[153]BOP!#REF!,[153]BOP!$A$79:$IV$79,[153]BOP!$A$81:$IV$88,[153]BOP!#REF!</definedName>
    <definedName name="Z_9E0C48FD_FFCC_11D1_98BA_00C04FC96ABD_.wvu.Rows" localSheetId="5" hidden="1">[154]BOP!$A$36:$IV$36,[154]BOP!$A$44:$IV$44,[154]BOP!$A$59:$IV$59,[154]BOP!#REF!,[154]BOP!#REF!,[154]BOP!$A$79:$IV$79,[154]BOP!$A$81:$IV$88</definedName>
    <definedName name="Z_9E0C48FD_FFCC_11D1_98BA_00C04FC96ABD_.wvu.Rows" localSheetId="57" hidden="1">[153]BOP!$A$36:$IV$36,[153]BOP!$A$44:$IV$44,[153]BOP!$A$59:$IV$59,[153]BOP!#REF!,[153]BOP!#REF!,[153]BOP!$A$79:$IV$79,[153]BOP!$A$81:$IV$88</definedName>
    <definedName name="Z_9E0C48FD_FFCC_11D1_98BA_00C04FC96ABD_.wvu.Rows" localSheetId="6" hidden="1">[155]BOP!$A$36:$IV$36,[155]BOP!$A$44:$IV$44,[155]BOP!$A$59:$IV$59,[155]BOP!#REF!,[155]BOP!#REF!,[155]BOP!$A$79:$IV$79,[155]BOP!$A$81:$IV$88</definedName>
    <definedName name="Z_9E0C48FD_FFCC_11D1_98BA_00C04FC96ABD_.wvu.Rows" localSheetId="79" hidden="1">[154]BOP!$A$36:$IV$36,[154]BOP!$A$44:$IV$44,[154]BOP!$A$59:$IV$59,[154]BOP!#REF!,[154]BOP!#REF!,[154]BOP!$A$79:$IV$79,[154]BOP!$A$81:$IV$88</definedName>
    <definedName name="Z_9E0C48FD_FFCC_11D1_98BA_00C04FC96ABD_.wvu.Rows" localSheetId="8" hidden="1">[153]BOP!$A$36:$IV$36,[153]BOP!$A$44:$IV$44,[153]BOP!$A$59:$IV$59,[153]BOP!#REF!,[153]BOP!#REF!,[153]BOP!$A$79:$IV$79,[153]BOP!$A$81:$IV$88</definedName>
    <definedName name="Z_9E0C48FD_FFCC_11D1_98BA_00C04FC96ABD_.wvu.Rows" localSheetId="9" hidden="1">[154]BOP!$A$36:$IV$36,[154]BOP!$A$44:$IV$44,[154]BOP!$A$59:$IV$59,[154]BOP!#REF!,[154]BOP!#REF!,[154]BOP!$A$79:$IV$79,[154]BOP!$A$81:$IV$88</definedName>
    <definedName name="Z_9E0C48FD_FFCC_11D1_98BA_00C04FC96ABD_.wvu.Rows" hidden="1">[153]BOP!$A$36:$IV$36,[153]BOP!$A$44:$IV$44,[153]BOP!$A$59:$IV$59,[153]BOP!#REF!,[153]BOP!#REF!,[153]BOP!$A$79:$IV$79,[153]BOP!$A$81:$IV$88</definedName>
    <definedName name="Z_9E0C48FE_FFCC_11D1_98BA_00C04FC96ABD_.wvu.Rows" localSheetId="1" hidden="1">[153]BOP!$A$36:$IV$36,[153]BOP!$A$44:$IV$44,[153]BOP!$A$59:$IV$59,[153]BOP!#REF!,[153]BOP!#REF!,[153]BOP!$A$79:$IV$79,[153]BOP!#REF!</definedName>
    <definedName name="Z_9E0C48FE_FFCC_11D1_98BA_00C04FC96ABD_.wvu.Rows" localSheetId="10" hidden="1">[153]BOP!$A$36:$IV$36,[153]BOP!$A$44:$IV$44,[153]BOP!$A$59:$IV$59,[153]BOP!#REF!,[153]BOP!#REF!,[153]BOP!$A$79:$IV$79,[153]BOP!#REF!</definedName>
    <definedName name="Z_9E0C48FE_FFCC_11D1_98BA_00C04FC96ABD_.wvu.Rows" localSheetId="11" hidden="1">[153]BOP!$A$36:$IV$36,[153]BOP!$A$44:$IV$44,[153]BOP!$A$59:$IV$59,[153]BOP!#REF!,[153]BOP!#REF!,[153]BOP!$A$79:$IV$79,[153]BOP!#REF!</definedName>
    <definedName name="Z_9E0C48FE_FFCC_11D1_98BA_00C04FC96ABD_.wvu.Rows" localSheetId="12" hidden="1">[153]BOP!$A$36:$IV$36,[153]BOP!$A$44:$IV$44,[153]BOP!$A$59:$IV$59,[153]BOP!#REF!,[153]BOP!#REF!,[153]BOP!$A$79:$IV$79,[153]BOP!#REF!</definedName>
    <definedName name="Z_9E0C48FE_FFCC_11D1_98BA_00C04FC96ABD_.wvu.Rows" localSheetId="13" hidden="1">[153]BOP!$A$36:$IV$36,[153]BOP!$A$44:$IV$44,[153]BOP!$A$59:$IV$59,[153]BOP!#REF!,[153]BOP!#REF!,[153]BOP!$A$79:$IV$79,[153]BOP!#REF!</definedName>
    <definedName name="Z_9E0C48FE_FFCC_11D1_98BA_00C04FC96ABD_.wvu.Rows" localSheetId="15" hidden="1">[153]BOP!$A$36:$IV$36,[153]BOP!$A$44:$IV$44,[153]BOP!$A$59:$IV$59,[153]BOP!#REF!,[153]BOP!#REF!,[153]BOP!$A$79:$IV$79,[153]BOP!#REF!</definedName>
    <definedName name="Z_9E0C48FE_FFCC_11D1_98BA_00C04FC96ABD_.wvu.Rows" localSheetId="16" hidden="1">[153]BOP!$A$36:$IV$36,[153]BOP!$A$44:$IV$44,[153]BOP!$A$59:$IV$59,[153]BOP!#REF!,[153]BOP!#REF!,[153]BOP!$A$79:$IV$79,[153]BOP!#REF!</definedName>
    <definedName name="Z_9E0C48FE_FFCC_11D1_98BA_00C04FC96ABD_.wvu.Rows" localSheetId="2" hidden="1">[153]BOP!$A$36:$IV$36,[153]BOP!$A$44:$IV$44,[153]BOP!$A$59:$IV$59,[153]BOP!#REF!,[153]BOP!#REF!,[153]BOP!$A$79:$IV$79,[153]BOP!#REF!</definedName>
    <definedName name="Z_9E0C48FE_FFCC_11D1_98BA_00C04FC96ABD_.wvu.Rows" localSheetId="24" hidden="1">[153]BOP!$A$36:$IV$36,[153]BOP!$A$44:$IV$44,[153]BOP!$A$59:$IV$59,[153]BOP!#REF!,[153]BOP!#REF!,[153]BOP!$A$79:$IV$79,[153]BOP!#REF!</definedName>
    <definedName name="Z_9E0C48FE_FFCC_11D1_98BA_00C04FC96ABD_.wvu.Rows" localSheetId="25" hidden="1">[153]BOP!$A$36:$IV$36,[153]BOP!$A$44:$IV$44,[153]BOP!$A$59:$IV$59,[153]BOP!#REF!,[153]BOP!#REF!,[153]BOP!$A$79:$IV$79,[153]BOP!#REF!</definedName>
    <definedName name="Z_9E0C48FE_FFCC_11D1_98BA_00C04FC96ABD_.wvu.Rows" localSheetId="26" hidden="1">[153]BOP!$A$36:$IV$36,[153]BOP!$A$44:$IV$44,[153]BOP!$A$59:$IV$59,[153]BOP!#REF!,[153]BOP!#REF!,[153]BOP!$A$79:$IV$79,[153]BOP!#REF!</definedName>
    <definedName name="Z_9E0C48FE_FFCC_11D1_98BA_00C04FC96ABD_.wvu.Rows" localSheetId="27" hidden="1">[153]BOP!$A$36:$IV$36,[153]BOP!$A$44:$IV$44,[153]BOP!$A$59:$IV$59,[153]BOP!#REF!,[153]BOP!#REF!,[153]BOP!$A$79:$IV$79,[153]BOP!#REF!</definedName>
    <definedName name="Z_9E0C48FE_FFCC_11D1_98BA_00C04FC96ABD_.wvu.Rows" localSheetId="28" hidden="1">[153]BOP!$A$36:$IV$36,[153]BOP!$A$44:$IV$44,[153]BOP!$A$59:$IV$59,[153]BOP!#REF!,[153]BOP!#REF!,[153]BOP!$A$79:$IV$79,[153]BOP!#REF!</definedName>
    <definedName name="Z_9E0C48FE_FFCC_11D1_98BA_00C04FC96ABD_.wvu.Rows" localSheetId="29" hidden="1">[153]BOP!$A$36:$IV$36,[153]BOP!$A$44:$IV$44,[153]BOP!$A$59:$IV$59,[153]BOP!#REF!,[153]BOP!#REF!,[153]BOP!$A$79:$IV$79,[153]BOP!#REF!</definedName>
    <definedName name="Z_9E0C48FE_FFCC_11D1_98BA_00C04FC96ABD_.wvu.Rows" localSheetId="3" hidden="1">[153]BOP!$A$36:$IV$36,[153]BOP!$A$44:$IV$44,[153]BOP!$A$59:$IV$59,[153]BOP!#REF!,[153]BOP!#REF!,[153]BOP!$A$79:$IV$79,[153]BOP!#REF!</definedName>
    <definedName name="Z_9E0C48FE_FFCC_11D1_98BA_00C04FC96ABD_.wvu.Rows" localSheetId="31" hidden="1">[153]BOP!$A$36:$IV$36,[153]BOP!$A$44:$IV$44,[153]BOP!$A$59:$IV$59,[153]BOP!#REF!,[153]BOP!#REF!,[153]BOP!$A$79:$IV$79,[153]BOP!#REF!</definedName>
    <definedName name="Z_9E0C48FE_FFCC_11D1_98BA_00C04FC96ABD_.wvu.Rows" localSheetId="32" hidden="1">[153]BOP!$A$36:$IV$36,[153]BOP!$A$44:$IV$44,[153]BOP!$A$59:$IV$59,[153]BOP!#REF!,[153]BOP!#REF!,[153]BOP!$A$79:$IV$79,[153]BOP!#REF!</definedName>
    <definedName name="Z_9E0C48FE_FFCC_11D1_98BA_00C04FC96ABD_.wvu.Rows" localSheetId="33" hidden="1">[153]BOP!$A$36:$IV$36,[153]BOP!$A$44:$IV$44,[153]BOP!$A$59:$IV$59,[153]BOP!#REF!,[153]BOP!#REF!,[153]BOP!$A$79:$IV$79,[153]BOP!#REF!</definedName>
    <definedName name="Z_9E0C48FE_FFCC_11D1_98BA_00C04FC96ABD_.wvu.Rows" localSheetId="34" hidden="1">[153]BOP!$A$36:$IV$36,[153]BOP!$A$44:$IV$44,[153]BOP!$A$59:$IV$59,[153]BOP!#REF!,[153]BOP!#REF!,[153]BOP!$A$79:$IV$79,[153]BOP!#REF!</definedName>
    <definedName name="Z_9E0C48FE_FFCC_11D1_98BA_00C04FC96ABD_.wvu.Rows" localSheetId="37" hidden="1">[153]BOP!$A$36:$IV$36,[153]BOP!$A$44:$IV$44,[153]BOP!$A$59:$IV$59,[153]BOP!#REF!,[153]BOP!#REF!,[153]BOP!$A$79:$IV$79,[153]BOP!#REF!</definedName>
    <definedName name="Z_9E0C48FE_FFCC_11D1_98BA_00C04FC96ABD_.wvu.Rows" localSheetId="41" hidden="1">[153]BOP!$A$36:$IV$36,[153]BOP!$A$44:$IV$44,[153]BOP!$A$59:$IV$59,[153]BOP!#REF!,[153]BOP!#REF!,[153]BOP!$A$79:$IV$79,[153]BOP!#REF!</definedName>
    <definedName name="Z_9E0C48FE_FFCC_11D1_98BA_00C04FC96ABD_.wvu.Rows" localSheetId="4" hidden="1">[153]BOP!$A$36:$IV$36,[153]BOP!$A$44:$IV$44,[153]BOP!$A$59:$IV$59,[153]BOP!#REF!,[153]BOP!#REF!,[153]BOP!$A$79:$IV$79,[153]BOP!#REF!</definedName>
    <definedName name="Z_9E0C48FE_FFCC_11D1_98BA_00C04FC96ABD_.wvu.Rows" localSheetId="45" hidden="1">[153]BOP!$A$36:$IV$36,[153]BOP!$A$44:$IV$44,[153]BOP!$A$59:$IV$59,[153]BOP!#REF!,[153]BOP!#REF!,[153]BOP!$A$79:$IV$79,[153]BOP!#REF!</definedName>
    <definedName name="Z_9E0C48FE_FFCC_11D1_98BA_00C04FC96ABD_.wvu.Rows" localSheetId="46" hidden="1">[153]BOP!$A$36:$IV$36,[153]BOP!$A$44:$IV$44,[153]BOP!$A$59:$IV$59,[153]BOP!#REF!,[153]BOP!#REF!,[153]BOP!$A$79:$IV$79,[153]BOP!#REF!</definedName>
    <definedName name="Z_9E0C48FE_FFCC_11D1_98BA_00C04FC96ABD_.wvu.Rows" localSheetId="47" hidden="1">[153]BOP!$A$36:$IV$36,[153]BOP!$A$44:$IV$44,[153]BOP!$A$59:$IV$59,[153]BOP!#REF!,[153]BOP!#REF!,[153]BOP!$A$79:$IV$79,[153]BOP!#REF!</definedName>
    <definedName name="Z_9E0C48FE_FFCC_11D1_98BA_00C04FC96ABD_.wvu.Rows" localSheetId="48" hidden="1">[153]BOP!$A$36:$IV$36,[153]BOP!$A$44:$IV$44,[153]BOP!$A$59:$IV$59,[153]BOP!#REF!,[153]BOP!#REF!,[153]BOP!$A$79:$IV$79,[153]BOP!#REF!</definedName>
    <definedName name="Z_9E0C48FE_FFCC_11D1_98BA_00C04FC96ABD_.wvu.Rows" localSheetId="49" hidden="1">[153]BOP!$A$36:$IV$36,[153]BOP!$A$44:$IV$44,[153]BOP!$A$59:$IV$59,[153]BOP!#REF!,[153]BOP!#REF!,[153]BOP!$A$79:$IV$79,[153]BOP!#REF!</definedName>
    <definedName name="Z_9E0C48FE_FFCC_11D1_98BA_00C04FC96ABD_.wvu.Rows" localSheetId="50" hidden="1">[153]BOP!$A$36:$IV$36,[153]BOP!$A$44:$IV$44,[153]BOP!$A$59:$IV$59,[153]BOP!#REF!,[153]BOP!#REF!,[153]BOP!$A$79:$IV$79,[153]BOP!#REF!</definedName>
    <definedName name="Z_9E0C48FE_FFCC_11D1_98BA_00C04FC96ABD_.wvu.Rows" localSheetId="5" hidden="1">[154]BOP!$A$36:$IV$36,[154]BOP!$A$44:$IV$44,[154]BOP!$A$59:$IV$59,[154]BOP!#REF!,[154]BOP!#REF!,[154]BOP!$A$79:$IV$79,[154]BOP!#REF!</definedName>
    <definedName name="Z_9E0C48FE_FFCC_11D1_98BA_00C04FC96ABD_.wvu.Rows" localSheetId="51" hidden="1">[153]BOP!$A$36:$IV$36,[153]BOP!$A$44:$IV$44,[153]BOP!$A$59:$IV$59,[153]BOP!#REF!,[153]BOP!#REF!,[153]BOP!$A$79:$IV$79,[153]BOP!#REF!</definedName>
    <definedName name="Z_9E0C48FE_FFCC_11D1_98BA_00C04FC96ABD_.wvu.Rows" localSheetId="52" hidden="1">[153]BOP!$A$36:$IV$36,[153]BOP!$A$44:$IV$44,[153]BOP!$A$59:$IV$59,[153]BOP!#REF!,[153]BOP!#REF!,[153]BOP!$A$79:$IV$79,[153]BOP!#REF!</definedName>
    <definedName name="Z_9E0C48FE_FFCC_11D1_98BA_00C04FC96ABD_.wvu.Rows" localSheetId="53" hidden="1">[153]BOP!$A$36:$IV$36,[153]BOP!$A$44:$IV$44,[153]BOP!$A$59:$IV$59,[153]BOP!#REF!,[153]BOP!#REF!,[153]BOP!$A$79:$IV$79,[153]BOP!#REF!</definedName>
    <definedName name="Z_9E0C48FE_FFCC_11D1_98BA_00C04FC96ABD_.wvu.Rows" localSheetId="54" hidden="1">[153]BOP!$A$36:$IV$36,[153]BOP!$A$44:$IV$44,[153]BOP!$A$59:$IV$59,[153]BOP!#REF!,[153]BOP!#REF!,[153]BOP!$A$79:$IV$79,[153]BOP!#REF!</definedName>
    <definedName name="Z_9E0C48FE_FFCC_11D1_98BA_00C04FC96ABD_.wvu.Rows" localSheetId="55" hidden="1">[153]BOP!$A$36:$IV$36,[153]BOP!$A$44:$IV$44,[153]BOP!$A$59:$IV$59,[153]BOP!#REF!,[153]BOP!#REF!,[153]BOP!$A$79:$IV$79,[153]BOP!#REF!</definedName>
    <definedName name="Z_9E0C48FE_FFCC_11D1_98BA_00C04FC96ABD_.wvu.Rows" localSheetId="56" hidden="1">[153]BOP!$A$36:$IV$36,[153]BOP!$A$44:$IV$44,[153]BOP!$A$59:$IV$59,[153]BOP!#REF!,[153]BOP!#REF!,[153]BOP!$A$79:$IV$79,[153]BOP!#REF!</definedName>
    <definedName name="Z_9E0C48FE_FFCC_11D1_98BA_00C04FC96ABD_.wvu.Rows" localSheetId="57" hidden="1">[153]BOP!$A$36:$IV$36,[153]BOP!$A$44:$IV$44,[153]BOP!$A$59:$IV$59,[153]BOP!#REF!,[153]BOP!#REF!,[153]BOP!$A$79:$IV$79,[153]BOP!#REF!</definedName>
    <definedName name="Z_9E0C48FE_FFCC_11D1_98BA_00C04FC96ABD_.wvu.Rows" localSheetId="58" hidden="1">[153]BOP!$A$36:$IV$36,[153]BOP!$A$44:$IV$44,[153]BOP!$A$59:$IV$59,[153]BOP!#REF!,[153]BOP!#REF!,[153]BOP!$A$79:$IV$79,[153]BOP!#REF!</definedName>
    <definedName name="Z_9E0C48FE_FFCC_11D1_98BA_00C04FC96ABD_.wvu.Rows" localSheetId="59" hidden="1">[153]BOP!$A$36:$IV$36,[153]BOP!$A$44:$IV$44,[153]BOP!$A$59:$IV$59,[153]BOP!#REF!,[153]BOP!#REF!,[153]BOP!$A$79:$IV$79,[153]BOP!#REF!</definedName>
    <definedName name="Z_9E0C48FE_FFCC_11D1_98BA_00C04FC96ABD_.wvu.Rows" localSheetId="60" hidden="1">[153]BOP!$36:$36,[153]BOP!$44:$44,[153]BOP!$59:$59,[153]BOP!#REF!,[153]BOP!#REF!,[153]BOP!$79:$79,[153]BOP!#REF!</definedName>
    <definedName name="Z_9E0C48FE_FFCC_11D1_98BA_00C04FC96ABD_.wvu.Rows" localSheetId="61" hidden="1">[153]BOP!$36:$36,[153]BOP!$44:$44,[153]BOP!$59:$59,[153]BOP!#REF!,[153]BOP!#REF!,[153]BOP!$79:$79,[153]BOP!#REF!</definedName>
    <definedName name="Z_9E0C48FE_FFCC_11D1_98BA_00C04FC96ABD_.wvu.Rows" localSheetId="62" hidden="1">[153]BOP!$36:$36,[153]BOP!$44:$44,[153]BOP!$59:$59,[153]BOP!#REF!,[153]BOP!#REF!,[153]BOP!$79:$79,[153]BOP!#REF!</definedName>
    <definedName name="Z_9E0C48FE_FFCC_11D1_98BA_00C04FC96ABD_.wvu.Rows" localSheetId="63" hidden="1">[153]BOP!$36:$36,[153]BOP!$44:$44,[153]BOP!$59:$59,[153]BOP!#REF!,[153]BOP!#REF!,[153]BOP!$79:$79,[153]BOP!#REF!</definedName>
    <definedName name="Z_9E0C48FE_FFCC_11D1_98BA_00C04FC96ABD_.wvu.Rows" localSheetId="6" hidden="1">[155]BOP!$A$36:$IV$36,[155]BOP!$A$44:$IV$44,[155]BOP!$A$59:$IV$59,[155]BOP!#REF!,[155]BOP!#REF!,[155]BOP!$A$79:$IV$79,[155]BOP!#REF!</definedName>
    <definedName name="Z_9E0C48FE_FFCC_11D1_98BA_00C04FC96ABD_.wvu.Rows" localSheetId="64" hidden="1">[153]BOP!$A$36:$IV$36,[153]BOP!$A$44:$IV$44,[153]BOP!$A$59:$IV$59,[153]BOP!#REF!,[153]BOP!#REF!,[153]BOP!$A$79:$IV$79,[153]BOP!#REF!</definedName>
    <definedName name="Z_9E0C48FE_FFCC_11D1_98BA_00C04FC96ABD_.wvu.Rows" localSheetId="65" hidden="1">[153]BOP!$A$36:$IV$36,[153]BOP!$A$44:$IV$44,[153]BOP!$A$59:$IV$59,[153]BOP!#REF!,[153]BOP!#REF!,[153]BOP!$A$79:$IV$79,[153]BOP!#REF!</definedName>
    <definedName name="Z_9E0C48FE_FFCC_11D1_98BA_00C04FC96ABD_.wvu.Rows" localSheetId="66" hidden="1">[153]BOP!$A$36:$IV$36,[153]BOP!$A$44:$IV$44,[153]BOP!$A$59:$IV$59,[153]BOP!#REF!,[153]BOP!#REF!,[153]BOP!$A$79:$IV$79,[153]BOP!#REF!</definedName>
    <definedName name="Z_9E0C48FE_FFCC_11D1_98BA_00C04FC96ABD_.wvu.Rows" localSheetId="67" hidden="1">[153]BOP!$A$36:$IV$36,[153]BOP!$A$44:$IV$44,[153]BOP!$A$59:$IV$59,[153]BOP!#REF!,[153]BOP!#REF!,[153]BOP!$A$79:$IV$79,[153]BOP!#REF!</definedName>
    <definedName name="Z_9E0C48FE_FFCC_11D1_98BA_00C04FC96ABD_.wvu.Rows" localSheetId="68" hidden="1">[153]BOP!$A$36:$IV$36,[153]BOP!$A$44:$IV$44,[153]BOP!$A$59:$IV$59,[153]BOP!#REF!,[153]BOP!#REF!,[153]BOP!$A$79:$IV$79,[153]BOP!#REF!</definedName>
    <definedName name="Z_9E0C48FE_FFCC_11D1_98BA_00C04FC96ABD_.wvu.Rows" localSheetId="69" hidden="1">[153]BOP!$A$36:$IV$36,[153]BOP!$A$44:$IV$44,[153]BOP!$A$59:$IV$59,[153]BOP!#REF!,[153]BOP!#REF!,[153]BOP!$A$79:$IV$79,[153]BOP!#REF!</definedName>
    <definedName name="Z_9E0C48FE_FFCC_11D1_98BA_00C04FC96ABD_.wvu.Rows" localSheetId="70" hidden="1">[153]BOP!$A$36:$IV$36,[153]BOP!$A$44:$IV$44,[153]BOP!$A$59:$IV$59,[153]BOP!#REF!,[153]BOP!#REF!,[153]BOP!$A$79:$IV$79,[153]BOP!#REF!</definedName>
    <definedName name="Z_9E0C48FE_FFCC_11D1_98BA_00C04FC96ABD_.wvu.Rows" localSheetId="71" hidden="1">[153]BOP!$A$36:$IV$36,[153]BOP!$A$44:$IV$44,[153]BOP!$A$59:$IV$59,[153]BOP!#REF!,[153]BOP!#REF!,[153]BOP!$A$79:$IV$79,[153]BOP!#REF!</definedName>
    <definedName name="Z_9E0C48FE_FFCC_11D1_98BA_00C04FC96ABD_.wvu.Rows" localSheetId="72" hidden="1">[153]BOP!$A$36:$IV$36,[153]BOP!$A$44:$IV$44,[153]BOP!$A$59:$IV$59,[153]BOP!#REF!,[153]BOP!#REF!,[153]BOP!$A$79:$IV$79,[153]BOP!#REF!</definedName>
    <definedName name="Z_9E0C48FE_FFCC_11D1_98BA_00C04FC96ABD_.wvu.Rows" localSheetId="73" hidden="1">[153]BOP!$A$36:$IV$36,[153]BOP!$A$44:$IV$44,[153]BOP!$A$59:$IV$59,[153]BOP!#REF!,[153]BOP!#REF!,[153]BOP!$A$79:$IV$79,[153]BOP!#REF!</definedName>
    <definedName name="Z_9E0C48FE_FFCC_11D1_98BA_00C04FC96ABD_.wvu.Rows" localSheetId="7" hidden="1">[153]BOP!$A$36:$IV$36,[153]BOP!$A$44:$IV$44,[153]BOP!$A$59:$IV$59,[153]BOP!#REF!,[153]BOP!#REF!,[153]BOP!$A$79:$IV$79,[153]BOP!#REF!</definedName>
    <definedName name="Z_9E0C48FE_FFCC_11D1_98BA_00C04FC96ABD_.wvu.Rows" localSheetId="74" hidden="1">[153]BOP!$A$36:$IV$36,[153]BOP!$A$44:$IV$44,[153]BOP!$A$59:$IV$59,[153]BOP!#REF!,[153]BOP!#REF!,[153]BOP!$A$79:$IV$79,[153]BOP!#REF!</definedName>
    <definedName name="Z_9E0C48FE_FFCC_11D1_98BA_00C04FC96ABD_.wvu.Rows" localSheetId="75" hidden="1">[153]BOP!$A$36:$IV$36,[153]BOP!$A$44:$IV$44,[153]BOP!$A$59:$IV$59,[153]BOP!#REF!,[153]BOP!#REF!,[153]BOP!$A$79:$IV$79,[153]BOP!#REF!</definedName>
    <definedName name="Z_9E0C48FE_FFCC_11D1_98BA_00C04FC96ABD_.wvu.Rows" localSheetId="76" hidden="1">[153]BOP!$A$36:$IV$36,[153]BOP!$A$44:$IV$44,[153]BOP!$A$59:$IV$59,[153]BOP!#REF!,[153]BOP!#REF!,[153]BOP!$A$79:$IV$79,[153]BOP!#REF!</definedName>
    <definedName name="Z_9E0C48FE_FFCC_11D1_98BA_00C04FC96ABD_.wvu.Rows" localSheetId="77" hidden="1">[153]BOP!$A$36:$IV$36,[153]BOP!$A$44:$IV$44,[153]BOP!$A$59:$IV$59,[153]BOP!#REF!,[153]BOP!#REF!,[153]BOP!$A$79:$IV$79,[153]BOP!#REF!</definedName>
    <definedName name="Z_9E0C48FE_FFCC_11D1_98BA_00C04FC96ABD_.wvu.Rows" localSheetId="78" hidden="1">[153]BOP!$A$36:$IV$36,[153]BOP!$A$44:$IV$44,[153]BOP!$A$59:$IV$59,[153]BOP!#REF!,[153]BOP!#REF!,[153]BOP!$A$79:$IV$79,[153]BOP!#REF!</definedName>
    <definedName name="Z_9E0C48FE_FFCC_11D1_98BA_00C04FC96ABD_.wvu.Rows" localSheetId="79" hidden="1">[154]BOP!$A$36:$IV$36,[154]BOP!$A$44:$IV$44,[154]BOP!$A$59:$IV$59,[154]BOP!#REF!,[154]BOP!#REF!,[154]BOP!$A$79:$IV$79,[154]BOP!#REF!</definedName>
    <definedName name="Z_9E0C48FE_FFCC_11D1_98BA_00C04FC96ABD_.wvu.Rows" localSheetId="8" hidden="1">[153]BOP!$A$36:$IV$36,[153]BOP!$A$44:$IV$44,[153]BOP!$A$59:$IV$59,[153]BOP!#REF!,[153]BOP!#REF!,[153]BOP!$A$79:$IV$79,[153]BOP!#REF!</definedName>
    <definedName name="Z_9E0C48FE_FFCC_11D1_98BA_00C04FC96ABD_.wvu.Rows" localSheetId="9" hidden="1">[154]BOP!$A$36:$IV$36,[154]BOP!$A$44:$IV$44,[154]BOP!$A$59:$IV$59,[154]BOP!#REF!,[154]BOP!#REF!,[154]BOP!$A$79:$IV$79,[154]BOP!#REF!</definedName>
    <definedName name="Z_9E0C48FE_FFCC_11D1_98BA_00C04FC96ABD_.wvu.Rows" hidden="1">[153]BOP!$A$36:$IV$36,[153]BOP!$A$44:$IV$44,[153]BOP!$A$59:$IV$59,[153]BOP!#REF!,[153]BOP!#REF!,[153]BOP!$A$79:$IV$79,[153]BOP!#REF!</definedName>
    <definedName name="Z_9E0C48FF_FFCC_11D1_98BA_00C04FC96ABD_.wvu.Rows" localSheetId="11" hidden="1">[153]BOP!$A$36:$IV$36,[153]BOP!$A$44:$IV$44,[153]BOP!$A$59:$IV$59,[153]BOP!#REF!,[153]BOP!#REF!,[153]BOP!$A$79:$IV$79,[153]BOP!$A$81:$IV$88,[153]BOP!#REF!</definedName>
    <definedName name="Z_9E0C48FF_FFCC_11D1_98BA_00C04FC96ABD_.wvu.Rows" localSheetId="12" hidden="1">[153]BOP!$A$36:$IV$36,[153]BOP!$A$44:$IV$44,[153]BOP!$A$59:$IV$59,[153]BOP!#REF!,[153]BOP!#REF!,[153]BOP!$A$79:$IV$79,[153]BOP!$A$81:$IV$88,[153]BOP!#REF!</definedName>
    <definedName name="Z_9E0C48FF_FFCC_11D1_98BA_00C04FC96ABD_.wvu.Rows" localSheetId="26" hidden="1">[153]BOP!$A$36:$IV$36,[153]BOP!$A$44:$IV$44,[153]BOP!$A$59:$IV$59,[153]BOP!#REF!,[153]BOP!#REF!,[153]BOP!$A$79:$IV$79,[153]BOP!$A$81:$IV$88,[153]BOP!#REF!</definedName>
    <definedName name="Z_9E0C48FF_FFCC_11D1_98BA_00C04FC96ABD_.wvu.Rows" localSheetId="27" hidden="1">[153]BOP!$A$36:$IV$36,[153]BOP!$A$44:$IV$44,[153]BOP!$A$59:$IV$59,[153]BOP!#REF!,[153]BOP!#REF!,[153]BOP!$A$79:$IV$79,[153]BOP!$A$81:$IV$88,[153]BOP!#REF!</definedName>
    <definedName name="Z_9E0C48FF_FFCC_11D1_98BA_00C04FC96ABD_.wvu.Rows" localSheetId="32" hidden="1">[153]BOP!$A$36:$IV$36,[153]BOP!$A$44:$IV$44,[153]BOP!$A$59:$IV$59,[153]BOP!#REF!,[153]BOP!#REF!,[153]BOP!$A$79:$IV$79,[153]BOP!$A$81:$IV$88,[153]BOP!#REF!</definedName>
    <definedName name="Z_9E0C48FF_FFCC_11D1_98BA_00C04FC96ABD_.wvu.Rows" localSheetId="33" hidden="1">[153]BOP!$A$36:$IV$36,[153]BOP!$A$44:$IV$44,[153]BOP!$A$59:$IV$59,[153]BOP!#REF!,[153]BOP!#REF!,[153]BOP!$A$79:$IV$79,[153]BOP!$A$81:$IV$88,[153]BOP!#REF!</definedName>
    <definedName name="Z_9E0C48FF_FFCC_11D1_98BA_00C04FC96ABD_.wvu.Rows" localSheetId="41" hidden="1">[153]BOP!$A$36:$IV$36,[153]BOP!$A$44:$IV$44,[153]BOP!$A$59:$IV$59,[153]BOP!#REF!,[153]BOP!#REF!,[153]BOP!$A$79:$IV$79,[153]BOP!$A$81:$IV$88,[153]BOP!#REF!</definedName>
    <definedName name="Z_9E0C48FF_FFCC_11D1_98BA_00C04FC96ABD_.wvu.Rows" localSheetId="4" hidden="1">[153]BOP!$A$36:$IV$36,[153]BOP!$A$44:$IV$44,[153]BOP!$A$59:$IV$59,[153]BOP!#REF!,[153]BOP!#REF!,[153]BOP!$A$79:$IV$79,[153]BOP!$A$81:$IV$88,[153]BOP!#REF!</definedName>
    <definedName name="Z_9E0C48FF_FFCC_11D1_98BA_00C04FC96ABD_.wvu.Rows" localSheetId="45" hidden="1">[153]BOP!$A$36:$IV$36,[153]BOP!$A$44:$IV$44,[153]BOP!$A$59:$IV$59,[153]BOP!#REF!,[153]BOP!#REF!,[153]BOP!$A$79:$IV$79,[153]BOP!$A$81:$IV$88,[153]BOP!#REF!</definedName>
    <definedName name="Z_9E0C48FF_FFCC_11D1_98BA_00C04FC96ABD_.wvu.Rows" localSheetId="46" hidden="1">[153]BOP!$A$36:$IV$36,[153]BOP!$A$44:$IV$44,[153]BOP!$A$59:$IV$59,[153]BOP!#REF!,[153]BOP!#REF!,[153]BOP!$A$79:$IV$79,[153]BOP!$A$81:$IV$88,[153]BOP!#REF!</definedName>
    <definedName name="Z_9E0C48FF_FFCC_11D1_98BA_00C04FC96ABD_.wvu.Rows" localSheetId="47" hidden="1">[153]BOP!$A$36:$IV$36,[153]BOP!$A$44:$IV$44,[153]BOP!$A$59:$IV$59,[153]BOP!#REF!,[153]BOP!#REF!,[153]BOP!$A$79:$IV$79,[153]BOP!$A$81:$IV$88,[153]BOP!#REF!</definedName>
    <definedName name="Z_9E0C48FF_FFCC_11D1_98BA_00C04FC96ABD_.wvu.Rows" localSheetId="48" hidden="1">[153]BOP!$A$36:$IV$36,[153]BOP!$A$44:$IV$44,[153]BOP!$A$59:$IV$59,[153]BOP!#REF!,[153]BOP!#REF!,[153]BOP!$A$79:$IV$79,[153]BOP!$A$81:$IV$88,[153]BOP!#REF!</definedName>
    <definedName name="Z_9E0C48FF_FFCC_11D1_98BA_00C04FC96ABD_.wvu.Rows" localSheetId="49" hidden="1">[153]BOP!$A$36:$IV$36,[153]BOP!$A$44:$IV$44,[153]BOP!$A$59:$IV$59,[153]BOP!#REF!,[153]BOP!#REF!,[153]BOP!$A$79:$IV$79,[153]BOP!$A$81:$IV$88,[153]BOP!#REF!</definedName>
    <definedName name="Z_9E0C48FF_FFCC_11D1_98BA_00C04FC96ABD_.wvu.Rows" localSheetId="50" hidden="1">[153]BOP!$A$36:$IV$36,[153]BOP!$A$44:$IV$44,[153]BOP!$A$59:$IV$59,[153]BOP!#REF!,[153]BOP!#REF!,[153]BOP!$A$79:$IV$79,[153]BOP!$A$81:$IV$88,[153]BOP!#REF!</definedName>
    <definedName name="Z_9E0C48FF_FFCC_11D1_98BA_00C04FC96ABD_.wvu.Rows" localSheetId="5" hidden="1">[154]BOP!$A$36:$IV$36,[154]BOP!$A$44:$IV$44,[154]BOP!$A$59:$IV$59,[154]BOP!#REF!,[154]BOP!#REF!,[154]BOP!$A$79:$IV$79,[154]BOP!$A$81:$IV$88,[154]BOP!#REF!</definedName>
    <definedName name="Z_9E0C48FF_FFCC_11D1_98BA_00C04FC96ABD_.wvu.Rows" localSheetId="51" hidden="1">[153]BOP!$A$36:$IV$36,[153]BOP!$A$44:$IV$44,[153]BOP!$A$59:$IV$59,[153]BOP!#REF!,[153]BOP!#REF!,[153]BOP!$A$79:$IV$79,[153]BOP!$A$81:$IV$88,[153]BOP!#REF!</definedName>
    <definedName name="Z_9E0C48FF_FFCC_11D1_98BA_00C04FC96ABD_.wvu.Rows" localSheetId="57" hidden="1">[153]BOP!$A$36:$IV$36,[153]BOP!$A$44:$IV$44,[153]BOP!$A$59:$IV$59,[153]BOP!#REF!,[153]BOP!#REF!,[153]BOP!$A$79:$IV$79,[153]BOP!$A$81:$IV$88,[153]BOP!#REF!</definedName>
    <definedName name="Z_9E0C48FF_FFCC_11D1_98BA_00C04FC96ABD_.wvu.Rows" localSheetId="6" hidden="1">[155]BOP!$A$36:$IV$36,[155]BOP!$A$44:$IV$44,[155]BOP!$A$59:$IV$59,[155]BOP!#REF!,[155]BOP!#REF!,[155]BOP!$A$79:$IV$79,[155]BOP!$A$81:$IV$88,[155]BOP!#REF!</definedName>
    <definedName name="Z_9E0C48FF_FFCC_11D1_98BA_00C04FC96ABD_.wvu.Rows" localSheetId="79" hidden="1">[154]BOP!$A$36:$IV$36,[154]BOP!$A$44:$IV$44,[154]BOP!$A$59:$IV$59,[154]BOP!#REF!,[154]BOP!#REF!,[154]BOP!$A$79:$IV$79,[154]BOP!$A$81:$IV$88,[154]BOP!#REF!</definedName>
    <definedName name="Z_9E0C48FF_FFCC_11D1_98BA_00C04FC96ABD_.wvu.Rows" localSheetId="8" hidden="1">[153]BOP!$A$36:$IV$36,[153]BOP!$A$44:$IV$44,[153]BOP!$A$59:$IV$59,[153]BOP!#REF!,[153]BOP!#REF!,[153]BOP!$A$79:$IV$79,[153]BOP!$A$81:$IV$88,[153]BOP!#REF!</definedName>
    <definedName name="Z_9E0C48FF_FFCC_11D1_98BA_00C04FC96ABD_.wvu.Rows" localSheetId="9" hidden="1">[154]BOP!$A$36:$IV$36,[154]BOP!$A$44:$IV$44,[154]BOP!$A$59:$IV$59,[154]BOP!#REF!,[154]BOP!#REF!,[154]BOP!$A$79:$IV$79,[154]BOP!$A$81:$IV$88,[154]BOP!#REF!</definedName>
    <definedName name="Z_9E0C48FF_FFCC_11D1_98BA_00C04FC96ABD_.wvu.Rows" hidden="1">[153]BOP!$A$36:$IV$36,[153]BOP!$A$44:$IV$44,[153]BOP!$A$59:$IV$59,[153]BOP!#REF!,[153]BOP!#REF!,[153]BOP!$A$79:$IV$79,[153]BOP!$A$81:$IV$88,[153]BOP!#REF!</definedName>
    <definedName name="Z_9E0C4900_FFCC_11D1_98BA_00C04FC96ABD_.wvu.Rows" localSheetId="11" hidden="1">[153]BOP!$A$36:$IV$36,[153]BOP!$A$44:$IV$44,[153]BOP!$A$59:$IV$59,[153]BOP!#REF!,[153]BOP!#REF!,[153]BOP!$A$79:$IV$79,[153]BOP!$A$81:$IV$88,[153]BOP!#REF!</definedName>
    <definedName name="Z_9E0C4900_FFCC_11D1_98BA_00C04FC96ABD_.wvu.Rows" localSheetId="12" hidden="1">[153]BOP!$A$36:$IV$36,[153]BOP!$A$44:$IV$44,[153]BOP!$A$59:$IV$59,[153]BOP!#REF!,[153]BOP!#REF!,[153]BOP!$A$79:$IV$79,[153]BOP!$A$81:$IV$88,[153]BOP!#REF!</definedName>
    <definedName name="Z_9E0C4900_FFCC_11D1_98BA_00C04FC96ABD_.wvu.Rows" localSheetId="4" hidden="1">[153]BOP!$A$36:$IV$36,[153]BOP!$A$44:$IV$44,[153]BOP!$A$59:$IV$59,[153]BOP!#REF!,[153]BOP!#REF!,[153]BOP!$A$79:$IV$79,[153]BOP!$A$81:$IV$88,[153]BOP!#REF!</definedName>
    <definedName name="Z_9E0C4900_FFCC_11D1_98BA_00C04FC96ABD_.wvu.Rows" localSheetId="5" hidden="1">[154]BOP!$A$36:$IV$36,[154]BOP!$A$44:$IV$44,[154]BOP!$A$59:$IV$59,[154]BOP!#REF!,[154]BOP!#REF!,[154]BOP!$A$79:$IV$79,[154]BOP!$A$81:$IV$88,[154]BOP!#REF!</definedName>
    <definedName name="Z_9E0C4900_FFCC_11D1_98BA_00C04FC96ABD_.wvu.Rows" localSheetId="57" hidden="1">[153]BOP!$A$36:$IV$36,[153]BOP!$A$44:$IV$44,[153]BOP!$A$59:$IV$59,[153]BOP!#REF!,[153]BOP!#REF!,[153]BOP!$A$79:$IV$79,[153]BOP!$A$81:$IV$88,[153]BOP!#REF!</definedName>
    <definedName name="Z_9E0C4900_FFCC_11D1_98BA_00C04FC96ABD_.wvu.Rows" localSheetId="6" hidden="1">[155]BOP!$A$36:$IV$36,[155]BOP!$A$44:$IV$44,[155]BOP!$A$59:$IV$59,[155]BOP!#REF!,[155]BOP!#REF!,[155]BOP!$A$79:$IV$79,[155]BOP!$A$81:$IV$88,[155]BOP!#REF!</definedName>
    <definedName name="Z_9E0C4900_FFCC_11D1_98BA_00C04FC96ABD_.wvu.Rows" localSheetId="79" hidden="1">[154]BOP!$A$36:$IV$36,[154]BOP!$A$44:$IV$44,[154]BOP!$A$59:$IV$59,[154]BOP!#REF!,[154]BOP!#REF!,[154]BOP!$A$79:$IV$79,[154]BOP!$A$81:$IV$88,[154]BOP!#REF!</definedName>
    <definedName name="Z_9E0C4900_FFCC_11D1_98BA_00C04FC96ABD_.wvu.Rows" localSheetId="8" hidden="1">[153]BOP!$A$36:$IV$36,[153]BOP!$A$44:$IV$44,[153]BOP!$A$59:$IV$59,[153]BOP!#REF!,[153]BOP!#REF!,[153]BOP!$A$79:$IV$79,[153]BOP!$A$81:$IV$88,[153]BOP!#REF!</definedName>
    <definedName name="Z_9E0C4900_FFCC_11D1_98BA_00C04FC96ABD_.wvu.Rows" localSheetId="9" hidden="1">[154]BOP!$A$36:$IV$36,[154]BOP!$A$44:$IV$44,[154]BOP!$A$59:$IV$59,[154]BOP!#REF!,[154]BOP!#REF!,[154]BOP!$A$79:$IV$79,[154]BOP!$A$81:$IV$88,[154]BOP!#REF!</definedName>
    <definedName name="Z_9E0C4900_FFCC_11D1_98BA_00C04FC96ABD_.wvu.Rows" hidden="1">[153]BOP!$A$36:$IV$36,[153]BOP!$A$44:$IV$44,[153]BOP!$A$59:$IV$59,[153]BOP!#REF!,[153]BOP!#REF!,[153]BOP!$A$79:$IV$79,[153]BOP!$A$81:$IV$88,[153]BOP!#REF!</definedName>
    <definedName name="Z_9E0C4901_FFCC_11D1_98BA_00C04FC96ABD_.wvu.Rows" localSheetId="5" hidden="1">[154]BOP!$A$36:$IV$36,[154]BOP!$A$44:$IV$44,[154]BOP!$A$59:$IV$59,[154]BOP!#REF!,[154]BOP!#REF!,[154]BOP!$A$79:$IV$79,[154]BOP!$A$81:$IV$88,[154]BOP!#REF!</definedName>
    <definedName name="Z_9E0C4901_FFCC_11D1_98BA_00C04FC96ABD_.wvu.Rows" localSheetId="57" hidden="1">[153]BOP!$A$36:$IV$36,[153]BOP!$A$44:$IV$44,[153]BOP!$A$59:$IV$59,[153]BOP!#REF!,[153]BOP!#REF!,[153]BOP!$A$79:$IV$79,[153]BOP!$A$81:$IV$88,[153]BOP!#REF!</definedName>
    <definedName name="Z_9E0C4901_FFCC_11D1_98BA_00C04FC96ABD_.wvu.Rows" localSheetId="6" hidden="1">[155]BOP!$A$36:$IV$36,[155]BOP!$A$44:$IV$44,[155]BOP!$A$59:$IV$59,[155]BOP!#REF!,[155]BOP!#REF!,[155]BOP!$A$79:$IV$79,[155]BOP!$A$81:$IV$88,[155]BOP!#REF!</definedName>
    <definedName name="Z_9E0C4901_FFCC_11D1_98BA_00C04FC96ABD_.wvu.Rows" localSheetId="79" hidden="1">[154]BOP!$A$36:$IV$36,[154]BOP!$A$44:$IV$44,[154]BOP!$A$59:$IV$59,[154]BOP!#REF!,[154]BOP!#REF!,[154]BOP!$A$79:$IV$79,[154]BOP!$A$81:$IV$88,[154]BOP!#REF!</definedName>
    <definedName name="Z_9E0C4901_FFCC_11D1_98BA_00C04FC96ABD_.wvu.Rows" localSheetId="8" hidden="1">[153]BOP!$A$36:$IV$36,[153]BOP!$A$44:$IV$44,[153]BOP!$A$59:$IV$59,[153]BOP!#REF!,[153]BOP!#REF!,[153]BOP!$A$79:$IV$79,[153]BOP!$A$81:$IV$88,[153]BOP!#REF!</definedName>
    <definedName name="Z_9E0C4901_FFCC_11D1_98BA_00C04FC96ABD_.wvu.Rows" localSheetId="9" hidden="1">[154]BOP!$A$36:$IV$36,[154]BOP!$A$44:$IV$44,[154]BOP!$A$59:$IV$59,[154]BOP!#REF!,[154]BOP!#REF!,[154]BOP!$A$79:$IV$79,[154]BOP!$A$81:$IV$88,[154]BOP!#REF!</definedName>
    <definedName name="Z_9E0C4901_FFCC_11D1_98BA_00C04FC96ABD_.wvu.Rows" hidden="1">[153]BOP!$A$36:$IV$36,[153]BOP!$A$44:$IV$44,[153]BOP!$A$59:$IV$59,[153]BOP!#REF!,[153]BOP!#REF!,[153]BOP!$A$79:$IV$79,[153]BOP!$A$81:$IV$88,[153]BOP!#REF!</definedName>
    <definedName name="Z_9E0C4903_FFCC_11D1_98BA_00C04FC96ABD_.wvu.Rows" localSheetId="11" hidden="1">[153]BOP!$A$36:$IV$36,[153]BOP!$A$44:$IV$44,[153]BOP!$A$59:$IV$59,[153]BOP!#REF!,[153]BOP!#REF!,[153]BOP!$A$79:$IV$79,[153]BOP!$A$81:$IV$88,[153]BOP!#REF!,[153]BOP!#REF!</definedName>
    <definedName name="Z_9E0C4903_FFCC_11D1_98BA_00C04FC96ABD_.wvu.Rows" localSheetId="12" hidden="1">[153]BOP!$A$36:$IV$36,[153]BOP!$A$44:$IV$44,[153]BOP!$A$59:$IV$59,[153]BOP!#REF!,[153]BOP!#REF!,[153]BOP!$A$79:$IV$79,[153]BOP!$A$81:$IV$88,[153]BOP!#REF!,[153]BOP!#REF!</definedName>
    <definedName name="Z_9E0C4903_FFCC_11D1_98BA_00C04FC96ABD_.wvu.Rows" localSheetId="13" hidden="1">[153]BOP!$A$36:$IV$36,[153]BOP!$A$44:$IV$44,[153]BOP!$A$59:$IV$59,[153]BOP!#REF!,[153]BOP!#REF!,[153]BOP!$A$79:$IV$79,[153]BOP!$A$81:$IV$88,[153]BOP!#REF!,[153]BOP!#REF!</definedName>
    <definedName name="Z_9E0C4903_FFCC_11D1_98BA_00C04FC96ABD_.wvu.Rows" localSheetId="23" hidden="1">[153]BOP!$A$36:$IV$36,[153]BOP!$A$44:$IV$44,[153]BOP!$A$59:$IV$59,[153]BOP!#REF!,[153]BOP!#REF!,[153]BOP!$A$79:$IV$79,[153]BOP!$A$81:$IV$88,[153]BOP!#REF!,[153]BOP!#REF!</definedName>
    <definedName name="Z_9E0C4903_FFCC_11D1_98BA_00C04FC96ABD_.wvu.Rows" localSheetId="24" hidden="1">[153]BOP!$A$36:$IV$36,[153]BOP!$A$44:$IV$44,[153]BOP!$A$59:$IV$59,[153]BOP!#REF!,[153]BOP!#REF!,[153]BOP!$A$79:$IV$79,[153]BOP!$A$81:$IV$88,[153]BOP!#REF!,[153]BOP!#REF!</definedName>
    <definedName name="Z_9E0C4903_FFCC_11D1_98BA_00C04FC96ABD_.wvu.Rows" localSheetId="26" hidden="1">[153]BOP!$A$36:$IV$36,[153]BOP!$A$44:$IV$44,[153]BOP!$A$59:$IV$59,[153]BOP!#REF!,[153]BOP!#REF!,[153]BOP!$A$79:$IV$79,[153]BOP!$A$81:$IV$88,[153]BOP!#REF!,[153]BOP!#REF!</definedName>
    <definedName name="Z_9E0C4903_FFCC_11D1_98BA_00C04FC96ABD_.wvu.Rows" localSheetId="27" hidden="1">[153]BOP!$A$36:$IV$36,[153]BOP!$A$44:$IV$44,[153]BOP!$A$59:$IV$59,[153]BOP!#REF!,[153]BOP!#REF!,[153]BOP!$A$79:$IV$79,[153]BOP!$A$81:$IV$88,[153]BOP!#REF!,[153]BOP!#REF!</definedName>
    <definedName name="Z_9E0C4903_FFCC_11D1_98BA_00C04FC96ABD_.wvu.Rows" localSheetId="28" hidden="1">[153]BOP!$A$36:$IV$36,[153]BOP!$A$44:$IV$44,[153]BOP!$A$59:$IV$59,[153]BOP!#REF!,[153]BOP!#REF!,[153]BOP!$A$79:$IV$79,[153]BOP!$A$81:$IV$88,[153]BOP!#REF!,[153]BOP!#REF!</definedName>
    <definedName name="Z_9E0C4903_FFCC_11D1_98BA_00C04FC96ABD_.wvu.Rows" localSheetId="29" hidden="1">[153]BOP!$A$36:$IV$36,[153]BOP!$A$44:$IV$44,[153]BOP!$A$59:$IV$59,[153]BOP!#REF!,[153]BOP!#REF!,[153]BOP!$A$79:$IV$79,[153]BOP!$A$81:$IV$88,[153]BOP!#REF!,[153]BOP!#REF!</definedName>
    <definedName name="Z_9E0C4903_FFCC_11D1_98BA_00C04FC96ABD_.wvu.Rows" localSheetId="32" hidden="1">[153]BOP!$A$36:$IV$36,[153]BOP!$A$44:$IV$44,[153]BOP!$A$59:$IV$59,[153]BOP!#REF!,[153]BOP!#REF!,[153]BOP!$A$79:$IV$79,[153]BOP!$A$81:$IV$88,[153]BOP!#REF!,[153]BOP!#REF!</definedName>
    <definedName name="Z_9E0C4903_FFCC_11D1_98BA_00C04FC96ABD_.wvu.Rows" localSheetId="33" hidden="1">[153]BOP!$A$36:$IV$36,[153]BOP!$A$44:$IV$44,[153]BOP!$A$59:$IV$59,[153]BOP!#REF!,[153]BOP!#REF!,[153]BOP!$A$79:$IV$79,[153]BOP!$A$81:$IV$88,[153]BOP!#REF!,[153]BOP!#REF!</definedName>
    <definedName name="Z_9E0C4903_FFCC_11D1_98BA_00C04FC96ABD_.wvu.Rows" localSheetId="41" hidden="1">[153]BOP!$A$36:$IV$36,[153]BOP!$A$44:$IV$44,[153]BOP!$A$59:$IV$59,[153]BOP!#REF!,[153]BOP!#REF!,[153]BOP!$A$79:$IV$79,[153]BOP!$A$81:$IV$88,[153]BOP!#REF!,[153]BOP!#REF!</definedName>
    <definedName name="Z_9E0C4903_FFCC_11D1_98BA_00C04FC96ABD_.wvu.Rows" localSheetId="4" hidden="1">[153]BOP!$A$36:$IV$36,[153]BOP!$A$44:$IV$44,[153]BOP!$A$59:$IV$59,[153]BOP!#REF!,[153]BOP!#REF!,[153]BOP!$A$79:$IV$79,[153]BOP!$A$81:$IV$88,[153]BOP!#REF!,[153]BOP!#REF!</definedName>
    <definedName name="Z_9E0C4903_FFCC_11D1_98BA_00C04FC96ABD_.wvu.Rows" localSheetId="45" hidden="1">[153]BOP!$A$36:$IV$36,[153]BOP!$A$44:$IV$44,[153]BOP!$A$59:$IV$59,[153]BOP!#REF!,[153]BOP!#REF!,[153]BOP!$A$79:$IV$79,[153]BOP!$A$81:$IV$88,[153]BOP!#REF!,[153]BOP!#REF!</definedName>
    <definedName name="Z_9E0C4903_FFCC_11D1_98BA_00C04FC96ABD_.wvu.Rows" localSheetId="46" hidden="1">[153]BOP!$A$36:$IV$36,[153]BOP!$A$44:$IV$44,[153]BOP!$A$59:$IV$59,[153]BOP!#REF!,[153]BOP!#REF!,[153]BOP!$A$79:$IV$79,[153]BOP!$A$81:$IV$88,[153]BOP!#REF!,[153]BOP!#REF!</definedName>
    <definedName name="Z_9E0C4903_FFCC_11D1_98BA_00C04FC96ABD_.wvu.Rows" localSheetId="47" hidden="1">[153]BOP!$A$36:$IV$36,[153]BOP!$A$44:$IV$44,[153]BOP!$A$59:$IV$59,[153]BOP!#REF!,[153]BOP!#REF!,[153]BOP!$A$79:$IV$79,[153]BOP!$A$81:$IV$88,[153]BOP!#REF!,[153]BOP!#REF!</definedName>
    <definedName name="Z_9E0C4903_FFCC_11D1_98BA_00C04FC96ABD_.wvu.Rows" localSheetId="48" hidden="1">[153]BOP!$A$36:$IV$36,[153]BOP!$A$44:$IV$44,[153]BOP!$A$59:$IV$59,[153]BOP!#REF!,[153]BOP!#REF!,[153]BOP!$A$79:$IV$79,[153]BOP!$A$81:$IV$88,[153]BOP!#REF!,[153]BOP!#REF!</definedName>
    <definedName name="Z_9E0C4903_FFCC_11D1_98BA_00C04FC96ABD_.wvu.Rows" localSheetId="49" hidden="1">[153]BOP!$A$36:$IV$36,[153]BOP!$A$44:$IV$44,[153]BOP!$A$59:$IV$59,[153]BOP!#REF!,[153]BOP!#REF!,[153]BOP!$A$79:$IV$79,[153]BOP!$A$81:$IV$88,[153]BOP!#REF!,[153]BOP!#REF!</definedName>
    <definedName name="Z_9E0C4903_FFCC_11D1_98BA_00C04FC96ABD_.wvu.Rows" localSheetId="50" hidden="1">[153]BOP!$A$36:$IV$36,[153]BOP!$A$44:$IV$44,[153]BOP!$A$59:$IV$59,[153]BOP!#REF!,[153]BOP!#REF!,[153]BOP!$A$79:$IV$79,[153]BOP!$A$81:$IV$88,[153]BOP!#REF!,[153]BOP!#REF!</definedName>
    <definedName name="Z_9E0C4903_FFCC_11D1_98BA_00C04FC96ABD_.wvu.Rows" localSheetId="5" hidden="1">[154]BOP!$A$36:$IV$36,[154]BOP!$A$44:$IV$44,[154]BOP!$A$59:$IV$59,[154]BOP!#REF!,[154]BOP!#REF!,[154]BOP!$A$79:$IV$79,[154]BOP!$A$81:$IV$88,[154]BOP!#REF!,[154]BOP!#REF!</definedName>
    <definedName name="Z_9E0C4903_FFCC_11D1_98BA_00C04FC96ABD_.wvu.Rows" localSheetId="51" hidden="1">[153]BOP!$A$36:$IV$36,[153]BOP!$A$44:$IV$44,[153]BOP!$A$59:$IV$59,[153]BOP!#REF!,[153]BOP!#REF!,[153]BOP!$A$79:$IV$79,[153]BOP!$A$81:$IV$88,[153]BOP!#REF!,[153]BOP!#REF!</definedName>
    <definedName name="Z_9E0C4903_FFCC_11D1_98BA_00C04FC96ABD_.wvu.Rows" localSheetId="53" hidden="1">[153]BOP!$A$36:$IV$36,[153]BOP!$A$44:$IV$44,[153]BOP!$A$59:$IV$59,[153]BOP!#REF!,[153]BOP!#REF!,[153]BOP!$A$79:$IV$79,[153]BOP!$A$81:$IV$88,[153]BOP!#REF!,[153]BOP!#REF!</definedName>
    <definedName name="Z_9E0C4903_FFCC_11D1_98BA_00C04FC96ABD_.wvu.Rows" localSheetId="54" hidden="1">[153]BOP!$A$36:$IV$36,[153]BOP!$A$44:$IV$44,[153]BOP!$A$59:$IV$59,[153]BOP!#REF!,[153]BOP!#REF!,[153]BOP!$A$79:$IV$79,[153]BOP!$A$81:$IV$88,[153]BOP!#REF!,[153]BOP!#REF!</definedName>
    <definedName name="Z_9E0C4903_FFCC_11D1_98BA_00C04FC96ABD_.wvu.Rows" localSheetId="56" hidden="1">[153]BOP!$A$36:$IV$36,[153]BOP!$A$44:$IV$44,[153]BOP!$A$59:$IV$59,[153]BOP!#REF!,[153]BOP!#REF!,[153]BOP!$A$79:$IV$79,[153]BOP!$A$81:$IV$88,[153]BOP!#REF!,[153]BOP!#REF!</definedName>
    <definedName name="Z_9E0C4903_FFCC_11D1_98BA_00C04FC96ABD_.wvu.Rows" localSheetId="57" hidden="1">[153]BOP!$A$36:$IV$36,[153]BOP!$A$44:$IV$44,[153]BOP!$A$59:$IV$59,[153]BOP!#REF!,[153]BOP!#REF!,[153]BOP!$A$79:$IV$79,[153]BOP!$A$81:$IV$88,[153]BOP!#REF!,[153]BOP!#REF!</definedName>
    <definedName name="Z_9E0C4903_FFCC_11D1_98BA_00C04FC96ABD_.wvu.Rows" localSheetId="58" hidden="1">[153]BOP!$A$36:$IV$36,[153]BOP!$A$44:$IV$44,[153]BOP!$A$59:$IV$59,[153]BOP!#REF!,[153]BOP!#REF!,[153]BOP!$A$79:$IV$79,[153]BOP!$A$81:$IV$88,[153]BOP!#REF!,[153]BOP!#REF!</definedName>
    <definedName name="Z_9E0C4903_FFCC_11D1_98BA_00C04FC96ABD_.wvu.Rows" localSheetId="61" hidden="1">[153]BOP!$36:$36,[153]BOP!$44:$44,[153]BOP!$59:$59,[153]BOP!#REF!,[153]BOP!#REF!,[153]BOP!$79:$79,[153]BOP!$81:$88,[153]BOP!#REF!,[153]BOP!#REF!</definedName>
    <definedName name="Z_9E0C4903_FFCC_11D1_98BA_00C04FC96ABD_.wvu.Rows" localSheetId="62" hidden="1">[153]BOP!$36:$36,[153]BOP!$44:$44,[153]BOP!$59:$59,[153]BOP!#REF!,[153]BOP!#REF!,[153]BOP!$79:$79,[153]BOP!$81:$88,[153]BOP!#REF!,[153]BOP!#REF!</definedName>
    <definedName name="Z_9E0C4903_FFCC_11D1_98BA_00C04FC96ABD_.wvu.Rows" localSheetId="63" hidden="1">[153]BOP!$36:$36,[153]BOP!$44:$44,[153]BOP!$59:$59,[153]BOP!#REF!,[153]BOP!#REF!,[153]BOP!$79:$79,[153]BOP!$81:$88,[153]BOP!#REF!,[153]BOP!#REF!</definedName>
    <definedName name="Z_9E0C4903_FFCC_11D1_98BA_00C04FC96ABD_.wvu.Rows" localSheetId="6" hidden="1">[155]BOP!$A$36:$IV$36,[155]BOP!$A$44:$IV$44,[155]BOP!$A$59:$IV$59,[155]BOP!#REF!,[155]BOP!#REF!,[155]BOP!$A$79:$IV$79,[155]BOP!$A$81:$IV$88,[155]BOP!#REF!,[155]BOP!#REF!</definedName>
    <definedName name="Z_9E0C4903_FFCC_11D1_98BA_00C04FC96ABD_.wvu.Rows" localSheetId="64" hidden="1">[153]BOP!$A$36:$IV$36,[153]BOP!$A$44:$IV$44,[153]BOP!$A$59:$IV$59,[153]BOP!#REF!,[153]BOP!#REF!,[153]BOP!$A$79:$IV$79,[153]BOP!$A$81:$IV$88,[153]BOP!#REF!,[153]BOP!#REF!</definedName>
    <definedName name="Z_9E0C4903_FFCC_11D1_98BA_00C04FC96ABD_.wvu.Rows" localSheetId="65" hidden="1">[153]BOP!$A$36:$IV$36,[153]BOP!$A$44:$IV$44,[153]BOP!$A$59:$IV$59,[153]BOP!#REF!,[153]BOP!#REF!,[153]BOP!$A$79:$IV$79,[153]BOP!$A$81:$IV$88,[153]BOP!#REF!,[153]BOP!#REF!</definedName>
    <definedName name="Z_9E0C4903_FFCC_11D1_98BA_00C04FC96ABD_.wvu.Rows" localSheetId="66" hidden="1">[153]BOP!$A$36:$IV$36,[153]BOP!$A$44:$IV$44,[153]BOP!$A$59:$IV$59,[153]BOP!#REF!,[153]BOP!#REF!,[153]BOP!$A$79:$IV$79,[153]BOP!$A$81:$IV$88,[153]BOP!#REF!,[153]BOP!#REF!</definedName>
    <definedName name="Z_9E0C4903_FFCC_11D1_98BA_00C04FC96ABD_.wvu.Rows" localSheetId="67" hidden="1">[153]BOP!$A$36:$IV$36,[153]BOP!$A$44:$IV$44,[153]BOP!$A$59:$IV$59,[153]BOP!#REF!,[153]BOP!#REF!,[153]BOP!$A$79:$IV$79,[153]BOP!$A$81:$IV$88,[153]BOP!#REF!,[153]BOP!#REF!</definedName>
    <definedName name="Z_9E0C4903_FFCC_11D1_98BA_00C04FC96ABD_.wvu.Rows" localSheetId="68" hidden="1">[153]BOP!$A$36:$IV$36,[153]BOP!$A$44:$IV$44,[153]BOP!$A$59:$IV$59,[153]BOP!#REF!,[153]BOP!#REF!,[153]BOP!$A$79:$IV$79,[153]BOP!$A$81:$IV$88,[153]BOP!#REF!,[153]BOP!#REF!</definedName>
    <definedName name="Z_9E0C4903_FFCC_11D1_98BA_00C04FC96ABD_.wvu.Rows" localSheetId="69" hidden="1">[153]BOP!$A$36:$IV$36,[153]BOP!$A$44:$IV$44,[153]BOP!$A$59:$IV$59,[153]BOP!#REF!,[153]BOP!#REF!,[153]BOP!$A$79:$IV$79,[153]BOP!$A$81:$IV$88,[153]BOP!#REF!,[153]BOP!#REF!</definedName>
    <definedName name="Z_9E0C4903_FFCC_11D1_98BA_00C04FC96ABD_.wvu.Rows" localSheetId="7" hidden="1">[153]BOP!$A$36:$IV$36,[153]BOP!$A$44:$IV$44,[153]BOP!$A$59:$IV$59,[153]BOP!#REF!,[153]BOP!#REF!,[153]BOP!$A$79:$IV$79,[153]BOP!$A$81:$IV$88,[153]BOP!#REF!,[153]BOP!#REF!</definedName>
    <definedName name="Z_9E0C4903_FFCC_11D1_98BA_00C04FC96ABD_.wvu.Rows" localSheetId="79" hidden="1">[154]BOP!$A$36:$IV$36,[154]BOP!$A$44:$IV$44,[154]BOP!$A$59:$IV$59,[154]BOP!#REF!,[154]BOP!#REF!,[154]BOP!$A$79:$IV$79,[154]BOP!$A$81:$IV$88,[154]BOP!#REF!,[154]BOP!#REF!</definedName>
    <definedName name="Z_9E0C4903_FFCC_11D1_98BA_00C04FC96ABD_.wvu.Rows" localSheetId="8" hidden="1">[153]BOP!$A$36:$IV$36,[153]BOP!$A$44:$IV$44,[153]BOP!$A$59:$IV$59,[153]BOP!#REF!,[153]BOP!#REF!,[153]BOP!$A$79:$IV$79,[153]BOP!$A$81:$IV$88,[153]BOP!#REF!,[153]BOP!#REF!</definedName>
    <definedName name="Z_9E0C4903_FFCC_11D1_98BA_00C04FC96ABD_.wvu.Rows" localSheetId="9" hidden="1">[154]BOP!$A$36:$IV$36,[154]BOP!$A$44:$IV$44,[154]BOP!$A$59:$IV$59,[154]BOP!#REF!,[154]BOP!#REF!,[154]BOP!$A$79:$IV$79,[154]BOP!$A$81:$IV$88,[154]BOP!#REF!,[154]BOP!#REF!</definedName>
    <definedName name="Z_9E0C4903_FFCC_11D1_98BA_00C04FC96ABD_.wvu.Rows" hidden="1">[153]BOP!$A$36:$IV$36,[153]BOP!$A$44:$IV$44,[153]BOP!$A$59:$IV$59,[153]BOP!#REF!,[153]BOP!#REF!,[153]BOP!$A$79:$IV$79,[153]BOP!$A$81:$IV$88,[153]BOP!#REF!,[153]BOP!#REF!</definedName>
    <definedName name="Z_9E0C4904_FFCC_11D1_98BA_00C04FC96ABD_.wvu.Rows" localSheetId="11" hidden="1">[153]BOP!$A$36:$IV$36,[153]BOP!$A$44:$IV$44,[153]BOP!$A$59:$IV$59,[153]BOP!#REF!,[153]BOP!#REF!,[153]BOP!$A$79:$IV$79,[153]BOP!$A$81:$IV$88,[153]BOP!#REF!,[153]BOP!#REF!</definedName>
    <definedName name="Z_9E0C4904_FFCC_11D1_98BA_00C04FC96ABD_.wvu.Rows" localSheetId="12" hidden="1">[153]BOP!$A$36:$IV$36,[153]BOP!$A$44:$IV$44,[153]BOP!$A$59:$IV$59,[153]BOP!#REF!,[153]BOP!#REF!,[153]BOP!$A$79:$IV$79,[153]BOP!$A$81:$IV$88,[153]BOP!#REF!,[153]BOP!#REF!</definedName>
    <definedName name="Z_9E0C4904_FFCC_11D1_98BA_00C04FC96ABD_.wvu.Rows" localSheetId="26" hidden="1">[153]BOP!$A$36:$IV$36,[153]BOP!$A$44:$IV$44,[153]BOP!$A$59:$IV$59,[153]BOP!#REF!,[153]BOP!#REF!,[153]BOP!$A$79:$IV$79,[153]BOP!$A$81:$IV$88,[153]BOP!#REF!,[153]BOP!#REF!</definedName>
    <definedName name="Z_9E0C4904_FFCC_11D1_98BA_00C04FC96ABD_.wvu.Rows" localSheetId="27" hidden="1">[153]BOP!$A$36:$IV$36,[153]BOP!$A$44:$IV$44,[153]BOP!$A$59:$IV$59,[153]BOP!#REF!,[153]BOP!#REF!,[153]BOP!$A$79:$IV$79,[153]BOP!$A$81:$IV$88,[153]BOP!#REF!,[153]BOP!#REF!</definedName>
    <definedName name="Z_9E0C4904_FFCC_11D1_98BA_00C04FC96ABD_.wvu.Rows" localSheetId="32" hidden="1">[153]BOP!$A$36:$IV$36,[153]BOP!$A$44:$IV$44,[153]BOP!$A$59:$IV$59,[153]BOP!#REF!,[153]BOP!#REF!,[153]BOP!$A$79:$IV$79,[153]BOP!$A$81:$IV$88,[153]BOP!#REF!,[153]BOP!#REF!</definedName>
    <definedName name="Z_9E0C4904_FFCC_11D1_98BA_00C04FC96ABD_.wvu.Rows" localSheetId="33" hidden="1">[153]BOP!$A$36:$IV$36,[153]BOP!$A$44:$IV$44,[153]BOP!$A$59:$IV$59,[153]BOP!#REF!,[153]BOP!#REF!,[153]BOP!$A$79:$IV$79,[153]BOP!$A$81:$IV$88,[153]BOP!#REF!,[153]BOP!#REF!</definedName>
    <definedName name="Z_9E0C4904_FFCC_11D1_98BA_00C04FC96ABD_.wvu.Rows" localSheetId="41" hidden="1">[153]BOP!$A$36:$IV$36,[153]BOP!$A$44:$IV$44,[153]BOP!$A$59:$IV$59,[153]BOP!#REF!,[153]BOP!#REF!,[153]BOP!$A$79:$IV$79,[153]BOP!$A$81:$IV$88,[153]BOP!#REF!,[153]BOP!#REF!</definedName>
    <definedName name="Z_9E0C4904_FFCC_11D1_98BA_00C04FC96ABD_.wvu.Rows" localSheetId="4" hidden="1">[153]BOP!$A$36:$IV$36,[153]BOP!$A$44:$IV$44,[153]BOP!$A$59:$IV$59,[153]BOP!#REF!,[153]BOP!#REF!,[153]BOP!$A$79:$IV$79,[153]BOP!$A$81:$IV$88,[153]BOP!#REF!,[153]BOP!#REF!</definedName>
    <definedName name="Z_9E0C4904_FFCC_11D1_98BA_00C04FC96ABD_.wvu.Rows" localSheetId="45" hidden="1">[153]BOP!$A$36:$IV$36,[153]BOP!$A$44:$IV$44,[153]BOP!$A$59:$IV$59,[153]BOP!#REF!,[153]BOP!#REF!,[153]BOP!$A$79:$IV$79,[153]BOP!$A$81:$IV$88,[153]BOP!#REF!,[153]BOP!#REF!</definedName>
    <definedName name="Z_9E0C4904_FFCC_11D1_98BA_00C04FC96ABD_.wvu.Rows" localSheetId="46" hidden="1">[153]BOP!$A$36:$IV$36,[153]BOP!$A$44:$IV$44,[153]BOP!$A$59:$IV$59,[153]BOP!#REF!,[153]BOP!#REF!,[153]BOP!$A$79:$IV$79,[153]BOP!$A$81:$IV$88,[153]BOP!#REF!,[153]BOP!#REF!</definedName>
    <definedName name="Z_9E0C4904_FFCC_11D1_98BA_00C04FC96ABD_.wvu.Rows" localSheetId="47" hidden="1">[153]BOP!$A$36:$IV$36,[153]BOP!$A$44:$IV$44,[153]BOP!$A$59:$IV$59,[153]BOP!#REF!,[153]BOP!#REF!,[153]BOP!$A$79:$IV$79,[153]BOP!$A$81:$IV$88,[153]BOP!#REF!,[153]BOP!#REF!</definedName>
    <definedName name="Z_9E0C4904_FFCC_11D1_98BA_00C04FC96ABD_.wvu.Rows" localSheetId="48" hidden="1">[153]BOP!$A$36:$IV$36,[153]BOP!$A$44:$IV$44,[153]BOP!$A$59:$IV$59,[153]BOP!#REF!,[153]BOP!#REF!,[153]BOP!$A$79:$IV$79,[153]BOP!$A$81:$IV$88,[153]BOP!#REF!,[153]BOP!#REF!</definedName>
    <definedName name="Z_9E0C4904_FFCC_11D1_98BA_00C04FC96ABD_.wvu.Rows" localSheetId="49" hidden="1">[153]BOP!$A$36:$IV$36,[153]BOP!$A$44:$IV$44,[153]BOP!$A$59:$IV$59,[153]BOP!#REF!,[153]BOP!#REF!,[153]BOP!$A$79:$IV$79,[153]BOP!$A$81:$IV$88,[153]BOP!#REF!,[153]BOP!#REF!</definedName>
    <definedName name="Z_9E0C4904_FFCC_11D1_98BA_00C04FC96ABD_.wvu.Rows" localSheetId="50" hidden="1">[153]BOP!$A$36:$IV$36,[153]BOP!$A$44:$IV$44,[153]BOP!$A$59:$IV$59,[153]BOP!#REF!,[153]BOP!#REF!,[153]BOP!$A$79:$IV$79,[153]BOP!$A$81:$IV$88,[153]BOP!#REF!,[153]BOP!#REF!</definedName>
    <definedName name="Z_9E0C4904_FFCC_11D1_98BA_00C04FC96ABD_.wvu.Rows" localSheetId="5" hidden="1">[154]BOP!$A$36:$IV$36,[154]BOP!$A$44:$IV$44,[154]BOP!$A$59:$IV$59,[154]BOP!#REF!,[154]BOP!#REF!,[154]BOP!$A$79:$IV$79,[154]BOP!$A$81:$IV$88,[154]BOP!#REF!,[154]BOP!#REF!</definedName>
    <definedName name="Z_9E0C4904_FFCC_11D1_98BA_00C04FC96ABD_.wvu.Rows" localSheetId="51" hidden="1">[153]BOP!$A$36:$IV$36,[153]BOP!$A$44:$IV$44,[153]BOP!$A$59:$IV$59,[153]BOP!#REF!,[153]BOP!#REF!,[153]BOP!$A$79:$IV$79,[153]BOP!$A$81:$IV$88,[153]BOP!#REF!,[153]BOP!#REF!</definedName>
    <definedName name="Z_9E0C4904_FFCC_11D1_98BA_00C04FC96ABD_.wvu.Rows" localSheetId="57" hidden="1">[153]BOP!$A$36:$IV$36,[153]BOP!$A$44:$IV$44,[153]BOP!$A$59:$IV$59,[153]BOP!#REF!,[153]BOP!#REF!,[153]BOP!$A$79:$IV$79,[153]BOP!$A$81:$IV$88,[153]BOP!#REF!,[153]BOP!#REF!</definedName>
    <definedName name="Z_9E0C4904_FFCC_11D1_98BA_00C04FC96ABD_.wvu.Rows" localSheetId="6" hidden="1">[155]BOP!$A$36:$IV$36,[155]BOP!$A$44:$IV$44,[155]BOP!$A$59:$IV$59,[155]BOP!#REF!,[155]BOP!#REF!,[155]BOP!$A$79:$IV$79,[155]BOP!$A$81:$IV$88,[155]BOP!#REF!,[155]BOP!#REF!</definedName>
    <definedName name="Z_9E0C4904_FFCC_11D1_98BA_00C04FC96ABD_.wvu.Rows" localSheetId="79" hidden="1">[154]BOP!$A$36:$IV$36,[154]BOP!$A$44:$IV$44,[154]BOP!$A$59:$IV$59,[154]BOP!#REF!,[154]BOP!#REF!,[154]BOP!$A$79:$IV$79,[154]BOP!$A$81:$IV$88,[154]BOP!#REF!,[154]BOP!#REF!</definedName>
    <definedName name="Z_9E0C4904_FFCC_11D1_98BA_00C04FC96ABD_.wvu.Rows" localSheetId="8" hidden="1">[153]BOP!$A$36:$IV$36,[153]BOP!$A$44:$IV$44,[153]BOP!$A$59:$IV$59,[153]BOP!#REF!,[153]BOP!#REF!,[153]BOP!$A$79:$IV$79,[153]BOP!$A$81:$IV$88,[153]BOP!#REF!,[153]BOP!#REF!</definedName>
    <definedName name="Z_9E0C4904_FFCC_11D1_98BA_00C04FC96ABD_.wvu.Rows" localSheetId="9" hidden="1">[154]BOP!$A$36:$IV$36,[154]BOP!$A$44:$IV$44,[154]BOP!$A$59:$IV$59,[154]BOP!#REF!,[154]BOP!#REF!,[154]BOP!$A$79:$IV$79,[154]BOP!$A$81:$IV$88,[154]BOP!#REF!,[154]BOP!#REF!</definedName>
    <definedName name="Z_9E0C4904_FFCC_11D1_98BA_00C04FC96ABD_.wvu.Rows" hidden="1">[153]BOP!$A$36:$IV$36,[153]BOP!$A$44:$IV$44,[153]BOP!$A$59:$IV$59,[153]BOP!#REF!,[153]BOP!#REF!,[153]BOP!$A$79:$IV$79,[153]BOP!$A$81:$IV$88,[153]BOP!#REF!,[153]BOP!#REF!</definedName>
    <definedName name="Z_9E0C4905_FFCC_11D1_98BA_00C04FC96ABD_.wvu.Rows" localSheetId="5" hidden="1">[154]BOP!$A$36:$IV$36,[154]BOP!$A$44:$IV$44,[154]BOP!$A$59:$IV$59,[154]BOP!#REF!,[154]BOP!#REF!,[154]BOP!$A$79:$IV$79</definedName>
    <definedName name="Z_9E0C4905_FFCC_11D1_98BA_00C04FC96ABD_.wvu.Rows" localSheetId="57" hidden="1">[153]BOP!$A$36:$IV$36,[153]BOP!$A$44:$IV$44,[153]BOP!$A$59:$IV$59,[153]BOP!#REF!,[153]BOP!#REF!,[153]BOP!$A$79:$IV$79</definedName>
    <definedName name="Z_9E0C4905_FFCC_11D1_98BA_00C04FC96ABD_.wvu.Rows" localSheetId="6" hidden="1">[155]BOP!$A$36:$IV$36,[155]BOP!$A$44:$IV$44,[155]BOP!$A$59:$IV$59,[155]BOP!#REF!,[155]BOP!#REF!,[155]BOP!$A$79:$IV$79</definedName>
    <definedName name="Z_9E0C4905_FFCC_11D1_98BA_00C04FC96ABD_.wvu.Rows" localSheetId="79" hidden="1">[154]BOP!$A$36:$IV$36,[154]BOP!$A$44:$IV$44,[154]BOP!$A$59:$IV$59,[154]BOP!#REF!,[154]BOP!#REF!,[154]BOP!$A$79:$IV$79</definedName>
    <definedName name="Z_9E0C4905_FFCC_11D1_98BA_00C04FC96ABD_.wvu.Rows" localSheetId="8" hidden="1">[153]BOP!$A$36:$IV$36,[153]BOP!$A$44:$IV$44,[153]BOP!$A$59:$IV$59,[153]BOP!#REF!,[153]BOP!#REF!,[153]BOP!$A$79:$IV$79</definedName>
    <definedName name="Z_9E0C4905_FFCC_11D1_98BA_00C04FC96ABD_.wvu.Rows" localSheetId="9" hidden="1">[154]BOP!$A$36:$IV$36,[154]BOP!$A$44:$IV$44,[154]BOP!$A$59:$IV$59,[154]BOP!#REF!,[154]BOP!#REF!,[154]BOP!$A$79:$IV$79</definedName>
    <definedName name="Z_9E0C4905_FFCC_11D1_98BA_00C04FC96ABD_.wvu.Rows" hidden="1">[153]BOP!$A$36:$IV$36,[153]BOP!$A$44:$IV$44,[153]BOP!$A$59:$IV$59,[153]BOP!#REF!,[153]BOP!#REF!,[153]BOP!$A$79:$IV$79</definedName>
    <definedName name="Z_9EF03116_8D10_496A_8070_AF1BF94107FA_.wvu.Cols" localSheetId="15" hidden="1">'15'!$C:$DJ,'15'!$JK:$KV,'15'!$TG:$UR,'15'!$ADC:$AEN,'15'!$AMY:$AOJ,'15'!$AWU:$AYF,'15'!$BGQ:$BIB,'15'!$BQM:$BRX,'15'!$CAI:$CBT,'15'!$CKE:$CLP,'15'!$CUA:$CVL,'15'!$DDW:$DFH,'15'!$DNS:$DPD,'15'!$DXO:$DYZ,'15'!$EHK:$EIV,'15'!$ERG:$ESR,'15'!$FBC:$FCN,'15'!$FKY:$FMJ,'15'!$FUU:$FWF,'15'!$GEQ:$GGB,'15'!$GOM:$GPX,'15'!$GYI:$GZT,'15'!$HIE:$HJP,'15'!$HSA:$HTL,'15'!$IBW:$IDH,'15'!$ILS:$IND,'15'!$IVO:$IWZ,'15'!$JFK:$JGV,'15'!$JPG:$JQR,'15'!$JZC:$KAN,'15'!$KIY:$KKJ,'15'!$KSU:$KUF,'15'!$LCQ:$LEB,'15'!$LMM:$LNX,'15'!$LWI:$LXT,'15'!$MGE:$MHP,'15'!$MQA:$MRL,'15'!$MZW:$NBH,'15'!$NJS:$NLD,'15'!$NTO:$NUZ,'15'!$ODK:$OEV,'15'!$ONG:$OOR,'15'!$OXC:$OYN,'15'!$PGY:$PIJ,'15'!$PQU:$PSF,'15'!$QAQ:$QCB,'15'!$QKM:$QLX,'15'!$QUI:$QVT,'15'!$REE:$RFP,'15'!$ROA:$RPL,'15'!$RXW:$RZH,'15'!$SHS:$SJD,'15'!$SRO:$SSZ,'15'!$TBK:$TCV,'15'!$TLG:$TMR,'15'!$TVC:$TWN,'15'!$UEY:$UGJ,'15'!$UOU:$UQF,'15'!$UYQ:$VAB,'15'!$VIM:$VJX,'15'!$VSI:$VTT,'15'!$WCE:$WDP,'15'!$WMA:$WNL,'15'!$WVW:$WXH</definedName>
    <definedName name="Z_9EF03116_8D10_496A_8070_AF1BF94107FA_.wvu.Cols" localSheetId="16" hidden="1">'16'!$B:$DI,'16'!$HD:$JA,'16'!$JC:$KN,'16'!$QZ:$SW,'16'!$SY:$UJ,'16'!$AAV:$ACS,'16'!$ACU:$AEF,'16'!$AKR:$AMO,'16'!$AMQ:$AOB,'16'!$AUN:$AWK,'16'!$AWM:$AXX,'16'!$BEJ:$BGG,'16'!$BGI:$BHT,'16'!$BOF:$BQC,'16'!$BQE:$BRP,'16'!$BYB:$BZY,'16'!$CAA:$CBL,'16'!$CHX:$CJU,'16'!$CJW:$CLH,'16'!$CRT:$CTQ,'16'!$CTS:$CVD,'16'!$DBP:$DDM,'16'!$DDO:$DEZ,'16'!$DLL:$DNI,'16'!$DNK:$DOV,'16'!$DVH:$DXE,'16'!$DXG:$DYR,'16'!$EFD:$EHA,'16'!$EHC:$EIN,'16'!$EOZ:$EQW,'16'!$EQY:$ESJ,'16'!$EYV:$FAS,'16'!$FAU:$FCF,'16'!$FIR:$FKO,'16'!$FKQ:$FMB,'16'!$FSN:$FUK,'16'!$FUM:$FVX,'16'!$GCJ:$GEG,'16'!$GEI:$GFT,'16'!$GMF:$GOC,'16'!$GOE:$GPP,'16'!$GWB:$GXY,'16'!$GYA:$GZL,'16'!$HFX:$HHU,'16'!$HHW:$HJH,'16'!$HPT:$HRQ,'16'!$HRS:$HTD,'16'!$HZP:$IBM,'16'!$IBO:$ICZ,'16'!$IJL:$ILI,'16'!$ILK:$IMV,'16'!$ITH:$IVE,'16'!$IVG:$IWR,'16'!$JDD:$JFA,'16'!$JFC:$JGN,'16'!$JMZ:$JOW,'16'!$JOY:$JQJ,'16'!$JWV:$JYS,'16'!$JYU:$KAF,'16'!$KGR:$KIO,'16'!$KIQ:$KKB,'16'!$KQN:$KSK,'16'!$KSM:$KTX,'16'!$LAJ:$LCG,'16'!$LCI:$LDT,'16'!$LKF:$LMC,'16'!$LME:$LNP,'16'!$LUB:$LVY,'16'!$LWA:$LXL,'16'!$MDX:$MFU,'16'!$MFW:$MHH,'16'!$MNT:$MPQ,'16'!$MPS:$MRD,'16'!$MXP:$MZM,'16'!$MZO:$NAZ,'16'!$NHL:$NJI,'16'!$NJK:$NKV,'16'!$NRH:$NTE,'16'!$NTG:$NUR,'16'!$OBD:$ODA,'16'!$ODC:$OEN,'16'!$OKZ:$OMW,'16'!$OMY:$OOJ,'16'!$OUV:$OWS,'16'!$OWU:$OYF,'16'!$PER:$PGO,'16'!$PGQ:$PIB,'16'!$PON:$PQK,'16'!$PQM:$PRX,'16'!$PYJ:$QAG,'16'!$QAI:$QBT,'16'!$QIF:$QKC,'16'!$QKE:$QLP,'16'!$QSB:$QTY,'16'!$QUA:$QVL,'16'!$RBX:$RDU,'16'!$RDW:$RFH,'16'!$RLT:$RNQ,'16'!$RNS:$RPD,'16'!$RVP:$RXM,'16'!$RXO:$RYZ,'16'!$SFL:$SHI,'16'!$SHK:$SIV,'16'!$SPH:$SRE,'16'!$SRG:$SSR,'16'!$SZD:$TBA,'16'!$TBC:$TCN,'16'!$TIZ:$TKW,'16'!$TKY:$TMJ,'16'!$TSV:$TUS,'16'!$TUU:$TWF,'16'!$UCR:$UEO,'16'!$UEQ:$UGB,'16'!$UMN:$UOK,'16'!$UOM:$UPX,'16'!$UWJ:$UYG,'16'!$UYI:$UZT,'16'!$VGF:$VIC,'16'!$VIE:$VJP,'16'!$VQB:$VRY,'16'!$VSA:$VTL,'16'!$VZX:$WBU,'16'!$WBW:$WDH,'16'!$WJT:$WLQ,'16'!$WLS:$WND,'16'!$WTP:$WVM,'16'!$WVO:$WWZ,'16'!$XDL:$XFD</definedName>
    <definedName name="Z_9EF03116_8D10_496A_8070_AF1BF94107FA_.wvu.Cols" localSheetId="17" hidden="1">'17'!$C:$H,'17'!$ER:$IF,'17'!$ON:$SB,'17'!$YJ:$ABX,'17'!$AIF:$ALT,'17'!$ASB:$AVP,'17'!$BBX:$BFL,'17'!$BLT:$BPH,'17'!$BVP:$BZD,'17'!$CFL:$CIZ,'17'!$CPH:$CSV,'17'!$CZD:$DCR,'17'!$DIZ:$DMN,'17'!$DSV:$DWJ,'17'!$ECR:$EGF,'17'!$EMN:$EQB,'17'!$EWJ:$EZX,'17'!$FGF:$FJT,'17'!$FQB:$FTP,'17'!$FZX:$GDL,'17'!$GJT:$GNH,'17'!$GTP:$GXD,'17'!$HDL:$HGZ,'17'!$HNH:$HQV,'17'!$HXD:$IAR,'17'!$IGZ:$IKN,'17'!$IQV:$IUJ,'17'!$JAR:$JEF,'17'!$JKN:$JOB,'17'!$JUJ:$JXX,'17'!$KEF:$KHT,'17'!$KOB:$KRP,'17'!$KXX:$LBL,'17'!$LHT:$LLH,'17'!$LRP:$LVD,'17'!$MBL:$MEZ,'17'!$MLH:$MOV,'17'!$MVD:$MYR,'17'!$NEZ:$NIN,'17'!$NOV:$NSJ,'17'!$NYR:$OCF,'17'!$OIN:$OMB,'17'!$OSJ:$OVX,'17'!$PCF:$PFT,'17'!$PMB:$PPP,'17'!$PVX:$PZL,'17'!$QFT:$QJH,'17'!$QPP:$QTD,'17'!$QZL:$RCZ,'17'!$RJH:$RMV,'17'!$RTD:$RWR,'17'!$SCZ:$SGN,'17'!$SMV:$SQJ,'17'!$SWR:$TAF,'17'!$TGN:$TKB,'17'!$TQJ:$TTX,'17'!$UAF:$UDT,'17'!$UKB:$UNP,'17'!$UTX:$UXL,'17'!$VDT:$VHH,'17'!$VNP:$VRD,'17'!$VXL:$WAZ,'17'!$WHH:$WKV,'17'!$WRD:$WUR</definedName>
    <definedName name="Z_9EF03116_8D10_496A_8070_AF1BF94107FA_.wvu.Cols" localSheetId="18" hidden="1">'18'!$C:$H,'18'!$ES:$IG,'18'!$OO:$SC,'18'!$YK:$ABY,'18'!$AIG:$ALU,'18'!$ASC:$AVQ,'18'!$BBY:$BFM,'18'!$BLU:$BPI,'18'!$BVQ:$BZE,'18'!$CFM:$CJA,'18'!$CPI:$CSW,'18'!$CZE:$DCS,'18'!$DJA:$DMO,'18'!$DSW:$DWK,'18'!$ECS:$EGG,'18'!$EMO:$EQC,'18'!$EWK:$EZY,'18'!$FGG:$FJU,'18'!$FQC:$FTQ,'18'!$FZY:$GDM,'18'!$GJU:$GNI,'18'!$GTQ:$GXE,'18'!$HDM:$HHA,'18'!$HNI:$HQW,'18'!$HXE:$IAS,'18'!$IHA:$IKO,'18'!$IQW:$IUK,'18'!$JAS:$JEG,'18'!$JKO:$JOC,'18'!$JUK:$JXY,'18'!$KEG:$KHU,'18'!$KOC:$KRQ,'18'!$KXY:$LBM,'18'!$LHU:$LLI,'18'!$LRQ:$LVE,'18'!$MBM:$MFA,'18'!$MLI:$MOW,'18'!$MVE:$MYS,'18'!$NFA:$NIO,'18'!$NOW:$NSK,'18'!$NYS:$OCG,'18'!$OIO:$OMC,'18'!$OSK:$OVY,'18'!$PCG:$PFU,'18'!$PMC:$PPQ,'18'!$PVY:$PZM,'18'!$QFU:$QJI,'18'!$QPQ:$QTE,'18'!$QZM:$RDA,'18'!$RJI:$RMW,'18'!$RTE:$RWS,'18'!$SDA:$SGO,'18'!$SMW:$SQK,'18'!$SWS:$TAG,'18'!$TGO:$TKC,'18'!$TQK:$TTY,'18'!$UAG:$UDU,'18'!$UKC:$UNQ,'18'!$UTY:$UXM,'18'!$VDU:$VHI,'18'!$VNQ:$VRE,'18'!$VXM:$WBA,'18'!$WHI:$WKW,'18'!$WRE:$WUS</definedName>
    <definedName name="Z_9EF03116_8D10_496A_8070_AF1BF94107FA_.wvu.Cols" localSheetId="19" hidden="1">'19'!$C:$H</definedName>
    <definedName name="Z_9EF03116_8D10_496A_8070_AF1BF94107FA_.wvu.Cols" localSheetId="20" hidden="1">'20'!$B:$G</definedName>
    <definedName name="Z_9EF03116_8D10_496A_8070_AF1BF94107FA_.wvu.Cols" localSheetId="21" hidden="1">'21'!$B:$G</definedName>
    <definedName name="Z_9EF03116_8D10_496A_8070_AF1BF94107FA_.wvu.Cols" localSheetId="22" hidden="1">'22a-b'!$B:$DH,'22a-b'!$KY:$MJ,'22a-b'!$UU:$WF,'22a-b'!$AEQ:$AGB,'22a-b'!$AOM:$APX,'22a-b'!$AYI:$AZT,'22a-b'!$BIE:$BJP,'22a-b'!$BSA:$BTL,'22a-b'!$CBW:$CDH,'22a-b'!$CLS:$CND,'22a-b'!$CVO:$CWZ,'22a-b'!$DFK:$DGV,'22a-b'!$DPG:$DQR,'22a-b'!$DZC:$EAN,'22a-b'!$EIY:$EKJ,'22a-b'!$ESU:$EUF,'22a-b'!$FCQ:$FEB,'22a-b'!$FMM:$FNX,'22a-b'!$FWI:$FXT,'22a-b'!$GGE:$GHP,'22a-b'!$GQA:$GRL,'22a-b'!$GZW:$HBH,'22a-b'!$HJS:$HLD,'22a-b'!$HTO:$HUZ,'22a-b'!$IDK:$IEV,'22a-b'!$ING:$IOR,'22a-b'!$IXC:$IYN,'22a-b'!$JGY:$JIJ,'22a-b'!$JQU:$JSF,'22a-b'!$KAQ:$KCB,'22a-b'!$KKM:$KLX,'22a-b'!$KUI:$KVT,'22a-b'!$LEE:$LFP,'22a-b'!$LOA:$LPL,'22a-b'!$LXW:$LZH,'22a-b'!$MHS:$MJD,'22a-b'!$MRO:$MSZ,'22a-b'!$NBK:$NCV,'22a-b'!$NLG:$NMR,'22a-b'!$NVC:$NWN,'22a-b'!$OEY:$OGJ,'22a-b'!$OOU:$OQF,'22a-b'!$OYQ:$PAB,'22a-b'!$PIM:$PJX,'22a-b'!$PSI:$PTT,'22a-b'!$QCE:$QDP,'22a-b'!$QMA:$QNL,'22a-b'!$QVW:$QXH,'22a-b'!$RFS:$RHD,'22a-b'!$RPO:$RQZ,'22a-b'!$RZK:$SAV,'22a-b'!$SJG:$SKR,'22a-b'!$STC:$SUN,'22a-b'!$TCY:$TEJ,'22a-b'!$TMU:$TOF,'22a-b'!$TWQ:$TYB,'22a-b'!$UGM:$UHX,'22a-b'!$UQI:$URT,'22a-b'!$VAE:$VBP,'22a-b'!$VKA:$VLL,'22a-b'!$VTW:$VVH,'22a-b'!$WDS:$WFD,'22a-b'!$WNO:$WOZ,'22a-b'!$WXK:$WYV</definedName>
    <definedName name="Z_9EF03116_8D10_496A_8070_AF1BF94107FA_.wvu.Cols" localSheetId="25" hidden="1">'25a'!$B:$FJ</definedName>
    <definedName name="Z_9EF03116_8D10_496A_8070_AF1BF94107FA_.wvu.Cols" localSheetId="26" hidden="1">'25b'!$B:$F</definedName>
    <definedName name="Z_9EF03116_8D10_496A_8070_AF1BF94107FA_.wvu.Cols" localSheetId="27"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9EF03116_8D10_496A_8070_AF1BF94107FA_.wvu.Cols" localSheetId="30" hidden="1">'29'!$B:$E</definedName>
    <definedName name="Z_9EF03116_8D10_496A_8070_AF1BF94107FA_.wvu.PrintArea" localSheetId="11" hidden="1">'11'!$A$1:$K$30</definedName>
    <definedName name="Z_9EF03116_8D10_496A_8070_AF1BF94107FA_.wvu.PrintArea" localSheetId="12" hidden="1">'12'!$A$1:$G$177</definedName>
    <definedName name="Z_9EF03116_8D10_496A_8070_AF1BF94107FA_.wvu.PrintArea" localSheetId="15" hidden="1">'15'!$A$1:$DW$64</definedName>
    <definedName name="Z_9EF03116_8D10_496A_8070_AF1BF94107FA_.wvu.PrintArea" localSheetId="16" hidden="1">'16'!$A$1:$DX$48</definedName>
    <definedName name="Z_9EF03116_8D10_496A_8070_AF1BF94107FA_.wvu.PrintArea" localSheetId="17" hidden="1">'17'!$A$1:$U$55</definedName>
    <definedName name="Z_9EF03116_8D10_496A_8070_AF1BF94107FA_.wvu.PrintArea" localSheetId="18" hidden="1">'18'!$A$1:$U$56</definedName>
    <definedName name="Z_9EF03116_8D10_496A_8070_AF1BF94107FA_.wvu.PrintArea" localSheetId="19" hidden="1">'19'!$A$1:$U$55</definedName>
    <definedName name="Z_9EF03116_8D10_496A_8070_AF1BF94107FA_.wvu.PrintArea" localSheetId="20" hidden="1">'20'!$A$1:$T$49</definedName>
    <definedName name="Z_9EF03116_8D10_496A_8070_AF1BF94107FA_.wvu.PrintArea" localSheetId="21" hidden="1">'21'!$A$1:$U$41</definedName>
    <definedName name="Z_9EF03116_8D10_496A_8070_AF1BF94107FA_.wvu.PrintArea" localSheetId="22" hidden="1">'22a-b'!$A$1:$DT$64</definedName>
    <definedName name="Z_9EF03116_8D10_496A_8070_AF1BF94107FA_.wvu.PrintArea" localSheetId="25" hidden="1">'25a'!$A$1:$FW$22</definedName>
    <definedName name="Z_9EF03116_8D10_496A_8070_AF1BF94107FA_.wvu.PrintArea" localSheetId="26" hidden="1">'25b'!$A$1:$T$66,'25b'!$A$68:$T$119</definedName>
    <definedName name="Z_9EF03116_8D10_496A_8070_AF1BF94107FA_.wvu.PrintArea" localSheetId="27" hidden="1">'26'!$A$1:$J$196</definedName>
    <definedName name="Z_9EF03116_8D10_496A_8070_AF1BF94107FA_.wvu.PrintArea" localSheetId="30" hidden="1">'29'!$A$1:$R$22</definedName>
    <definedName name="Z_9EF03116_8D10_496A_8070_AF1BF94107FA_.wvu.PrintArea" localSheetId="35" hidden="1">'34'!$A$1:$G$33</definedName>
    <definedName name="Z_9EF03116_8D10_496A_8070_AF1BF94107FA_.wvu.PrintArea" localSheetId="37" hidden="1">'36'!$A$1:$Y$173</definedName>
    <definedName name="Z_9EF03116_8D10_496A_8070_AF1BF94107FA_.wvu.PrintArea" localSheetId="4" hidden="1">'4'!$A$1:$I$77</definedName>
    <definedName name="Z_9EF03116_8D10_496A_8070_AF1BF94107FA_.wvu.Rows" localSheetId="12" hidden="1">'12'!$5:$134</definedName>
    <definedName name="Z_9EF03116_8D10_496A_8070_AF1BF94107FA_.wvu.Rows" localSheetId="16" hidden="1">'16'!$34:$35,'16'!$40:$41</definedName>
    <definedName name="Z_9EF03116_8D10_496A_8070_AF1BF94107FA_.wvu.Rows" localSheetId="17" hidden="1">'17'!$26:$26</definedName>
    <definedName name="Z_9EF03116_8D10_496A_8070_AF1BF94107FA_.wvu.Rows" localSheetId="18" hidden="1">'18'!$2:$2,'18'!$27:$27</definedName>
    <definedName name="Z_9EF03116_8D10_496A_8070_AF1BF94107FA_.wvu.Rows" localSheetId="19" hidden="1">'19'!$2:$2,'19'!$27:$27</definedName>
    <definedName name="Z_9EF03116_8D10_496A_8070_AF1BF94107FA_.wvu.Rows" localSheetId="20" hidden="1">'20'!$43:$43</definedName>
    <definedName name="Z_9EF03116_8D10_496A_8070_AF1BF94107FA_.wvu.Rows" localSheetId="21" hidden="1">'21'!$35:$35</definedName>
    <definedName name="Z_9EF03116_8D10_496A_8070_AF1BF94107FA_.wvu.Rows" localSheetId="27" hidden="1">'26'!$10:$145</definedName>
    <definedName name="Z_9EF03116_8D10_496A_8070_AF1BF94107FA_.wvu.Rows" localSheetId="35" hidden="1">'34'!$29:$29</definedName>
    <definedName name="Z_9EF03116_8D10_496A_8070_AF1BF94107FA_.wvu.Rows" localSheetId="37" hidden="1">'36'!$7:$147</definedName>
    <definedName name="Z_9EF03116_8D10_496A_8070_AF1BF94107FA_.wvu.Rows" localSheetId="4" hidden="1">'4'!$12:$35</definedName>
    <definedName name="Z_C21FAE85_013A_11D2_98BD_00C04FC96ABD_.wvu.Rows" localSheetId="11" hidden="1">[153]BOP!$A$36:$IV$36,[153]BOP!$A$44:$IV$44,[153]BOP!$A$59:$IV$59,[153]BOP!#REF!,[153]BOP!#REF!,[153]BOP!$A$81:$IV$88</definedName>
    <definedName name="Z_C21FAE85_013A_11D2_98BD_00C04FC96ABD_.wvu.Rows" localSheetId="12" hidden="1">[153]BOP!$A$36:$IV$36,[153]BOP!$A$44:$IV$44,[153]BOP!$A$59:$IV$59,[153]BOP!#REF!,[153]BOP!#REF!,[153]BOP!$A$81:$IV$88</definedName>
    <definedName name="Z_C21FAE85_013A_11D2_98BD_00C04FC96ABD_.wvu.Rows" localSheetId="23" hidden="1">[153]BOP!$A$36:$IV$36,[153]BOP!$A$44:$IV$44,[153]BOP!$A$59:$IV$59,[153]BOP!#REF!,[153]BOP!#REF!,[153]BOP!$A$81:$IV$88</definedName>
    <definedName name="Z_C21FAE85_013A_11D2_98BD_00C04FC96ABD_.wvu.Rows" localSheetId="24" hidden="1">[153]BOP!$A$36:$IV$36,[153]BOP!$A$44:$IV$44,[153]BOP!$A$59:$IV$59,[153]BOP!#REF!,[153]BOP!#REF!,[153]BOP!$A$81:$IV$88</definedName>
    <definedName name="Z_C21FAE85_013A_11D2_98BD_00C04FC96ABD_.wvu.Rows" localSheetId="26" hidden="1">[153]BOP!$A$36:$IV$36,[153]BOP!$A$44:$IV$44,[153]BOP!$A$59:$IV$59,[153]BOP!#REF!,[153]BOP!#REF!,[153]BOP!$A$81:$IV$88</definedName>
    <definedName name="Z_C21FAE85_013A_11D2_98BD_00C04FC96ABD_.wvu.Rows" localSheetId="27" hidden="1">[153]BOP!$A$36:$IV$36,[153]BOP!$A$44:$IV$44,[153]BOP!$A$59:$IV$59,[153]BOP!#REF!,[153]BOP!#REF!,[153]BOP!$A$81:$IV$88</definedName>
    <definedName name="Z_C21FAE85_013A_11D2_98BD_00C04FC96ABD_.wvu.Rows" localSheetId="28" hidden="1">[153]BOP!$A$36:$IV$36,[153]BOP!$A$44:$IV$44,[153]BOP!$A$59:$IV$59,[153]BOP!#REF!,[153]BOP!#REF!,[153]BOP!$A$81:$IV$88</definedName>
    <definedName name="Z_C21FAE85_013A_11D2_98BD_00C04FC96ABD_.wvu.Rows" localSheetId="29" hidden="1">[153]BOP!$A$36:$IV$36,[153]BOP!$A$44:$IV$44,[153]BOP!$A$59:$IV$59,[153]BOP!#REF!,[153]BOP!#REF!,[153]BOP!$A$81:$IV$88</definedName>
    <definedName name="Z_C21FAE85_013A_11D2_98BD_00C04FC96ABD_.wvu.Rows" localSheetId="32" hidden="1">[153]BOP!$A$36:$IV$36,[153]BOP!$A$44:$IV$44,[153]BOP!$A$59:$IV$59,[153]BOP!#REF!,[153]BOP!#REF!,[153]BOP!$A$81:$IV$88</definedName>
    <definedName name="Z_C21FAE85_013A_11D2_98BD_00C04FC96ABD_.wvu.Rows" localSheetId="33" hidden="1">[153]BOP!$A$36:$IV$36,[153]BOP!$A$44:$IV$44,[153]BOP!$A$59:$IV$59,[153]BOP!#REF!,[153]BOP!#REF!,[153]BOP!$A$81:$IV$88</definedName>
    <definedName name="Z_C21FAE85_013A_11D2_98BD_00C04FC96ABD_.wvu.Rows" localSheetId="41" hidden="1">[153]BOP!$A$36:$IV$36,[153]BOP!$A$44:$IV$44,[153]BOP!$A$59:$IV$59,[153]BOP!#REF!,[153]BOP!#REF!,[153]BOP!$A$81:$IV$88</definedName>
    <definedName name="Z_C21FAE85_013A_11D2_98BD_00C04FC96ABD_.wvu.Rows" localSheetId="4" hidden="1">[153]BOP!$A$36:$IV$36,[153]BOP!$A$44:$IV$44,[153]BOP!$A$59:$IV$59,[153]BOP!#REF!,[153]BOP!#REF!,[153]BOP!$A$81:$IV$88</definedName>
    <definedName name="Z_C21FAE85_013A_11D2_98BD_00C04FC96ABD_.wvu.Rows" localSheetId="45" hidden="1">[153]BOP!$A$36:$IV$36,[153]BOP!$A$44:$IV$44,[153]BOP!$A$59:$IV$59,[153]BOP!#REF!,[153]BOP!#REF!,[153]BOP!$A$81:$IV$88</definedName>
    <definedName name="Z_C21FAE85_013A_11D2_98BD_00C04FC96ABD_.wvu.Rows" localSheetId="46" hidden="1">[153]BOP!$A$36:$IV$36,[153]BOP!$A$44:$IV$44,[153]BOP!$A$59:$IV$59,[153]BOP!#REF!,[153]BOP!#REF!,[153]BOP!$A$81:$IV$88</definedName>
    <definedName name="Z_C21FAE85_013A_11D2_98BD_00C04FC96ABD_.wvu.Rows" localSheetId="47" hidden="1">[153]BOP!$A$36:$IV$36,[153]BOP!$A$44:$IV$44,[153]BOP!$A$59:$IV$59,[153]BOP!#REF!,[153]BOP!#REF!,[153]BOP!$A$81:$IV$88</definedName>
    <definedName name="Z_C21FAE85_013A_11D2_98BD_00C04FC96ABD_.wvu.Rows" localSheetId="48" hidden="1">[153]BOP!$A$36:$IV$36,[153]BOP!$A$44:$IV$44,[153]BOP!$A$59:$IV$59,[153]BOP!#REF!,[153]BOP!#REF!,[153]BOP!$A$81:$IV$88</definedName>
    <definedName name="Z_C21FAE85_013A_11D2_98BD_00C04FC96ABD_.wvu.Rows" localSheetId="49" hidden="1">[153]BOP!$A$36:$IV$36,[153]BOP!$A$44:$IV$44,[153]BOP!$A$59:$IV$59,[153]BOP!#REF!,[153]BOP!#REF!,[153]BOP!$A$81:$IV$88</definedName>
    <definedName name="Z_C21FAE85_013A_11D2_98BD_00C04FC96ABD_.wvu.Rows" localSheetId="50" hidden="1">[153]BOP!$A$36:$IV$36,[153]BOP!$A$44:$IV$44,[153]BOP!$A$59:$IV$59,[153]BOP!#REF!,[153]BOP!#REF!,[153]BOP!$A$81:$IV$88</definedName>
    <definedName name="Z_C21FAE85_013A_11D2_98BD_00C04FC96ABD_.wvu.Rows" localSheetId="5" hidden="1">[154]BOP!$A$36:$IV$36,[154]BOP!$A$44:$IV$44,[154]BOP!$A$59:$IV$59,[154]BOP!#REF!,[154]BOP!#REF!,[154]BOP!$A$81:$IV$88</definedName>
    <definedName name="Z_C21FAE85_013A_11D2_98BD_00C04FC96ABD_.wvu.Rows" localSheetId="51" hidden="1">[153]BOP!$A$36:$IV$36,[153]BOP!$A$44:$IV$44,[153]BOP!$A$59:$IV$59,[153]BOP!#REF!,[153]BOP!#REF!,[153]BOP!$A$81:$IV$88</definedName>
    <definedName name="Z_C21FAE85_013A_11D2_98BD_00C04FC96ABD_.wvu.Rows" localSheetId="53" hidden="1">[153]BOP!$A$36:$IV$36,[153]BOP!$A$44:$IV$44,[153]BOP!$A$59:$IV$59,[153]BOP!#REF!,[153]BOP!#REF!,[153]BOP!$A$81:$IV$88</definedName>
    <definedName name="Z_C21FAE85_013A_11D2_98BD_00C04FC96ABD_.wvu.Rows" localSheetId="54" hidden="1">[153]BOP!$A$36:$IV$36,[153]BOP!$A$44:$IV$44,[153]BOP!$A$59:$IV$59,[153]BOP!#REF!,[153]BOP!#REF!,[153]BOP!$A$81:$IV$88</definedName>
    <definedName name="Z_C21FAE85_013A_11D2_98BD_00C04FC96ABD_.wvu.Rows" localSheetId="56" hidden="1">[153]BOP!$A$36:$IV$36,[153]BOP!$A$44:$IV$44,[153]BOP!$A$59:$IV$59,[153]BOP!#REF!,[153]BOP!#REF!,[153]BOP!$A$81:$IV$88</definedName>
    <definedName name="Z_C21FAE85_013A_11D2_98BD_00C04FC96ABD_.wvu.Rows" localSheetId="57" hidden="1">[153]BOP!$A$36:$IV$36,[153]BOP!$A$44:$IV$44,[153]BOP!$A$59:$IV$59,[153]BOP!#REF!,[153]BOP!#REF!,[153]BOP!$A$81:$IV$88</definedName>
    <definedName name="Z_C21FAE85_013A_11D2_98BD_00C04FC96ABD_.wvu.Rows" localSheetId="58" hidden="1">[153]BOP!$A$36:$IV$36,[153]BOP!$A$44:$IV$44,[153]BOP!$A$59:$IV$59,[153]BOP!#REF!,[153]BOP!#REF!,[153]BOP!$A$81:$IV$88</definedName>
    <definedName name="Z_C21FAE85_013A_11D2_98BD_00C04FC96ABD_.wvu.Rows" localSheetId="61" hidden="1">[153]BOP!$36:$36,[153]BOP!$44:$44,[153]BOP!$59:$59,[153]BOP!#REF!,[153]BOP!#REF!,[153]BOP!$81:$88</definedName>
    <definedName name="Z_C21FAE85_013A_11D2_98BD_00C04FC96ABD_.wvu.Rows" localSheetId="62" hidden="1">[153]BOP!$36:$36,[153]BOP!$44:$44,[153]BOP!$59:$59,[153]BOP!#REF!,[153]BOP!#REF!,[153]BOP!$81:$88</definedName>
    <definedName name="Z_C21FAE85_013A_11D2_98BD_00C04FC96ABD_.wvu.Rows" localSheetId="63" hidden="1">[153]BOP!$36:$36,[153]BOP!$44:$44,[153]BOP!$59:$59,[153]BOP!#REF!,[153]BOP!#REF!,[153]BOP!$81:$88</definedName>
    <definedName name="Z_C21FAE85_013A_11D2_98BD_00C04FC96ABD_.wvu.Rows" localSheetId="6" hidden="1">[155]BOP!$A$36:$IV$36,[155]BOP!$A$44:$IV$44,[155]BOP!$A$59:$IV$59,[155]BOP!#REF!,[155]BOP!#REF!,[155]BOP!$A$81:$IV$88</definedName>
    <definedName name="Z_C21FAE85_013A_11D2_98BD_00C04FC96ABD_.wvu.Rows" localSheetId="64" hidden="1">[153]BOP!$A$36:$IV$36,[153]BOP!$A$44:$IV$44,[153]BOP!$A$59:$IV$59,[153]BOP!#REF!,[153]BOP!#REF!,[153]BOP!$A$81:$IV$88</definedName>
    <definedName name="Z_C21FAE85_013A_11D2_98BD_00C04FC96ABD_.wvu.Rows" localSheetId="65" hidden="1">[153]BOP!$A$36:$IV$36,[153]BOP!$A$44:$IV$44,[153]BOP!$A$59:$IV$59,[153]BOP!#REF!,[153]BOP!#REF!,[153]BOP!$A$81:$IV$88</definedName>
    <definedName name="Z_C21FAE85_013A_11D2_98BD_00C04FC96ABD_.wvu.Rows" localSheetId="66" hidden="1">[153]BOP!$A$36:$IV$36,[153]BOP!$A$44:$IV$44,[153]BOP!$A$59:$IV$59,[153]BOP!#REF!,[153]BOP!#REF!,[153]BOP!$A$81:$IV$88</definedName>
    <definedName name="Z_C21FAE85_013A_11D2_98BD_00C04FC96ABD_.wvu.Rows" localSheetId="67" hidden="1">[153]BOP!$A$36:$IV$36,[153]BOP!$A$44:$IV$44,[153]BOP!$A$59:$IV$59,[153]BOP!#REF!,[153]BOP!#REF!,[153]BOP!$A$81:$IV$88</definedName>
    <definedName name="Z_C21FAE85_013A_11D2_98BD_00C04FC96ABD_.wvu.Rows" localSheetId="68" hidden="1">[153]BOP!$A$36:$IV$36,[153]BOP!$A$44:$IV$44,[153]BOP!$A$59:$IV$59,[153]BOP!#REF!,[153]BOP!#REF!,[153]BOP!$A$81:$IV$88</definedName>
    <definedName name="Z_C21FAE85_013A_11D2_98BD_00C04FC96ABD_.wvu.Rows" localSheetId="69" hidden="1">[153]BOP!$A$36:$IV$36,[153]BOP!$A$44:$IV$44,[153]BOP!$A$59:$IV$59,[153]BOP!#REF!,[153]BOP!#REF!,[153]BOP!$A$81:$IV$88</definedName>
    <definedName name="Z_C21FAE85_013A_11D2_98BD_00C04FC96ABD_.wvu.Rows" localSheetId="7" hidden="1">[153]BOP!$A$36:$IV$36,[153]BOP!$A$44:$IV$44,[153]BOP!$A$59:$IV$59,[153]BOP!#REF!,[153]BOP!#REF!,[153]BOP!$A$81:$IV$88</definedName>
    <definedName name="Z_C21FAE85_013A_11D2_98BD_00C04FC96ABD_.wvu.Rows" localSheetId="79" hidden="1">[154]BOP!$A$36:$IV$36,[154]BOP!$A$44:$IV$44,[154]BOP!$A$59:$IV$59,[154]BOP!#REF!,[154]BOP!#REF!,[154]BOP!$A$81:$IV$88</definedName>
    <definedName name="Z_C21FAE85_013A_11D2_98BD_00C04FC96ABD_.wvu.Rows" localSheetId="8" hidden="1">[153]BOP!$A$36:$IV$36,[153]BOP!$A$44:$IV$44,[153]BOP!$A$59:$IV$59,[153]BOP!#REF!,[153]BOP!#REF!,[153]BOP!$A$81:$IV$88</definedName>
    <definedName name="Z_C21FAE85_013A_11D2_98BD_00C04FC96ABD_.wvu.Rows" localSheetId="9" hidden="1">[154]BOP!$A$36:$IV$36,[154]BOP!$A$44:$IV$44,[154]BOP!$A$59:$IV$59,[154]BOP!#REF!,[154]BOP!#REF!,[154]BOP!$A$81:$IV$88</definedName>
    <definedName name="Z_C21FAE85_013A_11D2_98BD_00C04FC96ABD_.wvu.Rows" hidden="1">[153]BOP!$A$36:$IV$36,[153]BOP!$A$44:$IV$44,[153]BOP!$A$59:$IV$59,[153]BOP!#REF!,[153]BOP!#REF!,[153]BOP!$A$81:$IV$88</definedName>
    <definedName name="Z_C21FAE86_013A_11D2_98BD_00C04FC96ABD_.wvu.Rows" localSheetId="11" hidden="1">[153]BOP!$A$36:$IV$36,[153]BOP!$A$44:$IV$44,[153]BOP!$A$59:$IV$59,[153]BOP!#REF!,[153]BOP!#REF!,[153]BOP!$A$81:$IV$88</definedName>
    <definedName name="Z_C21FAE86_013A_11D2_98BD_00C04FC96ABD_.wvu.Rows" localSheetId="12" hidden="1">[153]BOP!$A$36:$IV$36,[153]BOP!$A$44:$IV$44,[153]BOP!$A$59:$IV$59,[153]BOP!#REF!,[153]BOP!#REF!,[153]BOP!$A$81:$IV$88</definedName>
    <definedName name="Z_C21FAE86_013A_11D2_98BD_00C04FC96ABD_.wvu.Rows" localSheetId="27" hidden="1">[153]BOP!$A$36:$IV$36,[153]BOP!$A$44:$IV$44,[153]BOP!$A$59:$IV$59,[153]BOP!#REF!,[153]BOP!#REF!,[153]BOP!$A$81:$IV$88</definedName>
    <definedName name="Z_C21FAE86_013A_11D2_98BD_00C04FC96ABD_.wvu.Rows" localSheetId="4" hidden="1">[153]BOP!$A$36:$IV$36,[153]BOP!$A$44:$IV$44,[153]BOP!$A$59:$IV$59,[153]BOP!#REF!,[153]BOP!#REF!,[153]BOP!$A$81:$IV$88</definedName>
    <definedName name="Z_C21FAE86_013A_11D2_98BD_00C04FC96ABD_.wvu.Rows" localSheetId="5" hidden="1">[154]BOP!$A$36:$IV$36,[154]BOP!$A$44:$IV$44,[154]BOP!$A$59:$IV$59,[154]BOP!#REF!,[154]BOP!#REF!,[154]BOP!$A$81:$IV$88</definedName>
    <definedName name="Z_C21FAE86_013A_11D2_98BD_00C04FC96ABD_.wvu.Rows" localSheetId="57" hidden="1">[153]BOP!$A$36:$IV$36,[153]BOP!$A$44:$IV$44,[153]BOP!$A$59:$IV$59,[153]BOP!#REF!,[153]BOP!#REF!,[153]BOP!$A$81:$IV$88</definedName>
    <definedName name="Z_C21FAE86_013A_11D2_98BD_00C04FC96ABD_.wvu.Rows" localSheetId="6" hidden="1">[155]BOP!$A$36:$IV$36,[155]BOP!$A$44:$IV$44,[155]BOP!$A$59:$IV$59,[155]BOP!#REF!,[155]BOP!#REF!,[155]BOP!$A$81:$IV$88</definedName>
    <definedName name="Z_C21FAE86_013A_11D2_98BD_00C04FC96ABD_.wvu.Rows" localSheetId="79" hidden="1">[154]BOP!$A$36:$IV$36,[154]BOP!$A$44:$IV$44,[154]BOP!$A$59:$IV$59,[154]BOP!#REF!,[154]BOP!#REF!,[154]BOP!$A$81:$IV$88</definedName>
    <definedName name="Z_C21FAE86_013A_11D2_98BD_00C04FC96ABD_.wvu.Rows" localSheetId="8" hidden="1">[153]BOP!$A$36:$IV$36,[153]BOP!$A$44:$IV$44,[153]BOP!$A$59:$IV$59,[153]BOP!#REF!,[153]BOP!#REF!,[153]BOP!$A$81:$IV$88</definedName>
    <definedName name="Z_C21FAE86_013A_11D2_98BD_00C04FC96ABD_.wvu.Rows" localSheetId="9" hidden="1">[154]BOP!$A$36:$IV$36,[154]BOP!$A$44:$IV$44,[154]BOP!$A$59:$IV$59,[154]BOP!#REF!,[154]BOP!#REF!,[154]BOP!$A$81:$IV$88</definedName>
    <definedName name="Z_C21FAE86_013A_11D2_98BD_00C04FC96ABD_.wvu.Rows" hidden="1">[153]BOP!$A$36:$IV$36,[153]BOP!$A$44:$IV$44,[153]BOP!$A$59:$IV$59,[153]BOP!#REF!,[153]BOP!#REF!,[153]BOP!$A$81:$IV$88</definedName>
    <definedName name="Z_C21FAE87_013A_11D2_98BD_00C04FC96ABD_.wvu.Rows" localSheetId="11" hidden="1">[153]BOP!$A$36:$IV$36,[153]BOP!$A$44:$IV$44,[153]BOP!$A$59:$IV$59,[153]BOP!#REF!,[153]BOP!#REF!,[153]BOP!$A$81:$IV$88</definedName>
    <definedName name="Z_C21FAE87_013A_11D2_98BD_00C04FC96ABD_.wvu.Rows" localSheetId="12" hidden="1">[153]BOP!$A$36:$IV$36,[153]BOP!$A$44:$IV$44,[153]BOP!$A$59:$IV$59,[153]BOP!#REF!,[153]BOP!#REF!,[153]BOP!$A$81:$IV$88</definedName>
    <definedName name="Z_C21FAE87_013A_11D2_98BD_00C04FC96ABD_.wvu.Rows" localSheetId="27" hidden="1">[153]BOP!$A$36:$IV$36,[153]BOP!$A$44:$IV$44,[153]BOP!$A$59:$IV$59,[153]BOP!#REF!,[153]BOP!#REF!,[153]BOP!$A$81:$IV$88</definedName>
    <definedName name="Z_C21FAE87_013A_11D2_98BD_00C04FC96ABD_.wvu.Rows" localSheetId="4" hidden="1">[153]BOP!$A$36:$IV$36,[153]BOP!$A$44:$IV$44,[153]BOP!$A$59:$IV$59,[153]BOP!#REF!,[153]BOP!#REF!,[153]BOP!$A$81:$IV$88</definedName>
    <definedName name="Z_C21FAE87_013A_11D2_98BD_00C04FC96ABD_.wvu.Rows" localSheetId="5" hidden="1">[154]BOP!$A$36:$IV$36,[154]BOP!$A$44:$IV$44,[154]BOP!$A$59:$IV$59,[154]BOP!#REF!,[154]BOP!#REF!,[154]BOP!$A$81:$IV$88</definedName>
    <definedName name="Z_C21FAE87_013A_11D2_98BD_00C04FC96ABD_.wvu.Rows" localSheetId="57" hidden="1">[153]BOP!$A$36:$IV$36,[153]BOP!$A$44:$IV$44,[153]BOP!$A$59:$IV$59,[153]BOP!#REF!,[153]BOP!#REF!,[153]BOP!$A$81:$IV$88</definedName>
    <definedName name="Z_C21FAE87_013A_11D2_98BD_00C04FC96ABD_.wvu.Rows" localSheetId="6" hidden="1">[155]BOP!$A$36:$IV$36,[155]BOP!$A$44:$IV$44,[155]BOP!$A$59:$IV$59,[155]BOP!#REF!,[155]BOP!#REF!,[155]BOP!$A$81:$IV$88</definedName>
    <definedName name="Z_C21FAE87_013A_11D2_98BD_00C04FC96ABD_.wvu.Rows" localSheetId="79" hidden="1">[154]BOP!$A$36:$IV$36,[154]BOP!$A$44:$IV$44,[154]BOP!$A$59:$IV$59,[154]BOP!#REF!,[154]BOP!#REF!,[154]BOP!$A$81:$IV$88</definedName>
    <definedName name="Z_C21FAE87_013A_11D2_98BD_00C04FC96ABD_.wvu.Rows" localSheetId="8" hidden="1">[153]BOP!$A$36:$IV$36,[153]BOP!$A$44:$IV$44,[153]BOP!$A$59:$IV$59,[153]BOP!#REF!,[153]BOP!#REF!,[153]BOP!$A$81:$IV$88</definedName>
    <definedName name="Z_C21FAE87_013A_11D2_98BD_00C04FC96ABD_.wvu.Rows" localSheetId="9" hidden="1">[154]BOP!$A$36:$IV$36,[154]BOP!$A$44:$IV$44,[154]BOP!$A$59:$IV$59,[154]BOP!#REF!,[154]BOP!#REF!,[154]BOP!$A$81:$IV$88</definedName>
    <definedName name="Z_C21FAE87_013A_11D2_98BD_00C04FC96ABD_.wvu.Rows" hidden="1">[153]BOP!$A$36:$IV$36,[153]BOP!$A$44:$IV$44,[153]BOP!$A$59:$IV$59,[153]BOP!#REF!,[153]BOP!#REF!,[153]BOP!$A$81:$IV$88</definedName>
    <definedName name="Z_C21FAE88_013A_11D2_98BD_00C04FC96ABD_.wvu.Rows" localSheetId="27" hidden="1">[153]BOP!$A$36:$IV$36,[153]BOP!$A$44:$IV$44,[153]BOP!$A$59:$IV$59,[153]BOP!#REF!,[153]BOP!#REF!,[153]BOP!$A$81:$IV$88</definedName>
    <definedName name="Z_C21FAE88_013A_11D2_98BD_00C04FC96ABD_.wvu.Rows" localSheetId="5" hidden="1">[154]BOP!$A$36:$IV$36,[154]BOP!$A$44:$IV$44,[154]BOP!$A$59:$IV$59,[154]BOP!#REF!,[154]BOP!#REF!,[154]BOP!$A$81:$IV$88</definedName>
    <definedName name="Z_C21FAE88_013A_11D2_98BD_00C04FC96ABD_.wvu.Rows" localSheetId="57" hidden="1">[153]BOP!$A$36:$IV$36,[153]BOP!$A$44:$IV$44,[153]BOP!$A$59:$IV$59,[153]BOP!#REF!,[153]BOP!#REF!,[153]BOP!$A$81:$IV$88</definedName>
    <definedName name="Z_C21FAE88_013A_11D2_98BD_00C04FC96ABD_.wvu.Rows" localSheetId="6" hidden="1">[155]BOP!$A$36:$IV$36,[155]BOP!$A$44:$IV$44,[155]BOP!$A$59:$IV$59,[155]BOP!#REF!,[155]BOP!#REF!,[155]BOP!$A$81:$IV$88</definedName>
    <definedName name="Z_C21FAE88_013A_11D2_98BD_00C04FC96ABD_.wvu.Rows" localSheetId="79" hidden="1">[154]BOP!$A$36:$IV$36,[154]BOP!$A$44:$IV$44,[154]BOP!$A$59:$IV$59,[154]BOP!#REF!,[154]BOP!#REF!,[154]BOP!$A$81:$IV$88</definedName>
    <definedName name="Z_C21FAE88_013A_11D2_98BD_00C04FC96ABD_.wvu.Rows" localSheetId="8" hidden="1">[153]BOP!$A$36:$IV$36,[153]BOP!$A$44:$IV$44,[153]BOP!$A$59:$IV$59,[153]BOP!#REF!,[153]BOP!#REF!,[153]BOP!$A$81:$IV$88</definedName>
    <definedName name="Z_C21FAE88_013A_11D2_98BD_00C04FC96ABD_.wvu.Rows" localSheetId="9" hidden="1">[154]BOP!$A$36:$IV$36,[154]BOP!$A$44:$IV$44,[154]BOP!$A$59:$IV$59,[154]BOP!#REF!,[154]BOP!#REF!,[154]BOP!$A$81:$IV$88</definedName>
    <definedName name="Z_C21FAE88_013A_11D2_98BD_00C04FC96ABD_.wvu.Rows" hidden="1">[153]BOP!$A$36:$IV$36,[153]BOP!$A$44:$IV$44,[153]BOP!$A$59:$IV$59,[153]BOP!#REF!,[153]BOP!#REF!,[153]BOP!$A$81:$IV$88</definedName>
    <definedName name="Z_C21FAE89_013A_11D2_98BD_00C04FC96ABD_.wvu.Rows" localSheetId="11" hidden="1">[153]BOP!$A$36:$IV$36,[153]BOP!$A$44:$IV$44,[153]BOP!$A$59:$IV$59,[153]BOP!#REF!,[153]BOP!#REF!,[153]BOP!$A$79:$IV$79,[153]BOP!$A$81:$IV$88,[153]BOP!#REF!</definedName>
    <definedName name="Z_C21FAE89_013A_11D2_98BD_00C04FC96ABD_.wvu.Rows" localSheetId="12" hidden="1">[153]BOP!$A$36:$IV$36,[153]BOP!$A$44:$IV$44,[153]BOP!$A$59:$IV$59,[153]BOP!#REF!,[153]BOP!#REF!,[153]BOP!$A$79:$IV$79,[153]BOP!$A$81:$IV$88,[153]BOP!#REF!</definedName>
    <definedName name="Z_C21FAE89_013A_11D2_98BD_00C04FC96ABD_.wvu.Rows" localSheetId="23" hidden="1">[153]BOP!$A$36:$IV$36,[153]BOP!$A$44:$IV$44,[153]BOP!$A$59:$IV$59,[153]BOP!#REF!,[153]BOP!#REF!,[153]BOP!$A$79:$IV$79,[153]BOP!$A$81:$IV$88,[153]BOP!#REF!</definedName>
    <definedName name="Z_C21FAE89_013A_11D2_98BD_00C04FC96ABD_.wvu.Rows" localSheetId="24" hidden="1">[153]BOP!$A$36:$IV$36,[153]BOP!$A$44:$IV$44,[153]BOP!$A$59:$IV$59,[153]BOP!#REF!,[153]BOP!#REF!,[153]BOP!$A$79:$IV$79,[153]BOP!$A$81:$IV$88,[153]BOP!#REF!</definedName>
    <definedName name="Z_C21FAE89_013A_11D2_98BD_00C04FC96ABD_.wvu.Rows" localSheetId="26" hidden="1">[153]BOP!$A$36:$IV$36,[153]BOP!$A$44:$IV$44,[153]BOP!$A$59:$IV$59,[153]BOP!#REF!,[153]BOP!#REF!,[153]BOP!$A$79:$IV$79,[153]BOP!$A$81:$IV$88,[153]BOP!#REF!</definedName>
    <definedName name="Z_C21FAE89_013A_11D2_98BD_00C04FC96ABD_.wvu.Rows" localSheetId="27" hidden="1">[153]BOP!$A$36:$IV$36,[153]BOP!$A$44:$IV$44,[153]BOP!$A$59:$IV$59,[153]BOP!#REF!,[153]BOP!#REF!,[153]BOP!$A$79:$IV$79,[153]BOP!$A$81:$IV$88,[153]BOP!#REF!</definedName>
    <definedName name="Z_C21FAE89_013A_11D2_98BD_00C04FC96ABD_.wvu.Rows" localSheetId="28" hidden="1">[153]BOP!$A$36:$IV$36,[153]BOP!$A$44:$IV$44,[153]BOP!$A$59:$IV$59,[153]BOP!#REF!,[153]BOP!#REF!,[153]BOP!$A$79:$IV$79,[153]BOP!$A$81:$IV$88,[153]BOP!#REF!</definedName>
    <definedName name="Z_C21FAE89_013A_11D2_98BD_00C04FC96ABD_.wvu.Rows" localSheetId="29" hidden="1">[153]BOP!$A$36:$IV$36,[153]BOP!$A$44:$IV$44,[153]BOP!$A$59:$IV$59,[153]BOP!#REF!,[153]BOP!#REF!,[153]BOP!$A$79:$IV$79,[153]BOP!$A$81:$IV$88,[153]BOP!#REF!</definedName>
    <definedName name="Z_C21FAE89_013A_11D2_98BD_00C04FC96ABD_.wvu.Rows" localSheetId="32" hidden="1">[153]BOP!$A$36:$IV$36,[153]BOP!$A$44:$IV$44,[153]BOP!$A$59:$IV$59,[153]BOP!#REF!,[153]BOP!#REF!,[153]BOP!$A$79:$IV$79,[153]BOP!$A$81:$IV$88,[153]BOP!#REF!</definedName>
    <definedName name="Z_C21FAE89_013A_11D2_98BD_00C04FC96ABD_.wvu.Rows" localSheetId="33" hidden="1">[153]BOP!$A$36:$IV$36,[153]BOP!$A$44:$IV$44,[153]BOP!$A$59:$IV$59,[153]BOP!#REF!,[153]BOP!#REF!,[153]BOP!$A$79:$IV$79,[153]BOP!$A$81:$IV$88,[153]BOP!#REF!</definedName>
    <definedName name="Z_C21FAE89_013A_11D2_98BD_00C04FC96ABD_.wvu.Rows" localSheetId="41" hidden="1">[153]BOP!$A$36:$IV$36,[153]BOP!$A$44:$IV$44,[153]BOP!$A$59:$IV$59,[153]BOP!#REF!,[153]BOP!#REF!,[153]BOP!$A$79:$IV$79,[153]BOP!$A$81:$IV$88,[153]BOP!#REF!</definedName>
    <definedName name="Z_C21FAE89_013A_11D2_98BD_00C04FC96ABD_.wvu.Rows" localSheetId="4" hidden="1">[153]BOP!$A$36:$IV$36,[153]BOP!$A$44:$IV$44,[153]BOP!$A$59:$IV$59,[153]BOP!#REF!,[153]BOP!#REF!,[153]BOP!$A$79:$IV$79,[153]BOP!$A$81:$IV$88,[153]BOP!#REF!</definedName>
    <definedName name="Z_C21FAE89_013A_11D2_98BD_00C04FC96ABD_.wvu.Rows" localSheetId="45" hidden="1">[153]BOP!$A$36:$IV$36,[153]BOP!$A$44:$IV$44,[153]BOP!$A$59:$IV$59,[153]BOP!#REF!,[153]BOP!#REF!,[153]BOP!$A$79:$IV$79,[153]BOP!$A$81:$IV$88,[153]BOP!#REF!</definedName>
    <definedName name="Z_C21FAE89_013A_11D2_98BD_00C04FC96ABD_.wvu.Rows" localSheetId="46" hidden="1">[153]BOP!$A$36:$IV$36,[153]BOP!$A$44:$IV$44,[153]BOP!$A$59:$IV$59,[153]BOP!#REF!,[153]BOP!#REF!,[153]BOP!$A$79:$IV$79,[153]BOP!$A$81:$IV$88,[153]BOP!#REF!</definedName>
    <definedName name="Z_C21FAE89_013A_11D2_98BD_00C04FC96ABD_.wvu.Rows" localSheetId="47" hidden="1">[153]BOP!$A$36:$IV$36,[153]BOP!$A$44:$IV$44,[153]BOP!$A$59:$IV$59,[153]BOP!#REF!,[153]BOP!#REF!,[153]BOP!$A$79:$IV$79,[153]BOP!$A$81:$IV$88,[153]BOP!#REF!</definedName>
    <definedName name="Z_C21FAE89_013A_11D2_98BD_00C04FC96ABD_.wvu.Rows" localSheetId="48" hidden="1">[153]BOP!$A$36:$IV$36,[153]BOP!$A$44:$IV$44,[153]BOP!$A$59:$IV$59,[153]BOP!#REF!,[153]BOP!#REF!,[153]BOP!$A$79:$IV$79,[153]BOP!$A$81:$IV$88,[153]BOP!#REF!</definedName>
    <definedName name="Z_C21FAE89_013A_11D2_98BD_00C04FC96ABD_.wvu.Rows" localSheetId="49" hidden="1">[153]BOP!$A$36:$IV$36,[153]BOP!$A$44:$IV$44,[153]BOP!$A$59:$IV$59,[153]BOP!#REF!,[153]BOP!#REF!,[153]BOP!$A$79:$IV$79,[153]BOP!$A$81:$IV$88,[153]BOP!#REF!</definedName>
    <definedName name="Z_C21FAE89_013A_11D2_98BD_00C04FC96ABD_.wvu.Rows" localSheetId="50" hidden="1">[153]BOP!$A$36:$IV$36,[153]BOP!$A$44:$IV$44,[153]BOP!$A$59:$IV$59,[153]BOP!#REF!,[153]BOP!#REF!,[153]BOP!$A$79:$IV$79,[153]BOP!$A$81:$IV$88,[153]BOP!#REF!</definedName>
    <definedName name="Z_C21FAE89_013A_11D2_98BD_00C04FC96ABD_.wvu.Rows" localSheetId="5" hidden="1">[154]BOP!$A$36:$IV$36,[154]BOP!$A$44:$IV$44,[154]BOP!$A$59:$IV$59,[154]BOP!#REF!,[154]BOP!#REF!,[154]BOP!$A$79:$IV$79,[154]BOP!$A$81:$IV$88,[154]BOP!#REF!</definedName>
    <definedName name="Z_C21FAE89_013A_11D2_98BD_00C04FC96ABD_.wvu.Rows" localSheetId="51" hidden="1">[153]BOP!$A$36:$IV$36,[153]BOP!$A$44:$IV$44,[153]BOP!$A$59:$IV$59,[153]BOP!#REF!,[153]BOP!#REF!,[153]BOP!$A$79:$IV$79,[153]BOP!$A$81:$IV$88,[153]BOP!#REF!</definedName>
    <definedName name="Z_C21FAE89_013A_11D2_98BD_00C04FC96ABD_.wvu.Rows" localSheetId="53" hidden="1">[153]BOP!$A$36:$IV$36,[153]BOP!$A$44:$IV$44,[153]BOP!$A$59:$IV$59,[153]BOP!#REF!,[153]BOP!#REF!,[153]BOP!$A$79:$IV$79,[153]BOP!$A$81:$IV$88,[153]BOP!#REF!</definedName>
    <definedName name="Z_C21FAE89_013A_11D2_98BD_00C04FC96ABD_.wvu.Rows" localSheetId="54" hidden="1">[153]BOP!$A$36:$IV$36,[153]BOP!$A$44:$IV$44,[153]BOP!$A$59:$IV$59,[153]BOP!#REF!,[153]BOP!#REF!,[153]BOP!$A$79:$IV$79,[153]BOP!$A$81:$IV$88,[153]BOP!#REF!</definedName>
    <definedName name="Z_C21FAE89_013A_11D2_98BD_00C04FC96ABD_.wvu.Rows" localSheetId="56" hidden="1">[153]BOP!$A$36:$IV$36,[153]BOP!$A$44:$IV$44,[153]BOP!$A$59:$IV$59,[153]BOP!#REF!,[153]BOP!#REF!,[153]BOP!$A$79:$IV$79,[153]BOP!$A$81:$IV$88,[153]BOP!#REF!</definedName>
    <definedName name="Z_C21FAE89_013A_11D2_98BD_00C04FC96ABD_.wvu.Rows" localSheetId="57" hidden="1">[153]BOP!$A$36:$IV$36,[153]BOP!$A$44:$IV$44,[153]BOP!$A$59:$IV$59,[153]BOP!#REF!,[153]BOP!#REF!,[153]BOP!$A$79:$IV$79,[153]BOP!$A$81:$IV$88,[153]BOP!#REF!</definedName>
    <definedName name="Z_C21FAE89_013A_11D2_98BD_00C04FC96ABD_.wvu.Rows" localSheetId="58" hidden="1">[153]BOP!$A$36:$IV$36,[153]BOP!$A$44:$IV$44,[153]BOP!$A$59:$IV$59,[153]BOP!#REF!,[153]BOP!#REF!,[153]BOP!$A$79:$IV$79,[153]BOP!$A$81:$IV$88,[153]BOP!#REF!</definedName>
    <definedName name="Z_C21FAE89_013A_11D2_98BD_00C04FC96ABD_.wvu.Rows" localSheetId="61" hidden="1">[153]BOP!$36:$36,[153]BOP!$44:$44,[153]BOP!$59:$59,[153]BOP!#REF!,[153]BOP!#REF!,[153]BOP!$79:$79,[153]BOP!$81:$88,[153]BOP!#REF!</definedName>
    <definedName name="Z_C21FAE89_013A_11D2_98BD_00C04FC96ABD_.wvu.Rows" localSheetId="62" hidden="1">[153]BOP!$36:$36,[153]BOP!$44:$44,[153]BOP!$59:$59,[153]BOP!#REF!,[153]BOP!#REF!,[153]BOP!$79:$79,[153]BOP!$81:$88,[153]BOP!#REF!</definedName>
    <definedName name="Z_C21FAE89_013A_11D2_98BD_00C04FC96ABD_.wvu.Rows" localSheetId="63" hidden="1">[153]BOP!$36:$36,[153]BOP!$44:$44,[153]BOP!$59:$59,[153]BOP!#REF!,[153]BOP!#REF!,[153]BOP!$79:$79,[153]BOP!$81:$88,[153]BOP!#REF!</definedName>
    <definedName name="Z_C21FAE89_013A_11D2_98BD_00C04FC96ABD_.wvu.Rows" localSheetId="6" hidden="1">[155]BOP!$A$36:$IV$36,[155]BOP!$A$44:$IV$44,[155]BOP!$A$59:$IV$59,[155]BOP!#REF!,[155]BOP!#REF!,[155]BOP!$A$79:$IV$79,[155]BOP!$A$81:$IV$88,[155]BOP!#REF!</definedName>
    <definedName name="Z_C21FAE89_013A_11D2_98BD_00C04FC96ABD_.wvu.Rows" localSheetId="64" hidden="1">[153]BOP!$A$36:$IV$36,[153]BOP!$A$44:$IV$44,[153]BOP!$A$59:$IV$59,[153]BOP!#REF!,[153]BOP!#REF!,[153]BOP!$A$79:$IV$79,[153]BOP!$A$81:$IV$88,[153]BOP!#REF!</definedName>
    <definedName name="Z_C21FAE89_013A_11D2_98BD_00C04FC96ABD_.wvu.Rows" localSheetId="65" hidden="1">[153]BOP!$A$36:$IV$36,[153]BOP!$A$44:$IV$44,[153]BOP!$A$59:$IV$59,[153]BOP!#REF!,[153]BOP!#REF!,[153]BOP!$A$79:$IV$79,[153]BOP!$A$81:$IV$88,[153]BOP!#REF!</definedName>
    <definedName name="Z_C21FAE89_013A_11D2_98BD_00C04FC96ABD_.wvu.Rows" localSheetId="66" hidden="1">[153]BOP!$A$36:$IV$36,[153]BOP!$A$44:$IV$44,[153]BOP!$A$59:$IV$59,[153]BOP!#REF!,[153]BOP!#REF!,[153]BOP!$A$79:$IV$79,[153]BOP!$A$81:$IV$88,[153]BOP!#REF!</definedName>
    <definedName name="Z_C21FAE89_013A_11D2_98BD_00C04FC96ABD_.wvu.Rows" localSheetId="67" hidden="1">[153]BOP!$A$36:$IV$36,[153]BOP!$A$44:$IV$44,[153]BOP!$A$59:$IV$59,[153]BOP!#REF!,[153]BOP!#REF!,[153]BOP!$A$79:$IV$79,[153]BOP!$A$81:$IV$88,[153]BOP!#REF!</definedName>
    <definedName name="Z_C21FAE89_013A_11D2_98BD_00C04FC96ABD_.wvu.Rows" localSheetId="68" hidden="1">[153]BOP!$A$36:$IV$36,[153]BOP!$A$44:$IV$44,[153]BOP!$A$59:$IV$59,[153]BOP!#REF!,[153]BOP!#REF!,[153]BOP!$A$79:$IV$79,[153]BOP!$A$81:$IV$88,[153]BOP!#REF!</definedName>
    <definedName name="Z_C21FAE89_013A_11D2_98BD_00C04FC96ABD_.wvu.Rows" localSheetId="69" hidden="1">[153]BOP!$A$36:$IV$36,[153]BOP!$A$44:$IV$44,[153]BOP!$A$59:$IV$59,[153]BOP!#REF!,[153]BOP!#REF!,[153]BOP!$A$79:$IV$79,[153]BOP!$A$81:$IV$88,[153]BOP!#REF!</definedName>
    <definedName name="Z_C21FAE89_013A_11D2_98BD_00C04FC96ABD_.wvu.Rows" localSheetId="7" hidden="1">[153]BOP!$A$36:$IV$36,[153]BOP!$A$44:$IV$44,[153]BOP!$A$59:$IV$59,[153]BOP!#REF!,[153]BOP!#REF!,[153]BOP!$A$79:$IV$79,[153]BOP!$A$81:$IV$88,[153]BOP!#REF!</definedName>
    <definedName name="Z_C21FAE89_013A_11D2_98BD_00C04FC96ABD_.wvu.Rows" localSheetId="79" hidden="1">[154]BOP!$A$36:$IV$36,[154]BOP!$A$44:$IV$44,[154]BOP!$A$59:$IV$59,[154]BOP!#REF!,[154]BOP!#REF!,[154]BOP!$A$79:$IV$79,[154]BOP!$A$81:$IV$88,[154]BOP!#REF!</definedName>
    <definedName name="Z_C21FAE89_013A_11D2_98BD_00C04FC96ABD_.wvu.Rows" localSheetId="8" hidden="1">[153]BOP!$A$36:$IV$36,[153]BOP!$A$44:$IV$44,[153]BOP!$A$59:$IV$59,[153]BOP!#REF!,[153]BOP!#REF!,[153]BOP!$A$79:$IV$79,[153]BOP!$A$81:$IV$88,[153]BOP!#REF!</definedName>
    <definedName name="Z_C21FAE89_013A_11D2_98BD_00C04FC96ABD_.wvu.Rows" localSheetId="9" hidden="1">[154]BOP!$A$36:$IV$36,[154]BOP!$A$44:$IV$44,[154]BOP!$A$59:$IV$59,[154]BOP!#REF!,[154]BOP!#REF!,[154]BOP!$A$79:$IV$79,[154]BOP!$A$81:$IV$88,[154]BOP!#REF!</definedName>
    <definedName name="Z_C21FAE89_013A_11D2_98BD_00C04FC96ABD_.wvu.Rows" hidden="1">[153]BOP!$A$36:$IV$36,[153]BOP!$A$44:$IV$44,[153]BOP!$A$59:$IV$59,[153]BOP!#REF!,[153]BOP!#REF!,[153]BOP!$A$79:$IV$79,[153]BOP!$A$81:$IV$88,[153]BOP!#REF!</definedName>
    <definedName name="Z_C21FAE8A_013A_11D2_98BD_00C04FC96ABD_.wvu.Rows" localSheetId="27" hidden="1">[153]BOP!$A$36:$IV$36,[153]BOP!$A$44:$IV$44,[153]BOP!$A$59:$IV$59,[153]BOP!#REF!,[153]BOP!#REF!,[153]BOP!$A$79:$IV$79,[153]BOP!$A$81:$IV$88</definedName>
    <definedName name="Z_C21FAE8A_013A_11D2_98BD_00C04FC96ABD_.wvu.Rows" localSheetId="5" hidden="1">[154]BOP!$A$36:$IV$36,[154]BOP!$A$44:$IV$44,[154]BOP!$A$59:$IV$59,[154]BOP!#REF!,[154]BOP!#REF!,[154]BOP!$A$79:$IV$79,[154]BOP!$A$81:$IV$88</definedName>
    <definedName name="Z_C21FAE8A_013A_11D2_98BD_00C04FC96ABD_.wvu.Rows" localSheetId="57" hidden="1">[153]BOP!$A$36:$IV$36,[153]BOP!$A$44:$IV$44,[153]BOP!$A$59:$IV$59,[153]BOP!#REF!,[153]BOP!#REF!,[153]BOP!$A$79:$IV$79,[153]BOP!$A$81:$IV$88</definedName>
    <definedName name="Z_C21FAE8A_013A_11D2_98BD_00C04FC96ABD_.wvu.Rows" localSheetId="6" hidden="1">[155]BOP!$A$36:$IV$36,[155]BOP!$A$44:$IV$44,[155]BOP!$A$59:$IV$59,[155]BOP!#REF!,[155]BOP!#REF!,[155]BOP!$A$79:$IV$79,[155]BOP!$A$81:$IV$88</definedName>
    <definedName name="Z_C21FAE8A_013A_11D2_98BD_00C04FC96ABD_.wvu.Rows" localSheetId="79" hidden="1">[154]BOP!$A$36:$IV$36,[154]BOP!$A$44:$IV$44,[154]BOP!$A$59:$IV$59,[154]BOP!#REF!,[154]BOP!#REF!,[154]BOP!$A$79:$IV$79,[154]BOP!$A$81:$IV$88</definedName>
    <definedName name="Z_C21FAE8A_013A_11D2_98BD_00C04FC96ABD_.wvu.Rows" localSheetId="8" hidden="1">[153]BOP!$A$36:$IV$36,[153]BOP!$A$44:$IV$44,[153]BOP!$A$59:$IV$59,[153]BOP!#REF!,[153]BOP!#REF!,[153]BOP!$A$79:$IV$79,[153]BOP!$A$81:$IV$88</definedName>
    <definedName name="Z_C21FAE8A_013A_11D2_98BD_00C04FC96ABD_.wvu.Rows" localSheetId="9" hidden="1">[154]BOP!$A$36:$IV$36,[154]BOP!$A$44:$IV$44,[154]BOP!$A$59:$IV$59,[154]BOP!#REF!,[154]BOP!#REF!,[154]BOP!$A$79:$IV$79,[154]BOP!$A$81:$IV$88</definedName>
    <definedName name="Z_C21FAE8A_013A_11D2_98BD_00C04FC96ABD_.wvu.Rows" hidden="1">[153]BOP!$A$36:$IV$36,[153]BOP!$A$44:$IV$44,[153]BOP!$A$59:$IV$59,[153]BOP!#REF!,[153]BOP!#REF!,[153]BOP!$A$79:$IV$79,[153]BOP!$A$81:$IV$88</definedName>
    <definedName name="Z_C21FAE8B_013A_11D2_98BD_00C04FC96ABD_.wvu.Rows" localSheetId="1" hidden="1">[153]BOP!$A$36:$IV$36,[153]BOP!$A$44:$IV$44,[153]BOP!$A$59:$IV$59,[153]BOP!#REF!,[153]BOP!#REF!,[153]BOP!$A$79:$IV$79,[153]BOP!#REF!</definedName>
    <definedName name="Z_C21FAE8B_013A_11D2_98BD_00C04FC96ABD_.wvu.Rows" localSheetId="10" hidden="1">[153]BOP!$A$36:$IV$36,[153]BOP!$A$44:$IV$44,[153]BOP!$A$59:$IV$59,[153]BOP!#REF!,[153]BOP!#REF!,[153]BOP!$A$79:$IV$79,[153]BOP!#REF!</definedName>
    <definedName name="Z_C21FAE8B_013A_11D2_98BD_00C04FC96ABD_.wvu.Rows" localSheetId="11" hidden="1">[153]BOP!$A$36:$IV$36,[153]BOP!$A$44:$IV$44,[153]BOP!$A$59:$IV$59,[153]BOP!#REF!,[153]BOP!#REF!,[153]BOP!$A$79:$IV$79,[153]BOP!#REF!</definedName>
    <definedName name="Z_C21FAE8B_013A_11D2_98BD_00C04FC96ABD_.wvu.Rows" localSheetId="12" hidden="1">[153]BOP!$A$36:$IV$36,[153]BOP!$A$44:$IV$44,[153]BOP!$A$59:$IV$59,[153]BOP!#REF!,[153]BOP!#REF!,[153]BOP!$A$79:$IV$79,[153]BOP!#REF!</definedName>
    <definedName name="Z_C21FAE8B_013A_11D2_98BD_00C04FC96ABD_.wvu.Rows" localSheetId="13" hidden="1">[153]BOP!$A$36:$IV$36,[153]BOP!$A$44:$IV$44,[153]BOP!$A$59:$IV$59,[153]BOP!#REF!,[153]BOP!#REF!,[153]BOP!$A$79:$IV$79,[153]BOP!#REF!</definedName>
    <definedName name="Z_C21FAE8B_013A_11D2_98BD_00C04FC96ABD_.wvu.Rows" localSheetId="15" hidden="1">[153]BOP!$A$36:$IV$36,[153]BOP!$A$44:$IV$44,[153]BOP!$A$59:$IV$59,[153]BOP!#REF!,[153]BOP!#REF!,[153]BOP!$A$79:$IV$79,[153]BOP!#REF!</definedName>
    <definedName name="Z_C21FAE8B_013A_11D2_98BD_00C04FC96ABD_.wvu.Rows" localSheetId="16" hidden="1">[153]BOP!$A$36:$IV$36,[153]BOP!$A$44:$IV$44,[153]BOP!$A$59:$IV$59,[153]BOP!#REF!,[153]BOP!#REF!,[153]BOP!$A$79:$IV$79,[153]BOP!#REF!</definedName>
    <definedName name="Z_C21FAE8B_013A_11D2_98BD_00C04FC96ABD_.wvu.Rows" localSheetId="2" hidden="1">[153]BOP!$A$36:$IV$36,[153]BOP!$A$44:$IV$44,[153]BOP!$A$59:$IV$59,[153]BOP!#REF!,[153]BOP!#REF!,[153]BOP!$A$79:$IV$79,[153]BOP!#REF!</definedName>
    <definedName name="Z_C21FAE8B_013A_11D2_98BD_00C04FC96ABD_.wvu.Rows" localSheetId="24" hidden="1">[153]BOP!$A$36:$IV$36,[153]BOP!$A$44:$IV$44,[153]BOP!$A$59:$IV$59,[153]BOP!#REF!,[153]BOP!#REF!,[153]BOP!$A$79:$IV$79,[153]BOP!#REF!</definedName>
    <definedName name="Z_C21FAE8B_013A_11D2_98BD_00C04FC96ABD_.wvu.Rows" localSheetId="25" hidden="1">[153]BOP!$A$36:$IV$36,[153]BOP!$A$44:$IV$44,[153]BOP!$A$59:$IV$59,[153]BOP!#REF!,[153]BOP!#REF!,[153]BOP!$A$79:$IV$79,[153]BOP!#REF!</definedName>
    <definedName name="Z_C21FAE8B_013A_11D2_98BD_00C04FC96ABD_.wvu.Rows" localSheetId="26" hidden="1">[153]BOP!$A$36:$IV$36,[153]BOP!$A$44:$IV$44,[153]BOP!$A$59:$IV$59,[153]BOP!#REF!,[153]BOP!#REF!,[153]BOP!$A$79:$IV$79,[153]BOP!#REF!</definedName>
    <definedName name="Z_C21FAE8B_013A_11D2_98BD_00C04FC96ABD_.wvu.Rows" localSheetId="27" hidden="1">[153]BOP!$A$36:$IV$36,[153]BOP!$A$44:$IV$44,[153]BOP!$A$59:$IV$59,[153]BOP!#REF!,[153]BOP!#REF!,[153]BOP!$A$79:$IV$79,[153]BOP!#REF!</definedName>
    <definedName name="Z_C21FAE8B_013A_11D2_98BD_00C04FC96ABD_.wvu.Rows" localSheetId="28" hidden="1">[153]BOP!$A$36:$IV$36,[153]BOP!$A$44:$IV$44,[153]BOP!$A$59:$IV$59,[153]BOP!#REF!,[153]BOP!#REF!,[153]BOP!$A$79:$IV$79,[153]BOP!#REF!</definedName>
    <definedName name="Z_C21FAE8B_013A_11D2_98BD_00C04FC96ABD_.wvu.Rows" localSheetId="29" hidden="1">[153]BOP!$A$36:$IV$36,[153]BOP!$A$44:$IV$44,[153]BOP!$A$59:$IV$59,[153]BOP!#REF!,[153]BOP!#REF!,[153]BOP!$A$79:$IV$79,[153]BOP!#REF!</definedName>
    <definedName name="Z_C21FAE8B_013A_11D2_98BD_00C04FC96ABD_.wvu.Rows" localSheetId="3" hidden="1">[153]BOP!$A$36:$IV$36,[153]BOP!$A$44:$IV$44,[153]BOP!$A$59:$IV$59,[153]BOP!#REF!,[153]BOP!#REF!,[153]BOP!$A$79:$IV$79,[153]BOP!#REF!</definedName>
    <definedName name="Z_C21FAE8B_013A_11D2_98BD_00C04FC96ABD_.wvu.Rows" localSheetId="31" hidden="1">[153]BOP!$A$36:$IV$36,[153]BOP!$A$44:$IV$44,[153]BOP!$A$59:$IV$59,[153]BOP!#REF!,[153]BOP!#REF!,[153]BOP!$A$79:$IV$79,[153]BOP!#REF!</definedName>
    <definedName name="Z_C21FAE8B_013A_11D2_98BD_00C04FC96ABD_.wvu.Rows" localSheetId="32" hidden="1">[153]BOP!$A$36:$IV$36,[153]BOP!$A$44:$IV$44,[153]BOP!$A$59:$IV$59,[153]BOP!#REF!,[153]BOP!#REF!,[153]BOP!$A$79:$IV$79,[153]BOP!#REF!</definedName>
    <definedName name="Z_C21FAE8B_013A_11D2_98BD_00C04FC96ABD_.wvu.Rows" localSheetId="33" hidden="1">[153]BOP!$A$36:$IV$36,[153]BOP!$A$44:$IV$44,[153]BOP!$A$59:$IV$59,[153]BOP!#REF!,[153]BOP!#REF!,[153]BOP!$A$79:$IV$79,[153]BOP!#REF!</definedName>
    <definedName name="Z_C21FAE8B_013A_11D2_98BD_00C04FC96ABD_.wvu.Rows" localSheetId="34" hidden="1">[153]BOP!$A$36:$IV$36,[153]BOP!$A$44:$IV$44,[153]BOP!$A$59:$IV$59,[153]BOP!#REF!,[153]BOP!#REF!,[153]BOP!$A$79:$IV$79,[153]BOP!#REF!</definedName>
    <definedName name="Z_C21FAE8B_013A_11D2_98BD_00C04FC96ABD_.wvu.Rows" localSheetId="37" hidden="1">[153]BOP!$A$36:$IV$36,[153]BOP!$A$44:$IV$44,[153]BOP!$A$59:$IV$59,[153]BOP!#REF!,[153]BOP!#REF!,[153]BOP!$A$79:$IV$79,[153]BOP!#REF!</definedName>
    <definedName name="Z_C21FAE8B_013A_11D2_98BD_00C04FC96ABD_.wvu.Rows" localSheetId="41" hidden="1">[153]BOP!$A$36:$IV$36,[153]BOP!$A$44:$IV$44,[153]BOP!$A$59:$IV$59,[153]BOP!#REF!,[153]BOP!#REF!,[153]BOP!$A$79:$IV$79,[153]BOP!#REF!</definedName>
    <definedName name="Z_C21FAE8B_013A_11D2_98BD_00C04FC96ABD_.wvu.Rows" localSheetId="4" hidden="1">[153]BOP!$A$36:$IV$36,[153]BOP!$A$44:$IV$44,[153]BOP!$A$59:$IV$59,[153]BOP!#REF!,[153]BOP!#REF!,[153]BOP!$A$79:$IV$79,[153]BOP!#REF!</definedName>
    <definedName name="Z_C21FAE8B_013A_11D2_98BD_00C04FC96ABD_.wvu.Rows" localSheetId="45" hidden="1">[153]BOP!$A$36:$IV$36,[153]BOP!$A$44:$IV$44,[153]BOP!$A$59:$IV$59,[153]BOP!#REF!,[153]BOP!#REF!,[153]BOP!$A$79:$IV$79,[153]BOP!#REF!</definedName>
    <definedName name="Z_C21FAE8B_013A_11D2_98BD_00C04FC96ABD_.wvu.Rows" localSheetId="46" hidden="1">[153]BOP!$A$36:$IV$36,[153]BOP!$A$44:$IV$44,[153]BOP!$A$59:$IV$59,[153]BOP!#REF!,[153]BOP!#REF!,[153]BOP!$A$79:$IV$79,[153]BOP!#REF!</definedName>
    <definedName name="Z_C21FAE8B_013A_11D2_98BD_00C04FC96ABD_.wvu.Rows" localSheetId="47" hidden="1">[153]BOP!$A$36:$IV$36,[153]BOP!$A$44:$IV$44,[153]BOP!$A$59:$IV$59,[153]BOP!#REF!,[153]BOP!#REF!,[153]BOP!$A$79:$IV$79,[153]BOP!#REF!</definedName>
    <definedName name="Z_C21FAE8B_013A_11D2_98BD_00C04FC96ABD_.wvu.Rows" localSheetId="48" hidden="1">[153]BOP!$A$36:$IV$36,[153]BOP!$A$44:$IV$44,[153]BOP!$A$59:$IV$59,[153]BOP!#REF!,[153]BOP!#REF!,[153]BOP!$A$79:$IV$79,[153]BOP!#REF!</definedName>
    <definedName name="Z_C21FAE8B_013A_11D2_98BD_00C04FC96ABD_.wvu.Rows" localSheetId="49" hidden="1">[153]BOP!$A$36:$IV$36,[153]BOP!$A$44:$IV$44,[153]BOP!$A$59:$IV$59,[153]BOP!#REF!,[153]BOP!#REF!,[153]BOP!$A$79:$IV$79,[153]BOP!#REF!</definedName>
    <definedName name="Z_C21FAE8B_013A_11D2_98BD_00C04FC96ABD_.wvu.Rows" localSheetId="50" hidden="1">[153]BOP!$A$36:$IV$36,[153]BOP!$A$44:$IV$44,[153]BOP!$A$59:$IV$59,[153]BOP!#REF!,[153]BOP!#REF!,[153]BOP!$A$79:$IV$79,[153]BOP!#REF!</definedName>
    <definedName name="Z_C21FAE8B_013A_11D2_98BD_00C04FC96ABD_.wvu.Rows" localSheetId="5" hidden="1">[154]BOP!$A$36:$IV$36,[154]BOP!$A$44:$IV$44,[154]BOP!$A$59:$IV$59,[154]BOP!#REF!,[154]BOP!#REF!,[154]BOP!$A$79:$IV$79,[154]BOP!#REF!</definedName>
    <definedName name="Z_C21FAE8B_013A_11D2_98BD_00C04FC96ABD_.wvu.Rows" localSheetId="51" hidden="1">[153]BOP!$A$36:$IV$36,[153]BOP!$A$44:$IV$44,[153]BOP!$A$59:$IV$59,[153]BOP!#REF!,[153]BOP!#REF!,[153]BOP!$A$79:$IV$79,[153]BOP!#REF!</definedName>
    <definedName name="Z_C21FAE8B_013A_11D2_98BD_00C04FC96ABD_.wvu.Rows" localSheetId="52" hidden="1">[153]BOP!$A$36:$IV$36,[153]BOP!$A$44:$IV$44,[153]BOP!$A$59:$IV$59,[153]BOP!#REF!,[153]BOP!#REF!,[153]BOP!$A$79:$IV$79,[153]BOP!#REF!</definedName>
    <definedName name="Z_C21FAE8B_013A_11D2_98BD_00C04FC96ABD_.wvu.Rows" localSheetId="53" hidden="1">[153]BOP!$A$36:$IV$36,[153]BOP!$A$44:$IV$44,[153]BOP!$A$59:$IV$59,[153]BOP!#REF!,[153]BOP!#REF!,[153]BOP!$A$79:$IV$79,[153]BOP!#REF!</definedName>
    <definedName name="Z_C21FAE8B_013A_11D2_98BD_00C04FC96ABD_.wvu.Rows" localSheetId="54" hidden="1">[153]BOP!$A$36:$IV$36,[153]BOP!$A$44:$IV$44,[153]BOP!$A$59:$IV$59,[153]BOP!#REF!,[153]BOP!#REF!,[153]BOP!$A$79:$IV$79,[153]BOP!#REF!</definedName>
    <definedName name="Z_C21FAE8B_013A_11D2_98BD_00C04FC96ABD_.wvu.Rows" localSheetId="55" hidden="1">[153]BOP!$A$36:$IV$36,[153]BOP!$A$44:$IV$44,[153]BOP!$A$59:$IV$59,[153]BOP!#REF!,[153]BOP!#REF!,[153]BOP!$A$79:$IV$79,[153]BOP!#REF!</definedName>
    <definedName name="Z_C21FAE8B_013A_11D2_98BD_00C04FC96ABD_.wvu.Rows" localSheetId="56" hidden="1">[153]BOP!$A$36:$IV$36,[153]BOP!$A$44:$IV$44,[153]BOP!$A$59:$IV$59,[153]BOP!#REF!,[153]BOP!#REF!,[153]BOP!$A$79:$IV$79,[153]BOP!#REF!</definedName>
    <definedName name="Z_C21FAE8B_013A_11D2_98BD_00C04FC96ABD_.wvu.Rows" localSheetId="57" hidden="1">[153]BOP!$A$36:$IV$36,[153]BOP!$A$44:$IV$44,[153]BOP!$A$59:$IV$59,[153]BOP!#REF!,[153]BOP!#REF!,[153]BOP!$A$79:$IV$79,[153]BOP!#REF!</definedName>
    <definedName name="Z_C21FAE8B_013A_11D2_98BD_00C04FC96ABD_.wvu.Rows" localSheetId="58" hidden="1">[153]BOP!$A$36:$IV$36,[153]BOP!$A$44:$IV$44,[153]BOP!$A$59:$IV$59,[153]BOP!#REF!,[153]BOP!#REF!,[153]BOP!$A$79:$IV$79,[153]BOP!#REF!</definedName>
    <definedName name="Z_C21FAE8B_013A_11D2_98BD_00C04FC96ABD_.wvu.Rows" localSheetId="59" hidden="1">[153]BOP!$A$36:$IV$36,[153]BOP!$A$44:$IV$44,[153]BOP!$A$59:$IV$59,[153]BOP!#REF!,[153]BOP!#REF!,[153]BOP!$A$79:$IV$79,[153]BOP!#REF!</definedName>
    <definedName name="Z_C21FAE8B_013A_11D2_98BD_00C04FC96ABD_.wvu.Rows" localSheetId="60" hidden="1">[153]BOP!$36:$36,[153]BOP!$44:$44,[153]BOP!$59:$59,[153]BOP!#REF!,[153]BOP!#REF!,[153]BOP!$79:$79,[153]BOP!#REF!</definedName>
    <definedName name="Z_C21FAE8B_013A_11D2_98BD_00C04FC96ABD_.wvu.Rows" localSheetId="61" hidden="1">[153]BOP!$36:$36,[153]BOP!$44:$44,[153]BOP!$59:$59,[153]BOP!#REF!,[153]BOP!#REF!,[153]BOP!$79:$79,[153]BOP!#REF!</definedName>
    <definedName name="Z_C21FAE8B_013A_11D2_98BD_00C04FC96ABD_.wvu.Rows" localSheetId="62" hidden="1">[153]BOP!$36:$36,[153]BOP!$44:$44,[153]BOP!$59:$59,[153]BOP!#REF!,[153]BOP!#REF!,[153]BOP!$79:$79,[153]BOP!#REF!</definedName>
    <definedName name="Z_C21FAE8B_013A_11D2_98BD_00C04FC96ABD_.wvu.Rows" localSheetId="63" hidden="1">[153]BOP!$36:$36,[153]BOP!$44:$44,[153]BOP!$59:$59,[153]BOP!#REF!,[153]BOP!#REF!,[153]BOP!$79:$79,[153]BOP!#REF!</definedName>
    <definedName name="Z_C21FAE8B_013A_11D2_98BD_00C04FC96ABD_.wvu.Rows" localSheetId="6" hidden="1">[155]BOP!$A$36:$IV$36,[155]BOP!$A$44:$IV$44,[155]BOP!$A$59:$IV$59,[155]BOP!#REF!,[155]BOP!#REF!,[155]BOP!$A$79:$IV$79,[155]BOP!#REF!</definedName>
    <definedName name="Z_C21FAE8B_013A_11D2_98BD_00C04FC96ABD_.wvu.Rows" localSheetId="64" hidden="1">[153]BOP!$A$36:$IV$36,[153]BOP!$A$44:$IV$44,[153]BOP!$A$59:$IV$59,[153]BOP!#REF!,[153]BOP!#REF!,[153]BOP!$A$79:$IV$79,[153]BOP!#REF!</definedName>
    <definedName name="Z_C21FAE8B_013A_11D2_98BD_00C04FC96ABD_.wvu.Rows" localSheetId="65" hidden="1">[153]BOP!$A$36:$IV$36,[153]BOP!$A$44:$IV$44,[153]BOP!$A$59:$IV$59,[153]BOP!#REF!,[153]BOP!#REF!,[153]BOP!$A$79:$IV$79,[153]BOP!#REF!</definedName>
    <definedName name="Z_C21FAE8B_013A_11D2_98BD_00C04FC96ABD_.wvu.Rows" localSheetId="66" hidden="1">[153]BOP!$A$36:$IV$36,[153]BOP!$A$44:$IV$44,[153]BOP!$A$59:$IV$59,[153]BOP!#REF!,[153]BOP!#REF!,[153]BOP!$A$79:$IV$79,[153]BOP!#REF!</definedName>
    <definedName name="Z_C21FAE8B_013A_11D2_98BD_00C04FC96ABD_.wvu.Rows" localSheetId="67" hidden="1">[153]BOP!$A$36:$IV$36,[153]BOP!$A$44:$IV$44,[153]BOP!$A$59:$IV$59,[153]BOP!#REF!,[153]BOP!#REF!,[153]BOP!$A$79:$IV$79,[153]BOP!#REF!</definedName>
    <definedName name="Z_C21FAE8B_013A_11D2_98BD_00C04FC96ABD_.wvu.Rows" localSheetId="68" hidden="1">[153]BOP!$A$36:$IV$36,[153]BOP!$A$44:$IV$44,[153]BOP!$A$59:$IV$59,[153]BOP!#REF!,[153]BOP!#REF!,[153]BOP!$A$79:$IV$79,[153]BOP!#REF!</definedName>
    <definedName name="Z_C21FAE8B_013A_11D2_98BD_00C04FC96ABD_.wvu.Rows" localSheetId="69" hidden="1">[153]BOP!$A$36:$IV$36,[153]BOP!$A$44:$IV$44,[153]BOP!$A$59:$IV$59,[153]BOP!#REF!,[153]BOP!#REF!,[153]BOP!$A$79:$IV$79,[153]BOP!#REF!</definedName>
    <definedName name="Z_C21FAE8B_013A_11D2_98BD_00C04FC96ABD_.wvu.Rows" localSheetId="70" hidden="1">[153]BOP!$A$36:$IV$36,[153]BOP!$A$44:$IV$44,[153]BOP!$A$59:$IV$59,[153]BOP!#REF!,[153]BOP!#REF!,[153]BOP!$A$79:$IV$79,[153]BOP!#REF!</definedName>
    <definedName name="Z_C21FAE8B_013A_11D2_98BD_00C04FC96ABD_.wvu.Rows" localSheetId="71" hidden="1">[153]BOP!$A$36:$IV$36,[153]BOP!$A$44:$IV$44,[153]BOP!$A$59:$IV$59,[153]BOP!#REF!,[153]BOP!#REF!,[153]BOP!$A$79:$IV$79,[153]BOP!#REF!</definedName>
    <definedName name="Z_C21FAE8B_013A_11D2_98BD_00C04FC96ABD_.wvu.Rows" localSheetId="72" hidden="1">[153]BOP!$A$36:$IV$36,[153]BOP!$A$44:$IV$44,[153]BOP!$A$59:$IV$59,[153]BOP!#REF!,[153]BOP!#REF!,[153]BOP!$A$79:$IV$79,[153]BOP!#REF!</definedName>
    <definedName name="Z_C21FAE8B_013A_11D2_98BD_00C04FC96ABD_.wvu.Rows" localSheetId="73" hidden="1">[153]BOP!$A$36:$IV$36,[153]BOP!$A$44:$IV$44,[153]BOP!$A$59:$IV$59,[153]BOP!#REF!,[153]BOP!#REF!,[153]BOP!$A$79:$IV$79,[153]BOP!#REF!</definedName>
    <definedName name="Z_C21FAE8B_013A_11D2_98BD_00C04FC96ABD_.wvu.Rows" localSheetId="7" hidden="1">[153]BOP!$A$36:$IV$36,[153]BOP!$A$44:$IV$44,[153]BOP!$A$59:$IV$59,[153]BOP!#REF!,[153]BOP!#REF!,[153]BOP!$A$79:$IV$79,[153]BOP!#REF!</definedName>
    <definedName name="Z_C21FAE8B_013A_11D2_98BD_00C04FC96ABD_.wvu.Rows" localSheetId="74" hidden="1">[153]BOP!$A$36:$IV$36,[153]BOP!$A$44:$IV$44,[153]BOP!$A$59:$IV$59,[153]BOP!#REF!,[153]BOP!#REF!,[153]BOP!$A$79:$IV$79,[153]BOP!#REF!</definedName>
    <definedName name="Z_C21FAE8B_013A_11D2_98BD_00C04FC96ABD_.wvu.Rows" localSheetId="75" hidden="1">[153]BOP!$A$36:$IV$36,[153]BOP!$A$44:$IV$44,[153]BOP!$A$59:$IV$59,[153]BOP!#REF!,[153]BOP!#REF!,[153]BOP!$A$79:$IV$79,[153]BOP!#REF!</definedName>
    <definedName name="Z_C21FAE8B_013A_11D2_98BD_00C04FC96ABD_.wvu.Rows" localSheetId="76" hidden="1">[153]BOP!$A$36:$IV$36,[153]BOP!$A$44:$IV$44,[153]BOP!$A$59:$IV$59,[153]BOP!#REF!,[153]BOP!#REF!,[153]BOP!$A$79:$IV$79,[153]BOP!#REF!</definedName>
    <definedName name="Z_C21FAE8B_013A_11D2_98BD_00C04FC96ABD_.wvu.Rows" localSheetId="77" hidden="1">[153]BOP!$A$36:$IV$36,[153]BOP!$A$44:$IV$44,[153]BOP!$A$59:$IV$59,[153]BOP!#REF!,[153]BOP!#REF!,[153]BOP!$A$79:$IV$79,[153]BOP!#REF!</definedName>
    <definedName name="Z_C21FAE8B_013A_11D2_98BD_00C04FC96ABD_.wvu.Rows" localSheetId="78" hidden="1">[153]BOP!$A$36:$IV$36,[153]BOP!$A$44:$IV$44,[153]BOP!$A$59:$IV$59,[153]BOP!#REF!,[153]BOP!#REF!,[153]BOP!$A$79:$IV$79,[153]BOP!#REF!</definedName>
    <definedName name="Z_C21FAE8B_013A_11D2_98BD_00C04FC96ABD_.wvu.Rows" localSheetId="79" hidden="1">[154]BOP!$A$36:$IV$36,[154]BOP!$A$44:$IV$44,[154]BOP!$A$59:$IV$59,[154]BOP!#REF!,[154]BOP!#REF!,[154]BOP!$A$79:$IV$79,[154]BOP!#REF!</definedName>
    <definedName name="Z_C21FAE8B_013A_11D2_98BD_00C04FC96ABD_.wvu.Rows" localSheetId="8" hidden="1">[153]BOP!$A$36:$IV$36,[153]BOP!$A$44:$IV$44,[153]BOP!$A$59:$IV$59,[153]BOP!#REF!,[153]BOP!#REF!,[153]BOP!$A$79:$IV$79,[153]BOP!#REF!</definedName>
    <definedName name="Z_C21FAE8B_013A_11D2_98BD_00C04FC96ABD_.wvu.Rows" localSheetId="9" hidden="1">[154]BOP!$A$36:$IV$36,[154]BOP!$A$44:$IV$44,[154]BOP!$A$59:$IV$59,[154]BOP!#REF!,[154]BOP!#REF!,[154]BOP!$A$79:$IV$79,[154]BOP!#REF!</definedName>
    <definedName name="Z_C21FAE8B_013A_11D2_98BD_00C04FC96ABD_.wvu.Rows" hidden="1">[153]BOP!$A$36:$IV$36,[153]BOP!$A$44:$IV$44,[153]BOP!$A$59:$IV$59,[153]BOP!#REF!,[153]BOP!#REF!,[153]BOP!$A$79:$IV$79,[153]BOP!#REF!</definedName>
    <definedName name="Z_C21FAE8C_013A_11D2_98BD_00C04FC96ABD_.wvu.Rows" localSheetId="11" hidden="1">[153]BOP!$A$36:$IV$36,[153]BOP!$A$44:$IV$44,[153]BOP!$A$59:$IV$59,[153]BOP!#REF!,[153]BOP!#REF!,[153]BOP!$A$79:$IV$79,[153]BOP!$A$81:$IV$88,[153]BOP!#REF!</definedName>
    <definedName name="Z_C21FAE8C_013A_11D2_98BD_00C04FC96ABD_.wvu.Rows" localSheetId="12" hidden="1">[153]BOP!$A$36:$IV$36,[153]BOP!$A$44:$IV$44,[153]BOP!$A$59:$IV$59,[153]BOP!#REF!,[153]BOP!#REF!,[153]BOP!$A$79:$IV$79,[153]BOP!$A$81:$IV$88,[153]BOP!#REF!</definedName>
    <definedName name="Z_C21FAE8C_013A_11D2_98BD_00C04FC96ABD_.wvu.Rows" localSheetId="27" hidden="1">[153]BOP!$A$36:$IV$36,[153]BOP!$A$44:$IV$44,[153]BOP!$A$59:$IV$59,[153]BOP!#REF!,[153]BOP!#REF!,[153]BOP!$A$79:$IV$79,[153]BOP!$A$81:$IV$88,[153]BOP!#REF!</definedName>
    <definedName name="Z_C21FAE8C_013A_11D2_98BD_00C04FC96ABD_.wvu.Rows" localSheetId="4" hidden="1">[153]BOP!$A$36:$IV$36,[153]BOP!$A$44:$IV$44,[153]BOP!$A$59:$IV$59,[153]BOP!#REF!,[153]BOP!#REF!,[153]BOP!$A$79:$IV$79,[153]BOP!$A$81:$IV$88,[153]BOP!#REF!</definedName>
    <definedName name="Z_C21FAE8C_013A_11D2_98BD_00C04FC96ABD_.wvu.Rows" localSheetId="5" hidden="1">[154]BOP!$A$36:$IV$36,[154]BOP!$A$44:$IV$44,[154]BOP!$A$59:$IV$59,[154]BOP!#REF!,[154]BOP!#REF!,[154]BOP!$A$79:$IV$79,[154]BOP!$A$81:$IV$88,[154]BOP!#REF!</definedName>
    <definedName name="Z_C21FAE8C_013A_11D2_98BD_00C04FC96ABD_.wvu.Rows" localSheetId="57" hidden="1">[153]BOP!$A$36:$IV$36,[153]BOP!$A$44:$IV$44,[153]BOP!$A$59:$IV$59,[153]BOP!#REF!,[153]BOP!#REF!,[153]BOP!$A$79:$IV$79,[153]BOP!$A$81:$IV$88,[153]BOP!#REF!</definedName>
    <definedName name="Z_C21FAE8C_013A_11D2_98BD_00C04FC96ABD_.wvu.Rows" localSheetId="6" hidden="1">[155]BOP!$A$36:$IV$36,[155]BOP!$A$44:$IV$44,[155]BOP!$A$59:$IV$59,[155]BOP!#REF!,[155]BOP!#REF!,[155]BOP!$A$79:$IV$79,[155]BOP!$A$81:$IV$88,[155]BOP!#REF!</definedName>
    <definedName name="Z_C21FAE8C_013A_11D2_98BD_00C04FC96ABD_.wvu.Rows" localSheetId="79" hidden="1">[154]BOP!$A$36:$IV$36,[154]BOP!$A$44:$IV$44,[154]BOP!$A$59:$IV$59,[154]BOP!#REF!,[154]BOP!#REF!,[154]BOP!$A$79:$IV$79,[154]BOP!$A$81:$IV$88,[154]BOP!#REF!</definedName>
    <definedName name="Z_C21FAE8C_013A_11D2_98BD_00C04FC96ABD_.wvu.Rows" localSheetId="8" hidden="1">[153]BOP!$A$36:$IV$36,[153]BOP!$A$44:$IV$44,[153]BOP!$A$59:$IV$59,[153]BOP!#REF!,[153]BOP!#REF!,[153]BOP!$A$79:$IV$79,[153]BOP!$A$81:$IV$88,[153]BOP!#REF!</definedName>
    <definedName name="Z_C21FAE8C_013A_11D2_98BD_00C04FC96ABD_.wvu.Rows" localSheetId="9" hidden="1">[154]BOP!$A$36:$IV$36,[154]BOP!$A$44:$IV$44,[154]BOP!$A$59:$IV$59,[154]BOP!#REF!,[154]BOP!#REF!,[154]BOP!$A$79:$IV$79,[154]BOP!$A$81:$IV$88,[154]BOP!#REF!</definedName>
    <definedName name="Z_C21FAE8C_013A_11D2_98BD_00C04FC96ABD_.wvu.Rows" hidden="1">[153]BOP!$A$36:$IV$36,[153]BOP!$A$44:$IV$44,[153]BOP!$A$59:$IV$59,[153]BOP!#REF!,[153]BOP!#REF!,[153]BOP!$A$79:$IV$79,[153]BOP!$A$81:$IV$88,[153]BOP!#REF!</definedName>
    <definedName name="Z_C21FAE8D_013A_11D2_98BD_00C04FC96ABD_.wvu.Rows" localSheetId="11" hidden="1">[153]BOP!$A$36:$IV$36,[153]BOP!$A$44:$IV$44,[153]BOP!$A$59:$IV$59,[153]BOP!#REF!,[153]BOP!#REF!,[153]BOP!$A$79:$IV$79,[153]BOP!$A$81:$IV$88,[153]BOP!#REF!</definedName>
    <definedName name="Z_C21FAE8D_013A_11D2_98BD_00C04FC96ABD_.wvu.Rows" localSheetId="12" hidden="1">[153]BOP!$A$36:$IV$36,[153]BOP!$A$44:$IV$44,[153]BOP!$A$59:$IV$59,[153]BOP!#REF!,[153]BOP!#REF!,[153]BOP!$A$79:$IV$79,[153]BOP!$A$81:$IV$88,[153]BOP!#REF!</definedName>
    <definedName name="Z_C21FAE8D_013A_11D2_98BD_00C04FC96ABD_.wvu.Rows" localSheetId="27" hidden="1">[153]BOP!$A$36:$IV$36,[153]BOP!$A$44:$IV$44,[153]BOP!$A$59:$IV$59,[153]BOP!#REF!,[153]BOP!#REF!,[153]BOP!$A$79:$IV$79,[153]BOP!$A$81:$IV$88,[153]BOP!#REF!</definedName>
    <definedName name="Z_C21FAE8D_013A_11D2_98BD_00C04FC96ABD_.wvu.Rows" localSheetId="4" hidden="1">[153]BOP!$A$36:$IV$36,[153]BOP!$A$44:$IV$44,[153]BOP!$A$59:$IV$59,[153]BOP!#REF!,[153]BOP!#REF!,[153]BOP!$A$79:$IV$79,[153]BOP!$A$81:$IV$88,[153]BOP!#REF!</definedName>
    <definedName name="Z_C21FAE8D_013A_11D2_98BD_00C04FC96ABD_.wvu.Rows" localSheetId="5" hidden="1">[154]BOP!$A$36:$IV$36,[154]BOP!$A$44:$IV$44,[154]BOP!$A$59:$IV$59,[154]BOP!#REF!,[154]BOP!#REF!,[154]BOP!$A$79:$IV$79,[154]BOP!$A$81:$IV$88,[154]BOP!#REF!</definedName>
    <definedName name="Z_C21FAE8D_013A_11D2_98BD_00C04FC96ABD_.wvu.Rows" localSheetId="57" hidden="1">[153]BOP!$A$36:$IV$36,[153]BOP!$A$44:$IV$44,[153]BOP!$A$59:$IV$59,[153]BOP!#REF!,[153]BOP!#REF!,[153]BOP!$A$79:$IV$79,[153]BOP!$A$81:$IV$88,[153]BOP!#REF!</definedName>
    <definedName name="Z_C21FAE8D_013A_11D2_98BD_00C04FC96ABD_.wvu.Rows" localSheetId="6" hidden="1">[155]BOP!$A$36:$IV$36,[155]BOP!$A$44:$IV$44,[155]BOP!$A$59:$IV$59,[155]BOP!#REF!,[155]BOP!#REF!,[155]BOP!$A$79:$IV$79,[155]BOP!$A$81:$IV$88,[155]BOP!#REF!</definedName>
    <definedName name="Z_C21FAE8D_013A_11D2_98BD_00C04FC96ABD_.wvu.Rows" localSheetId="79" hidden="1">[154]BOP!$A$36:$IV$36,[154]BOP!$A$44:$IV$44,[154]BOP!$A$59:$IV$59,[154]BOP!#REF!,[154]BOP!#REF!,[154]BOP!$A$79:$IV$79,[154]BOP!$A$81:$IV$88,[154]BOP!#REF!</definedName>
    <definedName name="Z_C21FAE8D_013A_11D2_98BD_00C04FC96ABD_.wvu.Rows" localSheetId="8" hidden="1">[153]BOP!$A$36:$IV$36,[153]BOP!$A$44:$IV$44,[153]BOP!$A$59:$IV$59,[153]BOP!#REF!,[153]BOP!#REF!,[153]BOP!$A$79:$IV$79,[153]BOP!$A$81:$IV$88,[153]BOP!#REF!</definedName>
    <definedName name="Z_C21FAE8D_013A_11D2_98BD_00C04FC96ABD_.wvu.Rows" localSheetId="9" hidden="1">[154]BOP!$A$36:$IV$36,[154]BOP!$A$44:$IV$44,[154]BOP!$A$59:$IV$59,[154]BOP!#REF!,[154]BOP!#REF!,[154]BOP!$A$79:$IV$79,[154]BOP!$A$81:$IV$88,[154]BOP!#REF!</definedName>
    <definedName name="Z_C21FAE8D_013A_11D2_98BD_00C04FC96ABD_.wvu.Rows" hidden="1">[153]BOP!$A$36:$IV$36,[153]BOP!$A$44:$IV$44,[153]BOP!$A$59:$IV$59,[153]BOP!#REF!,[153]BOP!#REF!,[153]BOP!$A$79:$IV$79,[153]BOP!$A$81:$IV$88,[153]BOP!#REF!</definedName>
    <definedName name="Z_C21FAE8E_013A_11D2_98BD_00C04FC96ABD_.wvu.Rows" localSheetId="27" hidden="1">[153]BOP!$A$36:$IV$36,[153]BOP!$A$44:$IV$44,[153]BOP!$A$59:$IV$59,[153]BOP!#REF!,[153]BOP!#REF!,[153]BOP!$A$79:$IV$79,[153]BOP!$A$81:$IV$88,[153]BOP!#REF!</definedName>
    <definedName name="Z_C21FAE8E_013A_11D2_98BD_00C04FC96ABD_.wvu.Rows" localSheetId="5" hidden="1">[154]BOP!$A$36:$IV$36,[154]BOP!$A$44:$IV$44,[154]BOP!$A$59:$IV$59,[154]BOP!#REF!,[154]BOP!#REF!,[154]BOP!$A$79:$IV$79,[154]BOP!$A$81:$IV$88,[154]BOP!#REF!</definedName>
    <definedName name="Z_C21FAE8E_013A_11D2_98BD_00C04FC96ABD_.wvu.Rows" localSheetId="57" hidden="1">[153]BOP!$A$36:$IV$36,[153]BOP!$A$44:$IV$44,[153]BOP!$A$59:$IV$59,[153]BOP!#REF!,[153]BOP!#REF!,[153]BOP!$A$79:$IV$79,[153]BOP!$A$81:$IV$88,[153]BOP!#REF!</definedName>
    <definedName name="Z_C21FAE8E_013A_11D2_98BD_00C04FC96ABD_.wvu.Rows" localSheetId="6" hidden="1">[155]BOP!$A$36:$IV$36,[155]BOP!$A$44:$IV$44,[155]BOP!$A$59:$IV$59,[155]BOP!#REF!,[155]BOP!#REF!,[155]BOP!$A$79:$IV$79,[155]BOP!$A$81:$IV$88,[155]BOP!#REF!</definedName>
    <definedName name="Z_C21FAE8E_013A_11D2_98BD_00C04FC96ABD_.wvu.Rows" localSheetId="79" hidden="1">[154]BOP!$A$36:$IV$36,[154]BOP!$A$44:$IV$44,[154]BOP!$A$59:$IV$59,[154]BOP!#REF!,[154]BOP!#REF!,[154]BOP!$A$79:$IV$79,[154]BOP!$A$81:$IV$88,[154]BOP!#REF!</definedName>
    <definedName name="Z_C21FAE8E_013A_11D2_98BD_00C04FC96ABD_.wvu.Rows" localSheetId="8" hidden="1">[153]BOP!$A$36:$IV$36,[153]BOP!$A$44:$IV$44,[153]BOP!$A$59:$IV$59,[153]BOP!#REF!,[153]BOP!#REF!,[153]BOP!$A$79:$IV$79,[153]BOP!$A$81:$IV$88,[153]BOP!#REF!</definedName>
    <definedName name="Z_C21FAE8E_013A_11D2_98BD_00C04FC96ABD_.wvu.Rows" localSheetId="9" hidden="1">[154]BOP!$A$36:$IV$36,[154]BOP!$A$44:$IV$44,[154]BOP!$A$59:$IV$59,[154]BOP!#REF!,[154]BOP!#REF!,[154]BOP!$A$79:$IV$79,[154]BOP!$A$81:$IV$88,[154]BOP!#REF!</definedName>
    <definedName name="Z_C21FAE8E_013A_11D2_98BD_00C04FC96ABD_.wvu.Rows" hidden="1">[153]BOP!$A$36:$IV$36,[153]BOP!$A$44:$IV$44,[153]BOP!$A$59:$IV$59,[153]BOP!#REF!,[153]BOP!#REF!,[153]BOP!$A$79:$IV$79,[153]BOP!$A$81:$IV$88,[153]BOP!#REF!</definedName>
    <definedName name="Z_C21FAE90_013A_11D2_98BD_00C04FC96ABD_.wvu.Rows" localSheetId="11" hidden="1">[153]BOP!$A$36:$IV$36,[153]BOP!$A$44:$IV$44,[153]BOP!$A$59:$IV$59,[153]BOP!#REF!,[153]BOP!#REF!,[153]BOP!$A$79:$IV$79,[153]BOP!$A$81:$IV$88,[153]BOP!#REF!,[153]BOP!#REF!</definedName>
    <definedName name="Z_C21FAE90_013A_11D2_98BD_00C04FC96ABD_.wvu.Rows" localSheetId="12" hidden="1">[153]BOP!$A$36:$IV$36,[153]BOP!$A$44:$IV$44,[153]BOP!$A$59:$IV$59,[153]BOP!#REF!,[153]BOP!#REF!,[153]BOP!$A$79:$IV$79,[153]BOP!$A$81:$IV$88,[153]BOP!#REF!,[153]BOP!#REF!</definedName>
    <definedName name="Z_C21FAE90_013A_11D2_98BD_00C04FC96ABD_.wvu.Rows" localSheetId="23" hidden="1">[153]BOP!$A$36:$IV$36,[153]BOP!$A$44:$IV$44,[153]BOP!$A$59:$IV$59,[153]BOP!#REF!,[153]BOP!#REF!,[153]BOP!$A$79:$IV$79,[153]BOP!$A$81:$IV$88,[153]BOP!#REF!,[153]BOP!#REF!</definedName>
    <definedName name="Z_C21FAE90_013A_11D2_98BD_00C04FC96ABD_.wvu.Rows" localSheetId="24" hidden="1">[153]BOP!$A$36:$IV$36,[153]BOP!$A$44:$IV$44,[153]BOP!$A$59:$IV$59,[153]BOP!#REF!,[153]BOP!#REF!,[153]BOP!$A$79:$IV$79,[153]BOP!$A$81:$IV$88,[153]BOP!#REF!,[153]BOP!#REF!</definedName>
    <definedName name="Z_C21FAE90_013A_11D2_98BD_00C04FC96ABD_.wvu.Rows" localSheetId="26" hidden="1">[153]BOP!$A$36:$IV$36,[153]BOP!$A$44:$IV$44,[153]BOP!$A$59:$IV$59,[153]BOP!#REF!,[153]BOP!#REF!,[153]BOP!$A$79:$IV$79,[153]BOP!$A$81:$IV$88,[153]BOP!#REF!,[153]BOP!#REF!</definedName>
    <definedName name="Z_C21FAE90_013A_11D2_98BD_00C04FC96ABD_.wvu.Rows" localSheetId="27" hidden="1">[153]BOP!$A$36:$IV$36,[153]BOP!$A$44:$IV$44,[153]BOP!$A$59:$IV$59,[153]BOP!#REF!,[153]BOP!#REF!,[153]BOP!$A$79:$IV$79,[153]BOP!$A$81:$IV$88,[153]BOP!#REF!,[153]BOP!#REF!</definedName>
    <definedName name="Z_C21FAE90_013A_11D2_98BD_00C04FC96ABD_.wvu.Rows" localSheetId="28" hidden="1">[153]BOP!$A$36:$IV$36,[153]BOP!$A$44:$IV$44,[153]BOP!$A$59:$IV$59,[153]BOP!#REF!,[153]BOP!#REF!,[153]BOP!$A$79:$IV$79,[153]BOP!$A$81:$IV$88,[153]BOP!#REF!,[153]BOP!#REF!</definedName>
    <definedName name="Z_C21FAE90_013A_11D2_98BD_00C04FC96ABD_.wvu.Rows" localSheetId="29" hidden="1">[153]BOP!$A$36:$IV$36,[153]BOP!$A$44:$IV$44,[153]BOP!$A$59:$IV$59,[153]BOP!#REF!,[153]BOP!#REF!,[153]BOP!$A$79:$IV$79,[153]BOP!$A$81:$IV$88,[153]BOP!#REF!,[153]BOP!#REF!</definedName>
    <definedName name="Z_C21FAE90_013A_11D2_98BD_00C04FC96ABD_.wvu.Rows" localSheetId="32" hidden="1">[153]BOP!$A$36:$IV$36,[153]BOP!$A$44:$IV$44,[153]BOP!$A$59:$IV$59,[153]BOP!#REF!,[153]BOP!#REF!,[153]BOP!$A$79:$IV$79,[153]BOP!$A$81:$IV$88,[153]BOP!#REF!,[153]BOP!#REF!</definedName>
    <definedName name="Z_C21FAE90_013A_11D2_98BD_00C04FC96ABD_.wvu.Rows" localSheetId="33" hidden="1">[153]BOP!$A$36:$IV$36,[153]BOP!$A$44:$IV$44,[153]BOP!$A$59:$IV$59,[153]BOP!#REF!,[153]BOP!#REF!,[153]BOP!$A$79:$IV$79,[153]BOP!$A$81:$IV$88,[153]BOP!#REF!,[153]BOP!#REF!</definedName>
    <definedName name="Z_C21FAE90_013A_11D2_98BD_00C04FC96ABD_.wvu.Rows" localSheetId="41" hidden="1">[153]BOP!$A$36:$IV$36,[153]BOP!$A$44:$IV$44,[153]BOP!$A$59:$IV$59,[153]BOP!#REF!,[153]BOP!#REF!,[153]BOP!$A$79:$IV$79,[153]BOP!$A$81:$IV$88,[153]BOP!#REF!,[153]BOP!#REF!</definedName>
    <definedName name="Z_C21FAE90_013A_11D2_98BD_00C04FC96ABD_.wvu.Rows" localSheetId="4" hidden="1">[153]BOP!$A$36:$IV$36,[153]BOP!$A$44:$IV$44,[153]BOP!$A$59:$IV$59,[153]BOP!#REF!,[153]BOP!#REF!,[153]BOP!$A$79:$IV$79,[153]BOP!$A$81:$IV$88,[153]BOP!#REF!,[153]BOP!#REF!</definedName>
    <definedName name="Z_C21FAE90_013A_11D2_98BD_00C04FC96ABD_.wvu.Rows" localSheetId="45" hidden="1">[153]BOP!$A$36:$IV$36,[153]BOP!$A$44:$IV$44,[153]BOP!$A$59:$IV$59,[153]BOP!#REF!,[153]BOP!#REF!,[153]BOP!$A$79:$IV$79,[153]BOP!$A$81:$IV$88,[153]BOP!#REF!,[153]BOP!#REF!</definedName>
    <definedName name="Z_C21FAE90_013A_11D2_98BD_00C04FC96ABD_.wvu.Rows" localSheetId="46" hidden="1">[153]BOP!$A$36:$IV$36,[153]BOP!$A$44:$IV$44,[153]BOP!$A$59:$IV$59,[153]BOP!#REF!,[153]BOP!#REF!,[153]BOP!$A$79:$IV$79,[153]BOP!$A$81:$IV$88,[153]BOP!#REF!,[153]BOP!#REF!</definedName>
    <definedName name="Z_C21FAE90_013A_11D2_98BD_00C04FC96ABD_.wvu.Rows" localSheetId="47" hidden="1">[153]BOP!$A$36:$IV$36,[153]BOP!$A$44:$IV$44,[153]BOP!$A$59:$IV$59,[153]BOP!#REF!,[153]BOP!#REF!,[153]BOP!$A$79:$IV$79,[153]BOP!$A$81:$IV$88,[153]BOP!#REF!,[153]BOP!#REF!</definedName>
    <definedName name="Z_C21FAE90_013A_11D2_98BD_00C04FC96ABD_.wvu.Rows" localSheetId="48" hidden="1">[153]BOP!$A$36:$IV$36,[153]BOP!$A$44:$IV$44,[153]BOP!$A$59:$IV$59,[153]BOP!#REF!,[153]BOP!#REF!,[153]BOP!$A$79:$IV$79,[153]BOP!$A$81:$IV$88,[153]BOP!#REF!,[153]BOP!#REF!</definedName>
    <definedName name="Z_C21FAE90_013A_11D2_98BD_00C04FC96ABD_.wvu.Rows" localSheetId="49" hidden="1">[153]BOP!$A$36:$IV$36,[153]BOP!$A$44:$IV$44,[153]BOP!$A$59:$IV$59,[153]BOP!#REF!,[153]BOP!#REF!,[153]BOP!$A$79:$IV$79,[153]BOP!$A$81:$IV$88,[153]BOP!#REF!,[153]BOP!#REF!</definedName>
    <definedName name="Z_C21FAE90_013A_11D2_98BD_00C04FC96ABD_.wvu.Rows" localSheetId="50" hidden="1">[153]BOP!$A$36:$IV$36,[153]BOP!$A$44:$IV$44,[153]BOP!$A$59:$IV$59,[153]BOP!#REF!,[153]BOP!#REF!,[153]BOP!$A$79:$IV$79,[153]BOP!$A$81:$IV$88,[153]BOP!#REF!,[153]BOP!#REF!</definedName>
    <definedName name="Z_C21FAE90_013A_11D2_98BD_00C04FC96ABD_.wvu.Rows" localSheetId="5" hidden="1">[154]BOP!$A$36:$IV$36,[154]BOP!$A$44:$IV$44,[154]BOP!$A$59:$IV$59,[154]BOP!#REF!,[154]BOP!#REF!,[154]BOP!$A$79:$IV$79,[154]BOP!$A$81:$IV$88,[154]BOP!#REF!,[154]BOP!#REF!</definedName>
    <definedName name="Z_C21FAE90_013A_11D2_98BD_00C04FC96ABD_.wvu.Rows" localSheetId="51" hidden="1">[153]BOP!$A$36:$IV$36,[153]BOP!$A$44:$IV$44,[153]BOP!$A$59:$IV$59,[153]BOP!#REF!,[153]BOP!#REF!,[153]BOP!$A$79:$IV$79,[153]BOP!$A$81:$IV$88,[153]BOP!#REF!,[153]BOP!#REF!</definedName>
    <definedName name="Z_C21FAE90_013A_11D2_98BD_00C04FC96ABD_.wvu.Rows" localSheetId="53" hidden="1">[153]BOP!$A$36:$IV$36,[153]BOP!$A$44:$IV$44,[153]BOP!$A$59:$IV$59,[153]BOP!#REF!,[153]BOP!#REF!,[153]BOP!$A$79:$IV$79,[153]BOP!$A$81:$IV$88,[153]BOP!#REF!,[153]BOP!#REF!</definedName>
    <definedName name="Z_C21FAE90_013A_11D2_98BD_00C04FC96ABD_.wvu.Rows" localSheetId="54" hidden="1">[153]BOP!$A$36:$IV$36,[153]BOP!$A$44:$IV$44,[153]BOP!$A$59:$IV$59,[153]BOP!#REF!,[153]BOP!#REF!,[153]BOP!$A$79:$IV$79,[153]BOP!$A$81:$IV$88,[153]BOP!#REF!,[153]BOP!#REF!</definedName>
    <definedName name="Z_C21FAE90_013A_11D2_98BD_00C04FC96ABD_.wvu.Rows" localSheetId="56" hidden="1">[153]BOP!$A$36:$IV$36,[153]BOP!$A$44:$IV$44,[153]BOP!$A$59:$IV$59,[153]BOP!#REF!,[153]BOP!#REF!,[153]BOP!$A$79:$IV$79,[153]BOP!$A$81:$IV$88,[153]BOP!#REF!,[153]BOP!#REF!</definedName>
    <definedName name="Z_C21FAE90_013A_11D2_98BD_00C04FC96ABD_.wvu.Rows" localSheetId="57" hidden="1">[153]BOP!$A$36:$IV$36,[153]BOP!$A$44:$IV$44,[153]BOP!$A$59:$IV$59,[153]BOP!#REF!,[153]BOP!#REF!,[153]BOP!$A$79:$IV$79,[153]BOP!$A$81:$IV$88,[153]BOP!#REF!,[153]BOP!#REF!</definedName>
    <definedName name="Z_C21FAE90_013A_11D2_98BD_00C04FC96ABD_.wvu.Rows" localSheetId="58" hidden="1">[153]BOP!$A$36:$IV$36,[153]BOP!$A$44:$IV$44,[153]BOP!$A$59:$IV$59,[153]BOP!#REF!,[153]BOP!#REF!,[153]BOP!$A$79:$IV$79,[153]BOP!$A$81:$IV$88,[153]BOP!#REF!,[153]BOP!#REF!</definedName>
    <definedName name="Z_C21FAE90_013A_11D2_98BD_00C04FC96ABD_.wvu.Rows" localSheetId="61" hidden="1">[153]BOP!$36:$36,[153]BOP!$44:$44,[153]BOP!$59:$59,[153]BOP!#REF!,[153]BOP!#REF!,[153]BOP!$79:$79,[153]BOP!$81:$88,[153]BOP!#REF!,[153]BOP!#REF!</definedName>
    <definedName name="Z_C21FAE90_013A_11D2_98BD_00C04FC96ABD_.wvu.Rows" localSheetId="62" hidden="1">[153]BOP!$36:$36,[153]BOP!$44:$44,[153]BOP!$59:$59,[153]BOP!#REF!,[153]BOP!#REF!,[153]BOP!$79:$79,[153]BOP!$81:$88,[153]BOP!#REF!,[153]BOP!#REF!</definedName>
    <definedName name="Z_C21FAE90_013A_11D2_98BD_00C04FC96ABD_.wvu.Rows" localSheetId="63" hidden="1">[153]BOP!$36:$36,[153]BOP!$44:$44,[153]BOP!$59:$59,[153]BOP!#REF!,[153]BOP!#REF!,[153]BOP!$79:$79,[153]BOP!$81:$88,[153]BOP!#REF!,[153]BOP!#REF!</definedName>
    <definedName name="Z_C21FAE90_013A_11D2_98BD_00C04FC96ABD_.wvu.Rows" localSheetId="6" hidden="1">[155]BOP!$A$36:$IV$36,[155]BOP!$A$44:$IV$44,[155]BOP!$A$59:$IV$59,[155]BOP!#REF!,[155]BOP!#REF!,[155]BOP!$A$79:$IV$79,[155]BOP!$A$81:$IV$88,[155]BOP!#REF!,[155]BOP!#REF!</definedName>
    <definedName name="Z_C21FAE90_013A_11D2_98BD_00C04FC96ABD_.wvu.Rows" localSheetId="64" hidden="1">[153]BOP!$A$36:$IV$36,[153]BOP!$A$44:$IV$44,[153]BOP!$A$59:$IV$59,[153]BOP!#REF!,[153]BOP!#REF!,[153]BOP!$A$79:$IV$79,[153]BOP!$A$81:$IV$88,[153]BOP!#REF!,[153]BOP!#REF!</definedName>
    <definedName name="Z_C21FAE90_013A_11D2_98BD_00C04FC96ABD_.wvu.Rows" localSheetId="65" hidden="1">[153]BOP!$A$36:$IV$36,[153]BOP!$A$44:$IV$44,[153]BOP!$A$59:$IV$59,[153]BOP!#REF!,[153]BOP!#REF!,[153]BOP!$A$79:$IV$79,[153]BOP!$A$81:$IV$88,[153]BOP!#REF!,[153]BOP!#REF!</definedName>
    <definedName name="Z_C21FAE90_013A_11D2_98BD_00C04FC96ABD_.wvu.Rows" localSheetId="66" hidden="1">[153]BOP!$A$36:$IV$36,[153]BOP!$A$44:$IV$44,[153]BOP!$A$59:$IV$59,[153]BOP!#REF!,[153]BOP!#REF!,[153]BOP!$A$79:$IV$79,[153]BOP!$A$81:$IV$88,[153]BOP!#REF!,[153]BOP!#REF!</definedName>
    <definedName name="Z_C21FAE90_013A_11D2_98BD_00C04FC96ABD_.wvu.Rows" localSheetId="67" hidden="1">[153]BOP!$A$36:$IV$36,[153]BOP!$A$44:$IV$44,[153]BOP!$A$59:$IV$59,[153]BOP!#REF!,[153]BOP!#REF!,[153]BOP!$A$79:$IV$79,[153]BOP!$A$81:$IV$88,[153]BOP!#REF!,[153]BOP!#REF!</definedName>
    <definedName name="Z_C21FAE90_013A_11D2_98BD_00C04FC96ABD_.wvu.Rows" localSheetId="68" hidden="1">[153]BOP!$A$36:$IV$36,[153]BOP!$A$44:$IV$44,[153]BOP!$A$59:$IV$59,[153]BOP!#REF!,[153]BOP!#REF!,[153]BOP!$A$79:$IV$79,[153]BOP!$A$81:$IV$88,[153]BOP!#REF!,[153]BOP!#REF!</definedName>
    <definedName name="Z_C21FAE90_013A_11D2_98BD_00C04FC96ABD_.wvu.Rows" localSheetId="69" hidden="1">[153]BOP!$A$36:$IV$36,[153]BOP!$A$44:$IV$44,[153]BOP!$A$59:$IV$59,[153]BOP!#REF!,[153]BOP!#REF!,[153]BOP!$A$79:$IV$79,[153]BOP!$A$81:$IV$88,[153]BOP!#REF!,[153]BOP!#REF!</definedName>
    <definedName name="Z_C21FAE90_013A_11D2_98BD_00C04FC96ABD_.wvu.Rows" localSheetId="7" hidden="1">[153]BOP!$A$36:$IV$36,[153]BOP!$A$44:$IV$44,[153]BOP!$A$59:$IV$59,[153]BOP!#REF!,[153]BOP!#REF!,[153]BOP!$A$79:$IV$79,[153]BOP!$A$81:$IV$88,[153]BOP!#REF!,[153]BOP!#REF!</definedName>
    <definedName name="Z_C21FAE90_013A_11D2_98BD_00C04FC96ABD_.wvu.Rows" localSheetId="79" hidden="1">[154]BOP!$A$36:$IV$36,[154]BOP!$A$44:$IV$44,[154]BOP!$A$59:$IV$59,[154]BOP!#REF!,[154]BOP!#REF!,[154]BOP!$A$79:$IV$79,[154]BOP!$A$81:$IV$88,[154]BOP!#REF!,[154]BOP!#REF!</definedName>
    <definedName name="Z_C21FAE90_013A_11D2_98BD_00C04FC96ABD_.wvu.Rows" localSheetId="8" hidden="1">[153]BOP!$A$36:$IV$36,[153]BOP!$A$44:$IV$44,[153]BOP!$A$59:$IV$59,[153]BOP!#REF!,[153]BOP!#REF!,[153]BOP!$A$79:$IV$79,[153]BOP!$A$81:$IV$88,[153]BOP!#REF!,[153]BOP!#REF!</definedName>
    <definedName name="Z_C21FAE90_013A_11D2_98BD_00C04FC96ABD_.wvu.Rows" localSheetId="9" hidden="1">[154]BOP!$A$36:$IV$36,[154]BOP!$A$44:$IV$44,[154]BOP!$A$59:$IV$59,[154]BOP!#REF!,[154]BOP!#REF!,[154]BOP!$A$79:$IV$79,[154]BOP!$A$81:$IV$88,[154]BOP!#REF!,[154]BOP!#REF!</definedName>
    <definedName name="Z_C21FAE90_013A_11D2_98BD_00C04FC96ABD_.wvu.Rows" hidden="1">[153]BOP!$A$36:$IV$36,[153]BOP!$A$44:$IV$44,[153]BOP!$A$59:$IV$59,[153]BOP!#REF!,[153]BOP!#REF!,[153]BOP!$A$79:$IV$79,[153]BOP!$A$81:$IV$88,[153]BOP!#REF!,[153]BOP!#REF!</definedName>
    <definedName name="Z_C21FAE91_013A_11D2_98BD_00C04FC96ABD_.wvu.Rows" localSheetId="11" hidden="1">[153]BOP!$A$36:$IV$36,[153]BOP!$A$44:$IV$44,[153]BOP!$A$59:$IV$59,[153]BOP!#REF!,[153]BOP!#REF!,[153]BOP!$A$79:$IV$79,[153]BOP!$A$81:$IV$88,[153]BOP!#REF!,[153]BOP!#REF!</definedName>
    <definedName name="Z_C21FAE91_013A_11D2_98BD_00C04FC96ABD_.wvu.Rows" localSheetId="12" hidden="1">[153]BOP!$A$36:$IV$36,[153]BOP!$A$44:$IV$44,[153]BOP!$A$59:$IV$59,[153]BOP!#REF!,[153]BOP!#REF!,[153]BOP!$A$79:$IV$79,[153]BOP!$A$81:$IV$88,[153]BOP!#REF!,[153]BOP!#REF!</definedName>
    <definedName name="Z_C21FAE91_013A_11D2_98BD_00C04FC96ABD_.wvu.Rows" localSheetId="27" hidden="1">[153]BOP!$A$36:$IV$36,[153]BOP!$A$44:$IV$44,[153]BOP!$A$59:$IV$59,[153]BOP!#REF!,[153]BOP!#REF!,[153]BOP!$A$79:$IV$79,[153]BOP!$A$81:$IV$88,[153]BOP!#REF!,[153]BOP!#REF!</definedName>
    <definedName name="Z_C21FAE91_013A_11D2_98BD_00C04FC96ABD_.wvu.Rows" localSheetId="4" hidden="1">[153]BOP!$A$36:$IV$36,[153]BOP!$A$44:$IV$44,[153]BOP!$A$59:$IV$59,[153]BOP!#REF!,[153]BOP!#REF!,[153]BOP!$A$79:$IV$79,[153]BOP!$A$81:$IV$88,[153]BOP!#REF!,[153]BOP!#REF!</definedName>
    <definedName name="Z_C21FAE91_013A_11D2_98BD_00C04FC96ABD_.wvu.Rows" localSheetId="5" hidden="1">[154]BOP!$A$36:$IV$36,[154]BOP!$A$44:$IV$44,[154]BOP!$A$59:$IV$59,[154]BOP!#REF!,[154]BOP!#REF!,[154]BOP!$A$79:$IV$79,[154]BOP!$A$81:$IV$88,[154]BOP!#REF!,[154]BOP!#REF!</definedName>
    <definedName name="Z_C21FAE91_013A_11D2_98BD_00C04FC96ABD_.wvu.Rows" localSheetId="57" hidden="1">[153]BOP!$A$36:$IV$36,[153]BOP!$A$44:$IV$44,[153]BOP!$A$59:$IV$59,[153]BOP!#REF!,[153]BOP!#REF!,[153]BOP!$A$79:$IV$79,[153]BOP!$A$81:$IV$88,[153]BOP!#REF!,[153]BOP!#REF!</definedName>
    <definedName name="Z_C21FAE91_013A_11D2_98BD_00C04FC96ABD_.wvu.Rows" localSheetId="6" hidden="1">[155]BOP!$A$36:$IV$36,[155]BOP!$A$44:$IV$44,[155]BOP!$A$59:$IV$59,[155]BOP!#REF!,[155]BOP!#REF!,[155]BOP!$A$79:$IV$79,[155]BOP!$A$81:$IV$88,[155]BOP!#REF!,[155]BOP!#REF!</definedName>
    <definedName name="Z_C21FAE91_013A_11D2_98BD_00C04FC96ABD_.wvu.Rows" localSheetId="79" hidden="1">[154]BOP!$A$36:$IV$36,[154]BOP!$A$44:$IV$44,[154]BOP!$A$59:$IV$59,[154]BOP!#REF!,[154]BOP!#REF!,[154]BOP!$A$79:$IV$79,[154]BOP!$A$81:$IV$88,[154]BOP!#REF!,[154]BOP!#REF!</definedName>
    <definedName name="Z_C21FAE91_013A_11D2_98BD_00C04FC96ABD_.wvu.Rows" localSheetId="8" hidden="1">[153]BOP!$A$36:$IV$36,[153]BOP!$A$44:$IV$44,[153]BOP!$A$59:$IV$59,[153]BOP!#REF!,[153]BOP!#REF!,[153]BOP!$A$79:$IV$79,[153]BOP!$A$81:$IV$88,[153]BOP!#REF!,[153]BOP!#REF!</definedName>
    <definedName name="Z_C21FAE91_013A_11D2_98BD_00C04FC96ABD_.wvu.Rows" localSheetId="9" hidden="1">[154]BOP!$A$36:$IV$36,[154]BOP!$A$44:$IV$44,[154]BOP!$A$59:$IV$59,[154]BOP!#REF!,[154]BOP!#REF!,[154]BOP!$A$79:$IV$79,[154]BOP!$A$81:$IV$88,[154]BOP!#REF!,[154]BOP!#REF!</definedName>
    <definedName name="Z_C21FAE91_013A_11D2_98BD_00C04FC96ABD_.wvu.Rows" hidden="1">[153]BOP!$A$36:$IV$36,[153]BOP!$A$44:$IV$44,[153]BOP!$A$59:$IV$59,[153]BOP!#REF!,[153]BOP!#REF!,[153]BOP!$A$79:$IV$79,[153]BOP!$A$81:$IV$88,[153]BOP!#REF!,[153]BOP!#REF!</definedName>
    <definedName name="Z_C21FAE92_013A_11D2_98BD_00C04FC96ABD_.wvu.Rows" localSheetId="5" hidden="1">[154]BOP!$A$36:$IV$36,[154]BOP!$A$44:$IV$44,[154]BOP!$A$59:$IV$59,[154]BOP!#REF!,[154]BOP!#REF!,[154]BOP!$A$79:$IV$79</definedName>
    <definedName name="Z_C21FAE92_013A_11D2_98BD_00C04FC96ABD_.wvu.Rows" localSheetId="57" hidden="1">[153]BOP!$A$36:$IV$36,[153]BOP!$A$44:$IV$44,[153]BOP!$A$59:$IV$59,[153]BOP!#REF!,[153]BOP!#REF!,[153]BOP!$A$79:$IV$79</definedName>
    <definedName name="Z_C21FAE92_013A_11D2_98BD_00C04FC96ABD_.wvu.Rows" localSheetId="6" hidden="1">[155]BOP!$A$36:$IV$36,[155]BOP!$A$44:$IV$44,[155]BOP!$A$59:$IV$59,[155]BOP!#REF!,[155]BOP!#REF!,[155]BOP!$A$79:$IV$79</definedName>
    <definedName name="Z_C21FAE92_013A_11D2_98BD_00C04FC96ABD_.wvu.Rows" localSheetId="79" hidden="1">[154]BOP!$A$36:$IV$36,[154]BOP!$A$44:$IV$44,[154]BOP!$A$59:$IV$59,[154]BOP!#REF!,[154]BOP!#REF!,[154]BOP!$A$79:$IV$79</definedName>
    <definedName name="Z_C21FAE92_013A_11D2_98BD_00C04FC96ABD_.wvu.Rows" localSheetId="8" hidden="1">[153]BOP!$A$36:$IV$36,[153]BOP!$A$44:$IV$44,[153]BOP!$A$59:$IV$59,[153]BOP!#REF!,[153]BOP!#REF!,[153]BOP!$A$79:$IV$79</definedName>
    <definedName name="Z_C21FAE92_013A_11D2_98BD_00C04FC96ABD_.wvu.Rows" localSheetId="9" hidden="1">[154]BOP!$A$36:$IV$36,[154]BOP!$A$44:$IV$44,[154]BOP!$A$59:$IV$59,[154]BOP!#REF!,[154]BOP!#REF!,[154]BOP!$A$79:$IV$79</definedName>
    <definedName name="Z_C21FAE92_013A_11D2_98BD_00C04FC96ABD_.wvu.Rows" hidden="1">[153]BOP!$A$36:$IV$36,[153]BOP!$A$44:$IV$44,[153]BOP!$A$59:$IV$59,[153]BOP!#REF!,[153]BOP!#REF!,[153]BOP!$A$79:$IV$79</definedName>
    <definedName name="Z_CF25EF4A_FFAB_11D1_98B7_00C04FC96ABD_.wvu.Rows" localSheetId="5" hidden="1">[154]BOP!$A$36:$IV$36,[154]BOP!$A$44:$IV$44,[154]BOP!$A$59:$IV$59,[154]BOP!#REF!,[154]BOP!#REF!,[154]BOP!$A$81:$IV$88</definedName>
    <definedName name="Z_CF25EF4A_FFAB_11D1_98B7_00C04FC96ABD_.wvu.Rows" localSheetId="57" hidden="1">[153]BOP!$A$36:$IV$36,[153]BOP!$A$44:$IV$44,[153]BOP!$A$59:$IV$59,[153]BOP!#REF!,[153]BOP!#REF!,[153]BOP!$A$81:$IV$88</definedName>
    <definedName name="Z_CF25EF4A_FFAB_11D1_98B7_00C04FC96ABD_.wvu.Rows" localSheetId="6" hidden="1">[155]BOP!$A$36:$IV$36,[155]BOP!$A$44:$IV$44,[155]BOP!$A$59:$IV$59,[155]BOP!#REF!,[155]BOP!#REF!,[155]BOP!$A$81:$IV$88</definedName>
    <definedName name="Z_CF25EF4A_FFAB_11D1_98B7_00C04FC96ABD_.wvu.Rows" localSheetId="79" hidden="1">[154]BOP!$A$36:$IV$36,[154]BOP!$A$44:$IV$44,[154]BOP!$A$59:$IV$59,[154]BOP!#REF!,[154]BOP!#REF!,[154]BOP!$A$81:$IV$88</definedName>
    <definedName name="Z_CF25EF4A_FFAB_11D1_98B7_00C04FC96ABD_.wvu.Rows" localSheetId="8" hidden="1">[153]BOP!$A$36:$IV$36,[153]BOP!$A$44:$IV$44,[153]BOP!$A$59:$IV$59,[153]BOP!#REF!,[153]BOP!#REF!,[153]BOP!$A$81:$IV$88</definedName>
    <definedName name="Z_CF25EF4A_FFAB_11D1_98B7_00C04FC96ABD_.wvu.Rows" localSheetId="9" hidden="1">[154]BOP!$A$36:$IV$36,[154]BOP!$A$44:$IV$44,[154]BOP!$A$59:$IV$59,[154]BOP!#REF!,[154]BOP!#REF!,[154]BOP!$A$81:$IV$88</definedName>
    <definedName name="Z_CF25EF4A_FFAB_11D1_98B7_00C04FC96ABD_.wvu.Rows" hidden="1">[153]BOP!$A$36:$IV$36,[153]BOP!$A$44:$IV$44,[153]BOP!$A$59:$IV$59,[153]BOP!#REF!,[153]BOP!#REF!,[153]BOP!$A$81:$IV$88</definedName>
    <definedName name="Z_CF25EF4B_FFAB_11D1_98B7_00C04FC96ABD_.wvu.Rows" localSheetId="5" hidden="1">[154]BOP!$A$36:$IV$36,[154]BOP!$A$44:$IV$44,[154]BOP!$A$59:$IV$59,[154]BOP!#REF!,[154]BOP!#REF!,[154]BOP!$A$81:$IV$88</definedName>
    <definedName name="Z_CF25EF4B_FFAB_11D1_98B7_00C04FC96ABD_.wvu.Rows" localSheetId="57" hidden="1">[153]BOP!$A$36:$IV$36,[153]BOP!$A$44:$IV$44,[153]BOP!$A$59:$IV$59,[153]BOP!#REF!,[153]BOP!#REF!,[153]BOP!$A$81:$IV$88</definedName>
    <definedName name="Z_CF25EF4B_FFAB_11D1_98B7_00C04FC96ABD_.wvu.Rows" localSheetId="6" hidden="1">[155]BOP!$A$36:$IV$36,[155]BOP!$A$44:$IV$44,[155]BOP!$A$59:$IV$59,[155]BOP!#REF!,[155]BOP!#REF!,[155]BOP!$A$81:$IV$88</definedName>
    <definedName name="Z_CF25EF4B_FFAB_11D1_98B7_00C04FC96ABD_.wvu.Rows" localSheetId="79" hidden="1">[154]BOP!$A$36:$IV$36,[154]BOP!$A$44:$IV$44,[154]BOP!$A$59:$IV$59,[154]BOP!#REF!,[154]BOP!#REF!,[154]BOP!$A$81:$IV$88</definedName>
    <definedName name="Z_CF25EF4B_FFAB_11D1_98B7_00C04FC96ABD_.wvu.Rows" localSheetId="8" hidden="1">[153]BOP!$A$36:$IV$36,[153]BOP!$A$44:$IV$44,[153]BOP!$A$59:$IV$59,[153]BOP!#REF!,[153]BOP!#REF!,[153]BOP!$A$81:$IV$88</definedName>
    <definedName name="Z_CF25EF4B_FFAB_11D1_98B7_00C04FC96ABD_.wvu.Rows" localSheetId="9" hidden="1">[154]BOP!$A$36:$IV$36,[154]BOP!$A$44:$IV$44,[154]BOP!$A$59:$IV$59,[154]BOP!#REF!,[154]BOP!#REF!,[154]BOP!$A$81:$IV$88</definedName>
    <definedName name="Z_CF25EF4B_FFAB_11D1_98B7_00C04FC96ABD_.wvu.Rows" hidden="1">[153]BOP!$A$36:$IV$36,[153]BOP!$A$44:$IV$44,[153]BOP!$A$59:$IV$59,[153]BOP!#REF!,[153]BOP!#REF!,[153]BOP!$A$81:$IV$88</definedName>
    <definedName name="Z_CF25EF4C_FFAB_11D1_98B7_00C04FC96ABD_.wvu.Rows" localSheetId="5" hidden="1">[154]BOP!$A$36:$IV$36,[154]BOP!$A$44:$IV$44,[154]BOP!$A$59:$IV$59,[154]BOP!#REF!,[154]BOP!#REF!,[154]BOP!$A$81:$IV$88</definedName>
    <definedName name="Z_CF25EF4C_FFAB_11D1_98B7_00C04FC96ABD_.wvu.Rows" localSheetId="57" hidden="1">[153]BOP!$A$36:$IV$36,[153]BOP!$A$44:$IV$44,[153]BOP!$A$59:$IV$59,[153]BOP!#REF!,[153]BOP!#REF!,[153]BOP!$A$81:$IV$88</definedName>
    <definedName name="Z_CF25EF4C_FFAB_11D1_98B7_00C04FC96ABD_.wvu.Rows" localSheetId="6" hidden="1">[155]BOP!$A$36:$IV$36,[155]BOP!$A$44:$IV$44,[155]BOP!$A$59:$IV$59,[155]BOP!#REF!,[155]BOP!#REF!,[155]BOP!$A$81:$IV$88</definedName>
    <definedName name="Z_CF25EF4C_FFAB_11D1_98B7_00C04FC96ABD_.wvu.Rows" localSheetId="79" hidden="1">[154]BOP!$A$36:$IV$36,[154]BOP!$A$44:$IV$44,[154]BOP!$A$59:$IV$59,[154]BOP!#REF!,[154]BOP!#REF!,[154]BOP!$A$81:$IV$88</definedName>
    <definedName name="Z_CF25EF4C_FFAB_11D1_98B7_00C04FC96ABD_.wvu.Rows" localSheetId="8" hidden="1">[153]BOP!$A$36:$IV$36,[153]BOP!$A$44:$IV$44,[153]BOP!$A$59:$IV$59,[153]BOP!#REF!,[153]BOP!#REF!,[153]BOP!$A$81:$IV$88</definedName>
    <definedName name="Z_CF25EF4C_FFAB_11D1_98B7_00C04FC96ABD_.wvu.Rows" localSheetId="9" hidden="1">[154]BOP!$A$36:$IV$36,[154]BOP!$A$44:$IV$44,[154]BOP!$A$59:$IV$59,[154]BOP!#REF!,[154]BOP!#REF!,[154]BOP!$A$81:$IV$88</definedName>
    <definedName name="Z_CF25EF4C_FFAB_11D1_98B7_00C04FC96ABD_.wvu.Rows" hidden="1">[153]BOP!$A$36:$IV$36,[153]BOP!$A$44:$IV$44,[153]BOP!$A$59:$IV$59,[153]BOP!#REF!,[153]BOP!#REF!,[153]BOP!$A$81:$IV$88</definedName>
    <definedName name="Z_CF25EF4D_FFAB_11D1_98B7_00C04FC96ABD_.wvu.Rows" localSheetId="5" hidden="1">[154]BOP!$A$36:$IV$36,[154]BOP!$A$44:$IV$44,[154]BOP!$A$59:$IV$59,[154]BOP!#REF!,[154]BOP!#REF!,[154]BOP!$A$81:$IV$88</definedName>
    <definedName name="Z_CF25EF4D_FFAB_11D1_98B7_00C04FC96ABD_.wvu.Rows" localSheetId="57" hidden="1">[153]BOP!$A$36:$IV$36,[153]BOP!$A$44:$IV$44,[153]BOP!$A$59:$IV$59,[153]BOP!#REF!,[153]BOP!#REF!,[153]BOP!$A$81:$IV$88</definedName>
    <definedName name="Z_CF25EF4D_FFAB_11D1_98B7_00C04FC96ABD_.wvu.Rows" localSheetId="6" hidden="1">[155]BOP!$A$36:$IV$36,[155]BOP!$A$44:$IV$44,[155]BOP!$A$59:$IV$59,[155]BOP!#REF!,[155]BOP!#REF!,[155]BOP!$A$81:$IV$88</definedName>
    <definedName name="Z_CF25EF4D_FFAB_11D1_98B7_00C04FC96ABD_.wvu.Rows" localSheetId="79" hidden="1">[154]BOP!$A$36:$IV$36,[154]BOP!$A$44:$IV$44,[154]BOP!$A$59:$IV$59,[154]BOP!#REF!,[154]BOP!#REF!,[154]BOP!$A$81:$IV$88</definedName>
    <definedName name="Z_CF25EF4D_FFAB_11D1_98B7_00C04FC96ABD_.wvu.Rows" localSheetId="8" hidden="1">[153]BOP!$A$36:$IV$36,[153]BOP!$A$44:$IV$44,[153]BOP!$A$59:$IV$59,[153]BOP!#REF!,[153]BOP!#REF!,[153]BOP!$A$81:$IV$88</definedName>
    <definedName name="Z_CF25EF4D_FFAB_11D1_98B7_00C04FC96ABD_.wvu.Rows" localSheetId="9" hidden="1">[154]BOP!$A$36:$IV$36,[154]BOP!$A$44:$IV$44,[154]BOP!$A$59:$IV$59,[154]BOP!#REF!,[154]BOP!#REF!,[154]BOP!$A$81:$IV$88</definedName>
    <definedName name="Z_CF25EF4D_FFAB_11D1_98B7_00C04FC96ABD_.wvu.Rows" hidden="1">[153]BOP!$A$36:$IV$36,[153]BOP!$A$44:$IV$44,[153]BOP!$A$59:$IV$59,[153]BOP!#REF!,[153]BOP!#REF!,[153]BOP!$A$81:$IV$88</definedName>
    <definedName name="Z_CF25EF4E_FFAB_11D1_98B7_00C04FC96ABD_.wvu.Rows" localSheetId="5" hidden="1">[154]BOP!$A$36:$IV$36,[154]BOP!$A$44:$IV$44,[154]BOP!$A$59:$IV$59,[154]BOP!#REF!,[154]BOP!#REF!,[154]BOP!$A$79:$IV$79,[154]BOP!$A$81:$IV$88,[154]BOP!#REF!</definedName>
    <definedName name="Z_CF25EF4E_FFAB_11D1_98B7_00C04FC96ABD_.wvu.Rows" localSheetId="57" hidden="1">[153]BOP!$A$36:$IV$36,[153]BOP!$A$44:$IV$44,[153]BOP!$A$59:$IV$59,[153]BOP!#REF!,[153]BOP!#REF!,[153]BOP!$A$79:$IV$79,[153]BOP!$A$81:$IV$88,[153]BOP!#REF!</definedName>
    <definedName name="Z_CF25EF4E_FFAB_11D1_98B7_00C04FC96ABD_.wvu.Rows" localSheetId="6" hidden="1">[155]BOP!$A$36:$IV$36,[155]BOP!$A$44:$IV$44,[155]BOP!$A$59:$IV$59,[155]BOP!#REF!,[155]BOP!#REF!,[155]BOP!$A$79:$IV$79,[155]BOP!$A$81:$IV$88,[155]BOP!#REF!</definedName>
    <definedName name="Z_CF25EF4E_FFAB_11D1_98B7_00C04FC96ABD_.wvu.Rows" localSheetId="79" hidden="1">[154]BOP!$A$36:$IV$36,[154]BOP!$A$44:$IV$44,[154]BOP!$A$59:$IV$59,[154]BOP!#REF!,[154]BOP!#REF!,[154]BOP!$A$79:$IV$79,[154]BOP!$A$81:$IV$88,[154]BOP!#REF!</definedName>
    <definedName name="Z_CF25EF4E_FFAB_11D1_98B7_00C04FC96ABD_.wvu.Rows" localSheetId="8" hidden="1">[153]BOP!$A$36:$IV$36,[153]BOP!$A$44:$IV$44,[153]BOP!$A$59:$IV$59,[153]BOP!#REF!,[153]BOP!#REF!,[153]BOP!$A$79:$IV$79,[153]BOP!$A$81:$IV$88,[153]BOP!#REF!</definedName>
    <definedName name="Z_CF25EF4E_FFAB_11D1_98B7_00C04FC96ABD_.wvu.Rows" localSheetId="9" hidden="1">[154]BOP!$A$36:$IV$36,[154]BOP!$A$44:$IV$44,[154]BOP!$A$59:$IV$59,[154]BOP!#REF!,[154]BOP!#REF!,[154]BOP!$A$79:$IV$79,[154]BOP!$A$81:$IV$88,[154]BOP!#REF!</definedName>
    <definedName name="Z_CF25EF4E_FFAB_11D1_98B7_00C04FC96ABD_.wvu.Rows" hidden="1">[153]BOP!$A$36:$IV$36,[153]BOP!$A$44:$IV$44,[153]BOP!$A$59:$IV$59,[153]BOP!#REF!,[153]BOP!#REF!,[153]BOP!$A$79:$IV$79,[153]BOP!$A$81:$IV$88,[153]BOP!#REF!</definedName>
    <definedName name="Z_CF25EF4F_FFAB_11D1_98B7_00C04FC96ABD_.wvu.Rows" localSheetId="5" hidden="1">[154]BOP!$A$36:$IV$36,[154]BOP!$A$44:$IV$44,[154]BOP!$A$59:$IV$59,[154]BOP!#REF!,[154]BOP!#REF!,[154]BOP!$A$79:$IV$79,[154]BOP!$A$81:$IV$88</definedName>
    <definedName name="Z_CF25EF4F_FFAB_11D1_98B7_00C04FC96ABD_.wvu.Rows" localSheetId="57" hidden="1">[153]BOP!$A$36:$IV$36,[153]BOP!$A$44:$IV$44,[153]BOP!$A$59:$IV$59,[153]BOP!#REF!,[153]BOP!#REF!,[153]BOP!$A$79:$IV$79,[153]BOP!$A$81:$IV$88</definedName>
    <definedName name="Z_CF25EF4F_FFAB_11D1_98B7_00C04FC96ABD_.wvu.Rows" localSheetId="6" hidden="1">[155]BOP!$A$36:$IV$36,[155]BOP!$A$44:$IV$44,[155]BOP!$A$59:$IV$59,[155]BOP!#REF!,[155]BOP!#REF!,[155]BOP!$A$79:$IV$79,[155]BOP!$A$81:$IV$88</definedName>
    <definedName name="Z_CF25EF4F_FFAB_11D1_98B7_00C04FC96ABD_.wvu.Rows" localSheetId="79" hidden="1">[154]BOP!$A$36:$IV$36,[154]BOP!$A$44:$IV$44,[154]BOP!$A$59:$IV$59,[154]BOP!#REF!,[154]BOP!#REF!,[154]BOP!$A$79:$IV$79,[154]BOP!$A$81:$IV$88</definedName>
    <definedName name="Z_CF25EF4F_FFAB_11D1_98B7_00C04FC96ABD_.wvu.Rows" localSheetId="8" hidden="1">[153]BOP!$A$36:$IV$36,[153]BOP!$A$44:$IV$44,[153]BOP!$A$59:$IV$59,[153]BOP!#REF!,[153]BOP!#REF!,[153]BOP!$A$79:$IV$79,[153]BOP!$A$81:$IV$88</definedName>
    <definedName name="Z_CF25EF4F_FFAB_11D1_98B7_00C04FC96ABD_.wvu.Rows" localSheetId="9" hidden="1">[154]BOP!$A$36:$IV$36,[154]BOP!$A$44:$IV$44,[154]BOP!$A$59:$IV$59,[154]BOP!#REF!,[154]BOP!#REF!,[154]BOP!$A$79:$IV$79,[154]BOP!$A$81:$IV$88</definedName>
    <definedName name="Z_CF25EF4F_FFAB_11D1_98B7_00C04FC96ABD_.wvu.Rows" hidden="1">[153]BOP!$A$36:$IV$36,[153]BOP!$A$44:$IV$44,[153]BOP!$A$59:$IV$59,[153]BOP!#REF!,[153]BOP!#REF!,[153]BOP!$A$79:$IV$79,[153]BOP!$A$81:$IV$88</definedName>
    <definedName name="Z_CF25EF50_FFAB_11D1_98B7_00C04FC96ABD_.wvu.Rows" localSheetId="1" hidden="1">[153]BOP!$A$36:$IV$36,[153]BOP!$A$44:$IV$44,[153]BOP!$A$59:$IV$59,[153]BOP!#REF!,[153]BOP!#REF!,[153]BOP!$A$79:$IV$79,[153]BOP!#REF!</definedName>
    <definedName name="Z_CF25EF50_FFAB_11D1_98B7_00C04FC96ABD_.wvu.Rows" localSheetId="10" hidden="1">[153]BOP!$A$36:$IV$36,[153]BOP!$A$44:$IV$44,[153]BOP!$A$59:$IV$59,[153]BOP!#REF!,[153]BOP!#REF!,[153]BOP!$A$79:$IV$79,[153]BOP!#REF!</definedName>
    <definedName name="Z_CF25EF50_FFAB_11D1_98B7_00C04FC96ABD_.wvu.Rows" localSheetId="11" hidden="1">[153]BOP!$A$36:$IV$36,[153]BOP!$A$44:$IV$44,[153]BOP!$A$59:$IV$59,[153]BOP!#REF!,[153]BOP!#REF!,[153]BOP!$A$79:$IV$79,[153]BOP!#REF!</definedName>
    <definedName name="Z_CF25EF50_FFAB_11D1_98B7_00C04FC96ABD_.wvu.Rows" localSheetId="12" hidden="1">[153]BOP!$A$36:$IV$36,[153]BOP!$A$44:$IV$44,[153]BOP!$A$59:$IV$59,[153]BOP!#REF!,[153]BOP!#REF!,[153]BOP!$A$79:$IV$79,[153]BOP!#REF!</definedName>
    <definedName name="Z_CF25EF50_FFAB_11D1_98B7_00C04FC96ABD_.wvu.Rows" localSheetId="13" hidden="1">[153]BOP!$A$36:$IV$36,[153]BOP!$A$44:$IV$44,[153]BOP!$A$59:$IV$59,[153]BOP!#REF!,[153]BOP!#REF!,[153]BOP!$A$79:$IV$79,[153]BOP!#REF!</definedName>
    <definedName name="Z_CF25EF50_FFAB_11D1_98B7_00C04FC96ABD_.wvu.Rows" localSheetId="15" hidden="1">[153]BOP!$A$36:$IV$36,[153]BOP!$A$44:$IV$44,[153]BOP!$A$59:$IV$59,[153]BOP!#REF!,[153]BOP!#REF!,[153]BOP!$A$79:$IV$79,[153]BOP!#REF!</definedName>
    <definedName name="Z_CF25EF50_FFAB_11D1_98B7_00C04FC96ABD_.wvu.Rows" localSheetId="16" hidden="1">[153]BOP!$A$36:$IV$36,[153]BOP!$A$44:$IV$44,[153]BOP!$A$59:$IV$59,[153]BOP!#REF!,[153]BOP!#REF!,[153]BOP!$A$79:$IV$79,[153]BOP!#REF!</definedName>
    <definedName name="Z_CF25EF50_FFAB_11D1_98B7_00C04FC96ABD_.wvu.Rows" localSheetId="2" hidden="1">[153]BOP!$A$36:$IV$36,[153]BOP!$A$44:$IV$44,[153]BOP!$A$59:$IV$59,[153]BOP!#REF!,[153]BOP!#REF!,[153]BOP!$A$79:$IV$79,[153]BOP!#REF!</definedName>
    <definedName name="Z_CF25EF50_FFAB_11D1_98B7_00C04FC96ABD_.wvu.Rows" localSheetId="24" hidden="1">[153]BOP!$A$36:$IV$36,[153]BOP!$A$44:$IV$44,[153]BOP!$A$59:$IV$59,[153]BOP!#REF!,[153]BOP!#REF!,[153]BOP!$A$79:$IV$79,[153]BOP!#REF!</definedName>
    <definedName name="Z_CF25EF50_FFAB_11D1_98B7_00C04FC96ABD_.wvu.Rows" localSheetId="25" hidden="1">[153]BOP!$A$36:$IV$36,[153]BOP!$A$44:$IV$44,[153]BOP!$A$59:$IV$59,[153]BOP!#REF!,[153]BOP!#REF!,[153]BOP!$A$79:$IV$79,[153]BOP!#REF!</definedName>
    <definedName name="Z_CF25EF50_FFAB_11D1_98B7_00C04FC96ABD_.wvu.Rows" localSheetId="26" hidden="1">[153]BOP!$A$36:$IV$36,[153]BOP!$A$44:$IV$44,[153]BOP!$A$59:$IV$59,[153]BOP!#REF!,[153]BOP!#REF!,[153]BOP!$A$79:$IV$79,[153]BOP!#REF!</definedName>
    <definedName name="Z_CF25EF50_FFAB_11D1_98B7_00C04FC96ABD_.wvu.Rows" localSheetId="27" hidden="1">[153]BOP!$A$36:$IV$36,[153]BOP!$A$44:$IV$44,[153]BOP!$A$59:$IV$59,[153]BOP!#REF!,[153]BOP!#REF!,[153]BOP!$A$79:$IV$79,[153]BOP!#REF!</definedName>
    <definedName name="Z_CF25EF50_FFAB_11D1_98B7_00C04FC96ABD_.wvu.Rows" localSheetId="28" hidden="1">[153]BOP!$A$36:$IV$36,[153]BOP!$A$44:$IV$44,[153]BOP!$A$59:$IV$59,[153]BOP!#REF!,[153]BOP!#REF!,[153]BOP!$A$79:$IV$79,[153]BOP!#REF!</definedName>
    <definedName name="Z_CF25EF50_FFAB_11D1_98B7_00C04FC96ABD_.wvu.Rows" localSheetId="29" hidden="1">[153]BOP!$A$36:$IV$36,[153]BOP!$A$44:$IV$44,[153]BOP!$A$59:$IV$59,[153]BOP!#REF!,[153]BOP!#REF!,[153]BOP!$A$79:$IV$79,[153]BOP!#REF!</definedName>
    <definedName name="Z_CF25EF50_FFAB_11D1_98B7_00C04FC96ABD_.wvu.Rows" localSheetId="3" hidden="1">[153]BOP!$A$36:$IV$36,[153]BOP!$A$44:$IV$44,[153]BOP!$A$59:$IV$59,[153]BOP!#REF!,[153]BOP!#REF!,[153]BOP!$A$79:$IV$79,[153]BOP!#REF!</definedName>
    <definedName name="Z_CF25EF50_FFAB_11D1_98B7_00C04FC96ABD_.wvu.Rows" localSheetId="31" hidden="1">[153]BOP!$A$36:$IV$36,[153]BOP!$A$44:$IV$44,[153]BOP!$A$59:$IV$59,[153]BOP!#REF!,[153]BOP!#REF!,[153]BOP!$A$79:$IV$79,[153]BOP!#REF!</definedName>
    <definedName name="Z_CF25EF50_FFAB_11D1_98B7_00C04FC96ABD_.wvu.Rows" localSheetId="32" hidden="1">[153]BOP!$A$36:$IV$36,[153]BOP!$A$44:$IV$44,[153]BOP!$A$59:$IV$59,[153]BOP!#REF!,[153]BOP!#REF!,[153]BOP!$A$79:$IV$79,[153]BOP!#REF!</definedName>
    <definedName name="Z_CF25EF50_FFAB_11D1_98B7_00C04FC96ABD_.wvu.Rows" localSheetId="33" hidden="1">[153]BOP!$A$36:$IV$36,[153]BOP!$A$44:$IV$44,[153]BOP!$A$59:$IV$59,[153]BOP!#REF!,[153]BOP!#REF!,[153]BOP!$A$79:$IV$79,[153]BOP!#REF!</definedName>
    <definedName name="Z_CF25EF50_FFAB_11D1_98B7_00C04FC96ABD_.wvu.Rows" localSheetId="34" hidden="1">[153]BOP!$A$36:$IV$36,[153]BOP!$A$44:$IV$44,[153]BOP!$A$59:$IV$59,[153]BOP!#REF!,[153]BOP!#REF!,[153]BOP!$A$79:$IV$79,[153]BOP!#REF!</definedName>
    <definedName name="Z_CF25EF50_FFAB_11D1_98B7_00C04FC96ABD_.wvu.Rows" localSheetId="37" hidden="1">[153]BOP!$A$36:$IV$36,[153]BOP!$A$44:$IV$44,[153]BOP!$A$59:$IV$59,[153]BOP!#REF!,[153]BOP!#REF!,[153]BOP!$A$79:$IV$79,[153]BOP!#REF!</definedName>
    <definedName name="Z_CF25EF50_FFAB_11D1_98B7_00C04FC96ABD_.wvu.Rows" localSheetId="41" hidden="1">[153]BOP!$A$36:$IV$36,[153]BOP!$A$44:$IV$44,[153]BOP!$A$59:$IV$59,[153]BOP!#REF!,[153]BOP!#REF!,[153]BOP!$A$79:$IV$79,[153]BOP!#REF!</definedName>
    <definedName name="Z_CF25EF50_FFAB_11D1_98B7_00C04FC96ABD_.wvu.Rows" localSheetId="4" hidden="1">[153]BOP!$A$36:$IV$36,[153]BOP!$A$44:$IV$44,[153]BOP!$A$59:$IV$59,[153]BOP!#REF!,[153]BOP!#REF!,[153]BOP!$A$79:$IV$79,[153]BOP!#REF!</definedName>
    <definedName name="Z_CF25EF50_FFAB_11D1_98B7_00C04FC96ABD_.wvu.Rows" localSheetId="45" hidden="1">[153]BOP!$A$36:$IV$36,[153]BOP!$A$44:$IV$44,[153]BOP!$A$59:$IV$59,[153]BOP!#REF!,[153]BOP!#REF!,[153]BOP!$A$79:$IV$79,[153]BOP!#REF!</definedName>
    <definedName name="Z_CF25EF50_FFAB_11D1_98B7_00C04FC96ABD_.wvu.Rows" localSheetId="46" hidden="1">[153]BOP!$A$36:$IV$36,[153]BOP!$A$44:$IV$44,[153]BOP!$A$59:$IV$59,[153]BOP!#REF!,[153]BOP!#REF!,[153]BOP!$A$79:$IV$79,[153]BOP!#REF!</definedName>
    <definedName name="Z_CF25EF50_FFAB_11D1_98B7_00C04FC96ABD_.wvu.Rows" localSheetId="47" hidden="1">[153]BOP!$A$36:$IV$36,[153]BOP!$A$44:$IV$44,[153]BOP!$A$59:$IV$59,[153]BOP!#REF!,[153]BOP!#REF!,[153]BOP!$A$79:$IV$79,[153]BOP!#REF!</definedName>
    <definedName name="Z_CF25EF50_FFAB_11D1_98B7_00C04FC96ABD_.wvu.Rows" localSheetId="48" hidden="1">[153]BOP!$A$36:$IV$36,[153]BOP!$A$44:$IV$44,[153]BOP!$A$59:$IV$59,[153]BOP!#REF!,[153]BOP!#REF!,[153]BOP!$A$79:$IV$79,[153]BOP!#REF!</definedName>
    <definedName name="Z_CF25EF50_FFAB_11D1_98B7_00C04FC96ABD_.wvu.Rows" localSheetId="49" hidden="1">[153]BOP!$A$36:$IV$36,[153]BOP!$A$44:$IV$44,[153]BOP!$A$59:$IV$59,[153]BOP!#REF!,[153]BOP!#REF!,[153]BOP!$A$79:$IV$79,[153]BOP!#REF!</definedName>
    <definedName name="Z_CF25EF50_FFAB_11D1_98B7_00C04FC96ABD_.wvu.Rows" localSheetId="50" hidden="1">[153]BOP!$A$36:$IV$36,[153]BOP!$A$44:$IV$44,[153]BOP!$A$59:$IV$59,[153]BOP!#REF!,[153]BOP!#REF!,[153]BOP!$A$79:$IV$79,[153]BOP!#REF!</definedName>
    <definedName name="Z_CF25EF50_FFAB_11D1_98B7_00C04FC96ABD_.wvu.Rows" localSheetId="5" hidden="1">[154]BOP!$A$36:$IV$36,[154]BOP!$A$44:$IV$44,[154]BOP!$A$59:$IV$59,[154]BOP!#REF!,[154]BOP!#REF!,[154]BOP!$A$79:$IV$79,[154]BOP!#REF!</definedName>
    <definedName name="Z_CF25EF50_FFAB_11D1_98B7_00C04FC96ABD_.wvu.Rows" localSheetId="51" hidden="1">[153]BOP!$A$36:$IV$36,[153]BOP!$A$44:$IV$44,[153]BOP!$A$59:$IV$59,[153]BOP!#REF!,[153]BOP!#REF!,[153]BOP!$A$79:$IV$79,[153]BOP!#REF!</definedName>
    <definedName name="Z_CF25EF50_FFAB_11D1_98B7_00C04FC96ABD_.wvu.Rows" localSheetId="52" hidden="1">[153]BOP!$A$36:$IV$36,[153]BOP!$A$44:$IV$44,[153]BOP!$A$59:$IV$59,[153]BOP!#REF!,[153]BOP!#REF!,[153]BOP!$A$79:$IV$79,[153]BOP!#REF!</definedName>
    <definedName name="Z_CF25EF50_FFAB_11D1_98B7_00C04FC96ABD_.wvu.Rows" localSheetId="53" hidden="1">[153]BOP!$A$36:$IV$36,[153]BOP!$A$44:$IV$44,[153]BOP!$A$59:$IV$59,[153]BOP!#REF!,[153]BOP!#REF!,[153]BOP!$A$79:$IV$79,[153]BOP!#REF!</definedName>
    <definedName name="Z_CF25EF50_FFAB_11D1_98B7_00C04FC96ABD_.wvu.Rows" localSheetId="54" hidden="1">[153]BOP!$A$36:$IV$36,[153]BOP!$A$44:$IV$44,[153]BOP!$A$59:$IV$59,[153]BOP!#REF!,[153]BOP!#REF!,[153]BOP!$A$79:$IV$79,[153]BOP!#REF!</definedName>
    <definedName name="Z_CF25EF50_FFAB_11D1_98B7_00C04FC96ABD_.wvu.Rows" localSheetId="55" hidden="1">[153]BOP!$A$36:$IV$36,[153]BOP!$A$44:$IV$44,[153]BOP!$A$59:$IV$59,[153]BOP!#REF!,[153]BOP!#REF!,[153]BOP!$A$79:$IV$79,[153]BOP!#REF!</definedName>
    <definedName name="Z_CF25EF50_FFAB_11D1_98B7_00C04FC96ABD_.wvu.Rows" localSheetId="56" hidden="1">[153]BOP!$A$36:$IV$36,[153]BOP!$A$44:$IV$44,[153]BOP!$A$59:$IV$59,[153]BOP!#REF!,[153]BOP!#REF!,[153]BOP!$A$79:$IV$79,[153]BOP!#REF!</definedName>
    <definedName name="Z_CF25EF50_FFAB_11D1_98B7_00C04FC96ABD_.wvu.Rows" localSheetId="57" hidden="1">[153]BOP!$A$36:$IV$36,[153]BOP!$A$44:$IV$44,[153]BOP!$A$59:$IV$59,[153]BOP!#REF!,[153]BOP!#REF!,[153]BOP!$A$79:$IV$79,[153]BOP!#REF!</definedName>
    <definedName name="Z_CF25EF50_FFAB_11D1_98B7_00C04FC96ABD_.wvu.Rows" localSheetId="58" hidden="1">[153]BOP!$A$36:$IV$36,[153]BOP!$A$44:$IV$44,[153]BOP!$A$59:$IV$59,[153]BOP!#REF!,[153]BOP!#REF!,[153]BOP!$A$79:$IV$79,[153]BOP!#REF!</definedName>
    <definedName name="Z_CF25EF50_FFAB_11D1_98B7_00C04FC96ABD_.wvu.Rows" localSheetId="59" hidden="1">[153]BOP!$A$36:$IV$36,[153]BOP!$A$44:$IV$44,[153]BOP!$A$59:$IV$59,[153]BOP!#REF!,[153]BOP!#REF!,[153]BOP!$A$79:$IV$79,[153]BOP!#REF!</definedName>
    <definedName name="Z_CF25EF50_FFAB_11D1_98B7_00C04FC96ABD_.wvu.Rows" localSheetId="60" hidden="1">[153]BOP!$36:$36,[153]BOP!$44:$44,[153]BOP!$59:$59,[153]BOP!#REF!,[153]BOP!#REF!,[153]BOP!$79:$79,[153]BOP!#REF!</definedName>
    <definedName name="Z_CF25EF50_FFAB_11D1_98B7_00C04FC96ABD_.wvu.Rows" localSheetId="61" hidden="1">[153]BOP!$36:$36,[153]BOP!$44:$44,[153]BOP!$59:$59,[153]BOP!#REF!,[153]BOP!#REF!,[153]BOP!$79:$79,[153]BOP!#REF!</definedName>
    <definedName name="Z_CF25EF50_FFAB_11D1_98B7_00C04FC96ABD_.wvu.Rows" localSheetId="62" hidden="1">[153]BOP!$36:$36,[153]BOP!$44:$44,[153]BOP!$59:$59,[153]BOP!#REF!,[153]BOP!#REF!,[153]BOP!$79:$79,[153]BOP!#REF!</definedName>
    <definedName name="Z_CF25EF50_FFAB_11D1_98B7_00C04FC96ABD_.wvu.Rows" localSheetId="63" hidden="1">[153]BOP!$36:$36,[153]BOP!$44:$44,[153]BOP!$59:$59,[153]BOP!#REF!,[153]BOP!#REF!,[153]BOP!$79:$79,[153]BOP!#REF!</definedName>
    <definedName name="Z_CF25EF50_FFAB_11D1_98B7_00C04FC96ABD_.wvu.Rows" localSheetId="6" hidden="1">[155]BOP!$A$36:$IV$36,[155]BOP!$A$44:$IV$44,[155]BOP!$A$59:$IV$59,[155]BOP!#REF!,[155]BOP!#REF!,[155]BOP!$A$79:$IV$79,[155]BOP!#REF!</definedName>
    <definedName name="Z_CF25EF50_FFAB_11D1_98B7_00C04FC96ABD_.wvu.Rows" localSheetId="64" hidden="1">[153]BOP!$A$36:$IV$36,[153]BOP!$A$44:$IV$44,[153]BOP!$A$59:$IV$59,[153]BOP!#REF!,[153]BOP!#REF!,[153]BOP!$A$79:$IV$79,[153]BOP!#REF!</definedName>
    <definedName name="Z_CF25EF50_FFAB_11D1_98B7_00C04FC96ABD_.wvu.Rows" localSheetId="65" hidden="1">[153]BOP!$A$36:$IV$36,[153]BOP!$A$44:$IV$44,[153]BOP!$A$59:$IV$59,[153]BOP!#REF!,[153]BOP!#REF!,[153]BOP!$A$79:$IV$79,[153]BOP!#REF!</definedName>
    <definedName name="Z_CF25EF50_FFAB_11D1_98B7_00C04FC96ABD_.wvu.Rows" localSheetId="66" hidden="1">[153]BOP!$A$36:$IV$36,[153]BOP!$A$44:$IV$44,[153]BOP!$A$59:$IV$59,[153]BOP!#REF!,[153]BOP!#REF!,[153]BOP!$A$79:$IV$79,[153]BOP!#REF!</definedName>
    <definedName name="Z_CF25EF50_FFAB_11D1_98B7_00C04FC96ABD_.wvu.Rows" localSheetId="67" hidden="1">[153]BOP!$A$36:$IV$36,[153]BOP!$A$44:$IV$44,[153]BOP!$A$59:$IV$59,[153]BOP!#REF!,[153]BOP!#REF!,[153]BOP!$A$79:$IV$79,[153]BOP!#REF!</definedName>
    <definedName name="Z_CF25EF50_FFAB_11D1_98B7_00C04FC96ABD_.wvu.Rows" localSheetId="68" hidden="1">[153]BOP!$A$36:$IV$36,[153]BOP!$A$44:$IV$44,[153]BOP!$A$59:$IV$59,[153]BOP!#REF!,[153]BOP!#REF!,[153]BOP!$A$79:$IV$79,[153]BOP!#REF!</definedName>
    <definedName name="Z_CF25EF50_FFAB_11D1_98B7_00C04FC96ABD_.wvu.Rows" localSheetId="69" hidden="1">[153]BOP!$A$36:$IV$36,[153]BOP!$A$44:$IV$44,[153]BOP!$A$59:$IV$59,[153]BOP!#REF!,[153]BOP!#REF!,[153]BOP!$A$79:$IV$79,[153]BOP!#REF!</definedName>
    <definedName name="Z_CF25EF50_FFAB_11D1_98B7_00C04FC96ABD_.wvu.Rows" localSheetId="70" hidden="1">[153]BOP!$A$36:$IV$36,[153]BOP!$A$44:$IV$44,[153]BOP!$A$59:$IV$59,[153]BOP!#REF!,[153]BOP!#REF!,[153]BOP!$A$79:$IV$79,[153]BOP!#REF!</definedName>
    <definedName name="Z_CF25EF50_FFAB_11D1_98B7_00C04FC96ABD_.wvu.Rows" localSheetId="71" hidden="1">[153]BOP!$A$36:$IV$36,[153]BOP!$A$44:$IV$44,[153]BOP!$A$59:$IV$59,[153]BOP!#REF!,[153]BOP!#REF!,[153]BOP!$A$79:$IV$79,[153]BOP!#REF!</definedName>
    <definedName name="Z_CF25EF50_FFAB_11D1_98B7_00C04FC96ABD_.wvu.Rows" localSheetId="72" hidden="1">[153]BOP!$A$36:$IV$36,[153]BOP!$A$44:$IV$44,[153]BOP!$A$59:$IV$59,[153]BOP!#REF!,[153]BOP!#REF!,[153]BOP!$A$79:$IV$79,[153]BOP!#REF!</definedName>
    <definedName name="Z_CF25EF50_FFAB_11D1_98B7_00C04FC96ABD_.wvu.Rows" localSheetId="73" hidden="1">[153]BOP!$A$36:$IV$36,[153]BOP!$A$44:$IV$44,[153]BOP!$A$59:$IV$59,[153]BOP!#REF!,[153]BOP!#REF!,[153]BOP!$A$79:$IV$79,[153]BOP!#REF!</definedName>
    <definedName name="Z_CF25EF50_FFAB_11D1_98B7_00C04FC96ABD_.wvu.Rows" localSheetId="7" hidden="1">[153]BOP!$A$36:$IV$36,[153]BOP!$A$44:$IV$44,[153]BOP!$A$59:$IV$59,[153]BOP!#REF!,[153]BOP!#REF!,[153]BOP!$A$79:$IV$79,[153]BOP!#REF!</definedName>
    <definedName name="Z_CF25EF50_FFAB_11D1_98B7_00C04FC96ABD_.wvu.Rows" localSheetId="74" hidden="1">[153]BOP!$A$36:$IV$36,[153]BOP!$A$44:$IV$44,[153]BOP!$A$59:$IV$59,[153]BOP!#REF!,[153]BOP!#REF!,[153]BOP!$A$79:$IV$79,[153]BOP!#REF!</definedName>
    <definedName name="Z_CF25EF50_FFAB_11D1_98B7_00C04FC96ABD_.wvu.Rows" localSheetId="75" hidden="1">[153]BOP!$A$36:$IV$36,[153]BOP!$A$44:$IV$44,[153]BOP!$A$59:$IV$59,[153]BOP!#REF!,[153]BOP!#REF!,[153]BOP!$A$79:$IV$79,[153]BOP!#REF!</definedName>
    <definedName name="Z_CF25EF50_FFAB_11D1_98B7_00C04FC96ABD_.wvu.Rows" localSheetId="76" hidden="1">[153]BOP!$A$36:$IV$36,[153]BOP!$A$44:$IV$44,[153]BOP!$A$59:$IV$59,[153]BOP!#REF!,[153]BOP!#REF!,[153]BOP!$A$79:$IV$79,[153]BOP!#REF!</definedName>
    <definedName name="Z_CF25EF50_FFAB_11D1_98B7_00C04FC96ABD_.wvu.Rows" localSheetId="77" hidden="1">[153]BOP!$A$36:$IV$36,[153]BOP!$A$44:$IV$44,[153]BOP!$A$59:$IV$59,[153]BOP!#REF!,[153]BOP!#REF!,[153]BOP!$A$79:$IV$79,[153]BOP!#REF!</definedName>
    <definedName name="Z_CF25EF50_FFAB_11D1_98B7_00C04FC96ABD_.wvu.Rows" localSheetId="78" hidden="1">[153]BOP!$A$36:$IV$36,[153]BOP!$A$44:$IV$44,[153]BOP!$A$59:$IV$59,[153]BOP!#REF!,[153]BOP!#REF!,[153]BOP!$A$79:$IV$79,[153]BOP!#REF!</definedName>
    <definedName name="Z_CF25EF50_FFAB_11D1_98B7_00C04FC96ABD_.wvu.Rows" localSheetId="79" hidden="1">[154]BOP!$A$36:$IV$36,[154]BOP!$A$44:$IV$44,[154]BOP!$A$59:$IV$59,[154]BOP!#REF!,[154]BOP!#REF!,[154]BOP!$A$79:$IV$79,[154]BOP!#REF!</definedName>
    <definedName name="Z_CF25EF50_FFAB_11D1_98B7_00C04FC96ABD_.wvu.Rows" localSheetId="8" hidden="1">[153]BOP!$A$36:$IV$36,[153]BOP!$A$44:$IV$44,[153]BOP!$A$59:$IV$59,[153]BOP!#REF!,[153]BOP!#REF!,[153]BOP!$A$79:$IV$79,[153]BOP!#REF!</definedName>
    <definedName name="Z_CF25EF50_FFAB_11D1_98B7_00C04FC96ABD_.wvu.Rows" localSheetId="9" hidden="1">[154]BOP!$A$36:$IV$36,[154]BOP!$A$44:$IV$44,[154]BOP!$A$59:$IV$59,[154]BOP!#REF!,[154]BOP!#REF!,[154]BOP!$A$79:$IV$79,[154]BOP!#REF!</definedName>
    <definedName name="Z_CF25EF50_FFAB_11D1_98B7_00C04FC96ABD_.wvu.Rows" hidden="1">[153]BOP!$A$36:$IV$36,[153]BOP!$A$44:$IV$44,[153]BOP!$A$59:$IV$59,[153]BOP!#REF!,[153]BOP!#REF!,[153]BOP!$A$79:$IV$79,[153]BOP!#REF!</definedName>
    <definedName name="Z_CF25EF51_FFAB_11D1_98B7_00C04FC96ABD_.wvu.Rows" localSheetId="5" hidden="1">[154]BOP!$A$36:$IV$36,[154]BOP!$A$44:$IV$44,[154]BOP!$A$59:$IV$59,[154]BOP!#REF!,[154]BOP!#REF!,[154]BOP!$A$79:$IV$79,[154]BOP!$A$81:$IV$88,[154]BOP!#REF!</definedName>
    <definedName name="Z_CF25EF51_FFAB_11D1_98B7_00C04FC96ABD_.wvu.Rows" localSheetId="57" hidden="1">[153]BOP!$A$36:$IV$36,[153]BOP!$A$44:$IV$44,[153]BOP!$A$59:$IV$59,[153]BOP!#REF!,[153]BOP!#REF!,[153]BOP!$A$79:$IV$79,[153]BOP!$A$81:$IV$88,[153]BOP!#REF!</definedName>
    <definedName name="Z_CF25EF51_FFAB_11D1_98B7_00C04FC96ABD_.wvu.Rows" localSheetId="6" hidden="1">[155]BOP!$A$36:$IV$36,[155]BOP!$A$44:$IV$44,[155]BOP!$A$59:$IV$59,[155]BOP!#REF!,[155]BOP!#REF!,[155]BOP!$A$79:$IV$79,[155]BOP!$A$81:$IV$88,[155]BOP!#REF!</definedName>
    <definedName name="Z_CF25EF51_FFAB_11D1_98B7_00C04FC96ABD_.wvu.Rows" localSheetId="79" hidden="1">[154]BOP!$A$36:$IV$36,[154]BOP!$A$44:$IV$44,[154]BOP!$A$59:$IV$59,[154]BOP!#REF!,[154]BOP!#REF!,[154]BOP!$A$79:$IV$79,[154]BOP!$A$81:$IV$88,[154]BOP!#REF!</definedName>
    <definedName name="Z_CF25EF51_FFAB_11D1_98B7_00C04FC96ABD_.wvu.Rows" localSheetId="8" hidden="1">[153]BOP!$A$36:$IV$36,[153]BOP!$A$44:$IV$44,[153]BOP!$A$59:$IV$59,[153]BOP!#REF!,[153]BOP!#REF!,[153]BOP!$A$79:$IV$79,[153]BOP!$A$81:$IV$88,[153]BOP!#REF!</definedName>
    <definedName name="Z_CF25EF51_FFAB_11D1_98B7_00C04FC96ABD_.wvu.Rows" localSheetId="9" hidden="1">[154]BOP!$A$36:$IV$36,[154]BOP!$A$44:$IV$44,[154]BOP!$A$59:$IV$59,[154]BOP!#REF!,[154]BOP!#REF!,[154]BOP!$A$79:$IV$79,[154]BOP!$A$81:$IV$88,[154]BOP!#REF!</definedName>
    <definedName name="Z_CF25EF51_FFAB_11D1_98B7_00C04FC96ABD_.wvu.Rows" hidden="1">[153]BOP!$A$36:$IV$36,[153]BOP!$A$44:$IV$44,[153]BOP!$A$59:$IV$59,[153]BOP!#REF!,[153]BOP!#REF!,[153]BOP!$A$79:$IV$79,[153]BOP!$A$81:$IV$88,[153]BOP!#REF!</definedName>
    <definedName name="Z_CF25EF52_FFAB_11D1_98B7_00C04FC96ABD_.wvu.Rows" localSheetId="5" hidden="1">[154]BOP!$A$36:$IV$36,[154]BOP!$A$44:$IV$44,[154]BOP!$A$59:$IV$59,[154]BOP!#REF!,[154]BOP!#REF!,[154]BOP!$A$79:$IV$79,[154]BOP!$A$81:$IV$88,[154]BOP!#REF!</definedName>
    <definedName name="Z_CF25EF52_FFAB_11D1_98B7_00C04FC96ABD_.wvu.Rows" localSheetId="57" hidden="1">[153]BOP!$A$36:$IV$36,[153]BOP!$A$44:$IV$44,[153]BOP!$A$59:$IV$59,[153]BOP!#REF!,[153]BOP!#REF!,[153]BOP!$A$79:$IV$79,[153]BOP!$A$81:$IV$88,[153]BOP!#REF!</definedName>
    <definedName name="Z_CF25EF52_FFAB_11D1_98B7_00C04FC96ABD_.wvu.Rows" localSheetId="6" hidden="1">[155]BOP!$A$36:$IV$36,[155]BOP!$A$44:$IV$44,[155]BOP!$A$59:$IV$59,[155]BOP!#REF!,[155]BOP!#REF!,[155]BOP!$A$79:$IV$79,[155]BOP!$A$81:$IV$88,[155]BOP!#REF!</definedName>
    <definedName name="Z_CF25EF52_FFAB_11D1_98B7_00C04FC96ABD_.wvu.Rows" localSheetId="79" hidden="1">[154]BOP!$A$36:$IV$36,[154]BOP!$A$44:$IV$44,[154]BOP!$A$59:$IV$59,[154]BOP!#REF!,[154]BOP!#REF!,[154]BOP!$A$79:$IV$79,[154]BOP!$A$81:$IV$88,[154]BOP!#REF!</definedName>
    <definedName name="Z_CF25EF52_FFAB_11D1_98B7_00C04FC96ABD_.wvu.Rows" localSheetId="8" hidden="1">[153]BOP!$A$36:$IV$36,[153]BOP!$A$44:$IV$44,[153]BOP!$A$59:$IV$59,[153]BOP!#REF!,[153]BOP!#REF!,[153]BOP!$A$79:$IV$79,[153]BOP!$A$81:$IV$88,[153]BOP!#REF!</definedName>
    <definedName name="Z_CF25EF52_FFAB_11D1_98B7_00C04FC96ABD_.wvu.Rows" localSheetId="9" hidden="1">[154]BOP!$A$36:$IV$36,[154]BOP!$A$44:$IV$44,[154]BOP!$A$59:$IV$59,[154]BOP!#REF!,[154]BOP!#REF!,[154]BOP!$A$79:$IV$79,[154]BOP!$A$81:$IV$88,[154]BOP!#REF!</definedName>
    <definedName name="Z_CF25EF52_FFAB_11D1_98B7_00C04FC96ABD_.wvu.Rows" hidden="1">[153]BOP!$A$36:$IV$36,[153]BOP!$A$44:$IV$44,[153]BOP!$A$59:$IV$59,[153]BOP!#REF!,[153]BOP!#REF!,[153]BOP!$A$79:$IV$79,[153]BOP!$A$81:$IV$88,[153]BOP!#REF!</definedName>
    <definedName name="Z_CF25EF53_FFAB_11D1_98B7_00C04FC96ABD_.wvu.Rows" localSheetId="5" hidden="1">[154]BOP!$A$36:$IV$36,[154]BOP!$A$44:$IV$44,[154]BOP!$A$59:$IV$59,[154]BOP!#REF!,[154]BOP!#REF!,[154]BOP!$A$79:$IV$79,[154]BOP!$A$81:$IV$88,[154]BOP!#REF!</definedName>
    <definedName name="Z_CF25EF53_FFAB_11D1_98B7_00C04FC96ABD_.wvu.Rows" localSheetId="57" hidden="1">[153]BOP!$A$36:$IV$36,[153]BOP!$A$44:$IV$44,[153]BOP!$A$59:$IV$59,[153]BOP!#REF!,[153]BOP!#REF!,[153]BOP!$A$79:$IV$79,[153]BOP!$A$81:$IV$88,[153]BOP!#REF!</definedName>
    <definedName name="Z_CF25EF53_FFAB_11D1_98B7_00C04FC96ABD_.wvu.Rows" localSheetId="6" hidden="1">[155]BOP!$A$36:$IV$36,[155]BOP!$A$44:$IV$44,[155]BOP!$A$59:$IV$59,[155]BOP!#REF!,[155]BOP!#REF!,[155]BOP!$A$79:$IV$79,[155]BOP!$A$81:$IV$88,[155]BOP!#REF!</definedName>
    <definedName name="Z_CF25EF53_FFAB_11D1_98B7_00C04FC96ABD_.wvu.Rows" localSheetId="79" hidden="1">[154]BOP!$A$36:$IV$36,[154]BOP!$A$44:$IV$44,[154]BOP!$A$59:$IV$59,[154]BOP!#REF!,[154]BOP!#REF!,[154]BOP!$A$79:$IV$79,[154]BOP!$A$81:$IV$88,[154]BOP!#REF!</definedName>
    <definedName name="Z_CF25EF53_FFAB_11D1_98B7_00C04FC96ABD_.wvu.Rows" localSheetId="8" hidden="1">[153]BOP!$A$36:$IV$36,[153]BOP!$A$44:$IV$44,[153]BOP!$A$59:$IV$59,[153]BOP!#REF!,[153]BOP!#REF!,[153]BOP!$A$79:$IV$79,[153]BOP!$A$81:$IV$88,[153]BOP!#REF!</definedName>
    <definedName name="Z_CF25EF53_FFAB_11D1_98B7_00C04FC96ABD_.wvu.Rows" localSheetId="9" hidden="1">[154]BOP!$A$36:$IV$36,[154]BOP!$A$44:$IV$44,[154]BOP!$A$59:$IV$59,[154]BOP!#REF!,[154]BOP!#REF!,[154]BOP!$A$79:$IV$79,[154]BOP!$A$81:$IV$88,[154]BOP!#REF!</definedName>
    <definedName name="Z_CF25EF53_FFAB_11D1_98B7_00C04FC96ABD_.wvu.Rows" hidden="1">[153]BOP!$A$36:$IV$36,[153]BOP!$A$44:$IV$44,[153]BOP!$A$59:$IV$59,[153]BOP!#REF!,[153]BOP!#REF!,[153]BOP!$A$79:$IV$79,[153]BOP!$A$81:$IV$88,[153]BOP!#REF!</definedName>
    <definedName name="Z_CF25EF55_FFAB_11D1_98B7_00C04FC96ABD_.wvu.Rows" localSheetId="11" hidden="1">[153]BOP!$A$36:$IV$36,[153]BOP!$A$44:$IV$44,[153]BOP!$A$59:$IV$59,[153]BOP!#REF!,[153]BOP!#REF!,[153]BOP!$A$79:$IV$79,[153]BOP!$A$81:$IV$88,[153]BOP!#REF!,[153]BOP!#REF!</definedName>
    <definedName name="Z_CF25EF55_FFAB_11D1_98B7_00C04FC96ABD_.wvu.Rows" localSheetId="12" hidden="1">[153]BOP!$A$36:$IV$36,[153]BOP!$A$44:$IV$44,[153]BOP!$A$59:$IV$59,[153]BOP!#REF!,[153]BOP!#REF!,[153]BOP!$A$79:$IV$79,[153]BOP!$A$81:$IV$88,[153]BOP!#REF!,[153]BOP!#REF!</definedName>
    <definedName name="Z_CF25EF55_FFAB_11D1_98B7_00C04FC96ABD_.wvu.Rows" localSheetId="27" hidden="1">[153]BOP!$A$36:$IV$36,[153]BOP!$A$44:$IV$44,[153]BOP!$A$59:$IV$59,[153]BOP!#REF!,[153]BOP!#REF!,[153]BOP!$A$79:$IV$79,[153]BOP!$A$81:$IV$88,[153]BOP!#REF!,[153]BOP!#REF!</definedName>
    <definedName name="Z_CF25EF55_FFAB_11D1_98B7_00C04FC96ABD_.wvu.Rows" localSheetId="4" hidden="1">[153]BOP!$A$36:$IV$36,[153]BOP!$A$44:$IV$44,[153]BOP!$A$59:$IV$59,[153]BOP!#REF!,[153]BOP!#REF!,[153]BOP!$A$79:$IV$79,[153]BOP!$A$81:$IV$88,[153]BOP!#REF!,[153]BOP!#REF!</definedName>
    <definedName name="Z_CF25EF55_FFAB_11D1_98B7_00C04FC96ABD_.wvu.Rows" localSheetId="5" hidden="1">[154]BOP!$A$36:$IV$36,[154]BOP!$A$44:$IV$44,[154]BOP!$A$59:$IV$59,[154]BOP!#REF!,[154]BOP!#REF!,[154]BOP!$A$79:$IV$79,[154]BOP!$A$81:$IV$88,[154]BOP!#REF!,[154]BOP!#REF!</definedName>
    <definedName name="Z_CF25EF55_FFAB_11D1_98B7_00C04FC96ABD_.wvu.Rows" localSheetId="57" hidden="1">[153]BOP!$A$36:$IV$36,[153]BOP!$A$44:$IV$44,[153]BOP!$A$59:$IV$59,[153]BOP!#REF!,[153]BOP!#REF!,[153]BOP!$A$79:$IV$79,[153]BOP!$A$81:$IV$88,[153]BOP!#REF!,[153]BOP!#REF!</definedName>
    <definedName name="Z_CF25EF55_FFAB_11D1_98B7_00C04FC96ABD_.wvu.Rows" localSheetId="6" hidden="1">[155]BOP!$A$36:$IV$36,[155]BOP!$A$44:$IV$44,[155]BOP!$A$59:$IV$59,[155]BOP!#REF!,[155]BOP!#REF!,[155]BOP!$A$79:$IV$79,[155]BOP!$A$81:$IV$88,[155]BOP!#REF!,[155]BOP!#REF!</definedName>
    <definedName name="Z_CF25EF55_FFAB_11D1_98B7_00C04FC96ABD_.wvu.Rows" localSheetId="79" hidden="1">[154]BOP!$A$36:$IV$36,[154]BOP!$A$44:$IV$44,[154]BOP!$A$59:$IV$59,[154]BOP!#REF!,[154]BOP!#REF!,[154]BOP!$A$79:$IV$79,[154]BOP!$A$81:$IV$88,[154]BOP!#REF!,[154]BOP!#REF!</definedName>
    <definedName name="Z_CF25EF55_FFAB_11D1_98B7_00C04FC96ABD_.wvu.Rows" localSheetId="8" hidden="1">[153]BOP!$A$36:$IV$36,[153]BOP!$A$44:$IV$44,[153]BOP!$A$59:$IV$59,[153]BOP!#REF!,[153]BOP!#REF!,[153]BOP!$A$79:$IV$79,[153]BOP!$A$81:$IV$88,[153]BOP!#REF!,[153]BOP!#REF!</definedName>
    <definedName name="Z_CF25EF55_FFAB_11D1_98B7_00C04FC96ABD_.wvu.Rows" localSheetId="9" hidden="1">[154]BOP!$A$36:$IV$36,[154]BOP!$A$44:$IV$44,[154]BOP!$A$59:$IV$59,[154]BOP!#REF!,[154]BOP!#REF!,[154]BOP!$A$79:$IV$79,[154]BOP!$A$81:$IV$88,[154]BOP!#REF!,[154]BOP!#REF!</definedName>
    <definedName name="Z_CF25EF55_FFAB_11D1_98B7_00C04FC96ABD_.wvu.Rows" hidden="1">[153]BOP!$A$36:$IV$36,[153]BOP!$A$44:$IV$44,[153]BOP!$A$59:$IV$59,[153]BOP!#REF!,[153]BOP!#REF!,[153]BOP!$A$79:$IV$79,[153]BOP!$A$81:$IV$88,[153]BOP!#REF!,[153]BOP!#REF!</definedName>
    <definedName name="Z_CF25EF56_FFAB_11D1_98B7_00C04FC96ABD_.wvu.Rows" localSheetId="27" hidden="1">[153]BOP!$A$36:$IV$36,[153]BOP!$A$44:$IV$44,[153]BOP!$A$59:$IV$59,[153]BOP!#REF!,[153]BOP!#REF!,[153]BOP!$A$79:$IV$79,[153]BOP!$A$81:$IV$88,[153]BOP!#REF!,[153]BOP!#REF!</definedName>
    <definedName name="Z_CF25EF56_FFAB_11D1_98B7_00C04FC96ABD_.wvu.Rows" localSheetId="5" hidden="1">[154]BOP!$A$36:$IV$36,[154]BOP!$A$44:$IV$44,[154]BOP!$A$59:$IV$59,[154]BOP!#REF!,[154]BOP!#REF!,[154]BOP!$A$79:$IV$79,[154]BOP!$A$81:$IV$88,[154]BOP!#REF!,[154]BOP!#REF!</definedName>
    <definedName name="Z_CF25EF56_FFAB_11D1_98B7_00C04FC96ABD_.wvu.Rows" localSheetId="57" hidden="1">[153]BOP!$A$36:$IV$36,[153]BOP!$A$44:$IV$44,[153]BOP!$A$59:$IV$59,[153]BOP!#REF!,[153]BOP!#REF!,[153]BOP!$A$79:$IV$79,[153]BOP!$A$81:$IV$88,[153]BOP!#REF!,[153]BOP!#REF!</definedName>
    <definedName name="Z_CF25EF56_FFAB_11D1_98B7_00C04FC96ABD_.wvu.Rows" localSheetId="6" hidden="1">[155]BOP!$A$36:$IV$36,[155]BOP!$A$44:$IV$44,[155]BOP!$A$59:$IV$59,[155]BOP!#REF!,[155]BOP!#REF!,[155]BOP!$A$79:$IV$79,[155]BOP!$A$81:$IV$88,[155]BOP!#REF!,[155]BOP!#REF!</definedName>
    <definedName name="Z_CF25EF56_FFAB_11D1_98B7_00C04FC96ABD_.wvu.Rows" localSheetId="79" hidden="1">[154]BOP!$A$36:$IV$36,[154]BOP!$A$44:$IV$44,[154]BOP!$A$59:$IV$59,[154]BOP!#REF!,[154]BOP!#REF!,[154]BOP!$A$79:$IV$79,[154]BOP!$A$81:$IV$88,[154]BOP!#REF!,[154]BOP!#REF!</definedName>
    <definedName name="Z_CF25EF56_FFAB_11D1_98B7_00C04FC96ABD_.wvu.Rows" localSheetId="8" hidden="1">[153]BOP!$A$36:$IV$36,[153]BOP!$A$44:$IV$44,[153]BOP!$A$59:$IV$59,[153]BOP!#REF!,[153]BOP!#REF!,[153]BOP!$A$79:$IV$79,[153]BOP!$A$81:$IV$88,[153]BOP!#REF!,[153]BOP!#REF!</definedName>
    <definedName name="Z_CF25EF56_FFAB_11D1_98B7_00C04FC96ABD_.wvu.Rows" localSheetId="9" hidden="1">[154]BOP!$A$36:$IV$36,[154]BOP!$A$44:$IV$44,[154]BOP!$A$59:$IV$59,[154]BOP!#REF!,[154]BOP!#REF!,[154]BOP!$A$79:$IV$79,[154]BOP!$A$81:$IV$88,[154]BOP!#REF!,[154]BOP!#REF!</definedName>
    <definedName name="Z_CF25EF56_FFAB_11D1_98B7_00C04FC96ABD_.wvu.Rows" hidden="1">[153]BOP!$A$36:$IV$36,[153]BOP!$A$44:$IV$44,[153]BOP!$A$59:$IV$59,[153]BOP!#REF!,[153]BOP!#REF!,[153]BOP!$A$79:$IV$79,[153]BOP!$A$81:$IV$88,[153]BOP!#REF!,[153]BOP!#REF!</definedName>
    <definedName name="Z_CF25EF57_FFAB_11D1_98B7_00C04FC96ABD_.wvu.Rows" localSheetId="5" hidden="1">[154]BOP!$A$36:$IV$36,[154]BOP!$A$44:$IV$44,[154]BOP!$A$59:$IV$59,[154]BOP!#REF!,[154]BOP!#REF!,[154]BOP!$A$79:$IV$79</definedName>
    <definedName name="Z_CF25EF57_FFAB_11D1_98B7_00C04FC96ABD_.wvu.Rows" localSheetId="57" hidden="1">[153]BOP!$A$36:$IV$36,[153]BOP!$A$44:$IV$44,[153]BOP!$A$59:$IV$59,[153]BOP!#REF!,[153]BOP!#REF!,[153]BOP!$A$79:$IV$79</definedName>
    <definedName name="Z_CF25EF57_FFAB_11D1_98B7_00C04FC96ABD_.wvu.Rows" localSheetId="6" hidden="1">[155]BOP!$A$36:$IV$36,[155]BOP!$A$44:$IV$44,[155]BOP!$A$59:$IV$59,[155]BOP!#REF!,[155]BOP!#REF!,[155]BOP!$A$79:$IV$79</definedName>
    <definedName name="Z_CF25EF57_FFAB_11D1_98B7_00C04FC96ABD_.wvu.Rows" localSheetId="79" hidden="1">[154]BOP!$A$36:$IV$36,[154]BOP!$A$44:$IV$44,[154]BOP!$A$59:$IV$59,[154]BOP!#REF!,[154]BOP!#REF!,[154]BOP!$A$79:$IV$79</definedName>
    <definedName name="Z_CF25EF57_FFAB_11D1_98B7_00C04FC96ABD_.wvu.Rows" localSheetId="8" hidden="1">[153]BOP!$A$36:$IV$36,[153]BOP!$A$44:$IV$44,[153]BOP!$A$59:$IV$59,[153]BOP!#REF!,[153]BOP!#REF!,[153]BOP!$A$79:$IV$79</definedName>
    <definedName name="Z_CF25EF57_FFAB_11D1_98B7_00C04FC96ABD_.wvu.Rows" localSheetId="9" hidden="1">[154]BOP!$A$36:$IV$36,[154]BOP!$A$44:$IV$44,[154]BOP!$A$59:$IV$59,[154]BOP!#REF!,[154]BOP!#REF!,[154]BOP!$A$79:$IV$79</definedName>
    <definedName name="Z_CF25EF57_FFAB_11D1_98B7_00C04FC96ABD_.wvu.Rows" hidden="1">[153]BOP!$A$36:$IV$36,[153]BOP!$A$44:$IV$44,[153]BOP!$A$59:$IV$59,[153]BOP!#REF!,[153]BOP!#REF!,[153]BOP!$A$79:$IV$79</definedName>
    <definedName name="Z_EA8011E5_017A_11D2_98BD_00C04FC96ABD_.wvu.Rows" localSheetId="5" hidden="1">[154]BOP!$A$36:$IV$36,[154]BOP!$A$44:$IV$44,[154]BOP!$A$59:$IV$59,[154]BOP!#REF!,[154]BOP!#REF!,[154]BOP!$A$79:$IV$79,[154]BOP!$A$81:$IV$88</definedName>
    <definedName name="Z_EA8011E5_017A_11D2_98BD_00C04FC96ABD_.wvu.Rows" localSheetId="57" hidden="1">[153]BOP!$A$36:$IV$36,[153]BOP!$A$44:$IV$44,[153]BOP!$A$59:$IV$59,[153]BOP!#REF!,[153]BOP!#REF!,[153]BOP!$A$79:$IV$79,[153]BOP!$A$81:$IV$88</definedName>
    <definedName name="Z_EA8011E5_017A_11D2_98BD_00C04FC96ABD_.wvu.Rows" localSheetId="6" hidden="1">[155]BOP!$A$36:$IV$36,[155]BOP!$A$44:$IV$44,[155]BOP!$A$59:$IV$59,[155]BOP!#REF!,[155]BOP!#REF!,[155]BOP!$A$79:$IV$79,[155]BOP!$A$81:$IV$88</definedName>
    <definedName name="Z_EA8011E5_017A_11D2_98BD_00C04FC96ABD_.wvu.Rows" localSheetId="79" hidden="1">[154]BOP!$A$36:$IV$36,[154]BOP!$A$44:$IV$44,[154]BOP!$A$59:$IV$59,[154]BOP!#REF!,[154]BOP!#REF!,[154]BOP!$A$79:$IV$79,[154]BOP!$A$81:$IV$88</definedName>
    <definedName name="Z_EA8011E5_017A_11D2_98BD_00C04FC96ABD_.wvu.Rows" localSheetId="8" hidden="1">[153]BOP!$A$36:$IV$36,[153]BOP!$A$44:$IV$44,[153]BOP!$A$59:$IV$59,[153]BOP!#REF!,[153]BOP!#REF!,[153]BOP!$A$79:$IV$79,[153]BOP!$A$81:$IV$88</definedName>
    <definedName name="Z_EA8011E5_017A_11D2_98BD_00C04FC96ABD_.wvu.Rows" localSheetId="9" hidden="1">[154]BOP!$A$36:$IV$36,[154]BOP!$A$44:$IV$44,[154]BOP!$A$59:$IV$59,[154]BOP!#REF!,[154]BOP!#REF!,[154]BOP!$A$79:$IV$79,[154]BOP!$A$81:$IV$88</definedName>
    <definedName name="Z_EA8011E5_017A_11D2_98BD_00C04FC96ABD_.wvu.Rows" hidden="1">[153]BOP!$A$36:$IV$36,[153]BOP!$A$44:$IV$44,[153]BOP!$A$59:$IV$59,[153]BOP!#REF!,[153]BOP!#REF!,[153]BOP!$A$79:$IV$79,[153]BOP!$A$81:$IV$88</definedName>
    <definedName name="Z_EA8011E6_017A_11D2_98BD_00C04FC96ABD_.wvu.Rows" localSheetId="1" hidden="1">[153]BOP!$A$36:$IV$36,[153]BOP!$A$44:$IV$44,[153]BOP!$A$59:$IV$59,[153]BOP!#REF!,[153]BOP!#REF!,[153]BOP!$A$79:$IV$79,[153]BOP!#REF!</definedName>
    <definedName name="Z_EA8011E6_017A_11D2_98BD_00C04FC96ABD_.wvu.Rows" localSheetId="10" hidden="1">[153]BOP!$A$36:$IV$36,[153]BOP!$A$44:$IV$44,[153]BOP!$A$59:$IV$59,[153]BOP!#REF!,[153]BOP!#REF!,[153]BOP!$A$79:$IV$79,[153]BOP!#REF!</definedName>
    <definedName name="Z_EA8011E6_017A_11D2_98BD_00C04FC96ABD_.wvu.Rows" localSheetId="11" hidden="1">[153]BOP!$A$36:$IV$36,[153]BOP!$A$44:$IV$44,[153]BOP!$A$59:$IV$59,[153]BOP!#REF!,[153]BOP!#REF!,[153]BOP!$A$79:$IV$79,[153]BOP!#REF!</definedName>
    <definedName name="Z_EA8011E6_017A_11D2_98BD_00C04FC96ABD_.wvu.Rows" localSheetId="12" hidden="1">[153]BOP!$A$36:$IV$36,[153]BOP!$A$44:$IV$44,[153]BOP!$A$59:$IV$59,[153]BOP!#REF!,[153]BOP!#REF!,[153]BOP!$A$79:$IV$79,[153]BOP!#REF!</definedName>
    <definedName name="Z_EA8011E6_017A_11D2_98BD_00C04FC96ABD_.wvu.Rows" localSheetId="13" hidden="1">[153]BOP!$A$36:$IV$36,[153]BOP!$A$44:$IV$44,[153]BOP!$A$59:$IV$59,[153]BOP!#REF!,[153]BOP!#REF!,[153]BOP!$A$79:$IV$79,[153]BOP!#REF!</definedName>
    <definedName name="Z_EA8011E6_017A_11D2_98BD_00C04FC96ABD_.wvu.Rows" localSheetId="15" hidden="1">[153]BOP!$A$36:$IV$36,[153]BOP!$A$44:$IV$44,[153]BOP!$A$59:$IV$59,[153]BOP!#REF!,[153]BOP!#REF!,[153]BOP!$A$79:$IV$79,[153]BOP!#REF!</definedName>
    <definedName name="Z_EA8011E6_017A_11D2_98BD_00C04FC96ABD_.wvu.Rows" localSheetId="16" hidden="1">[153]BOP!$A$36:$IV$36,[153]BOP!$A$44:$IV$44,[153]BOP!$A$59:$IV$59,[153]BOP!#REF!,[153]BOP!#REF!,[153]BOP!$A$79:$IV$79,[153]BOP!#REF!</definedName>
    <definedName name="Z_EA8011E6_017A_11D2_98BD_00C04FC96ABD_.wvu.Rows" localSheetId="2" hidden="1">[153]BOP!$A$36:$IV$36,[153]BOP!$A$44:$IV$44,[153]BOP!$A$59:$IV$59,[153]BOP!#REF!,[153]BOP!#REF!,[153]BOP!$A$79:$IV$79,[153]BOP!#REF!</definedName>
    <definedName name="Z_EA8011E6_017A_11D2_98BD_00C04FC96ABD_.wvu.Rows" localSheetId="24" hidden="1">[153]BOP!$A$36:$IV$36,[153]BOP!$A$44:$IV$44,[153]BOP!$A$59:$IV$59,[153]BOP!#REF!,[153]BOP!#REF!,[153]BOP!$A$79:$IV$79,[153]BOP!#REF!</definedName>
    <definedName name="Z_EA8011E6_017A_11D2_98BD_00C04FC96ABD_.wvu.Rows" localSheetId="25" hidden="1">[153]BOP!$A$36:$IV$36,[153]BOP!$A$44:$IV$44,[153]BOP!$A$59:$IV$59,[153]BOP!#REF!,[153]BOP!#REF!,[153]BOP!$A$79:$IV$79,[153]BOP!#REF!</definedName>
    <definedName name="Z_EA8011E6_017A_11D2_98BD_00C04FC96ABD_.wvu.Rows" localSheetId="26" hidden="1">[153]BOP!$A$36:$IV$36,[153]BOP!$A$44:$IV$44,[153]BOP!$A$59:$IV$59,[153]BOP!#REF!,[153]BOP!#REF!,[153]BOP!$A$79:$IV$79,[153]BOP!#REF!</definedName>
    <definedName name="Z_EA8011E6_017A_11D2_98BD_00C04FC96ABD_.wvu.Rows" localSheetId="27" hidden="1">[153]BOP!$A$36:$IV$36,[153]BOP!$A$44:$IV$44,[153]BOP!$A$59:$IV$59,[153]BOP!#REF!,[153]BOP!#REF!,[153]BOP!$A$79:$IV$79,[153]BOP!#REF!</definedName>
    <definedName name="Z_EA8011E6_017A_11D2_98BD_00C04FC96ABD_.wvu.Rows" localSheetId="28" hidden="1">[153]BOP!$A$36:$IV$36,[153]BOP!$A$44:$IV$44,[153]BOP!$A$59:$IV$59,[153]BOP!#REF!,[153]BOP!#REF!,[153]BOP!$A$79:$IV$79,[153]BOP!#REF!</definedName>
    <definedName name="Z_EA8011E6_017A_11D2_98BD_00C04FC96ABD_.wvu.Rows" localSheetId="29" hidden="1">[153]BOP!$A$36:$IV$36,[153]BOP!$A$44:$IV$44,[153]BOP!$A$59:$IV$59,[153]BOP!#REF!,[153]BOP!#REF!,[153]BOP!$A$79:$IV$79,[153]BOP!#REF!</definedName>
    <definedName name="Z_EA8011E6_017A_11D2_98BD_00C04FC96ABD_.wvu.Rows" localSheetId="3" hidden="1">[153]BOP!$A$36:$IV$36,[153]BOP!$A$44:$IV$44,[153]BOP!$A$59:$IV$59,[153]BOP!#REF!,[153]BOP!#REF!,[153]BOP!$A$79:$IV$79,[153]BOP!#REF!</definedName>
    <definedName name="Z_EA8011E6_017A_11D2_98BD_00C04FC96ABD_.wvu.Rows" localSheetId="31" hidden="1">[153]BOP!$A$36:$IV$36,[153]BOP!$A$44:$IV$44,[153]BOP!$A$59:$IV$59,[153]BOP!#REF!,[153]BOP!#REF!,[153]BOP!$A$79:$IV$79,[153]BOP!#REF!</definedName>
    <definedName name="Z_EA8011E6_017A_11D2_98BD_00C04FC96ABD_.wvu.Rows" localSheetId="32" hidden="1">[153]BOP!$A$36:$IV$36,[153]BOP!$A$44:$IV$44,[153]BOP!$A$59:$IV$59,[153]BOP!#REF!,[153]BOP!#REF!,[153]BOP!$A$79:$IV$79,[153]BOP!#REF!</definedName>
    <definedName name="Z_EA8011E6_017A_11D2_98BD_00C04FC96ABD_.wvu.Rows" localSheetId="33" hidden="1">[153]BOP!$A$36:$IV$36,[153]BOP!$A$44:$IV$44,[153]BOP!$A$59:$IV$59,[153]BOP!#REF!,[153]BOP!#REF!,[153]BOP!$A$79:$IV$79,[153]BOP!#REF!</definedName>
    <definedName name="Z_EA8011E6_017A_11D2_98BD_00C04FC96ABD_.wvu.Rows" localSheetId="34" hidden="1">[153]BOP!$A$36:$IV$36,[153]BOP!$A$44:$IV$44,[153]BOP!$A$59:$IV$59,[153]BOP!#REF!,[153]BOP!#REF!,[153]BOP!$A$79:$IV$79,[153]BOP!#REF!</definedName>
    <definedName name="Z_EA8011E6_017A_11D2_98BD_00C04FC96ABD_.wvu.Rows" localSheetId="37" hidden="1">[153]BOP!$A$36:$IV$36,[153]BOP!$A$44:$IV$44,[153]BOP!$A$59:$IV$59,[153]BOP!#REF!,[153]BOP!#REF!,[153]BOP!$A$79:$IV$79,[153]BOP!#REF!</definedName>
    <definedName name="Z_EA8011E6_017A_11D2_98BD_00C04FC96ABD_.wvu.Rows" localSheetId="41" hidden="1">[153]BOP!$A$36:$IV$36,[153]BOP!$A$44:$IV$44,[153]BOP!$A$59:$IV$59,[153]BOP!#REF!,[153]BOP!#REF!,[153]BOP!$A$79:$IV$79,[153]BOP!#REF!</definedName>
    <definedName name="Z_EA8011E6_017A_11D2_98BD_00C04FC96ABD_.wvu.Rows" localSheetId="4" hidden="1">[153]BOP!$A$36:$IV$36,[153]BOP!$A$44:$IV$44,[153]BOP!$A$59:$IV$59,[153]BOP!#REF!,[153]BOP!#REF!,[153]BOP!$A$79:$IV$79,[153]BOP!#REF!</definedName>
    <definedName name="Z_EA8011E6_017A_11D2_98BD_00C04FC96ABD_.wvu.Rows" localSheetId="45" hidden="1">[153]BOP!$A$36:$IV$36,[153]BOP!$A$44:$IV$44,[153]BOP!$A$59:$IV$59,[153]BOP!#REF!,[153]BOP!#REF!,[153]BOP!$A$79:$IV$79,[153]BOP!#REF!</definedName>
    <definedName name="Z_EA8011E6_017A_11D2_98BD_00C04FC96ABD_.wvu.Rows" localSheetId="46" hidden="1">[153]BOP!$A$36:$IV$36,[153]BOP!$A$44:$IV$44,[153]BOP!$A$59:$IV$59,[153]BOP!#REF!,[153]BOP!#REF!,[153]BOP!$A$79:$IV$79,[153]BOP!#REF!</definedName>
    <definedName name="Z_EA8011E6_017A_11D2_98BD_00C04FC96ABD_.wvu.Rows" localSheetId="47" hidden="1">[153]BOP!$A$36:$IV$36,[153]BOP!$A$44:$IV$44,[153]BOP!$A$59:$IV$59,[153]BOP!#REF!,[153]BOP!#REF!,[153]BOP!$A$79:$IV$79,[153]BOP!#REF!</definedName>
    <definedName name="Z_EA8011E6_017A_11D2_98BD_00C04FC96ABD_.wvu.Rows" localSheetId="48" hidden="1">[153]BOP!$A$36:$IV$36,[153]BOP!$A$44:$IV$44,[153]BOP!$A$59:$IV$59,[153]BOP!#REF!,[153]BOP!#REF!,[153]BOP!$A$79:$IV$79,[153]BOP!#REF!</definedName>
    <definedName name="Z_EA8011E6_017A_11D2_98BD_00C04FC96ABD_.wvu.Rows" localSheetId="49" hidden="1">[153]BOP!$A$36:$IV$36,[153]BOP!$A$44:$IV$44,[153]BOP!$A$59:$IV$59,[153]BOP!#REF!,[153]BOP!#REF!,[153]BOP!$A$79:$IV$79,[153]BOP!#REF!</definedName>
    <definedName name="Z_EA8011E6_017A_11D2_98BD_00C04FC96ABD_.wvu.Rows" localSheetId="50" hidden="1">[153]BOP!$A$36:$IV$36,[153]BOP!$A$44:$IV$44,[153]BOP!$A$59:$IV$59,[153]BOP!#REF!,[153]BOP!#REF!,[153]BOP!$A$79:$IV$79,[153]BOP!#REF!</definedName>
    <definedName name="Z_EA8011E6_017A_11D2_98BD_00C04FC96ABD_.wvu.Rows" localSheetId="5" hidden="1">[154]BOP!$A$36:$IV$36,[154]BOP!$A$44:$IV$44,[154]BOP!$A$59:$IV$59,[154]BOP!#REF!,[154]BOP!#REF!,[154]BOP!$A$79:$IV$79,[154]BOP!#REF!</definedName>
    <definedName name="Z_EA8011E6_017A_11D2_98BD_00C04FC96ABD_.wvu.Rows" localSheetId="51" hidden="1">[153]BOP!$A$36:$IV$36,[153]BOP!$A$44:$IV$44,[153]BOP!$A$59:$IV$59,[153]BOP!#REF!,[153]BOP!#REF!,[153]BOP!$A$79:$IV$79,[153]BOP!#REF!</definedName>
    <definedName name="Z_EA8011E6_017A_11D2_98BD_00C04FC96ABD_.wvu.Rows" localSheetId="52" hidden="1">[153]BOP!$A$36:$IV$36,[153]BOP!$A$44:$IV$44,[153]BOP!$A$59:$IV$59,[153]BOP!#REF!,[153]BOP!#REF!,[153]BOP!$A$79:$IV$79,[153]BOP!#REF!</definedName>
    <definedName name="Z_EA8011E6_017A_11D2_98BD_00C04FC96ABD_.wvu.Rows" localSheetId="53" hidden="1">[153]BOP!$A$36:$IV$36,[153]BOP!$A$44:$IV$44,[153]BOP!$A$59:$IV$59,[153]BOP!#REF!,[153]BOP!#REF!,[153]BOP!$A$79:$IV$79,[153]BOP!#REF!</definedName>
    <definedName name="Z_EA8011E6_017A_11D2_98BD_00C04FC96ABD_.wvu.Rows" localSheetId="54" hidden="1">[153]BOP!$A$36:$IV$36,[153]BOP!$A$44:$IV$44,[153]BOP!$A$59:$IV$59,[153]BOP!#REF!,[153]BOP!#REF!,[153]BOP!$A$79:$IV$79,[153]BOP!#REF!</definedName>
    <definedName name="Z_EA8011E6_017A_11D2_98BD_00C04FC96ABD_.wvu.Rows" localSheetId="55" hidden="1">[153]BOP!$A$36:$IV$36,[153]BOP!$A$44:$IV$44,[153]BOP!$A$59:$IV$59,[153]BOP!#REF!,[153]BOP!#REF!,[153]BOP!$A$79:$IV$79,[153]BOP!#REF!</definedName>
    <definedName name="Z_EA8011E6_017A_11D2_98BD_00C04FC96ABD_.wvu.Rows" localSheetId="56" hidden="1">[153]BOP!$A$36:$IV$36,[153]BOP!$A$44:$IV$44,[153]BOP!$A$59:$IV$59,[153]BOP!#REF!,[153]BOP!#REF!,[153]BOP!$A$79:$IV$79,[153]BOP!#REF!</definedName>
    <definedName name="Z_EA8011E6_017A_11D2_98BD_00C04FC96ABD_.wvu.Rows" localSheetId="57" hidden="1">[153]BOP!$A$36:$IV$36,[153]BOP!$A$44:$IV$44,[153]BOP!$A$59:$IV$59,[153]BOP!#REF!,[153]BOP!#REF!,[153]BOP!$A$79:$IV$79,[153]BOP!#REF!</definedName>
    <definedName name="Z_EA8011E6_017A_11D2_98BD_00C04FC96ABD_.wvu.Rows" localSheetId="58" hidden="1">[153]BOP!$A$36:$IV$36,[153]BOP!$A$44:$IV$44,[153]BOP!$A$59:$IV$59,[153]BOP!#REF!,[153]BOP!#REF!,[153]BOP!$A$79:$IV$79,[153]BOP!#REF!</definedName>
    <definedName name="Z_EA8011E6_017A_11D2_98BD_00C04FC96ABD_.wvu.Rows" localSheetId="59" hidden="1">[153]BOP!$A$36:$IV$36,[153]BOP!$A$44:$IV$44,[153]BOP!$A$59:$IV$59,[153]BOP!#REF!,[153]BOP!#REF!,[153]BOP!$A$79:$IV$79,[153]BOP!#REF!</definedName>
    <definedName name="Z_EA8011E6_017A_11D2_98BD_00C04FC96ABD_.wvu.Rows" localSheetId="60" hidden="1">[153]BOP!$36:$36,[153]BOP!$44:$44,[153]BOP!$59:$59,[153]BOP!#REF!,[153]BOP!#REF!,[153]BOP!$79:$79,[153]BOP!#REF!</definedName>
    <definedName name="Z_EA8011E6_017A_11D2_98BD_00C04FC96ABD_.wvu.Rows" localSheetId="61" hidden="1">[153]BOP!$36:$36,[153]BOP!$44:$44,[153]BOP!$59:$59,[153]BOP!#REF!,[153]BOP!#REF!,[153]BOP!$79:$79,[153]BOP!#REF!</definedName>
    <definedName name="Z_EA8011E6_017A_11D2_98BD_00C04FC96ABD_.wvu.Rows" localSheetId="62" hidden="1">[153]BOP!$36:$36,[153]BOP!$44:$44,[153]BOP!$59:$59,[153]BOP!#REF!,[153]BOP!#REF!,[153]BOP!$79:$79,[153]BOP!#REF!</definedName>
    <definedName name="Z_EA8011E6_017A_11D2_98BD_00C04FC96ABD_.wvu.Rows" localSheetId="63" hidden="1">[153]BOP!$36:$36,[153]BOP!$44:$44,[153]BOP!$59:$59,[153]BOP!#REF!,[153]BOP!#REF!,[153]BOP!$79:$79,[153]BOP!#REF!</definedName>
    <definedName name="Z_EA8011E6_017A_11D2_98BD_00C04FC96ABD_.wvu.Rows" localSheetId="6" hidden="1">[155]BOP!$A$36:$IV$36,[155]BOP!$A$44:$IV$44,[155]BOP!$A$59:$IV$59,[155]BOP!#REF!,[155]BOP!#REF!,[155]BOP!$A$79:$IV$79,[155]BOP!#REF!</definedName>
    <definedName name="Z_EA8011E6_017A_11D2_98BD_00C04FC96ABD_.wvu.Rows" localSheetId="64" hidden="1">[153]BOP!$A$36:$IV$36,[153]BOP!$A$44:$IV$44,[153]BOP!$A$59:$IV$59,[153]BOP!#REF!,[153]BOP!#REF!,[153]BOP!$A$79:$IV$79,[153]BOP!#REF!</definedName>
    <definedName name="Z_EA8011E6_017A_11D2_98BD_00C04FC96ABD_.wvu.Rows" localSheetId="65" hidden="1">[153]BOP!$A$36:$IV$36,[153]BOP!$A$44:$IV$44,[153]BOP!$A$59:$IV$59,[153]BOP!#REF!,[153]BOP!#REF!,[153]BOP!$A$79:$IV$79,[153]BOP!#REF!</definedName>
    <definedName name="Z_EA8011E6_017A_11D2_98BD_00C04FC96ABD_.wvu.Rows" localSheetId="66" hidden="1">[153]BOP!$A$36:$IV$36,[153]BOP!$A$44:$IV$44,[153]BOP!$A$59:$IV$59,[153]BOP!#REF!,[153]BOP!#REF!,[153]BOP!$A$79:$IV$79,[153]BOP!#REF!</definedName>
    <definedName name="Z_EA8011E6_017A_11D2_98BD_00C04FC96ABD_.wvu.Rows" localSheetId="67" hidden="1">[153]BOP!$A$36:$IV$36,[153]BOP!$A$44:$IV$44,[153]BOP!$A$59:$IV$59,[153]BOP!#REF!,[153]BOP!#REF!,[153]BOP!$A$79:$IV$79,[153]BOP!#REF!</definedName>
    <definedName name="Z_EA8011E6_017A_11D2_98BD_00C04FC96ABD_.wvu.Rows" localSheetId="68" hidden="1">[153]BOP!$A$36:$IV$36,[153]BOP!$A$44:$IV$44,[153]BOP!$A$59:$IV$59,[153]BOP!#REF!,[153]BOP!#REF!,[153]BOP!$A$79:$IV$79,[153]BOP!#REF!</definedName>
    <definedName name="Z_EA8011E6_017A_11D2_98BD_00C04FC96ABD_.wvu.Rows" localSheetId="69" hidden="1">[153]BOP!$A$36:$IV$36,[153]BOP!$A$44:$IV$44,[153]BOP!$A$59:$IV$59,[153]BOP!#REF!,[153]BOP!#REF!,[153]BOP!$A$79:$IV$79,[153]BOP!#REF!</definedName>
    <definedName name="Z_EA8011E6_017A_11D2_98BD_00C04FC96ABD_.wvu.Rows" localSheetId="70" hidden="1">[153]BOP!$A$36:$IV$36,[153]BOP!$A$44:$IV$44,[153]BOP!$A$59:$IV$59,[153]BOP!#REF!,[153]BOP!#REF!,[153]BOP!$A$79:$IV$79,[153]BOP!#REF!</definedName>
    <definedName name="Z_EA8011E6_017A_11D2_98BD_00C04FC96ABD_.wvu.Rows" localSheetId="71" hidden="1">[153]BOP!$A$36:$IV$36,[153]BOP!$A$44:$IV$44,[153]BOP!$A$59:$IV$59,[153]BOP!#REF!,[153]BOP!#REF!,[153]BOP!$A$79:$IV$79,[153]BOP!#REF!</definedName>
    <definedName name="Z_EA8011E6_017A_11D2_98BD_00C04FC96ABD_.wvu.Rows" localSheetId="72" hidden="1">[153]BOP!$A$36:$IV$36,[153]BOP!$A$44:$IV$44,[153]BOP!$A$59:$IV$59,[153]BOP!#REF!,[153]BOP!#REF!,[153]BOP!$A$79:$IV$79,[153]BOP!#REF!</definedName>
    <definedName name="Z_EA8011E6_017A_11D2_98BD_00C04FC96ABD_.wvu.Rows" localSheetId="73" hidden="1">[153]BOP!$A$36:$IV$36,[153]BOP!$A$44:$IV$44,[153]BOP!$A$59:$IV$59,[153]BOP!#REF!,[153]BOP!#REF!,[153]BOP!$A$79:$IV$79,[153]BOP!#REF!</definedName>
    <definedName name="Z_EA8011E6_017A_11D2_98BD_00C04FC96ABD_.wvu.Rows" localSheetId="7" hidden="1">[153]BOP!$A$36:$IV$36,[153]BOP!$A$44:$IV$44,[153]BOP!$A$59:$IV$59,[153]BOP!#REF!,[153]BOP!#REF!,[153]BOP!$A$79:$IV$79,[153]BOP!#REF!</definedName>
    <definedName name="Z_EA8011E6_017A_11D2_98BD_00C04FC96ABD_.wvu.Rows" localSheetId="74" hidden="1">[153]BOP!$A$36:$IV$36,[153]BOP!$A$44:$IV$44,[153]BOP!$A$59:$IV$59,[153]BOP!#REF!,[153]BOP!#REF!,[153]BOP!$A$79:$IV$79,[153]BOP!#REF!</definedName>
    <definedName name="Z_EA8011E6_017A_11D2_98BD_00C04FC96ABD_.wvu.Rows" localSheetId="75" hidden="1">[153]BOP!$A$36:$IV$36,[153]BOP!$A$44:$IV$44,[153]BOP!$A$59:$IV$59,[153]BOP!#REF!,[153]BOP!#REF!,[153]BOP!$A$79:$IV$79,[153]BOP!#REF!</definedName>
    <definedName name="Z_EA8011E6_017A_11D2_98BD_00C04FC96ABD_.wvu.Rows" localSheetId="76" hidden="1">[153]BOP!$A$36:$IV$36,[153]BOP!$A$44:$IV$44,[153]BOP!$A$59:$IV$59,[153]BOP!#REF!,[153]BOP!#REF!,[153]BOP!$A$79:$IV$79,[153]BOP!#REF!</definedName>
    <definedName name="Z_EA8011E6_017A_11D2_98BD_00C04FC96ABD_.wvu.Rows" localSheetId="77" hidden="1">[153]BOP!$A$36:$IV$36,[153]BOP!$A$44:$IV$44,[153]BOP!$A$59:$IV$59,[153]BOP!#REF!,[153]BOP!#REF!,[153]BOP!$A$79:$IV$79,[153]BOP!#REF!</definedName>
    <definedName name="Z_EA8011E6_017A_11D2_98BD_00C04FC96ABD_.wvu.Rows" localSheetId="78" hidden="1">[153]BOP!$A$36:$IV$36,[153]BOP!$A$44:$IV$44,[153]BOP!$A$59:$IV$59,[153]BOP!#REF!,[153]BOP!#REF!,[153]BOP!$A$79:$IV$79,[153]BOP!#REF!</definedName>
    <definedName name="Z_EA8011E6_017A_11D2_98BD_00C04FC96ABD_.wvu.Rows" localSheetId="79" hidden="1">[154]BOP!$A$36:$IV$36,[154]BOP!$A$44:$IV$44,[154]BOP!$A$59:$IV$59,[154]BOP!#REF!,[154]BOP!#REF!,[154]BOP!$A$79:$IV$79,[154]BOP!#REF!</definedName>
    <definedName name="Z_EA8011E6_017A_11D2_98BD_00C04FC96ABD_.wvu.Rows" localSheetId="8" hidden="1">[153]BOP!$A$36:$IV$36,[153]BOP!$A$44:$IV$44,[153]BOP!$A$59:$IV$59,[153]BOP!#REF!,[153]BOP!#REF!,[153]BOP!$A$79:$IV$79,[153]BOP!#REF!</definedName>
    <definedName name="Z_EA8011E6_017A_11D2_98BD_00C04FC96ABD_.wvu.Rows" localSheetId="9" hidden="1">[154]BOP!$A$36:$IV$36,[154]BOP!$A$44:$IV$44,[154]BOP!$A$59:$IV$59,[154]BOP!#REF!,[154]BOP!#REF!,[154]BOP!$A$79:$IV$79,[154]BOP!#REF!</definedName>
    <definedName name="Z_EA8011E6_017A_11D2_98BD_00C04FC96ABD_.wvu.Rows" hidden="1">[153]BOP!$A$36:$IV$36,[153]BOP!$A$44:$IV$44,[153]BOP!$A$59:$IV$59,[153]BOP!#REF!,[153]BOP!#REF!,[153]BOP!$A$79:$IV$79,[153]BOP!#REF!</definedName>
    <definedName name="Z_EA8011E9_017A_11D2_98BD_00C04FC96ABD_.wvu.Rows" localSheetId="5" hidden="1">[154]BOP!$A$36:$IV$36,[154]BOP!$A$44:$IV$44,[154]BOP!$A$59:$IV$59,[154]BOP!#REF!,[154]BOP!#REF!,[154]BOP!$A$79:$IV$79,[154]BOP!$A$81:$IV$88,[154]BOP!#REF!</definedName>
    <definedName name="Z_EA8011E9_017A_11D2_98BD_00C04FC96ABD_.wvu.Rows" localSheetId="57" hidden="1">[153]BOP!$A$36:$IV$36,[153]BOP!$A$44:$IV$44,[153]BOP!$A$59:$IV$59,[153]BOP!#REF!,[153]BOP!#REF!,[153]BOP!$A$79:$IV$79,[153]BOP!$A$81:$IV$88,[153]BOP!#REF!</definedName>
    <definedName name="Z_EA8011E9_017A_11D2_98BD_00C04FC96ABD_.wvu.Rows" localSheetId="6" hidden="1">[155]BOP!$A$36:$IV$36,[155]BOP!$A$44:$IV$44,[155]BOP!$A$59:$IV$59,[155]BOP!#REF!,[155]BOP!#REF!,[155]BOP!$A$79:$IV$79,[155]BOP!$A$81:$IV$88,[155]BOP!#REF!</definedName>
    <definedName name="Z_EA8011E9_017A_11D2_98BD_00C04FC96ABD_.wvu.Rows" localSheetId="79" hidden="1">[154]BOP!$A$36:$IV$36,[154]BOP!$A$44:$IV$44,[154]BOP!$A$59:$IV$59,[154]BOP!#REF!,[154]BOP!#REF!,[154]BOP!$A$79:$IV$79,[154]BOP!$A$81:$IV$88,[154]BOP!#REF!</definedName>
    <definedName name="Z_EA8011E9_017A_11D2_98BD_00C04FC96ABD_.wvu.Rows" localSheetId="8" hidden="1">[153]BOP!$A$36:$IV$36,[153]BOP!$A$44:$IV$44,[153]BOP!$A$59:$IV$59,[153]BOP!#REF!,[153]BOP!#REF!,[153]BOP!$A$79:$IV$79,[153]BOP!$A$81:$IV$88,[153]BOP!#REF!</definedName>
    <definedName name="Z_EA8011E9_017A_11D2_98BD_00C04FC96ABD_.wvu.Rows" localSheetId="9" hidden="1">[154]BOP!$A$36:$IV$36,[154]BOP!$A$44:$IV$44,[154]BOP!$A$59:$IV$59,[154]BOP!#REF!,[154]BOP!#REF!,[154]BOP!$A$79:$IV$79,[154]BOP!$A$81:$IV$88,[154]BOP!#REF!</definedName>
    <definedName name="Z_EA8011E9_017A_11D2_98BD_00C04FC96ABD_.wvu.Rows" hidden="1">[153]BOP!$A$36:$IV$36,[153]BOP!$A$44:$IV$44,[153]BOP!$A$59:$IV$59,[153]BOP!#REF!,[153]BOP!#REF!,[153]BOP!$A$79:$IV$79,[153]BOP!$A$81:$IV$88,[153]BOP!#REF!</definedName>
    <definedName name="Z_EA8011EC_017A_11D2_98BD_00C04FC96ABD_.wvu.Rows" localSheetId="27" hidden="1">[153]BOP!$A$36:$IV$36,[153]BOP!$A$44:$IV$44,[153]BOP!$A$59:$IV$59,[153]BOP!#REF!,[153]BOP!#REF!,[153]BOP!$A$79:$IV$79,[153]BOP!$A$81:$IV$88,[153]BOP!#REF!,[153]BOP!#REF!</definedName>
    <definedName name="Z_EA8011EC_017A_11D2_98BD_00C04FC96ABD_.wvu.Rows" localSheetId="5" hidden="1">[154]BOP!$A$36:$IV$36,[154]BOP!$A$44:$IV$44,[154]BOP!$A$59:$IV$59,[154]BOP!#REF!,[154]BOP!#REF!,[154]BOP!$A$79:$IV$79,[154]BOP!$A$81:$IV$88,[154]BOP!#REF!,[154]BOP!#REF!</definedName>
    <definedName name="Z_EA8011EC_017A_11D2_98BD_00C04FC96ABD_.wvu.Rows" localSheetId="57" hidden="1">[153]BOP!$A$36:$IV$36,[153]BOP!$A$44:$IV$44,[153]BOP!$A$59:$IV$59,[153]BOP!#REF!,[153]BOP!#REF!,[153]BOP!$A$79:$IV$79,[153]BOP!$A$81:$IV$88,[153]BOP!#REF!,[153]BOP!#REF!</definedName>
    <definedName name="Z_EA8011EC_017A_11D2_98BD_00C04FC96ABD_.wvu.Rows" localSheetId="6" hidden="1">[155]BOP!$A$36:$IV$36,[155]BOP!$A$44:$IV$44,[155]BOP!$A$59:$IV$59,[155]BOP!#REF!,[155]BOP!#REF!,[155]BOP!$A$79:$IV$79,[155]BOP!$A$81:$IV$88,[155]BOP!#REF!,[155]BOP!#REF!</definedName>
    <definedName name="Z_EA8011EC_017A_11D2_98BD_00C04FC96ABD_.wvu.Rows" localSheetId="79" hidden="1">[154]BOP!$A$36:$IV$36,[154]BOP!$A$44:$IV$44,[154]BOP!$A$59:$IV$59,[154]BOP!#REF!,[154]BOP!#REF!,[154]BOP!$A$79:$IV$79,[154]BOP!$A$81:$IV$88,[154]BOP!#REF!,[154]BOP!#REF!</definedName>
    <definedName name="Z_EA8011EC_017A_11D2_98BD_00C04FC96ABD_.wvu.Rows" localSheetId="8" hidden="1">[153]BOP!$A$36:$IV$36,[153]BOP!$A$44:$IV$44,[153]BOP!$A$59:$IV$59,[153]BOP!#REF!,[153]BOP!#REF!,[153]BOP!$A$79:$IV$79,[153]BOP!$A$81:$IV$88,[153]BOP!#REF!,[153]BOP!#REF!</definedName>
    <definedName name="Z_EA8011EC_017A_11D2_98BD_00C04FC96ABD_.wvu.Rows" localSheetId="9" hidden="1">[154]BOP!$A$36:$IV$36,[154]BOP!$A$44:$IV$44,[154]BOP!$A$59:$IV$59,[154]BOP!#REF!,[154]BOP!#REF!,[154]BOP!$A$79:$IV$79,[154]BOP!$A$81:$IV$88,[154]BOP!#REF!,[154]BOP!#REF!</definedName>
    <definedName name="Z_EA8011EC_017A_11D2_98BD_00C04FC96ABD_.wvu.Rows" hidden="1">[153]BOP!$A$36:$IV$36,[153]BOP!$A$44:$IV$44,[153]BOP!$A$59:$IV$59,[153]BOP!#REF!,[153]BOP!#REF!,[153]BOP!$A$79:$IV$79,[153]BOP!$A$81:$IV$88,[153]BOP!#REF!,[153]BOP!#REF!</definedName>
    <definedName name="Z_EA86CE3A_00A2_11D2_98BC_00C04FC96ABD_.wvu.Rows" localSheetId="5" hidden="1">[154]BOP!$A$36:$IV$36,[154]BOP!$A$44:$IV$44,[154]BOP!$A$59:$IV$59,[154]BOP!#REF!,[154]BOP!#REF!,[154]BOP!$A$81:$IV$88</definedName>
    <definedName name="Z_EA86CE3A_00A2_11D2_98BC_00C04FC96ABD_.wvu.Rows" localSheetId="57" hidden="1">[153]BOP!$A$36:$IV$36,[153]BOP!$A$44:$IV$44,[153]BOP!$A$59:$IV$59,[153]BOP!#REF!,[153]BOP!#REF!,[153]BOP!$A$81:$IV$88</definedName>
    <definedName name="Z_EA86CE3A_00A2_11D2_98BC_00C04FC96ABD_.wvu.Rows" localSheetId="6" hidden="1">[155]BOP!$A$36:$IV$36,[155]BOP!$A$44:$IV$44,[155]BOP!$A$59:$IV$59,[155]BOP!#REF!,[155]BOP!#REF!,[155]BOP!$A$81:$IV$88</definedName>
    <definedName name="Z_EA86CE3A_00A2_11D2_98BC_00C04FC96ABD_.wvu.Rows" localSheetId="79" hidden="1">[154]BOP!$A$36:$IV$36,[154]BOP!$A$44:$IV$44,[154]BOP!$A$59:$IV$59,[154]BOP!#REF!,[154]BOP!#REF!,[154]BOP!$A$81:$IV$88</definedName>
    <definedName name="Z_EA86CE3A_00A2_11D2_98BC_00C04FC96ABD_.wvu.Rows" localSheetId="8" hidden="1">[153]BOP!$A$36:$IV$36,[153]BOP!$A$44:$IV$44,[153]BOP!$A$59:$IV$59,[153]BOP!#REF!,[153]BOP!#REF!,[153]BOP!$A$81:$IV$88</definedName>
    <definedName name="Z_EA86CE3A_00A2_11D2_98BC_00C04FC96ABD_.wvu.Rows" localSheetId="9" hidden="1">[154]BOP!$A$36:$IV$36,[154]BOP!$A$44:$IV$44,[154]BOP!$A$59:$IV$59,[154]BOP!#REF!,[154]BOP!#REF!,[154]BOP!$A$81:$IV$88</definedName>
    <definedName name="Z_EA86CE3A_00A2_11D2_98BC_00C04FC96ABD_.wvu.Rows" hidden="1">[153]BOP!$A$36:$IV$36,[153]BOP!$A$44:$IV$44,[153]BOP!$A$59:$IV$59,[153]BOP!#REF!,[153]BOP!#REF!,[153]BOP!$A$81:$IV$88</definedName>
    <definedName name="Z_EA86CE3B_00A2_11D2_98BC_00C04FC96ABD_.wvu.Rows" localSheetId="5" hidden="1">[154]BOP!$A$36:$IV$36,[154]BOP!$A$44:$IV$44,[154]BOP!$A$59:$IV$59,[154]BOP!#REF!,[154]BOP!#REF!,[154]BOP!$A$81:$IV$88</definedName>
    <definedName name="Z_EA86CE3B_00A2_11D2_98BC_00C04FC96ABD_.wvu.Rows" localSheetId="57" hidden="1">[153]BOP!$A$36:$IV$36,[153]BOP!$A$44:$IV$44,[153]BOP!$A$59:$IV$59,[153]BOP!#REF!,[153]BOP!#REF!,[153]BOP!$A$81:$IV$88</definedName>
    <definedName name="Z_EA86CE3B_00A2_11D2_98BC_00C04FC96ABD_.wvu.Rows" localSheetId="6" hidden="1">[155]BOP!$A$36:$IV$36,[155]BOP!$A$44:$IV$44,[155]BOP!$A$59:$IV$59,[155]BOP!#REF!,[155]BOP!#REF!,[155]BOP!$A$81:$IV$88</definedName>
    <definedName name="Z_EA86CE3B_00A2_11D2_98BC_00C04FC96ABD_.wvu.Rows" localSheetId="79" hidden="1">[154]BOP!$A$36:$IV$36,[154]BOP!$A$44:$IV$44,[154]BOP!$A$59:$IV$59,[154]BOP!#REF!,[154]BOP!#REF!,[154]BOP!$A$81:$IV$88</definedName>
    <definedName name="Z_EA86CE3B_00A2_11D2_98BC_00C04FC96ABD_.wvu.Rows" localSheetId="8" hidden="1">[153]BOP!$A$36:$IV$36,[153]BOP!$A$44:$IV$44,[153]BOP!$A$59:$IV$59,[153]BOP!#REF!,[153]BOP!#REF!,[153]BOP!$A$81:$IV$88</definedName>
    <definedName name="Z_EA86CE3B_00A2_11D2_98BC_00C04FC96ABD_.wvu.Rows" localSheetId="9" hidden="1">[154]BOP!$A$36:$IV$36,[154]BOP!$A$44:$IV$44,[154]BOP!$A$59:$IV$59,[154]BOP!#REF!,[154]BOP!#REF!,[154]BOP!$A$81:$IV$88</definedName>
    <definedName name="Z_EA86CE3B_00A2_11D2_98BC_00C04FC96ABD_.wvu.Rows" hidden="1">[153]BOP!$A$36:$IV$36,[153]BOP!$A$44:$IV$44,[153]BOP!$A$59:$IV$59,[153]BOP!#REF!,[153]BOP!#REF!,[153]BOP!$A$81:$IV$88</definedName>
    <definedName name="Z_EA86CE3C_00A2_11D2_98BC_00C04FC96ABD_.wvu.Rows" localSheetId="5" hidden="1">[154]BOP!$A$36:$IV$36,[154]BOP!$A$44:$IV$44,[154]BOP!$A$59:$IV$59,[154]BOP!#REF!,[154]BOP!#REF!,[154]BOP!$A$81:$IV$88</definedName>
    <definedName name="Z_EA86CE3C_00A2_11D2_98BC_00C04FC96ABD_.wvu.Rows" localSheetId="57" hidden="1">[153]BOP!$A$36:$IV$36,[153]BOP!$A$44:$IV$44,[153]BOP!$A$59:$IV$59,[153]BOP!#REF!,[153]BOP!#REF!,[153]BOP!$A$81:$IV$88</definedName>
    <definedName name="Z_EA86CE3C_00A2_11D2_98BC_00C04FC96ABD_.wvu.Rows" localSheetId="6" hidden="1">[155]BOP!$A$36:$IV$36,[155]BOP!$A$44:$IV$44,[155]BOP!$A$59:$IV$59,[155]BOP!#REF!,[155]BOP!#REF!,[155]BOP!$A$81:$IV$88</definedName>
    <definedName name="Z_EA86CE3C_00A2_11D2_98BC_00C04FC96ABD_.wvu.Rows" localSheetId="79" hidden="1">[154]BOP!$A$36:$IV$36,[154]BOP!$A$44:$IV$44,[154]BOP!$A$59:$IV$59,[154]BOP!#REF!,[154]BOP!#REF!,[154]BOP!$A$81:$IV$88</definedName>
    <definedName name="Z_EA86CE3C_00A2_11D2_98BC_00C04FC96ABD_.wvu.Rows" localSheetId="8" hidden="1">[153]BOP!$A$36:$IV$36,[153]BOP!$A$44:$IV$44,[153]BOP!$A$59:$IV$59,[153]BOP!#REF!,[153]BOP!#REF!,[153]BOP!$A$81:$IV$88</definedName>
    <definedName name="Z_EA86CE3C_00A2_11D2_98BC_00C04FC96ABD_.wvu.Rows" localSheetId="9" hidden="1">[154]BOP!$A$36:$IV$36,[154]BOP!$A$44:$IV$44,[154]BOP!$A$59:$IV$59,[154]BOP!#REF!,[154]BOP!#REF!,[154]BOP!$A$81:$IV$88</definedName>
    <definedName name="Z_EA86CE3C_00A2_11D2_98BC_00C04FC96ABD_.wvu.Rows" hidden="1">[153]BOP!$A$36:$IV$36,[153]BOP!$A$44:$IV$44,[153]BOP!$A$59:$IV$59,[153]BOP!#REF!,[153]BOP!#REF!,[153]BOP!$A$81:$IV$88</definedName>
    <definedName name="Z_EA86CE3D_00A2_11D2_98BC_00C04FC96ABD_.wvu.Rows" localSheetId="5" hidden="1">[154]BOP!$A$36:$IV$36,[154]BOP!$A$44:$IV$44,[154]BOP!$A$59:$IV$59,[154]BOP!#REF!,[154]BOP!#REF!,[154]BOP!$A$81:$IV$88</definedName>
    <definedName name="Z_EA86CE3D_00A2_11D2_98BC_00C04FC96ABD_.wvu.Rows" localSheetId="57" hidden="1">[153]BOP!$A$36:$IV$36,[153]BOP!$A$44:$IV$44,[153]BOP!$A$59:$IV$59,[153]BOP!#REF!,[153]BOP!#REF!,[153]BOP!$A$81:$IV$88</definedName>
    <definedName name="Z_EA86CE3D_00A2_11D2_98BC_00C04FC96ABD_.wvu.Rows" localSheetId="6" hidden="1">[155]BOP!$A$36:$IV$36,[155]BOP!$A$44:$IV$44,[155]BOP!$A$59:$IV$59,[155]BOP!#REF!,[155]BOP!#REF!,[155]BOP!$A$81:$IV$88</definedName>
    <definedName name="Z_EA86CE3D_00A2_11D2_98BC_00C04FC96ABD_.wvu.Rows" localSheetId="79" hidden="1">[154]BOP!$A$36:$IV$36,[154]BOP!$A$44:$IV$44,[154]BOP!$A$59:$IV$59,[154]BOP!#REF!,[154]BOP!#REF!,[154]BOP!$A$81:$IV$88</definedName>
    <definedName name="Z_EA86CE3D_00A2_11D2_98BC_00C04FC96ABD_.wvu.Rows" localSheetId="8" hidden="1">[153]BOP!$A$36:$IV$36,[153]BOP!$A$44:$IV$44,[153]BOP!$A$59:$IV$59,[153]BOP!#REF!,[153]BOP!#REF!,[153]BOP!$A$81:$IV$88</definedName>
    <definedName name="Z_EA86CE3D_00A2_11D2_98BC_00C04FC96ABD_.wvu.Rows" localSheetId="9" hidden="1">[154]BOP!$A$36:$IV$36,[154]BOP!$A$44:$IV$44,[154]BOP!$A$59:$IV$59,[154]BOP!#REF!,[154]BOP!#REF!,[154]BOP!$A$81:$IV$88</definedName>
    <definedName name="Z_EA86CE3D_00A2_11D2_98BC_00C04FC96ABD_.wvu.Rows" hidden="1">[153]BOP!$A$36:$IV$36,[153]BOP!$A$44:$IV$44,[153]BOP!$A$59:$IV$59,[153]BOP!#REF!,[153]BOP!#REF!,[153]BOP!$A$81:$IV$88</definedName>
    <definedName name="Z_EA86CE3E_00A2_11D2_98BC_00C04FC96ABD_.wvu.Rows" localSheetId="5" hidden="1">[154]BOP!$A$36:$IV$36,[154]BOP!$A$44:$IV$44,[154]BOP!$A$59:$IV$59,[154]BOP!#REF!,[154]BOP!#REF!,[154]BOP!$A$79:$IV$79,[154]BOP!$A$81:$IV$88,[154]BOP!#REF!</definedName>
    <definedName name="Z_EA86CE3E_00A2_11D2_98BC_00C04FC96ABD_.wvu.Rows" localSheetId="57" hidden="1">[153]BOP!$A$36:$IV$36,[153]BOP!$A$44:$IV$44,[153]BOP!$A$59:$IV$59,[153]BOP!#REF!,[153]BOP!#REF!,[153]BOP!$A$79:$IV$79,[153]BOP!$A$81:$IV$88,[153]BOP!#REF!</definedName>
    <definedName name="Z_EA86CE3E_00A2_11D2_98BC_00C04FC96ABD_.wvu.Rows" localSheetId="6" hidden="1">[155]BOP!$A$36:$IV$36,[155]BOP!$A$44:$IV$44,[155]BOP!$A$59:$IV$59,[155]BOP!#REF!,[155]BOP!#REF!,[155]BOP!$A$79:$IV$79,[155]BOP!$A$81:$IV$88,[155]BOP!#REF!</definedName>
    <definedName name="Z_EA86CE3E_00A2_11D2_98BC_00C04FC96ABD_.wvu.Rows" localSheetId="79" hidden="1">[154]BOP!$A$36:$IV$36,[154]BOP!$A$44:$IV$44,[154]BOP!$A$59:$IV$59,[154]BOP!#REF!,[154]BOP!#REF!,[154]BOP!$A$79:$IV$79,[154]BOP!$A$81:$IV$88,[154]BOP!#REF!</definedName>
    <definedName name="Z_EA86CE3E_00A2_11D2_98BC_00C04FC96ABD_.wvu.Rows" localSheetId="8" hidden="1">[153]BOP!$A$36:$IV$36,[153]BOP!$A$44:$IV$44,[153]BOP!$A$59:$IV$59,[153]BOP!#REF!,[153]BOP!#REF!,[153]BOP!$A$79:$IV$79,[153]BOP!$A$81:$IV$88,[153]BOP!#REF!</definedName>
    <definedName name="Z_EA86CE3E_00A2_11D2_98BC_00C04FC96ABD_.wvu.Rows" localSheetId="9" hidden="1">[154]BOP!$A$36:$IV$36,[154]BOP!$A$44:$IV$44,[154]BOP!$A$59:$IV$59,[154]BOP!#REF!,[154]BOP!#REF!,[154]BOP!$A$79:$IV$79,[154]BOP!$A$81:$IV$88,[154]BOP!#REF!</definedName>
    <definedName name="Z_EA86CE3E_00A2_11D2_98BC_00C04FC96ABD_.wvu.Rows" hidden="1">[153]BOP!$A$36:$IV$36,[153]BOP!$A$44:$IV$44,[153]BOP!$A$59:$IV$59,[153]BOP!#REF!,[153]BOP!#REF!,[153]BOP!$A$79:$IV$79,[153]BOP!$A$81:$IV$88,[153]BOP!#REF!</definedName>
    <definedName name="Z_EA86CE3F_00A2_11D2_98BC_00C04FC96ABD_.wvu.Rows" localSheetId="5" hidden="1">[154]BOP!$A$36:$IV$36,[154]BOP!$A$44:$IV$44,[154]BOP!$A$59:$IV$59,[154]BOP!#REF!,[154]BOP!#REF!,[154]BOP!$A$79:$IV$79,[154]BOP!$A$81:$IV$88</definedName>
    <definedName name="Z_EA86CE3F_00A2_11D2_98BC_00C04FC96ABD_.wvu.Rows" localSheetId="57" hidden="1">[153]BOP!$A$36:$IV$36,[153]BOP!$A$44:$IV$44,[153]BOP!$A$59:$IV$59,[153]BOP!#REF!,[153]BOP!#REF!,[153]BOP!$A$79:$IV$79,[153]BOP!$A$81:$IV$88</definedName>
    <definedName name="Z_EA86CE3F_00A2_11D2_98BC_00C04FC96ABD_.wvu.Rows" localSheetId="6" hidden="1">[155]BOP!$A$36:$IV$36,[155]BOP!$A$44:$IV$44,[155]BOP!$A$59:$IV$59,[155]BOP!#REF!,[155]BOP!#REF!,[155]BOP!$A$79:$IV$79,[155]BOP!$A$81:$IV$88</definedName>
    <definedName name="Z_EA86CE3F_00A2_11D2_98BC_00C04FC96ABD_.wvu.Rows" localSheetId="79" hidden="1">[154]BOP!$A$36:$IV$36,[154]BOP!$A$44:$IV$44,[154]BOP!$A$59:$IV$59,[154]BOP!#REF!,[154]BOP!#REF!,[154]BOP!$A$79:$IV$79,[154]BOP!$A$81:$IV$88</definedName>
    <definedName name="Z_EA86CE3F_00A2_11D2_98BC_00C04FC96ABD_.wvu.Rows" localSheetId="8" hidden="1">[153]BOP!$A$36:$IV$36,[153]BOP!$A$44:$IV$44,[153]BOP!$A$59:$IV$59,[153]BOP!#REF!,[153]BOP!#REF!,[153]BOP!$A$79:$IV$79,[153]BOP!$A$81:$IV$88</definedName>
    <definedName name="Z_EA86CE3F_00A2_11D2_98BC_00C04FC96ABD_.wvu.Rows" localSheetId="9" hidden="1">[154]BOP!$A$36:$IV$36,[154]BOP!$A$44:$IV$44,[154]BOP!$A$59:$IV$59,[154]BOP!#REF!,[154]BOP!#REF!,[154]BOP!$A$79:$IV$79,[154]BOP!$A$81:$IV$88</definedName>
    <definedName name="Z_EA86CE3F_00A2_11D2_98BC_00C04FC96ABD_.wvu.Rows" hidden="1">[153]BOP!$A$36:$IV$36,[153]BOP!$A$44:$IV$44,[153]BOP!$A$59:$IV$59,[153]BOP!#REF!,[153]BOP!#REF!,[153]BOP!$A$79:$IV$79,[153]BOP!$A$81:$IV$88</definedName>
    <definedName name="Z_EA86CE40_00A2_11D2_98BC_00C04FC96ABD_.wvu.Rows" localSheetId="1" hidden="1">[153]BOP!$A$36:$IV$36,[153]BOP!$A$44:$IV$44,[153]BOP!$A$59:$IV$59,[153]BOP!#REF!,[153]BOP!#REF!,[153]BOP!$A$79:$IV$79,[153]BOP!#REF!</definedName>
    <definedName name="Z_EA86CE40_00A2_11D2_98BC_00C04FC96ABD_.wvu.Rows" localSheetId="10" hidden="1">[153]BOP!$A$36:$IV$36,[153]BOP!$A$44:$IV$44,[153]BOP!$A$59:$IV$59,[153]BOP!#REF!,[153]BOP!#REF!,[153]BOP!$A$79:$IV$79,[153]BOP!#REF!</definedName>
    <definedName name="Z_EA86CE40_00A2_11D2_98BC_00C04FC96ABD_.wvu.Rows" localSheetId="11" hidden="1">[153]BOP!$A$36:$IV$36,[153]BOP!$A$44:$IV$44,[153]BOP!$A$59:$IV$59,[153]BOP!#REF!,[153]BOP!#REF!,[153]BOP!$A$79:$IV$79,[153]BOP!#REF!</definedName>
    <definedName name="Z_EA86CE40_00A2_11D2_98BC_00C04FC96ABD_.wvu.Rows" localSheetId="12" hidden="1">[153]BOP!$A$36:$IV$36,[153]BOP!$A$44:$IV$44,[153]BOP!$A$59:$IV$59,[153]BOP!#REF!,[153]BOP!#REF!,[153]BOP!$A$79:$IV$79,[153]BOP!#REF!</definedName>
    <definedName name="Z_EA86CE40_00A2_11D2_98BC_00C04FC96ABD_.wvu.Rows" localSheetId="13" hidden="1">[153]BOP!$A$36:$IV$36,[153]BOP!$A$44:$IV$44,[153]BOP!$A$59:$IV$59,[153]BOP!#REF!,[153]BOP!#REF!,[153]BOP!$A$79:$IV$79,[153]BOP!#REF!</definedName>
    <definedName name="Z_EA86CE40_00A2_11D2_98BC_00C04FC96ABD_.wvu.Rows" localSheetId="15" hidden="1">[153]BOP!$A$36:$IV$36,[153]BOP!$A$44:$IV$44,[153]BOP!$A$59:$IV$59,[153]BOP!#REF!,[153]BOP!#REF!,[153]BOP!$A$79:$IV$79,[153]BOP!#REF!</definedName>
    <definedName name="Z_EA86CE40_00A2_11D2_98BC_00C04FC96ABD_.wvu.Rows" localSheetId="16" hidden="1">[153]BOP!$A$36:$IV$36,[153]BOP!$A$44:$IV$44,[153]BOP!$A$59:$IV$59,[153]BOP!#REF!,[153]BOP!#REF!,[153]BOP!$A$79:$IV$79,[153]BOP!#REF!</definedName>
    <definedName name="Z_EA86CE40_00A2_11D2_98BC_00C04FC96ABD_.wvu.Rows" localSheetId="2" hidden="1">[153]BOP!$A$36:$IV$36,[153]BOP!$A$44:$IV$44,[153]BOP!$A$59:$IV$59,[153]BOP!#REF!,[153]BOP!#REF!,[153]BOP!$A$79:$IV$79,[153]BOP!#REF!</definedName>
    <definedName name="Z_EA86CE40_00A2_11D2_98BC_00C04FC96ABD_.wvu.Rows" localSheetId="24" hidden="1">[153]BOP!$A$36:$IV$36,[153]BOP!$A$44:$IV$44,[153]BOP!$A$59:$IV$59,[153]BOP!#REF!,[153]BOP!#REF!,[153]BOP!$A$79:$IV$79,[153]BOP!#REF!</definedName>
    <definedName name="Z_EA86CE40_00A2_11D2_98BC_00C04FC96ABD_.wvu.Rows" localSheetId="25" hidden="1">[153]BOP!$A$36:$IV$36,[153]BOP!$A$44:$IV$44,[153]BOP!$A$59:$IV$59,[153]BOP!#REF!,[153]BOP!#REF!,[153]BOP!$A$79:$IV$79,[153]BOP!#REF!</definedName>
    <definedName name="Z_EA86CE40_00A2_11D2_98BC_00C04FC96ABD_.wvu.Rows" localSheetId="26" hidden="1">[153]BOP!$A$36:$IV$36,[153]BOP!$A$44:$IV$44,[153]BOP!$A$59:$IV$59,[153]BOP!#REF!,[153]BOP!#REF!,[153]BOP!$A$79:$IV$79,[153]BOP!#REF!</definedName>
    <definedName name="Z_EA86CE40_00A2_11D2_98BC_00C04FC96ABD_.wvu.Rows" localSheetId="27" hidden="1">[153]BOP!$A$36:$IV$36,[153]BOP!$A$44:$IV$44,[153]BOP!$A$59:$IV$59,[153]BOP!#REF!,[153]BOP!#REF!,[153]BOP!$A$79:$IV$79,[153]BOP!#REF!</definedName>
    <definedName name="Z_EA86CE40_00A2_11D2_98BC_00C04FC96ABD_.wvu.Rows" localSheetId="28" hidden="1">[153]BOP!$A$36:$IV$36,[153]BOP!$A$44:$IV$44,[153]BOP!$A$59:$IV$59,[153]BOP!#REF!,[153]BOP!#REF!,[153]BOP!$A$79:$IV$79,[153]BOP!#REF!</definedName>
    <definedName name="Z_EA86CE40_00A2_11D2_98BC_00C04FC96ABD_.wvu.Rows" localSheetId="29" hidden="1">[153]BOP!$A$36:$IV$36,[153]BOP!$A$44:$IV$44,[153]BOP!$A$59:$IV$59,[153]BOP!#REF!,[153]BOP!#REF!,[153]BOP!$A$79:$IV$79,[153]BOP!#REF!</definedName>
    <definedName name="Z_EA86CE40_00A2_11D2_98BC_00C04FC96ABD_.wvu.Rows" localSheetId="3" hidden="1">[153]BOP!$A$36:$IV$36,[153]BOP!$A$44:$IV$44,[153]BOP!$A$59:$IV$59,[153]BOP!#REF!,[153]BOP!#REF!,[153]BOP!$A$79:$IV$79,[153]BOP!#REF!</definedName>
    <definedName name="Z_EA86CE40_00A2_11D2_98BC_00C04FC96ABD_.wvu.Rows" localSheetId="31" hidden="1">[153]BOP!$A$36:$IV$36,[153]BOP!$A$44:$IV$44,[153]BOP!$A$59:$IV$59,[153]BOP!#REF!,[153]BOP!#REF!,[153]BOP!$A$79:$IV$79,[153]BOP!#REF!</definedName>
    <definedName name="Z_EA86CE40_00A2_11D2_98BC_00C04FC96ABD_.wvu.Rows" localSheetId="32" hidden="1">[153]BOP!$A$36:$IV$36,[153]BOP!$A$44:$IV$44,[153]BOP!$A$59:$IV$59,[153]BOP!#REF!,[153]BOP!#REF!,[153]BOP!$A$79:$IV$79,[153]BOP!#REF!</definedName>
    <definedName name="Z_EA86CE40_00A2_11D2_98BC_00C04FC96ABD_.wvu.Rows" localSheetId="33" hidden="1">[153]BOP!$A$36:$IV$36,[153]BOP!$A$44:$IV$44,[153]BOP!$A$59:$IV$59,[153]BOP!#REF!,[153]BOP!#REF!,[153]BOP!$A$79:$IV$79,[153]BOP!#REF!</definedName>
    <definedName name="Z_EA86CE40_00A2_11D2_98BC_00C04FC96ABD_.wvu.Rows" localSheetId="34" hidden="1">[153]BOP!$A$36:$IV$36,[153]BOP!$A$44:$IV$44,[153]BOP!$A$59:$IV$59,[153]BOP!#REF!,[153]BOP!#REF!,[153]BOP!$A$79:$IV$79,[153]BOP!#REF!</definedName>
    <definedName name="Z_EA86CE40_00A2_11D2_98BC_00C04FC96ABD_.wvu.Rows" localSheetId="37" hidden="1">[153]BOP!$A$36:$IV$36,[153]BOP!$A$44:$IV$44,[153]BOP!$A$59:$IV$59,[153]BOP!#REF!,[153]BOP!#REF!,[153]BOP!$A$79:$IV$79,[153]BOP!#REF!</definedName>
    <definedName name="Z_EA86CE40_00A2_11D2_98BC_00C04FC96ABD_.wvu.Rows" localSheetId="41" hidden="1">[153]BOP!$A$36:$IV$36,[153]BOP!$A$44:$IV$44,[153]BOP!$A$59:$IV$59,[153]BOP!#REF!,[153]BOP!#REF!,[153]BOP!$A$79:$IV$79,[153]BOP!#REF!</definedName>
    <definedName name="Z_EA86CE40_00A2_11D2_98BC_00C04FC96ABD_.wvu.Rows" localSheetId="4" hidden="1">[153]BOP!$A$36:$IV$36,[153]BOP!$A$44:$IV$44,[153]BOP!$A$59:$IV$59,[153]BOP!#REF!,[153]BOP!#REF!,[153]BOP!$A$79:$IV$79,[153]BOP!#REF!</definedName>
    <definedName name="Z_EA86CE40_00A2_11D2_98BC_00C04FC96ABD_.wvu.Rows" localSheetId="45" hidden="1">[153]BOP!$A$36:$IV$36,[153]BOP!$A$44:$IV$44,[153]BOP!$A$59:$IV$59,[153]BOP!#REF!,[153]BOP!#REF!,[153]BOP!$A$79:$IV$79,[153]BOP!#REF!</definedName>
    <definedName name="Z_EA86CE40_00A2_11D2_98BC_00C04FC96ABD_.wvu.Rows" localSheetId="46" hidden="1">[153]BOP!$A$36:$IV$36,[153]BOP!$A$44:$IV$44,[153]BOP!$A$59:$IV$59,[153]BOP!#REF!,[153]BOP!#REF!,[153]BOP!$A$79:$IV$79,[153]BOP!#REF!</definedName>
    <definedName name="Z_EA86CE40_00A2_11D2_98BC_00C04FC96ABD_.wvu.Rows" localSheetId="47" hidden="1">[153]BOP!$A$36:$IV$36,[153]BOP!$A$44:$IV$44,[153]BOP!$A$59:$IV$59,[153]BOP!#REF!,[153]BOP!#REF!,[153]BOP!$A$79:$IV$79,[153]BOP!#REF!</definedName>
    <definedName name="Z_EA86CE40_00A2_11D2_98BC_00C04FC96ABD_.wvu.Rows" localSheetId="48" hidden="1">[153]BOP!$A$36:$IV$36,[153]BOP!$A$44:$IV$44,[153]BOP!$A$59:$IV$59,[153]BOP!#REF!,[153]BOP!#REF!,[153]BOP!$A$79:$IV$79,[153]BOP!#REF!</definedName>
    <definedName name="Z_EA86CE40_00A2_11D2_98BC_00C04FC96ABD_.wvu.Rows" localSheetId="49" hidden="1">[153]BOP!$A$36:$IV$36,[153]BOP!$A$44:$IV$44,[153]BOP!$A$59:$IV$59,[153]BOP!#REF!,[153]BOP!#REF!,[153]BOP!$A$79:$IV$79,[153]BOP!#REF!</definedName>
    <definedName name="Z_EA86CE40_00A2_11D2_98BC_00C04FC96ABD_.wvu.Rows" localSheetId="50" hidden="1">[153]BOP!$A$36:$IV$36,[153]BOP!$A$44:$IV$44,[153]BOP!$A$59:$IV$59,[153]BOP!#REF!,[153]BOP!#REF!,[153]BOP!$A$79:$IV$79,[153]BOP!#REF!</definedName>
    <definedName name="Z_EA86CE40_00A2_11D2_98BC_00C04FC96ABD_.wvu.Rows" localSheetId="5" hidden="1">[154]BOP!$A$36:$IV$36,[154]BOP!$A$44:$IV$44,[154]BOP!$A$59:$IV$59,[154]BOP!#REF!,[154]BOP!#REF!,[154]BOP!$A$79:$IV$79,[154]BOP!#REF!</definedName>
    <definedName name="Z_EA86CE40_00A2_11D2_98BC_00C04FC96ABD_.wvu.Rows" localSheetId="51" hidden="1">[153]BOP!$A$36:$IV$36,[153]BOP!$A$44:$IV$44,[153]BOP!$A$59:$IV$59,[153]BOP!#REF!,[153]BOP!#REF!,[153]BOP!$A$79:$IV$79,[153]BOP!#REF!</definedName>
    <definedName name="Z_EA86CE40_00A2_11D2_98BC_00C04FC96ABD_.wvu.Rows" localSheetId="52" hidden="1">[153]BOP!$A$36:$IV$36,[153]BOP!$A$44:$IV$44,[153]BOP!$A$59:$IV$59,[153]BOP!#REF!,[153]BOP!#REF!,[153]BOP!$A$79:$IV$79,[153]BOP!#REF!</definedName>
    <definedName name="Z_EA86CE40_00A2_11D2_98BC_00C04FC96ABD_.wvu.Rows" localSheetId="53" hidden="1">[153]BOP!$A$36:$IV$36,[153]BOP!$A$44:$IV$44,[153]BOP!$A$59:$IV$59,[153]BOP!#REF!,[153]BOP!#REF!,[153]BOP!$A$79:$IV$79,[153]BOP!#REF!</definedName>
    <definedName name="Z_EA86CE40_00A2_11D2_98BC_00C04FC96ABD_.wvu.Rows" localSheetId="54" hidden="1">[153]BOP!$A$36:$IV$36,[153]BOP!$A$44:$IV$44,[153]BOP!$A$59:$IV$59,[153]BOP!#REF!,[153]BOP!#REF!,[153]BOP!$A$79:$IV$79,[153]BOP!#REF!</definedName>
    <definedName name="Z_EA86CE40_00A2_11D2_98BC_00C04FC96ABD_.wvu.Rows" localSheetId="55" hidden="1">[153]BOP!$A$36:$IV$36,[153]BOP!$A$44:$IV$44,[153]BOP!$A$59:$IV$59,[153]BOP!#REF!,[153]BOP!#REF!,[153]BOP!$A$79:$IV$79,[153]BOP!#REF!</definedName>
    <definedName name="Z_EA86CE40_00A2_11D2_98BC_00C04FC96ABD_.wvu.Rows" localSheetId="56" hidden="1">[153]BOP!$A$36:$IV$36,[153]BOP!$A$44:$IV$44,[153]BOP!$A$59:$IV$59,[153]BOP!#REF!,[153]BOP!#REF!,[153]BOP!$A$79:$IV$79,[153]BOP!#REF!</definedName>
    <definedName name="Z_EA86CE40_00A2_11D2_98BC_00C04FC96ABD_.wvu.Rows" localSheetId="57" hidden="1">[153]BOP!$A$36:$IV$36,[153]BOP!$A$44:$IV$44,[153]BOP!$A$59:$IV$59,[153]BOP!#REF!,[153]BOP!#REF!,[153]BOP!$A$79:$IV$79,[153]BOP!#REF!</definedName>
    <definedName name="Z_EA86CE40_00A2_11D2_98BC_00C04FC96ABD_.wvu.Rows" localSheetId="58" hidden="1">[153]BOP!$A$36:$IV$36,[153]BOP!$A$44:$IV$44,[153]BOP!$A$59:$IV$59,[153]BOP!#REF!,[153]BOP!#REF!,[153]BOP!$A$79:$IV$79,[153]BOP!#REF!</definedName>
    <definedName name="Z_EA86CE40_00A2_11D2_98BC_00C04FC96ABD_.wvu.Rows" localSheetId="59" hidden="1">[153]BOP!$A$36:$IV$36,[153]BOP!$A$44:$IV$44,[153]BOP!$A$59:$IV$59,[153]BOP!#REF!,[153]BOP!#REF!,[153]BOP!$A$79:$IV$79,[153]BOP!#REF!</definedName>
    <definedName name="Z_EA86CE40_00A2_11D2_98BC_00C04FC96ABD_.wvu.Rows" localSheetId="60" hidden="1">[153]BOP!$36:$36,[153]BOP!$44:$44,[153]BOP!$59:$59,[153]BOP!#REF!,[153]BOP!#REF!,[153]BOP!$79:$79,[153]BOP!#REF!</definedName>
    <definedName name="Z_EA86CE40_00A2_11D2_98BC_00C04FC96ABD_.wvu.Rows" localSheetId="61" hidden="1">[153]BOP!$36:$36,[153]BOP!$44:$44,[153]BOP!$59:$59,[153]BOP!#REF!,[153]BOP!#REF!,[153]BOP!$79:$79,[153]BOP!#REF!</definedName>
    <definedName name="Z_EA86CE40_00A2_11D2_98BC_00C04FC96ABD_.wvu.Rows" localSheetId="62" hidden="1">[153]BOP!$36:$36,[153]BOP!$44:$44,[153]BOP!$59:$59,[153]BOP!#REF!,[153]BOP!#REF!,[153]BOP!$79:$79,[153]BOP!#REF!</definedName>
    <definedName name="Z_EA86CE40_00A2_11D2_98BC_00C04FC96ABD_.wvu.Rows" localSheetId="63" hidden="1">[153]BOP!$36:$36,[153]BOP!$44:$44,[153]BOP!$59:$59,[153]BOP!#REF!,[153]BOP!#REF!,[153]BOP!$79:$79,[153]BOP!#REF!</definedName>
    <definedName name="Z_EA86CE40_00A2_11D2_98BC_00C04FC96ABD_.wvu.Rows" localSheetId="6" hidden="1">[155]BOP!$A$36:$IV$36,[155]BOP!$A$44:$IV$44,[155]BOP!$A$59:$IV$59,[155]BOP!#REF!,[155]BOP!#REF!,[155]BOP!$A$79:$IV$79,[155]BOP!#REF!</definedName>
    <definedName name="Z_EA86CE40_00A2_11D2_98BC_00C04FC96ABD_.wvu.Rows" localSheetId="64" hidden="1">[153]BOP!$A$36:$IV$36,[153]BOP!$A$44:$IV$44,[153]BOP!$A$59:$IV$59,[153]BOP!#REF!,[153]BOP!#REF!,[153]BOP!$A$79:$IV$79,[153]BOP!#REF!</definedName>
    <definedName name="Z_EA86CE40_00A2_11D2_98BC_00C04FC96ABD_.wvu.Rows" localSheetId="65" hidden="1">[153]BOP!$A$36:$IV$36,[153]BOP!$A$44:$IV$44,[153]BOP!$A$59:$IV$59,[153]BOP!#REF!,[153]BOP!#REF!,[153]BOP!$A$79:$IV$79,[153]BOP!#REF!</definedName>
    <definedName name="Z_EA86CE40_00A2_11D2_98BC_00C04FC96ABD_.wvu.Rows" localSheetId="66" hidden="1">[153]BOP!$A$36:$IV$36,[153]BOP!$A$44:$IV$44,[153]BOP!$A$59:$IV$59,[153]BOP!#REF!,[153]BOP!#REF!,[153]BOP!$A$79:$IV$79,[153]BOP!#REF!</definedName>
    <definedName name="Z_EA86CE40_00A2_11D2_98BC_00C04FC96ABD_.wvu.Rows" localSheetId="67" hidden="1">[153]BOP!$A$36:$IV$36,[153]BOP!$A$44:$IV$44,[153]BOP!$A$59:$IV$59,[153]BOP!#REF!,[153]BOP!#REF!,[153]BOP!$A$79:$IV$79,[153]BOP!#REF!</definedName>
    <definedName name="Z_EA86CE40_00A2_11D2_98BC_00C04FC96ABD_.wvu.Rows" localSheetId="68" hidden="1">[153]BOP!$A$36:$IV$36,[153]BOP!$A$44:$IV$44,[153]BOP!$A$59:$IV$59,[153]BOP!#REF!,[153]BOP!#REF!,[153]BOP!$A$79:$IV$79,[153]BOP!#REF!</definedName>
    <definedName name="Z_EA86CE40_00A2_11D2_98BC_00C04FC96ABD_.wvu.Rows" localSheetId="69" hidden="1">[153]BOP!$A$36:$IV$36,[153]BOP!$A$44:$IV$44,[153]BOP!$A$59:$IV$59,[153]BOP!#REF!,[153]BOP!#REF!,[153]BOP!$A$79:$IV$79,[153]BOP!#REF!</definedName>
    <definedName name="Z_EA86CE40_00A2_11D2_98BC_00C04FC96ABD_.wvu.Rows" localSheetId="70" hidden="1">[153]BOP!$A$36:$IV$36,[153]BOP!$A$44:$IV$44,[153]BOP!$A$59:$IV$59,[153]BOP!#REF!,[153]BOP!#REF!,[153]BOP!$A$79:$IV$79,[153]BOP!#REF!</definedName>
    <definedName name="Z_EA86CE40_00A2_11D2_98BC_00C04FC96ABD_.wvu.Rows" localSheetId="71" hidden="1">[153]BOP!$A$36:$IV$36,[153]BOP!$A$44:$IV$44,[153]BOP!$A$59:$IV$59,[153]BOP!#REF!,[153]BOP!#REF!,[153]BOP!$A$79:$IV$79,[153]BOP!#REF!</definedName>
    <definedName name="Z_EA86CE40_00A2_11D2_98BC_00C04FC96ABD_.wvu.Rows" localSheetId="72" hidden="1">[153]BOP!$A$36:$IV$36,[153]BOP!$A$44:$IV$44,[153]BOP!$A$59:$IV$59,[153]BOP!#REF!,[153]BOP!#REF!,[153]BOP!$A$79:$IV$79,[153]BOP!#REF!</definedName>
    <definedName name="Z_EA86CE40_00A2_11D2_98BC_00C04FC96ABD_.wvu.Rows" localSheetId="73" hidden="1">[153]BOP!$A$36:$IV$36,[153]BOP!$A$44:$IV$44,[153]BOP!$A$59:$IV$59,[153]BOP!#REF!,[153]BOP!#REF!,[153]BOP!$A$79:$IV$79,[153]BOP!#REF!</definedName>
    <definedName name="Z_EA86CE40_00A2_11D2_98BC_00C04FC96ABD_.wvu.Rows" localSheetId="7" hidden="1">[153]BOP!$A$36:$IV$36,[153]BOP!$A$44:$IV$44,[153]BOP!$A$59:$IV$59,[153]BOP!#REF!,[153]BOP!#REF!,[153]BOP!$A$79:$IV$79,[153]BOP!#REF!</definedName>
    <definedName name="Z_EA86CE40_00A2_11D2_98BC_00C04FC96ABD_.wvu.Rows" localSheetId="74" hidden="1">[153]BOP!$A$36:$IV$36,[153]BOP!$A$44:$IV$44,[153]BOP!$A$59:$IV$59,[153]BOP!#REF!,[153]BOP!#REF!,[153]BOP!$A$79:$IV$79,[153]BOP!#REF!</definedName>
    <definedName name="Z_EA86CE40_00A2_11D2_98BC_00C04FC96ABD_.wvu.Rows" localSheetId="75" hidden="1">[153]BOP!$A$36:$IV$36,[153]BOP!$A$44:$IV$44,[153]BOP!$A$59:$IV$59,[153]BOP!#REF!,[153]BOP!#REF!,[153]BOP!$A$79:$IV$79,[153]BOP!#REF!</definedName>
    <definedName name="Z_EA86CE40_00A2_11D2_98BC_00C04FC96ABD_.wvu.Rows" localSheetId="76" hidden="1">[153]BOP!$A$36:$IV$36,[153]BOP!$A$44:$IV$44,[153]BOP!$A$59:$IV$59,[153]BOP!#REF!,[153]BOP!#REF!,[153]BOP!$A$79:$IV$79,[153]BOP!#REF!</definedName>
    <definedName name="Z_EA86CE40_00A2_11D2_98BC_00C04FC96ABD_.wvu.Rows" localSheetId="77" hidden="1">[153]BOP!$A$36:$IV$36,[153]BOP!$A$44:$IV$44,[153]BOP!$A$59:$IV$59,[153]BOP!#REF!,[153]BOP!#REF!,[153]BOP!$A$79:$IV$79,[153]BOP!#REF!</definedName>
    <definedName name="Z_EA86CE40_00A2_11D2_98BC_00C04FC96ABD_.wvu.Rows" localSheetId="78" hidden="1">[153]BOP!$A$36:$IV$36,[153]BOP!$A$44:$IV$44,[153]BOP!$A$59:$IV$59,[153]BOP!#REF!,[153]BOP!#REF!,[153]BOP!$A$79:$IV$79,[153]BOP!#REF!</definedName>
    <definedName name="Z_EA86CE40_00A2_11D2_98BC_00C04FC96ABD_.wvu.Rows" localSheetId="79" hidden="1">[154]BOP!$A$36:$IV$36,[154]BOP!$A$44:$IV$44,[154]BOP!$A$59:$IV$59,[154]BOP!#REF!,[154]BOP!#REF!,[154]BOP!$A$79:$IV$79,[154]BOP!#REF!</definedName>
    <definedName name="Z_EA86CE40_00A2_11D2_98BC_00C04FC96ABD_.wvu.Rows" localSheetId="8" hidden="1">[153]BOP!$A$36:$IV$36,[153]BOP!$A$44:$IV$44,[153]BOP!$A$59:$IV$59,[153]BOP!#REF!,[153]BOP!#REF!,[153]BOP!$A$79:$IV$79,[153]BOP!#REF!</definedName>
    <definedName name="Z_EA86CE40_00A2_11D2_98BC_00C04FC96ABD_.wvu.Rows" localSheetId="9" hidden="1">[154]BOP!$A$36:$IV$36,[154]BOP!$A$44:$IV$44,[154]BOP!$A$59:$IV$59,[154]BOP!#REF!,[154]BOP!#REF!,[154]BOP!$A$79:$IV$79,[154]BOP!#REF!</definedName>
    <definedName name="Z_EA86CE40_00A2_11D2_98BC_00C04FC96ABD_.wvu.Rows" hidden="1">[153]BOP!$A$36:$IV$36,[153]BOP!$A$44:$IV$44,[153]BOP!$A$59:$IV$59,[153]BOP!#REF!,[153]BOP!#REF!,[153]BOP!$A$79:$IV$79,[153]BOP!#REF!</definedName>
    <definedName name="Z_EA86CE41_00A2_11D2_98BC_00C04FC96ABD_.wvu.Rows" localSheetId="5" hidden="1">[154]BOP!$A$36:$IV$36,[154]BOP!$A$44:$IV$44,[154]BOP!$A$59:$IV$59,[154]BOP!#REF!,[154]BOP!#REF!,[154]BOP!$A$79:$IV$79,[154]BOP!$A$81:$IV$88,[154]BOP!#REF!</definedName>
    <definedName name="Z_EA86CE41_00A2_11D2_98BC_00C04FC96ABD_.wvu.Rows" localSheetId="57" hidden="1">[153]BOP!$A$36:$IV$36,[153]BOP!$A$44:$IV$44,[153]BOP!$A$59:$IV$59,[153]BOP!#REF!,[153]BOP!#REF!,[153]BOP!$A$79:$IV$79,[153]BOP!$A$81:$IV$88,[153]BOP!#REF!</definedName>
    <definedName name="Z_EA86CE41_00A2_11D2_98BC_00C04FC96ABD_.wvu.Rows" localSheetId="6" hidden="1">[155]BOP!$A$36:$IV$36,[155]BOP!$A$44:$IV$44,[155]BOP!$A$59:$IV$59,[155]BOP!#REF!,[155]BOP!#REF!,[155]BOP!$A$79:$IV$79,[155]BOP!$A$81:$IV$88,[155]BOP!#REF!</definedName>
    <definedName name="Z_EA86CE41_00A2_11D2_98BC_00C04FC96ABD_.wvu.Rows" localSheetId="79" hidden="1">[154]BOP!$A$36:$IV$36,[154]BOP!$A$44:$IV$44,[154]BOP!$A$59:$IV$59,[154]BOP!#REF!,[154]BOP!#REF!,[154]BOP!$A$79:$IV$79,[154]BOP!$A$81:$IV$88,[154]BOP!#REF!</definedName>
    <definedName name="Z_EA86CE41_00A2_11D2_98BC_00C04FC96ABD_.wvu.Rows" localSheetId="8" hidden="1">[153]BOP!$A$36:$IV$36,[153]BOP!$A$44:$IV$44,[153]BOP!$A$59:$IV$59,[153]BOP!#REF!,[153]BOP!#REF!,[153]BOP!$A$79:$IV$79,[153]BOP!$A$81:$IV$88,[153]BOP!#REF!</definedName>
    <definedName name="Z_EA86CE41_00A2_11D2_98BC_00C04FC96ABD_.wvu.Rows" localSheetId="9" hidden="1">[154]BOP!$A$36:$IV$36,[154]BOP!$A$44:$IV$44,[154]BOP!$A$59:$IV$59,[154]BOP!#REF!,[154]BOP!#REF!,[154]BOP!$A$79:$IV$79,[154]BOP!$A$81:$IV$88,[154]BOP!#REF!</definedName>
    <definedName name="Z_EA86CE41_00A2_11D2_98BC_00C04FC96ABD_.wvu.Rows" hidden="1">[153]BOP!$A$36:$IV$36,[153]BOP!$A$44:$IV$44,[153]BOP!$A$59:$IV$59,[153]BOP!#REF!,[153]BOP!#REF!,[153]BOP!$A$79:$IV$79,[153]BOP!$A$81:$IV$88,[153]BOP!#REF!</definedName>
    <definedName name="Z_EA86CE42_00A2_11D2_98BC_00C04FC96ABD_.wvu.Rows" localSheetId="5" hidden="1">[154]BOP!$A$36:$IV$36,[154]BOP!$A$44:$IV$44,[154]BOP!$A$59:$IV$59,[154]BOP!#REF!,[154]BOP!#REF!,[154]BOP!$A$79:$IV$79,[154]BOP!$A$81:$IV$88,[154]BOP!#REF!</definedName>
    <definedName name="Z_EA86CE42_00A2_11D2_98BC_00C04FC96ABD_.wvu.Rows" localSheetId="57" hidden="1">[153]BOP!$A$36:$IV$36,[153]BOP!$A$44:$IV$44,[153]BOP!$A$59:$IV$59,[153]BOP!#REF!,[153]BOP!#REF!,[153]BOP!$A$79:$IV$79,[153]BOP!$A$81:$IV$88,[153]BOP!#REF!</definedName>
    <definedName name="Z_EA86CE42_00A2_11D2_98BC_00C04FC96ABD_.wvu.Rows" localSheetId="6" hidden="1">[155]BOP!$A$36:$IV$36,[155]BOP!$A$44:$IV$44,[155]BOP!$A$59:$IV$59,[155]BOP!#REF!,[155]BOP!#REF!,[155]BOP!$A$79:$IV$79,[155]BOP!$A$81:$IV$88,[155]BOP!#REF!</definedName>
    <definedName name="Z_EA86CE42_00A2_11D2_98BC_00C04FC96ABD_.wvu.Rows" localSheetId="79" hidden="1">[154]BOP!$A$36:$IV$36,[154]BOP!$A$44:$IV$44,[154]BOP!$A$59:$IV$59,[154]BOP!#REF!,[154]BOP!#REF!,[154]BOP!$A$79:$IV$79,[154]BOP!$A$81:$IV$88,[154]BOP!#REF!</definedName>
    <definedName name="Z_EA86CE42_00A2_11D2_98BC_00C04FC96ABD_.wvu.Rows" localSheetId="8" hidden="1">[153]BOP!$A$36:$IV$36,[153]BOP!$A$44:$IV$44,[153]BOP!$A$59:$IV$59,[153]BOP!#REF!,[153]BOP!#REF!,[153]BOP!$A$79:$IV$79,[153]BOP!$A$81:$IV$88,[153]BOP!#REF!</definedName>
    <definedName name="Z_EA86CE42_00A2_11D2_98BC_00C04FC96ABD_.wvu.Rows" localSheetId="9" hidden="1">[154]BOP!$A$36:$IV$36,[154]BOP!$A$44:$IV$44,[154]BOP!$A$59:$IV$59,[154]BOP!#REF!,[154]BOP!#REF!,[154]BOP!$A$79:$IV$79,[154]BOP!$A$81:$IV$88,[154]BOP!#REF!</definedName>
    <definedName name="Z_EA86CE42_00A2_11D2_98BC_00C04FC96ABD_.wvu.Rows" hidden="1">[153]BOP!$A$36:$IV$36,[153]BOP!$A$44:$IV$44,[153]BOP!$A$59:$IV$59,[153]BOP!#REF!,[153]BOP!#REF!,[153]BOP!$A$79:$IV$79,[153]BOP!$A$81:$IV$88,[153]BOP!#REF!</definedName>
    <definedName name="Z_EA86CE43_00A2_11D2_98BC_00C04FC96ABD_.wvu.Rows" localSheetId="5" hidden="1">[154]BOP!$A$36:$IV$36,[154]BOP!$A$44:$IV$44,[154]BOP!$A$59:$IV$59,[154]BOP!#REF!,[154]BOP!#REF!,[154]BOP!$A$79:$IV$79,[154]BOP!$A$81:$IV$88,[154]BOP!#REF!</definedName>
    <definedName name="Z_EA86CE43_00A2_11D2_98BC_00C04FC96ABD_.wvu.Rows" localSheetId="57" hidden="1">[153]BOP!$A$36:$IV$36,[153]BOP!$A$44:$IV$44,[153]BOP!$A$59:$IV$59,[153]BOP!#REF!,[153]BOP!#REF!,[153]BOP!$A$79:$IV$79,[153]BOP!$A$81:$IV$88,[153]BOP!#REF!</definedName>
    <definedName name="Z_EA86CE43_00A2_11D2_98BC_00C04FC96ABD_.wvu.Rows" localSheetId="6" hidden="1">[155]BOP!$A$36:$IV$36,[155]BOP!$A$44:$IV$44,[155]BOP!$A$59:$IV$59,[155]BOP!#REF!,[155]BOP!#REF!,[155]BOP!$A$79:$IV$79,[155]BOP!$A$81:$IV$88,[155]BOP!#REF!</definedName>
    <definedName name="Z_EA86CE43_00A2_11D2_98BC_00C04FC96ABD_.wvu.Rows" localSheetId="79" hidden="1">[154]BOP!$A$36:$IV$36,[154]BOP!$A$44:$IV$44,[154]BOP!$A$59:$IV$59,[154]BOP!#REF!,[154]BOP!#REF!,[154]BOP!$A$79:$IV$79,[154]BOP!$A$81:$IV$88,[154]BOP!#REF!</definedName>
    <definedName name="Z_EA86CE43_00A2_11D2_98BC_00C04FC96ABD_.wvu.Rows" localSheetId="8" hidden="1">[153]BOP!$A$36:$IV$36,[153]BOP!$A$44:$IV$44,[153]BOP!$A$59:$IV$59,[153]BOP!#REF!,[153]BOP!#REF!,[153]BOP!$A$79:$IV$79,[153]BOP!$A$81:$IV$88,[153]BOP!#REF!</definedName>
    <definedName name="Z_EA86CE43_00A2_11D2_98BC_00C04FC96ABD_.wvu.Rows" localSheetId="9" hidden="1">[154]BOP!$A$36:$IV$36,[154]BOP!$A$44:$IV$44,[154]BOP!$A$59:$IV$59,[154]BOP!#REF!,[154]BOP!#REF!,[154]BOP!$A$79:$IV$79,[154]BOP!$A$81:$IV$88,[154]BOP!#REF!</definedName>
    <definedName name="Z_EA86CE43_00A2_11D2_98BC_00C04FC96ABD_.wvu.Rows" hidden="1">[153]BOP!$A$36:$IV$36,[153]BOP!$A$44:$IV$44,[153]BOP!$A$59:$IV$59,[153]BOP!#REF!,[153]BOP!#REF!,[153]BOP!$A$79:$IV$79,[153]BOP!$A$81:$IV$88,[153]BOP!#REF!</definedName>
    <definedName name="Z_EA86CE45_00A2_11D2_98BC_00C04FC96ABD_.wvu.Rows" localSheetId="27" hidden="1">[153]BOP!$A$36:$IV$36,[153]BOP!$A$44:$IV$44,[153]BOP!$A$59:$IV$59,[153]BOP!#REF!,[153]BOP!#REF!,[153]BOP!$A$79:$IV$79,[153]BOP!$A$81:$IV$88,[153]BOP!#REF!,[153]BOP!#REF!</definedName>
    <definedName name="Z_EA86CE45_00A2_11D2_98BC_00C04FC96ABD_.wvu.Rows" localSheetId="5" hidden="1">[154]BOP!$A$36:$IV$36,[154]BOP!$A$44:$IV$44,[154]BOP!$A$59:$IV$59,[154]BOP!#REF!,[154]BOP!#REF!,[154]BOP!$A$79:$IV$79,[154]BOP!$A$81:$IV$88,[154]BOP!#REF!,[154]BOP!#REF!</definedName>
    <definedName name="Z_EA86CE45_00A2_11D2_98BC_00C04FC96ABD_.wvu.Rows" localSheetId="57" hidden="1">[153]BOP!$A$36:$IV$36,[153]BOP!$A$44:$IV$44,[153]BOP!$A$59:$IV$59,[153]BOP!#REF!,[153]BOP!#REF!,[153]BOP!$A$79:$IV$79,[153]BOP!$A$81:$IV$88,[153]BOP!#REF!,[153]BOP!#REF!</definedName>
    <definedName name="Z_EA86CE45_00A2_11D2_98BC_00C04FC96ABD_.wvu.Rows" localSheetId="6" hidden="1">[155]BOP!$A$36:$IV$36,[155]BOP!$A$44:$IV$44,[155]BOP!$A$59:$IV$59,[155]BOP!#REF!,[155]BOP!#REF!,[155]BOP!$A$79:$IV$79,[155]BOP!$A$81:$IV$88,[155]BOP!#REF!,[155]BOP!#REF!</definedName>
    <definedName name="Z_EA86CE45_00A2_11D2_98BC_00C04FC96ABD_.wvu.Rows" localSheetId="79" hidden="1">[154]BOP!$A$36:$IV$36,[154]BOP!$A$44:$IV$44,[154]BOP!$A$59:$IV$59,[154]BOP!#REF!,[154]BOP!#REF!,[154]BOP!$A$79:$IV$79,[154]BOP!$A$81:$IV$88,[154]BOP!#REF!,[154]BOP!#REF!</definedName>
    <definedName name="Z_EA86CE45_00A2_11D2_98BC_00C04FC96ABD_.wvu.Rows" localSheetId="8" hidden="1">[153]BOP!$A$36:$IV$36,[153]BOP!$A$44:$IV$44,[153]BOP!$A$59:$IV$59,[153]BOP!#REF!,[153]BOP!#REF!,[153]BOP!$A$79:$IV$79,[153]BOP!$A$81:$IV$88,[153]BOP!#REF!,[153]BOP!#REF!</definedName>
    <definedName name="Z_EA86CE45_00A2_11D2_98BC_00C04FC96ABD_.wvu.Rows" localSheetId="9" hidden="1">[154]BOP!$A$36:$IV$36,[154]BOP!$A$44:$IV$44,[154]BOP!$A$59:$IV$59,[154]BOP!#REF!,[154]BOP!#REF!,[154]BOP!$A$79:$IV$79,[154]BOP!$A$81:$IV$88,[154]BOP!#REF!,[154]BOP!#REF!</definedName>
    <definedName name="Z_EA86CE45_00A2_11D2_98BC_00C04FC96ABD_.wvu.Rows" hidden="1">[153]BOP!$A$36:$IV$36,[153]BOP!$A$44:$IV$44,[153]BOP!$A$59:$IV$59,[153]BOP!#REF!,[153]BOP!#REF!,[153]BOP!$A$79:$IV$79,[153]BOP!$A$81:$IV$88,[153]BOP!#REF!,[153]BOP!#REF!</definedName>
    <definedName name="Z_EA86CE46_00A2_11D2_98BC_00C04FC96ABD_.wvu.Rows" localSheetId="5" hidden="1">[154]BOP!$A$36:$IV$36,[154]BOP!$A$44:$IV$44,[154]BOP!$A$59:$IV$59,[154]BOP!#REF!,[154]BOP!#REF!,[154]BOP!$A$79:$IV$79,[154]BOP!$A$81:$IV$88,[154]BOP!#REF!,[154]BOP!#REF!</definedName>
    <definedName name="Z_EA86CE46_00A2_11D2_98BC_00C04FC96ABD_.wvu.Rows" localSheetId="57" hidden="1">[153]BOP!$A$36:$IV$36,[153]BOP!$A$44:$IV$44,[153]BOP!$A$59:$IV$59,[153]BOP!#REF!,[153]BOP!#REF!,[153]BOP!$A$79:$IV$79,[153]BOP!$A$81:$IV$88,[153]BOP!#REF!,[153]BOP!#REF!</definedName>
    <definedName name="Z_EA86CE46_00A2_11D2_98BC_00C04FC96ABD_.wvu.Rows" localSheetId="6" hidden="1">[155]BOP!$A$36:$IV$36,[155]BOP!$A$44:$IV$44,[155]BOP!$A$59:$IV$59,[155]BOP!#REF!,[155]BOP!#REF!,[155]BOP!$A$79:$IV$79,[155]BOP!$A$81:$IV$88,[155]BOP!#REF!,[155]BOP!#REF!</definedName>
    <definedName name="Z_EA86CE46_00A2_11D2_98BC_00C04FC96ABD_.wvu.Rows" localSheetId="79" hidden="1">[154]BOP!$A$36:$IV$36,[154]BOP!$A$44:$IV$44,[154]BOP!$A$59:$IV$59,[154]BOP!#REF!,[154]BOP!#REF!,[154]BOP!$A$79:$IV$79,[154]BOP!$A$81:$IV$88,[154]BOP!#REF!,[154]BOP!#REF!</definedName>
    <definedName name="Z_EA86CE46_00A2_11D2_98BC_00C04FC96ABD_.wvu.Rows" localSheetId="8" hidden="1">[153]BOP!$A$36:$IV$36,[153]BOP!$A$44:$IV$44,[153]BOP!$A$59:$IV$59,[153]BOP!#REF!,[153]BOP!#REF!,[153]BOP!$A$79:$IV$79,[153]BOP!$A$81:$IV$88,[153]BOP!#REF!,[153]BOP!#REF!</definedName>
    <definedName name="Z_EA86CE46_00A2_11D2_98BC_00C04FC96ABD_.wvu.Rows" localSheetId="9" hidden="1">[154]BOP!$A$36:$IV$36,[154]BOP!$A$44:$IV$44,[154]BOP!$A$59:$IV$59,[154]BOP!#REF!,[154]BOP!#REF!,[154]BOP!$A$79:$IV$79,[154]BOP!$A$81:$IV$88,[154]BOP!#REF!,[154]BOP!#REF!</definedName>
    <definedName name="Z_EA86CE46_00A2_11D2_98BC_00C04FC96ABD_.wvu.Rows" hidden="1">[153]BOP!$A$36:$IV$36,[153]BOP!$A$44:$IV$44,[153]BOP!$A$59:$IV$59,[153]BOP!#REF!,[153]BOP!#REF!,[153]BOP!$A$79:$IV$79,[153]BOP!$A$81:$IV$88,[153]BOP!#REF!,[153]BOP!#REF!</definedName>
    <definedName name="Z_EA86CE47_00A2_11D2_98BC_00C04FC96ABD_.wvu.Rows" localSheetId="5" hidden="1">[154]BOP!$A$36:$IV$36,[154]BOP!$A$44:$IV$44,[154]BOP!$A$59:$IV$59,[154]BOP!#REF!,[154]BOP!#REF!,[154]BOP!$A$79:$IV$79</definedName>
    <definedName name="Z_EA86CE47_00A2_11D2_98BC_00C04FC96ABD_.wvu.Rows" localSheetId="57" hidden="1">[153]BOP!$A$36:$IV$36,[153]BOP!$A$44:$IV$44,[153]BOP!$A$59:$IV$59,[153]BOP!#REF!,[153]BOP!#REF!,[153]BOP!$A$79:$IV$79</definedName>
    <definedName name="Z_EA86CE47_00A2_11D2_98BC_00C04FC96ABD_.wvu.Rows" localSheetId="6" hidden="1">[155]BOP!$A$36:$IV$36,[155]BOP!$A$44:$IV$44,[155]BOP!$A$59:$IV$59,[155]BOP!#REF!,[155]BOP!#REF!,[155]BOP!$A$79:$IV$79</definedName>
    <definedName name="Z_EA86CE47_00A2_11D2_98BC_00C04FC96ABD_.wvu.Rows" localSheetId="79" hidden="1">[154]BOP!$A$36:$IV$36,[154]BOP!$A$44:$IV$44,[154]BOP!$A$59:$IV$59,[154]BOP!#REF!,[154]BOP!#REF!,[154]BOP!$A$79:$IV$79</definedName>
    <definedName name="Z_EA86CE47_00A2_11D2_98BC_00C04FC96ABD_.wvu.Rows" localSheetId="8" hidden="1">[153]BOP!$A$36:$IV$36,[153]BOP!$A$44:$IV$44,[153]BOP!$A$59:$IV$59,[153]BOP!#REF!,[153]BOP!#REF!,[153]BOP!$A$79:$IV$79</definedName>
    <definedName name="Z_EA86CE47_00A2_11D2_98BC_00C04FC96ABD_.wvu.Rows" localSheetId="9" hidden="1">[154]BOP!$A$36:$IV$36,[154]BOP!$A$44:$IV$44,[154]BOP!$A$59:$IV$59,[154]BOP!#REF!,[154]BOP!#REF!,[154]BOP!$A$79:$IV$79</definedName>
    <definedName name="Z_EA86CE47_00A2_11D2_98BC_00C04FC96ABD_.wvu.Rows" hidden="1">[153]BOP!$A$36:$IV$36,[153]BOP!$A$44:$IV$44,[153]BOP!$A$59:$IV$59,[153]BOP!#REF!,[153]BOP!#REF!,[153]BOP!$A$79:$IV$79</definedName>
    <definedName name="ZAMON" localSheetId="1">'1'!ZAMON</definedName>
    <definedName name="ZAMON" localSheetId="10">'10'!ZAMON</definedName>
    <definedName name="ZAMON" localSheetId="11">'11'!ZAMON</definedName>
    <definedName name="ZAMON" localSheetId="12">'12'!ZAMON</definedName>
    <definedName name="ZAMON" localSheetId="13">'13'!ZAMON</definedName>
    <definedName name="ZAMON" localSheetId="15">'15'!ZAMON</definedName>
    <definedName name="ZAMON" localSheetId="16">'16'!ZAMON</definedName>
    <definedName name="ZAMON" localSheetId="2">'2'!ZAMON</definedName>
    <definedName name="ZAMON" localSheetId="22">'22a-b'!ZAMON</definedName>
    <definedName name="ZAMON" localSheetId="23">'23'!ZAMON</definedName>
    <definedName name="ZAMON" localSheetId="24">'24'!ZAMON</definedName>
    <definedName name="ZAMON" localSheetId="25">'25a'!ZAMON</definedName>
    <definedName name="ZAMON" localSheetId="26">'25b'!ZAMON</definedName>
    <definedName name="ZAMON" localSheetId="27">'26'!ZAMON</definedName>
    <definedName name="ZAMON" localSheetId="28">#N/A</definedName>
    <definedName name="ZAMON" localSheetId="29">#N/A</definedName>
    <definedName name="ZAMON" localSheetId="3">'3'!ZAMON</definedName>
    <definedName name="ZAMON" localSheetId="31">'30'!ZAMON</definedName>
    <definedName name="ZAMON" localSheetId="32">'31'!ZAMON</definedName>
    <definedName name="ZAMON" localSheetId="33">'32'!ZAMON</definedName>
    <definedName name="ZAMON" localSheetId="34">[54]!ZAMON</definedName>
    <definedName name="ZAMON" localSheetId="37">'36'!ZAMON</definedName>
    <definedName name="ZAMON" localSheetId="41">'25b'!ZAMON</definedName>
    <definedName name="ZAMON" localSheetId="4">'4'!ZAMON</definedName>
    <definedName name="ZAMON" localSheetId="45">'45a-c'!ZAMON</definedName>
    <definedName name="ZAMON" localSheetId="46">[55]!ZAMON</definedName>
    <definedName name="ZAMON" localSheetId="47">[55]!ZAMON</definedName>
    <definedName name="ZAMON" localSheetId="48">[55]!ZAMON</definedName>
    <definedName name="ZAMON" localSheetId="49">[55]!ZAMON</definedName>
    <definedName name="ZAMON" localSheetId="50">[56]!ZAMON</definedName>
    <definedName name="ZAMON" localSheetId="5">'5'!ZAMON</definedName>
    <definedName name="ZAMON" localSheetId="51">[55]!ZAMON</definedName>
    <definedName name="ZAMON" localSheetId="52">'51-52'!ZAMON</definedName>
    <definedName name="ZAMON" localSheetId="53">'53a-b'!ZAMON</definedName>
    <definedName name="ZAMON" localSheetId="54">[57]!ZAMON</definedName>
    <definedName name="ZAMON" localSheetId="56">[56]!ZAMON</definedName>
    <definedName name="ZAMON" localSheetId="57">[56]!ZAMON</definedName>
    <definedName name="ZAMON" localSheetId="58">[56]!ZAMON</definedName>
    <definedName name="ZAMON" localSheetId="59">'57a-b'!ZAMON</definedName>
    <definedName name="ZAMON" localSheetId="60">'58a'!ZAMON</definedName>
    <definedName name="ZAMON" localSheetId="61">'58b-c'!ZAMON</definedName>
    <definedName name="ZAMON" localSheetId="62">'58d'!ZAMON</definedName>
    <definedName name="ZAMON" localSheetId="63">'59-60'!ZAMON</definedName>
    <definedName name="ZAMON" localSheetId="6">'6'!ZAMON</definedName>
    <definedName name="ZAMON" localSheetId="64">'61'!ZAMON</definedName>
    <definedName name="ZAMON" localSheetId="65">'62a'!ZAMON</definedName>
    <definedName name="ZAMON" localSheetId="66">'62b'!ZAMON</definedName>
    <definedName name="ZAMON" localSheetId="67">'63a-b'!ZAMON</definedName>
    <definedName name="ZAMON" localSheetId="68">'64'!ZAMON</definedName>
    <definedName name="ZAMON" localSheetId="69">#N/A</definedName>
    <definedName name="ZAMON" localSheetId="71">'67'!ZAMON</definedName>
    <definedName name="ZAMON" localSheetId="72">'68a-b '!ZAMON</definedName>
    <definedName name="ZAMON" localSheetId="73">'69a-b '!ZAMON</definedName>
    <definedName name="ZAMON" localSheetId="7">'7'!ZAMON</definedName>
    <definedName name="ZAMON" localSheetId="74">'70a-b- c'!ZAMON</definedName>
    <definedName name="ZAMON" localSheetId="75">#N/A</definedName>
    <definedName name="ZAMON" localSheetId="76">#N/A</definedName>
    <definedName name="ZAMON" localSheetId="77">'72'!ZAMON</definedName>
    <definedName name="ZAMON" localSheetId="78">'73'!ZAMON</definedName>
    <definedName name="ZAMON" localSheetId="79">'74'!ZAMON</definedName>
    <definedName name="ZAMON" localSheetId="8">'8  '!ZAMON</definedName>
    <definedName name="ZAMON" localSheetId="9">'9'!ZAMON</definedName>
    <definedName name="ZAMON">[0]!ZAMON</definedName>
    <definedName name="ZERO" localSheetId="1">'1'!ZEROs:'1'!ZEROe</definedName>
    <definedName name="ZERO" localSheetId="10">'10'!ZEROs:'10'!ZEROe</definedName>
    <definedName name="ZERO" localSheetId="11">'11'!ZEROs:'11'!ZEROe</definedName>
    <definedName name="ZERO" localSheetId="12">'12'!ZEROs:'12'!ZEROe</definedName>
    <definedName name="ZERO" localSheetId="13">'13'!ZEROs:'13'!ZEROe</definedName>
    <definedName name="ZERO" localSheetId="15">'15'!ZEROs:'15'!ZEROe</definedName>
    <definedName name="ZERO" localSheetId="16">'16'!ZEROs:'16'!ZEROe</definedName>
    <definedName name="ZERO" localSheetId="2">'2'!ZEROs:'2'!ZEROe</definedName>
    <definedName name="ZERO" localSheetId="22">'22a-b'!ZEROs:'22a-b'!ZEROe</definedName>
    <definedName name="ZERO" localSheetId="23">'23'!ZEROs:'23'!ZEROe</definedName>
    <definedName name="ZERO" localSheetId="24">'24'!ZEROs:'24'!ZEROe</definedName>
    <definedName name="ZERO" localSheetId="25">'25a'!ZEROs:'25a'!ZEROe</definedName>
    <definedName name="ZERO" localSheetId="26">'25b'!ZEROs:'25b'!ZEROe</definedName>
    <definedName name="ZERO" localSheetId="27">'26'!ZEROs:'26'!ZEROe</definedName>
    <definedName name="ZERO" localSheetId="28">'27 '!ZEROs:'27 '!ZEROe</definedName>
    <definedName name="ZERO" localSheetId="29">'28'!ZEROs:'28'!ZEROe</definedName>
    <definedName name="ZERO" localSheetId="3">'3'!ZEROs:'3'!ZEROe</definedName>
    <definedName name="ZERO" localSheetId="31">'30'!ZEROs:'30'!ZEROe</definedName>
    <definedName name="ZERO" localSheetId="32">'31'!ZEROs:'31'!ZEROe</definedName>
    <definedName name="ZERO" localSheetId="33">'32'!ZEROs:'32'!ZEROe</definedName>
    <definedName name="ZERO" localSheetId="34">'33'!ZEROs:'33'!ZEROe</definedName>
    <definedName name="ZERO" localSheetId="37">'36'!ZEROs:'36'!ZEROe</definedName>
    <definedName name="ZERO" localSheetId="41">'39-41'!ZEROs:'39-41'!ZEROe</definedName>
    <definedName name="ZERO" localSheetId="4">'4'!ZEROs:'4'!ZEROe</definedName>
    <definedName name="ZERO" localSheetId="45">'45a-c'!ZEROs:'45a-c'!ZEROe</definedName>
    <definedName name="ZERO" localSheetId="46">'46a-b'!ZEROs:'46a-b'!ZEROe</definedName>
    <definedName name="ZERO" localSheetId="47">'47'!ZEROs:'47'!ZEROe</definedName>
    <definedName name="ZERO" localSheetId="48">'48a-b '!ZEROs:'48a-b '!ZEROe</definedName>
    <definedName name="ZERO" localSheetId="49">'49a'!ZEROs:'49a'!ZEROe</definedName>
    <definedName name="ZERO" localSheetId="50">'49b'!ZEROs:'49b'!ZEROe</definedName>
    <definedName name="ZERO" localSheetId="5">'5'!ZEROs:'5'!ZEROe</definedName>
    <definedName name="ZERO" localSheetId="51">'50'!ZEROs:'50'!ZEROe</definedName>
    <definedName name="ZERO" localSheetId="52">'51-52'!ZEROs:'51-52'!ZEROe</definedName>
    <definedName name="ZERO" localSheetId="53">'53a-b'!ZEROs:'53a-b'!ZEROe</definedName>
    <definedName name="ZERO" localSheetId="54">'53c'!ZEROs:'53c'!ZEROe</definedName>
    <definedName name="ZERO" localSheetId="56">'55a'!ZEROs:'55a'!ZEROe</definedName>
    <definedName name="ZERO" localSheetId="57">'55b'!ZEROs:'55b'!ZEROe</definedName>
    <definedName name="ZERO" localSheetId="58">'56'!ZEROs:'56'!ZEROe</definedName>
    <definedName name="ZERO" localSheetId="59">'57a-b'!ZEROs:'57a-b'!ZEROe</definedName>
    <definedName name="ZERO" localSheetId="60">'58a'!ZEROs:'58a'!ZEROe</definedName>
    <definedName name="ZERO" localSheetId="61">'58b-c'!ZEROs:'58b-c'!ZEROe</definedName>
    <definedName name="ZERO" localSheetId="62">'58d'!ZEROs:'58d'!ZEROe</definedName>
    <definedName name="ZERO" localSheetId="63">'59-60'!ZEROs:'59-60'!ZEROe</definedName>
    <definedName name="ZERO" localSheetId="6">'6'!ZEROs:'6'!ZEROe</definedName>
    <definedName name="ZERO" localSheetId="64">'61'!ZEROs:'61'!ZEROe</definedName>
    <definedName name="ZERO" localSheetId="65">'62a'!ZEROs:'62a'!ZEROe</definedName>
    <definedName name="ZERO" localSheetId="66">'62b'!ZEROs:'62b'!ZEROe</definedName>
    <definedName name="ZERO" localSheetId="67">'63a-b'!ZEROs:'63a-b'!ZEROe</definedName>
    <definedName name="ZERO" localSheetId="68">'64'!ZEROs:'64'!ZEROe</definedName>
    <definedName name="ZERO" localSheetId="69">'65a-b'!ZEROs:'65a-b'!ZEROe</definedName>
    <definedName name="ZERO" localSheetId="71">'67'!ZEROs:'67'!ZEROe</definedName>
    <definedName name="ZERO" localSheetId="72">'68a-b '!ZEROs:'68a-b '!ZEROe</definedName>
    <definedName name="ZERO" localSheetId="73">'69a-b '!ZEROs:'69a-b '!ZEROe</definedName>
    <definedName name="ZERO" localSheetId="7">'7'!ZEROs:'7'!ZEROe</definedName>
    <definedName name="ZERO" localSheetId="74">'70a-b- c'!ZEROs:'70a-b- c'!ZEROe</definedName>
    <definedName name="ZERO" localSheetId="75">'70d'!ZEROs:'70d'!ZEROe</definedName>
    <definedName name="ZERO" localSheetId="76">'71'!ZEROs:'71'!ZEROe</definedName>
    <definedName name="ZERO" localSheetId="77">'72'!ZEROs:'72'!ZEROe</definedName>
    <definedName name="ZERO" localSheetId="78">'73'!ZEROs:'73'!ZEROe</definedName>
    <definedName name="ZERO" localSheetId="79">'74'!ZEROs:'74'!ZEROe</definedName>
    <definedName name="ZERO" localSheetId="8">'8  '!ZEROs:'8  '!ZEROe</definedName>
    <definedName name="ZERO" localSheetId="9">'9'!ZEROs:'9'!ZEROe</definedName>
    <definedName name="ZERO">ZEROs:ZEROe</definedName>
    <definedName name="ZEROcol" localSheetId="1">#REF!</definedName>
    <definedName name="ZEROcol" localSheetId="10">#REF!</definedName>
    <definedName name="ZEROcol" localSheetId="11">#REF!</definedName>
    <definedName name="ZEROcol" localSheetId="12">#REF!</definedName>
    <definedName name="ZEROcol" localSheetId="13">#REF!</definedName>
    <definedName name="ZEROcol" localSheetId="15">#REF!</definedName>
    <definedName name="ZEROcol" localSheetId="16">#REF!</definedName>
    <definedName name="ZEROcol" localSheetId="2">#REF!</definedName>
    <definedName name="ZEROcol" localSheetId="23">#REF!</definedName>
    <definedName name="ZEROcol" localSheetId="24">#REF!</definedName>
    <definedName name="ZEROcol" localSheetId="25">#REF!</definedName>
    <definedName name="ZEROcol" localSheetId="26">#REF!</definedName>
    <definedName name="ZEROcol" localSheetId="27">#REF!</definedName>
    <definedName name="ZEROcol" localSheetId="28">#REF!</definedName>
    <definedName name="ZEROcol" localSheetId="29">#REF!</definedName>
    <definedName name="ZEROcol" localSheetId="3">#REF!</definedName>
    <definedName name="ZEROcol" localSheetId="31">#REF!</definedName>
    <definedName name="ZEROcol" localSheetId="32">#REF!</definedName>
    <definedName name="ZEROcol" localSheetId="33">#REF!</definedName>
    <definedName name="ZEROcol" localSheetId="34">#REF!</definedName>
    <definedName name="ZEROcol" localSheetId="37">#REF!</definedName>
    <definedName name="ZEROcol" localSheetId="41">#REF!</definedName>
    <definedName name="ZEROcol" localSheetId="4">#REF!</definedName>
    <definedName name="ZEROcol" localSheetId="45">#REF!</definedName>
    <definedName name="ZEROcol" localSheetId="46">#REF!</definedName>
    <definedName name="ZEROcol" localSheetId="47">#REF!</definedName>
    <definedName name="ZEROcol" localSheetId="48">#REF!</definedName>
    <definedName name="ZEROcol" localSheetId="49">#REF!</definedName>
    <definedName name="ZEROcol" localSheetId="50">#REF!</definedName>
    <definedName name="ZEROcol" localSheetId="5">#REF!</definedName>
    <definedName name="ZEROcol" localSheetId="51">#REF!</definedName>
    <definedName name="ZEROcol" localSheetId="52">#REF!</definedName>
    <definedName name="ZEROcol" localSheetId="53">#REF!</definedName>
    <definedName name="ZEROcol" localSheetId="54">#REF!</definedName>
    <definedName name="ZEROcol" localSheetId="56">#REF!</definedName>
    <definedName name="ZEROcol" localSheetId="57">#REF!</definedName>
    <definedName name="ZEROcol" localSheetId="58">#REF!</definedName>
    <definedName name="ZEROcol" localSheetId="59">#REF!</definedName>
    <definedName name="ZEROcol" localSheetId="60">#REF!</definedName>
    <definedName name="ZEROcol" localSheetId="61">#REF!</definedName>
    <definedName name="ZEROcol" localSheetId="62">#REF!</definedName>
    <definedName name="ZEROcol" localSheetId="63">#REF!</definedName>
    <definedName name="ZEROcol" localSheetId="6">#REF!</definedName>
    <definedName name="ZEROcol" localSheetId="64">#REF!</definedName>
    <definedName name="ZEROcol" localSheetId="65">#REF!</definedName>
    <definedName name="ZEROcol" localSheetId="66">#REF!</definedName>
    <definedName name="ZEROcol" localSheetId="67">#REF!</definedName>
    <definedName name="ZEROcol" localSheetId="68">#REF!</definedName>
    <definedName name="ZEROcol" localSheetId="69">#REF!</definedName>
    <definedName name="ZEROcol" localSheetId="71">#REF!</definedName>
    <definedName name="ZEROcol" localSheetId="72">#REF!</definedName>
    <definedName name="ZEROcol" localSheetId="73">#REF!</definedName>
    <definedName name="ZEROcol" localSheetId="7">#REF!</definedName>
    <definedName name="ZEROcol" localSheetId="74">#REF!</definedName>
    <definedName name="ZEROcol" localSheetId="75">#REF!</definedName>
    <definedName name="ZEROcol" localSheetId="76">#REF!</definedName>
    <definedName name="ZEROcol" localSheetId="77">#REF!</definedName>
    <definedName name="ZEROcol" localSheetId="78">#REF!</definedName>
    <definedName name="ZEROcol" localSheetId="79">#REF!</definedName>
    <definedName name="ZEROcol" localSheetId="8">#REF!</definedName>
    <definedName name="ZEROcol" localSheetId="9">#REF!</definedName>
    <definedName name="ZEROcol">#REF!</definedName>
    <definedName name="ZEROe" localSheetId="1">'1'!ChEnd '1'!ZEROcol</definedName>
    <definedName name="ZEROe" localSheetId="10">ChEnd '10'!ZEROcol</definedName>
    <definedName name="ZEROe" localSheetId="11">'11'!ChEnd '11'!ZEROcol</definedName>
    <definedName name="ZEROe" localSheetId="12">'12'!ChEnd '12'!ZEROcol</definedName>
    <definedName name="ZEROe" localSheetId="13">'13'!ChEnd '13'!ZEROcol</definedName>
    <definedName name="ZEROe" localSheetId="15">ChEnd '15'!ZEROcol</definedName>
    <definedName name="ZEROe" localSheetId="16">ChEnd '16'!ZEROcol</definedName>
    <definedName name="ZEROe" localSheetId="2">ChEnd '2'!ZEROcol</definedName>
    <definedName name="ZEROe" localSheetId="22">ChEnd ZEROcol</definedName>
    <definedName name="ZEROe" localSheetId="23">'23'!ChEnd '23'!ZEROcol</definedName>
    <definedName name="ZEROe" localSheetId="24">'24'!ChEnd '24'!ZEROcol</definedName>
    <definedName name="ZEROe" localSheetId="25">ChEnd '25a'!ZEROcol</definedName>
    <definedName name="ZEROe" localSheetId="26">'25b'!ChEnd '25b'!ZEROcol</definedName>
    <definedName name="ZEROe" localSheetId="27">ChEnd '26'!ZEROcol</definedName>
    <definedName name="ZEROe" localSheetId="28">'27 '!ChEnd '27 '!ZEROcol</definedName>
    <definedName name="ZEROe" localSheetId="29">'28'!ChEnd '28'!ZEROcol</definedName>
    <definedName name="ZEROe" localSheetId="3">ChEnd '3'!ZEROcol</definedName>
    <definedName name="ZEROe" localSheetId="31">'30'!ChEnd '30'!ZEROcol</definedName>
    <definedName name="ZEROe" localSheetId="32">ChEnd '31'!ZEROcol</definedName>
    <definedName name="ZEROe" localSheetId="33">ChEnd '32'!ZEROcol</definedName>
    <definedName name="ZEROe" localSheetId="34">ChEnd '33'!ZEROcol</definedName>
    <definedName name="ZEROe" localSheetId="37">ChEnd '36'!ZEROcol</definedName>
    <definedName name="ZEROe" localSheetId="41">'39-41'!ChEnd '39-41'!ZEROcol</definedName>
    <definedName name="ZEROe" localSheetId="4">'4'!ChEnd '4'!ZEROcol</definedName>
    <definedName name="ZEROe" localSheetId="45">ChEnd '45a-c'!ZEROcol</definedName>
    <definedName name="ZEROe" localSheetId="46">'46a-b'!ChEnd '46a-b'!ZEROcol</definedName>
    <definedName name="ZEROe" localSheetId="47">'47'!ChEnd '47'!ZEROcol</definedName>
    <definedName name="ZEROe" localSheetId="48">'48a-b '!ChEnd '48a-b '!ZEROcol</definedName>
    <definedName name="ZEROe" localSheetId="49">'49a'!ChEnd '49a'!ZEROcol</definedName>
    <definedName name="ZEROe" localSheetId="50">'49b'!ChEnd '49b'!ZEROcol</definedName>
    <definedName name="ZEROe" localSheetId="5">ChEnd '5'!ZEROcol</definedName>
    <definedName name="ZEROe" localSheetId="51">'50'!ChEnd '50'!ZEROcol</definedName>
    <definedName name="ZEROe" localSheetId="52">ChEnd '51-52'!ZEROcol</definedName>
    <definedName name="ZEROe" localSheetId="53">'53a-b'!ChEnd '53a-b'!ZEROcol</definedName>
    <definedName name="ZEROe" localSheetId="54">'53c'!ChEnd '53c'!ZEROcol</definedName>
    <definedName name="ZEROe" localSheetId="56">'55a'!ChEnd '55a'!ZEROcol</definedName>
    <definedName name="ZEROe" localSheetId="57">'55b'!ChEnd '55b'!ZEROcol</definedName>
    <definedName name="ZEROe" localSheetId="58">'56'!ChEnd '56'!ZEROcol</definedName>
    <definedName name="ZEROe" localSheetId="59">ChEnd '57a-b'!ZEROcol</definedName>
    <definedName name="ZEROe" localSheetId="60">'58a'!ChEnd '58a'!ZEROcol</definedName>
    <definedName name="ZEROe" localSheetId="61">'58b-c'!ChEnd '58b-c'!ZEROcol</definedName>
    <definedName name="ZEROe" localSheetId="62">'58d'!ChEnd '58d'!ZEROcol</definedName>
    <definedName name="ZEROe" localSheetId="63">'59-60'!ChEnd '59-60'!ZEROcol</definedName>
    <definedName name="ZEROe" localSheetId="6">ChEnd '6'!ZEROcol</definedName>
    <definedName name="ZEROe" localSheetId="64">'61'!ChEnd '61'!ZEROcol</definedName>
    <definedName name="ZEROe" localSheetId="65">ChEnd '62a'!ZEROcol</definedName>
    <definedName name="ZEROe" localSheetId="66">'62b'!ChEnd '62b'!ZEROcol</definedName>
    <definedName name="ZEROe" localSheetId="67">'63a-b'!ChEnd '63a-b'!ZEROcol</definedName>
    <definedName name="ZEROe" localSheetId="68">'64'!ChEnd '64'!ZEROcol</definedName>
    <definedName name="ZEROe" localSheetId="69">'65a-b'!ChEnd '65a-b'!ZEROcol</definedName>
    <definedName name="ZEROe" localSheetId="71">'67'!ChEnd '67'!ZEROcol</definedName>
    <definedName name="ZEROe" localSheetId="72">'68a-b '!ChEnd '68a-b '!ZEROcol</definedName>
    <definedName name="ZEROe" localSheetId="73">'69a-b '!ChEnd '69a-b '!ZEROcol</definedName>
    <definedName name="ZEROe" localSheetId="7">ChEnd '7'!ZEROcol</definedName>
    <definedName name="ZEROe" localSheetId="74">ChEnd '70a-b- c'!ZEROcol</definedName>
    <definedName name="ZEROe" localSheetId="75">ChEnd '70d'!ZEROcol</definedName>
    <definedName name="ZEROe" localSheetId="76">ChEnd '71'!ZEROcol</definedName>
    <definedName name="ZEROe" localSheetId="77">ChEnd '72'!ZEROcol</definedName>
    <definedName name="ZEROe" localSheetId="78">ChEnd '73'!ZEROcol</definedName>
    <definedName name="ZEROe" localSheetId="79">ChEnd '74'!ZEROcol</definedName>
    <definedName name="ZEROe" localSheetId="8">ChEnd '8  '!ZEROcol</definedName>
    <definedName name="ZEROe" localSheetId="9">ChEnd '9'!ZEROcol</definedName>
    <definedName name="ZEROe">ChEnd ZEROcol</definedName>
    <definedName name="ZEROs" localSheetId="1">'1'!ChStart '1'!ZEROcol</definedName>
    <definedName name="ZEROs" localSheetId="10">ChStart '10'!ZEROcol</definedName>
    <definedName name="ZEROs" localSheetId="11">'11'!ChStart '11'!ZEROcol</definedName>
    <definedName name="ZEROs" localSheetId="12">'12'!ChStart '12'!ZEROcol</definedName>
    <definedName name="ZEROs" localSheetId="13">'13'!ChStart '13'!ZEROcol</definedName>
    <definedName name="ZEROs" localSheetId="15">ChStart '15'!ZEROcol</definedName>
    <definedName name="ZEROs" localSheetId="16">ChStart '16'!ZEROcol</definedName>
    <definedName name="ZEROs" localSheetId="2">ChStart '2'!ZEROcol</definedName>
    <definedName name="ZEROs" localSheetId="22">ChStart ZEROcol</definedName>
    <definedName name="ZEROs" localSheetId="23">'23'!ChStart '23'!ZEROcol</definedName>
    <definedName name="ZEROs" localSheetId="24">'24'!ChStart '24'!ZEROcol</definedName>
    <definedName name="ZEROs" localSheetId="25">ChStart '25a'!ZEROcol</definedName>
    <definedName name="ZEROs" localSheetId="26">'25b'!ChStart '25b'!ZEROcol</definedName>
    <definedName name="ZEROs" localSheetId="27">ChStart '26'!ZEROcol</definedName>
    <definedName name="ZEROs" localSheetId="28">'27 '!ChStart '27 '!ZEROcol</definedName>
    <definedName name="ZEROs" localSheetId="29">'28'!ChStart '28'!ZEROcol</definedName>
    <definedName name="ZEROs" localSheetId="3">ChStart '3'!ZEROcol</definedName>
    <definedName name="ZEROs" localSheetId="31">'30'!ChStart '30'!ZEROcol</definedName>
    <definedName name="ZEROs" localSheetId="32">ChStart '31'!ZEROcol</definedName>
    <definedName name="ZEROs" localSheetId="33">ChStart '32'!ZEROcol</definedName>
    <definedName name="ZEROs" localSheetId="34">ChStart '33'!ZEROcol</definedName>
    <definedName name="ZEROs" localSheetId="37">ChStart '36'!ZEROcol</definedName>
    <definedName name="ZEROs" localSheetId="41">'39-41'!ChStart '39-41'!ZEROcol</definedName>
    <definedName name="ZEROs" localSheetId="4">'4'!ChStart '4'!ZEROcol</definedName>
    <definedName name="ZEROs" localSheetId="45">ChStart '45a-c'!ZEROcol</definedName>
    <definedName name="ZEROs" localSheetId="46">'46a-b'!ChStart '46a-b'!ZEROcol</definedName>
    <definedName name="ZEROs" localSheetId="47">'47'!ChStart '47'!ZEROcol</definedName>
    <definedName name="ZEROs" localSheetId="48">'48a-b '!ChStart '48a-b '!ZEROcol</definedName>
    <definedName name="ZEROs" localSheetId="49">'49a'!ChStart '49a'!ZEROcol</definedName>
    <definedName name="ZEROs" localSheetId="50">'49b'!ChStart '49b'!ZEROcol</definedName>
    <definedName name="ZEROs" localSheetId="5">ChStart '5'!ZEROcol</definedName>
    <definedName name="ZEROs" localSheetId="51">'50'!ChStart '50'!ZEROcol</definedName>
    <definedName name="ZEROs" localSheetId="52">ChStart '51-52'!ZEROcol</definedName>
    <definedName name="ZEROs" localSheetId="53">'53a-b'!ChStart '53a-b'!ZEROcol</definedName>
    <definedName name="ZEROs" localSheetId="54">'53c'!ChStart '53c'!ZEROcol</definedName>
    <definedName name="ZEROs" localSheetId="56">'55a'!ChStart '55a'!ZEROcol</definedName>
    <definedName name="ZEROs" localSheetId="57">'55b'!ChStart '55b'!ZEROcol</definedName>
    <definedName name="ZEROs" localSheetId="58">'56'!ChStart '56'!ZEROcol</definedName>
    <definedName name="ZEROs" localSheetId="59">ChStart '57a-b'!ZEROcol</definedName>
    <definedName name="ZEROs" localSheetId="60">'58a'!ChStart '58a'!ZEROcol</definedName>
    <definedName name="ZEROs" localSheetId="61">'58b-c'!ChStart '58b-c'!ZEROcol</definedName>
    <definedName name="ZEROs" localSheetId="62">'58d'!ChStart '58d'!ZEROcol</definedName>
    <definedName name="ZEROs" localSheetId="63">'59-60'!ChStart '59-60'!ZEROcol</definedName>
    <definedName name="ZEROs" localSheetId="6">ChStart '6'!ZEROcol</definedName>
    <definedName name="ZEROs" localSheetId="64">'61'!ChStart '61'!ZEROcol</definedName>
    <definedName name="ZEROs" localSheetId="65">ChStart '62a'!ZEROcol</definedName>
    <definedName name="ZEROs" localSheetId="66">'62b'!ChStart '62b'!ZEROcol</definedName>
    <definedName name="ZEROs" localSheetId="67">'63a-b'!ChStart '63a-b'!ZEROcol</definedName>
    <definedName name="ZEROs" localSheetId="68">'64'!ChStart '64'!ZEROcol</definedName>
    <definedName name="ZEROs" localSheetId="69">'65a-b'!ChStart '65a-b'!ZEROcol</definedName>
    <definedName name="ZEROs" localSheetId="71">'67'!ChStart '67'!ZEROcol</definedName>
    <definedName name="ZEROs" localSheetId="72">'68a-b '!ChStart '68a-b '!ZEROcol</definedName>
    <definedName name="ZEROs" localSheetId="73">'69a-b '!ChStart '69a-b '!ZEROcol</definedName>
    <definedName name="ZEROs" localSheetId="7">ChStart '7'!ZEROcol</definedName>
    <definedName name="ZEROs" localSheetId="74">ChStart '70a-b- c'!ZEROcol</definedName>
    <definedName name="ZEROs" localSheetId="75">ChStart '70d'!ZEROcol</definedName>
    <definedName name="ZEROs" localSheetId="76">ChStart '71'!ZEROcol</definedName>
    <definedName name="ZEROs" localSheetId="77">ChStart '72'!ZEROcol</definedName>
    <definedName name="ZEROs" localSheetId="78">ChStart '73'!ZEROcol</definedName>
    <definedName name="ZEROs" localSheetId="79">ChStart '74'!ZEROcol</definedName>
    <definedName name="ZEROs" localSheetId="8">ChStart '8  '!ZEROcol</definedName>
    <definedName name="ZEROs" localSheetId="9">ChStart '9'!ZEROcol</definedName>
    <definedName name="ZEROs">ChStart ZEROcol</definedName>
    <definedName name="zsr5" localSheetId="1">#REF!</definedName>
    <definedName name="zsr5" localSheetId="10">#REF!</definedName>
    <definedName name="zsr5" localSheetId="11">#REF!</definedName>
    <definedName name="zsr5" localSheetId="12">#REF!</definedName>
    <definedName name="zsr5" localSheetId="13">#REF!</definedName>
    <definedName name="zsr5" localSheetId="15">#REF!</definedName>
    <definedName name="zsr5" localSheetId="16">#REF!</definedName>
    <definedName name="zsr5" localSheetId="2">#REF!</definedName>
    <definedName name="zsr5" localSheetId="23">#REF!</definedName>
    <definedName name="zsr5" localSheetId="24">#REF!</definedName>
    <definedName name="zsr5" localSheetId="25">#REF!</definedName>
    <definedName name="zsr5" localSheetId="26">#REF!</definedName>
    <definedName name="zsr5" localSheetId="27">#REF!</definedName>
    <definedName name="zsr5" localSheetId="28">#REF!</definedName>
    <definedName name="zsr5" localSheetId="29">#REF!</definedName>
    <definedName name="zsr5" localSheetId="3">#REF!</definedName>
    <definedName name="zsr5" localSheetId="31">#REF!</definedName>
    <definedName name="zsr5" localSheetId="32">#REF!</definedName>
    <definedName name="zsr5" localSheetId="33">#REF!</definedName>
    <definedName name="zsr5" localSheetId="34">#REF!</definedName>
    <definedName name="zsr5" localSheetId="37">#REF!</definedName>
    <definedName name="zsr5" localSheetId="41">#REF!</definedName>
    <definedName name="zsr5" localSheetId="4">#REF!</definedName>
    <definedName name="zsr5" localSheetId="45">#REF!</definedName>
    <definedName name="zsr5" localSheetId="46">#REF!</definedName>
    <definedName name="zsr5" localSheetId="47">#REF!</definedName>
    <definedName name="zsr5" localSheetId="48">#REF!</definedName>
    <definedName name="zsr5" localSheetId="49">#REF!</definedName>
    <definedName name="zsr5" localSheetId="50">#REF!</definedName>
    <definedName name="zsr5" localSheetId="5">#REF!</definedName>
    <definedName name="zsr5" localSheetId="51">#REF!</definedName>
    <definedName name="zsr5" localSheetId="52">#REF!</definedName>
    <definedName name="zsr5" localSheetId="53">#REF!</definedName>
    <definedName name="zsr5" localSheetId="54">#REF!</definedName>
    <definedName name="zsr5" localSheetId="56">#REF!</definedName>
    <definedName name="zsr5" localSheetId="57">#REF!</definedName>
    <definedName name="zsr5" localSheetId="58">#REF!</definedName>
    <definedName name="zsr5" localSheetId="59">#REF!</definedName>
    <definedName name="zsr5" localSheetId="60">#REF!</definedName>
    <definedName name="zsr5" localSheetId="61">#REF!</definedName>
    <definedName name="zsr5" localSheetId="62">#REF!</definedName>
    <definedName name="zsr5" localSheetId="63">#REF!</definedName>
    <definedName name="zsr5" localSheetId="6">#REF!</definedName>
    <definedName name="zsr5" localSheetId="64">#REF!</definedName>
    <definedName name="zsr5" localSheetId="65">#REF!</definedName>
    <definedName name="zsr5" localSheetId="66">#REF!</definedName>
    <definedName name="zsr5" localSheetId="67">#REF!</definedName>
    <definedName name="zsr5" localSheetId="68">#REF!</definedName>
    <definedName name="zsr5" localSheetId="69">#REF!</definedName>
    <definedName name="zsr5" localSheetId="71">#REF!</definedName>
    <definedName name="zsr5" localSheetId="72">#REF!</definedName>
    <definedName name="zsr5" localSheetId="73">#REF!</definedName>
    <definedName name="zsr5" localSheetId="7">#REF!</definedName>
    <definedName name="zsr5" localSheetId="74">#REF!</definedName>
    <definedName name="zsr5" localSheetId="75">#REF!</definedName>
    <definedName name="zsr5" localSheetId="76">#REF!</definedName>
    <definedName name="zsr5" localSheetId="77">#REF!</definedName>
    <definedName name="zsr5" localSheetId="78">#REF!</definedName>
    <definedName name="zsr5" localSheetId="79">#REF!</definedName>
    <definedName name="zsr5" localSheetId="8">#REF!</definedName>
    <definedName name="zsr5" localSheetId="9">#REF!</definedName>
    <definedName name="zsr5">#REF!</definedName>
    <definedName name="zsr6" localSheetId="1">#REF!</definedName>
    <definedName name="zsr6" localSheetId="10">#REF!</definedName>
    <definedName name="zsr6" localSheetId="11">#REF!</definedName>
    <definedName name="zsr6" localSheetId="12">#REF!</definedName>
    <definedName name="zsr6" localSheetId="13">#REF!</definedName>
    <definedName name="zsr6" localSheetId="15">#REF!</definedName>
    <definedName name="zsr6" localSheetId="16">#REF!</definedName>
    <definedName name="zsr6" localSheetId="2">#REF!</definedName>
    <definedName name="zsr6" localSheetId="23">#REF!</definedName>
    <definedName name="zsr6" localSheetId="24">#REF!</definedName>
    <definedName name="zsr6" localSheetId="25">#REF!</definedName>
    <definedName name="zsr6" localSheetId="26">#REF!</definedName>
    <definedName name="zsr6" localSheetId="27">#REF!</definedName>
    <definedName name="zsr6" localSheetId="28">#REF!</definedName>
    <definedName name="zsr6" localSheetId="29">#REF!</definedName>
    <definedName name="zsr6" localSheetId="3">#REF!</definedName>
    <definedName name="zsr6" localSheetId="31">#REF!</definedName>
    <definedName name="zsr6" localSheetId="32">#REF!</definedName>
    <definedName name="zsr6" localSheetId="33">#REF!</definedName>
    <definedName name="zsr6" localSheetId="34">#REF!</definedName>
    <definedName name="zsr6" localSheetId="37">#REF!</definedName>
    <definedName name="zsr6" localSheetId="41">#REF!</definedName>
    <definedName name="zsr6" localSheetId="4">#REF!</definedName>
    <definedName name="zsr6" localSheetId="45">#REF!</definedName>
    <definedName name="zsr6" localSheetId="46">#REF!</definedName>
    <definedName name="zsr6" localSheetId="47">#REF!</definedName>
    <definedName name="zsr6" localSheetId="48">#REF!</definedName>
    <definedName name="zsr6" localSheetId="49">#REF!</definedName>
    <definedName name="zsr6" localSheetId="50">#REF!</definedName>
    <definedName name="zsr6" localSheetId="5">#REF!</definedName>
    <definedName name="zsr6" localSheetId="51">#REF!</definedName>
    <definedName name="zsr6" localSheetId="52">#REF!</definedName>
    <definedName name="zsr6" localSheetId="53">#REF!</definedName>
    <definedName name="zsr6" localSheetId="54">#REF!</definedName>
    <definedName name="zsr6" localSheetId="56">#REF!</definedName>
    <definedName name="zsr6" localSheetId="57">#REF!</definedName>
    <definedName name="zsr6" localSheetId="58">#REF!</definedName>
    <definedName name="zsr6" localSheetId="59">#REF!</definedName>
    <definedName name="zsr6" localSheetId="60">#REF!</definedName>
    <definedName name="zsr6" localSheetId="61">#REF!</definedName>
    <definedName name="zsr6" localSheetId="62">#REF!</definedName>
    <definedName name="zsr6" localSheetId="63">#REF!</definedName>
    <definedName name="zsr6" localSheetId="6">#REF!</definedName>
    <definedName name="zsr6" localSheetId="64">#REF!</definedName>
    <definedName name="zsr6" localSheetId="65">#REF!</definedName>
    <definedName name="zsr6" localSheetId="66">#REF!</definedName>
    <definedName name="zsr6" localSheetId="67">#REF!</definedName>
    <definedName name="zsr6" localSheetId="68">#REF!</definedName>
    <definedName name="zsr6" localSheetId="69">#REF!</definedName>
    <definedName name="zsr6" localSheetId="71">#REF!</definedName>
    <definedName name="zsr6" localSheetId="72">#REF!</definedName>
    <definedName name="zsr6" localSheetId="73">#REF!</definedName>
    <definedName name="zsr6" localSheetId="7">#REF!</definedName>
    <definedName name="zsr6" localSheetId="74">#REF!</definedName>
    <definedName name="zsr6" localSheetId="75">#REF!</definedName>
    <definedName name="zsr6" localSheetId="76">#REF!</definedName>
    <definedName name="zsr6" localSheetId="77">#REF!</definedName>
    <definedName name="zsr6" localSheetId="78">#REF!</definedName>
    <definedName name="zsr6" localSheetId="79">#REF!</definedName>
    <definedName name="zsr6" localSheetId="8">#REF!</definedName>
    <definedName name="zsr6" localSheetId="9">#REF!</definedName>
    <definedName name="zsr6">#REF!</definedName>
    <definedName name="zz" localSheetId="1" hidden="1">{"Tab1",#N/A,FALSE,"P";"Tab2",#N/A,FALSE,"P"}</definedName>
    <definedName name="zz" localSheetId="10"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15"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 hidden="1">{"Tab1",#N/A,FALSE,"P";"Tab2",#N/A,FALSE,"P"}</definedName>
    <definedName name="zz" localSheetId="20" hidden="1">{"Tab1",#N/A,FALSE,"P";"Tab2",#N/A,FALSE,"P"}</definedName>
    <definedName name="zz" localSheetId="21" hidden="1">{"Tab1",#N/A,FALSE,"P";"Tab2",#N/A,FALSE,"P"}</definedName>
    <definedName name="zz" localSheetId="22" hidden="1">{"Tab1",#N/A,FALSE,"P";"Tab2",#N/A,FALSE,"P"}</definedName>
    <definedName name="zz" localSheetId="23" hidden="1">{"Tab1",#N/A,FALSE,"P";"Tab2",#N/A,FALSE,"P"}</definedName>
    <definedName name="zz" localSheetId="24" hidden="1">{"Tab1",#N/A,FALSE,"P";"Tab2",#N/A,FALSE,"P"}</definedName>
    <definedName name="zz" localSheetId="25"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4" hidden="1">{"Tab1",#N/A,FALSE,"P";"Tab2",#N/A,FALSE,"P"}</definedName>
    <definedName name="zz" localSheetId="37" hidden="1">{"Tab1",#N/A,FALSE,"P";"Tab2",#N/A,FALSE,"P"}</definedName>
    <definedName name="zz" localSheetId="41" hidden="1">{"Tab1",#N/A,FALSE,"P";"Tab2",#N/A,FALSE,"P"}</definedName>
    <definedName name="zz" localSheetId="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 hidden="1">{"Tab1",#N/A,FALSE,"P";"Tab2",#N/A,FALSE,"P"}</definedName>
    <definedName name="zz" localSheetId="51"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1" hidden="1">{"Tab1",#N/A,FALSE,"P";"Tab2",#N/A,FALSE,"P"}</definedName>
    <definedName name="zz" localSheetId="62" hidden="1">{"Tab1",#N/A,FALSE,"P";"Tab2",#N/A,FALSE,"P"}</definedName>
    <definedName name="zz" localSheetId="63" hidden="1">{"Tab1",#N/A,FALSE,"P";"Tab2",#N/A,FALSE,"P"}</definedName>
    <definedName name="zz" localSheetId="6" hidden="1">{"Tab1",#N/A,FALSE,"P";"Tab2",#N/A,FALSE,"P"}</definedName>
    <definedName name="zz" localSheetId="64" hidden="1">{"Tab1",#N/A,FALSE,"P";"Tab2",#N/A,FALSE,"P"}</definedName>
    <definedName name="zz" localSheetId="65" hidden="1">{"Tab1",#N/A,FALSE,"P";"Tab2",#N/A,FALSE,"P"}</definedName>
    <definedName name="zz" localSheetId="66" hidden="1">{"Tab1",#N/A,FALSE,"P";"Tab2",#N/A,FALSE,"P"}</definedName>
    <definedName name="zz" localSheetId="67" hidden="1">{"Tab1",#N/A,FALSE,"P";"Tab2",#N/A,FALSE,"P"}</definedName>
    <definedName name="zz" localSheetId="68" hidden="1">{"Tab1",#N/A,FALSE,"P";"Tab2",#N/A,FALSE,"P"}</definedName>
    <definedName name="zz" localSheetId="69" hidden="1">{"Tab1",#N/A,FALSE,"P";"Tab2",#N/A,FALSE,"P"}</definedName>
    <definedName name="zz" localSheetId="70" hidden="1">{"Tab1",#N/A,FALSE,"P";"Tab2",#N/A,FALSE,"P"}</definedName>
    <definedName name="zz" localSheetId="71" hidden="1">{"Tab1",#N/A,FALSE,"P";"Tab2",#N/A,FALSE,"P"}</definedName>
    <definedName name="zz" localSheetId="72" hidden="1">{"Tab1",#N/A,FALSE,"P";"Tab2",#N/A,FALSE,"P"}</definedName>
    <definedName name="zz" localSheetId="73" hidden="1">{"Tab1",#N/A,FALSE,"P";"Tab2",#N/A,FALSE,"P"}</definedName>
    <definedName name="zz" localSheetId="7" hidden="1">{"Tab1",#N/A,FALSE,"P";"Tab2",#N/A,FALSE,"P"}</definedName>
    <definedName name="zz" localSheetId="74" hidden="1">{"Tab1",#N/A,FALSE,"P";"Tab2",#N/A,FALSE,"P"}</definedName>
    <definedName name="zz" localSheetId="75" hidden="1">{"Tab1",#N/A,FALSE,"P";"Tab2",#N/A,FALSE,"P"}</definedName>
    <definedName name="zz" localSheetId="76" hidden="1">{"Tab1",#N/A,FALSE,"P";"Tab2",#N/A,FALSE,"P"}</definedName>
    <definedName name="zz" localSheetId="77" hidden="1">{"Tab1",#N/A,FALSE,"P";"Tab2",#N/A,FALSE,"P"}</definedName>
    <definedName name="zz" localSheetId="78" hidden="1">{"Tab1",#N/A,FALSE,"P";"Tab2",#N/A,FALSE,"P"}</definedName>
    <definedName name="zz" localSheetId="79" hidden="1">{"Tab1",#N/A,FALSE,"P";"Tab2",#N/A,FALSE,"P"}</definedName>
    <definedName name="zz" localSheetId="8" hidden="1">{"Tab1",#N/A,FALSE,"P";"Tab2",#N/A,FALSE,"P"}</definedName>
    <definedName name="zz" localSheetId="9"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3" i="85" l="1"/>
  <c r="D143" i="85"/>
  <c r="G142" i="85"/>
  <c r="D142" i="85"/>
  <c r="G141" i="85"/>
  <c r="D141" i="85"/>
  <c r="E137" i="85"/>
  <c r="G137" i="85" s="1"/>
  <c r="D137" i="85"/>
  <c r="B137" i="85"/>
  <c r="G136" i="85"/>
  <c r="D136" i="85"/>
  <c r="F135" i="85"/>
  <c r="E135" i="85"/>
  <c r="G135" i="85" s="1"/>
  <c r="C135" i="85"/>
  <c r="C133" i="85" s="1"/>
  <c r="B135" i="85"/>
  <c r="F133" i="85"/>
  <c r="E133" i="85"/>
  <c r="G133" i="85" s="1"/>
  <c r="B133" i="85"/>
  <c r="F132" i="85"/>
  <c r="B132" i="85"/>
  <c r="F130" i="85"/>
  <c r="B130" i="85"/>
  <c r="G128" i="85"/>
  <c r="D128" i="85"/>
  <c r="F127" i="85"/>
  <c r="E127" i="85"/>
  <c r="C127" i="85"/>
  <c r="B127" i="85"/>
  <c r="G124" i="85"/>
  <c r="D124" i="85"/>
  <c r="F123" i="85"/>
  <c r="E123" i="85"/>
  <c r="C123" i="85"/>
  <c r="D123" i="85" s="1"/>
  <c r="B123" i="85"/>
  <c r="F122" i="85"/>
  <c r="C122" i="85"/>
  <c r="B122" i="85"/>
  <c r="D122" i="85" s="1"/>
  <c r="G121" i="85"/>
  <c r="D121" i="85"/>
  <c r="G120" i="85"/>
  <c r="D120" i="85"/>
  <c r="F118" i="85"/>
  <c r="E118" i="85"/>
  <c r="G118" i="85" s="1"/>
  <c r="D118" i="85"/>
  <c r="C118" i="85"/>
  <c r="B118" i="85"/>
  <c r="G117" i="85"/>
  <c r="G115" i="85" s="1"/>
  <c r="D117" i="85"/>
  <c r="F115" i="85"/>
  <c r="E115" i="85"/>
  <c r="E107" i="85" s="1"/>
  <c r="D115" i="85"/>
  <c r="C115" i="85"/>
  <c r="B115" i="85"/>
  <c r="G114" i="85"/>
  <c r="D114" i="85"/>
  <c r="G111" i="85"/>
  <c r="F111" i="85"/>
  <c r="C111" i="85"/>
  <c r="G110" i="85"/>
  <c r="D110" i="85"/>
  <c r="F108" i="85"/>
  <c r="E108" i="85"/>
  <c r="C108" i="85"/>
  <c r="B108" i="85"/>
  <c r="G105" i="85"/>
  <c r="D105" i="85"/>
  <c r="G104" i="85"/>
  <c r="E104" i="85"/>
  <c r="D104" i="85"/>
  <c r="E103" i="85"/>
  <c r="G103" i="85" s="1"/>
  <c r="D103" i="85"/>
  <c r="D102" i="85"/>
  <c r="G100" i="85"/>
  <c r="D100" i="85"/>
  <c r="G98" i="85"/>
  <c r="D98" i="85"/>
  <c r="G97" i="85"/>
  <c r="D97" i="85"/>
  <c r="F96" i="85"/>
  <c r="C96" i="85"/>
  <c r="B96" i="85"/>
  <c r="G93" i="85"/>
  <c r="D93" i="85"/>
  <c r="G92" i="85"/>
  <c r="D92" i="85"/>
  <c r="G90" i="85"/>
  <c r="D90" i="85"/>
  <c r="F88" i="85"/>
  <c r="E88" i="85"/>
  <c r="C88" i="85"/>
  <c r="B88" i="85"/>
  <c r="D88" i="85" s="1"/>
  <c r="G87" i="85"/>
  <c r="D87" i="85"/>
  <c r="G86" i="85"/>
  <c r="D86" i="85"/>
  <c r="G85" i="85"/>
  <c r="D85" i="85"/>
  <c r="G84" i="85"/>
  <c r="D84" i="85"/>
  <c r="F83" i="85"/>
  <c r="G83" i="85" s="1"/>
  <c r="C83" i="85"/>
  <c r="D83" i="85" s="1"/>
  <c r="G82" i="85"/>
  <c r="D82" i="85"/>
  <c r="G81" i="85"/>
  <c r="D81" i="85"/>
  <c r="G80" i="85"/>
  <c r="D80" i="85"/>
  <c r="F79" i="85"/>
  <c r="D79" i="85"/>
  <c r="E78" i="85"/>
  <c r="C78" i="85"/>
  <c r="D78" i="85" s="1"/>
  <c r="B78" i="85"/>
  <c r="G77" i="85"/>
  <c r="D77" i="85"/>
  <c r="G76" i="85"/>
  <c r="D76" i="85"/>
  <c r="G74" i="85"/>
  <c r="D74" i="85"/>
  <c r="G72" i="85"/>
  <c r="F72" i="85"/>
  <c r="E72" i="85"/>
  <c r="C72" i="85"/>
  <c r="D72" i="85" s="1"/>
  <c r="B72" i="85"/>
  <c r="E71" i="85"/>
  <c r="C71" i="85"/>
  <c r="B71" i="85"/>
  <c r="G70" i="85"/>
  <c r="D70" i="85"/>
  <c r="G69" i="85"/>
  <c r="D69" i="85"/>
  <c r="G68" i="85"/>
  <c r="D68" i="85"/>
  <c r="G67" i="85"/>
  <c r="D67" i="85"/>
  <c r="F66" i="85"/>
  <c r="E66" i="85"/>
  <c r="G66" i="85" s="1"/>
  <c r="C66" i="85"/>
  <c r="D66" i="85" s="1"/>
  <c r="B66" i="85"/>
  <c r="G62" i="85"/>
  <c r="D62" i="85"/>
  <c r="G61" i="85"/>
  <c r="F61" i="85"/>
  <c r="D61" i="85"/>
  <c r="C61" i="85"/>
  <c r="G58" i="85"/>
  <c r="D58" i="85"/>
  <c r="G57" i="85"/>
  <c r="D57" i="85"/>
  <c r="G56" i="85"/>
  <c r="D56" i="85"/>
  <c r="G55" i="85"/>
  <c r="D55" i="85"/>
  <c r="G54" i="85"/>
  <c r="D54" i="85"/>
  <c r="F53" i="85"/>
  <c r="E53" i="85"/>
  <c r="G53" i="85" s="1"/>
  <c r="C53" i="85"/>
  <c r="D53" i="85" s="1"/>
  <c r="B53" i="85"/>
  <c r="G52" i="85"/>
  <c r="D52" i="85"/>
  <c r="G51" i="85"/>
  <c r="D51" i="85"/>
  <c r="G50" i="85"/>
  <c r="D50" i="85"/>
  <c r="G49" i="85"/>
  <c r="D49" i="85"/>
  <c r="G48" i="85"/>
  <c r="D48" i="85"/>
  <c r="G47" i="85"/>
  <c r="D47" i="85"/>
  <c r="G46" i="85"/>
  <c r="D46" i="85"/>
  <c r="G45" i="85"/>
  <c r="D45" i="85"/>
  <c r="G44" i="85"/>
  <c r="D44" i="85"/>
  <c r="F43" i="85"/>
  <c r="E43" i="85"/>
  <c r="G43" i="85" s="1"/>
  <c r="C43" i="85"/>
  <c r="D43" i="85" s="1"/>
  <c r="B43" i="85"/>
  <c r="G42" i="85"/>
  <c r="D42" i="85"/>
  <c r="G41" i="85"/>
  <c r="D41" i="85"/>
  <c r="G40" i="85"/>
  <c r="D40" i="85"/>
  <c r="F39" i="85"/>
  <c r="E39" i="85"/>
  <c r="G39" i="85" s="1"/>
  <c r="C39" i="85"/>
  <c r="D39" i="85" s="1"/>
  <c r="B39" i="85"/>
  <c r="G38" i="85"/>
  <c r="D38" i="85"/>
  <c r="G37" i="85"/>
  <c r="D37" i="85"/>
  <c r="G36" i="85"/>
  <c r="D36" i="85"/>
  <c r="F35" i="85"/>
  <c r="E35" i="85"/>
  <c r="G35" i="85" s="1"/>
  <c r="C35" i="85"/>
  <c r="D35" i="85" s="1"/>
  <c r="B35" i="85"/>
  <c r="G34" i="85"/>
  <c r="D34" i="85"/>
  <c r="G33" i="85"/>
  <c r="D33" i="85"/>
  <c r="G32" i="85"/>
  <c r="D32" i="85"/>
  <c r="F31" i="85"/>
  <c r="E31" i="85"/>
  <c r="G31" i="85" s="1"/>
  <c r="C31" i="85"/>
  <c r="D31" i="85" s="1"/>
  <c r="B31" i="85"/>
  <c r="G30" i="85"/>
  <c r="D30" i="85"/>
  <c r="G29" i="85"/>
  <c r="D29" i="85"/>
  <c r="G28" i="85"/>
  <c r="D28" i="85"/>
  <c r="G27" i="85"/>
  <c r="D27" i="85"/>
  <c r="G26" i="85"/>
  <c r="D26" i="85"/>
  <c r="G25" i="85"/>
  <c r="D25" i="85"/>
  <c r="G24" i="85"/>
  <c r="F24" i="85"/>
  <c r="E24" i="85"/>
  <c r="C24" i="85"/>
  <c r="B24" i="85"/>
  <c r="D24" i="85" s="1"/>
  <c r="G23" i="85"/>
  <c r="D23" i="85"/>
  <c r="G22" i="85"/>
  <c r="D22" i="85"/>
  <c r="F21" i="85"/>
  <c r="E21" i="85"/>
  <c r="G21" i="85" s="1"/>
  <c r="D21" i="85"/>
  <c r="C21" i="85"/>
  <c r="B21" i="85"/>
  <c r="G20" i="85"/>
  <c r="D20" i="85"/>
  <c r="D19" i="85"/>
  <c r="F18" i="85"/>
  <c r="E18" i="85"/>
  <c r="D18" i="85"/>
  <c r="C18" i="85"/>
  <c r="B18" i="85"/>
  <c r="G17" i="85"/>
  <c r="D17" i="85"/>
  <c r="G16" i="85"/>
  <c r="D16" i="85"/>
  <c r="G15" i="85"/>
  <c r="D15" i="85"/>
  <c r="G14" i="85"/>
  <c r="D14" i="85"/>
  <c r="F13" i="85"/>
  <c r="G13" i="85" s="1"/>
  <c r="E13" i="85"/>
  <c r="C13" i="85"/>
  <c r="C11" i="85" s="1"/>
  <c r="B13" i="85"/>
  <c r="G12" i="85"/>
  <c r="D12" i="85"/>
  <c r="F11" i="85"/>
  <c r="G10" i="85"/>
  <c r="D10" i="85"/>
  <c r="G9" i="85"/>
  <c r="D9" i="85"/>
  <c r="G8" i="85"/>
  <c r="D8" i="85"/>
  <c r="F7" i="85"/>
  <c r="G7" i="85" s="1"/>
  <c r="E7" i="85"/>
  <c r="C7" i="85"/>
  <c r="B7" i="85"/>
  <c r="D7" i="85" s="1"/>
  <c r="F6" i="85"/>
  <c r="F5" i="85" s="1"/>
  <c r="R21" i="83"/>
  <c r="Q21" i="83"/>
  <c r="P21" i="83"/>
  <c r="O21" i="83"/>
  <c r="N21" i="83"/>
  <c r="M21" i="83"/>
  <c r="K21" i="83"/>
  <c r="J21" i="83"/>
  <c r="G61" i="81"/>
  <c r="E61" i="81"/>
  <c r="P59" i="81"/>
  <c r="M59" i="81"/>
  <c r="L59" i="81"/>
  <c r="K59" i="81"/>
  <c r="I59" i="81"/>
  <c r="H59" i="81"/>
  <c r="H55" i="81" s="1"/>
  <c r="H52" i="81" s="1"/>
  <c r="G59" i="81"/>
  <c r="E59" i="81"/>
  <c r="P56" i="81"/>
  <c r="P55" i="81" s="1"/>
  <c r="M56" i="81"/>
  <c r="M55" i="81" s="1"/>
  <c r="M52" i="81" s="1"/>
  <c r="M51" i="81" s="1"/>
  <c r="L56" i="81"/>
  <c r="K56" i="81"/>
  <c r="K55" i="81" s="1"/>
  <c r="K52" i="81" s="1"/>
  <c r="K51" i="81" s="1"/>
  <c r="J56" i="81"/>
  <c r="J55" i="81" s="1"/>
  <c r="J52" i="81" s="1"/>
  <c r="J51" i="81" s="1"/>
  <c r="J41" i="81" s="1"/>
  <c r="I56" i="81"/>
  <c r="I55" i="81" s="1"/>
  <c r="H56" i="81"/>
  <c r="G56" i="81"/>
  <c r="G55" i="81" s="1"/>
  <c r="F56" i="81"/>
  <c r="E56" i="81"/>
  <c r="E55" i="81" s="1"/>
  <c r="D56" i="81"/>
  <c r="L55" i="81"/>
  <c r="L52" i="81" s="1"/>
  <c r="L51" i="81" s="1"/>
  <c r="F55" i="81"/>
  <c r="D55" i="81"/>
  <c r="C55" i="81"/>
  <c r="P52" i="81"/>
  <c r="P51" i="81" s="1"/>
  <c r="P41" i="81" s="1"/>
  <c r="I52" i="81"/>
  <c r="I51" i="81" s="1"/>
  <c r="C52" i="81"/>
  <c r="H51" i="81"/>
  <c r="G51" i="81"/>
  <c r="F51" i="81"/>
  <c r="F41" i="81" s="1"/>
  <c r="E51" i="81"/>
  <c r="D51" i="81"/>
  <c r="D41" i="81" s="1"/>
  <c r="D32" i="81" s="1"/>
  <c r="P42" i="81"/>
  <c r="M42" i="81"/>
  <c r="L42" i="81"/>
  <c r="K42" i="81"/>
  <c r="K41" i="81" s="1"/>
  <c r="K32" i="81" s="1"/>
  <c r="J42" i="81"/>
  <c r="I42" i="81"/>
  <c r="H42" i="81"/>
  <c r="G42" i="81"/>
  <c r="G41" i="81" s="1"/>
  <c r="G32" i="81" s="1"/>
  <c r="F42" i="81"/>
  <c r="E42" i="81"/>
  <c r="D42" i="81"/>
  <c r="C42" i="81"/>
  <c r="C41" i="81" s="1"/>
  <c r="C32" i="81" s="1"/>
  <c r="I41" i="81"/>
  <c r="E41" i="81"/>
  <c r="F39" i="81"/>
  <c r="E39" i="81"/>
  <c r="M34" i="81"/>
  <c r="M33" i="81" s="1"/>
  <c r="L34" i="81"/>
  <c r="L33" i="81" s="1"/>
  <c r="K34" i="81"/>
  <c r="J34" i="81"/>
  <c r="I34" i="81"/>
  <c r="H34" i="81"/>
  <c r="H33" i="81" s="1"/>
  <c r="F34" i="81"/>
  <c r="E34" i="81"/>
  <c r="P33" i="81"/>
  <c r="K33" i="81"/>
  <c r="J33" i="81"/>
  <c r="J32" i="81" s="1"/>
  <c r="I33" i="81"/>
  <c r="I32" i="81" s="1"/>
  <c r="G33" i="81"/>
  <c r="F33" i="81"/>
  <c r="E33" i="81"/>
  <c r="E32" i="81" s="1"/>
  <c r="D33" i="81"/>
  <c r="N32" i="81"/>
  <c r="F32" i="81"/>
  <c r="P22" i="81"/>
  <c r="O22" i="81"/>
  <c r="N22" i="81"/>
  <c r="M22" i="81"/>
  <c r="L22" i="81"/>
  <c r="K22" i="81"/>
  <c r="J22" i="81"/>
  <c r="I22" i="81"/>
  <c r="H22" i="81"/>
  <c r="G22" i="81"/>
  <c r="F22" i="81"/>
  <c r="D22" i="81"/>
  <c r="C22" i="81"/>
  <c r="E11" i="81"/>
  <c r="E9" i="81"/>
  <c r="E5" i="81"/>
  <c r="E4" i="81"/>
  <c r="J65" i="80"/>
  <c r="F64" i="80"/>
  <c r="E64" i="80"/>
  <c r="M62" i="80"/>
  <c r="L62" i="80"/>
  <c r="K62" i="80"/>
  <c r="J62" i="80"/>
  <c r="I62" i="80"/>
  <c r="H62" i="80"/>
  <c r="G62" i="80"/>
  <c r="G64" i="80" s="1"/>
  <c r="F62" i="80"/>
  <c r="E62" i="80"/>
  <c r="D62" i="80"/>
  <c r="D64" i="80" s="1"/>
  <c r="C62" i="80"/>
  <c r="C60" i="80"/>
  <c r="M59" i="80"/>
  <c r="L59" i="80"/>
  <c r="K59" i="80"/>
  <c r="K56" i="80" s="1"/>
  <c r="J59" i="80"/>
  <c r="I59" i="80"/>
  <c r="H59" i="80"/>
  <c r="G59" i="80"/>
  <c r="F59" i="80"/>
  <c r="E59" i="80"/>
  <c r="D59" i="80"/>
  <c r="C59" i="80"/>
  <c r="F57" i="80"/>
  <c r="E57" i="80"/>
  <c r="M56" i="80"/>
  <c r="M55" i="80" s="1"/>
  <c r="L56" i="80"/>
  <c r="J56" i="80"/>
  <c r="J55" i="80" s="1"/>
  <c r="I56" i="80"/>
  <c r="I55" i="80" s="1"/>
  <c r="H56" i="80"/>
  <c r="L55" i="80"/>
  <c r="K55" i="80"/>
  <c r="K47" i="80" s="1"/>
  <c r="K34" i="80" s="1"/>
  <c r="H55" i="80"/>
  <c r="F55" i="80"/>
  <c r="E55" i="80"/>
  <c r="M52" i="80"/>
  <c r="L52" i="80"/>
  <c r="K52" i="80"/>
  <c r="J52" i="80"/>
  <c r="I52" i="80"/>
  <c r="H52" i="80"/>
  <c r="F52" i="80"/>
  <c r="E52" i="80"/>
  <c r="O48" i="80"/>
  <c r="M48" i="80"/>
  <c r="L48" i="80"/>
  <c r="K48" i="80"/>
  <c r="I48" i="80"/>
  <c r="H48" i="80"/>
  <c r="G48" i="80"/>
  <c r="F48" i="80"/>
  <c r="E48" i="80"/>
  <c r="D48" i="80"/>
  <c r="D47" i="80" s="1"/>
  <c r="C48" i="80"/>
  <c r="C47" i="80" s="1"/>
  <c r="P47" i="80"/>
  <c r="O47" i="80"/>
  <c r="M47" i="80"/>
  <c r="L47" i="80"/>
  <c r="I47" i="80"/>
  <c r="H47" i="80"/>
  <c r="G47" i="80"/>
  <c r="E47" i="80"/>
  <c r="E34" i="80" s="1"/>
  <c r="J45" i="80"/>
  <c r="F45" i="80"/>
  <c r="E45" i="80"/>
  <c r="G42" i="80"/>
  <c r="F42" i="80"/>
  <c r="E42" i="80"/>
  <c r="J36" i="80"/>
  <c r="J35" i="80" s="1"/>
  <c r="I36" i="80"/>
  <c r="H36" i="80"/>
  <c r="G36" i="80"/>
  <c r="G35" i="80" s="1"/>
  <c r="F36" i="80"/>
  <c r="E36" i="80"/>
  <c r="D36" i="80"/>
  <c r="C36" i="80"/>
  <c r="P35" i="80"/>
  <c r="O35" i="80"/>
  <c r="O34" i="80" s="1"/>
  <c r="N35" i="80"/>
  <c r="M35" i="80"/>
  <c r="M34" i="80" s="1"/>
  <c r="L35" i="80"/>
  <c r="K35" i="80"/>
  <c r="I35" i="80"/>
  <c r="I34" i="80" s="1"/>
  <c r="H35" i="80"/>
  <c r="H34" i="80" s="1"/>
  <c r="E35" i="80"/>
  <c r="D35" i="80"/>
  <c r="D34" i="80" s="1"/>
  <c r="C35" i="80"/>
  <c r="C34" i="80" s="1"/>
  <c r="N34" i="80"/>
  <c r="G34" i="80"/>
  <c r="P23" i="80"/>
  <c r="O23" i="80"/>
  <c r="N23" i="80"/>
  <c r="M23" i="80"/>
  <c r="L23" i="80"/>
  <c r="K23" i="80"/>
  <c r="J23" i="80"/>
  <c r="I23" i="80"/>
  <c r="H23" i="80"/>
  <c r="G23" i="80"/>
  <c r="F23" i="80"/>
  <c r="E23" i="80"/>
  <c r="D23" i="80"/>
  <c r="C23" i="80"/>
  <c r="G13" i="80"/>
  <c r="H45" i="79"/>
  <c r="H44" i="79"/>
  <c r="H36" i="79"/>
  <c r="H35" i="79"/>
  <c r="H34" i="79"/>
  <c r="H33" i="79"/>
  <c r="H32" i="79"/>
  <c r="H31" i="79"/>
  <c r="I31" i="79" s="1"/>
  <c r="H30" i="79"/>
  <c r="I30" i="79" s="1"/>
  <c r="H29" i="79"/>
  <c r="I29" i="79" s="1"/>
  <c r="H28" i="79"/>
  <c r="I28" i="79" s="1"/>
  <c r="H27" i="79"/>
  <c r="H26" i="79"/>
  <c r="H25" i="79"/>
  <c r="H24" i="79"/>
  <c r="H21" i="79"/>
  <c r="H20" i="79"/>
  <c r="H19" i="79"/>
  <c r="H18" i="79"/>
  <c r="H17" i="79"/>
  <c r="H16" i="79"/>
  <c r="H15" i="79"/>
  <c r="H14" i="79"/>
  <c r="H13" i="79"/>
  <c r="H12" i="79"/>
  <c r="H10" i="79"/>
  <c r="I9" i="79"/>
  <c r="H9" i="79"/>
  <c r="I8" i="79"/>
  <c r="H8" i="79"/>
  <c r="M19" i="78"/>
  <c r="L19" i="78"/>
  <c r="K19" i="78"/>
  <c r="J19" i="78"/>
  <c r="I19" i="78"/>
  <c r="H19" i="78"/>
  <c r="G19" i="78"/>
  <c r="F19" i="78"/>
  <c r="E19" i="78"/>
  <c r="D19" i="78"/>
  <c r="C19" i="78"/>
  <c r="B19" i="78"/>
  <c r="BX89" i="76"/>
  <c r="BW89" i="76"/>
  <c r="D20" i="70"/>
  <c r="D19" i="70"/>
  <c r="D18" i="70"/>
  <c r="D17" i="70"/>
  <c r="D16" i="70"/>
  <c r="D15" i="70"/>
  <c r="D14" i="70"/>
  <c r="D13" i="70"/>
  <c r="D12" i="70"/>
  <c r="D11" i="70"/>
  <c r="D10" i="70"/>
  <c r="D9" i="70"/>
  <c r="DR22" i="69"/>
  <c r="DQ22" i="69"/>
  <c r="DP22" i="69"/>
  <c r="DO22" i="69"/>
  <c r="DN22" i="69"/>
  <c r="DM22" i="69"/>
  <c r="DL22" i="69"/>
  <c r="DK22" i="69"/>
  <c r="DJ22" i="69"/>
  <c r="DI22" i="69"/>
  <c r="DH22" i="69"/>
  <c r="DG22" i="69"/>
  <c r="DF22" i="69"/>
  <c r="DS3" i="69"/>
  <c r="DS22" i="69" s="1"/>
  <c r="I201" i="67"/>
  <c r="K200" i="67"/>
  <c r="K199" i="67"/>
  <c r="K198" i="67"/>
  <c r="K201" i="67" s="1"/>
  <c r="L201" i="67" s="1"/>
  <c r="M201" i="67" s="1"/>
  <c r="I196" i="67"/>
  <c r="K194" i="67"/>
  <c r="K193" i="67"/>
  <c r="K196" i="67" s="1"/>
  <c r="L196" i="67" s="1"/>
  <c r="M196" i="67" s="1"/>
  <c r="K191" i="67"/>
  <c r="L191" i="67" s="1"/>
  <c r="M191" i="67" s="1"/>
  <c r="I191" i="67"/>
  <c r="K190" i="67"/>
  <c r="K189" i="67"/>
  <c r="I187" i="67"/>
  <c r="K186" i="67"/>
  <c r="K185" i="67"/>
  <c r="K184" i="67"/>
  <c r="K183" i="67"/>
  <c r="K182" i="67"/>
  <c r="K181" i="67"/>
  <c r="K180" i="67"/>
  <c r="K187" i="67" s="1"/>
  <c r="I174" i="67"/>
  <c r="K173" i="67"/>
  <c r="K172" i="67"/>
  <c r="K171" i="67"/>
  <c r="K170" i="67"/>
  <c r="K169" i="67"/>
  <c r="K168" i="67"/>
  <c r="K167" i="67"/>
  <c r="K166" i="67"/>
  <c r="K165" i="67"/>
  <c r="K164" i="67"/>
  <c r="K163" i="67"/>
  <c r="K174" i="67" s="1"/>
  <c r="L177" i="67" s="1"/>
  <c r="M178" i="67" s="1"/>
  <c r="P153" i="67"/>
  <c r="P152" i="67"/>
  <c r="P154" i="67" s="1"/>
  <c r="Q154" i="67" s="1"/>
  <c r="K149" i="67"/>
  <c r="K148" i="67"/>
  <c r="K147" i="67"/>
  <c r="K146" i="67"/>
  <c r="K150" i="67" s="1"/>
  <c r="L150" i="67" s="1"/>
  <c r="C12" i="62"/>
  <c r="C26" i="61"/>
  <c r="B26" i="61"/>
  <c r="C8" i="61"/>
  <c r="B8" i="61"/>
  <c r="C4" i="61"/>
  <c r="C15" i="61" s="1"/>
  <c r="B4" i="61"/>
  <c r="B15" i="61" s="1"/>
  <c r="G46" i="60"/>
  <c r="F46" i="60"/>
  <c r="E46" i="60"/>
  <c r="D46" i="60"/>
  <c r="C46" i="60"/>
  <c r="B46" i="60"/>
  <c r="H45" i="60"/>
  <c r="H44" i="60"/>
  <c r="H43" i="60"/>
  <c r="H42" i="60"/>
  <c r="H41" i="60"/>
  <c r="H40" i="60"/>
  <c r="H39" i="60"/>
  <c r="H38" i="60"/>
  <c r="H37" i="60"/>
  <c r="H36" i="60"/>
  <c r="H35" i="60"/>
  <c r="H34" i="60"/>
  <c r="H33" i="60"/>
  <c r="H32" i="60"/>
  <c r="H31" i="60"/>
  <c r="H30" i="60"/>
  <c r="H29" i="60"/>
  <c r="H28" i="60"/>
  <c r="H27" i="60"/>
  <c r="H26" i="60"/>
  <c r="H25" i="60"/>
  <c r="H24" i="60"/>
  <c r="H46" i="60" s="1"/>
  <c r="H16" i="60"/>
  <c r="H15" i="60"/>
  <c r="H14" i="60"/>
  <c r="H13" i="60"/>
  <c r="H12" i="60"/>
  <c r="H11" i="60"/>
  <c r="H10" i="60"/>
  <c r="H9" i="60"/>
  <c r="H8" i="60"/>
  <c r="H7" i="60"/>
  <c r="H6" i="60"/>
  <c r="H5" i="60"/>
  <c r="H4" i="60"/>
  <c r="K203" i="67" l="1"/>
  <c r="L203" i="67" s="1"/>
  <c r="L205" i="67" s="1"/>
  <c r="L187" i="67"/>
  <c r="M187" i="67" s="1"/>
  <c r="M203" i="67" s="1"/>
  <c r="DT3" i="69"/>
  <c r="F47" i="80"/>
  <c r="J47" i="80"/>
  <c r="J34" i="80" s="1"/>
  <c r="H41" i="81"/>
  <c r="L41" i="81"/>
  <c r="D96" i="85"/>
  <c r="D111" i="85"/>
  <c r="C107" i="85"/>
  <c r="P32" i="81"/>
  <c r="M41" i="81"/>
  <c r="M32" i="81" s="1"/>
  <c r="D13" i="85"/>
  <c r="D11" i="85" s="1"/>
  <c r="B11" i="85"/>
  <c r="B6" i="85" s="1"/>
  <c r="F107" i="85"/>
  <c r="G108" i="85"/>
  <c r="E22" i="81"/>
  <c r="G123" i="85"/>
  <c r="E122" i="85"/>
  <c r="G122" i="85" s="1"/>
  <c r="F126" i="85"/>
  <c r="G127" i="85"/>
  <c r="G18" i="85"/>
  <c r="G11" i="85" s="1"/>
  <c r="E11" i="85"/>
  <c r="E6" i="85" s="1"/>
  <c r="D108" i="85"/>
  <c r="B107" i="85"/>
  <c r="D127" i="85"/>
  <c r="B126" i="85"/>
  <c r="C6" i="85"/>
  <c r="C5" i="85" s="1"/>
  <c r="G79" i="85"/>
  <c r="F78" i="85"/>
  <c r="C132" i="85"/>
  <c r="D135" i="85"/>
  <c r="L34" i="80"/>
  <c r="P34" i="80"/>
  <c r="F35" i="80"/>
  <c r="F34" i="80" s="1"/>
  <c r="H32" i="81"/>
  <c r="L32" i="81"/>
  <c r="D71" i="85"/>
  <c r="G88" i="85"/>
  <c r="E102" i="85"/>
  <c r="D133" i="85"/>
  <c r="E132" i="85"/>
  <c r="E96" i="85" l="1"/>
  <c r="G102" i="85"/>
  <c r="F94" i="85"/>
  <c r="DT22" i="69"/>
  <c r="DU3" i="69"/>
  <c r="D132" i="85"/>
  <c r="C130" i="85"/>
  <c r="G6" i="85"/>
  <c r="E5" i="85"/>
  <c r="G5" i="85" s="1"/>
  <c r="G107" i="85"/>
  <c r="G132" i="85"/>
  <c r="E130" i="85"/>
  <c r="F71" i="85"/>
  <c r="G71" i="85" s="1"/>
  <c r="G78" i="85"/>
  <c r="D6" i="85"/>
  <c r="B5" i="85"/>
  <c r="D5" i="85" s="1"/>
  <c r="B94" i="85"/>
  <c r="D107" i="85"/>
  <c r="C126" i="85" l="1"/>
  <c r="D130" i="85"/>
  <c r="G130" i="85"/>
  <c r="E126" i="85"/>
  <c r="G126" i="85" s="1"/>
  <c r="DU22" i="69"/>
  <c r="DV3" i="69"/>
  <c r="G96" i="85"/>
  <c r="E94" i="85"/>
  <c r="G94" i="85" s="1"/>
  <c r="G65" i="85" s="1"/>
  <c r="G144" i="85" s="1"/>
  <c r="C94" i="85" l="1"/>
  <c r="D94" i="85" s="1"/>
  <c r="D65" i="85" s="1"/>
  <c r="D144" i="85" s="1"/>
  <c r="D126" i="85"/>
  <c r="DV22" i="69"/>
  <c r="DW3" i="69"/>
  <c r="DW22" i="69" l="1"/>
  <c r="DX3" i="69"/>
  <c r="DX22" i="69" l="1"/>
  <c r="DY3" i="69"/>
  <c r="DY22" i="69" l="1"/>
  <c r="DZ3" i="69"/>
  <c r="DZ22" i="69" l="1"/>
  <c r="EA3" i="69"/>
  <c r="EA22" i="69" l="1"/>
  <c r="EB3" i="69"/>
  <c r="EB22" i="69" l="1"/>
  <c r="EC3" i="69"/>
  <c r="ED3" i="69" l="1"/>
  <c r="EC22" i="69"/>
  <c r="EE3" i="69" l="1"/>
  <c r="ED22" i="69"/>
  <c r="EE22" i="69" l="1"/>
  <c r="EF3" i="69"/>
  <c r="EF22" i="69" l="1"/>
  <c r="EG3" i="69"/>
  <c r="EG22" i="69" l="1"/>
  <c r="EH3" i="69"/>
  <c r="EI3" i="69" l="1"/>
  <c r="EH22" i="69"/>
  <c r="EI22" i="69" l="1"/>
  <c r="EJ3" i="69"/>
  <c r="EJ22" i="69" l="1"/>
  <c r="EK3" i="69"/>
  <c r="EK22" i="69" l="1"/>
  <c r="EL3" i="69"/>
  <c r="EL22" i="69" l="1"/>
  <c r="EM3" i="69"/>
  <c r="EM22" i="69" l="1"/>
  <c r="EN3" i="69"/>
  <c r="EN22" i="69" l="1"/>
  <c r="EO3" i="69"/>
  <c r="EP3" i="69" l="1"/>
  <c r="EO22" i="69"/>
  <c r="EP22" i="69" l="1"/>
  <c r="EQ3" i="69"/>
  <c r="EQ22" i="69" l="1"/>
  <c r="ER3" i="69"/>
  <c r="ER22" i="69" l="1"/>
  <c r="ES3" i="69"/>
  <c r="ES22" i="69" l="1"/>
  <c r="ET3" i="69"/>
  <c r="ET22" i="69" l="1"/>
  <c r="EU3" i="69"/>
  <c r="EU22" i="69" l="1"/>
  <c r="EV3" i="69"/>
  <c r="EV22" i="69" l="1"/>
  <c r="EW3" i="69"/>
  <c r="EW22" i="69" l="1"/>
  <c r="EX3" i="69"/>
  <c r="EY3" i="69" l="1"/>
  <c r="EX22" i="69"/>
  <c r="EZ3" i="69" l="1"/>
  <c r="EY22" i="69"/>
  <c r="EZ22" i="69" l="1"/>
  <c r="FA3" i="69"/>
  <c r="FA22" i="69" l="1"/>
  <c r="FB3" i="69"/>
  <c r="FB22" i="69" l="1"/>
  <c r="FC3" i="69"/>
  <c r="FD3" i="69" l="1"/>
  <c r="FC22" i="69"/>
  <c r="FD22" i="69" l="1"/>
  <c r="FE3" i="69"/>
  <c r="FE22" i="69" l="1"/>
  <c r="FF3" i="69"/>
  <c r="FF22" i="69" l="1"/>
  <c r="FG3" i="69"/>
  <c r="FG22" i="69" l="1"/>
  <c r="FH3" i="69"/>
  <c r="FH22" i="69" l="1"/>
  <c r="FI3" i="69"/>
  <c r="FJ3" i="69" l="1"/>
  <c r="FI22" i="69"/>
  <c r="FK3" i="69" l="1"/>
  <c r="FJ22" i="69"/>
  <c r="FL3" i="69" l="1"/>
  <c r="FK22" i="69"/>
  <c r="FL22" i="69" l="1"/>
  <c r="FM3" i="69"/>
  <c r="FM22" i="69" l="1"/>
  <c r="FN3" i="69"/>
  <c r="FO3" i="69" l="1"/>
  <c r="FN22" i="69"/>
  <c r="FP3" i="69" l="1"/>
  <c r="FO22" i="69"/>
  <c r="FP22" i="69" l="1"/>
  <c r="FQ3" i="69"/>
  <c r="FQ22" i="69" l="1"/>
  <c r="FR3" i="69"/>
  <c r="FR22" i="69" l="1"/>
  <c r="FS3" i="69"/>
  <c r="FT3" i="69" l="1"/>
  <c r="FS22" i="69"/>
  <c r="FT22" i="69" l="1"/>
  <c r="FU3" i="69"/>
  <c r="FV3" i="69" l="1"/>
  <c r="FU22" i="69"/>
  <c r="FV22" i="69" l="1"/>
  <c r="FW3" i="69"/>
  <c r="FW22" i="69" l="1"/>
  <c r="FX3" i="69"/>
  <c r="FX22" i="69" l="1"/>
  <c r="FY3" i="69"/>
  <c r="FZ3" i="69" l="1"/>
  <c r="FY22" i="69"/>
  <c r="FZ22" i="69" l="1"/>
  <c r="GA3" i="69"/>
  <c r="GA22" i="69" l="1"/>
  <c r="GB3" i="69"/>
  <c r="GB22" i="69" l="1"/>
  <c r="GC3" i="69"/>
  <c r="GD3" i="69" l="1"/>
  <c r="GC22" i="69"/>
  <c r="GE3" i="69" l="1"/>
  <c r="GD22" i="69"/>
  <c r="GF3" i="69" l="1"/>
  <c r="GE22" i="69"/>
  <c r="GF22" i="69" l="1"/>
  <c r="GG3" i="69"/>
  <c r="GH3" i="69" l="1"/>
  <c r="GG22" i="69"/>
  <c r="GH22" i="69" l="1"/>
  <c r="GI3" i="69"/>
  <c r="GI22" i="69" l="1"/>
  <c r="GJ3" i="69"/>
  <c r="GJ22" i="69" l="1"/>
  <c r="GK3" i="69"/>
  <c r="GL3" i="69" l="1"/>
  <c r="GK22" i="69"/>
  <c r="GL22" i="69" l="1"/>
  <c r="GM3" i="69"/>
  <c r="GM22" i="69" l="1"/>
  <c r="GN3" i="69"/>
  <c r="GN22" i="69" l="1"/>
  <c r="GO3" i="69"/>
  <c r="GP3" i="69" l="1"/>
  <c r="GO22" i="69"/>
  <c r="GQ3" i="69" l="1"/>
  <c r="GP22" i="69"/>
  <c r="GQ22" i="69" l="1"/>
  <c r="GR3" i="69"/>
  <c r="GR22" i="69" l="1"/>
  <c r="GS3" i="69"/>
  <c r="GT3" i="69" l="1"/>
  <c r="GS22" i="69"/>
  <c r="GT22" i="69" l="1"/>
  <c r="GU3" i="69"/>
  <c r="GU22" i="69" l="1"/>
  <c r="GV3" i="69"/>
  <c r="GV22" i="69" l="1"/>
  <c r="GW3" i="69"/>
  <c r="GX3" i="69" l="1"/>
  <c r="GW22" i="69"/>
  <c r="GX22" i="69" l="1"/>
  <c r="GY3" i="69"/>
  <c r="GZ3" i="69" l="1"/>
  <c r="GY22" i="69"/>
  <c r="GZ22" i="69" l="1"/>
  <c r="HA3" i="69"/>
  <c r="HB3" i="69" l="1"/>
  <c r="HA22" i="69"/>
  <c r="HB22" i="69" l="1"/>
  <c r="HC3" i="69"/>
  <c r="HC22" i="69" l="1"/>
  <c r="HD3" i="69"/>
  <c r="HD22" i="69" l="1"/>
  <c r="HE3" i="69"/>
  <c r="HF3" i="69" l="1"/>
  <c r="HE22" i="69"/>
  <c r="HF22" i="69" l="1"/>
  <c r="HG3" i="69"/>
  <c r="HG22" i="69" l="1"/>
  <c r="HH3" i="69"/>
  <c r="HH22" i="69" l="1"/>
  <c r="HI3" i="69"/>
  <c r="HJ3" i="69" l="1"/>
  <c r="HI22" i="69"/>
  <c r="HK3" i="69" l="1"/>
  <c r="HJ22" i="69"/>
  <c r="HL3" i="69" l="1"/>
  <c r="HK22" i="69"/>
  <c r="HL22" i="69" l="1"/>
  <c r="HM3" i="69"/>
  <c r="HN3" i="69" l="1"/>
  <c r="HM22" i="69"/>
  <c r="HN22" i="69" l="1"/>
  <c r="HO3" i="69"/>
  <c r="HO22" i="69" s="1"/>
  <c r="F7" i="58" l="1"/>
  <c r="F6" i="58"/>
  <c r="F5" i="58"/>
  <c r="O25" i="54"/>
  <c r="N25" i="54"/>
  <c r="M25" i="54"/>
  <c r="O21" i="54"/>
  <c r="N21" i="54"/>
  <c r="M21" i="54"/>
  <c r="G10" i="54"/>
  <c r="F10" i="54"/>
  <c r="E10" i="54"/>
  <c r="D10" i="54"/>
  <c r="C10" i="54"/>
  <c r="I9" i="54"/>
  <c r="I8" i="54"/>
  <c r="I10" i="54" s="1"/>
  <c r="I7" i="54"/>
  <c r="I6" i="54"/>
  <c r="O26" i="53"/>
  <c r="N26" i="53"/>
  <c r="O21" i="53"/>
  <c r="N21" i="53"/>
  <c r="I10" i="53"/>
  <c r="G10" i="53"/>
  <c r="F10" i="53"/>
  <c r="E10" i="53"/>
  <c r="D10" i="53"/>
  <c r="C10" i="53"/>
  <c r="I9" i="53"/>
  <c r="I8" i="53"/>
  <c r="I7" i="53"/>
  <c r="I6" i="53"/>
  <c r="AK14" i="51"/>
  <c r="AJ14" i="51"/>
  <c r="AI14" i="51"/>
  <c r="AH14" i="51"/>
  <c r="U14" i="51"/>
  <c r="S14" i="51"/>
  <c r="R14" i="51"/>
  <c r="O14" i="51"/>
  <c r="N14" i="51"/>
  <c r="M14" i="51"/>
  <c r="L14" i="51"/>
  <c r="I14" i="51"/>
  <c r="H14" i="51"/>
  <c r="F14" i="51"/>
  <c r="E14" i="51"/>
  <c r="D14" i="51"/>
  <c r="AK8" i="51"/>
  <c r="AK12" i="51" s="1"/>
  <c r="AK18" i="51" s="1"/>
  <c r="AK22" i="51" s="1"/>
  <c r="AK26" i="51" s="1"/>
  <c r="AJ8" i="51"/>
  <c r="AJ12" i="51" s="1"/>
  <c r="AJ18" i="51" s="1"/>
  <c r="AJ22" i="51" s="1"/>
  <c r="AJ26" i="51" s="1"/>
  <c r="AI8" i="51"/>
  <c r="AI12" i="51" s="1"/>
  <c r="AI18" i="51" s="1"/>
  <c r="AI22" i="51" s="1"/>
  <c r="AI26" i="51" s="1"/>
  <c r="AH8" i="51"/>
  <c r="AH12" i="51" s="1"/>
  <c r="AH18" i="51" s="1"/>
  <c r="AH22" i="51" s="1"/>
  <c r="AH26" i="51" s="1"/>
  <c r="U8" i="51"/>
  <c r="S8" i="51"/>
  <c r="R8" i="51"/>
  <c r="O8" i="51"/>
  <c r="N8" i="51"/>
  <c r="M8" i="51"/>
  <c r="L8" i="51"/>
  <c r="I8" i="51"/>
  <c r="H8" i="51"/>
  <c r="F8" i="51"/>
  <c r="F12" i="51" s="1"/>
  <c r="F18" i="51" s="1"/>
  <c r="F22" i="51" s="1"/>
  <c r="F26" i="51" s="1"/>
  <c r="E8" i="51"/>
  <c r="E12" i="51" s="1"/>
  <c r="E18" i="51" s="1"/>
  <c r="E22" i="51" s="1"/>
  <c r="E26" i="51" s="1"/>
  <c r="D8" i="51"/>
  <c r="U6" i="51"/>
  <c r="U12" i="51" s="1"/>
  <c r="U18" i="51" s="1"/>
  <c r="U22" i="51" s="1"/>
  <c r="U26" i="51" s="1"/>
  <c r="S6" i="51"/>
  <c r="S12" i="51" s="1"/>
  <c r="S18" i="51" s="1"/>
  <c r="S22" i="51" s="1"/>
  <c r="S26" i="51" s="1"/>
  <c r="R6" i="51"/>
  <c r="R12" i="51" s="1"/>
  <c r="R18" i="51" s="1"/>
  <c r="R22" i="51" s="1"/>
  <c r="R26" i="51" s="1"/>
  <c r="O6" i="51"/>
  <c r="O12" i="51" s="1"/>
  <c r="O18" i="51" s="1"/>
  <c r="O22" i="51" s="1"/>
  <c r="O26" i="51" s="1"/>
  <c r="N6" i="51"/>
  <c r="N12" i="51" s="1"/>
  <c r="N18" i="51" s="1"/>
  <c r="N22" i="51" s="1"/>
  <c r="N26" i="51" s="1"/>
  <c r="M6" i="51"/>
  <c r="M12" i="51" s="1"/>
  <c r="M18" i="51" s="1"/>
  <c r="M22" i="51" s="1"/>
  <c r="M26" i="51" s="1"/>
  <c r="L6" i="51"/>
  <c r="L12" i="51" s="1"/>
  <c r="L18" i="51" s="1"/>
  <c r="L22" i="51" s="1"/>
  <c r="L26" i="51" s="1"/>
  <c r="J6" i="51"/>
  <c r="I6" i="51"/>
  <c r="I12" i="51" s="1"/>
  <c r="I18" i="51" s="1"/>
  <c r="I22" i="51" s="1"/>
  <c r="I26" i="51" s="1"/>
  <c r="H6" i="51"/>
  <c r="H12" i="51" s="1"/>
  <c r="H18" i="51" s="1"/>
  <c r="H22" i="51" s="1"/>
  <c r="H26" i="51" s="1"/>
  <c r="F6" i="51"/>
  <c r="E6" i="51"/>
  <c r="D6" i="51"/>
  <c r="D12" i="51" s="1"/>
  <c r="D18" i="51" s="1"/>
  <c r="D22" i="51" s="1"/>
  <c r="D26" i="51" s="1"/>
  <c r="AM43" i="49"/>
  <c r="CD37" i="49"/>
  <c r="CC37" i="49"/>
  <c r="CB37" i="49"/>
  <c r="CA37" i="49"/>
  <c r="BZ37" i="49"/>
  <c r="BY37" i="49"/>
  <c r="BX37" i="49"/>
  <c r="BW37" i="49"/>
  <c r="BV37" i="49"/>
  <c r="BU37" i="49"/>
  <c r="BT37" i="49"/>
  <c r="BS37" i="49"/>
  <c r="BR37" i="49"/>
  <c r="BQ37" i="49"/>
  <c r="BP37" i="49"/>
  <c r="BO37" i="49"/>
  <c r="BN37" i="49"/>
  <c r="BM37" i="49"/>
  <c r="BL37" i="49"/>
  <c r="BK37" i="49"/>
  <c r="BJ37" i="49"/>
  <c r="BI37" i="49"/>
  <c r="BH37" i="49"/>
  <c r="AO37" i="49"/>
  <c r="AL37" i="49"/>
  <c r="AK37" i="49"/>
  <c r="AJ37" i="49"/>
  <c r="AI37" i="49"/>
  <c r="AH37" i="49"/>
  <c r="AG37" i="49"/>
  <c r="AF37" i="49"/>
  <c r="AE37" i="49"/>
  <c r="AD37" i="49"/>
  <c r="AC37" i="49"/>
  <c r="AB37" i="49"/>
  <c r="AA37" i="49"/>
  <c r="Z37" i="49"/>
  <c r="Y37" i="49"/>
  <c r="X37" i="49"/>
  <c r="W37" i="49"/>
  <c r="V37" i="49"/>
  <c r="U37" i="49"/>
  <c r="T37" i="49"/>
  <c r="S37" i="49"/>
  <c r="R37" i="49"/>
  <c r="Q37" i="49"/>
  <c r="CB31" i="49"/>
  <c r="CA31" i="49"/>
  <c r="BZ31" i="49"/>
  <c r="BY31" i="49"/>
  <c r="AM31" i="49"/>
  <c r="CB30" i="49"/>
  <c r="CA30" i="49"/>
  <c r="BZ30" i="49"/>
  <c r="BY30" i="49"/>
  <c r="CB28" i="49"/>
  <c r="CA28" i="49"/>
  <c r="BZ28" i="49"/>
  <c r="BY28" i="49"/>
  <c r="CD26" i="49"/>
  <c r="CC26" i="49"/>
  <c r="CB26" i="49"/>
  <c r="CA26" i="49"/>
  <c r="BZ26" i="49"/>
  <c r="BY26" i="49"/>
  <c r="BX26" i="49"/>
  <c r="BW26" i="49"/>
  <c r="BV26" i="49"/>
  <c r="BU26" i="49"/>
  <c r="BT26" i="49"/>
  <c r="BS26" i="49"/>
  <c r="BR26" i="49"/>
  <c r="BQ26" i="49"/>
  <c r="BP26" i="49"/>
  <c r="BO26" i="49"/>
  <c r="BN26" i="49"/>
  <c r="BM26" i="49"/>
  <c r="BL26" i="49"/>
  <c r="BK26" i="49"/>
  <c r="BJ26" i="49"/>
  <c r="BI26" i="49"/>
  <c r="BH26" i="49"/>
  <c r="AT26" i="49"/>
  <c r="AS26" i="49"/>
  <c r="AR26" i="49"/>
  <c r="AQ26" i="49"/>
  <c r="AP26" i="49"/>
  <c r="AO26" i="49"/>
  <c r="AL26" i="49"/>
  <c r="AK26" i="49"/>
  <c r="AJ26" i="49"/>
  <c r="AI26" i="49"/>
  <c r="AH26" i="49"/>
  <c r="AG26" i="49"/>
  <c r="AF26" i="49"/>
  <c r="AE26" i="49"/>
  <c r="AD26" i="49"/>
  <c r="AC26" i="49"/>
  <c r="AB26" i="49"/>
  <c r="AA26" i="49"/>
  <c r="Z26" i="49"/>
  <c r="Y26" i="49"/>
  <c r="X26" i="49"/>
  <c r="W26" i="49"/>
  <c r="V26" i="49"/>
  <c r="U26" i="49"/>
  <c r="T26" i="49"/>
  <c r="S26" i="49"/>
  <c r="R26" i="49"/>
  <c r="Q26" i="49"/>
  <c r="CL16" i="49"/>
  <c r="CI16" i="49"/>
  <c r="CF16" i="49"/>
  <c r="CC16" i="49"/>
  <c r="BZ16" i="49"/>
  <c r="BW16" i="49"/>
  <c r="BT16" i="49"/>
  <c r="BQ16" i="49"/>
  <c r="BZ15" i="49"/>
  <c r="BY15" i="49"/>
  <c r="BX15" i="49"/>
  <c r="BW15" i="49"/>
  <c r="BV15" i="49"/>
  <c r="BU15" i="49"/>
  <c r="BT15" i="49"/>
  <c r="BS15" i="49"/>
  <c r="BR15" i="49"/>
  <c r="BQ15" i="49"/>
  <c r="BP15" i="49"/>
  <c r="BY13" i="49"/>
  <c r="BX13" i="49"/>
  <c r="BW13" i="49"/>
  <c r="BV13" i="49"/>
  <c r="BU13" i="49"/>
  <c r="BT13" i="49"/>
  <c r="BS13" i="49"/>
  <c r="BR13" i="49"/>
  <c r="BQ13" i="49"/>
  <c r="BP13" i="49"/>
  <c r="BJ13" i="49"/>
  <c r="AP11" i="49"/>
  <c r="AP13" i="49" s="1"/>
  <c r="Y11" i="49"/>
  <c r="Y13" i="49" s="1"/>
  <c r="X11" i="49"/>
  <c r="X13" i="49" s="1"/>
  <c r="CA10" i="49"/>
  <c r="BZ10" i="49"/>
  <c r="BY10" i="49"/>
  <c r="BX10" i="49"/>
  <c r="BW10" i="49"/>
  <c r="BV10" i="49"/>
  <c r="BU10" i="49"/>
  <c r="BT10" i="49"/>
  <c r="BS10" i="49"/>
  <c r="BR10" i="49"/>
  <c r="BQ10" i="49"/>
  <c r="BP10" i="49"/>
  <c r="CA7" i="49"/>
  <c r="BZ7" i="49"/>
  <c r="BY7" i="49"/>
  <c r="BX7" i="49"/>
  <c r="BW7" i="49"/>
  <c r="BV7" i="49"/>
  <c r="BU7" i="49"/>
  <c r="BT7" i="49"/>
  <c r="BS7" i="49"/>
  <c r="BR7" i="49"/>
  <c r="BQ7" i="49"/>
  <c r="BP7" i="49"/>
  <c r="CA6" i="49"/>
  <c r="BZ6" i="49"/>
  <c r="BY6" i="49"/>
  <c r="BX6" i="49"/>
  <c r="BW6" i="49"/>
  <c r="BV6" i="49"/>
  <c r="BU6" i="49"/>
  <c r="BT6" i="49"/>
  <c r="BS6" i="49"/>
  <c r="BR6" i="49"/>
  <c r="BQ6" i="49"/>
  <c r="BP6" i="49"/>
  <c r="E125" i="47"/>
  <c r="C125" i="47"/>
  <c r="F125" i="47" s="1"/>
  <c r="F114" i="47"/>
  <c r="E114" i="47"/>
  <c r="F125" i="46"/>
  <c r="E125" i="46"/>
  <c r="C125" i="46"/>
  <c r="F114" i="46"/>
  <c r="E114" i="46"/>
  <c r="F107" i="46"/>
  <c r="E107" i="46"/>
  <c r="F106" i="46"/>
  <c r="E106" i="46"/>
  <c r="F105" i="46"/>
  <c r="E105" i="46"/>
  <c r="F104" i="46"/>
  <c r="E104" i="46"/>
  <c r="F103" i="46"/>
  <c r="E103" i="46"/>
  <c r="F102" i="46"/>
  <c r="E102" i="46"/>
  <c r="F101" i="46"/>
  <c r="E101" i="46"/>
  <c r="F100" i="46"/>
  <c r="E100" i="46"/>
  <c r="F99" i="46"/>
  <c r="E99" i="46"/>
  <c r="F98" i="46"/>
  <c r="E98" i="46"/>
  <c r="F97" i="46"/>
  <c r="E97" i="46"/>
  <c r="F96" i="46"/>
  <c r="E96" i="46"/>
  <c r="F95" i="46"/>
  <c r="E95" i="46"/>
  <c r="F94" i="46"/>
  <c r="E94" i="46"/>
  <c r="F93" i="46"/>
  <c r="E93" i="46"/>
  <c r="F92" i="46"/>
  <c r="E92" i="46"/>
  <c r="F91" i="46"/>
  <c r="E91" i="46"/>
  <c r="F90" i="46"/>
  <c r="E90" i="46"/>
  <c r="F89" i="46"/>
  <c r="E89" i="46"/>
  <c r="F88" i="46"/>
  <c r="E88" i="46"/>
  <c r="F87" i="46"/>
  <c r="E87" i="46"/>
  <c r="F86" i="46"/>
  <c r="F73" i="46"/>
  <c r="E73" i="46"/>
  <c r="F72" i="46"/>
  <c r="E72" i="46"/>
  <c r="Y169" i="45"/>
  <c r="Y168" i="45"/>
  <c r="Y167" i="45"/>
  <c r="Y166" i="45"/>
  <c r="AP39" i="44"/>
  <c r="H32" i="44"/>
  <c r="G32" i="44"/>
  <c r="F32" i="44"/>
  <c r="E32" i="44"/>
  <c r="D32" i="44"/>
  <c r="C32" i="44"/>
  <c r="B32" i="44"/>
  <c r="X28" i="39"/>
  <c r="X27" i="39"/>
  <c r="X26" i="39"/>
  <c r="X25" i="39"/>
  <c r="X24" i="39"/>
  <c r="X23" i="39"/>
  <c r="X22" i="39"/>
  <c r="X21" i="39"/>
  <c r="X20" i="39"/>
  <c r="X19" i="39"/>
  <c r="X18" i="39"/>
  <c r="X17" i="39"/>
  <c r="X16" i="39"/>
  <c r="X15" i="39"/>
  <c r="X14" i="39"/>
  <c r="X13" i="39"/>
  <c r="X12" i="39"/>
  <c r="X11" i="39"/>
  <c r="X10" i="39"/>
  <c r="X9" i="39"/>
  <c r="X8" i="39"/>
  <c r="X7" i="39"/>
  <c r="X6" i="39"/>
  <c r="X5" i="39"/>
  <c r="X4" i="39"/>
  <c r="X30" i="37"/>
  <c r="X29" i="37"/>
  <c r="X28" i="37"/>
  <c r="X27" i="37"/>
  <c r="X26" i="37"/>
  <c r="X25" i="37"/>
  <c r="X24" i="37"/>
  <c r="X23" i="37"/>
  <c r="X22" i="37"/>
  <c r="X21" i="37"/>
  <c r="X20" i="37"/>
  <c r="X19" i="37"/>
  <c r="X18" i="37"/>
  <c r="X17" i="37"/>
  <c r="X16" i="37"/>
  <c r="X15" i="37"/>
  <c r="X14" i="37"/>
  <c r="X13" i="37"/>
  <c r="X12" i="37"/>
  <c r="X11" i="37"/>
  <c r="X10" i="37"/>
  <c r="X9" i="37"/>
  <c r="X8" i="37"/>
  <c r="X7" i="37"/>
  <c r="X6" i="37"/>
  <c r="X5" i="37"/>
  <c r="X4" i="37"/>
  <c r="B115" i="34"/>
  <c r="B113" i="34"/>
  <c r="DR28" i="28" l="1"/>
  <c r="DQ28" i="28"/>
  <c r="DP28" i="28"/>
  <c r="DO28" i="28"/>
  <c r="DN28" i="28"/>
  <c r="DM28" i="28"/>
  <c r="DL28" i="28"/>
  <c r="DK28" i="28"/>
  <c r="DJ28" i="28"/>
  <c r="DI28" i="28"/>
  <c r="DH28" i="28"/>
  <c r="DG28" i="28"/>
  <c r="DF28" i="28"/>
  <c r="DE28" i="28"/>
  <c r="DD28" i="28"/>
  <c r="DC28" i="28"/>
  <c r="DB28" i="28"/>
  <c r="DA28" i="28"/>
  <c r="CZ28" i="28"/>
  <c r="CY28" i="28"/>
  <c r="CX28" i="28"/>
  <c r="CW28" i="28"/>
  <c r="CV28" i="28"/>
  <c r="CU28" i="28"/>
  <c r="CT28" i="28"/>
  <c r="CS28" i="28"/>
  <c r="CR28" i="28"/>
  <c r="CQ28" i="28"/>
  <c r="CP28" i="28"/>
  <c r="CO28" i="28"/>
  <c r="CN28" i="28"/>
  <c r="CM28" i="28"/>
  <c r="CL28" i="28"/>
  <c r="CK28" i="28"/>
  <c r="CJ28" i="28"/>
  <c r="CI28" i="28"/>
  <c r="CH28" i="28"/>
  <c r="CG28" i="28"/>
  <c r="CF28" i="28"/>
  <c r="CE28" i="28"/>
  <c r="CD28" i="28"/>
  <c r="CC28" i="28"/>
  <c r="CB28" i="28"/>
  <c r="CA28" i="28"/>
  <c r="BZ28" i="28"/>
  <c r="BY28" i="28"/>
  <c r="BX28" i="28"/>
  <c r="BW28" i="28"/>
  <c r="BV28" i="28"/>
  <c r="BU28" i="28"/>
  <c r="BT28" i="28"/>
  <c r="BS28" i="28"/>
  <c r="BR28" i="28"/>
  <c r="BQ28" i="28"/>
  <c r="BP28" i="28"/>
  <c r="BO28" i="28"/>
  <c r="BN28" i="28"/>
  <c r="BM28" i="28"/>
  <c r="BL28" i="28"/>
  <c r="BK28" i="28"/>
  <c r="BJ28" i="28"/>
  <c r="BI28" i="28"/>
  <c r="BH28" i="28"/>
  <c r="BG28" i="28"/>
  <c r="BF28" i="28"/>
  <c r="BE28" i="28"/>
  <c r="BD28" i="28"/>
  <c r="BC28" i="28"/>
  <c r="BB28" i="28"/>
  <c r="BA28" i="28"/>
  <c r="AZ28" i="28"/>
  <c r="AY28" i="28"/>
  <c r="AX28" i="28"/>
  <c r="AW28" i="28"/>
  <c r="AV28" i="28"/>
  <c r="AU28" i="28"/>
  <c r="AT28" i="28"/>
  <c r="AS28" i="28"/>
  <c r="AR28" i="28"/>
  <c r="AQ28" i="28"/>
  <c r="AP28" i="28"/>
  <c r="AO28" i="28"/>
  <c r="AN28" i="28"/>
  <c r="AM28" i="28"/>
  <c r="AL28" i="28"/>
  <c r="AK28" i="28"/>
  <c r="AJ28" i="28"/>
  <c r="AI28" i="28"/>
  <c r="AH28" i="28"/>
  <c r="AG28" i="28"/>
  <c r="AF28" i="28"/>
  <c r="AE28" i="28"/>
  <c r="AD28" i="28"/>
  <c r="AC28" i="28"/>
  <c r="AB28" i="28"/>
  <c r="AA28" i="28"/>
  <c r="Z28" i="28"/>
  <c r="Y28" i="28"/>
  <c r="X28" i="28"/>
  <c r="W28" i="28"/>
  <c r="V28" i="28"/>
  <c r="U28" i="28"/>
  <c r="T28" i="28"/>
  <c r="S28" i="28"/>
  <c r="R28" i="28"/>
  <c r="Q28" i="28"/>
  <c r="P28" i="28"/>
  <c r="O28" i="28"/>
  <c r="N28" i="28"/>
  <c r="M28" i="28"/>
  <c r="L28" i="28"/>
  <c r="K28" i="28"/>
  <c r="J28" i="28"/>
  <c r="I28" i="28"/>
  <c r="H28" i="28"/>
  <c r="G28" i="28"/>
  <c r="F28" i="28"/>
  <c r="E28" i="28"/>
  <c r="D28" i="28"/>
  <c r="C28" i="28"/>
  <c r="B28" i="28"/>
  <c r="DK31" i="16"/>
  <c r="BG31" i="16"/>
  <c r="BF31" i="16"/>
  <c r="BD31" i="16"/>
  <c r="AV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C31" i="16"/>
  <c r="G10" i="14"/>
  <c r="G9" i="14"/>
  <c r="F9" i="14"/>
  <c r="C9" i="14"/>
  <c r="B9" i="14"/>
  <c r="G8" i="14"/>
  <c r="F8" i="14"/>
  <c r="C8" i="14"/>
  <c r="B8" i="14"/>
  <c r="G7" i="14"/>
  <c r="F7" i="14"/>
  <c r="C7" i="14"/>
  <c r="B7" i="14"/>
  <c r="E17" i="12"/>
  <c r="D17" i="12"/>
  <c r="B17" i="12"/>
  <c r="U26" i="11"/>
  <c r="T26" i="11"/>
  <c r="S26" i="11"/>
  <c r="R26" i="11"/>
  <c r="U24" i="11"/>
  <c r="T24" i="11"/>
  <c r="S24" i="11"/>
  <c r="R24" i="11"/>
  <c r="Q24" i="11"/>
  <c r="P24" i="11"/>
  <c r="O24" i="11"/>
  <c r="N24" i="11"/>
  <c r="M24" i="11"/>
  <c r="I24" i="11"/>
  <c r="H24" i="11"/>
  <c r="G24" i="11"/>
  <c r="F24" i="11"/>
  <c r="E24" i="11"/>
  <c r="D24" i="11"/>
  <c r="C24" i="11"/>
  <c r="B24" i="11"/>
  <c r="U22" i="11"/>
  <c r="T22" i="11"/>
  <c r="S22" i="11"/>
  <c r="R22" i="11"/>
  <c r="Q22" i="11"/>
  <c r="P22" i="11"/>
  <c r="O22" i="11"/>
  <c r="N22" i="11"/>
  <c r="M22" i="11"/>
  <c r="I22" i="11"/>
  <c r="H22" i="11"/>
  <c r="G22" i="11"/>
  <c r="F22" i="11"/>
  <c r="E22" i="11"/>
  <c r="D22" i="11"/>
  <c r="C22" i="11"/>
  <c r="B22" i="11"/>
  <c r="U20" i="11"/>
  <c r="T20" i="11"/>
  <c r="S20" i="11"/>
  <c r="R20" i="11"/>
  <c r="Q20" i="11"/>
  <c r="P20" i="11"/>
  <c r="O20" i="11"/>
  <c r="N20" i="11"/>
  <c r="M20" i="11"/>
  <c r="I20" i="11"/>
  <c r="H20" i="11"/>
  <c r="G20" i="11"/>
  <c r="F20" i="11"/>
  <c r="E20" i="11"/>
  <c r="D20" i="11"/>
  <c r="C20" i="11"/>
  <c r="B20" i="11"/>
  <c r="U13" i="11"/>
  <c r="T13" i="11"/>
  <c r="S13" i="11"/>
  <c r="R13" i="11"/>
  <c r="Q13" i="11"/>
  <c r="P13" i="11"/>
  <c r="O13" i="11"/>
  <c r="N13" i="11"/>
  <c r="I13" i="11"/>
  <c r="H13" i="11"/>
  <c r="G13" i="11"/>
  <c r="F13" i="11"/>
  <c r="E13" i="11"/>
  <c r="D13" i="11"/>
  <c r="C13" i="11"/>
  <c r="B13" i="11"/>
  <c r="U11" i="11"/>
  <c r="T11" i="11"/>
  <c r="S11" i="11"/>
  <c r="R11" i="11"/>
  <c r="Q11" i="11"/>
  <c r="P11" i="11"/>
  <c r="O11" i="11"/>
  <c r="N11" i="11"/>
  <c r="M11" i="11"/>
  <c r="I11" i="11"/>
  <c r="H11" i="11"/>
  <c r="G11" i="11"/>
  <c r="F11" i="11"/>
  <c r="E11" i="11"/>
  <c r="D11" i="11"/>
  <c r="C11" i="11"/>
  <c r="B11" i="11"/>
  <c r="M20" i="10"/>
  <c r="L20" i="10"/>
  <c r="K20" i="10"/>
  <c r="J20" i="10"/>
  <c r="I20" i="10"/>
  <c r="H20" i="10"/>
  <c r="G20" i="10"/>
  <c r="F20" i="10"/>
  <c r="E20" i="10"/>
  <c r="D20" i="10"/>
  <c r="C20" i="10"/>
  <c r="B20" i="10"/>
  <c r="M9" i="10"/>
  <c r="L9" i="10"/>
  <c r="K9" i="10"/>
  <c r="J9" i="10"/>
  <c r="I9" i="10"/>
  <c r="H9" i="10"/>
  <c r="G9" i="10"/>
  <c r="F9" i="10"/>
  <c r="E9" i="10"/>
  <c r="D9" i="10"/>
  <c r="C9" i="10"/>
  <c r="B9" i="10"/>
  <c r="M4" i="10"/>
  <c r="M17" i="10" s="1"/>
  <c r="M19" i="10" s="1"/>
  <c r="L4" i="10"/>
  <c r="L17" i="10" s="1"/>
  <c r="L19" i="10" s="1"/>
  <c r="K4" i="10"/>
  <c r="K17" i="10" s="1"/>
  <c r="K19" i="10" s="1"/>
  <c r="J4" i="10"/>
  <c r="J17" i="10" s="1"/>
  <c r="J19" i="10" s="1"/>
  <c r="I4" i="10"/>
  <c r="I17" i="10" s="1"/>
  <c r="I19" i="10" s="1"/>
  <c r="H4" i="10"/>
  <c r="H17" i="10" s="1"/>
  <c r="H19" i="10" s="1"/>
  <c r="G4" i="10"/>
  <c r="G17" i="10" s="1"/>
  <c r="G19" i="10" s="1"/>
  <c r="F4" i="10"/>
  <c r="F17" i="10" s="1"/>
  <c r="F19" i="10" s="1"/>
  <c r="E4" i="10"/>
  <c r="E17" i="10" s="1"/>
  <c r="E19" i="10" s="1"/>
  <c r="D4" i="10"/>
  <c r="D17" i="10" s="1"/>
  <c r="D19" i="10" s="1"/>
  <c r="C4" i="10"/>
  <c r="C17" i="10" s="1"/>
  <c r="C19" i="10" s="1"/>
  <c r="B4" i="10"/>
  <c r="B17" i="10" s="1"/>
  <c r="B19" i="10" s="1"/>
  <c r="N47" i="8"/>
  <c r="L47" i="8"/>
  <c r="J47" i="8"/>
  <c r="G47" i="8"/>
  <c r="H47" i="8" s="1"/>
  <c r="N46" i="8"/>
  <c r="L46" i="8"/>
  <c r="J46" i="8"/>
  <c r="H46" i="8"/>
  <c r="G46" i="8"/>
  <c r="N45" i="8"/>
  <c r="L45" i="8"/>
  <c r="J45" i="8"/>
  <c r="G45" i="8"/>
  <c r="H45" i="8" s="1"/>
  <c r="N44" i="8"/>
  <c r="L44" i="8"/>
  <c r="J44" i="8"/>
  <c r="G44" i="8"/>
  <c r="H44" i="8" s="1"/>
  <c r="N43" i="8"/>
  <c r="L43" i="8"/>
  <c r="J43" i="8"/>
  <c r="G43" i="8"/>
  <c r="H43" i="8" s="1"/>
  <c r="N42" i="8"/>
  <c r="L42" i="8"/>
  <c r="J42" i="8"/>
  <c r="H42" i="8"/>
  <c r="G42" i="8"/>
  <c r="N41" i="8"/>
  <c r="L41" i="8"/>
  <c r="J41" i="8"/>
  <c r="H41" i="8"/>
  <c r="F41" i="8"/>
  <c r="H40" i="8"/>
  <c r="H39" i="8"/>
  <c r="N38" i="8"/>
  <c r="L38" i="8"/>
  <c r="J38" i="8"/>
  <c r="H38" i="8"/>
  <c r="N37" i="8"/>
  <c r="L37" i="8"/>
  <c r="J37" i="8"/>
  <c r="H37" i="8"/>
  <c r="N36" i="8"/>
  <c r="L36" i="8"/>
  <c r="J36" i="8"/>
  <c r="H36" i="8"/>
  <c r="N35" i="8"/>
  <c r="L35" i="8"/>
  <c r="J35" i="8"/>
  <c r="H35" i="8"/>
  <c r="N34" i="8"/>
  <c r="L34" i="8"/>
  <c r="J34" i="8"/>
  <c r="H34" i="8"/>
  <c r="F34" i="8"/>
  <c r="N33" i="8"/>
  <c r="L33" i="8"/>
  <c r="J33" i="8"/>
  <c r="G33" i="8"/>
  <c r="H33" i="8" s="1"/>
  <c r="F33" i="8"/>
  <c r="J32" i="8"/>
  <c r="H32" i="8"/>
  <c r="N31" i="8"/>
  <c r="L31" i="8"/>
  <c r="J31" i="8"/>
  <c r="G31" i="8"/>
  <c r="H31" i="8" s="1"/>
  <c r="F31" i="8"/>
  <c r="H30" i="8"/>
  <c r="N29" i="8"/>
  <c r="L29" i="8"/>
  <c r="J29" i="8"/>
  <c r="H29" i="8"/>
  <c r="G29" i="8"/>
  <c r="F29" i="8"/>
  <c r="N28" i="8"/>
  <c r="L28" i="8"/>
  <c r="J28" i="8"/>
  <c r="H28" i="8"/>
  <c r="F28" i="8"/>
  <c r="N27" i="8"/>
  <c r="L27" i="8"/>
  <c r="J27" i="8"/>
  <c r="H27" i="8"/>
  <c r="F27" i="8"/>
  <c r="N26" i="8"/>
  <c r="L26" i="8"/>
  <c r="J26" i="8"/>
  <c r="H26" i="8"/>
  <c r="F26" i="8"/>
  <c r="N25" i="8"/>
  <c r="L25" i="8"/>
  <c r="J25" i="8"/>
  <c r="H25" i="8"/>
  <c r="F25" i="8"/>
  <c r="N24" i="8"/>
  <c r="L24" i="8"/>
  <c r="J24" i="8"/>
  <c r="H24" i="8"/>
  <c r="F24" i="8"/>
  <c r="N23" i="8"/>
  <c r="L23" i="8"/>
  <c r="J23" i="8"/>
  <c r="H23" i="8"/>
  <c r="F23" i="8"/>
  <c r="N22" i="8"/>
  <c r="L22" i="8"/>
  <c r="J22" i="8"/>
  <c r="H22" i="8"/>
  <c r="F22" i="8"/>
  <c r="N21" i="8"/>
  <c r="L21" i="8"/>
  <c r="J21" i="8"/>
  <c r="H21" i="8"/>
  <c r="F21" i="8"/>
  <c r="N20" i="8"/>
  <c r="L20" i="8"/>
  <c r="J20" i="8"/>
  <c r="H20" i="8"/>
  <c r="F20" i="8"/>
  <c r="N19" i="8"/>
  <c r="L19" i="8"/>
  <c r="J19" i="8"/>
  <c r="H19" i="8"/>
  <c r="F19" i="8"/>
  <c r="N18" i="8"/>
  <c r="L18" i="8"/>
  <c r="J18" i="8"/>
  <c r="H18" i="8"/>
  <c r="F18" i="8"/>
  <c r="N17" i="8"/>
  <c r="L17" i="8"/>
  <c r="J17" i="8"/>
  <c r="G17" i="8"/>
  <c r="H17" i="8" s="1"/>
  <c r="F17" i="8"/>
  <c r="N16" i="8"/>
  <c r="L16" i="8"/>
  <c r="J16" i="8"/>
  <c r="G16" i="8"/>
  <c r="H16" i="8" s="1"/>
  <c r="F16" i="8"/>
  <c r="N15" i="8"/>
  <c r="L15" i="8"/>
  <c r="J15" i="8"/>
  <c r="G15" i="8"/>
  <c r="H15" i="8" s="1"/>
  <c r="F15" i="8"/>
  <c r="N14" i="8"/>
  <c r="L14" i="8"/>
  <c r="J14" i="8"/>
  <c r="G14" i="8"/>
  <c r="H14" i="8" s="1"/>
  <c r="F14" i="8"/>
  <c r="N13" i="8"/>
  <c r="L13" i="8"/>
  <c r="F13" i="8"/>
  <c r="N12" i="8"/>
  <c r="L12" i="8"/>
  <c r="N11" i="8"/>
  <c r="L11" i="8"/>
  <c r="N10" i="8"/>
  <c r="L10" i="8"/>
  <c r="J10" i="8"/>
  <c r="H10" i="8"/>
  <c r="N9" i="8"/>
  <c r="L9" i="8"/>
  <c r="J9" i="8"/>
  <c r="H9" i="8"/>
  <c r="N8" i="8"/>
  <c r="L8" i="8"/>
  <c r="J8" i="8"/>
  <c r="H8" i="8"/>
  <c r="F8" i="8"/>
  <c r="N7" i="8"/>
  <c r="L7" i="8"/>
  <c r="J7" i="8"/>
  <c r="H7" i="8"/>
  <c r="F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Bihisht Mautadin</author>
    <author>Suyash Dhurmea</author>
  </authors>
  <commentList>
    <comment ref="J2" authorId="0" shapeId="0" xr:uid="{EF5E8063-73CC-458D-993C-FE956146585B}">
      <text>
        <r>
          <rPr>
            <b/>
            <sz val="9"/>
            <color indexed="81"/>
            <rFont val="Tahoma"/>
            <family val="2"/>
          </rPr>
          <t>Estimate</t>
        </r>
      </text>
    </comment>
    <comment ref="J94" authorId="1" shapeId="0" xr:uid="{A2593FCF-827C-4F70-AB39-843BF6B720C3}">
      <text>
        <r>
          <rPr>
            <b/>
            <sz val="9"/>
            <color indexed="81"/>
            <rFont val="Tahoma"/>
            <family val="2"/>
          </rPr>
          <t>Suyash Dhurmea:</t>
        </r>
        <r>
          <rPr>
            <sz val="9"/>
            <color indexed="81"/>
            <rFont val="Tahoma"/>
            <family val="2"/>
          </rPr>
          <t xml:space="preserve">
</t>
        </r>
      </text>
    </comment>
  </commentList>
</comments>
</file>

<file path=xl/sharedStrings.xml><?xml version="1.0" encoding="utf-8"?>
<sst xmlns="http://schemas.openxmlformats.org/spreadsheetml/2006/main" count="13881" uniqueCount="5224">
  <si>
    <t>Table of Contents</t>
  </si>
  <si>
    <t xml:space="preserve">1. Selected Economic Indicators of Mauritius: 2010 to 2020 </t>
  </si>
  <si>
    <t xml:space="preserve">2. Selected Trading Partners' Real GDP Growth and Inflation Rates: 2017 to 2021 (Annual) and 2017Q1 to 2020Q4 (Quarterly) </t>
  </si>
  <si>
    <t>9. Monthly Statement of Budgetary Central Government Operations: July 2019 to July 2020</t>
  </si>
  <si>
    <t>10. Outstanding Public Sector Debt: June 2019 to December 2020</t>
  </si>
  <si>
    <t>13. Selected Price Indicators: 2017 to 2020 (Annual) and 2017Q1 to 2020Q4 (Quarterly)</t>
  </si>
  <si>
    <t>34. Maturity Pattern of Banks' Foreign Currency Deposits: As at end-December 2020</t>
  </si>
  <si>
    <t>35. Financial Soundness Indicators of Other Depository Corporations: December 2014 to September 2020</t>
  </si>
  <si>
    <t>43. Consolidated Quarterly Profit and Loss Statement of Non-Bank Deposit-Taking Leasing Companies: December 2014 to December 2020</t>
  </si>
  <si>
    <t>44. Sectorwise Distribution of Credit to Non-Residents: December 2020</t>
  </si>
  <si>
    <t>48a. Auctions of Government of Mauritius Notes and Bonds</t>
  </si>
  <si>
    <t>48b. Auctions of Fifteen-Year Inflation-Indexed Government of Mauritius Bonds</t>
  </si>
  <si>
    <t>49a. Issue of Bank of Mauritius Notes and Bonds</t>
  </si>
  <si>
    <t>49b. Auctions of 28-Day Bank of Mauritius Bills: February 2020 and March 2020</t>
  </si>
  <si>
    <t>50. Buyback Auction of Government of Mauritius Securities: October 2019 and November 2019</t>
  </si>
  <si>
    <t>68a. Gross Direct Investment Flows in Mauritius (Excluding Global Business) by Sector: 2012 to 2019 (Annual) and First Three Quarters of 2020</t>
  </si>
  <si>
    <t>68b. Gross Direct Investment Flows in Mauritius (Excluding Global Business) by Geographical Origin: 2012 to 2019 (Annual) and First Three Quarters of 2020</t>
  </si>
  <si>
    <t>69a. Gross Direct Investment Flows Abroad (Excluding Global Business) by Sector: 2012 to 2019 (Annual) and First Three Quarters of 2020</t>
  </si>
  <si>
    <t>69b. Gross Direct Investment Flows Abroad (Excluding Global Business) by Geographical Destination: 2012 to 2019 (Annual) and First Three Quarters of 2020</t>
  </si>
  <si>
    <t>71. Coordinated Direct Investment Survey - Position data for Mauritius as at end-2019 vis-à-vis Top 10 Counterpart Economies</t>
  </si>
  <si>
    <t>73. International Investment Position: External Assets and Liabilities at end-December 2016, 2017, 2018 and 2019</t>
  </si>
  <si>
    <t>Table 1: Selected Economic Indicators of Mauritius: 2010 to 2020</t>
  </si>
  <si>
    <t>Period</t>
  </si>
  <si>
    <t>Unit</t>
  </si>
  <si>
    <r>
      <t xml:space="preserve">1. Population-Republic of Mauritius </t>
    </r>
    <r>
      <rPr>
        <b/>
        <vertAlign val="superscript"/>
        <sz val="11"/>
        <color rgb="FF002060"/>
        <rFont val="Segoe UI"/>
        <family val="2"/>
      </rPr>
      <t>1</t>
    </r>
  </si>
  <si>
    <t>Mid-year</t>
  </si>
  <si>
    <t>2. Tourist Arrivals*</t>
  </si>
  <si>
    <t>Calendar Year</t>
  </si>
  <si>
    <t>3. Gross Tourism Earnings</t>
  </si>
  <si>
    <t>(Rs million)</t>
  </si>
  <si>
    <t xml:space="preserve">4. Real Growth Rate of Gross Value Added (at basic prices)* </t>
  </si>
  <si>
    <t>(Per cent)</t>
  </si>
  <si>
    <r>
      <t xml:space="preserve">-14.7 </t>
    </r>
    <r>
      <rPr>
        <vertAlign val="superscript"/>
        <sz val="10.5"/>
        <color rgb="FF002060"/>
        <rFont val="Segoe UI"/>
        <family val="2"/>
      </rPr>
      <t>6</t>
    </r>
  </si>
  <si>
    <r>
      <t>5. Real Growth Rate of Gross Domestic Product (at market prices)*</t>
    </r>
    <r>
      <rPr>
        <b/>
        <vertAlign val="superscript"/>
        <sz val="11"/>
        <color rgb="FF002060"/>
        <rFont val="Segoe UI"/>
        <family val="2"/>
      </rPr>
      <t xml:space="preserve"> </t>
    </r>
  </si>
  <si>
    <r>
      <t xml:space="preserve">-14.9 </t>
    </r>
    <r>
      <rPr>
        <vertAlign val="superscript"/>
        <sz val="10.5"/>
        <color rgb="FF002060"/>
        <rFont val="Segoe UI"/>
        <family val="2"/>
      </rPr>
      <t>6</t>
    </r>
  </si>
  <si>
    <t xml:space="preserve">6. Gross Domestic Product (at market prices)* </t>
  </si>
  <si>
    <r>
      <t xml:space="preserve">498,273 </t>
    </r>
    <r>
      <rPr>
        <vertAlign val="superscript"/>
        <sz val="10.5"/>
        <color rgb="FF002060"/>
        <rFont val="Segoe UI"/>
        <family val="2"/>
      </rPr>
      <t>2</t>
    </r>
  </si>
  <si>
    <r>
      <t xml:space="preserve">429435 </t>
    </r>
    <r>
      <rPr>
        <vertAlign val="superscript"/>
        <sz val="10.5"/>
        <color rgb="FF002060"/>
        <rFont val="Segoe UI"/>
        <family val="2"/>
      </rPr>
      <t>6</t>
    </r>
  </si>
  <si>
    <t xml:space="preserve">7. Gross National Income (at market prices)* </t>
  </si>
  <si>
    <r>
      <t xml:space="preserve">311,637 </t>
    </r>
    <r>
      <rPr>
        <vertAlign val="superscript"/>
        <sz val="10.5"/>
        <color rgb="FF002060"/>
        <rFont val="Segoe UI"/>
        <family val="2"/>
      </rPr>
      <t>^</t>
    </r>
  </si>
  <si>
    <r>
      <t xml:space="preserve">331,550 </t>
    </r>
    <r>
      <rPr>
        <vertAlign val="superscript"/>
        <sz val="10.5"/>
        <color rgb="FF002060"/>
        <rFont val="Segoe UI"/>
        <family val="2"/>
      </rPr>
      <t>^</t>
    </r>
  </si>
  <si>
    <r>
      <t>351,836</t>
    </r>
    <r>
      <rPr>
        <vertAlign val="superscript"/>
        <sz val="10.5"/>
        <color rgb="FF002060"/>
        <rFont val="Segoe UI"/>
        <family val="2"/>
      </rPr>
      <t xml:space="preserve"> ^</t>
    </r>
  </si>
  <si>
    <r>
      <t xml:space="preserve">373,127 </t>
    </r>
    <r>
      <rPr>
        <vertAlign val="superscript"/>
        <sz val="10.5"/>
        <color rgb="FF002060"/>
        <rFont val="Segoe UI"/>
        <family val="2"/>
      </rPr>
      <t>^</t>
    </r>
  </si>
  <si>
    <r>
      <t xml:space="preserve">389,579 </t>
    </r>
    <r>
      <rPr>
        <vertAlign val="superscript"/>
        <sz val="10.5"/>
        <color rgb="FF002060"/>
        <rFont val="Segoe UI"/>
        <family val="2"/>
      </rPr>
      <t>^</t>
    </r>
  </si>
  <si>
    <r>
      <t xml:space="preserve">412,680 </t>
    </r>
    <r>
      <rPr>
        <vertAlign val="superscript"/>
        <sz val="10.5"/>
        <color rgb="FF002060"/>
        <rFont val="Segoe UI"/>
        <family val="2"/>
      </rPr>
      <t>^</t>
    </r>
  </si>
  <si>
    <r>
      <t xml:space="preserve">432,308 </t>
    </r>
    <r>
      <rPr>
        <vertAlign val="superscript"/>
        <sz val="10.5"/>
        <color rgb="FF002060"/>
        <rFont val="Segoe UI"/>
        <family val="2"/>
      </rPr>
      <t>^</t>
    </r>
  </si>
  <si>
    <r>
      <t>462,260</t>
    </r>
    <r>
      <rPr>
        <vertAlign val="superscript"/>
        <sz val="10.5"/>
        <color rgb="FF002060"/>
        <rFont val="Segoe UI"/>
        <family val="2"/>
      </rPr>
      <t xml:space="preserve"> ^</t>
    </r>
  </si>
  <si>
    <r>
      <t xml:space="preserve">488,113 </t>
    </r>
    <r>
      <rPr>
        <vertAlign val="superscript"/>
        <sz val="10.5"/>
        <color rgb="FF002060"/>
        <rFont val="Segoe UI"/>
        <family val="2"/>
      </rPr>
      <t>^</t>
    </r>
  </si>
  <si>
    <r>
      <t>510,193</t>
    </r>
    <r>
      <rPr>
        <vertAlign val="superscript"/>
        <sz val="10.5"/>
        <color rgb="FF002060"/>
        <rFont val="Segoe UI"/>
        <family val="2"/>
      </rPr>
      <t xml:space="preserve"> ^2</t>
    </r>
  </si>
  <si>
    <r>
      <t>435,370 ^</t>
    </r>
    <r>
      <rPr>
        <vertAlign val="superscript"/>
        <sz val="10.5"/>
        <color rgb="FF002060"/>
        <rFont val="Segoe UI"/>
        <family val="2"/>
      </rPr>
      <t>6</t>
    </r>
  </si>
  <si>
    <r>
      <t>8. GNI Per Capita (at market prices)*</t>
    </r>
    <r>
      <rPr>
        <b/>
        <vertAlign val="superscript"/>
        <sz val="11"/>
        <color rgb="FF002060"/>
        <rFont val="Segoe UI"/>
        <family val="2"/>
      </rPr>
      <t xml:space="preserve"> </t>
    </r>
  </si>
  <si>
    <t xml:space="preserve">Calendar Year </t>
  </si>
  <si>
    <t>(Rupees)</t>
  </si>
  <si>
    <r>
      <t xml:space="preserve">249,030 </t>
    </r>
    <r>
      <rPr>
        <vertAlign val="superscript"/>
        <sz val="10.5"/>
        <color rgb="FF002060"/>
        <rFont val="Segoe UI"/>
        <family val="2"/>
      </rPr>
      <t>^</t>
    </r>
  </si>
  <si>
    <r>
      <t xml:space="preserve">264,365 </t>
    </r>
    <r>
      <rPr>
        <vertAlign val="superscript"/>
        <sz val="10.5"/>
        <color rgb="FF002060"/>
        <rFont val="Segoe UI"/>
        <family val="2"/>
      </rPr>
      <t>^</t>
    </r>
  </si>
  <si>
    <r>
      <t>279,792</t>
    </r>
    <r>
      <rPr>
        <vertAlign val="superscript"/>
        <sz val="10.5"/>
        <color rgb="FF002060"/>
        <rFont val="Segoe UI"/>
        <family val="2"/>
      </rPr>
      <t xml:space="preserve"> ^</t>
    </r>
  </si>
  <si>
    <r>
      <t xml:space="preserve">296,171 </t>
    </r>
    <r>
      <rPr>
        <vertAlign val="superscript"/>
        <sz val="10.5"/>
        <color rgb="FF002060"/>
        <rFont val="Segoe UI"/>
        <family val="2"/>
      </rPr>
      <t>^</t>
    </r>
  </si>
  <si>
    <r>
      <t xml:space="preserve">308,893 </t>
    </r>
    <r>
      <rPr>
        <vertAlign val="superscript"/>
        <sz val="10.5"/>
        <color rgb="FF002060"/>
        <rFont val="Segoe UI"/>
        <family val="2"/>
      </rPr>
      <t>^</t>
    </r>
  </si>
  <si>
    <r>
      <t xml:space="preserve">326,777 </t>
    </r>
    <r>
      <rPr>
        <vertAlign val="superscript"/>
        <sz val="10.5"/>
        <color rgb="FF002060"/>
        <rFont val="Segoe UI"/>
        <family val="2"/>
      </rPr>
      <t>^</t>
    </r>
  </si>
  <si>
    <r>
      <t xml:space="preserve">342,084 </t>
    </r>
    <r>
      <rPr>
        <vertAlign val="superscript"/>
        <sz val="10.5"/>
        <color rgb="FF002060"/>
        <rFont val="Segoe UI"/>
        <family val="2"/>
      </rPr>
      <t>^</t>
    </r>
  </si>
  <si>
    <r>
      <t xml:space="preserve">365,456 </t>
    </r>
    <r>
      <rPr>
        <vertAlign val="superscript"/>
        <sz val="10.5"/>
        <color rgb="FF002060"/>
        <rFont val="Segoe UI"/>
        <family val="2"/>
      </rPr>
      <t>^</t>
    </r>
  </si>
  <si>
    <r>
      <t xml:space="preserve">385,684 </t>
    </r>
    <r>
      <rPr>
        <vertAlign val="superscript"/>
        <sz val="10.5"/>
        <color rgb="FF002060"/>
        <rFont val="Segoe UI"/>
        <family val="2"/>
      </rPr>
      <t>^</t>
    </r>
  </si>
  <si>
    <r>
      <t xml:space="preserve">403,001 </t>
    </r>
    <r>
      <rPr>
        <vertAlign val="superscript"/>
        <sz val="10.5"/>
        <color rgb="FF002060"/>
        <rFont val="Segoe UI"/>
        <family val="2"/>
      </rPr>
      <t>^2</t>
    </r>
  </si>
  <si>
    <r>
      <t>343,890</t>
    </r>
    <r>
      <rPr>
        <vertAlign val="superscript"/>
        <sz val="10.5"/>
        <color rgb="FF002060"/>
        <rFont val="Segoe UI"/>
        <family val="2"/>
      </rPr>
      <t xml:space="preserve"> ^6</t>
    </r>
  </si>
  <si>
    <t>9. Headline Inflation Rate*</t>
  </si>
  <si>
    <t>Year ended June</t>
  </si>
  <si>
    <t>10. Headline Inflation Rate*</t>
  </si>
  <si>
    <t xml:space="preserve">2.5 </t>
  </si>
  <si>
    <r>
      <t>11. Unemployment Rate*</t>
    </r>
    <r>
      <rPr>
        <b/>
        <vertAlign val="superscript"/>
        <sz val="11"/>
        <color rgb="FFC00000"/>
        <rFont val="Segoe UI"/>
        <family val="2"/>
      </rPr>
      <t xml:space="preserve"> </t>
    </r>
  </si>
  <si>
    <t>n.a.</t>
  </si>
  <si>
    <r>
      <t xml:space="preserve">12. Current Account Balance </t>
    </r>
    <r>
      <rPr>
        <b/>
        <vertAlign val="superscript"/>
        <sz val="11"/>
        <color rgb="FF002060"/>
        <rFont val="Segoe UI"/>
        <family val="2"/>
      </rPr>
      <t>4</t>
    </r>
  </si>
  <si>
    <t>-17,758</t>
  </si>
  <si>
    <r>
      <t xml:space="preserve">-21,463 </t>
    </r>
    <r>
      <rPr>
        <vertAlign val="superscript"/>
        <sz val="10.5"/>
        <color rgb="FF002060"/>
        <rFont val="Segoe UI"/>
        <family val="2"/>
      </rPr>
      <t>2</t>
    </r>
  </si>
  <si>
    <r>
      <t xml:space="preserve">-39,440 </t>
    </r>
    <r>
      <rPr>
        <vertAlign val="superscript"/>
        <sz val="10.5"/>
        <color rgb="FF002060"/>
        <rFont val="Segoe UI"/>
        <family val="2"/>
      </rPr>
      <t>2</t>
    </r>
  </si>
  <si>
    <r>
      <t xml:space="preserve">13. Current Account Balance </t>
    </r>
    <r>
      <rPr>
        <b/>
        <vertAlign val="superscript"/>
        <sz val="11"/>
        <color rgb="FF002060"/>
        <rFont val="Segoe UI"/>
        <family val="2"/>
      </rPr>
      <t>4</t>
    </r>
  </si>
  <si>
    <t>-18,995</t>
  </si>
  <si>
    <r>
      <t xml:space="preserve">-27,058 </t>
    </r>
    <r>
      <rPr>
        <vertAlign val="superscript"/>
        <sz val="10.5"/>
        <color rgb="FF002060"/>
        <rFont val="Segoe UI"/>
        <family val="2"/>
      </rPr>
      <t>2</t>
    </r>
  </si>
  <si>
    <r>
      <t>14. Overall Balance of Payments</t>
    </r>
    <r>
      <rPr>
        <b/>
        <vertAlign val="superscript"/>
        <sz val="11"/>
        <color rgb="FF002060"/>
        <rFont val="Segoe UI"/>
        <family val="2"/>
      </rPr>
      <t xml:space="preserve"> </t>
    </r>
  </si>
  <si>
    <t xml:space="preserve">+9,694 </t>
  </si>
  <si>
    <t xml:space="preserve">+8,399 </t>
  </si>
  <si>
    <t xml:space="preserve">+2,692 </t>
  </si>
  <si>
    <t xml:space="preserve">+20,335 </t>
  </si>
  <si>
    <t>+15,939</t>
  </si>
  <si>
    <t>+15,105</t>
  </si>
  <si>
    <t>+26,921</t>
  </si>
  <si>
    <t>+18,644</t>
  </si>
  <si>
    <t>+47,549</t>
  </si>
  <si>
    <t>+17,521</t>
  </si>
  <si>
    <t>-3,534</t>
  </si>
  <si>
    <r>
      <t>15. Overall Balance of Payments</t>
    </r>
    <r>
      <rPr>
        <b/>
        <vertAlign val="superscript"/>
        <sz val="11"/>
        <color rgb="FF002060"/>
        <rFont val="Segoe UI"/>
        <family val="2"/>
      </rPr>
      <t xml:space="preserve"> </t>
    </r>
  </si>
  <si>
    <t xml:space="preserve">+5,247 </t>
  </si>
  <si>
    <t xml:space="preserve">+6,041 </t>
  </si>
  <si>
    <t xml:space="preserve">+16,580 </t>
  </si>
  <si>
    <t>+28,315</t>
  </si>
  <si>
    <t>+16,618</t>
  </si>
  <si>
    <t>+32,834</t>
  </si>
  <si>
    <t>16. Gross Official International Reserves</t>
  </si>
  <si>
    <t>End-December</t>
  </si>
  <si>
    <t>17. Total Imports (c.i.f.)*</t>
  </si>
  <si>
    <t>192,438</t>
  </si>
  <si>
    <r>
      <t>198,639</t>
    </r>
    <r>
      <rPr>
        <vertAlign val="superscript"/>
        <sz val="10.5"/>
        <color rgb="FF002060"/>
        <rFont val="Segoe UI"/>
        <family val="2"/>
      </rPr>
      <t xml:space="preserve"> 2</t>
    </r>
  </si>
  <si>
    <r>
      <t xml:space="preserve">166,268 </t>
    </r>
    <r>
      <rPr>
        <vertAlign val="superscript"/>
        <sz val="10.5"/>
        <color rgb="FF002060"/>
        <rFont val="Segoe UI"/>
        <family val="2"/>
      </rPr>
      <t>3</t>
    </r>
  </si>
  <si>
    <t xml:space="preserve">18. Total Exports (f.o.b.)* </t>
  </si>
  <si>
    <t xml:space="preserve">73,586 </t>
  </si>
  <si>
    <t>80,339</t>
  </si>
  <si>
    <r>
      <t xml:space="preserve">78,799 </t>
    </r>
    <r>
      <rPr>
        <vertAlign val="superscript"/>
        <sz val="10.5"/>
        <color rgb="FF002060"/>
        <rFont val="Segoe UI"/>
        <family val="2"/>
      </rPr>
      <t>2</t>
    </r>
  </si>
  <si>
    <r>
      <t xml:space="preserve">70,324 </t>
    </r>
    <r>
      <rPr>
        <vertAlign val="superscript"/>
        <sz val="10.5"/>
        <color rgb="FF002060"/>
        <rFont val="Segoe UI"/>
        <family val="2"/>
      </rPr>
      <t>3</t>
    </r>
  </si>
  <si>
    <t>19. Ratio of Budget Deficit to GDP at market prices**</t>
  </si>
  <si>
    <t>@</t>
  </si>
  <si>
    <r>
      <t xml:space="preserve">13.6 </t>
    </r>
    <r>
      <rPr>
        <vertAlign val="superscript"/>
        <sz val="10"/>
        <color rgb="FF002060"/>
        <rFont val="Segoe UI"/>
        <family val="2"/>
      </rPr>
      <t>2</t>
    </r>
  </si>
  <si>
    <r>
      <t xml:space="preserve">- </t>
    </r>
    <r>
      <rPr>
        <vertAlign val="superscript"/>
        <sz val="10.5"/>
        <color rgb="FF002060"/>
        <rFont val="Segoe UI"/>
        <family val="2"/>
      </rPr>
      <t>6</t>
    </r>
  </si>
  <si>
    <t>20. External Debt: Budgetary Central Government (BCG)</t>
  </si>
  <si>
    <t>#</t>
  </si>
  <si>
    <r>
      <t xml:space="preserve">41,414 </t>
    </r>
    <r>
      <rPr>
        <vertAlign val="superscript"/>
        <sz val="10.5"/>
        <color rgb="FF002060"/>
        <rFont val="Segoe UI"/>
        <family val="2"/>
      </rPr>
      <t>2</t>
    </r>
  </si>
  <si>
    <r>
      <t xml:space="preserve">39,592 </t>
    </r>
    <r>
      <rPr>
        <vertAlign val="superscript"/>
        <sz val="10.5"/>
        <color rgb="FF002060"/>
        <rFont val="Segoe UI"/>
        <family val="2"/>
      </rPr>
      <t>2</t>
    </r>
  </si>
  <si>
    <r>
      <t xml:space="preserve">68,736 </t>
    </r>
    <r>
      <rPr>
        <vertAlign val="superscript"/>
        <sz val="10.5"/>
        <color rgb="FF002060"/>
        <rFont val="Segoe UI"/>
        <family val="2"/>
      </rPr>
      <t>3</t>
    </r>
  </si>
  <si>
    <t>21. Ratio of BCG External Debt to GDP at market prices**</t>
  </si>
  <si>
    <r>
      <t xml:space="preserve">8.6 </t>
    </r>
    <r>
      <rPr>
        <vertAlign val="superscript"/>
        <sz val="10.5"/>
        <color rgb="FF002060"/>
        <rFont val="Segoe UI"/>
        <family val="2"/>
      </rPr>
      <t>2</t>
    </r>
  </si>
  <si>
    <r>
      <t xml:space="preserve">7.9 </t>
    </r>
    <r>
      <rPr>
        <vertAlign val="superscript"/>
        <sz val="10.5"/>
        <color rgb="FF002060"/>
        <rFont val="Segoe UI"/>
        <family val="2"/>
      </rPr>
      <t>2</t>
    </r>
  </si>
  <si>
    <r>
      <t xml:space="preserve">16.1 </t>
    </r>
    <r>
      <rPr>
        <vertAlign val="superscript"/>
        <sz val="10.5"/>
        <color rgb="FF002060"/>
        <rFont val="Segoe UI"/>
        <family val="2"/>
      </rPr>
      <t>3</t>
    </r>
  </si>
  <si>
    <t>22. Internal Debt: Budgetary Central Government (BCG)</t>
  </si>
  <si>
    <r>
      <t xml:space="preserve">234,258 </t>
    </r>
    <r>
      <rPr>
        <vertAlign val="superscript"/>
        <sz val="10.5"/>
        <color rgb="FF002060"/>
        <rFont val="Segoe UI"/>
        <family val="2"/>
      </rPr>
      <t>2</t>
    </r>
  </si>
  <si>
    <r>
      <t xml:space="preserve">252,862 </t>
    </r>
    <r>
      <rPr>
        <vertAlign val="superscript"/>
        <sz val="10.5"/>
        <color rgb="FF002060"/>
        <rFont val="Segoe UI"/>
        <family val="2"/>
      </rPr>
      <t>2</t>
    </r>
  </si>
  <si>
    <r>
      <t xml:space="preserve">258,807 </t>
    </r>
    <r>
      <rPr>
        <vertAlign val="superscript"/>
        <sz val="10.5"/>
        <color rgb="FF002060"/>
        <rFont val="Segoe UI"/>
        <family val="2"/>
      </rPr>
      <t>3</t>
    </r>
  </si>
  <si>
    <t>23. Ratio of BCG Internal Debt to GDP at market prices**</t>
  </si>
  <si>
    <r>
      <t xml:space="preserve">48.6 </t>
    </r>
    <r>
      <rPr>
        <vertAlign val="superscript"/>
        <sz val="10.5"/>
        <color rgb="FF002060"/>
        <rFont val="Segoe UI"/>
        <family val="2"/>
      </rPr>
      <t>2</t>
    </r>
  </si>
  <si>
    <r>
      <t xml:space="preserve">50.7 </t>
    </r>
    <r>
      <rPr>
        <vertAlign val="superscript"/>
        <sz val="10.5"/>
        <color rgb="FF002060"/>
        <rFont val="Segoe UI"/>
        <family val="2"/>
      </rPr>
      <t>2</t>
    </r>
  </si>
  <si>
    <r>
      <t xml:space="preserve">60.4 </t>
    </r>
    <r>
      <rPr>
        <vertAlign val="superscript"/>
        <sz val="10.5"/>
        <color rgb="FF002060"/>
        <rFont val="Segoe UI"/>
        <family val="2"/>
      </rPr>
      <t>3</t>
    </r>
  </si>
  <si>
    <t>24. Currency Outside Depository Corporations</t>
  </si>
  <si>
    <t>25. Broad Money Liabilities (BML)</t>
  </si>
  <si>
    <t>26. Growth Rate of BML</t>
  </si>
  <si>
    <r>
      <t xml:space="preserve">27. Claims on Other Sectors by Depository Corporations </t>
    </r>
    <r>
      <rPr>
        <b/>
        <vertAlign val="superscript"/>
        <sz val="11"/>
        <color rgb="FF002060"/>
        <rFont val="Segoe UI"/>
        <family val="2"/>
      </rPr>
      <t>5</t>
    </r>
  </si>
  <si>
    <r>
      <t xml:space="preserve">28. Growth Rate of Claims on Other Sectors by Depository Corporations </t>
    </r>
    <r>
      <rPr>
        <b/>
        <vertAlign val="superscript"/>
        <sz val="11"/>
        <color rgb="FF002060"/>
        <rFont val="Segoe UI"/>
        <family val="2"/>
      </rPr>
      <t>5</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</si>
  <si>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r>
  </si>
  <si>
    <t>^ Exclusive of net primary income and net transfer of GBC1s from the rest of the world.</t>
  </si>
  <si>
    <t>n.a.: Not available.</t>
  </si>
  <si>
    <r>
      <rPr>
        <i/>
        <vertAlign val="superscript"/>
        <sz val="10"/>
        <color rgb="FF002060"/>
        <rFont val="Segoe UI"/>
        <family val="2"/>
      </rPr>
      <t xml:space="preserve">4 </t>
    </r>
    <r>
      <rPr>
        <i/>
        <sz val="10"/>
        <color rgb="FF002060"/>
        <rFont val="Segoe UI"/>
        <family val="2"/>
      </rPr>
      <t xml:space="preserve">As from 2010, balance of payments includes cross-border transactions of GBC1s  and are not strictly comparable with prior years' data. </t>
    </r>
  </si>
  <si>
    <r>
      <rPr>
        <i/>
        <vertAlign val="superscript"/>
        <sz val="10"/>
        <color rgb="FF002060"/>
        <rFont val="Segoe UI"/>
        <family val="2"/>
      </rPr>
      <t>5</t>
    </r>
    <r>
      <rPr>
        <i/>
        <sz val="10"/>
        <color rgb="FF002060"/>
        <rFont val="Segoe UI"/>
        <family val="2"/>
      </rPr>
      <t xml:space="preserve"> As from 2010, data are no longer adjusted for claims on Global Business Licence holders and are not strictly comparable with prior data. </t>
    </r>
  </si>
  <si>
    <r>
      <rPr>
        <i/>
        <vertAlign val="superscript"/>
        <sz val="10"/>
        <color rgb="FF002060"/>
        <rFont val="Segoe UI"/>
        <family val="2"/>
      </rPr>
      <t>6</t>
    </r>
    <r>
      <rPr>
        <i/>
        <sz val="10"/>
        <color rgb="FF002060"/>
        <rFont val="Segoe UI"/>
        <family val="2"/>
      </rPr>
      <t xml:space="preserve"> Forecast.</t>
    </r>
  </si>
  <si>
    <t>@ For the period 2010 to 2014, government finance statistics were compiled on a calendar year basis, spanning from January to December. From 2006 to 2009 and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</si>
  <si>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</si>
  <si>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As from 2009, data refer to end-December, instead of end-June for previous years.</t>
  </si>
  <si>
    <t xml:space="preserve">* Source:  Statistics Mauritius.     </t>
  </si>
  <si>
    <t>** Source: Ministry of Finance, Economic Planning and Development.</t>
  </si>
  <si>
    <r>
      <t>Table 2: Selected Trading Partners' Real GDP Growth and Inflation Rates: 2017 to 2021 (Annual)</t>
    </r>
    <r>
      <rPr>
        <b/>
        <vertAlign val="superscript"/>
        <sz val="12"/>
        <color rgb="FF002060"/>
        <rFont val="Segoe UI"/>
        <family val="2"/>
      </rPr>
      <t>1</t>
    </r>
    <r>
      <rPr>
        <b/>
        <sz val="12"/>
        <color rgb="FF002060"/>
        <rFont val="Segoe UI"/>
        <family val="2"/>
      </rPr>
      <t xml:space="preserve"> and 2017Q1 to 2020Q4 (Quarterly)</t>
    </r>
    <r>
      <rPr>
        <b/>
        <vertAlign val="superscript"/>
        <sz val="12"/>
        <color rgb="FF002060"/>
        <rFont val="Segoe UI"/>
        <family val="2"/>
      </rPr>
      <t>2</t>
    </r>
  </si>
  <si>
    <t>GDP (Percentage change over the same period of the previous year)</t>
  </si>
  <si>
    <t>Inflation (Percentage change over the same period of the previous year)</t>
  </si>
  <si>
    <t>US</t>
  </si>
  <si>
    <t>Euro Area</t>
  </si>
  <si>
    <t>UK</t>
  </si>
  <si>
    <t>India</t>
  </si>
  <si>
    <t>China</t>
  </si>
  <si>
    <t>South Africa</t>
  </si>
  <si>
    <t>2019</t>
  </si>
  <si>
    <t>2020</t>
  </si>
  <si>
    <t>2021</t>
  </si>
  <si>
    <t>2013Q1</t>
  </si>
  <si>
    <t xml:space="preserve">        Q2</t>
  </si>
  <si>
    <t xml:space="preserve">        Q3</t>
  </si>
  <si>
    <t xml:space="preserve">        Q4</t>
  </si>
  <si>
    <t>2014Q1</t>
  </si>
  <si>
    <t>2015Q1</t>
  </si>
  <si>
    <t>Q2</t>
  </si>
  <si>
    <t>Q3</t>
  </si>
  <si>
    <t>Q4</t>
  </si>
  <si>
    <t>2016Q1</t>
  </si>
  <si>
    <t>2017Q1</t>
  </si>
  <si>
    <t xml:space="preserve">   Q4 </t>
  </si>
  <si>
    <t>2018Q1</t>
  </si>
  <si>
    <t>2019Q1</t>
  </si>
  <si>
    <t>2020Q1</t>
  </si>
  <si>
    <r>
      <rPr>
        <i/>
        <vertAlign val="superscript"/>
        <sz val="10"/>
        <color rgb="FF002060"/>
        <rFont val="Segoe UI"/>
        <family val="2"/>
      </rPr>
      <t>1</t>
    </r>
    <r>
      <rPr>
        <i/>
        <sz val="10"/>
        <color rgb="FF002060"/>
        <rFont val="Segoe UI"/>
        <family val="2"/>
      </rPr>
      <t xml:space="preserve"> Source: IMF's April 2021 World Economic Outlook.</t>
    </r>
  </si>
  <si>
    <r>
      <rPr>
        <i/>
        <vertAlign val="superscript"/>
        <sz val="10"/>
        <color rgb="FF002060"/>
        <rFont val="Segoe UI"/>
        <family val="2"/>
      </rPr>
      <t>2</t>
    </r>
    <r>
      <rPr>
        <i/>
        <sz val="10"/>
        <color rgb="FF002060"/>
        <rFont val="Segoe UI"/>
        <family val="2"/>
      </rPr>
      <t xml:space="preserve"> Source: OECD.</t>
    </r>
  </si>
  <si>
    <t>Table 3: Selected Global Stock Market Indices: 2017 to 2020 (Annual) and January 2017 to March 2021 (Monthly)</t>
  </si>
  <si>
    <t>EU</t>
  </si>
  <si>
    <t>France</t>
  </si>
  <si>
    <t xml:space="preserve">South Africa </t>
  </si>
  <si>
    <t>S&amp;P500</t>
  </si>
  <si>
    <t>STOXX 50</t>
  </si>
  <si>
    <t xml:space="preserve">CAC-40 </t>
  </si>
  <si>
    <t>FTSE 1000</t>
  </si>
  <si>
    <t>BSE SENSEX</t>
  </si>
  <si>
    <t>SSEC</t>
  </si>
  <si>
    <t>JSE</t>
  </si>
  <si>
    <t>Yearly average</t>
  </si>
  <si>
    <t xml:space="preserve">    2015                    January</t>
  </si>
  <si>
    <t>February</t>
  </si>
  <si>
    <t>March</t>
  </si>
  <si>
    <t>April</t>
  </si>
  <si>
    <t>May</t>
  </si>
  <si>
    <t xml:space="preserve"> June</t>
  </si>
  <si>
    <t xml:space="preserve"> July</t>
  </si>
  <si>
    <t>August</t>
  </si>
  <si>
    <t>September</t>
  </si>
  <si>
    <t>October</t>
  </si>
  <si>
    <t>November</t>
  </si>
  <si>
    <t>December</t>
  </si>
  <si>
    <t xml:space="preserve"> 2016                    January</t>
  </si>
  <si>
    <r>
      <t>2017</t>
    </r>
    <r>
      <rPr>
        <b/>
        <vertAlign val="superscript"/>
        <sz val="11"/>
        <color rgb="FF002060"/>
        <rFont val="Segoe UI"/>
        <family val="2"/>
      </rPr>
      <t>1</t>
    </r>
    <r>
      <rPr>
        <b/>
        <sz val="11"/>
        <color rgb="FF002060"/>
        <rFont val="Segoe UI"/>
        <family val="2"/>
      </rPr>
      <t xml:space="preserve">                  January</t>
    </r>
  </si>
  <si>
    <t xml:space="preserve"> September</t>
  </si>
  <si>
    <t xml:space="preserve"> October</t>
  </si>
  <si>
    <t>2018                  January</t>
  </si>
  <si>
    <t>June</t>
  </si>
  <si>
    <t>July</t>
  </si>
  <si>
    <t>2019                  January</t>
  </si>
  <si>
    <t xml:space="preserve">  </t>
  </si>
  <si>
    <t>2020                  January</t>
  </si>
  <si>
    <t xml:space="preserve">                 February</t>
  </si>
  <si>
    <t>2021                  January</t>
  </si>
  <si>
    <t xml:space="preserve">    February</t>
  </si>
  <si>
    <r>
      <rPr>
        <i/>
        <vertAlign val="superscript"/>
        <sz val="10"/>
        <color rgb="FF002060"/>
        <rFont val="Segoe UI"/>
        <family val="2"/>
      </rPr>
      <t>1</t>
    </r>
    <r>
      <rPr>
        <i/>
        <sz val="10"/>
        <color rgb="FF002060"/>
        <rFont val="Segoe UI"/>
        <family val="2"/>
      </rPr>
      <t>End of month data.</t>
    </r>
  </si>
  <si>
    <t xml:space="preserve">Source: Reuters. </t>
  </si>
  <si>
    <t>Table 4: FAO Food Price Indices and Oil Prices: 2016 to 2020 (Annual) and January 2018 to March 2021 (Monthly)</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</si>
  <si>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</si>
  <si>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</si>
  <si>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</si>
  <si>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</si>
  <si>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</si>
  <si>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</si>
  <si>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</si>
  <si>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</si>
  <si>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</si>
  <si>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</si>
  <si>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Monthly average</t>
  </si>
  <si>
    <t>2015        January</t>
  </si>
  <si>
    <t>2016        January</t>
  </si>
  <si>
    <t>2017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</si>
  <si>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</si>
  <si>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</si>
  <si>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</si>
  <si>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</si>
  <si>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</si>
  <si>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</si>
  <si>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</si>
  <si>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</si>
  <si>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</si>
  <si>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</si>
  <si>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</si>
  <si>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February</t>
  </si>
  <si>
    <t xml:space="preserve">                     March</t>
  </si>
  <si>
    <t xml:space="preserve">                       April</t>
  </si>
  <si>
    <t xml:space="preserve">                        May</t>
  </si>
  <si>
    <t xml:space="preserve">                        June</t>
  </si>
  <si>
    <t xml:space="preserve">                        July</t>
  </si>
  <si>
    <t xml:space="preserve">                       August</t>
  </si>
  <si>
    <t>Source: FAO; Thomson Reuters.</t>
  </si>
  <si>
    <t>Expenditure on Gross Domestic Product, Rs million</t>
  </si>
  <si>
    <t>Total</t>
  </si>
  <si>
    <t>Domestic Demand</t>
  </si>
  <si>
    <t>External Demand</t>
  </si>
  <si>
    <t>Final Consumption</t>
  </si>
  <si>
    <t>Gross Fixed Capital Formation</t>
  </si>
  <si>
    <t>Change in Inventories</t>
  </si>
  <si>
    <r>
      <t xml:space="preserve">Statistical Discrepancies </t>
    </r>
    <r>
      <rPr>
        <b/>
        <vertAlign val="superscript"/>
        <sz val="11"/>
        <color rgb="FF002060"/>
        <rFont val="Segoe UI"/>
        <family val="2"/>
      </rPr>
      <t>4</t>
    </r>
  </si>
  <si>
    <t>Exports of Goods and Services</t>
  </si>
  <si>
    <t>Imports of Goods and Services</t>
  </si>
  <si>
    <t>Private Consumption</t>
  </si>
  <si>
    <t>Government Consumption</t>
  </si>
  <si>
    <t>Building and Construction Work</t>
  </si>
  <si>
    <t>Machinery and Equipment</t>
  </si>
  <si>
    <t>2018</t>
  </si>
  <si>
    <r>
      <rPr>
        <b/>
        <sz val="11"/>
        <color theme="4" tint="0.59999389629810485"/>
        <rFont val="Segoe UI"/>
        <family val="2"/>
      </rPr>
      <t xml:space="preserve">  '</t>
    </r>
    <r>
      <rPr>
        <b/>
        <sz val="11"/>
        <color rgb="FF002060"/>
        <rFont val="Segoe UI"/>
        <family val="2"/>
      </rPr>
      <t>2019</t>
    </r>
  </si>
  <si>
    <r>
      <t>2020</t>
    </r>
    <r>
      <rPr>
        <b/>
        <vertAlign val="superscript"/>
        <sz val="11"/>
        <color rgb="FF002060"/>
        <rFont val="Segoe UI"/>
      </rPr>
      <t>1</t>
    </r>
  </si>
  <si>
    <r>
      <t>Q3</t>
    </r>
    <r>
      <rPr>
        <b/>
        <vertAlign val="superscript"/>
        <sz val="11"/>
        <color rgb="FF002060"/>
        <rFont val="Segoe UI"/>
        <family val="2"/>
      </rPr>
      <t xml:space="preserve"> </t>
    </r>
  </si>
  <si>
    <r>
      <t>Q4</t>
    </r>
    <r>
      <rPr>
        <b/>
        <vertAlign val="superscript"/>
        <sz val="11"/>
        <color rgb="FF002060"/>
        <rFont val="Segoe UI"/>
        <family val="2"/>
      </rPr>
      <t xml:space="preserve"> </t>
    </r>
  </si>
  <si>
    <r>
      <t>2018Q1</t>
    </r>
    <r>
      <rPr>
        <b/>
        <vertAlign val="superscript"/>
        <sz val="11"/>
        <color rgb="FF002060"/>
        <rFont val="Segoe UI"/>
        <family val="2"/>
      </rPr>
      <t xml:space="preserve"> </t>
    </r>
  </si>
  <si>
    <r>
      <t>Q2</t>
    </r>
    <r>
      <rPr>
        <b/>
        <vertAlign val="superscript"/>
        <sz val="11"/>
        <color rgb="FF002060"/>
        <rFont val="Segoe UI"/>
        <family val="2"/>
      </rPr>
      <t xml:space="preserve"> </t>
    </r>
  </si>
  <si>
    <r>
      <t>2020Q1</t>
    </r>
    <r>
      <rPr>
        <b/>
        <vertAlign val="superscript"/>
        <sz val="11"/>
        <color rgb="FF002060"/>
        <rFont val="Segoe UI"/>
        <family val="2"/>
      </rPr>
      <t>1</t>
    </r>
  </si>
  <si>
    <r>
      <t>Q2</t>
    </r>
    <r>
      <rPr>
        <b/>
        <vertAlign val="superscript"/>
        <sz val="11"/>
        <color rgb="FF002060"/>
        <rFont val="Segoe UI"/>
        <family val="2"/>
      </rPr>
      <t>1</t>
    </r>
  </si>
  <si>
    <r>
      <t>Q3</t>
    </r>
    <r>
      <rPr>
        <b/>
        <vertAlign val="superscript"/>
        <sz val="11"/>
        <color rgb="FF002060"/>
        <rFont val="Segoe UI"/>
      </rPr>
      <t>1</t>
    </r>
  </si>
  <si>
    <r>
      <t>Q4</t>
    </r>
    <r>
      <rPr>
        <b/>
        <vertAlign val="superscript"/>
        <sz val="11"/>
        <color rgb="FF002060"/>
        <rFont val="Segoe UI"/>
        <family val="2"/>
      </rPr>
      <t>3</t>
    </r>
  </si>
  <si>
    <t>Annual Real Growth Rates, Per cent</t>
  </si>
  <si>
    <t xml:space="preserve">  Q4</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</si>
  <si>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 </t>
    </r>
    <r>
      <rPr>
        <i/>
        <sz val="10"/>
        <color rgb="FF002060"/>
        <rFont val="Segoe UI"/>
        <family val="2"/>
      </rPr>
      <t xml:space="preserve">Forecast.               </t>
    </r>
    <r>
      <rPr>
        <i/>
        <vertAlign val="superscript"/>
        <sz val="10"/>
        <color rgb="FF002060"/>
        <rFont val="Segoe UI"/>
        <family val="2"/>
      </rPr>
      <t xml:space="preserve">  3 </t>
    </r>
    <r>
      <rPr>
        <i/>
        <sz val="10"/>
        <color rgb="FF002060"/>
        <rFont val="Segoe UI"/>
        <family val="2"/>
      </rPr>
      <t xml:space="preserve">First estimates. </t>
    </r>
    <r>
      <rPr>
        <i/>
        <vertAlign val="superscript"/>
        <sz val="10"/>
        <color rgb="FF002060"/>
        <rFont val="Segoe UI"/>
        <family val="2"/>
      </rPr>
      <t xml:space="preserve">                4 </t>
    </r>
    <r>
      <rPr>
        <i/>
        <sz val="10"/>
        <color rgb="FF002060"/>
        <rFont val="Segoe UI"/>
        <family val="2"/>
      </rPr>
      <t>Discrepancies between GDP estimated using the production and expenditure approach.</t>
    </r>
  </si>
  <si>
    <t>Source: Statistics Mauritius.</t>
  </si>
  <si>
    <t>Gross Value Added (Current Basic Prices), Rs million</t>
  </si>
  <si>
    <t xml:space="preserve">   Agriculture, forestry and fishing</t>
  </si>
  <si>
    <t>Manufacturing</t>
  </si>
  <si>
    <t>Construction</t>
  </si>
  <si>
    <t xml:space="preserve">   Wholesale &amp; retail trade; repair of motor vehicles and motorcycles</t>
  </si>
  <si>
    <t xml:space="preserve">  Transportation and storage </t>
  </si>
  <si>
    <t xml:space="preserve">  Accommodation and food service activities </t>
  </si>
  <si>
    <t xml:space="preserve">  Information and communication</t>
  </si>
  <si>
    <t>Financial and insurance activities</t>
  </si>
  <si>
    <t>Real estate activities</t>
  </si>
  <si>
    <t xml:space="preserve">Professional, scientific and technical  activities                                                   </t>
  </si>
  <si>
    <t xml:space="preserve">Public administration and defence; compulsory social security                                                    </t>
  </si>
  <si>
    <t>Taxes on products (net of subsidies)</t>
  </si>
  <si>
    <r>
      <rPr>
        <b/>
        <sz val="11"/>
        <color theme="4" tint="0.59999389629810485"/>
        <rFont val="Segoe UI"/>
        <family val="2"/>
      </rPr>
      <t xml:space="preserve">  '</t>
    </r>
    <r>
      <rPr>
        <b/>
        <sz val="11"/>
        <color rgb="FF002060"/>
        <rFont val="Segoe UI"/>
        <family val="2"/>
      </rPr>
      <t>2018</t>
    </r>
  </si>
  <si>
    <r>
      <rPr>
        <b/>
        <sz val="11"/>
        <color theme="4" tint="0.59999389629810485"/>
        <rFont val="Segoe UI"/>
        <family val="2"/>
      </rPr>
      <t xml:space="preserve"> ' </t>
    </r>
    <r>
      <rPr>
        <b/>
        <sz val="11"/>
        <color rgb="FF002060"/>
        <rFont val="Segoe UI"/>
        <family val="2"/>
      </rPr>
      <t xml:space="preserve">    2019</t>
    </r>
  </si>
  <si>
    <t>Gross Value Added (Constant Prices) - Sectoral Growth Rates, Per cent</t>
  </si>
  <si>
    <r>
      <rPr>
        <i/>
        <vertAlign val="superscript"/>
        <sz val="11"/>
        <color rgb="FF002060"/>
        <rFont val="Segoe UI"/>
        <family val="2"/>
      </rPr>
      <t>1</t>
    </r>
    <r>
      <rPr>
        <i/>
        <sz val="11"/>
        <color rgb="FF002060"/>
        <rFont val="Segoe UI"/>
        <family val="2"/>
      </rPr>
      <t xml:space="preserve"> Revised.            </t>
    </r>
    <r>
      <rPr>
        <i/>
        <vertAlign val="superscript"/>
        <sz val="11"/>
        <color rgb="FF002060"/>
        <rFont val="Segoe UI"/>
        <family val="2"/>
      </rPr>
      <t xml:space="preserve">2 </t>
    </r>
    <r>
      <rPr>
        <i/>
        <sz val="11"/>
        <color rgb="FF002060"/>
        <rFont val="Segoe UI"/>
        <family val="2"/>
      </rPr>
      <t xml:space="preserve">Forecast.    </t>
    </r>
    <r>
      <rPr>
        <i/>
        <vertAlign val="superscript"/>
        <sz val="11"/>
        <color rgb="FF002060"/>
        <rFont val="Segoe UI"/>
        <family val="2"/>
      </rPr>
      <t>3</t>
    </r>
    <r>
      <rPr>
        <i/>
        <sz val="11"/>
        <color rgb="FF002060"/>
        <rFont val="Segoe UI"/>
        <family val="2"/>
      </rPr>
      <t xml:space="preserve"> First Estimates.</t>
    </r>
  </si>
  <si>
    <t>Labour force</t>
  </si>
  <si>
    <t>Unemployment</t>
  </si>
  <si>
    <t xml:space="preserve">Male </t>
  </si>
  <si>
    <t xml:space="preserve">Female </t>
  </si>
  <si>
    <t>% of labour force</t>
  </si>
  <si>
    <t>By Age</t>
  </si>
  <si>
    <t>By Gender</t>
  </si>
  <si>
    <r>
      <t xml:space="preserve">Adult </t>
    </r>
    <r>
      <rPr>
        <b/>
        <vertAlign val="superscript"/>
        <sz val="11"/>
        <color rgb="FF002060"/>
        <rFont val="Segoe UI"/>
        <family val="2"/>
      </rPr>
      <t>1</t>
    </r>
  </si>
  <si>
    <r>
      <t xml:space="preserve">Youth </t>
    </r>
    <r>
      <rPr>
        <b/>
        <vertAlign val="superscript"/>
        <sz val="11"/>
        <color rgb="FF002060"/>
        <rFont val="Segoe UI"/>
        <family val="2"/>
      </rPr>
      <t>2</t>
    </r>
  </si>
  <si>
    <t>Male</t>
  </si>
  <si>
    <t>Female</t>
  </si>
  <si>
    <t>% of Unemployed</t>
  </si>
  <si>
    <t xml:space="preserve">* Data for 2020 are based on the Rapid Continuous Multi-Purpose Household Survey. </t>
  </si>
  <si>
    <r>
      <rPr>
        <i/>
        <vertAlign val="superscript"/>
        <sz val="10"/>
        <color rgb="FF002060"/>
        <rFont val="Segoe UI"/>
        <family val="2"/>
      </rPr>
      <t>1</t>
    </r>
    <r>
      <rPr>
        <i/>
        <sz val="10"/>
        <color rgb="FF002060"/>
        <rFont val="Segoe UI"/>
        <family val="2"/>
      </rPr>
      <t xml:space="preserve"> Adult - 25 years and above.</t>
    </r>
  </si>
  <si>
    <r>
      <rPr>
        <i/>
        <vertAlign val="superscript"/>
        <sz val="10"/>
        <color rgb="FF002060"/>
        <rFont val="Segoe UI"/>
        <family val="2"/>
      </rPr>
      <t>2</t>
    </r>
    <r>
      <rPr>
        <i/>
        <sz val="10"/>
        <color rgb="FF002060"/>
        <rFont val="Segoe UI"/>
        <family val="2"/>
      </rPr>
      <t xml:space="preserve"> Youth - 16-24 years.</t>
    </r>
  </si>
  <si>
    <t>n.a. : Not available.</t>
  </si>
  <si>
    <t>Table 8: Exports and Imports by Product Group: 2017 to 2020 (Annual) and January 2017 to January 2021 (Monthly)</t>
  </si>
  <si>
    <r>
      <t xml:space="preserve">Exports </t>
    </r>
    <r>
      <rPr>
        <b/>
        <vertAlign val="superscript"/>
        <sz val="11"/>
        <color rgb="FF002060"/>
        <rFont val="Segoe UI"/>
        <family val="2"/>
      </rPr>
      <t>1</t>
    </r>
    <r>
      <rPr>
        <b/>
        <sz val="11"/>
        <color rgb="FF002060"/>
        <rFont val="Segoe UI"/>
        <family val="2"/>
      </rPr>
      <t xml:space="preserve"> (f.o.b.)</t>
    </r>
  </si>
  <si>
    <t>Imports (c.i.f.)</t>
  </si>
  <si>
    <t xml:space="preserve">Miscellaneous Manufactured Goods </t>
  </si>
  <si>
    <t>Food and Live Animals</t>
  </si>
  <si>
    <t xml:space="preserve">Others </t>
  </si>
  <si>
    <t>Manufactured Goods</t>
  </si>
  <si>
    <t>Mineral Fuels</t>
  </si>
  <si>
    <t>Machinery and Transport Equipment</t>
  </si>
  <si>
    <r>
      <t>2019</t>
    </r>
    <r>
      <rPr>
        <b/>
        <vertAlign val="superscript"/>
        <sz val="11"/>
        <color rgb="FF002060"/>
        <rFont val="Segoe UI"/>
        <family val="2"/>
      </rPr>
      <t>1</t>
    </r>
  </si>
  <si>
    <r>
      <t xml:space="preserve">2019 </t>
    </r>
    <r>
      <rPr>
        <b/>
        <vertAlign val="superscript"/>
        <sz val="11"/>
        <color rgb="FF002060"/>
        <rFont val="Segoe UI"/>
        <family val="2"/>
      </rPr>
      <t>2</t>
    </r>
  </si>
  <si>
    <r>
      <t>2020</t>
    </r>
    <r>
      <rPr>
        <b/>
        <vertAlign val="superscript"/>
        <sz val="11"/>
        <color rgb="FF002060"/>
        <rFont val="Segoe UI"/>
        <family val="2"/>
      </rPr>
      <t>2</t>
    </r>
  </si>
  <si>
    <t>2014</t>
  </si>
  <si>
    <t>Jan</t>
  </si>
  <si>
    <t>Feb</t>
  </si>
  <si>
    <t>Mar</t>
  </si>
  <si>
    <t>Apr</t>
  </si>
  <si>
    <t>Jun</t>
  </si>
  <si>
    <t>Jul</t>
  </si>
  <si>
    <t>Aug</t>
  </si>
  <si>
    <t>Sep</t>
  </si>
  <si>
    <t>Oct</t>
  </si>
  <si>
    <t>Nov</t>
  </si>
  <si>
    <t>Dec</t>
  </si>
  <si>
    <t>2015</t>
  </si>
  <si>
    <t>2016</t>
  </si>
  <si>
    <t>2017</t>
  </si>
  <si>
    <t xml:space="preserve">Oct </t>
  </si>
  <si>
    <r>
      <t>Jan</t>
    </r>
    <r>
      <rPr>
        <b/>
        <vertAlign val="superscript"/>
        <sz val="11"/>
        <color rgb="FF002060"/>
        <rFont val="Segoe UI"/>
        <family val="2"/>
      </rPr>
      <t>2</t>
    </r>
  </si>
  <si>
    <r>
      <t>Dec</t>
    </r>
    <r>
      <rPr>
        <b/>
        <vertAlign val="superscript"/>
        <sz val="11"/>
        <color rgb="FF002060"/>
        <rFont val="Segoe UI"/>
        <family val="2"/>
      </rPr>
      <t>3</t>
    </r>
  </si>
  <si>
    <r>
      <t>Jan</t>
    </r>
    <r>
      <rPr>
        <b/>
        <vertAlign val="superscript"/>
        <sz val="11"/>
        <color rgb="FF002060"/>
        <rFont val="Segoe UI"/>
        <family val="2"/>
      </rPr>
      <t>3</t>
    </r>
  </si>
  <si>
    <r>
      <rPr>
        <i/>
        <vertAlign val="superscript"/>
        <sz val="10"/>
        <color rgb="FF002060"/>
        <rFont val="Segoe UI"/>
        <family val="2"/>
      </rPr>
      <t xml:space="preserve">1 </t>
    </r>
    <r>
      <rPr>
        <i/>
        <sz val="10"/>
        <color rgb="FF002060"/>
        <rFont val="Segoe UI"/>
        <family val="2"/>
      </rPr>
      <t xml:space="preserve">Consist of domestic exports and re-exports only.      </t>
    </r>
    <r>
      <rPr>
        <i/>
        <vertAlign val="superscript"/>
        <sz val="10"/>
        <color rgb="FF002060"/>
        <rFont val="Segoe UI"/>
        <family val="2"/>
      </rPr>
      <t xml:space="preserve">  2</t>
    </r>
    <r>
      <rPr>
        <i/>
        <sz val="10"/>
        <color rgb="FF002060"/>
        <rFont val="Segoe UI"/>
        <family val="2"/>
      </rPr>
      <t xml:space="preserve"> Revised.</t>
    </r>
  </si>
  <si>
    <r>
      <rPr>
        <i/>
        <vertAlign val="superscript"/>
        <sz val="10"/>
        <color rgb="FF002060"/>
        <rFont val="Segoe UI"/>
        <family val="2"/>
      </rPr>
      <t>3</t>
    </r>
    <r>
      <rPr>
        <i/>
        <sz val="10"/>
        <color rgb="FF002060"/>
        <rFont val="Segoe UI"/>
        <family val="2"/>
      </rPr>
      <t xml:space="preserve"> Provisional.</t>
    </r>
  </si>
  <si>
    <t>Table 9: Monthly Statement of Budgetary Central Government Operations: July 2019 to July 2020</t>
  </si>
  <si>
    <t xml:space="preserve">Revenue </t>
  </si>
  <si>
    <t xml:space="preserve">Taxes </t>
  </si>
  <si>
    <t xml:space="preserve">Social contributions </t>
  </si>
  <si>
    <t xml:space="preserve">Grants </t>
  </si>
  <si>
    <t xml:space="preserve">Other revenue </t>
  </si>
  <si>
    <t xml:space="preserve">Expense </t>
  </si>
  <si>
    <t>Compensation of employees</t>
  </si>
  <si>
    <t xml:space="preserve">Use of goods &amp; services </t>
  </si>
  <si>
    <t xml:space="preserve">Interest </t>
  </si>
  <si>
    <t xml:space="preserve">Subsidies </t>
  </si>
  <si>
    <t xml:space="preserve">Social benefits </t>
  </si>
  <si>
    <t xml:space="preserve">Other expense </t>
  </si>
  <si>
    <t>Gross operating balance</t>
  </si>
  <si>
    <t>Net acquisition of non-financial assets</t>
  </si>
  <si>
    <t>Budget Balance</t>
  </si>
  <si>
    <t>Net acquisition of financial assets</t>
  </si>
  <si>
    <t>Domestic</t>
  </si>
  <si>
    <t>Foreign</t>
  </si>
  <si>
    <t>Monetary gold and SDRs</t>
  </si>
  <si>
    <t>Net incurrence of liabilities</t>
  </si>
  <si>
    <t>Table 10: Outstanding Public Sector Debt: June 2019 to December 2020</t>
  </si>
  <si>
    <r>
      <t>1. Short-term Domestic Obligations</t>
    </r>
    <r>
      <rPr>
        <vertAlign val="superscript"/>
        <sz val="11"/>
        <color rgb="FF002060"/>
        <rFont val="Segoe UI"/>
        <family val="2"/>
      </rPr>
      <t>1</t>
    </r>
  </si>
  <si>
    <r>
      <t>2. Medium-term Domestic Obligations</t>
    </r>
    <r>
      <rPr>
        <vertAlign val="superscript"/>
        <sz val="11"/>
        <color rgb="FF002060"/>
        <rFont val="Segoe UI"/>
        <family val="2"/>
      </rPr>
      <t>1</t>
    </r>
  </si>
  <si>
    <r>
      <t>3. Long-term Domestic Obligations</t>
    </r>
    <r>
      <rPr>
        <vertAlign val="superscript"/>
        <sz val="11"/>
        <color rgb="FF002060"/>
        <rFont val="Segoe UI"/>
        <family val="2"/>
      </rPr>
      <t>1</t>
    </r>
  </si>
  <si>
    <t>4. Government securities issued for mopping up excess liquidity</t>
  </si>
  <si>
    <t>-</t>
  </si>
  <si>
    <t>5. Consolidation adjustment (iro Govt Securities held by non-financial public corporations)</t>
  </si>
  <si>
    <t>`</t>
  </si>
  <si>
    <t xml:space="preserve">6. Central Government Domestic Debt  </t>
  </si>
  <si>
    <t xml:space="preserve"> As a percentage of GDP</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</si>
  <si>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</si>
  <si>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</si>
  <si>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</si>
  <si>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</si>
  <si>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</si>
  <si>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</si>
  <si>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t>
  </si>
  <si>
    <t>14.Public Sector External Debt</t>
  </si>
  <si>
    <t>15. Total Public Sector Debt</t>
  </si>
  <si>
    <r>
      <t>16. Net Public Sector Debt</t>
    </r>
    <r>
      <rPr>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</si>
  <si>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By original maturity.</t>
    </r>
  </si>
  <si>
    <r>
      <rPr>
        <i/>
        <vertAlign val="superscript"/>
        <sz val="10"/>
        <color rgb="FF002060"/>
        <rFont val="Segoe UI"/>
        <family val="2"/>
      </rPr>
      <t>2</t>
    </r>
    <r>
      <rPr>
        <i/>
        <sz val="10"/>
        <color rgb="FF002060"/>
        <rFont val="Segoe UI"/>
        <family val="2"/>
      </rPr>
      <t xml:space="preserve"> Public sector net debt was not applicable prior to March 2020 as Section 6(1A) of PDM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</si>
  <si>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</si>
  <si>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</si>
  <si>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</si>
  <si>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</si>
  <si>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r>
      <t>Table 11: Consumer Price Index (CPI) and Inflation Rate: January 2017 to March 2021</t>
    </r>
    <r>
      <rPr>
        <b/>
        <vertAlign val="superscript"/>
        <sz val="12"/>
        <color rgb="FF002060"/>
        <rFont val="Segoe UI"/>
        <family val="2"/>
      </rPr>
      <t xml:space="preserve"> 1</t>
    </r>
  </si>
  <si>
    <t>Month</t>
  </si>
  <si>
    <t>January</t>
  </si>
  <si>
    <t xml:space="preserve">March </t>
  </si>
  <si>
    <t>Average</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</si>
  <si>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</si>
  <si>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</si>
  <si>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</si>
  <si>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</si>
  <si>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r>
      <t>+2.7</t>
    </r>
    <r>
      <rPr>
        <vertAlign val="superscript"/>
        <sz val="10.5"/>
        <color rgb="FF002060"/>
        <rFont val="Segoe UI"/>
        <family val="2"/>
      </rPr>
      <t xml:space="preserve"> 2</t>
    </r>
  </si>
  <si>
    <r>
      <t>+1.0</t>
    </r>
    <r>
      <rPr>
        <vertAlign val="superscript"/>
        <sz val="10.5"/>
        <color rgb="FF002060"/>
        <rFont val="Segoe UI"/>
        <family val="2"/>
      </rPr>
      <t xml:space="preserve"> 2</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</si>
  <si>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</si>
  <si>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</si>
  <si>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</si>
  <si>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</si>
  <si>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r>
      <t>+2.5</t>
    </r>
    <r>
      <rPr>
        <vertAlign val="superscript"/>
        <sz val="10.5"/>
        <color rgb="FF002060"/>
        <rFont val="Segoe UI"/>
        <family val="2"/>
      </rPr>
      <t xml:space="preserve"> 3</t>
    </r>
  </si>
  <si>
    <r>
      <t>+2.2</t>
    </r>
    <r>
      <rPr>
        <vertAlign val="superscript"/>
        <sz val="10.5"/>
        <color rgb="FF002060"/>
        <rFont val="Segoe UI"/>
        <family val="2"/>
      </rPr>
      <t xml:space="preserve"> 3</t>
    </r>
  </si>
  <si>
    <r>
      <rPr>
        <i/>
        <vertAlign val="superscript"/>
        <sz val="10"/>
        <color rgb="FF002060"/>
        <rFont val="Segoe UI"/>
        <family val="2"/>
      </rPr>
      <t xml:space="preserve">1 </t>
    </r>
    <r>
      <rPr>
        <i/>
        <sz val="10"/>
        <color rgb="FF002060"/>
        <rFont val="Segoe UI"/>
        <family val="2"/>
      </rPr>
      <t xml:space="preserve">Effective April 2018, the new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</si>
  <si>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</si>
  <si>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March 2021.</t>
    </r>
  </si>
  <si>
    <r>
      <rPr>
        <i/>
        <vertAlign val="superscript"/>
        <sz val="10"/>
        <color rgb="FF002060"/>
        <rFont val="Segoe UI"/>
        <family val="2"/>
      </rPr>
      <t xml:space="preserve">3 </t>
    </r>
    <r>
      <rPr>
        <i/>
        <sz val="10"/>
        <color rgb="FF002060"/>
        <rFont val="Segoe UI"/>
        <family val="2"/>
      </rPr>
      <t>Headline Inflation Rate for the twelve-month period ended March 2021.</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</si>
  <si>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</si>
  <si>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</si>
  <si>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</si>
  <si>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</si>
  <si>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</si>
  <si>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Table 12: Headline and Core Inflation Rates: March 2019 to March 2021</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</si>
  <si>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</si>
  <si>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</si>
  <si>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</si>
  <si>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</si>
  <si>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</si>
  <si>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</si>
  <si>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</si>
  <si>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</si>
  <si>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</si>
  <si>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</si>
  <si>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</si>
  <si>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</si>
  <si>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</si>
  <si>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</si>
  <si>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Source: Economic Analysis &amp; Research and Statistics Department.</t>
  </si>
  <si>
    <t>Table 13: Selected Price Indicators: 2017 to 2020 (Annual) and 2017Q1 to 2020Q4 (Quarterly)</t>
  </si>
  <si>
    <r>
      <t>Wage Rate Index</t>
    </r>
    <r>
      <rPr>
        <b/>
        <vertAlign val="superscript"/>
        <sz val="11"/>
        <color rgb="FF002060"/>
        <rFont val="Segoe UI"/>
        <family val="2"/>
      </rPr>
      <t>1</t>
    </r>
  </si>
  <si>
    <r>
      <t>Producer Price Index of the Manufacturing sector
(PPI-M)</t>
    </r>
    <r>
      <rPr>
        <b/>
        <vertAlign val="superscript"/>
        <sz val="11"/>
        <color rgb="FF002060"/>
        <rFont val="Segoe UI"/>
        <family val="2"/>
      </rPr>
      <t>2</t>
    </r>
  </si>
  <si>
    <r>
      <t>Producer Price Index of the Agricultural sector
(PPI-A)</t>
    </r>
    <r>
      <rPr>
        <b/>
        <vertAlign val="superscript"/>
        <sz val="11"/>
        <color rgb="FF002060"/>
        <rFont val="Segoe UI"/>
        <family val="2"/>
      </rPr>
      <t>2</t>
    </r>
  </si>
  <si>
    <r>
      <t>Construction Price Index</t>
    </r>
    <r>
      <rPr>
        <b/>
        <vertAlign val="superscript"/>
        <sz val="11"/>
        <color rgb="FF002060"/>
        <rFont val="Segoe UI"/>
        <family val="2"/>
      </rPr>
      <t>3</t>
    </r>
  </si>
  <si>
    <r>
      <t>Import Price Index</t>
    </r>
    <r>
      <rPr>
        <b/>
        <vertAlign val="superscript"/>
        <sz val="11"/>
        <color rgb="FF002060"/>
        <rFont val="Segoe UI"/>
        <family val="2"/>
      </rPr>
      <t>2</t>
    </r>
  </si>
  <si>
    <r>
      <t>Export Price Index</t>
    </r>
    <r>
      <rPr>
        <b/>
        <vertAlign val="superscript"/>
        <sz val="11"/>
        <color rgb="FF002060"/>
        <rFont val="Segoe UI"/>
        <family val="2"/>
      </rPr>
      <t>2</t>
    </r>
  </si>
  <si>
    <r>
      <rPr>
        <i/>
        <vertAlign val="superscript"/>
        <sz val="10"/>
        <color rgb="FF002060"/>
        <rFont val="Segoe UI"/>
        <family val="2"/>
      </rPr>
      <t xml:space="preserve">1 </t>
    </r>
    <r>
      <rPr>
        <i/>
        <sz val="10"/>
        <color rgb="FF002060"/>
        <rFont val="Segoe UI"/>
        <family val="2"/>
      </rPr>
      <t xml:space="preserve">Base Year: 2016Q4 = 100.                    </t>
    </r>
    <r>
      <rPr>
        <i/>
        <vertAlign val="superscript"/>
        <sz val="10"/>
        <color rgb="FF002060"/>
        <rFont val="Segoe UI"/>
        <family val="2"/>
      </rPr>
      <t>2</t>
    </r>
    <r>
      <rPr>
        <i/>
        <sz val="10"/>
        <color rgb="FF002060"/>
        <rFont val="Segoe UI"/>
        <family val="2"/>
      </rPr>
      <t xml:space="preserve"> Base Year: 2013 = 100.                    </t>
    </r>
    <r>
      <rPr>
        <i/>
        <vertAlign val="superscript"/>
        <sz val="10"/>
        <color rgb="FF002060"/>
        <rFont val="Segoe UI"/>
        <family val="2"/>
      </rPr>
      <t xml:space="preserve">3 </t>
    </r>
    <r>
      <rPr>
        <i/>
        <sz val="10"/>
        <color rgb="FF002060"/>
        <rFont val="Segoe UI"/>
        <family val="2"/>
      </rPr>
      <t xml:space="preserve">Base Year: 2018Q1 = 100.             </t>
    </r>
  </si>
  <si>
    <t>Table 14: Bank of Mauritius Assets and Liabilities as at end March 2021</t>
  </si>
  <si>
    <t xml:space="preserve">Rupees        </t>
  </si>
  <si>
    <t>ASSETS</t>
  </si>
  <si>
    <t>Foreign Assets</t>
  </si>
  <si>
    <t>Cash and Cash Equivalents</t>
  </si>
  <si>
    <t>Gold Deposits</t>
  </si>
  <si>
    <t>Financial Assets held at Fair Value Through Other Comprehensive Income</t>
  </si>
  <si>
    <t>Financial Assets held at Fair Value Through Profit or Loss</t>
  </si>
  <si>
    <t>Domestic Assets</t>
  </si>
  <si>
    <t>Financial Assets held at Amortised Cost</t>
  </si>
  <si>
    <t>Investment in Subsidiary</t>
  </si>
  <si>
    <t>Computer Software</t>
  </si>
  <si>
    <t>Property, Plant and Equipment</t>
  </si>
  <si>
    <t>Other Assets</t>
  </si>
  <si>
    <t>TOTAL ASSETS</t>
  </si>
  <si>
    <t>LIABILITIES</t>
  </si>
  <si>
    <t>Currency in Circulation</t>
  </si>
  <si>
    <t>Demand Deposits</t>
  </si>
  <si>
    <t xml:space="preserve">  Government</t>
  </si>
  <si>
    <t xml:space="preserve">  Banks</t>
  </si>
  <si>
    <t xml:space="preserve">  Other Financial Institutions </t>
  </si>
  <si>
    <t xml:space="preserve">  Others</t>
  </si>
  <si>
    <t>Monetary Policy Instruments</t>
  </si>
  <si>
    <t>Provisions</t>
  </si>
  <si>
    <t>Employee Benefits</t>
  </si>
  <si>
    <r>
      <t>Other Liabilities</t>
    </r>
    <r>
      <rPr>
        <sz val="10"/>
        <color indexed="56"/>
        <rFont val="Segoe UI"/>
        <family val="2"/>
      </rPr>
      <t xml:space="preserve"> </t>
    </r>
  </si>
  <si>
    <t>TOTAL LIABILITIES</t>
  </si>
  <si>
    <t>CAPITAL AND RESERVES</t>
  </si>
  <si>
    <t>Stated and Paid Up Capital</t>
  </si>
  <si>
    <t>Reserves</t>
  </si>
  <si>
    <t>Total Comprehensive Income</t>
  </si>
  <si>
    <t>TOTAL LIABILITIES, CAPITAL AND RESERVES</t>
  </si>
  <si>
    <t>Source: Accounting and Budgeting Division.</t>
  </si>
  <si>
    <r>
      <t>Table 15: Sectoral Balance Sheet of Bank of Mauritius</t>
    </r>
    <r>
      <rPr>
        <b/>
        <vertAlign val="superscript"/>
        <sz val="12"/>
        <color rgb="FF002060"/>
        <rFont val="Segoe UI"/>
        <family val="2"/>
      </rPr>
      <t>1</t>
    </r>
    <r>
      <rPr>
        <b/>
        <sz val="12"/>
        <color rgb="FF002060"/>
        <rFont val="Segoe UI"/>
        <family val="2"/>
      </rPr>
      <t>: March 2020 to March 2021</t>
    </r>
  </si>
  <si>
    <t>Code</t>
  </si>
  <si>
    <t>Assets</t>
  </si>
  <si>
    <r>
      <t>Jun-18</t>
    </r>
    <r>
      <rPr>
        <b/>
        <vertAlign val="superscript"/>
        <sz val="11"/>
        <color rgb="FF002060"/>
        <rFont val="Segoe UI"/>
        <family val="2"/>
      </rPr>
      <t xml:space="preserve"> </t>
    </r>
  </si>
  <si>
    <t xml:space="preserve">Mar-20 </t>
  </si>
  <si>
    <t xml:space="preserve">Apr-20 </t>
  </si>
  <si>
    <t xml:space="preserve">May-20 </t>
  </si>
  <si>
    <t xml:space="preserve">Jun-20 </t>
  </si>
  <si>
    <t>Jul-20</t>
  </si>
  <si>
    <t>Aug-20</t>
  </si>
  <si>
    <t>Sep-20</t>
  </si>
  <si>
    <t>Oct-20</t>
  </si>
  <si>
    <t>Nov-20</t>
  </si>
  <si>
    <t>Dec-20</t>
  </si>
  <si>
    <t>Jan-21</t>
  </si>
  <si>
    <t>Feb-21</t>
  </si>
  <si>
    <t>Mar-21</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</si>
  <si>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</si>
  <si>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</si>
  <si>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</si>
  <si>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</si>
  <si>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</si>
  <si>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</si>
  <si>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</si>
  <si>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</si>
  <si>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</si>
  <si>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</si>
  <si>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</si>
  <si>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</si>
  <si>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</si>
  <si>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</si>
  <si>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</si>
  <si>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</si>
  <si>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</si>
  <si>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</si>
  <si>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</si>
  <si>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</si>
  <si>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</si>
  <si>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</si>
  <si>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</si>
  <si>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</si>
  <si>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</si>
  <si>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</si>
  <si>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</si>
  <si>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</si>
  <si>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</si>
  <si>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</si>
  <si>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</si>
  <si>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</si>
  <si>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</si>
  <si>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</si>
  <si>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</si>
  <si>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</si>
  <si>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</si>
  <si>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</si>
  <si>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</si>
  <si>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</si>
  <si>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</si>
  <si>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</si>
  <si>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</si>
  <si>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</si>
  <si>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r>
      <t xml:space="preserve">Securities Other than Shares, Excluded from Broad Money </t>
    </r>
    <r>
      <rPr>
        <b/>
        <vertAlign val="superscript"/>
        <sz val="11"/>
        <color rgb="FF002060"/>
        <rFont val="Segoe UI"/>
        <family val="2"/>
      </rPr>
      <t>2</t>
    </r>
  </si>
  <si>
    <t>L6</t>
  </si>
  <si>
    <t>L7</t>
  </si>
  <si>
    <t>L8</t>
  </si>
  <si>
    <t>L9</t>
  </si>
  <si>
    <t>Other Accounts Payable</t>
  </si>
  <si>
    <t>L10</t>
  </si>
  <si>
    <r>
      <rPr>
        <i/>
        <vertAlign val="superscript"/>
        <sz val="10"/>
        <color rgb="FF002060"/>
        <rFont val="Segoe UI"/>
        <family val="2"/>
      </rP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(2000).</t>
    </r>
  </si>
  <si>
    <r>
      <t xml:space="preserve"> 2 </t>
    </r>
    <r>
      <rPr>
        <i/>
        <sz val="10"/>
        <color rgb="FF002060"/>
        <rFont val="Segoe UI"/>
        <family val="2"/>
      </rPr>
      <t>Following IMF recommendations in January 2013, with effect from January 2010, "Securities Other than Shares, Excluded from Broad Money" now include holdings of Bank of Mauritius securities by social security funds, which were formerly classified as "Securities Other than Shares, Included in Broad Money".</t>
    </r>
  </si>
  <si>
    <t xml:space="preserve"> Figures may not add up to totals due to rounding.</t>
  </si>
  <si>
    <r>
      <t>Table 16: Central Bank Survey</t>
    </r>
    <r>
      <rPr>
        <b/>
        <vertAlign val="superscript"/>
        <sz val="12"/>
        <color rgb="FF002060"/>
        <rFont val="Segoe UI"/>
        <family val="2"/>
      </rPr>
      <t>1</t>
    </r>
    <r>
      <rPr>
        <b/>
        <sz val="12"/>
        <color rgb="FF002060"/>
        <rFont val="Segoe UI"/>
        <family val="2"/>
      </rPr>
      <t>: March 2020 to March 2021</t>
    </r>
  </si>
  <si>
    <r>
      <t xml:space="preserve">May-20 </t>
    </r>
    <r>
      <rPr>
        <b/>
        <vertAlign val="superscript"/>
        <sz val="11"/>
        <color rgb="FF002060"/>
        <rFont val="Segoe UI"/>
        <family val="2"/>
      </rPr>
      <t>3</t>
    </r>
  </si>
  <si>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</si>
  <si>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</si>
  <si>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</si>
  <si>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</si>
  <si>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</si>
  <si>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</si>
  <si>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</si>
  <si>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</si>
  <si>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</si>
  <si>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</si>
  <si>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</si>
  <si>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</si>
  <si>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</si>
  <si>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</si>
  <si>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</si>
  <si>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</si>
  <si>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</si>
  <si>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</si>
  <si>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</si>
  <si>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</si>
  <si>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</si>
  <si>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</si>
  <si>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</si>
  <si>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</si>
  <si>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</si>
  <si>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</si>
  <si>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t xml:space="preserve">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</si>
  <si>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 holdings of Bank of Mauritius</t>
    </r>
  </si>
  <si>
    <t xml:space="preserve"> securities, which were formerly classified as "Deposits and Securities Other than Shares, Excluded from Monetary Base".</t>
  </si>
  <si>
    <r>
      <rPr>
        <i/>
        <vertAlign val="superscript"/>
        <sz val="10"/>
        <color rgb="FF002060"/>
        <rFont val="Segoe UI"/>
        <family val="2"/>
      </rPr>
      <t>3</t>
    </r>
    <r>
      <rPr>
        <i/>
        <sz val="10"/>
        <color rgb="FF002060"/>
        <rFont val="Segoe UI"/>
        <family val="2"/>
      </rPr>
      <t xml:space="preserve"> Revised.</t>
    </r>
  </si>
  <si>
    <t>Figures may not add up to totals due to rounding.</t>
  </si>
  <si>
    <t>Currency</t>
  </si>
  <si>
    <t xml:space="preserve">Feb-20 </t>
  </si>
  <si>
    <r>
      <t xml:space="preserve">Apr-20 </t>
    </r>
    <r>
      <rPr>
        <sz val="11"/>
        <color theme="1"/>
        <rFont val="Calibri"/>
        <family val="2"/>
        <scheme val="minor"/>
      </rPr>
      <t/>
    </r>
  </si>
  <si>
    <r>
      <t xml:space="preserve">May-20 </t>
    </r>
    <r>
      <rPr>
        <sz val="11"/>
        <color theme="1"/>
        <rFont val="Calibri"/>
        <family val="2"/>
        <scheme val="minor"/>
      </rPr>
      <t/>
    </r>
  </si>
  <si>
    <t>Jun-20</t>
  </si>
  <si>
    <r>
      <t xml:space="preserve">Feb-21 </t>
    </r>
    <r>
      <rPr>
        <b/>
        <vertAlign val="superscript"/>
        <sz val="11"/>
        <color rgb="FF002060"/>
        <rFont val="Segoe UI"/>
        <family val="2"/>
      </rPr>
      <t>4</t>
    </r>
  </si>
  <si>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</si>
  <si>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</si>
  <si>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</si>
  <si>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</si>
  <si>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</si>
  <si>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Debt Securities</t>
  </si>
  <si>
    <t>Equity and Investment Fund Shares</t>
  </si>
  <si>
    <t>Insurance, Pension, and Standardized Guarantee Schemes</t>
  </si>
  <si>
    <t xml:space="preserve">Financial Derivatives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</si>
  <si>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</si>
  <si>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</si>
  <si>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</si>
  <si>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</si>
  <si>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</si>
  <si>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</si>
  <si>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</si>
  <si>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</si>
  <si>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</si>
  <si>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</si>
  <si>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rPr>
        <i/>
        <vertAlign val="superscript"/>
        <sz val="10"/>
        <color rgb="FF002060"/>
        <rFont val="Segoe UI"/>
        <family val="2"/>
      </rPr>
      <t>4</t>
    </r>
    <r>
      <rPr>
        <i/>
        <sz val="10"/>
        <color rgb="FF002060"/>
        <rFont val="Segoe UI"/>
        <family val="2"/>
      </rPr>
      <t xml:space="preserve"> Provisional.</t>
    </r>
  </si>
  <si>
    <r>
      <t>Jun-20</t>
    </r>
    <r>
      <rPr>
        <sz val="11"/>
        <color theme="1"/>
        <rFont val="Calibri"/>
        <family val="2"/>
        <scheme val="minor"/>
      </rPr>
      <t/>
    </r>
  </si>
  <si>
    <r>
      <t>Feb-21</t>
    </r>
    <r>
      <rPr>
        <b/>
        <vertAlign val="superscript"/>
        <sz val="11"/>
        <color rgb="FF002060"/>
        <rFont val="Segoe UI"/>
        <family val="2"/>
      </rPr>
      <t xml:space="preserve"> 4</t>
    </r>
  </si>
  <si>
    <t xml:space="preserve"> (Rs million)</t>
  </si>
  <si>
    <r>
      <t>June-20</t>
    </r>
    <r>
      <rPr>
        <sz val="11"/>
        <color theme="1"/>
        <rFont val="Calibri"/>
        <family val="2"/>
        <scheme val="minor"/>
      </rPr>
      <t/>
    </r>
  </si>
  <si>
    <t>June-20</t>
  </si>
  <si>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</si>
  <si>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t>Apr-15</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</si>
  <si>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</si>
  <si>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</si>
  <si>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</si>
  <si>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</si>
  <si>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</si>
  <si>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Other claims</t>
  </si>
  <si>
    <t>Net Claims on Central Government</t>
  </si>
  <si>
    <t xml:space="preserve">      Claims on central government</t>
  </si>
  <si>
    <t xml:space="preserve">      Liabilities to central government </t>
  </si>
  <si>
    <t>Liabilities to Central Bank</t>
  </si>
  <si>
    <t>Deposits Excluded from Broad Money:</t>
  </si>
  <si>
    <t xml:space="preserve">               Deposits of Global Business Licence Holders</t>
  </si>
  <si>
    <t xml:space="preserve">    Reserve Deposits and Debt Securities</t>
  </si>
  <si>
    <t xml:space="preserve">Claims on Other Sectors </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</si>
  <si>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</si>
  <si>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</si>
  <si>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</si>
  <si>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Debt securities Excluded from Broad Money</t>
  </si>
  <si>
    <t>^ Data have been revised from October 2018 to December 2019.</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</si>
  <si>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</si>
  <si>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</si>
  <si>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</si>
  <si>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</si>
  <si>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</si>
  <si>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</si>
  <si>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</si>
  <si>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</si>
  <si>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Broad Money Liabilities</t>
  </si>
  <si>
    <t xml:space="preserve">    Currency Outside Depository Corporations</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</si>
  <si>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</si>
  <si>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</si>
  <si>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t xml:space="preserve">    Claims on Other Sectors </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</si>
  <si>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</si>
  <si>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</si>
  <si>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</si>
  <si>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t>
    </r>
  </si>
  <si>
    <t xml:space="preserve">   and (2) directly usable  for making third-party payments by check, draft, giro order, direct debit/credit or other direct payment facility.</t>
  </si>
  <si>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</si>
  <si>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</si>
  <si>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</si>
  <si>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</si>
  <si>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</si>
  <si>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</si>
  <si>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</si>
  <si>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</si>
  <si>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</si>
  <si>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</si>
  <si>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</si>
  <si>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</si>
  <si>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</si>
  <si>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</si>
  <si>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</si>
  <si>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</si>
  <si>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</si>
  <si>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</si>
  <si>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</si>
  <si>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</si>
  <si>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</si>
  <si>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</si>
  <si>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</si>
  <si>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</si>
  <si>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</si>
  <si>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</si>
  <si>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</si>
  <si>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</si>
  <si>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</si>
  <si>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</si>
  <si>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</si>
  <si>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</si>
  <si>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</si>
  <si>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</si>
  <si>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</si>
  <si>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</si>
  <si>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23 : Bank Loans to Other Nonfinancial Corporations, Households and Other Sectors</t>
    </r>
    <r>
      <rPr>
        <b/>
        <vertAlign val="superscript"/>
        <sz val="12"/>
        <color rgb="FF002060"/>
        <rFont val="Segoe UI"/>
        <family val="2"/>
      </rPr>
      <t>1</t>
    </r>
    <r>
      <rPr>
        <b/>
        <sz val="12"/>
        <color rgb="FF002060"/>
        <rFont val="Segoe UI"/>
        <family val="2"/>
      </rPr>
      <t xml:space="preserve"> as at end-February 2021</t>
    </r>
    <r>
      <rPr>
        <b/>
        <vertAlign val="superscript"/>
        <sz val="12"/>
        <color rgb="FF002060"/>
        <rFont val="Segoe UI"/>
        <family val="2"/>
      </rPr>
      <t>*</t>
    </r>
  </si>
  <si>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</si>
  <si>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</si>
  <si>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</si>
  <si>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</si>
  <si>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</si>
  <si>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</si>
  <si>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</si>
  <si>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</si>
  <si>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</si>
  <si>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</si>
  <si>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</si>
  <si>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</si>
  <si>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</si>
  <si>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</si>
  <si>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</si>
  <si>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</si>
  <si>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</si>
  <si>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</si>
  <si>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</si>
  <si>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</si>
  <si>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</si>
  <si>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</si>
  <si>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</si>
  <si>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</si>
  <si>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</si>
  <si>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</si>
  <si>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</si>
  <si>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</si>
  <si>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</si>
  <si>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</si>
  <si>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</si>
  <si>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</si>
  <si>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</si>
  <si>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</si>
  <si>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</si>
  <si>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</si>
  <si>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</si>
  <si>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</si>
  <si>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</si>
  <si>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</si>
  <si>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</si>
  <si>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</si>
  <si>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</si>
  <si>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</si>
  <si>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</si>
  <si>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</si>
  <si>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</si>
  <si>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</si>
  <si>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</si>
  <si>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</si>
  <si>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</si>
  <si>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</si>
  <si>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</si>
  <si>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</si>
  <si>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</si>
  <si>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</si>
  <si>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</si>
  <si>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</si>
  <si>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</si>
  <si>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</si>
  <si>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</si>
  <si>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</si>
  <si>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</si>
  <si>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</si>
  <si>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</si>
  <si>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</si>
  <si>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1. OTHER NONFINANCIAL CORPORATIONS</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</si>
  <si>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</si>
  <si>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</si>
  <si>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</si>
  <si>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</si>
  <si>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</si>
  <si>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</si>
  <si>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</si>
  <si>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</si>
  <si>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</si>
  <si>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</si>
  <si>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</si>
  <si>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</si>
  <si>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</si>
  <si>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</si>
  <si>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</si>
  <si>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</si>
  <si>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</si>
  <si>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</si>
  <si>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</si>
  <si>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</si>
  <si>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</si>
  <si>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</si>
  <si>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</si>
  <si>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</si>
  <si>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</si>
  <si>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</si>
  <si>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</si>
  <si>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</si>
  <si>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</si>
  <si>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</si>
  <si>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</si>
  <si>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</si>
  <si>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</si>
  <si>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</si>
  <si>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</si>
  <si>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</si>
  <si>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</si>
  <si>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</si>
  <si>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</si>
  <si>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</si>
  <si>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</si>
  <si>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</si>
  <si>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</si>
  <si>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</si>
  <si>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</si>
  <si>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</si>
  <si>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</si>
  <si>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</si>
  <si>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</si>
  <si>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 xml:space="preserve">Figures may not add up to totals due to rounding.
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</si>
  <si>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</si>
  <si>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</si>
  <si>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</si>
  <si>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</si>
  <si>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r>
      <rPr>
        <i/>
        <vertAlign val="superscript"/>
        <sz val="10"/>
        <color rgb="FF002060"/>
        <rFont val="Segoe UI"/>
        <family val="2"/>
      </rPr>
      <t>*</t>
    </r>
    <r>
      <rPr>
        <i/>
        <sz val="10"/>
        <color rgb="FF002060"/>
        <rFont val="Segoe UI"/>
        <family val="2"/>
      </rPr>
      <t xml:space="preserve"> Provisional.</t>
    </r>
  </si>
  <si>
    <t>SECTORS</t>
  </si>
  <si>
    <t xml:space="preserve">Oct-10 </t>
  </si>
  <si>
    <t xml:space="preserve">Nov-10 </t>
  </si>
  <si>
    <t>Jan-11</t>
  </si>
  <si>
    <t>Mar-13</t>
  </si>
  <si>
    <t>Apr-13</t>
  </si>
  <si>
    <t>May-13</t>
  </si>
  <si>
    <t>June-13</t>
  </si>
  <si>
    <t>July-13</t>
  </si>
  <si>
    <t>Aug-13</t>
  </si>
  <si>
    <t>Sep-13</t>
  </si>
  <si>
    <t>Oct-13</t>
  </si>
  <si>
    <t>Feb-14</t>
  </si>
  <si>
    <t>Mar-14</t>
  </si>
  <si>
    <t>Apr-14</t>
  </si>
  <si>
    <t>May-14</t>
  </si>
  <si>
    <t>June-14</t>
  </si>
  <si>
    <t>July-14</t>
  </si>
  <si>
    <t>Transport</t>
  </si>
  <si>
    <t>Nov-13</t>
  </si>
  <si>
    <t>Dec-13</t>
  </si>
  <si>
    <t>Jan-14</t>
  </si>
  <si>
    <t>Education</t>
  </si>
  <si>
    <t xml:space="preserve">Other </t>
  </si>
  <si>
    <t>Jan-19</t>
  </si>
  <si>
    <r>
      <t xml:space="preserve">Feb-21 </t>
    </r>
    <r>
      <rPr>
        <b/>
        <vertAlign val="superscript"/>
        <sz val="10.5"/>
        <color rgb="FF002060"/>
        <rFont val="Segoe UI"/>
        <family val="2"/>
      </rPr>
      <t>2</t>
    </r>
  </si>
  <si>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</si>
  <si>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</si>
  <si>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</si>
  <si>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</si>
  <si>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</si>
  <si>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</si>
  <si>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</si>
  <si>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</si>
  <si>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</si>
  <si>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</si>
  <si>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</si>
  <si>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</si>
  <si>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</si>
  <si>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</si>
  <si>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</si>
  <si>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</si>
  <si>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</si>
  <si>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</si>
  <si>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</si>
  <si>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Apr-20</t>
  </si>
  <si>
    <t xml:space="preserve">   Of which: Housing</t>
  </si>
  <si>
    <t>4. Public Nonfinancial corporations</t>
  </si>
  <si>
    <t>6. Nonfinancial GBC1s</t>
  </si>
  <si>
    <t>Note: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</si>
  <si>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Please refer to the related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</si>
  <si>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the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</si>
  <si>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Provisional.</t>
    </r>
  </si>
  <si>
    <t>(Per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</si>
  <si>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</si>
  <si>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</si>
  <si>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</si>
  <si>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</si>
  <si>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</si>
  <si>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</si>
  <si>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</si>
  <si>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</si>
  <si>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</si>
  <si>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</si>
  <si>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</si>
  <si>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</si>
  <si>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</si>
  <si>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</si>
  <si>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</si>
  <si>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</si>
  <si>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</si>
  <si>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</si>
  <si>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</si>
  <si>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</si>
  <si>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</si>
  <si>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</si>
  <si>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</si>
  <si>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</si>
  <si>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</si>
  <si>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</si>
  <si>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</si>
  <si>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</si>
  <si>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</si>
  <si>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</si>
  <si>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</si>
  <si>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</si>
  <si>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</si>
  <si>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</si>
  <si>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</si>
  <si>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</si>
  <si>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</si>
  <si>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</si>
  <si>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</si>
  <si>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</si>
  <si>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</si>
  <si>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</si>
  <si>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</si>
  <si>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</si>
  <si>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</si>
  <si>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</si>
  <si>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</si>
  <si>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</si>
  <si>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</si>
  <si>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</si>
  <si>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</si>
  <si>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</si>
  <si>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</si>
  <si>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</si>
  <si>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</si>
  <si>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</si>
  <si>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</si>
  <si>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</si>
  <si>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</si>
  <si>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</si>
  <si>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</si>
  <si>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</si>
  <si>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</si>
  <si>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</si>
  <si>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</si>
  <si>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Jun-18</t>
  </si>
  <si>
    <t>Sep-18</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</si>
  <si>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</si>
  <si>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</si>
  <si>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</si>
  <si>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</si>
  <si>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</si>
  <si>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</si>
  <si>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</si>
  <si>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</si>
  <si>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</si>
  <si>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</si>
  <si>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</si>
  <si>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</si>
  <si>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</si>
  <si>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</si>
  <si>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</si>
  <si>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</si>
  <si>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</si>
  <si>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</si>
  <si>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</si>
  <si>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</si>
  <si>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</si>
  <si>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</si>
  <si>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</si>
  <si>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6.00-8.50</t>
  </si>
  <si>
    <t>5.65-8.50</t>
  </si>
  <si>
    <t>6.00-22.38</t>
  </si>
  <si>
    <t>6.00-21.00</t>
  </si>
  <si>
    <t>6.00-19.75</t>
  </si>
  <si>
    <t>4.70-19.75</t>
  </si>
  <si>
    <t>2.50-17.35</t>
  </si>
  <si>
    <t>2.50-18.50</t>
  </si>
  <si>
    <t>5.50-12.00</t>
  </si>
  <si>
    <t>5.00-14.00</t>
  </si>
  <si>
    <t>2.90-16.75</t>
  </si>
  <si>
    <t>4.00-19.75</t>
  </si>
  <si>
    <t>2.00-18.50</t>
  </si>
  <si>
    <t>8.00-13.00</t>
  </si>
  <si>
    <t>8.00-14.00</t>
  </si>
  <si>
    <t>5.00-16.75</t>
  </si>
  <si>
    <t>3.50-16.75</t>
  </si>
  <si>
    <t>2.70-16.75</t>
  </si>
  <si>
    <t>5.00-19.75</t>
  </si>
  <si>
    <t>4.25-17.35</t>
  </si>
  <si>
    <t>3.50-17.35</t>
  </si>
  <si>
    <t>4.00-17.35</t>
  </si>
  <si>
    <t>3.00-17.35</t>
  </si>
  <si>
    <t>3.60-17.35</t>
  </si>
  <si>
    <t>6.25-22.57</t>
  </si>
  <si>
    <t>6.00-22.00</t>
  </si>
  <si>
    <t>2.00-19.75</t>
  </si>
  <si>
    <t>2.00-19.25</t>
  </si>
  <si>
    <t>2.00-19.55</t>
  </si>
  <si>
    <t>2.00-19.57</t>
  </si>
  <si>
    <t>2.00-19.91</t>
  </si>
  <si>
    <t>2.00-19.00</t>
  </si>
  <si>
    <t>3.00-17.25</t>
  </si>
  <si>
    <t>2.00-13.40</t>
  </si>
  <si>
    <t>2.00-13.15</t>
  </si>
  <si>
    <t>2.00-13.25</t>
  </si>
  <si>
    <t>3.25-17.35</t>
  </si>
  <si>
    <t>5.25-17.35</t>
  </si>
  <si>
    <t>5.50-17.35</t>
  </si>
  <si>
    <t>5.00-17.35</t>
  </si>
  <si>
    <t>7.25-11.00</t>
  </si>
  <si>
    <t>5.00-12.00</t>
  </si>
  <si>
    <t>6.25-16.75</t>
  </si>
  <si>
    <t>7.20-11.00</t>
  </si>
  <si>
    <t>7.20-11.50</t>
  </si>
  <si>
    <t>6.75-7.75</t>
  </si>
  <si>
    <t>6.50-11.00</t>
  </si>
  <si>
    <t>5.75-16.75</t>
  </si>
  <si>
    <t>5.25-11.00</t>
  </si>
  <si>
    <t>5.75-9.50</t>
  </si>
  <si>
    <t>5.50-15.35</t>
  </si>
  <si>
    <t>7.25-8.50</t>
  </si>
  <si>
    <t>7.20-10.15</t>
  </si>
  <si>
    <t>6.75-9.50</t>
  </si>
  <si>
    <t>4.00-9.50</t>
  </si>
  <si>
    <t>6.25-8.75</t>
  </si>
  <si>
    <t>5.00-8.75</t>
  </si>
  <si>
    <t>6.25-7.25</t>
  </si>
  <si>
    <t>6.25-8.00</t>
  </si>
  <si>
    <t>6.50-16.75</t>
  </si>
  <si>
    <t>4.00-15.00</t>
  </si>
  <si>
    <t>3.00-14.75</t>
  </si>
  <si>
    <t>3.00-16.75</t>
  </si>
  <si>
    <t>2.00-22.11</t>
  </si>
  <si>
    <t>2.00-21.91</t>
  </si>
  <si>
    <t>2.00-19.50</t>
  </si>
  <si>
    <t>2.00-21.90</t>
  </si>
  <si>
    <t>2.00-19.89</t>
  </si>
  <si>
    <t>2.00-19.62</t>
  </si>
  <si>
    <t>1.00-19.25</t>
  </si>
  <si>
    <t>4.90-12.00</t>
  </si>
  <si>
    <t>8.00-16.00</t>
  </si>
  <si>
    <t>8.00-14.75</t>
  </si>
  <si>
    <t>9.35-12.60</t>
  </si>
  <si>
    <t>2.00-19.65</t>
  </si>
  <si>
    <t>1. Savings</t>
  </si>
  <si>
    <t>4.50-4.625</t>
  </si>
  <si>
    <t>5.70-6.27</t>
  </si>
  <si>
    <t>6.20-6.80</t>
  </si>
  <si>
    <t>7.20-7.60</t>
  </si>
  <si>
    <t>8.00-8.60</t>
  </si>
  <si>
    <t>7.75-8.25</t>
  </si>
  <si>
    <t>7.00-7.75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</si>
  <si>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</si>
  <si>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</si>
  <si>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</si>
  <si>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</si>
  <si>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</si>
  <si>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</si>
  <si>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</si>
  <si>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</si>
  <si>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</si>
  <si>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</si>
  <si>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</si>
  <si>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</si>
  <si>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</si>
  <si>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</si>
  <si>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</si>
  <si>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</si>
  <si>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</si>
  <si>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</si>
  <si>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</si>
  <si>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</si>
  <si>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</si>
  <si>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</si>
  <si>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</si>
  <si>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</si>
  <si>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</si>
  <si>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</si>
  <si>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</si>
  <si>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</si>
  <si>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</si>
  <si>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</si>
  <si>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</si>
  <si>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</si>
  <si>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</si>
  <si>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</si>
  <si>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</si>
  <si>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</si>
  <si>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</si>
  <si>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</si>
  <si>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</si>
  <si>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</si>
  <si>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</si>
  <si>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</si>
  <si>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</si>
  <si>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</si>
  <si>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</si>
  <si>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</si>
  <si>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</si>
  <si>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</si>
  <si>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</si>
  <si>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</si>
  <si>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</si>
  <si>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</si>
  <si>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</si>
  <si>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</si>
  <si>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</si>
  <si>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</si>
  <si>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</si>
  <si>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</si>
  <si>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</si>
  <si>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</si>
  <si>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</si>
  <si>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</si>
  <si>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</si>
  <si>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</si>
  <si>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</si>
  <si>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</si>
  <si>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</si>
  <si>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</si>
  <si>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</si>
  <si>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</si>
  <si>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</si>
  <si>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</si>
  <si>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</si>
  <si>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</si>
  <si>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</si>
  <si>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</si>
  <si>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</si>
  <si>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</si>
  <si>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</si>
  <si>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</si>
  <si>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</si>
  <si>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</si>
  <si>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</si>
  <si>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</si>
  <si>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</si>
  <si>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</si>
  <si>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</si>
  <si>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</si>
  <si>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</si>
  <si>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</si>
  <si>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</si>
  <si>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</si>
  <si>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</si>
  <si>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</si>
  <si>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</si>
  <si>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</si>
  <si>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</si>
  <si>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</si>
  <si>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</si>
  <si>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</si>
  <si>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</si>
  <si>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</si>
  <si>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</si>
  <si>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</si>
  <si>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</si>
  <si>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</si>
  <si>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</si>
  <si>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</si>
  <si>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</si>
  <si>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</si>
  <si>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</si>
  <si>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</si>
  <si>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</si>
  <si>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</si>
  <si>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</si>
  <si>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</si>
  <si>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</si>
  <si>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</si>
  <si>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</si>
  <si>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</si>
  <si>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</si>
  <si>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</si>
  <si>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</si>
  <si>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</si>
  <si>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</si>
  <si>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</si>
  <si>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</si>
  <si>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</si>
  <si>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</si>
  <si>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</si>
  <si>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</si>
  <si>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</si>
  <si>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</si>
  <si>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</si>
  <si>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</si>
  <si>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</si>
  <si>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</si>
  <si>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</si>
  <si>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</si>
  <si>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</si>
  <si>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</si>
  <si>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</si>
  <si>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</si>
  <si>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</si>
  <si>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</si>
  <si>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</si>
  <si>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</si>
  <si>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</si>
  <si>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</si>
  <si>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</si>
  <si>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</si>
  <si>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</si>
  <si>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</si>
  <si>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</si>
  <si>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</si>
  <si>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</si>
  <si>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</si>
  <si>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</si>
  <si>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</si>
  <si>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</si>
  <si>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</si>
  <si>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</si>
  <si>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</si>
  <si>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</si>
  <si>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</si>
  <si>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</si>
  <si>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</si>
  <si>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</si>
  <si>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</si>
  <si>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</si>
  <si>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</si>
  <si>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</si>
  <si>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</si>
  <si>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</si>
  <si>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</si>
  <si>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</si>
  <si>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</si>
  <si>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</si>
  <si>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</si>
  <si>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</si>
  <si>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</si>
  <si>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</si>
  <si>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</si>
  <si>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</si>
  <si>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</si>
  <si>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</si>
  <si>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</si>
  <si>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</si>
  <si>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</si>
  <si>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</si>
  <si>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</si>
  <si>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</si>
  <si>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</si>
  <si>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</si>
  <si>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</si>
  <si>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</si>
  <si>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</si>
  <si>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</si>
  <si>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</si>
  <si>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</si>
  <si>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</si>
  <si>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</si>
  <si>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</si>
  <si>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</si>
  <si>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</si>
  <si>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</si>
  <si>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</si>
  <si>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</si>
  <si>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</si>
  <si>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</si>
  <si>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</si>
  <si>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</si>
  <si>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</si>
  <si>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</si>
  <si>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</si>
  <si>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</si>
  <si>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0.10-2.10</t>
  </si>
  <si>
    <t>0.15-1.85</t>
  </si>
  <si>
    <t>1.10-1.60</t>
  </si>
  <si>
    <t>0.10-1.60</t>
  </si>
  <si>
    <t>1.10-3.40</t>
  </si>
  <si>
    <t>0.10-3.10</t>
  </si>
  <si>
    <t>1.50-3.23</t>
  </si>
  <si>
    <t>1.80-3.00</t>
  </si>
  <si>
    <t>1.40-3.55</t>
  </si>
  <si>
    <t>1.60-3.30</t>
  </si>
  <si>
    <t>1.45-3.15</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</si>
  <si>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</si>
  <si>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</si>
  <si>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</si>
  <si>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</si>
  <si>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</si>
  <si>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</si>
  <si>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</si>
  <si>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</si>
  <si>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</si>
  <si>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</si>
  <si>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</si>
  <si>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</si>
  <si>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</si>
  <si>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</si>
  <si>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</si>
  <si>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</si>
  <si>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</si>
  <si>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</si>
  <si>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</si>
  <si>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</si>
  <si>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</si>
  <si>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</si>
  <si>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</si>
  <si>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</si>
  <si>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</si>
  <si>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</si>
  <si>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</si>
  <si>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</si>
  <si>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</si>
  <si>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</si>
  <si>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</si>
  <si>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</si>
  <si>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</si>
  <si>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</si>
  <si>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</si>
  <si>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</si>
  <si>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</si>
  <si>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</si>
  <si>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</si>
  <si>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</si>
  <si>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</si>
  <si>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</si>
  <si>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</si>
  <si>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</si>
  <si>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</si>
  <si>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</si>
  <si>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</si>
  <si>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</si>
  <si>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</si>
  <si>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</si>
  <si>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</si>
  <si>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</si>
  <si>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</si>
  <si>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</si>
  <si>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</si>
  <si>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</si>
  <si>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</si>
  <si>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</si>
  <si>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</si>
  <si>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</si>
  <si>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</si>
  <si>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</si>
  <si>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</si>
  <si>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</si>
  <si>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</si>
  <si>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</si>
  <si>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</si>
  <si>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</si>
  <si>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</si>
  <si>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</si>
  <si>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</si>
  <si>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</si>
  <si>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</si>
  <si>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</si>
  <si>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</si>
  <si>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</si>
  <si>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</si>
  <si>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</si>
  <si>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</si>
  <si>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</si>
  <si>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</si>
  <si>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</si>
  <si>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</si>
  <si>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</si>
  <si>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</si>
  <si>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</si>
  <si>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</si>
  <si>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</si>
  <si>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</si>
  <si>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</si>
  <si>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</si>
  <si>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</si>
  <si>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</si>
  <si>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</si>
  <si>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</si>
  <si>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</si>
  <si>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</si>
  <si>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</si>
  <si>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</si>
  <si>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</si>
  <si>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</si>
  <si>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</si>
  <si>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</si>
  <si>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</si>
  <si>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</si>
  <si>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</si>
  <si>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</si>
  <si>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</si>
  <si>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</si>
  <si>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</si>
  <si>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</si>
  <si>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</si>
  <si>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</si>
  <si>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</si>
  <si>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</si>
  <si>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</si>
  <si>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</si>
  <si>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</si>
  <si>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</si>
  <si>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</si>
  <si>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</si>
  <si>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</si>
  <si>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</si>
  <si>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</si>
  <si>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</si>
  <si>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</si>
  <si>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</si>
  <si>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</si>
  <si>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</si>
  <si>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</si>
  <si>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</si>
  <si>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</si>
  <si>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</si>
  <si>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</si>
  <si>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</si>
  <si>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</si>
  <si>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</si>
  <si>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</si>
  <si>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</si>
  <si>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</si>
  <si>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</si>
  <si>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</si>
  <si>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</si>
  <si>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</si>
  <si>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</si>
  <si>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</si>
  <si>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</si>
  <si>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</si>
  <si>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</si>
  <si>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</si>
  <si>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</si>
  <si>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</si>
  <si>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</si>
  <si>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</si>
  <si>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</si>
  <si>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</si>
  <si>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</si>
  <si>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</si>
  <si>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</si>
  <si>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</si>
  <si>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</si>
  <si>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</si>
  <si>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</si>
  <si>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</si>
  <si>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</si>
  <si>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</si>
  <si>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</si>
  <si>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</si>
  <si>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</si>
  <si>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</si>
  <si>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</si>
  <si>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</si>
  <si>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</si>
  <si>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</si>
  <si>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</si>
  <si>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</si>
  <si>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</si>
  <si>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</si>
  <si>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</si>
  <si>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</si>
  <si>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</si>
  <si>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t>0.40-3.40</t>
  </si>
  <si>
    <t>0.30-3.80</t>
  </si>
  <si>
    <t>0.30-3.94</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</si>
  <si>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</si>
  <si>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</si>
  <si>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</si>
  <si>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</si>
  <si>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</si>
  <si>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</si>
  <si>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</si>
  <si>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</si>
  <si>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</si>
  <si>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</si>
  <si>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</si>
  <si>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</si>
  <si>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</si>
  <si>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</si>
  <si>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</si>
  <si>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</si>
  <si>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</si>
  <si>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</si>
  <si>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</si>
  <si>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</si>
  <si>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</si>
  <si>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</si>
  <si>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</si>
  <si>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</si>
  <si>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</si>
  <si>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</si>
  <si>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</si>
  <si>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</si>
  <si>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</si>
  <si>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</si>
  <si>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</si>
  <si>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</si>
  <si>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</si>
  <si>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</si>
  <si>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</si>
  <si>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</si>
  <si>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</si>
  <si>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</si>
  <si>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</si>
  <si>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</si>
  <si>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</si>
  <si>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</si>
  <si>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</si>
  <si>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</si>
  <si>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</si>
  <si>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</si>
  <si>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</si>
  <si>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</si>
  <si>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</si>
  <si>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</si>
  <si>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</si>
  <si>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</si>
  <si>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</si>
  <si>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</si>
  <si>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</si>
  <si>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</si>
  <si>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</si>
  <si>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</si>
  <si>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</si>
  <si>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</si>
  <si>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</si>
  <si>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</si>
  <si>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</si>
  <si>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</si>
  <si>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</si>
  <si>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</si>
  <si>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</si>
  <si>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</si>
  <si>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</si>
  <si>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</si>
  <si>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</si>
  <si>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</si>
  <si>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</si>
  <si>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</si>
  <si>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</si>
  <si>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</si>
  <si>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</si>
  <si>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</si>
  <si>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 xml:space="preserve">     Exceeding 12 Months &amp; Up to 18 Months</t>
  </si>
  <si>
    <t>4.50-9.75</t>
  </si>
  <si>
    <t>4.75-8.75</t>
  </si>
  <si>
    <t>4.75-9.10</t>
  </si>
  <si>
    <t>4.75-9.55</t>
  </si>
  <si>
    <t>4.75-9.20</t>
  </si>
  <si>
    <t>4.75-9.50</t>
  </si>
  <si>
    <t>4.75-14.00</t>
  </si>
  <si>
    <t>4.75-12.00</t>
  </si>
  <si>
    <t>4.75-12.50</t>
  </si>
  <si>
    <t>4.75-10.25</t>
  </si>
  <si>
    <t>4.75-10.00</t>
  </si>
  <si>
    <t>4.75-10.50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</si>
  <si>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</si>
  <si>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</si>
  <si>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</si>
  <si>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</si>
  <si>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</si>
  <si>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</si>
  <si>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</si>
  <si>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</si>
  <si>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</si>
  <si>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</si>
  <si>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</si>
  <si>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</si>
  <si>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</si>
  <si>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</si>
  <si>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</si>
  <si>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</si>
  <si>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</si>
  <si>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</si>
  <si>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</si>
  <si>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</si>
  <si>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</si>
  <si>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</si>
  <si>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</si>
  <si>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</si>
  <si>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</si>
  <si>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</si>
  <si>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</si>
  <si>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</si>
  <si>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</si>
  <si>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</si>
  <si>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</si>
  <si>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</si>
  <si>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</si>
  <si>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</si>
  <si>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</si>
  <si>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</si>
  <si>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</si>
  <si>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</si>
  <si>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</si>
  <si>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</si>
  <si>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1.00-4.50</t>
  </si>
  <si>
    <t>1.95-5.06</t>
  </si>
  <si>
    <t>1.95-4.50</t>
  </si>
  <si>
    <t>2.55-2.80</t>
  </si>
  <si>
    <t>2.55-3.50</t>
  </si>
  <si>
    <t>1.55-2.70</t>
  </si>
  <si>
    <t>1.90-3.75</t>
  </si>
  <si>
    <t>1.00-3.50</t>
  </si>
  <si>
    <t>1.60-3.15</t>
  </si>
  <si>
    <t>2.25-3.25</t>
  </si>
  <si>
    <t>1.75-3.25</t>
  </si>
  <si>
    <t>1.30-2.55</t>
  </si>
  <si>
    <t>1.70-2.14</t>
  </si>
  <si>
    <t>1.60-2.50</t>
  </si>
  <si>
    <t>1.85-3.00</t>
  </si>
  <si>
    <t>1.60-2.55</t>
  </si>
  <si>
    <t>2.07-2.60</t>
  </si>
  <si>
    <t>1.85-2.75</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</si>
  <si>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</si>
  <si>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</si>
  <si>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</si>
  <si>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</si>
  <si>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</si>
  <si>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</si>
  <si>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</si>
  <si>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</si>
  <si>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</si>
  <si>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</si>
  <si>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</si>
  <si>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</si>
  <si>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</si>
  <si>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</si>
  <si>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</si>
  <si>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</si>
  <si>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</si>
  <si>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</si>
  <si>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</si>
  <si>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</si>
  <si>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</si>
  <si>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</si>
  <si>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</si>
  <si>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</si>
  <si>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</si>
  <si>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</si>
  <si>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</si>
  <si>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</si>
  <si>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</si>
  <si>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</si>
  <si>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</si>
  <si>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</si>
  <si>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</si>
  <si>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</si>
  <si>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</si>
  <si>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</si>
  <si>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</si>
  <si>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</si>
  <si>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</si>
  <si>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</si>
  <si>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</si>
  <si>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</si>
  <si>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</si>
  <si>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</si>
  <si>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</si>
  <si>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</si>
  <si>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</si>
  <si>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</si>
  <si>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</si>
  <si>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</si>
  <si>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</si>
  <si>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</si>
  <si>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</si>
  <si>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</si>
  <si>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1.40-3.25</t>
  </si>
  <si>
    <t>1.93-4.20</t>
  </si>
  <si>
    <t>1.95-3.50</t>
  </si>
  <si>
    <t>1.30-4.35</t>
  </si>
  <si>
    <t>1.80-3.50</t>
  </si>
  <si>
    <t>1.90-3.90</t>
  </si>
  <si>
    <t>2.08-3.75</t>
  </si>
  <si>
    <t xml:space="preserve">     Exceeding 24 Months &amp; Up to 36 Months</t>
  </si>
  <si>
    <t>4.50-11.00</t>
  </si>
  <si>
    <t>4.75-9.25</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</si>
  <si>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</si>
  <si>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</si>
  <si>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</si>
  <si>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</si>
  <si>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</si>
  <si>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</si>
  <si>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</si>
  <si>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</si>
  <si>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</si>
  <si>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</si>
  <si>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</si>
  <si>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</si>
  <si>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</si>
  <si>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</si>
  <si>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</si>
  <si>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</si>
  <si>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</si>
  <si>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</si>
  <si>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</si>
  <si>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</si>
  <si>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</si>
  <si>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</si>
  <si>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</si>
  <si>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</si>
  <si>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</si>
  <si>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</si>
  <si>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</si>
  <si>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</si>
  <si>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</si>
  <si>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</si>
  <si>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</si>
  <si>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</si>
  <si>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</si>
  <si>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</si>
  <si>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</si>
  <si>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</si>
  <si>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</si>
  <si>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</si>
  <si>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</si>
  <si>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</si>
  <si>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</si>
  <si>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</si>
  <si>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</si>
  <si>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</si>
  <si>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</si>
  <si>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</si>
  <si>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</si>
  <si>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1.80-3.90</t>
  </si>
  <si>
    <t>1.60-4.30</t>
  </si>
  <si>
    <t>2.03-3.80</t>
  </si>
  <si>
    <t>0.30-3.90</t>
  </si>
  <si>
    <t>2.03-4.60</t>
  </si>
  <si>
    <t>2.07-4.96</t>
  </si>
  <si>
    <t>2.03-5.25</t>
  </si>
  <si>
    <t>2.03-4.96</t>
  </si>
  <si>
    <t>1.80-4.96</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</si>
  <si>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</si>
  <si>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</si>
  <si>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</si>
  <si>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</si>
  <si>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</si>
  <si>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</si>
  <si>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</si>
  <si>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</si>
  <si>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</si>
  <si>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</si>
  <si>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</si>
  <si>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</si>
  <si>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</si>
  <si>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</si>
  <si>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</si>
  <si>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</si>
  <si>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</si>
  <si>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</si>
  <si>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</si>
  <si>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</si>
  <si>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</si>
  <si>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</si>
  <si>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</si>
  <si>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</si>
  <si>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</si>
  <si>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</si>
  <si>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</si>
  <si>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</si>
  <si>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</si>
  <si>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</si>
  <si>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</si>
  <si>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</si>
  <si>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</si>
  <si>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</si>
  <si>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</si>
  <si>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</si>
  <si>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</si>
  <si>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</si>
  <si>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</si>
  <si>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</si>
  <si>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</si>
  <si>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</si>
  <si>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</si>
  <si>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</si>
  <si>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</si>
  <si>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</si>
  <si>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</si>
  <si>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</si>
  <si>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</si>
  <si>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</si>
  <si>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</si>
  <si>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</si>
  <si>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</si>
  <si>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</si>
  <si>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</si>
  <si>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</si>
  <si>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</si>
  <si>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</si>
  <si>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</si>
  <si>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</si>
  <si>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</si>
  <si>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</si>
  <si>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</si>
  <si>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</si>
  <si>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</si>
  <si>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</si>
  <si>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</si>
  <si>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</si>
  <si>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</si>
  <si>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</si>
  <si>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1.60-3.20</t>
  </si>
  <si>
    <t>1.50-3.75</t>
  </si>
  <si>
    <t>1.70-4.00</t>
  </si>
  <si>
    <t>2.35-3.20</t>
  </si>
  <si>
    <t>2.60-4.70</t>
  </si>
  <si>
    <t>2.68-4.70</t>
  </si>
  <si>
    <t>1.83-4.15</t>
  </si>
  <si>
    <t>2.50-3.65</t>
  </si>
  <si>
    <t>1.90-3.70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</si>
  <si>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</si>
  <si>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</si>
  <si>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</si>
  <si>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</si>
  <si>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</si>
  <si>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</si>
  <si>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</si>
  <si>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</si>
  <si>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</si>
  <si>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</si>
  <si>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</si>
  <si>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</si>
  <si>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</si>
  <si>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</si>
  <si>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</si>
  <si>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</si>
  <si>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</si>
  <si>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</si>
  <si>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</si>
  <si>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</si>
  <si>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</si>
  <si>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</si>
  <si>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</si>
  <si>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</si>
  <si>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</si>
  <si>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</si>
  <si>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</si>
  <si>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</si>
  <si>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</si>
  <si>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</si>
  <si>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</si>
  <si>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</si>
  <si>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</si>
  <si>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</si>
  <si>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</si>
  <si>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</si>
  <si>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</si>
  <si>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</si>
  <si>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</si>
  <si>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</si>
  <si>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</si>
  <si>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</si>
  <si>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</si>
  <si>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</si>
  <si>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</si>
  <si>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</si>
  <si>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</si>
  <si>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</si>
  <si>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</si>
  <si>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</si>
  <si>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</si>
  <si>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</si>
  <si>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</si>
  <si>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</si>
  <si>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2.25-4.95</t>
  </si>
  <si>
    <t>2.30-5.15</t>
  </si>
  <si>
    <t>2.73-4.00</t>
  </si>
  <si>
    <t>2.25-4.90</t>
  </si>
  <si>
    <t>2.65-5.15</t>
  </si>
  <si>
    <t>2.65-5.30</t>
  </si>
  <si>
    <t>2.02-5.19</t>
  </si>
  <si>
    <t>1.90-5.68</t>
  </si>
  <si>
    <t>2.85-4.70</t>
  </si>
  <si>
    <t>2.73-4.70</t>
  </si>
  <si>
    <t>1.80-5.33</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</si>
  <si>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</si>
  <si>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</si>
  <si>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</si>
  <si>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</si>
  <si>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</si>
  <si>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</si>
  <si>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</si>
  <si>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</si>
  <si>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</si>
  <si>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</si>
  <si>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</si>
  <si>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</si>
  <si>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</si>
  <si>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</si>
  <si>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</si>
  <si>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</si>
  <si>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</si>
  <si>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</si>
  <si>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</si>
  <si>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</si>
  <si>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</si>
  <si>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</si>
  <si>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</si>
  <si>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</si>
  <si>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</si>
  <si>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</si>
  <si>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</si>
  <si>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</si>
  <si>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</si>
  <si>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</si>
  <si>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</si>
  <si>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</si>
  <si>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</si>
  <si>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</si>
  <si>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</si>
  <si>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</si>
  <si>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</si>
  <si>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</si>
  <si>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</si>
  <si>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</si>
  <si>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</si>
  <si>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</si>
  <si>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</si>
  <si>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</si>
  <si>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</si>
  <si>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</si>
  <si>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</si>
  <si>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</si>
  <si>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</si>
  <si>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</si>
  <si>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</si>
  <si>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</si>
  <si>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2.45-5.10</t>
  </si>
  <si>
    <t>3.05-3.60</t>
  </si>
  <si>
    <t>3.10-4.02</t>
  </si>
  <si>
    <t>2.65-3.45</t>
  </si>
  <si>
    <t>3.50-4.00</t>
  </si>
  <si>
    <t>3.50-4.15</t>
  </si>
  <si>
    <t>2.65-6.25</t>
  </si>
  <si>
    <t>3.60-6.67</t>
  </si>
  <si>
    <t>2.75-6.00</t>
  </si>
  <si>
    <t>3.50-4.75</t>
  </si>
  <si>
    <t>June-18</t>
  </si>
  <si>
    <r>
      <t>Feb-21</t>
    </r>
    <r>
      <rPr>
        <b/>
        <vertAlign val="superscript"/>
        <sz val="11"/>
        <color rgb="FF002060"/>
        <rFont val="Segoe UI"/>
        <family val="2"/>
      </rPr>
      <t xml:space="preserve"> #</t>
    </r>
  </si>
  <si>
    <t>DEPOSITS *</t>
  </si>
  <si>
    <t>1.20-1.95</t>
  </si>
  <si>
    <t>0.85-1.85</t>
  </si>
  <si>
    <t>0.15-1.40</t>
  </si>
  <si>
    <t>0.15-0.60</t>
  </si>
  <si>
    <t>0.10-1.90</t>
  </si>
  <si>
    <t>0.40-2.00</t>
  </si>
  <si>
    <t>0.10-2.49</t>
  </si>
  <si>
    <t>0.10-2.00</t>
  </si>
  <si>
    <t>0.50-2.00</t>
  </si>
  <si>
    <t>0.10-0.50</t>
  </si>
  <si>
    <t>0.10-1.75</t>
  </si>
  <si>
    <t>0.00-2.00</t>
  </si>
  <si>
    <t>0.10-1.65</t>
  </si>
  <si>
    <t>0.00-1.75</t>
  </si>
  <si>
    <t>0.05-0.50</t>
  </si>
  <si>
    <t>0.05-0.10</t>
  </si>
  <si>
    <t>0.01-0.15</t>
  </si>
  <si>
    <t>1.35-3.15</t>
  </si>
  <si>
    <t>1.30-3.25</t>
  </si>
  <si>
    <t>0.10-3.40</t>
  </si>
  <si>
    <t>1.20-4.50</t>
  </si>
  <si>
    <t>1.05-3.15</t>
  </si>
  <si>
    <t>1.20-3.30</t>
  </si>
  <si>
    <t>0.80-3.15</t>
  </si>
  <si>
    <t>1.40-3.15</t>
  </si>
  <si>
    <t>0.10-3.15</t>
  </si>
  <si>
    <t>0.60-3.15</t>
  </si>
  <si>
    <t>0.50-3.15</t>
  </si>
  <si>
    <t>0.70-3.15</t>
  </si>
  <si>
    <t>0.40-3.15</t>
  </si>
  <si>
    <t>0.20-1.15</t>
  </si>
  <si>
    <t>0.10-0.25</t>
  </si>
  <si>
    <t>0.01-0.42</t>
  </si>
  <si>
    <t>0.15-0.70</t>
  </si>
  <si>
    <t>0.01-0.75</t>
  </si>
  <si>
    <t>0.01-0.27</t>
  </si>
  <si>
    <t>0.05-0.40</t>
  </si>
  <si>
    <t>0.05-0.35</t>
  </si>
  <si>
    <t>0.30-3.55</t>
  </si>
  <si>
    <t>0.30-3.40</t>
  </si>
  <si>
    <t>0.30-4.85</t>
  </si>
  <si>
    <t>0.30-3.75</t>
  </si>
  <si>
    <t>0.30-4.50</t>
  </si>
  <si>
    <t>0.30-3.45</t>
  </si>
  <si>
    <t>0.30-3.25</t>
  </si>
  <si>
    <t>0.00-3.20</t>
  </si>
  <si>
    <t>0.10-2.85</t>
  </si>
  <si>
    <t>0.00-0.60</t>
  </si>
  <si>
    <t>0.10-2.35</t>
  </si>
  <si>
    <t>0.01-0.70</t>
  </si>
  <si>
    <t>0.00-1.00</t>
  </si>
  <si>
    <t>0.10-1.00</t>
  </si>
  <si>
    <t>0.10-0.60</t>
  </si>
  <si>
    <t>0.07-0.35</t>
  </si>
  <si>
    <r>
      <t>0.40-3.52</t>
    </r>
    <r>
      <rPr>
        <vertAlign val="superscript"/>
        <sz val="11"/>
        <color rgb="FF002060"/>
        <rFont val="Segoe UI"/>
        <family val="2"/>
      </rPr>
      <t>^</t>
    </r>
  </si>
  <si>
    <t>0.30-4.05</t>
  </si>
  <si>
    <t>0.30-3.95</t>
  </si>
  <si>
    <t>1.80-3.95</t>
  </si>
  <si>
    <t>1.80-3.85</t>
  </si>
  <si>
    <t>0.40-3.85</t>
  </si>
  <si>
    <t>1.70-3.75</t>
  </si>
  <si>
    <t>0.30-3.85</t>
  </si>
  <si>
    <t>1.00-3.30</t>
  </si>
  <si>
    <t>0.20-2.00</t>
  </si>
  <si>
    <t>0.25-1.75</t>
  </si>
  <si>
    <t>0.05-1.50</t>
  </si>
  <si>
    <t>0.25-1.50</t>
  </si>
  <si>
    <t>0.25-1.96</t>
  </si>
  <si>
    <t>0.10-0.70</t>
  </si>
  <si>
    <t>0.20-0.70</t>
  </si>
  <si>
    <t>0.15-0.50</t>
  </si>
  <si>
    <t>0.50-3.95</t>
  </si>
  <si>
    <t>1.05-4.05</t>
  </si>
  <si>
    <t>1.25-4.00</t>
  </si>
  <si>
    <t>0.25-3.95</t>
  </si>
  <si>
    <t>0.25-4.45</t>
  </si>
  <si>
    <t>0.95-4.50</t>
  </si>
  <si>
    <t>0.95-4.00</t>
  </si>
  <si>
    <t>0.45-4.10</t>
  </si>
  <si>
    <t>1.20-3.80</t>
  </si>
  <si>
    <t>1.00-3.90</t>
  </si>
  <si>
    <t>0.50-4.30</t>
  </si>
  <si>
    <t>1.10-3.95</t>
  </si>
  <si>
    <t>0.10-3.75</t>
  </si>
  <si>
    <t>0.10-3.85</t>
  </si>
  <si>
    <t>0.15-2.25</t>
  </si>
  <si>
    <t>0.10-2.02</t>
  </si>
  <si>
    <t>0.15-2.00</t>
  </si>
  <si>
    <t>0.15-1.75</t>
  </si>
  <si>
    <t>0.05-1.90</t>
  </si>
  <si>
    <t>0.05-1.75</t>
  </si>
  <si>
    <t xml:space="preserve">1.90-4.00 </t>
  </si>
  <si>
    <t>1.85-2.70</t>
  </si>
  <si>
    <t>2.10-2.75</t>
  </si>
  <si>
    <t>2.10-2.70</t>
  </si>
  <si>
    <t>1.75-3.85</t>
  </si>
  <si>
    <t>1.85-4.82</t>
  </si>
  <si>
    <t>1.00-3.85</t>
  </si>
  <si>
    <t>1.85-3.85</t>
  </si>
  <si>
    <t>1.05-3.75</t>
  </si>
  <si>
    <t>1.70-3.40</t>
  </si>
  <si>
    <t>1.70-3.60</t>
  </si>
  <si>
    <t>1.25-3.15</t>
  </si>
  <si>
    <t>1.25-3.45</t>
  </si>
  <si>
    <t>1.70-3.25</t>
  </si>
  <si>
    <t>1.95-3.25</t>
  </si>
  <si>
    <t>0.50-2.85</t>
  </si>
  <si>
    <t>0.08-2.50</t>
  </si>
  <si>
    <t>0.35-2.50</t>
  </si>
  <si>
    <t>0.25-0.80</t>
  </si>
  <si>
    <t>0.15-0.30</t>
  </si>
  <si>
    <t>1.80-3.75</t>
  </si>
  <si>
    <t>2.08-4.00</t>
  </si>
  <si>
    <t>2.08-4.10</t>
  </si>
  <si>
    <t>1.90-3.85</t>
  </si>
  <si>
    <t>1.90-4.40</t>
  </si>
  <si>
    <t>2.10-3.95</t>
  </si>
  <si>
    <t>1.55-4.50</t>
  </si>
  <si>
    <t>2.10-3.85</t>
  </si>
  <si>
    <t>1.70-3.95</t>
  </si>
  <si>
    <t>1.60-3.25</t>
  </si>
  <si>
    <t>1.55-3.40</t>
  </si>
  <si>
    <t>1.50-4.05</t>
  </si>
  <si>
    <t>1.35-4.25</t>
  </si>
  <si>
    <t>1.35-3.85</t>
  </si>
  <si>
    <t>0.80-3.50</t>
  </si>
  <si>
    <t>0.10-2.60</t>
  </si>
  <si>
    <t>0.35-2.25</t>
  </si>
  <si>
    <t>0.25-2.10</t>
  </si>
  <si>
    <t>0.25-1.25</t>
  </si>
  <si>
    <t>0.25-1.40</t>
  </si>
  <si>
    <t>0.45-2.10</t>
  </si>
  <si>
    <t>0.25-2.50</t>
  </si>
  <si>
    <t>0.24-2.20</t>
  </si>
  <si>
    <t>0.24-2.10</t>
  </si>
  <si>
    <r>
      <t>0.30-3.90</t>
    </r>
    <r>
      <rPr>
        <vertAlign val="superscript"/>
        <sz val="11"/>
        <color rgb="FF002060"/>
        <rFont val="Segoe UI"/>
        <family val="2"/>
      </rPr>
      <t>^</t>
    </r>
  </si>
  <si>
    <t>1.90-4.96</t>
  </si>
  <si>
    <t>2.20-4.96</t>
  </si>
  <si>
    <t>2.10-4.96</t>
  </si>
  <si>
    <t>1.85-4.25</t>
  </si>
  <si>
    <t>2.10-4.80</t>
  </si>
  <si>
    <t>2.10-4.15</t>
  </si>
  <si>
    <t>1.50-4.00</t>
  </si>
  <si>
    <t>1.30-5.00</t>
  </si>
  <si>
    <t>1.40-4.35</t>
  </si>
  <si>
    <t>1.80-4.25</t>
  </si>
  <si>
    <t>1.80-3.80</t>
  </si>
  <si>
    <t>1.55-3.85</t>
  </si>
  <si>
    <t>1.65-4.00</t>
  </si>
  <si>
    <t>0.80-3.40</t>
  </si>
  <si>
    <t>0.55-3.00</t>
  </si>
  <si>
    <t>0.75-2.50</t>
  </si>
  <si>
    <t>0.30-2.65</t>
  </si>
  <si>
    <t>0.25-2.75</t>
  </si>
  <si>
    <t>0.20-2.50</t>
  </si>
  <si>
    <t xml:space="preserve">2.68-4.15 </t>
  </si>
  <si>
    <t>2.70-4.00</t>
  </si>
  <si>
    <t>2.70-4.50</t>
  </si>
  <si>
    <t>2.75-4.50</t>
  </si>
  <si>
    <t>2.40-4.30</t>
  </si>
  <si>
    <t>2.65-4.35</t>
  </si>
  <si>
    <t>1.85-4.35</t>
  </si>
  <si>
    <t>2.60-4.00</t>
  </si>
  <si>
    <t>2.60-3.50</t>
  </si>
  <si>
    <t>2.00-4.75</t>
  </si>
  <si>
    <t>2.25-3.75</t>
  </si>
  <si>
    <t>1.55-3.12</t>
  </si>
  <si>
    <t>1.90-3.50</t>
  </si>
  <si>
    <t>2.20-3.80</t>
  </si>
  <si>
    <t>2.25-4.50</t>
  </si>
  <si>
    <t>2.05-3.68</t>
  </si>
  <si>
    <t>0.35-1.80</t>
  </si>
  <si>
    <t>0.60-1.50</t>
  </si>
  <si>
    <t>0.40-2.55</t>
  </si>
  <si>
    <t>0.85-1.55</t>
  </si>
  <si>
    <t>0.85-1.30</t>
  </si>
  <si>
    <t>0.90-2.55</t>
  </si>
  <si>
    <t>0.95-1.50</t>
  </si>
  <si>
    <t>0.40-2.60</t>
  </si>
  <si>
    <t>0.40-1.60</t>
  </si>
  <si>
    <t>0.53-2.55</t>
  </si>
  <si>
    <t>2.65-5.40</t>
  </si>
  <si>
    <t>2.83-4.90</t>
  </si>
  <si>
    <t>2.70-6.15</t>
  </si>
  <si>
    <t>2.83-5.05</t>
  </si>
  <si>
    <t>3.10-4.90</t>
  </si>
  <si>
    <t>2.40-5.00</t>
  </si>
  <si>
    <t>2.40-5.25</t>
  </si>
  <si>
    <t>2.15-4.60</t>
  </si>
  <si>
    <t>3.10-4.70</t>
  </si>
  <si>
    <t>2.85-4.65</t>
  </si>
  <si>
    <t>2.80-4.50</t>
  </si>
  <si>
    <t>2.45-5.05</t>
  </si>
  <si>
    <t>2.85-4.92</t>
  </si>
  <si>
    <t>2.20-4.55</t>
  </si>
  <si>
    <t>2.65-4.25</t>
  </si>
  <si>
    <t>0.75-3.75</t>
  </si>
  <si>
    <t>1.05-3.25</t>
  </si>
  <si>
    <t>1.13-3.75</t>
  </si>
  <si>
    <t>1.00-3.40</t>
  </si>
  <si>
    <t>1.00-2.65</t>
  </si>
  <si>
    <t>1.25-2.65</t>
  </si>
  <si>
    <t>0.95-2.50</t>
  </si>
  <si>
    <t>0.95-2.08</t>
  </si>
  <si>
    <t>1.25-2.08</t>
  </si>
  <si>
    <t>1.02-3.25</t>
  </si>
  <si>
    <t xml:space="preserve"> 2.75-5.37</t>
  </si>
  <si>
    <t>3.05-4.40</t>
  </si>
  <si>
    <t>3.15-4.30</t>
  </si>
  <si>
    <t>2.90-4.35</t>
  </si>
  <si>
    <t>3.15-5.00</t>
  </si>
  <si>
    <t>3.15-6.00</t>
  </si>
  <si>
    <t>2.83-4.60</t>
  </si>
  <si>
    <t>2.60-5.20</t>
  </si>
  <si>
    <t>2.60-4.50</t>
  </si>
  <si>
    <t>2.75-4.00</t>
  </si>
  <si>
    <t>2.65-4.50</t>
  </si>
  <si>
    <t>2.50-4.30</t>
  </si>
  <si>
    <t>2.75-4.25</t>
  </si>
  <si>
    <t>2.68-4.75</t>
  </si>
  <si>
    <t>2.30-4.00</t>
  </si>
  <si>
    <t>2.25-3.65</t>
  </si>
  <si>
    <t>2.20-4.25</t>
  </si>
  <si>
    <t>1.80-2.95</t>
  </si>
  <si>
    <t>0.80-1.95</t>
  </si>
  <si>
    <t>0.98-2.00</t>
  </si>
  <si>
    <t>0.96-2.00</t>
  </si>
  <si>
    <t>1.00-2.00</t>
  </si>
  <si>
    <t>1.05-2.00</t>
  </si>
  <si>
    <t>1.39-1.95</t>
  </si>
  <si>
    <t>1.18-2.00</t>
  </si>
  <si>
    <t>0.65-1.95</t>
  </si>
  <si>
    <r>
      <rPr>
        <i/>
        <vertAlign val="superscript"/>
        <sz val="10"/>
        <color rgb="FF002060"/>
        <rFont val="Segoe UI"/>
        <family val="2"/>
      </rPr>
      <t xml:space="preserve"># </t>
    </r>
    <r>
      <rPr>
        <i/>
        <sz val="10"/>
        <color rgb="FF002060"/>
        <rFont val="Segoe UI"/>
        <family val="2"/>
      </rPr>
      <t>Provisional data</t>
    </r>
  </si>
  <si>
    <t>* Effective January 2017, data refers to interest rates on new rupee deposits during the month. Consequently, data are not strictly comparable to those prior to January 2017.</t>
  </si>
  <si>
    <t>2.00-16.75</t>
  </si>
  <si>
    <t>1.80-17.35</t>
  </si>
  <si>
    <t>1.80-17.90</t>
  </si>
  <si>
    <t>1.80-19.25</t>
  </si>
  <si>
    <t>1.80-17.25</t>
  </si>
  <si>
    <t>2.00-20.40</t>
  </si>
  <si>
    <t>2.35-20.40</t>
  </si>
  <si>
    <t>2.35-17.25</t>
  </si>
  <si>
    <t>1.85-17.25</t>
  </si>
  <si>
    <t>0.85-16.75</t>
  </si>
  <si>
    <t>0.85-17.60</t>
  </si>
  <si>
    <t>0.85-15.75</t>
  </si>
  <si>
    <t>2.50-16.75</t>
  </si>
  <si>
    <t>3.60-16.75</t>
  </si>
  <si>
    <t>2.35-17.35</t>
  </si>
  <si>
    <t>2.35-16.75</t>
  </si>
  <si>
    <t>1.85-16.75</t>
  </si>
  <si>
    <t>3.04-16.75</t>
  </si>
  <si>
    <t>1.50-16.75</t>
  </si>
  <si>
    <t>1.50-8.35</t>
  </si>
  <si>
    <t>A.0114 - Sugar Cane</t>
  </si>
  <si>
    <t>4.00-16.75</t>
  </si>
  <si>
    <t>4.35-16.75</t>
  </si>
  <si>
    <t>3.85-16.75</t>
  </si>
  <si>
    <t>3.90-16.75</t>
  </si>
  <si>
    <t>2.92-16.75</t>
  </si>
  <si>
    <t>4.10-7.85</t>
  </si>
  <si>
    <t>A.0140 - Other Crop and animal production, hunting and related service activities</t>
  </si>
  <si>
    <t>2.50-10.00</t>
  </si>
  <si>
    <t>3.60-10.50</t>
  </si>
  <si>
    <t>3.50-10.60</t>
  </si>
  <si>
    <t>2.50-13.60</t>
  </si>
  <si>
    <t>2.35-9.85</t>
  </si>
  <si>
    <t>2.35-10.50</t>
  </si>
  <si>
    <t>2.35-10.35</t>
  </si>
  <si>
    <t>1.85-10.50</t>
  </si>
  <si>
    <t>3.85-8.85</t>
  </si>
  <si>
    <t>1.50-9.00</t>
  </si>
  <si>
    <t>0.85-8.35</t>
  </si>
  <si>
    <t>0.85-13.75</t>
  </si>
  <si>
    <t>5.50-16.75</t>
  </si>
  <si>
    <t>5.35-16.75</t>
  </si>
  <si>
    <t>6.35-16.75</t>
  </si>
  <si>
    <t>5.85-16.75</t>
  </si>
  <si>
    <t>4.85-16.75</t>
  </si>
  <si>
    <t>5.10-7.85</t>
  </si>
  <si>
    <t>5.60-16.75</t>
  </si>
  <si>
    <t>5.10-16.75</t>
  </si>
  <si>
    <t>4.10-16.75</t>
  </si>
  <si>
    <t>3.40-16.75</t>
  </si>
  <si>
    <t>5.60-7.85</t>
  </si>
  <si>
    <t>6.50-9.50</t>
  </si>
  <si>
    <t>6.35-9.35</t>
  </si>
  <si>
    <t>5.85-8.85</t>
  </si>
  <si>
    <t>4.85-7.85</t>
  </si>
  <si>
    <t>0.85-8.85</t>
  </si>
  <si>
    <t>5.35-17.35</t>
  </si>
  <si>
    <t>3.50-17.25</t>
  </si>
  <si>
    <t>1.50-7.85</t>
  </si>
  <si>
    <t>C.1020 - Processing and preserving of fish, crustaceans and molluscs</t>
  </si>
  <si>
    <t>4.60-16.75</t>
  </si>
  <si>
    <t>4.55-16.75</t>
  </si>
  <si>
    <t>C.1072 - Manufacture of sugar</t>
  </si>
  <si>
    <t>6.00-16.75</t>
  </si>
  <si>
    <t>5.25-16.75</t>
  </si>
  <si>
    <t>4.35-7.85</t>
  </si>
  <si>
    <t>C.1090 - Other manufacturing of food products</t>
  </si>
  <si>
    <t>2.85-7.85</t>
  </si>
  <si>
    <t>4.25-16.75</t>
  </si>
  <si>
    <t>4.40-16.75</t>
  </si>
  <si>
    <t>4.90-16.75</t>
  </si>
  <si>
    <t>4.15-16.75</t>
  </si>
  <si>
    <t>4.70-16.75</t>
  </si>
  <si>
    <t>4.50-16.75</t>
  </si>
  <si>
    <t>5.35-17.25</t>
  </si>
  <si>
    <t>1.50-8.85</t>
  </si>
  <si>
    <t>4.20-16.75</t>
  </si>
  <si>
    <t>3.60-8.85</t>
  </si>
  <si>
    <t>3.35-16.75</t>
  </si>
  <si>
    <t>4.85-8.00</t>
  </si>
  <si>
    <t>4.30-16.75</t>
  </si>
  <si>
    <t>3.65-16.75</t>
  </si>
  <si>
    <t>3.25-16.75</t>
  </si>
  <si>
    <t>3.15-7.85</t>
  </si>
  <si>
    <t>7.00-16.75</t>
  </si>
  <si>
    <t>8.25-16.75</t>
  </si>
  <si>
    <t>4.80-16.75</t>
  </si>
  <si>
    <t>6.85-16.75</t>
  </si>
  <si>
    <t>8.10-16.75</t>
  </si>
  <si>
    <t>7.60-16.75</t>
  </si>
  <si>
    <t>6.60-16.75</t>
  </si>
  <si>
    <t>3.85-8.35</t>
  </si>
  <si>
    <t>3.45-16.75</t>
  </si>
  <si>
    <t>3.85-7.85</t>
  </si>
  <si>
    <t>5.20-16.75</t>
  </si>
  <si>
    <t>5.35-20.40</t>
  </si>
  <si>
    <t>4.95-16.75</t>
  </si>
  <si>
    <t>4.85-17.25</t>
  </si>
  <si>
    <t>2.95-16.75</t>
  </si>
  <si>
    <t>3.15-16.75</t>
  </si>
  <si>
    <t>2.15-16.75</t>
  </si>
  <si>
    <t>0.85-7.85</t>
  </si>
  <si>
    <t>C.321 - Manufacture of jewellery, bijouterie and related articles</t>
  </si>
  <si>
    <t>4.65-16.75</t>
  </si>
  <si>
    <t>C.329 - Manufacture not included elsewhere</t>
  </si>
  <si>
    <t>2.50-16.70</t>
  </si>
  <si>
    <t>2.50-9.50</t>
  </si>
  <si>
    <t>2.50-10.50</t>
  </si>
  <si>
    <t>2.50-9.75</t>
  </si>
  <si>
    <t>3.90-10.50</t>
  </si>
  <si>
    <t>2.50-10.75</t>
  </si>
  <si>
    <t>2.35-11.10</t>
  </si>
  <si>
    <t>2.35-9.35</t>
  </si>
  <si>
    <t>2.35-16.55</t>
  </si>
  <si>
    <t>1.85-8.85</t>
  </si>
  <si>
    <t>1.50-10.00</t>
  </si>
  <si>
    <t>0.85-15.05</t>
  </si>
  <si>
    <t>5.50-12.75</t>
  </si>
  <si>
    <t>5.50-13.85</t>
  </si>
  <si>
    <t>5.35-12.60</t>
  </si>
  <si>
    <t>4.85-12.10</t>
  </si>
  <si>
    <t>3.85-11.10</t>
  </si>
  <si>
    <t>3.85-15.75</t>
  </si>
  <si>
    <t>1.50-11.10</t>
  </si>
  <si>
    <t>5.85-17.25</t>
  </si>
  <si>
    <t>2.00-17.35</t>
  </si>
  <si>
    <t>2.00-17.90</t>
  </si>
  <si>
    <t>4.70-17.35</t>
  </si>
  <si>
    <t>3.85-17.25</t>
  </si>
  <si>
    <t>3.69-16.75</t>
  </si>
  <si>
    <t>3.05-16.75</t>
  </si>
  <si>
    <t>1.50-8.25</t>
  </si>
  <si>
    <t>1.70-8.25</t>
  </si>
  <si>
    <t>F.4101 - Construction of all types of residential buildings</t>
  </si>
  <si>
    <t>4.70-12.05</t>
  </si>
  <si>
    <t>4.90-12.05</t>
  </si>
  <si>
    <t>4.90-17.35</t>
  </si>
  <si>
    <t>4.90-10.50</t>
  </si>
  <si>
    <t>5.10-17.35</t>
  </si>
  <si>
    <t>5.15-16.25</t>
  </si>
  <si>
    <t>4.75-10.35</t>
  </si>
  <si>
    <t>5.35-15.25</t>
  </si>
  <si>
    <t>5.35-10.35</t>
  </si>
  <si>
    <t>3.95-17.25</t>
  </si>
  <si>
    <t>4.75-17.25</t>
  </si>
  <si>
    <t>3.45-10.35</t>
  </si>
  <si>
    <t>5.10-9.85</t>
  </si>
  <si>
    <t>1.50-15.75</t>
  </si>
  <si>
    <t>1.75-8.85</t>
  </si>
  <si>
    <t>1.75-10.35</t>
  </si>
  <si>
    <t>1.75-8.25</t>
  </si>
  <si>
    <t>F.4102 - Construction of all types of non-residential buildings</t>
  </si>
  <si>
    <t>1.70-7.85</t>
  </si>
  <si>
    <t>F.4102.1 - Buildings for industrial production</t>
  </si>
  <si>
    <t>5.75-17.35</t>
  </si>
  <si>
    <t>F.4102.2 - Office buildings</t>
  </si>
  <si>
    <t>5.55-16.75</t>
  </si>
  <si>
    <t>F.4102.3 - Hotels, stores, shopping malls, restaurants</t>
  </si>
  <si>
    <t>F.4102.4 - Other non-residential buildings</t>
  </si>
  <si>
    <t>5.75-11.50</t>
  </si>
  <si>
    <t>6.25-17.35</t>
  </si>
  <si>
    <t>5.50-11.85</t>
  </si>
  <si>
    <t>5.35-10.05</t>
  </si>
  <si>
    <t>5.35-11.85</t>
  </si>
  <si>
    <t>5.60-10.05</t>
  </si>
  <si>
    <t>5.60-9.35</t>
  </si>
  <si>
    <t>4.10-17.25</t>
  </si>
  <si>
    <t>5.35-9.35</t>
  </si>
  <si>
    <t>4.85-8.85</t>
  </si>
  <si>
    <t>4.10-15.75</t>
  </si>
  <si>
    <t>1.50-15.05</t>
  </si>
  <si>
    <t>3.50-15.75</t>
  </si>
  <si>
    <t>3.50-7.85</t>
  </si>
  <si>
    <t>5.49-16.75</t>
  </si>
  <si>
    <t>5.50-17.90</t>
  </si>
  <si>
    <t>5.00-17.25</t>
  </si>
  <si>
    <t>3.20-16.75</t>
  </si>
  <si>
    <t>3.35-17.35</t>
  </si>
  <si>
    <t>3.50-13.25</t>
  </si>
  <si>
    <t>3.40-17.35</t>
  </si>
  <si>
    <t>3.30-17.25</t>
  </si>
  <si>
    <t>2.00-17.25</t>
  </si>
  <si>
    <t>1.25-16.75</t>
  </si>
  <si>
    <t>1.25-15.75</t>
  </si>
  <si>
    <t>1.00-16.00</t>
  </si>
  <si>
    <t>1.25-15.05</t>
  </si>
  <si>
    <t>1.25-16.00</t>
  </si>
  <si>
    <t>3.60-12.00</t>
  </si>
  <si>
    <t>3.60-16.25</t>
  </si>
  <si>
    <t>3.35-13.00</t>
  </si>
  <si>
    <t>3.65-13.00</t>
  </si>
  <si>
    <t>3.68-13.00</t>
  </si>
  <si>
    <t>3.50-13.00</t>
  </si>
  <si>
    <t>3.25-13.00</t>
  </si>
  <si>
    <t>3.40-13.00</t>
  </si>
  <si>
    <t>3.45-12.85</t>
  </si>
  <si>
    <t>3.30-11.05</t>
  </si>
  <si>
    <t>3.50-12.85</t>
  </si>
  <si>
    <t>3.00-10.60</t>
  </si>
  <si>
    <t>3.00-16.55</t>
  </si>
  <si>
    <t>3.00-16.05</t>
  </si>
  <si>
    <t>1.50-11.35</t>
  </si>
  <si>
    <t>1.00-11.35</t>
  </si>
  <si>
    <t>1.50-14.80</t>
  </si>
  <si>
    <t>1.50-9.55</t>
  </si>
  <si>
    <t>1.50-9.45</t>
  </si>
  <si>
    <t>2.75-12.00</t>
  </si>
  <si>
    <t>2.50-12.00</t>
  </si>
  <si>
    <t>3.50-12.00</t>
  </si>
  <si>
    <t>3.55-17.35</t>
  </si>
  <si>
    <t>3.30-10.35</t>
  </si>
  <si>
    <t>3.30-13.50</t>
  </si>
  <si>
    <t>3.35-17.25</t>
  </si>
  <si>
    <t>2.35-11.85</t>
  </si>
  <si>
    <t>1.85-10.85</t>
  </si>
  <si>
    <t>1.25-10.35</t>
  </si>
  <si>
    <t>1.50-15.00</t>
  </si>
  <si>
    <t>1.25-10.70</t>
  </si>
  <si>
    <t>1.25-8.85</t>
  </si>
  <si>
    <t>1.25-10.05</t>
  </si>
  <si>
    <t>4.50-16.70</t>
  </si>
  <si>
    <t>4.00-13.60</t>
  </si>
  <si>
    <t>4.50-13.25</t>
  </si>
  <si>
    <t>4.50-17.35</t>
  </si>
  <si>
    <t>3.50-16.10</t>
  </si>
  <si>
    <t>4.40-17.25</t>
  </si>
  <si>
    <t>3.60-17.25</t>
  </si>
  <si>
    <t>2.75-17.25</t>
  </si>
  <si>
    <t>2.75-16.75</t>
  </si>
  <si>
    <t>1.50-11.60</t>
  </si>
  <si>
    <t>1.50-16.00</t>
  </si>
  <si>
    <t>4.75-16.75</t>
  </si>
  <si>
    <t>4.99-16.75</t>
  </si>
  <si>
    <t>4.89-16.75</t>
  </si>
  <si>
    <t>6.38-16.75</t>
  </si>
  <si>
    <t>7.75-16.75</t>
  </si>
  <si>
    <t>5.80-16.75</t>
  </si>
  <si>
    <t>9.50-12.75</t>
  </si>
  <si>
    <t>7.60-12.75</t>
  </si>
  <si>
    <t>6.25-12.75</t>
  </si>
  <si>
    <t>7.25-12.75</t>
  </si>
  <si>
    <t>9.50-9.50</t>
  </si>
  <si>
    <t>7.05-12.60</t>
  </si>
  <si>
    <t>9.35-9.35</t>
  </si>
  <si>
    <t>8.85-8.85</t>
  </si>
  <si>
    <t>7.85-11.10</t>
  </si>
  <si>
    <t>4.50-7.85</t>
  </si>
  <si>
    <t>7.85-7.85</t>
  </si>
  <si>
    <t>7.50-16.75</t>
  </si>
  <si>
    <t>7.10-16.75</t>
  </si>
  <si>
    <t>6.10-16.75</t>
  </si>
  <si>
    <t>6.10-11.10</t>
  </si>
  <si>
    <t>6.10-7.85</t>
  </si>
  <si>
    <t>4.05-16.75</t>
  </si>
  <si>
    <t>2.94-17.25</t>
  </si>
  <si>
    <t>I.551 - Resort Hotels</t>
  </si>
  <si>
    <t>2.94-16.75</t>
  </si>
  <si>
    <t>I.552 - Hotels other than Resort</t>
  </si>
  <si>
    <t>3.95-16.75</t>
  </si>
  <si>
    <t>3.75-16.75</t>
  </si>
  <si>
    <t>I.553 - Bungalows</t>
  </si>
  <si>
    <t>I.554 - Guest Houses</t>
  </si>
  <si>
    <t>I.555 - Holiday Homes</t>
  </si>
  <si>
    <t>I.556 - Other accommodation not included above</t>
  </si>
  <si>
    <t>4.55-17.25</t>
  </si>
  <si>
    <t>7.60-7.85</t>
  </si>
  <si>
    <t>4.85-10.50</t>
  </si>
  <si>
    <t>5.50-10.50</t>
  </si>
  <si>
    <t>5.50-13.60</t>
  </si>
  <si>
    <t>5.35-10.10</t>
  </si>
  <si>
    <t>4.10-10.35</t>
  </si>
  <si>
    <t>5.35-9.60</t>
  </si>
  <si>
    <t>4.30-9.35</t>
  </si>
  <si>
    <t>3.35-7.85</t>
  </si>
  <si>
    <t>1.50-10.35</t>
  </si>
  <si>
    <t>1.50-8.15</t>
  </si>
  <si>
    <t>Continued on the next page.</t>
  </si>
  <si>
    <t>1.18-16.75</t>
  </si>
  <si>
    <t>5.50-9.50</t>
  </si>
  <si>
    <t>5.35-15.00</t>
  </si>
  <si>
    <t>5.60-8.85</t>
  </si>
  <si>
    <t>4.60-7.85</t>
  </si>
  <si>
    <t>1.18-7.85</t>
  </si>
  <si>
    <t>3.85-11.25</t>
  </si>
  <si>
    <t>1.50-11.25</t>
  </si>
  <si>
    <t>9.50-16.75</t>
  </si>
  <si>
    <t>0.00-0.00</t>
  </si>
  <si>
    <t>9.35-16.75</t>
  </si>
  <si>
    <t>8.85-16.75</t>
  </si>
  <si>
    <t>7.85-16.75</t>
  </si>
  <si>
    <t>6.75-16.75</t>
  </si>
  <si>
    <t>2.65-16.75</t>
  </si>
  <si>
    <t>4.90-17.90</t>
  </si>
  <si>
    <t>3.85-8.15</t>
  </si>
  <si>
    <t>3.75-17.35</t>
  </si>
  <si>
    <t>3.25-17.25</t>
  </si>
  <si>
    <t>3.15-17.25</t>
  </si>
  <si>
    <t>2.65-15.00</t>
  </si>
  <si>
    <t>7.35-16.75</t>
  </si>
  <si>
    <t>7.20-16.75</t>
  </si>
  <si>
    <t>5.40-16.75</t>
  </si>
  <si>
    <t>6.70-16.75</t>
  </si>
  <si>
    <t>5.70-16.75</t>
  </si>
  <si>
    <t>5.05-9.75</t>
  </si>
  <si>
    <t>5.50-9.75</t>
  </si>
  <si>
    <t>5.50-16.25</t>
  </si>
  <si>
    <t>5.20-17.25</t>
  </si>
  <si>
    <t>5.40-9.35</t>
  </si>
  <si>
    <t>5.60-15.00</t>
  </si>
  <si>
    <t>3.90-7.85</t>
  </si>
  <si>
    <t>3.85-14.80</t>
  </si>
  <si>
    <t>3.55-16.75</t>
  </si>
  <si>
    <t>1.50-9.85</t>
  </si>
  <si>
    <t>12.60-16.75</t>
  </si>
  <si>
    <t>6.25-7.85</t>
  </si>
  <si>
    <t>3.25-8.20</t>
  </si>
  <si>
    <t>4.90-11.50</t>
  </si>
  <si>
    <t>5.50-11.50</t>
  </si>
  <si>
    <t>5.35-11.35</t>
  </si>
  <si>
    <t>5.10-11.35</t>
  </si>
  <si>
    <t>4.85-11.85</t>
  </si>
  <si>
    <t>4.85-10.85</t>
  </si>
  <si>
    <t>3.35-9.85</t>
  </si>
  <si>
    <t>3.85-10.35</t>
  </si>
  <si>
    <t>1.25-9.85</t>
  </si>
  <si>
    <t>15.75-15.75</t>
  </si>
  <si>
    <t>5.75-10.25</t>
  </si>
  <si>
    <t>5.35-16.55</t>
  </si>
  <si>
    <t>5.25-9.35</t>
  </si>
  <si>
    <t>5.50-5.50</t>
  </si>
  <si>
    <t>5.50-7.00</t>
  </si>
  <si>
    <t>8.70-8.70</t>
  </si>
  <si>
    <t>17.90-17.90</t>
  </si>
  <si>
    <t>5.35-7.10</t>
  </si>
  <si>
    <t>7.10-7.10</t>
  </si>
  <si>
    <t>17.25-17.25</t>
  </si>
  <si>
    <t>1.50-1.50</t>
  </si>
  <si>
    <t>6.25-6.25</t>
  </si>
  <si>
    <t>15.00-15.00</t>
  </si>
  <si>
    <t>5.75-5.75</t>
  </si>
  <si>
    <t>4.90-9.50</t>
  </si>
  <si>
    <t>5.75-10.50</t>
  </si>
  <si>
    <t>7.60-10.35</t>
  </si>
  <si>
    <t>5.10-8.85</t>
  </si>
  <si>
    <t>4.10-15.00</t>
  </si>
  <si>
    <t>4.10-15.05</t>
  </si>
  <si>
    <t>3.00-7.85</t>
  </si>
  <si>
    <t>3.85-3.85</t>
  </si>
  <si>
    <t>1.80-16.75</t>
  </si>
  <si>
    <t>4.45-16.75</t>
  </si>
  <si>
    <t>1.50-17.60</t>
  </si>
  <si>
    <t>5.60-17.25</t>
  </si>
  <si>
    <t>4.10-8.85</t>
  </si>
  <si>
    <t>5.50-16.70</t>
  </si>
  <si>
    <t>7.35-9.50</t>
  </si>
  <si>
    <t>6.20-10.50</t>
  </si>
  <si>
    <t>5.85-12.00</t>
  </si>
  <si>
    <t>6.50-16.25</t>
  </si>
  <si>
    <t>4.25-10.50</t>
  </si>
  <si>
    <t>5.15-10.50</t>
  </si>
  <si>
    <t>6.55-10.35</t>
  </si>
  <si>
    <t>6.35-10.35</t>
  </si>
  <si>
    <t>6.35-11.00</t>
  </si>
  <si>
    <t>5.10-10.35</t>
  </si>
  <si>
    <t>7.10-10.35</t>
  </si>
  <si>
    <t>4.45-10.35</t>
  </si>
  <si>
    <t>5.15-9.85</t>
  </si>
  <si>
    <t>2.95-15.05</t>
  </si>
  <si>
    <t>5.75-8.85</t>
  </si>
  <si>
    <t>3.60-7.85</t>
  </si>
  <si>
    <t>5.75-7.85</t>
  </si>
  <si>
    <t>4.85-14.80</t>
  </si>
  <si>
    <t>1.50-9.35</t>
  </si>
  <si>
    <t>2. Households</t>
  </si>
  <si>
    <t>2.00-16.00</t>
  </si>
  <si>
    <t>2.00-16.25</t>
  </si>
  <si>
    <t>2.00-24.00</t>
  </si>
  <si>
    <t>1.65-24.00</t>
  </si>
  <si>
    <t>1.75-16.75</t>
  </si>
  <si>
    <t>1.15-15.75</t>
  </si>
  <si>
    <t>1.15-24.00</t>
  </si>
  <si>
    <t>Of which: Housing</t>
  </si>
  <si>
    <t>2.00-12.25</t>
  </si>
  <si>
    <t>2.00-13.10</t>
  </si>
  <si>
    <t>2.00-13.00</t>
  </si>
  <si>
    <t>2.30-13.15</t>
  </si>
  <si>
    <t>1.65-13.10</t>
  </si>
  <si>
    <t>2.00-6.60</t>
  </si>
  <si>
    <t>2.30-8.10</t>
  </si>
  <si>
    <t>1.85-11.60</t>
  </si>
  <si>
    <t>1.70-10.25</t>
  </si>
  <si>
    <t>2.00-10.25</t>
  </si>
  <si>
    <t>3. Other Financial Corporations (excluding financial GBC1s)</t>
  </si>
  <si>
    <t>3.55-12.00</t>
  </si>
  <si>
    <t>3.55-9.50</t>
  </si>
  <si>
    <t>3.45-9.75</t>
  </si>
  <si>
    <t>3.45-15.35</t>
  </si>
  <si>
    <t>3.40-15.00</t>
  </si>
  <si>
    <t>3.35-13.55</t>
  </si>
  <si>
    <t>3.40-9.35</t>
  </si>
  <si>
    <t>3.30-16.55</t>
  </si>
  <si>
    <t>3.30-15.25</t>
  </si>
  <si>
    <t>3.20-14.35</t>
  </si>
  <si>
    <t>3.00-14.35</t>
  </si>
  <si>
    <t>2.70-13.85</t>
  </si>
  <si>
    <t>2.55-14.75</t>
  </si>
  <si>
    <t>2.40-15.00</t>
  </si>
  <si>
    <t>1.50-12.85</t>
  </si>
  <si>
    <t>2.85-24.00</t>
  </si>
  <si>
    <t>2.50-15.00</t>
  </si>
  <si>
    <t>2.40-12.85</t>
  </si>
  <si>
    <t>4. Financial GBC1s</t>
  </si>
  <si>
    <t>8.75-9.50</t>
  </si>
  <si>
    <t>6.85-9.50</t>
  </si>
  <si>
    <t>8.25-9.50</t>
  </si>
  <si>
    <t>6.50-9.35</t>
  </si>
  <si>
    <t>8.60-9.35</t>
  </si>
  <si>
    <t>7.85-14.75</t>
  </si>
  <si>
    <t>4.10-13.75</t>
  </si>
  <si>
    <t>5. Nonfinancial GBC1s</t>
  </si>
  <si>
    <t>5.65-9.50</t>
  </si>
  <si>
    <t>5.50-9.35</t>
  </si>
  <si>
    <t>6.60-9.35</t>
  </si>
  <si>
    <t>4.10-12.15</t>
  </si>
  <si>
    <t>6. GBC2s</t>
  </si>
  <si>
    <t>9.35-16.55</t>
  </si>
  <si>
    <t>7.85-15.05</t>
  </si>
  <si>
    <t>7. Public Nonfinancial corporations</t>
  </si>
  <si>
    <t>3.80-16.75</t>
  </si>
  <si>
    <t>3.30-16.75</t>
  </si>
  <si>
    <t>3.22-16.75</t>
  </si>
  <si>
    <t>11.10-16.75</t>
  </si>
  <si>
    <r>
      <rPr>
        <i/>
        <vertAlign val="superscript"/>
        <sz val="10"/>
        <color rgb="FF002060"/>
        <rFont val="Segoe UI"/>
        <family val="2"/>
      </rPr>
      <t xml:space="preserve"># </t>
    </r>
    <r>
      <rPr>
        <i/>
        <sz val="10"/>
        <color rgb="FF002060"/>
        <rFont val="Segoe UI"/>
        <family val="2"/>
      </rPr>
      <t>Provisional data.</t>
    </r>
  </si>
  <si>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</si>
  <si>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Table 26: Banks' Principal Interest Rates and Other Interest Rates: February 2018 to February 2021</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</si>
  <si>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</si>
  <si>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</si>
  <si>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</si>
  <si>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</si>
  <si>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</si>
  <si>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</si>
  <si>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</si>
  <si>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</si>
  <si>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</si>
  <si>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</si>
  <si>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</si>
  <si>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</si>
  <si>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</si>
  <si>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</si>
  <si>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</si>
  <si>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</si>
  <si>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</si>
  <si>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</si>
  <si>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</si>
  <si>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</si>
  <si>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</si>
  <si>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</si>
  <si>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</si>
  <si>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</si>
  <si>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</si>
  <si>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</si>
  <si>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</si>
  <si>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</si>
  <si>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</si>
  <si>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</si>
  <si>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</si>
  <si>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</si>
  <si>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</si>
  <si>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</si>
  <si>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</si>
  <si>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</si>
  <si>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</si>
  <si>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</si>
  <si>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</si>
  <si>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</si>
  <si>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</si>
  <si>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</si>
  <si>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</si>
  <si>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</si>
  <si>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</si>
  <si>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</si>
  <si>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</si>
  <si>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</si>
  <si>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</si>
  <si>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</si>
  <si>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</si>
  <si>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</si>
  <si>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</si>
  <si>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</si>
  <si>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</si>
  <si>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</si>
  <si>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</si>
  <si>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</si>
  <si>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</si>
  <si>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</si>
  <si>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</si>
  <si>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</si>
  <si>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</si>
  <si>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</si>
  <si>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</si>
  <si>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</si>
  <si>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</si>
  <si>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</si>
  <si>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</si>
  <si>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</si>
  <si>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</si>
  <si>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</si>
  <si>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</si>
  <si>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</si>
  <si>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</si>
  <si>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</si>
  <si>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</si>
  <si>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</si>
  <si>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</si>
  <si>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</si>
  <si>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</si>
  <si>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</si>
  <si>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</si>
  <si>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</si>
  <si>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</si>
  <si>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</si>
  <si>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</si>
  <si>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</si>
  <si>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</si>
  <si>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</si>
  <si>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</si>
  <si>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</si>
  <si>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</si>
  <si>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</si>
  <si>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</si>
  <si>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</si>
  <si>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</si>
  <si>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</si>
  <si>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</si>
  <si>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</si>
  <si>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</si>
  <si>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</si>
  <si>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1.91-19.25</t>
  </si>
  <si>
    <t>0.00-5.00</t>
  </si>
  <si>
    <t>0.00-6.25</t>
  </si>
  <si>
    <t>0.00-4.90</t>
  </si>
  <si>
    <t>0.00-4.75</t>
  </si>
  <si>
    <t>0.10-4.75</t>
  </si>
  <si>
    <t>0.00-5.10</t>
  </si>
  <si>
    <t>0.00-5.37</t>
  </si>
  <si>
    <t>0.00-5.15</t>
  </si>
  <si>
    <t>0.00-4.00</t>
  </si>
  <si>
    <t>1.80-19.00</t>
  </si>
  <si>
    <t>0.10-5.30</t>
  </si>
  <si>
    <t>0.10-5.19</t>
  </si>
  <si>
    <t>0.00-6.67</t>
  </si>
  <si>
    <t>0.00-6.00</t>
  </si>
  <si>
    <t>0.10-5.33</t>
  </si>
  <si>
    <t>1.90-19.00</t>
  </si>
  <si>
    <t>0.30-5.40</t>
  </si>
  <si>
    <t>0.10-4.96</t>
  </si>
  <si>
    <t>0.10-6.15</t>
  </si>
  <si>
    <t>1.80-20.40</t>
  </si>
  <si>
    <t>0.10-5.00</t>
  </si>
  <si>
    <t>0.10-6.00</t>
  </si>
  <si>
    <t>0.10-4.90</t>
  </si>
  <si>
    <t>0.30-5.00</t>
  </si>
  <si>
    <t>0.10-5.25</t>
  </si>
  <si>
    <t>5.50-8.50</t>
  </si>
  <si>
    <t>0.10-4.65</t>
  </si>
  <si>
    <t>5.50-8.35</t>
  </si>
  <si>
    <t>0.10-4.50</t>
  </si>
  <si>
    <t>0.10-5.05</t>
  </si>
  <si>
    <t>0.10-4.92</t>
  </si>
  <si>
    <t>0.00-4.55</t>
  </si>
  <si>
    <t>Feb-20</t>
  </si>
  <si>
    <t>0.00-4.50</t>
  </si>
  <si>
    <t>Mar-20</t>
  </si>
  <si>
    <t>5.00-8.35</t>
  </si>
  <si>
    <t>0.00-4.25</t>
  </si>
  <si>
    <t>4.00-6.85</t>
  </si>
  <si>
    <t>0.05-3.75</t>
  </si>
  <si>
    <t>May-20</t>
  </si>
  <si>
    <t>0.00-3.25</t>
  </si>
  <si>
    <t>0.85-24.00</t>
  </si>
  <si>
    <t>0.01-3.75</t>
  </si>
  <si>
    <t>0.00-3.40</t>
  </si>
  <si>
    <t>0.00-2.65</t>
  </si>
  <si>
    <t>0.01-2.50</t>
  </si>
  <si>
    <t>0.00-2.60</t>
  </si>
  <si>
    <t>0.00-2.50</t>
  </si>
  <si>
    <r>
      <t xml:space="preserve">Feb-21 </t>
    </r>
    <r>
      <rPr>
        <b/>
        <vertAlign val="superscript"/>
        <sz val="11"/>
        <color rgb="FF002060"/>
        <rFont val="Segoe UI"/>
        <family val="2"/>
      </rPr>
      <t>#</t>
    </r>
  </si>
  <si>
    <r>
      <rPr>
        <i/>
        <vertAlign val="superscript"/>
        <sz val="10"/>
        <color rgb="FF002060"/>
        <rFont val="Segoe UI"/>
        <family val="2"/>
      </rPr>
      <t>#</t>
    </r>
    <r>
      <rPr>
        <i/>
        <sz val="10"/>
        <color rgb="FF002060"/>
        <rFont val="Segoe UI"/>
        <family val="2"/>
      </rPr>
      <t xml:space="preserve"> Provisional data.</t>
    </r>
  </si>
  <si>
    <r>
      <rPr>
        <i/>
        <vertAlign val="superscript"/>
        <sz val="10"/>
        <color rgb="FF002060"/>
        <rFont val="Segoe UI"/>
        <family val="2"/>
      </rPr>
      <t xml:space="preserve">1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</si>
  <si>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 prior to October 2018.</t>
    </r>
  </si>
  <si>
    <r>
      <t>Table 27: NBDTIs* Loans to Other Nonfinancial Corporations, Households and Other Sectors</t>
    </r>
    <r>
      <rPr>
        <b/>
        <vertAlign val="superscript"/>
        <sz val="12"/>
        <color rgb="FF002060"/>
        <rFont val="Segoe UI"/>
        <family val="2"/>
      </rPr>
      <t>1</t>
    </r>
    <r>
      <rPr>
        <b/>
        <sz val="12"/>
        <color rgb="FF002060"/>
        <rFont val="Segoe UI"/>
        <family val="2"/>
      </rPr>
      <t xml:space="preserve"> as at end-February 2021</t>
    </r>
  </si>
  <si>
    <r>
      <t>MUR</t>
    </r>
    <r>
      <rPr>
        <b/>
        <vertAlign val="superscript"/>
        <sz val="11"/>
        <color rgb="FF002060"/>
        <rFont val="Segoe UI"/>
        <family val="2"/>
      </rPr>
      <t xml:space="preserve">2 </t>
    </r>
  </si>
  <si>
    <t>A - Agriculture, forestry and fishing</t>
  </si>
  <si>
    <t>4. Public Non-Financial Corporations</t>
  </si>
  <si>
    <t>* NBDTIs refer to Non-Bank Deposit-Taking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</si>
  <si>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</si>
  <si>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</si>
  <si>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r>
      <t>Table 28: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February 2020 to February 2021</t>
    </r>
  </si>
  <si>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</si>
  <si>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</si>
  <si>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Table 29: NBDTIs* Interest Rates on New Rupee Deposits: February 2020 to February 2021</t>
  </si>
  <si>
    <r>
      <t>Nov-20</t>
    </r>
    <r>
      <rPr>
        <b/>
        <vertAlign val="superscript"/>
        <sz val="11"/>
        <color rgb="FF002060"/>
        <rFont val="Segoe UI"/>
        <family val="2"/>
      </rPr>
      <t>1</t>
    </r>
  </si>
  <si>
    <r>
      <t>Dec-20</t>
    </r>
    <r>
      <rPr>
        <b/>
        <vertAlign val="superscript"/>
        <sz val="11"/>
        <color rgb="FF002060"/>
        <rFont val="Segoe UI"/>
        <family val="2"/>
      </rPr>
      <t>1</t>
    </r>
  </si>
  <si>
    <r>
      <t>Jan-21</t>
    </r>
    <r>
      <rPr>
        <b/>
        <vertAlign val="superscript"/>
        <sz val="11"/>
        <color rgb="FF002060"/>
        <rFont val="Segoe UI"/>
        <family val="2"/>
      </rPr>
      <t>1</t>
    </r>
  </si>
  <si>
    <r>
      <t>Feb-21</t>
    </r>
    <r>
      <rPr>
        <b/>
        <vertAlign val="superscript"/>
        <sz val="11"/>
        <color rgb="FF002060"/>
        <rFont val="Segoe UI"/>
        <family val="2"/>
      </rPr>
      <t>^</t>
    </r>
  </si>
  <si>
    <t>DEPOSITS</t>
  </si>
  <si>
    <t xml:space="preserve">    Time</t>
  </si>
  <si>
    <t>1.80-5.45</t>
  </si>
  <si>
    <t>2.00-5.50</t>
  </si>
  <si>
    <t>1.85-5.60</t>
  </si>
  <si>
    <t>1.35-5.60</t>
  </si>
  <si>
    <t>2.00-5.60</t>
  </si>
  <si>
    <t>2.10-5.50</t>
  </si>
  <si>
    <t>1.85-5.55</t>
  </si>
  <si>
    <t>1.70-5.40</t>
  </si>
  <si>
    <t>1.95-5.55</t>
  </si>
  <si>
    <t>2.00-5.70</t>
  </si>
  <si>
    <t>1.70-5.35</t>
  </si>
  <si>
    <t>1.75-5.35</t>
  </si>
  <si>
    <t>1.70-5.50</t>
  </si>
  <si>
    <t>1.35-5.55</t>
  </si>
  <si>
    <t>0.45-5.10</t>
  </si>
  <si>
    <t>0.60-4.20</t>
  </si>
  <si>
    <t>0.60-4.50</t>
  </si>
  <si>
    <t>0.20-4.50</t>
  </si>
  <si>
    <t>0.25-4.75</t>
  </si>
  <si>
    <t>0.35-5.00</t>
  </si>
  <si>
    <t>0.45-4.05</t>
  </si>
  <si>
    <t>0.25-4.00</t>
  </si>
  <si>
    <t>0.25-3.75</t>
  </si>
  <si>
    <t>1.00-1.50</t>
  </si>
  <si>
    <t>1.85-2.10</t>
  </si>
  <si>
    <t>2.00-2.70</t>
  </si>
  <si>
    <t>1.00-1.75</t>
  </si>
  <si>
    <t>1.00-3.00</t>
  </si>
  <si>
    <t>1.80-4.00</t>
  </si>
  <si>
    <t>1.90-5.90</t>
  </si>
  <si>
    <t>2.10-4.00</t>
  </si>
  <si>
    <t>1.85-3.75</t>
  </si>
  <si>
    <t>1.85-3.50</t>
  </si>
  <si>
    <t>2.10-3.90</t>
  </si>
  <si>
    <t>2.00-3.60</t>
  </si>
  <si>
    <t>1.85-3.30</t>
  </si>
  <si>
    <t>1.70-3.85</t>
  </si>
  <si>
    <t>1.95-3.10</t>
  </si>
  <si>
    <t>2.00-3.10</t>
  </si>
  <si>
    <t>1.70-3.30</t>
  </si>
  <si>
    <t>1.75-3.15</t>
  </si>
  <si>
    <t>1.35-2.40</t>
  </si>
  <si>
    <t>0.45-2.65</t>
  </si>
  <si>
    <t>0.60-2.40</t>
  </si>
  <si>
    <t>0.60-2.00</t>
  </si>
  <si>
    <t>0.35-2.75</t>
  </si>
  <si>
    <t>0.45-1.60</t>
  </si>
  <si>
    <t>0.30-1.60</t>
  </si>
  <si>
    <t>0.25-2.35</t>
  </si>
  <si>
    <t xml:space="preserve">   3.75-4.00</t>
  </si>
  <si>
    <t>3.75-4.00</t>
  </si>
  <si>
    <t>3.75-3.90</t>
  </si>
  <si>
    <t>3.25-3.40</t>
  </si>
  <si>
    <t>1.00-2.40</t>
  </si>
  <si>
    <t>1.75-1.85</t>
  </si>
  <si>
    <t>1.75-2.15</t>
  </si>
  <si>
    <t>1.85-2.35</t>
  </si>
  <si>
    <t>2.25-2.35</t>
  </si>
  <si>
    <t>1.75-2.35</t>
  </si>
  <si>
    <t>2.30-2.40</t>
  </si>
  <si>
    <t>2.50-4.65</t>
  </si>
  <si>
    <t>2.75-3.70</t>
  </si>
  <si>
    <t>2.50-3.70</t>
  </si>
  <si>
    <t>2.65-4.05</t>
  </si>
  <si>
    <t>2.50-3.60</t>
  </si>
  <si>
    <t>2.50-3.30</t>
  </si>
  <si>
    <t>2.35-3.60</t>
  </si>
  <si>
    <t>2.35-3.30</t>
  </si>
  <si>
    <t>2.40-3.20</t>
  </si>
  <si>
    <t>2.55-3.30</t>
  </si>
  <si>
    <t>2.35-3.45</t>
  </si>
  <si>
    <t>0.85-1.75</t>
  </si>
  <si>
    <t>1.10-2.60</t>
  </si>
  <si>
    <t>0.85-2.50</t>
  </si>
  <si>
    <t>1.10-2.10</t>
  </si>
  <si>
    <t>1.10-2.50</t>
  </si>
  <si>
    <t>1.10-1.65</t>
  </si>
  <si>
    <t>1.10-2.75</t>
  </si>
  <si>
    <t>0.85-2.70</t>
  </si>
  <si>
    <t>1.10-2.25</t>
  </si>
  <si>
    <t>3.00-4.65</t>
  </si>
  <si>
    <t>2.80-4.65</t>
  </si>
  <si>
    <t>3.00-4.40</t>
  </si>
  <si>
    <t>2.85-4.25</t>
  </si>
  <si>
    <t>3.15-4.25</t>
  </si>
  <si>
    <t>3.00-4.25</t>
  </si>
  <si>
    <t>2.75-4.55</t>
  </si>
  <si>
    <t>2.85-4.50</t>
  </si>
  <si>
    <t>2.85-4.60</t>
  </si>
  <si>
    <t>2.85-4.00</t>
  </si>
  <si>
    <t>3.10-4.50</t>
  </si>
  <si>
    <t>2.80-4.40</t>
  </si>
  <si>
    <t>3.00-4.55</t>
  </si>
  <si>
    <t>2.60-4.25</t>
  </si>
  <si>
    <t>1.35-3.50</t>
  </si>
  <si>
    <t>1.35-2.35</t>
  </si>
  <si>
    <t>1.35-2.65</t>
  </si>
  <si>
    <t>1.40-3.00</t>
  </si>
  <si>
    <t>1.60-4.00</t>
  </si>
  <si>
    <t>1.40-3.40</t>
  </si>
  <si>
    <t>1.40-2.60</t>
  </si>
  <si>
    <t>1.55-2.95</t>
  </si>
  <si>
    <t>3.10-4.65</t>
  </si>
  <si>
    <t>3.25-4.75</t>
  </si>
  <si>
    <t>2.50-4.60</t>
  </si>
  <si>
    <t>2.90-4.65</t>
  </si>
  <si>
    <t>2.90-4.25</t>
  </si>
  <si>
    <t>3.05-4.65</t>
  </si>
  <si>
    <t>2.95-5.00</t>
  </si>
  <si>
    <t>3.00-4.75</t>
  </si>
  <si>
    <t>2.95-4.65</t>
  </si>
  <si>
    <t>3.40-5.00</t>
  </si>
  <si>
    <t>3.40-4.85</t>
  </si>
  <si>
    <t>2.95-4.05</t>
  </si>
  <si>
    <t>2.00-4.05</t>
  </si>
  <si>
    <t>2.05-3.85</t>
  </si>
  <si>
    <t>2.05-2.75</t>
  </si>
  <si>
    <t>1.80-2.50</t>
  </si>
  <si>
    <t>1.80-2.85</t>
  </si>
  <si>
    <t>2.20-2.75</t>
  </si>
  <si>
    <t>2.05-2.60</t>
  </si>
  <si>
    <t>2.00-3.05</t>
  </si>
  <si>
    <t>3.10-5.00</t>
  </si>
  <si>
    <t>3.10-5.10</t>
  </si>
  <si>
    <t>3.10-5.40</t>
  </si>
  <si>
    <t>3.10-6.00</t>
  </si>
  <si>
    <t>3.10-5.60</t>
  </si>
  <si>
    <t>3.10-5.15</t>
  </si>
  <si>
    <t>3.10-5.25</t>
  </si>
  <si>
    <t>3.10-4.95</t>
  </si>
  <si>
    <t>2.90-5.10</t>
  </si>
  <si>
    <t>3.10-5.35</t>
  </si>
  <si>
    <t>2.10-3.50</t>
  </si>
  <si>
    <t>1.85-4.05</t>
  </si>
  <si>
    <t>2.10-3.00</t>
  </si>
  <si>
    <t>2.00-3.50</t>
  </si>
  <si>
    <t>2.10-4.75</t>
  </si>
  <si>
    <t>1.75-3.70</t>
  </si>
  <si>
    <t>4.05-5.45</t>
  </si>
  <si>
    <t>3.95-5.50</t>
  </si>
  <si>
    <t>3.90-5.50</t>
  </si>
  <si>
    <t>3.80-5.50</t>
  </si>
  <si>
    <t>4.00-5.60</t>
  </si>
  <si>
    <t>3.90-5.60</t>
  </si>
  <si>
    <t>3.65-5.55</t>
  </si>
  <si>
    <t>3.65-5.40</t>
  </si>
  <si>
    <t>3.90-5.55</t>
  </si>
  <si>
    <t>3.90-5.70</t>
  </si>
  <si>
    <t>3.75-5.35</t>
  </si>
  <si>
    <t>3.55-5.55</t>
  </si>
  <si>
    <t>2.40-5.10</t>
  </si>
  <si>
    <t>2.45-4.20</t>
  </si>
  <si>
    <t>2.40-3.90</t>
  </si>
  <si>
    <t>2.30-3.75</t>
  </si>
  <si>
    <t>2.40-3.75</t>
  </si>
  <si>
    <r>
      <rPr>
        <i/>
        <vertAlign val="superscript"/>
        <sz val="10"/>
        <color rgb="FF002060"/>
        <rFont val="Segoe UI"/>
        <family val="2"/>
      </rPr>
      <t>1</t>
    </r>
    <r>
      <rPr>
        <i/>
        <sz val="10"/>
        <color rgb="FF002060"/>
        <rFont val="Segoe UI"/>
        <family val="2"/>
      </rPr>
      <t>Revised.</t>
    </r>
  </si>
  <si>
    <r>
      <rPr>
        <i/>
        <vertAlign val="superscript"/>
        <sz val="10"/>
        <color rgb="FF002060"/>
        <rFont val="Segoe UI"/>
        <family val="2"/>
      </rPr>
      <t>^</t>
    </r>
    <r>
      <rPr>
        <i/>
        <sz val="10"/>
        <color rgb="FF002060"/>
        <rFont val="Segoe UI"/>
        <family val="2"/>
      </rPr>
      <t xml:space="preserve">Provisional. </t>
    </r>
  </si>
  <si>
    <r>
      <t>Table 30: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February 2020 to February 2021</t>
    </r>
  </si>
  <si>
    <t>5.50-11.00</t>
  </si>
  <si>
    <t>4.50-10.00</t>
  </si>
  <si>
    <t>5.50-9.95</t>
  </si>
  <si>
    <t>5.50-10.00</t>
  </si>
  <si>
    <t>6.00-10.00</t>
  </si>
  <si>
    <t>6.00-9.95</t>
  </si>
  <si>
    <t>5.75-8.00</t>
  </si>
  <si>
    <t>2.50-9.95</t>
  </si>
  <si>
    <t>3.35-9.95</t>
  </si>
  <si>
    <t>3.90-9.95</t>
  </si>
  <si>
    <t>4.70-10.00</t>
  </si>
  <si>
    <t>6.35-9.75</t>
  </si>
  <si>
    <t>6.40-9.75</t>
  </si>
  <si>
    <t>6.25-9.00</t>
  </si>
  <si>
    <t>6.25-9.95</t>
  </si>
  <si>
    <t>6.25-9.20</t>
  </si>
  <si>
    <t>6.20-9.20</t>
  </si>
  <si>
    <t>6.40-9.20</t>
  </si>
  <si>
    <t>6.35-7.50</t>
  </si>
  <si>
    <t>6.35-8.50</t>
  </si>
  <si>
    <t>6.37-6.40</t>
  </si>
  <si>
    <t>6.25-10.00</t>
  </si>
  <si>
    <t>4.75-6.40</t>
  </si>
  <si>
    <t>2.50-8.06</t>
  </si>
  <si>
    <t>5.35-7.99</t>
  </si>
  <si>
    <t>4.90-7.50</t>
  </si>
  <si>
    <t>4.75-7.03</t>
  </si>
  <si>
    <t>4.75-5.50</t>
  </si>
  <si>
    <t>_</t>
  </si>
  <si>
    <t>6.75-6.90</t>
  </si>
  <si>
    <t>6.35-9.25</t>
  </si>
  <si>
    <t>6.35-9.50</t>
  </si>
  <si>
    <t>6.40-8.50</t>
  </si>
  <si>
    <t>5.50-9.70</t>
  </si>
  <si>
    <t>6.00-8.75</t>
  </si>
  <si>
    <t>6.00-9.75</t>
  </si>
  <si>
    <t>5.75-9.95</t>
  </si>
  <si>
    <t>5.75-6.10</t>
  </si>
  <si>
    <t>2.50-6.50</t>
  </si>
  <si>
    <t>4.85-9.25</t>
  </si>
  <si>
    <t>5.25-9.00</t>
  </si>
  <si>
    <t>5.60-8.75</t>
  </si>
  <si>
    <t>4.75-8.50</t>
  </si>
  <si>
    <t>3.90-8.50</t>
  </si>
  <si>
    <t>6.35-7.20</t>
  </si>
  <si>
    <t>6.25-9.25</t>
  </si>
  <si>
    <t>6.25-9.75</t>
  </si>
  <si>
    <t>6.50-9.20</t>
  </si>
  <si>
    <t>6.00-8.04</t>
  </si>
  <si>
    <t>5.75-10.00</t>
  </si>
  <si>
    <t>7.75-8.00</t>
  </si>
  <si>
    <t>2.50-9.25</t>
  </si>
  <si>
    <t>2.50-10.25</t>
  </si>
  <si>
    <t>3.35-9.25</t>
  </si>
  <si>
    <t>4.25-9.95</t>
  </si>
  <si>
    <t>2.50-8.50</t>
  </si>
  <si>
    <t>4.25-8.50</t>
  </si>
  <si>
    <t>4.75-8.95</t>
  </si>
  <si>
    <t>5.50-9.00</t>
  </si>
  <si>
    <t>5.50-9.25</t>
  </si>
  <si>
    <t>4.70-8.50</t>
  </si>
  <si>
    <t>5.70-8.95</t>
  </si>
  <si>
    <t>5.70-9.25</t>
  </si>
  <si>
    <t>4.70-9.50</t>
  </si>
  <si>
    <t>3.90-9.25</t>
  </si>
  <si>
    <t>4.70-8.95</t>
  </si>
  <si>
    <t>7.20-9.75</t>
  </si>
  <si>
    <t>7.00-9.75</t>
  </si>
  <si>
    <t>5.75-9.75</t>
  </si>
  <si>
    <t>6.35-9.95</t>
  </si>
  <si>
    <t>7.00-9.25</t>
  </si>
  <si>
    <t>6.80-9.75</t>
  </si>
  <si>
    <t>6.70-10.50</t>
  </si>
  <si>
    <t>6.40-9.95</t>
  </si>
  <si>
    <t>6.99-9.95</t>
  </si>
  <si>
    <t>7.50-9.50</t>
  </si>
  <si>
    <t>5.70-10.50</t>
  </si>
  <si>
    <t>8.95-9.95</t>
  </si>
  <si>
    <t>7.00-9.95</t>
  </si>
  <si>
    <t>6.30-8.95</t>
  </si>
  <si>
    <t>6.20-9.75</t>
  </si>
  <si>
    <t>6.20-9.95</t>
  </si>
  <si>
    <t>7.87-9.75</t>
  </si>
  <si>
    <t>6.85-8.00</t>
  </si>
  <si>
    <t>6.85-8.25</t>
  </si>
  <si>
    <t>7.71-9.95</t>
  </si>
  <si>
    <t>7.76-9.95</t>
  </si>
  <si>
    <t>6.50-9.95</t>
  </si>
  <si>
    <t>6.95-8.25</t>
  </si>
  <si>
    <t>6.90-9.75</t>
  </si>
  <si>
    <t>8.00-9.00</t>
  </si>
  <si>
    <t>7.50-7.75</t>
  </si>
  <si>
    <t>6.50-7.80</t>
  </si>
  <si>
    <t>5.50-9.20</t>
  </si>
  <si>
    <t>6.20-8.95</t>
  </si>
  <si>
    <t>6.00-7.50</t>
  </si>
  <si>
    <t>5.00-7.25</t>
  </si>
  <si>
    <t>7.25-9.00</t>
  </si>
  <si>
    <t>5.90-7.75</t>
  </si>
  <si>
    <t>4.75-7.01</t>
  </si>
  <si>
    <t>4.75-7.25</t>
  </si>
  <si>
    <t>6.20-7.50</t>
  </si>
  <si>
    <t>7.75-8.50</t>
  </si>
  <si>
    <t>7.95-9.25</t>
  </si>
  <si>
    <t>7.04-7.50</t>
  </si>
  <si>
    <t>6.35-8.00</t>
  </si>
  <si>
    <t>6.95-9.25</t>
  </si>
  <si>
    <t>4.75-7.50</t>
  </si>
  <si>
    <t>7.01-7.50</t>
  </si>
  <si>
    <t>6.00-7.81</t>
  </si>
  <si>
    <t>6.00-8.51</t>
  </si>
  <si>
    <t>6.40-10.00</t>
  </si>
  <si>
    <t>6.35-8.95</t>
  </si>
  <si>
    <t>6.35-10.00</t>
  </si>
  <si>
    <t>6.25-7.95</t>
  </si>
  <si>
    <t>6.42-8.52</t>
  </si>
  <si>
    <t>7.00-12.00</t>
  </si>
  <si>
    <t>5.50-8.00</t>
  </si>
  <si>
    <t>5.35-8.75</t>
  </si>
  <si>
    <t>6.08-9.50</t>
  </si>
  <si>
    <t>6.00-8.25</t>
  </si>
  <si>
    <t>7.50-8.00</t>
  </si>
  <si>
    <t>6.20-11.00</t>
  </si>
  <si>
    <t>6.35-9.00</t>
  </si>
  <si>
    <t>6.35-8.75</t>
  </si>
  <si>
    <t>6.20-9.50</t>
  </si>
  <si>
    <t>5.75-11.00</t>
  </si>
  <si>
    <t>6.60-9.85</t>
  </si>
  <si>
    <t>8.50-8.75</t>
  </si>
  <si>
    <t>6.00-9.00</t>
  </si>
  <si>
    <t>4.85-8.17</t>
  </si>
  <si>
    <t>2.50-9.00</t>
  </si>
  <si>
    <t>5.70-7.25</t>
  </si>
  <si>
    <t>8.75-9.00</t>
  </si>
  <si>
    <t>6.50-7.75</t>
  </si>
  <si>
    <t>7.26-8.50</t>
  </si>
  <si>
    <t>6.99-8.00</t>
  </si>
  <si>
    <t>7.95-8.50</t>
  </si>
  <si>
    <t>7.25-7.50</t>
  </si>
  <si>
    <t>5.75-8.50</t>
  </si>
  <si>
    <t>6.90-7.50</t>
  </si>
  <si>
    <t>6.00-7.75</t>
  </si>
  <si>
    <t>9.00-9.25</t>
  </si>
  <si>
    <t>6.20-8.00</t>
  </si>
  <si>
    <t>7.25-9.50</t>
  </si>
  <si>
    <t>6.90-8.00</t>
  </si>
  <si>
    <t>7.75-10.50</t>
  </si>
  <si>
    <t>5.50-8.75</t>
  </si>
  <si>
    <t>6.35-7.68</t>
  </si>
  <si>
    <t>6.31-7.00</t>
  </si>
  <si>
    <t>7.00-7.69</t>
  </si>
  <si>
    <t>5.60-7.24</t>
  </si>
  <si>
    <t>4.75-7.02</t>
  </si>
  <si>
    <t>6.90-8.50</t>
  </si>
  <si>
    <t>6.20-8.25</t>
  </si>
  <si>
    <t>8.00-8.23</t>
  </si>
  <si>
    <t>7.80-10.00</t>
  </si>
  <si>
    <t>7.82-9.25</t>
  </si>
  <si>
    <t>7.25-8.02</t>
  </si>
  <si>
    <t>7.50-7.99</t>
  </si>
  <si>
    <t>5.25-8.75</t>
  </si>
  <si>
    <t>4.60-15.96</t>
  </si>
  <si>
    <t>4.80-15.96</t>
  </si>
  <si>
    <t>4.75-15.96</t>
  </si>
  <si>
    <t>4.85-15.96</t>
  </si>
  <si>
    <t>4.70-15.96</t>
  </si>
  <si>
    <t>4.75-10.65</t>
  </si>
  <si>
    <t>4.80-10.70</t>
  </si>
  <si>
    <t>4.65-11.00</t>
  </si>
  <si>
    <t>4.45-11.00</t>
  </si>
  <si>
    <t>3.30-9.15</t>
  </si>
  <si>
    <t>3.30-10.00</t>
  </si>
  <si>
    <t>3.25-11.10</t>
  </si>
  <si>
    <t>3.30-11.00</t>
  </si>
  <si>
    <t>3.20-10.50</t>
  </si>
  <si>
    <t>3.30-10.50</t>
  </si>
  <si>
    <t>3.20-10.00</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</si>
  <si>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</si>
  <si>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</si>
  <si>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</si>
  <si>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</si>
  <si>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</si>
  <si>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</si>
  <si>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</si>
  <si>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</si>
  <si>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</si>
  <si>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</si>
  <si>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</si>
  <si>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</si>
  <si>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</si>
  <si>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</si>
  <si>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</si>
  <si>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</si>
  <si>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</si>
  <si>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</si>
  <si>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7.50-9.20</t>
  </si>
  <si>
    <t>8.20-9.20</t>
  </si>
  <si>
    <t>5. Non-Financial GBC1s</t>
  </si>
  <si>
    <t>7. Public Non-Financial corporations</t>
  </si>
  <si>
    <r>
      <t>Table 31: ODCs* Loans to Other Nonfinancial Corporations, Households and Other Sectors</t>
    </r>
    <r>
      <rPr>
        <b/>
        <vertAlign val="superscript"/>
        <sz val="12"/>
        <color rgb="FF002060"/>
        <rFont val="Segoe UI"/>
        <family val="2"/>
      </rPr>
      <t>1</t>
    </r>
    <r>
      <rPr>
        <b/>
        <sz val="12"/>
        <color rgb="FF002060"/>
        <rFont val="Segoe UI"/>
        <family val="2"/>
      </rPr>
      <t xml:space="preserve"> as at end-February 2021</t>
    </r>
    <r>
      <rPr>
        <b/>
        <vertAlign val="superscript"/>
        <sz val="12"/>
        <color rgb="FF002060"/>
        <rFont val="Segoe UI"/>
        <family val="2"/>
      </rPr>
      <t xml:space="preserve"> #</t>
    </r>
  </si>
  <si>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</si>
  <si>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</si>
  <si>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32: ODCs* Loans to Other Nonfinancial Corporations, Households and Other Sectors</t>
    </r>
    <r>
      <rPr>
        <b/>
        <vertAlign val="superscript"/>
        <sz val="12"/>
        <color rgb="FF002060"/>
        <rFont val="Segoe UI"/>
        <family val="2"/>
      </rPr>
      <t>1</t>
    </r>
    <r>
      <rPr>
        <b/>
        <sz val="12"/>
        <color rgb="FF002060"/>
        <rFont val="Segoe UI"/>
        <family val="2"/>
      </rPr>
      <t>: February 2020 to February 2021</t>
    </r>
  </si>
  <si>
    <t>6. NonFinancial GBC1s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</si>
  <si>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</si>
  <si>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33: Maintenance of Cash Reserve Ratio (CRR) by Banks</t>
    </r>
    <r>
      <rPr>
        <b/>
        <vertAlign val="superscript"/>
        <sz val="12"/>
        <color rgb="FF002060"/>
        <rFont val="Segoe UI"/>
        <family val="2"/>
      </rPr>
      <t>1</t>
    </r>
    <r>
      <rPr>
        <b/>
        <sz val="12"/>
        <color rgb="FF002060"/>
        <rFont val="Segoe UI"/>
        <family val="2"/>
      </rPr>
      <t>: 26 March 2020 to 25 March 2021</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</si>
  <si>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</si>
  <si>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</si>
  <si>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</si>
  <si>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</si>
  <si>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</si>
  <si>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</si>
  <si>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</si>
  <si>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</si>
  <si>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</si>
  <si>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</si>
  <si>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</si>
  <si>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</si>
  <si>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</si>
  <si>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</si>
  <si>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Per cent</t>
  </si>
  <si>
    <r>
      <t xml:space="preserve">26-Mar-20 </t>
    </r>
    <r>
      <rPr>
        <b/>
        <vertAlign val="superscript"/>
        <sz val="11"/>
        <color rgb="FF002060"/>
        <rFont val="Segoe UI"/>
        <family val="2"/>
      </rPr>
      <t>1</t>
    </r>
  </si>
  <si>
    <t xml:space="preserve">09-Apr-20 </t>
  </si>
  <si>
    <r>
      <t xml:space="preserve">11-Mar-21 </t>
    </r>
    <r>
      <rPr>
        <b/>
        <vertAlign val="superscript"/>
        <sz val="11"/>
        <color rgb="FF002060"/>
        <rFont val="Segoe UI"/>
        <family val="2"/>
      </rPr>
      <t>5</t>
    </r>
  </si>
  <si>
    <r>
      <t xml:space="preserve">25-Mar-21 </t>
    </r>
    <r>
      <rPr>
        <b/>
        <vertAlign val="superscript"/>
        <sz val="11"/>
        <color rgb="FF002060"/>
        <rFont val="Segoe UI"/>
        <family val="2"/>
      </rPr>
      <t>5</t>
    </r>
  </si>
  <si>
    <t xml:space="preserve">Notes: </t>
  </si>
  <si>
    <r>
      <rPr>
        <i/>
        <vertAlign val="superscript"/>
        <sz val="10"/>
        <color rgb="FF002060"/>
        <rFont val="Segoe UI"/>
        <family val="2"/>
      </rPr>
      <t>1</t>
    </r>
    <r>
      <rPr>
        <i/>
        <sz val="10"/>
        <color rgb="FF002060"/>
        <rFont val="Segoe UI"/>
        <family val="2"/>
      </rPr>
      <t xml:space="preserve"> With effect from the maintenance period starting 13 March 2020, the average fortnightly CRR on rupee deposits is reduced from 9.0 per cent to 8.0 per cent, while the average fortnightly CRR on foreign currency deposits remained unchanged at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</si>
  <si>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</si>
  <si>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</si>
  <si>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 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</si>
  <si>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</si>
  <si>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</si>
  <si>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</si>
  <si>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r>
      <rPr>
        <i/>
        <vertAlign val="superscript"/>
        <sz val="10"/>
        <color rgb="FF002060"/>
        <rFont val="Segoe UI"/>
        <family val="2"/>
      </rPr>
      <t>5</t>
    </r>
    <r>
      <rPr>
        <i/>
        <sz val="10"/>
        <color rgb="FF002060"/>
        <rFont val="Segoe UI"/>
        <family val="2"/>
      </rPr>
      <t xml:space="preserve"> Provisional.</t>
    </r>
  </si>
  <si>
    <t>^ MUR refers to Mauritian Rupee.</t>
  </si>
  <si>
    <t>* FCY refers to MUR equivalent of foreign currencies.</t>
  </si>
  <si>
    <r>
      <t>Table 34: Maturity Pattern of  Banks' Foreign Currency Deposits</t>
    </r>
    <r>
      <rPr>
        <b/>
        <vertAlign val="superscript"/>
        <sz val="12"/>
        <color indexed="56"/>
        <rFont val="Segoe UI"/>
        <family val="2"/>
      </rPr>
      <t>1</t>
    </r>
    <r>
      <rPr>
        <b/>
        <sz val="12"/>
        <color indexed="56"/>
        <rFont val="Segoe UI"/>
        <family val="2"/>
      </rPr>
      <t>: As at end-December 2020</t>
    </r>
  </si>
  <si>
    <t>Duration</t>
  </si>
  <si>
    <t>RUPEE EQUIVALENT OF DEPOSITS DENOMINATED IN FOREIGN CURRENCIES</t>
  </si>
  <si>
    <t>Euro</t>
  </si>
  <si>
    <t>Pound</t>
  </si>
  <si>
    <t>South African</t>
  </si>
  <si>
    <t>Other</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</si>
  <si>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</si>
  <si>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</si>
  <si>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</si>
  <si>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</si>
  <si>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</si>
  <si>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</si>
  <si>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</si>
  <si>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</si>
  <si>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</si>
  <si>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</si>
  <si>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</si>
  <si>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</si>
  <si>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</si>
  <si>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</si>
  <si>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</si>
  <si>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</si>
  <si>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</si>
  <si>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</si>
  <si>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</si>
  <si>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</si>
  <si>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</si>
  <si>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</si>
  <si>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35: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2014 to September 2020</t>
    </r>
  </si>
  <si>
    <t>Core Set of Financial Soundness Indicators (FSIs)</t>
  </si>
  <si>
    <t>Dec-18</t>
  </si>
  <si>
    <t>Dec-19</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</si>
  <si>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</si>
  <si>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</si>
  <si>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</si>
  <si>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</si>
  <si>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</si>
  <si>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loans</t>
    </r>
    <r>
      <rPr>
        <vertAlign val="superscript"/>
        <sz val="10.5"/>
        <color rgb="FF002060"/>
        <rFont val="Segoe UI"/>
        <family val="2"/>
      </rPr>
      <t>3</t>
    </r>
  </si>
  <si>
    <r>
      <t>Sectoral distribution** of loans to total loans</t>
    </r>
    <r>
      <rPr>
        <vertAlign val="superscript"/>
        <sz val="10.5"/>
        <color rgb="FF002060"/>
        <rFont val="Segoe UI"/>
        <family val="2"/>
      </rPr>
      <t>3</t>
    </r>
  </si>
  <si>
    <t>Interbank loans</t>
  </si>
  <si>
    <t xml:space="preserve">Central bank </t>
  </si>
  <si>
    <t>General Government</t>
  </si>
  <si>
    <t>Other financial corporations</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</si>
  <si>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</si>
  <si>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</si>
  <si>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</si>
  <si>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</si>
  <si>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</si>
  <si>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</si>
  <si>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</si>
  <si>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</si>
  <si>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</si>
  <si>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 to total assets </t>
  </si>
  <si>
    <t xml:space="preserve">Liquid assets to short-term liabilities </t>
  </si>
  <si>
    <t xml:space="preserve">Sensitivity to Market Risk </t>
  </si>
  <si>
    <t>Net open position in foreign exchange to capital</t>
  </si>
  <si>
    <t>Encouraged Set of Financial Soundness Indicators</t>
  </si>
  <si>
    <t>Capital to assets</t>
  </si>
  <si>
    <t>Value of large exposures to capital</t>
  </si>
  <si>
    <t>224.4*</t>
  </si>
  <si>
    <t>228.3*</t>
  </si>
  <si>
    <t>235.3*</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</si>
  <si>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</si>
  <si>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</si>
  <si>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</si>
  <si>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</si>
  <si>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</si>
  <si>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</si>
  <si>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</si>
  <si>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loans include commercial loans, installment loans, hire-purchase credit, loans to finance trade credit and advances, finance leases, repurchase agreements not classified as a deposit, and overdrafts.</t>
    </r>
  </si>
  <si>
    <t>* As from December 2017, the measurement of credit concentration ratio has been revised to aggregate large credit exposure (above 10 per cent of Tier 1 capital) as a percentage of aggregate Tier 1 capital. Based on previous Guideline, the corresponding ratio for large exposures would have been 171.8 per cent for the quarter ended December 2017.</t>
  </si>
  <si>
    <t>**Following adoption of ISIC codes for sectoral definition in October 2018, the corresponding sectoral figures have changed. Hence, data are not strictly comparable with those prior to December 2018.</t>
  </si>
  <si>
    <t>Note: Figures may not add up due to rounding.</t>
  </si>
  <si>
    <t>Source: Financial Stability Division.</t>
  </si>
  <si>
    <t>Table 36: Currency in Circulation: March 2020 to March 2021</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</si>
  <si>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</si>
  <si>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</si>
  <si>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</si>
  <si>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</si>
  <si>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</si>
  <si>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</si>
  <si>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</si>
  <si>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</si>
  <si>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</si>
  <si>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</si>
  <si>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</si>
  <si>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</si>
  <si>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</si>
  <si>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</si>
  <si>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</si>
  <si>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</si>
  <si>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</si>
  <si>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</si>
  <si>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</si>
  <si>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</si>
  <si>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</si>
  <si>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</si>
  <si>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</si>
  <si>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</si>
  <si>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</si>
  <si>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</si>
  <si>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</si>
  <si>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</si>
  <si>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</si>
  <si>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</si>
  <si>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r>
      <t xml:space="preserve">Mar-21 </t>
    </r>
    <r>
      <rPr>
        <b/>
        <vertAlign val="superscript"/>
        <sz val="11"/>
        <color rgb="FF002060"/>
        <rFont val="Segoe UI"/>
        <family val="2"/>
      </rPr>
      <t>1</t>
    </r>
  </si>
  <si>
    <r>
      <rPr>
        <i/>
        <vertAlign val="superscript"/>
        <sz val="10"/>
        <color rgb="FF002060"/>
        <rFont val="Segoe UI"/>
        <family val="2"/>
      </rPr>
      <t>1</t>
    </r>
    <r>
      <rPr>
        <i/>
        <sz val="10"/>
        <color rgb="FF002060"/>
        <rFont val="Segoe UI"/>
        <family val="2"/>
      </rPr>
      <t xml:space="preserve"> Provisional.</t>
    </r>
  </si>
  <si>
    <t xml:space="preserve"> </t>
  </si>
  <si>
    <t>Table 37: Cheque Clearance: January 2018 to March 2021</t>
  </si>
  <si>
    <t>Number</t>
  </si>
  <si>
    <t>Amount</t>
  </si>
  <si>
    <t>Daily Average</t>
  </si>
  <si>
    <t>of</t>
  </si>
  <si>
    <t>(Rs'000)</t>
  </si>
  <si>
    <t xml:space="preserve"> Number  of</t>
  </si>
  <si>
    <t>Cheques</t>
  </si>
  <si>
    <t>Days</t>
  </si>
  <si>
    <t xml:space="preserve"> (Rs'000)</t>
  </si>
  <si>
    <r>
      <rPr>
        <b/>
        <sz val="10.5"/>
        <color indexed="56"/>
        <rFont val="Segoe UI"/>
        <family val="2"/>
      </rPr>
      <t>*</t>
    </r>
    <r>
      <rPr>
        <sz val="10.5"/>
        <color indexed="56"/>
        <rFont val="Segoe UI"/>
        <family val="2"/>
      </rPr>
      <t>340,037</t>
    </r>
  </si>
  <si>
    <t>*Figures were amended as from September 2017.</t>
  </si>
  <si>
    <t>Source: Payment Systems and MCIB Division.</t>
  </si>
  <si>
    <t>Table 38a: Mauritius Automated Clearing and Settlement System (MACSS)*</t>
  </si>
  <si>
    <t>Rupee Transactions: January 2018 to March 2021</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</si>
  <si>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</si>
  <si>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</si>
  <si>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</si>
  <si>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</si>
  <si>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</si>
  <si>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38b: Mauritius Automated Clearing and Settlement System (MACSS)</t>
  </si>
  <si>
    <r>
      <t xml:space="preserve">Foreign Currency Transactions: January 2018 to March 2021  </t>
    </r>
    <r>
      <rPr>
        <sz val="12"/>
        <color indexed="56"/>
        <rFont val="Segoe UI"/>
        <family val="2"/>
      </rPr>
      <t>(in foreign currency)</t>
    </r>
  </si>
  <si>
    <t>US Dollar</t>
  </si>
  <si>
    <t>Pound Sterling</t>
  </si>
  <si>
    <t>Swiss Franc</t>
  </si>
  <si>
    <t>South African Rand</t>
  </si>
  <si>
    <t>Jan-11*</t>
  </si>
  <si>
    <t>Mar-12*</t>
  </si>
  <si>
    <r>
      <t xml:space="preserve">Table 39: Card Transactions: February 2020 to February 2021 </t>
    </r>
    <r>
      <rPr>
        <b/>
        <vertAlign val="superscript"/>
        <sz val="12"/>
        <color rgb="FF002060"/>
        <rFont val="Segoe UI"/>
        <family val="2"/>
      </rPr>
      <t>1</t>
    </r>
  </si>
  <si>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</si>
  <si>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</si>
  <si>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</si>
  <si>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</si>
  <si>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</si>
  <si>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</si>
  <si>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Total </t>
  </si>
  <si>
    <r>
      <t>Outstanding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4</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</si>
  <si>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3, 4</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</si>
  <si>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</si>
  <si>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</si>
  <si>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</si>
  <si>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r>
      <rPr>
        <i/>
        <vertAlign val="superscript"/>
        <sz val="11"/>
        <color rgb="FF002060"/>
        <rFont val="Segoe UI"/>
        <family val="2"/>
      </rPr>
      <t>4</t>
    </r>
    <r>
      <rPr>
        <i/>
        <sz val="11"/>
        <color rgb="FF002060"/>
        <rFont val="Segoe UI"/>
        <family val="2"/>
      </rPr>
      <t xml:space="preserve"> Revised.</t>
    </r>
  </si>
  <si>
    <t>Table 40: Internet Banking Transactions: February 2020 to February 2021</t>
  </si>
  <si>
    <t>Number of Customers</t>
  </si>
  <si>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</si>
  <si>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1</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</si>
  <si>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Average monthly transactions from the start of the calendar year.</t>
    </r>
  </si>
  <si>
    <r>
      <t xml:space="preserve">Table 41: Mobile Banking and Mobile Payments </t>
    </r>
    <r>
      <rPr>
        <b/>
        <vertAlign val="superscript"/>
        <sz val="12"/>
        <color rgb="FF002060"/>
        <rFont val="Segoe UI"/>
        <family val="2"/>
      </rPr>
      <t>1&amp;2</t>
    </r>
    <r>
      <rPr>
        <b/>
        <sz val="12"/>
        <color rgb="FF002060"/>
        <rFont val="Segoe UI"/>
        <family val="2"/>
      </rPr>
      <t>:  February 2020 to February 2021</t>
    </r>
  </si>
  <si>
    <t>Number of subscribers</t>
  </si>
  <si>
    <r>
      <t xml:space="preserve">Number of active agent outlets </t>
    </r>
    <r>
      <rPr>
        <vertAlign val="superscript"/>
        <sz val="11"/>
        <color rgb="FF002060"/>
        <rFont val="Segoe UI"/>
        <family val="2"/>
      </rPr>
      <t>3</t>
    </r>
  </si>
  <si>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</si>
  <si>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</si>
  <si>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</si>
  <si>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</si>
  <si>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</si>
  <si>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</si>
  <si>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r>
      <t xml:space="preserve">Table 42: Assets and Liabilities of Non-Bank Deposit Taking Leasing Companies </t>
    </r>
    <r>
      <rPr>
        <b/>
        <vertAlign val="superscript"/>
        <sz val="12"/>
        <color rgb="FF002060"/>
        <rFont val="Segoe UI"/>
        <family val="2"/>
      </rPr>
      <t>1</t>
    </r>
    <r>
      <rPr>
        <b/>
        <sz val="12"/>
        <color rgb="FF002060"/>
        <rFont val="Segoe UI"/>
        <family val="2"/>
      </rPr>
      <t>: February 2020 - February 2021</t>
    </r>
  </si>
  <si>
    <t xml:space="preserve">Liquid Assets </t>
  </si>
  <si>
    <t>Investment in Leased Assets</t>
  </si>
  <si>
    <t>Investment in Shares &amp; Securities</t>
  </si>
  <si>
    <t>Fixed Assets</t>
  </si>
  <si>
    <t>Share Capital (including share premium)</t>
  </si>
  <si>
    <t>Reserves and Surplus</t>
  </si>
  <si>
    <t>Shareholders' Loan</t>
  </si>
  <si>
    <t>Net income / (expenditure) for current year</t>
  </si>
  <si>
    <t>Deposits and Long-Term Liabilities</t>
  </si>
  <si>
    <t xml:space="preserve">  o/w: Deposits</t>
  </si>
  <si>
    <t>Borrowings</t>
  </si>
  <si>
    <t>Other Liabilities</t>
  </si>
  <si>
    <r>
      <rPr>
        <i/>
        <vertAlign val="superscript"/>
        <sz val="9.5"/>
        <color rgb="FF002060"/>
        <rFont val="Segoe UI"/>
        <family val="2"/>
      </rPr>
      <t>1</t>
    </r>
    <r>
      <rPr>
        <i/>
        <sz val="9.5"/>
        <color rgb="FF002060"/>
        <rFont val="Segoe UI"/>
        <family val="2"/>
      </rPr>
      <t xml:space="preserve"> Include all Non-Bank Deposit Taking Institutions other than Mauritius Housing Company Ltd and The Mauritius Civil Service Mutual Aid Association Ltd.</t>
    </r>
  </si>
  <si>
    <t xml:space="preserve">Mauritian Eagle Leasing Company Limited and Cim Finance Ltd had surrendered their Deposit Taking Business Licence with effect from 17 January 2020 and 10 February 2020 respectively. </t>
  </si>
  <si>
    <r>
      <rPr>
        <i/>
        <vertAlign val="superscript"/>
        <sz val="9"/>
        <color rgb="FF002060"/>
        <rFont val="Segoe UI"/>
        <family val="2"/>
      </rPr>
      <t>2</t>
    </r>
    <r>
      <rPr>
        <i/>
        <sz val="9"/>
        <color rgb="FF002060"/>
        <rFont val="Segoe UI"/>
        <family val="2"/>
      </rPr>
      <t xml:space="preserve"> Figures for September 2020 had been amended.</t>
    </r>
  </si>
  <si>
    <r>
      <t>Table 43: Consolidated Quarterly Profit and Loss Statement of Non-Bank Deposit Taking Leasing Companies</t>
    </r>
    <r>
      <rPr>
        <b/>
        <vertAlign val="superscript"/>
        <sz val="12"/>
        <color rgb="FF002060"/>
        <rFont val="Segoe UI"/>
        <family val="2"/>
      </rPr>
      <t>1</t>
    </r>
    <r>
      <rPr>
        <b/>
        <sz val="12"/>
        <color rgb="FF002060"/>
        <rFont val="Segoe UI"/>
        <family val="2"/>
      </rPr>
      <t>: December 2014 - December 2020</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</si>
  <si>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</si>
  <si>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</si>
  <si>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</si>
  <si>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</si>
  <si>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</si>
  <si>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</si>
  <si>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</si>
  <si>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</si>
  <si>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</si>
  <si>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</si>
  <si>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</si>
  <si>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</si>
  <si>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</si>
  <si>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</si>
  <si>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</si>
  <si>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</si>
  <si>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t xml:space="preserve"> Source: Supervision Department.</t>
  </si>
  <si>
    <t>Table 44: Sectorwise Distribution of Credit to Non-Residents: December 2020</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</si>
  <si>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</si>
  <si>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</si>
  <si>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</si>
  <si>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</si>
  <si>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</si>
  <si>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</si>
  <si>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</si>
  <si>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</si>
  <si>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</si>
  <si>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</si>
  <si>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Electricity, gas, steam and air conditioning supply</t>
  </si>
  <si>
    <t>Water supply; sewerage, waste management and remediation activities</t>
  </si>
  <si>
    <t>Wholesale and retail trade; and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</si>
  <si>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</si>
  <si>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</si>
  <si>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</si>
  <si>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</si>
  <si>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</si>
  <si>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</si>
  <si>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</si>
  <si>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</si>
  <si>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</si>
  <si>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</si>
  <si>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</si>
  <si>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45a: Auctions of Government of Mauritius Treasury Bills: February 2021 and March 2021</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</si>
  <si>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</si>
  <si>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</si>
  <si>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</si>
  <si>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</si>
  <si>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</si>
  <si>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</si>
  <si>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</si>
  <si>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</si>
  <si>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45b: Auctions of Government of Mauritius Treasury Bills: March 2020 to March 2021</t>
  </si>
  <si>
    <t>Amount of Bills put on Tender</t>
  </si>
  <si>
    <t>Total Value of Bids Received</t>
  </si>
  <si>
    <t xml:space="preserve">     91-day</t>
  </si>
  <si>
    <t xml:space="preserve">    119-day*</t>
  </si>
  <si>
    <t xml:space="preserve">    182-day</t>
  </si>
  <si>
    <t xml:space="preserve">    364-day</t>
  </si>
  <si>
    <t>Total Value of Bids Accepted</t>
  </si>
  <si>
    <t>Note: Effective 12 May 2017, GMTBs and BOM Bills are issued through separate auctions.</t>
  </si>
  <si>
    <t>*Note: On 17 &amp; 24 April 2020, GMTBs were issued in 119-day tenor through auctions.</t>
  </si>
  <si>
    <t>Table 45c: Weighted Average Yields on Government of Mauritius Treasury Bills/Bank of Mauritius Bills: March 2020 to March 2021</t>
  </si>
  <si>
    <t>Weighted Average Yield</t>
  </si>
  <si>
    <t>Overall Weighted Yield</t>
  </si>
  <si>
    <t>Table 46a: Auctions of Bank of Mauritius Bills: February 2021 and March 2021</t>
  </si>
  <si>
    <t xml:space="preserve">                (Rs million)</t>
  </si>
  <si>
    <t>Issue Date</t>
  </si>
  <si>
    <t>Table 46b: Auctions of Bank of Mauritius Bills: March 2020 to March 2021</t>
  </si>
  <si>
    <t xml:space="preserve">        </t>
  </si>
  <si>
    <t xml:space="preserve">Table 47: Weighted Average Yields on Government of Mauritius Treasury Bills/Bank of Mauritius Bills: March 2021 </t>
  </si>
  <si>
    <t>Weighted Yield for :</t>
  </si>
  <si>
    <t xml:space="preserve">91-day </t>
  </si>
  <si>
    <t xml:space="preserve">119-day </t>
  </si>
  <si>
    <t xml:space="preserve">182-day </t>
  </si>
  <si>
    <t xml:space="preserve">364-day </t>
  </si>
  <si>
    <t>Table 48a: Auctions of Government of Mauritius Notes and Bonds</t>
  </si>
  <si>
    <t>Two-Year Government of Mauritius Treasury Notes</t>
  </si>
  <si>
    <t>Three-Year Government of Mauritius Treasury Notes</t>
  </si>
  <si>
    <t>Five-Year Government of Mauritius  Bonds</t>
  </si>
  <si>
    <t>Ten-Year Government of Mauritius  Bonds</t>
  </si>
  <si>
    <t>Fifteen-Year Government of Mauritius Bonds</t>
  </si>
  <si>
    <t>Twenty-Year Government of Mauritius Bonds</t>
  </si>
  <si>
    <r>
      <t>12 Jun-2020</t>
    </r>
    <r>
      <rPr>
        <b/>
        <vertAlign val="superscript"/>
        <sz val="11"/>
        <color rgb="FF002060"/>
        <rFont val="Segoe UI"/>
        <family val="2"/>
      </rPr>
      <t>1</t>
    </r>
  </si>
  <si>
    <r>
      <t>26-Jun-2020</t>
    </r>
    <r>
      <rPr>
        <b/>
        <vertAlign val="superscript"/>
        <sz val="11"/>
        <color rgb="FF002060"/>
        <rFont val="Segoe UI"/>
        <family val="2"/>
      </rPr>
      <t>2</t>
    </r>
  </si>
  <si>
    <r>
      <t>19 Feb-2021</t>
    </r>
    <r>
      <rPr>
        <b/>
        <vertAlign val="superscript"/>
        <sz val="11"/>
        <color rgb="FF002060"/>
        <rFont val="Segoe UI"/>
        <family val="2"/>
      </rPr>
      <t>3</t>
    </r>
  </si>
  <si>
    <r>
      <t>19-Mar-2021</t>
    </r>
    <r>
      <rPr>
        <b/>
        <vertAlign val="superscript"/>
        <sz val="11"/>
        <color rgb="FF002060"/>
        <rFont val="Segoe UI"/>
        <family val="2"/>
      </rPr>
      <t>4</t>
    </r>
  </si>
  <si>
    <r>
      <t>15-Feb-2021</t>
    </r>
    <r>
      <rPr>
        <b/>
        <vertAlign val="superscript"/>
        <sz val="11"/>
        <color rgb="FF002060"/>
        <rFont val="Segoe UI"/>
        <family val="2"/>
      </rPr>
      <t>5</t>
    </r>
  </si>
  <si>
    <r>
      <t>26-Mar-2021</t>
    </r>
    <r>
      <rPr>
        <b/>
        <vertAlign val="superscript"/>
        <sz val="11"/>
        <color rgb="FF002060"/>
        <rFont val="Segoe UI"/>
        <family val="2"/>
      </rPr>
      <t>6</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</si>
  <si>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</si>
  <si>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</si>
  <si>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</si>
  <si>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</si>
  <si>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</si>
  <si>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</si>
  <si>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</si>
  <si>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New Benchmark 0.72% 2-Year Government of Mauritius Treasury Notes maturing on 12 June 2022.</t>
    </r>
  </si>
  <si>
    <r>
      <rPr>
        <i/>
        <vertAlign val="superscript"/>
        <sz val="10"/>
        <color rgb="FF002060"/>
        <rFont val="Segoe UI"/>
        <family val="2"/>
      </rPr>
      <t>2</t>
    </r>
    <r>
      <rPr>
        <i/>
        <sz val="10"/>
        <color rgb="FF002060"/>
        <rFont val="Segoe UI"/>
        <family val="2"/>
      </rPr>
      <t xml:space="preserve"> Re-Opening 0.72% 2-Year Government of Mauritius Treasury Notes maturing on 12 June 2022.</t>
    </r>
  </si>
  <si>
    <r>
      <rPr>
        <i/>
        <vertAlign val="superscript"/>
        <sz val="10"/>
        <color rgb="FF002060"/>
        <rFont val="Segoe UI"/>
        <family val="2"/>
      </rPr>
      <t>3</t>
    </r>
    <r>
      <rPr>
        <i/>
        <sz val="10"/>
        <color rgb="FF002060"/>
        <rFont val="Segoe UI"/>
        <family val="2"/>
      </rPr>
      <t xml:space="preserve"> New Benchmark 0.80% 3-Year Government of Mauritius Treasury Notes maturing on 19 February 2024.</t>
    </r>
  </si>
  <si>
    <r>
      <rPr>
        <i/>
        <vertAlign val="superscript"/>
        <sz val="10"/>
        <color rgb="FF002060"/>
        <rFont val="Segoe UI"/>
        <family val="2"/>
      </rPr>
      <t>4</t>
    </r>
    <r>
      <rPr>
        <i/>
        <sz val="10"/>
        <color rgb="FF002060"/>
        <rFont val="Segoe UI"/>
        <family val="2"/>
      </rPr>
      <t xml:space="preserve"> Re-Opening 0.80% 3-Year Government of Mauritius Treasury Notes maturing on 19 February 2024.</t>
    </r>
  </si>
  <si>
    <r>
      <rPr>
        <i/>
        <vertAlign val="superscript"/>
        <sz val="10"/>
        <color rgb="FF002060"/>
        <rFont val="Segoe UI"/>
        <family val="2"/>
      </rPr>
      <t>5</t>
    </r>
    <r>
      <rPr>
        <i/>
        <sz val="10"/>
        <color rgb="FF002060"/>
        <rFont val="Segoe UI"/>
        <family val="2"/>
      </rPr>
      <t xml:space="preserve"> Re-Opening 1.22%  5-Year Government of Mauritius Bonds maturing on 29 January 2026.</t>
    </r>
  </si>
  <si>
    <r>
      <rPr>
        <i/>
        <vertAlign val="superscript"/>
        <sz val="10"/>
        <color rgb="FF002060"/>
        <rFont val="Segoe UI"/>
        <family val="2"/>
      </rPr>
      <t>6</t>
    </r>
    <r>
      <rPr>
        <i/>
        <sz val="10"/>
        <color rgb="FF002060"/>
        <rFont val="Segoe UI"/>
        <family val="2"/>
      </rPr>
      <t xml:space="preserve"> New Benchmark 1.52%  5-Year Government of Mauritius Bonds maturing on 26 March 2026.</t>
    </r>
  </si>
  <si>
    <t xml:space="preserve">Table 48b: Auctions of Fifteen-Year Inflation-Indexed Government of Mauritius Bonds 
</t>
  </si>
  <si>
    <r>
      <t>Amount of Bonds put on Tender</t>
    </r>
    <r>
      <rPr>
        <b/>
        <i/>
        <sz val="11"/>
        <color rgb="FF002060"/>
        <rFont val="Segoe UI"/>
        <family val="2"/>
      </rPr>
      <t xml:space="preserve"> </t>
    </r>
    <r>
      <rPr>
        <i/>
        <sz val="11"/>
        <color rgb="FF002060"/>
        <rFont val="Segoe UI"/>
        <family val="2"/>
      </rPr>
      <t>(Rs million)</t>
    </r>
    <r>
      <rPr>
        <sz val="11"/>
        <color rgb="FF002060"/>
        <rFont val="Segoe UI"/>
        <family val="2"/>
      </rPr>
      <t xml:space="preserve"> </t>
    </r>
  </si>
  <si>
    <r>
      <t>Value of Bids Received</t>
    </r>
    <r>
      <rPr>
        <sz val="11"/>
        <color rgb="FF002060"/>
        <rFont val="Segoe UI"/>
        <family val="2"/>
      </rPr>
      <t xml:space="preserve"> </t>
    </r>
    <r>
      <rPr>
        <i/>
        <sz val="11"/>
        <color rgb="FF002060"/>
        <rFont val="Segoe UI"/>
        <family val="2"/>
      </rPr>
      <t>(Rs million)</t>
    </r>
  </si>
  <si>
    <r>
      <t xml:space="preserve">Value of Bids Accepted </t>
    </r>
    <r>
      <rPr>
        <i/>
        <sz val="11"/>
        <color rgb="FF002060"/>
        <rFont val="Segoe UI"/>
        <family val="2"/>
      </rPr>
      <t>(Rs million)</t>
    </r>
  </si>
  <si>
    <r>
      <t xml:space="preserve">Highest Bid Margin Received </t>
    </r>
    <r>
      <rPr>
        <i/>
        <sz val="11"/>
        <color rgb="FF002060"/>
        <rFont val="Segoe UI"/>
        <family val="2"/>
      </rPr>
      <t>(bps)</t>
    </r>
  </si>
  <si>
    <t>500*</t>
  </si>
  <si>
    <t>525*</t>
  </si>
  <si>
    <r>
      <t xml:space="preserve">Lowest Bid Margin Received </t>
    </r>
    <r>
      <rPr>
        <i/>
        <sz val="11"/>
        <color rgb="FF002060"/>
        <rFont val="Segoe UI"/>
        <family val="2"/>
      </rPr>
      <t xml:space="preserve">(bps) </t>
    </r>
  </si>
  <si>
    <t>230*</t>
  </si>
  <si>
    <t>335*</t>
  </si>
  <si>
    <r>
      <t xml:space="preserve">Weighted Bid Margin Accepted </t>
    </r>
    <r>
      <rPr>
        <i/>
        <sz val="11"/>
        <color rgb="FF002060"/>
        <rFont val="Segoe UI"/>
        <family val="2"/>
      </rPr>
      <t>(bps)</t>
    </r>
  </si>
  <si>
    <t>246*</t>
  </si>
  <si>
    <t>* As from 20 April 2018, the Bid Margin is quoted in Basis Points (bps).</t>
  </si>
  <si>
    <t xml:space="preserve">Table 49a: Issue of Bank of Mauritius Notes and Bonds </t>
  </si>
  <si>
    <t>Two-Year BOM Notes</t>
  </si>
  <si>
    <t>Three-Year BOM Notes</t>
  </si>
  <si>
    <t>Four-Year BOM Notes</t>
  </si>
  <si>
    <t>Five-Year BOM Bonds</t>
  </si>
  <si>
    <t>Ten-Year BOM Bonds</t>
  </si>
  <si>
    <t>Fifteen-Year BOM Bonds</t>
  </si>
  <si>
    <r>
      <t>17-Aug-20</t>
    </r>
    <r>
      <rPr>
        <b/>
        <vertAlign val="superscript"/>
        <sz val="11"/>
        <color rgb="FF002060"/>
        <rFont val="Segoe UI"/>
        <family val="2"/>
      </rPr>
      <t>1</t>
    </r>
  </si>
  <si>
    <t>14-Aug-20</t>
  </si>
  <si>
    <r>
      <t>14-Aug-20</t>
    </r>
    <r>
      <rPr>
        <b/>
        <vertAlign val="superscript"/>
        <sz val="11"/>
        <color rgb="FF002060"/>
        <rFont val="Segoe UI"/>
        <family val="2"/>
      </rPr>
      <t>2</t>
    </r>
  </si>
  <si>
    <t>17-Jul-20</t>
  </si>
  <si>
    <r>
      <t>17-Jul-20</t>
    </r>
    <r>
      <rPr>
        <b/>
        <vertAlign val="superscript"/>
        <sz val="11"/>
        <color rgb="FF002060"/>
        <rFont val="Segoe UI"/>
        <family val="2"/>
      </rPr>
      <t>3</t>
    </r>
  </si>
  <si>
    <t>07-Aug-20</t>
  </si>
  <si>
    <r>
      <t>07-Aug-20</t>
    </r>
    <r>
      <rPr>
        <b/>
        <vertAlign val="superscript"/>
        <sz val="11"/>
        <color rgb="FF002060"/>
        <rFont val="Segoe UI"/>
        <family val="2"/>
      </rPr>
      <t>4</t>
    </r>
  </si>
  <si>
    <r>
      <t>07-Aug-20</t>
    </r>
    <r>
      <rPr>
        <b/>
        <vertAlign val="superscript"/>
        <sz val="11"/>
        <color rgb="FF002060"/>
        <rFont val="Segoe UI"/>
        <family val="2"/>
      </rPr>
      <t>5</t>
    </r>
  </si>
  <si>
    <t>08-Jun-20</t>
  </si>
  <si>
    <r>
      <t>08-Jun-20</t>
    </r>
    <r>
      <rPr>
        <b/>
        <vertAlign val="superscript"/>
        <sz val="11"/>
        <color rgb="FF002060"/>
        <rFont val="Segoe UI"/>
        <family val="2"/>
      </rPr>
      <t>6</t>
    </r>
  </si>
  <si>
    <r>
      <t xml:space="preserve"> Amount of Notes/Bonds put on Tender </t>
    </r>
    <r>
      <rPr>
        <i/>
        <sz val="11"/>
        <color rgb="FF002060"/>
        <rFont val="Segoe UI"/>
        <family val="2"/>
      </rPr>
      <t>(Rs million)</t>
    </r>
  </si>
  <si>
    <r>
      <t xml:space="preserve"> Value of Bids Received </t>
    </r>
    <r>
      <rPr>
        <i/>
        <sz val="11"/>
        <color rgb="FF002060"/>
        <rFont val="Segoe UI"/>
        <family val="2"/>
      </rPr>
      <t>(Rs million)</t>
    </r>
  </si>
  <si>
    <r>
      <t xml:space="preserve"> Value of Bids Accepted </t>
    </r>
    <r>
      <rPr>
        <i/>
        <sz val="11"/>
        <color rgb="FF002060"/>
        <rFont val="Segoe UI"/>
        <family val="2"/>
      </rPr>
      <t>(Rs million)</t>
    </r>
  </si>
  <si>
    <r>
      <t xml:space="preserve"> Coupon Rate</t>
    </r>
    <r>
      <rPr>
        <b/>
        <i/>
        <sz val="11"/>
        <color rgb="FF002060"/>
        <rFont val="Segoe UI"/>
        <family val="2"/>
      </rPr>
      <t xml:space="preserve"> </t>
    </r>
    <r>
      <rPr>
        <i/>
        <sz val="11"/>
        <color rgb="FF002060"/>
        <rFont val="Segoe UI"/>
        <family val="2"/>
      </rPr>
      <t>(% p.a.)</t>
    </r>
  </si>
  <si>
    <r>
      <t xml:space="preserve"> Highest Yield Accepted</t>
    </r>
    <r>
      <rPr>
        <sz val="11"/>
        <color rgb="FF002060"/>
        <rFont val="Segoe UI"/>
        <family val="2"/>
      </rPr>
      <t xml:space="preserve"> </t>
    </r>
    <r>
      <rPr>
        <i/>
        <sz val="11"/>
        <color rgb="FF002060"/>
        <rFont val="Segoe UI"/>
        <family val="2"/>
      </rPr>
      <t>(% p.a.)</t>
    </r>
  </si>
  <si>
    <t xml:space="preserve">  -</t>
  </si>
  <si>
    <r>
      <t xml:space="preserve"> Weighted Yield on Bids Accepted </t>
    </r>
    <r>
      <rPr>
        <i/>
        <sz val="11"/>
        <color rgb="FF002060"/>
        <rFont val="Segoe UI"/>
        <family val="2"/>
      </rPr>
      <t>(% p.a.)</t>
    </r>
  </si>
  <si>
    <r>
      <t xml:space="preserve"> Weighted Price of Bids Accepted </t>
    </r>
    <r>
      <rPr>
        <i/>
        <sz val="11"/>
        <color rgb="FF002060"/>
        <rFont val="Segoe UI"/>
        <family val="2"/>
      </rPr>
      <t>(%)</t>
    </r>
  </si>
  <si>
    <t>94.241</t>
  </si>
  <si>
    <r>
      <rPr>
        <i/>
        <vertAlign val="superscript"/>
        <sz val="10"/>
        <color rgb="FF002060"/>
        <rFont val="Segoe UI"/>
        <family val="2"/>
      </rPr>
      <t xml:space="preserve">1 </t>
    </r>
    <r>
      <rPr>
        <i/>
        <sz val="10"/>
        <color rgb="FF002060"/>
        <rFont val="Segoe UI"/>
        <family val="2"/>
      </rPr>
      <t>Counter-Offer of 1.69% Two-Year Bank of Mauritius  Notes maturing on 17 August 2022.</t>
    </r>
  </si>
  <si>
    <r>
      <rPr>
        <i/>
        <vertAlign val="superscript"/>
        <sz val="10"/>
        <color rgb="FF002060"/>
        <rFont val="Segoe UI"/>
        <family val="2"/>
      </rPr>
      <t>2</t>
    </r>
    <r>
      <rPr>
        <i/>
        <sz val="10"/>
        <color rgb="FF002060"/>
        <rFont val="Segoe UI"/>
        <family val="2"/>
      </rPr>
      <t>Counter-Offer of 1.79% Three-Year Bank of Mauritius  Notes maturing on 14 August 2023.</t>
    </r>
  </si>
  <si>
    <r>
      <rPr>
        <i/>
        <vertAlign val="superscript"/>
        <sz val="10"/>
        <color rgb="FF002060"/>
        <rFont val="Segoe UI"/>
        <family val="2"/>
      </rPr>
      <t xml:space="preserve">3 </t>
    </r>
    <r>
      <rPr>
        <i/>
        <sz val="10"/>
        <color rgb="FF002060"/>
        <rFont val="Segoe UI"/>
        <family val="2"/>
      </rPr>
      <t>Counter-Offer1.89% Four-Year Bank of Mauritius  Notes maturing on 17 July 2024.</t>
    </r>
  </si>
  <si>
    <r>
      <rPr>
        <i/>
        <vertAlign val="superscript"/>
        <sz val="10"/>
        <color rgb="FF002060"/>
        <rFont val="Segoe UI"/>
        <family val="2"/>
      </rPr>
      <t xml:space="preserve">4 </t>
    </r>
    <r>
      <rPr>
        <i/>
        <sz val="10"/>
        <color rgb="FF002060"/>
        <rFont val="Segoe UI"/>
        <family val="2"/>
      </rPr>
      <t>Counter-Offer of 1.90% Five-Year Bank of Mauritius  Bonds maturing on 07 August 2025.</t>
    </r>
  </si>
  <si>
    <r>
      <rPr>
        <i/>
        <vertAlign val="superscript"/>
        <sz val="10"/>
        <color rgb="FF002060"/>
        <rFont val="Segoe UI"/>
        <family val="2"/>
      </rPr>
      <t>5</t>
    </r>
    <r>
      <rPr>
        <sz val="11"/>
        <color theme="1"/>
        <rFont val="Calibri"/>
        <family val="2"/>
        <scheme val="minor"/>
      </rPr>
      <t xml:space="preserve"> </t>
    </r>
    <r>
      <rPr>
        <i/>
        <sz val="10"/>
        <color rgb="FF002060"/>
        <rFont val="Segoe UI"/>
        <family val="2"/>
      </rPr>
      <t>Re-Opening of 1.90% Five-Year Bank of Mauritius  Bonds maturing on 07 August 2025.</t>
    </r>
  </si>
  <si>
    <r>
      <rPr>
        <i/>
        <vertAlign val="superscript"/>
        <sz val="10"/>
        <color rgb="FF002060"/>
        <rFont val="Segoe UI"/>
        <family val="2"/>
      </rPr>
      <t>6</t>
    </r>
    <r>
      <rPr>
        <sz val="11"/>
        <color theme="1"/>
        <rFont val="Calibri"/>
        <family val="2"/>
        <scheme val="minor"/>
      </rPr>
      <t xml:space="preserve"> </t>
    </r>
    <r>
      <rPr>
        <i/>
        <sz val="10"/>
        <color rgb="FF002060"/>
        <rFont val="Segoe UI"/>
        <family val="2"/>
      </rPr>
      <t>Counter-Offer of 1.95% Ten-Year Bank of Mauritius  Bonds maturing on 08 June 2030.</t>
    </r>
  </si>
  <si>
    <t xml:space="preserve">Table 49b: Auctions of 28-Day Bank of Mauritius Bills: February 2020 and March 2020* </t>
  </si>
  <si>
    <r>
      <t xml:space="preserve">Amount of Bills put on Tender  </t>
    </r>
    <r>
      <rPr>
        <i/>
        <sz val="11"/>
        <color rgb="FF002060"/>
        <rFont val="Segoe UI"/>
        <family val="2"/>
      </rPr>
      <t>(Rs million)</t>
    </r>
  </si>
  <si>
    <r>
      <t>Value of Bids Accepted</t>
    </r>
    <r>
      <rPr>
        <i/>
        <sz val="11"/>
        <color rgb="FF002060"/>
        <rFont val="Segoe UI"/>
        <family val="2"/>
      </rPr>
      <t xml:space="preserve"> (Rs million)</t>
    </r>
  </si>
  <si>
    <r>
      <t xml:space="preserve">Weighted Yield on Bids Accepted </t>
    </r>
    <r>
      <rPr>
        <i/>
        <sz val="11"/>
        <color rgb="FF002060"/>
        <rFont val="Segoe UI"/>
        <family val="2"/>
      </rPr>
      <t xml:space="preserve">(% p.a) </t>
    </r>
  </si>
  <si>
    <t>1.70**</t>
  </si>
  <si>
    <t>Note: Issue of 28-Day Bank of  Mauritius Bills as from 25 September 2019.</t>
  </si>
  <si>
    <t>* No issuance of 28-Day Bank of Mauritius Bills from April 2020 to March 2021.</t>
  </si>
  <si>
    <t>** Issued at a fixed rate of 1.70% p.a.</t>
  </si>
  <si>
    <t>Table 50: Buyback Auction of Government of Mauritius Securities: October 2019 and November 2019</t>
  </si>
  <si>
    <t xml:space="preserve"> 04 October 2019 -Rs500 mn</t>
  </si>
  <si>
    <t xml:space="preserve"> 11 October 2019 -Rs500 mn</t>
  </si>
  <si>
    <t>08 November 2019  - Rs500 mn</t>
  </si>
  <si>
    <t>22 November 2019  -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</si>
  <si>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</si>
  <si>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r>
      <rPr>
        <sz val="11"/>
        <color theme="1"/>
        <rFont val="Calibri"/>
        <family val="2"/>
        <scheme val="minor"/>
      </rPr>
      <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</si>
  <si>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</si>
  <si>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</si>
  <si>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</si>
  <si>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</si>
  <si>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 xml:space="preserve">1  </t>
    </r>
    <r>
      <rPr>
        <i/>
        <sz val="10"/>
        <color rgb="FF002060"/>
        <rFont val="Segoe UI"/>
        <family val="2"/>
      </rPr>
      <t>2.90% 3-Year Government of Mauritius Treasury Notes due on 17 February 2020.</t>
    </r>
  </si>
  <si>
    <r>
      <rPr>
        <i/>
        <vertAlign val="superscript"/>
        <sz val="10"/>
        <color rgb="FF002060"/>
        <rFont val="Segoe UI"/>
        <family val="2"/>
      </rPr>
      <t xml:space="preserve">2 </t>
    </r>
    <r>
      <rPr>
        <i/>
        <sz val="10"/>
        <color rgb="FF002060"/>
        <rFont val="Segoe UI"/>
        <family val="2"/>
      </rPr>
      <t>3.95% 5-Year Government of Mauritius Bonds due on 14 November 2019.</t>
    </r>
  </si>
  <si>
    <t>Table 5: GDP and Expenditure Components at Current Market Prices, 2017 to 2020 (Annual) and Real Growth Rates, 2017Q1 to 2020Q4 (Quarterly)</t>
  </si>
  <si>
    <t>Table 6: Gross Value Added by Industry Group at Current Basic Prices, 2017 to 2020 (Annual) and Sectoral Growth Rates, 2017Q1 to 2020Q4 (Quarterly)</t>
  </si>
  <si>
    <t>Table 7: Labour Force and Unemployment Rate: 2016 to 2019 (Annual), 2016Q1 to 2020Q1 (Quarterly) and May 2020 to December 2020* (Monthly)</t>
  </si>
  <si>
    <t>3. Selected Global Stock Market Indices: 2017 to 2020 (Annual) and January 2017 to March 2021 (Monthly)</t>
  </si>
  <si>
    <t>4. FAO Food Price Indices and Oil Prices: 2016 to 2020 (Annual) and January 2018 to March 2021 (Monthly)</t>
  </si>
  <si>
    <t>5. GDP and Expenditure Components at Current Market Prices, 2017 to 2020 (Annual) and Real Growth Rates, 2017Q1 to 2020Q4 (Quarterly)</t>
  </si>
  <si>
    <t>6. Gross Value Added by Industry Group at Current Basic Prices, 2017 to 2020 (Annual) and Sectoral Growth Rates, 2017Q1 to 2020Q4 (Quarterly)</t>
  </si>
  <si>
    <t>7. Labour Force and Unemployment Rate: 2016 to 2019 (Annual), 2016Q1 to 2020Q1 (Quarterly) and May 2020 to December 2020 (Monthly)</t>
  </si>
  <si>
    <t>8. Exports and Imports by Product Group: 2017 to 2020 (Annual) and January 2017 to January 2021 (Monthly)</t>
  </si>
  <si>
    <t>11. Consumer Price Index (CPI) and Inflation Rate: January 2017 to March 2021</t>
  </si>
  <si>
    <t>12. Headline and Core Inflation Rates: March 2019 to March 2021</t>
  </si>
  <si>
    <t>14. Bank of Mauritius Assets and Liabilities as at end March 2021</t>
  </si>
  <si>
    <t>15. Sectoral Balance Sheet of Bank of Mauritius: March 2020 to March 2021</t>
  </si>
  <si>
    <t>16. Central Bank Survey: March 2020 to March 2021</t>
  </si>
  <si>
    <t>36. Currency in Circulation: March 2020 to March 2021</t>
  </si>
  <si>
    <t>37. Cheque Clearance: January 2018 to March 2021</t>
  </si>
  <si>
    <t>38a. Mauritius Automated Clearing and Settlement System (MACSS) Rupee Transactions: January 2018 to March 2021</t>
  </si>
  <si>
    <t>38b. Mauritius Automated Clearing and Settlement System (MACSS) Foreign Currency Transactions: January 2018 to March 2021</t>
  </si>
  <si>
    <t>45b. Auctions of Government of Mauritius Treasury Bills: March 2020 to March 2021</t>
  </si>
  <si>
    <t>46b. Auctions of Bank of Mauritius Bills: March 2020 to March 2021</t>
  </si>
  <si>
    <t>47. Weighted Average Yields on Government of Mauritius Treasury Bills/Bank of Mauritius Bills: March 2021</t>
  </si>
  <si>
    <t>51. Outstanding Government of Mauritius Securities: March 2020 to March 2021</t>
  </si>
  <si>
    <t>52. Maturity Structure of Government of Mauritius Securities Outstanding at end-March 2021</t>
  </si>
  <si>
    <t>53a. Secondary Market Transactions by Counterparty: March 2021</t>
  </si>
  <si>
    <t>53b. Weekly Secondary Market Transactions: March 2021</t>
  </si>
  <si>
    <t>53c. Secondary Market Yields by Residual Days to Maturity: March 2021</t>
  </si>
  <si>
    <t>54. Secondary Market Activity: March 2020 to March 2021</t>
  </si>
  <si>
    <t>55a. Transactions on the Interbank Money Market: March 2019 to March 2021</t>
  </si>
  <si>
    <t>55b. Repo Transactions on the Interbank Money Market: March 2020 to March 2021</t>
  </si>
  <si>
    <t>56. Transactions on the Interbank Foreign Exchange Market: March 2019 to March 2021</t>
  </si>
  <si>
    <t>57b. Purchases and Sales of Foreign Currency by the Bank of Mauritius from Government and Other  Institutions: March 2020 to March 2021</t>
  </si>
  <si>
    <t>58a. Weighted Average Dealt Selling Rates of the Rupee against the USD, EUR and GBP: March 2020 to March 2021</t>
  </si>
  <si>
    <t>58b. Exchange Rate of the Rupee (End of Period): March 2020 to March 2021</t>
  </si>
  <si>
    <t>58c. Exchange Rate of the Rupee (Period Average): March 2020 to March 2021</t>
  </si>
  <si>
    <t>59. Monthly Average Exchange Rates of Selected Currencies vis-à-vis the US Dollar: January 2019 to March 2021</t>
  </si>
  <si>
    <t>60. Mauritius Exchange Rate Index (MERI): January 2019 to March 2021</t>
  </si>
  <si>
    <t>61. Foreign Currency Transactions: March 2020 to March 2021</t>
  </si>
  <si>
    <t>62a. Foreign Currency Purchases by Sector: March 2020 to March 2021</t>
  </si>
  <si>
    <t>62b. Foreign Currency Sales by Sector: March 2020 to March 2021</t>
  </si>
  <si>
    <t>63a. Foreign Currency Purchases by Major Currencies: March 2020 to March 2021</t>
  </si>
  <si>
    <t>63b. Foreign Currency Sales by Major Currencies: March 2020 to March 2021</t>
  </si>
  <si>
    <t>65a. Transactions on the Stock Exchange of Mauritius: March 2020 to March 2021</t>
  </si>
  <si>
    <t>65b. Transactions by Non-Residents on the Stock Exchange of Mauritius: March 2020 to March 2021</t>
  </si>
  <si>
    <t>67. Gross Official International Reserves: March 2018 to March 2021</t>
  </si>
  <si>
    <t>23. Bank Loans to Other Nonfinancial Corporations, Households and Other Sectors as at end-February 2021</t>
  </si>
  <si>
    <t>26. Banks' Principal Interest Rates and Other Interest Rates: February 2018 to February 2021</t>
  </si>
  <si>
    <t>27. NBDTIs Loans to Other Nonfinancial Corporations, Households and Other Sectors as at end-February 2021</t>
  </si>
  <si>
    <t>28. NBDTIs Loans to Other Nonfinancial Corporations, Households and Other Sectors: February 2020 to February 2021</t>
  </si>
  <si>
    <t>29. NBDTIs Interest Rates on New Rupee Deposits: February 2020 to February 2021</t>
  </si>
  <si>
    <t>30. NBDTIs Interest Rates on New Rupee Loans to Other Nonfinancial Corporations, Households and Other Sectors: February 2020 to February 2021</t>
  </si>
  <si>
    <t>31. ODCs Loans to Other Nonfinancial Corporations, Households and Other Sectors as at end-February 2021</t>
  </si>
  <si>
    <t>32. ODCs Loans to Other Nonfinancial Corporations, Households and Other Sectors: February 2020 to February 2021</t>
  </si>
  <si>
    <t>33. Maintenance of Cash Reserve Ratio (CRR) by Banks: 26 March 2020 to 25 March 2021</t>
  </si>
  <si>
    <t>39. Card Transactions: February 2020 to February 2021</t>
  </si>
  <si>
    <t>40. Internet Banking Transactions February 2020 to February 2021</t>
  </si>
  <si>
    <t>41. Mobile Banking and Mobile Payments: February 2020 to February 2021</t>
  </si>
  <si>
    <t>42. Assets and Liabilities of Non-Bank Deposit-Taking Leasing Companies: February 2020 to February 2021</t>
  </si>
  <si>
    <t>45a. Auctions of Government of Mauritius Treasury Bills: February 2021 and March 2021</t>
  </si>
  <si>
    <t>45c. Weighted Average Yields on Government of Mauritius Treasury Bills/Bank of Mauritius Bills: March 2020 to March 2021</t>
  </si>
  <si>
    <t>46a. Auctions of Bank of Mauritius Bills: February 2021 and March 2021</t>
  </si>
  <si>
    <t>Table 51: Outstanding Government of Mauritius Securities:  March 2020 to March 2021</t>
  </si>
  <si>
    <t xml:space="preserve">Treasury Bills  </t>
  </si>
  <si>
    <t>Treasury Certificates</t>
  </si>
  <si>
    <t>Treasury Notes</t>
  </si>
  <si>
    <t>5-Year GoM Bonds</t>
  </si>
  <si>
    <t xml:space="preserve">MDLS/GOM Bonds  </t>
  </si>
  <si>
    <t>Silver Bonds</t>
  </si>
  <si>
    <t>Table 52: Maturity Structure of Government of Mauritius Securities outstanding at end-March 2021</t>
  </si>
  <si>
    <t>MDLS/GOM Bonds</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</si>
  <si>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</si>
  <si>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</si>
  <si>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</si>
  <si>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</si>
  <si>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</si>
  <si>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</si>
  <si>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</si>
  <si>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</si>
  <si>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</si>
  <si>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</si>
  <si>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</si>
  <si>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</si>
  <si>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</si>
  <si>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</si>
  <si>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</si>
  <si>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</si>
  <si>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</si>
  <si>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</si>
  <si>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</si>
  <si>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</si>
  <si>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</si>
  <si>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 xml:space="preserve">Figures include: </t>
  </si>
  <si>
    <t>(1) Government of Mauritius Silver Retirement and Savings Bonds with no fixed maturity date.</t>
  </si>
  <si>
    <t>Table 53a: Secondary Market Transactions by Counterparty: March 2021</t>
  </si>
  <si>
    <t>Number of</t>
  </si>
  <si>
    <t xml:space="preserve">Turnover </t>
  </si>
  <si>
    <t>Transactions</t>
  </si>
  <si>
    <t>of which:</t>
  </si>
  <si>
    <t>Primary Dealers</t>
  </si>
  <si>
    <t>Non-Primary Dealer Banks</t>
  </si>
  <si>
    <t>Non-Bank Financial Institutions</t>
  </si>
  <si>
    <t>Pensions Funds</t>
  </si>
  <si>
    <t>Insurance Companies</t>
  </si>
  <si>
    <t>Others</t>
  </si>
  <si>
    <t>Non-Financial Institutions</t>
  </si>
  <si>
    <t>Individuals</t>
  </si>
  <si>
    <t>Table 53b: Weekly Secondary Market Transactions : March 2021</t>
  </si>
  <si>
    <t>Value</t>
  </si>
  <si>
    <t>01-05 March</t>
  </si>
  <si>
    <t>08-09 March</t>
  </si>
  <si>
    <t>15-19 March</t>
  </si>
  <si>
    <t>22-26 March</t>
  </si>
  <si>
    <t>29-31 March</t>
  </si>
  <si>
    <t>Table 53c: Secondary Market Yields by Residual Days to Maturity: March 2021</t>
  </si>
  <si>
    <t>Residual days to maturity</t>
  </si>
  <si>
    <t xml:space="preserve">Amount traded </t>
  </si>
  <si>
    <t xml:space="preserve">Range </t>
  </si>
  <si>
    <t xml:space="preserve">  (Rs million)</t>
  </si>
  <si>
    <t>Up to 91 days</t>
  </si>
  <si>
    <t>0.07-0.20</t>
  </si>
  <si>
    <t>Between 92 and 182 days</t>
  </si>
  <si>
    <t>0.17-0.35</t>
  </si>
  <si>
    <t>Between 183 and 364 days</t>
  </si>
  <si>
    <t>0.24-0.41</t>
  </si>
  <si>
    <t>Between 1 and 3 years</t>
  </si>
  <si>
    <t>0.51-1.20</t>
  </si>
  <si>
    <t>Between 3 and 5 years</t>
  </si>
  <si>
    <t>0.97-1.55</t>
  </si>
  <si>
    <t>Between 5 and 10 years</t>
  </si>
  <si>
    <t>1.50-2.24</t>
  </si>
  <si>
    <t>More than 10 years</t>
  </si>
  <si>
    <t>2.23-2.95</t>
  </si>
  <si>
    <t>0.07-2.95</t>
  </si>
  <si>
    <t>Table 54: Secondary Market Activity: March 2020 to March 2021</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</si>
  <si>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</si>
  <si>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</si>
  <si>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</si>
  <si>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1-5 Mar</t>
  </si>
  <si>
    <t>8-12 Mar</t>
  </si>
  <si>
    <t>15-19 Mar</t>
  </si>
  <si>
    <t>22-26 Mar</t>
  </si>
  <si>
    <t>29-31 Mar</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</si>
  <si>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</si>
  <si>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</si>
  <si>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</si>
  <si>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</si>
  <si>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Table 55a: Transactions on the Interbank Money Market: March 2019 to March 2021</t>
  </si>
  <si>
    <t>Amount Transacted</t>
  </si>
  <si>
    <t>Daily</t>
  </si>
  <si>
    <t>Range of</t>
  </si>
  <si>
    <t>Interbank</t>
  </si>
  <si>
    <t xml:space="preserve">  Bank </t>
  </si>
  <si>
    <r>
      <t>Average</t>
    </r>
    <r>
      <rPr>
        <b/>
        <vertAlign val="superscript"/>
        <sz val="11"/>
        <color rgb="FF002060"/>
        <rFont val="Segoe UI"/>
        <family val="2"/>
      </rPr>
      <t>1</t>
    </r>
  </si>
  <si>
    <t xml:space="preserve">Interbank </t>
  </si>
  <si>
    <t>W.A.I</t>
  </si>
  <si>
    <r>
      <t>Rate</t>
    </r>
    <r>
      <rPr>
        <b/>
        <vertAlign val="superscript"/>
        <sz val="11"/>
        <color rgb="FF002060"/>
        <rFont val="Segoe UI"/>
        <family val="2"/>
      </rPr>
      <t>3 *</t>
    </r>
  </si>
  <si>
    <t>Lowest</t>
  </si>
  <si>
    <t>Highest</t>
  </si>
  <si>
    <t xml:space="preserve"> Rates  </t>
  </si>
  <si>
    <r>
      <t>Rate</t>
    </r>
    <r>
      <rPr>
        <b/>
        <vertAlign val="superscript"/>
        <sz val="11"/>
        <color rgb="FF002060"/>
        <rFont val="Segoe UI"/>
        <family val="2"/>
      </rPr>
      <t>2</t>
    </r>
  </si>
  <si>
    <t>01-04 March</t>
  </si>
  <si>
    <t>05-11 March</t>
  </si>
  <si>
    <t>12-18 March</t>
  </si>
  <si>
    <t>19-25 March</t>
  </si>
  <si>
    <t>25-31 March</t>
  </si>
  <si>
    <t>9.00 - 10.75</t>
  </si>
  <si>
    <t>9.00 - 10.00</t>
  </si>
  <si>
    <t>9.00- 12.00</t>
  </si>
  <si>
    <t>6.75-7.50</t>
  </si>
  <si>
    <t>6.00-8.00</t>
  </si>
  <si>
    <t>6.50-7.50</t>
  </si>
  <si>
    <t>6.50-7.35</t>
  </si>
  <si>
    <t>6.75-7.25</t>
  </si>
  <si>
    <t>6.25-7.00</t>
  </si>
  <si>
    <t>5.50-6.75</t>
  </si>
  <si>
    <t>5.25-7.25</t>
  </si>
  <si>
    <t>5.75-7.25</t>
  </si>
  <si>
    <t>4.00-7.00</t>
  </si>
  <si>
    <t>4.50-9.125</t>
  </si>
  <si>
    <t>4.00-9.125</t>
  </si>
  <si>
    <t>4.00-5.50</t>
  </si>
  <si>
    <t>2.00-5.00</t>
  </si>
  <si>
    <t>2.75-6.25</t>
  </si>
  <si>
    <t>2.90-5.50</t>
  </si>
  <si>
    <t>2.00-7.00</t>
  </si>
  <si>
    <t>2.00-5.25</t>
  </si>
  <si>
    <t>1.15-2.00</t>
  </si>
  <si>
    <t>0.90-1.00</t>
  </si>
  <si>
    <t>0.90-1.25</t>
  </si>
  <si>
    <t>0.95-1.25</t>
  </si>
  <si>
    <t>1.00-1.25</t>
  </si>
  <si>
    <t>1.00-1.15</t>
  </si>
  <si>
    <t>1.25-9.75</t>
  </si>
  <si>
    <t>1.30-2.00</t>
  </si>
  <si>
    <t>1.25-5.00</t>
  </si>
  <si>
    <t>1.75-2.25</t>
  </si>
  <si>
    <t>1.25-2.00</t>
  </si>
  <si>
    <t>1.40-2.50</t>
  </si>
  <si>
    <t>1.75-6.75</t>
  </si>
  <si>
    <t>3.50-10.00</t>
  </si>
  <si>
    <t>3.50-5.50</t>
  </si>
  <si>
    <t>3.50-8.50</t>
  </si>
  <si>
    <t>6.50-12.75</t>
  </si>
  <si>
    <t>7.50-10.50</t>
  </si>
  <si>
    <t>8.00-12.00</t>
  </si>
  <si>
    <t>7.95-9.00</t>
  </si>
  <si>
    <t>8.00-9.45</t>
  </si>
  <si>
    <t>8.00-9.50</t>
  </si>
  <si>
    <t>8.75-9.15</t>
  </si>
  <si>
    <t>8.75-9.75</t>
  </si>
  <si>
    <t>8.25-8.80</t>
  </si>
  <si>
    <t>8.25-9.25</t>
  </si>
  <si>
    <t>7.50-8.50</t>
  </si>
  <si>
    <t>6.75-8.40</t>
  </si>
  <si>
    <t>6.75-7.20</t>
  </si>
  <si>
    <t>6.40-7.15</t>
  </si>
  <si>
    <t>6.35-7.15</t>
  </si>
  <si>
    <t>6.30-7.20</t>
  </si>
  <si>
    <t>7.25-9.75</t>
  </si>
  <si>
    <t>4.95-7.25</t>
  </si>
  <si>
    <t>4.30-7.25</t>
  </si>
  <si>
    <t>4.25-7.25</t>
  </si>
  <si>
    <t>3.95-4.50</t>
  </si>
  <si>
    <t>3.90-4.50</t>
  </si>
  <si>
    <t>3.90-4.35</t>
  </si>
  <si>
    <t>3.80-4.28</t>
  </si>
  <si>
    <t>3.50-4.28</t>
  </si>
  <si>
    <t>3.75-4.28</t>
  </si>
  <si>
    <t>3.00-4.28</t>
  </si>
  <si>
    <t>2.95-3.75</t>
  </si>
  <si>
    <t>2.20-3.00</t>
  </si>
  <si>
    <t>2.00-2.25</t>
  </si>
  <si>
    <t>1.95-2.43</t>
  </si>
  <si>
    <t>1.80-2.43</t>
  </si>
  <si>
    <t>1.65-2.05</t>
  </si>
  <si>
    <t>1.60-2.00</t>
  </si>
  <si>
    <t>1.30-1.75</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</si>
  <si>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</si>
  <si>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</si>
  <si>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</si>
  <si>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</si>
  <si>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</si>
  <si>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</si>
  <si>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</si>
  <si>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</si>
  <si>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</si>
  <si>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</si>
  <si>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</si>
  <si>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</si>
  <si>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</si>
  <si>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</si>
  <si>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</si>
  <si>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</si>
  <si>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</si>
  <si>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</si>
  <si>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</si>
  <si>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</si>
  <si>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</si>
  <si>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</si>
  <si>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t>1.60-1.95</t>
  </si>
  <si>
    <t>2.55-4.10</t>
  </si>
  <si>
    <t>2.60-4.10</t>
  </si>
  <si>
    <t>2.30-3.00</t>
  </si>
  <si>
    <t>2.15-2.50</t>
  </si>
  <si>
    <t>1.90-2.15</t>
  </si>
  <si>
    <t>1.55-2.00</t>
  </si>
  <si>
    <t>1.25-1.85</t>
  </si>
  <si>
    <t>1.10-1.50</t>
  </si>
  <si>
    <t>0.75-1.18</t>
  </si>
  <si>
    <t>0.65-0.88</t>
  </si>
  <si>
    <t>0.65-0.80</t>
  </si>
  <si>
    <t>0.60-0.75</t>
  </si>
  <si>
    <t>0.60-5.00</t>
  </si>
  <si>
    <t>1.45-4.00</t>
  </si>
  <si>
    <t>1.50-3.00</t>
  </si>
  <si>
    <t>1.40-1.90</t>
  </si>
  <si>
    <t>1.25-1.90</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</si>
  <si>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</si>
  <si>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</si>
  <si>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</si>
  <si>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</si>
  <si>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</si>
  <si>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</si>
  <si>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</si>
  <si>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</si>
  <si>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</si>
  <si>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</si>
  <si>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</si>
  <si>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</si>
  <si>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</si>
  <si>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</si>
  <si>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</si>
  <si>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</si>
  <si>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</si>
  <si>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</si>
  <si>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</si>
  <si>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</si>
  <si>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</si>
  <si>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</si>
  <si>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</si>
  <si>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</si>
  <si>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</si>
  <si>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</si>
  <si>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</si>
  <si>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</si>
  <si>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</si>
  <si>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</si>
  <si>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</si>
  <si>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</si>
  <si>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</si>
  <si>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</si>
  <si>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</si>
  <si>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</si>
  <si>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</si>
  <si>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t>1.90-2.05</t>
  </si>
  <si>
    <t>1.90-2.25</t>
  </si>
  <si>
    <t>1.60-2.20</t>
  </si>
  <si>
    <t>1.85-2.50</t>
  </si>
  <si>
    <t>1.30-1.85</t>
  </si>
  <si>
    <t>0.85-1.65</t>
  </si>
  <si>
    <t>0.50-1.65</t>
  </si>
  <si>
    <t>0.50-0.75</t>
  </si>
  <si>
    <t>0.40-0.45</t>
  </si>
  <si>
    <t>0.45-0.64</t>
  </si>
  <si>
    <t>0.35-0.45</t>
  </si>
  <si>
    <t>0.22-0.35</t>
  </si>
  <si>
    <t>0.15-0.20</t>
  </si>
  <si>
    <t>0.12-0.20</t>
  </si>
  <si>
    <r>
      <rPr>
        <i/>
        <vertAlign val="superscript"/>
        <sz val="10"/>
        <color rgb="FF002060"/>
        <rFont val="Segoe UI"/>
        <family val="2"/>
      </rPr>
      <t xml:space="preserve">1 </t>
    </r>
    <r>
      <rPr>
        <i/>
        <sz val="10"/>
        <color rgb="FF002060"/>
        <rFont val="Segoe UI"/>
        <family val="2"/>
      </rPr>
      <t>For transactions days only.</t>
    </r>
  </si>
  <si>
    <r>
      <rPr>
        <i/>
        <vertAlign val="superscript"/>
        <sz val="10"/>
        <color rgb="FF002060"/>
        <rFont val="Segoe UI"/>
        <family val="2"/>
      </rPr>
      <t xml:space="preserve">2 </t>
    </r>
    <r>
      <rPr>
        <i/>
        <sz val="10"/>
        <color rgb="FF002060"/>
        <rFont val="Segoe UI"/>
        <family val="2"/>
      </rPr>
      <t>Interbank Weighted Average Interest Rate.</t>
    </r>
  </si>
  <si>
    <t>Table 55b: Repo Transactions on the Interbank Money Market: March 2020 to March 2021</t>
  </si>
  <si>
    <r>
      <t xml:space="preserve">Amount 
</t>
    </r>
    <r>
      <rPr>
        <i/>
        <sz val="10.5"/>
        <color rgb="FF002060"/>
        <rFont val="Segoe UI"/>
        <family val="2"/>
      </rPr>
      <t>(Million)</t>
    </r>
  </si>
  <si>
    <r>
      <t xml:space="preserve">Interest Rate 
</t>
    </r>
    <r>
      <rPr>
        <i/>
        <sz val="10.5"/>
        <color rgb="FF002060"/>
        <rFont val="Segoe UI"/>
        <family val="2"/>
      </rPr>
      <t>(Per cent per annum)</t>
    </r>
  </si>
  <si>
    <t>USD</t>
  </si>
  <si>
    <t>MUR</t>
  </si>
  <si>
    <t xml:space="preserve"> Interest Rate applicable as from 21.06.2018.</t>
  </si>
  <si>
    <t>EUR</t>
  </si>
  <si>
    <r>
      <t xml:space="preserve">2.7451 </t>
    </r>
    <r>
      <rPr>
        <vertAlign val="superscript"/>
        <sz val="10.5"/>
        <color rgb="FF002060"/>
        <rFont val="Segoe UI"/>
        <family val="2"/>
      </rPr>
      <t>1</t>
    </r>
  </si>
  <si>
    <t xml:space="preserve"> Repo transactions are collateralised by Government of Mauritius/Bank of Mauritius Securities.</t>
  </si>
  <si>
    <r>
      <t>Note</t>
    </r>
    <r>
      <rPr>
        <i/>
        <vertAlign val="superscript"/>
        <sz val="10"/>
        <color rgb="FF002060"/>
        <rFont val="Segoe UI"/>
        <family val="2"/>
      </rPr>
      <t>1</t>
    </r>
    <r>
      <rPr>
        <i/>
        <sz val="10"/>
        <color rgb="FF002060"/>
        <rFont val="Segoe UI"/>
        <family val="2"/>
      </rPr>
      <t>: Interest Rate applicable as from 21.03.2020</t>
    </r>
  </si>
  <si>
    <t>Table 56: Transactions on the Interbank Foreign Exchange Market: March 2019 to March 2021</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</si>
  <si>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</si>
  <si>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</si>
  <si>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</si>
  <si>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</si>
  <si>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</si>
  <si>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</si>
  <si>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</si>
  <si>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</si>
  <si>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</si>
  <si>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</si>
  <si>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</si>
  <si>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</si>
  <si>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</si>
  <si>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</si>
  <si>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</si>
  <si>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01 - 05 March</t>
  </si>
  <si>
    <t>40.1618-40.2735</t>
  </si>
  <si>
    <t>08 - 12  March</t>
  </si>
  <si>
    <t>39.9000-40.4006</t>
  </si>
  <si>
    <t>15 - 19 March</t>
  </si>
  <si>
    <t>40.2600-40.5000</t>
  </si>
  <si>
    <t>22 - 26 March</t>
  </si>
  <si>
    <t>40.4425-40.8017</t>
  </si>
  <si>
    <t>29 - 31 March</t>
  </si>
  <si>
    <t>40.3022-40.7442</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</si>
  <si>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</si>
  <si>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</si>
  <si>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</si>
  <si>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</si>
  <si>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</si>
  <si>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</si>
  <si>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</si>
  <si>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</si>
  <si>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</si>
  <si>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</si>
  <si>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</si>
  <si>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</si>
  <si>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</si>
  <si>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</si>
  <si>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</si>
  <si>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</si>
  <si>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</si>
  <si>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</si>
  <si>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</si>
  <si>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</si>
  <si>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</si>
  <si>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</si>
  <si>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</si>
  <si>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</si>
  <si>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</si>
  <si>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</si>
  <si>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</si>
  <si>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</si>
  <si>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</si>
  <si>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</si>
  <si>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</si>
  <si>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</si>
  <si>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</si>
  <si>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</si>
  <si>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</si>
  <si>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</si>
  <si>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</si>
  <si>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</si>
  <si>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</si>
  <si>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</si>
  <si>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</si>
  <si>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</si>
  <si>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</si>
  <si>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</si>
  <si>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</si>
  <si>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</si>
  <si>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</si>
  <si>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</si>
  <si>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</si>
  <si>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</si>
  <si>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</si>
  <si>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</si>
  <si>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</si>
  <si>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</si>
  <si>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</si>
  <si>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</si>
  <si>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</si>
  <si>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</si>
  <si>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</si>
  <si>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</si>
  <si>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</si>
  <si>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</si>
  <si>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</si>
  <si>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</si>
  <si>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</si>
  <si>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</si>
  <si>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</si>
  <si>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</si>
  <si>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</si>
  <si>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</si>
  <si>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</si>
  <si>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</si>
  <si>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</si>
  <si>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</si>
  <si>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</si>
  <si>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</si>
  <si>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</si>
  <si>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</si>
  <si>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</si>
  <si>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</si>
  <si>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</si>
  <si>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</si>
  <si>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</si>
  <si>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</si>
  <si>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</si>
  <si>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</si>
  <si>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</si>
  <si>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</si>
  <si>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</si>
  <si>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</si>
  <si>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</si>
  <si>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</si>
  <si>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</si>
  <si>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</si>
  <si>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</si>
  <si>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</si>
  <si>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</si>
  <si>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</si>
  <si>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</si>
  <si>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</si>
  <si>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</si>
  <si>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</si>
  <si>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</si>
  <si>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</si>
  <si>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</si>
  <si>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</si>
  <si>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</si>
  <si>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</si>
  <si>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</si>
  <si>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</si>
  <si>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</si>
  <si>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</si>
  <si>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</si>
  <si>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</si>
  <si>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</si>
  <si>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</si>
  <si>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</si>
  <si>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</si>
  <si>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</si>
  <si>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</si>
  <si>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</si>
  <si>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</si>
  <si>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</si>
  <si>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</si>
  <si>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</si>
  <si>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</si>
  <si>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</si>
  <si>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</si>
  <si>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</si>
  <si>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</si>
  <si>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</si>
  <si>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</si>
  <si>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</si>
  <si>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</si>
  <si>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</si>
  <si>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</si>
  <si>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</si>
  <si>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</si>
  <si>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</si>
  <si>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</si>
  <si>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</si>
  <si>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</si>
  <si>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</si>
  <si>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</si>
  <si>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</si>
  <si>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</si>
  <si>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</si>
  <si>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</si>
  <si>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</si>
  <si>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</si>
  <si>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</si>
  <si>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</si>
  <si>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</si>
  <si>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</si>
  <si>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</si>
  <si>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</si>
  <si>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</si>
  <si>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</si>
  <si>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</si>
  <si>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</si>
  <si>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</si>
  <si>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</si>
  <si>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</si>
  <si>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</si>
  <si>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</si>
  <si>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</si>
  <si>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</si>
  <si>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</si>
  <si>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</si>
  <si>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</si>
  <si>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</si>
  <si>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</si>
  <si>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</si>
  <si>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</si>
  <si>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</si>
  <si>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</si>
  <si>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</si>
  <si>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</si>
  <si>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</si>
  <si>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</si>
  <si>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</si>
  <si>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</si>
  <si>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</si>
  <si>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</si>
  <si>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</si>
  <si>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</si>
  <si>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</si>
  <si>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</si>
  <si>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</si>
  <si>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</si>
  <si>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</si>
  <si>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</si>
  <si>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</si>
  <si>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</si>
  <si>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</si>
  <si>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</si>
  <si>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</si>
  <si>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</si>
  <si>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</si>
  <si>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</si>
  <si>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</si>
  <si>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</si>
  <si>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</si>
  <si>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</si>
  <si>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</si>
  <si>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</si>
  <si>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</si>
  <si>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</si>
  <si>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</si>
  <si>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</si>
  <si>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</si>
  <si>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</si>
  <si>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</si>
  <si>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</si>
  <si>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</si>
  <si>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</si>
  <si>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</si>
  <si>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</si>
  <si>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</si>
  <si>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</si>
  <si>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</si>
  <si>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</si>
  <si>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</si>
  <si>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</si>
  <si>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</si>
  <si>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</si>
  <si>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</si>
  <si>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</si>
  <si>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</si>
  <si>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</si>
  <si>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</si>
  <si>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</si>
  <si>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</si>
  <si>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</si>
  <si>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</si>
  <si>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</si>
  <si>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</si>
  <si>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</si>
  <si>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</si>
  <si>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</si>
  <si>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</si>
  <si>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</si>
  <si>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</si>
  <si>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</si>
  <si>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</si>
  <si>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</si>
  <si>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</si>
  <si>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</si>
  <si>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</si>
  <si>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</si>
  <si>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</si>
  <si>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</si>
  <si>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</si>
  <si>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</si>
  <si>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</si>
  <si>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</si>
  <si>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</si>
  <si>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</si>
  <si>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</si>
  <si>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</si>
  <si>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</si>
  <si>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</si>
  <si>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</si>
  <si>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</si>
  <si>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</si>
  <si>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</si>
  <si>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</si>
  <si>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</si>
  <si>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</si>
  <si>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</si>
  <si>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</si>
  <si>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</si>
  <si>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</si>
  <si>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</si>
  <si>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</si>
  <si>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</si>
  <si>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57a: Intervention by the Bank of Mauritius on the Domestic Foreign Exchange Market: March 2020 to March 2021</t>
  </si>
  <si>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</si>
  <si>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</si>
  <si>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</si>
  <si>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</si>
  <si>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</si>
  <si>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</si>
  <si>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</si>
  <si>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</si>
  <si>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</si>
  <si>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</si>
  <si>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</si>
  <si>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</si>
  <si>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</si>
  <si>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</si>
  <si>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</si>
  <si>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</si>
  <si>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</si>
  <si>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</si>
  <si>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</si>
  <si>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</si>
  <si>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</si>
  <si>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</si>
  <si>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</si>
  <si>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</si>
  <si>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</si>
  <si>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</si>
  <si>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</si>
  <si>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</si>
  <si>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</si>
  <si>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</si>
  <si>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</si>
  <si>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</si>
  <si>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</si>
  <si>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</si>
  <si>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</si>
  <si>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</si>
  <si>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</si>
  <si>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</si>
  <si>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</si>
  <si>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</si>
  <si>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</si>
  <si>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</si>
  <si>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Table 57b: Purchases and Sales of Foreign Currency by the Bank of Mauritius from Government and Other Institutions: March 2020 to March 2021</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</si>
  <si>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</si>
  <si>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</si>
  <si>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</si>
  <si>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</si>
  <si>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</si>
  <si>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</si>
  <si>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</si>
  <si>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</si>
  <si>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</si>
  <si>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</si>
  <si>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</si>
  <si>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</si>
  <si>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</si>
  <si>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</si>
  <si>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</si>
  <si>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</si>
  <si>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</si>
  <si>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</si>
  <si>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</si>
  <si>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</si>
  <si>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</si>
  <si>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</si>
  <si>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</si>
  <si>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</si>
  <si>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</si>
  <si>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</si>
  <si>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</si>
  <si>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</si>
  <si>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</si>
  <si>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</si>
  <si>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</si>
  <si>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</si>
  <si>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</si>
  <si>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</si>
  <si>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</si>
  <si>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</si>
  <si>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</si>
  <si>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</si>
  <si>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</si>
  <si>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</si>
  <si>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</si>
  <si>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</si>
  <si>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</si>
  <si>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</si>
  <si>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</si>
  <si>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</si>
  <si>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</si>
  <si>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</si>
  <si>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</si>
  <si>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</si>
  <si>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</si>
  <si>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</si>
  <si>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</si>
  <si>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</si>
  <si>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</si>
  <si>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</si>
  <si>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</si>
  <si>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</si>
  <si>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</si>
  <si>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</si>
  <si>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</si>
  <si>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</si>
  <si>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</si>
  <si>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</si>
  <si>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</si>
  <si>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</si>
  <si>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</si>
  <si>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</si>
  <si>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</si>
  <si>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</si>
  <si>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</si>
  <si>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</si>
  <si>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</si>
  <si>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</si>
  <si>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</si>
  <si>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</si>
  <si>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</si>
  <si>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</si>
  <si>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</si>
  <si>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</si>
  <si>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</si>
  <si>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</si>
  <si>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</si>
  <si>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</si>
  <si>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</si>
  <si>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</si>
  <si>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</si>
  <si>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</si>
  <si>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</si>
  <si>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</si>
  <si>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</si>
  <si>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</si>
  <si>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</si>
  <si>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</si>
  <si>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</si>
  <si>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</si>
  <si>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</si>
  <si>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</si>
  <si>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</si>
  <si>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</si>
  <si>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</si>
  <si>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</si>
  <si>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</si>
  <si>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</si>
  <si>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</si>
  <si>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</si>
  <si>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</si>
  <si>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</si>
  <si>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</si>
  <si>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</si>
  <si>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</si>
  <si>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</si>
  <si>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</si>
  <si>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</si>
  <si>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</si>
  <si>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</si>
  <si>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</si>
  <si>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</si>
  <si>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</si>
  <si>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</si>
  <si>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</si>
  <si>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</si>
  <si>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</si>
  <si>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</si>
  <si>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</si>
  <si>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</si>
  <si>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</si>
  <si>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</si>
  <si>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</si>
  <si>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</si>
  <si>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</si>
  <si>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</si>
  <si>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</si>
  <si>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</si>
  <si>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</si>
  <si>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</si>
  <si>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</si>
  <si>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</si>
  <si>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</si>
  <si>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</si>
  <si>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</si>
  <si>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</si>
  <si>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</si>
  <si>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</si>
  <si>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</si>
  <si>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</si>
  <si>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</si>
  <si>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</si>
  <si>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</si>
  <si>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</si>
  <si>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</si>
  <si>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</si>
  <si>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</si>
  <si>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</si>
  <si>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</si>
  <si>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</si>
  <si>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</si>
  <si>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</si>
  <si>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</si>
  <si>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</si>
  <si>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</si>
  <si>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</si>
  <si>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</si>
  <si>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</si>
  <si>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</si>
  <si>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</si>
  <si>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</si>
  <si>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</si>
  <si>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</si>
  <si>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</si>
  <si>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</si>
  <si>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</si>
  <si>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</si>
  <si>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</si>
  <si>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</si>
  <si>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</si>
  <si>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</si>
  <si>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</si>
  <si>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</si>
  <si>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</si>
  <si>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</si>
  <si>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</si>
  <si>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</si>
  <si>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</si>
  <si>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</si>
  <si>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</si>
  <si>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</si>
  <si>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</si>
  <si>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</si>
  <si>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</si>
  <si>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</si>
  <si>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</si>
  <si>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</si>
  <si>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</si>
  <si>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Source: Financial Markets Operations Division; Accounting and Budgeting Division.</t>
  </si>
  <si>
    <t>BUY</t>
  </si>
  <si>
    <t>ZAR</t>
  </si>
  <si>
    <t xml:space="preserve">Central COB </t>
  </si>
  <si>
    <t>SELL</t>
  </si>
  <si>
    <t>CAD</t>
  </si>
  <si>
    <t>CHF</t>
  </si>
  <si>
    <t>AUD</t>
  </si>
  <si>
    <t>check</t>
  </si>
  <si>
    <r>
      <t>Table 58a: Weighted Average Dealt Selling Rates of the Rupee</t>
    </r>
    <r>
      <rPr>
        <b/>
        <vertAlign val="superscript"/>
        <sz val="12"/>
        <color indexed="56"/>
        <rFont val="Segoe UI"/>
        <family val="2"/>
      </rPr>
      <t>1</t>
    </r>
    <r>
      <rPr>
        <b/>
        <sz val="12"/>
        <color indexed="56"/>
        <rFont val="Segoe UI"/>
        <family val="2"/>
      </rPr>
      <t xml:space="preserve"> against the USD, EUR and GBP:</t>
    </r>
  </si>
  <si>
    <t>March 2020 to March 2021</t>
  </si>
  <si>
    <t>Rs/USD</t>
  </si>
  <si>
    <t>Rs/EUR</t>
  </si>
  <si>
    <t>Rs/GBP</t>
  </si>
  <si>
    <t>(End of Period)</t>
  </si>
  <si>
    <t>(Period Average)</t>
  </si>
  <si>
    <r>
      <t xml:space="preserve">1 </t>
    </r>
    <r>
      <rPr>
        <i/>
        <sz val="10"/>
        <color indexed="56"/>
        <rFont val="Segoe UI"/>
        <family val="2"/>
      </rPr>
      <t>Calculated on spot transactions of USD20,000 and above, or equivalent, conducted by banks and forex dealers.</t>
    </r>
  </si>
  <si>
    <t>Table 58b: Exchange Rate of the Rupee (End of Period): March 2020 to March 2021</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</si>
  <si>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</si>
  <si>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</si>
  <si>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</si>
  <si>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</si>
  <si>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</si>
  <si>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</si>
  <si>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</si>
  <si>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</si>
  <si>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</si>
  <si>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</si>
  <si>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</si>
  <si>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</si>
  <si>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</si>
  <si>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</si>
  <si>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58c: Exchange Rate of the Rupee (Period Average): March 2020 to March 2021</t>
  </si>
  <si>
    <t>Table 58d: Average Exchange Rate of the Rupee vis-à-vis Major Trading Partner Currencies: March 2020 and March 2021</t>
  </si>
  <si>
    <t>Indicative Selling Rates</t>
  </si>
  <si>
    <t>Average for</t>
  </si>
  <si>
    <t>Appreciation/</t>
  </si>
  <si>
    <t>12 Months</t>
  </si>
  <si>
    <t>(Depreciation)</t>
  </si>
  <si>
    <t>ended March 2020</t>
  </si>
  <si>
    <t>ended March 2021</t>
  </si>
  <si>
    <t>of Rupee</t>
  </si>
  <si>
    <t>between [1] &amp; [2]</t>
  </si>
  <si>
    <t>[1]</t>
  </si>
  <si>
    <t>[2]</t>
  </si>
  <si>
    <t>Hong Kong dollar</t>
  </si>
  <si>
    <t>Notes: (i)   [1] is calculated on the basis of the daily average exchange rates for the period April 2019 to March 2020.</t>
  </si>
  <si>
    <t xml:space="preserve">                [2] is calculated on the basis of the daily average exchange rates for the period April 2020 to March 2021.</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</si>
  <si>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</si>
  <si>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</si>
  <si>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</si>
  <si>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r>
      <t>Table 59: Monthly Average Exchange Rates of Selected Currencies</t>
    </r>
    <r>
      <rPr>
        <b/>
        <vertAlign val="superscript"/>
        <sz val="12"/>
        <color rgb="FF002060"/>
        <rFont val="Segoe UI"/>
        <family val="2"/>
      </rPr>
      <t>1</t>
    </r>
    <r>
      <rPr>
        <b/>
        <sz val="12"/>
        <color rgb="FF002060"/>
        <rFont val="Segoe UI"/>
        <family val="2"/>
      </rPr>
      <t xml:space="preserve"> vis-à-vis the US Dollar:  January 2019 to March 2021</t>
    </r>
  </si>
  <si>
    <t>EUR/USD</t>
  </si>
  <si>
    <t>GBP/USD</t>
  </si>
  <si>
    <t>USD/JPY</t>
  </si>
  <si>
    <t>1.1612/14</t>
  </si>
  <si>
    <t>1.0865/67</t>
  </si>
  <si>
    <t>1.0631/33</t>
  </si>
  <si>
    <t>1.2179/81</t>
  </si>
  <si>
    <t>1.1425/27</t>
  </si>
  <si>
    <t>1.1099/01</t>
  </si>
  <si>
    <t>1.5136/40</t>
  </si>
  <si>
    <t>1.4413/17</t>
  </si>
  <si>
    <t>1.2332/35</t>
  </si>
  <si>
    <t>1.3789/92</t>
  </si>
  <si>
    <t>1.2180/83</t>
  </si>
  <si>
    <t>1.2901/03</t>
  </si>
  <si>
    <t>1.3066/68</t>
  </si>
  <si>
    <t>118.24/27</t>
  </si>
  <si>
    <t>118.16/19</t>
  </si>
  <si>
    <t>114.90/93</t>
  </si>
  <si>
    <t>111.06/09</t>
  </si>
  <si>
    <t>1.3637/39</t>
  </si>
  <si>
    <t>108.81/83</t>
  </si>
  <si>
    <t>109.33/34</t>
  </si>
  <si>
    <t>103.63/64</t>
  </si>
  <si>
    <t>1.1360/63</t>
  </si>
  <si>
    <t>1.1113/17</t>
  </si>
  <si>
    <t>1.0642/45</t>
  </si>
  <si>
    <t>1.2347/50</t>
  </si>
  <si>
    <t>1.1339/42</t>
  </si>
  <si>
    <t>1.0913/15</t>
  </si>
  <si>
    <t>1.5331/35</t>
  </si>
  <si>
    <t>1.4306/11</t>
  </si>
  <si>
    <t>1.2486/89</t>
  </si>
  <si>
    <t>1.3976/79</t>
  </si>
  <si>
    <t>1.2096/99</t>
  </si>
  <si>
    <t>1.2996/99</t>
  </si>
  <si>
    <t>1.2975/77</t>
  </si>
  <si>
    <t>118.64/67</t>
  </si>
  <si>
    <t>114.38/42</t>
  </si>
  <si>
    <t>113.10/14</t>
  </si>
  <si>
    <t>107.91/93</t>
  </si>
  <si>
    <t>1.3875/77</t>
  </si>
  <si>
    <t>110.44/46</t>
  </si>
  <si>
    <t>109.91/94</t>
  </si>
  <si>
    <t>105.35/37</t>
  </si>
  <si>
    <t>1.0850/53</t>
  </si>
  <si>
    <t>1.1115/18</t>
  </si>
  <si>
    <t>1.0680/82</t>
  </si>
  <si>
    <t>1.2338/41</t>
  </si>
  <si>
    <t>1.1306/09</t>
  </si>
  <si>
    <t>1.1095/98</t>
  </si>
  <si>
    <t>1.4991/95</t>
  </si>
  <si>
    <t>1.4217/21</t>
  </si>
  <si>
    <t>1.2333/35</t>
  </si>
  <si>
    <t>1.3974/77</t>
  </si>
  <si>
    <t>1.1905/08</t>
  </si>
  <si>
    <t>1.3176/79</t>
  </si>
  <si>
    <t>1.2393/97</t>
  </si>
  <si>
    <t>120.30/33</t>
  </si>
  <si>
    <t>112.98/02</t>
  </si>
  <si>
    <t>113.07/10</t>
  </si>
  <si>
    <t>105.98/00</t>
  </si>
  <si>
    <t>1.3848/50</t>
  </si>
  <si>
    <t>111.11/14</t>
  </si>
  <si>
    <t>107.43/45</t>
  </si>
  <si>
    <t>108.63/65</t>
  </si>
  <si>
    <t>1.0792/94</t>
  </si>
  <si>
    <t>1.1335/38</t>
  </si>
  <si>
    <t>1.0712/14</t>
  </si>
  <si>
    <t>1.2284/86</t>
  </si>
  <si>
    <t>1.1238/41</t>
  </si>
  <si>
    <t>1.0876/78</t>
  </si>
  <si>
    <t>1.4935/39</t>
  </si>
  <si>
    <t>1.4309/13</t>
  </si>
  <si>
    <t>1.2624/27</t>
  </si>
  <si>
    <t>1.4085/88</t>
  </si>
  <si>
    <t>1.3038/40</t>
  </si>
  <si>
    <t>1.2414/18</t>
  </si>
  <si>
    <t>119.48/51</t>
  </si>
  <si>
    <t>109.61/65</t>
  </si>
  <si>
    <t>110.04/08</t>
  </si>
  <si>
    <t>107.55/57</t>
  </si>
  <si>
    <t>111.61/63</t>
  </si>
  <si>
    <t>107.76/78</t>
  </si>
  <si>
    <t>1.1164/66</t>
  </si>
  <si>
    <t>1.1311/14</t>
  </si>
  <si>
    <t>1.1048/50</t>
  </si>
  <si>
    <t>1.1820/22</t>
  </si>
  <si>
    <t>1.1185/87</t>
  </si>
  <si>
    <t>1.0892/95</t>
  </si>
  <si>
    <t>1.5476/81</t>
  </si>
  <si>
    <t>1.4530/35</t>
  </si>
  <si>
    <t>1.2919/22</t>
  </si>
  <si>
    <t>1.3471/74</t>
  </si>
  <si>
    <t>1.2851/53</t>
  </si>
  <si>
    <t>1.2289/91</t>
  </si>
  <si>
    <t>120.72/75</t>
  </si>
  <si>
    <t>108.83/87</t>
  </si>
  <si>
    <t>112.25/27</t>
  </si>
  <si>
    <t>109.70/72</t>
  </si>
  <si>
    <t>109.97/00</t>
  </si>
  <si>
    <t>107.17/19</t>
  </si>
  <si>
    <t>1.1214/17</t>
  </si>
  <si>
    <t>1.1228/31</t>
  </si>
  <si>
    <t>1.1232/35</t>
  </si>
  <si>
    <t>1.1678/81</t>
  </si>
  <si>
    <t>1.1289/91</t>
  </si>
  <si>
    <t>1.1257/60</t>
  </si>
  <si>
    <t>1.5559/64</t>
  </si>
  <si>
    <t>1.4193/98</t>
  </si>
  <si>
    <t>1.2799/02</t>
  </si>
  <si>
    <t>1.3288/92</t>
  </si>
  <si>
    <t>1.2671/73</t>
  </si>
  <si>
    <t>1.2528/31</t>
  </si>
  <si>
    <t>123.59/62</t>
  </si>
  <si>
    <t>105.34/38</t>
  </si>
  <si>
    <t>110.85/88</t>
  </si>
  <si>
    <t>110.03/05</t>
  </si>
  <si>
    <t>108.02/05</t>
  </si>
  <si>
    <t>107.56/58</t>
  </si>
  <si>
    <t>1.1002/04</t>
  </si>
  <si>
    <t>1.1063/66</t>
  </si>
  <si>
    <t>1.1514/16</t>
  </si>
  <si>
    <t>1.1684/87</t>
  </si>
  <si>
    <t>1.1227/30</t>
  </si>
  <si>
    <t>1.1455/58</t>
  </si>
  <si>
    <t>1.5561/65</t>
  </si>
  <si>
    <t>1.3172/76</t>
  </si>
  <si>
    <t>1.2993/96</t>
  </si>
  <si>
    <t>1.3169/73</t>
  </si>
  <si>
    <t>1.2486/88</t>
  </si>
  <si>
    <t>1.2654/57</t>
  </si>
  <si>
    <t>123.27/30</t>
  </si>
  <si>
    <t>104.12/16</t>
  </si>
  <si>
    <t>112.43/46</t>
  </si>
  <si>
    <t>111.42/44</t>
  </si>
  <si>
    <t>108.17/19</t>
  </si>
  <si>
    <t>106.77/79</t>
  </si>
  <si>
    <t>1.1137/40</t>
  </si>
  <si>
    <t>1.1207/10</t>
  </si>
  <si>
    <t>1.1814/16</t>
  </si>
  <si>
    <t>1.1557/59</t>
  </si>
  <si>
    <t>1.1125/27</t>
  </si>
  <si>
    <t>1.1827/30</t>
  </si>
  <si>
    <t>1.5596/99</t>
  </si>
  <si>
    <t>1.3115/19</t>
  </si>
  <si>
    <t>1.2970/73</t>
  </si>
  <si>
    <t>1.2889/92</t>
  </si>
  <si>
    <t>1.2147/49</t>
  </si>
  <si>
    <t>1.3130/32</t>
  </si>
  <si>
    <t>123.18/21</t>
  </si>
  <si>
    <t>101.28/32</t>
  </si>
  <si>
    <t>109.84/86</t>
  </si>
  <si>
    <t>111.06/08</t>
  </si>
  <si>
    <t>106.26/29</t>
  </si>
  <si>
    <t>106.01/03</t>
  </si>
  <si>
    <t>1.1231/33</t>
  </si>
  <si>
    <t>1.1212/15</t>
  </si>
  <si>
    <t>1.1912/14</t>
  </si>
  <si>
    <t>1.1656/59</t>
  </si>
  <si>
    <t>1.1014/16</t>
  </si>
  <si>
    <t>1.1794/97</t>
  </si>
  <si>
    <t>1.5335/39</t>
  </si>
  <si>
    <t>1.3151/55</t>
  </si>
  <si>
    <t>1.3295/98</t>
  </si>
  <si>
    <t>1.3044/48</t>
  </si>
  <si>
    <t>1.2366/69</t>
  </si>
  <si>
    <t>1.2971/73</t>
  </si>
  <si>
    <t>120.11/14</t>
  </si>
  <si>
    <t>101.89/92</t>
  </si>
  <si>
    <t>110.67/69</t>
  </si>
  <si>
    <t>111.92/94</t>
  </si>
  <si>
    <t>107.52/54</t>
  </si>
  <si>
    <t>105.58/60</t>
  </si>
  <si>
    <t>1.1028/30</t>
  </si>
  <si>
    <t>1.1755/58</t>
  </si>
  <si>
    <t>1.1492/94</t>
  </si>
  <si>
    <t>1.1046/49</t>
  </si>
  <si>
    <t>1.1769/72</t>
  </si>
  <si>
    <t>1.5326/30</t>
  </si>
  <si>
    <t>1.2352/55</t>
  </si>
  <si>
    <t>1.3205/07</t>
  </si>
  <si>
    <t>1.3017/20</t>
  </si>
  <si>
    <t>1.2623/25</t>
  </si>
  <si>
    <t>1.2975/78</t>
  </si>
  <si>
    <t>120.05/08</t>
  </si>
  <si>
    <t>103.74/77</t>
  </si>
  <si>
    <t>112.91/93</t>
  </si>
  <si>
    <t>112.84/85</t>
  </si>
  <si>
    <t>108.13/17</t>
  </si>
  <si>
    <t>105.20/22</t>
  </si>
  <si>
    <t>1.0733/35</t>
  </si>
  <si>
    <t>1.0806/08</t>
  </si>
  <si>
    <t>1.1739/41</t>
  </si>
  <si>
    <t>1.1837/40</t>
  </si>
  <si>
    <t>1.5201/04</t>
  </si>
  <si>
    <t>1.2444/47</t>
  </si>
  <si>
    <t>1.3215/18</t>
  </si>
  <si>
    <t>1.2888/91</t>
  </si>
  <si>
    <t>1.2884/86</t>
  </si>
  <si>
    <t>1.3213/15</t>
  </si>
  <si>
    <t>122.55/59</t>
  </si>
  <si>
    <t>108.31/36</t>
  </si>
  <si>
    <t>112.71/74</t>
  </si>
  <si>
    <t>113.35/37</t>
  </si>
  <si>
    <t>108.88/90</t>
  </si>
  <si>
    <t>104.32/34</t>
  </si>
  <si>
    <t>1.0880/82</t>
  </si>
  <si>
    <t>1.0544/47</t>
  </si>
  <si>
    <t>1.1834/36</t>
  </si>
  <si>
    <t>1.1376/78</t>
  </si>
  <si>
    <t>1.1105/08</t>
  </si>
  <si>
    <t>1.2165/68</t>
  </si>
  <si>
    <t>1.4997/01</t>
  </si>
  <si>
    <t>1.2481/84</t>
  </si>
  <si>
    <t>1.3404/06</t>
  </si>
  <si>
    <t>1.2663/66</t>
  </si>
  <si>
    <t>1.3109/11</t>
  </si>
  <si>
    <t>1.3432/35</t>
  </si>
  <si>
    <t>121.76/80</t>
  </si>
  <si>
    <t>115.99/02</t>
  </si>
  <si>
    <t>112.93/95</t>
  </si>
  <si>
    <t>112.34/36</t>
  </si>
  <si>
    <t>109.13/16</t>
  </si>
  <si>
    <t>103.80/82</t>
  </si>
  <si>
    <r>
      <rPr>
        <i/>
        <vertAlign val="superscript"/>
        <sz val="10"/>
        <color indexed="56"/>
        <rFont val="Segoe UI"/>
        <family val="2"/>
      </rPr>
      <t>1</t>
    </r>
    <r>
      <rPr>
        <i/>
        <sz val="10"/>
        <color indexed="56"/>
        <rFont val="Segoe UI"/>
        <family val="2"/>
      </rPr>
      <t>Reuters with reference to Asian Markets, 09 30 hrs, Mauritian time.</t>
    </r>
  </si>
  <si>
    <t>Table 60: Mauritius Exchange Rate Index (MERI): January 2019 to March 2021</t>
  </si>
  <si>
    <t>MERI1</t>
  </si>
  <si>
    <t>MERI 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</si>
  <si>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</si>
  <si>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</si>
  <si>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</si>
  <si>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</si>
  <si>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</si>
  <si>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61: Foreign Currency Transactions: March 2020 to March 2021</t>
    </r>
    <r>
      <rPr>
        <b/>
        <vertAlign val="superscript"/>
        <sz val="12"/>
        <color rgb="FF002060"/>
        <rFont val="Segoe UI"/>
        <family val="2"/>
      </rPr>
      <t>1</t>
    </r>
  </si>
  <si>
    <t>Turnover</t>
  </si>
  <si>
    <r>
      <t>Miscellaneous</t>
    </r>
    <r>
      <rPr>
        <b/>
        <vertAlign val="superscript"/>
        <sz val="11"/>
        <color rgb="FF002060"/>
        <rFont val="Segoe UI"/>
        <family val="2"/>
      </rPr>
      <t>2</t>
    </r>
  </si>
  <si>
    <t>Spot</t>
  </si>
  <si>
    <t>Forward</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</si>
  <si>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</si>
  <si>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</si>
  <si>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r>
      <t>Table 62a: Foreign Currency Purchases by Sector: March 2020 to March 2021</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</si>
  <si>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</si>
  <si>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</si>
  <si>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</si>
  <si>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</si>
  <si>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</si>
  <si>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</si>
  <si>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</si>
  <si>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</si>
  <si>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</si>
  <si>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</si>
  <si>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</si>
  <si>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</si>
  <si>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</si>
  <si>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</si>
  <si>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</si>
  <si>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</si>
  <si>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</si>
  <si>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</si>
  <si>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</si>
  <si>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</si>
  <si>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</si>
  <si>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</si>
  <si>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</si>
  <si>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</si>
  <si>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</si>
  <si>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0.0.</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</si>
  <si>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</si>
  <si>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</si>
  <si>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</si>
  <si>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</si>
  <si>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</si>
  <si>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</si>
  <si>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r>
      <t>Table 62b: Foreign Currency Sales by Sector: March 2020 to March 2021</t>
    </r>
    <r>
      <rPr>
        <b/>
        <vertAlign val="superscript"/>
        <sz val="12"/>
        <color rgb="FF002060"/>
        <rFont val="Segoe UI"/>
        <family val="2"/>
      </rPr>
      <t>1</t>
    </r>
  </si>
  <si>
    <r>
      <t>Table 63a: Foreign Currency Purchases by Major Currencies: March 2020 to March 2021</t>
    </r>
    <r>
      <rPr>
        <b/>
        <vertAlign val="superscript"/>
        <sz val="12"/>
        <color rgb="FF002060"/>
        <rFont val="Segoe UI"/>
        <family val="2"/>
      </rPr>
      <t>1</t>
    </r>
  </si>
  <si>
    <t>GBP</t>
  </si>
  <si>
    <r>
      <t>Table 63b: Foreign Currency Sales by Major Currencies: March 2020 to March 2021</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</si>
  <si>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</si>
  <si>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</si>
  <si>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r>
      <t>Table 64: Swap Transactions by Sector in Major Currencies: January 2021 to March 2021</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</si>
  <si>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</si>
  <si>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</si>
  <si>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</si>
  <si>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</si>
  <si>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</si>
  <si>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</si>
  <si>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</si>
  <si>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</si>
  <si>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</si>
  <si>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</si>
  <si>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65a: Transactions on the Stock Exchange of Mauritius: March 2020 to March 2021</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</si>
  <si>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</si>
  <si>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</si>
  <si>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</si>
  <si>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</si>
  <si>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</si>
  <si>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</si>
  <si>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</si>
  <si>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</si>
  <si>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</si>
  <si>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</si>
  <si>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</si>
  <si>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</si>
  <si>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r>
      <t>Mar-20</t>
    </r>
    <r>
      <rPr>
        <b/>
        <vertAlign val="superscript"/>
        <sz val="11"/>
        <color rgb="FF002060"/>
        <rFont val="Segoe UI"/>
        <family val="2"/>
      </rPr>
      <t>3</t>
    </r>
  </si>
  <si>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</si>
  <si>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</si>
  <si>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</si>
  <si>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r>
      <t xml:space="preserve">3 </t>
    </r>
    <r>
      <rPr>
        <i/>
        <sz val="10"/>
        <color indexed="56"/>
        <rFont val="Segoe UI"/>
        <family val="2"/>
      </rPr>
      <t>Pertain to the period 1 March 2020 to 19 March 2020 on account of temporary cessation of securities trading.</t>
    </r>
  </si>
  <si>
    <t>Table 65b: Transactions by Non-Residents on the Stock Exchange of Mauritius: March 2020 to March 2021</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</si>
  <si>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</si>
  <si>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</si>
  <si>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</si>
  <si>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</si>
  <si>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</si>
  <si>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</si>
  <si>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</si>
  <si>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</si>
  <si>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</si>
  <si>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</si>
  <si>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</si>
  <si>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</si>
  <si>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</si>
  <si>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</si>
  <si>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</si>
  <si>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</si>
  <si>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</si>
  <si>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</si>
  <si>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</si>
  <si>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</si>
  <si>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</si>
  <si>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</si>
  <si>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</si>
  <si>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</si>
  <si>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</si>
  <si>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</si>
  <si>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</si>
  <si>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</si>
  <si>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</si>
  <si>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</si>
  <si>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</si>
  <si>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66: Tourist Arrivals: January 2017 to March 2021 and Gross Tourism Earnings: January 2017 to February 2021</t>
  </si>
  <si>
    <t xml:space="preserve">Tourist Arrivals* </t>
  </si>
  <si>
    <t>Gross Tourism Earnings ^</t>
  </si>
  <si>
    <t xml:space="preserve">(Rs million) </t>
  </si>
  <si>
    <t xml:space="preserve"> Total</t>
  </si>
  <si>
    <t>Gross tourism earnings are estimated from banking records as well as returns submitted by money-changers and foreign exchange dealers. It should be noted that there may be leads and lags in the recording of tourism earnings data.</t>
  </si>
  <si>
    <t>* Source: Statistics Mauritius.</t>
  </si>
  <si>
    <t>^ Source: Economic Analysis &amp; Research and Statistics Department.</t>
  </si>
  <si>
    <t>Table 67: Gross Official International Reserves: March 2018 to March 2021</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</si>
  <si>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</si>
  <si>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</si>
  <si>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</si>
  <si>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</si>
  <si>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</si>
  <si>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r>
      <t>Import Cover</t>
    </r>
    <r>
      <rPr>
        <b/>
        <vertAlign val="superscript"/>
        <sz val="11"/>
        <color rgb="FF002060"/>
        <rFont val="Segoe UI"/>
        <family val="2"/>
      </rPr>
      <t xml:space="preserve"> 2</t>
    </r>
  </si>
  <si>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</si>
  <si>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</si>
  <si>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</si>
  <si>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</si>
  <si>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</si>
  <si>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</si>
  <si>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</si>
  <si>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</si>
  <si>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</si>
  <si>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</si>
  <si>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</si>
  <si>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</si>
  <si>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</si>
  <si>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</si>
  <si>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</si>
  <si>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</si>
  <si>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</si>
  <si>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</si>
  <si>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</si>
  <si>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</si>
  <si>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</si>
  <si>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</si>
  <si>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</si>
  <si>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</si>
  <si>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</si>
  <si>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</si>
  <si>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</si>
  <si>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</si>
  <si>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</si>
  <si>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</si>
  <si>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</si>
  <si>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</si>
  <si>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</si>
  <si>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</si>
  <si>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</si>
  <si>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</si>
  <si>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</si>
  <si>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</si>
  <si>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</si>
  <si>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</si>
  <si>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</si>
  <si>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</si>
  <si>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</si>
  <si>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</si>
  <si>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</si>
  <si>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</si>
  <si>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</si>
  <si>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</si>
  <si>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</si>
  <si>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</si>
  <si>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</si>
  <si>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</si>
  <si>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</si>
  <si>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</si>
  <si>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</si>
  <si>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</si>
  <si>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</si>
  <si>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</si>
  <si>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</si>
  <si>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</si>
  <si>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</si>
  <si>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</si>
  <si>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</si>
  <si>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</si>
  <si>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</si>
  <si>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</si>
  <si>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</si>
  <si>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</si>
  <si>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</si>
  <si>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</si>
  <si>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</si>
  <si>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</si>
  <si>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</si>
  <si>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</si>
  <si>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</si>
  <si>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</si>
  <si>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</si>
  <si>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</si>
  <si>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</si>
  <si>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</si>
  <si>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t>Jun-19</t>
  </si>
  <si>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</si>
  <si>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</si>
  <si>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</si>
  <si>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</si>
  <si>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</si>
  <si>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</si>
  <si>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</si>
  <si>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</si>
  <si>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r>
      <t>Apr-20</t>
    </r>
    <r>
      <rPr>
        <b/>
        <vertAlign val="superscript"/>
        <sz val="11"/>
        <color rgb="FF002060"/>
        <rFont val="Segoe UI"/>
        <family val="2"/>
      </rPr>
      <t xml:space="preserve"> </t>
    </r>
  </si>
  <si>
    <t xml:space="preserve">Jul-20 </t>
  </si>
  <si>
    <t xml:space="preserve">Aug-20 </t>
  </si>
  <si>
    <t xml:space="preserve">Sep-20 </t>
  </si>
  <si>
    <t xml:space="preserve"> Dec-20</t>
  </si>
  <si>
    <r>
      <t xml:space="preserve">Mar-21 </t>
    </r>
    <r>
      <rPr>
        <b/>
        <vertAlign val="superscript"/>
        <sz val="11"/>
        <color rgb="FF002060"/>
        <rFont val="Segoe UI"/>
        <family val="2"/>
      </rPr>
      <t>3</t>
    </r>
  </si>
  <si>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</si>
  <si>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Revised.</t>
    </r>
  </si>
  <si>
    <r>
      <t>3</t>
    </r>
    <r>
      <rPr>
        <i/>
        <sz val="9.5"/>
        <color rgb="FF002060"/>
        <rFont val="Segoe UI"/>
        <family val="2"/>
      </rPr>
      <t xml:space="preserve"> Provisional. </t>
    </r>
  </si>
  <si>
    <t>Note: The monthly import cover since January 2020 has been revised and is now based on imports of goods and services for 2020 following the latest release of  balance of payments statistics for the fourth quarter of 2020.</t>
  </si>
  <si>
    <t>Table 68a: Gross Direct Investment Flows in Mauritius (Excluding Global Business) by Sector: 2012 to 2019 (Annual) and First Three Quarters of 2020</t>
  </si>
  <si>
    <t>2006</t>
  </si>
  <si>
    <t>2007</t>
  </si>
  <si>
    <t>2008</t>
  </si>
  <si>
    <t>2009</t>
  </si>
  <si>
    <r>
      <t>2010</t>
    </r>
    <r>
      <rPr>
        <b/>
        <vertAlign val="superscript"/>
        <sz val="11"/>
        <color rgb="FF002060"/>
        <rFont val="Segoe UI"/>
        <family val="2"/>
      </rPr>
      <t xml:space="preserve"> </t>
    </r>
  </si>
  <si>
    <t>2011</t>
  </si>
  <si>
    <t>2012</t>
  </si>
  <si>
    <t>2013</t>
  </si>
  <si>
    <r>
      <t xml:space="preserve">2019 </t>
    </r>
    <r>
      <rPr>
        <b/>
        <vertAlign val="superscript"/>
        <sz val="11"/>
        <color rgb="FF002060"/>
        <rFont val="Segoe UI"/>
        <family val="2"/>
      </rPr>
      <t>1 2</t>
    </r>
  </si>
  <si>
    <r>
      <t xml:space="preserve">2020 </t>
    </r>
    <r>
      <rPr>
        <b/>
        <vertAlign val="superscript"/>
        <sz val="11"/>
        <color rgb="FF002060"/>
        <rFont val="Segoe UI"/>
        <family val="2"/>
      </rPr>
      <t>1</t>
    </r>
    <r>
      <rPr>
        <b/>
        <sz val="11"/>
        <color rgb="FF002060"/>
        <rFont val="Segoe UI"/>
        <family val="2"/>
      </rPr>
      <t xml:space="preserve">
(Jan-Sep)</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</si>
  <si>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</si>
  <si>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</si>
  <si>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</si>
  <si>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</si>
  <si>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vertAlign val="superscript"/>
        <sz val="11"/>
        <color rgb="FF002060"/>
        <rFont val="Segoe UI"/>
        <family val="2"/>
      </rPr>
      <t>3</t>
    </r>
  </si>
  <si>
    <r>
      <t xml:space="preserve">Unspecified </t>
    </r>
    <r>
      <rPr>
        <vertAlign val="superscript"/>
        <sz val="11"/>
        <color rgb="FF002060"/>
        <rFont val="Segoe UI"/>
        <family val="2"/>
      </rPr>
      <t>2</t>
    </r>
  </si>
  <si>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</si>
  <si>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 xml:space="preserve">(ii) The data for 2012 to 2018 have been supplemented with the results from the annual Foreign Assets and Liabilities Survey (FALS) and therefore also include reinvested earnings and shareholders’ loans.
</t>
  </si>
  <si>
    <r>
      <t xml:space="preserve">1 </t>
    </r>
    <r>
      <rPr>
        <i/>
        <sz val="10"/>
        <color rgb="FF002060"/>
        <rFont val="Segoe UI"/>
        <family val="2"/>
      </rPr>
      <t>Preliminary estimates. The data would be revised in the wake of the results from future FALS and are therefore not strictly comparable with prior years' data.</t>
    </r>
  </si>
  <si>
    <r>
      <t xml:space="preserve">2 </t>
    </r>
    <r>
      <rPr>
        <i/>
        <sz val="10"/>
        <color rgb="FF002060"/>
        <rFont val="Segoe UI"/>
        <family val="2"/>
      </rPr>
      <t xml:space="preserve">The data for 2019, which include essentially the Bank's estimates for FALS, will be reallocated once results from FALS are finalised.
</t>
    </r>
  </si>
  <si>
    <r>
      <t xml:space="preserve">3 </t>
    </r>
    <r>
      <rPr>
        <i/>
        <sz val="10"/>
        <color rgb="FF002060"/>
        <rFont val="Segoe UI"/>
        <family val="2"/>
      </rPr>
      <t>IRS/RES/IHS/PDS/SCS: Integrated Resort Scheme/Real Estate Scheme/Invest Hotel Scheme/Property Development Scheme/Smart City Scheme.</t>
    </r>
  </si>
  <si>
    <t>Table 68b: Gross Direct Investment Flows in Mauritius (Excluding Global Business) by Geographical Origin: 2012 to 2019 (Annual) and First Three Quarters of 2020</t>
  </si>
  <si>
    <t>Region / Economy</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</si>
  <si>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</si>
  <si>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</si>
  <si>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</si>
  <si>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</si>
  <si>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</si>
  <si>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</si>
  <si>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</si>
  <si>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</si>
  <si>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</si>
  <si>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</si>
  <si>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</si>
  <si>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</si>
  <si>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</si>
  <si>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</si>
  <si>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</si>
  <si>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</si>
  <si>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</si>
  <si>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</si>
  <si>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</si>
  <si>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</si>
  <si>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</si>
  <si>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</si>
  <si>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</si>
  <si>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</si>
  <si>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</si>
  <si>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</si>
  <si>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</si>
  <si>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</si>
  <si>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 xml:space="preserve">        Oceania </t>
  </si>
  <si>
    <r>
      <t xml:space="preserve">   Unspecified </t>
    </r>
    <r>
      <rPr>
        <b/>
        <vertAlign val="superscript"/>
        <sz val="11"/>
        <color rgb="FF002060"/>
        <rFont val="Segoe UI"/>
        <family val="2"/>
      </rPr>
      <t>2</t>
    </r>
  </si>
  <si>
    <t>Note: The data for 2012 to 2018 have been supplemented with the results from the Foreign Assets and Liabilities Survey (FALS) and therefore also include reinvested earnings and shareholders’ loans.</t>
  </si>
  <si>
    <r>
      <t xml:space="preserve">1 </t>
    </r>
    <r>
      <rPr>
        <i/>
        <sz val="10"/>
        <color rgb="FF002060"/>
        <rFont val="Segoe UI"/>
        <family val="2"/>
      </rPr>
      <t xml:space="preserve">Preliminary estimates. The data would be revised in the wake of the results from future FALS and are therefore not strictly comparable with prior years' data.
</t>
    </r>
  </si>
  <si>
    <t>Table 69a: Gross Direct Investment Flows Abroad (Excluding Global Business) by Sector: 2012 to 2019 (Annual) and First Three Quarters of 2020</t>
  </si>
  <si>
    <t xml:space="preserve">Sector </t>
  </si>
  <si>
    <r>
      <t>2019</t>
    </r>
    <r>
      <rPr>
        <b/>
        <vertAlign val="superscript"/>
        <sz val="11"/>
        <color rgb="FF002060"/>
        <rFont val="Segoe UI"/>
        <family val="2"/>
      </rPr>
      <t xml:space="preserve"> 1 2</t>
    </r>
  </si>
  <si>
    <t xml:space="preserve">(ii) The data for 2012 to 2018 have been supplemented with the results from the annual Foreign Assets and Liabilities Survey (FALS) and therefore also include reinvested earnings and shareholders’ loans. 
</t>
  </si>
  <si>
    <r>
      <t xml:space="preserve">2 </t>
    </r>
    <r>
      <rPr>
        <i/>
        <sz val="10"/>
        <color rgb="FF002060"/>
        <rFont val="Segoe UI"/>
        <family val="2"/>
      </rPr>
      <t>The data for 2019, which include essentially the Bank's estimates for FALS, will be reallocated once results from FALS are finalised.</t>
    </r>
  </si>
  <si>
    <t>Table 69b: Gross Direct Investment Flows Abroad (Excluding Global Business) by Geographical Destination: 2012 to 2019 (Annual) and First Three Quarters of 2020</t>
  </si>
  <si>
    <r>
      <t xml:space="preserve">2019 </t>
    </r>
    <r>
      <rPr>
        <b/>
        <vertAlign val="superscript"/>
        <sz val="11"/>
        <color rgb="FF002060"/>
        <rFont val="Segoe UI"/>
        <family val="2"/>
      </rPr>
      <t>1</t>
    </r>
  </si>
  <si>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</si>
  <si>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</si>
  <si>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</si>
  <si>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</si>
  <si>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</si>
  <si>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</si>
  <si>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</si>
  <si>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</si>
  <si>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Asia and Oceania</t>
  </si>
  <si>
    <t xml:space="preserve">     Asia </t>
  </si>
  <si>
    <t xml:space="preserve">                 South Asia</t>
  </si>
  <si>
    <r>
      <t xml:space="preserve">  Unspecified </t>
    </r>
    <r>
      <rPr>
        <b/>
        <vertAlign val="superscript"/>
        <sz val="11"/>
        <color rgb="FF002060"/>
        <rFont val="Segoe UI"/>
        <family val="2"/>
      </rPr>
      <t>2</t>
    </r>
  </si>
  <si>
    <t>Table 70a: Inward Workers' Remittances, Top 10 Source Countries: 2017Q1 to 2020Q4</t>
  </si>
  <si>
    <t>2017Q2</t>
  </si>
  <si>
    <t>2017Q3</t>
  </si>
  <si>
    <t>2017Q4</t>
  </si>
  <si>
    <t>2018Q2</t>
  </si>
  <si>
    <t>2018Q3</t>
  </si>
  <si>
    <t>2018Q4</t>
  </si>
  <si>
    <t>2019Q2</t>
  </si>
  <si>
    <t>2019Q3</t>
  </si>
  <si>
    <t>2019Q4</t>
  </si>
  <si>
    <t>2020Q2</t>
  </si>
  <si>
    <t>2020Q3</t>
  </si>
  <si>
    <r>
      <t xml:space="preserve">2020Q4 </t>
    </r>
    <r>
      <rPr>
        <b/>
        <vertAlign val="superscript"/>
        <sz val="10.5"/>
        <color rgb="FF002060"/>
        <rFont val="Segoe UI"/>
        <family val="2"/>
      </rPr>
      <t>1</t>
    </r>
  </si>
  <si>
    <t>Inward Remittances</t>
  </si>
  <si>
    <t>United Kingdom</t>
  </si>
  <si>
    <t>USA</t>
  </si>
  <si>
    <t>Italy</t>
  </si>
  <si>
    <t>Kenya</t>
  </si>
  <si>
    <t>Australia</t>
  </si>
  <si>
    <t>Canada</t>
  </si>
  <si>
    <t>Switzerland</t>
  </si>
  <si>
    <t>United Arab Emirates</t>
  </si>
  <si>
    <t>Tanzania</t>
  </si>
  <si>
    <r>
      <t xml:space="preserve">1 </t>
    </r>
    <r>
      <rPr>
        <i/>
        <sz val="9"/>
        <color rgb="FF002060"/>
        <rFont val="Segoe UI"/>
        <family val="2"/>
      </rPr>
      <t xml:space="preserve">Provisional. </t>
    </r>
  </si>
  <si>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</si>
  <si>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Table 70b: Outward Workers' Remittances, Top 5 Destination Countries: 2017Q1 to 2020Q4</t>
  </si>
  <si>
    <t xml:space="preserve">2019Q3 </t>
  </si>
  <si>
    <t>Outward Remittances</t>
  </si>
  <si>
    <t>Bangladesh</t>
  </si>
  <si>
    <t>Madagascar</t>
  </si>
  <si>
    <r>
      <rPr>
        <i/>
        <vertAlign val="superscript"/>
        <sz val="9"/>
        <color rgb="FF002060"/>
        <rFont val="Segoe UI"/>
        <family val="2"/>
      </rPr>
      <t>1</t>
    </r>
    <r>
      <rPr>
        <i/>
        <sz val="9"/>
        <color rgb="FF002060"/>
        <rFont val="Segoe UI"/>
        <family val="2"/>
      </rPr>
      <t xml:space="preserve"> Provisional.</t>
    </r>
  </si>
  <si>
    <r>
      <t>Table 70c: Remittance Cost</t>
    </r>
    <r>
      <rPr>
        <b/>
        <vertAlign val="superscript"/>
        <sz val="12"/>
        <color rgb="FF002060"/>
        <rFont val="Segoe UI"/>
        <family val="2"/>
      </rPr>
      <t>1</t>
    </r>
    <r>
      <rPr>
        <b/>
        <sz val="12"/>
        <color rgb="FF002060"/>
        <rFont val="Segoe UI"/>
        <family val="2"/>
      </rPr>
      <t>: 2017Q1 to 2020Q4</t>
    </r>
  </si>
  <si>
    <r>
      <t xml:space="preserve">2020Q4 </t>
    </r>
    <r>
      <rPr>
        <b/>
        <vertAlign val="superscript"/>
        <sz val="10.5"/>
        <color rgb="FF002060"/>
        <rFont val="Segoe UI"/>
        <family val="2"/>
      </rPr>
      <t>2</t>
    </r>
  </si>
  <si>
    <t>Inward Remittance Cost</t>
  </si>
  <si>
    <t>Outward Remittance Cost</t>
  </si>
  <si>
    <r>
      <rPr>
        <i/>
        <vertAlign val="superscript"/>
        <sz val="9.5"/>
        <color rgb="FF002060"/>
        <rFont val="Segoe UI"/>
        <family val="2"/>
      </rPr>
      <t xml:space="preserve">1 </t>
    </r>
    <r>
      <rPr>
        <i/>
        <sz val="9.5"/>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</si>
  <si>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r>
      <rPr>
        <i/>
        <vertAlign val="superscript"/>
        <sz val="9.5"/>
        <color rgb="FF002060"/>
        <rFont val="Segoe UI"/>
        <family val="2"/>
      </rPr>
      <t>2</t>
    </r>
    <r>
      <rPr>
        <i/>
        <sz val="9.5"/>
        <color rgb="FF002060"/>
        <rFont val="Segoe UI"/>
        <family val="2"/>
      </rPr>
      <t xml:space="preserve"> Provisional.</t>
    </r>
  </si>
  <si>
    <t>Note: Figures in italics represent the share of remittance cost in total inward/outward remittances.</t>
  </si>
  <si>
    <t>Table 70d: Outward Workers' Remittances by Domestic Remitter's Sector of Activity, 2017Q1 to 2020Q4</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</si>
  <si>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</si>
  <si>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</si>
  <si>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</si>
  <si>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Table 71: Coordinated Direct Investment Survey - Position data for Mauritius as at end-2019 vis-à-vis Top 10 Counterpart Economies</t>
  </si>
  <si>
    <t>Stock of Direct Investment Liabilities</t>
  </si>
  <si>
    <t>Stock of Direct Investment Assets</t>
  </si>
  <si>
    <t xml:space="preserve">Total    </t>
  </si>
  <si>
    <t>United States</t>
  </si>
  <si>
    <t>Cayman Islands</t>
  </si>
  <si>
    <t>Singapore</t>
  </si>
  <si>
    <t>China, P.R.: Hong Kong</t>
  </si>
  <si>
    <t>Netherlands</t>
  </si>
  <si>
    <t>China, P.R.: Mainland</t>
  </si>
  <si>
    <t>Luxembourg</t>
  </si>
  <si>
    <t>Thailand</t>
  </si>
  <si>
    <t>Virgin Islands, British</t>
  </si>
  <si>
    <t>Note: The Coordinated Direct Investment Survey includes cross-border position data of Global Business License Holders (GBLHs).</t>
  </si>
  <si>
    <t>Table 72: Balance of Payments - Fourth Quarter of 2019 and 2020, Rs million</t>
  </si>
  <si>
    <r>
      <t xml:space="preserve">2019Q4 </t>
    </r>
    <r>
      <rPr>
        <b/>
        <vertAlign val="superscript"/>
        <sz val="11"/>
        <color rgb="FF002060"/>
        <rFont val="Segoe UI"/>
        <family val="2"/>
      </rPr>
      <t>1</t>
    </r>
  </si>
  <si>
    <r>
      <t xml:space="preserve">2020Q4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</si>
  <si>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</si>
  <si>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</si>
  <si>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</si>
  <si>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</si>
  <si>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</si>
  <si>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</si>
  <si>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</si>
  <si>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</si>
  <si>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</si>
  <si>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</si>
  <si>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</si>
  <si>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</si>
  <si>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</si>
  <si>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</si>
  <si>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</si>
  <si>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</si>
  <si>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</si>
  <si>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</si>
  <si>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</si>
  <si>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</si>
  <si>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</si>
  <si>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</si>
  <si>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</si>
  <si>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</si>
  <si>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</si>
  <si>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</si>
  <si>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</si>
  <si>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</si>
  <si>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</si>
  <si>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</si>
  <si>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</si>
  <si>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</si>
  <si>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</si>
  <si>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</si>
  <si>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</si>
  <si>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</si>
  <si>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</si>
  <si>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</si>
  <si>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</si>
  <si>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</si>
  <si>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</si>
  <si>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</si>
  <si>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</si>
  <si>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</si>
  <si>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</si>
  <si>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</si>
  <si>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</si>
  <si>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</si>
  <si>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</si>
  <si>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</si>
  <si>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</si>
  <si>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Capital transfers</t>
  </si>
  <si>
    <t xml:space="preserve">Net acquisition of financial assets </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</si>
  <si>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</si>
  <si>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</si>
  <si>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</si>
  <si>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</si>
  <si>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</si>
  <si>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</si>
  <si>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</si>
  <si>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</si>
  <si>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</si>
  <si>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</si>
  <si>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</si>
  <si>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</si>
  <si>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</si>
  <si>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</si>
  <si>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</si>
  <si>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</si>
  <si>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</si>
  <si>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</si>
  <si>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</si>
  <si>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</si>
  <si>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</si>
  <si>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</si>
  <si>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</si>
  <si>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</si>
  <si>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</si>
  <si>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</si>
  <si>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</si>
  <si>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</si>
  <si>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</si>
  <si>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</si>
  <si>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</si>
  <si>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</si>
  <si>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r>
      <rPr>
        <i/>
        <vertAlign val="superscript"/>
        <sz val="10.5"/>
        <color rgb="FF002060"/>
        <rFont val="Segoe UI"/>
        <family val="2"/>
      </rPr>
      <t>1</t>
    </r>
    <r>
      <rPr>
        <i/>
        <sz val="10.5"/>
        <color rgb="FF002060"/>
        <rFont val="Segoe UI"/>
        <family val="2"/>
      </rPr>
      <t xml:space="preserve"> Preliminary estimates.</t>
    </r>
  </si>
  <si>
    <t>The figures may not add up to total due to rounding.</t>
  </si>
  <si>
    <t>Table 73: International Investment Position: External Assets and Liabilities at end-December 2016, 2017, 2018 and 2019</t>
  </si>
  <si>
    <t xml:space="preserve"> International Investment Position, net</t>
  </si>
  <si>
    <t xml:space="preserve"> Assets</t>
  </si>
  <si>
    <t xml:space="preserve">   Direct investment abroad </t>
  </si>
  <si>
    <t xml:space="preserve">      Equity capital and reinvested earnings</t>
  </si>
  <si>
    <t xml:space="preserve">         Claims on affiliated enterprises</t>
  </si>
  <si>
    <t xml:space="preserve">               o/w global business</t>
  </si>
  <si>
    <t xml:space="preserve">         Liabilities to affiliated enterprises (-)  </t>
  </si>
  <si>
    <t xml:space="preserve">      Other capital</t>
  </si>
  <si>
    <t xml:space="preserve">         Claims on affiliated enterprises   </t>
  </si>
  <si>
    <t xml:space="preserve">         Liabilities to affiliated enterprises (-) </t>
  </si>
  <si>
    <t xml:space="preserve">   Portfolio investment</t>
  </si>
  <si>
    <t xml:space="preserve">       Equity securities</t>
  </si>
  <si>
    <t xml:space="preserve">         Monetary authorities</t>
  </si>
  <si>
    <t xml:space="preserve">         General government</t>
  </si>
  <si>
    <t xml:space="preserve">         Banks</t>
  </si>
  <si>
    <t xml:space="preserve">         Other sectors</t>
  </si>
  <si>
    <t xml:space="preserve">       Debt securities</t>
  </si>
  <si>
    <t xml:space="preserve">         Bonds and notes</t>
  </si>
  <si>
    <t xml:space="preserve">           Monetary authorities</t>
  </si>
  <si>
    <t xml:space="preserve">           General government</t>
  </si>
  <si>
    <t xml:space="preserve">           Banks</t>
  </si>
  <si>
    <t xml:space="preserve">           Other sectors</t>
  </si>
  <si>
    <t xml:space="preserve">         Money-market instruments </t>
  </si>
  <si>
    <t xml:space="preserve">   Financial derivatives</t>
  </si>
  <si>
    <t xml:space="preserve">      Monetary authorities</t>
  </si>
  <si>
    <t xml:space="preserve">      General government</t>
  </si>
  <si>
    <t xml:space="preserve">      Banks</t>
  </si>
  <si>
    <t xml:space="preserve">      Other sectors</t>
  </si>
  <si>
    <t xml:space="preserve">               o/w global business </t>
  </si>
  <si>
    <t xml:space="preserve">   Other investment</t>
  </si>
  <si>
    <t xml:space="preserve">       Trade credits</t>
  </si>
  <si>
    <t xml:space="preserve">             Long-term</t>
  </si>
  <si>
    <t xml:space="preserve">             Short-term</t>
  </si>
  <si>
    <t xml:space="preserve">       Loans</t>
  </si>
  <si>
    <t xml:space="preserve">       Currency and deposits</t>
  </si>
  <si>
    <t xml:space="preserve">       Other assets</t>
  </si>
  <si>
    <t xml:space="preserve">   Reserve assets</t>
  </si>
  <si>
    <t xml:space="preserve">     Monetary gold</t>
  </si>
  <si>
    <t xml:space="preserve">     Special drawing rights</t>
  </si>
  <si>
    <t xml:space="preserve">     Reserve position in the Fund</t>
  </si>
  <si>
    <t xml:space="preserve">     Other Reserve Assets</t>
  </si>
  <si>
    <t xml:space="preserve">         With monetary authorities</t>
  </si>
  <si>
    <t xml:space="preserve">         With banks</t>
  </si>
  <si>
    <t xml:space="preserve">       Securities</t>
  </si>
  <si>
    <t xml:space="preserve">         Equities</t>
  </si>
  <si>
    <t xml:space="preserve">         Money-market instruments</t>
  </si>
  <si>
    <t xml:space="preserve">       Financial derivatives ,net</t>
  </si>
  <si>
    <t xml:space="preserve">       Other claims</t>
  </si>
  <si>
    <t xml:space="preserve"> Liabilities</t>
  </si>
  <si>
    <t xml:space="preserve">   Direct investment in reporting economy </t>
  </si>
  <si>
    <t xml:space="preserve">         Claims on direct investors   (-)</t>
  </si>
  <si>
    <t xml:space="preserve">         Liabilities to direct investors</t>
  </si>
  <si>
    <t xml:space="preserve">         Claims on direct investors   (-) </t>
  </si>
  <si>
    <t xml:space="preserve">           Deposit-taking corporations</t>
  </si>
  <si>
    <t xml:space="preserve">         Bonds and notes </t>
  </si>
  <si>
    <t xml:space="preserve">   Financial derivatives </t>
  </si>
  <si>
    <t xml:space="preserve">             Use of Fund credit &amp; loans from the Fund</t>
  </si>
  <si>
    <t xml:space="preserve">             Other long-term</t>
  </si>
  <si>
    <r>
      <t xml:space="preserve">             Other</t>
    </r>
    <r>
      <rPr>
        <b/>
        <sz val="11.5"/>
        <color rgb="FF002060"/>
        <rFont val="Segoe UI"/>
        <family val="2"/>
      </rPr>
      <t xml:space="preserve"> </t>
    </r>
    <r>
      <rPr>
        <sz val="11.5"/>
        <color rgb="FF002060"/>
        <rFont val="Segoe UI"/>
        <family val="2"/>
      </rPr>
      <t>Long-term</t>
    </r>
  </si>
  <si>
    <t xml:space="preserve">       Other liabilities</t>
  </si>
  <si>
    <r>
      <t xml:space="preserve">              </t>
    </r>
    <r>
      <rPr>
        <i/>
        <sz val="11.5"/>
        <color rgb="FF002060"/>
        <rFont val="Segoe UI"/>
        <family val="2"/>
      </rPr>
      <t>of which Allocations of SDRs</t>
    </r>
  </si>
  <si>
    <r>
      <rPr>
        <i/>
        <vertAlign val="superscript"/>
        <sz val="10"/>
        <color rgb="FF002060"/>
        <rFont val="Segoe UI"/>
        <family val="2"/>
      </rPr>
      <t>1</t>
    </r>
    <r>
      <rPr>
        <i/>
        <sz val="10"/>
        <color rgb="FF002060"/>
        <rFont val="Segoe UI"/>
        <family val="2"/>
      </rPr>
      <t xml:space="preserve"> Preliminary Estimates.</t>
    </r>
  </si>
  <si>
    <t>Table 74: Leasing Facilities to Households and Corporates: December 2019 to December 2020</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</si>
  <si>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</si>
  <si>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</si>
  <si>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</si>
  <si>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</si>
  <si>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</si>
  <si>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</si>
  <si>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</si>
  <si>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</si>
  <si>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</si>
  <si>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</si>
  <si>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t>As at end-December 2020</t>
  </si>
  <si>
    <t>(Number)</t>
  </si>
  <si>
    <t>Motor vehicle</t>
  </si>
  <si>
    <t xml:space="preserve">      Leasing</t>
  </si>
  <si>
    <t xml:space="preserve">      NBDTIs</t>
  </si>
  <si>
    <t>Figures may not add up due to rounding.</t>
  </si>
  <si>
    <r>
      <t>1</t>
    </r>
    <r>
      <rPr>
        <i/>
        <sz val="9"/>
        <color rgb="FF002060"/>
        <rFont val="Segoe UI"/>
        <family val="2"/>
      </rPr>
      <t xml:space="preserve"> Leasing facilities granted for buildings, office equipment, machinery and other assets.</t>
    </r>
  </si>
  <si>
    <t>57a. Intervention by the Bank of Mauritius on the Domestic Foreign Exchange Market: March 2020 to March 2021</t>
  </si>
  <si>
    <t>58d. Average Exchange Rate of the Rupee vis-à-vis Major Trading Partner Currencies: March 2020 to March 2021</t>
  </si>
  <si>
    <t>64. Swap Transactions by Sector in Major Currencies: January 2021 to March 2021</t>
  </si>
  <si>
    <t>70a. Inward Workers' Remittances, Top 10 Source Countries: 2017Q1 to 2020Q4</t>
  </si>
  <si>
    <t>70b. Outward Workers' Remittances, Top 5 Destination Countries: 2017Q1 to 2020Q4</t>
  </si>
  <si>
    <t>70c. Remittance Cost: 2017Q1 to 2020Q4</t>
  </si>
  <si>
    <t>70d. Outward Workers' Remittances by Domestic Remitter's Sector of Activity: 2017Q1 to 2020Q4</t>
  </si>
  <si>
    <t>72. Balance of Payments - Fourth Quarter of 2019 and 2020</t>
  </si>
  <si>
    <t>74. Leasing Facilities to Households and Corporates: December 2019 to December 2020</t>
  </si>
  <si>
    <t>25a. Banks' Interest Rates on New Rupee Deposits: February 2020 to February 2021</t>
  </si>
  <si>
    <r>
      <t>Table 17: Sectoral Balance Sheet of Banks</t>
    </r>
    <r>
      <rPr>
        <b/>
        <vertAlign val="superscript"/>
        <sz val="12"/>
        <color rgb="FF002060"/>
        <rFont val="Segoe UI"/>
        <family val="2"/>
      </rPr>
      <t>1</t>
    </r>
    <r>
      <rPr>
        <b/>
        <sz val="12"/>
        <color rgb="FF002060"/>
        <rFont val="Segoe UI"/>
        <family val="2"/>
      </rPr>
      <t>: February 2019 to February 2021 (New reporting template)</t>
    </r>
  </si>
  <si>
    <r>
      <t>Table 18: Sectoral Balance Sheet of Non-Bank Deposit-Taking Institutions</t>
    </r>
    <r>
      <rPr>
        <b/>
        <vertAlign val="superscript"/>
        <sz val="12"/>
        <color rgb="FF002060"/>
        <rFont val="Segoe UI"/>
        <family val="2"/>
      </rPr>
      <t>1</t>
    </r>
    <r>
      <rPr>
        <b/>
        <sz val="12"/>
        <color rgb="FF002060"/>
        <rFont val="Segoe UI"/>
        <family val="2"/>
      </rPr>
      <t>: February 2019 to February 2021 (New reporting template)</t>
    </r>
  </si>
  <si>
    <r>
      <t>Table 19: Sectoral Balance Sheet of Other Depository Corporations</t>
    </r>
    <r>
      <rPr>
        <b/>
        <vertAlign val="superscript"/>
        <sz val="12"/>
        <color rgb="FF002060"/>
        <rFont val="Segoe UI"/>
        <family val="2"/>
      </rPr>
      <t>1</t>
    </r>
    <r>
      <rPr>
        <b/>
        <sz val="12"/>
        <color rgb="FF002060"/>
        <rFont val="Segoe UI"/>
        <family val="2"/>
      </rPr>
      <t>: February 2019 to February 2021 (New reporting template)</t>
    </r>
  </si>
  <si>
    <r>
      <t>Table 20: Other Depository Corporations Survey</t>
    </r>
    <r>
      <rPr>
        <b/>
        <vertAlign val="superscript"/>
        <sz val="12"/>
        <color rgb="FF002060"/>
        <rFont val="Segoe UI"/>
        <family val="2"/>
      </rPr>
      <t xml:space="preserve">1^ </t>
    </r>
    <r>
      <rPr>
        <b/>
        <sz val="12"/>
        <color rgb="FF002060"/>
        <rFont val="Segoe UI"/>
        <family val="2"/>
      </rPr>
      <t>: February 2019 to February 2021</t>
    </r>
  </si>
  <si>
    <r>
      <t xml:space="preserve">Table 21: Depository Corporations Survey </t>
    </r>
    <r>
      <rPr>
        <b/>
        <vertAlign val="superscript"/>
        <sz val="12"/>
        <color rgb="FF002060"/>
        <rFont val="Segoe UI"/>
        <family val="2"/>
      </rPr>
      <t xml:space="preserve">1^ </t>
    </r>
    <r>
      <rPr>
        <b/>
        <sz val="12"/>
        <color rgb="FF002060"/>
        <rFont val="Segoe UI"/>
        <family val="2"/>
      </rPr>
      <t>: February 2019 to February 2021</t>
    </r>
  </si>
  <si>
    <r>
      <t>Table 24: Bank Loans to Other Nonfinancial Corporations, Households and Other Sectors</t>
    </r>
    <r>
      <rPr>
        <b/>
        <vertAlign val="superscript"/>
        <sz val="12"/>
        <color rgb="FF002060"/>
        <rFont val="Segoe UI"/>
        <family val="2"/>
      </rPr>
      <t>1</t>
    </r>
    <r>
      <rPr>
        <b/>
        <sz val="12"/>
        <color rgb="FF002060"/>
        <rFont val="Segoe UI"/>
        <family val="2"/>
      </rPr>
      <t>: February 2019 to February 2021</t>
    </r>
  </si>
  <si>
    <t>Table 25a: Banks' Interest Rates on New Rupee Deposits: February 2019 to February 2021</t>
  </si>
  <si>
    <r>
      <t>Table 25b: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February 2019 to February 2021</t>
    </r>
  </si>
  <si>
    <r>
      <t>Table 22a: Components and Sources of Monetary Base</t>
    </r>
    <r>
      <rPr>
        <b/>
        <vertAlign val="superscript"/>
        <sz val="12"/>
        <color rgb="FF002060"/>
        <rFont val="Segoe UI"/>
        <family val="2"/>
      </rPr>
      <t>1</t>
    </r>
    <r>
      <rPr>
        <b/>
        <sz val="12"/>
        <color rgb="FF002060"/>
        <rFont val="Segoe UI"/>
        <family val="2"/>
      </rPr>
      <t>: February 2019 to February 2021</t>
    </r>
  </si>
  <si>
    <r>
      <t>Table 22b: Components and Sources of Broad Money Liabilities</t>
    </r>
    <r>
      <rPr>
        <b/>
        <vertAlign val="superscript"/>
        <sz val="12"/>
        <color rgb="FF002060"/>
        <rFont val="Segoe UI"/>
        <family val="2"/>
      </rPr>
      <t>1^</t>
    </r>
    <r>
      <rPr>
        <b/>
        <sz val="12"/>
        <color rgb="FF002060"/>
        <rFont val="Segoe UI"/>
        <family val="2"/>
      </rPr>
      <t>: February 2019 to February 2021</t>
    </r>
  </si>
  <si>
    <t>17. Sectoral Balance Sheet of Banks: February 2019 to February 2021 (New reporting template)</t>
  </si>
  <si>
    <t>18. Sectoral Balance Sheet of Non-Bank Deposit-Taking Institutions: February 2019 to February 2021 (New reporting template)</t>
  </si>
  <si>
    <t>19. Sectoral Balance Sheet of Other Depository Corporations: February 2019 to February 2021 (New reporting template)</t>
  </si>
  <si>
    <t>20. Other Depository Corporations Survey: February 2019 to February 2021</t>
  </si>
  <si>
    <t>21. Depository Corporations Survey: February 2019 to February 2021</t>
  </si>
  <si>
    <t>22a. Components and Sources of Monetary Base: February 2019 to February 2021</t>
  </si>
  <si>
    <t>22b. Components and Sources of Broad Money Liabilities: February 2019 to February 2021</t>
  </si>
  <si>
    <t>24. Bank Loans to Other Nonfinancial Corporations, Households and Other Sectors: February 2019 to February 2021</t>
  </si>
  <si>
    <t>25b. Banks' Interest Rates on New Rupee Loans to Other Nonfinancial Corporations, Households and Other Sectors: February 2019 to February 2021</t>
  </si>
  <si>
    <r>
      <t xml:space="preserve">-54,400 </t>
    </r>
    <r>
      <rPr>
        <vertAlign val="superscript"/>
        <sz val="10.5"/>
        <color rgb="FF002060"/>
        <rFont val="Segoe UI"/>
        <family val="2"/>
      </rPr>
      <t>3</t>
    </r>
  </si>
  <si>
    <t>-21,058</t>
  </si>
  <si>
    <t>66. Tourist Arrivals: January 2017 to March 2021 and Gross Tourism Earnings: January 2017 to February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</si>
</sst>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1" formatCode="_(* #,##0_);_(* \(#,##0\);_(* &quot;-&quot;_);_(@_)"/>
    <numFmt numFmtId="43" formatCode="_(* #,##0.00_);_(* \(#,##0.00\);_(* &quot;-&quot;??_);_(@_)"/>
    <numFmt numFmtId="164" formatCode="_(* #,##0_);_(* \(#,##0\);_(* &quot;-&quot;??_);_(@_)"/>
    <numFmt numFmtId="165" formatCode="_-* #,##0.00_-;\-* #,##0.00_-;_-* &quot;-&quot;??_-;_-@_-"/>
    <numFmt numFmtId="166" formatCode="#,##0.0"/>
    <numFmt numFmtId="167" formatCode="0.0"/>
    <numFmt numFmtId="168" formatCode="#,##0.0_ ;\-#,##0.0\ "/>
    <numFmt numFmtId="169" formatCode="_-* #,##0.0_-;\-* #,##0.0_-;_-* &quot;-&quot;??_-;_-@_-"/>
    <numFmt numFmtId="170" formatCode="\+#,##0"/>
    <numFmt numFmtId="171" formatCode="0.0%"/>
    <numFmt numFmtId="172" formatCode="0.000"/>
    <numFmt numFmtId="173" formatCode="#,##0\ \ "/>
    <numFmt numFmtId="174" formatCode="#,##0.0_);\(#,##0.0\)"/>
    <numFmt numFmtId="175" formatCode="0.0_);\(0.0\)"/>
    <numFmt numFmtId="176" formatCode="#,##0.000"/>
    <numFmt numFmtId="177" formatCode="_(* #,##0.0_);_(* \(#,##0.0\);_(* &quot;-&quot;??_);_(@_)"/>
    <numFmt numFmtId="178" formatCode="#,##0\ "/>
    <numFmt numFmtId="179" formatCode="0_);\(0\)"/>
    <numFmt numFmtId="180" formatCode="\(#,##0.0\)"/>
    <numFmt numFmtId="181" formatCode="&quot;+&quot;#,##0.0"/>
    <numFmt numFmtId="182" formatCode="mmmm\ yyyy"/>
    <numFmt numFmtId="183" formatCode="[$-409]mmm\-yy;@"/>
    <numFmt numFmtId="184" formatCode="_(* #,##0.000000000_);_(* \(#,##0.000000000\);_(* &quot;-&quot;??_);_(@_)"/>
    <numFmt numFmtId="185" formatCode="\(0\)"/>
    <numFmt numFmtId="186" formatCode="\+#,##0.0\ ;\-#,##0.0\ "/>
    <numFmt numFmtId="187" formatCode="_-* #,##0_-;\-* #,##0_-;_-* &quot;-&quot;??_-;_-@_-"/>
    <numFmt numFmtId="188" formatCode="0."/>
    <numFmt numFmtId="189" formatCode="0.0."/>
    <numFmt numFmtId="190" formatCode="[$-809]dd\ mmmm\ yyyy;@"/>
    <numFmt numFmtId="191" formatCode="[$-14809]d\ mmm\ yyyy;@"/>
    <numFmt numFmtId="192" formatCode="[$-409]d/mmm/yy;@"/>
    <numFmt numFmtId="193" formatCode="#,##0.0_);[Red]\(#,##0.0\)"/>
    <numFmt numFmtId="194" formatCode="dd/mm/yy;@"/>
    <numFmt numFmtId="195" formatCode="[$-409]mmm/yy;@"/>
    <numFmt numFmtId="196" formatCode="_(* #,##0.000_);_(* \(#,##0.000\);_(* &quot;-&quot;??_);_(@_)"/>
    <numFmt numFmtId="197" formatCode="#,##0_ ;[Red]\-#,##0\ "/>
    <numFmt numFmtId="198" formatCode="[$-409]mmmm\-yy;@"/>
    <numFmt numFmtId="199" formatCode="dd\ mmmm"/>
    <numFmt numFmtId="200" formatCode="d\ mmm"/>
    <numFmt numFmtId="201" formatCode="mmmm\-yy"/>
    <numFmt numFmtId="202" formatCode="dd/mmmm"/>
    <numFmt numFmtId="203" formatCode="#,##0.0000"/>
    <numFmt numFmtId="204" formatCode="0.0000"/>
    <numFmt numFmtId="205" formatCode="_(* #,##0.0000_);_(* \(#,##0.0000\);_(* &quot;-&quot;??_);_(@_)"/>
    <numFmt numFmtId="206" formatCode="#,##0.000_);\(#,##0.000\)"/>
    <numFmt numFmtId="207" formatCode="0.00000"/>
    <numFmt numFmtId="208" formatCode="[$-409]mmmmm;@"/>
    <numFmt numFmtId="209" formatCode="0.000000"/>
    <numFmt numFmtId="210" formatCode="[$-409]d\-mmm\-yy;@"/>
    <numFmt numFmtId="211" formatCode="0;;\-;@\,"/>
    <numFmt numFmtId="212" formatCode="#\ ###\ ##0;\-#\ ###;&quot;-&quot;"/>
    <numFmt numFmtId="213" formatCode="\(0.00\)"/>
    <numFmt numFmtId="214" formatCode="mmmm\ d\,\ yyyy"/>
  </numFmts>
  <fonts count="18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20"/>
      <color rgb="FF002060"/>
      <name val="Segoe UI Semibold"/>
      <family val="2"/>
    </font>
    <font>
      <u/>
      <sz val="11"/>
      <color theme="10"/>
      <name val="Segoe UI"/>
      <family val="2"/>
    </font>
    <font>
      <sz val="11"/>
      <color theme="1"/>
      <name val="Segoe UI"/>
      <family val="2"/>
    </font>
    <font>
      <sz val="10"/>
      <color theme="1"/>
      <name val="Segoe UI"/>
      <family val="2"/>
    </font>
    <font>
      <sz val="10"/>
      <name val="Arial"/>
      <family val="2"/>
    </font>
    <font>
      <b/>
      <sz val="12"/>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sz val="11"/>
      <name val="Times New Roman"/>
      <family val="1"/>
    </font>
    <font>
      <b/>
      <vertAlign val="superscript"/>
      <sz val="11"/>
      <color rgb="FF002060"/>
      <name val="Segoe UI"/>
      <family val="2"/>
    </font>
    <font>
      <sz val="10.5"/>
      <color rgb="FF002060"/>
      <name val="Segoe UI"/>
      <family val="2"/>
    </font>
    <font>
      <sz val="11"/>
      <color rgb="FF00B050"/>
      <name val="Times New Roman"/>
      <family val="1"/>
    </font>
    <font>
      <vertAlign val="superscript"/>
      <sz val="10.5"/>
      <color rgb="FF002060"/>
      <name val="Segoe UI"/>
      <family val="2"/>
    </font>
    <font>
      <b/>
      <vertAlign val="superscript"/>
      <sz val="11"/>
      <color rgb="FFC00000"/>
      <name val="Segoe UI"/>
      <family val="2"/>
    </font>
    <font>
      <sz val="11"/>
      <color rgb="FFC00000"/>
      <name val="Times New Roman"/>
      <family val="1"/>
    </font>
    <font>
      <vertAlign val="superscript"/>
      <sz val="10"/>
      <color rgb="FF002060"/>
      <name val="Segoe UI"/>
      <family val="2"/>
    </font>
    <font>
      <i/>
      <vertAlign val="superscript"/>
      <sz val="10"/>
      <color rgb="FF002060"/>
      <name val="Segoe UI"/>
      <family val="2"/>
    </font>
    <font>
      <i/>
      <sz val="10"/>
      <color rgb="FF002060"/>
      <name val="Segoe UI"/>
      <family val="2"/>
    </font>
    <font>
      <i/>
      <sz val="10"/>
      <name val="Times New Roman"/>
      <family val="1"/>
    </font>
    <font>
      <sz val="10"/>
      <color rgb="FF002060"/>
      <name val="Segoe UI"/>
      <family val="2"/>
    </font>
    <font>
      <sz val="9"/>
      <color rgb="FF002060"/>
      <name val="Segoe UI"/>
      <family val="2"/>
    </font>
    <font>
      <b/>
      <sz val="11"/>
      <color rgb="FF002060"/>
      <name val="Times New Roman"/>
      <family val="1"/>
    </font>
    <font>
      <b/>
      <sz val="11"/>
      <name val="Times New Roman"/>
      <family val="1"/>
    </font>
    <font>
      <b/>
      <vertAlign val="superscript"/>
      <sz val="12"/>
      <color rgb="FF002060"/>
      <name val="Segoe UI"/>
      <family val="2"/>
    </font>
    <font>
      <sz val="12"/>
      <color rgb="FF002060"/>
      <name val="Segoe UI"/>
      <family val="2"/>
    </font>
    <font>
      <i/>
      <sz val="10.5"/>
      <color rgb="FF002060"/>
      <name val="Segoe UI"/>
      <family val="2"/>
    </font>
    <font>
      <b/>
      <sz val="10.5"/>
      <color rgb="FF002060"/>
      <name val="Segoe UI"/>
      <family val="2"/>
    </font>
    <font>
      <sz val="12"/>
      <color theme="1"/>
      <name val="Segoe UI"/>
      <family val="2"/>
    </font>
    <font>
      <b/>
      <sz val="11"/>
      <color theme="4" tint="0.59999389629810485"/>
      <name val="Segoe UI"/>
      <family val="2"/>
    </font>
    <font>
      <b/>
      <vertAlign val="superscript"/>
      <sz val="11"/>
      <color rgb="FF002060"/>
      <name val="Segoe UI"/>
    </font>
    <font>
      <b/>
      <i/>
      <sz val="11"/>
      <color rgb="FF002060"/>
      <name val="Segoe UI"/>
      <family val="2"/>
    </font>
    <font>
      <i/>
      <sz val="10"/>
      <color theme="1"/>
      <name val="Segoe UI"/>
      <family val="2"/>
    </font>
    <font>
      <sz val="10.5"/>
      <color theme="1"/>
      <name val="Segoe UI"/>
      <family val="2"/>
    </font>
    <font>
      <b/>
      <sz val="12"/>
      <color rgb="FF002060"/>
      <name val="Calibri"/>
      <family val="2"/>
      <scheme val="minor"/>
    </font>
    <font>
      <b/>
      <i/>
      <sz val="10.5"/>
      <color rgb="FF002060"/>
      <name val="Segoe UI"/>
      <family val="2"/>
    </font>
    <font>
      <i/>
      <sz val="11"/>
      <color rgb="FF002060"/>
      <name val="Segoe UI"/>
      <family val="2"/>
    </font>
    <font>
      <i/>
      <vertAlign val="superscript"/>
      <sz val="11"/>
      <color rgb="FF002060"/>
      <name val="Segoe UI"/>
      <family val="2"/>
    </font>
    <font>
      <i/>
      <sz val="11"/>
      <color theme="1"/>
      <name val="Segoe UI"/>
      <family val="2"/>
    </font>
    <font>
      <b/>
      <sz val="10"/>
      <color rgb="FFFF0000"/>
      <name val="Segoe UI"/>
      <family val="2"/>
    </font>
    <font>
      <b/>
      <sz val="10"/>
      <color rgb="FF002060"/>
      <name val="Segoe UI"/>
      <family val="2"/>
    </font>
    <font>
      <b/>
      <sz val="13"/>
      <color rgb="FF002060"/>
      <name val="Segoe UI"/>
      <family val="2"/>
    </font>
    <font>
      <sz val="7"/>
      <name val="Segoe UI"/>
      <family val="2"/>
    </font>
    <font>
      <sz val="10"/>
      <name val="Segoe UI"/>
      <family val="2"/>
    </font>
    <font>
      <sz val="10"/>
      <name val="MS Sans Serif"/>
      <family val="2"/>
    </font>
    <font>
      <vertAlign val="superscript"/>
      <sz val="11"/>
      <color rgb="FF002060"/>
      <name val="Segoe UI"/>
      <family val="2"/>
    </font>
    <font>
      <i/>
      <sz val="9"/>
      <color rgb="FF002060"/>
      <name val="Segoe UI"/>
      <family val="2"/>
    </font>
    <font>
      <sz val="12"/>
      <name val="Times New Roman"/>
      <family val="1"/>
    </font>
    <font>
      <i/>
      <sz val="12"/>
      <color rgb="FF002060"/>
      <name val="Segoe UI"/>
      <family val="2"/>
    </font>
    <font>
      <sz val="10.5"/>
      <color theme="1"/>
      <name val="Calibri"/>
      <family val="2"/>
      <scheme val="minor"/>
    </font>
    <font>
      <i/>
      <sz val="10"/>
      <color theme="1"/>
      <name val="Calibri"/>
      <family val="2"/>
      <scheme val="minor"/>
    </font>
    <font>
      <sz val="10"/>
      <color theme="1"/>
      <name val="Calibri"/>
      <family val="2"/>
      <scheme val="minor"/>
    </font>
    <font>
      <sz val="10"/>
      <color rgb="FF002060"/>
      <name val="Calibri"/>
      <family val="2"/>
      <scheme val="minor"/>
    </font>
    <font>
      <sz val="11"/>
      <color rgb="FF002060"/>
      <name val="Calibri"/>
      <family val="2"/>
      <scheme val="minor"/>
    </font>
    <font>
      <i/>
      <sz val="10"/>
      <color rgb="FF002060"/>
      <name val="Calibri"/>
      <family val="2"/>
      <scheme val="minor"/>
    </font>
    <font>
      <sz val="10"/>
      <name val="Arial"/>
    </font>
    <font>
      <b/>
      <u/>
      <sz val="9"/>
      <name val="Segoe UI"/>
      <family val="2"/>
    </font>
    <font>
      <sz val="9"/>
      <name val="Segoe UI"/>
      <family val="2"/>
    </font>
    <font>
      <b/>
      <sz val="11"/>
      <name val="Segoe UI"/>
      <family val="2"/>
    </font>
    <font>
      <sz val="10"/>
      <name val="Times New Roman"/>
      <family val="1"/>
    </font>
    <font>
      <sz val="11"/>
      <name val="Segoe UI"/>
      <family val="2"/>
    </font>
    <font>
      <b/>
      <u/>
      <sz val="12"/>
      <color rgb="FF002060"/>
      <name val="Segoe UI"/>
      <family val="2"/>
    </font>
    <font>
      <u/>
      <sz val="12"/>
      <color rgb="FF002060"/>
      <name val="Segoe UI"/>
      <family val="2"/>
    </font>
    <font>
      <sz val="10"/>
      <color indexed="56"/>
      <name val="Segoe UI"/>
      <family val="2"/>
    </font>
    <font>
      <sz val="10.5"/>
      <name val="Segoe UI"/>
      <family val="2"/>
    </font>
    <font>
      <i/>
      <sz val="10"/>
      <name val="Segoe UI"/>
      <family val="2"/>
    </font>
    <font>
      <sz val="12"/>
      <name val="Segoe UI"/>
      <family val="2"/>
    </font>
    <font>
      <sz val="12"/>
      <color indexed="23"/>
      <name val="Segoe UI"/>
      <family val="2"/>
    </font>
    <font>
      <sz val="11"/>
      <color indexed="23"/>
      <name val="Segoe UI"/>
      <family val="2"/>
    </font>
    <font>
      <i/>
      <sz val="12"/>
      <name val="Segoe UI"/>
      <family val="2"/>
    </font>
    <font>
      <sz val="10"/>
      <color indexed="23"/>
      <name val="Segoe UI"/>
      <family val="2"/>
    </font>
    <font>
      <i/>
      <sz val="9"/>
      <name val="Segoe UI"/>
      <family val="2"/>
    </font>
    <font>
      <i/>
      <sz val="9"/>
      <color indexed="23"/>
      <name val="Segoe UI"/>
      <family val="2"/>
    </font>
    <font>
      <b/>
      <i/>
      <sz val="10"/>
      <color rgb="FF002060"/>
      <name val="Segoe UI"/>
      <family val="2"/>
    </font>
    <font>
      <b/>
      <i/>
      <vertAlign val="superscript"/>
      <sz val="11"/>
      <color rgb="FF002060"/>
      <name val="Segoe UI"/>
      <family val="2"/>
    </font>
    <font>
      <i/>
      <vertAlign val="superscript"/>
      <sz val="9"/>
      <color rgb="FF002060"/>
      <name val="Segoe UI"/>
      <family val="2"/>
    </font>
    <font>
      <i/>
      <u/>
      <sz val="10"/>
      <color rgb="FF002060"/>
      <name val="Segoe UI"/>
      <family val="2"/>
    </font>
    <font>
      <sz val="13"/>
      <color rgb="FF002060"/>
      <name val="Segoe UI"/>
      <family val="2"/>
    </font>
    <font>
      <b/>
      <vertAlign val="superscript"/>
      <sz val="10.5"/>
      <color rgb="FF002060"/>
      <name val="Segoe UI"/>
      <family val="2"/>
    </font>
    <font>
      <sz val="12"/>
      <color theme="1" tint="4.9989318521683403E-2"/>
      <name val="Segoe UI"/>
      <family val="2"/>
    </font>
    <font>
      <sz val="10.5"/>
      <color theme="1" tint="4.9989318521683403E-2"/>
      <name val="Segoe UI"/>
      <family val="2"/>
    </font>
    <font>
      <b/>
      <i/>
      <sz val="10"/>
      <color theme="1" tint="4.9989318521683403E-2"/>
      <name val="Segoe UI"/>
      <family val="2"/>
    </font>
    <font>
      <sz val="11"/>
      <color rgb="FF92D050"/>
      <name val="Segoe UI"/>
      <family val="2"/>
    </font>
    <font>
      <sz val="11"/>
      <color rgb="FFC00000"/>
      <name val="Segoe UI"/>
      <family val="2"/>
    </font>
    <font>
      <b/>
      <vertAlign val="superscript"/>
      <sz val="13"/>
      <color rgb="FF002060"/>
      <name val="Segoe UI"/>
      <family val="2"/>
    </font>
    <font>
      <b/>
      <sz val="10"/>
      <name val="Segoe UI"/>
      <family val="2"/>
    </font>
    <font>
      <sz val="10"/>
      <color rgb="FF0070C0"/>
      <name val="Segoe UI"/>
      <family val="2"/>
    </font>
    <font>
      <sz val="10"/>
      <color theme="7" tint="-0.499984740745262"/>
      <name val="Segoe UI"/>
      <family val="2"/>
    </font>
    <font>
      <sz val="14"/>
      <color rgb="FF002060"/>
      <name val="Segoe UI"/>
      <family val="2"/>
    </font>
    <font>
      <sz val="16"/>
      <color rgb="FF002060"/>
      <name val="Segoe UI"/>
      <family val="2"/>
    </font>
    <font>
      <b/>
      <i/>
      <sz val="16"/>
      <color rgb="FF002060"/>
      <name val="Segoe UI"/>
      <family val="2"/>
    </font>
    <font>
      <i/>
      <sz val="16"/>
      <color rgb="FF002060"/>
      <name val="Segoe UI"/>
      <family val="2"/>
    </font>
    <font>
      <i/>
      <sz val="14"/>
      <color rgb="FF002060"/>
      <name val="Segoe UI"/>
      <family val="2"/>
    </font>
    <font>
      <b/>
      <sz val="17"/>
      <color rgb="FF002060"/>
      <name val="Segoe UI"/>
      <family val="2"/>
    </font>
    <font>
      <sz val="10"/>
      <color theme="1" tint="4.9989318521683403E-2"/>
      <name val="Segoe UI"/>
      <family val="2"/>
    </font>
    <font>
      <sz val="10.5"/>
      <color rgb="FF92D050"/>
      <name val="Segoe UI"/>
      <family val="2"/>
    </font>
    <font>
      <b/>
      <sz val="14"/>
      <color rgb="FF002060"/>
      <name val="Segoe UI"/>
      <family val="2"/>
    </font>
    <font>
      <sz val="14"/>
      <name val="Segoe UI"/>
      <family val="2"/>
    </font>
    <font>
      <b/>
      <sz val="16"/>
      <color rgb="FF002060"/>
      <name val="Segoe UI"/>
      <family val="2"/>
    </font>
    <font>
      <b/>
      <i/>
      <sz val="14"/>
      <color theme="1" tint="4.9989318521683403E-2"/>
      <name val="Segoe UI"/>
      <family val="2"/>
    </font>
    <font>
      <sz val="14"/>
      <color theme="1" tint="4.9989318521683403E-2"/>
      <name val="Segoe UI"/>
      <family val="2"/>
    </font>
    <font>
      <i/>
      <sz val="8"/>
      <color rgb="FF002060"/>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b/>
      <sz val="10"/>
      <name val="Times New Roman"/>
      <family val="1"/>
    </font>
    <font>
      <b/>
      <sz val="9"/>
      <color rgb="FF002060"/>
      <name val="Segoe UI"/>
      <family val="2"/>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2"/>
      <color indexed="56"/>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i/>
      <sz val="9.5"/>
      <color rgb="FF002060"/>
      <name val="Segoe UI"/>
      <family val="2"/>
    </font>
    <font>
      <i/>
      <sz val="9.5"/>
      <color rgb="FF002060"/>
      <name val="Arial"/>
      <family val="2"/>
    </font>
    <font>
      <i/>
      <vertAlign val="superscript"/>
      <sz val="9.5"/>
      <color rgb="FF002060"/>
      <name val="Segoe UI"/>
      <family val="2"/>
    </font>
    <font>
      <b/>
      <sz val="13.5"/>
      <color rgb="FF002060"/>
      <name val="Segoe UI"/>
      <family val="2"/>
    </font>
    <font>
      <sz val="10.5"/>
      <color rgb="FF002060"/>
      <name val="Calibri"/>
      <family val="2"/>
      <scheme val="minor"/>
    </font>
    <font>
      <sz val="11"/>
      <color theme="1"/>
      <name val="Calibri"/>
      <family val="2"/>
    </font>
    <font>
      <i/>
      <sz val="10.5"/>
      <color theme="1"/>
      <name val="Segoe UI"/>
      <family val="2"/>
    </font>
    <font>
      <b/>
      <sz val="10.5"/>
      <color theme="1"/>
      <name val="Segoe UI"/>
      <family val="2"/>
    </font>
    <font>
      <i/>
      <vertAlign val="superscript"/>
      <sz val="9"/>
      <name val="Arial"/>
      <family val="2"/>
    </font>
    <font>
      <i/>
      <sz val="11"/>
      <color theme="1"/>
      <name val="Calibri"/>
      <family val="2"/>
      <scheme val="minor"/>
    </font>
    <font>
      <i/>
      <sz val="11"/>
      <color rgb="FF002060"/>
      <name val="Calibri"/>
      <family val="2"/>
      <scheme val="minor"/>
    </font>
    <font>
      <b/>
      <i/>
      <sz val="14"/>
      <color rgb="FF002060"/>
      <name val="Segoe UI"/>
      <family val="2"/>
    </font>
    <font>
      <b/>
      <sz val="9"/>
      <color theme="1"/>
      <name val="Calibri"/>
      <family val="2"/>
      <scheme val="minor"/>
    </font>
    <font>
      <b/>
      <i/>
      <sz val="11"/>
      <color theme="1"/>
      <name val="Calibri"/>
      <family val="2"/>
      <scheme val="minor"/>
    </font>
    <font>
      <i/>
      <sz val="10"/>
      <color indexed="56"/>
      <name val="Segoe UI"/>
      <family val="2"/>
    </font>
    <font>
      <sz val="20"/>
      <color rgb="FF002060"/>
      <name val="Segoe UI"/>
      <family val="2"/>
    </font>
    <font>
      <sz val="18"/>
      <color rgb="FF002060"/>
      <name val="Segoe UI"/>
      <family val="2"/>
    </font>
    <font>
      <i/>
      <vertAlign val="superscript"/>
      <sz val="10"/>
      <color indexed="56"/>
      <name val="Segoe UI"/>
      <family val="2"/>
    </font>
    <font>
      <i/>
      <vertAlign val="superscript"/>
      <sz val="10"/>
      <color theme="3" tint="-0.249977111117893"/>
      <name val="Segoe UI"/>
      <family val="2"/>
    </font>
    <font>
      <b/>
      <vertAlign val="superscript"/>
      <sz val="11"/>
      <color indexed="56"/>
      <name val="Segoe UI"/>
      <family val="2"/>
    </font>
    <font>
      <sz val="10"/>
      <name val="Calibri"/>
      <family val="2"/>
    </font>
    <font>
      <sz val="9.5"/>
      <color rgb="FF002060"/>
      <name val="Segoe UI"/>
      <family val="2"/>
    </font>
    <font>
      <i/>
      <sz val="9"/>
      <color theme="1"/>
      <name val="Segoe UI"/>
      <family val="2"/>
    </font>
    <font>
      <i/>
      <sz val="9.5"/>
      <color theme="1"/>
      <name val="Calibri"/>
      <family val="2"/>
      <scheme val="minor"/>
    </font>
    <font>
      <sz val="9.5"/>
      <color theme="1"/>
      <name val="Segoe UI"/>
      <family val="2"/>
    </font>
    <font>
      <i/>
      <sz val="9.5"/>
      <color theme="1"/>
      <name val="Segoe UI"/>
      <family val="2"/>
    </font>
    <font>
      <sz val="9.5"/>
      <color theme="1"/>
      <name val="Calibri"/>
      <family val="2"/>
      <scheme val="minor"/>
    </font>
    <font>
      <sz val="12"/>
      <color theme="1"/>
      <name val="Calibri"/>
      <family val="2"/>
      <scheme val="minor"/>
    </font>
    <font>
      <sz val="18"/>
      <color theme="1"/>
      <name val="Calibri"/>
      <family val="2"/>
      <scheme val="minor"/>
    </font>
    <font>
      <b/>
      <u/>
      <sz val="11"/>
      <color rgb="FF002060"/>
      <name val="Segoe UI"/>
      <family val="2"/>
    </font>
    <font>
      <i/>
      <sz val="11"/>
      <color rgb="FFFF0000"/>
      <name val="Calibri"/>
      <family val="2"/>
      <scheme val="minor"/>
    </font>
    <font>
      <b/>
      <sz val="11"/>
      <color rgb="FF002060"/>
      <name val="Calibri"/>
      <family val="2"/>
      <scheme val="minor"/>
    </font>
    <font>
      <b/>
      <i/>
      <sz val="11"/>
      <color rgb="FF002060"/>
      <name val="Calibri"/>
      <family val="2"/>
      <scheme val="minor"/>
    </font>
    <font>
      <i/>
      <vertAlign val="superscript"/>
      <sz val="10.5"/>
      <color rgb="FF002060"/>
      <name val="Segoe UI"/>
      <family val="2"/>
    </font>
    <font>
      <sz val="11"/>
      <color rgb="FFFF0000"/>
      <name val="Arial"/>
      <family val="2"/>
    </font>
    <font>
      <sz val="11"/>
      <color rgb="FFFF0000"/>
      <name val="Segoe UI"/>
      <family val="2"/>
    </font>
    <font>
      <b/>
      <sz val="11"/>
      <name val="Arial"/>
      <family val="2"/>
    </font>
    <font>
      <b/>
      <sz val="11"/>
      <color theme="1"/>
      <name val="Segoe UI"/>
      <family val="2"/>
    </font>
    <font>
      <b/>
      <sz val="9"/>
      <color indexed="81"/>
      <name val="Tahoma"/>
      <family val="2"/>
    </font>
    <font>
      <sz val="9"/>
      <color indexed="81"/>
      <name val="Tahoma"/>
      <family val="2"/>
    </font>
    <font>
      <sz val="10"/>
      <name val="Courier"/>
      <family val="3"/>
    </font>
    <font>
      <sz val="11.5"/>
      <color rgb="FF002060"/>
      <name val="Segoe UI"/>
      <family val="2"/>
    </font>
    <font>
      <b/>
      <sz val="11.5"/>
      <color rgb="FF002060"/>
      <name val="Segoe UI"/>
      <family val="2"/>
    </font>
    <font>
      <i/>
      <sz val="11.5"/>
      <color rgb="FF002060"/>
      <name val="Segoe UI"/>
      <family val="2"/>
    </font>
    <font>
      <b/>
      <i/>
      <sz val="10"/>
      <name val="Segoe UI"/>
      <family val="2"/>
    </font>
    <font>
      <sz val="10"/>
      <color rgb="FFFF0000"/>
      <name val="Segoe UI"/>
      <family val="2"/>
    </font>
    <font>
      <sz val="11.5"/>
      <name val="Segoe UI"/>
      <family val="2"/>
    </font>
  </fonts>
  <fills count="2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indexed="9"/>
        <bgColor indexed="64"/>
      </patternFill>
    </fill>
    <fill>
      <patternFill patternType="lightGray">
        <fgColor indexed="22"/>
        <bgColor theme="0"/>
      </patternFill>
    </fill>
    <fill>
      <patternFill patternType="lightGray">
        <fgColor indexed="22"/>
        <bgColor theme="0" tint="-0.14999847407452621"/>
      </patternFill>
    </fill>
    <fill>
      <patternFill patternType="solid">
        <fgColor theme="4" tint="0.79998168889431442"/>
        <bgColor indexed="2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gray125">
        <bgColor theme="0"/>
      </patternFill>
    </fill>
    <fill>
      <patternFill patternType="solid">
        <fgColor indexed="22"/>
        <bgColor indexed="64"/>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2"/>
      </patternFill>
    </fill>
  </fills>
  <borders count="433">
    <border>
      <left/>
      <right/>
      <top/>
      <bottom/>
      <diagonal/>
    </border>
    <border>
      <left style="thick">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thick">
        <color rgb="FF002060"/>
      </left>
      <right/>
      <top/>
      <bottom/>
      <diagonal/>
    </border>
    <border>
      <left style="medium">
        <color rgb="FF002060"/>
      </left>
      <right style="medium">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style="medium">
        <color rgb="FF002060"/>
      </bottom>
      <diagonal/>
    </border>
    <border>
      <left style="thick">
        <color rgb="FF002060"/>
      </left>
      <right/>
      <top style="medium">
        <color rgb="FF002060"/>
      </top>
      <bottom style="medium">
        <color rgb="FF002060"/>
      </bottom>
      <diagonal/>
    </border>
    <border>
      <left/>
      <right/>
      <top style="medium">
        <color rgb="FF002060"/>
      </top>
      <bottom style="medium">
        <color rgb="FF002060"/>
      </bottom>
      <diagonal/>
    </border>
    <border>
      <left/>
      <right style="thick">
        <color rgb="FF002060"/>
      </right>
      <top style="medium">
        <color rgb="FF002060"/>
      </top>
      <bottom style="medium">
        <color rgb="FF002060"/>
      </bottom>
      <diagonal/>
    </border>
    <border>
      <left/>
      <right/>
      <top/>
      <bottom style="medium">
        <color rgb="FF002060"/>
      </bottom>
      <diagonal/>
    </border>
    <border>
      <left style="thick">
        <color rgb="FF002060"/>
      </left>
      <right/>
      <top style="medium">
        <color rgb="FF002060"/>
      </top>
      <bottom/>
      <diagonal/>
    </border>
    <border>
      <left/>
      <right style="thick">
        <color rgb="FF002060"/>
      </right>
      <top/>
      <bottom/>
      <diagonal/>
    </border>
    <border>
      <left/>
      <right style="thick">
        <color rgb="FF002060"/>
      </right>
      <top/>
      <bottom style="medium">
        <color rgb="FF002060"/>
      </bottom>
      <diagonal/>
    </border>
    <border>
      <left/>
      <right/>
      <top style="medium">
        <color rgb="FF002060"/>
      </top>
      <bottom/>
      <diagonal/>
    </border>
    <border>
      <left/>
      <right style="thick">
        <color rgb="FF002060"/>
      </right>
      <top style="medium">
        <color rgb="FF002060"/>
      </top>
      <bottom/>
      <diagonal/>
    </border>
    <border>
      <left style="thick">
        <color rgb="FF002060"/>
      </left>
      <right style="thick">
        <color rgb="FF002060"/>
      </right>
      <top style="medium">
        <color rgb="FF002060"/>
      </top>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thick">
        <color rgb="FF002060"/>
      </left>
      <right style="medium">
        <color rgb="FF002060"/>
      </right>
      <top style="thick">
        <color rgb="FF002060"/>
      </top>
      <bottom/>
      <diagonal/>
    </border>
    <border>
      <left style="thick">
        <color rgb="FF002060"/>
      </left>
      <right style="medium">
        <color rgb="FF002060"/>
      </right>
      <top/>
      <bottom style="medium">
        <color rgb="FF002060"/>
      </bottom>
      <diagonal/>
    </border>
    <border>
      <left style="thick">
        <color rgb="FF002060"/>
      </left>
      <right style="medium">
        <color rgb="FF002060"/>
      </right>
      <top/>
      <bottom/>
      <diagonal/>
    </border>
    <border>
      <left style="medium">
        <color rgb="FF002060"/>
      </left>
      <right/>
      <top/>
      <bottom/>
      <diagonal/>
    </border>
    <border>
      <left style="thick">
        <color rgb="FF002060"/>
      </left>
      <right style="medium">
        <color rgb="FF002060"/>
      </right>
      <top style="medium">
        <color rgb="FF002060"/>
      </top>
      <bottom/>
      <diagonal/>
    </border>
    <border>
      <left style="thick">
        <color rgb="FF002060"/>
      </left>
      <right style="medium">
        <color rgb="FF002060"/>
      </right>
      <top/>
      <bottom style="thick">
        <color rgb="FF002060"/>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right style="medium">
        <color rgb="FF002060"/>
      </right>
      <top style="medium">
        <color rgb="FF002060"/>
      </top>
      <bottom/>
      <diagonal/>
    </border>
    <border>
      <left style="medium">
        <color rgb="FF002060"/>
      </left>
      <right/>
      <top style="medium">
        <color rgb="FF002060"/>
      </top>
      <bottom/>
      <diagonal/>
    </border>
    <border>
      <left/>
      <right style="medium">
        <color rgb="FF002060"/>
      </right>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right style="thin">
        <color rgb="FF002060"/>
      </right>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right style="medium">
        <color rgb="FF002060"/>
      </right>
      <top/>
      <bottom style="thick">
        <color rgb="FF002060"/>
      </bottom>
      <diagonal/>
    </border>
    <border>
      <left/>
      <right/>
      <top style="thick">
        <color rgb="FF002060"/>
      </top>
      <bottom style="medium">
        <color rgb="FF002060"/>
      </bottom>
      <diagonal/>
    </border>
    <border>
      <left style="medium">
        <color rgb="FF002060"/>
      </left>
      <right style="medium">
        <color rgb="FF002060"/>
      </right>
      <top style="medium">
        <color rgb="FF002060"/>
      </top>
      <bottom/>
      <diagonal/>
    </border>
    <border>
      <left style="medium">
        <color rgb="FF002060"/>
      </left>
      <right style="medium">
        <color rgb="FF002060"/>
      </right>
      <top/>
      <bottom style="medium">
        <color rgb="FF002060"/>
      </bottom>
      <diagonal/>
    </border>
    <border>
      <left style="medium">
        <color rgb="FF002060"/>
      </left>
      <right style="thin">
        <color indexed="64"/>
      </right>
      <top style="medium">
        <color rgb="FF002060"/>
      </top>
      <bottom style="medium">
        <color rgb="FF002060"/>
      </bottom>
      <diagonal/>
    </border>
    <border>
      <left style="thin">
        <color indexed="64"/>
      </left>
      <right style="thin">
        <color indexed="64"/>
      </right>
      <top style="medium">
        <color rgb="FF002060"/>
      </top>
      <bottom style="medium">
        <color rgb="FF002060"/>
      </bottom>
      <diagonal/>
    </border>
    <border>
      <left style="thin">
        <color indexed="64"/>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thick">
        <color rgb="FF002060"/>
      </right>
      <top style="medium">
        <color rgb="FF002060"/>
      </top>
      <bottom/>
      <diagonal/>
    </border>
    <border>
      <left style="medium">
        <color rgb="FF002060"/>
      </left>
      <right style="medium">
        <color rgb="FF002060"/>
      </right>
      <top style="medium">
        <color rgb="FF002060"/>
      </top>
      <bottom style="medium">
        <color rgb="FF002060"/>
      </bottom>
      <diagonal/>
    </border>
    <border>
      <left style="medium">
        <color rgb="FF002060"/>
      </left>
      <right style="medium">
        <color rgb="FF002060"/>
      </right>
      <top style="thin">
        <color indexed="64"/>
      </top>
      <bottom style="medium">
        <color rgb="FF002060"/>
      </bottom>
      <diagonal/>
    </border>
    <border>
      <left style="medium">
        <color rgb="FF002060"/>
      </left>
      <right style="thick">
        <color rgb="FF002060"/>
      </right>
      <top/>
      <bottom style="medium">
        <color rgb="FF002060"/>
      </bottom>
      <diagonal/>
    </border>
    <border>
      <left style="medium">
        <color rgb="FF002060"/>
      </left>
      <right style="thick">
        <color rgb="FF002060"/>
      </right>
      <top/>
      <bottom/>
      <diagonal/>
    </border>
    <border>
      <left style="thick">
        <color rgb="FF002060"/>
      </left>
      <right style="medium">
        <color rgb="FF002060"/>
      </right>
      <top style="medium">
        <color rgb="FF002060"/>
      </top>
      <bottom style="medium">
        <color rgb="FF002060"/>
      </bottom>
      <diagonal/>
    </border>
    <border>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medium">
        <color indexed="64"/>
      </left>
      <right style="thick">
        <color rgb="FF002060"/>
      </right>
      <top/>
      <bottom/>
      <diagonal/>
    </border>
    <border>
      <left/>
      <right style="thin">
        <color indexed="64"/>
      </right>
      <top style="medium">
        <color rgb="FF002060"/>
      </top>
      <bottom style="medium">
        <color rgb="FF002060"/>
      </bottom>
      <diagonal/>
    </border>
    <border>
      <left style="thin">
        <color indexed="64"/>
      </left>
      <right style="medium">
        <color indexed="64"/>
      </right>
      <top style="medium">
        <color rgb="FF002060"/>
      </top>
      <bottom style="medium">
        <color rgb="FF002060"/>
      </bottom>
      <diagonal/>
    </border>
    <border>
      <left style="medium">
        <color indexed="64"/>
      </left>
      <right style="thick">
        <color rgb="FF002060"/>
      </right>
      <top style="medium">
        <color rgb="FF002060"/>
      </top>
      <bottom style="medium">
        <color rgb="FF002060"/>
      </bottom>
      <diagonal/>
    </border>
    <border>
      <left style="medium">
        <color rgb="FF002060"/>
      </left>
      <right style="thick">
        <color rgb="FF002060"/>
      </right>
      <top/>
      <bottom style="thick">
        <color rgb="FF002060"/>
      </bottom>
      <diagonal/>
    </border>
    <border>
      <left/>
      <right style="thin">
        <color indexed="64"/>
      </right>
      <top style="thick">
        <color rgb="FF002060"/>
      </top>
      <bottom style="medium">
        <color rgb="FF002060"/>
      </bottom>
      <diagonal/>
    </border>
    <border>
      <left style="thin">
        <color indexed="64"/>
      </left>
      <right style="thin">
        <color indexed="64"/>
      </right>
      <top style="thick">
        <color rgb="FF002060"/>
      </top>
      <bottom style="medium">
        <color rgb="FF002060"/>
      </bottom>
      <diagonal/>
    </border>
    <border>
      <left style="thin">
        <color indexed="64"/>
      </left>
      <right style="medium">
        <color rgb="FF002060"/>
      </right>
      <top style="thick">
        <color rgb="FF002060"/>
      </top>
      <bottom style="medium">
        <color rgb="FF002060"/>
      </bottom>
      <diagonal/>
    </border>
    <border>
      <left style="thin">
        <color indexed="64"/>
      </left>
      <right/>
      <top/>
      <bottom/>
      <diagonal/>
    </border>
    <border>
      <left style="medium">
        <color rgb="FF002060"/>
      </left>
      <right style="thin">
        <color indexed="64"/>
      </right>
      <top style="medium">
        <color rgb="FF002060"/>
      </top>
      <bottom/>
      <diagonal/>
    </border>
    <border>
      <left style="thin">
        <color indexed="64"/>
      </left>
      <right style="thin">
        <color indexed="64"/>
      </right>
      <top style="medium">
        <color rgb="FF002060"/>
      </top>
      <bottom/>
      <diagonal/>
    </border>
    <border>
      <left style="thin">
        <color indexed="64"/>
      </left>
      <right style="medium">
        <color rgb="FF002060"/>
      </right>
      <top style="medium">
        <color rgb="FF002060"/>
      </top>
      <bottom/>
      <diagonal/>
    </border>
    <border>
      <left/>
      <right style="thin">
        <color indexed="64"/>
      </right>
      <top/>
      <bottom/>
      <diagonal/>
    </border>
    <border>
      <left style="thin">
        <color indexed="64"/>
      </left>
      <right style="thin">
        <color indexed="64"/>
      </right>
      <top/>
      <bottom/>
      <diagonal/>
    </border>
    <border>
      <left style="thin">
        <color indexed="64"/>
      </left>
      <right style="thick">
        <color rgb="FF002060"/>
      </right>
      <top/>
      <bottom/>
      <diagonal/>
    </border>
    <border>
      <left/>
      <right style="medium">
        <color rgb="FF002060"/>
      </right>
      <top/>
      <bottom style="medium">
        <color rgb="FF002060"/>
      </bottom>
      <diagonal/>
    </border>
    <border>
      <left style="thin">
        <color indexed="64"/>
      </left>
      <right/>
      <top/>
      <bottom style="medium">
        <color rgb="FF002060"/>
      </bottom>
      <diagonal/>
    </border>
    <border>
      <left style="thick">
        <color rgb="FF002060"/>
      </left>
      <right style="medium">
        <color rgb="FF002060"/>
      </right>
      <top style="medium">
        <color indexed="64"/>
      </top>
      <bottom/>
      <diagonal/>
    </border>
    <border>
      <left style="thick">
        <color rgb="FF002060"/>
      </left>
      <right style="medium">
        <color rgb="FF002060"/>
      </right>
      <top style="thin">
        <color indexed="64"/>
      </top>
      <bottom/>
      <diagonal/>
    </border>
    <border>
      <left style="medium">
        <color rgb="FF002060"/>
      </left>
      <right/>
      <top/>
      <bottom style="medium">
        <color rgb="FF002060"/>
      </bottom>
      <diagonal/>
    </border>
    <border>
      <left/>
      <right style="double">
        <color rgb="FF002060"/>
      </right>
      <top style="thick">
        <color rgb="FF002060"/>
      </top>
      <bottom/>
      <diagonal/>
    </border>
    <border>
      <left style="double">
        <color rgb="FF002060"/>
      </left>
      <right/>
      <top style="thick">
        <color rgb="FF002060"/>
      </top>
      <bottom style="medium">
        <color rgb="FF002060"/>
      </bottom>
      <diagonal/>
    </border>
    <border>
      <left style="medium">
        <color rgb="FF002060"/>
      </left>
      <right style="double">
        <color rgb="FF002060"/>
      </right>
      <top style="medium">
        <color rgb="FF002060"/>
      </top>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diagonal/>
    </border>
    <border>
      <left style="double">
        <color rgb="FF002060"/>
      </left>
      <right style="medium">
        <color rgb="FF002060"/>
      </right>
      <top/>
      <bottom/>
      <diagonal/>
    </border>
    <border>
      <left style="double">
        <color rgb="FF002060"/>
      </left>
      <right style="medium">
        <color rgb="FF002060"/>
      </right>
      <top/>
      <bottom style="medium">
        <color rgb="FF002060"/>
      </bottom>
      <diagonal/>
    </border>
    <border>
      <left style="medium">
        <color rgb="FF002060"/>
      </left>
      <right style="double">
        <color rgb="FF002060"/>
      </right>
      <top/>
      <bottom style="thick">
        <color rgb="FF002060"/>
      </bottom>
      <diagonal/>
    </border>
    <border>
      <left style="thick">
        <color rgb="FF002060"/>
      </left>
      <right style="thick">
        <color rgb="FF002060"/>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medium">
        <color indexed="64"/>
      </left>
      <right style="thick">
        <color rgb="FF002060"/>
      </right>
      <top style="medium">
        <color indexed="64"/>
      </top>
      <bottom/>
      <diagonal/>
    </border>
    <border>
      <left/>
      <right/>
      <top style="medium">
        <color indexed="64"/>
      </top>
      <bottom/>
      <diagonal/>
    </border>
    <border>
      <left style="medium">
        <color rgb="FF002060"/>
      </left>
      <right style="medium">
        <color rgb="FF002060"/>
      </right>
      <top style="medium">
        <color indexed="64"/>
      </top>
      <bottom/>
      <diagonal/>
    </border>
    <border>
      <left style="medium">
        <color rgb="FF002060"/>
      </left>
      <right style="medium">
        <color indexed="64"/>
      </right>
      <top style="medium">
        <color indexed="64"/>
      </top>
      <bottom/>
      <diagonal/>
    </border>
    <border>
      <left style="medium">
        <color indexed="64"/>
      </left>
      <right style="thick">
        <color rgb="FF002060"/>
      </right>
      <top/>
      <bottom style="thick">
        <color rgb="FF002060"/>
      </bottom>
      <diagonal/>
    </border>
    <border>
      <left style="medium">
        <color rgb="FF002060"/>
      </left>
      <right style="medium">
        <color indexed="64"/>
      </right>
      <top/>
      <bottom style="thick">
        <color rgb="FF002060"/>
      </bottom>
      <diagonal/>
    </border>
    <border>
      <left style="medium">
        <color rgb="FF002060"/>
      </left>
      <right style="medium">
        <color indexed="64"/>
      </right>
      <top/>
      <bottom/>
      <diagonal/>
    </border>
    <border>
      <left style="medium">
        <color indexed="64"/>
      </left>
      <right style="thick">
        <color rgb="FF002060"/>
      </right>
      <top/>
      <bottom style="medium">
        <color indexed="64"/>
      </bottom>
      <diagonal/>
    </border>
    <border>
      <left/>
      <right style="thick">
        <color rgb="FF002060"/>
      </right>
      <top/>
      <bottom style="medium">
        <color indexed="64"/>
      </bottom>
      <diagonal/>
    </border>
    <border>
      <left style="thick">
        <color rgb="FF002060"/>
      </left>
      <right style="medium">
        <color rgb="FF002060"/>
      </right>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indexed="64"/>
      </right>
      <top/>
      <bottom style="medium">
        <color indexed="64"/>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style="thick">
        <color rgb="FF002060"/>
      </left>
      <right style="medium">
        <color rgb="FF002060"/>
      </right>
      <top style="thick">
        <color rgb="FF002060"/>
      </top>
      <bottom style="medium">
        <color rgb="FF002060"/>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3" tint="-0.24994659260841701"/>
      </left>
      <right/>
      <top/>
      <bottom/>
      <diagonal/>
    </border>
    <border>
      <left/>
      <right/>
      <top style="thin">
        <color indexed="64"/>
      </top>
      <bottom style="thin">
        <color indexed="64"/>
      </bottom>
      <diagonal/>
    </border>
    <border>
      <left/>
      <right/>
      <top style="thin">
        <color indexed="64"/>
      </top>
      <bottom style="double">
        <color indexed="64"/>
      </bottom>
      <diagonal/>
    </border>
    <border>
      <left style="medium">
        <color theme="3" tint="-0.24994659260841701"/>
      </left>
      <right/>
      <top/>
      <bottom style="medium">
        <color theme="3" tint="-0.24994659260841701"/>
      </bottom>
      <diagonal/>
    </border>
    <border>
      <left/>
      <right/>
      <top/>
      <bottom style="medium">
        <color indexed="64"/>
      </bottom>
      <diagonal/>
    </border>
    <border>
      <left/>
      <right style="medium">
        <color indexed="64"/>
      </right>
      <top/>
      <bottom style="medium">
        <color indexed="64"/>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thick">
        <color rgb="FF002060"/>
      </left>
      <right/>
      <top style="thick">
        <color rgb="FF002060"/>
      </top>
      <bottom style="thick">
        <color rgb="FF002060"/>
      </bottom>
      <diagonal/>
    </border>
    <border>
      <left style="thick">
        <color rgb="FF002060"/>
      </left>
      <right style="thick">
        <color rgb="FF002060"/>
      </right>
      <top style="thick">
        <color rgb="FF002060"/>
      </top>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thick">
        <color rgb="FF002060"/>
      </right>
      <top style="medium">
        <color rgb="FF002060"/>
      </top>
      <bottom style="thick">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thick">
        <color rgb="FF002060"/>
      </right>
      <top style="thick">
        <color rgb="FF002060"/>
      </top>
      <bottom style="medium">
        <color rgb="FF002060"/>
      </bottom>
      <diagonal/>
    </border>
    <border>
      <left style="thick">
        <color rgb="FF002060"/>
      </left>
      <right style="double">
        <color rgb="FF002060"/>
      </right>
      <top style="thick">
        <color rgb="FF002060"/>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thick">
        <color rgb="FF002060"/>
      </left>
      <right style="medium">
        <color indexed="64"/>
      </right>
      <top style="thick">
        <color rgb="FF002060"/>
      </top>
      <bottom style="medium">
        <color rgb="FF002060"/>
      </bottom>
      <diagonal/>
    </border>
    <border>
      <left style="double">
        <color rgb="FF002060"/>
      </left>
      <right/>
      <top style="medium">
        <color rgb="FF002060"/>
      </top>
      <bottom/>
      <diagonal/>
    </border>
    <border>
      <left style="double">
        <color rgb="FF002060"/>
      </left>
      <right/>
      <top/>
      <bottom style="medium">
        <color rgb="FF002060"/>
      </bottom>
      <diagonal/>
    </border>
    <border>
      <left style="double">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style="medium">
        <color indexed="64"/>
      </left>
      <right style="thin">
        <color indexed="64"/>
      </right>
      <top/>
      <bottom/>
      <diagonal/>
    </border>
    <border>
      <left/>
      <right style="medium">
        <color rgb="FF002060"/>
      </right>
      <top style="medium">
        <color indexed="64"/>
      </top>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style="medium">
        <color rgb="FF002060"/>
      </left>
      <right style="thick">
        <color rgb="FF002060"/>
      </right>
      <top style="medium">
        <color indexed="64"/>
      </top>
      <bottom/>
      <diagonal/>
    </border>
    <border>
      <left style="thick">
        <color rgb="FF002060"/>
      </left>
      <right style="thick">
        <color rgb="FF002060"/>
      </right>
      <top/>
      <bottom style="medium">
        <color rgb="FF002060"/>
      </bottom>
      <diagonal/>
    </border>
    <border>
      <left style="medium">
        <color rgb="FF002060"/>
      </left>
      <right/>
      <top/>
      <bottom style="thick">
        <color rgb="FF002060"/>
      </bottom>
      <diagonal/>
    </border>
    <border>
      <left style="double">
        <color indexed="64"/>
      </left>
      <right style="medium">
        <color indexed="64"/>
      </right>
      <top/>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thick">
        <color rgb="FF002060"/>
      </left>
      <right style="medium">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medium">
        <color rgb="FF002060"/>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style="thin">
        <color indexed="64"/>
      </left>
      <right style="medium">
        <color rgb="FF002060"/>
      </right>
      <top/>
      <bottom/>
      <diagonal/>
    </border>
    <border>
      <left style="thick">
        <color rgb="FF002060"/>
      </left>
      <right style="medium">
        <color rgb="FF002060"/>
      </right>
      <top style="thin">
        <color rgb="FF002060"/>
      </top>
      <bottom style="thick">
        <color rgb="FF002060"/>
      </bottom>
      <diagonal/>
    </border>
    <border>
      <left/>
      <right style="thin">
        <color indexed="64"/>
      </right>
      <top style="thin">
        <color rgb="FF002060"/>
      </top>
      <bottom style="thick">
        <color rgb="FF002060"/>
      </bottom>
      <diagonal/>
    </border>
    <border>
      <left style="thin">
        <color indexed="64"/>
      </left>
      <right style="thin">
        <color indexed="64"/>
      </right>
      <top style="thin">
        <color rgb="FF002060"/>
      </top>
      <bottom style="thick">
        <color rgb="FF002060"/>
      </bottom>
      <diagonal/>
    </border>
    <border>
      <left style="thin">
        <color indexed="64"/>
      </left>
      <right style="medium">
        <color rgb="FF002060"/>
      </right>
      <top style="thin">
        <color rgb="FF002060"/>
      </top>
      <bottom style="thick">
        <color rgb="FF002060"/>
      </bottom>
      <diagonal/>
    </border>
    <border>
      <left style="medium">
        <color rgb="FF002060"/>
      </left>
      <right style="medium">
        <color rgb="FF002060"/>
      </right>
      <top style="thin">
        <color rgb="FF002060"/>
      </top>
      <bottom style="thick">
        <color rgb="FF002060"/>
      </bottom>
      <diagonal/>
    </border>
    <border>
      <left style="medium">
        <color indexed="64"/>
      </left>
      <right/>
      <top style="medium">
        <color rgb="FF002060"/>
      </top>
      <bottom/>
      <diagonal/>
    </border>
    <border>
      <left style="medium">
        <color indexed="64"/>
      </left>
      <right/>
      <top/>
      <bottom style="medium">
        <color rgb="FF002060"/>
      </bottom>
      <diagonal/>
    </border>
    <border>
      <left style="medium">
        <color rgb="FF002060"/>
      </left>
      <right/>
      <top/>
      <bottom style="medium">
        <color indexed="64"/>
      </bottom>
      <diagonal/>
    </border>
    <border>
      <left/>
      <right style="medium">
        <color indexed="64"/>
      </right>
      <top style="medium">
        <color rgb="FF002060"/>
      </top>
      <bottom style="medium">
        <color rgb="FF002060"/>
      </bottom>
      <diagonal/>
    </border>
    <border>
      <left style="medium">
        <color indexed="64"/>
      </left>
      <right/>
      <top style="medium">
        <color rgb="FF002060"/>
      </top>
      <bottom style="medium">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right style="thick">
        <color theme="3" tint="-0.24994659260841701"/>
      </right>
      <top/>
      <bottom style="thick">
        <color rgb="FF002060"/>
      </bottom>
      <diagonal/>
    </border>
    <border>
      <left style="thick">
        <color theme="3" tint="-0.24994659260841701"/>
      </left>
      <right style="thick">
        <color rgb="FF002060"/>
      </right>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double">
        <color rgb="FF002060"/>
      </left>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style="thick">
        <color rgb="FF002060"/>
      </left>
      <right style="double">
        <color rgb="FF002060"/>
      </right>
      <top/>
      <bottom style="double">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style="medium">
        <color theme="8" tint="-0.499984740745262"/>
      </left>
      <right style="medium">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rgb="FF002060"/>
      </right>
      <top/>
      <bottom style="medium">
        <color rgb="FF002060"/>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style="medium">
        <color rgb="FF002060"/>
      </left>
      <right style="thick">
        <color rgb="FF002060"/>
      </right>
      <top style="medium">
        <color rgb="FF002060"/>
      </top>
      <bottom style="medium">
        <color rgb="FF002060"/>
      </bottom>
      <diagonal/>
    </border>
    <border>
      <left/>
      <right style="medium">
        <color rgb="FF002060"/>
      </right>
      <top/>
      <bottom style="medium">
        <color indexed="64"/>
      </bottom>
      <diagonal/>
    </border>
    <border>
      <left/>
      <right style="double">
        <color rgb="FF002060"/>
      </right>
      <top style="thick">
        <color rgb="FF002060"/>
      </top>
      <bottom style="medium">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thick">
        <color rgb="FF002060"/>
      </left>
      <right style="medium">
        <color indexed="64"/>
      </right>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thick">
        <color rgb="FF002060"/>
      </left>
      <right style="thick">
        <color rgb="FF002060"/>
      </right>
      <top/>
      <bottom style="medium">
        <color indexed="64"/>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ck">
        <color rgb="FF002060"/>
      </left>
      <right style="thick">
        <color rgb="FF002060"/>
      </right>
      <top style="medium">
        <color rgb="FF002060"/>
      </top>
      <bottom style="medium">
        <color rgb="FF002060"/>
      </bottom>
      <diagonal/>
    </border>
    <border>
      <left/>
      <right/>
      <top style="medium">
        <color indexed="64"/>
      </top>
      <bottom style="medium">
        <color rgb="FF002060"/>
      </bottom>
      <diagonal/>
    </border>
    <border>
      <left style="medium">
        <color rgb="FF002060"/>
      </left>
      <right style="medium">
        <color rgb="FF002060"/>
      </right>
      <top style="medium">
        <color indexed="64"/>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style="double">
        <color rgb="FF002060"/>
      </left>
      <right style="thick">
        <color rgb="FF002060"/>
      </right>
      <top style="thick">
        <color rgb="FF002060"/>
      </top>
      <bottom/>
      <diagonal/>
    </border>
    <border>
      <left/>
      <right style="thin">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thick">
        <color rgb="FF002060"/>
      </right>
      <top/>
      <bottom/>
      <diagonal/>
    </border>
    <border>
      <left style="double">
        <color rgb="FF002060"/>
      </left>
      <right style="thick">
        <color rgb="FF002060"/>
      </right>
      <top/>
      <bottom style="medium">
        <color rgb="FF002060"/>
      </bottom>
      <diagonal/>
    </border>
    <border>
      <left style="double">
        <color rgb="FF002060"/>
      </left>
      <right style="thick">
        <color rgb="FF002060"/>
      </right>
      <top style="medium">
        <color rgb="FF002060"/>
      </top>
      <bottom style="thick">
        <color rgb="FF002060"/>
      </bottom>
      <diagonal/>
    </border>
    <border>
      <left style="medium">
        <color rgb="FF002060"/>
      </left>
      <right style="double">
        <color rgb="FF002060"/>
      </right>
      <top style="thick">
        <color rgb="FF002060"/>
      </top>
      <bottom style="medium">
        <color rgb="FF002060"/>
      </bottom>
      <diagonal/>
    </border>
    <border>
      <left style="double">
        <color rgb="FF002060"/>
      </left>
      <right style="thick">
        <color rgb="FF002060"/>
      </right>
      <top/>
      <bottom style="thick">
        <color rgb="FF002060"/>
      </bottom>
      <diagonal/>
    </border>
    <border>
      <left style="double">
        <color rgb="FF002060"/>
      </left>
      <right style="thick">
        <color rgb="FF002060"/>
      </right>
      <top style="thick">
        <color rgb="FF002060"/>
      </top>
      <bottom style="medium">
        <color rgb="FF002060"/>
      </bottom>
      <diagonal/>
    </border>
    <border>
      <left style="medium">
        <color indexed="64"/>
      </left>
      <right style="medium">
        <color rgb="FF002060"/>
      </right>
      <top/>
      <bottom/>
      <diagonal/>
    </border>
    <border>
      <left style="thick">
        <color rgb="FF002060"/>
      </left>
      <right/>
      <top/>
      <bottom style="thin">
        <color rgb="FF002060"/>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rgb="FF002060"/>
      </left>
      <right style="thick">
        <color rgb="FF002060"/>
      </right>
      <top/>
      <bottom style="thick">
        <color rgb="FF002060"/>
      </bottom>
      <diagonal/>
    </border>
    <border>
      <left style="thin">
        <color rgb="FF002060"/>
      </left>
      <right/>
      <top style="thick">
        <color rgb="FF002060"/>
      </top>
      <bottom style="medium">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right style="thin">
        <color rgb="FF002060"/>
      </right>
      <top style="hair">
        <color rgb="FF002060"/>
      </top>
      <bottom style="thick">
        <color rgb="FF002060"/>
      </bottom>
      <diagonal/>
    </border>
    <border>
      <left/>
      <right/>
      <top style="hair">
        <color rgb="FF002060"/>
      </top>
      <bottom style="thick">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top style="hair">
        <color rgb="FF002060"/>
      </top>
      <bottom/>
      <diagonal/>
    </border>
    <border>
      <left style="thin">
        <color rgb="FF002060"/>
      </left>
      <right style="thick">
        <color rgb="FF002060"/>
      </right>
      <top style="hair">
        <color rgb="FF002060"/>
      </top>
      <bottom style="thin">
        <color rgb="FF002060"/>
      </bottom>
      <diagonal/>
    </border>
    <border>
      <left style="medium">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thick">
        <color rgb="FF002060"/>
      </left>
      <right style="double">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style="medium">
        <color rgb="FF002060"/>
      </left>
      <right/>
      <top style="medium">
        <color rgb="FF002060"/>
      </top>
      <bottom style="thin">
        <color rgb="FF002060"/>
      </bottom>
      <diagonal/>
    </border>
    <border>
      <left style="medium">
        <color rgb="FF002060"/>
      </left>
      <right style="medium">
        <color rgb="FF002060"/>
      </right>
      <top style="medium">
        <color rgb="FF002060"/>
      </top>
      <bottom style="thin">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s>
  <cellStyleXfs count="77">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9" fillId="0" borderId="0"/>
    <xf numFmtId="43" fontId="1"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9" fillId="0" borderId="0"/>
    <xf numFmtId="0" fontId="9" fillId="0" borderId="0"/>
    <xf numFmtId="0" fontId="1" fillId="0" borderId="0"/>
    <xf numFmtId="0" fontId="9" fillId="0" borderId="0"/>
    <xf numFmtId="0" fontId="1" fillId="0" borderId="0"/>
    <xf numFmtId="9" fontId="1" fillId="0" borderId="0" applyFont="0" applyFill="0" applyBorder="0" applyAlignment="0" applyProtection="0"/>
    <xf numFmtId="0" fontId="9" fillId="0" borderId="0"/>
    <xf numFmtId="0" fontId="50" fillId="0" borderId="0"/>
    <xf numFmtId="0" fontId="9" fillId="0" borderId="0"/>
    <xf numFmtId="0" fontId="53" fillId="0" borderId="0"/>
    <xf numFmtId="0" fontId="53" fillId="0" borderId="0"/>
    <xf numFmtId="0" fontId="61" fillId="0" borderId="0"/>
    <xf numFmtId="40" fontId="50" fillId="0" borderId="0" applyFont="0" applyFill="0" applyBorder="0" applyAlignment="0" applyProtection="0"/>
    <xf numFmtId="165" fontId="9" fillId="0" borderId="0" applyFont="0" applyFill="0" applyBorder="0" applyAlignment="0" applyProtection="0"/>
    <xf numFmtId="0" fontId="9" fillId="0" borderId="0"/>
    <xf numFmtId="0" fontId="65"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50" fillId="0" borderId="0"/>
    <xf numFmtId="43" fontId="9" fillId="0" borderId="0" applyFont="0" applyFill="0" applyBorder="0" applyAlignment="0" applyProtection="0"/>
    <xf numFmtId="43" fontId="8" fillId="0" borderId="0" applyFont="0" applyFill="0" applyBorder="0" applyAlignment="0" applyProtection="0"/>
    <xf numFmtId="0" fontId="8" fillId="0" borderId="0"/>
    <xf numFmtId="0" fontId="50" fillId="0" borderId="0"/>
    <xf numFmtId="165" fontId="9" fillId="0" borderId="0" applyFont="0" applyFill="0" applyBorder="0" applyAlignment="0" applyProtection="0"/>
    <xf numFmtId="0" fontId="50" fillId="0" borderId="0"/>
    <xf numFmtId="0" fontId="9" fillId="0" borderId="0"/>
    <xf numFmtId="0" fontId="9" fillId="0" borderId="0"/>
    <xf numFmtId="9" fontId="9" fillId="0" borderId="0" applyFont="0" applyFill="0" applyBorder="0" applyAlignment="0" applyProtection="0"/>
    <xf numFmtId="0" fontId="65" fillId="0" borderId="0"/>
    <xf numFmtId="0" fontId="9" fillId="0" borderId="0"/>
    <xf numFmtId="0" fontId="50" fillId="0" borderId="0"/>
    <xf numFmtId="0" fontId="50" fillId="0" borderId="0"/>
    <xf numFmtId="0" fontId="1" fillId="0" borderId="0"/>
    <xf numFmtId="0" fontId="1" fillId="0" borderId="0"/>
    <xf numFmtId="165" fontId="1" fillId="0" borderId="0" applyFont="0" applyFill="0" applyBorder="0" applyAlignment="0" applyProtection="0"/>
    <xf numFmtId="0" fontId="9" fillId="0" borderId="0"/>
    <xf numFmtId="43" fontId="1" fillId="0" borderId="0" applyFont="0" applyFill="0" applyBorder="0" applyAlignment="0" applyProtection="0"/>
    <xf numFmtId="0" fontId="9" fillId="0" borderId="0"/>
    <xf numFmtId="0" fontId="50"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38" fillId="0" borderId="0"/>
    <xf numFmtId="0" fontId="138" fillId="0" borderId="0"/>
    <xf numFmtId="0" fontId="9" fillId="0" borderId="0"/>
    <xf numFmtId="43" fontId="1" fillId="0" borderId="0" applyFont="0" applyFill="0" applyBorder="0" applyAlignment="0" applyProtection="0"/>
    <xf numFmtId="0" fontId="1" fillId="0" borderId="0"/>
    <xf numFmtId="0" fontId="8" fillId="0" borderId="0"/>
    <xf numFmtId="0" fontId="1" fillId="0" borderId="0"/>
    <xf numFmtId="0" fontId="9" fillId="0" borderId="0"/>
    <xf numFmtId="0" fontId="9" fillId="0" borderId="0"/>
    <xf numFmtId="43" fontId="9" fillId="0" borderId="0" applyFont="0" applyFill="0" applyBorder="0" applyAlignment="0" applyProtection="0"/>
    <xf numFmtId="165" fontId="9" fillId="0" borderId="0" applyFont="0" applyFill="0" applyBorder="0" applyAlignment="0" applyProtection="0"/>
    <xf numFmtId="0" fontId="39" fillId="0" borderId="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39" fillId="0" borderId="0"/>
    <xf numFmtId="0" fontId="1" fillId="0" borderId="0"/>
    <xf numFmtId="165" fontId="9" fillId="0" borderId="0" applyFont="0" applyFill="0" applyBorder="0" applyAlignment="0" applyProtection="0"/>
    <xf numFmtId="43" fontId="1" fillId="0" borderId="0" applyFont="0" applyFill="0" applyBorder="0" applyAlignment="0" applyProtection="0"/>
    <xf numFmtId="0" fontId="9" fillId="0" borderId="0"/>
    <xf numFmtId="0" fontId="173" fillId="0" borderId="0"/>
  </cellStyleXfs>
  <cellXfs count="4044">
    <xf numFmtId="0" fontId="0" fillId="0" borderId="0" xfId="0"/>
    <xf numFmtId="0" fontId="5" fillId="2" borderId="0" xfId="0" applyFont="1" applyFill="1" applyAlignment="1">
      <alignment horizontal="left"/>
    </xf>
    <xf numFmtId="0" fontId="0" fillId="2" borderId="0" xfId="0" applyFill="1"/>
    <xf numFmtId="0" fontId="6" fillId="2" borderId="0" xfId="3" applyFont="1" applyFill="1" applyAlignment="1">
      <alignment horizontal="justify" vertical="center"/>
    </xf>
    <xf numFmtId="0" fontId="7" fillId="2" borderId="0" xfId="0" applyFont="1" applyFill="1"/>
    <xf numFmtId="0" fontId="11" fillId="2" borderId="0" xfId="4" applyFont="1" applyFill="1" applyAlignment="1">
      <alignment vertical="center"/>
    </xf>
    <xf numFmtId="164" fontId="12" fillId="2" borderId="0" xfId="5" applyNumberFormat="1" applyFont="1" applyFill="1" applyAlignment="1">
      <alignment vertical="center"/>
    </xf>
    <xf numFmtId="0" fontId="12" fillId="2" borderId="0" xfId="6" applyFont="1" applyFill="1" applyAlignment="1">
      <alignment vertical="center"/>
    </xf>
    <xf numFmtId="0" fontId="13" fillId="2" borderId="0" xfId="6" applyFont="1" applyFill="1" applyAlignment="1">
      <alignment vertical="center"/>
    </xf>
    <xf numFmtId="0" fontId="13" fillId="2" borderId="0" xfId="4" applyFont="1" applyFill="1" applyAlignment="1">
      <alignment vertical="center"/>
    </xf>
    <xf numFmtId="0" fontId="11" fillId="2" borderId="0" xfId="6" applyFont="1" applyFill="1" applyAlignment="1">
      <alignment vertical="center"/>
    </xf>
    <xf numFmtId="0" fontId="14" fillId="3" borderId="1" xfId="4" applyFont="1" applyFill="1" applyBorder="1" applyAlignment="1">
      <alignment horizontal="center" vertical="center"/>
    </xf>
    <xf numFmtId="0" fontId="14" fillId="3" borderId="2" xfId="4" applyFont="1" applyFill="1" applyBorder="1" applyAlignment="1">
      <alignment horizontal="center" vertical="center"/>
    </xf>
    <xf numFmtId="0" fontId="15" fillId="2" borderId="0" xfId="6" applyFont="1" applyFill="1" applyAlignment="1">
      <alignment vertical="center"/>
    </xf>
    <xf numFmtId="0" fontId="15" fillId="2" borderId="0" xfId="4" applyFont="1" applyFill="1" applyAlignment="1">
      <alignment vertical="center"/>
    </xf>
    <xf numFmtId="0" fontId="14" fillId="3" borderId="3" xfId="4" applyFont="1" applyFill="1" applyBorder="1" applyAlignment="1">
      <alignment horizontal="left" vertical="center"/>
    </xf>
    <xf numFmtId="0" fontId="17" fillId="0" borderId="4" xfId="4" applyFont="1" applyBorder="1" applyAlignment="1">
      <alignment horizontal="left" vertical="center"/>
    </xf>
    <xf numFmtId="0" fontId="17" fillId="2" borderId="4" xfId="4" applyFont="1" applyFill="1" applyBorder="1" applyAlignment="1">
      <alignment horizontal="left" vertical="center"/>
    </xf>
    <xf numFmtId="3" fontId="17" fillId="2" borderId="4" xfId="6" applyNumberFormat="1" applyFont="1" applyFill="1" applyBorder="1" applyAlignment="1">
      <alignment horizontal="right" vertical="center"/>
    </xf>
    <xf numFmtId="3" fontId="17" fillId="2" borderId="4" xfId="6" quotePrefix="1" applyNumberFormat="1" applyFont="1" applyFill="1" applyBorder="1" applyAlignment="1">
      <alignment horizontal="right" vertical="center"/>
    </xf>
    <xf numFmtId="0" fontId="18" fillId="2" borderId="0" xfId="6" applyFont="1" applyFill="1" applyAlignment="1">
      <alignment vertical="center"/>
    </xf>
    <xf numFmtId="0" fontId="18" fillId="0" borderId="0" xfId="6" applyFont="1" applyFill="1" applyAlignment="1">
      <alignment vertical="center"/>
    </xf>
    <xf numFmtId="3" fontId="17" fillId="2" borderId="4" xfId="7" applyNumberFormat="1" applyFont="1" applyFill="1" applyBorder="1" applyAlignment="1">
      <alignment horizontal="right" vertical="center"/>
    </xf>
    <xf numFmtId="3" fontId="17" fillId="2" borderId="4" xfId="7" quotePrefix="1" applyNumberFormat="1" applyFont="1" applyFill="1" applyBorder="1" applyAlignment="1">
      <alignment horizontal="right" vertical="center"/>
    </xf>
    <xf numFmtId="3" fontId="17" fillId="0" borderId="4" xfId="6" quotePrefix="1" applyNumberFormat="1" applyFont="1" applyFill="1" applyBorder="1" applyAlignment="1">
      <alignment horizontal="right" vertical="center"/>
    </xf>
    <xf numFmtId="0" fontId="17" fillId="0" borderId="4" xfId="4" applyFont="1" applyFill="1" applyBorder="1" applyAlignment="1">
      <alignment horizontal="left" vertical="center"/>
    </xf>
    <xf numFmtId="166" fontId="17" fillId="2" borderId="4" xfId="7" quotePrefix="1" applyNumberFormat="1" applyFont="1" applyFill="1" applyBorder="1" applyAlignment="1">
      <alignment horizontal="right" vertical="center"/>
    </xf>
    <xf numFmtId="166" fontId="17" fillId="2" borderId="4" xfId="6" quotePrefix="1" applyNumberFormat="1" applyFont="1" applyFill="1" applyBorder="1" applyAlignment="1">
      <alignment horizontal="right" vertical="center"/>
    </xf>
    <xf numFmtId="0" fontId="15" fillId="0" borderId="0" xfId="6" applyFont="1" applyFill="1" applyAlignment="1">
      <alignment vertical="center"/>
    </xf>
    <xf numFmtId="0" fontId="15" fillId="0" borderId="0" xfId="4" applyFont="1" applyFill="1" applyAlignment="1">
      <alignment vertical="center"/>
    </xf>
    <xf numFmtId="167" fontId="17" fillId="2" borderId="4" xfId="7" applyNumberFormat="1" applyFont="1" applyFill="1" applyBorder="1" applyAlignment="1">
      <alignment horizontal="right" vertical="center"/>
    </xf>
    <xf numFmtId="168" fontId="17" fillId="2" borderId="4" xfId="8" applyNumberFormat="1" applyFont="1" applyFill="1" applyBorder="1" applyAlignment="1">
      <alignment horizontal="right" vertical="center" wrapText="1"/>
    </xf>
    <xf numFmtId="169" fontId="17" fillId="2" borderId="4" xfId="8" applyNumberFormat="1" applyFont="1" applyFill="1" applyBorder="1" applyAlignment="1">
      <alignment horizontal="right" vertical="center" wrapText="1"/>
    </xf>
    <xf numFmtId="0" fontId="21" fillId="0" borderId="0" xfId="6" applyFont="1" applyFill="1" applyAlignment="1">
      <alignment vertical="center"/>
    </xf>
    <xf numFmtId="0" fontId="21" fillId="0" borderId="0" xfId="4" applyFont="1" applyFill="1" applyAlignment="1">
      <alignment vertical="center"/>
    </xf>
    <xf numFmtId="3" fontId="17" fillId="2" borderId="4" xfId="4" quotePrefix="1" applyNumberFormat="1" applyFont="1" applyFill="1" applyBorder="1" applyAlignment="1">
      <alignment horizontal="right" vertical="center"/>
    </xf>
    <xf numFmtId="3" fontId="17" fillId="2" borderId="4" xfId="9" quotePrefix="1" applyNumberFormat="1" applyFont="1" applyFill="1" applyBorder="1" applyAlignment="1">
      <alignment horizontal="right" vertical="center"/>
    </xf>
    <xf numFmtId="3" fontId="17" fillId="2" borderId="4" xfId="10" quotePrefix="1" applyNumberFormat="1" applyFont="1" applyFill="1" applyBorder="1" applyAlignment="1">
      <alignment horizontal="right" vertical="center"/>
    </xf>
    <xf numFmtId="170" fontId="17" fillId="2" borderId="4" xfId="4" applyNumberFormat="1" applyFont="1" applyFill="1" applyBorder="1" applyAlignment="1">
      <alignment horizontal="right" vertical="center"/>
    </xf>
    <xf numFmtId="170" fontId="17" fillId="2" borderId="4" xfId="4" quotePrefix="1" applyNumberFormat="1" applyFont="1" applyFill="1" applyBorder="1" applyAlignment="1">
      <alignment horizontal="right" vertical="center"/>
    </xf>
    <xf numFmtId="0" fontId="17" fillId="2" borderId="4" xfId="4" applyFont="1" applyFill="1" applyBorder="1" applyAlignment="1">
      <alignment horizontal="left"/>
    </xf>
    <xf numFmtId="164" fontId="17" fillId="2" borderId="4" xfId="5" applyNumberFormat="1" applyFont="1" applyFill="1" applyBorder="1" applyAlignment="1">
      <alignment horizontal="right" vertical="center"/>
    </xf>
    <xf numFmtId="164" fontId="17" fillId="2" borderId="4" xfId="5" quotePrefix="1" applyNumberFormat="1" applyFont="1" applyFill="1" applyBorder="1" applyAlignment="1">
      <alignment horizontal="right" vertical="center"/>
    </xf>
    <xf numFmtId="166" fontId="17" fillId="2" borderId="4" xfId="6" applyNumberFormat="1" applyFont="1" applyFill="1" applyBorder="1" applyAlignment="1">
      <alignment horizontal="right" vertical="center"/>
    </xf>
    <xf numFmtId="0" fontId="17" fillId="2" borderId="4" xfId="11" applyFont="1" applyFill="1" applyBorder="1" applyAlignment="1">
      <alignment horizontal="left" vertical="center"/>
    </xf>
    <xf numFmtId="3" fontId="17" fillId="2" borderId="4" xfId="12" applyNumberFormat="1" applyFont="1" applyFill="1" applyBorder="1"/>
    <xf numFmtId="3" fontId="17" fillId="2" borderId="4" xfId="12" applyNumberFormat="1" applyFont="1" applyFill="1" applyBorder="1" applyAlignment="1">
      <alignment vertical="center"/>
    </xf>
    <xf numFmtId="164" fontId="17" fillId="2" borderId="4" xfId="5" applyNumberFormat="1" applyFont="1" applyFill="1" applyBorder="1"/>
    <xf numFmtId="166" fontId="17" fillId="2" borderId="4" xfId="12" applyNumberFormat="1" applyFont="1" applyFill="1" applyBorder="1"/>
    <xf numFmtId="166" fontId="17" fillId="2" borderId="4" xfId="13" applyNumberFormat="1" applyFont="1" applyFill="1" applyBorder="1" applyAlignment="1">
      <alignment vertical="center"/>
    </xf>
    <xf numFmtId="166" fontId="17" fillId="2" borderId="4" xfId="12" applyNumberFormat="1" applyFont="1" applyFill="1" applyBorder="1" applyAlignment="1">
      <alignment vertical="center"/>
    </xf>
    <xf numFmtId="0" fontId="14" fillId="3" borderId="5" xfId="4" applyFont="1" applyFill="1" applyBorder="1" applyAlignment="1">
      <alignment horizontal="left" vertical="center"/>
    </xf>
    <xf numFmtId="0" fontId="11" fillId="0" borderId="6" xfId="4" applyFont="1" applyBorder="1" applyAlignment="1">
      <alignment horizontal="left" vertical="center"/>
    </xf>
    <xf numFmtId="0" fontId="11" fillId="2" borderId="6" xfId="4" applyFont="1" applyFill="1" applyBorder="1" applyAlignment="1">
      <alignment horizontal="left" vertical="center"/>
    </xf>
    <xf numFmtId="0" fontId="11" fillId="2" borderId="6" xfId="6" applyFont="1" applyFill="1" applyBorder="1" applyAlignment="1">
      <alignment vertical="center"/>
    </xf>
    <xf numFmtId="0" fontId="23" fillId="2" borderId="0" xfId="4" applyFont="1" applyFill="1" applyAlignment="1">
      <alignment vertical="center"/>
    </xf>
    <xf numFmtId="0" fontId="24" fillId="2" borderId="0" xfId="4" applyFont="1" applyFill="1" applyAlignment="1">
      <alignment vertical="center"/>
    </xf>
    <xf numFmtId="0" fontId="24" fillId="2" borderId="0" xfId="6" applyFont="1" applyFill="1" applyAlignment="1">
      <alignment vertical="center"/>
    </xf>
    <xf numFmtId="0" fontId="25" fillId="2" borderId="0" xfId="4" applyFont="1" applyFill="1" applyAlignment="1">
      <alignment vertical="center"/>
    </xf>
    <xf numFmtId="0" fontId="25" fillId="2" borderId="0" xfId="6" applyFont="1" applyFill="1" applyAlignment="1">
      <alignment vertical="center"/>
    </xf>
    <xf numFmtId="0" fontId="24" fillId="2" borderId="0" xfId="14" applyFont="1" applyFill="1" applyAlignment="1">
      <alignment vertical="center"/>
    </xf>
    <xf numFmtId="166" fontId="24" fillId="2" borderId="0" xfId="6" applyNumberFormat="1" applyFont="1" applyFill="1" applyAlignment="1">
      <alignment vertical="center"/>
    </xf>
    <xf numFmtId="0" fontId="25" fillId="2" borderId="0" xfId="15" applyFont="1" applyFill="1" applyAlignment="1">
      <alignment vertical="center"/>
    </xf>
    <xf numFmtId="0" fontId="23" fillId="2" borderId="0" xfId="14" applyFont="1" applyFill="1" applyAlignment="1">
      <alignment vertical="center"/>
    </xf>
    <xf numFmtId="0" fontId="26" fillId="2" borderId="0" xfId="4" applyFont="1" applyFill="1" applyAlignment="1">
      <alignment vertical="center"/>
    </xf>
    <xf numFmtId="0" fontId="22" fillId="2" borderId="0" xfId="4" applyFont="1" applyFill="1" applyAlignment="1">
      <alignment vertical="center"/>
    </xf>
    <xf numFmtId="0" fontId="26" fillId="2" borderId="0" xfId="6" applyFont="1" applyFill="1" applyAlignment="1">
      <alignment vertical="center"/>
    </xf>
    <xf numFmtId="0" fontId="27" fillId="2" borderId="0" xfId="6" applyFont="1" applyFill="1" applyAlignment="1">
      <alignment vertical="center"/>
    </xf>
    <xf numFmtId="0" fontId="28" fillId="2" borderId="0" xfId="4" applyFont="1" applyFill="1" applyAlignment="1">
      <alignment vertical="center"/>
    </xf>
    <xf numFmtId="171" fontId="13" fillId="2" borderId="0" xfId="16" applyNumberFormat="1" applyFont="1" applyFill="1" applyAlignment="1">
      <alignment vertical="center"/>
    </xf>
    <xf numFmtId="0" fontId="29" fillId="2" borderId="0" xfId="4" applyFont="1" applyFill="1" applyAlignment="1">
      <alignment vertical="center"/>
    </xf>
    <xf numFmtId="0" fontId="10" fillId="2" borderId="0" xfId="15" applyFont="1" applyFill="1"/>
    <xf numFmtId="0" fontId="31" fillId="2" borderId="0" xfId="15" applyFont="1" applyFill="1"/>
    <xf numFmtId="0" fontId="31" fillId="2" borderId="0" xfId="15" applyFont="1" applyFill="1" applyAlignment="1">
      <alignment horizontal="right" indent="1"/>
    </xf>
    <xf numFmtId="0" fontId="11" fillId="2" borderId="0" xfId="15" applyFont="1" applyFill="1"/>
    <xf numFmtId="0" fontId="11" fillId="3" borderId="11" xfId="15" applyFont="1" applyFill="1" applyBorder="1" applyAlignment="1">
      <alignment horizontal="center" vertical="center"/>
    </xf>
    <xf numFmtId="0" fontId="11" fillId="3" borderId="12" xfId="15" applyFont="1" applyFill="1" applyBorder="1" applyAlignment="1">
      <alignment horizontal="center" vertical="center"/>
    </xf>
    <xf numFmtId="0" fontId="11" fillId="3" borderId="13" xfId="15" applyFont="1" applyFill="1" applyBorder="1" applyAlignment="1">
      <alignment horizontal="center" vertical="center"/>
    </xf>
    <xf numFmtId="0" fontId="14" fillId="3" borderId="15" xfId="15" applyFont="1" applyFill="1" applyBorder="1" applyAlignment="1">
      <alignment horizontal="right" vertical="center" indent="1"/>
    </xf>
    <xf numFmtId="167" fontId="17" fillId="2" borderId="3" xfId="15" applyNumberFormat="1" applyFont="1" applyFill="1" applyBorder="1" applyAlignment="1">
      <alignment horizontal="center" vertical="center"/>
    </xf>
    <xf numFmtId="167" fontId="17" fillId="2" borderId="0" xfId="15" applyNumberFormat="1" applyFont="1" applyFill="1" applyAlignment="1">
      <alignment horizontal="center" vertical="center"/>
    </xf>
    <xf numFmtId="167" fontId="17" fillId="2" borderId="16" xfId="15" applyNumberFormat="1" applyFont="1" applyFill="1" applyBorder="1" applyAlignment="1">
      <alignment horizontal="center" vertical="center"/>
    </xf>
    <xf numFmtId="1" fontId="14" fillId="3" borderId="0" xfId="15" applyNumberFormat="1" applyFont="1" applyFill="1" applyAlignment="1">
      <alignment horizontal="right" vertical="center" indent="1"/>
    </xf>
    <xf numFmtId="0" fontId="14" fillId="3" borderId="3" xfId="15" applyFont="1" applyFill="1" applyBorder="1" applyAlignment="1">
      <alignment horizontal="right" vertical="center" indent="1"/>
    </xf>
    <xf numFmtId="167" fontId="11" fillId="2" borderId="0" xfId="15" applyNumberFormat="1" applyFont="1" applyFill="1"/>
    <xf numFmtId="0" fontId="14" fillId="3" borderId="0" xfId="15" applyFont="1" applyFill="1" applyAlignment="1">
      <alignment horizontal="right" vertical="center" indent="1"/>
    </xf>
    <xf numFmtId="0" fontId="14" fillId="3" borderId="3" xfId="15" quotePrefix="1" applyFont="1" applyFill="1" applyBorder="1" applyAlignment="1">
      <alignment horizontal="right" vertical="center" indent="1"/>
    </xf>
    <xf numFmtId="0" fontId="14" fillId="3" borderId="0" xfId="15" applyNumberFormat="1" applyFont="1" applyFill="1" applyAlignment="1">
      <alignment horizontal="right" vertical="center" indent="1"/>
    </xf>
    <xf numFmtId="167" fontId="17" fillId="2" borderId="0" xfId="15" applyNumberFormat="1" applyFont="1" applyFill="1" applyBorder="1" applyAlignment="1">
      <alignment horizontal="center" vertical="center"/>
    </xf>
    <xf numFmtId="49" fontId="14" fillId="3" borderId="0" xfId="15" applyNumberFormat="1" applyFont="1" applyFill="1" applyBorder="1" applyAlignment="1">
      <alignment horizontal="right" vertical="center" indent="1"/>
    </xf>
    <xf numFmtId="49" fontId="14" fillId="3" borderId="10" xfId="15" quotePrefix="1" applyNumberFormat="1" applyFont="1" applyFill="1" applyBorder="1" applyAlignment="1">
      <alignment horizontal="right" vertical="center" indent="1"/>
    </xf>
    <xf numFmtId="167" fontId="17" fillId="2" borderId="10" xfId="15" applyNumberFormat="1" applyFont="1" applyFill="1" applyBorder="1" applyAlignment="1">
      <alignment horizontal="center" vertical="center"/>
    </xf>
    <xf numFmtId="167" fontId="17" fillId="2" borderId="14" xfId="15" applyNumberFormat="1" applyFont="1" applyFill="1" applyBorder="1" applyAlignment="1">
      <alignment horizontal="center" vertical="center"/>
    </xf>
    <xf numFmtId="167" fontId="17" fillId="2" borderId="17" xfId="15" applyNumberFormat="1" applyFont="1" applyFill="1" applyBorder="1" applyAlignment="1">
      <alignment horizontal="center" vertical="center"/>
    </xf>
    <xf numFmtId="167" fontId="14" fillId="3" borderId="3" xfId="15" applyNumberFormat="1" applyFont="1" applyFill="1" applyBorder="1" applyAlignment="1">
      <alignment horizontal="right" indent="1"/>
    </xf>
    <xf numFmtId="167" fontId="14" fillId="3" borderId="0" xfId="15" applyNumberFormat="1" applyFont="1" applyFill="1" applyAlignment="1">
      <alignment horizontal="right" indent="1"/>
    </xf>
    <xf numFmtId="167" fontId="14" fillId="3" borderId="10" xfId="15" applyNumberFormat="1" applyFont="1" applyFill="1" applyBorder="1" applyAlignment="1">
      <alignment horizontal="right" indent="1"/>
    </xf>
    <xf numFmtId="167" fontId="14" fillId="3" borderId="14" xfId="15" applyNumberFormat="1" applyFont="1" applyFill="1" applyBorder="1" applyAlignment="1">
      <alignment horizontal="right" indent="1"/>
    </xf>
    <xf numFmtId="17" fontId="14" fillId="3" borderId="10" xfId="15" applyNumberFormat="1" applyFont="1" applyFill="1" applyBorder="1" applyAlignment="1">
      <alignment horizontal="right" indent="1"/>
    </xf>
    <xf numFmtId="167" fontId="14" fillId="3" borderId="15" xfId="15" applyNumberFormat="1" applyFont="1" applyFill="1" applyBorder="1" applyAlignment="1">
      <alignment horizontal="right" indent="1"/>
    </xf>
    <xf numFmtId="167" fontId="17" fillId="2" borderId="15" xfId="15" applyNumberFormat="1" applyFont="1" applyFill="1" applyBorder="1" applyAlignment="1">
      <alignment horizontal="center" vertical="center"/>
    </xf>
    <xf numFmtId="167" fontId="17" fillId="2" borderId="18" xfId="15" applyNumberFormat="1" applyFont="1" applyFill="1" applyBorder="1" applyAlignment="1">
      <alignment horizontal="center" vertical="center"/>
    </xf>
    <xf numFmtId="167" fontId="17" fillId="2" borderId="19" xfId="15" applyNumberFormat="1" applyFont="1" applyFill="1" applyBorder="1" applyAlignment="1">
      <alignment horizontal="center" vertical="center"/>
    </xf>
    <xf numFmtId="167" fontId="14" fillId="3" borderId="18" xfId="15" applyNumberFormat="1" applyFont="1" applyFill="1" applyBorder="1" applyAlignment="1">
      <alignment horizontal="right" indent="1"/>
    </xf>
    <xf numFmtId="167" fontId="14" fillId="3" borderId="20" xfId="15" applyNumberFormat="1" applyFont="1" applyFill="1" applyBorder="1" applyAlignment="1">
      <alignment horizontal="right" indent="1"/>
    </xf>
    <xf numFmtId="167" fontId="14" fillId="3" borderId="21" xfId="15" applyNumberFormat="1" applyFont="1" applyFill="1" applyBorder="1" applyAlignment="1">
      <alignment horizontal="right" indent="1"/>
    </xf>
    <xf numFmtId="167" fontId="14" fillId="3" borderId="22" xfId="15" applyNumberFormat="1" applyFont="1" applyFill="1" applyBorder="1" applyAlignment="1">
      <alignment horizontal="right" indent="1"/>
    </xf>
    <xf numFmtId="167" fontId="17" fillId="2" borderId="23" xfId="15" applyNumberFormat="1" applyFont="1" applyFill="1" applyBorder="1" applyAlignment="1">
      <alignment horizontal="center" vertical="center"/>
    </xf>
    <xf numFmtId="167" fontId="17" fillId="2" borderId="24" xfId="15" applyNumberFormat="1" applyFont="1" applyFill="1" applyBorder="1" applyAlignment="1">
      <alignment horizontal="center" vertical="center"/>
    </xf>
    <xf numFmtId="0" fontId="24" fillId="2" borderId="0" xfId="15" applyFont="1" applyFill="1"/>
    <xf numFmtId="167" fontId="24" fillId="2" borderId="0" xfId="15" applyNumberFormat="1" applyFont="1" applyFill="1" applyAlignment="1">
      <alignment horizontal="center" vertical="center"/>
    </xf>
    <xf numFmtId="167" fontId="24" fillId="2" borderId="0" xfId="15" applyNumberFormat="1" applyFont="1" applyFill="1" applyAlignment="1">
      <alignment horizontal="left"/>
    </xf>
    <xf numFmtId="167" fontId="24" fillId="2" borderId="0" xfId="15" applyNumberFormat="1" applyFont="1" applyFill="1" applyAlignment="1">
      <alignment horizontal="right" indent="1"/>
    </xf>
    <xf numFmtId="0" fontId="17" fillId="2" borderId="0" xfId="15" applyFont="1" applyFill="1" applyAlignment="1">
      <alignment horizontal="right" indent="1"/>
    </xf>
    <xf numFmtId="0" fontId="17" fillId="2" borderId="0" xfId="15" applyFont="1" applyFill="1"/>
    <xf numFmtId="0" fontId="10" fillId="2" borderId="0" xfId="0" applyFont="1" applyFill="1" applyAlignment="1">
      <alignment vertical="center"/>
    </xf>
    <xf numFmtId="0" fontId="31" fillId="2" borderId="0" xfId="0" applyFont="1" applyFill="1" applyAlignment="1">
      <alignment vertical="center"/>
    </xf>
    <xf numFmtId="0" fontId="31" fillId="2" borderId="0" xfId="0" applyFont="1" applyFill="1"/>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11" fillId="2" borderId="0" xfId="0" applyFont="1" applyFill="1"/>
    <xf numFmtId="0" fontId="14" fillId="3" borderId="14" xfId="0" applyFont="1" applyFill="1" applyBorder="1" applyAlignment="1">
      <alignment horizontal="center" vertical="center"/>
    </xf>
    <xf numFmtId="0" fontId="14" fillId="3" borderId="17" xfId="0" applyFont="1" applyFill="1" applyBorder="1" applyAlignment="1">
      <alignment horizontal="center" vertical="center"/>
    </xf>
    <xf numFmtId="0" fontId="14" fillId="3" borderId="27" xfId="0" applyFont="1" applyFill="1" applyBorder="1" applyAlignment="1">
      <alignment horizontal="right" vertical="center"/>
    </xf>
    <xf numFmtId="3" fontId="17" fillId="2" borderId="0" xfId="0" applyNumberFormat="1" applyFont="1" applyFill="1" applyAlignment="1">
      <alignment horizontal="center" vertical="center"/>
    </xf>
    <xf numFmtId="3" fontId="17" fillId="2" borderId="16" xfId="0" applyNumberFormat="1" applyFont="1" applyFill="1" applyBorder="1" applyAlignment="1">
      <alignment horizontal="center" vertical="center"/>
    </xf>
    <xf numFmtId="0" fontId="17" fillId="2" borderId="0" xfId="0" applyFont="1" applyFill="1"/>
    <xf numFmtId="1" fontId="17" fillId="2" borderId="0" xfId="0" applyNumberFormat="1" applyFont="1" applyFill="1"/>
    <xf numFmtId="3" fontId="17" fillId="2" borderId="28" xfId="0" applyNumberFormat="1" applyFont="1" applyFill="1" applyBorder="1" applyAlignment="1">
      <alignment horizontal="center" vertical="center"/>
    </xf>
    <xf numFmtId="0" fontId="14" fillId="3" borderId="26" xfId="0" applyFont="1" applyFill="1" applyBorder="1" applyAlignment="1">
      <alignment horizontal="right" vertical="center"/>
    </xf>
    <xf numFmtId="3" fontId="17" fillId="2" borderId="14" xfId="0" applyNumberFormat="1" applyFont="1" applyFill="1" applyBorder="1" applyAlignment="1">
      <alignment horizontal="center" vertical="center"/>
    </xf>
    <xf numFmtId="3" fontId="17" fillId="2" borderId="17" xfId="0" applyNumberFormat="1" applyFont="1" applyFill="1" applyBorder="1" applyAlignment="1">
      <alignment horizontal="center" vertical="center"/>
    </xf>
    <xf numFmtId="17" fontId="14" fillId="3" borderId="27" xfId="0" applyNumberFormat="1" applyFont="1" applyFill="1" applyBorder="1" applyAlignment="1">
      <alignment horizontal="left"/>
    </xf>
    <xf numFmtId="3" fontId="17" fillId="2" borderId="0" xfId="1" applyNumberFormat="1" applyFont="1" applyFill="1" applyBorder="1" applyAlignment="1">
      <alignment horizontal="center" vertical="center"/>
    </xf>
    <xf numFmtId="3" fontId="17" fillId="2" borderId="19" xfId="1" applyNumberFormat="1" applyFont="1" applyFill="1" applyBorder="1" applyAlignment="1">
      <alignment horizontal="center" vertical="center"/>
    </xf>
    <xf numFmtId="17" fontId="14" fillId="3" borderId="27" xfId="0" applyNumberFormat="1" applyFont="1" applyFill="1" applyBorder="1" applyAlignment="1">
      <alignment horizontal="right"/>
    </xf>
    <xf numFmtId="3" fontId="17" fillId="2" borderId="16" xfId="1" applyNumberFormat="1" applyFont="1" applyFill="1" applyBorder="1" applyAlignment="1">
      <alignment horizontal="center" vertical="center"/>
    </xf>
    <xf numFmtId="17" fontId="14" fillId="3" borderId="26" xfId="0" applyNumberFormat="1" applyFont="1" applyFill="1" applyBorder="1" applyAlignment="1">
      <alignment horizontal="right"/>
    </xf>
    <xf numFmtId="3" fontId="17" fillId="2" borderId="14" xfId="1" applyNumberFormat="1" applyFont="1" applyFill="1" applyBorder="1" applyAlignment="1">
      <alignment horizontal="center" vertical="center"/>
    </xf>
    <xf numFmtId="3" fontId="17" fillId="2" borderId="17" xfId="1" applyNumberFormat="1" applyFont="1" applyFill="1" applyBorder="1" applyAlignment="1">
      <alignment horizontal="center" vertical="center"/>
    </xf>
    <xf numFmtId="3" fontId="17" fillId="2" borderId="0" xfId="1" applyNumberFormat="1" applyFont="1" applyFill="1" applyBorder="1" applyAlignment="1">
      <alignment horizontal="center"/>
    </xf>
    <xf numFmtId="3" fontId="17" fillId="2" borderId="16" xfId="1" applyNumberFormat="1" applyFont="1" applyFill="1" applyBorder="1" applyAlignment="1">
      <alignment horizontal="center"/>
    </xf>
    <xf numFmtId="17" fontId="14" fillId="3" borderId="29" xfId="0" applyNumberFormat="1" applyFont="1" applyFill="1" applyBorder="1" applyAlignment="1">
      <alignment horizontal="right"/>
    </xf>
    <xf numFmtId="17" fontId="14" fillId="3" borderId="30" xfId="0" applyNumberFormat="1" applyFont="1" applyFill="1" applyBorder="1" applyAlignment="1">
      <alignment horizontal="right"/>
    </xf>
    <xf numFmtId="3" fontId="17" fillId="2" borderId="23" xfId="1" applyNumberFormat="1" applyFont="1" applyFill="1" applyBorder="1" applyAlignment="1">
      <alignment horizontal="center"/>
    </xf>
    <xf numFmtId="3" fontId="17" fillId="2" borderId="24" xfId="1" applyNumberFormat="1" applyFont="1" applyFill="1" applyBorder="1" applyAlignment="1">
      <alignment horizontal="center"/>
    </xf>
    <xf numFmtId="17" fontId="14" fillId="3" borderId="25" xfId="0" applyNumberFormat="1" applyFont="1" applyFill="1" applyBorder="1" applyAlignment="1">
      <alignment horizontal="right"/>
    </xf>
    <xf numFmtId="3" fontId="17" fillId="2" borderId="8" xfId="1" applyNumberFormat="1" applyFont="1" applyFill="1" applyBorder="1" applyAlignment="1">
      <alignment horizontal="center"/>
    </xf>
    <xf numFmtId="3" fontId="17" fillId="2" borderId="9" xfId="1" applyNumberFormat="1" applyFont="1" applyFill="1" applyBorder="1" applyAlignment="1">
      <alignment horizontal="center"/>
    </xf>
    <xf numFmtId="0" fontId="24" fillId="2" borderId="0" xfId="0" applyFont="1" applyFill="1"/>
    <xf numFmtId="0" fontId="32" fillId="2" borderId="0" xfId="0" applyFont="1" applyFill="1"/>
    <xf numFmtId="1" fontId="32" fillId="2" borderId="0" xfId="0" applyNumberFormat="1" applyFont="1" applyFill="1"/>
    <xf numFmtId="0" fontId="10" fillId="2" borderId="0" xfId="15" applyFont="1" applyFill="1" applyAlignment="1">
      <alignment vertical="center"/>
    </xf>
    <xf numFmtId="0" fontId="33" fillId="2" borderId="0" xfId="15" applyFont="1" applyFill="1"/>
    <xf numFmtId="0" fontId="14" fillId="3" borderId="34" xfId="15" applyFont="1" applyFill="1" applyBorder="1" applyAlignment="1">
      <alignment horizontal="center" vertical="center"/>
    </xf>
    <xf numFmtId="0" fontId="14" fillId="3" borderId="12" xfId="15" applyFont="1" applyFill="1" applyBorder="1" applyAlignment="1">
      <alignment horizontal="center" vertical="center"/>
    </xf>
    <xf numFmtId="0" fontId="14" fillId="3" borderId="35" xfId="15" applyFont="1" applyFill="1" applyBorder="1" applyAlignment="1">
      <alignment horizontal="center" vertical="center"/>
    </xf>
    <xf numFmtId="0" fontId="14" fillId="3" borderId="13" xfId="15" applyFont="1" applyFill="1" applyBorder="1" applyAlignment="1">
      <alignment horizontal="center" vertical="center"/>
    </xf>
    <xf numFmtId="0" fontId="14" fillId="3" borderId="29" xfId="15" applyFont="1" applyFill="1" applyBorder="1" applyAlignment="1">
      <alignment horizontal="right" vertical="center" wrapText="1"/>
    </xf>
    <xf numFmtId="167" fontId="17" fillId="2" borderId="36" xfId="15" applyNumberFormat="1" applyFont="1" applyFill="1" applyBorder="1" applyAlignment="1">
      <alignment horizontal="center" vertical="center"/>
    </xf>
    <xf numFmtId="167" fontId="17" fillId="2" borderId="37" xfId="15" applyNumberFormat="1" applyFont="1" applyFill="1" applyBorder="1" applyAlignment="1">
      <alignment horizontal="center" vertical="center"/>
    </xf>
    <xf numFmtId="0" fontId="14" fillId="3" borderId="27" xfId="15" applyFont="1" applyFill="1" applyBorder="1" applyAlignment="1">
      <alignment horizontal="right" vertical="center"/>
    </xf>
    <xf numFmtId="167" fontId="33" fillId="2" borderId="38" xfId="15" applyNumberFormat="1" applyFont="1" applyFill="1" applyBorder="1" applyAlignment="1">
      <alignment horizontal="center" vertical="center"/>
    </xf>
    <xf numFmtId="167" fontId="17" fillId="2" borderId="28" xfId="15" applyNumberFormat="1" applyFont="1" applyFill="1" applyBorder="1" applyAlignment="1">
      <alignment horizontal="center" vertical="center"/>
    </xf>
    <xf numFmtId="167" fontId="17" fillId="2" borderId="38" xfId="15" applyNumberFormat="1" applyFont="1" applyFill="1" applyBorder="1" applyAlignment="1">
      <alignment horizontal="center" vertical="center"/>
    </xf>
    <xf numFmtId="0" fontId="14" fillId="3" borderId="39" xfId="15" applyFont="1" applyFill="1" applyBorder="1" applyAlignment="1">
      <alignment horizontal="right" vertical="center"/>
    </xf>
    <xf numFmtId="167" fontId="33" fillId="2" borderId="40" xfId="15" applyNumberFormat="1" applyFont="1" applyFill="1" applyBorder="1" applyAlignment="1">
      <alignment horizontal="center" vertical="center"/>
    </xf>
    <xf numFmtId="167" fontId="17" fillId="2" borderId="41" xfId="15" applyNumberFormat="1" applyFont="1" applyFill="1" applyBorder="1" applyAlignment="1">
      <alignment horizontal="center" vertical="center"/>
    </xf>
    <xf numFmtId="167" fontId="17" fillId="2" borderId="42" xfId="15" applyNumberFormat="1" applyFont="1" applyFill="1" applyBorder="1" applyAlignment="1">
      <alignment horizontal="center" vertical="center"/>
    </xf>
    <xf numFmtId="167" fontId="17" fillId="2" borderId="40" xfId="15" applyNumberFormat="1" applyFont="1" applyFill="1" applyBorder="1" applyAlignment="1">
      <alignment horizontal="center" vertical="center"/>
    </xf>
    <xf numFmtId="167" fontId="17" fillId="2" borderId="43" xfId="15" applyNumberFormat="1" applyFont="1" applyFill="1" applyBorder="1" applyAlignment="1">
      <alignment horizontal="center" vertical="center"/>
    </xf>
    <xf numFmtId="0" fontId="14" fillId="3" borderId="27" xfId="15" applyFont="1" applyFill="1" applyBorder="1" applyAlignment="1">
      <alignment horizontal="right" vertical="center" wrapText="1"/>
    </xf>
    <xf numFmtId="167" fontId="33" fillId="2" borderId="44" xfId="15" applyNumberFormat="1" applyFont="1" applyFill="1" applyBorder="1" applyAlignment="1">
      <alignment horizontal="center" vertical="center"/>
    </xf>
    <xf numFmtId="167" fontId="17" fillId="2" borderId="45" xfId="15" applyNumberFormat="1" applyFont="1" applyFill="1" applyBorder="1" applyAlignment="1">
      <alignment horizontal="center" vertical="center"/>
    </xf>
    <xf numFmtId="167" fontId="17" fillId="2" borderId="46" xfId="15" applyNumberFormat="1" applyFont="1" applyFill="1" applyBorder="1" applyAlignment="1">
      <alignment horizontal="center" vertical="center"/>
    </xf>
    <xf numFmtId="167" fontId="17" fillId="2" borderId="47" xfId="15" applyNumberFormat="1" applyFont="1" applyFill="1" applyBorder="1" applyAlignment="1">
      <alignment horizontal="center" vertical="center"/>
    </xf>
    <xf numFmtId="17" fontId="14" fillId="3" borderId="27" xfId="15" applyNumberFormat="1" applyFont="1" applyFill="1" applyBorder="1" applyAlignment="1">
      <alignment horizontal="left"/>
    </xf>
    <xf numFmtId="17" fontId="14" fillId="3" borderId="27" xfId="15" applyNumberFormat="1" applyFont="1" applyFill="1" applyBorder="1" applyAlignment="1">
      <alignment horizontal="right"/>
    </xf>
    <xf numFmtId="167" fontId="17" fillId="2" borderId="0" xfId="15" applyNumberFormat="1" applyFont="1" applyFill="1"/>
    <xf numFmtId="0" fontId="17" fillId="2" borderId="48" xfId="15" applyFont="1" applyFill="1" applyBorder="1"/>
    <xf numFmtId="17" fontId="14" fillId="3" borderId="39" xfId="15" applyNumberFormat="1" applyFont="1" applyFill="1" applyBorder="1" applyAlignment="1">
      <alignment horizontal="right"/>
    </xf>
    <xf numFmtId="17" fontId="14" fillId="3" borderId="49" xfId="15" applyNumberFormat="1" applyFont="1" applyFill="1" applyBorder="1" applyAlignment="1">
      <alignment horizontal="left"/>
    </xf>
    <xf numFmtId="167" fontId="33" fillId="2" borderId="47" xfId="15" applyNumberFormat="1" applyFont="1" applyFill="1" applyBorder="1" applyAlignment="1">
      <alignment horizontal="center" vertical="center"/>
    </xf>
    <xf numFmtId="167" fontId="17" fillId="2" borderId="50" xfId="15" applyNumberFormat="1" applyFont="1" applyFill="1" applyBorder="1" applyAlignment="1">
      <alignment horizontal="center" vertical="center"/>
    </xf>
    <xf numFmtId="167" fontId="17" fillId="0" borderId="0" xfId="15" applyNumberFormat="1" applyFont="1" applyFill="1" applyBorder="1" applyAlignment="1">
      <alignment horizontal="center" vertical="center"/>
    </xf>
    <xf numFmtId="167" fontId="17" fillId="0" borderId="16" xfId="15" applyNumberFormat="1" applyFont="1" applyFill="1" applyBorder="1" applyAlignment="1">
      <alignment horizontal="center" vertical="center"/>
    </xf>
    <xf numFmtId="17" fontId="14" fillId="3" borderId="30" xfId="15" applyNumberFormat="1" applyFont="1" applyFill="1" applyBorder="1" applyAlignment="1">
      <alignment horizontal="right"/>
    </xf>
    <xf numFmtId="167" fontId="33" fillId="2" borderId="51" xfId="15" applyNumberFormat="1" applyFont="1" applyFill="1" applyBorder="1" applyAlignment="1">
      <alignment horizontal="center" vertical="center"/>
    </xf>
    <xf numFmtId="167" fontId="17" fillId="2" borderId="51" xfId="15" applyNumberFormat="1" applyFont="1" applyFill="1" applyBorder="1" applyAlignment="1">
      <alignment horizontal="center" vertical="center"/>
    </xf>
    <xf numFmtId="167" fontId="17" fillId="0" borderId="23" xfId="15" applyNumberFormat="1" applyFont="1" applyFill="1" applyBorder="1" applyAlignment="1">
      <alignment horizontal="center" vertical="center"/>
    </xf>
    <xf numFmtId="167" fontId="17" fillId="0" borderId="24" xfId="15" applyNumberFormat="1" applyFont="1" applyFill="1" applyBorder="1" applyAlignment="1">
      <alignment horizontal="center" vertical="center"/>
    </xf>
    <xf numFmtId="2" fontId="17" fillId="2" borderId="0" xfId="15" applyNumberFormat="1" applyFont="1" applyFill="1"/>
    <xf numFmtId="0" fontId="34" fillId="2" borderId="0" xfId="15" applyFont="1" applyFill="1" applyAlignment="1">
      <alignment vertical="center"/>
    </xf>
    <xf numFmtId="0" fontId="34" fillId="2" borderId="0" xfId="15" applyFont="1" applyFill="1"/>
    <xf numFmtId="0" fontId="24" fillId="2" borderId="0" xfId="15" applyFont="1" applyFill="1" applyAlignment="1">
      <alignment horizontal="right"/>
    </xf>
    <xf numFmtId="0" fontId="11" fillId="3" borderId="60" xfId="15" applyFont="1" applyFill="1" applyBorder="1" applyAlignment="1">
      <alignment horizontal="center" vertical="center"/>
    </xf>
    <xf numFmtId="0" fontId="14" fillId="3" borderId="54" xfId="15" applyFont="1" applyFill="1" applyBorder="1" applyAlignment="1">
      <alignment horizontal="center" vertical="center"/>
    </xf>
    <xf numFmtId="0" fontId="14" fillId="3" borderId="54" xfId="15" applyFont="1" applyFill="1" applyBorder="1" applyAlignment="1">
      <alignment horizontal="center" vertical="center" wrapText="1"/>
    </xf>
    <xf numFmtId="0" fontId="14" fillId="3" borderId="60" xfId="15" applyFont="1" applyFill="1" applyBorder="1" applyAlignment="1">
      <alignment horizontal="center" vertical="center" wrapText="1"/>
    </xf>
    <xf numFmtId="0" fontId="14" fillId="3" borderId="60" xfId="15" quotePrefix="1" applyFont="1" applyFill="1" applyBorder="1" applyAlignment="1">
      <alignment horizontal="center" vertical="center"/>
    </xf>
    <xf numFmtId="0" fontId="14" fillId="3" borderId="14" xfId="15" applyFont="1" applyFill="1" applyBorder="1" applyAlignment="1">
      <alignment horizontal="center" vertical="center" wrapText="1"/>
    </xf>
    <xf numFmtId="0" fontId="14" fillId="3" borderId="29" xfId="15" applyFont="1" applyFill="1" applyBorder="1" applyAlignment="1">
      <alignment horizontal="right" vertical="center" indent="1"/>
    </xf>
    <xf numFmtId="164" fontId="33" fillId="2" borderId="53" xfId="5" applyNumberFormat="1" applyFont="1" applyFill="1" applyBorder="1" applyAlignment="1">
      <alignment horizontal="center" vertical="center"/>
    </xf>
    <xf numFmtId="164" fontId="17" fillId="2" borderId="53" xfId="5" applyNumberFormat="1" applyFont="1" applyFill="1" applyBorder="1" applyAlignment="1">
      <alignment horizontal="center" vertical="center"/>
    </xf>
    <xf numFmtId="164" fontId="17" fillId="2" borderId="59" xfId="5" applyNumberFormat="1" applyFont="1" applyFill="1" applyBorder="1" applyAlignment="1">
      <alignment horizontal="center" vertical="center"/>
    </xf>
    <xf numFmtId="0" fontId="7" fillId="2" borderId="0" xfId="15" applyFont="1" applyFill="1"/>
    <xf numFmtId="0" fontId="14" fillId="3" borderId="27" xfId="15" applyFont="1" applyFill="1" applyBorder="1" applyAlignment="1">
      <alignment horizontal="right" vertical="center" indent="1"/>
    </xf>
    <xf numFmtId="164" fontId="33" fillId="2" borderId="4" xfId="5" applyNumberFormat="1" applyFont="1" applyFill="1" applyBorder="1" applyAlignment="1">
      <alignment horizontal="center" vertical="center"/>
    </xf>
    <xf numFmtId="164" fontId="17" fillId="2" borderId="4" xfId="5" applyNumberFormat="1" applyFont="1" applyFill="1" applyBorder="1" applyAlignment="1">
      <alignment horizontal="center" vertical="center"/>
    </xf>
    <xf numFmtId="164" fontId="17" fillId="2" borderId="63" xfId="5" applyNumberFormat="1" applyFont="1" applyFill="1" applyBorder="1" applyAlignment="1">
      <alignment horizontal="center" vertical="center"/>
    </xf>
    <xf numFmtId="0" fontId="14" fillId="3" borderId="27" xfId="15" quotePrefix="1" applyFont="1" applyFill="1" applyBorder="1" applyAlignment="1">
      <alignment horizontal="right" vertical="center" indent="1"/>
    </xf>
    <xf numFmtId="164" fontId="17" fillId="2" borderId="4" xfId="5" quotePrefix="1" applyNumberFormat="1" applyFont="1" applyFill="1" applyBorder="1" applyAlignment="1">
      <alignment horizontal="center" vertical="center"/>
    </xf>
    <xf numFmtId="0" fontId="14" fillId="3" borderId="26" xfId="15" quotePrefix="1" applyFont="1" applyFill="1" applyBorder="1" applyAlignment="1">
      <alignment horizontal="right" vertical="center" indent="1"/>
    </xf>
    <xf numFmtId="164" fontId="33" fillId="2" borderId="54" xfId="5" applyNumberFormat="1" applyFont="1" applyFill="1" applyBorder="1" applyAlignment="1">
      <alignment horizontal="center" vertical="center"/>
    </xf>
    <xf numFmtId="164" fontId="17" fillId="2" borderId="54" xfId="5" applyNumberFormat="1" applyFont="1" applyFill="1" applyBorder="1" applyAlignment="1">
      <alignment horizontal="center" vertical="center"/>
    </xf>
    <xf numFmtId="164" fontId="17" fillId="2" borderId="54" xfId="5" quotePrefix="1" applyNumberFormat="1" applyFont="1" applyFill="1" applyBorder="1" applyAlignment="1">
      <alignment horizontal="center" vertical="center"/>
    </xf>
    <xf numFmtId="164" fontId="17" fillId="2" borderId="62" xfId="5" applyNumberFormat="1" applyFont="1" applyFill="1" applyBorder="1" applyAlignment="1">
      <alignment horizontal="center" vertical="center"/>
    </xf>
    <xf numFmtId="0" fontId="14" fillId="3" borderId="27" xfId="15" applyFont="1" applyFill="1" applyBorder="1" applyAlignment="1">
      <alignment horizontal="right"/>
    </xf>
    <xf numFmtId="164" fontId="17" fillId="2" borderId="4" xfId="5" applyNumberFormat="1" applyFont="1" applyFill="1" applyBorder="1" applyAlignment="1">
      <alignment horizontal="center"/>
    </xf>
    <xf numFmtId="164" fontId="17" fillId="2" borderId="54" xfId="5" applyNumberFormat="1" applyFont="1" applyFill="1" applyBorder="1" applyAlignment="1">
      <alignment horizontal="center"/>
    </xf>
    <xf numFmtId="17" fontId="14" fillId="3" borderId="64" xfId="15" applyNumberFormat="1" applyFont="1" applyFill="1" applyBorder="1" applyAlignment="1">
      <alignment horizontal="right" indent="1"/>
    </xf>
    <xf numFmtId="17" fontId="14" fillId="3" borderId="3" xfId="15" applyNumberFormat="1" applyFont="1" applyFill="1" applyBorder="1" applyAlignment="1">
      <alignment horizontal="right"/>
    </xf>
    <xf numFmtId="167" fontId="33" fillId="2" borderId="53" xfId="15" applyNumberFormat="1" applyFont="1" applyFill="1" applyBorder="1" applyAlignment="1">
      <alignment horizontal="center" vertical="center"/>
    </xf>
    <xf numFmtId="167" fontId="17" fillId="2" borderId="53" xfId="15" applyNumberFormat="1" applyFont="1" applyFill="1" applyBorder="1" applyAlignment="1">
      <alignment horizontal="center" vertical="center"/>
    </xf>
    <xf numFmtId="167" fontId="17" fillId="2" borderId="59" xfId="15" applyNumberFormat="1" applyFont="1" applyFill="1" applyBorder="1" applyAlignment="1">
      <alignment horizontal="center" vertical="center"/>
    </xf>
    <xf numFmtId="0" fontId="14" fillId="3" borderId="3" xfId="15" applyFont="1" applyFill="1" applyBorder="1" applyAlignment="1">
      <alignment horizontal="right"/>
    </xf>
    <xf numFmtId="167" fontId="33" fillId="2" borderId="4" xfId="15" applyNumberFormat="1" applyFont="1" applyFill="1" applyBorder="1" applyAlignment="1">
      <alignment horizontal="center" vertical="center"/>
    </xf>
    <xf numFmtId="167" fontId="17" fillId="2" borderId="4" xfId="15" applyNumberFormat="1" applyFont="1" applyFill="1" applyBorder="1" applyAlignment="1">
      <alignment horizontal="center" vertical="center"/>
    </xf>
    <xf numFmtId="167" fontId="17" fillId="2" borderId="63" xfId="15" applyNumberFormat="1" applyFont="1" applyFill="1" applyBorder="1" applyAlignment="1">
      <alignment horizontal="center" vertical="center"/>
    </xf>
    <xf numFmtId="167" fontId="33" fillId="2" borderId="4" xfId="5" applyNumberFormat="1" applyFont="1" applyFill="1" applyBorder="1" applyAlignment="1">
      <alignment horizontal="center" vertical="center"/>
    </xf>
    <xf numFmtId="167" fontId="17" fillId="2" borderId="4" xfId="5" applyNumberFormat="1" applyFont="1" applyFill="1" applyBorder="1" applyAlignment="1">
      <alignment horizontal="center" vertical="center"/>
    </xf>
    <xf numFmtId="167" fontId="17" fillId="2" borderId="4" xfId="5" applyNumberFormat="1" applyFont="1" applyFill="1" applyBorder="1" applyAlignment="1">
      <alignment horizontal="center"/>
    </xf>
    <xf numFmtId="167" fontId="17" fillId="2" borderId="63" xfId="5" applyNumberFormat="1" applyFont="1" applyFill="1" applyBorder="1" applyAlignment="1">
      <alignment horizontal="center" vertical="center"/>
    </xf>
    <xf numFmtId="0" fontId="14" fillId="3" borderId="26" xfId="15" applyFont="1" applyFill="1" applyBorder="1" applyAlignment="1">
      <alignment horizontal="right"/>
    </xf>
    <xf numFmtId="167" fontId="33" fillId="2" borderId="54" xfId="5" applyNumberFormat="1" applyFont="1" applyFill="1" applyBorder="1" applyAlignment="1">
      <alignment horizontal="center" vertical="center"/>
    </xf>
    <xf numFmtId="167" fontId="17" fillId="2" borderId="54" xfId="5" applyNumberFormat="1" applyFont="1" applyFill="1" applyBorder="1" applyAlignment="1">
      <alignment horizontal="center" vertical="center"/>
    </xf>
    <xf numFmtId="167" fontId="17" fillId="2" borderId="54" xfId="5" applyNumberFormat="1" applyFont="1" applyFill="1" applyBorder="1" applyAlignment="1">
      <alignment horizontal="center"/>
    </xf>
    <xf numFmtId="167" fontId="17" fillId="2" borderId="62" xfId="5" applyNumberFormat="1" applyFont="1" applyFill="1" applyBorder="1" applyAlignment="1">
      <alignment horizontal="center" vertical="center"/>
    </xf>
    <xf numFmtId="0" fontId="8" fillId="2" borderId="0" xfId="15" applyFont="1" applyFill="1"/>
    <xf numFmtId="167" fontId="8" fillId="2" borderId="0" xfId="15" applyNumberFormat="1" applyFont="1" applyFill="1" applyAlignment="1">
      <alignment horizontal="center" vertical="center"/>
    </xf>
    <xf numFmtId="0" fontId="38" fillId="2" borderId="0" xfId="15" applyFont="1" applyFill="1"/>
    <xf numFmtId="0" fontId="39" fillId="2" borderId="0" xfId="15" applyFont="1" applyFill="1"/>
    <xf numFmtId="173" fontId="10" fillId="2" borderId="0" xfId="15" applyNumberFormat="1" applyFont="1" applyFill="1"/>
    <xf numFmtId="173" fontId="40" fillId="2" borderId="0" xfId="15" applyNumberFormat="1" applyFont="1" applyFill="1"/>
    <xf numFmtId="0" fontId="14" fillId="3" borderId="66" xfId="15" applyFont="1" applyFill="1" applyBorder="1"/>
    <xf numFmtId="0" fontId="14" fillId="3" borderId="60" xfId="15" applyFont="1" applyFill="1" applyBorder="1" applyAlignment="1">
      <alignment horizontal="center" vertical="center"/>
    </xf>
    <xf numFmtId="0" fontId="14" fillId="3" borderId="62" xfId="15" applyFont="1" applyFill="1" applyBorder="1" applyAlignment="1">
      <alignment horizontal="center" vertical="center" wrapText="1"/>
    </xf>
    <xf numFmtId="0" fontId="11" fillId="2" borderId="3" xfId="15" applyFont="1" applyFill="1" applyBorder="1" applyAlignment="1">
      <alignment horizontal="right" vertical="center"/>
    </xf>
    <xf numFmtId="164" fontId="26" fillId="2" borderId="4" xfId="5" applyNumberFormat="1" applyFont="1" applyFill="1" applyBorder="1" applyAlignment="1">
      <alignment horizontal="right" vertical="center"/>
    </xf>
    <xf numFmtId="164" fontId="26" fillId="2" borderId="0" xfId="5" applyNumberFormat="1" applyFont="1" applyFill="1" applyBorder="1" applyAlignment="1">
      <alignment horizontal="right" vertical="center"/>
    </xf>
    <xf numFmtId="164" fontId="26" fillId="2" borderId="67" xfId="5" applyNumberFormat="1" applyFont="1" applyFill="1" applyBorder="1" applyAlignment="1">
      <alignment horizontal="right" vertical="center"/>
    </xf>
    <xf numFmtId="164" fontId="33" fillId="2" borderId="4" xfId="5" applyNumberFormat="1" applyFont="1" applyFill="1" applyBorder="1" applyAlignment="1">
      <alignment horizontal="right" vertical="center"/>
    </xf>
    <xf numFmtId="164" fontId="33" fillId="2" borderId="54" xfId="5" applyNumberFormat="1" applyFont="1" applyFill="1" applyBorder="1" applyAlignment="1">
      <alignment horizontal="right" vertical="center"/>
    </xf>
    <xf numFmtId="17" fontId="14" fillId="3" borderId="11" xfId="15" applyNumberFormat="1" applyFont="1" applyFill="1" applyBorder="1" applyAlignment="1">
      <alignment horizontal="right"/>
    </xf>
    <xf numFmtId="0" fontId="33" fillId="3" borderId="60" xfId="15" applyFont="1" applyFill="1" applyBorder="1"/>
    <xf numFmtId="164" fontId="33" fillId="3" borderId="70" xfId="5" applyNumberFormat="1" applyFont="1" applyFill="1" applyBorder="1" applyAlignment="1">
      <alignment horizontal="center"/>
    </xf>
    <xf numFmtId="17" fontId="14" fillId="3" borderId="15" xfId="15" applyNumberFormat="1" applyFont="1" applyFill="1" applyBorder="1" applyAlignment="1">
      <alignment horizontal="right"/>
    </xf>
    <xf numFmtId="167" fontId="33" fillId="2" borderId="53" xfId="15" applyNumberFormat="1" applyFont="1" applyFill="1" applyBorder="1" applyAlignment="1">
      <alignment horizontal="right" vertical="center" indent="1"/>
    </xf>
    <xf numFmtId="167" fontId="33" fillId="2" borderId="4" xfId="15" applyNumberFormat="1" applyFont="1" applyFill="1" applyBorder="1" applyAlignment="1">
      <alignment horizontal="right" vertical="center" indent="1"/>
    </xf>
    <xf numFmtId="0" fontId="14" fillId="3" borderId="15" xfId="15" applyFont="1" applyFill="1" applyBorder="1" applyAlignment="1">
      <alignment horizontal="right"/>
    </xf>
    <xf numFmtId="0" fontId="14" fillId="3" borderId="30" xfId="15" applyFont="1" applyFill="1" applyBorder="1" applyAlignment="1">
      <alignment horizontal="right"/>
    </xf>
    <xf numFmtId="167" fontId="33" fillId="2" borderId="6" xfId="15" applyNumberFormat="1" applyFont="1" applyFill="1" applyBorder="1" applyAlignment="1">
      <alignment horizontal="right" vertical="center" indent="1"/>
    </xf>
    <xf numFmtId="167" fontId="17" fillId="2" borderId="6" xfId="5" applyNumberFormat="1" applyFont="1" applyFill="1" applyBorder="1" applyAlignment="1">
      <alignment horizontal="center" vertical="center"/>
    </xf>
    <xf numFmtId="167" fontId="17" fillId="2" borderId="71" xfId="5" applyNumberFormat="1" applyFont="1" applyFill="1" applyBorder="1" applyAlignment="1">
      <alignment horizontal="center" vertical="center"/>
    </xf>
    <xf numFmtId="0" fontId="42" fillId="2" borderId="0" xfId="15" applyFont="1" applyFill="1"/>
    <xf numFmtId="0" fontId="44" fillId="2" borderId="0" xfId="15" applyFont="1" applyFill="1"/>
    <xf numFmtId="0" fontId="14" fillId="3" borderId="60" xfId="15" applyFont="1" applyFill="1" applyBorder="1" applyAlignment="1">
      <alignment horizontal="center"/>
    </xf>
    <xf numFmtId="0" fontId="14" fillId="3" borderId="34" xfId="15" applyFont="1" applyFill="1" applyBorder="1" applyAlignment="1">
      <alignment horizontal="center" wrapText="1"/>
    </xf>
    <xf numFmtId="0" fontId="14" fillId="3" borderId="82" xfId="15" applyFont="1" applyFill="1" applyBorder="1" applyAlignment="1">
      <alignment horizontal="center" wrapText="1"/>
    </xf>
    <xf numFmtId="0" fontId="14" fillId="3" borderId="34" xfId="15" applyFont="1" applyFill="1" applyBorder="1" applyAlignment="1">
      <alignment horizontal="center"/>
    </xf>
    <xf numFmtId="0" fontId="14" fillId="3" borderId="14" xfId="15" applyFont="1" applyFill="1" applyBorder="1" applyAlignment="1">
      <alignment horizontal="center" wrapText="1"/>
    </xf>
    <xf numFmtId="0" fontId="14" fillId="3" borderId="17" xfId="15" applyFont="1" applyFill="1" applyBorder="1" applyAlignment="1">
      <alignment horizontal="center" wrapText="1"/>
    </xf>
    <xf numFmtId="3" fontId="17" fillId="2" borderId="36" xfId="5" applyNumberFormat="1" applyFont="1" applyFill="1" applyBorder="1" applyAlignment="1">
      <alignment horizontal="center" vertical="center"/>
    </xf>
    <xf numFmtId="3" fontId="17" fillId="2" borderId="53" xfId="5" applyNumberFormat="1" applyFont="1" applyFill="1" applyBorder="1" applyAlignment="1">
      <alignment horizontal="center" vertical="center"/>
    </xf>
    <xf numFmtId="174" fontId="17" fillId="2" borderId="53" xfId="5" applyNumberFormat="1" applyFont="1" applyFill="1" applyBorder="1" applyAlignment="1">
      <alignment horizontal="center" vertical="center"/>
    </xf>
    <xf numFmtId="174" fontId="17" fillId="2" borderId="36" xfId="5" applyNumberFormat="1" applyFont="1" applyFill="1" applyBorder="1" applyAlignment="1">
      <alignment horizontal="center" vertical="center"/>
    </xf>
    <xf numFmtId="3" fontId="17" fillId="2" borderId="38" xfId="5" applyNumberFormat="1" applyFont="1" applyFill="1" applyBorder="1" applyAlignment="1">
      <alignment horizontal="center" vertical="center"/>
    </xf>
    <xf numFmtId="174" fontId="17" fillId="2" borderId="19" xfId="5" applyNumberFormat="1" applyFont="1" applyFill="1" applyBorder="1" applyAlignment="1">
      <alignment horizontal="center" vertical="center"/>
    </xf>
    <xf numFmtId="164" fontId="26" fillId="2" borderId="0" xfId="15" applyNumberFormat="1" applyFont="1" applyFill="1"/>
    <xf numFmtId="0" fontId="26" fillId="2" borderId="0" xfId="15" applyFont="1" applyFill="1"/>
    <xf numFmtId="3" fontId="17" fillId="2" borderId="4" xfId="5" applyNumberFormat="1" applyFont="1" applyFill="1" applyBorder="1" applyAlignment="1">
      <alignment horizontal="center" vertical="center"/>
    </xf>
    <xf numFmtId="174" fontId="17" fillId="2" borderId="4" xfId="5" applyNumberFormat="1" applyFont="1" applyFill="1" applyBorder="1" applyAlignment="1">
      <alignment horizontal="center" vertical="center"/>
    </xf>
    <xf numFmtId="174" fontId="17" fillId="2" borderId="38" xfId="5" applyNumberFormat="1" applyFont="1" applyFill="1" applyBorder="1" applyAlignment="1">
      <alignment horizontal="center" vertical="center"/>
    </xf>
    <xf numFmtId="174" fontId="17" fillId="2" borderId="16" xfId="5" applyNumberFormat="1" applyFont="1" applyFill="1" applyBorder="1" applyAlignment="1">
      <alignment horizontal="center" vertical="center"/>
    </xf>
    <xf numFmtId="3" fontId="17" fillId="0" borderId="82" xfId="5" applyNumberFormat="1" applyFont="1" applyFill="1" applyBorder="1" applyAlignment="1">
      <alignment horizontal="center" vertical="center"/>
    </xf>
    <xf numFmtId="3" fontId="17" fillId="0" borderId="54" xfId="5" applyNumberFormat="1" applyFont="1" applyFill="1" applyBorder="1" applyAlignment="1">
      <alignment horizontal="center" vertical="center"/>
    </xf>
    <xf numFmtId="174" fontId="17" fillId="0" borderId="54" xfId="5" applyNumberFormat="1" applyFont="1" applyFill="1" applyBorder="1" applyAlignment="1">
      <alignment horizontal="center" vertical="center"/>
    </xf>
    <xf numFmtId="174" fontId="17" fillId="0" borderId="82" xfId="5" applyNumberFormat="1" applyFont="1" applyFill="1" applyBorder="1" applyAlignment="1">
      <alignment horizontal="center" vertical="center"/>
    </xf>
    <xf numFmtId="174" fontId="17" fillId="0" borderId="17" xfId="5" applyNumberFormat="1" applyFont="1" applyFill="1" applyBorder="1" applyAlignment="1">
      <alignment horizontal="center" vertical="center"/>
    </xf>
    <xf numFmtId="164" fontId="26" fillId="0" borderId="0" xfId="15" applyNumberFormat="1" applyFont="1"/>
    <xf numFmtId="0" fontId="26" fillId="0" borderId="0" xfId="15" applyFont="1"/>
    <xf numFmtId="0" fontId="14" fillId="3" borderId="84" xfId="15" applyFont="1" applyFill="1" applyBorder="1" applyAlignment="1">
      <alignment horizontal="right"/>
    </xf>
    <xf numFmtId="3" fontId="17" fillId="2" borderId="36" xfId="15" applyNumberFormat="1" applyFont="1" applyFill="1" applyBorder="1" applyAlignment="1">
      <alignment horizontal="center" vertical="center"/>
    </xf>
    <xf numFmtId="3" fontId="17" fillId="2" borderId="53" xfId="15" applyNumberFormat="1" applyFont="1" applyFill="1" applyBorder="1" applyAlignment="1">
      <alignment horizontal="center" vertical="center"/>
    </xf>
    <xf numFmtId="3" fontId="17" fillId="2" borderId="38" xfId="15" applyNumberFormat="1" applyFont="1" applyFill="1" applyBorder="1" applyAlignment="1">
      <alignment horizontal="center"/>
    </xf>
    <xf numFmtId="3" fontId="17" fillId="2" borderId="4" xfId="15" applyNumberFormat="1" applyFont="1" applyFill="1" applyBorder="1" applyAlignment="1">
      <alignment horizontal="center"/>
    </xf>
    <xf numFmtId="3" fontId="17" fillId="2" borderId="38" xfId="15" applyNumberFormat="1" applyFont="1" applyFill="1" applyBorder="1" applyAlignment="1">
      <alignment horizontal="center" vertical="center"/>
    </xf>
    <xf numFmtId="3" fontId="17" fillId="2" borderId="4" xfId="15" applyNumberFormat="1" applyFont="1" applyFill="1" applyBorder="1" applyAlignment="1">
      <alignment horizontal="center" vertical="center"/>
    </xf>
    <xf numFmtId="175" fontId="17" fillId="2" borderId="4" xfId="5" applyNumberFormat="1" applyFont="1" applyFill="1" applyBorder="1" applyAlignment="1">
      <alignment horizontal="center" vertical="center"/>
    </xf>
    <xf numFmtId="3" fontId="17" fillId="2" borderId="82" xfId="15" applyNumberFormat="1" applyFont="1" applyFill="1" applyBorder="1" applyAlignment="1">
      <alignment horizontal="center" vertical="center"/>
    </xf>
    <xf numFmtId="3" fontId="17" fillId="2" borderId="54" xfId="15" applyNumberFormat="1" applyFont="1" applyFill="1" applyBorder="1" applyAlignment="1">
      <alignment horizontal="center" vertical="center"/>
    </xf>
    <xf numFmtId="175" fontId="17" fillId="2" borderId="54" xfId="5" applyNumberFormat="1" applyFont="1" applyFill="1" applyBorder="1" applyAlignment="1">
      <alignment horizontal="center" vertical="center"/>
    </xf>
    <xf numFmtId="3" fontId="17" fillId="2" borderId="54" xfId="5" applyNumberFormat="1" applyFont="1" applyFill="1" applyBorder="1" applyAlignment="1">
      <alignment horizontal="center" vertical="center"/>
    </xf>
    <xf numFmtId="174" fontId="17" fillId="2" borderId="82" xfId="5" applyNumberFormat="1" applyFont="1" applyFill="1" applyBorder="1" applyAlignment="1">
      <alignment horizontal="center" vertical="center"/>
    </xf>
    <xf numFmtId="3" fontId="17" fillId="2" borderId="82" xfId="15" applyNumberFormat="1" applyFont="1" applyFill="1" applyBorder="1" applyAlignment="1">
      <alignment horizontal="center"/>
    </xf>
    <xf numFmtId="3" fontId="17" fillId="2" borderId="54" xfId="15" applyNumberFormat="1" applyFont="1" applyFill="1" applyBorder="1" applyAlignment="1">
      <alignment horizontal="center"/>
    </xf>
    <xf numFmtId="174" fontId="17" fillId="2" borderId="17" xfId="5" applyNumberFormat="1" applyFont="1" applyFill="1" applyBorder="1" applyAlignment="1">
      <alignment horizontal="center" vertical="center"/>
    </xf>
    <xf numFmtId="0" fontId="14" fillId="3" borderId="85" xfId="15" applyFont="1" applyFill="1" applyBorder="1" applyAlignment="1">
      <alignment horizontal="right"/>
    </xf>
    <xf numFmtId="3" fontId="17" fillId="2" borderId="82" xfId="5" applyNumberFormat="1" applyFont="1" applyFill="1" applyBorder="1" applyAlignment="1">
      <alignment horizontal="center" vertical="center"/>
    </xf>
    <xf numFmtId="3" fontId="26" fillId="2" borderId="0" xfId="15" applyNumberFormat="1" applyFont="1" applyFill="1"/>
    <xf numFmtId="176" fontId="26" fillId="2" borderId="0" xfId="15" applyNumberFormat="1" applyFont="1" applyFill="1"/>
    <xf numFmtId="3" fontId="17" fillId="2" borderId="37" xfId="5" applyNumberFormat="1" applyFont="1" applyFill="1" applyBorder="1" applyAlignment="1">
      <alignment horizontal="center" vertical="center"/>
    </xf>
    <xf numFmtId="175" fontId="17" fillId="2" borderId="53" xfId="5" applyNumberFormat="1" applyFont="1" applyFill="1" applyBorder="1" applyAlignment="1">
      <alignment horizontal="center" vertical="center"/>
    </xf>
    <xf numFmtId="3" fontId="17" fillId="2" borderId="28" xfId="5" applyNumberFormat="1" applyFont="1" applyFill="1" applyBorder="1" applyAlignment="1">
      <alignment horizontal="center" vertical="center"/>
    </xf>
    <xf numFmtId="3" fontId="17" fillId="2" borderId="86" xfId="5" applyNumberFormat="1" applyFont="1" applyFill="1" applyBorder="1" applyAlignment="1">
      <alignment horizontal="center" vertical="center"/>
    </xf>
    <xf numFmtId="174" fontId="17" fillId="2" borderId="59" xfId="5" applyNumberFormat="1" applyFont="1" applyFill="1" applyBorder="1" applyAlignment="1">
      <alignment horizontal="center" vertical="center"/>
    </xf>
    <xf numFmtId="174" fontId="17" fillId="2" borderId="63" xfId="5" applyNumberFormat="1" applyFont="1" applyFill="1" applyBorder="1" applyAlignment="1">
      <alignment horizontal="center" vertical="center"/>
    </xf>
    <xf numFmtId="166" fontId="17" fillId="2" borderId="54" xfId="5" applyNumberFormat="1" applyFont="1" applyFill="1" applyBorder="1" applyAlignment="1">
      <alignment horizontal="center" vertical="center"/>
    </xf>
    <xf numFmtId="166" fontId="17" fillId="2" borderId="62" xfId="5" applyNumberFormat="1" applyFont="1" applyFill="1" applyBorder="1" applyAlignment="1">
      <alignment horizontal="center" vertical="center"/>
    </xf>
    <xf numFmtId="0" fontId="14" fillId="3" borderId="29" xfId="15" applyFont="1" applyFill="1" applyBorder="1" applyAlignment="1">
      <alignment horizontal="right"/>
    </xf>
    <xf numFmtId="167" fontId="26" fillId="2" borderId="0" xfId="15" applyNumberFormat="1" applyFont="1" applyFill="1"/>
    <xf numFmtId="175" fontId="17" fillId="2" borderId="63" xfId="5" applyNumberFormat="1" applyFont="1" applyFill="1" applyBorder="1" applyAlignment="1">
      <alignment horizontal="center" vertical="center"/>
    </xf>
    <xf numFmtId="3" fontId="17" fillId="2" borderId="51" xfId="5" applyNumberFormat="1" applyFont="1" applyFill="1" applyBorder="1" applyAlignment="1">
      <alignment horizontal="center" vertical="center"/>
    </xf>
    <xf numFmtId="3" fontId="17" fillId="2" borderId="6" xfId="5" applyNumberFormat="1" applyFont="1" applyFill="1" applyBorder="1" applyAlignment="1">
      <alignment horizontal="center" vertical="center"/>
    </xf>
    <xf numFmtId="175" fontId="17" fillId="2" borderId="6" xfId="5" applyNumberFormat="1" applyFont="1" applyFill="1" applyBorder="1" applyAlignment="1">
      <alignment horizontal="center" vertical="center"/>
    </xf>
    <xf numFmtId="175" fontId="17" fillId="2" borderId="71" xfId="5" applyNumberFormat="1" applyFont="1" applyFill="1" applyBorder="1" applyAlignment="1">
      <alignment horizontal="center" vertical="center"/>
    </xf>
    <xf numFmtId="3" fontId="38" fillId="2" borderId="0" xfId="15" applyNumberFormat="1" applyFont="1" applyFill="1"/>
    <xf numFmtId="3" fontId="38" fillId="2" borderId="0" xfId="5" applyNumberFormat="1" applyFont="1" applyFill="1" applyBorder="1" applyAlignment="1">
      <alignment horizontal="right" vertical="center"/>
    </xf>
    <xf numFmtId="37" fontId="38" fillId="2" borderId="0" xfId="5" applyNumberFormat="1" applyFont="1" applyFill="1" applyBorder="1" applyAlignment="1">
      <alignment horizontal="right" vertical="center"/>
    </xf>
    <xf numFmtId="177" fontId="38" fillId="2" borderId="0" xfId="5" applyNumberFormat="1" applyFont="1" applyFill="1" applyBorder="1" applyAlignment="1">
      <alignment horizontal="right" vertical="center"/>
    </xf>
    <xf numFmtId="176" fontId="38" fillId="2" borderId="0" xfId="5" applyNumberFormat="1" applyFont="1" applyFill="1" applyBorder="1" applyAlignment="1">
      <alignment horizontal="right" vertical="center"/>
    </xf>
    <xf numFmtId="177" fontId="38" fillId="2" borderId="0" xfId="15" applyNumberFormat="1" applyFont="1" applyFill="1"/>
    <xf numFmtId="3" fontId="8" fillId="2" borderId="0" xfId="15" applyNumberFormat="1" applyFont="1" applyFill="1"/>
    <xf numFmtId="177" fontId="8" fillId="2" borderId="0" xfId="15" applyNumberFormat="1" applyFont="1" applyFill="1"/>
    <xf numFmtId="0" fontId="45" fillId="2" borderId="0" xfId="15" applyFont="1" applyFill="1"/>
    <xf numFmtId="0" fontId="31" fillId="2" borderId="0" xfId="15" applyFont="1" applyFill="1" applyAlignment="1">
      <alignment vertical="center"/>
    </xf>
    <xf numFmtId="164" fontId="33" fillId="2" borderId="38" xfId="5" applyNumberFormat="1" applyFont="1" applyFill="1" applyBorder="1" applyAlignment="1">
      <alignment horizontal="right" vertical="center"/>
    </xf>
    <xf numFmtId="164" fontId="17" fillId="2" borderId="53" xfId="5" applyNumberFormat="1" applyFont="1" applyFill="1" applyBorder="1" applyAlignment="1">
      <alignment horizontal="right" vertical="center"/>
    </xf>
    <xf numFmtId="164" fontId="17" fillId="2" borderId="89" xfId="15" applyNumberFormat="1" applyFont="1" applyFill="1" applyBorder="1" applyAlignment="1">
      <alignment horizontal="right" vertical="center"/>
    </xf>
    <xf numFmtId="164" fontId="33" fillId="2" borderId="91" xfId="5" applyNumberFormat="1" applyFont="1" applyFill="1" applyBorder="1" applyAlignment="1">
      <alignment horizontal="right" vertical="center"/>
    </xf>
    <xf numFmtId="164" fontId="17" fillId="2" borderId="53" xfId="5" applyNumberFormat="1" applyFont="1" applyFill="1" applyBorder="1" applyAlignment="1">
      <alignment vertical="center"/>
    </xf>
    <xf numFmtId="164" fontId="17" fillId="2" borderId="4" xfId="5" applyNumberFormat="1" applyFont="1" applyFill="1" applyBorder="1" applyAlignment="1">
      <alignment vertical="center"/>
    </xf>
    <xf numFmtId="178" fontId="17" fillId="2" borderId="63" xfId="5" applyNumberFormat="1" applyFont="1" applyFill="1" applyBorder="1" applyAlignment="1">
      <alignment vertical="center"/>
    </xf>
    <xf numFmtId="164" fontId="17" fillId="2" borderId="92" xfId="15" applyNumberFormat="1" applyFont="1" applyFill="1" applyBorder="1" applyAlignment="1">
      <alignment horizontal="right" vertical="center"/>
    </xf>
    <xf numFmtId="164" fontId="33" fillId="2" borderId="93" xfId="5" applyNumberFormat="1" applyFont="1" applyFill="1" applyBorder="1" applyAlignment="1">
      <alignment vertical="center"/>
    </xf>
    <xf numFmtId="178" fontId="33" fillId="2" borderId="38" xfId="15" applyNumberFormat="1" applyFont="1" applyFill="1" applyBorder="1" applyAlignment="1">
      <alignment horizontal="right" vertical="center"/>
    </xf>
    <xf numFmtId="178" fontId="33" fillId="2" borderId="93" xfId="15" applyNumberFormat="1" applyFont="1" applyFill="1" applyBorder="1" applyAlignment="1">
      <alignment horizontal="right" vertical="center"/>
    </xf>
    <xf numFmtId="164" fontId="33" fillId="2" borderId="82" xfId="5" applyNumberFormat="1" applyFont="1" applyFill="1" applyBorder="1" applyAlignment="1">
      <alignment vertical="center"/>
    </xf>
    <xf numFmtId="164" fontId="17" fillId="2" borderId="82" xfId="5" applyNumberFormat="1" applyFont="1" applyFill="1" applyBorder="1" applyAlignment="1">
      <alignment vertical="center"/>
    </xf>
    <xf numFmtId="164" fontId="17" fillId="2" borderId="14" xfId="5" applyNumberFormat="1" applyFont="1" applyFill="1" applyBorder="1" applyAlignment="1">
      <alignment vertical="center"/>
    </xf>
    <xf numFmtId="164" fontId="33" fillId="2" borderId="94" xfId="5" applyNumberFormat="1" applyFont="1" applyFill="1" applyBorder="1" applyAlignment="1">
      <alignment vertical="center"/>
    </xf>
    <xf numFmtId="164" fontId="17" fillId="2" borderId="17" xfId="5" applyNumberFormat="1" applyFont="1" applyFill="1" applyBorder="1" applyAlignment="1">
      <alignment vertical="center"/>
    </xf>
    <xf numFmtId="17" fontId="14" fillId="2" borderId="3" xfId="15" quotePrefix="1" applyNumberFormat="1" applyFont="1" applyFill="1" applyBorder="1" applyAlignment="1">
      <alignment horizontal="right"/>
    </xf>
    <xf numFmtId="17" fontId="14" fillId="2" borderId="38" xfId="15" applyNumberFormat="1" applyFont="1" applyFill="1" applyBorder="1" applyAlignment="1">
      <alignment horizontal="right"/>
    </xf>
    <xf numFmtId="164" fontId="33" fillId="2" borderId="38" xfId="5" applyNumberFormat="1" applyFont="1" applyFill="1" applyBorder="1" applyAlignment="1">
      <alignment vertical="center"/>
    </xf>
    <xf numFmtId="17" fontId="14" fillId="2" borderId="3" xfId="15" applyNumberFormat="1" applyFont="1" applyFill="1" applyBorder="1" applyAlignment="1">
      <alignment horizontal="right"/>
    </xf>
    <xf numFmtId="17" fontId="14" fillId="2" borderId="15" xfId="15" quotePrefix="1" applyNumberFormat="1" applyFont="1" applyFill="1" applyBorder="1" applyAlignment="1">
      <alignment horizontal="left"/>
    </xf>
    <xf numFmtId="17" fontId="14" fillId="2" borderId="36" xfId="15" applyNumberFormat="1" applyFont="1" applyFill="1" applyBorder="1" applyAlignment="1">
      <alignment horizontal="right"/>
    </xf>
    <xf numFmtId="164" fontId="33" fillId="2" borderId="53" xfId="5" applyNumberFormat="1" applyFont="1" applyFill="1" applyBorder="1" applyAlignment="1">
      <alignment vertical="center"/>
    </xf>
    <xf numFmtId="164" fontId="17" fillId="2" borderId="89" xfId="5" applyNumberFormat="1" applyFont="1" applyFill="1" applyBorder="1" applyAlignment="1">
      <alignment vertical="center"/>
    </xf>
    <xf numFmtId="164" fontId="33" fillId="2" borderId="91" xfId="5" applyNumberFormat="1" applyFont="1" applyFill="1" applyBorder="1" applyAlignment="1">
      <alignment vertical="center"/>
    </xf>
    <xf numFmtId="178" fontId="17" fillId="2" borderId="59" xfId="5" applyNumberFormat="1" applyFont="1" applyFill="1" applyBorder="1" applyAlignment="1">
      <alignment vertical="center"/>
    </xf>
    <xf numFmtId="164" fontId="33" fillId="2" borderId="4" xfId="5" applyNumberFormat="1" applyFont="1" applyFill="1" applyBorder="1" applyAlignment="1">
      <alignment vertical="center"/>
    </xf>
    <xf numFmtId="164" fontId="17" fillId="2" borderId="92" xfId="5" applyNumberFormat="1" applyFont="1" applyFill="1" applyBorder="1" applyAlignment="1">
      <alignment vertical="center"/>
    </xf>
    <xf numFmtId="17" fontId="14" fillId="2" borderId="10" xfId="15" applyNumberFormat="1" applyFont="1" applyFill="1" applyBorder="1" applyAlignment="1">
      <alignment horizontal="right"/>
    </xf>
    <xf numFmtId="17" fontId="14" fillId="2" borderId="82" xfId="15" applyNumberFormat="1" applyFont="1" applyFill="1" applyBorder="1" applyAlignment="1">
      <alignment horizontal="right"/>
    </xf>
    <xf numFmtId="164" fontId="33" fillId="2" borderId="54" xfId="5" applyNumberFormat="1" applyFont="1" applyFill="1" applyBorder="1" applyAlignment="1">
      <alignment vertical="center"/>
    </xf>
    <xf numFmtId="164" fontId="17" fillId="2" borderId="54" xfId="5" applyNumberFormat="1" applyFont="1" applyFill="1" applyBorder="1" applyAlignment="1">
      <alignment vertical="center"/>
    </xf>
    <xf numFmtId="164" fontId="17" fillId="2" borderId="90" xfId="5" applyNumberFormat="1" applyFont="1" applyFill="1" applyBorder="1" applyAlignment="1">
      <alignment vertical="center"/>
    </xf>
    <xf numFmtId="178" fontId="17" fillId="2" borderId="62" xfId="5" applyNumberFormat="1" applyFont="1" applyFill="1" applyBorder="1" applyAlignment="1">
      <alignment vertical="center"/>
    </xf>
    <xf numFmtId="17" fontId="14" fillId="2" borderId="3" xfId="15" quotePrefix="1" applyNumberFormat="1" applyFont="1" applyFill="1" applyBorder="1" applyAlignment="1">
      <alignment horizontal="left"/>
    </xf>
    <xf numFmtId="164" fontId="33" fillId="2" borderId="82" xfId="5" applyNumberFormat="1" applyFont="1" applyFill="1" applyBorder="1" applyAlignment="1">
      <alignment horizontal="right" vertical="center"/>
    </xf>
    <xf numFmtId="1" fontId="14" fillId="2" borderId="15" xfId="15" applyNumberFormat="1" applyFont="1" applyFill="1" applyBorder="1" applyAlignment="1">
      <alignment horizontal="left"/>
    </xf>
    <xf numFmtId="164" fontId="33" fillId="2" borderId="53" xfId="5" applyNumberFormat="1" applyFont="1" applyFill="1" applyBorder="1" applyAlignment="1">
      <alignment horizontal="right" vertical="center"/>
    </xf>
    <xf numFmtId="164" fontId="33" fillId="2" borderId="18" xfId="5" applyNumberFormat="1" applyFont="1" applyFill="1" applyBorder="1" applyAlignment="1">
      <alignment vertical="center"/>
    </xf>
    <xf numFmtId="164" fontId="33" fillId="2" borderId="0" xfId="5" applyNumberFormat="1" applyFont="1" applyFill="1" applyBorder="1" applyAlignment="1">
      <alignment vertical="center"/>
    </xf>
    <xf numFmtId="164" fontId="33" fillId="2" borderId="36" xfId="5" applyNumberFormat="1" applyFont="1" applyFill="1" applyBorder="1" applyAlignment="1">
      <alignment vertical="center"/>
    </xf>
    <xf numFmtId="1" fontId="14" fillId="2" borderId="3" xfId="15" applyNumberFormat="1" applyFont="1" applyFill="1" applyBorder="1" applyAlignment="1">
      <alignment horizontal="left"/>
    </xf>
    <xf numFmtId="1" fontId="14" fillId="2" borderId="10" xfId="15" applyNumberFormat="1" applyFont="1" applyFill="1" applyBorder="1" applyAlignment="1">
      <alignment horizontal="left"/>
    </xf>
    <xf numFmtId="17" fontId="14" fillId="2" borderId="36" xfId="15" quotePrefix="1" applyNumberFormat="1" applyFont="1" applyFill="1" applyBorder="1" applyAlignment="1">
      <alignment horizontal="right"/>
    </xf>
    <xf numFmtId="17" fontId="14" fillId="2" borderId="82" xfId="15" quotePrefix="1" applyNumberFormat="1" applyFont="1" applyFill="1" applyBorder="1" applyAlignment="1">
      <alignment horizontal="right"/>
    </xf>
    <xf numFmtId="1" fontId="14" fillId="2" borderId="5" xfId="15" applyNumberFormat="1" applyFont="1" applyFill="1" applyBorder="1" applyAlignment="1">
      <alignment horizontal="left"/>
    </xf>
    <xf numFmtId="17" fontId="14" fillId="2" borderId="51" xfId="15" quotePrefix="1" applyNumberFormat="1" applyFont="1" applyFill="1" applyBorder="1" applyAlignment="1">
      <alignment horizontal="right"/>
    </xf>
    <xf numFmtId="164" fontId="33" fillId="2" borderId="6" xfId="5" applyNumberFormat="1" applyFont="1" applyFill="1" applyBorder="1" applyAlignment="1">
      <alignment horizontal="right" vertical="center"/>
    </xf>
    <xf numFmtId="164" fontId="17" fillId="2" borderId="6" xfId="5" applyNumberFormat="1" applyFont="1" applyFill="1" applyBorder="1" applyAlignment="1">
      <alignment vertical="center"/>
    </xf>
    <xf numFmtId="164" fontId="17" fillId="2" borderId="95" xfId="5" applyNumberFormat="1" applyFont="1" applyFill="1" applyBorder="1" applyAlignment="1">
      <alignment vertical="center"/>
    </xf>
    <xf numFmtId="164" fontId="33" fillId="2" borderId="51" xfId="5" applyNumberFormat="1" applyFont="1" applyFill="1" applyBorder="1" applyAlignment="1">
      <alignment vertical="center"/>
    </xf>
    <xf numFmtId="178" fontId="17" fillId="2" borderId="71" xfId="5" applyNumberFormat="1" applyFont="1" applyFill="1" applyBorder="1" applyAlignment="1">
      <alignment vertical="center"/>
    </xf>
    <xf numFmtId="0" fontId="24" fillId="2" borderId="0" xfId="15" applyFont="1" applyFill="1" applyAlignment="1">
      <alignment horizontal="left"/>
    </xf>
    <xf numFmtId="164" fontId="46" fillId="2" borderId="0" xfId="5" applyNumberFormat="1" applyFont="1" applyFill="1" applyBorder="1" applyAlignment="1">
      <alignment horizontal="left" vertical="center"/>
    </xf>
    <xf numFmtId="164" fontId="26" fillId="2" borderId="0" xfId="5" applyNumberFormat="1" applyFont="1" applyFill="1" applyBorder="1" applyAlignment="1">
      <alignment horizontal="left" vertical="center"/>
    </xf>
    <xf numFmtId="178" fontId="26" fillId="2" borderId="0" xfId="5" applyNumberFormat="1" applyFont="1" applyFill="1" applyBorder="1" applyAlignment="1">
      <alignment horizontal="left" vertical="center"/>
    </xf>
    <xf numFmtId="164" fontId="24" fillId="2" borderId="0" xfId="15" applyNumberFormat="1" applyFont="1" applyFill="1"/>
    <xf numFmtId="0" fontId="46" fillId="2" borderId="0" xfId="15" applyFont="1" applyFill="1"/>
    <xf numFmtId="0" fontId="10" fillId="2" borderId="0" xfId="17" applyFont="1" applyFill="1" applyAlignment="1">
      <alignment vertical="center"/>
    </xf>
    <xf numFmtId="0" fontId="47" fillId="2" borderId="0" xfId="17" applyFont="1" applyFill="1" applyAlignment="1">
      <alignment vertical="center"/>
    </xf>
    <xf numFmtId="0" fontId="11" fillId="2" borderId="0" xfId="17" applyFont="1" applyFill="1"/>
    <xf numFmtId="3" fontId="48" fillId="0" borderId="0" xfId="15" applyNumberFormat="1" applyFont="1"/>
    <xf numFmtId="0" fontId="11" fillId="3" borderId="96" xfId="17" applyFont="1" applyFill="1" applyBorder="1"/>
    <xf numFmtId="17" fontId="33" fillId="3" borderId="97" xfId="17" applyNumberFormat="1" applyFont="1" applyFill="1" applyBorder="1" applyAlignment="1">
      <alignment horizontal="center"/>
    </xf>
    <xf numFmtId="17" fontId="33" fillId="3" borderId="96" xfId="17" applyNumberFormat="1" applyFont="1" applyFill="1" applyBorder="1" applyAlignment="1">
      <alignment horizontal="center"/>
    </xf>
    <xf numFmtId="17" fontId="14" fillId="3" borderId="98" xfId="17" applyNumberFormat="1" applyFont="1" applyFill="1" applyBorder="1" applyAlignment="1">
      <alignment horizontal="center"/>
    </xf>
    <xf numFmtId="17" fontId="14" fillId="3" borderId="99" xfId="17" applyNumberFormat="1" applyFont="1" applyFill="1" applyBorder="1" applyAlignment="1">
      <alignment horizontal="center"/>
    </xf>
    <xf numFmtId="17" fontId="14" fillId="3" borderId="100" xfId="17" applyNumberFormat="1" applyFont="1" applyFill="1" applyBorder="1" applyAlignment="1">
      <alignment horizontal="center"/>
    </xf>
    <xf numFmtId="3" fontId="48" fillId="2" borderId="0" xfId="15" applyNumberFormat="1" applyFont="1" applyFill="1" applyAlignment="1">
      <alignment vertical="center"/>
    </xf>
    <xf numFmtId="0" fontId="14" fillId="3" borderId="21" xfId="17" applyFont="1" applyFill="1" applyBorder="1"/>
    <xf numFmtId="3" fontId="33" fillId="0" borderId="79" xfId="15" applyNumberFormat="1" applyFont="1" applyBorder="1"/>
    <xf numFmtId="3" fontId="33" fillId="0" borderId="80" xfId="15" applyNumberFormat="1" applyFont="1" applyBorder="1"/>
    <xf numFmtId="3" fontId="33" fillId="2" borderId="21" xfId="17" applyNumberFormat="1" applyFont="1" applyFill="1" applyBorder="1"/>
    <xf numFmtId="3" fontId="33" fillId="2" borderId="27" xfId="17" applyNumberFormat="1" applyFont="1" applyFill="1" applyBorder="1"/>
    <xf numFmtId="3" fontId="33" fillId="2" borderId="4" xfId="17" applyNumberFormat="1" applyFont="1" applyFill="1" applyBorder="1"/>
    <xf numFmtId="3" fontId="33" fillId="2" borderId="63" xfId="17" applyNumberFormat="1" applyFont="1" applyFill="1" applyBorder="1"/>
    <xf numFmtId="0" fontId="49" fillId="0" borderId="0" xfId="15" applyFont="1"/>
    <xf numFmtId="0" fontId="11" fillId="3" borderId="21" xfId="17" applyFont="1" applyFill="1" applyBorder="1"/>
    <xf numFmtId="3" fontId="17" fillId="0" borderId="79" xfId="15" applyNumberFormat="1" applyFont="1" applyBorder="1"/>
    <xf numFmtId="3" fontId="17" fillId="0" borderId="80" xfId="15" applyNumberFormat="1" applyFont="1" applyBorder="1"/>
    <xf numFmtId="3" fontId="17" fillId="2" borderId="21" xfId="17" applyNumberFormat="1" applyFont="1" applyFill="1" applyBorder="1"/>
    <xf numFmtId="3" fontId="17" fillId="2" borderId="27" xfId="17" applyNumberFormat="1" applyFont="1" applyFill="1" applyBorder="1"/>
    <xf numFmtId="3" fontId="17" fillId="2" borderId="4" xfId="17" applyNumberFormat="1" applyFont="1" applyFill="1" applyBorder="1"/>
    <xf numFmtId="3" fontId="17" fillId="2" borderId="63" xfId="17" applyNumberFormat="1" applyFont="1" applyFill="1" applyBorder="1"/>
    <xf numFmtId="0" fontId="37" fillId="3" borderId="21" xfId="17" applyFont="1" applyFill="1" applyBorder="1"/>
    <xf numFmtId="0" fontId="11" fillId="3" borderId="22" xfId="17" applyFont="1" applyFill="1" applyBorder="1"/>
    <xf numFmtId="3" fontId="17" fillId="0" borderId="101" xfId="15" applyNumberFormat="1" applyFont="1" applyBorder="1"/>
    <xf numFmtId="3" fontId="17" fillId="0" borderId="102" xfId="15" applyNumberFormat="1" applyFont="1" applyBorder="1"/>
    <xf numFmtId="3" fontId="17" fillId="2" borderId="22" xfId="17" applyNumberFormat="1" applyFont="1" applyFill="1" applyBorder="1"/>
    <xf numFmtId="3" fontId="17" fillId="2" borderId="30" xfId="17" applyNumberFormat="1" applyFont="1" applyFill="1" applyBorder="1"/>
    <xf numFmtId="3" fontId="17" fillId="2" borderId="6" xfId="17" applyNumberFormat="1" applyFont="1" applyFill="1" applyBorder="1"/>
    <xf numFmtId="3" fontId="17" fillId="2" borderId="71" xfId="17" applyNumberFormat="1" applyFont="1" applyFill="1" applyBorder="1"/>
    <xf numFmtId="0" fontId="11" fillId="0" borderId="0" xfId="17" applyFont="1"/>
    <xf numFmtId="3" fontId="17" fillId="0" borderId="0" xfId="15" applyNumberFormat="1" applyFont="1"/>
    <xf numFmtId="3" fontId="17" fillId="0" borderId="0" xfId="17" applyNumberFormat="1" applyFont="1"/>
    <xf numFmtId="0" fontId="24" fillId="2" borderId="0" xfId="17" applyFont="1" applyFill="1" applyAlignment="1">
      <alignment horizontal="left" vertical="center"/>
    </xf>
    <xf numFmtId="0" fontId="11" fillId="0" borderId="0" xfId="15" applyFont="1" applyAlignment="1">
      <alignment vertical="center"/>
    </xf>
    <xf numFmtId="0" fontId="7" fillId="0" borderId="0" xfId="15" applyFont="1" applyAlignment="1">
      <alignment vertical="center"/>
    </xf>
    <xf numFmtId="0" fontId="7" fillId="0" borderId="0" xfId="15" applyFont="1"/>
    <xf numFmtId="0" fontId="11" fillId="0" borderId="0" xfId="15" applyFont="1"/>
    <xf numFmtId="3" fontId="7" fillId="0" borderId="0" xfId="15" applyNumberFormat="1" applyFont="1"/>
    <xf numFmtId="0" fontId="10" fillId="2" borderId="0" xfId="14" applyFont="1" applyFill="1" applyAlignment="1">
      <alignment vertical="center"/>
    </xf>
    <xf numFmtId="0" fontId="31" fillId="2" borderId="0" xfId="14" applyFont="1" applyFill="1"/>
    <xf numFmtId="0" fontId="24" fillId="2" borderId="0" xfId="14" applyFont="1" applyFill="1" applyBorder="1"/>
    <xf numFmtId="0" fontId="26" fillId="0" borderId="0" xfId="18" applyFont="1" applyAlignment="1">
      <alignment vertical="center"/>
    </xf>
    <xf numFmtId="0" fontId="24" fillId="0" borderId="0" xfId="18" applyFont="1" applyAlignment="1">
      <alignment horizontal="right" vertical="center"/>
    </xf>
    <xf numFmtId="0" fontId="11" fillId="3" borderId="103" xfId="14" applyFont="1" applyFill="1" applyBorder="1"/>
    <xf numFmtId="0" fontId="17" fillId="0" borderId="0" xfId="18" applyFont="1" applyAlignment="1">
      <alignment vertical="top"/>
    </xf>
    <xf numFmtId="0" fontId="11" fillId="3" borderId="107" xfId="14" applyFont="1" applyFill="1" applyBorder="1"/>
    <xf numFmtId="0" fontId="11" fillId="3" borderId="67" xfId="14" applyFont="1" applyFill="1" applyBorder="1"/>
    <xf numFmtId="37" fontId="17" fillId="2" borderId="16" xfId="14" applyNumberFormat="1" applyFont="1" applyFill="1" applyBorder="1"/>
    <xf numFmtId="37" fontId="17" fillId="2" borderId="27" xfId="14" applyNumberFormat="1" applyFont="1" applyFill="1" applyBorder="1"/>
    <xf numFmtId="37" fontId="17" fillId="2" borderId="4" xfId="14" applyNumberFormat="1" applyFont="1" applyFill="1" applyBorder="1"/>
    <xf numFmtId="37" fontId="17" fillId="2" borderId="109" xfId="14" applyNumberFormat="1" applyFont="1" applyFill="1" applyBorder="1"/>
    <xf numFmtId="37" fontId="17" fillId="2" borderId="4" xfId="14" applyNumberFormat="1" applyFont="1" applyFill="1" applyBorder="1" applyAlignment="1">
      <alignment horizontal="center"/>
    </xf>
    <xf numFmtId="37" fontId="17" fillId="2" borderId="109" xfId="14" applyNumberFormat="1" applyFont="1" applyFill="1" applyBorder="1" applyAlignment="1">
      <alignment horizontal="center"/>
    </xf>
    <xf numFmtId="0" fontId="11" fillId="3" borderId="67" xfId="14" applyFont="1" applyFill="1" applyBorder="1" applyAlignment="1">
      <alignment wrapText="1"/>
    </xf>
    <xf numFmtId="0" fontId="24" fillId="3" borderId="67" xfId="14" applyFont="1" applyFill="1" applyBorder="1" applyAlignment="1">
      <alignment horizontal="left"/>
    </xf>
    <xf numFmtId="175" fontId="17" fillId="2" borderId="16" xfId="14" applyNumberFormat="1" applyFont="1" applyFill="1" applyBorder="1"/>
    <xf numFmtId="175" fontId="17" fillId="2" borderId="27" xfId="14" applyNumberFormat="1" applyFont="1" applyFill="1" applyBorder="1"/>
    <xf numFmtId="175" fontId="17" fillId="2" borderId="4" xfId="14" applyNumberFormat="1" applyFont="1" applyFill="1" applyBorder="1"/>
    <xf numFmtId="175" fontId="24" fillId="2" borderId="4" xfId="14" applyNumberFormat="1" applyFont="1" applyFill="1" applyBorder="1"/>
    <xf numFmtId="175" fontId="24" fillId="2" borderId="109" xfId="14" applyNumberFormat="1" applyFont="1" applyFill="1" applyBorder="1"/>
    <xf numFmtId="179" fontId="17" fillId="2" borderId="109" xfId="14" applyNumberFormat="1" applyFont="1" applyFill="1" applyBorder="1"/>
    <xf numFmtId="164" fontId="17" fillId="2" borderId="109" xfId="5" applyNumberFormat="1" applyFont="1" applyFill="1" applyBorder="1"/>
    <xf numFmtId="175" fontId="32" fillId="2" borderId="16" xfId="14" applyNumberFormat="1" applyFont="1" applyFill="1" applyBorder="1"/>
    <xf numFmtId="175" fontId="32" fillId="2" borderId="27" xfId="14" applyNumberFormat="1" applyFont="1" applyFill="1" applyBorder="1"/>
    <xf numFmtId="175" fontId="32" fillId="2" borderId="4" xfId="14" applyNumberFormat="1" applyFont="1" applyFill="1" applyBorder="1"/>
    <xf numFmtId="0" fontId="24" fillId="3" borderId="110" xfId="14" applyFont="1" applyFill="1" applyBorder="1" applyAlignment="1">
      <alignment horizontal="left"/>
    </xf>
    <xf numFmtId="175" fontId="17" fillId="2" borderId="111" xfId="14" applyNumberFormat="1" applyFont="1" applyFill="1" applyBorder="1"/>
    <xf numFmtId="175" fontId="17" fillId="2" borderId="112" xfId="14" applyNumberFormat="1" applyFont="1" applyFill="1" applyBorder="1"/>
    <xf numFmtId="175" fontId="17" fillId="2" borderId="113" xfId="14" applyNumberFormat="1" applyFont="1" applyFill="1" applyBorder="1"/>
    <xf numFmtId="175" fontId="24" fillId="2" borderId="113" xfId="14" applyNumberFormat="1" applyFont="1" applyFill="1" applyBorder="1"/>
    <xf numFmtId="175" fontId="24" fillId="2" borderId="114" xfId="14" applyNumberFormat="1" applyFont="1" applyFill="1" applyBorder="1"/>
    <xf numFmtId="3" fontId="24" fillId="0" borderId="0" xfId="18" applyNumberFormat="1" applyFont="1"/>
    <xf numFmtId="180" fontId="24" fillId="0" borderId="0" xfId="18" applyNumberFormat="1" applyFont="1" applyAlignment="1">
      <alignment horizontal="right"/>
    </xf>
    <xf numFmtId="0" fontId="24" fillId="0" borderId="0" xfId="18" applyFont="1"/>
    <xf numFmtId="0" fontId="24" fillId="0" borderId="0" xfId="19" applyFont="1" applyAlignment="1">
      <alignment vertical="center"/>
    </xf>
    <xf numFmtId="0" fontId="24" fillId="0" borderId="0" xfId="19" applyFont="1" applyAlignment="1">
      <alignment vertical="center" wrapText="1"/>
    </xf>
    <xf numFmtId="37" fontId="24" fillId="0" borderId="0" xfId="18" applyNumberFormat="1" applyFont="1"/>
    <xf numFmtId="3" fontId="24" fillId="0" borderId="0" xfId="18" applyNumberFormat="1" applyFont="1" applyAlignment="1">
      <alignment horizontal="left"/>
    </xf>
    <xf numFmtId="3" fontId="24" fillId="0" borderId="0" xfId="18" applyNumberFormat="1" applyFont="1" applyAlignment="1">
      <alignment wrapText="1"/>
    </xf>
    <xf numFmtId="3" fontId="52" fillId="0" borderId="0" xfId="18" applyNumberFormat="1" applyFont="1" applyAlignment="1">
      <alignment wrapText="1"/>
    </xf>
    <xf numFmtId="3" fontId="24" fillId="0" borderId="0" xfId="18" applyNumberFormat="1" applyFont="1" applyAlignment="1">
      <alignment horizontal="center"/>
    </xf>
    <xf numFmtId="0" fontId="26" fillId="0" borderId="0" xfId="14" applyFont="1"/>
    <xf numFmtId="0" fontId="26" fillId="0" borderId="0" xfId="18" applyFont="1"/>
    <xf numFmtId="3" fontId="26" fillId="0" borderId="0" xfId="18" applyNumberFormat="1" applyFont="1"/>
    <xf numFmtId="167" fontId="26" fillId="0" borderId="0" xfId="18" applyNumberFormat="1" applyFont="1"/>
    <xf numFmtId="0" fontId="26" fillId="4" borderId="0" xfId="18" applyFont="1" applyFill="1"/>
    <xf numFmtId="0" fontId="10" fillId="0" borderId="0" xfId="20" applyFont="1" applyAlignment="1">
      <alignment horizontal="left" vertical="center"/>
    </xf>
    <xf numFmtId="0" fontId="31" fillId="0" borderId="0" xfId="20" applyFont="1" applyAlignment="1">
      <alignment vertical="center"/>
    </xf>
    <xf numFmtId="0" fontId="26" fillId="0" borderId="0" xfId="20" applyFont="1" applyAlignment="1">
      <alignment vertical="center"/>
    </xf>
    <xf numFmtId="0" fontId="14" fillId="3" borderId="98" xfId="21" applyFont="1" applyFill="1" applyBorder="1" applyAlignment="1">
      <alignment horizontal="center" vertical="center"/>
    </xf>
    <xf numFmtId="0" fontId="14" fillId="3" borderId="99" xfId="21" applyFont="1" applyFill="1" applyBorder="1" applyAlignment="1">
      <alignment horizontal="center" vertical="center"/>
    </xf>
    <xf numFmtId="0" fontId="14" fillId="3" borderId="100" xfId="21" applyFont="1" applyFill="1" applyBorder="1" applyAlignment="1">
      <alignment horizontal="center" vertical="center"/>
    </xf>
    <xf numFmtId="0" fontId="11" fillId="0" borderId="0" xfId="20" applyFont="1" applyAlignment="1">
      <alignment vertical="center"/>
    </xf>
    <xf numFmtId="0" fontId="14" fillId="3" borderId="27" xfId="21" applyFont="1" applyFill="1" applyBorder="1" applyAlignment="1">
      <alignment horizontal="left" vertical="center"/>
    </xf>
    <xf numFmtId="167" fontId="17" fillId="0" borderId="4" xfId="21" applyNumberFormat="1" applyFont="1" applyBorder="1" applyAlignment="1">
      <alignment horizontal="center" vertical="center"/>
    </xf>
    <xf numFmtId="167" fontId="17" fillId="0" borderId="63" xfId="21" applyNumberFormat="1" applyFont="1" applyBorder="1" applyAlignment="1">
      <alignment horizontal="center" vertical="center"/>
    </xf>
    <xf numFmtId="167" fontId="17" fillId="0" borderId="63" xfId="21" applyNumberFormat="1" applyFont="1" applyFill="1" applyBorder="1" applyAlignment="1">
      <alignment horizontal="center" vertical="center"/>
    </xf>
    <xf numFmtId="0" fontId="14" fillId="3" borderId="27" xfId="21" quotePrefix="1" applyFont="1" applyFill="1" applyBorder="1" applyAlignment="1">
      <alignment horizontal="left" vertical="center"/>
    </xf>
    <xf numFmtId="167" fontId="17" fillId="0" borderId="115" xfId="21" applyNumberFormat="1" applyFont="1" applyBorder="1" applyAlignment="1">
      <alignment horizontal="center" vertical="center"/>
    </xf>
    <xf numFmtId="0" fontId="17" fillId="0" borderId="4" xfId="20" applyFont="1" applyBorder="1" applyAlignment="1">
      <alignment horizontal="center" vertical="center"/>
    </xf>
    <xf numFmtId="0" fontId="17" fillId="0" borderId="63" xfId="20" applyFont="1" applyFill="1" applyBorder="1" applyAlignment="1">
      <alignment horizontal="center" vertical="center"/>
    </xf>
    <xf numFmtId="167" fontId="33" fillId="0" borderId="4" xfId="21" applyNumberFormat="1" applyFont="1" applyBorder="1" applyAlignment="1">
      <alignment horizontal="center" vertical="center"/>
    </xf>
    <xf numFmtId="167" fontId="33" fillId="0" borderId="63" xfId="21" applyNumberFormat="1" applyFont="1" applyFill="1" applyBorder="1" applyAlignment="1">
      <alignment horizontal="center" vertical="center"/>
    </xf>
    <xf numFmtId="0" fontId="37" fillId="3" borderId="27" xfId="21" applyFont="1" applyFill="1" applyBorder="1" applyAlignment="1">
      <alignment horizontal="left" vertical="center"/>
    </xf>
    <xf numFmtId="181" fontId="33" fillId="0" borderId="4" xfId="21" quotePrefix="1" applyNumberFormat="1" applyFont="1" applyBorder="1" applyAlignment="1">
      <alignment horizontal="center" vertical="center"/>
    </xf>
    <xf numFmtId="181" fontId="33" fillId="0" borderId="63" xfId="21" quotePrefix="1" applyNumberFormat="1" applyFont="1" applyFill="1" applyBorder="1" applyAlignment="1">
      <alignment horizontal="center" vertical="center"/>
    </xf>
    <xf numFmtId="0" fontId="14" fillId="3" borderId="30" xfId="21" applyFont="1" applyFill="1" applyBorder="1" applyAlignment="1">
      <alignment horizontal="left" vertical="center"/>
    </xf>
    <xf numFmtId="181" fontId="33" fillId="0" borderId="6" xfId="21" quotePrefix="1" applyNumberFormat="1" applyFont="1" applyBorder="1" applyAlignment="1">
      <alignment horizontal="center" vertical="center"/>
    </xf>
    <xf numFmtId="181" fontId="33" fillId="0" borderId="71" xfId="21" quotePrefix="1" applyNumberFormat="1" applyFont="1" applyFill="1" applyBorder="1" applyAlignment="1">
      <alignment horizontal="center" vertical="center"/>
    </xf>
    <xf numFmtId="0" fontId="24" fillId="0" borderId="0" xfId="21" applyFont="1" applyAlignment="1">
      <alignment horizontal="left" vertical="center"/>
    </xf>
    <xf numFmtId="0" fontId="24" fillId="0" borderId="0" xfId="20" applyFont="1" applyAlignment="1">
      <alignment vertical="center"/>
    </xf>
    <xf numFmtId="0" fontId="23" fillId="0" borderId="0" xfId="21" applyFont="1" applyAlignment="1">
      <alignment horizontal="left" vertical="center"/>
    </xf>
    <xf numFmtId="0" fontId="24" fillId="0" borderId="0" xfId="20" applyFont="1"/>
    <xf numFmtId="0" fontId="54" fillId="0" borderId="0" xfId="20" applyFont="1" applyAlignment="1">
      <alignment vertical="center"/>
    </xf>
    <xf numFmtId="0" fontId="55" fillId="0" borderId="0" xfId="15" applyFont="1" applyAlignment="1">
      <alignment horizontal="left"/>
    </xf>
    <xf numFmtId="0" fontId="10" fillId="0" borderId="0" xfId="15" applyFont="1" applyAlignment="1">
      <alignment horizontal="left" vertical="center"/>
    </xf>
    <xf numFmtId="0" fontId="26" fillId="0" borderId="0" xfId="15" applyFont="1" applyAlignment="1">
      <alignment horizontal="center" vertical="center"/>
    </xf>
    <xf numFmtId="0" fontId="31" fillId="0" borderId="0" xfId="15" applyFont="1" applyAlignment="1">
      <alignment vertical="center"/>
    </xf>
    <xf numFmtId="0" fontId="24" fillId="0" borderId="0" xfId="15" applyFont="1" applyAlignment="1">
      <alignment horizontal="right" vertical="center"/>
    </xf>
    <xf numFmtId="0" fontId="1" fillId="0" borderId="0" xfId="15"/>
    <xf numFmtId="0" fontId="14" fillId="3" borderId="116" xfId="15" applyFont="1" applyFill="1" applyBorder="1" applyAlignment="1">
      <alignment horizontal="center" vertical="center"/>
    </xf>
    <xf numFmtId="0" fontId="14" fillId="3" borderId="119" xfId="15" applyFont="1" applyFill="1" applyBorder="1" applyAlignment="1">
      <alignment horizontal="center" vertical="center"/>
    </xf>
    <xf numFmtId="0" fontId="14" fillId="3" borderId="120" xfId="15" applyFont="1" applyFill="1" applyBorder="1" applyAlignment="1">
      <alignment horizontal="center" vertical="center"/>
    </xf>
    <xf numFmtId="0" fontId="14" fillId="3" borderId="121" xfId="15" applyFont="1" applyFill="1" applyBorder="1" applyAlignment="1">
      <alignment horizontal="center" vertical="center"/>
    </xf>
    <xf numFmtId="0" fontId="14" fillId="3" borderId="122" xfId="15" applyFont="1" applyFill="1" applyBorder="1" applyAlignment="1">
      <alignment horizontal="center" vertical="center"/>
    </xf>
    <xf numFmtId="0" fontId="14" fillId="3" borderId="123" xfId="15" applyFont="1" applyFill="1" applyBorder="1" applyAlignment="1">
      <alignment horizontal="center" vertical="center" wrapText="1"/>
    </xf>
    <xf numFmtId="0" fontId="14" fillId="3" borderId="121" xfId="15" applyFont="1" applyFill="1" applyBorder="1" applyAlignment="1">
      <alignment horizontal="center" vertical="center" wrapText="1"/>
    </xf>
    <xf numFmtId="0" fontId="14" fillId="3" borderId="122" xfId="15" applyFont="1" applyFill="1" applyBorder="1" applyAlignment="1">
      <alignment horizontal="center" vertical="center" wrapText="1"/>
    </xf>
    <xf numFmtId="17" fontId="46" fillId="3" borderId="124" xfId="15" applyNumberFormat="1" applyFont="1" applyFill="1" applyBorder="1" applyAlignment="1">
      <alignment horizontal="left"/>
    </xf>
    <xf numFmtId="167" fontId="26" fillId="0" borderId="93" xfId="15" applyNumberFormat="1" applyFont="1" applyBorder="1" applyAlignment="1">
      <alignment horizontal="center" vertical="center"/>
    </xf>
    <xf numFmtId="167" fontId="26" fillId="0" borderId="4" xfId="15" applyNumberFormat="1" applyFont="1" applyBorder="1" applyAlignment="1">
      <alignment horizontal="center" vertical="center"/>
    </xf>
    <xf numFmtId="167" fontId="26" fillId="0" borderId="63" xfId="15" applyNumberFormat="1" applyFont="1" applyBorder="1" applyAlignment="1">
      <alignment horizontal="center" vertical="center"/>
    </xf>
    <xf numFmtId="167" fontId="26" fillId="0" borderId="38" xfId="15" applyNumberFormat="1" applyFont="1" applyBorder="1" applyAlignment="1">
      <alignment horizontal="center" vertical="center"/>
    </xf>
    <xf numFmtId="17" fontId="14" fillId="3" borderId="124" xfId="15" applyNumberFormat="1" applyFont="1" applyFill="1" applyBorder="1" applyAlignment="1">
      <alignment horizontal="left"/>
    </xf>
    <xf numFmtId="167" fontId="17" fillId="0" borderId="93" xfId="15" applyNumberFormat="1" applyFont="1" applyBorder="1" applyAlignment="1">
      <alignment horizontal="center" vertical="center"/>
    </xf>
    <xf numFmtId="167" fontId="17" fillId="0" borderId="4" xfId="15" applyNumberFormat="1" applyFont="1" applyBorder="1" applyAlignment="1">
      <alignment horizontal="center" vertical="center"/>
    </xf>
    <xf numFmtId="167" fontId="17" fillId="0" borderId="63" xfId="15" applyNumberFormat="1" applyFont="1" applyBorder="1" applyAlignment="1">
      <alignment horizontal="center" vertical="center"/>
    </xf>
    <xf numFmtId="167" fontId="17" fillId="0" borderId="38" xfId="15" applyNumberFormat="1" applyFont="1" applyBorder="1" applyAlignment="1">
      <alignment horizontal="center" vertical="center"/>
    </xf>
    <xf numFmtId="17" fontId="14" fillId="3" borderId="125" xfId="15" quotePrefix="1" applyNumberFormat="1" applyFont="1" applyFill="1" applyBorder="1" applyAlignment="1">
      <alignment horizontal="left"/>
    </xf>
    <xf numFmtId="167" fontId="17" fillId="0" borderId="126" xfId="15" applyNumberFormat="1" applyFont="1" applyFill="1" applyBorder="1" applyAlignment="1">
      <alignment horizontal="center" vertical="center"/>
    </xf>
    <xf numFmtId="167" fontId="17" fillId="0" borderId="6" xfId="15" applyNumberFormat="1" applyFont="1" applyFill="1" applyBorder="1" applyAlignment="1">
      <alignment horizontal="center" vertical="center"/>
    </xf>
    <xf numFmtId="167" fontId="17" fillId="0" borderId="71" xfId="15" applyNumberFormat="1" applyFont="1" applyFill="1" applyBorder="1" applyAlignment="1">
      <alignment horizontal="center" vertical="center"/>
    </xf>
    <xf numFmtId="167" fontId="17" fillId="0" borderId="51" xfId="15" applyNumberFormat="1" applyFont="1" applyFill="1" applyBorder="1" applyAlignment="1">
      <alignment horizontal="center" vertical="center"/>
    </xf>
    <xf numFmtId="17" fontId="46" fillId="0" borderId="0" xfId="15" applyNumberFormat="1" applyFont="1" applyAlignment="1">
      <alignment horizontal="left"/>
    </xf>
    <xf numFmtId="167" fontId="26" fillId="0" borderId="0" xfId="15" applyNumberFormat="1" applyFont="1" applyAlignment="1">
      <alignment horizontal="center" vertical="center"/>
    </xf>
    <xf numFmtId="0" fontId="56" fillId="0" borderId="0" xfId="15" applyFont="1"/>
    <xf numFmtId="0" fontId="57" fillId="0" borderId="0" xfId="15" applyFont="1"/>
    <xf numFmtId="0" fontId="58" fillId="2" borderId="0" xfId="15" applyFont="1" applyFill="1"/>
    <xf numFmtId="0" fontId="14" fillId="3" borderId="127" xfId="15" applyFont="1" applyFill="1" applyBorder="1" applyAlignment="1">
      <alignment horizontal="center" vertical="center" wrapText="1"/>
    </xf>
    <xf numFmtId="0" fontId="14" fillId="3" borderId="128" xfId="15" applyFont="1" applyFill="1" applyBorder="1" applyAlignment="1">
      <alignment horizontal="center" vertical="center" wrapText="1"/>
    </xf>
    <xf numFmtId="0" fontId="14" fillId="3" borderId="129" xfId="15" applyFont="1" applyFill="1" applyBorder="1" applyAlignment="1">
      <alignment horizontal="center" vertical="center" wrapText="1"/>
    </xf>
    <xf numFmtId="0" fontId="59" fillId="2" borderId="0" xfId="15" applyFont="1" applyFill="1"/>
    <xf numFmtId="0" fontId="14" fillId="3" borderId="26" xfId="15" applyFont="1" applyFill="1" applyBorder="1" applyAlignment="1">
      <alignment horizontal="right" vertical="center"/>
    </xf>
    <xf numFmtId="167" fontId="17" fillId="2" borderId="6" xfId="15" applyNumberFormat="1" applyFont="1" applyFill="1" applyBorder="1" applyAlignment="1">
      <alignment horizontal="center" vertical="center"/>
    </xf>
    <xf numFmtId="167" fontId="17" fillId="2" borderId="54" xfId="15" applyNumberFormat="1" applyFont="1" applyFill="1" applyBorder="1" applyAlignment="1">
      <alignment horizontal="center" vertical="center"/>
    </xf>
    <xf numFmtId="167" fontId="17" fillId="2" borderId="62" xfId="15" applyNumberFormat="1" applyFont="1" applyFill="1" applyBorder="1" applyAlignment="1">
      <alignment horizontal="center" vertical="center"/>
    </xf>
    <xf numFmtId="0" fontId="58" fillId="2" borderId="0" xfId="15" applyFont="1" applyFill="1" applyBorder="1"/>
    <xf numFmtId="167" fontId="17" fillId="2" borderId="71" xfId="15" applyNumberFormat="1" applyFont="1" applyFill="1" applyBorder="1" applyAlignment="1">
      <alignment horizontal="center" vertical="center"/>
    </xf>
    <xf numFmtId="0" fontId="60" fillId="2" borderId="0" xfId="15" applyFont="1" applyFill="1"/>
    <xf numFmtId="0" fontId="10" fillId="0" borderId="0" xfId="22" applyFont="1" applyBorder="1"/>
    <xf numFmtId="0" fontId="62" fillId="0" borderId="0" xfId="22" applyFont="1" applyBorder="1"/>
    <xf numFmtId="0" fontId="63" fillId="0" borderId="0" xfId="22" applyFont="1" applyBorder="1"/>
    <xf numFmtId="0" fontId="64" fillId="0" borderId="0" xfId="22" applyFont="1" applyAlignment="1">
      <alignment horizontal="center"/>
    </xf>
    <xf numFmtId="0" fontId="49" fillId="0" borderId="0" xfId="22" applyFont="1"/>
    <xf numFmtId="0" fontId="65" fillId="0" borderId="0" xfId="22" applyFont="1" applyFill="1"/>
    <xf numFmtId="0" fontId="62" fillId="0" borderId="0" xfId="22" applyFont="1" applyBorder="1" applyAlignment="1">
      <alignment horizontal="center"/>
    </xf>
    <xf numFmtId="0" fontId="66" fillId="0" borderId="0" xfId="22" applyFont="1"/>
    <xf numFmtId="0" fontId="10" fillId="5" borderId="130" xfId="22" applyFont="1" applyFill="1" applyBorder="1"/>
    <xf numFmtId="182" fontId="67" fillId="5" borderId="104" xfId="22" applyNumberFormat="1" applyFont="1" applyFill="1" applyBorder="1" applyAlignment="1">
      <alignment horizontal="center"/>
    </xf>
    <xf numFmtId="0" fontId="31" fillId="5" borderId="104" xfId="22" applyFont="1" applyFill="1" applyBorder="1" applyAlignment="1">
      <alignment horizontal="center"/>
    </xf>
    <xf numFmtId="0" fontId="31" fillId="5" borderId="131" xfId="22" applyFont="1" applyFill="1" applyBorder="1"/>
    <xf numFmtId="0" fontId="10" fillId="5" borderId="132" xfId="22" applyFont="1" applyFill="1" applyBorder="1"/>
    <xf numFmtId="4" fontId="10" fillId="5" borderId="0" xfId="22" applyNumberFormat="1" applyFont="1" applyFill="1" applyBorder="1" applyAlignment="1">
      <alignment horizontal="right"/>
    </xf>
    <xf numFmtId="0" fontId="31" fillId="5" borderId="0" xfId="22" applyFont="1" applyFill="1" applyBorder="1"/>
    <xf numFmtId="0" fontId="31" fillId="5" borderId="133" xfId="22" applyFont="1" applyFill="1" applyBorder="1"/>
    <xf numFmtId="4" fontId="33" fillId="0" borderId="0" xfId="22" applyNumberFormat="1" applyFont="1" applyFill="1" applyBorder="1" applyAlignment="1">
      <alignment horizontal="center"/>
    </xf>
    <xf numFmtId="0" fontId="17" fillId="0" borderId="0" xfId="22" applyFont="1" applyFill="1" applyBorder="1"/>
    <xf numFmtId="0" fontId="31" fillId="0" borderId="133" xfId="22" applyFont="1" applyFill="1" applyBorder="1"/>
    <xf numFmtId="0" fontId="67" fillId="5" borderId="132" xfId="22" applyFont="1" applyFill="1" applyBorder="1"/>
    <xf numFmtId="4" fontId="33" fillId="0" borderId="0" xfId="22" applyNumberFormat="1" applyFont="1" applyFill="1" applyBorder="1" applyAlignment="1">
      <alignment horizontal="right"/>
    </xf>
    <xf numFmtId="0" fontId="68" fillId="5" borderId="132" xfId="22" applyFont="1" applyFill="1" applyBorder="1"/>
    <xf numFmtId="0" fontId="31" fillId="5" borderId="132" xfId="22" applyFont="1" applyFill="1" applyBorder="1"/>
    <xf numFmtId="38" fontId="17" fillId="0" borderId="134" xfId="23" applyNumberFormat="1" applyFont="1" applyFill="1" applyBorder="1" applyAlignment="1"/>
    <xf numFmtId="38" fontId="17" fillId="0" borderId="80" xfId="23" applyNumberFormat="1" applyFont="1" applyFill="1" applyBorder="1" applyAlignment="1"/>
    <xf numFmtId="0" fontId="31" fillId="5" borderId="132" xfId="22" applyFont="1" applyFill="1" applyBorder="1" applyAlignment="1">
      <alignment wrapText="1"/>
    </xf>
    <xf numFmtId="38" fontId="17" fillId="0" borderId="135" xfId="23" applyNumberFormat="1" applyFont="1" applyFill="1" applyBorder="1" applyAlignment="1"/>
    <xf numFmtId="38" fontId="17" fillId="0" borderId="0" xfId="23" applyNumberFormat="1" applyFont="1" applyFill="1" applyBorder="1" applyAlignment="1"/>
    <xf numFmtId="0" fontId="68" fillId="5" borderId="136" xfId="22" applyFont="1" applyFill="1" applyBorder="1"/>
    <xf numFmtId="4" fontId="33" fillId="0" borderId="0" xfId="22" applyNumberFormat="1" applyFont="1" applyFill="1" applyBorder="1" applyAlignment="1"/>
    <xf numFmtId="38" fontId="17" fillId="0" borderId="137" xfId="23" applyNumberFormat="1" applyFont="1" applyFill="1" applyBorder="1" applyAlignment="1"/>
    <xf numFmtId="38" fontId="17" fillId="0" borderId="138" xfId="23" applyNumberFormat="1" applyFont="1" applyFill="1" applyBorder="1" applyAlignment="1"/>
    <xf numFmtId="3" fontId="33" fillId="0" borderId="0" xfId="22" applyNumberFormat="1" applyFont="1" applyFill="1" applyBorder="1" applyAlignment="1">
      <alignment horizontal="right"/>
    </xf>
    <xf numFmtId="0" fontId="67" fillId="5" borderId="136" xfId="22" applyFont="1" applyFill="1" applyBorder="1"/>
    <xf numFmtId="3" fontId="32" fillId="0" borderId="0" xfId="22" applyNumberFormat="1" applyFont="1" applyFill="1" applyBorder="1" applyAlignment="1"/>
    <xf numFmtId="0" fontId="31" fillId="5" borderId="132" xfId="22" applyFont="1" applyFill="1" applyBorder="1" applyAlignment="1">
      <alignment horizontal="left" vertical="top"/>
    </xf>
    <xf numFmtId="38" fontId="17" fillId="0" borderId="137" xfId="23" applyNumberFormat="1" applyFont="1" applyFill="1" applyBorder="1" applyAlignment="1">
      <alignment horizontal="right"/>
    </xf>
    <xf numFmtId="38" fontId="17" fillId="0" borderId="0" xfId="23" applyNumberFormat="1" applyFont="1" applyFill="1" applyBorder="1" applyAlignment="1">
      <alignment horizontal="right"/>
    </xf>
    <xf numFmtId="0" fontId="66" fillId="0" borderId="133" xfId="22" applyFont="1" applyFill="1" applyBorder="1"/>
    <xf numFmtId="3" fontId="70" fillId="0" borderId="0" xfId="22" applyNumberFormat="1" applyFont="1" applyFill="1" applyBorder="1" applyAlignment="1">
      <alignment horizontal="right"/>
    </xf>
    <xf numFmtId="0" fontId="70" fillId="0" borderId="0" xfId="22" applyFont="1" applyFill="1" applyBorder="1"/>
    <xf numFmtId="0" fontId="10" fillId="5" borderId="136" xfId="22" applyFont="1" applyFill="1" applyBorder="1"/>
    <xf numFmtId="38" fontId="17" fillId="0" borderId="138" xfId="23" applyNumberFormat="1" applyFont="1" applyFill="1" applyBorder="1" applyAlignment="1">
      <alignment horizontal="right"/>
    </xf>
    <xf numFmtId="0" fontId="31" fillId="5" borderId="139" xfId="22" applyFont="1" applyFill="1" applyBorder="1"/>
    <xf numFmtId="0" fontId="49" fillId="0" borderId="140" xfId="22" applyFont="1" applyBorder="1"/>
    <xf numFmtId="0" fontId="66" fillId="0" borderId="141" xfId="22" applyFont="1" applyFill="1" applyBorder="1"/>
    <xf numFmtId="0" fontId="65" fillId="0" borderId="0" xfId="22" applyFont="1" applyFill="1" applyAlignment="1">
      <alignment horizontal="center"/>
    </xf>
    <xf numFmtId="0" fontId="52" fillId="0" borderId="0" xfId="22" applyFont="1" applyBorder="1"/>
    <xf numFmtId="0" fontId="71" fillId="0" borderId="0" xfId="22" applyFont="1"/>
    <xf numFmtId="165" fontId="65" fillId="0" borderId="0" xfId="24" applyFont="1" applyFill="1"/>
    <xf numFmtId="39" fontId="66" fillId="0" borderId="0" xfId="22" applyNumberFormat="1" applyFont="1"/>
    <xf numFmtId="39" fontId="64" fillId="0" borderId="0" xfId="22" applyNumberFormat="1" applyFont="1"/>
    <xf numFmtId="3" fontId="17" fillId="0" borderId="0" xfId="22" applyNumberFormat="1" applyFont="1" applyFill="1" applyBorder="1" applyAlignment="1"/>
    <xf numFmtId="40" fontId="66" fillId="0" borderId="0" xfId="23" applyFont="1"/>
    <xf numFmtId="40" fontId="49" fillId="0" borderId="0" xfId="23" applyFont="1"/>
    <xf numFmtId="0" fontId="10" fillId="2" borderId="0" xfId="25" applyFont="1" applyFill="1"/>
    <xf numFmtId="0" fontId="31" fillId="2" borderId="0" xfId="25" applyFont="1" applyFill="1"/>
    <xf numFmtId="0" fontId="31" fillId="2" borderId="0" xfId="17" applyFont="1" applyFill="1"/>
    <xf numFmtId="0" fontId="11" fillId="6" borderId="0" xfId="17" applyFont="1" applyFill="1"/>
    <xf numFmtId="0" fontId="42" fillId="2" borderId="0" xfId="17" applyFont="1" applyFill="1"/>
    <xf numFmtId="0" fontId="42" fillId="2" borderId="0" xfId="17" applyFont="1" applyFill="1" applyAlignment="1">
      <alignment horizontal="right"/>
    </xf>
    <xf numFmtId="0" fontId="24" fillId="2" borderId="0" xfId="17" applyFont="1" applyFill="1" applyAlignment="1">
      <alignment horizontal="right"/>
    </xf>
    <xf numFmtId="0" fontId="32" fillId="2" borderId="0" xfId="17" applyFont="1" applyFill="1" applyAlignment="1">
      <alignment horizontal="right"/>
    </xf>
    <xf numFmtId="0" fontId="14" fillId="3" borderId="96" xfId="26" applyFont="1" applyFill="1" applyBorder="1" applyAlignment="1">
      <alignment horizontal="center"/>
    </xf>
    <xf numFmtId="17" fontId="14" fillId="3" borderId="96" xfId="17" applyNumberFormat="1" applyFont="1" applyFill="1" applyBorder="1" applyAlignment="1">
      <alignment horizontal="center"/>
    </xf>
    <xf numFmtId="17" fontId="14" fillId="3" borderId="96" xfId="17" quotePrefix="1" applyNumberFormat="1" applyFont="1" applyFill="1" applyBorder="1" applyAlignment="1">
      <alignment horizontal="center"/>
    </xf>
    <xf numFmtId="0" fontId="31" fillId="2" borderId="21" xfId="17" applyFont="1" applyFill="1" applyBorder="1"/>
    <xf numFmtId="0" fontId="17" fillId="2" borderId="21" xfId="17" applyFont="1" applyFill="1" applyBorder="1"/>
    <xf numFmtId="0" fontId="14" fillId="3" borderId="21" xfId="26" applyFont="1" applyFill="1" applyBorder="1"/>
    <xf numFmtId="166" fontId="10" fillId="2" borderId="21" xfId="17" applyNumberFormat="1" applyFont="1" applyFill="1" applyBorder="1"/>
    <xf numFmtId="166" fontId="14" fillId="2" borderId="21" xfId="17" applyNumberFormat="1" applyFont="1" applyFill="1" applyBorder="1"/>
    <xf numFmtId="166" fontId="33" fillId="2" borderId="21" xfId="17" applyNumberFormat="1" applyFont="1" applyFill="1" applyBorder="1"/>
    <xf numFmtId="166" fontId="33" fillId="0" borderId="21" xfId="17" applyNumberFormat="1" applyFont="1" applyBorder="1"/>
    <xf numFmtId="0" fontId="11" fillId="3" borderId="21" xfId="26" applyFont="1" applyFill="1" applyBorder="1"/>
    <xf numFmtId="0" fontId="31" fillId="2" borderId="21" xfId="26" applyFont="1" applyFill="1" applyBorder="1"/>
    <xf numFmtId="0" fontId="11" fillId="2" borderId="21" xfId="17" applyFont="1" applyFill="1" applyBorder="1"/>
    <xf numFmtId="0" fontId="17" fillId="0" borderId="21" xfId="17" applyFont="1" applyBorder="1"/>
    <xf numFmtId="166" fontId="31" fillId="2" borderId="21" xfId="17" applyNumberFormat="1" applyFont="1" applyFill="1" applyBorder="1"/>
    <xf numFmtId="166" fontId="11" fillId="2" borderId="21" xfId="17" applyNumberFormat="1" applyFont="1" applyFill="1" applyBorder="1"/>
    <xf numFmtId="166" fontId="17" fillId="2" borderId="21" xfId="17" applyNumberFormat="1" applyFont="1" applyFill="1" applyBorder="1"/>
    <xf numFmtId="166" fontId="17" fillId="0" borderId="21" xfId="17" applyNumberFormat="1" applyFont="1" applyBorder="1"/>
    <xf numFmtId="0" fontId="11" fillId="3" borderId="21" xfId="26" applyFont="1" applyFill="1" applyBorder="1" applyAlignment="1">
      <alignment horizontal="left" indent="2"/>
    </xf>
    <xf numFmtId="0" fontId="14" fillId="3" borderId="22" xfId="26" applyFont="1" applyFill="1" applyBorder="1"/>
    <xf numFmtId="166" fontId="10" fillId="2" borderId="22" xfId="17" applyNumberFormat="1" applyFont="1" applyFill="1" applyBorder="1"/>
    <xf numFmtId="166" fontId="33" fillId="2" borderId="22" xfId="17" applyNumberFormat="1" applyFont="1" applyFill="1" applyBorder="1"/>
    <xf numFmtId="166" fontId="33" fillId="0" borderId="22" xfId="17" applyNumberFormat="1" applyFont="1" applyBorder="1"/>
    <xf numFmtId="0" fontId="31" fillId="0" borderId="0" xfId="17" applyFont="1"/>
    <xf numFmtId="0" fontId="32" fillId="0" borderId="0" xfId="17" applyFont="1" applyAlignment="1">
      <alignment horizontal="right"/>
    </xf>
    <xf numFmtId="0" fontId="11" fillId="3" borderId="21" xfId="26" applyFont="1" applyFill="1" applyBorder="1" applyAlignment="1">
      <alignment horizontal="center"/>
    </xf>
    <xf numFmtId="0" fontId="11" fillId="3" borderId="21" xfId="26" applyFont="1" applyFill="1" applyBorder="1" applyAlignment="1">
      <alignment horizontal="left" indent="1"/>
    </xf>
    <xf numFmtId="0" fontId="31" fillId="2" borderId="22" xfId="17" applyFont="1" applyFill="1" applyBorder="1"/>
    <xf numFmtId="0" fontId="31" fillId="0" borderId="22" xfId="17" applyFont="1" applyBorder="1"/>
    <xf numFmtId="0" fontId="24" fillId="2" borderId="0" xfId="17" applyFont="1" applyFill="1"/>
    <xf numFmtId="0" fontId="23" fillId="2" borderId="0" xfId="17" applyFont="1" applyFill="1"/>
    <xf numFmtId="0" fontId="24" fillId="2" borderId="0" xfId="17" applyFont="1" applyFill="1" applyAlignment="1">
      <alignment horizontal="left"/>
    </xf>
    <xf numFmtId="0" fontId="26" fillId="2" borderId="0" xfId="17" applyFont="1" applyFill="1"/>
    <xf numFmtId="0" fontId="10" fillId="2" borderId="0" xfId="27" applyFont="1" applyFill="1"/>
    <xf numFmtId="0" fontId="26" fillId="6" borderId="0" xfId="17" applyFont="1" applyFill="1"/>
    <xf numFmtId="0" fontId="26" fillId="2" borderId="0" xfId="17" applyFont="1" applyFill="1" applyAlignment="1">
      <alignment horizontal="right"/>
    </xf>
    <xf numFmtId="0" fontId="14" fillId="7" borderId="119" xfId="17" applyFont="1" applyFill="1" applyBorder="1" applyAlignment="1">
      <alignment horizontal="center"/>
    </xf>
    <xf numFmtId="17" fontId="14" fillId="7" borderId="142" xfId="17" applyNumberFormat="1" applyFont="1" applyFill="1" applyBorder="1" applyAlignment="1">
      <alignment horizontal="center"/>
    </xf>
    <xf numFmtId="17" fontId="14" fillId="7" borderId="143" xfId="17" applyNumberFormat="1" applyFont="1" applyFill="1" applyBorder="1" applyAlignment="1">
      <alignment horizontal="center"/>
    </xf>
    <xf numFmtId="17" fontId="14" fillId="7" borderId="143" xfId="17" quotePrefix="1" applyNumberFormat="1" applyFont="1" applyFill="1" applyBorder="1" applyAlignment="1">
      <alignment horizontal="center"/>
    </xf>
    <xf numFmtId="0" fontId="11" fillId="7" borderId="124" xfId="17" applyFont="1" applyFill="1" applyBorder="1" applyAlignment="1">
      <alignment horizontal="center"/>
    </xf>
    <xf numFmtId="0" fontId="26" fillId="2" borderId="16" xfId="17" applyFont="1" applyFill="1" applyBorder="1"/>
    <xf numFmtId="0" fontId="26" fillId="2" borderId="21" xfId="17" applyFont="1" applyFill="1" applyBorder="1"/>
    <xf numFmtId="0" fontId="14" fillId="7" borderId="124" xfId="17" applyFont="1" applyFill="1" applyBorder="1"/>
    <xf numFmtId="166" fontId="46" fillId="2" borderId="16" xfId="17" applyNumberFormat="1" applyFont="1" applyFill="1" applyBorder="1"/>
    <xf numFmtId="166" fontId="46" fillId="2" borderId="21" xfId="17" applyNumberFormat="1" applyFont="1" applyFill="1" applyBorder="1"/>
    <xf numFmtId="166" fontId="33" fillId="0" borderId="21" xfId="17" applyNumberFormat="1" applyFont="1" applyFill="1" applyBorder="1"/>
    <xf numFmtId="0" fontId="11" fillId="7" borderId="124" xfId="17" applyFont="1" applyFill="1" applyBorder="1"/>
    <xf numFmtId="166" fontId="26" fillId="2" borderId="16" xfId="17" applyNumberFormat="1" applyFont="1" applyFill="1" applyBorder="1"/>
    <xf numFmtId="166" fontId="26" fillId="2" borderId="21" xfId="17" applyNumberFormat="1" applyFont="1" applyFill="1" applyBorder="1"/>
    <xf numFmtId="166" fontId="17" fillId="0" borderId="21" xfId="17" applyNumberFormat="1" applyFont="1" applyFill="1" applyBorder="1"/>
    <xf numFmtId="0" fontId="46" fillId="2" borderId="16" xfId="17" applyFont="1" applyFill="1" applyBorder="1"/>
    <xf numFmtId="0" fontId="46" fillId="2" borderId="21" xfId="17" applyFont="1" applyFill="1" applyBorder="1"/>
    <xf numFmtId="0" fontId="14" fillId="2" borderId="21" xfId="17" applyFont="1" applyFill="1" applyBorder="1"/>
    <xf numFmtId="0" fontId="10" fillId="2" borderId="21" xfId="17" applyFont="1" applyFill="1" applyBorder="1"/>
    <xf numFmtId="0" fontId="33" fillId="2" borderId="21" xfId="17" applyFont="1" applyFill="1" applyBorder="1"/>
    <xf numFmtId="0" fontId="33" fillId="0" borderId="21" xfId="17" applyFont="1" applyBorder="1"/>
    <xf numFmtId="0" fontId="33" fillId="0" borderId="21" xfId="17" applyFont="1" applyFill="1" applyBorder="1"/>
    <xf numFmtId="0" fontId="46" fillId="2" borderId="0" xfId="17" applyFont="1" applyFill="1"/>
    <xf numFmtId="0" fontId="14" fillId="7" borderId="124" xfId="17" applyFont="1" applyFill="1" applyBorder="1" applyAlignment="1">
      <alignment wrapText="1"/>
    </xf>
    <xf numFmtId="166" fontId="46" fillId="2" borderId="16" xfId="17" applyNumberFormat="1" applyFont="1" applyFill="1" applyBorder="1" applyAlignment="1">
      <alignment vertical="center"/>
    </xf>
    <xf numFmtId="166" fontId="46" fillId="2" borderId="21" xfId="17" applyNumberFormat="1" applyFont="1" applyFill="1" applyBorder="1" applyAlignment="1">
      <alignment vertical="center"/>
    </xf>
    <xf numFmtId="166" fontId="14" fillId="2" borderId="21" xfId="17" applyNumberFormat="1" applyFont="1" applyFill="1" applyBorder="1" applyAlignment="1">
      <alignment vertical="center"/>
    </xf>
    <xf numFmtId="166" fontId="10" fillId="2" borderId="21" xfId="17" applyNumberFormat="1" applyFont="1" applyFill="1" applyBorder="1" applyAlignment="1">
      <alignment vertical="center"/>
    </xf>
    <xf numFmtId="166" fontId="33" fillId="2" borderId="21" xfId="17" applyNumberFormat="1" applyFont="1" applyFill="1" applyBorder="1" applyAlignment="1">
      <alignment vertical="center"/>
    </xf>
    <xf numFmtId="166" fontId="33" fillId="0" borderId="21" xfId="17" applyNumberFormat="1" applyFont="1" applyBorder="1" applyAlignment="1">
      <alignment vertical="center"/>
    </xf>
    <xf numFmtId="166" fontId="33" fillId="0" borderId="21" xfId="17" applyNumberFormat="1" applyFont="1" applyFill="1" applyBorder="1" applyAlignment="1">
      <alignment vertical="center"/>
    </xf>
    <xf numFmtId="0" fontId="11" fillId="7" borderId="125" xfId="17" applyFont="1" applyFill="1" applyBorder="1"/>
    <xf numFmtId="0" fontId="26" fillId="2" borderId="24" xfId="17" applyFont="1" applyFill="1" applyBorder="1"/>
    <xf numFmtId="0" fontId="26" fillId="2" borderId="22" xfId="17" applyFont="1" applyFill="1" applyBorder="1"/>
    <xf numFmtId="0" fontId="17" fillId="2" borderId="22" xfId="17" applyFont="1" applyFill="1" applyBorder="1"/>
    <xf numFmtId="0" fontId="17" fillId="0" borderId="22" xfId="17" applyFont="1" applyBorder="1"/>
    <xf numFmtId="0" fontId="17" fillId="0" borderId="22" xfId="17" applyFont="1" applyFill="1" applyBorder="1"/>
    <xf numFmtId="166" fontId="26" fillId="2" borderId="0" xfId="17" applyNumberFormat="1" applyFont="1" applyFill="1"/>
    <xf numFmtId="0" fontId="26" fillId="0" borderId="0" xfId="17" applyFont="1"/>
    <xf numFmtId="166" fontId="24" fillId="2" borderId="0" xfId="17" applyNumberFormat="1" applyFont="1" applyFill="1"/>
    <xf numFmtId="0" fontId="31" fillId="2" borderId="0" xfId="27" applyFont="1" applyFill="1"/>
    <xf numFmtId="0" fontId="14" fillId="6" borderId="0" xfId="27" applyFont="1" applyFill="1"/>
    <xf numFmtId="0" fontId="31" fillId="6" borderId="0" xfId="27" applyFont="1" applyFill="1"/>
    <xf numFmtId="0" fontId="31" fillId="6" borderId="0" xfId="17" applyFont="1" applyFill="1"/>
    <xf numFmtId="0" fontId="17" fillId="2" borderId="21" xfId="26" applyFont="1" applyFill="1" applyBorder="1"/>
    <xf numFmtId="0" fontId="11" fillId="8" borderId="0" xfId="17" applyFont="1" applyFill="1"/>
    <xf numFmtId="0" fontId="42" fillId="6" borderId="0" xfId="17" applyFont="1" applyFill="1" applyAlignment="1">
      <alignment horizontal="center"/>
    </xf>
    <xf numFmtId="0" fontId="54" fillId="6" borderId="0" xfId="17" applyFont="1" applyFill="1" applyAlignment="1">
      <alignment horizontal="center"/>
    </xf>
    <xf numFmtId="166" fontId="17" fillId="2" borderId="21" xfId="26" applyNumberFormat="1" applyFont="1" applyFill="1" applyBorder="1"/>
    <xf numFmtId="171" fontId="33" fillId="2" borderId="22" xfId="29" applyNumberFormat="1" applyFont="1" applyFill="1" applyBorder="1"/>
    <xf numFmtId="0" fontId="24" fillId="2" borderId="0" xfId="17" applyFont="1" applyFill="1" applyAlignment="1"/>
    <xf numFmtId="0" fontId="10" fillId="2" borderId="0" xfId="27" applyFont="1" applyFill="1" applyAlignment="1">
      <alignment horizontal="left" vertical="top"/>
    </xf>
    <xf numFmtId="17" fontId="14" fillId="3" borderId="143" xfId="17" applyNumberFormat="1" applyFont="1" applyFill="1" applyBorder="1" applyAlignment="1">
      <alignment horizontal="center"/>
    </xf>
    <xf numFmtId="0" fontId="72" fillId="2" borderId="0" xfId="17" applyFont="1" applyFill="1"/>
    <xf numFmtId="0" fontId="24" fillId="2" borderId="0" xfId="17" applyFont="1" applyFill="1" applyAlignment="1">
      <alignment vertical="center"/>
    </xf>
    <xf numFmtId="0" fontId="71" fillId="2" borderId="0" xfId="17" applyFont="1" applyFill="1"/>
    <xf numFmtId="0" fontId="24" fillId="2" borderId="0" xfId="17" applyFont="1" applyFill="1" applyAlignment="1">
      <alignment horizontal="left" vertical="top" wrapText="1"/>
    </xf>
    <xf numFmtId="0" fontId="10" fillId="2" borderId="0" xfId="27" applyFont="1" applyFill="1" applyAlignment="1">
      <alignment vertical="center"/>
    </xf>
    <xf numFmtId="0" fontId="31" fillId="2" borderId="0" xfId="17" applyFont="1" applyFill="1" applyAlignment="1">
      <alignment vertical="center"/>
    </xf>
    <xf numFmtId="0" fontId="73" fillId="2" borderId="0" xfId="17" applyFont="1" applyFill="1" applyAlignment="1">
      <alignment vertical="center"/>
    </xf>
    <xf numFmtId="0" fontId="26" fillId="2" borderId="0" xfId="17" applyFont="1" applyFill="1" applyAlignment="1">
      <alignment horizontal="left" vertical="center"/>
    </xf>
    <xf numFmtId="0" fontId="26" fillId="2" borderId="0" xfId="17" applyFont="1" applyFill="1" applyAlignment="1">
      <alignment vertical="center"/>
    </xf>
    <xf numFmtId="0" fontId="52" fillId="2" borderId="0" xfId="17" applyFont="1" applyFill="1" applyAlignment="1">
      <alignment vertical="center"/>
    </xf>
    <xf numFmtId="0" fontId="76" fillId="2" borderId="0" xfId="17" applyFont="1" applyFill="1" applyAlignment="1">
      <alignment vertical="center"/>
    </xf>
    <xf numFmtId="0" fontId="24" fillId="2" borderId="0" xfId="17" applyFont="1" applyFill="1" applyAlignment="1">
      <alignment horizontal="right" vertical="center"/>
    </xf>
    <xf numFmtId="0" fontId="74" fillId="2" borderId="0" xfId="17" applyFont="1" applyFill="1" applyAlignment="1">
      <alignment vertical="center"/>
    </xf>
    <xf numFmtId="0" fontId="17" fillId="2" borderId="21" xfId="17" applyFont="1" applyFill="1" applyBorder="1" applyAlignment="1">
      <alignment vertical="center"/>
    </xf>
    <xf numFmtId="166" fontId="17" fillId="2" borderId="21" xfId="17" applyNumberFormat="1" applyFont="1" applyFill="1" applyBorder="1" applyAlignment="1">
      <alignment vertical="center"/>
    </xf>
    <xf numFmtId="0" fontId="17" fillId="2" borderId="22" xfId="17" applyFont="1" applyFill="1" applyBorder="1" applyAlignment="1">
      <alignment vertical="center"/>
    </xf>
    <xf numFmtId="0" fontId="23" fillId="2" borderId="0" xfId="17" applyFont="1" applyFill="1" applyAlignment="1">
      <alignment vertical="center"/>
    </xf>
    <xf numFmtId="0" fontId="11" fillId="7" borderId="144" xfId="17" applyFont="1" applyFill="1" applyBorder="1" applyAlignment="1">
      <alignment horizontal="center" vertical="center"/>
    </xf>
    <xf numFmtId="17" fontId="14" fillId="7" borderId="96" xfId="17" applyNumberFormat="1" applyFont="1" applyFill="1" applyBorder="1" applyAlignment="1">
      <alignment horizontal="center" vertical="center"/>
    </xf>
    <xf numFmtId="17" fontId="14" fillId="7" borderId="96" xfId="17" quotePrefix="1" applyNumberFormat="1" applyFont="1" applyFill="1" applyBorder="1" applyAlignment="1">
      <alignment horizontal="center" vertical="center"/>
    </xf>
    <xf numFmtId="0" fontId="14" fillId="7" borderId="3" xfId="17" applyFont="1" applyFill="1" applyBorder="1" applyAlignment="1">
      <alignment horizontal="center" vertical="center"/>
    </xf>
    <xf numFmtId="0" fontId="14" fillId="7" borderId="3" xfId="17" applyFont="1" applyFill="1" applyBorder="1" applyAlignment="1">
      <alignment vertical="center"/>
    </xf>
    <xf numFmtId="0" fontId="11" fillId="7" borderId="3" xfId="17" applyFont="1" applyFill="1" applyBorder="1" applyAlignment="1">
      <alignment vertical="center"/>
    </xf>
    <xf numFmtId="166" fontId="11" fillId="7" borderId="3" xfId="17" applyNumberFormat="1" applyFont="1" applyFill="1" applyBorder="1" applyAlignment="1">
      <alignment vertical="center"/>
    </xf>
    <xf numFmtId="0" fontId="11" fillId="7" borderId="3" xfId="17" applyFont="1" applyFill="1" applyBorder="1" applyAlignment="1">
      <alignment horizontal="left" vertical="center"/>
    </xf>
    <xf numFmtId="0" fontId="42" fillId="7" borderId="3" xfId="17" applyFont="1" applyFill="1" applyBorder="1" applyAlignment="1">
      <alignment vertical="center"/>
    </xf>
    <xf numFmtId="0" fontId="11" fillId="7" borderId="5" xfId="17" applyFont="1" applyFill="1" applyBorder="1" applyAlignment="1">
      <alignment vertical="center"/>
    </xf>
    <xf numFmtId="0" fontId="77" fillId="2" borderId="0" xfId="17" applyFont="1" applyFill="1"/>
    <xf numFmtId="0" fontId="78" fillId="2" borderId="0" xfId="17" applyFont="1" applyFill="1" applyAlignment="1">
      <alignment vertical="center"/>
    </xf>
    <xf numFmtId="0" fontId="46" fillId="6" borderId="0" xfId="17" applyFont="1" applyFill="1" applyAlignment="1">
      <alignment horizontal="center" vertical="center"/>
    </xf>
    <xf numFmtId="0" fontId="11" fillId="2" borderId="0" xfId="17" applyFont="1" applyFill="1" applyAlignment="1">
      <alignment vertical="center"/>
    </xf>
    <xf numFmtId="166" fontId="26" fillId="2" borderId="0" xfId="17" applyNumberFormat="1" applyFont="1" applyFill="1" applyAlignment="1">
      <alignment vertical="center"/>
    </xf>
    <xf numFmtId="167" fontId="26" fillId="2" borderId="0" xfId="17" applyNumberFormat="1" applyFont="1" applyFill="1" applyAlignment="1">
      <alignment vertical="center"/>
    </xf>
    <xf numFmtId="0" fontId="14" fillId="7" borderId="144" xfId="17" applyFont="1" applyFill="1" applyBorder="1" applyAlignment="1">
      <alignment horizontal="center" vertical="center"/>
    </xf>
    <xf numFmtId="0" fontId="26" fillId="2" borderId="21" xfId="17" applyFont="1" applyFill="1" applyBorder="1" applyAlignment="1">
      <alignment vertical="center"/>
    </xf>
    <xf numFmtId="0" fontId="10" fillId="2" borderId="0" xfId="30" applyFont="1" applyFill="1" applyAlignment="1">
      <alignment vertical="center"/>
    </xf>
    <xf numFmtId="0" fontId="31" fillId="2" borderId="0" xfId="30" applyFont="1" applyFill="1" applyAlignment="1">
      <alignment vertical="center"/>
    </xf>
    <xf numFmtId="183" fontId="14" fillId="2" borderId="23" xfId="30" applyNumberFormat="1" applyFont="1" applyFill="1" applyBorder="1" applyAlignment="1">
      <alignment horizontal="center" vertical="center"/>
    </xf>
    <xf numFmtId="183" fontId="14" fillId="2" borderId="0" xfId="30" applyNumberFormat="1" applyFont="1" applyFill="1" applyAlignment="1">
      <alignment horizontal="center" vertical="center"/>
    </xf>
    <xf numFmtId="0" fontId="24" fillId="2" borderId="0" xfId="30" applyFont="1" applyFill="1" applyAlignment="1">
      <alignment horizontal="right" vertical="center"/>
    </xf>
    <xf numFmtId="0" fontId="14" fillId="3" borderId="116" xfId="30" applyFont="1" applyFill="1" applyBorder="1" applyAlignment="1">
      <alignment horizontal="center" vertical="center"/>
    </xf>
    <xf numFmtId="183" fontId="14" fillId="3" borderId="97" xfId="30" applyNumberFormat="1" applyFont="1" applyFill="1" applyBorder="1" applyAlignment="1">
      <alignment horizontal="center" vertical="center"/>
    </xf>
    <xf numFmtId="183" fontId="14" fillId="3" borderId="96" xfId="30" applyNumberFormat="1" applyFont="1" applyFill="1" applyBorder="1" applyAlignment="1">
      <alignment horizontal="center" vertical="center"/>
    </xf>
    <xf numFmtId="183" fontId="14" fillId="3" borderId="96" xfId="30" quotePrefix="1" applyNumberFormat="1" applyFont="1" applyFill="1" applyBorder="1" applyAlignment="1">
      <alignment horizontal="center" vertical="center"/>
    </xf>
    <xf numFmtId="0" fontId="26" fillId="2" borderId="0" xfId="30" applyFont="1" applyFill="1" applyAlignment="1">
      <alignment vertical="center"/>
    </xf>
    <xf numFmtId="0" fontId="11" fillId="3" borderId="124" xfId="30" applyFont="1" applyFill="1" applyBorder="1" applyAlignment="1">
      <alignment vertical="center"/>
    </xf>
    <xf numFmtId="0" fontId="26" fillId="2" borderId="145" xfId="30" applyFont="1" applyFill="1" applyBorder="1" applyAlignment="1">
      <alignment vertical="center"/>
    </xf>
    <xf numFmtId="3" fontId="17" fillId="2" borderId="21" xfId="30" applyNumberFormat="1" applyFont="1" applyFill="1" applyBorder="1" applyAlignment="1">
      <alignment vertical="center"/>
    </xf>
    <xf numFmtId="0" fontId="42" fillId="3" borderId="124" xfId="30" applyFont="1" applyFill="1" applyBorder="1" applyAlignment="1">
      <alignment vertical="center"/>
    </xf>
    <xf numFmtId="3" fontId="32" fillId="2" borderId="21" xfId="30" applyNumberFormat="1" applyFont="1" applyFill="1" applyBorder="1" applyAlignment="1">
      <alignment vertical="center"/>
    </xf>
    <xf numFmtId="0" fontId="24" fillId="2" borderId="0" xfId="30" applyFont="1" applyFill="1" applyAlignment="1">
      <alignment vertical="center"/>
    </xf>
    <xf numFmtId="0" fontId="14" fillId="3" borderId="124" xfId="30" applyFont="1" applyFill="1" applyBorder="1" applyAlignment="1">
      <alignment vertical="center"/>
    </xf>
    <xf numFmtId="3" fontId="33" fillId="2" borderId="21" xfId="30" applyNumberFormat="1" applyFont="1" applyFill="1" applyBorder="1" applyAlignment="1">
      <alignment vertical="center"/>
    </xf>
    <xf numFmtId="0" fontId="46" fillId="2" borderId="0" xfId="30" applyFont="1" applyFill="1" applyAlignment="1">
      <alignment vertical="center"/>
    </xf>
    <xf numFmtId="0" fontId="14" fillId="3" borderId="146" xfId="30" applyFont="1" applyFill="1" applyBorder="1" applyAlignment="1">
      <alignment horizontal="center" vertical="center"/>
    </xf>
    <xf numFmtId="3" fontId="17" fillId="0" borderId="147" xfId="30" applyNumberFormat="1" applyFont="1" applyBorder="1" applyAlignment="1">
      <alignment vertical="center"/>
    </xf>
    <xf numFmtId="0" fontId="11" fillId="3" borderId="125" xfId="30" applyFont="1" applyFill="1" applyBorder="1" applyAlignment="1">
      <alignment vertical="center"/>
    </xf>
    <xf numFmtId="0" fontId="17" fillId="2" borderId="22" xfId="30" applyFont="1" applyFill="1" applyBorder="1" applyAlignment="1">
      <alignment vertical="center"/>
    </xf>
    <xf numFmtId="0" fontId="11" fillId="2" borderId="0" xfId="30" applyFont="1" applyFill="1" applyAlignment="1">
      <alignment vertical="center"/>
    </xf>
    <xf numFmtId="3" fontId="41" fillId="2" borderId="21" xfId="30" applyNumberFormat="1" applyFont="1" applyFill="1" applyBorder="1" applyAlignment="1">
      <alignment vertical="center"/>
    </xf>
    <xf numFmtId="0" fontId="79" fillId="2" borderId="0" xfId="30" applyFont="1" applyFill="1" applyAlignment="1">
      <alignment vertical="center"/>
    </xf>
    <xf numFmtId="0" fontId="17" fillId="2" borderId="21" xfId="30" applyFont="1" applyFill="1" applyBorder="1" applyAlignment="1">
      <alignment vertical="center"/>
    </xf>
    <xf numFmtId="3" fontId="17" fillId="2" borderId="147" xfId="30" applyNumberFormat="1" applyFont="1" applyFill="1" applyBorder="1" applyAlignment="1">
      <alignment vertical="center"/>
    </xf>
    <xf numFmtId="0" fontId="37" fillId="3" borderId="124" xfId="30" applyFont="1" applyFill="1" applyBorder="1" applyAlignment="1">
      <alignment vertical="center"/>
    </xf>
    <xf numFmtId="0" fontId="42" fillId="3" borderId="124" xfId="30" applyFont="1" applyFill="1" applyBorder="1" applyAlignment="1">
      <alignment horizontal="left" vertical="center"/>
    </xf>
    <xf numFmtId="0" fontId="24" fillId="2" borderId="0" xfId="30" applyFont="1" applyFill="1" applyAlignment="1">
      <alignment horizontal="left" vertical="center" wrapText="1"/>
    </xf>
    <xf numFmtId="0" fontId="24" fillId="2" borderId="0" xfId="30" applyFont="1" applyFill="1"/>
    <xf numFmtId="0" fontId="81" fillId="2" borderId="0" xfId="30" applyFont="1" applyFill="1"/>
    <xf numFmtId="3" fontId="46" fillId="3" borderId="96" xfId="17" applyNumberFormat="1" applyFont="1" applyFill="1" applyBorder="1" applyAlignment="1">
      <alignment horizontal="left"/>
    </xf>
    <xf numFmtId="3" fontId="14" fillId="3" borderId="21" xfId="17" applyNumberFormat="1" applyFont="1" applyFill="1" applyBorder="1" applyAlignment="1">
      <alignment horizontal="left"/>
    </xf>
    <xf numFmtId="3" fontId="33" fillId="0" borderId="21" xfId="17" quotePrefix="1" applyNumberFormat="1" applyFont="1" applyBorder="1" applyAlignment="1">
      <alignment horizontal="center"/>
    </xf>
    <xf numFmtId="164" fontId="26" fillId="2" borderId="0" xfId="5" applyNumberFormat="1" applyFont="1" applyFill="1"/>
    <xf numFmtId="43" fontId="26" fillId="2" borderId="0" xfId="5" applyFont="1" applyFill="1"/>
    <xf numFmtId="3" fontId="14" fillId="3" borderId="21" xfId="31" applyNumberFormat="1" applyFont="1" applyFill="1" applyBorder="1" applyProtection="1">
      <protection hidden="1"/>
    </xf>
    <xf numFmtId="3" fontId="33" fillId="2" borderId="21" xfId="5" applyNumberFormat="1" applyFont="1" applyFill="1" applyBorder="1" applyAlignment="1">
      <alignment horizontal="center"/>
    </xf>
    <xf numFmtId="3" fontId="11" fillId="3" borderId="21" xfId="31" applyNumberFormat="1" applyFont="1" applyFill="1" applyBorder="1" applyProtection="1">
      <protection hidden="1"/>
    </xf>
    <xf numFmtId="3" fontId="17" fillId="2" borderId="21" xfId="5" applyNumberFormat="1" applyFont="1" applyFill="1" applyBorder="1" applyAlignment="1">
      <alignment horizontal="center"/>
    </xf>
    <xf numFmtId="3" fontId="42" fillId="3" borderId="21" xfId="31" applyNumberFormat="1" applyFont="1" applyFill="1" applyBorder="1" applyProtection="1">
      <protection hidden="1"/>
    </xf>
    <xf numFmtId="3" fontId="32" fillId="2" borderId="21" xfId="5" applyNumberFormat="1" applyFont="1" applyFill="1" applyBorder="1" applyAlignment="1">
      <alignment horizontal="center"/>
    </xf>
    <xf numFmtId="164" fontId="46" fillId="2" borderId="0" xfId="5" applyNumberFormat="1" applyFont="1" applyFill="1"/>
    <xf numFmtId="164" fontId="24" fillId="2" borderId="0" xfId="5" applyNumberFormat="1" applyFont="1" applyFill="1"/>
    <xf numFmtId="164" fontId="26" fillId="0" borderId="0" xfId="5" applyNumberFormat="1" applyFont="1" applyFill="1"/>
    <xf numFmtId="3" fontId="11" fillId="3" borderId="22" xfId="31" applyNumberFormat="1" applyFont="1" applyFill="1" applyBorder="1" applyProtection="1">
      <protection hidden="1"/>
    </xf>
    <xf numFmtId="3" fontId="17" fillId="2" borderId="22" xfId="5" applyNumberFormat="1" applyFont="1" applyFill="1" applyBorder="1" applyAlignment="1">
      <alignment horizontal="center"/>
    </xf>
    <xf numFmtId="3" fontId="24" fillId="0" borderId="0" xfId="31" applyNumberFormat="1" applyFont="1" applyProtection="1">
      <protection hidden="1"/>
    </xf>
    <xf numFmtId="3" fontId="26" fillId="0" borderId="0" xfId="5" applyNumberFormat="1" applyFont="1" applyFill="1" applyBorder="1" applyAlignment="1">
      <alignment horizontal="center"/>
    </xf>
    <xf numFmtId="3" fontId="26" fillId="0" borderId="0" xfId="31" applyNumberFormat="1" applyFont="1" applyProtection="1">
      <protection hidden="1"/>
    </xf>
    <xf numFmtId="3" fontId="14" fillId="3" borderId="96" xfId="17" applyNumberFormat="1" applyFont="1" applyFill="1" applyBorder="1" applyAlignment="1">
      <alignment horizontal="left"/>
    </xf>
    <xf numFmtId="3" fontId="46" fillId="2" borderId="21" xfId="1" applyNumberFormat="1" applyFont="1" applyFill="1" applyBorder="1" applyAlignment="1">
      <alignment horizontal="center"/>
    </xf>
    <xf numFmtId="184" fontId="26" fillId="2" borderId="0" xfId="5" applyNumberFormat="1" applyFont="1" applyFill="1"/>
    <xf numFmtId="3" fontId="26" fillId="2" borderId="21" xfId="1" applyNumberFormat="1" applyFont="1" applyFill="1" applyBorder="1" applyAlignment="1">
      <alignment horizontal="center"/>
    </xf>
    <xf numFmtId="3" fontId="14" fillId="3" borderId="20" xfId="17" applyNumberFormat="1" applyFont="1" applyFill="1" applyBorder="1" applyAlignment="1">
      <alignment horizontal="left"/>
    </xf>
    <xf numFmtId="37" fontId="46" fillId="0" borderId="15" xfId="1" quotePrefix="1" applyNumberFormat="1" applyFont="1" applyFill="1" applyBorder="1" applyAlignment="1">
      <alignment horizontal="center"/>
    </xf>
    <xf numFmtId="37" fontId="46" fillId="0" borderId="20" xfId="1" quotePrefix="1" applyNumberFormat="1" applyFont="1" applyFill="1" applyBorder="1" applyAlignment="1">
      <alignment horizontal="center"/>
    </xf>
    <xf numFmtId="164" fontId="57" fillId="0" borderId="0" xfId="5" applyNumberFormat="1" applyFont="1"/>
    <xf numFmtId="37" fontId="24" fillId="0" borderId="3" xfId="1" applyNumberFormat="1" applyFont="1" applyFill="1" applyBorder="1" applyAlignment="1" applyProtection="1">
      <alignment horizontal="center"/>
      <protection hidden="1"/>
    </xf>
    <xf numFmtId="37" fontId="24" fillId="0" borderId="21" xfId="1" applyNumberFormat="1" applyFont="1" applyFill="1" applyBorder="1" applyAlignment="1" applyProtection="1">
      <alignment horizontal="center"/>
      <protection hidden="1"/>
    </xf>
    <xf numFmtId="37" fontId="46" fillId="0" borderId="3" xfId="1" applyNumberFormat="1" applyFont="1" applyFill="1" applyBorder="1" applyAlignment="1" applyProtection="1">
      <alignment horizontal="center"/>
      <protection hidden="1"/>
    </xf>
    <xf numFmtId="37" fontId="46" fillId="0" borderId="21" xfId="1" applyNumberFormat="1" applyFont="1" applyFill="1" applyBorder="1" applyAlignment="1" applyProtection="1">
      <alignment horizontal="center"/>
      <protection hidden="1"/>
    </xf>
    <xf numFmtId="3" fontId="14" fillId="3" borderId="20" xfId="31" applyNumberFormat="1" applyFont="1" applyFill="1" applyBorder="1" applyProtection="1">
      <protection hidden="1"/>
    </xf>
    <xf numFmtId="37" fontId="46" fillId="0" borderId="15" xfId="1" applyNumberFormat="1" applyFont="1" applyFill="1" applyBorder="1" applyAlignment="1" applyProtection="1">
      <alignment horizontal="center"/>
      <protection hidden="1"/>
    </xf>
    <xf numFmtId="37" fontId="46" fillId="0" borderId="20" xfId="1" applyNumberFormat="1" applyFont="1" applyFill="1" applyBorder="1" applyAlignment="1" applyProtection="1">
      <alignment horizontal="center"/>
      <protection hidden="1"/>
    </xf>
    <xf numFmtId="3" fontId="14" fillId="3" borderId="22" xfId="31" applyNumberFormat="1" applyFont="1" applyFill="1" applyBorder="1" applyProtection="1">
      <protection hidden="1"/>
    </xf>
    <xf numFmtId="37" fontId="46" fillId="0" borderId="5" xfId="1" applyNumberFormat="1" applyFont="1" applyFill="1" applyBorder="1" applyAlignment="1" applyProtection="1">
      <alignment horizontal="center"/>
      <protection hidden="1"/>
    </xf>
    <xf numFmtId="37" fontId="46" fillId="0" borderId="22" xfId="1" applyNumberFormat="1" applyFont="1" applyFill="1" applyBorder="1" applyAlignment="1" applyProtection="1">
      <alignment horizontal="center"/>
      <protection hidden="1"/>
    </xf>
    <xf numFmtId="3" fontId="14" fillId="3" borderId="96" xfId="31" applyNumberFormat="1" applyFont="1" applyFill="1" applyBorder="1" applyProtection="1">
      <protection hidden="1"/>
    </xf>
    <xf numFmtId="37" fontId="46" fillId="5" borderId="144" xfId="1" applyNumberFormat="1" applyFont="1" applyFill="1" applyBorder="1" applyAlignment="1" applyProtection="1">
      <alignment horizontal="center"/>
      <protection hidden="1"/>
    </xf>
    <xf numFmtId="37" fontId="46" fillId="5" borderId="96" xfId="1" applyNumberFormat="1" applyFont="1" applyFill="1" applyBorder="1" applyAlignment="1" applyProtection="1">
      <alignment horizontal="center"/>
      <protection hidden="1"/>
    </xf>
    <xf numFmtId="0" fontId="24" fillId="2" borderId="0" xfId="17" applyFont="1" applyFill="1" applyAlignment="1">
      <alignment horizontal="left" wrapText="1"/>
    </xf>
    <xf numFmtId="43" fontId="26" fillId="2" borderId="0" xfId="17" applyNumberFormat="1" applyFont="1" applyFill="1"/>
    <xf numFmtId="0" fontId="10" fillId="2" borderId="0" xfId="17" applyFont="1" applyFill="1"/>
    <xf numFmtId="0" fontId="17" fillId="2" borderId="0" xfId="17" applyFont="1" applyFill="1"/>
    <xf numFmtId="17" fontId="33" fillId="3" borderId="100" xfId="17" quotePrefix="1" applyNumberFormat="1" applyFont="1" applyFill="1" applyBorder="1" applyAlignment="1">
      <alignment horizontal="center"/>
    </xf>
    <xf numFmtId="3" fontId="14" fillId="3" borderId="21" xfId="31" applyNumberFormat="1" applyFont="1" applyFill="1" applyBorder="1" applyAlignment="1" applyProtection="1">
      <alignment vertical="center"/>
      <protection hidden="1"/>
    </xf>
    <xf numFmtId="0" fontId="47" fillId="2" borderId="0" xfId="17" applyFont="1" applyFill="1"/>
    <xf numFmtId="0" fontId="83" fillId="2" borderId="0" xfId="17" applyFont="1" applyFill="1"/>
    <xf numFmtId="3" fontId="10" fillId="3" borderId="152" xfId="17" applyNumberFormat="1" applyFont="1" applyFill="1" applyBorder="1" applyAlignment="1">
      <alignment horizontal="left"/>
    </xf>
    <xf numFmtId="17" fontId="10" fillId="3" borderId="66" xfId="17" quotePrefix="1" applyNumberFormat="1" applyFont="1" applyFill="1" applyBorder="1" applyAlignment="1">
      <alignment horizontal="center"/>
    </xf>
    <xf numFmtId="17" fontId="33" fillId="3" borderId="66" xfId="17" quotePrefix="1" applyNumberFormat="1" applyFont="1" applyFill="1" applyBorder="1" applyAlignment="1">
      <alignment horizontal="center"/>
    </xf>
    <xf numFmtId="3" fontId="10" fillId="0" borderId="27" xfId="17" quotePrefix="1" applyNumberFormat="1" applyFont="1" applyBorder="1" applyAlignment="1">
      <alignment horizontal="center"/>
    </xf>
    <xf numFmtId="3" fontId="10" fillId="0" borderId="63" xfId="17" quotePrefix="1" applyNumberFormat="1" applyFont="1" applyBorder="1" applyAlignment="1">
      <alignment horizontal="center"/>
    </xf>
    <xf numFmtId="3" fontId="33" fillId="0" borderId="63" xfId="17" quotePrefix="1" applyNumberFormat="1" applyFont="1" applyBorder="1" applyAlignment="1">
      <alignment horizontal="center"/>
    </xf>
    <xf numFmtId="3" fontId="10" fillId="2" borderId="27" xfId="33" applyNumberFormat="1" applyFont="1" applyFill="1" applyBorder="1" applyAlignment="1">
      <alignment horizontal="center"/>
    </xf>
    <xf numFmtId="3" fontId="10" fillId="2" borderId="63" xfId="33" applyNumberFormat="1" applyFont="1" applyFill="1" applyBorder="1" applyAlignment="1">
      <alignment horizontal="center"/>
    </xf>
    <xf numFmtId="3" fontId="33" fillId="2" borderId="63" xfId="33" applyNumberFormat="1" applyFont="1" applyFill="1" applyBorder="1" applyAlignment="1">
      <alignment horizontal="center"/>
    </xf>
    <xf numFmtId="3" fontId="31" fillId="2" borderId="27" xfId="33" applyNumberFormat="1" applyFont="1" applyFill="1" applyBorder="1" applyAlignment="1">
      <alignment horizontal="center"/>
    </xf>
    <xf numFmtId="3" fontId="31" fillId="2" borderId="63" xfId="33" applyNumberFormat="1" applyFont="1" applyFill="1" applyBorder="1" applyAlignment="1">
      <alignment horizontal="center"/>
    </xf>
    <xf numFmtId="3" fontId="17" fillId="2" borderId="63" xfId="33" applyNumberFormat="1" applyFont="1" applyFill="1" applyBorder="1" applyAlignment="1">
      <alignment horizontal="center"/>
    </xf>
    <xf numFmtId="3" fontId="54" fillId="2" borderId="27" xfId="33" applyNumberFormat="1" applyFont="1" applyFill="1" applyBorder="1" applyAlignment="1">
      <alignment horizontal="center"/>
    </xf>
    <xf numFmtId="3" fontId="54" fillId="2" borderId="63" xfId="33" applyNumberFormat="1" applyFont="1" applyFill="1" applyBorder="1" applyAlignment="1">
      <alignment horizontal="center"/>
    </xf>
    <xf numFmtId="3" fontId="32" fillId="2" borderId="63" xfId="33" applyNumberFormat="1" applyFont="1" applyFill="1" applyBorder="1" applyAlignment="1">
      <alignment horizontal="center"/>
    </xf>
    <xf numFmtId="0" fontId="54" fillId="2" borderId="0" xfId="17" applyFont="1" applyFill="1"/>
    <xf numFmtId="3" fontId="31" fillId="2" borderId="30" xfId="33" applyNumberFormat="1" applyFont="1" applyFill="1" applyBorder="1" applyAlignment="1">
      <alignment horizontal="center"/>
    </xf>
    <xf numFmtId="3" fontId="31" fillId="2" borderId="71" xfId="33" applyNumberFormat="1" applyFont="1" applyFill="1" applyBorder="1" applyAlignment="1">
      <alignment horizontal="center"/>
    </xf>
    <xf numFmtId="3" fontId="17" fillId="2" borderId="71" xfId="33" applyNumberFormat="1" applyFont="1" applyFill="1" applyBorder="1" applyAlignment="1">
      <alignment horizontal="center"/>
    </xf>
    <xf numFmtId="3" fontId="42" fillId="2" borderId="0" xfId="31" applyNumberFormat="1" applyFont="1" applyFill="1" applyProtection="1">
      <protection hidden="1"/>
    </xf>
    <xf numFmtId="3" fontId="85" fillId="2" borderId="0" xfId="33" applyNumberFormat="1" applyFont="1" applyFill="1" applyBorder="1" applyAlignment="1">
      <alignment horizontal="center"/>
    </xf>
    <xf numFmtId="3" fontId="86" fillId="2" borderId="0" xfId="33" applyNumberFormat="1" applyFont="1" applyFill="1" applyBorder="1" applyAlignment="1">
      <alignment horizontal="center"/>
    </xf>
    <xf numFmtId="3" fontId="14" fillId="3" borderId="144" xfId="17" applyNumberFormat="1" applyFont="1" applyFill="1" applyBorder="1" applyAlignment="1">
      <alignment horizontal="left" vertical="center"/>
    </xf>
    <xf numFmtId="17" fontId="10" fillId="3" borderId="100" xfId="17" quotePrefix="1" applyNumberFormat="1" applyFont="1" applyFill="1" applyBorder="1" applyAlignment="1">
      <alignment horizontal="center" vertical="center"/>
    </xf>
    <xf numFmtId="17" fontId="33" fillId="3" borderId="100" xfId="17" quotePrefix="1" applyNumberFormat="1" applyFont="1" applyFill="1" applyBorder="1" applyAlignment="1">
      <alignment horizontal="center" vertical="center"/>
    </xf>
    <xf numFmtId="17" fontId="33" fillId="3" borderId="66" xfId="17" quotePrefix="1" applyNumberFormat="1" applyFont="1" applyFill="1" applyBorder="1" applyAlignment="1">
      <alignment horizontal="center" vertical="center"/>
    </xf>
    <xf numFmtId="3" fontId="11" fillId="3" borderId="21" xfId="31" applyNumberFormat="1" applyFont="1" applyFill="1" applyBorder="1" applyAlignment="1" applyProtection="1">
      <alignment wrapText="1"/>
      <protection hidden="1"/>
    </xf>
    <xf numFmtId="3" fontId="10" fillId="2" borderId="27" xfId="33" quotePrefix="1" applyNumberFormat="1" applyFont="1" applyFill="1" applyBorder="1" applyAlignment="1">
      <alignment horizontal="center"/>
    </xf>
    <xf numFmtId="37" fontId="10" fillId="2" borderId="29" xfId="33" quotePrefix="1" applyNumberFormat="1" applyFont="1" applyFill="1" applyBorder="1" applyAlignment="1">
      <alignment horizontal="center"/>
    </xf>
    <xf numFmtId="37" fontId="10" fillId="2" borderId="59" xfId="33" quotePrefix="1" applyNumberFormat="1" applyFont="1" applyFill="1" applyBorder="1" applyAlignment="1">
      <alignment horizontal="center"/>
    </xf>
    <xf numFmtId="37" fontId="33" fillId="2" borderId="59" xfId="33" quotePrefix="1" applyNumberFormat="1" applyFont="1" applyFill="1" applyBorder="1" applyAlignment="1">
      <alignment horizontal="center"/>
    </xf>
    <xf numFmtId="37" fontId="54" fillId="2" borderId="27" xfId="33" applyNumberFormat="1" applyFont="1" applyFill="1" applyBorder="1" applyAlignment="1" applyProtection="1">
      <alignment horizontal="center"/>
      <protection hidden="1"/>
    </xf>
    <xf numFmtId="37" fontId="54" fillId="2" borderId="63" xfId="33" applyNumberFormat="1" applyFont="1" applyFill="1" applyBorder="1" applyAlignment="1" applyProtection="1">
      <alignment horizontal="center"/>
      <protection hidden="1"/>
    </xf>
    <xf numFmtId="37" fontId="32" fillId="2" borderId="63" xfId="33" applyNumberFormat="1" applyFont="1" applyFill="1" applyBorder="1" applyAlignment="1" applyProtection="1">
      <alignment horizontal="center"/>
      <protection hidden="1"/>
    </xf>
    <xf numFmtId="37" fontId="10" fillId="2" borderId="27" xfId="33" applyNumberFormat="1" applyFont="1" applyFill="1" applyBorder="1" applyAlignment="1" applyProtection="1">
      <alignment horizontal="center"/>
      <protection hidden="1"/>
    </xf>
    <xf numFmtId="37" fontId="10" fillId="2" borderId="63" xfId="33" applyNumberFormat="1" applyFont="1" applyFill="1" applyBorder="1" applyAlignment="1" applyProtection="1">
      <alignment horizontal="center"/>
      <protection hidden="1"/>
    </xf>
    <xf numFmtId="37" fontId="33" fillId="2" borderId="63" xfId="33" applyNumberFormat="1" applyFont="1" applyFill="1" applyBorder="1" applyAlignment="1" applyProtection="1">
      <alignment horizontal="center"/>
      <protection hidden="1"/>
    </xf>
    <xf numFmtId="3" fontId="31" fillId="5" borderId="21" xfId="31" applyNumberFormat="1" applyFont="1" applyFill="1" applyBorder="1" applyProtection="1">
      <protection hidden="1"/>
    </xf>
    <xf numFmtId="3" fontId="31" fillId="5" borderId="0" xfId="31" applyNumberFormat="1" applyFont="1" applyFill="1" applyProtection="1">
      <protection hidden="1"/>
    </xf>
    <xf numFmtId="37" fontId="10" fillId="2" borderId="29" xfId="33" applyNumberFormat="1" applyFont="1" applyFill="1" applyBorder="1" applyAlignment="1" applyProtection="1">
      <alignment horizontal="center"/>
      <protection hidden="1"/>
    </xf>
    <xf numFmtId="37" fontId="10" fillId="2" borderId="59" xfId="33" applyNumberFormat="1" applyFont="1" applyFill="1" applyBorder="1" applyAlignment="1" applyProtection="1">
      <alignment horizontal="center"/>
      <protection hidden="1"/>
    </xf>
    <xf numFmtId="37" fontId="33" fillId="2" borderId="59" xfId="33" applyNumberFormat="1" applyFont="1" applyFill="1" applyBorder="1" applyAlignment="1" applyProtection="1">
      <alignment horizontal="center"/>
      <protection hidden="1"/>
    </xf>
    <xf numFmtId="37" fontId="10" fillId="2" borderId="30" xfId="33" applyNumberFormat="1" applyFont="1" applyFill="1" applyBorder="1" applyAlignment="1" applyProtection="1">
      <alignment horizontal="center"/>
      <protection hidden="1"/>
    </xf>
    <xf numFmtId="37" fontId="10" fillId="2" borderId="71" xfId="33" applyNumberFormat="1" applyFont="1" applyFill="1" applyBorder="1" applyAlignment="1" applyProtection="1">
      <alignment horizontal="center"/>
      <protection hidden="1"/>
    </xf>
    <xf numFmtId="37" fontId="33" fillId="2" borderId="71" xfId="33" applyNumberFormat="1" applyFont="1" applyFill="1" applyBorder="1" applyAlignment="1" applyProtection="1">
      <alignment horizontal="center"/>
      <protection hidden="1"/>
    </xf>
    <xf numFmtId="37" fontId="10" fillId="5" borderId="98" xfId="33" applyNumberFormat="1" applyFont="1" applyFill="1" applyBorder="1" applyAlignment="1" applyProtection="1">
      <alignment horizontal="center"/>
      <protection hidden="1"/>
    </xf>
    <xf numFmtId="37" fontId="10" fillId="5" borderId="100" xfId="33" applyNumberFormat="1" applyFont="1" applyFill="1" applyBorder="1" applyAlignment="1" applyProtection="1">
      <alignment horizontal="center"/>
      <protection hidden="1"/>
    </xf>
    <xf numFmtId="37" fontId="33" fillId="5" borderId="100" xfId="33" applyNumberFormat="1" applyFont="1" applyFill="1" applyBorder="1" applyAlignment="1" applyProtection="1">
      <alignment horizontal="center"/>
      <protection hidden="1"/>
    </xf>
    <xf numFmtId="164" fontId="79" fillId="2" borderId="0" xfId="17" applyNumberFormat="1" applyFont="1" applyFill="1"/>
    <xf numFmtId="164" fontId="87" fillId="2" borderId="0" xfId="17" applyNumberFormat="1" applyFont="1" applyFill="1"/>
    <xf numFmtId="0" fontId="24" fillId="2" borderId="0" xfId="34" applyFont="1" applyFill="1" applyAlignment="1"/>
    <xf numFmtId="0" fontId="24" fillId="2" borderId="0" xfId="34" applyFont="1" applyFill="1" applyAlignment="1">
      <alignment horizontal="left" wrapText="1"/>
    </xf>
    <xf numFmtId="0" fontId="10" fillId="2" borderId="0" xfId="30" applyFont="1" applyFill="1"/>
    <xf numFmtId="0" fontId="11" fillId="2" borderId="0" xfId="30" applyFont="1" applyFill="1"/>
    <xf numFmtId="0" fontId="42" fillId="2" borderId="0" xfId="30" applyFont="1" applyFill="1" applyAlignment="1">
      <alignment horizontal="right"/>
    </xf>
    <xf numFmtId="0" fontId="14" fillId="2" borderId="0" xfId="35" applyFont="1" applyFill="1" applyAlignment="1">
      <alignment horizontal="centerContinuous"/>
    </xf>
    <xf numFmtId="0" fontId="42" fillId="2" borderId="0" xfId="35" applyFont="1" applyFill="1" applyAlignment="1">
      <alignment horizontal="right"/>
    </xf>
    <xf numFmtId="0" fontId="11" fillId="2" borderId="156" xfId="30" applyFont="1" applyFill="1" applyBorder="1"/>
    <xf numFmtId="0" fontId="11" fillId="2" borderId="157" xfId="30" applyFont="1" applyFill="1" applyBorder="1"/>
    <xf numFmtId="0" fontId="11" fillId="2" borderId="158" xfId="30" applyFont="1" applyFill="1" applyBorder="1"/>
    <xf numFmtId="3" fontId="11" fillId="7" borderId="124" xfId="30" applyNumberFormat="1" applyFont="1" applyFill="1" applyBorder="1"/>
    <xf numFmtId="2" fontId="11" fillId="2" borderId="0" xfId="30" applyNumberFormat="1" applyFont="1" applyFill="1" applyAlignment="1">
      <alignment horizontal="right"/>
    </xf>
    <xf numFmtId="2" fontId="11" fillId="2" borderId="156" xfId="30" applyNumberFormat="1" applyFont="1" applyFill="1" applyBorder="1" applyAlignment="1">
      <alignment horizontal="right"/>
    </xf>
    <xf numFmtId="2" fontId="11" fillId="2" borderId="157" xfId="30" applyNumberFormat="1" applyFont="1" applyFill="1" applyBorder="1" applyAlignment="1">
      <alignment horizontal="right"/>
    </xf>
    <xf numFmtId="2" fontId="11" fillId="2" borderId="158" xfId="30" applyNumberFormat="1" applyFont="1" applyFill="1" applyBorder="1" applyAlignment="1">
      <alignment horizontal="right"/>
    </xf>
    <xf numFmtId="2" fontId="14" fillId="2" borderId="0" xfId="30" applyNumberFormat="1" applyFont="1" applyFill="1" applyAlignment="1">
      <alignment horizontal="right"/>
    </xf>
    <xf numFmtId="2" fontId="14" fillId="2" borderId="156" xfId="30" applyNumberFormat="1" applyFont="1" applyFill="1" applyBorder="1" applyAlignment="1">
      <alignment horizontal="right"/>
    </xf>
    <xf numFmtId="2" fontId="14" fillId="2" borderId="157" xfId="30" applyNumberFormat="1" applyFont="1" applyFill="1" applyBorder="1" applyAlignment="1">
      <alignment horizontal="right"/>
    </xf>
    <xf numFmtId="2" fontId="14" fillId="2" borderId="158" xfId="30" applyNumberFormat="1" applyFont="1" applyFill="1" applyBorder="1" applyAlignment="1">
      <alignment horizontal="right"/>
    </xf>
    <xf numFmtId="2" fontId="14" fillId="2" borderId="159" xfId="30" applyNumberFormat="1" applyFont="1" applyFill="1" applyBorder="1" applyAlignment="1">
      <alignment horizontal="right"/>
    </xf>
    <xf numFmtId="2" fontId="14" fillId="2" borderId="21" xfId="30" applyNumberFormat="1" applyFont="1" applyFill="1" applyBorder="1" applyAlignment="1">
      <alignment horizontal="right"/>
    </xf>
    <xf numFmtId="3" fontId="11" fillId="7" borderId="125" xfId="30" applyNumberFormat="1" applyFont="1" applyFill="1" applyBorder="1"/>
    <xf numFmtId="2" fontId="11" fillId="2" borderId="23" xfId="30" applyNumberFormat="1" applyFont="1" applyFill="1" applyBorder="1"/>
    <xf numFmtId="0" fontId="11" fillId="2" borderId="160" xfId="30" applyFont="1" applyFill="1" applyBorder="1"/>
    <xf numFmtId="0" fontId="11" fillId="2" borderId="23" xfId="30" applyFont="1" applyFill="1" applyBorder="1"/>
    <xf numFmtId="0" fontId="11" fillId="2" borderId="161" xfId="30" applyFont="1" applyFill="1" applyBorder="1"/>
    <xf numFmtId="0" fontId="11" fillId="2" borderId="162" xfId="30" applyFont="1" applyFill="1" applyBorder="1"/>
    <xf numFmtId="0" fontId="11" fillId="2" borderId="163" xfId="30" applyFont="1" applyFill="1" applyBorder="1"/>
    <xf numFmtId="0" fontId="11" fillId="2" borderId="164" xfId="30" applyFont="1" applyFill="1" applyBorder="1"/>
    <xf numFmtId="0" fontId="24" fillId="2" borderId="0" xfId="30" applyFont="1" applyFill="1" applyAlignment="1">
      <alignment horizontal="left"/>
    </xf>
    <xf numFmtId="0" fontId="26" fillId="2" borderId="0" xfId="30" applyFont="1" applyFill="1"/>
    <xf numFmtId="0" fontId="54" fillId="2" borderId="0" xfId="30" applyFont="1" applyFill="1" applyAlignment="1">
      <alignment horizontal="right"/>
    </xf>
    <xf numFmtId="0" fontId="54" fillId="2" borderId="0" xfId="30" applyFont="1" applyFill="1" applyAlignment="1">
      <alignment horizontal="center"/>
    </xf>
    <xf numFmtId="0" fontId="52" fillId="2" borderId="23" xfId="30" applyFont="1" applyFill="1" applyBorder="1" applyAlignment="1">
      <alignment horizontal="center"/>
    </xf>
    <xf numFmtId="0" fontId="52" fillId="2" borderId="0" xfId="30" applyFont="1" applyFill="1" applyAlignment="1">
      <alignment horizontal="center"/>
    </xf>
    <xf numFmtId="0" fontId="24" fillId="2" borderId="0" xfId="30" applyFont="1" applyFill="1" applyAlignment="1">
      <alignment horizontal="right"/>
    </xf>
    <xf numFmtId="0" fontId="42" fillId="2" borderId="0" xfId="35" applyFont="1" applyFill="1" applyAlignment="1">
      <alignment horizontal="center"/>
    </xf>
    <xf numFmtId="0" fontId="24" fillId="2" borderId="0" xfId="35" applyFont="1" applyFill="1" applyAlignment="1">
      <alignment horizontal="right"/>
    </xf>
    <xf numFmtId="3" fontId="11" fillId="7" borderId="166" xfId="30" applyNumberFormat="1" applyFont="1" applyFill="1" applyBorder="1"/>
    <xf numFmtId="17" fontId="14" fillId="7" borderId="167" xfId="30" applyNumberFormat="1" applyFont="1" applyFill="1" applyBorder="1" applyAlignment="1">
      <alignment horizontal="centerContinuous"/>
    </xf>
    <xf numFmtId="17" fontId="14" fillId="7" borderId="168" xfId="30" applyNumberFormat="1" applyFont="1" applyFill="1" applyBorder="1" applyAlignment="1">
      <alignment horizontal="centerContinuous"/>
    </xf>
    <xf numFmtId="17" fontId="14" fillId="7" borderId="169" xfId="30" applyNumberFormat="1" applyFont="1" applyFill="1" applyBorder="1" applyAlignment="1">
      <alignment horizontal="centerContinuous"/>
    </xf>
    <xf numFmtId="17" fontId="14" fillId="7" borderId="169" xfId="30" quotePrefix="1" applyNumberFormat="1" applyFont="1" applyFill="1" applyBorder="1" applyAlignment="1">
      <alignment horizontal="centerContinuous"/>
    </xf>
    <xf numFmtId="17" fontId="14" fillId="7" borderId="170" xfId="30" quotePrefix="1" applyNumberFormat="1" applyFont="1" applyFill="1" applyBorder="1" applyAlignment="1">
      <alignment horizontal="centerContinuous"/>
    </xf>
    <xf numFmtId="17" fontId="14" fillId="7" borderId="171" xfId="30" quotePrefix="1" applyNumberFormat="1" applyFont="1" applyFill="1" applyBorder="1" applyAlignment="1">
      <alignment horizontal="centerContinuous"/>
    </xf>
    <xf numFmtId="17" fontId="14" fillId="7" borderId="172" xfId="30" quotePrefix="1" applyNumberFormat="1" applyFont="1" applyFill="1" applyBorder="1" applyAlignment="1">
      <alignment horizontal="centerContinuous"/>
    </xf>
    <xf numFmtId="17" fontId="14" fillId="7" borderId="98" xfId="30" quotePrefix="1" applyNumberFormat="1" applyFont="1" applyFill="1" applyBorder="1" applyAlignment="1">
      <alignment horizontal="center"/>
    </xf>
    <xf numFmtId="17" fontId="14" fillId="7" borderId="99" xfId="30" quotePrefix="1" applyNumberFormat="1" applyFont="1" applyFill="1" applyBorder="1" applyAlignment="1">
      <alignment horizontal="center"/>
    </xf>
    <xf numFmtId="17" fontId="14" fillId="7" borderId="100" xfId="30" quotePrefix="1" applyNumberFormat="1" applyFont="1" applyFill="1" applyBorder="1" applyAlignment="1">
      <alignment horizontal="center"/>
    </xf>
    <xf numFmtId="49" fontId="11" fillId="2" borderId="0" xfId="30" applyNumberFormat="1" applyFont="1" applyFill="1"/>
    <xf numFmtId="3" fontId="14" fillId="7" borderId="173" xfId="30" applyNumberFormat="1" applyFont="1" applyFill="1" applyBorder="1"/>
    <xf numFmtId="0" fontId="11" fillId="2" borderId="157" xfId="0" applyFont="1" applyFill="1" applyBorder="1"/>
    <xf numFmtId="0" fontId="11" fillId="2" borderId="159" xfId="0" applyFont="1" applyFill="1" applyBorder="1"/>
    <xf numFmtId="0" fontId="11" fillId="2" borderId="21" xfId="0" applyFont="1" applyFill="1" applyBorder="1"/>
    <xf numFmtId="0" fontId="11" fillId="2" borderId="21" xfId="0" applyFont="1" applyFill="1" applyBorder="1" applyAlignment="1">
      <alignment horizontal="right"/>
    </xf>
    <xf numFmtId="0" fontId="11" fillId="2" borderId="27" xfId="0" applyFont="1" applyFill="1" applyBorder="1" applyAlignment="1">
      <alignment horizontal="center"/>
    </xf>
    <xf numFmtId="0" fontId="11" fillId="2" borderId="4" xfId="0" applyFont="1" applyFill="1" applyBorder="1" applyAlignment="1">
      <alignment horizontal="center"/>
    </xf>
    <xf numFmtId="0" fontId="88" fillId="2" borderId="4" xfId="0" applyFont="1" applyFill="1" applyBorder="1" applyAlignment="1">
      <alignment horizontal="center"/>
    </xf>
    <xf numFmtId="0" fontId="88" fillId="2" borderId="63" xfId="0" applyFont="1" applyFill="1" applyBorder="1" applyAlignment="1">
      <alignment horizontal="center"/>
    </xf>
    <xf numFmtId="3" fontId="11" fillId="7" borderId="124" xfId="30" applyNumberFormat="1" applyFont="1" applyFill="1" applyBorder="1" applyAlignment="1">
      <alignment horizontal="left"/>
    </xf>
    <xf numFmtId="2" fontId="14" fillId="2" borderId="27" xfId="30" applyNumberFormat="1" applyFont="1" applyFill="1" applyBorder="1" applyAlignment="1">
      <alignment horizontal="center"/>
    </xf>
    <xf numFmtId="2" fontId="14" fillId="2" borderId="4" xfId="30" applyNumberFormat="1" applyFont="1" applyFill="1" applyBorder="1" applyAlignment="1">
      <alignment horizontal="center"/>
    </xf>
    <xf numFmtId="2" fontId="14" fillId="2" borderId="63" xfId="30" applyNumberFormat="1" applyFont="1" applyFill="1" applyBorder="1" applyAlignment="1">
      <alignment horizontal="center"/>
    </xf>
    <xf numFmtId="2" fontId="11" fillId="2" borderId="4" xfId="0" applyNumberFormat="1" applyFont="1" applyFill="1" applyBorder="1" applyAlignment="1">
      <alignment horizontal="center"/>
    </xf>
    <xf numFmtId="2" fontId="11" fillId="2" borderId="63" xfId="0" applyNumberFormat="1" applyFont="1" applyFill="1" applyBorder="1" applyAlignment="1">
      <alignment horizontal="center"/>
    </xf>
    <xf numFmtId="2" fontId="11" fillId="2" borderId="157" xfId="0" applyNumberFormat="1" applyFont="1" applyFill="1" applyBorder="1" applyAlignment="1">
      <alignment horizontal="right"/>
    </xf>
    <xf numFmtId="2" fontId="11" fillId="2" borderId="159" xfId="0" applyNumberFormat="1" applyFont="1" applyFill="1" applyBorder="1" applyAlignment="1">
      <alignment horizontal="right"/>
    </xf>
    <xf numFmtId="2" fontId="11" fillId="2" borderId="21" xfId="0" applyNumberFormat="1" applyFont="1" applyFill="1" applyBorder="1" applyAlignment="1">
      <alignment horizontal="right"/>
    </xf>
    <xf numFmtId="2" fontId="11" fillId="2" borderId="21" xfId="0" applyNumberFormat="1" applyFont="1" applyFill="1" applyBorder="1" applyAlignment="1">
      <alignment horizontal="center"/>
    </xf>
    <xf numFmtId="2" fontId="11" fillId="2" borderId="27" xfId="0" applyNumberFormat="1" applyFont="1" applyFill="1" applyBorder="1" applyAlignment="1">
      <alignment horizontal="center"/>
    </xf>
    <xf numFmtId="2" fontId="11" fillId="0" borderId="63" xfId="0" applyNumberFormat="1" applyFont="1" applyFill="1" applyBorder="1" applyAlignment="1">
      <alignment horizontal="center"/>
    </xf>
    <xf numFmtId="0" fontId="89" fillId="0" borderId="0" xfId="30" applyFont="1" applyFill="1"/>
    <xf numFmtId="2" fontId="11" fillId="0" borderId="4" xfId="0" applyNumberFormat="1" applyFont="1" applyBorder="1" applyAlignment="1">
      <alignment horizontal="center"/>
    </xf>
    <xf numFmtId="0" fontId="11" fillId="2" borderId="162" xfId="0" applyFont="1" applyFill="1" applyBorder="1"/>
    <xf numFmtId="0" fontId="11" fillId="2" borderId="165" xfId="0" applyFont="1" applyFill="1" applyBorder="1"/>
    <xf numFmtId="0" fontId="11" fillId="2" borderId="22" xfId="0" applyFont="1" applyFill="1" applyBorder="1"/>
    <xf numFmtId="0" fontId="11" fillId="2" borderId="22" xfId="0" applyFont="1" applyFill="1" applyBorder="1" applyAlignment="1">
      <alignment horizontal="right"/>
    </xf>
    <xf numFmtId="0" fontId="11" fillId="2" borderId="30" xfId="0" applyFont="1" applyFill="1" applyBorder="1" applyAlignment="1">
      <alignment horizontal="center"/>
    </xf>
    <xf numFmtId="0" fontId="11" fillId="2" borderId="6" xfId="0" applyFont="1" applyFill="1" applyBorder="1" applyAlignment="1">
      <alignment horizontal="center"/>
    </xf>
    <xf numFmtId="0" fontId="11" fillId="2" borderId="71" xfId="0" applyFont="1" applyFill="1" applyBorder="1" applyAlignment="1">
      <alignment horizontal="center"/>
    </xf>
    <xf numFmtId="0" fontId="26" fillId="2" borderId="0" xfId="30" applyFont="1" applyFill="1" applyAlignment="1">
      <alignment horizontal="center"/>
    </xf>
    <xf numFmtId="0" fontId="26" fillId="0" borderId="0" xfId="30" applyFont="1" applyFill="1"/>
    <xf numFmtId="17" fontId="11" fillId="2" borderId="0" xfId="0" applyNumberFormat="1" applyFont="1" applyFill="1"/>
    <xf numFmtId="0" fontId="47" fillId="2" borderId="0" xfId="17" applyFont="1" applyFill="1" applyAlignment="1">
      <alignment horizontal="left"/>
    </xf>
    <xf numFmtId="0" fontId="64" fillId="0" borderId="0" xfId="30" applyFont="1" applyAlignment="1">
      <alignment horizontal="center"/>
    </xf>
    <xf numFmtId="0" fontId="91" fillId="0" borderId="0" xfId="30" applyFont="1"/>
    <xf numFmtId="0" fontId="10" fillId="2" borderId="23" xfId="17" applyFont="1" applyFill="1" applyBorder="1" applyAlignment="1">
      <alignment horizontal="left"/>
    </xf>
    <xf numFmtId="0" fontId="42" fillId="0" borderId="23" xfId="30" applyFont="1" applyBorder="1" applyAlignment="1">
      <alignment horizontal="right"/>
    </xf>
    <xf numFmtId="0" fontId="10" fillId="3" borderId="96" xfId="30" applyFont="1" applyFill="1" applyBorder="1" applyAlignment="1">
      <alignment horizontal="left" wrapText="1"/>
    </xf>
    <xf numFmtId="17" fontId="14" fillId="3" borderId="22" xfId="30" applyNumberFormat="1" applyFont="1" applyFill="1" applyBorder="1" applyAlignment="1">
      <alignment horizontal="center"/>
    </xf>
    <xf numFmtId="0" fontId="49" fillId="0" borderId="0" xfId="30" applyFont="1"/>
    <xf numFmtId="0" fontId="10" fillId="3" borderId="145" xfId="30" applyFont="1" applyFill="1" applyBorder="1" applyAlignment="1">
      <alignment horizontal="left" wrapText="1"/>
    </xf>
    <xf numFmtId="2" fontId="14" fillId="0" borderId="16" xfId="28" applyNumberFormat="1" applyFont="1" applyFill="1" applyBorder="1" applyAlignment="1">
      <alignment horizontal="center"/>
    </xf>
    <xf numFmtId="3" fontId="10" fillId="3" borderId="21" xfId="31" applyNumberFormat="1" applyFont="1" applyFill="1" applyBorder="1" applyAlignment="1" applyProtection="1">
      <alignment horizontal="left"/>
      <protection hidden="1"/>
    </xf>
    <xf numFmtId="3" fontId="31" fillId="3" borderId="21" xfId="31" applyNumberFormat="1" applyFont="1" applyFill="1" applyBorder="1" applyAlignment="1" applyProtection="1">
      <alignment horizontal="left"/>
      <protection hidden="1"/>
    </xf>
    <xf numFmtId="2" fontId="11" fillId="0" borderId="16" xfId="28" applyNumberFormat="1" applyFont="1" applyFill="1" applyBorder="1" applyAlignment="1">
      <alignment horizontal="center"/>
    </xf>
    <xf numFmtId="3" fontId="54" fillId="3" borderId="21" xfId="31" applyNumberFormat="1" applyFont="1" applyFill="1" applyBorder="1" applyAlignment="1" applyProtection="1">
      <alignment horizontal="left" indent="1"/>
      <protection hidden="1"/>
    </xf>
    <xf numFmtId="0" fontId="92" fillId="0" borderId="0" xfId="30" applyFont="1"/>
    <xf numFmtId="3" fontId="54" fillId="3" borderId="21" xfId="31" applyNumberFormat="1" applyFont="1" applyFill="1" applyBorder="1" applyAlignment="1" applyProtection="1">
      <alignment horizontal="left" indent="2"/>
      <protection hidden="1"/>
    </xf>
    <xf numFmtId="0" fontId="93" fillId="0" borderId="0" xfId="30" applyFont="1"/>
    <xf numFmtId="3" fontId="31" fillId="3" borderId="22" xfId="31" applyNumberFormat="1" applyFont="1" applyFill="1" applyBorder="1" applyAlignment="1" applyProtection="1">
      <alignment horizontal="left"/>
      <protection hidden="1"/>
    </xf>
    <xf numFmtId="2" fontId="11" fillId="0" borderId="24" xfId="28" applyNumberFormat="1" applyFont="1" applyFill="1" applyBorder="1" applyAlignment="1">
      <alignment horizontal="center"/>
    </xf>
    <xf numFmtId="3" fontId="54" fillId="0" borderId="0" xfId="31" applyNumberFormat="1" applyFont="1" applyAlignment="1" applyProtection="1">
      <alignment horizontal="left"/>
      <protection hidden="1"/>
    </xf>
    <xf numFmtId="2" fontId="11" fillId="0" borderId="0" xfId="28" applyNumberFormat="1" applyFont="1" applyFill="1" applyBorder="1" applyAlignment="1">
      <alignment horizontal="center"/>
    </xf>
    <xf numFmtId="3" fontId="31" fillId="0" borderId="0" xfId="31" applyNumberFormat="1" applyFont="1" applyAlignment="1" applyProtection="1">
      <alignment horizontal="left" indent="1"/>
      <protection hidden="1"/>
    </xf>
    <xf numFmtId="0" fontId="10" fillId="3" borderId="98" xfId="30" applyFont="1" applyFill="1" applyBorder="1" applyAlignment="1">
      <alignment horizontal="left" wrapText="1"/>
    </xf>
    <xf numFmtId="0" fontId="10" fillId="3" borderId="20" xfId="30" applyFont="1" applyFill="1" applyBorder="1" applyAlignment="1">
      <alignment wrapText="1"/>
    </xf>
    <xf numFmtId="0" fontId="14" fillId="0" borderId="19" xfId="30" applyFont="1" applyBorder="1" applyAlignment="1">
      <alignment horizontal="center"/>
    </xf>
    <xf numFmtId="0" fontId="14" fillId="0" borderId="19" xfId="30" applyFont="1" applyFill="1" applyBorder="1" applyAlignment="1">
      <alignment horizontal="center"/>
    </xf>
    <xf numFmtId="2" fontId="11" fillId="0" borderId="21" xfId="28" applyNumberFormat="1" applyFont="1" applyFill="1" applyBorder="1" applyAlignment="1">
      <alignment horizontal="center"/>
    </xf>
    <xf numFmtId="3" fontId="10" fillId="3" borderId="21" xfId="31" applyNumberFormat="1" applyFont="1" applyFill="1" applyBorder="1" applyProtection="1">
      <protection hidden="1"/>
    </xf>
    <xf numFmtId="10" fontId="14" fillId="0" borderId="16" xfId="28" applyNumberFormat="1" applyFont="1" applyFill="1" applyBorder="1" applyAlignment="1">
      <alignment horizontal="center"/>
    </xf>
    <xf numFmtId="3" fontId="10" fillId="3" borderId="22" xfId="31" applyNumberFormat="1" applyFont="1" applyFill="1" applyBorder="1" applyAlignment="1" applyProtection="1">
      <alignment horizontal="left"/>
      <protection hidden="1"/>
    </xf>
    <xf numFmtId="10" fontId="14" fillId="0" borderId="24" xfId="28" applyNumberFormat="1" applyFont="1" applyFill="1" applyBorder="1" applyAlignment="1">
      <alignment horizontal="center"/>
    </xf>
    <xf numFmtId="0" fontId="14" fillId="0" borderId="24" xfId="28" applyNumberFormat="1" applyFont="1" applyFill="1" applyBorder="1" applyAlignment="1">
      <alignment horizontal="center"/>
    </xf>
    <xf numFmtId="0" fontId="23" fillId="9" borderId="0" xfId="30" applyFont="1" applyFill="1" applyAlignment="1">
      <alignment vertical="top"/>
    </xf>
    <xf numFmtId="0" fontId="24" fillId="9" borderId="0" xfId="30" applyFont="1" applyFill="1" applyAlignment="1">
      <alignment horizontal="left" vertical="top"/>
    </xf>
    <xf numFmtId="0" fontId="24" fillId="0" borderId="0" xfId="30" applyFont="1" applyAlignment="1">
      <alignment horizontal="left" wrapText="1"/>
    </xf>
    <xf numFmtId="0" fontId="72" fillId="0" borderId="0" xfId="30" applyFont="1"/>
    <xf numFmtId="0" fontId="66" fillId="0" borderId="0" xfId="30" applyFont="1" applyAlignment="1">
      <alignment horizontal="center"/>
    </xf>
    <xf numFmtId="0" fontId="10" fillId="2" borderId="0" xfId="35" applyFont="1" applyFill="1"/>
    <xf numFmtId="0" fontId="31" fillId="2" borderId="0" xfId="35" applyFont="1" applyFill="1"/>
    <xf numFmtId="0" fontId="26" fillId="2" borderId="0" xfId="35" applyFont="1" applyFill="1"/>
    <xf numFmtId="0" fontId="11" fillId="7" borderId="174" xfId="35" applyFont="1" applyFill="1" applyBorder="1"/>
    <xf numFmtId="0" fontId="14" fillId="7" borderId="175" xfId="35" applyFont="1" applyFill="1" applyBorder="1" applyAlignment="1">
      <alignment horizontal="center" vertical="top"/>
    </xf>
    <xf numFmtId="0" fontId="14" fillId="7" borderId="128" xfId="35" applyFont="1" applyFill="1" applyBorder="1" applyAlignment="1">
      <alignment horizontal="center"/>
    </xf>
    <xf numFmtId="0" fontId="14" fillId="7" borderId="31" xfId="35" applyFont="1" applyFill="1" applyBorder="1" applyAlignment="1">
      <alignment horizontal="center"/>
    </xf>
    <xf numFmtId="0" fontId="11" fillId="2" borderId="0" xfId="35" applyFont="1" applyFill="1"/>
    <xf numFmtId="0" fontId="11" fillId="7" borderId="124" xfId="35" applyFont="1" applyFill="1" applyBorder="1"/>
    <xf numFmtId="0" fontId="14" fillId="7" borderId="93" xfId="35" applyFont="1" applyFill="1" applyBorder="1" applyAlignment="1">
      <alignment horizontal="center" vertical="top"/>
    </xf>
    <xf numFmtId="0" fontId="14" fillId="7" borderId="4" xfId="35" applyFont="1" applyFill="1" applyBorder="1" applyAlignment="1">
      <alignment horizontal="center"/>
    </xf>
    <xf numFmtId="0" fontId="14" fillId="7" borderId="38" xfId="35" applyFont="1" applyFill="1" applyBorder="1" applyAlignment="1">
      <alignment horizontal="center"/>
    </xf>
    <xf numFmtId="0" fontId="11" fillId="7" borderId="166" xfId="35" applyFont="1" applyFill="1" applyBorder="1"/>
    <xf numFmtId="0" fontId="14" fillId="7" borderId="94" xfId="35" applyFont="1" applyFill="1" applyBorder="1" applyAlignment="1">
      <alignment horizontal="center" vertical="top"/>
    </xf>
    <xf numFmtId="0" fontId="14" fillId="7" borderId="54" xfId="35" applyFont="1" applyFill="1" applyBorder="1" applyAlignment="1">
      <alignment horizontal="center"/>
    </xf>
    <xf numFmtId="0" fontId="14" fillId="7" borderId="82" xfId="35" applyFont="1" applyFill="1" applyBorder="1" applyAlignment="1">
      <alignment horizontal="center"/>
    </xf>
    <xf numFmtId="17" fontId="14" fillId="10" borderId="124" xfId="35" applyNumberFormat="1" applyFont="1" applyFill="1" applyBorder="1" applyAlignment="1">
      <alignment horizontal="left"/>
    </xf>
    <xf numFmtId="2" fontId="31" fillId="2" borderId="4" xfId="35" applyNumberFormat="1" applyFont="1" applyFill="1" applyBorder="1" applyAlignment="1">
      <alignment horizontal="right"/>
    </xf>
    <xf numFmtId="0" fontId="31" fillId="2" borderId="4" xfId="35" applyFont="1" applyFill="1" applyBorder="1" applyAlignment="1">
      <alignment horizontal="right"/>
    </xf>
    <xf numFmtId="2" fontId="31" fillId="2" borderId="38" xfId="35" applyNumberFormat="1" applyFont="1" applyFill="1" applyBorder="1" applyAlignment="1">
      <alignment horizontal="right"/>
    </xf>
    <xf numFmtId="2" fontId="26" fillId="2" borderId="0" xfId="35" applyNumberFormat="1" applyFont="1" applyFill="1"/>
    <xf numFmtId="2" fontId="31" fillId="2" borderId="4" xfId="35" quotePrefix="1" applyNumberFormat="1" applyFont="1" applyFill="1" applyBorder="1" applyAlignment="1">
      <alignment horizontal="right"/>
    </xf>
    <xf numFmtId="17" fontId="14" fillId="10" borderId="124" xfId="35" quotePrefix="1" applyNumberFormat="1" applyFont="1" applyFill="1" applyBorder="1" applyAlignment="1">
      <alignment horizontal="left"/>
    </xf>
    <xf numFmtId="17" fontId="14" fillId="11" borderId="124" xfId="35" quotePrefix="1" applyNumberFormat="1" applyFont="1" applyFill="1" applyBorder="1" applyAlignment="1">
      <alignment horizontal="left"/>
    </xf>
    <xf numFmtId="2" fontId="11" fillId="2" borderId="0" xfId="35" applyNumberFormat="1" applyFont="1" applyFill="1"/>
    <xf numFmtId="172" fontId="26" fillId="2" borderId="0" xfId="35" applyNumberFormat="1" applyFont="1" applyFill="1"/>
    <xf numFmtId="0" fontId="31" fillId="2" borderId="4" xfId="35" applyFont="1" applyFill="1" applyBorder="1"/>
    <xf numFmtId="0" fontId="24" fillId="2" borderId="0" xfId="35" applyFont="1" applyFill="1" applyAlignment="1">
      <alignment horizontal="centerContinuous"/>
    </xf>
    <xf numFmtId="17" fontId="14" fillId="12" borderId="124" xfId="35" quotePrefix="1" applyNumberFormat="1" applyFont="1" applyFill="1" applyBorder="1" applyAlignment="1">
      <alignment horizontal="left"/>
    </xf>
    <xf numFmtId="17" fontId="14" fillId="7" borderId="124" xfId="35" quotePrefix="1" applyNumberFormat="1" applyFont="1" applyFill="1" applyBorder="1" applyAlignment="1">
      <alignment horizontal="left"/>
    </xf>
    <xf numFmtId="2" fontId="17" fillId="2" borderId="4" xfId="35" applyNumberFormat="1" applyFont="1" applyFill="1" applyBorder="1" applyAlignment="1">
      <alignment horizontal="right" indent="1"/>
    </xf>
    <xf numFmtId="0" fontId="17" fillId="2" borderId="4" xfId="35" applyFont="1" applyFill="1" applyBorder="1" applyAlignment="1">
      <alignment horizontal="right" indent="1"/>
    </xf>
    <xf numFmtId="2" fontId="17" fillId="2" borderId="38" xfId="35" applyNumberFormat="1" applyFont="1" applyFill="1" applyBorder="1" applyAlignment="1">
      <alignment horizontal="right" indent="1"/>
    </xf>
    <xf numFmtId="4" fontId="17" fillId="2" borderId="4" xfId="35" applyNumberFormat="1" applyFont="1" applyFill="1" applyBorder="1" applyAlignment="1">
      <alignment horizontal="right" indent="1"/>
    </xf>
    <xf numFmtId="4" fontId="26" fillId="2" borderId="0" xfId="35" applyNumberFormat="1" applyFont="1" applyFill="1"/>
    <xf numFmtId="4" fontId="11" fillId="2" borderId="0" xfId="35" applyNumberFormat="1" applyFont="1" applyFill="1"/>
    <xf numFmtId="17" fontId="14" fillId="7" borderId="166" xfId="35" quotePrefix="1" applyNumberFormat="1" applyFont="1" applyFill="1" applyBorder="1" applyAlignment="1">
      <alignment horizontal="left"/>
    </xf>
    <xf numFmtId="2" fontId="17" fillId="2" borderId="54" xfId="35" applyNumberFormat="1" applyFont="1" applyFill="1" applyBorder="1" applyAlignment="1">
      <alignment horizontal="right" indent="1"/>
    </xf>
    <xf numFmtId="0" fontId="17" fillId="2" borderId="54" xfId="35" applyFont="1" applyFill="1" applyBorder="1" applyAlignment="1">
      <alignment horizontal="right" indent="1"/>
    </xf>
    <xf numFmtId="4" fontId="17" fillId="2" borderId="54" xfId="35" applyNumberFormat="1" applyFont="1" applyFill="1" applyBorder="1" applyAlignment="1">
      <alignment horizontal="right" indent="1"/>
    </xf>
    <xf numFmtId="2" fontId="17" fillId="2" borderId="82" xfId="35" applyNumberFormat="1" applyFont="1" applyFill="1" applyBorder="1" applyAlignment="1">
      <alignment horizontal="right" indent="1"/>
    </xf>
    <xf numFmtId="17" fontId="14" fillId="3" borderId="124" xfId="35" quotePrefix="1" applyNumberFormat="1" applyFont="1" applyFill="1" applyBorder="1" applyAlignment="1">
      <alignment horizontal="left"/>
    </xf>
    <xf numFmtId="17" fontId="14" fillId="7" borderId="125" xfId="35" quotePrefix="1" applyNumberFormat="1" applyFont="1" applyFill="1" applyBorder="1" applyAlignment="1">
      <alignment horizontal="left"/>
    </xf>
    <xf numFmtId="2" fontId="17" fillId="2" borderId="6" xfId="35" applyNumberFormat="1" applyFont="1" applyFill="1" applyBorder="1" applyAlignment="1">
      <alignment horizontal="right" indent="1"/>
    </xf>
    <xf numFmtId="0" fontId="17" fillId="0" borderId="6" xfId="35" applyFont="1" applyFill="1" applyBorder="1" applyAlignment="1">
      <alignment horizontal="right" indent="1"/>
    </xf>
    <xf numFmtId="4" fontId="17" fillId="2" borderId="6" xfId="35" applyNumberFormat="1" applyFont="1" applyFill="1" applyBorder="1" applyAlignment="1">
      <alignment horizontal="right" indent="1"/>
    </xf>
    <xf numFmtId="2" fontId="17" fillId="2" borderId="51" xfId="35" applyNumberFormat="1" applyFont="1" applyFill="1" applyBorder="1" applyAlignment="1">
      <alignment horizontal="right" indent="1"/>
    </xf>
    <xf numFmtId="0" fontId="24" fillId="2" borderId="0" xfId="35" applyFont="1" applyFill="1" applyAlignment="1">
      <alignment vertical="center"/>
    </xf>
    <xf numFmtId="0" fontId="24" fillId="2" borderId="0" xfId="35" applyFont="1" applyFill="1"/>
    <xf numFmtId="0" fontId="24" fillId="2" borderId="0" xfId="35" applyFont="1" applyFill="1" applyAlignment="1">
      <alignment horizontal="left"/>
    </xf>
    <xf numFmtId="2" fontId="24" fillId="2" borderId="0" xfId="35" applyNumberFormat="1" applyFont="1" applyFill="1"/>
    <xf numFmtId="0" fontId="94" fillId="2" borderId="0" xfId="17" applyFont="1" applyFill="1"/>
    <xf numFmtId="0" fontId="95" fillId="2" borderId="0" xfId="17" applyFont="1" applyFill="1"/>
    <xf numFmtId="0" fontId="32" fillId="2" borderId="0" xfId="17" applyFont="1" applyFill="1" applyAlignment="1">
      <alignment horizontal="right" vertical="center"/>
    </xf>
    <xf numFmtId="3" fontId="14" fillId="3" borderId="21" xfId="17" applyNumberFormat="1" applyFont="1" applyFill="1" applyBorder="1" applyAlignment="1">
      <alignment horizontal="left" vertical="center"/>
    </xf>
    <xf numFmtId="3" fontId="33" fillId="2" borderId="21" xfId="5" applyNumberFormat="1" applyFont="1" applyFill="1" applyBorder="1" applyAlignment="1">
      <alignment horizontal="center" vertical="center"/>
    </xf>
    <xf numFmtId="37" fontId="33" fillId="2" borderId="21" xfId="5" applyNumberFormat="1" applyFont="1" applyFill="1" applyBorder="1" applyAlignment="1">
      <alignment horizontal="center" vertical="center"/>
    </xf>
    <xf numFmtId="3" fontId="26" fillId="2" borderId="0" xfId="17" applyNumberFormat="1" applyFont="1" applyFill="1" applyAlignment="1">
      <alignment horizontal="center" vertical="center"/>
    </xf>
    <xf numFmtId="37" fontId="33" fillId="0" borderId="21" xfId="5" applyNumberFormat="1" applyFont="1" applyFill="1" applyBorder="1" applyAlignment="1">
      <alignment horizontal="center" vertical="center"/>
    </xf>
    <xf numFmtId="37" fontId="33" fillId="2" borderId="0" xfId="17" applyNumberFormat="1" applyFont="1" applyFill="1" applyBorder="1" applyAlignment="1">
      <alignment horizontal="center" vertical="center"/>
    </xf>
    <xf numFmtId="0" fontId="46" fillId="2" borderId="0" xfId="17" applyFont="1" applyFill="1" applyAlignment="1">
      <alignment vertical="center"/>
    </xf>
    <xf numFmtId="0" fontId="46" fillId="0" borderId="0" xfId="17" applyFont="1" applyAlignment="1">
      <alignment vertical="center"/>
    </xf>
    <xf numFmtId="3" fontId="14" fillId="3" borderId="20" xfId="17" applyNumberFormat="1" applyFont="1" applyFill="1" applyBorder="1" applyAlignment="1">
      <alignment horizontal="left" vertical="center"/>
    </xf>
    <xf numFmtId="37" fontId="33" fillId="2" borderId="15" xfId="5" quotePrefix="1" applyNumberFormat="1" applyFont="1" applyFill="1" applyBorder="1" applyAlignment="1">
      <alignment horizontal="center" vertical="center"/>
    </xf>
    <xf numFmtId="37" fontId="33" fillId="2" borderId="20" xfId="5" quotePrefix="1" applyNumberFormat="1" applyFont="1" applyFill="1" applyBorder="1" applyAlignment="1">
      <alignment horizontal="center" vertical="center"/>
    </xf>
    <xf numFmtId="3" fontId="42" fillId="3" borderId="21" xfId="31" applyNumberFormat="1" applyFont="1" applyFill="1" applyBorder="1" applyAlignment="1" applyProtection="1">
      <alignment vertical="center"/>
      <protection hidden="1"/>
    </xf>
    <xf numFmtId="37" fontId="32" fillId="2" borderId="3" xfId="5" applyNumberFormat="1" applyFont="1" applyFill="1" applyBorder="1" applyAlignment="1" applyProtection="1">
      <alignment horizontal="center" vertical="center"/>
      <protection hidden="1"/>
    </xf>
    <xf numFmtId="37" fontId="32" fillId="2" borderId="21" xfId="5" applyNumberFormat="1" applyFont="1" applyFill="1" applyBorder="1" applyAlignment="1" applyProtection="1">
      <alignment horizontal="center" vertical="center"/>
      <protection hidden="1"/>
    </xf>
    <xf numFmtId="37" fontId="33" fillId="0" borderId="3" xfId="5" applyNumberFormat="1" applyFont="1" applyBorder="1" applyAlignment="1" applyProtection="1">
      <alignment horizontal="center" vertical="center"/>
      <protection hidden="1"/>
    </xf>
    <xf numFmtId="37" fontId="33" fillId="0" borderId="21" xfId="5" applyNumberFormat="1" applyFont="1" applyBorder="1" applyAlignment="1" applyProtection="1">
      <alignment horizontal="center" vertical="center"/>
      <protection hidden="1"/>
    </xf>
    <xf numFmtId="3" fontId="26" fillId="5" borderId="21" xfId="31" applyNumberFormat="1" applyFont="1" applyFill="1" applyBorder="1" applyAlignment="1" applyProtection="1">
      <alignment vertical="center"/>
      <protection hidden="1"/>
    </xf>
    <xf numFmtId="37" fontId="33" fillId="2" borderId="3" xfId="5" applyNumberFormat="1" applyFont="1" applyFill="1" applyBorder="1" applyAlignment="1" applyProtection="1">
      <alignment horizontal="center" vertical="center"/>
      <protection hidden="1"/>
    </xf>
    <xf numFmtId="37" fontId="33" fillId="2" borderId="21" xfId="5" applyNumberFormat="1" applyFont="1" applyFill="1" applyBorder="1" applyAlignment="1" applyProtection="1">
      <alignment horizontal="center" vertical="center"/>
      <protection hidden="1"/>
    </xf>
    <xf numFmtId="3" fontId="26" fillId="5" borderId="0" xfId="31" applyNumberFormat="1" applyFont="1" applyFill="1" applyAlignment="1" applyProtection="1">
      <alignment vertical="center"/>
      <protection hidden="1"/>
    </xf>
    <xf numFmtId="3" fontId="14" fillId="3" borderId="20" xfId="31" applyNumberFormat="1" applyFont="1" applyFill="1" applyBorder="1" applyAlignment="1" applyProtection="1">
      <alignment vertical="center"/>
      <protection hidden="1"/>
    </xf>
    <xf numFmtId="37" fontId="33" fillId="2" borderId="15" xfId="5" applyNumberFormat="1" applyFont="1" applyFill="1" applyBorder="1" applyAlignment="1" applyProtection="1">
      <alignment horizontal="center" vertical="center"/>
      <protection hidden="1"/>
    </xf>
    <xf numFmtId="37" fontId="33" fillId="2" borderId="20" xfId="5" applyNumberFormat="1" applyFont="1" applyFill="1" applyBorder="1" applyAlignment="1" applyProtection="1">
      <alignment horizontal="center" vertical="center"/>
      <protection hidden="1"/>
    </xf>
    <xf numFmtId="3" fontId="14" fillId="3" borderId="22" xfId="31" applyNumberFormat="1" applyFont="1" applyFill="1" applyBorder="1" applyAlignment="1" applyProtection="1">
      <alignment vertical="center"/>
      <protection hidden="1"/>
    </xf>
    <xf numFmtId="37" fontId="33" fillId="2" borderId="5" xfId="5" applyNumberFormat="1" applyFont="1" applyFill="1" applyBorder="1" applyAlignment="1" applyProtection="1">
      <alignment horizontal="center" vertical="center"/>
      <protection hidden="1"/>
    </xf>
    <xf numFmtId="37" fontId="33" fillId="2" borderId="22" xfId="5" applyNumberFormat="1" applyFont="1" applyFill="1" applyBorder="1" applyAlignment="1" applyProtection="1">
      <alignment horizontal="center" vertical="center"/>
      <protection hidden="1"/>
    </xf>
    <xf numFmtId="3" fontId="14" fillId="3" borderId="96" xfId="31" applyNumberFormat="1" applyFont="1" applyFill="1" applyBorder="1" applyAlignment="1" applyProtection="1">
      <alignment vertical="center"/>
      <protection hidden="1"/>
    </xf>
    <xf numFmtId="37" fontId="33" fillId="5" borderId="144" xfId="5" applyNumberFormat="1" applyFont="1" applyFill="1" applyBorder="1" applyAlignment="1" applyProtection="1">
      <alignment horizontal="center" vertical="center"/>
      <protection hidden="1"/>
    </xf>
    <xf numFmtId="37" fontId="33" fillId="5" borderId="96" xfId="5" applyNumberFormat="1" applyFont="1" applyFill="1" applyBorder="1" applyAlignment="1" applyProtection="1">
      <alignment horizontal="center" vertical="center"/>
      <protection hidden="1"/>
    </xf>
    <xf numFmtId="0" fontId="24" fillId="2" borderId="0" xfId="17" applyFont="1" applyFill="1" applyAlignment="1">
      <alignment vertical="center" wrapText="1"/>
    </xf>
    <xf numFmtId="164" fontId="96" fillId="2" borderId="0" xfId="17" applyNumberFormat="1" applyFont="1" applyFill="1"/>
    <xf numFmtId="0" fontId="24" fillId="2" borderId="0" xfId="0" applyFont="1" applyFill="1" applyAlignment="1">
      <alignment vertical="center"/>
    </xf>
    <xf numFmtId="0" fontId="97" fillId="2" borderId="0" xfId="0" applyFont="1" applyFill="1"/>
    <xf numFmtId="37" fontId="24" fillId="2" borderId="0" xfId="0" applyNumberFormat="1" applyFont="1" applyFill="1"/>
    <xf numFmtId="0" fontId="24" fillId="2" borderId="0" xfId="0" applyFont="1" applyFill="1" applyAlignment="1">
      <alignment horizontal="left" vertical="center" wrapText="1"/>
    </xf>
    <xf numFmtId="0" fontId="24" fillId="2" borderId="0" xfId="0" applyFont="1" applyFill="1" applyAlignment="1">
      <alignment wrapText="1"/>
    </xf>
    <xf numFmtId="0" fontId="97" fillId="2" borderId="0" xfId="0" applyFont="1" applyFill="1" applyAlignment="1">
      <alignment wrapText="1"/>
    </xf>
    <xf numFmtId="0" fontId="24" fillId="2" borderId="0" xfId="0" applyFont="1" applyFill="1" applyAlignment="1">
      <alignment vertical="center" wrapText="1"/>
    </xf>
    <xf numFmtId="0" fontId="24" fillId="2" borderId="0" xfId="0" applyFont="1" applyFill="1" applyAlignment="1">
      <alignment horizontal="left" wrapText="1"/>
    </xf>
    <xf numFmtId="0" fontId="97" fillId="2" borderId="0" xfId="0" applyFont="1" applyFill="1" applyAlignment="1">
      <alignment horizontal="left" wrapText="1"/>
    </xf>
    <xf numFmtId="0" fontId="98" fillId="2" borderId="0" xfId="17" applyFont="1" applyFill="1" applyAlignment="1">
      <alignment horizontal="left"/>
    </xf>
    <xf numFmtId="0" fontId="94" fillId="2" borderId="0" xfId="17" applyFont="1" applyFill="1" applyAlignment="1">
      <alignment wrapText="1"/>
    </xf>
    <xf numFmtId="0" fontId="95" fillId="2" borderId="0" xfId="17" applyFont="1" applyFill="1" applyAlignment="1">
      <alignment wrapText="1"/>
    </xf>
    <xf numFmtId="0" fontId="26" fillId="2" borderId="0" xfId="17" applyFont="1" applyFill="1" applyAlignment="1">
      <alignment wrapText="1"/>
    </xf>
    <xf numFmtId="0" fontId="99" fillId="2" borderId="0" xfId="17" applyFont="1" applyFill="1" applyAlignment="1">
      <alignment wrapText="1"/>
    </xf>
    <xf numFmtId="0" fontId="10" fillId="2" borderId="23" xfId="17" applyFont="1" applyFill="1" applyBorder="1" applyAlignment="1">
      <alignment horizontal="left" wrapText="1"/>
    </xf>
    <xf numFmtId="0" fontId="98" fillId="2" borderId="23" xfId="17" applyFont="1" applyFill="1" applyBorder="1" applyAlignment="1">
      <alignment horizontal="right" vertical="top" wrapText="1"/>
    </xf>
    <xf numFmtId="3" fontId="14" fillId="3" borderId="96" xfId="17" applyNumberFormat="1" applyFont="1" applyFill="1" applyBorder="1" applyAlignment="1">
      <alignment horizontal="left" vertical="center"/>
    </xf>
    <xf numFmtId="183" fontId="33" fillId="3" borderId="96" xfId="17" quotePrefix="1" applyNumberFormat="1" applyFont="1" applyFill="1" applyBorder="1" applyAlignment="1">
      <alignment horizontal="center" vertical="center"/>
    </xf>
    <xf numFmtId="183" fontId="14" fillId="3" borderId="96" xfId="17" quotePrefix="1" applyNumberFormat="1" applyFont="1" applyFill="1" applyBorder="1" applyAlignment="1">
      <alignment horizontal="center" vertical="center"/>
    </xf>
    <xf numFmtId="3" fontId="33" fillId="0" borderId="21" xfId="17" quotePrefix="1" applyNumberFormat="1" applyFont="1" applyBorder="1" applyAlignment="1">
      <alignment horizontal="center" vertical="center"/>
    </xf>
    <xf numFmtId="37" fontId="33" fillId="0" borderId="20" xfId="5" quotePrefix="1" applyNumberFormat="1" applyFont="1" applyBorder="1" applyAlignment="1">
      <alignment horizontal="center" vertical="center"/>
    </xf>
    <xf numFmtId="37" fontId="32" fillId="0" borderId="21" xfId="5" applyNumberFormat="1" applyFont="1" applyBorder="1" applyAlignment="1" applyProtection="1">
      <alignment horizontal="center" vertical="center"/>
      <protection hidden="1"/>
    </xf>
    <xf numFmtId="37" fontId="33" fillId="0" borderId="20" xfId="5" applyNumberFormat="1" applyFont="1" applyBorder="1" applyAlignment="1" applyProtection="1">
      <alignment horizontal="center" vertical="center"/>
      <protection hidden="1"/>
    </xf>
    <xf numFmtId="37" fontId="33" fillId="0" borderId="22" xfId="5" applyNumberFormat="1" applyFont="1" applyBorder="1" applyAlignment="1" applyProtection="1">
      <alignment horizontal="center" vertical="center"/>
      <protection hidden="1"/>
    </xf>
    <xf numFmtId="37" fontId="33" fillId="3" borderId="96" xfId="5" applyNumberFormat="1" applyFont="1" applyFill="1" applyBorder="1" applyAlignment="1" applyProtection="1">
      <alignment horizontal="center" vertical="center"/>
      <protection hidden="1"/>
    </xf>
    <xf numFmtId="0" fontId="100" fillId="2" borderId="0" xfId="17" applyFont="1" applyFill="1"/>
    <xf numFmtId="0" fontId="97" fillId="2" borderId="0" xfId="0" applyFont="1" applyFill="1" applyAlignment="1">
      <alignment vertical="center" wrapText="1"/>
    </xf>
    <xf numFmtId="43" fontId="94" fillId="2" borderId="0" xfId="17" applyNumberFormat="1" applyFont="1" applyFill="1"/>
    <xf numFmtId="2" fontId="26" fillId="0" borderId="0" xfId="30" applyNumberFormat="1" applyFont="1" applyAlignment="1">
      <alignment horizontal="center"/>
    </xf>
    <xf numFmtId="3" fontId="10" fillId="7" borderId="153" xfId="30" applyNumberFormat="1" applyFont="1" applyFill="1" applyBorder="1" applyAlignment="1">
      <alignment horizontal="center"/>
    </xf>
    <xf numFmtId="17" fontId="14" fillId="7" borderId="176" xfId="30" quotePrefix="1" applyNumberFormat="1" applyFont="1" applyFill="1" applyBorder="1" applyAlignment="1">
      <alignment horizontal="center"/>
    </xf>
    <xf numFmtId="17" fontId="14" fillId="7" borderId="152" xfId="30" quotePrefix="1" applyNumberFormat="1" applyFont="1" applyFill="1" applyBorder="1" applyAlignment="1">
      <alignment horizontal="center"/>
    </xf>
    <xf numFmtId="3" fontId="10" fillId="7" borderId="124" xfId="30" applyNumberFormat="1" applyFont="1" applyFill="1" applyBorder="1"/>
    <xf numFmtId="0" fontId="101" fillId="2" borderId="21" xfId="0" applyFont="1" applyFill="1" applyBorder="1" applyAlignment="1">
      <alignment horizontal="right"/>
    </xf>
    <xf numFmtId="3" fontId="10" fillId="7" borderId="124" xfId="30" applyNumberFormat="1" applyFont="1" applyFill="1" applyBorder="1" applyAlignment="1">
      <alignment horizontal="left" indent="2"/>
    </xf>
    <xf numFmtId="2" fontId="33" fillId="2" borderId="21" xfId="0" applyNumberFormat="1" applyFont="1" applyFill="1" applyBorder="1" applyAlignment="1">
      <alignment horizontal="center"/>
    </xf>
    <xf numFmtId="2" fontId="17" fillId="2" borderId="21" xfId="0" applyNumberFormat="1" applyFont="1" applyFill="1" applyBorder="1" applyAlignment="1">
      <alignment horizontal="center"/>
    </xf>
    <xf numFmtId="3" fontId="27" fillId="7" borderId="125" xfId="30" applyNumberFormat="1" applyFont="1" applyFill="1" applyBorder="1"/>
    <xf numFmtId="0" fontId="17" fillId="2" borderId="22" xfId="0" applyFont="1" applyFill="1" applyBorder="1" applyAlignment="1">
      <alignment horizontal="right"/>
    </xf>
    <xf numFmtId="0" fontId="102" fillId="0" borderId="0" xfId="17" applyFont="1" applyAlignment="1">
      <alignment horizontal="center" vertical="top" wrapText="1"/>
    </xf>
    <xf numFmtId="0" fontId="91" fillId="0" borderId="0" xfId="30" applyFont="1" applyAlignment="1">
      <alignment horizontal="center" vertical="top"/>
    </xf>
    <xf numFmtId="0" fontId="24" fillId="0" borderId="0" xfId="30" applyFont="1" applyAlignment="1">
      <alignment horizontal="right"/>
    </xf>
    <xf numFmtId="0" fontId="102" fillId="3" borderId="96" xfId="30" applyFont="1" applyFill="1" applyBorder="1" applyAlignment="1">
      <alignment horizontal="left" wrapText="1"/>
    </xf>
    <xf numFmtId="17" fontId="102" fillId="3" borderId="96" xfId="30" applyNumberFormat="1" applyFont="1" applyFill="1" applyBorder="1" applyAlignment="1">
      <alignment horizontal="center"/>
    </xf>
    <xf numFmtId="17" fontId="14" fillId="3" borderId="96" xfId="30" applyNumberFormat="1" applyFont="1" applyFill="1" applyBorder="1" applyAlignment="1">
      <alignment horizontal="center"/>
    </xf>
    <xf numFmtId="49" fontId="14" fillId="3" borderId="96" xfId="30" applyNumberFormat="1" applyFont="1" applyFill="1" applyBorder="1" applyAlignment="1">
      <alignment horizontal="center"/>
    </xf>
    <xf numFmtId="0" fontId="14" fillId="3" borderId="145" xfId="30" applyFont="1" applyFill="1" applyBorder="1" applyAlignment="1">
      <alignment horizontal="left" vertical="center" wrapText="1"/>
    </xf>
    <xf numFmtId="2" fontId="10" fillId="0" borderId="16" xfId="29" applyNumberFormat="1" applyFont="1" applyBorder="1" applyAlignment="1">
      <alignment horizontal="center" vertical="center"/>
    </xf>
    <xf numFmtId="2" fontId="33" fillId="0" borderId="16" xfId="29" applyNumberFormat="1" applyFont="1" applyBorder="1" applyAlignment="1">
      <alignment horizontal="center" vertical="center"/>
    </xf>
    <xf numFmtId="0" fontId="49" fillId="0" borderId="0" xfId="30" applyFont="1" applyAlignment="1">
      <alignment vertical="center"/>
    </xf>
    <xf numFmtId="3" fontId="14" fillId="3" borderId="21" xfId="31" applyNumberFormat="1" applyFont="1" applyFill="1" applyBorder="1" applyAlignment="1" applyProtection="1">
      <alignment horizontal="left" vertical="center"/>
      <protection hidden="1"/>
    </xf>
    <xf numFmtId="0" fontId="91" fillId="0" borderId="0" xfId="30" applyFont="1" applyAlignment="1">
      <alignment vertical="center"/>
    </xf>
    <xf numFmtId="0" fontId="14" fillId="3" borderId="20" xfId="30" applyFont="1" applyFill="1" applyBorder="1" applyAlignment="1">
      <alignment vertical="center" wrapText="1"/>
    </xf>
    <xf numFmtId="0" fontId="10" fillId="0" borderId="19" xfId="30" applyFont="1" applyBorder="1" applyAlignment="1">
      <alignment horizontal="center" vertical="center"/>
    </xf>
    <xf numFmtId="0" fontId="33" fillId="0" borderId="19" xfId="30" applyFont="1" applyBorder="1" applyAlignment="1">
      <alignment horizontal="center" vertical="center"/>
    </xf>
    <xf numFmtId="43" fontId="33" fillId="0" borderId="20" xfId="30" applyNumberFormat="1" applyFont="1" applyBorder="1" applyAlignment="1">
      <alignment horizontal="center" vertical="center"/>
    </xf>
    <xf numFmtId="2" fontId="33" fillId="0" borderId="20" xfId="30" applyNumberFormat="1" applyFont="1" applyBorder="1" applyAlignment="1">
      <alignment horizontal="center" vertical="center"/>
    </xf>
    <xf numFmtId="3" fontId="42" fillId="3" borderId="21" xfId="31" applyNumberFormat="1" applyFont="1" applyFill="1" applyBorder="1" applyAlignment="1" applyProtection="1">
      <alignment horizontal="left" vertical="center"/>
      <protection hidden="1"/>
    </xf>
    <xf numFmtId="2" fontId="31" fillId="0" borderId="21" xfId="29" applyNumberFormat="1" applyFont="1" applyBorder="1" applyAlignment="1">
      <alignment horizontal="center" vertical="center"/>
    </xf>
    <xf numFmtId="2" fontId="17" fillId="0" borderId="21" xfId="29" applyNumberFormat="1" applyFont="1" applyBorder="1" applyAlignment="1">
      <alignment horizontal="center" vertical="center"/>
    </xf>
    <xf numFmtId="2" fontId="33" fillId="0" borderId="21" xfId="29" applyNumberFormat="1" applyFont="1" applyBorder="1" applyAlignment="1">
      <alignment horizontal="center" vertical="center"/>
    </xf>
    <xf numFmtId="3" fontId="14" fillId="3" borderId="22" xfId="31" applyNumberFormat="1" applyFont="1" applyFill="1" applyBorder="1" applyAlignment="1" applyProtection="1">
      <alignment horizontal="left" vertical="center"/>
      <protection hidden="1"/>
    </xf>
    <xf numFmtId="2" fontId="10" fillId="0" borderId="24" xfId="29" applyNumberFormat="1" applyFont="1" applyBorder="1" applyAlignment="1">
      <alignment horizontal="center" vertical="center"/>
    </xf>
    <xf numFmtId="2" fontId="33" fillId="0" borderId="24" xfId="29" applyNumberFormat="1" applyFont="1" applyBorder="1" applyAlignment="1">
      <alignment horizontal="center" vertical="center"/>
    </xf>
    <xf numFmtId="10" fontId="10" fillId="0" borderId="24" xfId="29" applyNumberFormat="1" applyFont="1" applyBorder="1" applyAlignment="1">
      <alignment horizontal="center" vertical="center"/>
    </xf>
    <xf numFmtId="10" fontId="33" fillId="0" borderId="24" xfId="29" applyNumberFormat="1" applyFont="1" applyBorder="1" applyAlignment="1">
      <alignment horizontal="center" vertical="center"/>
    </xf>
    <xf numFmtId="0" fontId="24" fillId="2" borderId="0" xfId="17" applyFont="1" applyFill="1" applyAlignment="1">
      <alignment wrapText="1"/>
    </xf>
    <xf numFmtId="0" fontId="98" fillId="0" borderId="0" xfId="30" applyFont="1" applyAlignment="1">
      <alignment horizontal="left" wrapText="1"/>
    </xf>
    <xf numFmtId="0" fontId="103" fillId="0" borderId="0" xfId="30" applyFont="1"/>
    <xf numFmtId="0" fontId="72" fillId="0" borderId="0" xfId="30" applyFont="1" applyAlignment="1">
      <alignment horizontal="center"/>
    </xf>
    <xf numFmtId="164" fontId="26" fillId="2" borderId="0" xfId="1" applyNumberFormat="1" applyFont="1" applyFill="1"/>
    <xf numFmtId="0" fontId="24" fillId="0" borderId="0" xfId="17" applyFont="1" applyAlignment="1">
      <alignment horizontal="right"/>
    </xf>
    <xf numFmtId="37" fontId="33" fillId="2" borderId="21" xfId="5" applyNumberFormat="1" applyFont="1" applyFill="1" applyBorder="1" applyAlignment="1">
      <alignment horizontal="center"/>
    </xf>
    <xf numFmtId="164" fontId="26" fillId="2" borderId="0" xfId="17" applyNumberFormat="1" applyFont="1" applyFill="1"/>
    <xf numFmtId="37" fontId="33" fillId="0" borderId="21" xfId="5" applyNumberFormat="1" applyFont="1" applyFill="1" applyBorder="1" applyAlignment="1">
      <alignment horizontal="center"/>
    </xf>
    <xf numFmtId="37" fontId="33" fillId="2" borderId="0" xfId="17" applyNumberFormat="1" applyFont="1" applyFill="1" applyBorder="1" applyAlignment="1">
      <alignment horizontal="center"/>
    </xf>
    <xf numFmtId="164" fontId="46" fillId="2" borderId="0" xfId="1" applyNumberFormat="1" applyFont="1" applyFill="1"/>
    <xf numFmtId="37" fontId="33" fillId="2" borderId="15" xfId="5" quotePrefix="1" applyNumberFormat="1" applyFont="1" applyFill="1" applyBorder="1" applyAlignment="1">
      <alignment horizontal="center"/>
    </xf>
    <xf numFmtId="37" fontId="33" fillId="2" borderId="20" xfId="5" quotePrefix="1" applyNumberFormat="1" applyFont="1" applyFill="1" applyBorder="1" applyAlignment="1">
      <alignment horizontal="center"/>
    </xf>
    <xf numFmtId="0" fontId="57" fillId="0" borderId="0" xfId="0" applyFont="1"/>
    <xf numFmtId="164" fontId="57" fillId="0" borderId="0" xfId="1" applyNumberFormat="1" applyFont="1"/>
    <xf numFmtId="37" fontId="32" fillId="2" borderId="3" xfId="5" applyNumberFormat="1" applyFont="1" applyFill="1" applyBorder="1" applyAlignment="1" applyProtection="1">
      <alignment horizontal="center"/>
      <protection hidden="1"/>
    </xf>
    <xf numFmtId="37" fontId="32" fillId="2" borderId="21" xfId="5" applyNumberFormat="1" applyFont="1" applyFill="1" applyBorder="1" applyAlignment="1" applyProtection="1">
      <alignment horizontal="center"/>
      <protection hidden="1"/>
    </xf>
    <xf numFmtId="37" fontId="33" fillId="0" borderId="3" xfId="5" applyNumberFormat="1" applyFont="1" applyBorder="1" applyAlignment="1" applyProtection="1">
      <alignment horizontal="center"/>
      <protection hidden="1"/>
    </xf>
    <xf numFmtId="37" fontId="33" fillId="0" borderId="21" xfId="5" applyNumberFormat="1" applyFont="1" applyBorder="1" applyAlignment="1" applyProtection="1">
      <alignment horizontal="center"/>
      <protection hidden="1"/>
    </xf>
    <xf numFmtId="3" fontId="26" fillId="5" borderId="21" xfId="31" applyNumberFormat="1" applyFont="1" applyFill="1" applyBorder="1" applyProtection="1">
      <protection hidden="1"/>
    </xf>
    <xf numFmtId="37" fontId="33" fillId="2" borderId="3" xfId="5" applyNumberFormat="1" applyFont="1" applyFill="1" applyBorder="1" applyAlignment="1" applyProtection="1">
      <alignment horizontal="center"/>
      <protection hidden="1"/>
    </xf>
    <xf numFmtId="37" fontId="33" fillId="2" borderId="21" xfId="5" applyNumberFormat="1" applyFont="1" applyFill="1" applyBorder="1" applyAlignment="1" applyProtection="1">
      <alignment horizontal="center"/>
      <protection hidden="1"/>
    </xf>
    <xf numFmtId="3" fontId="26" fillId="5" borderId="0" xfId="31" applyNumberFormat="1" applyFont="1" applyFill="1" applyProtection="1">
      <protection hidden="1"/>
    </xf>
    <xf numFmtId="37" fontId="33" fillId="2" borderId="15" xfId="5" applyNumberFormat="1" applyFont="1" applyFill="1" applyBorder="1" applyAlignment="1" applyProtection="1">
      <alignment horizontal="center"/>
      <protection hidden="1"/>
    </xf>
    <xf numFmtId="37" fontId="33" fillId="2" borderId="20" xfId="5" applyNumberFormat="1" applyFont="1" applyFill="1" applyBorder="1" applyAlignment="1" applyProtection="1">
      <alignment horizontal="center"/>
      <protection hidden="1"/>
    </xf>
    <xf numFmtId="37" fontId="33" fillId="2" borderId="5" xfId="5" applyNumberFormat="1" applyFont="1" applyFill="1" applyBorder="1" applyAlignment="1" applyProtection="1">
      <alignment horizontal="center"/>
      <protection hidden="1"/>
    </xf>
    <xf numFmtId="37" fontId="33" fillId="2" borderId="22" xfId="5" applyNumberFormat="1" applyFont="1" applyFill="1" applyBorder="1" applyAlignment="1" applyProtection="1">
      <alignment horizontal="center"/>
      <protection hidden="1"/>
    </xf>
    <xf numFmtId="37" fontId="33" fillId="5" borderId="144" xfId="5" applyNumberFormat="1" applyFont="1" applyFill="1" applyBorder="1" applyAlignment="1" applyProtection="1">
      <alignment horizontal="center"/>
      <protection hidden="1"/>
    </xf>
    <xf numFmtId="37" fontId="33" fillId="5" borderId="96" xfId="5" applyNumberFormat="1" applyFont="1" applyFill="1" applyBorder="1" applyAlignment="1" applyProtection="1">
      <alignment horizontal="center"/>
      <protection hidden="1"/>
    </xf>
    <xf numFmtId="0" fontId="46" fillId="0" borderId="0" xfId="17" applyFont="1" applyAlignment="1">
      <alignment horizontal="center"/>
    </xf>
    <xf numFmtId="164" fontId="24" fillId="2" borderId="0" xfId="1" applyNumberFormat="1" applyFont="1" applyFill="1"/>
    <xf numFmtId="0" fontId="8" fillId="0" borderId="0" xfId="0" applyFont="1" applyAlignment="1">
      <alignment horizontal="left" wrapText="1"/>
    </xf>
    <xf numFmtId="3" fontId="26" fillId="0" borderId="0" xfId="17" applyNumberFormat="1" applyFont="1"/>
    <xf numFmtId="0" fontId="100" fillId="2" borderId="0" xfId="17" applyFont="1" applyFill="1" applyAlignment="1">
      <alignment horizontal="left" wrapText="1"/>
    </xf>
    <xf numFmtId="3" fontId="46" fillId="0" borderId="0" xfId="17" applyNumberFormat="1" applyFont="1"/>
    <xf numFmtId="3" fontId="24" fillId="0" borderId="0" xfId="17" applyNumberFormat="1" applyFont="1"/>
    <xf numFmtId="0" fontId="102" fillId="2" borderId="23" xfId="17" applyFont="1" applyFill="1" applyBorder="1" applyAlignment="1">
      <alignment horizontal="left" wrapText="1"/>
    </xf>
    <xf numFmtId="0" fontId="54" fillId="2" borderId="23" xfId="17" applyFont="1" applyFill="1" applyBorder="1" applyAlignment="1">
      <alignment horizontal="right" wrapText="1"/>
    </xf>
    <xf numFmtId="0" fontId="54" fillId="2" borderId="23" xfId="17" applyFont="1" applyFill="1" applyBorder="1" applyAlignment="1">
      <alignment horizontal="right" vertical="center" wrapText="1"/>
    </xf>
    <xf numFmtId="0" fontId="24" fillId="0" borderId="23" xfId="17" applyFont="1" applyBorder="1" applyAlignment="1">
      <alignment horizontal="right" vertical="center" wrapText="1"/>
    </xf>
    <xf numFmtId="183" fontId="14" fillId="3" borderId="96" xfId="17" applyNumberFormat="1" applyFont="1" applyFill="1" applyBorder="1" applyAlignment="1">
      <alignment horizontal="left"/>
    </xf>
    <xf numFmtId="183" fontId="14" fillId="3" borderId="96" xfId="17" quotePrefix="1" applyNumberFormat="1" applyFont="1" applyFill="1" applyBorder="1" applyAlignment="1">
      <alignment horizontal="center"/>
    </xf>
    <xf numFmtId="49" fontId="14" fillId="3" borderId="96" xfId="17" quotePrefix="1" applyNumberFormat="1" applyFont="1" applyFill="1" applyBorder="1" applyAlignment="1">
      <alignment horizontal="center"/>
    </xf>
    <xf numFmtId="183" fontId="26" fillId="2" borderId="0" xfId="17" applyNumberFormat="1" applyFont="1" applyFill="1"/>
    <xf numFmtId="3" fontId="104" fillId="0" borderId="21" xfId="17" quotePrefix="1" applyNumberFormat="1" applyFont="1" applyBorder="1" applyAlignment="1">
      <alignment horizontal="center"/>
    </xf>
    <xf numFmtId="3" fontId="104" fillId="2" borderId="21" xfId="5" applyNumberFormat="1" applyFont="1" applyFill="1" applyBorder="1" applyAlignment="1">
      <alignment horizontal="center"/>
    </xf>
    <xf numFmtId="37" fontId="104" fillId="0" borderId="20" xfId="5" quotePrefix="1" applyNumberFormat="1" applyFont="1" applyBorder="1" applyAlignment="1">
      <alignment horizontal="center"/>
    </xf>
    <xf numFmtId="37" fontId="33" fillId="0" borderId="20" xfId="5" quotePrefix="1" applyNumberFormat="1" applyFont="1" applyBorder="1" applyAlignment="1">
      <alignment horizontal="center"/>
    </xf>
    <xf numFmtId="37" fontId="97" fillId="0" borderId="21" xfId="5" applyNumberFormat="1" applyFont="1" applyBorder="1" applyAlignment="1" applyProtection="1">
      <alignment horizontal="center"/>
      <protection hidden="1"/>
    </xf>
    <xf numFmtId="37" fontId="32" fillId="0" borderId="21" xfId="5" applyNumberFormat="1" applyFont="1" applyBorder="1" applyAlignment="1" applyProtection="1">
      <alignment horizontal="center"/>
      <protection hidden="1"/>
    </xf>
    <xf numFmtId="37" fontId="104" fillId="0" borderId="21" xfId="5" applyNumberFormat="1" applyFont="1" applyBorder="1" applyAlignment="1" applyProtection="1">
      <alignment horizontal="center"/>
      <protection hidden="1"/>
    </xf>
    <xf numFmtId="37" fontId="104" fillId="0" borderId="20" xfId="5" applyNumberFormat="1" applyFont="1" applyBorder="1" applyAlignment="1" applyProtection="1">
      <alignment horizontal="center"/>
      <protection hidden="1"/>
    </xf>
    <xf numFmtId="37" fontId="33" fillId="0" borderId="20" xfId="5" applyNumberFormat="1" applyFont="1" applyBorder="1" applyAlignment="1" applyProtection="1">
      <alignment horizontal="center"/>
      <protection hidden="1"/>
    </xf>
    <xf numFmtId="37" fontId="104" fillId="0" borderId="22" xfId="5" applyNumberFormat="1" applyFont="1" applyBorder="1" applyAlignment="1" applyProtection="1">
      <alignment horizontal="center"/>
      <protection hidden="1"/>
    </xf>
    <xf numFmtId="37" fontId="33" fillId="0" borderId="22" xfId="5" applyNumberFormat="1" applyFont="1" applyBorder="1" applyAlignment="1" applyProtection="1">
      <alignment horizontal="center"/>
      <protection hidden="1"/>
    </xf>
    <xf numFmtId="37" fontId="104" fillId="3" borderId="96" xfId="5" applyNumberFormat="1" applyFont="1" applyFill="1" applyBorder="1" applyAlignment="1" applyProtection="1">
      <alignment horizontal="center"/>
      <protection hidden="1"/>
    </xf>
    <xf numFmtId="37" fontId="33" fillId="3" borderId="96" xfId="5" applyNumberFormat="1" applyFont="1" applyFill="1" applyBorder="1" applyAlignment="1" applyProtection="1">
      <alignment horizontal="center"/>
      <protection hidden="1"/>
    </xf>
    <xf numFmtId="164" fontId="105" fillId="2" borderId="0" xfId="17" applyNumberFormat="1" applyFont="1" applyFill="1"/>
    <xf numFmtId="0" fontId="106" fillId="2" borderId="0" xfId="17" applyFont="1" applyFill="1"/>
    <xf numFmtId="164" fontId="94" fillId="2" borderId="0" xfId="5" applyNumberFormat="1" applyFont="1" applyFill="1"/>
    <xf numFmtId="0" fontId="10" fillId="0" borderId="0" xfId="37" applyFont="1" applyFill="1"/>
    <xf numFmtId="0" fontId="31" fillId="0" borderId="0" xfId="37" applyFont="1"/>
    <xf numFmtId="0" fontId="31" fillId="2" borderId="0" xfId="37" applyFont="1" applyFill="1"/>
    <xf numFmtId="0" fontId="71" fillId="0" borderId="0" xfId="37" applyFont="1"/>
    <xf numFmtId="0" fontId="91" fillId="0" borderId="0" xfId="37" applyFont="1"/>
    <xf numFmtId="0" fontId="49" fillId="0" borderId="0" xfId="37" applyFont="1"/>
    <xf numFmtId="0" fontId="49" fillId="0" borderId="14" xfId="37" applyFont="1" applyBorder="1"/>
    <xf numFmtId="0" fontId="14" fillId="7" borderId="180" xfId="37" applyFont="1" applyFill="1" applyBorder="1" applyAlignment="1">
      <alignment horizontal="center" vertical="center"/>
    </xf>
    <xf numFmtId="0" fontId="14" fillId="7" borderId="60" xfId="37" applyFont="1" applyFill="1" applyBorder="1" applyAlignment="1">
      <alignment horizontal="center" vertical="center"/>
    </xf>
    <xf numFmtId="0" fontId="14" fillId="7" borderId="34" xfId="37" applyFont="1" applyFill="1" applyBorder="1" applyAlignment="1">
      <alignment horizontal="center" vertical="center"/>
    </xf>
    <xf numFmtId="15" fontId="14" fillId="7" borderId="92" xfId="37" quotePrefix="1" applyNumberFormat="1" applyFont="1" applyFill="1" applyBorder="1" applyAlignment="1">
      <alignment horizontal="left" vertical="center"/>
    </xf>
    <xf numFmtId="38" fontId="63" fillId="0" borderId="185" xfId="37" applyNumberFormat="1" applyFont="1" applyBorder="1" applyAlignment="1">
      <alignment horizontal="center" vertical="center"/>
    </xf>
    <xf numFmtId="38" fontId="63" fillId="0" borderId="133" xfId="37" applyNumberFormat="1" applyFont="1" applyBorder="1" applyAlignment="1">
      <alignment horizontal="center" vertical="center"/>
    </xf>
    <xf numFmtId="38" fontId="63" fillId="0" borderId="186" xfId="37" applyNumberFormat="1" applyFont="1" applyBorder="1" applyAlignment="1">
      <alignment horizontal="center" vertical="center"/>
    </xf>
    <xf numFmtId="38" fontId="63" fillId="0" borderId="38" xfId="37" applyNumberFormat="1" applyFont="1" applyBorder="1" applyAlignment="1">
      <alignment horizontal="center" vertical="center"/>
    </xf>
    <xf numFmtId="2" fontId="33" fillId="0" borderId="133" xfId="28" applyNumberFormat="1" applyFont="1" applyBorder="1" applyAlignment="1">
      <alignment horizontal="center" vertical="center"/>
    </xf>
    <xf numFmtId="2" fontId="33" fillId="0" borderId="38" xfId="28" applyNumberFormat="1" applyFont="1" applyBorder="1" applyAlignment="1">
      <alignment horizontal="center" vertical="center"/>
    </xf>
    <xf numFmtId="0" fontId="49" fillId="0" borderId="0" xfId="17" applyFont="1"/>
    <xf numFmtId="38" fontId="17" fillId="0" borderId="185" xfId="37" applyNumberFormat="1" applyFont="1" applyBorder="1" applyAlignment="1">
      <alignment horizontal="center" vertical="center"/>
    </xf>
    <xf numFmtId="38" fontId="17" fillId="0" borderId="133" xfId="37" applyNumberFormat="1" applyFont="1" applyBorder="1" applyAlignment="1">
      <alignment horizontal="center" vertical="center"/>
    </xf>
    <xf numFmtId="38" fontId="17" fillId="0" borderId="186" xfId="37" applyNumberFormat="1" applyFont="1" applyBorder="1" applyAlignment="1">
      <alignment horizontal="center" vertical="center"/>
    </xf>
    <xf numFmtId="38" fontId="17" fillId="0" borderId="38" xfId="37" applyNumberFormat="1" applyFont="1" applyBorder="1" applyAlignment="1">
      <alignment horizontal="center" vertical="center"/>
    </xf>
    <xf numFmtId="2" fontId="33" fillId="0" borderId="131" xfId="28" applyNumberFormat="1" applyFont="1" applyBorder="1" applyAlignment="1">
      <alignment horizontal="center" vertical="center"/>
    </xf>
    <xf numFmtId="2" fontId="33" fillId="0" borderId="187" xfId="28" applyNumberFormat="1" applyFont="1" applyBorder="1" applyAlignment="1">
      <alignment horizontal="center" vertical="center"/>
    </xf>
    <xf numFmtId="38" fontId="17" fillId="0" borderId="93" xfId="37" applyNumberFormat="1" applyFont="1" applyBorder="1" applyAlignment="1">
      <alignment horizontal="center" vertical="center"/>
    </xf>
    <xf numFmtId="38" fontId="17" fillId="0" borderId="4" xfId="37" applyNumberFormat="1" applyFont="1" applyBorder="1" applyAlignment="1">
      <alignment horizontal="center" vertical="center"/>
    </xf>
    <xf numFmtId="2" fontId="33" fillId="0" borderId="4" xfId="28" applyNumberFormat="1" applyFont="1" applyBorder="1" applyAlignment="1">
      <alignment horizontal="center" vertical="center"/>
    </xf>
    <xf numFmtId="0" fontId="107" fillId="2" borderId="0" xfId="37" applyFont="1" applyFill="1" applyAlignment="1">
      <alignment vertical="center"/>
    </xf>
    <xf numFmtId="0" fontId="24" fillId="2" borderId="0" xfId="37" applyFont="1" applyFill="1"/>
    <xf numFmtId="38" fontId="17" fillId="0" borderId="93" xfId="37" applyNumberFormat="1" applyFont="1" applyFill="1" applyBorder="1" applyAlignment="1">
      <alignment horizontal="center" vertical="center"/>
    </xf>
    <xf numFmtId="38" fontId="17" fillId="0" borderId="4" xfId="37" applyNumberFormat="1" applyFont="1" applyFill="1" applyBorder="1" applyAlignment="1">
      <alignment horizontal="center" vertical="center"/>
    </xf>
    <xf numFmtId="2" fontId="33" fillId="0" borderId="4" xfId="28" applyNumberFormat="1" applyFont="1" applyFill="1" applyBorder="1" applyAlignment="1">
      <alignment horizontal="center" vertical="center"/>
    </xf>
    <xf numFmtId="15" fontId="14" fillId="7" borderId="90" xfId="37" quotePrefix="1" applyNumberFormat="1" applyFont="1" applyFill="1" applyBorder="1" applyAlignment="1">
      <alignment horizontal="left" vertical="center"/>
    </xf>
    <xf numFmtId="38" fontId="17" fillId="0" borderId="94" xfId="37" applyNumberFormat="1" applyFont="1" applyFill="1" applyBorder="1" applyAlignment="1">
      <alignment horizontal="center" vertical="center"/>
    </xf>
    <xf numFmtId="38" fontId="17" fillId="0" borderId="54" xfId="37" applyNumberFormat="1" applyFont="1" applyFill="1" applyBorder="1" applyAlignment="1">
      <alignment horizontal="center" vertical="center"/>
    </xf>
    <xf numFmtId="2" fontId="33" fillId="0" borderId="54" xfId="28" applyNumberFormat="1" applyFont="1" applyFill="1" applyBorder="1" applyAlignment="1">
      <alignment horizontal="center" vertical="center"/>
    </xf>
    <xf numFmtId="0" fontId="24" fillId="2" borderId="0" xfId="37" applyFont="1" applyFill="1" applyAlignment="1">
      <alignment horizontal="left" vertical="center" wrapText="1"/>
    </xf>
    <xf numFmtId="0" fontId="24" fillId="0" borderId="0" xfId="37" applyFont="1" applyAlignment="1">
      <alignment vertical="top" wrapText="1"/>
    </xf>
    <xf numFmtId="0" fontId="24" fillId="0" borderId="0" xfId="37" applyFont="1" applyAlignment="1">
      <alignment vertical="center" wrapText="1"/>
    </xf>
    <xf numFmtId="38" fontId="24" fillId="0" borderId="0" xfId="37" applyNumberFormat="1" applyFont="1" applyAlignment="1">
      <alignment vertical="center" wrapText="1"/>
    </xf>
    <xf numFmtId="0" fontId="10" fillId="2" borderId="0" xfId="38" applyFont="1" applyFill="1" applyAlignment="1">
      <alignment vertical="center"/>
    </xf>
    <xf numFmtId="0" fontId="31" fillId="2" borderId="0" xfId="38" applyFont="1" applyFill="1" applyAlignment="1">
      <alignment vertical="center"/>
    </xf>
    <xf numFmtId="0" fontId="26" fillId="2" borderId="0" xfId="38" applyFont="1" applyFill="1" applyAlignment="1">
      <alignment vertical="center"/>
    </xf>
    <xf numFmtId="0" fontId="24" fillId="2" borderId="0" xfId="38" applyFont="1" applyFill="1" applyAlignment="1">
      <alignment horizontal="right" vertical="center"/>
    </xf>
    <xf numFmtId="0" fontId="14" fillId="7" borderId="52" xfId="38" applyFont="1" applyFill="1" applyBorder="1" applyAlignment="1">
      <alignment horizontal="centerContinuous" vertical="center" wrapText="1"/>
    </xf>
    <xf numFmtId="0" fontId="11" fillId="7" borderId="52" xfId="38" applyFont="1" applyFill="1" applyBorder="1" applyAlignment="1">
      <alignment horizontal="centerContinuous" vertical="center" wrapText="1"/>
    </xf>
    <xf numFmtId="0" fontId="11" fillId="7" borderId="33" xfId="38" applyFont="1" applyFill="1" applyBorder="1" applyAlignment="1">
      <alignment horizontal="centerContinuous" vertical="center" wrapText="1"/>
    </xf>
    <xf numFmtId="0" fontId="11" fillId="2" borderId="0" xfId="38" applyFont="1" applyFill="1" applyAlignment="1">
      <alignment vertical="center"/>
    </xf>
    <xf numFmtId="0" fontId="14" fillId="7" borderId="36" xfId="38" applyFont="1" applyFill="1" applyBorder="1" applyAlignment="1">
      <alignment horizontal="center" vertical="center"/>
    </xf>
    <xf numFmtId="0" fontId="14" fillId="7" borderId="53" xfId="38" applyFont="1" applyFill="1" applyBorder="1" applyAlignment="1">
      <alignment horizontal="center" vertical="center"/>
    </xf>
    <xf numFmtId="0" fontId="14" fillId="7" borderId="51" xfId="38" applyFont="1" applyFill="1" applyBorder="1" applyAlignment="1">
      <alignment horizontal="center" vertical="center"/>
    </xf>
    <xf numFmtId="0" fontId="14" fillId="7" borderId="6" xfId="38" applyFont="1" applyFill="1" applyBorder="1" applyAlignment="1">
      <alignment horizontal="center" vertical="center"/>
    </xf>
    <xf numFmtId="0" fontId="11" fillId="7" borderId="21" xfId="38" applyFont="1" applyFill="1" applyBorder="1" applyAlignment="1">
      <alignment vertical="center"/>
    </xf>
    <xf numFmtId="0" fontId="17" fillId="2" borderId="25" xfId="38" applyFont="1" applyFill="1" applyBorder="1" applyAlignment="1">
      <alignment vertical="center"/>
    </xf>
    <xf numFmtId="0" fontId="17" fillId="2" borderId="4" xfId="38" applyFont="1" applyFill="1" applyBorder="1" applyAlignment="1">
      <alignment vertical="center"/>
    </xf>
    <xf numFmtId="0" fontId="17" fillId="2" borderId="63" xfId="38" applyFont="1" applyFill="1" applyBorder="1" applyAlignment="1">
      <alignment vertical="center"/>
    </xf>
    <xf numFmtId="0" fontId="14" fillId="7" borderId="21" xfId="38" applyFont="1" applyFill="1" applyBorder="1" applyAlignment="1">
      <alignment vertical="center"/>
    </xf>
    <xf numFmtId="3" fontId="33" fillId="2" borderId="27" xfId="38" applyNumberFormat="1" applyFont="1" applyFill="1" applyBorder="1" applyAlignment="1">
      <alignment vertical="center"/>
    </xf>
    <xf numFmtId="3" fontId="33" fillId="2" borderId="4" xfId="38" applyNumberFormat="1" applyFont="1" applyFill="1" applyBorder="1" applyAlignment="1">
      <alignment vertical="center"/>
    </xf>
    <xf numFmtId="3" fontId="33" fillId="2" borderId="63" xfId="38" applyNumberFormat="1" applyFont="1" applyFill="1" applyBorder="1" applyAlignment="1">
      <alignment vertical="center"/>
    </xf>
    <xf numFmtId="3" fontId="26" fillId="2" borderId="0" xfId="38" applyNumberFormat="1" applyFont="1" applyFill="1" applyAlignment="1">
      <alignment vertical="center"/>
    </xf>
    <xf numFmtId="3" fontId="17" fillId="2" borderId="27" xfId="38" applyNumberFormat="1" applyFont="1" applyFill="1" applyBorder="1" applyAlignment="1">
      <alignment vertical="center"/>
    </xf>
    <xf numFmtId="3" fontId="17" fillId="2" borderId="4" xfId="38" applyNumberFormat="1" applyFont="1" applyFill="1" applyBorder="1" applyAlignment="1">
      <alignment vertical="center"/>
    </xf>
    <xf numFmtId="3" fontId="17" fillId="2" borderId="63" xfId="38" applyNumberFormat="1" applyFont="1" applyFill="1" applyBorder="1" applyAlignment="1">
      <alignment vertical="center"/>
    </xf>
    <xf numFmtId="171" fontId="32" fillId="2" borderId="27" xfId="28" applyNumberFormat="1" applyFont="1" applyFill="1" applyBorder="1" applyAlignment="1">
      <alignment vertical="center"/>
    </xf>
    <xf numFmtId="171" fontId="32" fillId="2" borderId="4" xfId="28" applyNumberFormat="1" applyFont="1" applyFill="1" applyBorder="1" applyAlignment="1">
      <alignment vertical="center"/>
    </xf>
    <xf numFmtId="0" fontId="14" fillId="7" borderId="22" xfId="38" applyFont="1" applyFill="1" applyBorder="1" applyAlignment="1">
      <alignment vertical="center"/>
    </xf>
    <xf numFmtId="0" fontId="17" fillId="2" borderId="30" xfId="38" applyFont="1" applyFill="1" applyBorder="1" applyAlignment="1">
      <alignment vertical="center"/>
    </xf>
    <xf numFmtId="0" fontId="17" fillId="2" borderId="6" xfId="38" applyFont="1" applyFill="1" applyBorder="1" applyAlignment="1">
      <alignment vertical="center"/>
    </xf>
    <xf numFmtId="0" fontId="17" fillId="2" borderId="71" xfId="38" applyFont="1" applyFill="1" applyBorder="1" applyAlignment="1">
      <alignment vertical="center"/>
    </xf>
    <xf numFmtId="0" fontId="26" fillId="0" borderId="0" xfId="38" applyFont="1" applyAlignment="1">
      <alignment vertical="center"/>
    </xf>
    <xf numFmtId="171" fontId="26" fillId="0" borderId="0" xfId="28" applyNumberFormat="1" applyFont="1" applyAlignment="1">
      <alignment vertical="center"/>
    </xf>
    <xf numFmtId="0" fontId="24" fillId="2" borderId="0" xfId="38" applyFont="1" applyFill="1" applyAlignment="1">
      <alignment vertical="center"/>
    </xf>
    <xf numFmtId="3" fontId="24" fillId="2" borderId="0" xfId="38" applyNumberFormat="1" applyFont="1" applyFill="1" applyAlignment="1">
      <alignment vertical="center"/>
    </xf>
    <xf numFmtId="0" fontId="23" fillId="2" borderId="0" xfId="38" applyFont="1" applyFill="1" applyAlignment="1">
      <alignment vertical="center"/>
    </xf>
    <xf numFmtId="0" fontId="24" fillId="2" borderId="0" xfId="38" applyFont="1" applyFill="1"/>
    <xf numFmtId="0" fontId="9" fillId="2" borderId="0" xfId="39" applyFont="1" applyFill="1" applyAlignment="1">
      <alignment vertical="center"/>
    </xf>
    <xf numFmtId="0" fontId="14" fillId="0" borderId="0" xfId="39" applyFont="1" applyFill="1" applyBorder="1" applyAlignment="1">
      <alignment horizontal="left" vertical="center" wrapText="1"/>
    </xf>
    <xf numFmtId="0" fontId="110" fillId="2" borderId="0" xfId="39" applyFont="1" applyFill="1" applyAlignment="1">
      <alignment vertical="center"/>
    </xf>
    <xf numFmtId="0" fontId="42" fillId="2" borderId="0" xfId="39" applyFont="1" applyFill="1" applyAlignment="1">
      <alignment horizontal="right" vertical="center"/>
    </xf>
    <xf numFmtId="183" fontId="33" fillId="3" borderId="189" xfId="39" applyNumberFormat="1" applyFont="1" applyFill="1" applyBorder="1" applyAlignment="1">
      <alignment horizontal="center"/>
    </xf>
    <xf numFmtId="0" fontId="111" fillId="2" borderId="0" xfId="39" applyFont="1" applyFill="1"/>
    <xf numFmtId="10" fontId="17" fillId="3" borderId="193" xfId="39" applyNumberFormat="1" applyFont="1" applyFill="1" applyBorder="1"/>
    <xf numFmtId="0" fontId="9" fillId="2" borderId="0" xfId="39" applyFont="1" applyFill="1"/>
    <xf numFmtId="0" fontId="10" fillId="3" borderId="196" xfId="39" applyFont="1" applyFill="1" applyBorder="1"/>
    <xf numFmtId="10" fontId="17" fillId="0" borderId="197" xfId="39" applyNumberFormat="1" applyFont="1" applyFill="1" applyBorder="1"/>
    <xf numFmtId="10" fontId="17" fillId="5" borderId="198" xfId="39" applyNumberFormat="1" applyFont="1" applyFill="1" applyBorder="1"/>
    <xf numFmtId="10" fontId="11" fillId="2" borderId="53" xfId="39" applyNumberFormat="1" applyFont="1" applyFill="1" applyBorder="1"/>
    <xf numFmtId="171" fontId="42" fillId="2" borderId="53" xfId="39" applyNumberFormat="1" applyFont="1" applyFill="1" applyBorder="1" applyAlignment="1">
      <alignment horizontal="center"/>
    </xf>
    <xf numFmtId="0" fontId="112" fillId="2" borderId="0" xfId="39" applyFont="1" applyFill="1"/>
    <xf numFmtId="0" fontId="31" fillId="3" borderId="199" xfId="39" applyFont="1" applyFill="1" applyBorder="1"/>
    <xf numFmtId="171" fontId="17" fillId="0" borderId="200" xfId="40" applyNumberFormat="1" applyFont="1" applyFill="1" applyBorder="1"/>
    <xf numFmtId="171" fontId="17" fillId="5" borderId="201" xfId="40" applyNumberFormat="1" applyFont="1" applyFill="1" applyBorder="1"/>
    <xf numFmtId="177" fontId="11" fillId="2" borderId="4" xfId="1" applyNumberFormat="1" applyFont="1" applyFill="1" applyBorder="1"/>
    <xf numFmtId="177" fontId="11" fillId="2" borderId="4" xfId="1" applyNumberFormat="1" applyFont="1" applyFill="1" applyBorder="1" applyAlignment="1">
      <alignment horizontal="right"/>
    </xf>
    <xf numFmtId="177" fontId="11" fillId="2" borderId="4" xfId="40" applyNumberFormat="1" applyFont="1" applyFill="1" applyBorder="1"/>
    <xf numFmtId="177" fontId="11" fillId="2" borderId="4" xfId="39" applyNumberFormat="1" applyFont="1" applyFill="1" applyBorder="1"/>
    <xf numFmtId="0" fontId="10" fillId="3" borderId="199" xfId="39" applyFont="1" applyFill="1" applyBorder="1"/>
    <xf numFmtId="0" fontId="31" fillId="3" borderId="199" xfId="39" quotePrefix="1" applyFont="1" applyFill="1" applyBorder="1" applyAlignment="1">
      <alignment horizontal="left"/>
    </xf>
    <xf numFmtId="0" fontId="9" fillId="0" borderId="0" xfId="39" applyFont="1" applyFill="1"/>
    <xf numFmtId="0" fontId="54" fillId="3" borderId="199" xfId="39" applyFont="1" applyFill="1" applyBorder="1" applyAlignment="1">
      <alignment horizontal="left" indent="1"/>
    </xf>
    <xf numFmtId="0" fontId="31" fillId="3" borderId="199" xfId="41" applyFont="1" applyFill="1" applyBorder="1"/>
    <xf numFmtId="17" fontId="17" fillId="0" borderId="200" xfId="41" applyNumberFormat="1" applyFont="1" applyFill="1" applyBorder="1"/>
    <xf numFmtId="17" fontId="17" fillId="5" borderId="201" xfId="41" applyNumberFormat="1" applyFont="1" applyFill="1" applyBorder="1"/>
    <xf numFmtId="0" fontId="65" fillId="2" borderId="0" xfId="41" applyFont="1" applyFill="1"/>
    <xf numFmtId="0" fontId="11" fillId="2" borderId="4" xfId="1" quotePrefix="1" applyNumberFormat="1" applyFont="1" applyFill="1" applyBorder="1" applyAlignment="1">
      <alignment horizontal="right"/>
    </xf>
    <xf numFmtId="0" fontId="31" fillId="3" borderId="202" xfId="39" applyFont="1" applyFill="1" applyBorder="1"/>
    <xf numFmtId="171" fontId="17" fillId="0" borderId="203" xfId="40" applyNumberFormat="1" applyFont="1" applyFill="1" applyBorder="1"/>
    <xf numFmtId="171" fontId="17" fillId="5" borderId="204" xfId="40" applyNumberFormat="1" applyFont="1" applyFill="1" applyBorder="1"/>
    <xf numFmtId="171" fontId="11" fillId="2" borderId="54" xfId="40" applyNumberFormat="1" applyFont="1" applyFill="1" applyBorder="1"/>
    <xf numFmtId="171" fontId="11" fillId="2" borderId="54" xfId="39" applyNumberFormat="1" applyFont="1" applyFill="1" applyBorder="1"/>
    <xf numFmtId="171" fontId="11" fillId="2" borderId="4" xfId="40" applyNumberFormat="1" applyFont="1" applyFill="1" applyBorder="1"/>
    <xf numFmtId="171" fontId="11" fillId="2" borderId="4" xfId="39" applyNumberFormat="1" applyFont="1" applyFill="1" applyBorder="1"/>
    <xf numFmtId="0" fontId="10" fillId="3" borderId="205" xfId="39" applyFont="1" applyFill="1" applyBorder="1"/>
    <xf numFmtId="171" fontId="17" fillId="0" borderId="206" xfId="40" applyNumberFormat="1" applyFont="1" applyFill="1" applyBorder="1"/>
    <xf numFmtId="183" fontId="33" fillId="5" borderId="207" xfId="39" applyNumberFormat="1" applyFont="1" applyFill="1" applyBorder="1" applyAlignment="1">
      <alignment horizontal="center"/>
    </xf>
    <xf numFmtId="183" fontId="14" fillId="3" borderId="60" xfId="39" applyNumberFormat="1" applyFont="1" applyFill="1" applyBorder="1" applyAlignment="1">
      <alignment horizontal="center"/>
    </xf>
    <xf numFmtId="183" fontId="14" fillId="3" borderId="60" xfId="39" applyNumberFormat="1" applyFont="1" applyFill="1" applyBorder="1" applyAlignment="1">
      <alignment horizontal="center" vertical="center"/>
    </xf>
    <xf numFmtId="183" fontId="14" fillId="3" borderId="60" xfId="39" quotePrefix="1" applyNumberFormat="1" applyFont="1" applyFill="1" applyBorder="1" applyAlignment="1">
      <alignment horizontal="center" vertical="center"/>
    </xf>
    <xf numFmtId="183" fontId="14" fillId="3" borderId="60" xfId="39" quotePrefix="1" applyNumberFormat="1" applyFont="1" applyFill="1" applyBorder="1" applyAlignment="1">
      <alignment horizontal="right" vertical="center"/>
    </xf>
    <xf numFmtId="0" fontId="31" fillId="3" borderId="196" xfId="39" applyFont="1" applyFill="1" applyBorder="1"/>
    <xf numFmtId="171" fontId="17" fillId="0" borderId="197" xfId="40" applyNumberFormat="1" applyFont="1" applyFill="1" applyBorder="1"/>
    <xf numFmtId="171" fontId="17" fillId="5" borderId="198" xfId="40" applyNumberFormat="1" applyFont="1" applyFill="1" applyBorder="1"/>
    <xf numFmtId="177" fontId="11" fillId="2" borderId="53" xfId="1" applyNumberFormat="1" applyFont="1" applyFill="1" applyBorder="1"/>
    <xf numFmtId="0" fontId="31" fillId="3" borderId="54" xfId="39" applyFont="1" applyFill="1" applyBorder="1"/>
    <xf numFmtId="10" fontId="33" fillId="0" borderId="54" xfId="39" applyNumberFormat="1" applyFont="1" applyFill="1" applyBorder="1"/>
    <xf numFmtId="10" fontId="33" fillId="5" borderId="54" xfId="39" applyNumberFormat="1" applyFont="1" applyFill="1" applyBorder="1"/>
    <xf numFmtId="10" fontId="14" fillId="2" borderId="54" xfId="39" applyNumberFormat="1" applyFont="1" applyFill="1" applyBorder="1"/>
    <xf numFmtId="0" fontId="17" fillId="0" borderId="208" xfId="39" applyFont="1" applyFill="1" applyBorder="1"/>
    <xf numFmtId="10" fontId="33" fillId="0" borderId="0" xfId="39" applyNumberFormat="1" applyFont="1" applyFill="1" applyBorder="1"/>
    <xf numFmtId="10" fontId="33" fillId="5" borderId="0" xfId="39" applyNumberFormat="1" applyFont="1" applyFill="1" applyBorder="1"/>
    <xf numFmtId="10" fontId="14" fillId="5" borderId="0" xfId="39" applyNumberFormat="1" applyFont="1" applyFill="1" applyBorder="1"/>
    <xf numFmtId="0" fontId="11" fillId="5" borderId="0" xfId="39" applyFont="1" applyFill="1" applyBorder="1"/>
    <xf numFmtId="0" fontId="11" fillId="5" borderId="209" xfId="39" applyFont="1" applyFill="1" applyBorder="1"/>
    <xf numFmtId="0" fontId="11" fillId="5" borderId="210" xfId="39" applyFont="1" applyFill="1" applyBorder="1"/>
    <xf numFmtId="0" fontId="11" fillId="5" borderId="211" xfId="39" applyFont="1" applyFill="1" applyBorder="1"/>
    <xf numFmtId="0" fontId="26" fillId="0" borderId="0" xfId="39" applyFont="1" applyFill="1" applyBorder="1"/>
    <xf numFmtId="10" fontId="26" fillId="0" borderId="0" xfId="39" applyNumberFormat="1" applyFont="1" applyFill="1" applyBorder="1"/>
    <xf numFmtId="0" fontId="11" fillId="0" borderId="0" xfId="39" applyFont="1" applyFill="1" applyBorder="1"/>
    <xf numFmtId="186" fontId="26" fillId="0" borderId="0" xfId="39" applyNumberFormat="1" applyFont="1" applyFill="1" applyBorder="1" applyAlignment="1">
      <alignment horizontal="right" vertical="center"/>
    </xf>
    <xf numFmtId="0" fontId="26" fillId="0" borderId="0" xfId="42" applyFont="1" applyFill="1" applyBorder="1" applyAlignment="1">
      <alignment horizontal="right"/>
    </xf>
    <xf numFmtId="0" fontId="26" fillId="0" borderId="0" xfId="42" applyFont="1" applyFill="1" applyBorder="1" applyAlignment="1">
      <alignment wrapText="1"/>
    </xf>
    <xf numFmtId="0" fontId="26" fillId="0" borderId="0" xfId="42" applyFont="1" applyFill="1" applyBorder="1"/>
    <xf numFmtId="0" fontId="24" fillId="2" borderId="0" xfId="39" applyFont="1" applyFill="1" applyBorder="1" applyAlignment="1"/>
    <xf numFmtId="0" fontId="42" fillId="2" borderId="0" xfId="39" applyFont="1" applyFill="1" applyBorder="1" applyAlignment="1"/>
    <xf numFmtId="0" fontId="24" fillId="2" borderId="0" xfId="39" applyFont="1" applyFill="1" applyBorder="1" applyAlignment="1">
      <alignment vertical="center"/>
    </xf>
    <xf numFmtId="10" fontId="79" fillId="2" borderId="0" xfId="39" applyNumberFormat="1" applyFont="1" applyFill="1" applyBorder="1" applyAlignment="1">
      <alignment vertical="center"/>
    </xf>
    <xf numFmtId="0" fontId="42" fillId="2" borderId="0" xfId="39" applyFont="1" applyFill="1" applyBorder="1" applyAlignment="1">
      <alignment vertical="center"/>
    </xf>
    <xf numFmtId="0" fontId="49" fillId="2" borderId="0" xfId="39" applyFont="1" applyFill="1" applyBorder="1"/>
    <xf numFmtId="10" fontId="91" fillId="2" borderId="0" xfId="39" applyNumberFormat="1" applyFont="1" applyFill="1" applyBorder="1"/>
    <xf numFmtId="0" fontId="49" fillId="2" borderId="0" xfId="0" applyFont="1" applyFill="1" applyBorder="1"/>
    <xf numFmtId="0" fontId="66" fillId="2" borderId="0" xfId="0" applyFont="1" applyFill="1" applyBorder="1"/>
    <xf numFmtId="0" fontId="66" fillId="2" borderId="0" xfId="39" applyFont="1" applyFill="1" applyBorder="1"/>
    <xf numFmtId="3" fontId="91" fillId="2" borderId="0" xfId="39" applyNumberFormat="1" applyFont="1" applyFill="1" applyBorder="1"/>
    <xf numFmtId="0" fontId="49" fillId="0" borderId="0" xfId="39" applyFont="1" applyFill="1" applyBorder="1"/>
    <xf numFmtId="10" fontId="91" fillId="0" borderId="0" xfId="39" applyNumberFormat="1" applyFont="1" applyFill="1" applyBorder="1"/>
    <xf numFmtId="3" fontId="91" fillId="0" borderId="0" xfId="39" applyNumberFormat="1" applyFont="1" applyFill="1" applyBorder="1"/>
    <xf numFmtId="0" fontId="49" fillId="0" borderId="0" xfId="0" applyFont="1" applyFill="1" applyBorder="1"/>
    <xf numFmtId="0" fontId="66" fillId="0" borderId="0" xfId="0" applyFont="1" applyFill="1" applyBorder="1"/>
    <xf numFmtId="0" fontId="66" fillId="0" borderId="0" xfId="39" applyFont="1" applyFill="1" applyBorder="1"/>
    <xf numFmtId="0" fontId="65" fillId="2" borderId="75" xfId="39" applyFont="1" applyFill="1" applyBorder="1"/>
    <xf numFmtId="10" fontId="113" fillId="2" borderId="0" xfId="39" applyNumberFormat="1" applyFont="1" applyFill="1"/>
    <xf numFmtId="0" fontId="9" fillId="2" borderId="0" xfId="0" applyFont="1" applyFill="1"/>
    <xf numFmtId="0" fontId="110" fillId="2" borderId="0" xfId="0" applyFont="1" applyFill="1"/>
    <xf numFmtId="0" fontId="110" fillId="2" borderId="0" xfId="39" applyFont="1" applyFill="1"/>
    <xf numFmtId="10" fontId="65" fillId="2" borderId="0" xfId="39" applyNumberFormat="1" applyFont="1" applyFill="1"/>
    <xf numFmtId="0" fontId="10" fillId="2" borderId="0" xfId="17" applyFont="1" applyFill="1" applyAlignment="1">
      <alignment horizontal="left" vertical="center"/>
    </xf>
    <xf numFmtId="0" fontId="11" fillId="2" borderId="0" xfId="17" applyFont="1" applyFill="1" applyAlignment="1">
      <alignment horizontal="center" vertical="center"/>
    </xf>
    <xf numFmtId="4" fontId="11" fillId="2" borderId="0" xfId="17" applyNumberFormat="1" applyFont="1" applyFill="1" applyAlignment="1">
      <alignment horizontal="center" vertical="center"/>
    </xf>
    <xf numFmtId="0" fontId="14" fillId="2" borderId="0" xfId="17" applyFont="1" applyFill="1" applyAlignment="1">
      <alignment horizontal="center" vertical="center"/>
    </xf>
    <xf numFmtId="0" fontId="42" fillId="2" borderId="0" xfId="17" applyFont="1" applyFill="1" applyAlignment="1">
      <alignment horizontal="center" vertical="center"/>
    </xf>
    <xf numFmtId="0" fontId="11" fillId="2" borderId="0" xfId="43" applyFont="1" applyFill="1" applyAlignment="1">
      <alignment vertical="center"/>
    </xf>
    <xf numFmtId="0" fontId="102" fillId="2" borderId="0" xfId="17" applyFont="1" applyFill="1" applyAlignment="1">
      <alignment horizontal="left" vertical="center"/>
    </xf>
    <xf numFmtId="0" fontId="24" fillId="2" borderId="0" xfId="17" applyFont="1" applyFill="1" applyAlignment="1">
      <alignment horizontal="center"/>
    </xf>
    <xf numFmtId="0" fontId="14" fillId="7" borderId="9" xfId="17" applyFont="1" applyFill="1" applyBorder="1" applyAlignment="1">
      <alignment horizontal="center" vertical="center"/>
    </xf>
    <xf numFmtId="0" fontId="14" fillId="7" borderId="29" xfId="17" applyFont="1" applyFill="1" applyBorder="1" applyAlignment="1">
      <alignment horizontal="center" vertical="center"/>
    </xf>
    <xf numFmtId="0" fontId="14" fillId="7" borderId="53" xfId="17" applyFont="1" applyFill="1" applyBorder="1" applyAlignment="1">
      <alignment horizontal="center" vertical="center"/>
    </xf>
    <xf numFmtId="4" fontId="14" fillId="7" borderId="53" xfId="17" applyNumberFormat="1" applyFont="1" applyFill="1" applyBorder="1" applyAlignment="1">
      <alignment horizontal="center" vertical="center"/>
    </xf>
    <xf numFmtId="0" fontId="14" fillId="7" borderId="212" xfId="17" applyFont="1" applyFill="1" applyBorder="1" applyAlignment="1">
      <alignment horizontal="center" vertical="center"/>
    </xf>
    <xf numFmtId="0" fontId="14" fillId="7" borderId="59" xfId="17" applyFont="1" applyFill="1" applyBorder="1" applyAlignment="1">
      <alignment horizontal="center" vertical="center"/>
    </xf>
    <xf numFmtId="0" fontId="14" fillId="7" borderId="16" xfId="17" applyFont="1" applyFill="1" applyBorder="1" applyAlignment="1">
      <alignment horizontal="center" vertical="center"/>
    </xf>
    <xf numFmtId="0" fontId="14" fillId="7" borderId="27" xfId="17" applyFont="1" applyFill="1" applyBorder="1" applyAlignment="1">
      <alignment horizontal="center" vertical="center"/>
    </xf>
    <xf numFmtId="0" fontId="14" fillId="7" borderId="4" xfId="17" applyFont="1" applyFill="1" applyBorder="1" applyAlignment="1">
      <alignment horizontal="center" vertical="center"/>
    </xf>
    <xf numFmtId="4" fontId="14" fillId="7" borderId="4" xfId="17" applyNumberFormat="1" applyFont="1" applyFill="1" applyBorder="1" applyAlignment="1">
      <alignment horizontal="center" vertical="center"/>
    </xf>
    <xf numFmtId="0" fontId="14" fillId="7" borderId="63" xfId="17" applyFont="1" applyFill="1" applyBorder="1" applyAlignment="1">
      <alignment horizontal="center" vertical="center"/>
    </xf>
    <xf numFmtId="0" fontId="11" fillId="7" borderId="213" xfId="17" applyFont="1" applyFill="1" applyBorder="1" applyAlignment="1">
      <alignment vertical="center"/>
    </xf>
    <xf numFmtId="0" fontId="14" fillId="7" borderId="26" xfId="17" applyFont="1" applyFill="1" applyBorder="1" applyAlignment="1">
      <alignment horizontal="center" vertical="center"/>
    </xf>
    <xf numFmtId="0" fontId="14" fillId="7" borderId="54" xfId="17" applyFont="1" applyFill="1" applyBorder="1" applyAlignment="1">
      <alignment horizontal="center" vertical="center"/>
    </xf>
    <xf numFmtId="4" fontId="14" fillId="7" borderId="54" xfId="17" applyNumberFormat="1" applyFont="1" applyFill="1" applyBorder="1" applyAlignment="1">
      <alignment horizontal="center" vertical="center"/>
    </xf>
    <xf numFmtId="0" fontId="14" fillId="7" borderId="62" xfId="17" applyFont="1" applyFill="1" applyBorder="1" applyAlignment="1">
      <alignment horizontal="center" vertical="center"/>
    </xf>
    <xf numFmtId="0" fontId="14" fillId="7" borderId="17" xfId="17" applyFont="1" applyFill="1" applyBorder="1" applyAlignment="1">
      <alignment horizontal="center" vertical="center"/>
    </xf>
    <xf numFmtId="0" fontId="47" fillId="14" borderId="21" xfId="17" applyFont="1" applyFill="1" applyBorder="1" applyAlignment="1" applyProtection="1">
      <alignment horizontal="right" vertical="center"/>
      <protection hidden="1"/>
    </xf>
    <xf numFmtId="174" fontId="31" fillId="2" borderId="27" xfId="17" applyNumberFormat="1" applyFont="1" applyFill="1" applyBorder="1" applyAlignment="1" applyProtection="1">
      <alignment horizontal="center" vertical="center"/>
      <protection hidden="1"/>
    </xf>
    <xf numFmtId="0" fontId="31" fillId="2" borderId="4" xfId="17" applyFont="1" applyFill="1" applyBorder="1" applyAlignment="1" applyProtection="1">
      <alignment horizontal="center" vertical="center"/>
      <protection hidden="1"/>
    </xf>
    <xf numFmtId="4" fontId="31" fillId="2" borderId="4" xfId="17" applyNumberFormat="1" applyFont="1" applyFill="1" applyBorder="1" applyAlignment="1" applyProtection="1">
      <alignment horizontal="center" vertical="center"/>
      <protection hidden="1"/>
    </xf>
    <xf numFmtId="0" fontId="10" fillId="2" borderId="63" xfId="17" applyFont="1" applyFill="1" applyBorder="1" applyAlignment="1" applyProtection="1">
      <alignment horizontal="center" vertical="center"/>
      <protection hidden="1"/>
    </xf>
    <xf numFmtId="174" fontId="31" fillId="2" borderId="4" xfId="17" applyNumberFormat="1" applyFont="1" applyFill="1" applyBorder="1" applyAlignment="1" applyProtection="1">
      <alignment horizontal="center" vertical="center"/>
      <protection hidden="1"/>
    </xf>
    <xf numFmtId="0" fontId="10" fillId="2" borderId="16" xfId="17" applyFont="1" applyFill="1" applyBorder="1" applyAlignment="1" applyProtection="1">
      <alignment horizontal="right" vertical="center"/>
      <protection hidden="1"/>
    </xf>
    <xf numFmtId="17" fontId="47" fillId="14" borderId="21" xfId="17" applyNumberFormat="1" applyFont="1" applyFill="1" applyBorder="1" applyAlignment="1">
      <alignment horizontal="left" vertical="center"/>
    </xf>
    <xf numFmtId="174" fontId="31" fillId="2" borderId="27" xfId="17" applyNumberFormat="1" applyFont="1" applyFill="1" applyBorder="1" applyAlignment="1">
      <alignment horizontal="center" vertical="center"/>
    </xf>
    <xf numFmtId="174" fontId="31" fillId="2" borderId="4" xfId="17" applyNumberFormat="1" applyFont="1" applyFill="1" applyBorder="1" applyAlignment="1">
      <alignment horizontal="center" vertical="center"/>
    </xf>
    <xf numFmtId="174" fontId="10" fillId="2" borderId="63" xfId="17" applyNumberFormat="1" applyFont="1" applyFill="1" applyBorder="1" applyAlignment="1">
      <alignment horizontal="center" vertical="center"/>
    </xf>
    <xf numFmtId="174" fontId="10" fillId="2" borderId="16" xfId="17" applyNumberFormat="1" applyFont="1" applyFill="1" applyBorder="1" applyAlignment="1">
      <alignment horizontal="right" vertical="center"/>
    </xf>
    <xf numFmtId="174" fontId="11" fillId="2" borderId="0" xfId="17" applyNumberFormat="1" applyFont="1" applyFill="1" applyAlignment="1">
      <alignment vertical="center"/>
    </xf>
    <xf numFmtId="174" fontId="11" fillId="2" borderId="0" xfId="43" applyNumberFormat="1" applyFont="1" applyFill="1" applyAlignment="1">
      <alignment vertical="center"/>
    </xf>
    <xf numFmtId="167" fontId="31" fillId="2" borderId="4" xfId="43" applyNumberFormat="1" applyFont="1" applyFill="1" applyBorder="1" applyAlignment="1">
      <alignment horizontal="center" vertical="center"/>
    </xf>
    <xf numFmtId="174" fontId="31" fillId="2" borderId="4" xfId="43" applyNumberFormat="1" applyFont="1" applyFill="1" applyBorder="1" applyAlignment="1">
      <alignment horizontal="center" vertical="center"/>
    </xf>
    <xf numFmtId="39" fontId="11" fillId="2" borderId="0" xfId="43" applyNumberFormat="1" applyFont="1" applyFill="1" applyAlignment="1">
      <alignment vertical="center"/>
    </xf>
    <xf numFmtId="1" fontId="14" fillId="2" borderId="0" xfId="43" applyNumberFormat="1" applyFont="1" applyFill="1" applyAlignment="1">
      <alignment vertical="center"/>
    </xf>
    <xf numFmtId="167" fontId="11" fillId="2" borderId="0" xfId="43" applyNumberFormat="1" applyFont="1" applyFill="1" applyAlignment="1">
      <alignment horizontal="center" vertical="center"/>
    </xf>
    <xf numFmtId="17" fontId="47" fillId="15" borderId="21" xfId="17" applyNumberFormat="1" applyFont="1" applyFill="1" applyBorder="1" applyAlignment="1">
      <alignment horizontal="left" vertical="center"/>
    </xf>
    <xf numFmtId="17" fontId="47" fillId="16" borderId="21" xfId="17" applyNumberFormat="1" applyFont="1" applyFill="1" applyBorder="1" applyAlignment="1">
      <alignment horizontal="left" vertical="center"/>
    </xf>
    <xf numFmtId="17" fontId="47" fillId="17" borderId="21" xfId="17" applyNumberFormat="1" applyFont="1" applyFill="1" applyBorder="1" applyAlignment="1">
      <alignment horizontal="left" vertical="center"/>
    </xf>
    <xf numFmtId="17" fontId="102" fillId="17" borderId="21" xfId="17" applyNumberFormat="1" applyFont="1" applyFill="1" applyBorder="1" applyAlignment="1">
      <alignment horizontal="left" vertical="center"/>
    </xf>
    <xf numFmtId="17" fontId="14" fillId="17" borderId="21" xfId="17" applyNumberFormat="1" applyFont="1" applyFill="1" applyBorder="1" applyAlignment="1">
      <alignment horizontal="left" vertical="center"/>
    </xf>
    <xf numFmtId="174" fontId="17" fillId="2" borderId="27" xfId="17" applyNumberFormat="1" applyFont="1" applyFill="1" applyBorder="1" applyAlignment="1">
      <alignment horizontal="center" vertical="center"/>
    </xf>
    <xf numFmtId="174" fontId="17" fillId="2" borderId="4" xfId="17" applyNumberFormat="1" applyFont="1" applyFill="1" applyBorder="1" applyAlignment="1">
      <alignment horizontal="center" vertical="center"/>
    </xf>
    <xf numFmtId="174" fontId="33" fillId="2" borderId="63" xfId="17" applyNumberFormat="1" applyFont="1" applyFill="1" applyBorder="1" applyAlignment="1">
      <alignment horizontal="center" vertical="center"/>
    </xf>
    <xf numFmtId="174" fontId="33" fillId="2" borderId="16" xfId="17" applyNumberFormat="1" applyFont="1" applyFill="1" applyBorder="1" applyAlignment="1">
      <alignment horizontal="right" vertical="center"/>
    </xf>
    <xf numFmtId="17" fontId="14" fillId="17" borderId="22" xfId="17" quotePrefix="1" applyNumberFormat="1" applyFont="1" applyFill="1" applyBorder="1" applyAlignment="1">
      <alignment horizontal="left" vertical="center"/>
    </xf>
    <xf numFmtId="174" fontId="17" fillId="0" borderId="30" xfId="17" applyNumberFormat="1" applyFont="1" applyBorder="1" applyAlignment="1">
      <alignment horizontal="center" vertical="center"/>
    </xf>
    <xf numFmtId="174" fontId="17" fillId="0" borderId="6" xfId="17" applyNumberFormat="1" applyFont="1" applyBorder="1" applyAlignment="1">
      <alignment horizontal="center" vertical="center"/>
    </xf>
    <xf numFmtId="174" fontId="17" fillId="2" borderId="6" xfId="17" applyNumberFormat="1" applyFont="1" applyFill="1" applyBorder="1" applyAlignment="1">
      <alignment horizontal="center" vertical="center"/>
    </xf>
    <xf numFmtId="174" fontId="33" fillId="2" borderId="71" xfId="17" applyNumberFormat="1" applyFont="1" applyFill="1" applyBorder="1" applyAlignment="1">
      <alignment horizontal="center" vertical="center"/>
    </xf>
    <xf numFmtId="174" fontId="33" fillId="2" borderId="22" xfId="17" applyNumberFormat="1" applyFont="1" applyFill="1" applyBorder="1" applyAlignment="1">
      <alignment horizontal="right" vertical="center"/>
    </xf>
    <xf numFmtId="174" fontId="31" fillId="2" borderId="0" xfId="17" applyNumberFormat="1" applyFont="1" applyFill="1" applyAlignment="1">
      <alignment horizontal="center" vertical="center"/>
    </xf>
    <xf numFmtId="174" fontId="10" fillId="2" borderId="0" xfId="17" applyNumberFormat="1" applyFont="1" applyFill="1" applyAlignment="1">
      <alignment horizontal="center" vertical="center"/>
    </xf>
    <xf numFmtId="174" fontId="10" fillId="2" borderId="0" xfId="17" applyNumberFormat="1" applyFont="1" applyFill="1" applyAlignment="1">
      <alignment horizontal="right" vertical="center"/>
    </xf>
    <xf numFmtId="39" fontId="31" fillId="2" borderId="0" xfId="43" applyNumberFormat="1" applyFont="1" applyFill="1" applyAlignment="1">
      <alignment vertical="center"/>
    </xf>
    <xf numFmtId="174" fontId="31" fillId="2" borderId="0" xfId="43" applyNumberFormat="1" applyFont="1" applyFill="1" applyAlignment="1">
      <alignment vertical="center"/>
    </xf>
    <xf numFmtId="0" fontId="31" fillId="2" borderId="0" xfId="43" applyFont="1" applyFill="1" applyAlignment="1">
      <alignment vertical="center"/>
    </xf>
    <xf numFmtId="0" fontId="31" fillId="2" borderId="0" xfId="43" applyFont="1" applyFill="1" applyAlignment="1">
      <alignment horizontal="center" vertical="center"/>
    </xf>
    <xf numFmtId="2" fontId="31" fillId="2" borderId="0" xfId="43" applyNumberFormat="1" applyFont="1" applyFill="1" applyAlignment="1">
      <alignment horizontal="center" vertical="center"/>
    </xf>
    <xf numFmtId="39" fontId="31" fillId="2" borderId="0" xfId="43" applyNumberFormat="1" applyFont="1" applyFill="1" applyAlignment="1">
      <alignment horizontal="center" vertical="center"/>
    </xf>
    <xf numFmtId="4" fontId="31" fillId="2" borderId="0" xfId="43" applyNumberFormat="1" applyFont="1" applyFill="1" applyAlignment="1">
      <alignment horizontal="center" vertical="center"/>
    </xf>
    <xf numFmtId="172" fontId="31" fillId="2" borderId="0" xfId="43" applyNumberFormat="1" applyFont="1" applyFill="1" applyAlignment="1">
      <alignment horizontal="center" vertical="center"/>
    </xf>
    <xf numFmtId="4" fontId="10" fillId="2" borderId="0" xfId="43" applyNumberFormat="1" applyFont="1" applyFill="1" applyAlignment="1">
      <alignment horizontal="center" vertical="center"/>
    </xf>
    <xf numFmtId="0" fontId="11" fillId="2" borderId="0" xfId="43" applyFont="1" applyFill="1" applyAlignment="1">
      <alignment horizontal="center" vertical="center"/>
    </xf>
    <xf numFmtId="39" fontId="11" fillId="2" borderId="0" xfId="43" applyNumberFormat="1" applyFont="1" applyFill="1" applyAlignment="1">
      <alignment horizontal="center" vertical="center"/>
    </xf>
    <xf numFmtId="166" fontId="11" fillId="2" borderId="0" xfId="43" applyNumberFormat="1" applyFont="1" applyFill="1" applyAlignment="1">
      <alignment horizontal="center" vertical="center"/>
    </xf>
    <xf numFmtId="174" fontId="11" fillId="2" borderId="0" xfId="43" applyNumberFormat="1" applyFont="1" applyFill="1" applyAlignment="1">
      <alignment horizontal="center" vertical="center"/>
    </xf>
    <xf numFmtId="4" fontId="12" fillId="2" borderId="0" xfId="43" applyNumberFormat="1" applyFont="1" applyFill="1" applyAlignment="1">
      <alignment horizontal="center" vertical="center"/>
    </xf>
    <xf numFmtId="4" fontId="11" fillId="2" borderId="0" xfId="43" applyNumberFormat="1" applyFont="1" applyFill="1" applyAlignment="1">
      <alignment horizontal="center" vertical="center"/>
    </xf>
    <xf numFmtId="2" fontId="11" fillId="2" borderId="0" xfId="43" applyNumberFormat="1" applyFont="1" applyFill="1" applyAlignment="1">
      <alignment horizontal="center" vertical="center"/>
    </xf>
    <xf numFmtId="1" fontId="14" fillId="2" borderId="0" xfId="43" applyNumberFormat="1" applyFont="1" applyFill="1" applyAlignment="1">
      <alignment horizontal="center" vertical="center"/>
    </xf>
    <xf numFmtId="167" fontId="114" fillId="2" borderId="0" xfId="43" applyNumberFormat="1" applyFont="1" applyFill="1" applyAlignment="1">
      <alignment horizontal="center" vertical="center"/>
    </xf>
    <xf numFmtId="0" fontId="14" fillId="2" borderId="0" xfId="43" applyFont="1" applyFill="1" applyAlignment="1">
      <alignment horizontal="center" vertical="center"/>
    </xf>
    <xf numFmtId="0" fontId="10" fillId="2" borderId="0" xfId="44" applyFont="1" applyFill="1" applyAlignment="1">
      <alignment horizontal="left" vertical="center"/>
    </xf>
    <xf numFmtId="0" fontId="31" fillId="2" borderId="0" xfId="44" applyFont="1" applyFill="1" applyAlignment="1">
      <alignment vertical="center"/>
    </xf>
    <xf numFmtId="4" fontId="31" fillId="2" borderId="0" xfId="44" applyNumberFormat="1" applyFont="1" applyFill="1" applyAlignment="1">
      <alignment vertical="center"/>
    </xf>
    <xf numFmtId="0" fontId="31" fillId="2" borderId="0" xfId="45" applyFont="1" applyFill="1"/>
    <xf numFmtId="0" fontId="26" fillId="2" borderId="0" xfId="44" applyFont="1" applyFill="1" applyAlignment="1">
      <alignment vertical="center"/>
    </xf>
    <xf numFmtId="4" fontId="26" fillId="2" borderId="0" xfId="44" applyNumberFormat="1" applyFont="1" applyFill="1" applyAlignment="1">
      <alignment vertical="center"/>
    </xf>
    <xf numFmtId="0" fontId="11" fillId="2" borderId="0" xfId="45" applyFont="1" applyFill="1"/>
    <xf numFmtId="0" fontId="11" fillId="7" borderId="174" xfId="44" applyFont="1" applyFill="1" applyBorder="1" applyAlignment="1">
      <alignment vertical="center"/>
    </xf>
    <xf numFmtId="0" fontId="14" fillId="7" borderId="175" xfId="44" applyFont="1" applyFill="1" applyBorder="1" applyAlignment="1">
      <alignment horizontal="center" vertical="center"/>
    </xf>
    <xf numFmtId="0" fontId="14" fillId="7" borderId="128" xfId="44" applyFont="1" applyFill="1" applyBorder="1" applyAlignment="1">
      <alignment horizontal="center" vertical="center"/>
    </xf>
    <xf numFmtId="4" fontId="14" fillId="7" borderId="154" xfId="44" applyNumberFormat="1" applyFont="1" applyFill="1" applyBorder="1" applyAlignment="1">
      <alignment horizontal="centerContinuous" vertical="center"/>
    </xf>
    <xf numFmtId="4" fontId="14" fillId="7" borderId="155" xfId="44" applyNumberFormat="1" applyFont="1" applyFill="1" applyBorder="1" applyAlignment="1">
      <alignment horizontal="centerContinuous" vertical="center"/>
    </xf>
    <xf numFmtId="0" fontId="14" fillId="7" borderId="124" xfId="44" applyFont="1" applyFill="1" applyBorder="1" applyAlignment="1">
      <alignment horizontal="centerContinuous" vertical="center"/>
    </xf>
    <xf numFmtId="0" fontId="14" fillId="7" borderId="93" xfId="44" applyFont="1" applyFill="1" applyBorder="1" applyAlignment="1">
      <alignment horizontal="center" vertical="center"/>
    </xf>
    <xf numFmtId="0" fontId="32" fillId="7" borderId="4" xfId="44" applyFont="1" applyFill="1" applyBorder="1" applyAlignment="1">
      <alignment horizontal="center" vertical="center"/>
    </xf>
    <xf numFmtId="0" fontId="14" fillId="7" borderId="4" xfId="44" applyFont="1" applyFill="1" applyBorder="1" applyAlignment="1">
      <alignment horizontal="center" vertical="center"/>
    </xf>
    <xf numFmtId="0" fontId="14" fillId="7" borderId="53" xfId="44" applyFont="1" applyFill="1" applyBorder="1" applyAlignment="1">
      <alignment horizontal="center" vertical="center"/>
    </xf>
    <xf numFmtId="0" fontId="14" fillId="7" borderId="59" xfId="44" applyFont="1" applyFill="1" applyBorder="1" applyAlignment="1">
      <alignment horizontal="center" vertical="center"/>
    </xf>
    <xf numFmtId="0" fontId="11" fillId="7" borderId="125" xfId="44" applyFont="1" applyFill="1" applyBorder="1" applyAlignment="1">
      <alignment vertical="center"/>
    </xf>
    <xf numFmtId="0" fontId="14" fillId="7" borderId="126" xfId="44" applyFont="1" applyFill="1" applyBorder="1" applyAlignment="1">
      <alignment horizontal="center" vertical="center"/>
    </xf>
    <xf numFmtId="0" fontId="14" fillId="7" borderId="6" xfId="44" applyFont="1" applyFill="1" applyBorder="1" applyAlignment="1">
      <alignment horizontal="center" vertical="center"/>
    </xf>
    <xf numFmtId="0" fontId="32" fillId="7" borderId="71" xfId="44" applyFont="1" applyFill="1" applyBorder="1" applyAlignment="1">
      <alignment horizontal="center" vertical="center"/>
    </xf>
    <xf numFmtId="17" fontId="14" fillId="18" borderId="124" xfId="44" applyNumberFormat="1" applyFont="1" applyFill="1" applyBorder="1" applyAlignment="1">
      <alignment horizontal="left" vertical="center"/>
    </xf>
    <xf numFmtId="37" fontId="17" fillId="2" borderId="93" xfId="44" applyNumberFormat="1" applyFont="1" applyFill="1" applyBorder="1" applyAlignment="1">
      <alignment horizontal="center"/>
    </xf>
    <xf numFmtId="37" fontId="17" fillId="2" borderId="4" xfId="44" applyNumberFormat="1" applyFont="1" applyFill="1" applyBorder="1" applyAlignment="1">
      <alignment horizontal="center"/>
    </xf>
    <xf numFmtId="37" fontId="33" fillId="2" borderId="4" xfId="44" applyNumberFormat="1" applyFont="1" applyFill="1" applyBorder="1" applyAlignment="1">
      <alignment horizontal="center"/>
    </xf>
    <xf numFmtId="37" fontId="33" fillId="2" borderId="63" xfId="44" applyNumberFormat="1" applyFont="1" applyFill="1" applyBorder="1" applyAlignment="1">
      <alignment horizontal="center"/>
    </xf>
    <xf numFmtId="0" fontId="17" fillId="2" borderId="0" xfId="45" applyFont="1" applyFill="1"/>
    <xf numFmtId="37" fontId="17" fillId="2" borderId="93" xfId="44" applyNumberFormat="1" applyFont="1" applyFill="1" applyBorder="1" applyAlignment="1">
      <alignment horizontal="center" vertical="center"/>
    </xf>
    <xf numFmtId="37" fontId="17" fillId="2" borderId="4" xfId="44" applyNumberFormat="1" applyFont="1" applyFill="1" applyBorder="1" applyAlignment="1">
      <alignment horizontal="center" vertical="center"/>
    </xf>
    <xf numFmtId="37" fontId="33" fillId="2" borderId="4" xfId="44" applyNumberFormat="1" applyFont="1" applyFill="1" applyBorder="1" applyAlignment="1">
      <alignment horizontal="center" vertical="center"/>
    </xf>
    <xf numFmtId="37" fontId="33" fillId="2" borderId="63" xfId="44" applyNumberFormat="1" applyFont="1" applyFill="1" applyBorder="1" applyAlignment="1">
      <alignment horizontal="center" vertical="center"/>
    </xf>
    <xf numFmtId="17" fontId="14" fillId="7" borderId="124" xfId="44" applyNumberFormat="1" applyFont="1" applyFill="1" applyBorder="1" applyAlignment="1">
      <alignment horizontal="left" vertical="center"/>
    </xf>
    <xf numFmtId="17" fontId="14" fillId="7" borderId="3" xfId="44" applyNumberFormat="1" applyFont="1" applyFill="1" applyBorder="1" applyAlignment="1">
      <alignment horizontal="left" vertical="center"/>
    </xf>
    <xf numFmtId="37" fontId="33" fillId="2" borderId="28" xfId="44" applyNumberFormat="1" applyFont="1" applyFill="1" applyBorder="1" applyAlignment="1">
      <alignment horizontal="center" vertical="center"/>
    </xf>
    <xf numFmtId="2" fontId="17" fillId="2" borderId="0" xfId="45" applyNumberFormat="1" applyFont="1" applyFill="1"/>
    <xf numFmtId="43" fontId="17" fillId="2" borderId="0" xfId="5" applyFont="1" applyFill="1"/>
    <xf numFmtId="37" fontId="17" fillId="2" borderId="28" xfId="44" applyNumberFormat="1" applyFont="1" applyFill="1" applyBorder="1" applyAlignment="1">
      <alignment horizontal="center" vertical="center"/>
    </xf>
    <xf numFmtId="17" fontId="14" fillId="7" borderId="125" xfId="44" applyNumberFormat="1" applyFont="1" applyFill="1" applyBorder="1" applyAlignment="1">
      <alignment horizontal="left" vertical="center"/>
    </xf>
    <xf numFmtId="37" fontId="17" fillId="2" borderId="126" xfId="44" applyNumberFormat="1" applyFont="1" applyFill="1" applyBorder="1" applyAlignment="1">
      <alignment horizontal="center" vertical="center"/>
    </xf>
    <xf numFmtId="37" fontId="17" fillId="2" borderId="214" xfId="44" applyNumberFormat="1" applyFont="1" applyFill="1" applyBorder="1" applyAlignment="1">
      <alignment horizontal="center" vertical="center"/>
    </xf>
    <xf numFmtId="37" fontId="17" fillId="2" borderId="6" xfId="44" applyNumberFormat="1" applyFont="1" applyFill="1" applyBorder="1" applyAlignment="1">
      <alignment horizontal="center" vertical="center"/>
    </xf>
    <xf numFmtId="37" fontId="33" fillId="2" borderId="214" xfId="44" applyNumberFormat="1" applyFont="1" applyFill="1" applyBorder="1" applyAlignment="1">
      <alignment horizontal="center" vertical="center"/>
    </xf>
    <xf numFmtId="37" fontId="33" fillId="2" borderId="71" xfId="44" applyNumberFormat="1" applyFont="1" applyFill="1" applyBorder="1" applyAlignment="1">
      <alignment horizontal="center" vertical="center"/>
    </xf>
    <xf numFmtId="0" fontId="24" fillId="2" borderId="0" xfId="37" applyFont="1" applyFill="1" applyAlignment="1">
      <alignment vertical="center"/>
    </xf>
    <xf numFmtId="0" fontId="79" fillId="2" borderId="0" xfId="37" applyFont="1" applyFill="1" applyAlignment="1">
      <alignment vertical="center"/>
    </xf>
    <xf numFmtId="0" fontId="14" fillId="2" borderId="0" xfId="45" applyFont="1" applyFill="1"/>
    <xf numFmtId="37" fontId="31" fillId="2" borderId="0" xfId="44" applyNumberFormat="1" applyFont="1" applyFill="1" applyAlignment="1">
      <alignment horizontal="center" vertical="center"/>
    </xf>
    <xf numFmtId="37" fontId="10" fillId="2" borderId="0" xfId="44" applyNumberFormat="1" applyFont="1" applyFill="1" applyAlignment="1">
      <alignment horizontal="center" vertical="center"/>
    </xf>
    <xf numFmtId="0" fontId="117" fillId="2" borderId="0" xfId="17" applyFont="1" applyFill="1" applyAlignment="1">
      <alignment vertical="center"/>
    </xf>
    <xf numFmtId="0" fontId="118" fillId="2" borderId="0" xfId="45" applyFont="1" applyFill="1"/>
    <xf numFmtId="0" fontId="117" fillId="2" borderId="0" xfId="17" applyFont="1" applyFill="1" applyAlignment="1">
      <alignment vertical="center" textRotation="135"/>
    </xf>
    <xf numFmtId="0" fontId="119" fillId="3" borderId="174" xfId="17" applyFont="1" applyFill="1" applyBorder="1" applyAlignment="1">
      <alignment vertical="center"/>
    </xf>
    <xf numFmtId="0" fontId="14" fillId="3" borderId="31" xfId="17" applyFont="1" applyFill="1" applyBorder="1" applyAlignment="1">
      <alignment vertical="center"/>
    </xf>
    <xf numFmtId="0" fontId="14" fillId="3" borderId="128" xfId="17" applyFont="1" applyFill="1" applyBorder="1" applyAlignment="1">
      <alignment vertical="center"/>
    </xf>
    <xf numFmtId="0" fontId="120" fillId="2" borderId="0" xfId="45" applyFont="1" applyFill="1"/>
    <xf numFmtId="0" fontId="119" fillId="3" borderId="125" xfId="17" applyFont="1" applyFill="1" applyBorder="1" applyAlignment="1">
      <alignment horizontal="center" vertical="center" wrapText="1"/>
    </xf>
    <xf numFmtId="0" fontId="14" fillId="3" borderId="51" xfId="17" applyFont="1" applyFill="1" applyBorder="1" applyAlignment="1">
      <alignment horizontal="center" vertical="center" wrapText="1"/>
    </xf>
    <xf numFmtId="0" fontId="14" fillId="3" borderId="6" xfId="17" applyFont="1" applyFill="1" applyBorder="1" applyAlignment="1">
      <alignment horizontal="center" vertical="center" wrapText="1"/>
    </xf>
    <xf numFmtId="0" fontId="14" fillId="3" borderId="71" xfId="17" applyFont="1" applyFill="1" applyBorder="1" applyAlignment="1">
      <alignment horizontal="center" vertical="center" wrapText="1"/>
    </xf>
    <xf numFmtId="0" fontId="122" fillId="2" borderId="0" xfId="45" applyFont="1" applyFill="1"/>
    <xf numFmtId="37" fontId="17" fillId="2" borderId="63" xfId="44" applyNumberFormat="1" applyFont="1" applyFill="1" applyBorder="1" applyAlignment="1">
      <alignment horizontal="center" vertical="center"/>
    </xf>
    <xf numFmtId="1" fontId="122" fillId="2" borderId="0" xfId="45" applyNumberFormat="1" applyFont="1" applyFill="1"/>
    <xf numFmtId="43" fontId="122" fillId="2" borderId="0" xfId="5" applyFont="1" applyFill="1"/>
    <xf numFmtId="37" fontId="17" fillId="2" borderId="71" xfId="44" applyNumberFormat="1" applyFont="1" applyFill="1" applyBorder="1" applyAlignment="1">
      <alignment horizontal="center" vertical="center"/>
    </xf>
    <xf numFmtId="0" fontId="123" fillId="2" borderId="0" xfId="45" applyFont="1" applyFill="1" applyAlignment="1"/>
    <xf numFmtId="0" fontId="123" fillId="2" borderId="0" xfId="45" applyFont="1" applyFill="1"/>
    <xf numFmtId="0" fontId="118" fillId="2" borderId="0" xfId="46" applyFont="1" applyFill="1" applyAlignment="1">
      <alignment vertical="center"/>
    </xf>
    <xf numFmtId="0" fontId="118" fillId="2" borderId="0" xfId="46" applyFont="1" applyFill="1" applyAlignment="1">
      <alignment horizontal="left" vertical="top"/>
    </xf>
    <xf numFmtId="0" fontId="117" fillId="2" borderId="0" xfId="46" applyFont="1" applyFill="1" applyAlignment="1">
      <alignment vertical="center"/>
    </xf>
    <xf numFmtId="0" fontId="125" fillId="2" borderId="0" xfId="46" applyFont="1" applyFill="1" applyAlignment="1">
      <alignment vertical="center"/>
    </xf>
    <xf numFmtId="0" fontId="126" fillId="2" borderId="0" xfId="46" applyFont="1" applyFill="1" applyAlignment="1">
      <alignment vertical="center"/>
    </xf>
    <xf numFmtId="0" fontId="120" fillId="2" borderId="0" xfId="46" applyFont="1" applyFill="1" applyAlignment="1">
      <alignment vertical="center"/>
    </xf>
    <xf numFmtId="0" fontId="119" fillId="3" borderId="153" xfId="46" applyFont="1" applyFill="1" applyBorder="1" applyAlignment="1">
      <alignment horizontal="center" vertical="center" wrapText="1"/>
    </xf>
    <xf numFmtId="0" fontId="14" fillId="3" borderId="65" xfId="46" applyFont="1" applyFill="1" applyBorder="1" applyAlignment="1">
      <alignment horizontal="center" vertical="center" wrapText="1"/>
    </xf>
    <xf numFmtId="0" fontId="14" fillId="3" borderId="2" xfId="46" applyFont="1" applyFill="1" applyBorder="1" applyAlignment="1">
      <alignment horizontal="center" vertical="center" wrapText="1"/>
    </xf>
    <xf numFmtId="0" fontId="14" fillId="3" borderId="32" xfId="46" applyFont="1" applyFill="1" applyBorder="1" applyAlignment="1">
      <alignment horizontal="center" vertical="center" wrapText="1"/>
    </xf>
    <xf numFmtId="0" fontId="14" fillId="3" borderId="66" xfId="46" applyFont="1" applyFill="1" applyBorder="1" applyAlignment="1">
      <alignment horizontal="center" vertical="center" wrapText="1"/>
    </xf>
    <xf numFmtId="0" fontId="119" fillId="2" borderId="0" xfId="46" applyFont="1" applyFill="1" applyAlignment="1">
      <alignment horizontal="center" vertical="center"/>
    </xf>
    <xf numFmtId="0" fontId="127" fillId="2" borderId="0" xfId="46" applyFont="1" applyFill="1" applyAlignment="1">
      <alignment horizontal="center" vertical="center"/>
    </xf>
    <xf numFmtId="0" fontId="122" fillId="2" borderId="0" xfId="46" applyFont="1" applyFill="1" applyAlignment="1">
      <alignment vertical="center"/>
    </xf>
    <xf numFmtId="37" fontId="17" fillId="2" borderId="215" xfId="44" applyNumberFormat="1" applyFont="1" applyFill="1" applyBorder="1" applyAlignment="1">
      <alignment horizontal="center" vertical="center"/>
    </xf>
    <xf numFmtId="37" fontId="17" fillId="2" borderId="156" xfId="44" applyNumberFormat="1" applyFont="1" applyFill="1" applyBorder="1" applyAlignment="1">
      <alignment horizontal="center" vertical="center"/>
    </xf>
    <xf numFmtId="37" fontId="17" fillId="2" borderId="67" xfId="44" applyNumberFormat="1" applyFont="1" applyFill="1" applyBorder="1" applyAlignment="1">
      <alignment horizontal="center" vertical="center"/>
    </xf>
    <xf numFmtId="0" fontId="24" fillId="2" borderId="0" xfId="46" applyFont="1" applyFill="1" applyAlignment="1">
      <alignment vertical="center"/>
    </xf>
    <xf numFmtId="0" fontId="128" fillId="2" borderId="0" xfId="46" applyFont="1" applyFill="1" applyAlignment="1">
      <alignment vertical="center"/>
    </xf>
    <xf numFmtId="0" fontId="123" fillId="2" borderId="0" xfId="46" applyFont="1" applyFill="1" applyAlignment="1">
      <alignment vertical="center"/>
    </xf>
    <xf numFmtId="0" fontId="10" fillId="2" borderId="0" xfId="46" applyFont="1" applyFill="1" applyBorder="1" applyAlignment="1">
      <alignment vertical="center"/>
    </xf>
    <xf numFmtId="0" fontId="31" fillId="2" borderId="0" xfId="46" applyFont="1" applyFill="1" applyBorder="1"/>
    <xf numFmtId="0" fontId="83" fillId="2" borderId="0" xfId="46" applyFont="1" applyFill="1" applyBorder="1"/>
    <xf numFmtId="0" fontId="83" fillId="2" borderId="0" xfId="46" applyFont="1" applyFill="1"/>
    <xf numFmtId="164" fontId="83" fillId="2" borderId="0" xfId="46" applyNumberFormat="1" applyFont="1" applyFill="1"/>
    <xf numFmtId="0" fontId="31" fillId="2" borderId="0" xfId="46" applyFont="1" applyFill="1"/>
    <xf numFmtId="0" fontId="26" fillId="2" borderId="0" xfId="46" applyFont="1" applyFill="1" applyBorder="1" applyAlignment="1">
      <alignment horizontal="left" vertical="center" indent="1"/>
    </xf>
    <xf numFmtId="0" fontId="26" fillId="2" borderId="0" xfId="46" applyFont="1" applyFill="1" applyBorder="1" applyAlignment="1">
      <alignment vertical="center"/>
    </xf>
    <xf numFmtId="0" fontId="46" fillId="2" borderId="0" xfId="46" applyFont="1" applyFill="1" applyBorder="1" applyAlignment="1">
      <alignment horizontal="center" vertical="center"/>
    </xf>
    <xf numFmtId="0" fontId="46" fillId="2" borderId="0" xfId="46" applyFont="1" applyFill="1" applyBorder="1" applyAlignment="1">
      <alignment vertical="center"/>
    </xf>
    <xf numFmtId="0" fontId="47" fillId="2" borderId="0" xfId="46" applyFont="1" applyFill="1" applyBorder="1" applyAlignment="1">
      <alignment vertical="center"/>
    </xf>
    <xf numFmtId="0" fontId="94" fillId="3" borderId="127" xfId="46" applyFont="1" applyFill="1" applyBorder="1" applyAlignment="1">
      <alignment horizontal="center" vertical="center"/>
    </xf>
    <xf numFmtId="183" fontId="14" fillId="3" borderId="2" xfId="46" applyNumberFormat="1" applyFont="1" applyFill="1" applyBorder="1" applyAlignment="1">
      <alignment horizontal="center" vertical="center"/>
    </xf>
    <xf numFmtId="183" fontId="14" fillId="3" borderId="66" xfId="46" applyNumberFormat="1" applyFont="1" applyFill="1" applyBorder="1" applyAlignment="1">
      <alignment horizontal="center" vertical="center"/>
    </xf>
    <xf numFmtId="183" fontId="14" fillId="3" borderId="152" xfId="46" applyNumberFormat="1" applyFont="1" applyFill="1" applyBorder="1" applyAlignment="1">
      <alignment horizontal="center" vertical="center"/>
    </xf>
    <xf numFmtId="183" fontId="14" fillId="3" borderId="33" xfId="46" applyNumberFormat="1" applyFont="1" applyFill="1" applyBorder="1" applyAlignment="1">
      <alignment horizontal="center" vertical="center"/>
    </xf>
    <xf numFmtId="183" fontId="14" fillId="3" borderId="32" xfId="46" applyNumberFormat="1" applyFont="1" applyFill="1" applyBorder="1" applyAlignment="1">
      <alignment horizontal="center" vertical="center"/>
    </xf>
    <xf numFmtId="0" fontId="14" fillId="2" borderId="0" xfId="46" applyFont="1" applyFill="1" applyBorder="1" applyAlignment="1">
      <alignment horizontal="center" vertical="center"/>
    </xf>
    <xf numFmtId="0" fontId="11" fillId="3" borderId="27" xfId="46" applyFont="1" applyFill="1" applyBorder="1" applyAlignment="1">
      <alignment vertical="center"/>
    </xf>
    <xf numFmtId="187" fontId="17" fillId="2" borderId="4" xfId="47" applyNumberFormat="1" applyFont="1" applyFill="1" applyBorder="1" applyAlignment="1">
      <alignment vertical="center"/>
    </xf>
    <xf numFmtId="3" fontId="17" fillId="2" borderId="4" xfId="46" applyNumberFormat="1" applyFont="1" applyFill="1" applyBorder="1" applyAlignment="1">
      <alignment vertical="center"/>
    </xf>
    <xf numFmtId="3" fontId="17" fillId="0" borderId="4" xfId="46" applyNumberFormat="1" applyFont="1" applyFill="1" applyBorder="1" applyAlignment="1">
      <alignment vertical="center"/>
    </xf>
    <xf numFmtId="3" fontId="33" fillId="0" borderId="4" xfId="46" applyNumberFormat="1" applyFont="1" applyFill="1" applyBorder="1" applyAlignment="1">
      <alignment vertical="center"/>
    </xf>
    <xf numFmtId="3" fontId="17" fillId="2" borderId="4" xfId="46" applyNumberFormat="1" applyFont="1" applyFill="1" applyBorder="1" applyAlignment="1">
      <alignment horizontal="center" vertical="center"/>
    </xf>
    <xf numFmtId="3" fontId="83" fillId="2" borderId="4" xfId="46" applyNumberFormat="1" applyFont="1" applyFill="1" applyBorder="1" applyAlignment="1">
      <alignment horizontal="center" vertical="center"/>
    </xf>
    <xf numFmtId="3" fontId="83" fillId="2" borderId="63" xfId="46" applyNumberFormat="1" applyFont="1" applyFill="1" applyBorder="1" applyAlignment="1">
      <alignment horizontal="center" vertical="center"/>
    </xf>
    <xf numFmtId="3" fontId="83" fillId="2" borderId="3" xfId="46" applyNumberFormat="1" applyFont="1" applyFill="1" applyBorder="1" applyAlignment="1">
      <alignment horizontal="center" vertical="center"/>
    </xf>
    <xf numFmtId="3" fontId="17" fillId="2" borderId="53" xfId="46" applyNumberFormat="1" applyFont="1" applyFill="1" applyBorder="1" applyAlignment="1">
      <alignment horizontal="center" vertical="center"/>
    </xf>
    <xf numFmtId="3" fontId="17" fillId="2" borderId="37" xfId="46" applyNumberFormat="1" applyFont="1" applyFill="1" applyBorder="1" applyAlignment="1">
      <alignment horizontal="center" vertical="center"/>
    </xf>
    <xf numFmtId="164" fontId="17" fillId="2" borderId="53" xfId="46" applyNumberFormat="1" applyFont="1" applyFill="1" applyBorder="1" applyAlignment="1">
      <alignment horizontal="center" vertical="center"/>
    </xf>
    <xf numFmtId="164" fontId="17" fillId="2" borderId="19" xfId="46" applyNumberFormat="1" applyFont="1" applyFill="1" applyBorder="1" applyAlignment="1">
      <alignment horizontal="center" vertical="center"/>
    </xf>
    <xf numFmtId="187" fontId="17" fillId="2" borderId="0" xfId="47" applyNumberFormat="1" applyFont="1" applyFill="1" applyBorder="1" applyAlignment="1">
      <alignment vertical="center"/>
    </xf>
    <xf numFmtId="0" fontId="11" fillId="3" borderId="27" xfId="46" applyFont="1" applyFill="1" applyBorder="1" applyAlignment="1">
      <alignment horizontal="left" vertical="center" indent="1"/>
    </xf>
    <xf numFmtId="0" fontId="17" fillId="2" borderId="4" xfId="46" applyFont="1" applyFill="1" applyBorder="1" applyAlignment="1">
      <alignment vertical="center"/>
    </xf>
    <xf numFmtId="166" fontId="17" fillId="2" borderId="4" xfId="46" applyNumberFormat="1" applyFont="1" applyFill="1" applyBorder="1" applyAlignment="1">
      <alignment vertical="center"/>
    </xf>
    <xf numFmtId="166" fontId="17" fillId="0" borderId="4" xfId="46" applyNumberFormat="1" applyFont="1" applyFill="1" applyBorder="1" applyAlignment="1">
      <alignment vertical="center"/>
    </xf>
    <xf numFmtId="166" fontId="17" fillId="2" borderId="216" xfId="46" applyNumberFormat="1" applyFont="1" applyFill="1" applyBorder="1" applyAlignment="1">
      <alignment vertical="center"/>
    </xf>
    <xf numFmtId="166" fontId="17" fillId="2" borderId="4" xfId="46" applyNumberFormat="1" applyFont="1" applyFill="1" applyBorder="1" applyAlignment="1">
      <alignment horizontal="center" vertical="center"/>
    </xf>
    <xf numFmtId="166" fontId="83" fillId="2" borderId="4" xfId="46" applyNumberFormat="1" applyFont="1" applyFill="1" applyBorder="1" applyAlignment="1">
      <alignment horizontal="center" vertical="center"/>
    </xf>
    <xf numFmtId="166" fontId="83" fillId="0" borderId="4" xfId="46" applyNumberFormat="1" applyFont="1" applyFill="1" applyBorder="1" applyAlignment="1">
      <alignment horizontal="center" vertical="center"/>
    </xf>
    <xf numFmtId="166" fontId="83" fillId="2" borderId="63" xfId="46" applyNumberFormat="1" applyFont="1" applyFill="1" applyBorder="1" applyAlignment="1">
      <alignment horizontal="center" vertical="center"/>
    </xf>
    <xf numFmtId="166" fontId="83" fillId="2" borderId="3" xfId="46" applyNumberFormat="1" applyFont="1" applyFill="1" applyBorder="1" applyAlignment="1">
      <alignment horizontal="center" vertical="center"/>
    </xf>
    <xf numFmtId="166" fontId="17" fillId="2" borderId="28" xfId="46" applyNumberFormat="1" applyFont="1" applyFill="1" applyBorder="1" applyAlignment="1">
      <alignment horizontal="center" vertical="center"/>
    </xf>
    <xf numFmtId="166" fontId="17" fillId="2" borderId="16" xfId="46" applyNumberFormat="1" applyFont="1" applyFill="1" applyBorder="1" applyAlignment="1">
      <alignment horizontal="center" vertical="center"/>
    </xf>
    <xf numFmtId="0" fontId="17" fillId="2" borderId="0" xfId="46" applyFont="1" applyFill="1" applyBorder="1" applyAlignment="1">
      <alignment vertical="center"/>
    </xf>
    <xf numFmtId="3" fontId="17" fillId="2" borderId="217" xfId="46" applyNumberFormat="1" applyFont="1" applyFill="1" applyBorder="1" applyAlignment="1">
      <alignment vertical="center"/>
    </xf>
    <xf numFmtId="3" fontId="17" fillId="2" borderId="217" xfId="46" applyNumberFormat="1" applyFont="1" applyFill="1" applyBorder="1" applyAlignment="1">
      <alignment horizontal="center" vertical="center"/>
    </xf>
    <xf numFmtId="3" fontId="83" fillId="2" borderId="217" xfId="46" applyNumberFormat="1" applyFont="1" applyFill="1" applyBorder="1" applyAlignment="1">
      <alignment horizontal="center" vertical="center"/>
    </xf>
    <xf numFmtId="3" fontId="83" fillId="0" borderId="217" xfId="46" applyNumberFormat="1" applyFont="1" applyFill="1" applyBorder="1" applyAlignment="1">
      <alignment horizontal="center" vertical="center"/>
    </xf>
    <xf numFmtId="164" fontId="83" fillId="2" borderId="217" xfId="46" applyNumberFormat="1" applyFont="1" applyFill="1" applyBorder="1" applyAlignment="1">
      <alignment horizontal="center" vertical="center"/>
    </xf>
    <xf numFmtId="164" fontId="83" fillId="2" borderId="218" xfId="46" applyNumberFormat="1" applyFont="1" applyFill="1" applyBorder="1" applyAlignment="1">
      <alignment horizontal="center" vertical="center"/>
    </xf>
    <xf numFmtId="164" fontId="83" fillId="2" borderId="219" xfId="46" applyNumberFormat="1" applyFont="1" applyFill="1" applyBorder="1" applyAlignment="1">
      <alignment horizontal="center" vertical="center"/>
    </xf>
    <xf numFmtId="164" fontId="17" fillId="2" borderId="217" xfId="46" applyNumberFormat="1" applyFont="1" applyFill="1" applyBorder="1" applyAlignment="1">
      <alignment horizontal="center" vertical="center"/>
    </xf>
    <xf numFmtId="164" fontId="17" fillId="2" borderId="220" xfId="46" applyNumberFormat="1" applyFont="1" applyFill="1" applyBorder="1" applyAlignment="1">
      <alignment horizontal="center" vertical="center"/>
    </xf>
    <xf numFmtId="164" fontId="17" fillId="2" borderId="221" xfId="46" applyNumberFormat="1" applyFont="1" applyFill="1" applyBorder="1" applyAlignment="1">
      <alignment horizontal="center" vertical="center"/>
    </xf>
    <xf numFmtId="164" fontId="17" fillId="2" borderId="4" xfId="47" applyNumberFormat="1" applyFont="1" applyFill="1" applyBorder="1" applyAlignment="1">
      <alignment horizontal="center" vertical="center"/>
    </xf>
    <xf numFmtId="3" fontId="83" fillId="0" borderId="4" xfId="46" applyNumberFormat="1" applyFont="1" applyFill="1" applyBorder="1" applyAlignment="1">
      <alignment horizontal="center" vertical="center"/>
    </xf>
    <xf numFmtId="164" fontId="83" fillId="2" borderId="4" xfId="46" applyNumberFormat="1" applyFont="1" applyFill="1" applyBorder="1" applyAlignment="1">
      <alignment horizontal="center" vertical="center"/>
    </xf>
    <xf numFmtId="164" fontId="83" fillId="2" borderId="63" xfId="46" applyNumberFormat="1" applyFont="1" applyFill="1" applyBorder="1" applyAlignment="1">
      <alignment horizontal="center" vertical="center"/>
    </xf>
    <xf numFmtId="164" fontId="83" fillId="2" borderId="3" xfId="46" applyNumberFormat="1" applyFont="1" applyFill="1" applyBorder="1" applyAlignment="1">
      <alignment horizontal="center" vertical="center"/>
    </xf>
    <xf numFmtId="164" fontId="17" fillId="2" borderId="4" xfId="46" applyNumberFormat="1" applyFont="1" applyFill="1" applyBorder="1" applyAlignment="1">
      <alignment horizontal="center" vertical="center"/>
    </xf>
    <xf numFmtId="164" fontId="17" fillId="2" borderId="28" xfId="46" applyNumberFormat="1" applyFont="1" applyFill="1" applyBorder="1" applyAlignment="1">
      <alignment horizontal="center" vertical="center"/>
    </xf>
    <xf numFmtId="164" fontId="17" fillId="2" borderId="16" xfId="46" applyNumberFormat="1" applyFont="1" applyFill="1" applyBorder="1" applyAlignment="1">
      <alignment horizontal="center" vertical="center"/>
    </xf>
    <xf numFmtId="0" fontId="17" fillId="2" borderId="0" xfId="46" applyFont="1" applyFill="1" applyBorder="1" applyAlignment="1">
      <alignment horizontal="center" vertical="center"/>
    </xf>
    <xf numFmtId="3" fontId="17" fillId="2" borderId="216" xfId="46" applyNumberFormat="1" applyFont="1" applyFill="1" applyBorder="1" applyAlignment="1">
      <alignment vertical="center"/>
    </xf>
    <xf numFmtId="3" fontId="17" fillId="2" borderId="115" xfId="46" applyNumberFormat="1" applyFont="1" applyFill="1" applyBorder="1" applyAlignment="1">
      <alignment vertical="center"/>
    </xf>
    <xf numFmtId="3" fontId="17" fillId="2" borderId="115" xfId="46" applyNumberFormat="1" applyFont="1" applyFill="1" applyBorder="1" applyAlignment="1">
      <alignment horizontal="center" vertical="center"/>
    </xf>
    <xf numFmtId="3" fontId="83" fillId="2" borderId="115" xfId="46" applyNumberFormat="1" applyFont="1" applyFill="1" applyBorder="1" applyAlignment="1">
      <alignment horizontal="center" vertical="center"/>
    </xf>
    <xf numFmtId="3" fontId="83" fillId="0" borderId="115" xfId="46" applyNumberFormat="1" applyFont="1" applyFill="1" applyBorder="1" applyAlignment="1">
      <alignment horizontal="center" vertical="center"/>
    </xf>
    <xf numFmtId="3" fontId="83" fillId="2" borderId="222" xfId="46" applyNumberFormat="1" applyFont="1" applyFill="1" applyBorder="1" applyAlignment="1">
      <alignment horizontal="center" vertical="center"/>
    </xf>
    <xf numFmtId="3" fontId="83" fillId="2" borderId="223" xfId="46" applyNumberFormat="1" applyFont="1" applyFill="1" applyBorder="1" applyAlignment="1">
      <alignment horizontal="center" vertical="center"/>
    </xf>
    <xf numFmtId="3" fontId="17" fillId="2" borderId="224" xfId="46" applyNumberFormat="1" applyFont="1" applyFill="1" applyBorder="1" applyAlignment="1">
      <alignment horizontal="center" vertical="center"/>
    </xf>
    <xf numFmtId="3" fontId="17" fillId="2" borderId="225" xfId="46" applyNumberFormat="1" applyFont="1" applyFill="1" applyBorder="1" applyAlignment="1">
      <alignment horizontal="center" vertical="center"/>
    </xf>
    <xf numFmtId="3" fontId="17" fillId="2" borderId="28" xfId="46" applyNumberFormat="1" applyFont="1" applyFill="1" applyBorder="1" applyAlignment="1">
      <alignment horizontal="center" vertical="center"/>
    </xf>
    <xf numFmtId="3" fontId="17" fillId="2" borderId="16" xfId="46" applyNumberFormat="1" applyFont="1" applyFill="1" applyBorder="1" applyAlignment="1">
      <alignment horizontal="center" vertical="center"/>
    </xf>
    <xf numFmtId="164" fontId="17" fillId="2" borderId="4" xfId="46" applyNumberFormat="1" applyFont="1" applyFill="1" applyBorder="1" applyAlignment="1">
      <alignment vertical="center"/>
    </xf>
    <xf numFmtId="0" fontId="14" fillId="3" borderId="27" xfId="46" applyFont="1" applyFill="1" applyBorder="1" applyAlignment="1">
      <alignment vertical="center"/>
    </xf>
    <xf numFmtId="3" fontId="17" fillId="0" borderId="4" xfId="46" applyNumberFormat="1" applyFont="1" applyFill="1" applyBorder="1" applyAlignment="1">
      <alignment horizontal="center" vertical="center"/>
    </xf>
    <xf numFmtId="164" fontId="17" fillId="0" borderId="16" xfId="46" applyNumberFormat="1" applyFont="1" applyFill="1" applyBorder="1" applyAlignment="1">
      <alignment horizontal="center" vertical="center"/>
    </xf>
    <xf numFmtId="0" fontId="83" fillId="2" borderId="4" xfId="46" applyFont="1" applyFill="1" applyBorder="1" applyAlignment="1">
      <alignment horizontal="center" vertical="center"/>
    </xf>
    <xf numFmtId="3" fontId="83" fillId="0" borderId="63" xfId="46" applyNumberFormat="1" applyFont="1" applyFill="1" applyBorder="1" applyAlignment="1">
      <alignment horizontal="center" vertical="center"/>
    </xf>
    <xf numFmtId="164" fontId="83" fillId="0" borderId="3" xfId="46" applyNumberFormat="1" applyFont="1" applyFill="1" applyBorder="1" applyAlignment="1">
      <alignment horizontal="center" vertical="center"/>
    </xf>
    <xf numFmtId="164" fontId="17" fillId="0" borderId="28" xfId="46" applyNumberFormat="1" applyFont="1" applyFill="1" applyBorder="1" applyAlignment="1">
      <alignment horizontal="center" vertical="center"/>
    </xf>
    <xf numFmtId="0" fontId="11" fillId="3" borderId="30" xfId="46" applyFont="1" applyFill="1" applyBorder="1" applyAlignment="1">
      <alignment horizontal="left" vertical="center" indent="1"/>
    </xf>
    <xf numFmtId="0" fontId="17" fillId="2" borderId="6" xfId="46" applyFont="1" applyFill="1" applyBorder="1" applyAlignment="1">
      <alignment vertical="center"/>
    </xf>
    <xf numFmtId="0" fontId="17" fillId="2" borderId="6" xfId="46" applyFont="1" applyFill="1" applyBorder="1" applyAlignment="1">
      <alignment horizontal="center" vertical="center"/>
    </xf>
    <xf numFmtId="0" fontId="83" fillId="2" borderId="6" xfId="46" applyFont="1" applyFill="1" applyBorder="1" applyAlignment="1">
      <alignment horizontal="center" vertical="center"/>
    </xf>
    <xf numFmtId="0" fontId="83" fillId="2" borderId="71" xfId="46" applyFont="1" applyFill="1" applyBorder="1" applyAlignment="1">
      <alignment horizontal="center" vertical="center"/>
    </xf>
    <xf numFmtId="0" fontId="83" fillId="2" borderId="5" xfId="46" applyFont="1" applyFill="1" applyBorder="1" applyAlignment="1">
      <alignment horizontal="center" vertical="center"/>
    </xf>
    <xf numFmtId="0" fontId="17" fillId="2" borderId="214" xfId="46" applyFont="1" applyFill="1" applyBorder="1" applyAlignment="1">
      <alignment horizontal="center" vertical="center"/>
    </xf>
    <xf numFmtId="0" fontId="17" fillId="2" borderId="24" xfId="46" applyFont="1" applyFill="1" applyBorder="1" applyAlignment="1">
      <alignment horizontal="center" vertical="center"/>
    </xf>
    <xf numFmtId="0" fontId="24" fillId="2" borderId="0" xfId="46" applyFont="1" applyFill="1" applyBorder="1" applyAlignment="1">
      <alignment vertical="center"/>
    </xf>
    <xf numFmtId="0" fontId="42" fillId="2" borderId="0" xfId="46" applyFont="1" applyFill="1" applyBorder="1" applyAlignment="1">
      <alignment vertical="center"/>
    </xf>
    <xf numFmtId="0" fontId="32" fillId="2" borderId="0" xfId="46" applyFont="1" applyFill="1" applyBorder="1" applyAlignment="1">
      <alignment vertical="center"/>
    </xf>
    <xf numFmtId="0" fontId="129" fillId="2" borderId="0" xfId="46" applyFont="1" applyFill="1" applyBorder="1" applyAlignment="1">
      <alignment vertical="center"/>
    </xf>
    <xf numFmtId="164" fontId="129" fillId="2" borderId="0" xfId="46" applyNumberFormat="1" applyFont="1" applyFill="1" applyBorder="1" applyAlignment="1">
      <alignment vertical="center"/>
    </xf>
    <xf numFmtId="0" fontId="83" fillId="2" borderId="0" xfId="46" applyFont="1" applyFill="1" applyBorder="1" applyAlignment="1">
      <alignment vertical="center"/>
    </xf>
    <xf numFmtId="0" fontId="11" fillId="2" borderId="0" xfId="46" applyFont="1" applyFill="1"/>
    <xf numFmtId="0" fontId="11" fillId="2" borderId="0" xfId="46" applyFont="1" applyFill="1" applyBorder="1"/>
    <xf numFmtId="183" fontId="14" fillId="3" borderId="226" xfId="46" applyNumberFormat="1" applyFont="1" applyFill="1" applyBorder="1" applyAlignment="1">
      <alignment horizontal="center" vertical="center"/>
    </xf>
    <xf numFmtId="0" fontId="11" fillId="2" borderId="0" xfId="46" applyFont="1" applyFill="1" applyAlignment="1">
      <alignment horizontal="center" vertical="center"/>
    </xf>
    <xf numFmtId="0" fontId="11" fillId="3" borderId="27" xfId="46" applyFont="1" applyFill="1" applyBorder="1" applyAlignment="1">
      <alignment horizontal="center" vertical="center"/>
    </xf>
    <xf numFmtId="17" fontId="33" fillId="19" borderId="4" xfId="46" applyNumberFormat="1" applyFont="1" applyFill="1" applyBorder="1" applyAlignment="1">
      <alignment vertical="center"/>
    </xf>
    <xf numFmtId="17" fontId="33" fillId="0" borderId="4" xfId="46" applyNumberFormat="1" applyFont="1" applyFill="1" applyBorder="1" applyAlignment="1">
      <alignment vertical="center"/>
    </xf>
    <xf numFmtId="17" fontId="33" fillId="2" borderId="4" xfId="46" applyNumberFormat="1" applyFont="1" applyFill="1" applyBorder="1" applyAlignment="1">
      <alignment vertical="center"/>
    </xf>
    <xf numFmtId="17" fontId="47" fillId="2" borderId="4" xfId="46" applyNumberFormat="1" applyFont="1" applyFill="1" applyBorder="1" applyAlignment="1">
      <alignment vertical="center"/>
    </xf>
    <xf numFmtId="17" fontId="47" fillId="2" borderId="63" xfId="46" applyNumberFormat="1" applyFont="1" applyFill="1" applyBorder="1" applyAlignment="1">
      <alignment vertical="center"/>
    </xf>
    <xf numFmtId="17" fontId="47" fillId="2" borderId="29" xfId="46" applyNumberFormat="1" applyFont="1" applyFill="1" applyBorder="1" applyAlignment="1">
      <alignment vertical="center"/>
    </xf>
    <xf numFmtId="17" fontId="47" fillId="2" borderId="53" xfId="46" applyNumberFormat="1" applyFont="1" applyFill="1" applyBorder="1" applyAlignment="1">
      <alignment vertical="center"/>
    </xf>
    <xf numFmtId="17" fontId="47" fillId="2" borderId="59" xfId="46" applyNumberFormat="1" applyFont="1" applyFill="1" applyBorder="1" applyAlignment="1">
      <alignment vertical="center"/>
    </xf>
    <xf numFmtId="0" fontId="17" fillId="2" borderId="0" xfId="46" applyFont="1" applyFill="1" applyAlignment="1">
      <alignment horizontal="center" vertical="center"/>
    </xf>
    <xf numFmtId="164" fontId="17" fillId="2" borderId="27" xfId="46" applyNumberFormat="1" applyFont="1" applyFill="1" applyBorder="1" applyAlignment="1">
      <alignment horizontal="center" vertical="center"/>
    </xf>
    <xf numFmtId="164" fontId="17" fillId="0" borderId="4" xfId="46" applyNumberFormat="1" applyFont="1" applyFill="1" applyBorder="1" applyAlignment="1">
      <alignment horizontal="center" vertical="center"/>
    </xf>
    <xf numFmtId="164" fontId="17" fillId="0" borderId="63" xfId="46" applyNumberFormat="1" applyFont="1" applyFill="1" applyBorder="1" applyAlignment="1">
      <alignment horizontal="center" vertical="center"/>
    </xf>
    <xf numFmtId="0" fontId="11" fillId="3" borderId="27" xfId="46" applyFont="1" applyFill="1" applyBorder="1" applyAlignment="1">
      <alignment horizontal="left" vertical="center"/>
    </xf>
    <xf numFmtId="164" fontId="17" fillId="2" borderId="113" xfId="47" applyNumberFormat="1" applyFont="1" applyFill="1" applyBorder="1" applyAlignment="1">
      <alignment horizontal="center" vertical="center"/>
    </xf>
    <xf numFmtId="164" fontId="17" fillId="2" borderId="216" xfId="47" applyNumberFormat="1" applyFont="1" applyFill="1" applyBorder="1" applyAlignment="1">
      <alignment horizontal="center" vertical="center"/>
    </xf>
    <xf numFmtId="164" fontId="83" fillId="2" borderId="4" xfId="47" applyNumberFormat="1" applyFont="1" applyFill="1" applyBorder="1" applyAlignment="1">
      <alignment horizontal="center" vertical="center"/>
    </xf>
    <xf numFmtId="164" fontId="83" fillId="2" borderId="63" xfId="47" applyNumberFormat="1" applyFont="1" applyFill="1" applyBorder="1" applyAlignment="1">
      <alignment horizontal="center" vertical="center"/>
    </xf>
    <xf numFmtId="164" fontId="17" fillId="2" borderId="27" xfId="47" applyNumberFormat="1" applyFont="1" applyFill="1" applyBorder="1" applyAlignment="1">
      <alignment horizontal="center" vertical="center"/>
    </xf>
    <xf numFmtId="164" fontId="17" fillId="2" borderId="63" xfId="47" applyNumberFormat="1" applyFont="1" applyFill="1" applyBorder="1" applyAlignment="1">
      <alignment horizontal="center" vertical="center"/>
    </xf>
    <xf numFmtId="164" fontId="17" fillId="2" borderId="105" xfId="47" applyNumberFormat="1" applyFont="1" applyFill="1" applyBorder="1" applyAlignment="1">
      <alignment horizontal="center" vertical="center"/>
    </xf>
    <xf numFmtId="164" fontId="17" fillId="2" borderId="217" xfId="47" applyNumberFormat="1" applyFont="1" applyFill="1" applyBorder="1" applyAlignment="1">
      <alignment horizontal="center" vertical="center"/>
    </xf>
    <xf numFmtId="164" fontId="83" fillId="2" borderId="217" xfId="47" applyNumberFormat="1" applyFont="1" applyFill="1" applyBorder="1" applyAlignment="1">
      <alignment horizontal="center" vertical="center"/>
    </xf>
    <xf numFmtId="164" fontId="83" fillId="2" borderId="218" xfId="47" applyNumberFormat="1" applyFont="1" applyFill="1" applyBorder="1" applyAlignment="1">
      <alignment horizontal="center" vertical="center"/>
    </xf>
    <xf numFmtId="164" fontId="17" fillId="2" borderId="227" xfId="47" applyNumberFormat="1" applyFont="1" applyFill="1" applyBorder="1" applyAlignment="1">
      <alignment horizontal="center" vertical="center"/>
    </xf>
    <xf numFmtId="164" fontId="17" fillId="0" borderId="217" xfId="47" applyNumberFormat="1" applyFont="1" applyFill="1" applyBorder="1" applyAlignment="1">
      <alignment horizontal="center" vertical="center"/>
    </xf>
    <xf numFmtId="164" fontId="17" fillId="0" borderId="218" xfId="47" applyNumberFormat="1" applyFont="1" applyFill="1" applyBorder="1" applyAlignment="1">
      <alignment horizontal="center" vertical="center"/>
    </xf>
    <xf numFmtId="0" fontId="11" fillId="3" borderId="30" xfId="46" applyFont="1" applyFill="1" applyBorder="1" applyAlignment="1">
      <alignment horizontal="left" vertical="center"/>
    </xf>
    <xf numFmtId="41" fontId="17" fillId="2" borderId="6" xfId="46" applyNumberFormat="1" applyFont="1" applyFill="1" applyBorder="1" applyAlignment="1">
      <alignment horizontal="center" vertical="center"/>
    </xf>
    <xf numFmtId="41" fontId="17" fillId="0" borderId="6" xfId="46" applyNumberFormat="1" applyFont="1" applyFill="1" applyBorder="1" applyAlignment="1">
      <alignment horizontal="center" vertical="center"/>
    </xf>
    <xf numFmtId="41" fontId="83" fillId="0" borderId="6" xfId="46" applyNumberFormat="1" applyFont="1" applyFill="1" applyBorder="1" applyAlignment="1">
      <alignment horizontal="center" vertical="center"/>
    </xf>
    <xf numFmtId="164" fontId="83" fillId="0" borderId="6" xfId="46" applyNumberFormat="1" applyFont="1" applyFill="1" applyBorder="1" applyAlignment="1">
      <alignment horizontal="center" vertical="center"/>
    </xf>
    <xf numFmtId="41" fontId="83" fillId="0" borderId="71" xfId="46" applyNumberFormat="1" applyFont="1" applyFill="1" applyBorder="1" applyAlignment="1">
      <alignment horizontal="center" vertical="center"/>
    </xf>
    <xf numFmtId="41" fontId="17" fillId="0" borderId="30" xfId="46" applyNumberFormat="1" applyFont="1" applyFill="1" applyBorder="1" applyAlignment="1">
      <alignment horizontal="center" vertical="center"/>
    </xf>
    <xf numFmtId="164" fontId="17" fillId="0" borderId="6" xfId="46" applyNumberFormat="1" applyFont="1" applyFill="1" applyBorder="1" applyAlignment="1">
      <alignment horizontal="center" vertical="center"/>
    </xf>
    <xf numFmtId="164" fontId="17" fillId="0" borderId="71" xfId="46" applyNumberFormat="1" applyFont="1" applyFill="1" applyBorder="1" applyAlignment="1">
      <alignment horizontal="center" vertical="center"/>
    </xf>
    <xf numFmtId="43" fontId="26" fillId="2" borderId="0" xfId="46" applyNumberFormat="1" applyFont="1" applyFill="1" applyBorder="1" applyAlignment="1">
      <alignment vertical="center"/>
    </xf>
    <xf numFmtId="0" fontId="10" fillId="0" borderId="0" xfId="46" applyFont="1" applyFill="1" applyBorder="1" applyAlignment="1">
      <alignment vertical="center"/>
    </xf>
    <xf numFmtId="183" fontId="14" fillId="3" borderId="228" xfId="46" applyNumberFormat="1" applyFont="1" applyFill="1" applyBorder="1" applyAlignment="1">
      <alignment horizontal="center" vertical="center"/>
    </xf>
    <xf numFmtId="183" fontId="14" fillId="3" borderId="229" xfId="46" applyNumberFormat="1" applyFont="1" applyFill="1" applyBorder="1" applyAlignment="1">
      <alignment horizontal="center" vertical="center"/>
    </xf>
    <xf numFmtId="0" fontId="94" fillId="3" borderId="27" xfId="46" applyFont="1" applyFill="1" applyBorder="1" applyAlignment="1">
      <alignment horizontal="center" vertical="center"/>
    </xf>
    <xf numFmtId="17" fontId="33" fillId="19" borderId="133" xfId="46" applyNumberFormat="1" applyFont="1" applyFill="1" applyBorder="1" applyAlignment="1">
      <alignment vertical="center"/>
    </xf>
    <xf numFmtId="17" fontId="33" fillId="0" borderId="133" xfId="46" applyNumberFormat="1" applyFont="1" applyFill="1" applyBorder="1" applyAlignment="1">
      <alignment vertical="center"/>
    </xf>
    <xf numFmtId="17" fontId="33" fillId="0" borderId="0" xfId="46" applyNumberFormat="1" applyFont="1" applyFill="1" applyBorder="1" applyAlignment="1">
      <alignment vertical="center"/>
    </xf>
    <xf numFmtId="17" fontId="33" fillId="0" borderId="4" xfId="46" applyNumberFormat="1" applyFont="1" applyFill="1" applyBorder="1" applyAlignment="1">
      <alignment horizontal="center" vertical="center"/>
    </xf>
    <xf numFmtId="17" fontId="47" fillId="0" borderId="4" xfId="46" applyNumberFormat="1" applyFont="1" applyFill="1" applyBorder="1" applyAlignment="1">
      <alignment horizontal="center" vertical="center"/>
    </xf>
    <xf numFmtId="17" fontId="47" fillId="0" borderId="63" xfId="46" applyNumberFormat="1" applyFont="1" applyFill="1" applyBorder="1" applyAlignment="1">
      <alignment horizontal="center" vertical="center"/>
    </xf>
    <xf numFmtId="17" fontId="47" fillId="0" borderId="29" xfId="46" applyNumberFormat="1" applyFont="1" applyFill="1" applyBorder="1" applyAlignment="1">
      <alignment horizontal="center" vertical="center"/>
    </xf>
    <xf numFmtId="17" fontId="47" fillId="0" borderId="53" xfId="46" applyNumberFormat="1" applyFont="1" applyFill="1" applyBorder="1" applyAlignment="1">
      <alignment horizontal="center" vertical="center"/>
    </xf>
    <xf numFmtId="17" fontId="47" fillId="0" borderId="37" xfId="46" applyNumberFormat="1" applyFont="1" applyFill="1" applyBorder="1" applyAlignment="1">
      <alignment horizontal="center" vertical="center"/>
    </xf>
    <xf numFmtId="17" fontId="47" fillId="0" borderId="19" xfId="46" applyNumberFormat="1" applyFont="1" applyFill="1" applyBorder="1" applyAlignment="1">
      <alignment horizontal="center" vertical="center"/>
    </xf>
    <xf numFmtId="164" fontId="17" fillId="2" borderId="133" xfId="47" applyNumberFormat="1" applyFont="1" applyFill="1" applyBorder="1" applyAlignment="1">
      <alignment horizontal="center" vertical="center"/>
    </xf>
    <xf numFmtId="164" fontId="17" fillId="2" borderId="0" xfId="47" applyNumberFormat="1" applyFont="1" applyFill="1" applyBorder="1" applyAlignment="1">
      <alignment horizontal="center" vertical="center"/>
    </xf>
    <xf numFmtId="164" fontId="17" fillId="2" borderId="28" xfId="47" applyNumberFormat="1" applyFont="1" applyFill="1" applyBorder="1" applyAlignment="1">
      <alignment horizontal="center" vertical="center"/>
    </xf>
    <xf numFmtId="164" fontId="17" fillId="2" borderId="16" xfId="47" applyNumberFormat="1" applyFont="1" applyFill="1" applyBorder="1" applyAlignment="1">
      <alignment horizontal="center" vertical="center"/>
    </xf>
    <xf numFmtId="164" fontId="17" fillId="2" borderId="141" xfId="47" applyNumberFormat="1" applyFont="1" applyFill="1" applyBorder="1" applyAlignment="1">
      <alignment horizontal="center" vertical="center"/>
    </xf>
    <xf numFmtId="164" fontId="17" fillId="2" borderId="230" xfId="47" applyNumberFormat="1" applyFont="1" applyFill="1" applyBorder="1" applyAlignment="1">
      <alignment horizontal="center" vertical="center"/>
    </xf>
    <xf numFmtId="164" fontId="17" fillId="2" borderId="231" xfId="47" applyNumberFormat="1" applyFont="1" applyFill="1" applyBorder="1" applyAlignment="1">
      <alignment horizontal="center" vertical="center"/>
    </xf>
    <xf numFmtId="164" fontId="17" fillId="2" borderId="232" xfId="47" applyNumberFormat="1" applyFont="1" applyFill="1" applyBorder="1" applyAlignment="1">
      <alignment horizontal="center" vertical="center"/>
    </xf>
    <xf numFmtId="164" fontId="17" fillId="2" borderId="131" xfId="47" applyNumberFormat="1" applyFont="1" applyFill="1" applyBorder="1" applyAlignment="1">
      <alignment horizontal="center" vertical="center"/>
    </xf>
    <xf numFmtId="164" fontId="17" fillId="2" borderId="156" xfId="47" applyNumberFormat="1" applyFont="1" applyFill="1" applyBorder="1" applyAlignment="1">
      <alignment horizontal="center" vertical="center"/>
    </xf>
    <xf numFmtId="164" fontId="17" fillId="2" borderId="132" xfId="47" applyNumberFormat="1" applyFont="1" applyFill="1" applyBorder="1" applyAlignment="1">
      <alignment horizontal="center" vertical="center"/>
    </xf>
    <xf numFmtId="164" fontId="17" fillId="2" borderId="220" xfId="47" applyNumberFormat="1" applyFont="1" applyFill="1" applyBorder="1" applyAlignment="1">
      <alignment horizontal="center" vertical="center"/>
    </xf>
    <xf numFmtId="164" fontId="17" fillId="2" borderId="221" xfId="47" applyNumberFormat="1" applyFont="1" applyFill="1" applyBorder="1" applyAlignment="1">
      <alignment horizontal="center" vertical="center"/>
    </xf>
    <xf numFmtId="41" fontId="17" fillId="2" borderId="233" xfId="46" applyNumberFormat="1" applyFont="1" applyFill="1" applyBorder="1" applyAlignment="1">
      <alignment horizontal="center" vertical="center"/>
    </xf>
    <xf numFmtId="41" fontId="17" fillId="2" borderId="234" xfId="46" applyNumberFormat="1" applyFont="1" applyFill="1" applyBorder="1" applyAlignment="1">
      <alignment horizontal="center" vertical="center"/>
    </xf>
    <xf numFmtId="41" fontId="17" fillId="2" borderId="160" xfId="46" applyNumberFormat="1" applyFont="1" applyFill="1" applyBorder="1" applyAlignment="1">
      <alignment horizontal="center" vertical="center"/>
    </xf>
    <xf numFmtId="41" fontId="83" fillId="2" borderId="6" xfId="46" applyNumberFormat="1" applyFont="1" applyFill="1" applyBorder="1" applyAlignment="1">
      <alignment horizontal="center" vertical="center"/>
    </xf>
    <xf numFmtId="41" fontId="83" fillId="2" borderId="71" xfId="46" applyNumberFormat="1" applyFont="1" applyFill="1" applyBorder="1" applyAlignment="1">
      <alignment horizontal="center" vertical="center"/>
    </xf>
    <xf numFmtId="41" fontId="17" fillId="2" borderId="30" xfId="46" applyNumberFormat="1" applyFont="1" applyFill="1" applyBorder="1" applyAlignment="1">
      <alignment horizontal="center" vertical="center"/>
    </xf>
    <xf numFmtId="41" fontId="17" fillId="2" borderId="214" xfId="46" applyNumberFormat="1" applyFont="1" applyFill="1" applyBorder="1" applyAlignment="1">
      <alignment horizontal="center" vertical="center"/>
    </xf>
    <xf numFmtId="164" fontId="17" fillId="0" borderId="24" xfId="46" applyNumberFormat="1" applyFont="1" applyFill="1" applyBorder="1" applyAlignment="1">
      <alignment horizontal="center" vertical="center"/>
    </xf>
    <xf numFmtId="41" fontId="17" fillId="2" borderId="0" xfId="46" applyNumberFormat="1" applyFont="1" applyFill="1" applyBorder="1" applyAlignment="1">
      <alignment horizontal="center" vertical="center"/>
    </xf>
    <xf numFmtId="41" fontId="17" fillId="0" borderId="0" xfId="46" applyNumberFormat="1" applyFont="1" applyFill="1" applyBorder="1" applyAlignment="1">
      <alignment horizontal="center" vertical="center"/>
    </xf>
    <xf numFmtId="41" fontId="83" fillId="2" borderId="0" xfId="46" applyNumberFormat="1" applyFont="1" applyFill="1" applyBorder="1" applyAlignment="1">
      <alignment horizontal="center" vertical="center"/>
    </xf>
    <xf numFmtId="0" fontId="10" fillId="2" borderId="0" xfId="48" applyFont="1" applyFill="1" applyBorder="1"/>
    <xf numFmtId="0" fontId="130" fillId="2" borderId="0" xfId="48" applyFont="1" applyFill="1"/>
    <xf numFmtId="0" fontId="131" fillId="2" borderId="0" xfId="38" applyFont="1" applyFill="1"/>
    <xf numFmtId="0" fontId="130" fillId="2" borderId="0" xfId="38" applyFont="1" applyFill="1"/>
    <xf numFmtId="0" fontId="132" fillId="2" borderId="0" xfId="48" applyFont="1" applyFill="1"/>
    <xf numFmtId="0" fontId="131" fillId="2" borderId="0" xfId="48" applyFont="1" applyFill="1" applyAlignment="1">
      <alignment horizontal="right"/>
    </xf>
    <xf numFmtId="177" fontId="131" fillId="2" borderId="0" xfId="49" applyNumberFormat="1" applyFont="1" applyFill="1" applyAlignment="1">
      <alignment horizontal="right"/>
    </xf>
    <xf numFmtId="177" fontId="24" fillId="2" borderId="0" xfId="49" applyNumberFormat="1" applyFont="1" applyFill="1" applyAlignment="1">
      <alignment horizontal="right"/>
    </xf>
    <xf numFmtId="0" fontId="14" fillId="3" borderId="235" xfId="48" applyFont="1" applyFill="1" applyBorder="1" applyAlignment="1">
      <alignment horizontal="center"/>
    </xf>
    <xf numFmtId="17" fontId="14" fillId="20" borderId="236" xfId="48" applyNumberFormat="1" applyFont="1" applyFill="1" applyBorder="1" applyAlignment="1">
      <alignment horizontal="center"/>
    </xf>
    <xf numFmtId="17" fontId="14" fillId="20" borderId="237" xfId="48" applyNumberFormat="1" applyFont="1" applyFill="1" applyBorder="1" applyAlignment="1">
      <alignment horizontal="center"/>
    </xf>
    <xf numFmtId="17" fontId="14" fillId="5" borderId="237" xfId="48" applyNumberFormat="1" applyFont="1" applyFill="1" applyBorder="1" applyAlignment="1">
      <alignment horizontal="center"/>
    </xf>
    <xf numFmtId="17" fontId="14" fillId="3" borderId="238" xfId="48" applyNumberFormat="1" applyFont="1" applyFill="1" applyBorder="1" applyAlignment="1">
      <alignment horizontal="center"/>
    </xf>
    <xf numFmtId="17" fontId="14" fillId="3" borderId="239" xfId="48" applyNumberFormat="1" applyFont="1" applyFill="1" applyBorder="1" applyAlignment="1">
      <alignment horizontal="center"/>
    </xf>
    <xf numFmtId="0" fontId="11" fillId="3" borderId="27" xfId="48" applyFont="1" applyFill="1" applyBorder="1"/>
    <xf numFmtId="177" fontId="17" fillId="0" borderId="79" xfId="49" applyNumberFormat="1" applyFont="1" applyBorder="1" applyAlignment="1">
      <alignment horizontal="center"/>
    </xf>
    <xf numFmtId="177" fontId="17" fillId="0" borderId="80" xfId="49" applyNumberFormat="1" applyFont="1" applyBorder="1" applyAlignment="1">
      <alignment horizontal="center"/>
    </xf>
    <xf numFmtId="177" fontId="17" fillId="0" borderId="80" xfId="49" applyNumberFormat="1" applyFont="1" applyBorder="1" applyAlignment="1">
      <alignment horizontal="right" indent="1"/>
    </xf>
    <xf numFmtId="177" fontId="17" fillId="2" borderId="80" xfId="49" applyNumberFormat="1" applyFont="1" applyFill="1" applyBorder="1" applyAlignment="1">
      <alignment horizontal="right" indent="1"/>
    </xf>
    <xf numFmtId="177" fontId="17" fillId="2" borderId="240" xfId="49" applyNumberFormat="1" applyFont="1" applyFill="1" applyBorder="1" applyAlignment="1">
      <alignment horizontal="right" indent="1"/>
    </xf>
    <xf numFmtId="177" fontId="17" fillId="2" borderId="4" xfId="49" applyNumberFormat="1" applyFont="1" applyFill="1" applyBorder="1" applyAlignment="1">
      <alignment horizontal="right" indent="1"/>
    </xf>
    <xf numFmtId="166" fontId="17" fillId="2" borderId="4" xfId="49" applyNumberFormat="1" applyFont="1" applyFill="1" applyBorder="1" applyAlignment="1">
      <alignment horizontal="right" indent="1"/>
    </xf>
    <xf numFmtId="177" fontId="17" fillId="0" borderId="240" xfId="49" applyNumberFormat="1" applyFont="1" applyBorder="1" applyAlignment="1">
      <alignment horizontal="right" indent="1"/>
    </xf>
    <xf numFmtId="177" fontId="17" fillId="0" borderId="4" xfId="49" applyNumberFormat="1" applyFont="1" applyBorder="1" applyAlignment="1">
      <alignment horizontal="right" indent="1"/>
    </xf>
    <xf numFmtId="166" fontId="17" fillId="0" borderId="4" xfId="49" applyNumberFormat="1" applyFont="1" applyBorder="1" applyAlignment="1">
      <alignment horizontal="right" indent="1"/>
    </xf>
    <xf numFmtId="0" fontId="14" fillId="3" borderId="241" xfId="48" applyFont="1" applyFill="1" applyBorder="1" applyAlignment="1">
      <alignment horizontal="left"/>
    </xf>
    <xf numFmtId="177" fontId="33" fillId="0" borderId="242" xfId="49" applyNumberFormat="1" applyFont="1" applyBorder="1" applyAlignment="1">
      <alignment horizontal="center"/>
    </xf>
    <xf numFmtId="177" fontId="33" fillId="0" borderId="243" xfId="49" applyNumberFormat="1" applyFont="1" applyBorder="1" applyAlignment="1">
      <alignment horizontal="center"/>
    </xf>
    <xf numFmtId="177" fontId="33" fillId="0" borderId="243" xfId="49" applyNumberFormat="1" applyFont="1" applyBorder="1" applyAlignment="1">
      <alignment horizontal="right" indent="1"/>
    </xf>
    <xf numFmtId="177" fontId="33" fillId="0" borderId="244" xfId="49" applyNumberFormat="1" applyFont="1" applyBorder="1" applyAlignment="1">
      <alignment horizontal="right" indent="1"/>
    </xf>
    <xf numFmtId="177" fontId="33" fillId="0" borderId="245" xfId="49" applyNumberFormat="1" applyFont="1" applyBorder="1" applyAlignment="1">
      <alignment horizontal="right" indent="1"/>
    </xf>
    <xf numFmtId="166" fontId="33" fillId="0" borderId="245" xfId="49" applyNumberFormat="1" applyFont="1" applyBorder="1" applyAlignment="1">
      <alignment horizontal="right" indent="1"/>
    </xf>
    <xf numFmtId="0" fontId="33" fillId="2" borderId="0" xfId="48" applyFont="1" applyFill="1" applyAlignment="1">
      <alignment horizontal="left"/>
    </xf>
    <xf numFmtId="177" fontId="33" fillId="2" borderId="0" xfId="49" applyNumberFormat="1" applyFont="1" applyFill="1" applyAlignment="1">
      <alignment horizontal="center"/>
    </xf>
    <xf numFmtId="0" fontId="17" fillId="2" borderId="0" xfId="48" applyFont="1" applyFill="1"/>
    <xf numFmtId="0" fontId="17" fillId="2" borderId="0" xfId="48" applyFont="1" applyFill="1" applyAlignment="1">
      <alignment horizontal="center"/>
    </xf>
    <xf numFmtId="177" fontId="32" fillId="2" borderId="0" xfId="49" applyNumberFormat="1" applyFont="1" applyFill="1" applyAlignment="1">
      <alignment horizontal="right"/>
    </xf>
    <xf numFmtId="177" fontId="17" fillId="0" borderId="79" xfId="49" applyNumberFormat="1" applyFont="1" applyBorder="1"/>
    <xf numFmtId="177" fontId="17" fillId="0" borderId="80" xfId="49" applyNumberFormat="1" applyFont="1" applyBorder="1"/>
    <xf numFmtId="177" fontId="17" fillId="2" borderId="4" xfId="49" quotePrefix="1" applyNumberFormat="1" applyFont="1" applyFill="1" applyBorder="1" applyAlignment="1">
      <alignment horizontal="right"/>
    </xf>
    <xf numFmtId="177" fontId="17" fillId="2" borderId="4" xfId="49" applyNumberFormat="1" applyFont="1" applyFill="1" applyBorder="1" applyAlignment="1">
      <alignment horizontal="right"/>
    </xf>
    <xf numFmtId="0" fontId="42" fillId="3" borderId="27" xfId="48" applyFont="1" applyFill="1" applyBorder="1"/>
    <xf numFmtId="177" fontId="32" fillId="0" borderId="79" xfId="49" applyNumberFormat="1" applyFont="1" applyBorder="1"/>
    <xf numFmtId="177" fontId="32" fillId="0" borderId="80" xfId="49" applyNumberFormat="1" applyFont="1" applyBorder="1"/>
    <xf numFmtId="177" fontId="32" fillId="0" borderId="80" xfId="49" applyNumberFormat="1" applyFont="1" applyBorder="1" applyAlignment="1">
      <alignment horizontal="right" indent="1"/>
    </xf>
    <xf numFmtId="177" fontId="32" fillId="2" borderId="80" xfId="49" applyNumberFormat="1" applyFont="1" applyFill="1" applyBorder="1" applyAlignment="1">
      <alignment horizontal="right" indent="1"/>
    </xf>
    <xf numFmtId="177" fontId="32" fillId="2" borderId="240" xfId="49" applyNumberFormat="1" applyFont="1" applyFill="1" applyBorder="1" applyAlignment="1">
      <alignment horizontal="right" indent="1"/>
    </xf>
    <xf numFmtId="177" fontId="32" fillId="2" borderId="4" xfId="49" applyNumberFormat="1" applyFont="1" applyFill="1" applyBorder="1" applyAlignment="1">
      <alignment horizontal="right" indent="1"/>
    </xf>
    <xf numFmtId="166" fontId="32" fillId="2" borderId="4" xfId="49" applyNumberFormat="1" applyFont="1" applyFill="1" applyBorder="1" applyAlignment="1">
      <alignment horizontal="right" indent="1"/>
    </xf>
    <xf numFmtId="0" fontId="14" fillId="3" borderId="241" xfId="48" applyFont="1" applyFill="1" applyBorder="1"/>
    <xf numFmtId="177" fontId="33" fillId="0" borderId="242" xfId="49" applyNumberFormat="1" applyFont="1" applyBorder="1"/>
    <xf numFmtId="177" fontId="33" fillId="0" borderId="243" xfId="49" applyNumberFormat="1" applyFont="1" applyBorder="1"/>
    <xf numFmtId="177" fontId="33" fillId="2" borderId="243" xfId="49" applyNumberFormat="1" applyFont="1" applyFill="1" applyBorder="1" applyAlignment="1">
      <alignment horizontal="right" indent="1"/>
    </xf>
    <xf numFmtId="177" fontId="33" fillId="2" borderId="244" xfId="49" applyNumberFormat="1" applyFont="1" applyFill="1" applyBorder="1" applyAlignment="1">
      <alignment horizontal="right" indent="1"/>
    </xf>
    <xf numFmtId="177" fontId="33" fillId="2" borderId="245" xfId="49" applyNumberFormat="1" applyFont="1" applyFill="1" applyBorder="1" applyAlignment="1">
      <alignment horizontal="right" indent="1"/>
    </xf>
    <xf numFmtId="166" fontId="33" fillId="2" borderId="245" xfId="49" applyNumberFormat="1" applyFont="1" applyFill="1" applyBorder="1" applyAlignment="1">
      <alignment horizontal="right" indent="1"/>
    </xf>
    <xf numFmtId="0" fontId="133" fillId="2" borderId="0" xfId="17" applyFont="1" applyFill="1" applyAlignment="1">
      <alignment horizontal="left" vertical="top"/>
    </xf>
    <xf numFmtId="0" fontId="133" fillId="2" borderId="0" xfId="48" applyFont="1" applyFill="1" applyAlignment="1">
      <alignment vertical="top"/>
    </xf>
    <xf numFmtId="0" fontId="133" fillId="2" borderId="0" xfId="48" applyFont="1" applyFill="1"/>
    <xf numFmtId="0" fontId="134" fillId="2" borderId="0" xfId="48" applyFont="1" applyFill="1"/>
    <xf numFmtId="0" fontId="134" fillId="2" borderId="0" xfId="38" applyFont="1" applyFill="1"/>
    <xf numFmtId="177" fontId="134" fillId="2" borderId="0" xfId="48" applyNumberFormat="1" applyFont="1" applyFill="1"/>
    <xf numFmtId="43" fontId="134" fillId="2" borderId="0" xfId="48" applyNumberFormat="1" applyFont="1" applyFill="1"/>
    <xf numFmtId="0" fontId="11" fillId="3" borderId="119" xfId="17" applyFont="1" applyFill="1" applyBorder="1"/>
    <xf numFmtId="17" fontId="33" fillId="3" borderId="142" xfId="17" applyNumberFormat="1" applyFont="1" applyFill="1" applyBorder="1" applyAlignment="1">
      <alignment horizontal="center"/>
    </xf>
    <xf numFmtId="17" fontId="33" fillId="3" borderId="143" xfId="17" applyNumberFormat="1" applyFont="1" applyFill="1" applyBorder="1" applyAlignment="1">
      <alignment horizontal="center"/>
    </xf>
    <xf numFmtId="0" fontId="11" fillId="3" borderId="124" xfId="17" applyFont="1" applyFill="1" applyBorder="1"/>
    <xf numFmtId="164" fontId="17" fillId="2" borderId="16" xfId="17" applyNumberFormat="1" applyFont="1" applyFill="1" applyBorder="1"/>
    <xf numFmtId="164" fontId="17" fillId="2" borderId="21" xfId="17" applyNumberFormat="1" applyFont="1" applyFill="1" applyBorder="1"/>
    <xf numFmtId="0" fontId="14" fillId="3" borderId="124" xfId="17" applyFont="1" applyFill="1" applyBorder="1"/>
    <xf numFmtId="164" fontId="33" fillId="2" borderId="16" xfId="17" applyNumberFormat="1" applyFont="1" applyFill="1" applyBorder="1"/>
    <xf numFmtId="164" fontId="33" fillId="2" borderId="21" xfId="17" applyNumberFormat="1" applyFont="1" applyFill="1" applyBorder="1"/>
    <xf numFmtId="177" fontId="17" fillId="2" borderId="21" xfId="17" applyNumberFormat="1" applyFont="1" applyFill="1" applyBorder="1"/>
    <xf numFmtId="0" fontId="14" fillId="3" borderId="125" xfId="17" applyFont="1" applyFill="1" applyBorder="1"/>
    <xf numFmtId="164" fontId="33" fillId="2" borderId="24" xfId="17" applyNumberFormat="1" applyFont="1" applyFill="1" applyBorder="1"/>
    <xf numFmtId="164" fontId="33" fillId="2" borderId="22" xfId="17" applyNumberFormat="1" applyFont="1" applyFill="1" applyBorder="1"/>
    <xf numFmtId="0" fontId="24" fillId="2" borderId="8" xfId="17" applyFont="1" applyFill="1" applyBorder="1" applyAlignment="1">
      <alignment horizontal="left" vertical="top"/>
    </xf>
    <xf numFmtId="0" fontId="42" fillId="2" borderId="0" xfId="17" applyFont="1" applyFill="1" applyAlignment="1">
      <alignment horizontal="left"/>
    </xf>
    <xf numFmtId="0" fontId="24" fillId="2" borderId="0" xfId="17" applyFont="1" applyFill="1" applyBorder="1" applyAlignment="1">
      <alignment horizontal="left" vertical="top"/>
    </xf>
    <xf numFmtId="0" fontId="24" fillId="2" borderId="0" xfId="17" applyFont="1" applyFill="1" applyAlignment="1">
      <alignment horizontal="left" vertical="top"/>
    </xf>
    <xf numFmtId="0" fontId="10" fillId="0" borderId="0" xfId="0" applyFont="1" applyAlignment="1" applyProtection="1">
      <alignment horizontal="left"/>
      <protection locked="0"/>
    </xf>
    <xf numFmtId="0" fontId="31" fillId="0" borderId="0" xfId="0" applyFont="1"/>
    <xf numFmtId="0" fontId="26" fillId="0" borderId="0" xfId="0" applyFont="1"/>
    <xf numFmtId="0" fontId="46" fillId="0" borderId="0" xfId="0" applyFont="1" applyAlignment="1">
      <alignment horizontal="center"/>
    </xf>
    <xf numFmtId="0" fontId="24" fillId="0" borderId="0" xfId="0" applyFont="1" applyAlignment="1">
      <alignment horizontal="right"/>
    </xf>
    <xf numFmtId="0" fontId="26" fillId="0" borderId="0" xfId="0" applyFont="1" applyAlignment="1">
      <alignment vertical="top"/>
    </xf>
    <xf numFmtId="0" fontId="14" fillId="0" borderId="0" xfId="4" applyFont="1" applyAlignment="1">
      <alignment horizontal="center" vertical="center"/>
    </xf>
    <xf numFmtId="3" fontId="14" fillId="3" borderId="27" xfId="0" applyNumberFormat="1" applyFont="1" applyFill="1" applyBorder="1"/>
    <xf numFmtId="4" fontId="26" fillId="0" borderId="0" xfId="0" applyNumberFormat="1" applyFont="1"/>
    <xf numFmtId="3" fontId="14" fillId="3" borderId="27" xfId="0" applyNumberFormat="1" applyFont="1" applyFill="1" applyBorder="1" applyAlignment="1">
      <alignment wrapText="1"/>
    </xf>
    <xf numFmtId="3" fontId="14" fillId="3" borderId="149" xfId="0" applyNumberFormat="1" applyFont="1" applyFill="1" applyBorder="1" applyAlignment="1">
      <alignment horizontal="left"/>
    </xf>
    <xf numFmtId="3" fontId="26" fillId="0" borderId="0" xfId="0" applyNumberFormat="1" applyFont="1"/>
    <xf numFmtId="0" fontId="11" fillId="0" borderId="0" xfId="0" applyFont="1"/>
    <xf numFmtId="3" fontId="24" fillId="0" borderId="0" xfId="0" applyNumberFormat="1" applyFont="1"/>
    <xf numFmtId="0" fontId="24" fillId="0" borderId="0" xfId="0" applyFont="1"/>
    <xf numFmtId="0" fontId="24" fillId="0" borderId="0" xfId="0" applyFont="1" applyAlignment="1">
      <alignment vertical="center"/>
    </xf>
    <xf numFmtId="43" fontId="24" fillId="0" borderId="0" xfId="0" applyNumberFormat="1" applyFont="1" applyAlignment="1">
      <alignment vertical="center"/>
    </xf>
    <xf numFmtId="177" fontId="24" fillId="0" borderId="0" xfId="5" applyNumberFormat="1" applyFont="1" applyAlignment="1">
      <alignment vertical="center"/>
    </xf>
    <xf numFmtId="0" fontId="11" fillId="0" borderId="0" xfId="0" applyFont="1" applyAlignment="1">
      <alignment vertical="center"/>
    </xf>
    <xf numFmtId="164" fontId="26" fillId="0" borderId="0" xfId="5" applyNumberFormat="1" applyFont="1"/>
    <xf numFmtId="164" fontId="27" fillId="0" borderId="0" xfId="5" applyNumberFormat="1" applyFont="1"/>
    <xf numFmtId="171" fontId="31" fillId="0" borderId="0" xfId="2" applyNumberFormat="1" applyFont="1"/>
    <xf numFmtId="0" fontId="10" fillId="2" borderId="0" xfId="50" applyFont="1" applyFill="1" applyAlignment="1">
      <alignment vertical="center"/>
    </xf>
    <xf numFmtId="0" fontId="31" fillId="2" borderId="0" xfId="50" applyFont="1" applyFill="1" applyAlignment="1">
      <alignment horizontal="centerContinuous" vertical="center"/>
    </xf>
    <xf numFmtId="0" fontId="31" fillId="2" borderId="0" xfId="50" applyFont="1" applyFill="1" applyAlignment="1">
      <alignment vertical="center"/>
    </xf>
    <xf numFmtId="0" fontId="59" fillId="2" borderId="0" xfId="0" applyFont="1" applyFill="1"/>
    <xf numFmtId="0" fontId="33" fillId="2" borderId="14" xfId="50" applyFont="1" applyFill="1" applyBorder="1" applyAlignment="1">
      <alignment vertical="center"/>
    </xf>
    <xf numFmtId="0" fontId="33" fillId="2" borderId="0" xfId="50" applyFont="1" applyFill="1" applyAlignment="1">
      <alignment vertical="center"/>
    </xf>
    <xf numFmtId="0" fontId="32" fillId="2" borderId="0" xfId="50" applyFont="1" applyFill="1" applyAlignment="1">
      <alignment horizontal="right" vertical="center"/>
    </xf>
    <xf numFmtId="0" fontId="32" fillId="2" borderId="0" xfId="50" applyFont="1" applyFill="1" applyAlignment="1">
      <alignment horizontal="right"/>
    </xf>
    <xf numFmtId="0" fontId="32" fillId="2" borderId="0" xfId="50" applyFont="1" applyFill="1" applyAlignment="1">
      <alignment horizontal="centerContinuous" vertical="center"/>
    </xf>
    <xf numFmtId="0" fontId="17" fillId="2" borderId="0" xfId="51" applyFont="1" applyFill="1"/>
    <xf numFmtId="0" fontId="17" fillId="2" borderId="0" xfId="50" applyFont="1" applyFill="1" applyAlignment="1">
      <alignment horizontal="centerContinuous" vertical="center"/>
    </xf>
    <xf numFmtId="0" fontId="14" fillId="7" borderId="60" xfId="50" applyFont="1" applyFill="1" applyBorder="1" applyAlignment="1">
      <alignment horizontal="center" vertical="center"/>
    </xf>
    <xf numFmtId="0" fontId="11" fillId="7" borderId="86" xfId="50" applyFont="1" applyFill="1" applyBorder="1" applyAlignment="1">
      <alignment vertical="center"/>
    </xf>
    <xf numFmtId="0" fontId="14" fillId="7" borderId="82" xfId="50" applyFont="1" applyFill="1" applyBorder="1" applyAlignment="1">
      <alignment vertical="center"/>
    </xf>
    <xf numFmtId="15" fontId="14" fillId="7" borderId="86" xfId="50" applyNumberFormat="1" applyFont="1" applyFill="1" applyBorder="1" applyAlignment="1">
      <alignment horizontal="center" vertical="center"/>
    </xf>
    <xf numFmtId="17" fontId="14" fillId="7" borderId="60" xfId="50" applyNumberFormat="1" applyFont="1" applyFill="1" applyBorder="1" applyAlignment="1">
      <alignment horizontal="center" vertical="center"/>
    </xf>
    <xf numFmtId="0" fontId="11" fillId="7" borderId="246" xfId="50" applyFont="1" applyFill="1" applyBorder="1" applyAlignment="1">
      <alignment vertical="center"/>
    </xf>
    <xf numFmtId="0" fontId="14" fillId="7" borderId="0" xfId="50" applyFont="1" applyFill="1" applyAlignment="1">
      <alignment vertical="center"/>
    </xf>
    <xf numFmtId="15" fontId="33" fillId="2" borderId="53" xfId="50" applyNumberFormat="1" applyFont="1" applyFill="1" applyBorder="1" applyAlignment="1">
      <alignment horizontal="center" vertical="center"/>
    </xf>
    <xf numFmtId="3" fontId="17" fillId="2" borderId="38" xfId="50" applyNumberFormat="1" applyFont="1" applyFill="1" applyBorder="1" applyAlignment="1">
      <alignment vertical="center"/>
    </xf>
    <xf numFmtId="3" fontId="17" fillId="2" borderId="53" xfId="50" applyNumberFormat="1" applyFont="1" applyFill="1" applyBorder="1" applyAlignment="1">
      <alignment vertical="center"/>
    </xf>
    <xf numFmtId="188" fontId="14" fillId="7" borderId="132" xfId="50" applyNumberFormat="1" applyFont="1" applyFill="1" applyBorder="1" applyAlignment="1">
      <alignment horizontal="center" vertical="center"/>
    </xf>
    <xf numFmtId="1" fontId="14" fillId="7" borderId="0" xfId="50" applyNumberFormat="1" applyFont="1" applyFill="1" applyAlignment="1">
      <alignment vertical="center"/>
    </xf>
    <xf numFmtId="177" fontId="17" fillId="2" borderId="4" xfId="50" applyNumberFormat="1" applyFont="1" applyFill="1" applyBorder="1" applyAlignment="1">
      <alignment vertical="center"/>
    </xf>
    <xf numFmtId="177" fontId="17" fillId="2" borderId="38" xfId="50" applyNumberFormat="1" applyFont="1" applyFill="1" applyBorder="1" applyAlignment="1">
      <alignment horizontal="center" vertical="center"/>
    </xf>
    <xf numFmtId="189" fontId="14" fillId="7" borderId="0" xfId="50" applyNumberFormat="1" applyFont="1" applyFill="1" applyAlignment="1">
      <alignment vertical="center"/>
    </xf>
    <xf numFmtId="177" fontId="17" fillId="2" borderId="38" xfId="50" applyNumberFormat="1" applyFont="1" applyFill="1" applyBorder="1" applyAlignment="1">
      <alignment vertical="center"/>
    </xf>
    <xf numFmtId="177" fontId="17" fillId="2" borderId="38" xfId="1" applyNumberFormat="1" applyFont="1" applyFill="1" applyBorder="1" applyAlignment="1">
      <alignment horizontal="center" vertical="center"/>
    </xf>
    <xf numFmtId="188" fontId="14" fillId="7" borderId="247" xfId="50" applyNumberFormat="1" applyFont="1" applyFill="1" applyBorder="1" applyAlignment="1">
      <alignment horizontal="center" vertical="center"/>
    </xf>
    <xf numFmtId="1" fontId="11" fillId="7" borderId="14" xfId="50" applyNumberFormat="1" applyFont="1" applyFill="1" applyBorder="1" applyAlignment="1">
      <alignment vertical="center"/>
    </xf>
    <xf numFmtId="3" fontId="17" fillId="2" borderId="54" xfId="50" applyNumberFormat="1" applyFont="1" applyFill="1" applyBorder="1" applyAlignment="1">
      <alignment horizontal="right" vertical="center"/>
    </xf>
    <xf numFmtId="3" fontId="17" fillId="2" borderId="82" xfId="50" applyNumberFormat="1" applyFont="1" applyFill="1" applyBorder="1" applyAlignment="1">
      <alignment horizontal="right" vertical="center"/>
    </xf>
    <xf numFmtId="0" fontId="24" fillId="2" borderId="18" xfId="50" applyFont="1" applyFill="1" applyBorder="1"/>
    <xf numFmtId="0" fontId="42" fillId="2" borderId="0" xfId="50" applyFont="1" applyFill="1" applyAlignment="1">
      <alignment vertical="center"/>
    </xf>
    <xf numFmtId="3" fontId="42" fillId="2" borderId="0" xfId="50" applyNumberFormat="1" applyFont="1" applyFill="1" applyAlignment="1">
      <alignment vertical="center"/>
    </xf>
    <xf numFmtId="0" fontId="24" fillId="2" borderId="0" xfId="50" applyFont="1" applyFill="1"/>
    <xf numFmtId="0" fontId="11" fillId="2" borderId="0" xfId="50" applyFont="1" applyFill="1" applyAlignment="1">
      <alignment vertical="center"/>
    </xf>
    <xf numFmtId="0" fontId="54" fillId="2" borderId="0" xfId="50" applyFont="1" applyFill="1" applyAlignment="1">
      <alignment horizontal="right" vertical="center"/>
    </xf>
    <xf numFmtId="0" fontId="11" fillId="2" borderId="14" xfId="50" applyFont="1" applyFill="1" applyBorder="1" applyAlignment="1">
      <alignment vertical="center"/>
    </xf>
    <xf numFmtId="0" fontId="42" fillId="2" borderId="14" xfId="50" applyFont="1" applyFill="1" applyBorder="1" applyAlignment="1">
      <alignment horizontal="right" vertical="center"/>
    </xf>
    <xf numFmtId="0" fontId="24" fillId="2" borderId="0" xfId="50" applyFont="1" applyFill="1" applyBorder="1" applyAlignment="1">
      <alignment horizontal="right" vertical="center"/>
    </xf>
    <xf numFmtId="0" fontId="11" fillId="7" borderId="37" xfId="50" applyFont="1" applyFill="1" applyBorder="1" applyAlignment="1">
      <alignment horizontal="center" vertical="center" wrapText="1"/>
    </xf>
    <xf numFmtId="0" fontId="11" fillId="7" borderId="34" xfId="50" applyFont="1" applyFill="1" applyBorder="1" applyAlignment="1">
      <alignment horizontal="center" vertical="center"/>
    </xf>
    <xf numFmtId="0" fontId="11" fillId="7" borderId="37" xfId="50" applyFont="1" applyFill="1" applyBorder="1" applyAlignment="1">
      <alignment horizontal="right" vertical="center"/>
    </xf>
    <xf numFmtId="0" fontId="11" fillId="7" borderId="38" xfId="50" applyFont="1" applyFill="1" applyBorder="1" applyAlignment="1">
      <alignment horizontal="right" vertical="center"/>
    </xf>
    <xf numFmtId="0" fontId="17" fillId="2" borderId="53" xfId="50" applyFont="1" applyFill="1" applyBorder="1" applyAlignment="1">
      <alignment vertical="center"/>
    </xf>
    <xf numFmtId="188" fontId="14" fillId="7" borderId="28" xfId="50" applyNumberFormat="1" applyFont="1" applyFill="1" applyBorder="1" applyAlignment="1">
      <alignment horizontal="center" vertical="center"/>
    </xf>
    <xf numFmtId="0" fontId="14" fillId="7" borderId="38" xfId="50" applyFont="1" applyFill="1" applyBorder="1" applyAlignment="1">
      <alignment vertical="center"/>
    </xf>
    <xf numFmtId="177" fontId="33" fillId="2" borderId="4" xfId="1" applyNumberFormat="1" applyFont="1" applyFill="1" applyBorder="1" applyAlignment="1">
      <alignment horizontal="center" vertical="center"/>
    </xf>
    <xf numFmtId="0" fontId="11" fillId="7" borderId="28" xfId="50" applyFont="1" applyFill="1" applyBorder="1" applyAlignment="1">
      <alignment vertical="center"/>
    </xf>
    <xf numFmtId="177" fontId="17" fillId="2" borderId="4" xfId="1" applyNumberFormat="1" applyFont="1" applyFill="1" applyBorder="1" applyAlignment="1">
      <alignment horizontal="center" vertical="center"/>
    </xf>
    <xf numFmtId="0" fontId="14" fillId="7" borderId="38" xfId="50" quotePrefix="1" applyFont="1" applyFill="1" applyBorder="1" applyAlignment="1">
      <alignment horizontal="left" vertical="center"/>
    </xf>
    <xf numFmtId="177" fontId="33" fillId="2" borderId="38" xfId="1" applyNumberFormat="1" applyFont="1" applyFill="1" applyBorder="1" applyAlignment="1">
      <alignment horizontal="center" vertical="center"/>
    </xf>
    <xf numFmtId="0" fontId="17" fillId="2" borderId="82" xfId="50" applyFont="1" applyFill="1" applyBorder="1" applyAlignment="1">
      <alignment horizontal="center" vertical="center"/>
    </xf>
    <xf numFmtId="0" fontId="17" fillId="2" borderId="54" xfId="50" applyFont="1" applyFill="1" applyBorder="1" applyAlignment="1">
      <alignment horizontal="center" vertical="center"/>
    </xf>
    <xf numFmtId="0" fontId="17" fillId="2" borderId="82" xfId="50" applyFont="1" applyFill="1" applyBorder="1" applyAlignment="1">
      <alignment vertical="center"/>
    </xf>
    <xf numFmtId="0" fontId="42" fillId="2" borderId="0" xfId="50" applyFont="1" applyFill="1"/>
    <xf numFmtId="0" fontId="24" fillId="2" borderId="14" xfId="50" applyFont="1" applyFill="1" applyBorder="1" applyAlignment="1">
      <alignment horizontal="right" vertical="center"/>
    </xf>
    <xf numFmtId="0" fontId="17" fillId="2" borderId="4" xfId="50" applyFont="1" applyFill="1" applyBorder="1" applyAlignment="1">
      <alignment horizontal="center" vertical="center"/>
    </xf>
    <xf numFmtId="0" fontId="17" fillId="2" borderId="4" xfId="50" applyFont="1" applyFill="1" applyBorder="1" applyAlignment="1">
      <alignment vertical="center"/>
    </xf>
    <xf numFmtId="0" fontId="14" fillId="7" borderId="0" xfId="50" quotePrefix="1" applyFont="1" applyFill="1" applyAlignment="1">
      <alignment horizontal="left" vertical="center"/>
    </xf>
    <xf numFmtId="2" fontId="17" fillId="2" borderId="4" xfId="50" applyNumberFormat="1" applyFont="1" applyFill="1" applyBorder="1" applyAlignment="1">
      <alignment horizontal="center" vertical="center"/>
    </xf>
    <xf numFmtId="3" fontId="59" fillId="2" borderId="0" xfId="0" applyNumberFormat="1" applyFont="1" applyFill="1"/>
    <xf numFmtId="0" fontId="11" fillId="7" borderId="82" xfId="50" applyFont="1" applyFill="1" applyBorder="1" applyAlignment="1">
      <alignment vertical="center"/>
    </xf>
    <xf numFmtId="0" fontId="17" fillId="2" borderId="54" xfId="50" applyFont="1" applyFill="1" applyBorder="1" applyAlignment="1">
      <alignment vertical="center"/>
    </xf>
    <xf numFmtId="0" fontId="34" fillId="2" borderId="0" xfId="46" applyFont="1" applyFill="1"/>
    <xf numFmtId="0" fontId="39" fillId="2" borderId="0" xfId="46" applyFont="1" applyFill="1"/>
    <xf numFmtId="0" fontId="24" fillId="2" borderId="0" xfId="50" applyFont="1" applyFill="1" applyBorder="1" applyAlignment="1">
      <alignment horizontal="right"/>
    </xf>
    <xf numFmtId="0" fontId="7" fillId="2" borderId="28" xfId="46" applyFont="1" applyFill="1" applyBorder="1"/>
    <xf numFmtId="0" fontId="14" fillId="13" borderId="0" xfId="50" applyFont="1" applyFill="1" applyBorder="1" applyAlignment="1">
      <alignment horizontal="center" vertical="center"/>
    </xf>
    <xf numFmtId="0" fontId="7" fillId="2" borderId="0" xfId="46" applyFont="1" applyFill="1"/>
    <xf numFmtId="0" fontId="14" fillId="7" borderId="0" xfId="50" applyFont="1" applyFill="1" applyBorder="1" applyAlignment="1">
      <alignment vertical="center"/>
    </xf>
    <xf numFmtId="15" fontId="14" fillId="7" borderId="60" xfId="50" applyNumberFormat="1" applyFont="1" applyFill="1" applyBorder="1" applyAlignment="1">
      <alignment horizontal="center" vertical="center"/>
    </xf>
    <xf numFmtId="183" fontId="14" fillId="7" borderId="60" xfId="50" applyNumberFormat="1" applyFont="1" applyFill="1" applyBorder="1" applyAlignment="1">
      <alignment horizontal="center" vertical="center"/>
    </xf>
    <xf numFmtId="183" fontId="14" fillId="13" borderId="0" xfId="50" applyNumberFormat="1" applyFont="1" applyFill="1" applyBorder="1" applyAlignment="1">
      <alignment horizontal="center" vertical="center"/>
    </xf>
    <xf numFmtId="0" fontId="11" fillId="7" borderId="37" xfId="50" applyFont="1" applyFill="1" applyBorder="1" applyAlignment="1">
      <alignment vertical="center"/>
    </xf>
    <xf numFmtId="0" fontId="14" fillId="7" borderId="36" xfId="50" applyFont="1" applyFill="1" applyBorder="1" applyAlignment="1">
      <alignment vertical="center"/>
    </xf>
    <xf numFmtId="0" fontId="17" fillId="2" borderId="0" xfId="50" applyFont="1" applyFill="1" applyAlignment="1">
      <alignment vertical="center"/>
    </xf>
    <xf numFmtId="3" fontId="17" fillId="2" borderId="0" xfId="50" applyNumberFormat="1" applyFont="1" applyFill="1" applyBorder="1" applyAlignment="1">
      <alignment vertical="center"/>
    </xf>
    <xf numFmtId="1" fontId="14" fillId="7" borderId="38" xfId="50" applyNumberFormat="1" applyFont="1" applyFill="1" applyBorder="1" applyAlignment="1">
      <alignment vertical="center"/>
    </xf>
    <xf numFmtId="177" fontId="17" fillId="2" borderId="0" xfId="50" applyNumberFormat="1" applyFont="1" applyFill="1" applyBorder="1" applyAlignment="1">
      <alignment horizontal="right" vertical="center"/>
    </xf>
    <xf numFmtId="189" fontId="14" fillId="7" borderId="38" xfId="50" applyNumberFormat="1" applyFont="1" applyFill="1" applyBorder="1" applyAlignment="1">
      <alignment vertical="center"/>
    </xf>
    <xf numFmtId="188" fontId="14" fillId="7" borderId="86" xfId="50" applyNumberFormat="1" applyFont="1" applyFill="1" applyBorder="1" applyAlignment="1">
      <alignment horizontal="center" vertical="center"/>
    </xf>
    <xf numFmtId="1" fontId="11" fillId="7" borderId="82" xfId="50" applyNumberFormat="1" applyFont="1" applyFill="1" applyBorder="1" applyAlignment="1">
      <alignment vertical="center"/>
    </xf>
    <xf numFmtId="3" fontId="17" fillId="2" borderId="0" xfId="50" applyNumberFormat="1" applyFont="1" applyFill="1" applyBorder="1" applyAlignment="1">
      <alignment horizontal="right" vertical="center"/>
    </xf>
    <xf numFmtId="0" fontId="8" fillId="2" borderId="0" xfId="46" applyFont="1" applyFill="1"/>
    <xf numFmtId="0" fontId="24" fillId="2" borderId="14" xfId="50" applyFont="1" applyFill="1" applyBorder="1" applyAlignment="1">
      <alignment horizontal="right"/>
    </xf>
    <xf numFmtId="0" fontId="11" fillId="7" borderId="28" xfId="50" applyFont="1" applyFill="1" applyBorder="1" applyAlignment="1">
      <alignment horizontal="right" vertical="center"/>
    </xf>
    <xf numFmtId="0" fontId="11" fillId="7" borderId="0" xfId="50" applyFont="1" applyFill="1" applyBorder="1" applyAlignment="1">
      <alignment horizontal="right" vertical="center"/>
    </xf>
    <xf numFmtId="0" fontId="17" fillId="2" borderId="38" xfId="50" applyFont="1" applyFill="1" applyBorder="1" applyAlignment="1">
      <alignment vertical="center"/>
    </xf>
    <xf numFmtId="3" fontId="33" fillId="2" borderId="4" xfId="50" applyNumberFormat="1" applyFont="1" applyFill="1" applyBorder="1" applyAlignment="1">
      <alignment horizontal="center" vertical="center"/>
    </xf>
    <xf numFmtId="3" fontId="33" fillId="2" borderId="38" xfId="50" applyNumberFormat="1" applyFont="1" applyFill="1" applyBorder="1" applyAlignment="1">
      <alignment horizontal="center" vertical="center"/>
    </xf>
    <xf numFmtId="0" fontId="17" fillId="2" borderId="38" xfId="50" applyFont="1" applyFill="1" applyBorder="1" applyAlignment="1">
      <alignment horizontal="center" vertical="center"/>
    </xf>
    <xf numFmtId="38" fontId="33" fillId="2" borderId="4" xfId="50" applyNumberFormat="1" applyFont="1" applyFill="1" applyBorder="1" applyAlignment="1">
      <alignment horizontal="center" vertical="center"/>
    </xf>
    <xf numFmtId="38" fontId="33" fillId="2" borderId="38" xfId="50" applyNumberFormat="1" applyFont="1" applyFill="1" applyBorder="1" applyAlignment="1">
      <alignment horizontal="center" vertical="center"/>
    </xf>
    <xf numFmtId="166" fontId="17" fillId="2" borderId="4" xfId="50" applyNumberFormat="1" applyFont="1" applyFill="1" applyBorder="1" applyAlignment="1">
      <alignment horizontal="center" vertical="center"/>
    </xf>
    <xf numFmtId="166" fontId="17" fillId="2" borderId="38" xfId="50" applyNumberFormat="1" applyFont="1" applyFill="1" applyBorder="1" applyAlignment="1">
      <alignment horizontal="center" vertical="center"/>
    </xf>
    <xf numFmtId="0" fontId="14" fillId="7" borderId="14" xfId="50" applyFont="1" applyFill="1" applyBorder="1" applyAlignment="1">
      <alignment vertical="center"/>
    </xf>
    <xf numFmtId="0" fontId="38" fillId="2" borderId="0" xfId="46" applyFont="1" applyFill="1"/>
    <xf numFmtId="0" fontId="10" fillId="2" borderId="0" xfId="52" applyFont="1" applyFill="1" applyAlignment="1">
      <alignment vertical="top"/>
    </xf>
    <xf numFmtId="0" fontId="11" fillId="2" borderId="0" xfId="52" applyFont="1" applyFill="1" applyAlignment="1">
      <alignment vertical="center"/>
    </xf>
    <xf numFmtId="0" fontId="11" fillId="2" borderId="14" xfId="52" applyFont="1" applyFill="1" applyBorder="1" applyAlignment="1">
      <alignment vertical="center"/>
    </xf>
    <xf numFmtId="0" fontId="14" fillId="2" borderId="14" xfId="52" applyFont="1" applyFill="1" applyBorder="1" applyAlignment="1">
      <alignment vertical="center"/>
    </xf>
    <xf numFmtId="0" fontId="24" fillId="2" borderId="0" xfId="52" applyFont="1" applyFill="1" applyAlignment="1">
      <alignment horizontal="right"/>
    </xf>
    <xf numFmtId="0" fontId="14" fillId="7" borderId="37" xfId="52" applyFont="1" applyFill="1" applyBorder="1" applyAlignment="1">
      <alignment vertical="center"/>
    </xf>
    <xf numFmtId="0" fontId="14" fillId="7" borderId="18" xfId="52" applyFont="1" applyFill="1" applyBorder="1" applyAlignment="1">
      <alignment horizontal="center" vertical="center"/>
    </xf>
    <xf numFmtId="0" fontId="14" fillId="7" borderId="86" xfId="52" applyFont="1" applyFill="1" applyBorder="1" applyAlignment="1">
      <alignment vertical="center"/>
    </xf>
    <xf numFmtId="0" fontId="14" fillId="7" borderId="82" xfId="52" applyFont="1" applyFill="1" applyBorder="1" applyAlignment="1">
      <alignment vertical="center"/>
    </xf>
    <xf numFmtId="15" fontId="14" fillId="7" borderId="82" xfId="50" applyNumberFormat="1" applyFont="1" applyFill="1" applyBorder="1" applyAlignment="1">
      <alignment horizontal="center" vertical="center"/>
    </xf>
    <xf numFmtId="188" fontId="14" fillId="7" borderId="37" xfId="52" applyNumberFormat="1" applyFont="1" applyFill="1" applyBorder="1" applyAlignment="1">
      <alignment horizontal="center" vertical="center"/>
    </xf>
    <xf numFmtId="0" fontId="14" fillId="7" borderId="18" xfId="52" applyFont="1" applyFill="1" applyBorder="1" applyAlignment="1">
      <alignment vertical="center"/>
    </xf>
    <xf numFmtId="15" fontId="33" fillId="2" borderId="53" xfId="52" applyNumberFormat="1" applyFont="1" applyFill="1" applyBorder="1" applyAlignment="1">
      <alignment vertical="center"/>
    </xf>
    <xf numFmtId="15" fontId="33" fillId="2" borderId="36" xfId="52" applyNumberFormat="1" applyFont="1" applyFill="1" applyBorder="1" applyAlignment="1">
      <alignment vertical="center"/>
    </xf>
    <xf numFmtId="0" fontId="17" fillId="2" borderId="0" xfId="52" applyFont="1" applyFill="1" applyAlignment="1">
      <alignment vertical="center"/>
    </xf>
    <xf numFmtId="188" fontId="14" fillId="21" borderId="28" xfId="52" applyNumberFormat="1" applyFont="1" applyFill="1" applyBorder="1" applyAlignment="1">
      <alignment horizontal="center" vertical="center"/>
    </xf>
    <xf numFmtId="0" fontId="14" fillId="7" borderId="0" xfId="52" applyFont="1" applyFill="1" applyAlignment="1">
      <alignment horizontal="left" vertical="center"/>
    </xf>
    <xf numFmtId="2" fontId="17" fillId="2" borderId="4" xfId="52" applyNumberFormat="1" applyFont="1" applyFill="1" applyBorder="1" applyAlignment="1">
      <alignment horizontal="center" vertical="center"/>
    </xf>
    <xf numFmtId="2" fontId="17" fillId="2" borderId="38" xfId="52" applyNumberFormat="1" applyFont="1" applyFill="1" applyBorder="1" applyAlignment="1">
      <alignment horizontal="center" vertical="center"/>
    </xf>
    <xf numFmtId="0" fontId="14" fillId="7" borderId="86" xfId="52" applyFont="1" applyFill="1" applyBorder="1" applyAlignment="1">
      <alignment horizontal="center" vertical="center"/>
    </xf>
    <xf numFmtId="0" fontId="14" fillId="7" borderId="14" xfId="52" applyFont="1" applyFill="1" applyBorder="1" applyAlignment="1">
      <alignment vertical="center"/>
    </xf>
    <xf numFmtId="3" fontId="17" fillId="2" borderId="54" xfId="52" applyNumberFormat="1" applyFont="1" applyFill="1" applyBorder="1" applyAlignment="1">
      <alignment vertical="center"/>
    </xf>
    <xf numFmtId="3" fontId="17" fillId="2" borderId="82" xfId="52" applyNumberFormat="1" applyFont="1" applyFill="1" applyBorder="1" applyAlignment="1">
      <alignment vertical="center"/>
    </xf>
    <xf numFmtId="0" fontId="26" fillId="2" borderId="0" xfId="50" applyFont="1" applyFill="1" applyAlignment="1">
      <alignment vertical="center"/>
    </xf>
    <xf numFmtId="0" fontId="26" fillId="2" borderId="0" xfId="52" applyFont="1" applyFill="1" applyAlignment="1">
      <alignment vertical="center"/>
    </xf>
    <xf numFmtId="0" fontId="24" fillId="2" borderId="0" xfId="52" applyFont="1" applyFill="1"/>
    <xf numFmtId="0" fontId="24" fillId="2" borderId="0" xfId="52" applyFont="1" applyFill="1" applyAlignment="1">
      <alignment vertical="center"/>
    </xf>
    <xf numFmtId="0" fontId="51" fillId="2" borderId="0" xfId="52" applyFont="1" applyFill="1" applyAlignment="1">
      <alignment horizontal="left" vertical="center"/>
    </xf>
    <xf numFmtId="0" fontId="10" fillId="2" borderId="0" xfId="52" applyFont="1" applyFill="1" applyBorder="1" applyAlignment="1">
      <alignment vertical="center"/>
    </xf>
    <xf numFmtId="0" fontId="10" fillId="2" borderId="0" xfId="52" applyFont="1" applyFill="1" applyBorder="1" applyAlignment="1">
      <alignment vertical="center" wrapText="1"/>
    </xf>
    <xf numFmtId="0" fontId="0" fillId="0" borderId="0" xfId="0" applyBorder="1"/>
    <xf numFmtId="0" fontId="136" fillId="2" borderId="0" xfId="52" applyFont="1" applyFill="1" applyAlignment="1">
      <alignment horizontal="left" vertical="center"/>
    </xf>
    <xf numFmtId="0" fontId="136" fillId="2" borderId="0" xfId="52" applyFont="1" applyFill="1" applyAlignment="1">
      <alignment horizontal="left" vertical="center" wrapText="1"/>
    </xf>
    <xf numFmtId="190" fontId="136" fillId="2" borderId="0" xfId="52" applyNumberFormat="1" applyFont="1" applyFill="1" applyAlignment="1">
      <alignment horizontal="left" vertical="center" wrapText="1"/>
    </xf>
    <xf numFmtId="0" fontId="136" fillId="3" borderId="37" xfId="52" applyFont="1" applyFill="1" applyBorder="1" applyAlignment="1">
      <alignment horizontal="center" vertical="center"/>
    </xf>
    <xf numFmtId="0" fontId="136" fillId="3" borderId="36" xfId="52" applyFont="1" applyFill="1" applyBorder="1" applyAlignment="1">
      <alignment horizontal="center" vertical="center"/>
    </xf>
    <xf numFmtId="0" fontId="0" fillId="0" borderId="0" xfId="0" applyAlignment="1">
      <alignment horizontal="center"/>
    </xf>
    <xf numFmtId="0" fontId="14" fillId="7" borderId="82" xfId="52" applyFont="1" applyFill="1" applyBorder="1" applyAlignment="1">
      <alignment horizontal="center" vertical="center"/>
    </xf>
    <xf numFmtId="191" fontId="14" fillId="7" borderId="54" xfId="52" quotePrefix="1" applyNumberFormat="1" applyFont="1" applyFill="1" applyBorder="1" applyAlignment="1">
      <alignment horizontal="center" vertical="center" wrapText="1"/>
    </xf>
    <xf numFmtId="192" fontId="14" fillId="7" borderId="54" xfId="52" applyNumberFormat="1" applyFont="1" applyFill="1" applyBorder="1" applyAlignment="1">
      <alignment horizontal="center" vertical="center" wrapText="1"/>
    </xf>
    <xf numFmtId="192" fontId="14" fillId="7" borderId="82" xfId="52" applyNumberFormat="1" applyFont="1" applyFill="1" applyBorder="1" applyAlignment="1">
      <alignment horizontal="center" vertical="center" wrapText="1"/>
    </xf>
    <xf numFmtId="0" fontId="14" fillId="7" borderId="36" xfId="52" applyFont="1" applyFill="1" applyBorder="1" applyAlignment="1">
      <alignment vertical="center"/>
    </xf>
    <xf numFmtId="166" fontId="17" fillId="2" borderId="4" xfId="53" applyNumberFormat="1" applyFont="1" applyFill="1" applyBorder="1" applyAlignment="1">
      <alignment horizontal="center" vertical="center" wrapText="1"/>
    </xf>
    <xf numFmtId="166" fontId="17" fillId="2" borderId="38" xfId="53" applyNumberFormat="1" applyFont="1" applyFill="1" applyBorder="1" applyAlignment="1">
      <alignment horizontal="center" vertical="center" wrapText="1"/>
    </xf>
    <xf numFmtId="0" fontId="14" fillId="7" borderId="38" xfId="52" applyFont="1" applyFill="1" applyBorder="1" applyAlignment="1">
      <alignment horizontal="left" vertical="center"/>
    </xf>
    <xf numFmtId="0" fontId="14" fillId="7" borderId="38" xfId="52" applyFont="1" applyFill="1" applyBorder="1" applyAlignment="1">
      <alignment vertical="center"/>
    </xf>
    <xf numFmtId="2" fontId="17" fillId="2" borderId="4" xfId="53" applyNumberFormat="1" applyFont="1" applyFill="1" applyBorder="1" applyAlignment="1">
      <alignment horizontal="center" vertical="center" wrapText="1"/>
    </xf>
    <xf numFmtId="2" fontId="17" fillId="2" borderId="38" xfId="53" applyNumberFormat="1" applyFont="1" applyFill="1" applyBorder="1" applyAlignment="1">
      <alignment horizontal="center" vertical="center" wrapText="1"/>
    </xf>
    <xf numFmtId="172" fontId="17" fillId="2" borderId="4" xfId="53" applyNumberFormat="1" applyFont="1" applyFill="1" applyBorder="1" applyAlignment="1">
      <alignment horizontal="center" vertical="center" wrapText="1"/>
    </xf>
    <xf numFmtId="172" fontId="17" fillId="2" borderId="38" xfId="53" applyNumberFormat="1" applyFont="1" applyFill="1" applyBorder="1" applyAlignment="1">
      <alignment horizontal="center" vertical="center" wrapText="1"/>
    </xf>
    <xf numFmtId="0" fontId="11" fillId="7" borderId="248" xfId="52" applyFont="1" applyFill="1" applyBorder="1" applyAlignment="1">
      <alignment vertical="center"/>
    </xf>
    <xf numFmtId="38" fontId="17" fillId="2" borderId="54" xfId="52" applyNumberFormat="1" applyFont="1" applyFill="1" applyBorder="1" applyAlignment="1">
      <alignment horizontal="center" vertical="center" wrapText="1"/>
    </xf>
    <xf numFmtId="38" fontId="17" fillId="2" borderId="82" xfId="52" applyNumberFormat="1" applyFont="1" applyFill="1" applyBorder="1" applyAlignment="1">
      <alignment horizontal="center" vertical="center" wrapText="1"/>
    </xf>
    <xf numFmtId="38" fontId="17" fillId="2" borderId="0" xfId="52" applyNumberFormat="1" applyFont="1" applyFill="1" applyBorder="1" applyAlignment="1">
      <alignment horizontal="center" vertical="center" wrapText="1"/>
    </xf>
    <xf numFmtId="0" fontId="0" fillId="0" borderId="0" xfId="0" applyAlignment="1">
      <alignment wrapText="1"/>
    </xf>
    <xf numFmtId="0" fontId="26" fillId="0" borderId="0" xfId="0" applyFont="1" applyAlignment="1">
      <alignment wrapText="1"/>
    </xf>
    <xf numFmtId="0" fontId="57" fillId="0" borderId="0" xfId="0" applyFont="1" applyAlignment="1">
      <alignment wrapText="1"/>
    </xf>
    <xf numFmtId="0" fontId="24" fillId="2" borderId="0" xfId="45" applyFont="1" applyFill="1" applyAlignment="1">
      <alignment vertical="center"/>
    </xf>
    <xf numFmtId="0" fontId="102" fillId="2" borderId="0" xfId="50" applyFont="1" applyFill="1" applyAlignment="1">
      <alignment horizontal="left" wrapText="1"/>
    </xf>
    <xf numFmtId="0" fontId="11" fillId="21" borderId="1" xfId="50" applyFont="1" applyFill="1" applyBorder="1" applyAlignment="1">
      <alignment horizontal="right" vertical="center"/>
    </xf>
    <xf numFmtId="0" fontId="11" fillId="21" borderId="52" xfId="50" applyFont="1" applyFill="1" applyBorder="1" applyAlignment="1">
      <alignment horizontal="left" vertical="center"/>
    </xf>
    <xf numFmtId="15" fontId="14" fillId="7" borderId="2" xfId="50" applyNumberFormat="1" applyFont="1" applyFill="1" applyBorder="1" applyAlignment="1">
      <alignment horizontal="center" vertical="center" wrapText="1"/>
    </xf>
    <xf numFmtId="15" fontId="14" fillId="7" borderId="33" xfId="50" applyNumberFormat="1" applyFont="1" applyFill="1" applyBorder="1" applyAlignment="1">
      <alignment horizontal="center" vertical="center" wrapText="1"/>
    </xf>
    <xf numFmtId="193" fontId="17" fillId="2" borderId="0" xfId="54" applyNumberFormat="1" applyFont="1" applyFill="1" applyBorder="1" applyAlignment="1">
      <alignment horizontal="center" wrapText="1"/>
    </xf>
    <xf numFmtId="188" fontId="14" fillId="21" borderId="3" xfId="50" applyNumberFormat="1" applyFont="1" applyFill="1" applyBorder="1" applyAlignment="1">
      <alignment horizontal="center" vertical="center"/>
    </xf>
    <xf numFmtId="0" fontId="14" fillId="21" borderId="18" xfId="50" applyFont="1" applyFill="1" applyBorder="1"/>
    <xf numFmtId="193" fontId="17" fillId="2" borderId="53" xfId="54" applyNumberFormat="1" applyFont="1" applyFill="1" applyBorder="1" applyAlignment="1">
      <alignment horizontal="center" wrapText="1"/>
    </xf>
    <xf numFmtId="193" fontId="17" fillId="2" borderId="19" xfId="54" applyNumberFormat="1" applyFont="1" applyFill="1" applyBorder="1" applyAlignment="1">
      <alignment horizontal="center" wrapText="1"/>
    </xf>
    <xf numFmtId="0" fontId="14" fillId="21" borderId="0" xfId="50" applyFont="1" applyFill="1"/>
    <xf numFmtId="193" fontId="17" fillId="2" borderId="4" xfId="54" applyNumberFormat="1" applyFont="1" applyFill="1" applyBorder="1" applyAlignment="1">
      <alignment horizontal="center" wrapText="1"/>
    </xf>
    <xf numFmtId="193" fontId="17" fillId="2" borderId="16" xfId="54" applyNumberFormat="1" applyFont="1" applyFill="1" applyBorder="1" applyAlignment="1">
      <alignment horizontal="center" wrapText="1"/>
    </xf>
    <xf numFmtId="40" fontId="17" fillId="2" borderId="4" xfId="54" applyNumberFormat="1" applyFont="1" applyFill="1" applyBorder="1" applyAlignment="1">
      <alignment horizontal="center" wrapText="1"/>
    </xf>
    <xf numFmtId="40" fontId="17" fillId="2" borderId="16" xfId="54" applyNumberFormat="1" applyFont="1" applyFill="1" applyBorder="1" applyAlignment="1">
      <alignment horizontal="center" wrapText="1"/>
    </xf>
    <xf numFmtId="40" fontId="17" fillId="2" borderId="0" xfId="54" applyNumberFormat="1" applyFont="1" applyFill="1" applyBorder="1" applyAlignment="1">
      <alignment horizontal="center" wrapText="1"/>
    </xf>
    <xf numFmtId="0" fontId="11" fillId="21" borderId="5" xfId="50" applyFont="1" applyFill="1" applyBorder="1" applyAlignment="1">
      <alignment vertical="center"/>
    </xf>
    <xf numFmtId="0" fontId="14" fillId="21" borderId="23" xfId="50" applyFont="1" applyFill="1" applyBorder="1" applyAlignment="1">
      <alignment horizontal="left"/>
    </xf>
    <xf numFmtId="0" fontId="17" fillId="2" borderId="6" xfId="50" applyFont="1" applyFill="1" applyBorder="1" applyAlignment="1">
      <alignment horizontal="center" wrapText="1"/>
    </xf>
    <xf numFmtId="0" fontId="17" fillId="2" borderId="24" xfId="50" applyFont="1" applyFill="1" applyBorder="1" applyAlignment="1">
      <alignment wrapText="1"/>
    </xf>
    <xf numFmtId="0" fontId="17" fillId="2" borderId="0" xfId="50" applyFont="1" applyFill="1" applyBorder="1" applyAlignment="1">
      <alignment wrapText="1"/>
    </xf>
    <xf numFmtId="0" fontId="24" fillId="2" borderId="0" xfId="51" applyFont="1" applyFill="1"/>
    <xf numFmtId="0" fontId="8" fillId="0" borderId="0" xfId="0" applyFont="1"/>
    <xf numFmtId="0" fontId="8" fillId="0" borderId="0" xfId="0" applyFont="1" applyAlignment="1">
      <alignment wrapText="1"/>
    </xf>
    <xf numFmtId="0" fontId="10" fillId="2" borderId="0" xfId="45" applyFont="1" applyFill="1" applyAlignment="1">
      <alignment vertical="center"/>
    </xf>
    <xf numFmtId="0" fontId="31" fillId="2" borderId="0" xfId="45" applyFont="1" applyFill="1" applyAlignment="1">
      <alignment vertical="center"/>
    </xf>
    <xf numFmtId="0" fontId="31" fillId="2" borderId="0" xfId="45" applyFont="1" applyFill="1" applyAlignment="1">
      <alignment horizontal="center" vertical="center"/>
    </xf>
    <xf numFmtId="0" fontId="102" fillId="2" borderId="0" xfId="45" applyFont="1" applyFill="1" applyAlignment="1">
      <alignment vertical="center"/>
    </xf>
    <xf numFmtId="0" fontId="102" fillId="2" borderId="14" xfId="45" applyFont="1" applyFill="1" applyBorder="1" applyAlignment="1">
      <alignment vertical="center"/>
    </xf>
    <xf numFmtId="0" fontId="11" fillId="2" borderId="14" xfId="45" applyFont="1" applyFill="1" applyBorder="1" applyAlignment="1">
      <alignment vertical="center"/>
    </xf>
    <xf numFmtId="0" fontId="94" fillId="2" borderId="14" xfId="45" applyFont="1" applyFill="1" applyBorder="1" applyAlignment="1">
      <alignment vertical="center"/>
    </xf>
    <xf numFmtId="0" fontId="11" fillId="2" borderId="0" xfId="45" applyFont="1" applyFill="1" applyAlignment="1">
      <alignment vertical="center"/>
    </xf>
    <xf numFmtId="15" fontId="14" fillId="7" borderId="249" xfId="45" applyNumberFormat="1" applyFont="1" applyFill="1" applyBorder="1" applyAlignment="1">
      <alignment horizontal="center" vertical="center"/>
    </xf>
    <xf numFmtId="0" fontId="0" fillId="0" borderId="0" xfId="0" applyAlignment="1">
      <alignment vertical="center"/>
    </xf>
    <xf numFmtId="192" fontId="14" fillId="7" borderId="60" xfId="52" quotePrefix="1" applyNumberFormat="1" applyFont="1" applyFill="1" applyBorder="1" applyAlignment="1">
      <alignment horizontal="center" vertical="center"/>
    </xf>
    <xf numFmtId="194" fontId="14" fillId="7" borderId="34" xfId="52" quotePrefix="1" applyNumberFormat="1" applyFont="1" applyFill="1" applyBorder="1" applyAlignment="1">
      <alignment horizontal="center" vertical="center"/>
    </xf>
    <xf numFmtId="194" fontId="14" fillId="7" borderId="60" xfId="52" quotePrefix="1" applyNumberFormat="1" applyFont="1" applyFill="1" applyBorder="1" applyAlignment="1">
      <alignment horizontal="center" vertical="center"/>
    </xf>
    <xf numFmtId="192" fontId="14" fillId="7" borderId="60" xfId="52" applyNumberFormat="1" applyFont="1" applyFill="1" applyBorder="1" applyAlignment="1">
      <alignment horizontal="center" vertical="center" wrapText="1"/>
    </xf>
    <xf numFmtId="188" fontId="14" fillId="21" borderId="37" xfId="52" applyNumberFormat="1" applyFont="1" applyFill="1" applyBorder="1" applyAlignment="1">
      <alignment horizontal="center" vertical="center"/>
    </xf>
    <xf numFmtId="0" fontId="14" fillId="7" borderId="36" xfId="52" applyFont="1" applyFill="1" applyBorder="1" applyAlignment="1">
      <alignment horizontal="left" vertical="center"/>
    </xf>
    <xf numFmtId="188" fontId="14" fillId="21" borderId="86" xfId="52" applyNumberFormat="1" applyFont="1" applyFill="1" applyBorder="1" applyAlignment="1">
      <alignment horizontal="center" vertical="center"/>
    </xf>
    <xf numFmtId="0" fontId="11" fillId="13" borderId="0" xfId="52" applyFont="1" applyFill="1" applyAlignment="1">
      <alignment vertical="center"/>
    </xf>
    <xf numFmtId="0" fontId="14" fillId="13" borderId="0" xfId="52" applyFont="1" applyFill="1" applyAlignment="1">
      <alignment vertical="center"/>
    </xf>
    <xf numFmtId="38" fontId="14" fillId="2" borderId="0" xfId="52" applyNumberFormat="1" applyFont="1" applyFill="1" applyAlignment="1">
      <alignment horizontal="center" vertical="center"/>
    </xf>
    <xf numFmtId="38" fontId="11" fillId="2" borderId="0" xfId="52" applyNumberFormat="1" applyFont="1" applyFill="1" applyAlignment="1">
      <alignment horizontal="center" vertical="center"/>
    </xf>
    <xf numFmtId="0" fontId="42" fillId="2" borderId="0" xfId="45" applyFont="1" applyFill="1" applyAlignment="1">
      <alignment vertical="center"/>
    </xf>
    <xf numFmtId="0" fontId="94" fillId="2" borderId="0" xfId="45" applyFont="1" applyFill="1" applyAlignment="1">
      <alignment vertical="center"/>
    </xf>
    <xf numFmtId="0" fontId="34" fillId="2" borderId="0" xfId="46" applyFont="1" applyFill="1" applyAlignment="1">
      <alignment vertical="center"/>
    </xf>
    <xf numFmtId="0" fontId="32" fillId="2" borderId="14" xfId="50" applyFont="1" applyFill="1" applyBorder="1" applyAlignment="1">
      <alignment horizontal="right" vertical="center"/>
    </xf>
    <xf numFmtId="0" fontId="39" fillId="2" borderId="0" xfId="46" applyFont="1" applyFill="1" applyAlignment="1">
      <alignment vertical="center"/>
    </xf>
    <xf numFmtId="0" fontId="7" fillId="2" borderId="0" xfId="46" applyFont="1" applyFill="1" applyAlignment="1">
      <alignment vertical="center"/>
    </xf>
    <xf numFmtId="0" fontId="11" fillId="7" borderId="248" xfId="50" applyFont="1" applyFill="1" applyBorder="1" applyAlignment="1">
      <alignment vertical="center"/>
    </xf>
    <xf numFmtId="195" fontId="14" fillId="7" borderId="60" xfId="50" applyNumberFormat="1" applyFont="1" applyFill="1" applyBorder="1" applyAlignment="1">
      <alignment horizontal="center" vertical="center"/>
    </xf>
    <xf numFmtId="0" fontId="8" fillId="2" borderId="0" xfId="46" applyFont="1" applyFill="1" applyAlignment="1">
      <alignment vertical="center"/>
    </xf>
    <xf numFmtId="1" fontId="14" fillId="7" borderId="0" xfId="50" applyNumberFormat="1" applyFont="1" applyFill="1" applyBorder="1" applyAlignment="1">
      <alignment vertical="center"/>
    </xf>
    <xf numFmtId="177" fontId="17" fillId="2" borderId="38" xfId="50" applyNumberFormat="1" applyFont="1" applyFill="1" applyBorder="1" applyAlignment="1">
      <alignment horizontal="right" vertical="center"/>
    </xf>
    <xf numFmtId="189" fontId="14" fillId="7" borderId="0" xfId="50" applyNumberFormat="1" applyFont="1" applyFill="1" applyBorder="1" applyAlignment="1">
      <alignment vertical="center"/>
    </xf>
    <xf numFmtId="43" fontId="17" fillId="2" borderId="4" xfId="50" applyNumberFormat="1" applyFont="1" applyFill="1" applyBorder="1" applyAlignment="1">
      <alignment horizontal="right" vertical="center"/>
    </xf>
    <xf numFmtId="177" fontId="17" fillId="2" borderId="4" xfId="50" applyNumberFormat="1" applyFont="1" applyFill="1" applyBorder="1" applyAlignment="1">
      <alignment horizontal="center" vertical="center"/>
    </xf>
    <xf numFmtId="196" fontId="17" fillId="2" borderId="4" xfId="50" applyNumberFormat="1" applyFont="1" applyFill="1" applyBorder="1" applyAlignment="1">
      <alignment vertical="center"/>
    </xf>
    <xf numFmtId="188" fontId="14" fillId="2" borderId="0" xfId="50" applyNumberFormat="1" applyFont="1" applyFill="1" applyBorder="1" applyAlignment="1">
      <alignment horizontal="center" vertical="center"/>
    </xf>
    <xf numFmtId="1" fontId="11" fillId="2" borderId="0" xfId="50" applyNumberFormat="1" applyFont="1" applyFill="1" applyBorder="1" applyAlignment="1">
      <alignment vertical="center"/>
    </xf>
    <xf numFmtId="0" fontId="24" fillId="2" borderId="0" xfId="50" applyFont="1" applyFill="1" applyAlignment="1">
      <alignment vertical="center"/>
    </xf>
    <xf numFmtId="0" fontId="26" fillId="2" borderId="0" xfId="45" applyFont="1" applyFill="1" applyAlignment="1">
      <alignment vertical="center"/>
    </xf>
    <xf numFmtId="0" fontId="14" fillId="7" borderId="53" xfId="52" applyFont="1" applyFill="1" applyBorder="1" applyAlignment="1">
      <alignment vertical="center"/>
    </xf>
    <xf numFmtId="0" fontId="14" fillId="7" borderId="53" xfId="52" applyFont="1" applyFill="1" applyBorder="1" applyAlignment="1">
      <alignment horizontal="center" vertical="center"/>
    </xf>
    <xf numFmtId="166" fontId="14" fillId="7" borderId="60" xfId="52" applyNumberFormat="1" applyFont="1" applyFill="1" applyBorder="1" applyAlignment="1">
      <alignment horizontal="center" vertical="center" wrapText="1"/>
    </xf>
    <xf numFmtId="0" fontId="14" fillId="7" borderId="54" xfId="52" applyFont="1" applyFill="1" applyBorder="1" applyAlignment="1">
      <alignment vertical="center"/>
    </xf>
    <xf numFmtId="0" fontId="14" fillId="7" borderId="54" xfId="52" applyFont="1" applyFill="1" applyBorder="1" applyAlignment="1">
      <alignment horizontal="center" vertical="center"/>
    </xf>
    <xf numFmtId="166" fontId="14" fillId="7" borderId="60" xfId="52" applyNumberFormat="1" applyFont="1" applyFill="1" applyBorder="1" applyAlignment="1">
      <alignment horizontal="center" vertical="center"/>
    </xf>
    <xf numFmtId="188" fontId="14" fillId="7" borderId="4" xfId="52" applyNumberFormat="1" applyFont="1" applyFill="1" applyBorder="1" applyAlignment="1">
      <alignment horizontal="center" vertical="center"/>
    </xf>
    <xf numFmtId="0" fontId="14" fillId="7" borderId="4" xfId="52" applyFont="1" applyFill="1" applyBorder="1" applyAlignment="1">
      <alignment horizontal="left" vertical="center"/>
    </xf>
    <xf numFmtId="167" fontId="17" fillId="2" borderId="4" xfId="46" applyNumberFormat="1" applyFont="1" applyFill="1" applyBorder="1" applyAlignment="1">
      <alignment horizontal="center"/>
    </xf>
    <xf numFmtId="2" fontId="33" fillId="2" borderId="4" xfId="53" applyNumberFormat="1" applyFont="1" applyFill="1" applyBorder="1" applyAlignment="1">
      <alignment horizontal="center" vertical="center" wrapText="1"/>
    </xf>
    <xf numFmtId="0" fontId="11" fillId="7" borderId="54" xfId="52" applyFont="1" applyFill="1" applyBorder="1" applyAlignment="1">
      <alignment vertical="center"/>
    </xf>
    <xf numFmtId="0" fontId="137" fillId="2" borderId="54" xfId="46" applyFont="1" applyFill="1" applyBorder="1"/>
    <xf numFmtId="0" fontId="24" fillId="2" borderId="0" xfId="45" applyFont="1" applyFill="1"/>
    <xf numFmtId="0" fontId="98" fillId="2" borderId="0" xfId="45" applyFont="1" applyFill="1"/>
    <xf numFmtId="0" fontId="42" fillId="2" borderId="0" xfId="45" applyFont="1" applyFill="1"/>
    <xf numFmtId="0" fontId="94" fillId="2" borderId="0" xfId="45" applyFont="1" applyFill="1"/>
    <xf numFmtId="177" fontId="17" fillId="2" borderId="4" xfId="5" applyNumberFormat="1" applyFont="1" applyFill="1" applyBorder="1"/>
    <xf numFmtId="166" fontId="33" fillId="2" borderId="63" xfId="5" applyNumberFormat="1" applyFont="1" applyFill="1" applyBorder="1"/>
    <xf numFmtId="166" fontId="33" fillId="2" borderId="150" xfId="5" applyNumberFormat="1" applyFont="1" applyFill="1" applyBorder="1"/>
    <xf numFmtId="166" fontId="33" fillId="2" borderId="151" xfId="5" applyNumberFormat="1" applyFont="1" applyFill="1" applyBorder="1"/>
    <xf numFmtId="0" fontId="83" fillId="2" borderId="0" xfId="17" applyFont="1" applyFill="1" applyAlignment="1">
      <alignment vertical="center"/>
    </xf>
    <xf numFmtId="0" fontId="10" fillId="3" borderId="153" xfId="17" applyFont="1" applyFill="1" applyBorder="1" applyAlignment="1">
      <alignment horizontal="center" vertical="center" wrapText="1"/>
    </xf>
    <xf numFmtId="0" fontId="14" fillId="3" borderId="65" xfId="17" applyFont="1" applyFill="1" applyBorder="1" applyAlignment="1">
      <alignment horizontal="center" vertical="center" wrapText="1"/>
    </xf>
    <xf numFmtId="0" fontId="14" fillId="3" borderId="2" xfId="17" applyFont="1" applyFill="1" applyBorder="1" applyAlignment="1">
      <alignment horizontal="center" vertical="center" wrapText="1"/>
    </xf>
    <xf numFmtId="0" fontId="14" fillId="3" borderId="32" xfId="17" applyFont="1" applyFill="1" applyBorder="1" applyAlignment="1">
      <alignment horizontal="center" vertical="center" wrapText="1"/>
    </xf>
    <xf numFmtId="0" fontId="14" fillId="3" borderId="66" xfId="17" applyFont="1" applyFill="1" applyBorder="1" applyAlignment="1">
      <alignment horizontal="center" vertical="center" wrapText="1"/>
    </xf>
    <xf numFmtId="0" fontId="26" fillId="2" borderId="0" xfId="17" applyFont="1" applyFill="1" applyAlignment="1">
      <alignment horizontal="center" vertical="center" wrapText="1"/>
    </xf>
    <xf numFmtId="183" fontId="14" fillId="3" borderId="124" xfId="17" applyNumberFormat="1" applyFont="1" applyFill="1" applyBorder="1" applyAlignment="1">
      <alignment horizontal="center" vertical="center"/>
    </xf>
    <xf numFmtId="3" fontId="17" fillId="2" borderId="38" xfId="17" applyNumberFormat="1" applyFont="1" applyFill="1" applyBorder="1" applyAlignment="1">
      <alignment horizontal="center" vertical="center"/>
    </xf>
    <xf numFmtId="3" fontId="17" fillId="2" borderId="4" xfId="17" applyNumberFormat="1" applyFont="1" applyFill="1" applyBorder="1" applyAlignment="1">
      <alignment horizontal="center" vertical="center"/>
    </xf>
    <xf numFmtId="197" fontId="33" fillId="2" borderId="63" xfId="17" applyNumberFormat="1" applyFont="1" applyFill="1" applyBorder="1" applyAlignment="1">
      <alignment horizontal="center" vertical="center"/>
    </xf>
    <xf numFmtId="4" fontId="26" fillId="2" borderId="0" xfId="17" applyNumberFormat="1" applyFont="1" applyFill="1" applyAlignment="1">
      <alignment vertical="center"/>
    </xf>
    <xf numFmtId="183" fontId="14" fillId="3" borderId="125" xfId="17" applyNumberFormat="1" applyFont="1" applyFill="1" applyBorder="1" applyAlignment="1">
      <alignment horizontal="center" vertical="center"/>
    </xf>
    <xf numFmtId="3" fontId="17" fillId="2" borderId="51" xfId="17" applyNumberFormat="1" applyFont="1" applyFill="1" applyBorder="1" applyAlignment="1">
      <alignment horizontal="center" vertical="center"/>
    </xf>
    <xf numFmtId="3" fontId="17" fillId="2" borderId="6" xfId="17" applyNumberFormat="1" applyFont="1" applyFill="1" applyBorder="1" applyAlignment="1">
      <alignment horizontal="center" vertical="center"/>
    </xf>
    <xf numFmtId="197" fontId="33" fillId="2" borderId="71" xfId="17" applyNumberFormat="1" applyFont="1" applyFill="1" applyBorder="1" applyAlignment="1">
      <alignment horizontal="center" vertical="center"/>
    </xf>
    <xf numFmtId="0" fontId="79" fillId="2" borderId="0" xfId="17" applyFont="1" applyFill="1" applyAlignment="1">
      <alignment vertical="center"/>
    </xf>
    <xf numFmtId="0" fontId="10" fillId="3" borderId="153" xfId="17" applyFont="1" applyFill="1" applyBorder="1" applyAlignment="1">
      <alignment vertical="center"/>
    </xf>
    <xf numFmtId="0" fontId="14" fillId="3" borderId="124" xfId="17" applyFont="1" applyFill="1" applyBorder="1" applyAlignment="1">
      <alignment horizontal="center" vertical="center"/>
    </xf>
    <xf numFmtId="3" fontId="17" fillId="2" borderId="63" xfId="17" applyNumberFormat="1" applyFont="1" applyFill="1" applyBorder="1" applyAlignment="1">
      <alignment horizontal="center" vertical="center"/>
    </xf>
    <xf numFmtId="3" fontId="26" fillId="2" borderId="0" xfId="17" applyNumberFormat="1" applyFont="1" applyFill="1" applyAlignment="1">
      <alignment vertical="center"/>
    </xf>
    <xf numFmtId="43" fontId="26" fillId="2" borderId="0" xfId="33" applyFont="1" applyFill="1" applyAlignment="1">
      <alignment vertical="center"/>
    </xf>
    <xf numFmtId="0" fontId="17" fillId="2" borderId="4" xfId="17" applyFont="1" applyFill="1" applyBorder="1" applyAlignment="1">
      <alignment horizontal="center" vertical="center"/>
    </xf>
    <xf numFmtId="3" fontId="17" fillId="2" borderId="0" xfId="17" applyNumberFormat="1" applyFont="1" applyFill="1" applyBorder="1" applyAlignment="1">
      <alignment horizontal="center" vertical="center"/>
    </xf>
    <xf numFmtId="3" fontId="17" fillId="2" borderId="28" xfId="17" applyNumberFormat="1" applyFont="1" applyFill="1" applyBorder="1" applyAlignment="1">
      <alignment horizontal="center" vertical="center"/>
    </xf>
    <xf numFmtId="0" fontId="14" fillId="3" borderId="251" xfId="17" applyFont="1" applyFill="1" applyBorder="1" applyAlignment="1">
      <alignment horizontal="center" vertical="center"/>
    </xf>
    <xf numFmtId="3" fontId="33" fillId="3" borderId="252" xfId="17" applyNumberFormat="1" applyFont="1" applyFill="1" applyBorder="1" applyAlignment="1">
      <alignment horizontal="center" vertical="center"/>
    </xf>
    <xf numFmtId="3" fontId="33" fillId="3" borderId="150" xfId="17" applyNumberFormat="1" applyFont="1" applyFill="1" applyBorder="1" applyAlignment="1">
      <alignment horizontal="center" vertical="center"/>
    </xf>
    <xf numFmtId="3" fontId="33" fillId="3" borderId="253" xfId="17" applyNumberFormat="1" applyFont="1" applyFill="1" applyBorder="1" applyAlignment="1">
      <alignment horizontal="center" vertical="center"/>
    </xf>
    <xf numFmtId="3" fontId="33" fillId="3" borderId="151" xfId="17" applyNumberFormat="1" applyFont="1" applyFill="1" applyBorder="1" applyAlignment="1">
      <alignment horizontal="center" vertical="center"/>
    </xf>
    <xf numFmtId="3" fontId="46" fillId="2" borderId="0" xfId="17" applyNumberFormat="1" applyFont="1" applyFill="1" applyAlignment="1">
      <alignment vertical="center"/>
    </xf>
    <xf numFmtId="0" fontId="10" fillId="2" borderId="0" xfId="50" applyFont="1" applyFill="1" applyBorder="1" applyAlignment="1">
      <alignment vertical="center"/>
    </xf>
    <xf numFmtId="0" fontId="34" fillId="2" borderId="0" xfId="55" applyFont="1" applyFill="1" applyBorder="1" applyAlignment="1"/>
    <xf numFmtId="0" fontId="34" fillId="2" borderId="0" xfId="55" applyFont="1" applyFill="1" applyBorder="1" applyAlignment="1">
      <alignment horizontal="center"/>
    </xf>
    <xf numFmtId="0" fontId="34" fillId="2" borderId="0" xfId="55" applyFont="1" applyFill="1" applyBorder="1"/>
    <xf numFmtId="0" fontId="14" fillId="3" borderId="9" xfId="50" applyFont="1" applyFill="1" applyBorder="1" applyAlignment="1">
      <alignment horizontal="center"/>
    </xf>
    <xf numFmtId="0" fontId="14" fillId="3" borderId="145" xfId="50" applyFont="1" applyFill="1" applyBorder="1" applyAlignment="1">
      <alignment horizontal="center"/>
    </xf>
    <xf numFmtId="0" fontId="7" fillId="2" borderId="0" xfId="55" applyFont="1" applyFill="1"/>
    <xf numFmtId="0" fontId="14" fillId="3" borderId="254" xfId="50" applyFont="1" applyFill="1" applyBorder="1" applyAlignment="1">
      <alignment horizontal="center"/>
    </xf>
    <xf numFmtId="0" fontId="32" fillId="3" borderId="255" xfId="50" applyFont="1" applyFill="1" applyBorder="1" applyAlignment="1">
      <alignment horizontal="center"/>
    </xf>
    <xf numFmtId="0" fontId="14" fillId="7" borderId="145" xfId="52" applyFont="1" applyFill="1" applyBorder="1" applyAlignment="1">
      <alignment horizontal="left" vertical="center"/>
    </xf>
    <xf numFmtId="3" fontId="33" fillId="2" borderId="9" xfId="50" applyNumberFormat="1" applyFont="1" applyFill="1" applyBorder="1" applyAlignment="1">
      <alignment horizontal="center"/>
    </xf>
    <xf numFmtId="4" fontId="33" fillId="2" borderId="16" xfId="50" applyNumberFormat="1" applyFont="1" applyFill="1" applyBorder="1" applyAlignment="1">
      <alignment horizontal="center"/>
    </xf>
    <xf numFmtId="0" fontId="39" fillId="2" borderId="0" xfId="55" applyFont="1" applyFill="1"/>
    <xf numFmtId="0" fontId="42" fillId="7" borderId="21" xfId="52" applyFont="1" applyFill="1" applyBorder="1" applyAlignment="1">
      <alignment horizontal="left" vertical="center" indent="1"/>
    </xf>
    <xf numFmtId="0" fontId="32" fillId="2" borderId="16" xfId="50" applyFont="1" applyFill="1" applyBorder="1" applyAlignment="1">
      <alignment horizontal="center"/>
    </xf>
    <xf numFmtId="4" fontId="32" fillId="2" borderId="16" xfId="50" applyNumberFormat="1" applyFont="1" applyFill="1" applyBorder="1" applyAlignment="1">
      <alignment horizontal="center"/>
    </xf>
    <xf numFmtId="0" fontId="139" fillId="2" borderId="0" xfId="55" applyFont="1" applyFill="1"/>
    <xf numFmtId="0" fontId="11" fillId="7" borderId="21" xfId="52" applyFont="1" applyFill="1" applyBorder="1" applyAlignment="1">
      <alignment horizontal="left" vertical="center" indent="1"/>
    </xf>
    <xf numFmtId="3" fontId="17" fillId="2" borderId="16" xfId="50" applyNumberFormat="1" applyFont="1" applyFill="1" applyBorder="1" applyAlignment="1">
      <alignment horizontal="center"/>
    </xf>
    <xf numFmtId="4" fontId="17" fillId="2" borderId="16" xfId="50" applyNumberFormat="1" applyFont="1" applyFill="1" applyBorder="1" applyAlignment="1">
      <alignment horizontal="center"/>
    </xf>
    <xf numFmtId="0" fontId="14" fillId="7" borderId="21" xfId="52" applyFont="1" applyFill="1" applyBorder="1" applyAlignment="1">
      <alignment horizontal="left" vertical="center"/>
    </xf>
    <xf numFmtId="3" fontId="33" fillId="2" borderId="16" xfId="50" applyNumberFormat="1" applyFont="1" applyFill="1" applyBorder="1" applyAlignment="1">
      <alignment horizontal="center"/>
    </xf>
    <xf numFmtId="3" fontId="33" fillId="2" borderId="22" xfId="50" applyNumberFormat="1" applyFont="1" applyFill="1" applyBorder="1" applyAlignment="1">
      <alignment horizontal="center"/>
    </xf>
    <xf numFmtId="0" fontId="14" fillId="3" borderId="96" xfId="56" applyFont="1" applyFill="1" applyBorder="1"/>
    <xf numFmtId="3" fontId="33" fillId="2" borderId="24" xfId="50" applyNumberFormat="1" applyFont="1" applyFill="1" applyBorder="1" applyAlignment="1">
      <alignment horizontal="center"/>
    </xf>
    <xf numFmtId="4" fontId="33" fillId="2" borderId="96" xfId="50" applyNumberFormat="1" applyFont="1" applyFill="1" applyBorder="1" applyAlignment="1">
      <alignment horizontal="center"/>
    </xf>
    <xf numFmtId="0" fontId="17" fillId="2" borderId="0" xfId="55" applyFont="1" applyFill="1" applyBorder="1"/>
    <xf numFmtId="0" fontId="39" fillId="2" borderId="0" xfId="55" applyFont="1" applyFill="1" applyAlignment="1">
      <alignment horizontal="center"/>
    </xf>
    <xf numFmtId="0" fontId="10" fillId="2" borderId="0" xfId="50" applyFont="1" applyFill="1"/>
    <xf numFmtId="0" fontId="10" fillId="2" borderId="0" xfId="50" applyFont="1" applyFill="1" applyAlignment="1">
      <alignment horizontal="center"/>
    </xf>
    <xf numFmtId="0" fontId="34" fillId="2" borderId="0" xfId="55" applyFont="1" applyFill="1"/>
    <xf numFmtId="0" fontId="14" fillId="7" borderId="145" xfId="50" applyFont="1" applyFill="1" applyBorder="1" applyAlignment="1">
      <alignment horizontal="center"/>
    </xf>
    <xf numFmtId="0" fontId="14" fillId="7" borderId="22" xfId="50" applyFont="1" applyFill="1" applyBorder="1" applyAlignment="1">
      <alignment horizontal="center"/>
    </xf>
    <xf numFmtId="0" fontId="14" fillId="3" borderId="22" xfId="50" applyFont="1" applyFill="1" applyBorder="1" applyAlignment="1">
      <alignment horizontal="center"/>
    </xf>
    <xf numFmtId="0" fontId="32" fillId="3" borderId="24" xfId="50" applyFont="1" applyFill="1" applyBorder="1" applyAlignment="1">
      <alignment horizontal="center"/>
    </xf>
    <xf numFmtId="198" fontId="14" fillId="7" borderId="145" xfId="50" quotePrefix="1" applyNumberFormat="1" applyFont="1" applyFill="1" applyBorder="1" applyAlignment="1">
      <alignment horizontal="left"/>
    </xf>
    <xf numFmtId="3" fontId="17" fillId="2" borderId="21" xfId="50" applyNumberFormat="1" applyFont="1" applyFill="1" applyBorder="1" applyAlignment="1">
      <alignment horizontal="center"/>
    </xf>
    <xf numFmtId="166" fontId="17" fillId="2" borderId="16" xfId="50" applyNumberFormat="1" applyFont="1" applyFill="1" applyBorder="1" applyAlignment="1">
      <alignment horizontal="center"/>
    </xf>
    <xf numFmtId="199" fontId="11" fillId="7" borderId="21" xfId="50" applyNumberFormat="1" applyFont="1" applyFill="1" applyBorder="1" applyAlignment="1">
      <alignment horizontal="left"/>
    </xf>
    <xf numFmtId="4" fontId="17" fillId="2" borderId="16" xfId="50" applyNumberFormat="1" applyFont="1" applyFill="1" applyBorder="1" applyAlignment="1">
      <alignment horizontal="center" vertical="center"/>
    </xf>
    <xf numFmtId="198" fontId="14" fillId="7" borderId="22" xfId="50" quotePrefix="1" applyNumberFormat="1" applyFont="1" applyFill="1" applyBorder="1" applyAlignment="1">
      <alignment horizontal="left"/>
    </xf>
    <xf numFmtId="3" fontId="33" fillId="2" borderId="96" xfId="50" applyNumberFormat="1" applyFont="1" applyFill="1" applyBorder="1" applyAlignment="1">
      <alignment horizontal="center"/>
    </xf>
    <xf numFmtId="4" fontId="33" fillId="2" borderId="97" xfId="50" applyNumberFormat="1" applyFont="1" applyFill="1" applyBorder="1" applyAlignment="1">
      <alignment horizontal="center"/>
    </xf>
    <xf numFmtId="0" fontId="140" fillId="2" borderId="0" xfId="55" applyFont="1" applyFill="1"/>
    <xf numFmtId="0" fontId="8" fillId="2" borderId="0" xfId="55" applyFont="1" applyFill="1"/>
    <xf numFmtId="0" fontId="8" fillId="2" borderId="0" xfId="55" applyFont="1" applyFill="1" applyAlignment="1">
      <alignment horizontal="center"/>
    </xf>
    <xf numFmtId="17" fontId="14" fillId="7" borderId="60" xfId="50" applyNumberFormat="1" applyFont="1" applyFill="1" applyBorder="1" applyAlignment="1">
      <alignment horizontal="left" vertical="center"/>
    </xf>
    <xf numFmtId="17" fontId="14" fillId="7" borderId="60" xfId="50" applyNumberFormat="1" applyFont="1" applyFill="1" applyBorder="1" applyAlignment="1">
      <alignment horizontal="right" vertical="center" wrapText="1"/>
    </xf>
    <xf numFmtId="17" fontId="32" fillId="7" borderId="60" xfId="50" applyNumberFormat="1" applyFont="1" applyFill="1" applyBorder="1" applyAlignment="1">
      <alignment horizontal="center" vertical="center" wrapText="1"/>
    </xf>
    <xf numFmtId="43" fontId="1" fillId="0" borderId="0" xfId="5" applyFont="1"/>
    <xf numFmtId="0" fontId="14" fillId="7" borderId="53" xfId="50" applyFont="1" applyFill="1" applyBorder="1" applyAlignment="1">
      <alignment vertical="center"/>
    </xf>
    <xf numFmtId="43" fontId="33" fillId="0" borderId="53" xfId="5" applyFont="1" applyBorder="1" applyAlignment="1">
      <alignment horizontal="center" vertical="center"/>
    </xf>
    <xf numFmtId="0" fontId="33" fillId="0" borderId="53" xfId="0" applyFont="1" applyBorder="1" applyAlignment="1">
      <alignment horizontal="center"/>
    </xf>
    <xf numFmtId="0" fontId="14" fillId="7" borderId="4" xfId="50" applyFont="1" applyFill="1" applyBorder="1" applyAlignment="1">
      <alignment vertical="center"/>
    </xf>
    <xf numFmtId="43" fontId="33" fillId="0" borderId="4" xfId="5" applyFont="1" applyBorder="1" applyAlignment="1">
      <alignment horizontal="center" vertical="center"/>
    </xf>
    <xf numFmtId="0" fontId="33" fillId="0" borderId="4" xfId="0" applyFont="1" applyBorder="1" applyAlignment="1">
      <alignment horizontal="center"/>
    </xf>
    <xf numFmtId="43" fontId="0" fillId="0" borderId="0" xfId="0" applyNumberFormat="1"/>
    <xf numFmtId="0" fontId="14" fillId="7" borderId="60" xfId="50" applyFont="1" applyFill="1" applyBorder="1" applyAlignment="1">
      <alignment vertical="center"/>
    </xf>
    <xf numFmtId="43" fontId="33" fillId="2" borderId="60" xfId="5" applyNumberFormat="1" applyFont="1" applyFill="1" applyBorder="1" applyAlignment="1">
      <alignment horizontal="center" vertical="center"/>
    </xf>
    <xf numFmtId="0" fontId="24" fillId="2" borderId="0" xfId="50" applyFont="1" applyFill="1" applyAlignment="1"/>
    <xf numFmtId="167" fontId="0" fillId="0" borderId="0" xfId="0" applyNumberFormat="1"/>
    <xf numFmtId="0" fontId="47" fillId="2" borderId="0" xfId="57" applyFont="1" applyFill="1" applyBorder="1" applyAlignment="1">
      <alignment vertical="center"/>
    </xf>
    <xf numFmtId="0" fontId="10" fillId="2" borderId="0" xfId="57" applyFont="1" applyFill="1" applyBorder="1" applyAlignment="1">
      <alignment vertical="center"/>
    </xf>
    <xf numFmtId="0" fontId="31" fillId="2" borderId="0" xfId="57" applyFont="1" applyFill="1" applyBorder="1" applyAlignment="1">
      <alignment vertical="center"/>
    </xf>
    <xf numFmtId="0" fontId="31" fillId="22" borderId="0" xfId="57" applyFont="1" applyFill="1" applyBorder="1" applyAlignment="1">
      <alignment horizontal="right" vertical="center"/>
    </xf>
    <xf numFmtId="0" fontId="72" fillId="22" borderId="0" xfId="57" applyFont="1" applyFill="1" applyBorder="1" applyAlignment="1">
      <alignment horizontal="centerContinuous" vertical="center"/>
    </xf>
    <xf numFmtId="0" fontId="72" fillId="2" borderId="0" xfId="57" applyFont="1" applyFill="1" applyBorder="1" applyAlignment="1">
      <alignment vertical="center"/>
    </xf>
    <xf numFmtId="166" fontId="72" fillId="2" borderId="0" xfId="57" applyNumberFormat="1" applyFont="1" applyFill="1" applyBorder="1" applyAlignment="1">
      <alignment horizontal="center" vertical="center"/>
    </xf>
    <xf numFmtId="0" fontId="14" fillId="23" borderId="174" xfId="57" applyFont="1" applyFill="1" applyBorder="1" applyAlignment="1">
      <alignment horizontal="center" vertical="center"/>
    </xf>
    <xf numFmtId="0" fontId="72" fillId="2" borderId="0" xfId="57" applyFont="1" applyFill="1" applyAlignment="1">
      <alignment vertical="center"/>
    </xf>
    <xf numFmtId="0" fontId="14" fillId="23" borderId="124" xfId="57" applyFont="1" applyFill="1" applyBorder="1" applyAlignment="1">
      <alignment horizontal="center" vertical="center"/>
    </xf>
    <xf numFmtId="0" fontId="72" fillId="2" borderId="0" xfId="57" applyFont="1" applyFill="1" applyBorder="1" applyAlignment="1">
      <alignment horizontal="right" vertical="center"/>
    </xf>
    <xf numFmtId="0" fontId="10" fillId="23" borderId="256" xfId="57" applyFont="1" applyFill="1" applyBorder="1" applyAlignment="1">
      <alignment horizontal="center" vertical="center"/>
    </xf>
    <xf numFmtId="0" fontId="31" fillId="23" borderId="177" xfId="57" applyFont="1" applyFill="1" applyBorder="1" applyAlignment="1">
      <alignment horizontal="centerContinuous" vertical="center"/>
    </xf>
    <xf numFmtId="0" fontId="32" fillId="23" borderId="18" xfId="57" applyFont="1" applyFill="1" applyBorder="1" applyAlignment="1">
      <alignment horizontal="center" vertical="center"/>
    </xf>
    <xf numFmtId="0" fontId="54" fillId="23" borderId="257" xfId="57" applyFont="1" applyFill="1" applyBorder="1" applyAlignment="1">
      <alignment horizontal="right" vertical="center"/>
    </xf>
    <xf numFmtId="17" fontId="14" fillId="7" borderId="124" xfId="57" quotePrefix="1" applyNumberFormat="1" applyFont="1" applyFill="1" applyBorder="1" applyAlignment="1">
      <alignment horizontal="right" vertical="center"/>
    </xf>
    <xf numFmtId="0" fontId="70" fillId="2" borderId="258" xfId="57" applyFont="1" applyFill="1" applyBorder="1" applyAlignment="1">
      <alignment horizontal="center" vertical="center"/>
    </xf>
    <xf numFmtId="166" fontId="70" fillId="2" borderId="44" xfId="57" applyNumberFormat="1" applyFont="1" applyFill="1" applyBorder="1" applyAlignment="1">
      <alignment horizontal="center" vertical="center"/>
    </xf>
    <xf numFmtId="3" fontId="17" fillId="2" borderId="63" xfId="57" applyNumberFormat="1" applyFont="1" applyFill="1" applyBorder="1" applyAlignment="1">
      <alignment horizontal="center" vertical="center"/>
    </xf>
    <xf numFmtId="200" fontId="11" fillId="7" borderId="124" xfId="57" applyNumberFormat="1" applyFont="1" applyFill="1" applyBorder="1" applyAlignment="1">
      <alignment horizontal="right"/>
    </xf>
    <xf numFmtId="4" fontId="17" fillId="2" borderId="93" xfId="57" applyNumberFormat="1" applyFont="1" applyFill="1" applyBorder="1" applyAlignment="1">
      <alignment horizontal="center" vertical="center"/>
    </xf>
    <xf numFmtId="4" fontId="17" fillId="2" borderId="4" xfId="57" applyNumberFormat="1" applyFont="1" applyFill="1" applyBorder="1" applyAlignment="1">
      <alignment horizontal="center" vertical="center"/>
    </xf>
    <xf numFmtId="4" fontId="17" fillId="2" borderId="63" xfId="57" applyNumberFormat="1" applyFont="1" applyFill="1" applyBorder="1" applyAlignment="1">
      <alignment horizontal="center" vertical="center"/>
    </xf>
    <xf numFmtId="4" fontId="72" fillId="2" borderId="0" xfId="57" applyNumberFormat="1" applyFont="1" applyFill="1" applyBorder="1" applyAlignment="1">
      <alignment horizontal="center" vertical="center"/>
    </xf>
    <xf numFmtId="2" fontId="72" fillId="2" borderId="0" xfId="57" applyNumberFormat="1" applyFont="1" applyFill="1" applyBorder="1" applyAlignment="1">
      <alignment vertical="center"/>
    </xf>
    <xf numFmtId="0" fontId="75" fillId="2" borderId="0" xfId="57" applyFont="1" applyFill="1" applyBorder="1" applyAlignment="1">
      <alignment horizontal="left" vertical="center"/>
    </xf>
    <xf numFmtId="200" fontId="11" fillId="7" borderId="259" xfId="57" applyNumberFormat="1" applyFont="1" applyFill="1" applyBorder="1" applyAlignment="1">
      <alignment horizontal="right"/>
    </xf>
    <xf numFmtId="4" fontId="17" fillId="2" borderId="260" xfId="57" applyNumberFormat="1" applyFont="1" applyFill="1" applyBorder="1" applyAlignment="1">
      <alignment horizontal="center" vertical="center"/>
    </xf>
    <xf numFmtId="4" fontId="17" fillId="2" borderId="261" xfId="57" applyNumberFormat="1" applyFont="1" applyFill="1" applyBorder="1" applyAlignment="1">
      <alignment horizontal="center" vertical="center"/>
    </xf>
    <xf numFmtId="4" fontId="17" fillId="2" borderId="262" xfId="57" applyNumberFormat="1" applyFont="1" applyFill="1" applyBorder="1" applyAlignment="1">
      <alignment horizontal="center" vertical="center"/>
    </xf>
    <xf numFmtId="4" fontId="75" fillId="2" borderId="0" xfId="57" applyNumberFormat="1" applyFont="1" applyFill="1" applyBorder="1" applyAlignment="1">
      <alignment horizontal="left" vertical="center"/>
    </xf>
    <xf numFmtId="4" fontId="72" fillId="2" borderId="0" xfId="57" applyNumberFormat="1" applyFont="1" applyFill="1" applyBorder="1" applyAlignment="1">
      <alignment vertical="center"/>
    </xf>
    <xf numFmtId="17" fontId="14" fillId="7" borderId="124" xfId="57" applyNumberFormat="1" applyFont="1" applyFill="1" applyBorder="1" applyAlignment="1">
      <alignment horizontal="right" vertical="center"/>
    </xf>
    <xf numFmtId="3" fontId="17" fillId="2" borderId="4" xfId="57" applyNumberFormat="1" applyFont="1" applyFill="1" applyBorder="1" applyAlignment="1">
      <alignment horizontal="center" vertical="center"/>
    </xf>
    <xf numFmtId="0" fontId="75" fillId="2" borderId="0" xfId="57" applyFont="1" applyFill="1" applyAlignment="1">
      <alignment vertical="center"/>
    </xf>
    <xf numFmtId="0" fontId="75" fillId="2" borderId="0" xfId="57" applyFont="1" applyFill="1" applyBorder="1" applyAlignment="1">
      <alignment vertical="center"/>
    </xf>
    <xf numFmtId="17" fontId="14" fillId="7" borderId="125" xfId="57" applyNumberFormat="1" applyFont="1" applyFill="1" applyBorder="1" applyAlignment="1">
      <alignment horizontal="right" vertical="center"/>
    </xf>
    <xf numFmtId="3" fontId="17" fillId="2" borderId="6" xfId="57" applyNumberFormat="1" applyFont="1" applyFill="1" applyBorder="1" applyAlignment="1">
      <alignment horizontal="center" vertical="center"/>
    </xf>
    <xf numFmtId="3" fontId="17" fillId="2" borderId="71" xfId="57" applyNumberFormat="1" applyFont="1" applyFill="1" applyBorder="1" applyAlignment="1">
      <alignment horizontal="center" vertical="center"/>
    </xf>
    <xf numFmtId="4" fontId="75" fillId="2" borderId="0" xfId="57" applyNumberFormat="1" applyFont="1" applyFill="1" applyBorder="1" applyAlignment="1">
      <alignment vertical="center"/>
    </xf>
    <xf numFmtId="0" fontId="23" fillId="2" borderId="0" xfId="57" applyFont="1" applyFill="1" applyAlignment="1">
      <alignment horizontal="left" vertical="center"/>
    </xf>
    <xf numFmtId="3" fontId="26" fillId="2" borderId="0" xfId="57" applyNumberFormat="1" applyFont="1" applyFill="1" applyBorder="1" applyAlignment="1">
      <alignment horizontal="center" vertical="center"/>
    </xf>
    <xf numFmtId="0" fontId="71" fillId="2" borderId="0" xfId="57" applyFont="1" applyFill="1" applyAlignment="1">
      <alignment vertical="center"/>
    </xf>
    <xf numFmtId="4" fontId="71" fillId="2" borderId="0" xfId="57" applyNumberFormat="1" applyFont="1" applyFill="1" applyBorder="1" applyAlignment="1">
      <alignment vertical="center"/>
    </xf>
    <xf numFmtId="0" fontId="71" fillId="2" borderId="0" xfId="57" applyFont="1" applyFill="1" applyBorder="1" applyAlignment="1">
      <alignment vertical="center"/>
    </xf>
    <xf numFmtId="0" fontId="24" fillId="2" borderId="0" xfId="57" applyFont="1" applyFill="1" applyAlignment="1">
      <alignment horizontal="left" vertical="center"/>
    </xf>
    <xf numFmtId="0" fontId="24" fillId="2" borderId="0" xfId="57" applyFont="1" applyFill="1" applyAlignment="1">
      <alignment vertical="center"/>
    </xf>
    <xf numFmtId="0" fontId="23" fillId="2" borderId="0" xfId="57" applyFont="1" applyFill="1" applyBorder="1" applyAlignment="1">
      <alignment horizontal="left" vertical="center"/>
    </xf>
    <xf numFmtId="3" fontId="71" fillId="2" borderId="0" xfId="57" applyNumberFormat="1" applyFont="1" applyFill="1" applyBorder="1" applyAlignment="1">
      <alignment vertical="center"/>
    </xf>
    <xf numFmtId="3" fontId="75" fillId="2" borderId="0" xfId="57" applyNumberFormat="1" applyFont="1" applyFill="1" applyAlignment="1">
      <alignment vertical="center"/>
    </xf>
    <xf numFmtId="0" fontId="102" fillId="2" borderId="0" xfId="17" applyFont="1" applyFill="1" applyAlignment="1">
      <alignment vertical="center"/>
    </xf>
    <xf numFmtId="0" fontId="14" fillId="7" borderId="128" xfId="17" applyFont="1" applyFill="1" applyBorder="1" applyAlignment="1">
      <alignment horizontal="center" vertical="center"/>
    </xf>
    <xf numFmtId="0" fontId="14" fillId="7" borderId="129" xfId="17" applyFont="1" applyFill="1" applyBorder="1" applyAlignment="1">
      <alignment horizontal="center" vertical="center"/>
    </xf>
    <xf numFmtId="0" fontId="14" fillId="24" borderId="264" xfId="17" applyFont="1" applyFill="1" applyBorder="1" applyAlignment="1">
      <alignment horizontal="center" vertical="center"/>
    </xf>
    <xf numFmtId="0" fontId="14" fillId="24" borderId="157" xfId="17" applyFont="1" applyFill="1" applyBorder="1" applyAlignment="1">
      <alignment horizontal="center" vertical="center"/>
    </xf>
    <xf numFmtId="0" fontId="14" fillId="7" borderId="265" xfId="17" applyFont="1" applyFill="1" applyBorder="1" applyAlignment="1">
      <alignment horizontal="center" vertical="center"/>
    </xf>
    <xf numFmtId="0" fontId="14" fillId="7" borderId="206" xfId="17" applyFont="1" applyFill="1" applyBorder="1" applyAlignment="1">
      <alignment horizontal="center" vertical="center"/>
    </xf>
    <xf numFmtId="0" fontId="14" fillId="7" borderId="266" xfId="17" applyFont="1" applyFill="1" applyBorder="1" applyAlignment="1">
      <alignment horizontal="center" vertical="center"/>
    </xf>
    <xf numFmtId="0" fontId="14" fillId="24" borderId="267" xfId="17" applyFont="1" applyFill="1" applyBorder="1" applyAlignment="1">
      <alignment horizontal="center" vertical="center"/>
    </xf>
    <xf numFmtId="0" fontId="37" fillId="25" borderId="271" xfId="17" applyFont="1" applyFill="1" applyBorder="1" applyAlignment="1">
      <alignment vertical="center"/>
    </xf>
    <xf numFmtId="201" fontId="14" fillId="7" borderId="124" xfId="17" quotePrefix="1" applyNumberFormat="1" applyFont="1" applyFill="1" applyBorder="1" applyAlignment="1">
      <alignment horizontal="center" vertical="center"/>
    </xf>
    <xf numFmtId="3" fontId="17" fillId="2" borderId="175" xfId="17" applyNumberFormat="1" applyFont="1" applyFill="1" applyBorder="1" applyAlignment="1">
      <alignment horizontal="center" vertical="center"/>
    </xf>
    <xf numFmtId="3" fontId="17" fillId="2" borderId="128" xfId="17" applyNumberFormat="1" applyFont="1" applyFill="1" applyBorder="1" applyAlignment="1">
      <alignment horizontal="center" vertical="center"/>
    </xf>
    <xf numFmtId="2" fontId="17" fillId="2" borderId="128" xfId="17" applyNumberFormat="1" applyFont="1" applyFill="1" applyBorder="1" applyAlignment="1">
      <alignment horizontal="center" vertical="center"/>
    </xf>
    <xf numFmtId="2" fontId="17" fillId="2" borderId="129" xfId="17" applyNumberFormat="1" applyFont="1" applyFill="1" applyBorder="1" applyAlignment="1">
      <alignment horizontal="center" vertical="center"/>
    </xf>
    <xf numFmtId="2" fontId="11" fillId="2" borderId="264" xfId="17" applyNumberFormat="1" applyFont="1" applyFill="1" applyBorder="1" applyAlignment="1">
      <alignment horizontal="center" vertical="center"/>
    </xf>
    <xf numFmtId="202" fontId="11" fillId="7" borderId="124" xfId="17" applyNumberFormat="1" applyFont="1" applyFill="1" applyBorder="1" applyAlignment="1">
      <alignment horizontal="center" vertical="center"/>
    </xf>
    <xf numFmtId="3" fontId="17" fillId="2" borderId="93" xfId="17" applyNumberFormat="1" applyFont="1" applyFill="1" applyBorder="1" applyAlignment="1">
      <alignment horizontal="center" vertical="center"/>
    </xf>
    <xf numFmtId="4" fontId="17" fillId="2" borderId="4" xfId="17" applyNumberFormat="1" applyFont="1" applyFill="1" applyBorder="1" applyAlignment="1">
      <alignment horizontal="center" vertical="center"/>
    </xf>
    <xf numFmtId="4" fontId="17" fillId="2" borderId="63" xfId="17" applyNumberFormat="1" applyFont="1" applyFill="1" applyBorder="1" applyAlignment="1">
      <alignment horizontal="center" vertical="center"/>
    </xf>
    <xf numFmtId="2" fontId="11" fillId="2" borderId="157" xfId="17" applyNumberFormat="1" applyFont="1" applyFill="1" applyBorder="1" applyAlignment="1">
      <alignment horizontal="center" vertical="center"/>
    </xf>
    <xf numFmtId="2" fontId="11" fillId="2" borderId="0" xfId="17" applyNumberFormat="1" applyFont="1" applyFill="1" applyAlignment="1">
      <alignment vertical="center"/>
    </xf>
    <xf numFmtId="4" fontId="11" fillId="2" borderId="0" xfId="17" applyNumberFormat="1" applyFont="1" applyFill="1"/>
    <xf numFmtId="4" fontId="11" fillId="2" borderId="0" xfId="17" applyNumberFormat="1" applyFont="1" applyFill="1" applyAlignment="1">
      <alignment vertical="center"/>
    </xf>
    <xf numFmtId="2" fontId="14" fillId="2" borderId="0" xfId="17" applyNumberFormat="1" applyFont="1" applyFill="1" applyAlignment="1">
      <alignment vertical="center"/>
    </xf>
    <xf numFmtId="2" fontId="17" fillId="2" borderId="4" xfId="17" applyNumberFormat="1" applyFont="1" applyFill="1" applyBorder="1" applyAlignment="1">
      <alignment horizontal="center" vertical="center"/>
    </xf>
    <xf numFmtId="2" fontId="17" fillId="2" borderId="63" xfId="17" applyNumberFormat="1" applyFont="1" applyFill="1" applyBorder="1" applyAlignment="1">
      <alignment horizontal="center" vertical="center"/>
    </xf>
    <xf numFmtId="202" fontId="11" fillId="7" borderId="272" xfId="17" applyNumberFormat="1" applyFont="1" applyFill="1" applyBorder="1" applyAlignment="1">
      <alignment horizontal="center" vertical="center"/>
    </xf>
    <xf numFmtId="3" fontId="17" fillId="2" borderId="273" xfId="17" applyNumberFormat="1" applyFont="1" applyFill="1" applyBorder="1" applyAlignment="1">
      <alignment horizontal="center" vertical="center"/>
    </xf>
    <xf numFmtId="3" fontId="17" fillId="2" borderId="115" xfId="17" applyNumberFormat="1" applyFont="1" applyFill="1" applyBorder="1" applyAlignment="1">
      <alignment horizontal="center" vertical="center"/>
    </xf>
    <xf numFmtId="4" fontId="17" fillId="2" borderId="115" xfId="17" applyNumberFormat="1" applyFont="1" applyFill="1" applyBorder="1" applyAlignment="1">
      <alignment horizontal="center" vertical="center"/>
    </xf>
    <xf numFmtId="4" fontId="17" fillId="2" borderId="222" xfId="17" applyNumberFormat="1" applyFont="1" applyFill="1" applyBorder="1" applyAlignment="1">
      <alignment horizontal="center" vertical="center"/>
    </xf>
    <xf numFmtId="17" fontId="14" fillId="7" borderId="124" xfId="17" applyNumberFormat="1" applyFont="1" applyFill="1" applyBorder="1" applyAlignment="1">
      <alignment horizontal="center" vertical="center"/>
    </xf>
    <xf numFmtId="172" fontId="11" fillId="2" borderId="0" xfId="17" applyNumberFormat="1" applyFont="1" applyFill="1" applyAlignment="1">
      <alignment vertical="center"/>
    </xf>
    <xf numFmtId="0" fontId="14" fillId="2" borderId="0" xfId="17" applyFont="1" applyFill="1" applyAlignment="1">
      <alignment vertical="center"/>
    </xf>
    <xf numFmtId="17" fontId="14" fillId="7" borderId="124" xfId="17" quotePrefix="1" applyNumberFormat="1" applyFont="1" applyFill="1" applyBorder="1" applyAlignment="1">
      <alignment horizontal="center" vertical="center"/>
    </xf>
    <xf numFmtId="17" fontId="14" fillId="7" borderId="274" xfId="17" quotePrefix="1" applyNumberFormat="1" applyFont="1" applyFill="1" applyBorder="1" applyAlignment="1">
      <alignment horizontal="center" vertical="center"/>
    </xf>
    <xf numFmtId="2" fontId="17" fillId="2" borderId="275" xfId="17" applyNumberFormat="1" applyFont="1" applyFill="1" applyBorder="1" applyAlignment="1">
      <alignment horizontal="center" vertical="center"/>
    </xf>
    <xf numFmtId="17" fontId="14" fillId="2" borderId="0" xfId="17" applyNumberFormat="1" applyFont="1" applyFill="1" applyAlignment="1">
      <alignment vertical="center"/>
    </xf>
    <xf numFmtId="0" fontId="17" fillId="2" borderId="93" xfId="17" applyFont="1" applyFill="1" applyBorder="1" applyAlignment="1">
      <alignment horizontal="center" vertical="center"/>
    </xf>
    <xf numFmtId="0" fontId="17" fillId="2" borderId="63" xfId="17" applyFont="1" applyFill="1" applyBorder="1" applyAlignment="1">
      <alignment horizontal="center" vertical="center"/>
    </xf>
    <xf numFmtId="0" fontId="11" fillId="2" borderId="157" xfId="17" applyFont="1" applyFill="1" applyBorder="1" applyAlignment="1">
      <alignment horizontal="center" vertical="center"/>
    </xf>
    <xf numFmtId="15" fontId="11" fillId="2" borderId="0" xfId="17" applyNumberFormat="1" applyFont="1" applyFill="1" applyAlignment="1">
      <alignment vertical="center"/>
    </xf>
    <xf numFmtId="17" fontId="14" fillId="7" borderId="259" xfId="17" quotePrefix="1" applyNumberFormat="1" applyFont="1" applyFill="1" applyBorder="1" applyAlignment="1">
      <alignment horizontal="center" vertical="center"/>
    </xf>
    <xf numFmtId="3" fontId="17" fillId="2" borderId="260" xfId="17" applyNumberFormat="1" applyFont="1" applyFill="1" applyBorder="1" applyAlignment="1">
      <alignment horizontal="center" vertical="center"/>
    </xf>
    <xf numFmtId="3" fontId="17" fillId="2" borderId="261" xfId="17" applyNumberFormat="1" applyFont="1" applyFill="1" applyBorder="1" applyAlignment="1">
      <alignment horizontal="center" vertical="center"/>
    </xf>
    <xf numFmtId="2" fontId="17" fillId="2" borderId="261" xfId="17" applyNumberFormat="1" applyFont="1" applyFill="1" applyBorder="1" applyAlignment="1">
      <alignment horizontal="center" vertical="center"/>
    </xf>
    <xf numFmtId="2" fontId="17" fillId="2" borderId="262" xfId="17" applyNumberFormat="1" applyFont="1" applyFill="1" applyBorder="1" applyAlignment="1">
      <alignment horizontal="center" vertical="center"/>
    </xf>
    <xf numFmtId="17" fontId="14" fillId="7" borderId="276" xfId="17" quotePrefix="1" applyNumberFormat="1" applyFont="1" applyFill="1" applyBorder="1" applyAlignment="1">
      <alignment horizontal="center" vertical="center"/>
    </xf>
    <xf numFmtId="3" fontId="17" fillId="2" borderId="277" xfId="17" applyNumberFormat="1" applyFont="1" applyFill="1" applyBorder="1" applyAlignment="1">
      <alignment horizontal="center" vertical="center"/>
    </xf>
    <xf numFmtId="3" fontId="17" fillId="2" borderId="275" xfId="17" applyNumberFormat="1" applyFont="1" applyFill="1" applyBorder="1" applyAlignment="1">
      <alignment horizontal="center" vertical="center"/>
    </xf>
    <xf numFmtId="2" fontId="17" fillId="2" borderId="278" xfId="17" applyNumberFormat="1" applyFont="1" applyFill="1" applyBorder="1" applyAlignment="1">
      <alignment horizontal="center" vertical="center"/>
    </xf>
    <xf numFmtId="167" fontId="17" fillId="2" borderId="4" xfId="17" applyNumberFormat="1" applyFont="1" applyFill="1" applyBorder="1" applyAlignment="1">
      <alignment horizontal="center" vertical="center"/>
    </xf>
    <xf numFmtId="17" fontId="14" fillId="7" borderId="125" xfId="17" applyNumberFormat="1" applyFont="1" applyFill="1" applyBorder="1" applyAlignment="1">
      <alignment horizontal="center" vertical="center"/>
    </xf>
    <xf numFmtId="3" fontId="17" fillId="2" borderId="126" xfId="17" applyNumberFormat="1" applyFont="1" applyFill="1" applyBorder="1" applyAlignment="1">
      <alignment horizontal="center" vertical="center"/>
    </xf>
    <xf numFmtId="0" fontId="17" fillId="2" borderId="6" xfId="17" applyFont="1" applyFill="1" applyBorder="1" applyAlignment="1">
      <alignment horizontal="center" vertical="center"/>
    </xf>
    <xf numFmtId="2" fontId="17" fillId="2" borderId="71" xfId="17" applyNumberFormat="1" applyFont="1" applyFill="1" applyBorder="1" applyAlignment="1">
      <alignment horizontal="center" vertical="center"/>
    </xf>
    <xf numFmtId="2" fontId="11" fillId="2" borderId="279" xfId="17" applyNumberFormat="1" applyFont="1" applyFill="1" applyBorder="1" applyAlignment="1">
      <alignment horizontal="right" vertical="center"/>
    </xf>
    <xf numFmtId="3" fontId="24" fillId="2" borderId="0" xfId="17" applyNumberFormat="1" applyFont="1" applyFill="1" applyAlignment="1">
      <alignment vertical="center"/>
    </xf>
    <xf numFmtId="2" fontId="24" fillId="2" borderId="0" xfId="17" applyNumberFormat="1" applyFont="1" applyFill="1" applyAlignment="1">
      <alignment horizontal="right" vertical="center"/>
    </xf>
    <xf numFmtId="0" fontId="10" fillId="2" borderId="0" xfId="46" applyFont="1" applyFill="1" applyAlignment="1">
      <alignment horizontal="left" vertical="center"/>
    </xf>
    <xf numFmtId="0" fontId="59" fillId="2" borderId="0" xfId="46" applyFont="1" applyFill="1"/>
    <xf numFmtId="0" fontId="1" fillId="2" borderId="0" xfId="46" applyFill="1"/>
    <xf numFmtId="0" fontId="14" fillId="2" borderId="0" xfId="46" applyFont="1" applyFill="1" applyAlignment="1">
      <alignment horizontal="left" vertical="center"/>
    </xf>
    <xf numFmtId="17" fontId="14" fillId="7" borderId="152" xfId="17" quotePrefix="1" applyNumberFormat="1" applyFont="1" applyFill="1" applyBorder="1" applyAlignment="1">
      <alignment horizontal="center" vertical="center"/>
    </xf>
    <xf numFmtId="0" fontId="14" fillId="7" borderId="33" xfId="17" applyFont="1" applyFill="1" applyBorder="1" applyAlignment="1">
      <alignment horizontal="center" vertical="center"/>
    </xf>
    <xf numFmtId="0" fontId="14" fillId="7" borderId="152" xfId="17" applyFont="1" applyFill="1" applyBorder="1" applyAlignment="1">
      <alignment horizontal="center" vertical="center" wrapText="1"/>
    </xf>
    <xf numFmtId="0" fontId="14" fillId="7" borderId="152" xfId="17" applyFont="1" applyFill="1" applyBorder="1" applyAlignment="1">
      <alignment horizontal="center" vertical="center"/>
    </xf>
    <xf numFmtId="17" fontId="14" fillId="7" borderId="21" xfId="17" quotePrefix="1" applyNumberFormat="1" applyFont="1" applyFill="1" applyBorder="1" applyAlignment="1">
      <alignment horizontal="center" vertical="center"/>
    </xf>
    <xf numFmtId="2" fontId="33" fillId="2" borderId="16" xfId="17" applyNumberFormat="1" applyFont="1" applyFill="1" applyBorder="1" applyAlignment="1">
      <alignment horizontal="center" vertical="center"/>
    </xf>
    <xf numFmtId="166" fontId="17" fillId="2" borderId="21" xfId="17" applyNumberFormat="1" applyFont="1" applyFill="1" applyBorder="1" applyAlignment="1">
      <alignment horizontal="center" vertical="center"/>
    </xf>
    <xf numFmtId="3" fontId="17" fillId="2" borderId="21" xfId="17" applyNumberFormat="1" applyFont="1" applyFill="1" applyBorder="1" applyAlignment="1">
      <alignment horizontal="center" vertical="center"/>
    </xf>
    <xf numFmtId="203" fontId="17" fillId="2" borderId="21" xfId="17" applyNumberFormat="1" applyFont="1" applyFill="1" applyBorder="1" applyAlignment="1">
      <alignment horizontal="center" vertical="center"/>
    </xf>
    <xf numFmtId="0" fontId="0" fillId="2" borderId="0" xfId="46" applyFont="1" applyFill="1"/>
    <xf numFmtId="14" fontId="1" fillId="2" borderId="0" xfId="46" applyNumberFormat="1" applyFill="1"/>
    <xf numFmtId="17" fontId="14" fillId="7" borderId="22" xfId="17" quotePrefix="1" applyNumberFormat="1" applyFont="1" applyFill="1" applyBorder="1" applyAlignment="1">
      <alignment horizontal="center" vertical="center"/>
    </xf>
    <xf numFmtId="2" fontId="33" fillId="2" borderId="24" xfId="17" applyNumberFormat="1" applyFont="1" applyFill="1" applyBorder="1" applyAlignment="1">
      <alignment horizontal="center" vertical="center"/>
    </xf>
    <xf numFmtId="166" fontId="17" fillId="2" borderId="22" xfId="17" applyNumberFormat="1" applyFont="1" applyFill="1" applyBorder="1" applyAlignment="1">
      <alignment horizontal="center" vertical="center"/>
    </xf>
    <xf numFmtId="3" fontId="17" fillId="2" borderId="22" xfId="17" applyNumberFormat="1" applyFont="1" applyFill="1" applyBorder="1" applyAlignment="1">
      <alignment horizontal="center" vertical="center"/>
    </xf>
    <xf numFmtId="203" fontId="17" fillId="2" borderId="22" xfId="17" applyNumberFormat="1" applyFont="1" applyFill="1" applyBorder="1" applyAlignment="1">
      <alignment horizontal="center" vertical="center"/>
    </xf>
    <xf numFmtId="0" fontId="52" fillId="2" borderId="0" xfId="17" applyFont="1" applyFill="1"/>
    <xf numFmtId="0" fontId="142" fillId="2" borderId="0" xfId="46" applyFont="1" applyFill="1"/>
    <xf numFmtId="0" fontId="24" fillId="2" borderId="0" xfId="46" applyFont="1" applyFill="1" applyAlignment="1">
      <alignment horizontal="left"/>
    </xf>
    <xf numFmtId="0" fontId="143" fillId="2" borderId="0" xfId="46" applyFont="1" applyFill="1"/>
    <xf numFmtId="0" fontId="144" fillId="2" borderId="0" xfId="46" applyFont="1" applyFill="1"/>
    <xf numFmtId="0" fontId="144" fillId="2" borderId="0" xfId="46" applyFont="1" applyFill="1" applyAlignment="1">
      <alignment horizontal="left" vertical="center"/>
    </xf>
    <xf numFmtId="0" fontId="26" fillId="2" borderId="0" xfId="17" applyFont="1" applyFill="1" applyAlignment="1">
      <alignment horizontal="center" vertical="center"/>
    </xf>
    <xf numFmtId="0" fontId="27" fillId="2" borderId="0" xfId="17" applyFont="1" applyFill="1" applyAlignment="1">
      <alignment vertical="center"/>
    </xf>
    <xf numFmtId="0" fontId="14" fillId="3" borderId="25" xfId="17" applyFont="1" applyFill="1" applyBorder="1" applyAlignment="1">
      <alignment horizontal="center" vertical="center"/>
    </xf>
    <xf numFmtId="0" fontId="14" fillId="3" borderId="31" xfId="17" applyFont="1" applyFill="1" applyBorder="1" applyAlignment="1">
      <alignment horizontal="center" vertical="center"/>
    </xf>
    <xf numFmtId="0" fontId="14" fillId="3" borderId="128" xfId="17" applyFont="1" applyFill="1" applyBorder="1" applyAlignment="1">
      <alignment horizontal="center" vertical="center"/>
    </xf>
    <xf numFmtId="0" fontId="14" fillId="3" borderId="27" xfId="17" applyFont="1" applyFill="1" applyBorder="1" applyAlignment="1">
      <alignment horizontal="center" vertical="center"/>
    </xf>
    <xf numFmtId="0" fontId="14" fillId="3" borderId="38" xfId="17" applyFont="1" applyFill="1" applyBorder="1" applyAlignment="1">
      <alignment horizontal="center" vertical="center"/>
    </xf>
    <xf numFmtId="0" fontId="14" fillId="3" borderId="4" xfId="17" applyFont="1" applyFill="1" applyBorder="1" applyAlignment="1">
      <alignment horizontal="center" vertical="center"/>
    </xf>
    <xf numFmtId="0" fontId="14" fillId="3" borderId="53" xfId="17" applyFont="1" applyFill="1" applyBorder="1" applyAlignment="1">
      <alignment horizontal="center" vertical="center"/>
    </xf>
    <xf numFmtId="0" fontId="14" fillId="3" borderId="38" xfId="17" applyFont="1" applyFill="1" applyBorder="1" applyAlignment="1">
      <alignment vertical="center"/>
    </xf>
    <xf numFmtId="0" fontId="32" fillId="3" borderId="26" xfId="17" applyFont="1" applyFill="1" applyBorder="1" applyAlignment="1">
      <alignment horizontal="center" vertical="center"/>
    </xf>
    <xf numFmtId="0" fontId="32" fillId="3" borderId="82" xfId="17" applyFont="1" applyFill="1" applyBorder="1" applyAlignment="1">
      <alignment horizontal="center" vertical="center"/>
    </xf>
    <xf numFmtId="0" fontId="32" fillId="3" borderId="54" xfId="17" applyFont="1" applyFill="1" applyBorder="1" applyAlignment="1">
      <alignment horizontal="center" vertical="center"/>
    </xf>
    <xf numFmtId="0" fontId="107" fillId="2" borderId="0" xfId="17" applyFont="1" applyFill="1" applyAlignment="1">
      <alignment horizontal="center" vertical="center"/>
    </xf>
    <xf numFmtId="201" fontId="14" fillId="3" borderId="27" xfId="17" applyNumberFormat="1" applyFont="1" applyFill="1" applyBorder="1" applyAlignment="1">
      <alignment horizontal="center" vertical="center"/>
    </xf>
    <xf numFmtId="0" fontId="33" fillId="2" borderId="38" xfId="17" applyFont="1" applyFill="1" applyBorder="1" applyAlignment="1">
      <alignment horizontal="center" vertical="center"/>
    </xf>
    <xf numFmtId="0" fontId="33" fillId="2" borderId="37" xfId="17" applyFont="1" applyFill="1" applyBorder="1" applyAlignment="1">
      <alignment horizontal="center" vertical="center"/>
    </xf>
    <xf numFmtId="0" fontId="33" fillId="2" borderId="19" xfId="17" applyFont="1" applyFill="1" applyBorder="1" applyAlignment="1">
      <alignment horizontal="center" vertical="center"/>
    </xf>
    <xf numFmtId="202" fontId="11" fillId="3" borderId="27" xfId="17" applyNumberFormat="1" applyFont="1" applyFill="1" applyBorder="1" applyAlignment="1">
      <alignment horizontal="center" vertical="center"/>
    </xf>
    <xf numFmtId="2" fontId="17" fillId="2" borderId="38" xfId="17" applyNumberFormat="1" applyFont="1" applyFill="1" applyBorder="1" applyAlignment="1">
      <alignment horizontal="center" vertical="center"/>
    </xf>
    <xf numFmtId="2" fontId="26" fillId="2" borderId="0" xfId="17" applyNumberFormat="1" applyFont="1" applyFill="1" applyAlignment="1">
      <alignment vertical="center"/>
    </xf>
    <xf numFmtId="205" fontId="26" fillId="2" borderId="0" xfId="17" applyNumberFormat="1" applyFont="1" applyFill="1" applyAlignment="1">
      <alignment vertical="center"/>
    </xf>
    <xf numFmtId="204" fontId="26" fillId="2" borderId="0" xfId="17" applyNumberFormat="1" applyFont="1" applyFill="1" applyAlignment="1">
      <alignment vertical="center"/>
    </xf>
    <xf numFmtId="43" fontId="26" fillId="2" borderId="0" xfId="17" applyNumberFormat="1" applyFont="1" applyFill="1" applyAlignment="1">
      <alignment vertical="center"/>
    </xf>
    <xf numFmtId="202" fontId="11" fillId="3" borderId="281" xfId="17" applyNumberFormat="1" applyFont="1" applyFill="1" applyBorder="1" applyAlignment="1">
      <alignment horizontal="center" vertical="center"/>
    </xf>
    <xf numFmtId="2" fontId="17" fillId="2" borderId="184" xfId="17" applyNumberFormat="1" applyFont="1" applyFill="1" applyBorder="1" applyAlignment="1">
      <alignment horizontal="center" vertical="center"/>
    </xf>
    <xf numFmtId="2" fontId="17" fillId="2" borderId="115" xfId="17" applyNumberFormat="1" applyFont="1" applyFill="1" applyBorder="1" applyAlignment="1">
      <alignment horizontal="center" vertical="center"/>
    </xf>
    <xf numFmtId="17" fontId="14" fillId="3" borderId="27" xfId="17" quotePrefix="1" applyNumberFormat="1" applyFont="1" applyFill="1" applyBorder="1" applyAlignment="1">
      <alignment horizontal="center" vertical="center"/>
    </xf>
    <xf numFmtId="17" fontId="14" fillId="3" borderId="282" xfId="17" quotePrefix="1" applyNumberFormat="1" applyFont="1" applyFill="1" applyBorder="1" applyAlignment="1">
      <alignment horizontal="center" vertical="center"/>
    </xf>
    <xf numFmtId="2" fontId="17" fillId="2" borderId="28" xfId="17" applyNumberFormat="1" applyFont="1" applyFill="1" applyBorder="1" applyAlignment="1">
      <alignment horizontal="center" vertical="center"/>
    </xf>
    <xf numFmtId="2" fontId="17" fillId="2" borderId="16" xfId="17" applyNumberFormat="1" applyFont="1" applyFill="1" applyBorder="1" applyAlignment="1">
      <alignment horizontal="center" vertical="center"/>
    </xf>
    <xf numFmtId="17" fontId="14" fillId="3" borderId="30" xfId="17" applyNumberFormat="1" applyFont="1" applyFill="1" applyBorder="1" applyAlignment="1">
      <alignment horizontal="center" vertical="center"/>
    </xf>
    <xf numFmtId="2" fontId="17" fillId="2" borderId="51" xfId="17" applyNumberFormat="1" applyFont="1" applyFill="1" applyBorder="1" applyAlignment="1">
      <alignment horizontal="center" vertical="center"/>
    </xf>
    <xf numFmtId="2" fontId="17" fillId="2" borderId="6" xfId="17" applyNumberFormat="1" applyFont="1" applyFill="1" applyBorder="1" applyAlignment="1">
      <alignment horizontal="center" vertical="center"/>
    </xf>
    <xf numFmtId="4" fontId="17" fillId="2" borderId="6" xfId="17" applyNumberFormat="1" applyFont="1" applyFill="1" applyBorder="1" applyAlignment="1">
      <alignment horizontal="center" vertical="center"/>
    </xf>
    <xf numFmtId="2" fontId="24" fillId="2" borderId="0" xfId="17" applyNumberFormat="1" applyFont="1" applyFill="1"/>
    <xf numFmtId="15" fontId="24" fillId="2" borderId="0" xfId="17" applyNumberFormat="1" applyFont="1" applyFill="1" applyAlignment="1">
      <alignment horizontal="left"/>
    </xf>
    <xf numFmtId="0" fontId="26" fillId="2" borderId="0" xfId="17" applyFont="1" applyFill="1" applyAlignment="1">
      <alignment horizontal="right" vertical="center"/>
    </xf>
    <xf numFmtId="15" fontId="26" fillId="2" borderId="0" xfId="17" applyNumberFormat="1" applyFont="1" applyFill="1" applyAlignment="1">
      <alignment horizontal="right" vertical="center"/>
    </xf>
    <xf numFmtId="2" fontId="24" fillId="2" borderId="0" xfId="17" applyNumberFormat="1" applyFont="1" applyFill="1" applyAlignment="1">
      <alignment vertical="center"/>
    </xf>
    <xf numFmtId="0" fontId="14" fillId="2" borderId="0" xfId="17" applyFont="1" applyFill="1" applyAlignment="1">
      <alignment horizontal="left" vertical="center"/>
    </xf>
    <xf numFmtId="15" fontId="52" fillId="2" borderId="0" xfId="17" applyNumberFormat="1" applyFont="1" applyFill="1" applyAlignment="1">
      <alignment horizontal="left" vertical="center"/>
    </xf>
    <xf numFmtId="15" fontId="24" fillId="2" borderId="0" xfId="17" applyNumberFormat="1" applyFont="1" applyFill="1" applyAlignment="1">
      <alignment horizontal="right" vertical="center"/>
    </xf>
    <xf numFmtId="164" fontId="26" fillId="2" borderId="0" xfId="32" applyNumberFormat="1" applyFont="1" applyFill="1" applyAlignment="1">
      <alignment vertical="center"/>
    </xf>
    <xf numFmtId="0" fontId="10" fillId="2" borderId="0" xfId="52" applyFont="1" applyFill="1" applyAlignment="1">
      <alignment vertical="center"/>
    </xf>
    <xf numFmtId="0" fontId="31" fillId="2" borderId="0" xfId="52" applyFont="1" applyFill="1" applyAlignment="1">
      <alignment vertical="center"/>
    </xf>
    <xf numFmtId="0" fontId="26" fillId="2" borderId="0" xfId="52" applyFont="1" applyFill="1" applyAlignment="1">
      <alignment horizontal="center" vertical="center"/>
    </xf>
    <xf numFmtId="0" fontId="27" fillId="2" borderId="0" xfId="52" applyFont="1" applyFill="1" applyAlignment="1">
      <alignment vertical="center"/>
    </xf>
    <xf numFmtId="0" fontId="14" fillId="3" borderId="53" xfId="52" applyFont="1" applyFill="1" applyBorder="1" applyAlignment="1">
      <alignment horizontal="center" vertical="center"/>
    </xf>
    <xf numFmtId="0" fontId="14" fillId="2" borderId="0" xfId="52" applyFont="1" applyFill="1" applyAlignment="1">
      <alignment horizontal="center" vertical="center"/>
    </xf>
    <xf numFmtId="0" fontId="14" fillId="3" borderId="4" xfId="52" applyFont="1" applyFill="1" applyBorder="1" applyAlignment="1">
      <alignment horizontal="center" vertical="center"/>
    </xf>
    <xf numFmtId="0" fontId="32" fillId="3" borderId="54" xfId="52" applyFont="1" applyFill="1" applyBorder="1" applyAlignment="1">
      <alignment horizontal="center" vertical="center" wrapText="1"/>
    </xf>
    <xf numFmtId="0" fontId="32" fillId="2" borderId="0" xfId="52" applyFont="1" applyFill="1" applyAlignment="1">
      <alignment horizontal="center" vertical="center" wrapText="1"/>
    </xf>
    <xf numFmtId="0" fontId="32" fillId="2" borderId="0" xfId="52" applyFont="1" applyFill="1" applyAlignment="1">
      <alignment vertical="center"/>
    </xf>
    <xf numFmtId="17" fontId="33" fillId="3" borderId="4" xfId="52" applyNumberFormat="1" applyFont="1" applyFill="1" applyBorder="1" applyAlignment="1">
      <alignment horizontal="center" vertical="center"/>
    </xf>
    <xf numFmtId="172" fontId="17" fillId="2" borderId="4" xfId="52" applyNumberFormat="1" applyFont="1" applyFill="1" applyBorder="1" applyAlignment="1">
      <alignment horizontal="center" vertical="center"/>
    </xf>
    <xf numFmtId="196" fontId="17" fillId="2" borderId="4" xfId="58" applyNumberFormat="1" applyFont="1" applyFill="1" applyBorder="1" applyAlignment="1">
      <alignment horizontal="center" vertical="center"/>
    </xf>
    <xf numFmtId="167" fontId="17" fillId="2" borderId="4" xfId="52" applyNumberFormat="1" applyFont="1" applyFill="1" applyBorder="1" applyAlignment="1">
      <alignment horizontal="center" vertical="center"/>
    </xf>
    <xf numFmtId="174" fontId="17" fillId="2" borderId="4" xfId="58" applyNumberFormat="1" applyFont="1" applyFill="1" applyBorder="1" applyAlignment="1">
      <alignment horizontal="center" vertical="center"/>
    </xf>
    <xf numFmtId="17" fontId="14" fillId="3" borderId="4" xfId="52" applyNumberFormat="1" applyFont="1" applyFill="1" applyBorder="1" applyAlignment="1">
      <alignment horizontal="center" vertical="center"/>
    </xf>
    <xf numFmtId="206" fontId="17" fillId="2" borderId="4" xfId="58" applyNumberFormat="1" applyFont="1" applyFill="1" applyBorder="1" applyAlignment="1">
      <alignment horizontal="center" vertical="center"/>
    </xf>
    <xf numFmtId="2" fontId="17" fillId="0" borderId="4" xfId="52" applyNumberFormat="1" applyFont="1" applyBorder="1" applyAlignment="1">
      <alignment horizontal="center" vertical="center"/>
    </xf>
    <xf numFmtId="17" fontId="14" fillId="3" borderId="54" xfId="52" applyNumberFormat="1" applyFont="1" applyFill="1" applyBorder="1" applyAlignment="1">
      <alignment horizontal="center" vertical="center"/>
    </xf>
    <xf numFmtId="2" fontId="17" fillId="2" borderId="54" xfId="52" applyNumberFormat="1" applyFont="1" applyFill="1" applyBorder="1" applyAlignment="1">
      <alignment horizontal="center" vertical="center"/>
    </xf>
    <xf numFmtId="204" fontId="17" fillId="2" borderId="54" xfId="52" applyNumberFormat="1" applyFont="1" applyFill="1" applyBorder="1" applyAlignment="1">
      <alignment horizontal="center" vertical="center"/>
    </xf>
    <xf numFmtId="15" fontId="24" fillId="2" borderId="0" xfId="52" applyNumberFormat="1" applyFont="1" applyFill="1" applyAlignment="1">
      <alignment horizontal="left" vertical="center"/>
    </xf>
    <xf numFmtId="0" fontId="24" fillId="2" borderId="0" xfId="52" applyFont="1" applyFill="1" applyAlignment="1">
      <alignment horizontal="right" vertical="center"/>
    </xf>
    <xf numFmtId="15" fontId="24" fillId="2" borderId="0" xfId="52" applyNumberFormat="1" applyFont="1" applyFill="1" applyAlignment="1">
      <alignment horizontal="right" vertical="center"/>
    </xf>
    <xf numFmtId="40" fontId="24" fillId="2" borderId="0" xfId="23" applyFont="1" applyFill="1" applyAlignment="1">
      <alignment vertical="center"/>
    </xf>
    <xf numFmtId="0" fontId="10" fillId="2" borderId="0" xfId="52" applyFont="1" applyFill="1" applyAlignment="1">
      <alignment horizontal="left" vertical="center"/>
    </xf>
    <xf numFmtId="0" fontId="14" fillId="3" borderId="28" xfId="52" applyFont="1" applyFill="1" applyBorder="1" applyAlignment="1">
      <alignment horizontal="center" vertical="center"/>
    </xf>
    <xf numFmtId="0" fontId="14" fillId="3" borderId="287" xfId="52" applyFont="1" applyFill="1" applyBorder="1" applyAlignment="1">
      <alignment horizontal="center" vertical="center"/>
    </xf>
    <xf numFmtId="0" fontId="14" fillId="3" borderId="0" xfId="52" applyFont="1" applyFill="1" applyAlignment="1">
      <alignment horizontal="center" vertical="center"/>
    </xf>
    <xf numFmtId="0" fontId="14" fillId="3" borderId="288" xfId="52" applyFont="1" applyFill="1" applyBorder="1" applyAlignment="1">
      <alignment horizontal="center" vertical="center"/>
    </xf>
    <xf numFmtId="0" fontId="14" fillId="3" borderId="16" xfId="52" applyFont="1" applyFill="1" applyBorder="1" applyAlignment="1">
      <alignment horizontal="center" vertical="center"/>
    </xf>
    <xf numFmtId="0" fontId="32" fillId="3" borderId="0" xfId="52" applyFont="1" applyFill="1" applyAlignment="1">
      <alignment horizontal="center" vertical="center"/>
    </xf>
    <xf numFmtId="0" fontId="32" fillId="3" borderId="16" xfId="52" applyFont="1" applyFill="1" applyBorder="1" applyAlignment="1">
      <alignment horizontal="center" vertical="center"/>
    </xf>
    <xf numFmtId="0" fontId="42" fillId="2" borderId="0" xfId="52" applyFont="1" applyFill="1" applyAlignment="1">
      <alignment vertical="center"/>
    </xf>
    <xf numFmtId="0" fontId="32" fillId="3" borderId="14" xfId="52" applyFont="1" applyFill="1" applyBorder="1" applyAlignment="1">
      <alignment horizontal="center" vertical="center" wrapText="1"/>
    </xf>
    <xf numFmtId="0" fontId="32" fillId="3" borderId="17" xfId="52" applyFont="1" applyFill="1" applyBorder="1" applyAlignment="1">
      <alignment horizontal="center" vertical="center" wrapText="1"/>
    </xf>
    <xf numFmtId="17" fontId="10" fillId="3" borderId="27" xfId="52" applyNumberFormat="1" applyFont="1" applyFill="1" applyBorder="1" applyAlignment="1">
      <alignment horizontal="center" vertical="center"/>
    </xf>
    <xf numFmtId="172" fontId="11" fillId="2" borderId="4" xfId="52" applyNumberFormat="1" applyFont="1" applyFill="1" applyBorder="1" applyAlignment="1">
      <alignment horizontal="center" vertical="center"/>
    </xf>
    <xf numFmtId="2" fontId="11" fillId="2" borderId="4" xfId="52" applyNumberFormat="1" applyFont="1" applyFill="1" applyBorder="1" applyAlignment="1">
      <alignment horizontal="center" vertical="center"/>
    </xf>
    <xf numFmtId="2" fontId="11" fillId="2" borderId="28" xfId="52" applyNumberFormat="1" applyFont="1" applyFill="1" applyBorder="1" applyAlignment="1">
      <alignment horizontal="center" vertical="center"/>
    </xf>
    <xf numFmtId="2" fontId="11" fillId="2" borderId="289" xfId="52" applyNumberFormat="1" applyFont="1" applyFill="1" applyBorder="1" applyAlignment="1">
      <alignment horizontal="center" vertical="center"/>
    </xf>
    <xf numFmtId="2" fontId="11" fillId="2" borderId="0" xfId="52" applyNumberFormat="1" applyFont="1" applyFill="1" applyAlignment="1">
      <alignment horizontal="center" vertical="center"/>
    </xf>
    <xf numFmtId="172" fontId="11" fillId="2" borderId="292" xfId="52" applyNumberFormat="1" applyFont="1" applyFill="1" applyBorder="1" applyAlignment="1">
      <alignment horizontal="center" vertical="center"/>
    </xf>
    <xf numFmtId="172" fontId="11" fillId="2" borderId="289" xfId="52" applyNumberFormat="1" applyFont="1" applyFill="1" applyBorder="1" applyAlignment="1">
      <alignment horizontal="center" vertical="center"/>
    </xf>
    <xf numFmtId="2" fontId="11" fillId="2" borderId="293" xfId="52" applyNumberFormat="1" applyFont="1" applyFill="1" applyBorder="1" applyAlignment="1">
      <alignment horizontal="center" vertical="center"/>
    </xf>
    <xf numFmtId="166" fontId="11" fillId="2" borderId="4" xfId="52" applyNumberFormat="1" applyFont="1" applyFill="1" applyBorder="1" applyAlignment="1">
      <alignment horizontal="center" vertical="center"/>
    </xf>
    <xf numFmtId="17" fontId="14" fillId="3" borderId="27" xfId="52" applyNumberFormat="1" applyFont="1" applyFill="1" applyBorder="1" applyAlignment="1">
      <alignment horizontal="center" vertical="center"/>
    </xf>
    <xf numFmtId="2" fontId="17" fillId="2" borderId="28" xfId="52" applyNumberFormat="1" applyFont="1" applyFill="1" applyBorder="1" applyAlignment="1">
      <alignment horizontal="center" vertical="center"/>
    </xf>
    <xf numFmtId="2" fontId="17" fillId="2" borderId="289" xfId="52" applyNumberFormat="1" applyFont="1" applyFill="1" applyBorder="1" applyAlignment="1">
      <alignment horizontal="center" vertical="center"/>
    </xf>
    <xf numFmtId="2" fontId="17" fillId="2" borderId="0" xfId="52" applyNumberFormat="1" applyFont="1" applyFill="1" applyAlignment="1">
      <alignment horizontal="center" vertical="center"/>
    </xf>
    <xf numFmtId="172" fontId="17" fillId="2" borderId="292" xfId="52" applyNumberFormat="1" applyFont="1" applyFill="1" applyBorder="1" applyAlignment="1">
      <alignment horizontal="center" vertical="center"/>
    </xf>
    <xf numFmtId="172" fontId="17" fillId="2" borderId="289" xfId="52" applyNumberFormat="1" applyFont="1" applyFill="1" applyBorder="1" applyAlignment="1">
      <alignment horizontal="center" vertical="center"/>
    </xf>
    <xf numFmtId="2" fontId="17" fillId="2" borderId="293" xfId="52" applyNumberFormat="1" applyFont="1" applyFill="1" applyBorder="1" applyAlignment="1">
      <alignment horizontal="center" vertical="center"/>
    </xf>
    <xf numFmtId="172" fontId="17" fillId="2" borderId="293" xfId="52" applyNumberFormat="1" applyFont="1" applyFill="1" applyBorder="1" applyAlignment="1">
      <alignment horizontal="center" vertical="center"/>
    </xf>
    <xf numFmtId="172" fontId="17" fillId="2" borderId="0" xfId="52" applyNumberFormat="1" applyFont="1" applyFill="1" applyAlignment="1">
      <alignment horizontal="center" vertical="center"/>
    </xf>
    <xf numFmtId="17" fontId="14" fillId="3" borderId="30" xfId="52" applyNumberFormat="1" applyFont="1" applyFill="1" applyBorder="1" applyAlignment="1">
      <alignment horizontal="center" vertical="center"/>
    </xf>
    <xf numFmtId="2" fontId="17" fillId="2" borderId="6" xfId="52" applyNumberFormat="1" applyFont="1" applyFill="1" applyBorder="1" applyAlignment="1">
      <alignment horizontal="center" vertical="center"/>
    </xf>
    <xf numFmtId="2" fontId="17" fillId="2" borderId="214" xfId="52" applyNumberFormat="1" applyFont="1" applyFill="1" applyBorder="1" applyAlignment="1">
      <alignment horizontal="center" vertical="center"/>
    </xf>
    <xf numFmtId="2" fontId="17" fillId="2" borderId="294" xfId="52" applyNumberFormat="1" applyFont="1" applyFill="1" applyBorder="1" applyAlignment="1">
      <alignment horizontal="center" vertical="center"/>
    </xf>
    <xf numFmtId="2" fontId="17" fillId="2" borderId="23" xfId="52" applyNumberFormat="1" applyFont="1" applyFill="1" applyBorder="1" applyAlignment="1">
      <alignment horizontal="center" vertical="center"/>
    </xf>
    <xf numFmtId="2" fontId="17" fillId="2" borderId="295" xfId="52" applyNumberFormat="1" applyFont="1" applyFill="1" applyBorder="1" applyAlignment="1">
      <alignment horizontal="center" vertical="center"/>
    </xf>
    <xf numFmtId="204" fontId="17" fillId="2" borderId="294" xfId="52" applyNumberFormat="1" applyFont="1" applyFill="1" applyBorder="1" applyAlignment="1">
      <alignment horizontal="center" vertical="center"/>
    </xf>
    <xf numFmtId="167" fontId="17" fillId="2" borderId="294" xfId="52" applyNumberFormat="1" applyFont="1" applyFill="1" applyBorder="1" applyAlignment="1">
      <alignment horizontal="center" vertical="center"/>
    </xf>
    <xf numFmtId="0" fontId="17" fillId="2" borderId="294" xfId="52" applyFont="1" applyFill="1" applyBorder="1" applyAlignment="1">
      <alignment vertical="center"/>
    </xf>
    <xf numFmtId="2" fontId="17" fillId="2" borderId="296" xfId="52" applyNumberFormat="1" applyFont="1" applyFill="1" applyBorder="1" applyAlignment="1">
      <alignment horizontal="center" vertical="center"/>
    </xf>
    <xf numFmtId="0" fontId="3" fillId="2" borderId="0" xfId="0" applyFont="1" applyFill="1"/>
    <xf numFmtId="4" fontId="0" fillId="2" borderId="0" xfId="0" applyNumberFormat="1" applyFill="1"/>
    <xf numFmtId="4" fontId="3" fillId="2" borderId="0" xfId="0" applyNumberFormat="1" applyFont="1" applyFill="1"/>
    <xf numFmtId="4" fontId="3" fillId="2" borderId="138" xfId="0" applyNumberFormat="1" applyFont="1" applyFill="1" applyBorder="1"/>
    <xf numFmtId="0" fontId="0" fillId="2" borderId="138" xfId="0" applyFill="1" applyBorder="1"/>
    <xf numFmtId="2" fontId="0" fillId="2" borderId="0" xfId="0" applyNumberFormat="1" applyFill="1"/>
    <xf numFmtId="14" fontId="0" fillId="2" borderId="0" xfId="0" applyNumberFormat="1" applyFill="1"/>
    <xf numFmtId="4" fontId="145" fillId="2" borderId="0" xfId="0" applyNumberFormat="1" applyFont="1" applyFill="1"/>
    <xf numFmtId="43" fontId="0" fillId="2" borderId="0" xfId="5" applyFont="1" applyFill="1"/>
    <xf numFmtId="43" fontId="0" fillId="2" borderId="0" xfId="0" applyNumberFormat="1" applyFill="1"/>
    <xf numFmtId="172" fontId="146" fillId="2" borderId="0" xfId="0" applyNumberFormat="1" applyFont="1" applyFill="1"/>
    <xf numFmtId="0" fontId="146" fillId="2" borderId="0" xfId="0" applyFont="1" applyFill="1"/>
    <xf numFmtId="0" fontId="10" fillId="0" borderId="0" xfId="46" applyFont="1" applyAlignment="1">
      <alignment horizontal="left" vertical="center"/>
    </xf>
    <xf numFmtId="0" fontId="10" fillId="0" borderId="0" xfId="46" applyFont="1" applyAlignment="1">
      <alignment horizontal="center" vertical="center"/>
    </xf>
    <xf numFmtId="0" fontId="102" fillId="0" borderId="0" xfId="46" applyFont="1" applyAlignment="1">
      <alignment horizontal="center" vertical="center"/>
    </xf>
    <xf numFmtId="0" fontId="94" fillId="0" borderId="0" xfId="46" applyFont="1" applyAlignment="1">
      <alignment vertical="center"/>
    </xf>
    <xf numFmtId="0" fontId="11" fillId="0" borderId="0" xfId="46" applyFont="1" applyAlignment="1">
      <alignment vertical="center"/>
    </xf>
    <xf numFmtId="0" fontId="11" fillId="3" borderId="25" xfId="46" applyFont="1" applyFill="1" applyBorder="1" applyAlignment="1">
      <alignment vertical="center"/>
    </xf>
    <xf numFmtId="172" fontId="11" fillId="0" borderId="0" xfId="46" applyNumberFormat="1" applyFont="1" applyAlignment="1">
      <alignment horizontal="center" vertical="center"/>
    </xf>
    <xf numFmtId="0" fontId="11" fillId="3" borderId="26" xfId="46" applyFont="1" applyFill="1" applyBorder="1" applyAlignment="1">
      <alignment vertical="center"/>
    </xf>
    <xf numFmtId="17" fontId="14" fillId="11" borderId="27" xfId="46" applyNumberFormat="1" applyFont="1" applyFill="1" applyBorder="1" applyAlignment="1">
      <alignment horizontal="left" vertical="center"/>
    </xf>
    <xf numFmtId="172" fontId="17" fillId="0" borderId="4" xfId="46" applyNumberFormat="1" applyFont="1" applyBorder="1" applyAlignment="1">
      <alignment horizontal="center" vertical="center"/>
    </xf>
    <xf numFmtId="172" fontId="17" fillId="0" borderId="63" xfId="46" applyNumberFormat="1" applyFont="1" applyBorder="1" applyAlignment="1">
      <alignment horizontal="center" vertical="center"/>
    </xf>
    <xf numFmtId="17" fontId="14" fillId="5" borderId="27" xfId="46" applyNumberFormat="1" applyFont="1" applyFill="1" applyBorder="1" applyAlignment="1">
      <alignment horizontal="left" vertical="center"/>
    </xf>
    <xf numFmtId="17" fontId="14" fillId="3" borderId="27" xfId="46" applyNumberFormat="1" applyFont="1" applyFill="1" applyBorder="1" applyAlignment="1">
      <alignment horizontal="left" vertical="center"/>
    </xf>
    <xf numFmtId="172" fontId="26" fillId="2" borderId="0" xfId="52" applyNumberFormat="1" applyFont="1" applyFill="1" applyAlignment="1">
      <alignment vertical="center"/>
    </xf>
    <xf numFmtId="0" fontId="42" fillId="0" borderId="0" xfId="46" applyFont="1" applyAlignment="1">
      <alignment vertical="center"/>
    </xf>
    <xf numFmtId="17" fontId="14" fillId="3" borderId="30" xfId="46" applyNumberFormat="1" applyFont="1" applyFill="1" applyBorder="1" applyAlignment="1">
      <alignment horizontal="left" vertical="center"/>
    </xf>
    <xf numFmtId="172" fontId="17" fillId="0" borderId="6" xfId="46" applyNumberFormat="1" applyFont="1" applyBorder="1" applyAlignment="1">
      <alignment horizontal="center" vertical="center"/>
    </xf>
    <xf numFmtId="172" fontId="17" fillId="0" borderId="71" xfId="46" applyNumberFormat="1" applyFont="1" applyBorder="1" applyAlignment="1">
      <alignment horizontal="center" vertical="center"/>
    </xf>
    <xf numFmtId="0" fontId="23" fillId="0" borderId="0" xfId="46" applyFont="1" applyAlignment="1">
      <alignment horizontal="left" vertical="center"/>
    </xf>
    <xf numFmtId="0" fontId="24" fillId="0" borderId="0" xfId="46" applyFont="1" applyAlignment="1">
      <alignment horizontal="left" vertical="center"/>
    </xf>
    <xf numFmtId="0" fontId="24" fillId="0" borderId="0" xfId="46" applyFont="1" applyAlignment="1">
      <alignment vertical="center"/>
    </xf>
    <xf numFmtId="0" fontId="26" fillId="0" borderId="0" xfId="52" applyFont="1" applyAlignment="1">
      <alignment vertical="center"/>
    </xf>
    <xf numFmtId="0" fontId="10" fillId="2" borderId="0" xfId="59" applyFont="1" applyFill="1" applyAlignment="1">
      <alignment horizontal="left"/>
    </xf>
    <xf numFmtId="0" fontId="94" fillId="2" borderId="0" xfId="59" applyFont="1" applyFill="1"/>
    <xf numFmtId="0" fontId="11" fillId="2" borderId="0" xfId="59" applyFont="1" applyFill="1"/>
    <xf numFmtId="0" fontId="14" fillId="3" borderId="25" xfId="59" applyFont="1" applyFill="1" applyBorder="1" applyAlignment="1">
      <alignment horizontal="center"/>
    </xf>
    <xf numFmtId="17" fontId="14" fillId="3" borderId="128" xfId="59" applyNumberFormat="1" applyFont="1" applyFill="1" applyBorder="1" applyAlignment="1">
      <alignment horizontal="center"/>
    </xf>
    <xf numFmtId="0" fontId="14" fillId="3" borderId="26" xfId="59" applyFont="1" applyFill="1" applyBorder="1" applyAlignment="1">
      <alignment horizontal="center"/>
    </xf>
    <xf numFmtId="0" fontId="14" fillId="3" borderId="54" xfId="59" applyFont="1" applyFill="1" applyBorder="1" applyAlignment="1">
      <alignment horizontal="center"/>
    </xf>
    <xf numFmtId="0" fontId="14" fillId="3" borderId="27" xfId="59" applyFont="1" applyFill="1" applyBorder="1" applyAlignment="1">
      <alignment horizontal="left"/>
    </xf>
    <xf numFmtId="172" fontId="17" fillId="2" borderId="4" xfId="59" applyNumberFormat="1" applyFont="1" applyFill="1" applyBorder="1"/>
    <xf numFmtId="172" fontId="17" fillId="2" borderId="0" xfId="59" applyNumberFormat="1" applyFont="1" applyFill="1" applyBorder="1"/>
    <xf numFmtId="172" fontId="17" fillId="2" borderId="4" xfId="59" applyNumberFormat="1" applyFont="1" applyFill="1" applyBorder="1" applyAlignment="1">
      <alignment horizontal="right"/>
    </xf>
    <xf numFmtId="0" fontId="17" fillId="2" borderId="4" xfId="59" applyFont="1" applyFill="1" applyBorder="1"/>
    <xf numFmtId="0" fontId="11" fillId="3" borderId="30" xfId="59" applyFont="1" applyFill="1" applyBorder="1" applyAlignment="1">
      <alignment horizontal="left"/>
    </xf>
    <xf numFmtId="172" fontId="17" fillId="2" borderId="6" xfId="59" applyNumberFormat="1" applyFont="1" applyFill="1" applyBorder="1"/>
    <xf numFmtId="0" fontId="17" fillId="2" borderId="6" xfId="59" applyFont="1" applyFill="1" applyBorder="1"/>
    <xf numFmtId="0" fontId="17" fillId="2" borderId="23" xfId="59" applyFont="1" applyFill="1" applyBorder="1"/>
    <xf numFmtId="0" fontId="24" fillId="2" borderId="0" xfId="59" applyFont="1" applyFill="1" applyAlignment="1">
      <alignment horizontal="left"/>
    </xf>
    <xf numFmtId="0" fontId="24" fillId="2" borderId="0" xfId="59" applyFont="1" applyFill="1"/>
    <xf numFmtId="0" fontId="24" fillId="2" borderId="0" xfId="59" applyFont="1" applyFill="1" applyAlignment="1">
      <alignment horizontal="right"/>
    </xf>
    <xf numFmtId="204" fontId="24" fillId="2" borderId="0" xfId="59" applyNumberFormat="1" applyFont="1" applyFill="1"/>
    <xf numFmtId="0" fontId="42" fillId="2" borderId="0" xfId="59" applyFont="1" applyFill="1"/>
    <xf numFmtId="0" fontId="24" fillId="2" borderId="0" xfId="59" applyFont="1" applyFill="1" applyAlignment="1">
      <alignment vertical="center"/>
    </xf>
    <xf numFmtId="172" fontId="11" fillId="2" borderId="4" xfId="59" applyNumberFormat="1" applyFont="1" applyFill="1" applyBorder="1"/>
    <xf numFmtId="0" fontId="33" fillId="2" borderId="6" xfId="59" applyFont="1" applyFill="1" applyBorder="1"/>
    <xf numFmtId="0" fontId="11" fillId="2" borderId="6" xfId="59" applyFont="1" applyFill="1" applyBorder="1"/>
    <xf numFmtId="14" fontId="11" fillId="2" borderId="0" xfId="59" applyNumberFormat="1" applyFont="1" applyFill="1"/>
    <xf numFmtId="0" fontId="11" fillId="2" borderId="156" xfId="59" applyFont="1" applyFill="1" applyBorder="1"/>
    <xf numFmtId="0" fontId="10" fillId="2" borderId="0" xfId="52" applyFont="1" applyFill="1" applyAlignment="1">
      <alignment horizontal="left"/>
    </xf>
    <xf numFmtId="204" fontId="102" fillId="2" borderId="133" xfId="52" applyNumberFormat="1" applyFont="1" applyFill="1" applyBorder="1"/>
    <xf numFmtId="204" fontId="102" fillId="2" borderId="0" xfId="52" applyNumberFormat="1" applyFont="1" applyFill="1"/>
    <xf numFmtId="0" fontId="102" fillId="2" borderId="0" xfId="52" applyFont="1" applyFill="1" applyAlignment="1">
      <alignment vertical="center"/>
    </xf>
    <xf numFmtId="0" fontId="94" fillId="2" borderId="0" xfId="52" applyFont="1" applyFill="1"/>
    <xf numFmtId="0" fontId="26" fillId="2" borderId="0" xfId="52" applyFont="1" applyFill="1"/>
    <xf numFmtId="204" fontId="26" fillId="2" borderId="0" xfId="52" applyNumberFormat="1" applyFont="1" applyFill="1"/>
    <xf numFmtId="0" fontId="14" fillId="3" borderId="128" xfId="52" applyFont="1" applyFill="1" applyBorder="1" applyAlignment="1">
      <alignment horizontal="center"/>
    </xf>
    <xf numFmtId="0" fontId="14" fillId="3" borderId="129" xfId="52" applyFont="1" applyFill="1" applyBorder="1" applyAlignment="1">
      <alignment horizontal="center"/>
    </xf>
    <xf numFmtId="0" fontId="14" fillId="3" borderId="4" xfId="52" applyFont="1" applyFill="1" applyBorder="1" applyAlignment="1">
      <alignment horizontal="center"/>
    </xf>
    <xf numFmtId="0" fontId="14" fillId="3" borderId="63" xfId="52" applyFont="1" applyFill="1" applyBorder="1" applyAlignment="1">
      <alignment horizontal="center"/>
    </xf>
    <xf numFmtId="4" fontId="46" fillId="2" borderId="0" xfId="52" applyNumberFormat="1" applyFont="1" applyFill="1" applyAlignment="1">
      <alignment horizontal="center"/>
    </xf>
    <xf numFmtId="204" fontId="14" fillId="3" borderId="4" xfId="52" applyNumberFormat="1" applyFont="1" applyFill="1" applyBorder="1" applyAlignment="1">
      <alignment horizontal="center"/>
    </xf>
    <xf numFmtId="0" fontId="46" fillId="2" borderId="0" xfId="52" applyFont="1" applyFill="1"/>
    <xf numFmtId="204" fontId="14" fillId="3" borderId="54" xfId="52" applyNumberFormat="1" applyFont="1" applyFill="1" applyBorder="1" applyAlignment="1">
      <alignment horizontal="center"/>
    </xf>
    <xf numFmtId="0" fontId="14" fillId="3" borderId="62" xfId="52" applyFont="1" applyFill="1" applyBorder="1" applyAlignment="1">
      <alignment horizontal="center"/>
    </xf>
    <xf numFmtId="207" fontId="26" fillId="2" borderId="0" xfId="52" applyNumberFormat="1" applyFont="1" applyFill="1"/>
    <xf numFmtId="0" fontId="14" fillId="3" borderId="27" xfId="52" applyFont="1" applyFill="1" applyBorder="1" applyAlignment="1">
      <alignment horizontal="left"/>
    </xf>
    <xf numFmtId="203" fontId="17" fillId="2" borderId="4" xfId="52" applyNumberFormat="1" applyFont="1" applyFill="1" applyBorder="1" applyAlignment="1">
      <alignment horizontal="center"/>
    </xf>
    <xf numFmtId="174" fontId="17" fillId="2" borderId="63" xfId="61" applyNumberFormat="1" applyFont="1" applyFill="1" applyBorder="1" applyAlignment="1">
      <alignment horizontal="center"/>
    </xf>
    <xf numFmtId="203" fontId="26" fillId="2" borderId="0" xfId="52" applyNumberFormat="1" applyFont="1" applyFill="1"/>
    <xf numFmtId="203" fontId="26" fillId="0" borderId="0" xfId="52" applyNumberFormat="1" applyFont="1"/>
    <xf numFmtId="207" fontId="26" fillId="0" borderId="0" xfId="52" applyNumberFormat="1" applyFont="1"/>
    <xf numFmtId="0" fontId="11" fillId="3" borderId="30" xfId="52" applyFont="1" applyFill="1" applyBorder="1" applyAlignment="1">
      <alignment horizontal="left"/>
    </xf>
    <xf numFmtId="0" fontId="17" fillId="2" borderId="6" xfId="52" applyFont="1" applyFill="1" applyBorder="1" applyAlignment="1">
      <alignment horizontal="left"/>
    </xf>
    <xf numFmtId="204" fontId="17" fillId="2" borderId="6" xfId="52" applyNumberFormat="1" applyFont="1" applyFill="1" applyBorder="1"/>
    <xf numFmtId="174" fontId="17" fillId="2" borderId="71" xfId="52" applyNumberFormat="1" applyFont="1" applyFill="1" applyBorder="1" applyAlignment="1">
      <alignment horizontal="right"/>
    </xf>
    <xf numFmtId="203" fontId="46" fillId="2" borderId="0" xfId="52" applyNumberFormat="1" applyFont="1" applyFill="1" applyAlignment="1">
      <alignment horizontal="center"/>
    </xf>
    <xf numFmtId="204" fontId="24" fillId="2" borderId="133" xfId="52" applyNumberFormat="1" applyFont="1" applyFill="1" applyBorder="1"/>
    <xf numFmtId="204" fontId="24" fillId="2" borderId="0" xfId="52" applyNumberFormat="1" applyFont="1" applyFill="1"/>
    <xf numFmtId="174" fontId="24" fillId="2" borderId="0" xfId="52" applyNumberFormat="1" applyFont="1" applyFill="1" applyAlignment="1">
      <alignment horizontal="right"/>
    </xf>
    <xf numFmtId="0" fontId="26" fillId="2" borderId="0" xfId="52" applyFont="1" applyFill="1" applyAlignment="1">
      <alignment horizontal="center"/>
    </xf>
    <xf numFmtId="14" fontId="26" fillId="2" borderId="0" xfId="52" applyNumberFormat="1" applyFont="1" applyFill="1"/>
    <xf numFmtId="0" fontId="10" fillId="2" borderId="0" xfId="61" applyFont="1" applyFill="1" applyAlignment="1">
      <alignment horizontal="left" wrapText="1"/>
    </xf>
    <xf numFmtId="0" fontId="26" fillId="2" borderId="0" xfId="61" applyFont="1" applyFill="1"/>
    <xf numFmtId="0" fontId="14" fillId="3" borderId="32" xfId="61" applyFont="1" applyFill="1" applyBorder="1" applyAlignment="1"/>
    <xf numFmtId="0" fontId="14" fillId="3" borderId="52" xfId="61" applyFont="1" applyFill="1" applyBorder="1" applyAlignment="1"/>
    <xf numFmtId="0" fontId="10" fillId="0" borderId="0" xfId="61" applyFont="1"/>
    <xf numFmtId="0" fontId="14" fillId="3" borderId="150" xfId="61" applyFont="1" applyFill="1" applyBorder="1" applyAlignment="1">
      <alignment horizontal="center"/>
    </xf>
    <xf numFmtId="0" fontId="14" fillId="3" borderId="252" xfId="61" applyFont="1" applyFill="1" applyBorder="1" applyAlignment="1">
      <alignment horizontal="center"/>
    </xf>
    <xf numFmtId="0" fontId="14" fillId="3" borderId="151" xfId="61" applyFont="1" applyFill="1" applyBorder="1" applyAlignment="1">
      <alignment horizontal="center"/>
    </xf>
    <xf numFmtId="0" fontId="14" fillId="3" borderId="27" xfId="61" applyFont="1" applyFill="1" applyBorder="1"/>
    <xf numFmtId="0" fontId="17" fillId="2" borderId="28" xfId="61" applyFont="1" applyFill="1" applyBorder="1" applyAlignment="1">
      <alignment horizontal="right"/>
    </xf>
    <xf numFmtId="0" fontId="17" fillId="2" borderId="0" xfId="61" applyFont="1" applyFill="1" applyBorder="1" applyAlignment="1">
      <alignment horizontal="right"/>
    </xf>
    <xf numFmtId="0" fontId="17" fillId="2" borderId="0" xfId="61" applyFont="1" applyFill="1" applyAlignment="1">
      <alignment horizontal="center"/>
    </xf>
    <xf numFmtId="0" fontId="17" fillId="2" borderId="0" xfId="61" applyFont="1" applyFill="1" applyBorder="1" applyAlignment="1">
      <alignment horizontal="center"/>
    </xf>
    <xf numFmtId="0" fontId="17" fillId="2" borderId="38" xfId="61" applyFont="1" applyFill="1" applyBorder="1" applyAlignment="1">
      <alignment horizontal="center"/>
    </xf>
    <xf numFmtId="0" fontId="17" fillId="2" borderId="0" xfId="61" applyFont="1" applyFill="1" applyBorder="1"/>
    <xf numFmtId="0" fontId="17" fillId="2" borderId="16" xfId="61" applyFont="1" applyFill="1" applyBorder="1"/>
    <xf numFmtId="2" fontId="26" fillId="2" borderId="0" xfId="61" applyNumberFormat="1" applyFont="1" applyFill="1"/>
    <xf numFmtId="204" fontId="26" fillId="2" borderId="0" xfId="61" applyNumberFormat="1" applyFont="1" applyFill="1"/>
    <xf numFmtId="0" fontId="17" fillId="2" borderId="0" xfId="61" applyFont="1" applyFill="1" applyAlignment="1">
      <alignment horizontal="right"/>
    </xf>
    <xf numFmtId="207" fontId="94" fillId="2" borderId="0" xfId="61" applyNumberFormat="1" applyFont="1" applyFill="1"/>
    <xf numFmtId="207" fontId="26" fillId="2" borderId="0" xfId="61" applyNumberFormat="1" applyFont="1" applyFill="1"/>
    <xf numFmtId="2" fontId="148" fillId="2" borderId="0" xfId="61" applyNumberFormat="1" applyFont="1" applyFill="1"/>
    <xf numFmtId="204" fontId="148" fillId="2" borderId="0" xfId="61" applyNumberFormat="1" applyFont="1" applyFill="1"/>
    <xf numFmtId="207" fontId="31" fillId="2" borderId="0" xfId="61" applyNumberFormat="1" applyFont="1" applyFill="1"/>
    <xf numFmtId="0" fontId="31" fillId="2" borderId="0" xfId="61" applyFont="1" applyFill="1"/>
    <xf numFmtId="0" fontId="149" fillId="2" borderId="0" xfId="61" applyFont="1" applyFill="1"/>
    <xf numFmtId="0" fontId="14" fillId="3" borderId="30" xfId="61" applyFont="1" applyFill="1" applyBorder="1"/>
    <xf numFmtId="0" fontId="17" fillId="2" borderId="214" xfId="61" applyFont="1" applyFill="1" applyBorder="1" applyAlignment="1">
      <alignment horizontal="right"/>
    </xf>
    <xf numFmtId="0" fontId="17" fillId="2" borderId="23" xfId="61" applyFont="1" applyFill="1" applyBorder="1" applyAlignment="1">
      <alignment horizontal="right"/>
    </xf>
    <xf numFmtId="0" fontId="17" fillId="2" borderId="23" xfId="61" applyFont="1" applyFill="1" applyBorder="1" applyAlignment="1">
      <alignment horizontal="center"/>
    </xf>
    <xf numFmtId="0" fontId="17" fillId="2" borderId="298" xfId="61" applyFont="1" applyFill="1" applyBorder="1" applyAlignment="1">
      <alignment horizontal="center"/>
    </xf>
    <xf numFmtId="0" fontId="17" fillId="2" borderId="140" xfId="61" applyFont="1" applyFill="1" applyBorder="1" applyAlignment="1">
      <alignment horizontal="center"/>
    </xf>
    <xf numFmtId="0" fontId="17" fillId="2" borderId="51" xfId="61" applyFont="1" applyFill="1" applyBorder="1" applyAlignment="1">
      <alignment horizontal="center"/>
    </xf>
    <xf numFmtId="0" fontId="17" fillId="2" borderId="214" xfId="61" applyFont="1" applyFill="1" applyBorder="1" applyAlignment="1">
      <alignment horizontal="center"/>
    </xf>
    <xf numFmtId="0" fontId="17" fillId="2" borderId="23" xfId="61" applyFont="1" applyFill="1" applyBorder="1"/>
    <xf numFmtId="0" fontId="17" fillId="2" borderId="24" xfId="61" applyFont="1" applyFill="1" applyBorder="1"/>
    <xf numFmtId="0" fontId="24" fillId="2" borderId="0" xfId="61" applyFont="1" applyFill="1"/>
    <xf numFmtId="0" fontId="24" fillId="2" borderId="8" xfId="61" applyFont="1" applyFill="1" applyBorder="1"/>
    <xf numFmtId="0" fontId="24" fillId="2" borderId="0" xfId="61" applyFont="1" applyFill="1" applyAlignment="1">
      <alignment vertical="center"/>
    </xf>
    <xf numFmtId="0" fontId="10" fillId="2" borderId="0" xfId="61" applyFont="1" applyFill="1"/>
    <xf numFmtId="0" fontId="31" fillId="2" borderId="23" xfId="61" applyFont="1" applyFill="1" applyBorder="1"/>
    <xf numFmtId="0" fontId="14" fillId="3" borderId="7" xfId="61" applyFont="1" applyFill="1" applyBorder="1" applyAlignment="1"/>
    <xf numFmtId="0" fontId="46" fillId="2" borderId="0" xfId="61" applyFont="1" applyFill="1" applyAlignment="1">
      <alignment horizontal="center"/>
    </xf>
    <xf numFmtId="0" fontId="14" fillId="3" borderId="253" xfId="61" applyFont="1" applyFill="1" applyBorder="1" applyAlignment="1">
      <alignment horizontal="center"/>
    </xf>
    <xf numFmtId="0" fontId="14" fillId="3" borderId="98" xfId="61" applyFont="1" applyFill="1" applyBorder="1" applyAlignment="1">
      <alignment horizontal="center"/>
    </xf>
    <xf numFmtId="0" fontId="42" fillId="2" borderId="23" xfId="61" applyFont="1" applyFill="1" applyBorder="1" applyAlignment="1">
      <alignment horizontal="left" wrapText="1" readingOrder="1"/>
    </xf>
    <xf numFmtId="0" fontId="46" fillId="2" borderId="23" xfId="61" applyFont="1" applyFill="1" applyBorder="1" applyAlignment="1">
      <alignment horizontal="center"/>
    </xf>
    <xf numFmtId="208" fontId="14" fillId="3" borderId="27" xfId="61" applyNumberFormat="1" applyFont="1" applyFill="1" applyBorder="1" applyAlignment="1">
      <alignment horizontal="left"/>
    </xf>
    <xf numFmtId="176" fontId="11" fillId="2" borderId="132" xfId="61" applyNumberFormat="1" applyFont="1" applyFill="1" applyBorder="1"/>
    <xf numFmtId="176" fontId="17" fillId="2" borderId="0" xfId="61" applyNumberFormat="1" applyFont="1" applyFill="1" applyBorder="1"/>
    <xf numFmtId="176" fontId="17" fillId="2" borderId="0" xfId="61" applyNumberFormat="1" applyFont="1" applyFill="1" applyBorder="1" applyAlignment="1">
      <alignment horizontal="center"/>
    </xf>
    <xf numFmtId="176" fontId="17" fillId="2" borderId="3" xfId="61" applyNumberFormat="1" applyFont="1" applyFill="1" applyBorder="1" applyAlignment="1">
      <alignment horizontal="center"/>
    </xf>
    <xf numFmtId="176" fontId="17" fillId="2" borderId="0" xfId="61" applyNumberFormat="1" applyFont="1" applyFill="1" applyAlignment="1">
      <alignment horizontal="center"/>
    </xf>
    <xf numFmtId="176" fontId="17" fillId="2" borderId="38" xfId="61" applyNumberFormat="1" applyFont="1" applyFill="1" applyBorder="1"/>
    <xf numFmtId="0" fontId="42" fillId="2" borderId="0" xfId="61" applyFont="1" applyFill="1" applyAlignment="1">
      <alignment horizontal="left" wrapText="1" readingOrder="1"/>
    </xf>
    <xf numFmtId="176" fontId="17" fillId="2" borderId="16" xfId="61" applyNumberFormat="1" applyFont="1" applyFill="1" applyBorder="1"/>
    <xf numFmtId="176" fontId="17" fillId="2" borderId="0" xfId="61" applyNumberFormat="1" applyFont="1" applyFill="1"/>
    <xf numFmtId="209" fontId="26" fillId="2" borderId="0" xfId="61" applyNumberFormat="1" applyFont="1" applyFill="1"/>
    <xf numFmtId="0" fontId="94" fillId="2" borderId="0" xfId="61" applyFont="1" applyFill="1"/>
    <xf numFmtId="172" fontId="17" fillId="2" borderId="0" xfId="61" applyNumberFormat="1" applyFont="1" applyFill="1" applyAlignment="1">
      <alignment horizontal="center"/>
    </xf>
    <xf numFmtId="0" fontId="11" fillId="2" borderId="0" xfId="61" applyFont="1" applyFill="1"/>
    <xf numFmtId="176" fontId="11" fillId="2" borderId="38" xfId="61" applyNumberFormat="1" applyFont="1" applyFill="1" applyBorder="1"/>
    <xf numFmtId="176" fontId="11" fillId="2" borderId="16" xfId="61" applyNumberFormat="1" applyFont="1" applyFill="1" applyBorder="1"/>
    <xf numFmtId="208" fontId="14" fillId="3" borderId="30" xfId="61" applyNumberFormat="1" applyFont="1" applyFill="1" applyBorder="1" applyAlignment="1">
      <alignment horizontal="left"/>
    </xf>
    <xf numFmtId="176" fontId="11" fillId="2" borderId="234" xfId="61" applyNumberFormat="1" applyFont="1" applyFill="1" applyBorder="1"/>
    <xf numFmtId="176" fontId="17" fillId="2" borderId="23" xfId="61" applyNumberFormat="1" applyFont="1" applyFill="1" applyBorder="1"/>
    <xf numFmtId="176" fontId="17" fillId="2" borderId="23" xfId="61" applyNumberFormat="1" applyFont="1" applyFill="1" applyBorder="1" applyAlignment="1">
      <alignment horizontal="center"/>
    </xf>
    <xf numFmtId="176" fontId="17" fillId="2" borderId="5" xfId="61" applyNumberFormat="1" applyFont="1" applyFill="1" applyBorder="1" applyAlignment="1">
      <alignment horizontal="center"/>
    </xf>
    <xf numFmtId="172" fontId="17" fillId="2" borderId="23" xfId="61" applyNumberFormat="1" applyFont="1" applyFill="1" applyBorder="1" applyAlignment="1">
      <alignment horizontal="center"/>
    </xf>
    <xf numFmtId="176" fontId="11" fillId="2" borderId="51" xfId="61" applyNumberFormat="1" applyFont="1" applyFill="1" applyBorder="1"/>
    <xf numFmtId="176" fontId="11" fillId="2" borderId="24" xfId="61" applyNumberFormat="1" applyFont="1" applyFill="1" applyBorder="1"/>
    <xf numFmtId="208" fontId="24" fillId="2" borderId="0" xfId="61" applyNumberFormat="1" applyFont="1" applyFill="1" applyAlignment="1">
      <alignment horizontal="left"/>
    </xf>
    <xf numFmtId="210" fontId="26" fillId="2" borderId="0" xfId="61" applyNumberFormat="1" applyFont="1" applyFill="1"/>
    <xf numFmtId="0" fontId="24" fillId="2" borderId="0" xfId="61" applyFont="1" applyFill="1" applyAlignment="1">
      <alignment horizontal="left" readingOrder="1"/>
    </xf>
    <xf numFmtId="0" fontId="24" fillId="2" borderId="0" xfId="61" applyFont="1" applyFill="1" applyAlignment="1">
      <alignment wrapText="1" readingOrder="1"/>
    </xf>
    <xf numFmtId="207" fontId="148" fillId="2" borderId="0" xfId="61" applyNumberFormat="1" applyFont="1" applyFill="1"/>
    <xf numFmtId="0" fontId="148" fillId="2" borderId="0" xfId="61" applyFont="1" applyFill="1"/>
    <xf numFmtId="14" fontId="26" fillId="2" borderId="0" xfId="61" applyNumberFormat="1" applyFont="1" applyFill="1"/>
    <xf numFmtId="0" fontId="10" fillId="0" borderId="0" xfId="0" applyFont="1"/>
    <xf numFmtId="0" fontId="11" fillId="0" borderId="0" xfId="0" applyFont="1" applyAlignment="1">
      <alignment wrapText="1"/>
    </xf>
    <xf numFmtId="0" fontId="33" fillId="0" borderId="0" xfId="0" applyFont="1" applyAlignment="1">
      <alignment horizontal="center"/>
    </xf>
    <xf numFmtId="0" fontId="14" fillId="3" borderId="60" xfId="0" applyFont="1" applyFill="1" applyBorder="1" applyAlignment="1">
      <alignment horizontal="center" vertical="center" wrapText="1"/>
    </xf>
    <xf numFmtId="0" fontId="14" fillId="3" borderId="54" xfId="0" applyFont="1" applyFill="1" applyBorder="1" applyAlignment="1">
      <alignment horizontal="center" vertical="center" wrapText="1"/>
    </xf>
    <xf numFmtId="0" fontId="14" fillId="3" borderId="90" xfId="0" applyFont="1" applyFill="1" applyBorder="1" applyAlignment="1">
      <alignment horizontal="center" vertical="center" wrapText="1"/>
    </xf>
    <xf numFmtId="0" fontId="14" fillId="3" borderId="180" xfId="0" applyFont="1" applyFill="1" applyBorder="1" applyAlignment="1">
      <alignment horizontal="center" vertical="center" wrapText="1"/>
    </xf>
    <xf numFmtId="0" fontId="14" fillId="3" borderId="35" xfId="0" applyFont="1" applyFill="1" applyBorder="1" applyAlignment="1">
      <alignment horizontal="center" vertical="center" wrapText="1"/>
    </xf>
    <xf numFmtId="17" fontId="14" fillId="3" borderId="27" xfId="0" applyNumberFormat="1" applyFont="1" applyFill="1" applyBorder="1" applyAlignment="1">
      <alignment horizontal="left" vertical="center"/>
    </xf>
    <xf numFmtId="166" fontId="17" fillId="0" borderId="4" xfId="0" applyNumberFormat="1" applyFont="1" applyBorder="1" applyAlignment="1">
      <alignment horizontal="center" vertical="center" wrapText="1"/>
    </xf>
    <xf numFmtId="166" fontId="33" fillId="0" borderId="92" xfId="0" applyNumberFormat="1" applyFont="1" applyBorder="1" applyAlignment="1">
      <alignment horizontal="center" vertical="center" wrapText="1"/>
    </xf>
    <xf numFmtId="166" fontId="17" fillId="0" borderId="93" xfId="0" applyNumberFormat="1" applyFont="1" applyBorder="1" applyAlignment="1">
      <alignment horizontal="center" vertical="center" wrapText="1"/>
    </xf>
    <xf numFmtId="166" fontId="17" fillId="0" borderId="28" xfId="0" applyNumberFormat="1" applyFont="1" applyBorder="1" applyAlignment="1">
      <alignment horizontal="center" vertical="center" wrapText="1"/>
    </xf>
    <xf numFmtId="166" fontId="33" fillId="0" borderId="16" xfId="0" applyNumberFormat="1" applyFont="1" applyBorder="1" applyAlignment="1">
      <alignment horizontal="center" vertical="center" wrapText="1"/>
    </xf>
    <xf numFmtId="166" fontId="17" fillId="0" borderId="0" xfId="0" applyNumberFormat="1" applyFont="1" applyAlignment="1">
      <alignment horizontal="center"/>
    </xf>
    <xf numFmtId="0" fontId="17" fillId="0" borderId="0" xfId="0" applyFont="1"/>
    <xf numFmtId="17" fontId="14" fillId="3" borderId="29" xfId="0" applyNumberFormat="1" applyFont="1" applyFill="1" applyBorder="1" applyAlignment="1">
      <alignment horizontal="left" vertical="center"/>
    </xf>
    <xf numFmtId="166" fontId="17" fillId="0" borderId="53" xfId="0" applyNumberFormat="1" applyFont="1" applyBorder="1" applyAlignment="1">
      <alignment horizontal="center" vertical="center" wrapText="1"/>
    </xf>
    <xf numFmtId="166" fontId="33" fillId="0" borderId="89" xfId="0" applyNumberFormat="1" applyFont="1" applyBorder="1" applyAlignment="1">
      <alignment horizontal="center" vertical="center" wrapText="1"/>
    </xf>
    <xf numFmtId="166" fontId="17" fillId="0" borderId="91" xfId="0" applyNumberFormat="1" applyFont="1" applyBorder="1" applyAlignment="1">
      <alignment horizontal="center" vertical="center" wrapText="1"/>
    </xf>
    <xf numFmtId="166" fontId="17" fillId="0" borderId="37" xfId="0" applyNumberFormat="1" applyFont="1" applyBorder="1" applyAlignment="1">
      <alignment horizontal="center" vertical="center" wrapText="1"/>
    </xf>
    <xf numFmtId="166" fontId="33" fillId="0" borderId="19" xfId="0" applyNumberFormat="1" applyFont="1" applyBorder="1" applyAlignment="1">
      <alignment horizontal="center" vertical="center" wrapText="1"/>
    </xf>
    <xf numFmtId="17" fontId="14" fillId="3" borderId="30" xfId="0" applyNumberFormat="1" applyFont="1" applyFill="1" applyBorder="1" applyAlignment="1">
      <alignment horizontal="left" vertical="center"/>
    </xf>
    <xf numFmtId="166" fontId="17" fillId="0" borderId="6" xfId="0" applyNumberFormat="1" applyFont="1" applyBorder="1" applyAlignment="1">
      <alignment horizontal="center" vertical="center" wrapText="1"/>
    </xf>
    <xf numFmtId="166" fontId="33" fillId="0" borderId="95" xfId="0" applyNumberFormat="1" applyFont="1" applyBorder="1" applyAlignment="1">
      <alignment horizontal="center" vertical="center" wrapText="1"/>
    </xf>
    <xf numFmtId="166" fontId="17" fillId="0" borderId="126" xfId="0" applyNumberFormat="1" applyFont="1" applyBorder="1" applyAlignment="1">
      <alignment horizontal="center" vertical="center" wrapText="1"/>
    </xf>
    <xf numFmtId="166" fontId="17" fillId="0" borderId="214" xfId="0" applyNumberFormat="1" applyFont="1" applyBorder="1" applyAlignment="1">
      <alignment horizontal="center" vertical="center" wrapText="1"/>
    </xf>
    <xf numFmtId="166" fontId="33" fillId="0" borderId="24" xfId="0" applyNumberFormat="1" applyFont="1" applyBorder="1" applyAlignment="1">
      <alignment horizontal="center" vertical="center" wrapText="1"/>
    </xf>
    <xf numFmtId="0" fontId="24" fillId="0" borderId="0" xfId="0" applyFont="1" applyAlignment="1">
      <alignment horizontal="left" vertical="center"/>
    </xf>
    <xf numFmtId="0" fontId="24" fillId="0" borderId="0" xfId="0" applyFont="1" applyAlignment="1">
      <alignment horizontal="left" vertical="center" wrapText="1"/>
    </xf>
    <xf numFmtId="166" fontId="26" fillId="0" borderId="0" xfId="0" applyNumberFormat="1" applyFont="1" applyAlignment="1">
      <alignment wrapText="1"/>
    </xf>
    <xf numFmtId="0" fontId="14" fillId="0" borderId="0" xfId="0" applyFont="1"/>
    <xf numFmtId="0" fontId="46" fillId="0" borderId="0" xfId="0" applyFont="1"/>
    <xf numFmtId="0" fontId="42" fillId="0" borderId="23" xfId="0" applyFont="1" applyBorder="1"/>
    <xf numFmtId="0" fontId="32" fillId="0" borderId="23" xfId="0" applyFont="1" applyBorder="1" applyAlignment="1">
      <alignment vertical="center"/>
    </xf>
    <xf numFmtId="0" fontId="14" fillId="3" borderId="7" xfId="0" applyFont="1" applyFill="1" applyBorder="1" applyAlignment="1">
      <alignment horizontal="center" vertical="center" wrapText="1"/>
    </xf>
    <xf numFmtId="0" fontId="14" fillId="3" borderId="145" xfId="0" applyFont="1" applyFill="1" applyBorder="1" applyAlignment="1">
      <alignment horizontal="center" vertical="center" wrapText="1"/>
    </xf>
    <xf numFmtId="183" fontId="33" fillId="3" borderId="300" xfId="0" applyNumberFormat="1" applyFont="1" applyFill="1" applyBorder="1" applyAlignment="1">
      <alignment horizontal="center" vertical="center"/>
    </xf>
    <xf numFmtId="183" fontId="33" fillId="3" borderId="301" xfId="0" applyNumberFormat="1" applyFont="1" applyFill="1" applyBorder="1" applyAlignment="1">
      <alignment horizontal="center" vertical="center"/>
    </xf>
    <xf numFmtId="183" fontId="33" fillId="3" borderId="302" xfId="0" applyNumberFormat="1" applyFont="1" applyFill="1" applyBorder="1" applyAlignment="1">
      <alignment horizontal="center" vertical="center"/>
    </xf>
    <xf numFmtId="183" fontId="33" fillId="3" borderId="128" xfId="0" applyNumberFormat="1" applyFont="1" applyFill="1" applyBorder="1" applyAlignment="1">
      <alignment horizontal="center" vertical="center"/>
    </xf>
    <xf numFmtId="183" fontId="10" fillId="3" borderId="128" xfId="0" applyNumberFormat="1" applyFont="1" applyFill="1" applyBorder="1" applyAlignment="1">
      <alignment horizontal="center" vertical="center"/>
    </xf>
    <xf numFmtId="183" fontId="10" fillId="3" borderId="129" xfId="0" applyNumberFormat="1" applyFont="1" applyFill="1" applyBorder="1" applyAlignment="1">
      <alignment horizontal="center" vertical="center"/>
    </xf>
    <xf numFmtId="183" fontId="10" fillId="3" borderId="145" xfId="0" applyNumberFormat="1" applyFont="1" applyFill="1" applyBorder="1" applyAlignment="1">
      <alignment horizontal="center" vertical="center"/>
    </xf>
    <xf numFmtId="183" fontId="10" fillId="3" borderId="152" xfId="0" applyNumberFormat="1" applyFont="1" applyFill="1" applyBorder="1" applyAlignment="1">
      <alignment horizontal="center" vertical="center"/>
    </xf>
    <xf numFmtId="183" fontId="14" fillId="3" borderId="152" xfId="0" applyNumberFormat="1" applyFont="1" applyFill="1" applyBorder="1" applyAlignment="1">
      <alignment horizontal="center" vertical="center"/>
    </xf>
    <xf numFmtId="0" fontId="26" fillId="0" borderId="0" xfId="0" applyFont="1" applyAlignment="1">
      <alignment vertical="center"/>
    </xf>
    <xf numFmtId="0" fontId="14" fillId="3" borderId="15" xfId="0" applyFont="1" applyFill="1" applyBorder="1" applyAlignment="1">
      <alignment horizontal="center" wrapText="1"/>
    </xf>
    <xf numFmtId="0" fontId="14" fillId="3" borderId="20" xfId="0" applyFont="1" applyFill="1" applyBorder="1" applyAlignment="1">
      <alignment horizontal="left" wrapText="1"/>
    </xf>
    <xf numFmtId="174" fontId="17" fillId="0" borderId="303" xfId="0" applyNumberFormat="1" applyFont="1" applyBorder="1" applyAlignment="1">
      <alignment horizontal="center" vertical="center" wrapText="1"/>
    </xf>
    <xf numFmtId="174" fontId="17" fillId="0" borderId="304" xfId="0" applyNumberFormat="1" applyFont="1" applyBorder="1" applyAlignment="1">
      <alignment horizontal="center" vertical="center" wrapText="1"/>
    </xf>
    <xf numFmtId="174" fontId="17" fillId="0" borderId="246" xfId="0" applyNumberFormat="1" applyFont="1" applyBorder="1" applyAlignment="1">
      <alignment horizontal="center" vertical="center" wrapText="1"/>
    </xf>
    <xf numFmtId="174" fontId="17" fillId="0" borderId="53" xfId="0" applyNumberFormat="1" applyFont="1" applyBorder="1" applyAlignment="1">
      <alignment horizontal="center" vertical="center" wrapText="1"/>
    </xf>
    <xf numFmtId="174" fontId="31" fillId="0" borderId="53" xfId="0" applyNumberFormat="1" applyFont="1" applyBorder="1" applyAlignment="1">
      <alignment horizontal="center" vertical="center" wrapText="1"/>
    </xf>
    <xf numFmtId="174" fontId="31" fillId="0" borderId="59" xfId="0" applyNumberFormat="1" applyFont="1" applyBorder="1" applyAlignment="1">
      <alignment horizontal="center" vertical="center" wrapText="1"/>
    </xf>
    <xf numFmtId="174" fontId="31" fillId="0" borderId="20" xfId="0" applyNumberFormat="1" applyFont="1" applyBorder="1" applyAlignment="1">
      <alignment horizontal="center" vertical="center" wrapText="1"/>
    </xf>
    <xf numFmtId="174" fontId="31" fillId="0" borderId="21" xfId="0" applyNumberFormat="1" applyFont="1" applyBorder="1" applyAlignment="1">
      <alignment horizontal="center" vertical="center" wrapText="1"/>
    </xf>
    <xf numFmtId="174" fontId="17" fillId="0" borderId="21" xfId="0" applyNumberFormat="1" applyFont="1" applyBorder="1" applyAlignment="1">
      <alignment horizontal="center" vertical="center" wrapText="1"/>
    </xf>
    <xf numFmtId="174" fontId="17" fillId="0" borderId="21" xfId="0" applyNumberFormat="1" applyFont="1" applyFill="1" applyBorder="1" applyAlignment="1">
      <alignment horizontal="center" vertical="center" wrapText="1"/>
    </xf>
    <xf numFmtId="174" fontId="26" fillId="0" borderId="0" xfId="0" applyNumberFormat="1" applyFont="1"/>
    <xf numFmtId="0" fontId="14" fillId="3" borderId="3" xfId="0" applyFont="1" applyFill="1" applyBorder="1" applyAlignment="1">
      <alignment horizontal="center" wrapText="1"/>
    </xf>
    <xf numFmtId="0" fontId="14" fillId="3" borderId="21" xfId="0" applyFont="1" applyFill="1" applyBorder="1" applyAlignment="1">
      <alignment horizontal="left" wrapText="1"/>
    </xf>
    <xf numFmtId="174" fontId="17" fillId="0" borderId="133" xfId="0" applyNumberFormat="1" applyFont="1" applyBorder="1" applyAlignment="1">
      <alignment horizontal="center" vertical="center" wrapText="1"/>
    </xf>
    <xf numFmtId="174" fontId="17" fillId="0" borderId="156" xfId="0" applyNumberFormat="1" applyFont="1" applyBorder="1" applyAlignment="1">
      <alignment horizontal="center" vertical="center" wrapText="1"/>
    </xf>
    <xf numFmtId="174" fontId="17" fillId="0" borderId="132" xfId="0" applyNumberFormat="1" applyFont="1" applyBorder="1" applyAlignment="1">
      <alignment horizontal="center" vertical="center" wrapText="1"/>
    </xf>
    <xf numFmtId="174" fontId="17" fillId="0" borderId="4" xfId="0" applyNumberFormat="1" applyFont="1" applyBorder="1" applyAlignment="1">
      <alignment horizontal="center" vertical="center" wrapText="1"/>
    </xf>
    <xf numFmtId="174" fontId="31" fillId="0" borderId="4" xfId="0" applyNumberFormat="1" applyFont="1" applyBorder="1" applyAlignment="1">
      <alignment horizontal="center" vertical="center" wrapText="1"/>
    </xf>
    <xf numFmtId="174" fontId="31" fillId="0" borderId="63" xfId="0" applyNumberFormat="1" applyFont="1" applyBorder="1" applyAlignment="1">
      <alignment horizontal="center" vertical="center" wrapText="1"/>
    </xf>
    <xf numFmtId="0" fontId="14" fillId="3" borderId="3" xfId="0" applyFont="1" applyFill="1" applyBorder="1" applyAlignment="1">
      <alignment horizontal="center" vertical="top" wrapText="1"/>
    </xf>
    <xf numFmtId="174" fontId="17" fillId="0" borderId="305" xfId="0" applyNumberFormat="1" applyFont="1" applyBorder="1" applyAlignment="1">
      <alignment horizontal="center" vertical="center" wrapText="1"/>
    </xf>
    <xf numFmtId="174" fontId="17" fillId="0" borderId="16" xfId="0" applyNumberFormat="1" applyFont="1" applyBorder="1" applyAlignment="1">
      <alignment horizontal="center" vertical="center" wrapText="1"/>
    </xf>
    <xf numFmtId="0" fontId="14" fillId="3" borderId="10" xfId="0" applyFont="1" applyFill="1" applyBorder="1" applyAlignment="1">
      <alignment horizontal="center" wrapText="1"/>
    </xf>
    <xf numFmtId="0" fontId="14" fillId="3" borderId="213" xfId="0" applyFont="1" applyFill="1" applyBorder="1" applyAlignment="1">
      <alignment horizontal="left" wrapText="1"/>
    </xf>
    <xf numFmtId="174" fontId="17" fillId="0" borderId="306" xfId="0" applyNumberFormat="1" applyFont="1" applyBorder="1" applyAlignment="1">
      <alignment horizontal="center" vertical="center" wrapText="1"/>
    </xf>
    <xf numFmtId="174" fontId="17" fillId="0" borderId="307" xfId="0" applyNumberFormat="1" applyFont="1" applyBorder="1" applyAlignment="1">
      <alignment horizontal="center" vertical="center" wrapText="1"/>
    </xf>
    <xf numFmtId="174" fontId="17" fillId="0" borderId="247" xfId="0" applyNumberFormat="1" applyFont="1" applyBorder="1" applyAlignment="1">
      <alignment horizontal="center" vertical="center" wrapText="1"/>
    </xf>
    <xf numFmtId="174" fontId="17" fillId="0" borderId="54" xfId="0" applyNumberFormat="1" applyFont="1" applyBorder="1" applyAlignment="1">
      <alignment horizontal="center" vertical="center" wrapText="1"/>
    </xf>
    <xf numFmtId="174" fontId="31" fillId="0" borderId="54" xfId="0" applyNumberFormat="1" applyFont="1" applyBorder="1" applyAlignment="1">
      <alignment horizontal="center" vertical="center" wrapText="1"/>
    </xf>
    <xf numFmtId="174" fontId="31" fillId="0" borderId="62" xfId="0" applyNumberFormat="1" applyFont="1" applyBorder="1" applyAlignment="1">
      <alignment horizontal="center" vertical="center" wrapText="1"/>
    </xf>
    <xf numFmtId="174" fontId="31" fillId="0" borderId="213" xfId="0" applyNumberFormat="1" applyFont="1" applyBorder="1" applyAlignment="1">
      <alignment horizontal="center" vertical="center" wrapText="1"/>
    </xf>
    <xf numFmtId="174" fontId="17" fillId="0" borderId="213" xfId="0" applyNumberFormat="1" applyFont="1" applyBorder="1" applyAlignment="1">
      <alignment horizontal="center" vertical="center" wrapText="1"/>
    </xf>
    <xf numFmtId="174" fontId="17" fillId="0" borderId="308" xfId="0" applyNumberFormat="1" applyFont="1" applyFill="1" applyBorder="1" applyAlignment="1">
      <alignment horizontal="center" vertical="center" wrapText="1"/>
    </xf>
    <xf numFmtId="0" fontId="14" fillId="3" borderId="5" xfId="0" applyFont="1" applyFill="1" applyBorder="1" applyAlignment="1">
      <alignment horizontal="center" wrapText="1"/>
    </xf>
    <xf numFmtId="0" fontId="14" fillId="3" borderId="22" xfId="0" applyFont="1" applyFill="1" applyBorder="1" applyAlignment="1">
      <alignment wrapText="1"/>
    </xf>
    <xf numFmtId="174" fontId="33" fillId="0" borderId="233" xfId="0" applyNumberFormat="1" applyFont="1" applyBorder="1" applyAlignment="1">
      <alignment horizontal="center" vertical="center" wrapText="1"/>
    </xf>
    <xf numFmtId="174" fontId="33" fillId="0" borderId="160" xfId="0" applyNumberFormat="1" applyFont="1" applyBorder="1" applyAlignment="1">
      <alignment horizontal="center" vertical="center" wrapText="1"/>
    </xf>
    <xf numFmtId="174" fontId="33" fillId="0" borderId="234" xfId="0" applyNumberFormat="1" applyFont="1" applyBorder="1" applyAlignment="1">
      <alignment horizontal="center" vertical="center" wrapText="1"/>
    </xf>
    <xf numFmtId="174" fontId="33" fillId="0" borderId="150" xfId="0" applyNumberFormat="1" applyFont="1" applyBorder="1" applyAlignment="1">
      <alignment horizontal="center" vertical="center" wrapText="1"/>
    </xf>
    <xf numFmtId="174" fontId="10" fillId="0" borderId="150" xfId="0" applyNumberFormat="1" applyFont="1" applyBorder="1" applyAlignment="1">
      <alignment horizontal="center" vertical="center" wrapText="1"/>
    </xf>
    <xf numFmtId="174" fontId="10" fillId="0" borderId="151" xfId="0" applyNumberFormat="1" applyFont="1" applyBorder="1" applyAlignment="1">
      <alignment horizontal="center" vertical="center" wrapText="1"/>
    </xf>
    <xf numFmtId="174" fontId="10" fillId="0" borderId="148" xfId="0" applyNumberFormat="1" applyFont="1" applyBorder="1" applyAlignment="1">
      <alignment horizontal="center" vertical="center" wrapText="1"/>
    </xf>
    <xf numFmtId="174" fontId="10" fillId="0" borderId="22" xfId="0" applyNumberFormat="1" applyFont="1" applyBorder="1" applyAlignment="1">
      <alignment horizontal="center" vertical="center" wrapText="1"/>
    </xf>
    <xf numFmtId="174" fontId="33" fillId="0" borderId="22" xfId="0" applyNumberFormat="1" applyFont="1" applyBorder="1" applyAlignment="1">
      <alignment horizontal="center" vertical="center" wrapText="1"/>
    </xf>
    <xf numFmtId="174" fontId="33" fillId="0" borderId="22" xfId="0" applyNumberFormat="1" applyFont="1" applyFill="1" applyBorder="1" applyAlignment="1">
      <alignment horizontal="center" vertical="center" wrapText="1"/>
    </xf>
    <xf numFmtId="0" fontId="24" fillId="0" borderId="0" xfId="0" applyFont="1" applyAlignment="1">
      <alignment horizontal="left"/>
    </xf>
    <xf numFmtId="0" fontId="24" fillId="0" borderId="0" xfId="0" applyFont="1" applyAlignment="1">
      <alignment wrapText="1"/>
    </xf>
    <xf numFmtId="0" fontId="24" fillId="2" borderId="0" xfId="62" applyFont="1" applyFill="1" applyAlignment="1">
      <alignment horizontal="left"/>
    </xf>
    <xf numFmtId="0" fontId="24" fillId="2" borderId="0" xfId="62" applyFont="1" applyFill="1" applyAlignment="1">
      <alignment horizontal="left" wrapText="1"/>
    </xf>
    <xf numFmtId="174" fontId="24" fillId="0" borderId="0" xfId="0" applyNumberFormat="1" applyFont="1" applyAlignment="1">
      <alignment horizontal="left"/>
    </xf>
    <xf numFmtId="0" fontId="24" fillId="2" borderId="0" xfId="62" applyFont="1" applyFill="1" applyAlignment="1"/>
    <xf numFmtId="0" fontId="151" fillId="2" borderId="0" xfId="30" applyFont="1" applyFill="1" applyAlignment="1"/>
    <xf numFmtId="0" fontId="151" fillId="2" borderId="0" xfId="30" applyFont="1" applyFill="1" applyAlignment="1">
      <alignment horizontal="left"/>
    </xf>
    <xf numFmtId="0" fontId="24" fillId="0" borderId="0" xfId="0" applyFont="1" applyAlignment="1">
      <alignment horizontal="left" wrapText="1"/>
    </xf>
    <xf numFmtId="0" fontId="26" fillId="0" borderId="0" xfId="0" applyFont="1" applyAlignment="1">
      <alignment horizontal="center"/>
    </xf>
    <xf numFmtId="174" fontId="17" fillId="0" borderId="308" xfId="0" applyNumberFormat="1" applyFont="1" applyBorder="1" applyAlignment="1">
      <alignment horizontal="center" vertical="center" wrapText="1"/>
    </xf>
    <xf numFmtId="0" fontId="10" fillId="2" borderId="0" xfId="0" applyFont="1" applyFill="1"/>
    <xf numFmtId="0" fontId="24" fillId="2" borderId="0" xfId="0" applyFont="1" applyFill="1" applyAlignment="1">
      <alignment horizontal="right"/>
    </xf>
    <xf numFmtId="0" fontId="14" fillId="3" borderId="152" xfId="0" applyFont="1" applyFill="1" applyBorder="1" applyAlignment="1">
      <alignment vertical="center"/>
    </xf>
    <xf numFmtId="0" fontId="14" fillId="3" borderId="152" xfId="0" applyFont="1" applyFill="1" applyBorder="1" applyAlignment="1">
      <alignment horizontal="center" vertical="center"/>
    </xf>
    <xf numFmtId="17" fontId="14" fillId="3" borderId="21" xfId="0" applyNumberFormat="1" applyFont="1" applyFill="1" applyBorder="1" applyAlignment="1">
      <alignment vertical="center"/>
    </xf>
    <xf numFmtId="174" fontId="17" fillId="2" borderId="21" xfId="0" applyNumberFormat="1" applyFont="1" applyFill="1" applyBorder="1" applyAlignment="1">
      <alignment horizontal="center" wrapText="1"/>
    </xf>
    <xf numFmtId="174" fontId="33" fillId="2" borderId="21" xfId="0" applyNumberFormat="1" applyFont="1" applyFill="1" applyBorder="1" applyAlignment="1">
      <alignment horizontal="center" wrapText="1"/>
    </xf>
    <xf numFmtId="17" fontId="14" fillId="3" borderId="20" xfId="0" applyNumberFormat="1" applyFont="1" applyFill="1" applyBorder="1" applyAlignment="1">
      <alignment vertical="center"/>
    </xf>
    <xf numFmtId="174" fontId="17" fillId="2" borderId="20" xfId="0" applyNumberFormat="1" applyFont="1" applyFill="1" applyBorder="1" applyAlignment="1">
      <alignment horizontal="center" wrapText="1"/>
    </xf>
    <xf numFmtId="174" fontId="33" fillId="2" borderId="20" xfId="0" applyNumberFormat="1" applyFont="1" applyFill="1" applyBorder="1" applyAlignment="1">
      <alignment horizontal="center" wrapText="1"/>
    </xf>
    <xf numFmtId="174" fontId="7" fillId="2" borderId="0" xfId="0" applyNumberFormat="1" applyFont="1" applyFill="1"/>
    <xf numFmtId="17" fontId="14" fillId="3" borderId="22" xfId="0" applyNumberFormat="1" applyFont="1" applyFill="1" applyBorder="1" applyAlignment="1">
      <alignment vertical="center"/>
    </xf>
    <xf numFmtId="174" fontId="17" fillId="2" borderId="22" xfId="0" applyNumberFormat="1" applyFont="1" applyFill="1" applyBorder="1" applyAlignment="1">
      <alignment horizontal="center" wrapText="1"/>
    </xf>
    <xf numFmtId="174" fontId="33" fillId="2" borderId="22" xfId="0" applyNumberFormat="1" applyFont="1" applyFill="1" applyBorder="1" applyAlignment="1">
      <alignment horizontal="center" wrapText="1"/>
    </xf>
    <xf numFmtId="0" fontId="24" fillId="2" borderId="0" xfId="62" applyFont="1" applyFill="1" applyBorder="1" applyAlignment="1"/>
    <xf numFmtId="174" fontId="24" fillId="0" borderId="0" xfId="0" applyNumberFormat="1" applyFont="1"/>
    <xf numFmtId="0" fontId="44" fillId="2" borderId="0" xfId="0" applyFont="1" applyFill="1" applyAlignment="1">
      <alignment vertical="center"/>
    </xf>
    <xf numFmtId="0" fontId="24" fillId="2" borderId="0" xfId="0" applyFont="1" applyFill="1" applyAlignment="1">
      <alignment horizontal="left" vertical="center"/>
    </xf>
    <xf numFmtId="0" fontId="44" fillId="2" borderId="0" xfId="0" applyFont="1" applyFill="1" applyAlignment="1">
      <alignment horizontal="left" vertical="center"/>
    </xf>
    <xf numFmtId="0" fontId="10" fillId="0" borderId="0" xfId="0" applyFont="1" applyAlignment="1">
      <alignment horizontal="left"/>
    </xf>
    <xf numFmtId="166" fontId="14" fillId="0" borderId="0" xfId="0" applyNumberFormat="1" applyFont="1" applyAlignment="1">
      <alignment horizontal="center"/>
    </xf>
    <xf numFmtId="166" fontId="11" fillId="0" borderId="0" xfId="0" applyNumberFormat="1" applyFont="1" applyAlignment="1">
      <alignment horizontal="center"/>
    </xf>
    <xf numFmtId="166" fontId="26" fillId="0" borderId="0" xfId="0" applyNumberFormat="1" applyFont="1" applyAlignment="1">
      <alignment horizontal="center"/>
    </xf>
    <xf numFmtId="166" fontId="24" fillId="0" borderId="0" xfId="0" applyNumberFormat="1" applyFont="1" applyAlignment="1">
      <alignment horizontal="center"/>
    </xf>
    <xf numFmtId="166" fontId="14" fillId="3" borderId="312" xfId="0" applyNumberFormat="1" applyFont="1" applyFill="1" applyBorder="1" applyAlignment="1">
      <alignment horizontal="center"/>
    </xf>
    <xf numFmtId="166" fontId="14" fillId="3" borderId="313" xfId="0" applyNumberFormat="1" applyFont="1" applyFill="1" applyBorder="1" applyAlignment="1">
      <alignment horizontal="center"/>
    </xf>
    <xf numFmtId="166" fontId="14" fillId="3" borderId="168" xfId="0" applyNumberFormat="1" applyFont="1" applyFill="1" applyBorder="1" applyAlignment="1">
      <alignment horizontal="center"/>
    </xf>
    <xf numFmtId="166" fontId="14" fillId="3" borderId="314" xfId="0" applyNumberFormat="1" applyFont="1" applyFill="1" applyBorder="1" applyAlignment="1">
      <alignment horizontal="center"/>
    </xf>
    <xf numFmtId="166" fontId="14" fillId="3" borderId="60" xfId="0" applyNumberFormat="1" applyFont="1" applyFill="1" applyBorder="1" applyAlignment="1">
      <alignment horizontal="center"/>
    </xf>
    <xf numFmtId="166" fontId="14" fillId="3" borderId="297" xfId="0" applyNumberFormat="1" applyFont="1" applyFill="1" applyBorder="1" applyAlignment="1">
      <alignment horizontal="center"/>
    </xf>
    <xf numFmtId="166" fontId="14" fillId="3" borderId="315" xfId="0" applyNumberFormat="1" applyFont="1" applyFill="1" applyBorder="1" applyAlignment="1">
      <alignment horizontal="center"/>
    </xf>
    <xf numFmtId="166" fontId="14" fillId="3" borderId="315" xfId="0" applyNumberFormat="1" applyFont="1" applyFill="1" applyBorder="1" applyAlignment="1">
      <alignment horizontal="center" vertical="center"/>
    </xf>
    <xf numFmtId="0" fontId="11" fillId="3" borderId="3" xfId="0" applyFont="1" applyFill="1" applyBorder="1" applyAlignment="1">
      <alignment horizontal="center"/>
    </xf>
    <xf numFmtId="0" fontId="11" fillId="3" borderId="20" xfId="0" applyFont="1" applyFill="1" applyBorder="1"/>
    <xf numFmtId="166" fontId="17" fillId="2" borderId="133" xfId="0" applyNumberFormat="1" applyFont="1" applyFill="1" applyBorder="1" applyAlignment="1">
      <alignment horizontal="center"/>
    </xf>
    <xf numFmtId="166" fontId="17" fillId="2" borderId="156" xfId="0" applyNumberFormat="1" applyFont="1" applyFill="1" applyBorder="1" applyAlignment="1">
      <alignment horizontal="center"/>
    </xf>
    <xf numFmtId="166" fontId="17" fillId="2" borderId="0" xfId="0" applyNumberFormat="1" applyFont="1" applyFill="1" applyAlignment="1">
      <alignment horizontal="center"/>
    </xf>
    <xf numFmtId="166" fontId="17" fillId="2" borderId="53" xfId="0" applyNumberFormat="1" applyFont="1" applyFill="1" applyBorder="1" applyAlignment="1">
      <alignment horizontal="center"/>
    </xf>
    <xf numFmtId="166" fontId="31" fillId="2" borderId="53" xfId="0" applyNumberFormat="1" applyFont="1" applyFill="1" applyBorder="1" applyAlignment="1">
      <alignment horizontal="center"/>
    </xf>
    <xf numFmtId="166" fontId="31" fillId="2" borderId="59" xfId="0" applyNumberFormat="1" applyFont="1" applyFill="1" applyBorder="1" applyAlignment="1">
      <alignment horizontal="center"/>
    </xf>
    <xf numFmtId="166" fontId="31" fillId="2" borderId="20" xfId="0" applyNumberFormat="1" applyFont="1" applyFill="1" applyBorder="1" applyAlignment="1">
      <alignment horizontal="center"/>
    </xf>
    <xf numFmtId="166" fontId="17" fillId="2" borderId="20" xfId="0" applyNumberFormat="1" applyFont="1" applyFill="1" applyBorder="1" applyAlignment="1">
      <alignment horizontal="center"/>
    </xf>
    <xf numFmtId="166" fontId="0" fillId="0" borderId="0" xfId="0" applyNumberFormat="1"/>
    <xf numFmtId="0" fontId="11" fillId="3" borderId="21" xfId="0" applyFont="1" applyFill="1" applyBorder="1"/>
    <xf numFmtId="166" fontId="17" fillId="2" borderId="4" xfId="0" applyNumberFormat="1" applyFont="1" applyFill="1" applyBorder="1" applyAlignment="1">
      <alignment horizontal="center"/>
    </xf>
    <xf numFmtId="166" fontId="31" fillId="2" borderId="4" xfId="0" applyNumberFormat="1" applyFont="1" applyFill="1" applyBorder="1" applyAlignment="1">
      <alignment horizontal="center"/>
    </xf>
    <xf numFmtId="166" fontId="31" fillId="2" borderId="63" xfId="0" applyNumberFormat="1" applyFont="1" applyFill="1" applyBorder="1" applyAlignment="1">
      <alignment horizontal="center"/>
    </xf>
    <xf numFmtId="166" fontId="31" fillId="2" borderId="21" xfId="0" applyNumberFormat="1" applyFont="1" applyFill="1" applyBorder="1" applyAlignment="1">
      <alignment horizontal="center"/>
    </xf>
    <xf numFmtId="166" fontId="17" fillId="2" borderId="21" xfId="0" applyNumberFormat="1" applyFont="1" applyFill="1" applyBorder="1" applyAlignment="1">
      <alignment horizontal="center"/>
    </xf>
    <xf numFmtId="166" fontId="17" fillId="2" borderId="132" xfId="0" applyNumberFormat="1" applyFont="1" applyFill="1" applyBorder="1" applyAlignment="1">
      <alignment horizontal="center"/>
    </xf>
    <xf numFmtId="0" fontId="11" fillId="3" borderId="213" xfId="0" applyFont="1" applyFill="1" applyBorder="1"/>
    <xf numFmtId="166" fontId="17" fillId="2" borderId="54" xfId="0" applyNumberFormat="1" applyFont="1" applyFill="1" applyBorder="1" applyAlignment="1">
      <alignment horizontal="center"/>
    </xf>
    <xf numFmtId="166" fontId="31" fillId="2" borderId="54" xfId="0" applyNumberFormat="1" applyFont="1" applyFill="1" applyBorder="1" applyAlignment="1">
      <alignment horizontal="center"/>
    </xf>
    <xf numFmtId="166" fontId="31" fillId="2" borderId="62" xfId="0" applyNumberFormat="1" applyFont="1" applyFill="1" applyBorder="1" applyAlignment="1">
      <alignment horizontal="center"/>
    </xf>
    <xf numFmtId="166" fontId="31" fillId="2" borderId="213" xfId="0" applyNumberFormat="1" applyFont="1" applyFill="1" applyBorder="1" applyAlignment="1">
      <alignment horizontal="center"/>
    </xf>
    <xf numFmtId="166" fontId="17" fillId="2" borderId="213" xfId="0" applyNumberFormat="1" applyFont="1" applyFill="1" applyBorder="1" applyAlignment="1">
      <alignment horizontal="center"/>
    </xf>
    <xf numFmtId="0" fontId="33" fillId="3" borderId="11" xfId="0" applyFont="1" applyFill="1" applyBorder="1" applyAlignment="1">
      <alignment horizontal="center" wrapText="1"/>
    </xf>
    <xf numFmtId="0" fontId="14" fillId="3" borderId="213" xfId="0" applyFont="1" applyFill="1" applyBorder="1" applyAlignment="1">
      <alignment vertical="center" wrapText="1"/>
    </xf>
    <xf numFmtId="166" fontId="14" fillId="2" borderId="312" xfId="0" applyNumberFormat="1" applyFont="1" applyFill="1" applyBorder="1" applyAlignment="1">
      <alignment horizontal="center" vertical="center" wrapText="1"/>
    </xf>
    <xf numFmtId="166" fontId="14" fillId="2" borderId="168" xfId="0" applyNumberFormat="1" applyFont="1" applyFill="1" applyBorder="1" applyAlignment="1">
      <alignment horizontal="center" vertical="center" wrapText="1"/>
    </xf>
    <xf numFmtId="166" fontId="14" fillId="2" borderId="167" xfId="0" applyNumberFormat="1" applyFont="1" applyFill="1" applyBorder="1" applyAlignment="1">
      <alignment horizontal="center" vertical="center" wrapText="1"/>
    </xf>
    <xf numFmtId="166" fontId="14" fillId="2" borderId="54" xfId="0" applyNumberFormat="1" applyFont="1" applyFill="1" applyBorder="1" applyAlignment="1">
      <alignment horizontal="center" vertical="center" wrapText="1"/>
    </xf>
    <xf numFmtId="166" fontId="14" fillId="2" borderId="62" xfId="0" applyNumberFormat="1" applyFont="1" applyFill="1" applyBorder="1" applyAlignment="1">
      <alignment horizontal="center" vertical="center" wrapText="1"/>
    </xf>
    <xf numFmtId="166" fontId="14" fillId="2" borderId="213" xfId="0" applyNumberFormat="1" applyFont="1" applyFill="1" applyBorder="1" applyAlignment="1">
      <alignment horizontal="center" vertical="center" wrapText="1"/>
    </xf>
    <xf numFmtId="166" fontId="33" fillId="2" borderId="213" xfId="0" applyNumberFormat="1" applyFont="1" applyFill="1" applyBorder="1" applyAlignment="1">
      <alignment horizontal="center" vertical="center" wrapText="1"/>
    </xf>
    <xf numFmtId="0" fontId="11" fillId="3" borderId="15" xfId="0" applyFont="1" applyFill="1" applyBorder="1" applyAlignment="1">
      <alignment horizontal="center"/>
    </xf>
    <xf numFmtId="166" fontId="11" fillId="2" borderId="133" xfId="0" applyNumberFormat="1" applyFont="1" applyFill="1" applyBorder="1" applyAlignment="1">
      <alignment horizontal="center"/>
    </xf>
    <xf numFmtId="166" fontId="11" fillId="2" borderId="0" xfId="0" applyNumberFormat="1" applyFont="1" applyFill="1" applyAlignment="1">
      <alignment horizontal="center"/>
    </xf>
    <xf numFmtId="166" fontId="11" fillId="2" borderId="53" xfId="0" applyNumberFormat="1" applyFont="1" applyFill="1" applyBorder="1" applyAlignment="1">
      <alignment horizontal="center"/>
    </xf>
    <xf numFmtId="166" fontId="11" fillId="2" borderId="37" xfId="0" applyNumberFormat="1" applyFont="1" applyFill="1" applyBorder="1" applyAlignment="1">
      <alignment horizontal="center"/>
    </xf>
    <xf numFmtId="166" fontId="11" fillId="2" borderId="20" xfId="0" applyNumberFormat="1" applyFont="1" applyFill="1" applyBorder="1" applyAlignment="1">
      <alignment horizontal="center"/>
    </xf>
    <xf numFmtId="166" fontId="11" fillId="2" borderId="4" xfId="0" applyNumberFormat="1" applyFont="1" applyFill="1" applyBorder="1" applyAlignment="1">
      <alignment horizontal="center"/>
    </xf>
    <xf numFmtId="166" fontId="11" fillId="2" borderId="28" xfId="0" applyNumberFormat="1" applyFont="1" applyFill="1" applyBorder="1" applyAlignment="1">
      <alignment horizontal="center"/>
    </xf>
    <xf numFmtId="166" fontId="11" fillId="2" borderId="21" xfId="0" applyNumberFormat="1" applyFont="1" applyFill="1" applyBorder="1" applyAlignment="1">
      <alignment horizontal="center"/>
    </xf>
    <xf numFmtId="166" fontId="11" fillId="2" borderId="156" xfId="0" applyNumberFormat="1" applyFont="1" applyFill="1" applyBorder="1" applyAlignment="1">
      <alignment horizontal="center"/>
    </xf>
    <xf numFmtId="166" fontId="11" fillId="2" borderId="63" xfId="0" applyNumberFormat="1" applyFont="1" applyFill="1" applyBorder="1" applyAlignment="1">
      <alignment horizontal="center"/>
    </xf>
    <xf numFmtId="0" fontId="11" fillId="3" borderId="10" xfId="0" applyFont="1" applyFill="1" applyBorder="1" applyAlignment="1">
      <alignment horizontal="center"/>
    </xf>
    <xf numFmtId="166" fontId="11" fillId="2" borderId="54" xfId="0" applyNumberFormat="1" applyFont="1" applyFill="1" applyBorder="1" applyAlignment="1">
      <alignment horizontal="center"/>
    </xf>
    <xf numFmtId="166" fontId="11" fillId="2" borderId="86" xfId="0" applyNumberFormat="1" applyFont="1" applyFill="1" applyBorder="1" applyAlignment="1">
      <alignment horizontal="center"/>
    </xf>
    <xf numFmtId="166" fontId="11" fillId="2" borderId="213" xfId="0" applyNumberFormat="1" applyFont="1" applyFill="1" applyBorder="1" applyAlignment="1">
      <alignment horizontal="center"/>
    </xf>
    <xf numFmtId="166" fontId="14" fillId="2" borderId="317" xfId="0" applyNumberFormat="1" applyFont="1" applyFill="1" applyBorder="1" applyAlignment="1">
      <alignment horizontal="center" vertical="center" wrapText="1"/>
    </xf>
    <xf numFmtId="166" fontId="14" fillId="2" borderId="86" xfId="0" applyNumberFormat="1" applyFont="1" applyFill="1" applyBorder="1" applyAlignment="1">
      <alignment horizontal="center" vertical="center" wrapText="1"/>
    </xf>
    <xf numFmtId="0" fontId="33" fillId="3" borderId="3" xfId="0" applyFont="1" applyFill="1" applyBorder="1" applyAlignment="1">
      <alignment horizontal="center" wrapText="1"/>
    </xf>
    <xf numFmtId="166" fontId="14" fillId="2" borderId="318" xfId="0" applyNumberFormat="1" applyFont="1" applyFill="1" applyBorder="1" applyAlignment="1">
      <alignment horizontal="center" vertical="center" wrapText="1"/>
    </xf>
    <xf numFmtId="177" fontId="17" fillId="0" borderId="0" xfId="5" applyNumberFormat="1" applyFont="1"/>
    <xf numFmtId="0" fontId="11" fillId="3" borderId="59" xfId="0" applyFont="1" applyFill="1" applyBorder="1"/>
    <xf numFmtId="0" fontId="11" fillId="3" borderId="63" xfId="0" applyFont="1" applyFill="1" applyBorder="1"/>
    <xf numFmtId="0" fontId="11" fillId="3" borderId="62" xfId="0" applyFont="1" applyFill="1" applyBorder="1"/>
    <xf numFmtId="0" fontId="14" fillId="3" borderId="64" xfId="0" applyFont="1" applyFill="1" applyBorder="1" applyAlignment="1">
      <alignment horizontal="center" wrapText="1"/>
    </xf>
    <xf numFmtId="0" fontId="14" fillId="3" borderId="62" xfId="0" applyFont="1" applyFill="1" applyBorder="1" applyAlignment="1">
      <alignment vertical="center" wrapText="1"/>
    </xf>
    <xf numFmtId="166" fontId="14" fillId="2" borderId="172" xfId="0" applyNumberFormat="1" applyFont="1" applyFill="1" applyBorder="1" applyAlignment="1">
      <alignment horizontal="center" vertical="center" wrapText="1"/>
    </xf>
    <xf numFmtId="0" fontId="14" fillId="3" borderId="148" xfId="0" applyFont="1" applyFill="1" applyBorder="1" applyAlignment="1">
      <alignment vertical="center" wrapText="1"/>
    </xf>
    <xf numFmtId="166" fontId="14" fillId="2" borderId="319" xfId="0" applyNumberFormat="1" applyFont="1" applyFill="1" applyBorder="1" applyAlignment="1">
      <alignment horizontal="center" vertical="center" wrapText="1"/>
    </xf>
    <xf numFmtId="166" fontId="14" fillId="2" borderId="22" xfId="0" applyNumberFormat="1" applyFont="1" applyFill="1" applyBorder="1" applyAlignment="1">
      <alignment horizontal="center" vertical="center" wrapText="1"/>
    </xf>
    <xf numFmtId="166" fontId="33" fillId="2" borderId="22" xfId="0" applyNumberFormat="1" applyFont="1" applyFill="1" applyBorder="1" applyAlignment="1">
      <alignment horizontal="center" vertical="center" wrapText="1"/>
    </xf>
    <xf numFmtId="166" fontId="33" fillId="2" borderId="148" xfId="0" applyNumberFormat="1" applyFont="1" applyFill="1" applyBorder="1" applyAlignment="1">
      <alignment horizontal="center" vertical="center" wrapText="1"/>
    </xf>
    <xf numFmtId="0" fontId="24" fillId="2" borderId="0" xfId="62" applyFont="1" applyFill="1" applyAlignment="1">
      <alignment vertical="center"/>
    </xf>
    <xf numFmtId="0" fontId="52" fillId="2" borderId="0" xfId="62" applyFont="1" applyFill="1" applyAlignment="1">
      <alignment vertical="center"/>
    </xf>
    <xf numFmtId="0" fontId="52" fillId="2" borderId="0" xfId="30" applyFont="1" applyFill="1" applyAlignment="1">
      <alignment vertical="center"/>
    </xf>
    <xf numFmtId="0" fontId="81" fillId="2" borderId="0" xfId="30" applyFont="1" applyFill="1" applyAlignment="1">
      <alignment vertical="center"/>
    </xf>
    <xf numFmtId="166" fontId="81" fillId="2" borderId="0" xfId="30" applyNumberFormat="1" applyFont="1" applyFill="1" applyAlignment="1">
      <alignment vertical="center"/>
    </xf>
    <xf numFmtId="0" fontId="52" fillId="2" borderId="0" xfId="62" applyFont="1" applyFill="1" applyAlignment="1">
      <alignment horizontal="left" vertical="top"/>
    </xf>
    <xf numFmtId="166" fontId="52" fillId="0" borderId="0" xfId="0" applyNumberFormat="1" applyFont="1" applyAlignment="1">
      <alignment horizontal="center"/>
    </xf>
    <xf numFmtId="0" fontId="7" fillId="2" borderId="0" xfId="0" applyFont="1" applyFill="1" applyBorder="1"/>
    <xf numFmtId="166" fontId="26" fillId="0" borderId="0" xfId="0" applyNumberFormat="1" applyFont="1" applyBorder="1" applyAlignment="1">
      <alignment horizontal="center"/>
    </xf>
    <xf numFmtId="0" fontId="10" fillId="0" borderId="0" xfId="63" applyFont="1" applyFill="1" applyAlignment="1">
      <alignment vertical="center"/>
    </xf>
    <xf numFmtId="0" fontId="31" fillId="2" borderId="0" xfId="63" applyFont="1" applyFill="1" applyAlignment="1">
      <alignment vertical="center"/>
    </xf>
    <xf numFmtId="0" fontId="31" fillId="2" borderId="0" xfId="63" applyFont="1" applyFill="1" applyAlignment="1">
      <alignment horizontal="center" vertical="center"/>
    </xf>
    <xf numFmtId="0" fontId="26" fillId="2" borderId="0" xfId="63" applyFont="1" applyFill="1" applyAlignment="1">
      <alignment vertical="center"/>
    </xf>
    <xf numFmtId="0" fontId="26" fillId="2" borderId="0" xfId="63" applyFont="1" applyFill="1" applyAlignment="1">
      <alignment horizontal="center" vertical="center"/>
    </xf>
    <xf numFmtId="0" fontId="46" fillId="2" borderId="0" xfId="63" applyFont="1" applyFill="1" applyAlignment="1">
      <alignment vertical="center"/>
    </xf>
    <xf numFmtId="0" fontId="11" fillId="2" borderId="0" xfId="63" applyFont="1" applyFill="1" applyAlignment="1">
      <alignment vertical="center"/>
    </xf>
    <xf numFmtId="0" fontId="14" fillId="3" borderId="53" xfId="63" applyFont="1" applyFill="1" applyBorder="1" applyAlignment="1">
      <alignment horizontal="center" vertical="center"/>
    </xf>
    <xf numFmtId="0" fontId="14" fillId="3" borderId="60" xfId="63" applyFont="1" applyFill="1" applyBorder="1" applyAlignment="1">
      <alignment horizontal="center" vertical="center"/>
    </xf>
    <xf numFmtId="0" fontId="14" fillId="3" borderId="4" xfId="63" applyFont="1" applyFill="1" applyBorder="1" applyAlignment="1">
      <alignment horizontal="center" vertical="center"/>
    </xf>
    <xf numFmtId="2" fontId="14" fillId="3" borderId="53" xfId="63" applyNumberFormat="1" applyFont="1" applyFill="1" applyBorder="1" applyAlignment="1">
      <alignment horizontal="center" vertical="center"/>
    </xf>
    <xf numFmtId="0" fontId="14" fillId="3" borderId="63" xfId="63" applyFont="1" applyFill="1" applyBorder="1" applyAlignment="1">
      <alignment horizontal="center" vertical="center"/>
    </xf>
    <xf numFmtId="0" fontId="32" fillId="3" borderId="4" xfId="63" applyFont="1" applyFill="1" applyBorder="1" applyAlignment="1">
      <alignment horizontal="center" vertical="center"/>
    </xf>
    <xf numFmtId="2" fontId="14" fillId="3" borderId="4" xfId="63" applyNumberFormat="1" applyFont="1" applyFill="1" applyBorder="1" applyAlignment="1">
      <alignment horizontal="center" vertical="center"/>
    </xf>
    <xf numFmtId="0" fontId="14" fillId="3" borderId="54" xfId="63" applyFont="1" applyFill="1" applyBorder="1" applyAlignment="1">
      <alignment horizontal="center" vertical="center"/>
    </xf>
    <xf numFmtId="2" fontId="14" fillId="3" borderId="54" xfId="63" applyNumberFormat="1" applyFont="1" applyFill="1" applyBorder="1" applyAlignment="1">
      <alignment horizontal="center" vertical="center"/>
    </xf>
    <xf numFmtId="0" fontId="32" fillId="3" borderId="54" xfId="63" applyFont="1" applyFill="1" applyBorder="1" applyAlignment="1">
      <alignment horizontal="center" vertical="center"/>
    </xf>
    <xf numFmtId="0" fontId="32" fillId="3" borderId="62" xfId="63" applyFont="1" applyFill="1" applyBorder="1" applyAlignment="1">
      <alignment horizontal="center" vertical="center"/>
    </xf>
    <xf numFmtId="17" fontId="46" fillId="10" borderId="27" xfId="63" applyNumberFormat="1" applyFont="1" applyFill="1" applyBorder="1" applyAlignment="1">
      <alignment horizontal="left" vertical="center"/>
    </xf>
    <xf numFmtId="1" fontId="26" fillId="2" borderId="4" xfId="63" applyNumberFormat="1" applyFont="1" applyFill="1" applyBorder="1" applyAlignment="1">
      <alignment vertical="center"/>
    </xf>
    <xf numFmtId="2" fontId="26" fillId="2" borderId="4" xfId="63" applyNumberFormat="1" applyFont="1" applyFill="1" applyBorder="1" applyAlignment="1">
      <alignment horizontal="center" vertical="center"/>
    </xf>
    <xf numFmtId="2" fontId="26" fillId="2" borderId="4" xfId="63" applyNumberFormat="1" applyFont="1" applyFill="1" applyBorder="1" applyAlignment="1">
      <alignment vertical="center"/>
    </xf>
    <xf numFmtId="43" fontId="26" fillId="2" borderId="4" xfId="64" applyFont="1" applyFill="1" applyBorder="1" applyAlignment="1">
      <alignment horizontal="right" vertical="center"/>
    </xf>
    <xf numFmtId="164" fontId="26" fillId="2" borderId="4" xfId="64" applyNumberFormat="1" applyFont="1" applyFill="1" applyBorder="1" applyAlignment="1">
      <alignment vertical="center"/>
    </xf>
    <xf numFmtId="164" fontId="26" fillId="2" borderId="63" xfId="64" applyNumberFormat="1" applyFont="1" applyFill="1" applyBorder="1" applyAlignment="1">
      <alignment vertical="center"/>
    </xf>
    <xf numFmtId="43" fontId="26" fillId="2" borderId="4" xfId="64" applyFont="1" applyFill="1" applyBorder="1" applyAlignment="1">
      <alignment horizontal="center" vertical="center"/>
    </xf>
    <xf numFmtId="43" fontId="26" fillId="2" borderId="4" xfId="64" applyFont="1" applyFill="1" applyBorder="1" applyAlignment="1">
      <alignment vertical="center"/>
    </xf>
    <xf numFmtId="0" fontId="26" fillId="2" borderId="4" xfId="63" applyFont="1" applyFill="1" applyBorder="1" applyAlignment="1">
      <alignment vertical="center"/>
    </xf>
    <xf numFmtId="1" fontId="26" fillId="2" borderId="4" xfId="63" applyNumberFormat="1" applyFont="1" applyFill="1" applyBorder="1" applyAlignment="1">
      <alignment horizontal="center" vertical="center"/>
    </xf>
    <xf numFmtId="164" fontId="26" fillId="2" borderId="4" xfId="64" applyNumberFormat="1" applyFont="1" applyFill="1" applyBorder="1" applyAlignment="1">
      <alignment horizontal="center" vertical="center"/>
    </xf>
    <xf numFmtId="164" fontId="26" fillId="2" borderId="63" xfId="64" applyNumberFormat="1" applyFont="1" applyFill="1" applyBorder="1" applyAlignment="1">
      <alignment horizontal="center" vertical="center"/>
    </xf>
    <xf numFmtId="17" fontId="46" fillId="26" borderId="27" xfId="63" applyNumberFormat="1" applyFont="1" applyFill="1" applyBorder="1" applyAlignment="1">
      <alignment horizontal="left" vertical="center"/>
    </xf>
    <xf numFmtId="17" fontId="46" fillId="11" borderId="27" xfId="63" applyNumberFormat="1" applyFont="1" applyFill="1" applyBorder="1" applyAlignment="1">
      <alignment horizontal="left" vertical="center"/>
    </xf>
    <xf numFmtId="17" fontId="46" fillId="11" borderId="27" xfId="17" applyNumberFormat="1" applyFont="1" applyFill="1" applyBorder="1" applyAlignment="1">
      <alignment horizontal="left" vertical="center"/>
    </xf>
    <xf numFmtId="1" fontId="26" fillId="2" borderId="4" xfId="17" applyNumberFormat="1" applyFont="1" applyFill="1" applyBorder="1" applyAlignment="1">
      <alignment horizontal="center" vertical="center"/>
    </xf>
    <xf numFmtId="43" fontId="26" fillId="2" borderId="4" xfId="53" applyFont="1" applyFill="1" applyBorder="1" applyAlignment="1">
      <alignment horizontal="center" vertical="center"/>
    </xf>
    <xf numFmtId="43" fontId="26" fillId="2" borderId="4" xfId="53" applyFont="1" applyFill="1" applyBorder="1" applyAlignment="1">
      <alignment vertical="center"/>
    </xf>
    <xf numFmtId="43" fontId="26" fillId="2" borderId="4" xfId="53" applyFont="1" applyFill="1" applyBorder="1" applyAlignment="1">
      <alignment horizontal="right" vertical="center"/>
    </xf>
    <xf numFmtId="164" fontId="26" fillId="2" borderId="4" xfId="53" applyNumberFormat="1" applyFont="1" applyFill="1" applyBorder="1" applyAlignment="1">
      <alignment vertical="center"/>
    </xf>
    <xf numFmtId="164" fontId="26" fillId="2" borderId="63" xfId="53" applyNumberFormat="1" applyFont="1" applyFill="1" applyBorder="1" applyAlignment="1">
      <alignment vertical="center"/>
    </xf>
    <xf numFmtId="17" fontId="10" fillId="5" borderId="27" xfId="63" applyNumberFormat="1" applyFont="1" applyFill="1" applyBorder="1" applyAlignment="1">
      <alignment horizontal="left" vertical="center"/>
    </xf>
    <xf numFmtId="1" fontId="11" fillId="2" borderId="4" xfId="63" applyNumberFormat="1" applyFont="1" applyFill="1" applyBorder="1" applyAlignment="1">
      <alignment horizontal="center" vertical="center"/>
    </xf>
    <xf numFmtId="43" fontId="11" fillId="2" borderId="4" xfId="64" applyFont="1" applyFill="1" applyBorder="1" applyAlignment="1">
      <alignment horizontal="center" vertical="center"/>
    </xf>
    <xf numFmtId="43" fontId="11" fillId="2" borderId="4" xfId="64" applyFont="1" applyFill="1" applyBorder="1" applyAlignment="1">
      <alignment vertical="center"/>
    </xf>
    <xf numFmtId="43" fontId="11" fillId="2" borderId="4" xfId="64" applyFont="1" applyFill="1" applyBorder="1" applyAlignment="1">
      <alignment horizontal="right" vertical="center"/>
    </xf>
    <xf numFmtId="164" fontId="11" fillId="2" borderId="4" xfId="53" applyNumberFormat="1" applyFont="1" applyFill="1" applyBorder="1" applyAlignment="1">
      <alignment vertical="center"/>
    </xf>
    <xf numFmtId="164" fontId="11" fillId="2" borderId="63" xfId="53" applyNumberFormat="1" applyFont="1" applyFill="1" applyBorder="1" applyAlignment="1">
      <alignment vertical="center"/>
    </xf>
    <xf numFmtId="17" fontId="14" fillId="3" borderId="27" xfId="63" applyNumberFormat="1" applyFont="1" applyFill="1" applyBorder="1" applyAlignment="1">
      <alignment horizontal="left" vertical="center"/>
    </xf>
    <xf numFmtId="1" fontId="17" fillId="2" borderId="4" xfId="63" applyNumberFormat="1" applyFont="1" applyFill="1" applyBorder="1" applyAlignment="1">
      <alignment horizontal="center" vertical="center"/>
    </xf>
    <xf numFmtId="43" fontId="17" fillId="2" borderId="4" xfId="64" applyFont="1" applyFill="1" applyBorder="1" applyAlignment="1">
      <alignment horizontal="center" vertical="center"/>
    </xf>
    <xf numFmtId="43" fontId="17" fillId="2" borderId="4" xfId="64" applyFont="1" applyFill="1" applyBorder="1" applyAlignment="1">
      <alignment vertical="center"/>
    </xf>
    <xf numFmtId="43" fontId="17" fillId="2" borderId="4" xfId="64" applyFont="1" applyFill="1" applyBorder="1" applyAlignment="1">
      <alignment horizontal="right" vertical="center"/>
    </xf>
    <xf numFmtId="164" fontId="17" fillId="2" borderId="4" xfId="53" applyNumberFormat="1" applyFont="1" applyFill="1" applyBorder="1" applyAlignment="1">
      <alignment vertical="center"/>
    </xf>
    <xf numFmtId="164" fontId="17" fillId="2" borderId="63" xfId="53" applyNumberFormat="1" applyFont="1" applyFill="1" applyBorder="1" applyAlignment="1">
      <alignment vertical="center"/>
    </xf>
    <xf numFmtId="17" fontId="14" fillId="3" borderId="27" xfId="63" quotePrefix="1" applyNumberFormat="1" applyFont="1" applyFill="1" applyBorder="1" applyAlignment="1">
      <alignment horizontal="left" vertical="center"/>
    </xf>
    <xf numFmtId="49" fontId="14" fillId="3" borderId="30" xfId="63" quotePrefix="1" applyNumberFormat="1" applyFont="1" applyFill="1" applyBorder="1" applyAlignment="1">
      <alignment horizontal="left" vertical="center"/>
    </xf>
    <xf numFmtId="1" fontId="17" fillId="0" borderId="6" xfId="17" applyNumberFormat="1" applyFont="1" applyFill="1" applyBorder="1" applyAlignment="1">
      <alignment horizontal="center" vertical="center"/>
    </xf>
    <xf numFmtId="43" fontId="17" fillId="0" borderId="6" xfId="53" applyFont="1" applyFill="1" applyBorder="1" applyAlignment="1">
      <alignment horizontal="center" vertical="center"/>
    </xf>
    <xf numFmtId="43" fontId="17" fillId="0" borderId="6" xfId="53" applyFont="1" applyFill="1" applyBorder="1" applyAlignment="1">
      <alignment vertical="center"/>
    </xf>
    <xf numFmtId="43" fontId="17" fillId="0" borderId="6" xfId="53" applyFont="1" applyFill="1" applyBorder="1" applyAlignment="1">
      <alignment horizontal="right" vertical="center"/>
    </xf>
    <xf numFmtId="164" fontId="17" fillId="0" borderId="6" xfId="53" applyNumberFormat="1" applyFont="1" applyFill="1" applyBorder="1" applyAlignment="1">
      <alignment horizontal="right" vertical="center"/>
    </xf>
    <xf numFmtId="164" fontId="17" fillId="0" borderId="71" xfId="53" applyNumberFormat="1" applyFont="1" applyFill="1" applyBorder="1" applyAlignment="1">
      <alignment horizontal="right" vertical="center"/>
    </xf>
    <xf numFmtId="0" fontId="24" fillId="2" borderId="0" xfId="63" applyFont="1" applyFill="1" applyAlignment="1">
      <alignment vertical="center"/>
    </xf>
    <xf numFmtId="0" fontId="24" fillId="2" borderId="0" xfId="63" applyFont="1" applyFill="1"/>
    <xf numFmtId="0" fontId="24" fillId="2" borderId="0" xfId="63" applyFont="1" applyFill="1" applyAlignment="1">
      <alignment horizontal="center" vertical="center"/>
    </xf>
    <xf numFmtId="4" fontId="24" fillId="2" borderId="0" xfId="63" applyNumberFormat="1" applyFont="1" applyFill="1" applyAlignment="1">
      <alignment horizontal="center" vertical="center"/>
    </xf>
    <xf numFmtId="4" fontId="24" fillId="2" borderId="0" xfId="63" applyNumberFormat="1" applyFont="1" applyFill="1" applyAlignment="1">
      <alignment vertical="center"/>
    </xf>
    <xf numFmtId="3" fontId="24" fillId="2" borderId="0" xfId="63" applyNumberFormat="1" applyFont="1" applyFill="1" applyAlignment="1">
      <alignment vertical="center"/>
    </xf>
    <xf numFmtId="0" fontId="52" fillId="2" borderId="0" xfId="63" applyFont="1" applyFill="1" applyAlignment="1">
      <alignment vertical="center"/>
    </xf>
    <xf numFmtId="3" fontId="52" fillId="2" borderId="0" xfId="63" applyNumberFormat="1" applyFont="1" applyFill="1" applyAlignment="1">
      <alignment vertical="center"/>
    </xf>
    <xf numFmtId="0" fontId="10" fillId="2" borderId="0" xfId="63" applyFont="1" applyFill="1" applyAlignment="1">
      <alignment vertical="center"/>
    </xf>
    <xf numFmtId="3" fontId="46" fillId="2" borderId="0" xfId="63" applyNumberFormat="1" applyFont="1" applyFill="1" applyAlignment="1">
      <alignment vertical="center"/>
    </xf>
    <xf numFmtId="3" fontId="46" fillId="2" borderId="0" xfId="63" applyNumberFormat="1" applyFont="1" applyFill="1" applyAlignment="1">
      <alignment horizontal="center" vertical="center"/>
    </xf>
    <xf numFmtId="0" fontId="24" fillId="2" borderId="0" xfId="63" applyFont="1" applyFill="1" applyAlignment="1">
      <alignment horizontal="right" vertical="center"/>
    </xf>
    <xf numFmtId="3" fontId="14" fillId="3" borderId="127" xfId="63" applyNumberFormat="1" applyFont="1" applyFill="1" applyBorder="1" applyAlignment="1">
      <alignment horizontal="center" vertical="center"/>
    </xf>
    <xf numFmtId="3" fontId="14" fillId="3" borderId="2" xfId="63" applyNumberFormat="1" applyFont="1" applyFill="1" applyBorder="1" applyAlignment="1">
      <alignment horizontal="center" vertical="center"/>
    </xf>
    <xf numFmtId="3" fontId="14" fillId="3" borderId="66" xfId="63" applyNumberFormat="1" applyFont="1" applyFill="1" applyBorder="1" applyAlignment="1">
      <alignment horizontal="center" vertical="center" wrapText="1"/>
    </xf>
    <xf numFmtId="17" fontId="14" fillId="18" borderId="27" xfId="63" applyNumberFormat="1" applyFont="1" applyFill="1" applyBorder="1" applyAlignment="1">
      <alignment horizontal="left" vertical="center"/>
    </xf>
    <xf numFmtId="166" fontId="17" fillId="2" borderId="4" xfId="63" applyNumberFormat="1" applyFont="1" applyFill="1" applyBorder="1" applyAlignment="1">
      <alignment horizontal="right" vertical="center"/>
    </xf>
    <xf numFmtId="166" fontId="17" fillId="2" borderId="4" xfId="63" applyNumberFormat="1" applyFont="1" applyFill="1" applyBorder="1" applyAlignment="1">
      <alignment horizontal="center" vertical="center"/>
    </xf>
    <xf numFmtId="3" fontId="17" fillId="2" borderId="63" xfId="63" quotePrefix="1" applyNumberFormat="1" applyFont="1" applyFill="1" applyBorder="1" applyAlignment="1">
      <alignment horizontal="center" vertical="center"/>
    </xf>
    <xf numFmtId="3" fontId="26" fillId="2" borderId="0" xfId="63" quotePrefix="1" applyNumberFormat="1" applyFont="1" applyFill="1" applyAlignment="1">
      <alignment horizontal="center" vertical="center"/>
    </xf>
    <xf numFmtId="3" fontId="26" fillId="2" borderId="0" xfId="63" applyNumberFormat="1" applyFont="1" applyFill="1" applyAlignment="1">
      <alignment vertical="center"/>
    </xf>
    <xf numFmtId="4" fontId="26" fillId="2" borderId="0" xfId="63" applyNumberFormat="1" applyFont="1" applyFill="1" applyAlignment="1">
      <alignment vertical="center"/>
    </xf>
    <xf numFmtId="166" fontId="26" fillId="2" borderId="0" xfId="63" applyNumberFormat="1" applyFont="1" applyFill="1" applyAlignment="1">
      <alignment vertical="center"/>
    </xf>
    <xf numFmtId="2" fontId="26" fillId="2" borderId="0" xfId="63" applyNumberFormat="1" applyFont="1" applyFill="1" applyAlignment="1">
      <alignment vertical="center"/>
    </xf>
    <xf numFmtId="166" fontId="17" fillId="2" borderId="63" xfId="63" quotePrefix="1" applyNumberFormat="1" applyFont="1" applyFill="1" applyBorder="1" applyAlignment="1">
      <alignment horizontal="center" vertical="center"/>
    </xf>
    <xf numFmtId="166" fontId="17" fillId="0" borderId="4" xfId="63" applyNumberFormat="1" applyFont="1" applyBorder="1" applyAlignment="1">
      <alignment horizontal="center" vertical="center"/>
    </xf>
    <xf numFmtId="167" fontId="26" fillId="2" borderId="0" xfId="63" applyNumberFormat="1" applyFont="1" applyFill="1" applyAlignment="1">
      <alignment vertical="center"/>
    </xf>
    <xf numFmtId="166" fontId="17" fillId="0" borderId="63" xfId="63" quotePrefix="1" applyNumberFormat="1" applyFont="1" applyBorder="1" applyAlignment="1">
      <alignment horizontal="center" vertical="center"/>
    </xf>
    <xf numFmtId="166" fontId="12" fillId="2" borderId="0" xfId="63" applyNumberFormat="1" applyFont="1" applyFill="1" applyAlignment="1">
      <alignment vertical="center"/>
    </xf>
    <xf numFmtId="43" fontId="153" fillId="2" borderId="0" xfId="5" applyFont="1" applyFill="1"/>
    <xf numFmtId="43" fontId="26" fillId="2" borderId="0" xfId="63" applyNumberFormat="1" applyFont="1" applyFill="1" applyAlignment="1">
      <alignment vertical="center"/>
    </xf>
    <xf numFmtId="187" fontId="153" fillId="2" borderId="0" xfId="65" applyNumberFormat="1" applyFont="1" applyFill="1"/>
    <xf numFmtId="166" fontId="17" fillId="0" borderId="4" xfId="63" applyNumberFormat="1" applyFont="1" applyFill="1" applyBorder="1" applyAlignment="1">
      <alignment horizontal="center" vertical="center"/>
    </xf>
    <xf numFmtId="166" fontId="17" fillId="0" borderId="63" xfId="63" quotePrefix="1" applyNumberFormat="1" applyFont="1" applyFill="1" applyBorder="1" applyAlignment="1">
      <alignment horizontal="center" vertical="center"/>
    </xf>
    <xf numFmtId="3" fontId="14" fillId="3" borderId="149" xfId="63" applyNumberFormat="1" applyFont="1" applyFill="1" applyBorder="1" applyAlignment="1">
      <alignment horizontal="left" vertical="center"/>
    </xf>
    <xf numFmtId="166" fontId="33" fillId="3" borderId="150" xfId="63" quotePrefix="1" applyNumberFormat="1" applyFont="1" applyFill="1" applyBorder="1" applyAlignment="1">
      <alignment horizontal="center" vertical="center"/>
    </xf>
    <xf numFmtId="166" fontId="33" fillId="3" borderId="151" xfId="63" quotePrefix="1" applyNumberFormat="1" applyFont="1" applyFill="1" applyBorder="1" applyAlignment="1">
      <alignment horizontal="center" vertical="center"/>
    </xf>
    <xf numFmtId="166" fontId="26" fillId="0" borderId="0" xfId="63" applyNumberFormat="1" applyFont="1" applyFill="1" applyAlignment="1">
      <alignment vertical="center"/>
    </xf>
    <xf numFmtId="3" fontId="24" fillId="2" borderId="0" xfId="63" applyNumberFormat="1" applyFont="1" applyFill="1" applyAlignment="1">
      <alignment horizontal="center" vertical="center"/>
    </xf>
    <xf numFmtId="166" fontId="24" fillId="2" borderId="0" xfId="63" applyNumberFormat="1" applyFont="1" applyFill="1" applyAlignment="1">
      <alignment vertical="center"/>
    </xf>
    <xf numFmtId="4" fontId="26" fillId="2" borderId="0" xfId="63" applyNumberFormat="1" applyFont="1" applyFill="1" applyAlignment="1">
      <alignment horizontal="center" vertical="center"/>
    </xf>
    <xf numFmtId="3" fontId="27" fillId="2" borderId="0" xfId="63" applyNumberFormat="1" applyFont="1" applyFill="1" applyAlignment="1">
      <alignment vertical="center"/>
    </xf>
    <xf numFmtId="43" fontId="26" fillId="2" borderId="0" xfId="5" applyFont="1" applyFill="1" applyAlignment="1">
      <alignment vertical="center"/>
    </xf>
    <xf numFmtId="1" fontId="26" fillId="2" borderId="0" xfId="63" applyNumberFormat="1" applyFont="1" applyFill="1" applyAlignment="1">
      <alignment vertical="center"/>
    </xf>
    <xf numFmtId="2" fontId="26" fillId="2" borderId="0" xfId="63" applyNumberFormat="1" applyFont="1" applyFill="1" applyAlignment="1">
      <alignment horizontal="center" vertical="center"/>
    </xf>
    <xf numFmtId="167" fontId="26" fillId="2" borderId="0" xfId="63" applyNumberFormat="1" applyFont="1" applyFill="1" applyAlignment="1">
      <alignment horizontal="center" vertical="center"/>
    </xf>
    <xf numFmtId="43" fontId="26" fillId="2" borderId="0" xfId="64" applyFont="1" applyFill="1" applyAlignment="1">
      <alignment horizontal="right" vertical="center"/>
    </xf>
    <xf numFmtId="164" fontId="26" fillId="2" borderId="0" xfId="64" applyNumberFormat="1" applyFont="1" applyFill="1" applyAlignment="1">
      <alignment vertical="center"/>
    </xf>
    <xf numFmtId="17" fontId="26" fillId="2" borderId="0" xfId="63" applyNumberFormat="1" applyFont="1" applyFill="1" applyAlignment="1">
      <alignment vertical="center"/>
    </xf>
    <xf numFmtId="3" fontId="26" fillId="2" borderId="0" xfId="63" applyNumberFormat="1" applyFont="1" applyFill="1" applyAlignment="1">
      <alignment horizontal="center" vertical="center"/>
    </xf>
    <xf numFmtId="43" fontId="26" fillId="2" borderId="0" xfId="5" applyFont="1" applyFill="1" applyAlignment="1">
      <alignment horizontal="center" vertical="center"/>
    </xf>
    <xf numFmtId="196" fontId="26" fillId="2" borderId="0" xfId="5" applyNumberFormat="1" applyFont="1" applyFill="1" applyAlignment="1">
      <alignment horizontal="center" vertical="center"/>
    </xf>
    <xf numFmtId="0" fontId="31" fillId="0" borderId="0" xfId="63" applyFont="1" applyFill="1" applyAlignment="1">
      <alignment horizontal="center" vertical="center"/>
    </xf>
    <xf numFmtId="0" fontId="31" fillId="0" borderId="0" xfId="63" applyFont="1" applyFill="1" applyAlignment="1">
      <alignment vertical="center"/>
    </xf>
    <xf numFmtId="0" fontId="26" fillId="2" borderId="0" xfId="6" applyFont="1" applyFill="1"/>
    <xf numFmtId="0" fontId="26" fillId="2" borderId="0" xfId="62" applyFont="1" applyFill="1" applyAlignment="1">
      <alignment vertical="center"/>
    </xf>
    <xf numFmtId="0" fontId="14" fillId="3" borderId="25" xfId="6" applyFont="1" applyFill="1" applyBorder="1" applyAlignment="1">
      <alignment horizontal="center"/>
    </xf>
    <xf numFmtId="0" fontId="11" fillId="2" borderId="0" xfId="62" applyFont="1" applyFill="1" applyAlignment="1">
      <alignment vertical="center"/>
    </xf>
    <xf numFmtId="0" fontId="14" fillId="3" borderId="27" xfId="6" applyFont="1" applyFill="1" applyBorder="1" applyAlignment="1">
      <alignment horizontal="center"/>
    </xf>
    <xf numFmtId="0" fontId="32" fillId="3" borderId="30" xfId="6" applyFont="1" applyFill="1" applyBorder="1" applyAlignment="1">
      <alignment horizontal="center"/>
    </xf>
    <xf numFmtId="0" fontId="32" fillId="3" borderId="95" xfId="6" applyFont="1" applyFill="1" applyBorder="1" applyAlignment="1">
      <alignment horizontal="center" vertical="top"/>
    </xf>
    <xf numFmtId="0" fontId="32" fillId="3" borderId="71" xfId="6" applyFont="1" applyFill="1" applyBorder="1" applyAlignment="1">
      <alignment horizontal="center" vertical="top"/>
    </xf>
    <xf numFmtId="0" fontId="32" fillId="2" borderId="0" xfId="62" applyFont="1" applyFill="1" applyAlignment="1">
      <alignment vertical="center"/>
    </xf>
    <xf numFmtId="0" fontId="14" fillId="3" borderId="27" xfId="6" applyFont="1" applyFill="1" applyBorder="1" applyAlignment="1">
      <alignment vertical="center"/>
    </xf>
    <xf numFmtId="3" fontId="17" fillId="2" borderId="93" xfId="6" applyNumberFormat="1" applyFont="1" applyFill="1" applyBorder="1" applyAlignment="1">
      <alignment horizontal="center" vertical="center"/>
    </xf>
    <xf numFmtId="3" fontId="17" fillId="2" borderId="92" xfId="6" applyNumberFormat="1" applyFont="1" applyFill="1" applyBorder="1" applyAlignment="1">
      <alignment horizontal="center" vertical="center"/>
    </xf>
    <xf numFmtId="3" fontId="17" fillId="2" borderId="38" xfId="6" applyNumberFormat="1" applyFont="1" applyFill="1" applyBorder="1" applyAlignment="1">
      <alignment horizontal="center" vertical="center"/>
    </xf>
    <xf numFmtId="3" fontId="17" fillId="2" borderId="63" xfId="6" applyNumberFormat="1" applyFont="1" applyFill="1" applyBorder="1" applyAlignment="1">
      <alignment horizontal="center" vertical="center"/>
    </xf>
    <xf numFmtId="1" fontId="26" fillId="2" borderId="0" xfId="62" applyNumberFormat="1" applyFont="1" applyFill="1" applyAlignment="1">
      <alignment vertical="center"/>
    </xf>
    <xf numFmtId="3" fontId="17" fillId="0" borderId="92" xfId="6" applyNumberFormat="1" applyFont="1" applyBorder="1" applyAlignment="1">
      <alignment horizontal="center" vertical="center"/>
    </xf>
    <xf numFmtId="3" fontId="17" fillId="0" borderId="93" xfId="6" applyNumberFormat="1" applyFont="1" applyBorder="1" applyAlignment="1">
      <alignment horizontal="center" vertical="center"/>
    </xf>
    <xf numFmtId="3" fontId="17" fillId="2" borderId="93" xfId="6" quotePrefix="1" applyNumberFormat="1" applyFont="1" applyFill="1" applyBorder="1" applyAlignment="1">
      <alignment horizontal="center" vertical="center"/>
    </xf>
    <xf numFmtId="3" fontId="26" fillId="2" borderId="0" xfId="62" applyNumberFormat="1" applyFont="1" applyFill="1" applyAlignment="1">
      <alignment vertical="center"/>
    </xf>
    <xf numFmtId="3" fontId="17" fillId="2" borderId="321" xfId="6" applyNumberFormat="1" applyFont="1" applyFill="1" applyBorder="1" applyAlignment="1">
      <alignment horizontal="center" vertical="center"/>
    </xf>
    <xf numFmtId="0" fontId="46" fillId="2" borderId="0" xfId="62" applyFont="1" applyFill="1" applyAlignment="1">
      <alignment vertical="center"/>
    </xf>
    <xf numFmtId="3" fontId="17" fillId="0" borderId="38" xfId="6" applyNumberFormat="1" applyFont="1" applyBorder="1" applyAlignment="1">
      <alignment horizontal="center" vertical="center"/>
    </xf>
    <xf numFmtId="3" fontId="17" fillId="0" borderId="321" xfId="6" applyNumberFormat="1" applyFont="1" applyBorder="1" applyAlignment="1">
      <alignment horizontal="center" vertical="center"/>
    </xf>
    <xf numFmtId="3" fontId="17" fillId="2" borderId="92" xfId="6" quotePrefix="1" applyNumberFormat="1" applyFont="1" applyFill="1" applyBorder="1" applyAlignment="1">
      <alignment horizontal="center" vertical="center"/>
    </xf>
    <xf numFmtId="0" fontId="14" fillId="3" borderId="149" xfId="6" applyFont="1" applyFill="1" applyBorder="1" applyAlignment="1">
      <alignment horizontal="left" vertical="center"/>
    </xf>
    <xf numFmtId="3" fontId="33" fillId="3" borderId="322" xfId="6" applyNumberFormat="1" applyFont="1" applyFill="1" applyBorder="1" applyAlignment="1">
      <alignment horizontal="center" vertical="center"/>
    </xf>
    <xf numFmtId="3" fontId="33" fillId="3" borderId="323" xfId="6" applyNumberFormat="1" applyFont="1" applyFill="1" applyBorder="1" applyAlignment="1">
      <alignment horizontal="center" vertical="center"/>
    </xf>
    <xf numFmtId="3" fontId="33" fillId="3" borderId="252" xfId="6" applyNumberFormat="1" applyFont="1" applyFill="1" applyBorder="1" applyAlignment="1">
      <alignment horizontal="center" vertical="center"/>
    </xf>
    <xf numFmtId="3" fontId="33" fillId="3" borderId="151" xfId="6" applyNumberFormat="1" applyFont="1" applyFill="1" applyBorder="1" applyAlignment="1">
      <alignment horizontal="center" vertical="center"/>
    </xf>
    <xf numFmtId="0" fontId="24" fillId="2" borderId="8" xfId="4" applyFont="1" applyFill="1" applyBorder="1" applyAlignment="1">
      <alignment vertical="center"/>
    </xf>
    <xf numFmtId="0" fontId="24" fillId="2" borderId="0" xfId="4" applyFont="1" applyFill="1"/>
    <xf numFmtId="3" fontId="24" fillId="2" borderId="0" xfId="6" applyNumberFormat="1" applyFont="1" applyFill="1"/>
    <xf numFmtId="3" fontId="24" fillId="2" borderId="0" xfId="62" applyNumberFormat="1" applyFont="1" applyFill="1" applyAlignment="1">
      <alignment vertical="center"/>
    </xf>
    <xf numFmtId="43" fontId="26" fillId="2" borderId="0" xfId="62" applyNumberFormat="1" applyFont="1" applyFill="1" applyAlignment="1">
      <alignment vertical="center"/>
    </xf>
    <xf numFmtId="0" fontId="24" fillId="0" borderId="0" xfId="4" applyFont="1"/>
    <xf numFmtId="0" fontId="10" fillId="2" borderId="0" xfId="17" applyFont="1" applyFill="1" applyAlignment="1">
      <alignment vertical="top"/>
    </xf>
    <xf numFmtId="167" fontId="26" fillId="2" borderId="0" xfId="17" applyNumberFormat="1" applyFont="1" applyFill="1"/>
    <xf numFmtId="166" fontId="26" fillId="0" borderId="0" xfId="17" applyNumberFormat="1" applyFont="1"/>
    <xf numFmtId="0" fontId="31" fillId="3" borderId="25" xfId="17" applyFont="1" applyFill="1" applyBorder="1" applyAlignment="1">
      <alignment vertical="center"/>
    </xf>
    <xf numFmtId="0" fontId="26" fillId="0" borderId="0" xfId="17" applyFont="1" applyAlignment="1">
      <alignment vertical="center"/>
    </xf>
    <xf numFmtId="0" fontId="31" fillId="3" borderId="27" xfId="17" applyFont="1" applyFill="1" applyBorder="1" applyAlignment="1">
      <alignment vertical="center"/>
    </xf>
    <xf numFmtId="0" fontId="14" fillId="3" borderId="205" xfId="17" applyFont="1" applyFill="1" applyBorder="1" applyAlignment="1">
      <alignment horizontal="center" vertical="center"/>
    </xf>
    <xf numFmtId="0" fontId="14" fillId="3" borderId="206" xfId="17" applyFont="1" applyFill="1" applyBorder="1" applyAlignment="1">
      <alignment horizontal="center" vertical="center"/>
    </xf>
    <xf numFmtId="0" fontId="14" fillId="3" borderId="266" xfId="17" applyFont="1" applyFill="1" applyBorder="1" applyAlignment="1">
      <alignment horizontal="center" vertical="center"/>
    </xf>
    <xf numFmtId="0" fontId="31" fillId="3" borderId="26" xfId="17" applyFont="1" applyFill="1" applyBorder="1" applyAlignment="1">
      <alignment horizontal="center" vertical="center"/>
    </xf>
    <xf numFmtId="0" fontId="32" fillId="3" borderId="60" xfId="17" applyFont="1" applyFill="1" applyBorder="1" applyAlignment="1">
      <alignment horizontal="center" vertical="center"/>
    </xf>
    <xf numFmtId="0" fontId="32" fillId="3" borderId="297" xfId="17" applyFont="1" applyFill="1" applyBorder="1" applyAlignment="1">
      <alignment horizontal="center" vertical="center"/>
    </xf>
    <xf numFmtId="166" fontId="26" fillId="2" borderId="0" xfId="17" applyNumberFormat="1" applyFont="1" applyFill="1" applyAlignment="1">
      <alignment horizontal="center" vertical="center"/>
    </xf>
    <xf numFmtId="167" fontId="26" fillId="2" borderId="0" xfId="17" applyNumberFormat="1" applyFont="1" applyFill="1" applyAlignment="1">
      <alignment horizontal="center" vertical="center"/>
    </xf>
    <xf numFmtId="0" fontId="26" fillId="0" borderId="0" xfId="17" applyFont="1" applyAlignment="1">
      <alignment horizontal="center" vertical="center"/>
    </xf>
    <xf numFmtId="17" fontId="10" fillId="18" borderId="27" xfId="17" applyNumberFormat="1" applyFont="1" applyFill="1" applyBorder="1" applyAlignment="1">
      <alignment horizontal="left" vertical="center"/>
    </xf>
    <xf numFmtId="3" fontId="26" fillId="0" borderId="4" xfId="17" applyNumberFormat="1" applyFont="1" applyBorder="1" applyAlignment="1">
      <alignment horizontal="right" vertical="center"/>
    </xf>
    <xf numFmtId="3" fontId="26" fillId="0" borderId="4" xfId="17" applyNumberFormat="1" applyFont="1" applyBorder="1" applyAlignment="1">
      <alignment vertical="center"/>
    </xf>
    <xf numFmtId="167" fontId="26" fillId="0" borderId="4" xfId="17" applyNumberFormat="1" applyFont="1" applyBorder="1" applyAlignment="1">
      <alignment horizontal="right" vertical="center"/>
    </xf>
    <xf numFmtId="166" fontId="46" fillId="0" borderId="4" xfId="17" applyNumberFormat="1" applyFont="1" applyBorder="1" applyAlignment="1">
      <alignment vertical="center"/>
    </xf>
    <xf numFmtId="166" fontId="46" fillId="0" borderId="63" xfId="17" applyNumberFormat="1" applyFont="1" applyBorder="1" applyAlignment="1">
      <alignment vertical="center"/>
    </xf>
    <xf numFmtId="17" fontId="10" fillId="18" borderId="27" xfId="17" quotePrefix="1" applyNumberFormat="1" applyFont="1" applyFill="1" applyBorder="1" applyAlignment="1">
      <alignment horizontal="left" vertical="center"/>
    </xf>
    <xf numFmtId="3" fontId="26" fillId="0" borderId="4" xfId="45" applyNumberFormat="1" applyFont="1" applyBorder="1" applyAlignment="1">
      <alignment horizontal="right" vertical="center"/>
    </xf>
    <xf numFmtId="3" fontId="26" fillId="0" borderId="4" xfId="45" applyNumberFormat="1" applyFont="1" applyBorder="1" applyAlignment="1">
      <alignment vertical="center"/>
    </xf>
    <xf numFmtId="167" fontId="26" fillId="0" borderId="4" xfId="45" applyNumberFormat="1" applyFont="1" applyBorder="1" applyAlignment="1">
      <alignment horizontal="right" vertical="center"/>
    </xf>
    <xf numFmtId="166" fontId="46" fillId="0" borderId="4" xfId="45" applyNumberFormat="1" applyFont="1" applyBorder="1" applyAlignment="1">
      <alignment vertical="center"/>
    </xf>
    <xf numFmtId="17" fontId="10" fillId="3" borderId="27" xfId="17" quotePrefix="1" applyNumberFormat="1" applyFont="1" applyFill="1" applyBorder="1" applyAlignment="1">
      <alignment horizontal="left" vertical="center"/>
    </xf>
    <xf numFmtId="3" fontId="11" fillId="2" borderId="4" xfId="45" applyNumberFormat="1" applyFont="1" applyFill="1" applyBorder="1" applyAlignment="1">
      <alignment vertical="center"/>
    </xf>
    <xf numFmtId="3" fontId="11" fillId="2" borderId="4" xfId="45" applyNumberFormat="1" applyFont="1" applyFill="1" applyBorder="1" applyAlignment="1">
      <alignment horizontal="right" vertical="center"/>
    </xf>
    <xf numFmtId="167" fontId="11" fillId="2" borderId="4" xfId="45" applyNumberFormat="1" applyFont="1" applyFill="1" applyBorder="1" applyAlignment="1">
      <alignment horizontal="right" vertical="center"/>
    </xf>
    <xf numFmtId="166" fontId="14" fillId="2" borderId="4" xfId="17" applyNumberFormat="1" applyFont="1" applyFill="1" applyBorder="1" applyAlignment="1">
      <alignment vertical="center"/>
    </xf>
    <xf numFmtId="166" fontId="14" fillId="2" borderId="4" xfId="45" applyNumberFormat="1" applyFont="1" applyFill="1" applyBorder="1" applyAlignment="1">
      <alignment vertical="center"/>
    </xf>
    <xf numFmtId="166" fontId="14" fillId="2" borderId="63" xfId="17" applyNumberFormat="1" applyFont="1" applyFill="1" applyBorder="1" applyAlignment="1">
      <alignment vertical="center"/>
    </xf>
    <xf numFmtId="166" fontId="46" fillId="2" borderId="0" xfId="45" applyNumberFormat="1" applyFont="1" applyFill="1" applyAlignment="1">
      <alignment vertical="center"/>
    </xf>
    <xf numFmtId="17" fontId="10" fillId="3" borderId="26" xfId="17" quotePrefix="1" applyNumberFormat="1" applyFont="1" applyFill="1" applyBorder="1" applyAlignment="1">
      <alignment horizontal="left" vertical="center"/>
    </xf>
    <xf numFmtId="3" fontId="11" fillId="2" borderId="54" xfId="45" applyNumberFormat="1" applyFont="1" applyFill="1" applyBorder="1" applyAlignment="1">
      <alignment vertical="center"/>
    </xf>
    <xf numFmtId="3" fontId="11" fillId="2" borderId="54" xfId="45" applyNumberFormat="1" applyFont="1" applyFill="1" applyBorder="1" applyAlignment="1">
      <alignment horizontal="right" vertical="center"/>
    </xf>
    <xf numFmtId="167" fontId="11" fillId="2" borderId="54" xfId="45" applyNumberFormat="1" applyFont="1" applyFill="1" applyBorder="1" applyAlignment="1">
      <alignment horizontal="right" vertical="center"/>
    </xf>
    <xf numFmtId="166" fontId="14" fillId="2" borderId="54" xfId="17" applyNumberFormat="1" applyFont="1" applyFill="1" applyBorder="1" applyAlignment="1">
      <alignment vertical="center"/>
    </xf>
    <xf numFmtId="166" fontId="14" fillId="2" borderId="54" xfId="45" applyNumberFormat="1" applyFont="1" applyFill="1" applyBorder="1" applyAlignment="1">
      <alignment vertical="center"/>
    </xf>
    <xf numFmtId="166" fontId="14" fillId="2" borderId="62" xfId="17" applyNumberFormat="1" applyFont="1" applyFill="1" applyBorder="1" applyAlignment="1">
      <alignment vertical="center"/>
    </xf>
    <xf numFmtId="3" fontId="17" fillId="2" borderId="4" xfId="45" applyNumberFormat="1" applyFont="1" applyFill="1" applyBorder="1" applyAlignment="1">
      <alignment vertical="center"/>
    </xf>
    <xf numFmtId="3" fontId="17" fillId="2" borderId="4" xfId="45" applyNumberFormat="1" applyFont="1" applyFill="1" applyBorder="1" applyAlignment="1">
      <alignment horizontal="right" vertical="center"/>
    </xf>
    <xf numFmtId="167" fontId="17" fillId="2" borderId="4" xfId="45" applyNumberFormat="1" applyFont="1" applyFill="1" applyBorder="1" applyAlignment="1">
      <alignment horizontal="right" vertical="center"/>
    </xf>
    <xf numFmtId="166" fontId="33" fillId="2" borderId="4" xfId="17" applyNumberFormat="1" applyFont="1" applyFill="1" applyBorder="1" applyAlignment="1">
      <alignment vertical="center"/>
    </xf>
    <xf numFmtId="166" fontId="33" fillId="2" borderId="4" xfId="45" applyNumberFormat="1" applyFont="1" applyFill="1" applyBorder="1" applyAlignment="1">
      <alignment vertical="center"/>
    </xf>
    <xf numFmtId="166" fontId="33" fillId="2" borderId="63" xfId="17" applyNumberFormat="1" applyFont="1" applyFill="1" applyBorder="1" applyAlignment="1">
      <alignment vertical="center"/>
    </xf>
    <xf numFmtId="17" fontId="14" fillId="3" borderId="29" xfId="17" quotePrefix="1" applyNumberFormat="1" applyFont="1" applyFill="1" applyBorder="1" applyAlignment="1">
      <alignment horizontal="left" vertical="center"/>
    </xf>
    <xf numFmtId="3" fontId="17" fillId="2" borderId="53" xfId="45" applyNumberFormat="1" applyFont="1" applyFill="1" applyBorder="1" applyAlignment="1">
      <alignment vertical="center"/>
    </xf>
    <xf numFmtId="3" fontId="17" fillId="2" borderId="53" xfId="45" applyNumberFormat="1" applyFont="1" applyFill="1" applyBorder="1" applyAlignment="1">
      <alignment horizontal="right" vertical="center"/>
    </xf>
    <xf numFmtId="167" fontId="17" fillId="2" borderId="53" xfId="45" applyNumberFormat="1" applyFont="1" applyFill="1" applyBorder="1" applyAlignment="1">
      <alignment horizontal="right" vertical="center"/>
    </xf>
    <xf numFmtId="166" fontId="33" fillId="2" borderId="53" xfId="17" applyNumberFormat="1" applyFont="1" applyFill="1" applyBorder="1" applyAlignment="1">
      <alignment vertical="center"/>
    </xf>
    <xf numFmtId="166" fontId="33" fillId="2" borderId="53" xfId="45" applyNumberFormat="1" applyFont="1" applyFill="1" applyBorder="1" applyAlignment="1">
      <alignment vertical="center"/>
    </xf>
    <xf numFmtId="166" fontId="33" fillId="2" borderId="59" xfId="17" applyNumberFormat="1" applyFont="1" applyFill="1" applyBorder="1" applyAlignment="1">
      <alignment vertical="center"/>
    </xf>
    <xf numFmtId="176" fontId="26" fillId="2" borderId="0" xfId="17" applyNumberFormat="1" applyFont="1" applyFill="1" applyAlignment="1">
      <alignment vertical="center"/>
    </xf>
    <xf numFmtId="17" fontId="14" fillId="3" borderId="27" xfId="17" quotePrefix="1" applyNumberFormat="1" applyFont="1" applyFill="1" applyBorder="1" applyAlignment="1">
      <alignment horizontal="left" vertical="center"/>
    </xf>
    <xf numFmtId="17" fontId="14" fillId="3" borderId="26" xfId="17" quotePrefix="1" applyNumberFormat="1" applyFont="1" applyFill="1" applyBorder="1" applyAlignment="1">
      <alignment horizontal="left" vertical="center"/>
    </xf>
    <xf numFmtId="3" fontId="17" fillId="2" borderId="54" xfId="45" applyNumberFormat="1" applyFont="1" applyFill="1" applyBorder="1" applyAlignment="1">
      <alignment vertical="center"/>
    </xf>
    <xf numFmtId="3" fontId="17" fillId="2" borderId="54" xfId="45" applyNumberFormat="1" applyFont="1" applyFill="1" applyBorder="1" applyAlignment="1">
      <alignment horizontal="right" vertical="center"/>
    </xf>
    <xf numFmtId="167" fontId="17" fillId="2" borderId="54" xfId="45" applyNumberFormat="1" applyFont="1" applyFill="1" applyBorder="1" applyAlignment="1">
      <alignment horizontal="right" vertical="center"/>
    </xf>
    <xf numFmtId="166" fontId="33" fillId="2" borderId="54" xfId="17" applyNumberFormat="1" applyFont="1" applyFill="1" applyBorder="1" applyAlignment="1">
      <alignment vertical="center"/>
    </xf>
    <xf numFmtId="166" fontId="33" fillId="2" borderId="54" xfId="45" applyNumberFormat="1" applyFont="1" applyFill="1" applyBorder="1" applyAlignment="1">
      <alignment vertical="center"/>
    </xf>
    <xf numFmtId="166" fontId="33" fillId="2" borderId="62" xfId="17" applyNumberFormat="1" applyFont="1" applyFill="1" applyBorder="1" applyAlignment="1">
      <alignment vertical="center"/>
    </xf>
    <xf numFmtId="166" fontId="33" fillId="2" borderId="63" xfId="45" applyNumberFormat="1" applyFont="1" applyFill="1" applyBorder="1" applyAlignment="1">
      <alignment vertical="center"/>
    </xf>
    <xf numFmtId="2" fontId="17" fillId="2" borderId="4" xfId="45" applyNumberFormat="1" applyFont="1" applyFill="1" applyBorder="1" applyAlignment="1">
      <alignment horizontal="right" vertical="center"/>
    </xf>
    <xf numFmtId="177" fontId="17" fillId="2" borderId="4" xfId="5" applyNumberFormat="1" applyFont="1" applyFill="1" applyBorder="1" applyAlignment="1">
      <alignment horizontal="right" vertical="center"/>
    </xf>
    <xf numFmtId="166" fontId="33" fillId="2" borderId="62" xfId="45" applyNumberFormat="1" applyFont="1" applyFill="1" applyBorder="1" applyAlignment="1">
      <alignment vertical="center"/>
    </xf>
    <xf numFmtId="167" fontId="11" fillId="2" borderId="0" xfId="45" applyNumberFormat="1" applyFont="1" applyFill="1"/>
    <xf numFmtId="0" fontId="14" fillId="3" borderId="30" xfId="17" quotePrefix="1" applyNumberFormat="1" applyFont="1" applyFill="1" applyBorder="1" applyAlignment="1">
      <alignment horizontal="left" vertical="center"/>
    </xf>
    <xf numFmtId="3" fontId="17" fillId="0" borderId="6" xfId="45" applyNumberFormat="1" applyFont="1" applyBorder="1" applyAlignment="1">
      <alignment vertical="center"/>
    </xf>
    <xf numFmtId="3" fontId="17" fillId="0" borderId="6" xfId="45" applyNumberFormat="1" applyFont="1" applyBorder="1" applyAlignment="1">
      <alignment horizontal="right" vertical="center"/>
    </xf>
    <xf numFmtId="167" fontId="17" fillId="0" borderId="6" xfId="45" applyNumberFormat="1" applyFont="1" applyBorder="1" applyAlignment="1">
      <alignment horizontal="right" vertical="center"/>
    </xf>
    <xf numFmtId="166" fontId="33" fillId="0" borderId="6" xfId="17" applyNumberFormat="1" applyFont="1" applyBorder="1" applyAlignment="1">
      <alignment vertical="center"/>
    </xf>
    <xf numFmtId="166" fontId="33" fillId="0" borderId="6" xfId="45" applyNumberFormat="1" applyFont="1" applyBorder="1" applyAlignment="1">
      <alignment vertical="center"/>
    </xf>
    <xf numFmtId="166" fontId="33" fillId="0" borderId="71" xfId="45" applyNumberFormat="1" applyFont="1" applyBorder="1" applyAlignment="1">
      <alignment vertical="center"/>
    </xf>
    <xf numFmtId="166" fontId="26" fillId="2" borderId="0" xfId="17" applyNumberFormat="1" applyFont="1" applyFill="1" applyBorder="1" applyAlignment="1">
      <alignment vertical="center"/>
    </xf>
    <xf numFmtId="4" fontId="26" fillId="2" borderId="0" xfId="17" applyNumberFormat="1" applyFont="1" applyFill="1" applyBorder="1" applyAlignment="1">
      <alignment vertical="center"/>
    </xf>
    <xf numFmtId="0" fontId="26" fillId="2" borderId="0" xfId="17" applyFont="1" applyFill="1" applyBorder="1"/>
    <xf numFmtId="167" fontId="26" fillId="2" borderId="0" xfId="17" applyNumberFormat="1" applyFont="1" applyFill="1" applyBorder="1"/>
    <xf numFmtId="167" fontId="26" fillId="2" borderId="0" xfId="17" applyNumberFormat="1" applyFont="1" applyFill="1" applyBorder="1" applyAlignment="1">
      <alignment vertical="center"/>
    </xf>
    <xf numFmtId="3" fontId="26" fillId="2" borderId="0" xfId="17" applyNumberFormat="1" applyFont="1" applyFill="1" applyBorder="1" applyAlignment="1">
      <alignment vertical="center"/>
    </xf>
    <xf numFmtId="0" fontId="26" fillId="2" borderId="0" xfId="17" applyFont="1" applyFill="1" applyBorder="1" applyAlignment="1">
      <alignment vertical="center"/>
    </xf>
    <xf numFmtId="0" fontId="26" fillId="0" borderId="0" xfId="17" applyFont="1" applyBorder="1" applyAlignment="1">
      <alignment vertical="center"/>
    </xf>
    <xf numFmtId="0" fontId="154" fillId="2" borderId="0" xfId="45" applyFont="1" applyFill="1" applyAlignment="1">
      <alignment vertical="center"/>
    </xf>
    <xf numFmtId="166" fontId="154" fillId="2" borderId="0" xfId="17" applyNumberFormat="1" applyFont="1" applyFill="1" applyAlignment="1">
      <alignment vertical="center"/>
    </xf>
    <xf numFmtId="4" fontId="154" fillId="2" borderId="0" xfId="45" applyNumberFormat="1" applyFont="1" applyFill="1" applyAlignment="1">
      <alignment vertical="center"/>
    </xf>
    <xf numFmtId="3" fontId="154" fillId="2" borderId="0" xfId="17" applyNumberFormat="1" applyFont="1" applyFill="1" applyAlignment="1">
      <alignment vertical="center"/>
    </xf>
    <xf numFmtId="0" fontId="133" fillId="2" borderId="0" xfId="17" applyFont="1" applyFill="1" applyAlignment="1">
      <alignment vertical="center"/>
    </xf>
    <xf numFmtId="166" fontId="133" fillId="2" borderId="0" xfId="17" applyNumberFormat="1" applyFont="1" applyFill="1" applyAlignment="1">
      <alignment vertical="center"/>
    </xf>
    <xf numFmtId="0" fontId="133" fillId="2" borderId="0" xfId="45" applyFont="1" applyFill="1" applyAlignment="1">
      <alignment vertical="center"/>
    </xf>
    <xf numFmtId="0" fontId="135" fillId="2" borderId="0" xfId="17" applyFont="1" applyFill="1" applyAlignment="1">
      <alignment horizontal="right" vertical="center"/>
    </xf>
    <xf numFmtId="0" fontId="133" fillId="0" borderId="0" xfId="17" applyFont="1" applyAlignment="1">
      <alignment vertical="center"/>
    </xf>
    <xf numFmtId="3" fontId="26" fillId="2" borderId="0" xfId="17" applyNumberFormat="1" applyFont="1" applyFill="1"/>
    <xf numFmtId="0" fontId="12" fillId="2" borderId="0" xfId="62" applyFont="1" applyFill="1" applyAlignment="1">
      <alignment vertical="center"/>
    </xf>
    <xf numFmtId="0" fontId="107" fillId="2" borderId="0" xfId="62" applyFont="1" applyFill="1" applyAlignment="1">
      <alignment horizontal="right" vertical="center"/>
    </xf>
    <xf numFmtId="0" fontId="52" fillId="2" borderId="0" xfId="62" applyFont="1" applyFill="1" applyAlignment="1">
      <alignment horizontal="right" vertical="center"/>
    </xf>
    <xf numFmtId="0" fontId="24" fillId="2" borderId="0" xfId="62" applyFont="1" applyFill="1" applyAlignment="1">
      <alignment horizontal="right" vertical="center"/>
    </xf>
    <xf numFmtId="49" fontId="14" fillId="3" borderId="7" xfId="62" applyNumberFormat="1" applyFont="1" applyFill="1" applyBorder="1" applyAlignment="1">
      <alignment horizontal="center" vertical="center" wrapText="1"/>
    </xf>
    <xf numFmtId="0" fontId="14" fillId="3" borderId="128" xfId="62" applyFont="1" applyFill="1" applyBorder="1" applyAlignment="1">
      <alignment horizontal="center" vertical="center" wrapText="1"/>
    </xf>
    <xf numFmtId="49" fontId="14" fillId="3" borderId="31" xfId="62" applyNumberFormat="1" applyFont="1" applyFill="1" applyBorder="1" applyAlignment="1">
      <alignment horizontal="center" vertical="center" wrapText="1"/>
    </xf>
    <xf numFmtId="49" fontId="14" fillId="3" borderId="128" xfId="62" applyNumberFormat="1" applyFont="1" applyFill="1" applyBorder="1" applyAlignment="1">
      <alignment horizontal="center" vertical="center" wrapText="1"/>
    </xf>
    <xf numFmtId="49" fontId="14" fillId="3" borderId="280" xfId="62" applyNumberFormat="1" applyFont="1" applyFill="1" applyBorder="1" applyAlignment="1">
      <alignment horizontal="center" vertical="center" wrapText="1"/>
    </xf>
    <xf numFmtId="49" fontId="14" fillId="3" borderId="320" xfId="62" applyNumberFormat="1" applyFont="1" applyFill="1" applyBorder="1" applyAlignment="1">
      <alignment horizontal="center" vertical="center" wrapText="1"/>
    </xf>
    <xf numFmtId="49" fontId="14" fillId="3" borderId="324" xfId="62" applyNumberFormat="1" applyFont="1" applyFill="1" applyBorder="1" applyAlignment="1">
      <alignment horizontal="center" vertical="center" wrapText="1"/>
    </xf>
    <xf numFmtId="0" fontId="14" fillId="2" borderId="0" xfId="30" applyFont="1" applyFill="1" applyAlignment="1">
      <alignment horizontal="center" vertical="center" wrapText="1"/>
    </xf>
    <xf numFmtId="0" fontId="14" fillId="3" borderId="29" xfId="62" applyFont="1" applyFill="1" applyBorder="1" applyAlignment="1">
      <alignment horizontal="center" vertical="center"/>
    </xf>
    <xf numFmtId="0" fontId="11" fillId="3" borderId="325" xfId="62" applyFont="1" applyFill="1" applyBorder="1" applyAlignment="1">
      <alignment vertical="center" wrapText="1"/>
    </xf>
    <xf numFmtId="3" fontId="11" fillId="2" borderId="53" xfId="30" applyNumberFormat="1" applyFont="1" applyFill="1" applyBorder="1" applyAlignment="1">
      <alignment horizontal="center" vertical="center"/>
    </xf>
    <xf numFmtId="37" fontId="11" fillId="2" borderId="53" xfId="30" applyNumberFormat="1" applyFont="1" applyFill="1" applyBorder="1" applyAlignment="1">
      <alignment horizontal="center" vertical="center" wrapText="1"/>
    </xf>
    <xf numFmtId="211" fontId="11" fillId="2" borderId="53" xfId="67" applyNumberFormat="1" applyFont="1" applyFill="1" applyBorder="1" applyAlignment="1">
      <alignment horizontal="center" vertical="center"/>
    </xf>
    <xf numFmtId="211" fontId="11" fillId="2" borderId="37" xfId="67" applyNumberFormat="1" applyFont="1" applyFill="1" applyBorder="1" applyAlignment="1">
      <alignment horizontal="center" vertical="center"/>
    </xf>
    <xf numFmtId="211" fontId="11" fillId="2" borderId="89" xfId="67" applyNumberFormat="1" applyFont="1" applyFill="1" applyBorder="1" applyAlignment="1">
      <alignment horizontal="center" vertical="center"/>
    </xf>
    <xf numFmtId="211" fontId="11" fillId="2" borderId="326" xfId="67" applyNumberFormat="1" applyFont="1" applyFill="1" applyBorder="1" applyAlignment="1">
      <alignment horizontal="center" vertical="center"/>
    </xf>
    <xf numFmtId="211" fontId="11" fillId="2" borderId="0" xfId="62" applyNumberFormat="1" applyFont="1" applyFill="1" applyAlignment="1">
      <alignment vertical="center"/>
    </xf>
    <xf numFmtId="0" fontId="11" fillId="0" borderId="0" xfId="62" applyFont="1" applyAlignment="1">
      <alignment vertical="center"/>
    </xf>
    <xf numFmtId="0" fontId="14" fillId="3" borderId="27" xfId="62" applyFont="1" applyFill="1" applyBorder="1" applyAlignment="1">
      <alignment horizontal="center" vertical="center"/>
    </xf>
    <xf numFmtId="0" fontId="11" fillId="3" borderId="48" xfId="62" applyFont="1" applyFill="1" applyBorder="1" applyAlignment="1">
      <alignment vertical="center" wrapText="1"/>
    </xf>
    <xf numFmtId="3" fontId="11" fillId="2" borderId="4" xfId="30" applyNumberFormat="1" applyFont="1" applyFill="1" applyBorder="1" applyAlignment="1">
      <alignment horizontal="center" vertical="center"/>
    </xf>
    <xf numFmtId="211" fontId="11" fillId="2" borderId="4" xfId="67" applyNumberFormat="1" applyFont="1" applyFill="1" applyBorder="1" applyAlignment="1">
      <alignment horizontal="center" vertical="center"/>
    </xf>
    <xf numFmtId="3" fontId="11" fillId="2" borderId="4" xfId="67" applyNumberFormat="1" applyFont="1" applyFill="1" applyBorder="1" applyAlignment="1">
      <alignment horizontal="center" vertical="center"/>
    </xf>
    <xf numFmtId="211" fontId="11" fillId="2" borderId="28" xfId="67" applyNumberFormat="1" applyFont="1" applyFill="1" applyBorder="1" applyAlignment="1">
      <alignment horizontal="center" vertical="center"/>
    </xf>
    <xf numFmtId="211" fontId="11" fillId="2" borderId="92" xfId="67" applyNumberFormat="1" applyFont="1" applyFill="1" applyBorder="1" applyAlignment="1">
      <alignment horizontal="center" vertical="center"/>
    </xf>
    <xf numFmtId="211" fontId="11" fillId="2" borderId="327" xfId="67" applyNumberFormat="1" applyFont="1" applyFill="1" applyBorder="1" applyAlignment="1">
      <alignment horizontal="center" vertical="center"/>
    </xf>
    <xf numFmtId="37" fontId="11" fillId="2" borderId="4" xfId="30" applyNumberFormat="1" applyFont="1" applyFill="1" applyBorder="1" applyAlignment="1">
      <alignment horizontal="center" vertical="center" wrapText="1"/>
    </xf>
    <xf numFmtId="43" fontId="11" fillId="2" borderId="0" xfId="62" applyNumberFormat="1" applyFont="1" applyFill="1" applyAlignment="1">
      <alignment vertical="center"/>
    </xf>
    <xf numFmtId="3" fontId="11" fillId="2" borderId="28" xfId="67" applyNumberFormat="1" applyFont="1" applyFill="1" applyBorder="1" applyAlignment="1">
      <alignment horizontal="center" vertical="center"/>
    </xf>
    <xf numFmtId="3" fontId="11" fillId="2" borderId="92" xfId="67" applyNumberFormat="1" applyFont="1" applyFill="1" applyBorder="1" applyAlignment="1">
      <alignment horizontal="center" vertical="center"/>
    </xf>
    <xf numFmtId="3" fontId="11" fillId="2" borderId="327" xfId="67" applyNumberFormat="1" applyFont="1" applyFill="1" applyBorder="1" applyAlignment="1">
      <alignment horizontal="center" vertical="center"/>
    </xf>
    <xf numFmtId="3" fontId="11" fillId="2" borderId="0" xfId="62" applyNumberFormat="1" applyFont="1" applyFill="1" applyAlignment="1">
      <alignment vertical="center"/>
    </xf>
    <xf numFmtId="37" fontId="42" fillId="2" borderId="4" xfId="30" applyNumberFormat="1" applyFont="1" applyFill="1" applyBorder="1" applyAlignment="1">
      <alignment horizontal="center" vertical="center" wrapText="1"/>
    </xf>
    <xf numFmtId="3" fontId="42" fillId="2" borderId="4" xfId="30" applyNumberFormat="1" applyFont="1" applyFill="1" applyBorder="1" applyAlignment="1">
      <alignment horizontal="center" vertical="center"/>
    </xf>
    <xf numFmtId="3" fontId="42" fillId="2" borderId="4" xfId="67" applyNumberFormat="1" applyFont="1" applyFill="1" applyBorder="1" applyAlignment="1">
      <alignment horizontal="center" vertical="center"/>
    </xf>
    <xf numFmtId="3" fontId="42" fillId="2" borderId="28" xfId="67" applyNumberFormat="1" applyFont="1" applyFill="1" applyBorder="1" applyAlignment="1">
      <alignment horizontal="center" vertical="center"/>
    </xf>
    <xf numFmtId="3" fontId="42" fillId="2" borderId="92" xfId="67" applyNumberFormat="1" applyFont="1" applyFill="1" applyBorder="1" applyAlignment="1">
      <alignment horizontal="center" vertical="center"/>
    </xf>
    <xf numFmtId="3" fontId="42" fillId="2" borderId="327" xfId="67" applyNumberFormat="1" applyFont="1" applyFill="1" applyBorder="1" applyAlignment="1">
      <alignment horizontal="center" vertical="center"/>
    </xf>
    <xf numFmtId="0" fontId="14" fillId="2" borderId="0" xfId="62" applyFont="1" applyFill="1" applyAlignment="1">
      <alignment horizontal="center" vertical="center"/>
    </xf>
    <xf numFmtId="0" fontId="14" fillId="0" borderId="0" xfId="62" applyFont="1" applyAlignment="1">
      <alignment horizontal="center" vertical="center"/>
    </xf>
    <xf numFmtId="0" fontId="11" fillId="3" borderId="48" xfId="62" applyFont="1" applyFill="1" applyBorder="1" applyAlignment="1">
      <alignment vertical="center"/>
    </xf>
    <xf numFmtId="0" fontId="14" fillId="3" borderId="26" xfId="62" applyFont="1" applyFill="1" applyBorder="1" applyAlignment="1">
      <alignment horizontal="center" vertical="center"/>
    </xf>
    <xf numFmtId="0" fontId="11" fillId="3" borderId="202" xfId="62" applyFont="1" applyFill="1" applyBorder="1" applyAlignment="1">
      <alignment vertical="center" wrapText="1"/>
    </xf>
    <xf numFmtId="37" fontId="11" fillId="0" borderId="54" xfId="30" applyNumberFormat="1" applyFont="1" applyBorder="1" applyAlignment="1">
      <alignment horizontal="center" vertical="center" wrapText="1"/>
    </xf>
    <xf numFmtId="3" fontId="11" fillId="0" borderId="54" xfId="30" applyNumberFormat="1" applyFont="1" applyBorder="1" applyAlignment="1">
      <alignment horizontal="center" vertical="center"/>
    </xf>
    <xf numFmtId="211" fontId="11" fillId="2" borderId="54" xfId="67" applyNumberFormat="1" applyFont="1" applyFill="1" applyBorder="1" applyAlignment="1">
      <alignment horizontal="center" vertical="center"/>
    </xf>
    <xf numFmtId="3" fontId="11" fillId="2" borderId="90" xfId="67" applyNumberFormat="1" applyFont="1" applyFill="1" applyBorder="1" applyAlignment="1">
      <alignment horizontal="center" vertical="center"/>
    </xf>
    <xf numFmtId="211" fontId="11" fillId="2" borderId="328" xfId="67" applyNumberFormat="1" applyFont="1" applyFill="1" applyBorder="1" applyAlignment="1">
      <alignment horizontal="center" vertical="center"/>
    </xf>
    <xf numFmtId="3" fontId="14" fillId="2" borderId="6" xfId="30" applyNumberFormat="1" applyFont="1" applyFill="1" applyBorder="1" applyAlignment="1">
      <alignment horizontal="center" vertical="center"/>
    </xf>
    <xf numFmtId="3" fontId="14" fillId="2" borderId="214" xfId="30" applyNumberFormat="1" applyFont="1" applyFill="1" applyBorder="1" applyAlignment="1">
      <alignment horizontal="center" vertical="center"/>
    </xf>
    <xf numFmtId="3" fontId="14" fillId="2" borderId="329" xfId="30" applyNumberFormat="1" applyFont="1" applyFill="1" applyBorder="1" applyAlignment="1">
      <alignment horizontal="center" vertical="center"/>
    </xf>
    <xf numFmtId="0" fontId="24" fillId="2" borderId="0" xfId="30" applyFont="1" applyFill="1" applyBorder="1" applyAlignment="1">
      <alignment vertical="center" wrapText="1"/>
    </xf>
    <xf numFmtId="3" fontId="32" fillId="2" borderId="0" xfId="62" applyNumberFormat="1" applyFont="1" applyFill="1" applyAlignment="1">
      <alignment vertical="center"/>
    </xf>
    <xf numFmtId="0" fontId="32" fillId="0" borderId="0" xfId="62" applyFont="1" applyAlignment="1">
      <alignment vertical="center"/>
    </xf>
    <xf numFmtId="0" fontId="32" fillId="2" borderId="0" xfId="62" applyFont="1" applyFill="1" applyAlignment="1">
      <alignment horizontal="left" vertical="top"/>
    </xf>
    <xf numFmtId="0" fontId="52" fillId="2" borderId="0" xfId="62" applyFont="1" applyFill="1" applyAlignment="1">
      <alignment horizontal="center" vertical="center" wrapText="1"/>
    </xf>
    <xf numFmtId="0" fontId="12" fillId="2" borderId="0" xfId="62" applyFont="1" applyFill="1"/>
    <xf numFmtId="0" fontId="27" fillId="2" borderId="0" xfId="62" applyFont="1" applyFill="1" applyAlignment="1">
      <alignment horizontal="center" vertical="center"/>
    </xf>
    <xf numFmtId="49" fontId="14" fillId="3" borderId="2" xfId="62" applyNumberFormat="1" applyFont="1" applyFill="1" applyBorder="1" applyAlignment="1">
      <alignment horizontal="center" vertical="top" wrapText="1"/>
    </xf>
    <xf numFmtId="49" fontId="14" fillId="3" borderId="2" xfId="62" applyNumberFormat="1" applyFont="1" applyFill="1" applyBorder="1" applyAlignment="1">
      <alignment horizontal="center" vertical="center" wrapText="1"/>
    </xf>
    <xf numFmtId="49" fontId="14" fillId="3" borderId="32" xfId="62" applyNumberFormat="1" applyFont="1" applyFill="1" applyBorder="1" applyAlignment="1">
      <alignment horizontal="center" vertical="center" wrapText="1"/>
    </xf>
    <xf numFmtId="49" fontId="14" fillId="3" borderId="330" xfId="62" applyNumberFormat="1" applyFont="1" applyFill="1" applyBorder="1" applyAlignment="1">
      <alignment horizontal="center" vertical="center" wrapText="1"/>
    </xf>
    <xf numFmtId="0" fontId="14" fillId="2" borderId="0" xfId="30" applyFont="1" applyFill="1" applyAlignment="1">
      <alignment vertical="top" wrapText="1"/>
    </xf>
    <xf numFmtId="0" fontId="14" fillId="3" borderId="3" xfId="30" applyFont="1" applyFill="1" applyBorder="1" applyAlignment="1">
      <alignment horizontal="left" vertical="center"/>
    </xf>
    <xf numFmtId="0" fontId="14" fillId="3" borderId="38" xfId="30" applyFont="1" applyFill="1" applyBorder="1" applyAlignment="1">
      <alignment horizontal="left" vertical="center"/>
    </xf>
    <xf numFmtId="3" fontId="14" fillId="2" borderId="4" xfId="24" applyNumberFormat="1" applyFont="1" applyFill="1" applyBorder="1" applyAlignment="1">
      <alignment horizontal="center" vertical="center"/>
    </xf>
    <xf numFmtId="3" fontId="14" fillId="0" borderId="4" xfId="24" applyNumberFormat="1" applyFont="1" applyBorder="1" applyAlignment="1">
      <alignment horizontal="center" vertical="center"/>
    </xf>
    <xf numFmtId="3" fontId="14" fillId="0" borderId="28" xfId="24" applyNumberFormat="1" applyFont="1" applyBorder="1" applyAlignment="1">
      <alignment horizontal="center" vertical="center"/>
    </xf>
    <xf numFmtId="3" fontId="14" fillId="0" borderId="92" xfId="24" applyNumberFormat="1" applyFont="1" applyBorder="1" applyAlignment="1">
      <alignment horizontal="center" vertical="center"/>
    </xf>
    <xf numFmtId="3" fontId="14" fillId="0" borderId="327" xfId="24" applyNumberFormat="1" applyFont="1" applyBorder="1" applyAlignment="1">
      <alignment horizontal="center" vertical="center"/>
    </xf>
    <xf numFmtId="0" fontId="14" fillId="3" borderId="27" xfId="30" applyFont="1" applyFill="1" applyBorder="1" applyAlignment="1">
      <alignment horizontal="left" vertical="center"/>
    </xf>
    <xf numFmtId="0" fontId="11" fillId="3" borderId="4" xfId="30" applyFont="1" applyFill="1" applyBorder="1" applyAlignment="1">
      <alignment horizontal="left" vertical="center"/>
    </xf>
    <xf numFmtId="3" fontId="14" fillId="2" borderId="28" xfId="24" applyNumberFormat="1" applyFont="1" applyFill="1" applyBorder="1" applyAlignment="1">
      <alignment horizontal="center" vertical="center"/>
    </xf>
    <xf numFmtId="3" fontId="14" fillId="2" borderId="92" xfId="24" applyNumberFormat="1" applyFont="1" applyFill="1" applyBorder="1" applyAlignment="1">
      <alignment horizontal="center" vertical="center"/>
    </xf>
    <xf numFmtId="3" fontId="14" fillId="2" borderId="327" xfId="24" applyNumberFormat="1" applyFont="1" applyFill="1" applyBorder="1" applyAlignment="1">
      <alignment horizontal="center" vertical="center"/>
    </xf>
    <xf numFmtId="3" fontId="11" fillId="2" borderId="4" xfId="24" applyNumberFormat="1" applyFont="1" applyFill="1" applyBorder="1" applyAlignment="1">
      <alignment horizontal="center" vertical="center"/>
    </xf>
    <xf numFmtId="3" fontId="11" fillId="2" borderId="28" xfId="24" applyNumberFormat="1" applyFont="1" applyFill="1" applyBorder="1" applyAlignment="1">
      <alignment horizontal="center" vertical="center"/>
    </xf>
    <xf numFmtId="3" fontId="11" fillId="2" borderId="92" xfId="24" applyNumberFormat="1" applyFont="1" applyFill="1" applyBorder="1" applyAlignment="1">
      <alignment horizontal="center" vertical="center"/>
    </xf>
    <xf numFmtId="3" fontId="11" fillId="2" borderId="327" xfId="24" applyNumberFormat="1" applyFont="1" applyFill="1" applyBorder="1" applyAlignment="1">
      <alignment horizontal="center" vertical="center"/>
    </xf>
    <xf numFmtId="0" fontId="11" fillId="3" borderId="27" xfId="30" applyFont="1" applyFill="1" applyBorder="1" applyAlignment="1">
      <alignment horizontal="left" vertical="center"/>
    </xf>
    <xf numFmtId="3" fontId="11" fillId="2" borderId="28" xfId="30" applyNumberFormat="1" applyFont="1" applyFill="1" applyBorder="1" applyAlignment="1">
      <alignment horizontal="center" vertical="center"/>
    </xf>
    <xf numFmtId="3" fontId="11" fillId="2" borderId="92" xfId="30" applyNumberFormat="1" applyFont="1" applyFill="1" applyBorder="1" applyAlignment="1">
      <alignment horizontal="center" vertical="center"/>
    </xf>
    <xf numFmtId="3" fontId="11" fillId="2" borderId="327" xfId="30" applyNumberFormat="1" applyFont="1" applyFill="1" applyBorder="1" applyAlignment="1">
      <alignment horizontal="center" vertical="center"/>
    </xf>
    <xf numFmtId="3" fontId="11" fillId="0" borderId="28" xfId="30" applyNumberFormat="1" applyFont="1" applyBorder="1" applyAlignment="1">
      <alignment horizontal="center" vertical="center"/>
    </xf>
    <xf numFmtId="3" fontId="11" fillId="0" borderId="92" xfId="30" applyNumberFormat="1" applyFont="1" applyBorder="1" applyAlignment="1">
      <alignment horizontal="center" vertical="center"/>
    </xf>
    <xf numFmtId="3" fontId="11" fillId="0" borderId="327" xfId="30" applyNumberFormat="1" applyFont="1" applyBorder="1" applyAlignment="1">
      <alignment horizontal="center" vertical="center"/>
    </xf>
    <xf numFmtId="0" fontId="42" fillId="2" borderId="0" xfId="62" applyFont="1" applyFill="1" applyAlignment="1">
      <alignment vertical="center"/>
    </xf>
    <xf numFmtId="0" fontId="42" fillId="0" borderId="0" xfId="62" applyFont="1" applyAlignment="1">
      <alignment vertical="center"/>
    </xf>
    <xf numFmtId="0" fontId="11" fillId="3" borderId="3" xfId="30" applyFont="1" applyFill="1" applyBorder="1" applyAlignment="1">
      <alignment horizontal="left" vertical="center"/>
    </xf>
    <xf numFmtId="0" fontId="11" fillId="3" borderId="38" xfId="30" applyFont="1" applyFill="1" applyBorder="1" applyAlignment="1">
      <alignment horizontal="left" vertical="center" indent="2"/>
    </xf>
    <xf numFmtId="0" fontId="11" fillId="3" borderId="3" xfId="30" applyFont="1" applyFill="1" applyBorder="1" applyAlignment="1">
      <alignment horizontal="right" vertical="center"/>
    </xf>
    <xf numFmtId="0" fontId="11" fillId="3" borderId="38" xfId="30" applyFont="1" applyFill="1" applyBorder="1" applyAlignment="1">
      <alignment horizontal="left" vertical="center" indent="1"/>
    </xf>
    <xf numFmtId="165" fontId="11" fillId="2" borderId="4" xfId="67" applyFont="1" applyFill="1" applyBorder="1" applyAlignment="1">
      <alignment horizontal="center" vertical="center"/>
    </xf>
    <xf numFmtId="3" fontId="11" fillId="2" borderId="28" xfId="68" applyNumberFormat="1" applyFont="1" applyFill="1" applyBorder="1" applyAlignment="1">
      <alignment horizontal="center" vertical="center"/>
    </xf>
    <xf numFmtId="3" fontId="11" fillId="2" borderId="92" xfId="68" applyNumberFormat="1" applyFont="1" applyFill="1" applyBorder="1" applyAlignment="1">
      <alignment horizontal="center" vertical="center"/>
    </xf>
    <xf numFmtId="3" fontId="14" fillId="2" borderId="6" xfId="24" applyNumberFormat="1" applyFont="1" applyFill="1" applyBorder="1" applyAlignment="1">
      <alignment horizontal="center" vertical="center"/>
    </xf>
    <xf numFmtId="165" fontId="14" fillId="2" borderId="6" xfId="67" applyFont="1" applyFill="1" applyBorder="1" applyAlignment="1">
      <alignment horizontal="center" vertical="center"/>
    </xf>
    <xf numFmtId="211" fontId="11" fillId="2" borderId="6" xfId="67" applyNumberFormat="1" applyFont="1" applyFill="1" applyBorder="1" applyAlignment="1">
      <alignment horizontal="center" vertical="center"/>
    </xf>
    <xf numFmtId="3" fontId="14" fillId="2" borderId="95" xfId="24" applyNumberFormat="1" applyFont="1" applyFill="1" applyBorder="1" applyAlignment="1">
      <alignment horizontal="center" vertical="center"/>
    </xf>
    <xf numFmtId="211" fontId="14" fillId="2" borderId="331" xfId="67" applyNumberFormat="1" applyFont="1" applyFill="1" applyBorder="1" applyAlignment="1">
      <alignment horizontal="center" vertical="center"/>
    </xf>
    <xf numFmtId="0" fontId="42" fillId="2" borderId="0" xfId="62" applyFont="1" applyFill="1" applyAlignment="1">
      <alignment horizontal="left" vertical="top"/>
    </xf>
    <xf numFmtId="0" fontId="32" fillId="2" borderId="0" xfId="62" applyFont="1" applyFill="1" applyAlignment="1">
      <alignment horizontal="left" vertical="center"/>
    </xf>
    <xf numFmtId="0" fontId="17" fillId="2" borderId="0" xfId="62" applyFont="1" applyFill="1" applyAlignment="1">
      <alignment vertical="top"/>
    </xf>
    <xf numFmtId="212" fontId="27" fillId="2" borderId="0" xfId="62" applyNumberFormat="1" applyFont="1" applyFill="1" applyAlignment="1">
      <alignment horizontal="center" vertical="center"/>
    </xf>
    <xf numFmtId="0" fontId="27" fillId="2" borderId="0" xfId="62" applyFont="1" applyFill="1" applyAlignment="1">
      <alignment vertical="center"/>
    </xf>
    <xf numFmtId="0" fontId="10" fillId="2" borderId="0" xfId="62" applyFont="1" applyFill="1" applyAlignment="1">
      <alignment vertical="center" wrapText="1"/>
    </xf>
    <xf numFmtId="0" fontId="31" fillId="2" borderId="0" xfId="30" applyFont="1" applyFill="1" applyAlignment="1">
      <alignment horizontal="center" vertical="center"/>
    </xf>
    <xf numFmtId="0" fontId="54" fillId="2" borderId="0" xfId="30" applyFont="1" applyFill="1" applyAlignment="1">
      <alignment horizontal="right" vertical="center"/>
    </xf>
    <xf numFmtId="49" fontId="14" fillId="3" borderId="1" xfId="62" applyNumberFormat="1" applyFont="1" applyFill="1" applyBorder="1" applyAlignment="1">
      <alignment horizontal="center" vertical="center"/>
    </xf>
    <xf numFmtId="0" fontId="14" fillId="3" borderId="2" xfId="62" applyFont="1" applyFill="1" applyBorder="1" applyAlignment="1">
      <alignment horizontal="center" vertical="center"/>
    </xf>
    <xf numFmtId="49" fontId="14" fillId="3" borderId="65" xfId="62" applyNumberFormat="1" applyFont="1" applyFill="1" applyBorder="1" applyAlignment="1">
      <alignment horizontal="center" vertical="center"/>
    </xf>
    <xf numFmtId="49" fontId="14" fillId="3" borderId="2" xfId="62" applyNumberFormat="1" applyFont="1" applyFill="1" applyBorder="1" applyAlignment="1">
      <alignment horizontal="center" vertical="center"/>
    </xf>
    <xf numFmtId="49" fontId="14" fillId="3" borderId="32" xfId="62" applyNumberFormat="1" applyFont="1" applyFill="1" applyBorder="1" applyAlignment="1">
      <alignment horizontal="center" vertical="center"/>
    </xf>
    <xf numFmtId="49" fontId="14" fillId="3" borderId="330" xfId="62" applyNumberFormat="1" applyFont="1" applyFill="1" applyBorder="1" applyAlignment="1">
      <alignment horizontal="center" vertical="center"/>
    </xf>
    <xf numFmtId="49" fontId="14" fillId="3" borderId="332" xfId="62" applyNumberFormat="1" applyFont="1" applyFill="1" applyBorder="1" applyAlignment="1">
      <alignment horizontal="center" vertical="center" wrapText="1"/>
    </xf>
    <xf numFmtId="0" fontId="14" fillId="2" borderId="0" xfId="30" applyFont="1" applyFill="1" applyAlignment="1">
      <alignment vertical="center"/>
    </xf>
    <xf numFmtId="0" fontId="14" fillId="3" borderId="3" xfId="62" applyFont="1" applyFill="1" applyBorder="1" applyAlignment="1">
      <alignment horizontal="center" vertical="center"/>
    </xf>
    <xf numFmtId="0" fontId="11" fillId="3" borderId="4" xfId="62" applyFont="1" applyFill="1" applyBorder="1" applyAlignment="1">
      <alignment vertical="center" wrapText="1"/>
    </xf>
    <xf numFmtId="211" fontId="11" fillId="2" borderId="38" xfId="67" applyNumberFormat="1" applyFont="1" applyFill="1" applyBorder="1" applyAlignment="1">
      <alignment horizontal="center" vertical="center"/>
    </xf>
    <xf numFmtId="211" fontId="11" fillId="2" borderId="28" xfId="69" applyNumberFormat="1" applyFont="1" applyFill="1" applyBorder="1" applyAlignment="1">
      <alignment horizontal="center" vertical="center"/>
    </xf>
    <xf numFmtId="211" fontId="11" fillId="2" borderId="92" xfId="69" applyNumberFormat="1" applyFont="1" applyFill="1" applyBorder="1" applyAlignment="1">
      <alignment horizontal="center" vertical="center"/>
    </xf>
    <xf numFmtId="211" fontId="11" fillId="2" borderId="327" xfId="69" applyNumberFormat="1" applyFont="1" applyFill="1" applyBorder="1" applyAlignment="1">
      <alignment horizontal="center" vertical="center"/>
    </xf>
    <xf numFmtId="0" fontId="11" fillId="2" borderId="0" xfId="30" applyFont="1" applyFill="1" applyAlignment="1">
      <alignment vertical="center" wrapText="1"/>
    </xf>
    <xf numFmtId="211" fontId="11" fillId="2" borderId="333" xfId="69" applyNumberFormat="1" applyFont="1" applyFill="1" applyBorder="1" applyAlignment="1">
      <alignment horizontal="center" vertical="center"/>
    </xf>
    <xf numFmtId="211" fontId="11" fillId="2" borderId="4" xfId="69" applyNumberFormat="1" applyFont="1" applyFill="1" applyBorder="1" applyAlignment="1">
      <alignment horizontal="center" vertical="center"/>
    </xf>
    <xf numFmtId="187" fontId="37" fillId="2" borderId="0" xfId="24" applyNumberFormat="1" applyFont="1" applyFill="1" applyAlignment="1">
      <alignment vertical="center" wrapText="1"/>
    </xf>
    <xf numFmtId="187" fontId="14" fillId="2" borderId="0" xfId="24" applyNumberFormat="1" applyFont="1" applyFill="1" applyAlignment="1">
      <alignment vertical="center" wrapText="1"/>
    </xf>
    <xf numFmtId="211" fontId="11" fillId="2" borderId="38" xfId="69" applyNumberFormat="1" applyFont="1" applyFill="1" applyBorder="1" applyAlignment="1">
      <alignment horizontal="center" vertical="center"/>
    </xf>
    <xf numFmtId="211" fontId="42" fillId="2" borderId="4" xfId="69" applyNumberFormat="1" applyFont="1" applyFill="1" applyBorder="1" applyAlignment="1">
      <alignment horizontal="center" vertical="center"/>
    </xf>
    <xf numFmtId="0" fontId="14" fillId="3" borderId="334" xfId="62" applyFont="1" applyFill="1" applyBorder="1" applyAlignment="1">
      <alignment horizontal="center" vertical="center"/>
    </xf>
    <xf numFmtId="0" fontId="11" fillId="3" borderId="335" xfId="62" applyFont="1" applyFill="1" applyBorder="1" applyAlignment="1">
      <alignment vertical="center" wrapText="1"/>
    </xf>
    <xf numFmtId="37" fontId="11" fillId="2" borderId="92" xfId="70" applyNumberFormat="1" applyFont="1" applyFill="1" applyBorder="1" applyAlignment="1">
      <alignment horizontal="center" vertical="center"/>
    </xf>
    <xf numFmtId="3" fontId="14" fillId="2" borderId="252" xfId="62" applyNumberFormat="1" applyFont="1" applyFill="1" applyBorder="1" applyAlignment="1">
      <alignment horizontal="center" vertical="center"/>
    </xf>
    <xf numFmtId="3" fontId="14" fillId="2" borderId="337" xfId="62" applyNumberFormat="1" applyFont="1" applyFill="1" applyBorder="1" applyAlignment="1">
      <alignment horizontal="center" vertical="center"/>
    </xf>
    <xf numFmtId="3" fontId="14" fillId="2" borderId="150" xfId="62" applyNumberFormat="1" applyFont="1" applyFill="1" applyBorder="1" applyAlignment="1">
      <alignment horizontal="center" vertical="center"/>
    </xf>
    <xf numFmtId="3" fontId="14" fillId="2" borderId="253" xfId="62" applyNumberFormat="1" applyFont="1" applyFill="1" applyBorder="1" applyAlignment="1">
      <alignment horizontal="center" vertical="center"/>
    </xf>
    <xf numFmtId="3" fontId="14" fillId="2" borderId="323" xfId="62" applyNumberFormat="1" applyFont="1" applyFill="1" applyBorder="1" applyAlignment="1">
      <alignment horizontal="center" vertical="center"/>
    </xf>
    <xf numFmtId="3" fontId="14" fillId="2" borderId="329" xfId="62" applyNumberFormat="1" applyFont="1" applyFill="1" applyBorder="1" applyAlignment="1">
      <alignment horizontal="center" vertical="center"/>
    </xf>
    <xf numFmtId="0" fontId="42" fillId="2" borderId="0" xfId="30" applyFont="1" applyFill="1" applyAlignment="1">
      <alignment vertical="center"/>
    </xf>
    <xf numFmtId="0" fontId="32" fillId="2" borderId="0" xfId="30" applyFont="1" applyFill="1" applyBorder="1" applyAlignment="1">
      <alignment vertical="center" wrapText="1"/>
    </xf>
    <xf numFmtId="0" fontId="32" fillId="2" borderId="0" xfId="30" applyFont="1" applyFill="1" applyAlignment="1">
      <alignment vertical="center" wrapText="1"/>
    </xf>
    <xf numFmtId="0" fontId="24" fillId="0" borderId="0" xfId="62" applyFont="1" applyAlignment="1">
      <alignment vertical="center"/>
    </xf>
    <xf numFmtId="0" fontId="24" fillId="2" borderId="0" xfId="62" applyFont="1" applyFill="1" applyAlignment="1">
      <alignment horizontal="left" vertical="top"/>
    </xf>
    <xf numFmtId="0" fontId="24" fillId="2" borderId="0" xfId="62" applyFont="1" applyFill="1" applyAlignment="1">
      <alignment horizontal="left" vertical="center"/>
    </xf>
    <xf numFmtId="0" fontId="54" fillId="2" borderId="0" xfId="30" applyFont="1" applyFill="1"/>
    <xf numFmtId="0" fontId="54" fillId="2" borderId="0" xfId="30" applyFont="1" applyFill="1" applyAlignment="1">
      <alignment vertical="center"/>
    </xf>
    <xf numFmtId="187" fontId="54" fillId="2" borderId="0" xfId="30" applyNumberFormat="1" applyFont="1" applyFill="1" applyAlignment="1">
      <alignment horizontal="center" vertical="center"/>
    </xf>
    <xf numFmtId="0" fontId="31" fillId="2" borderId="0" xfId="62" applyFont="1" applyFill="1" applyAlignment="1">
      <alignment vertical="center"/>
    </xf>
    <xf numFmtId="3" fontId="31" fillId="2" borderId="0" xfId="30" applyNumberFormat="1" applyFont="1" applyFill="1" applyAlignment="1">
      <alignment vertical="center"/>
    </xf>
    <xf numFmtId="3" fontId="14" fillId="2" borderId="28" xfId="62" applyNumberFormat="1" applyFont="1" applyFill="1" applyBorder="1" applyAlignment="1">
      <alignment horizontal="center" vertical="center"/>
    </xf>
    <xf numFmtId="3" fontId="14" fillId="2" borderId="80" xfId="62" applyNumberFormat="1" applyFont="1" applyFill="1" applyBorder="1" applyAlignment="1">
      <alignment horizontal="center" vertical="center"/>
    </xf>
    <xf numFmtId="3" fontId="14" fillId="2" borderId="75" xfId="62" applyNumberFormat="1" applyFont="1" applyFill="1" applyBorder="1" applyAlignment="1">
      <alignment horizontal="center" vertical="center"/>
    </xf>
    <xf numFmtId="3" fontId="14" fillId="2" borderId="4" xfId="67" applyNumberFormat="1" applyFont="1" applyFill="1" applyBorder="1" applyAlignment="1">
      <alignment horizontal="center" vertical="center"/>
    </xf>
    <xf numFmtId="3" fontId="14" fillId="2" borderId="53" xfId="67" applyNumberFormat="1" applyFont="1" applyFill="1" applyBorder="1" applyAlignment="1">
      <alignment horizontal="center" vertical="center"/>
    </xf>
    <xf numFmtId="3" fontId="14" fillId="2" borderId="37" xfId="67" applyNumberFormat="1" applyFont="1" applyFill="1" applyBorder="1" applyAlignment="1">
      <alignment horizontal="center" vertical="center"/>
    </xf>
    <xf numFmtId="3" fontId="14" fillId="2" borderId="89" xfId="67" applyNumberFormat="1" applyFont="1" applyFill="1" applyBorder="1" applyAlignment="1">
      <alignment horizontal="center" vertical="center"/>
    </xf>
    <xf numFmtId="3" fontId="14" fillId="2" borderId="326" xfId="67" applyNumberFormat="1" applyFont="1" applyFill="1" applyBorder="1" applyAlignment="1">
      <alignment horizontal="center" vertical="center"/>
    </xf>
    <xf numFmtId="3" fontId="14" fillId="2" borderId="4" xfId="62" applyNumberFormat="1" applyFont="1" applyFill="1" applyBorder="1" applyAlignment="1">
      <alignment horizontal="center" vertical="center"/>
    </xf>
    <xf numFmtId="3" fontId="14" fillId="2" borderId="92" xfId="62" applyNumberFormat="1" applyFont="1" applyFill="1" applyBorder="1" applyAlignment="1">
      <alignment horizontal="center" vertical="center"/>
    </xf>
    <xf numFmtId="3" fontId="14" fillId="2" borderId="327" xfId="62" applyNumberFormat="1" applyFont="1" applyFill="1" applyBorder="1" applyAlignment="1">
      <alignment horizontal="center" vertical="center"/>
    </xf>
    <xf numFmtId="211" fontId="11" fillId="2" borderId="28" xfId="62" applyNumberFormat="1" applyFont="1" applyFill="1" applyBorder="1" applyAlignment="1">
      <alignment horizontal="center" vertical="center"/>
    </xf>
    <xf numFmtId="3" fontId="11" fillId="2" borderId="80" xfId="62" applyNumberFormat="1" applyFont="1" applyFill="1" applyBorder="1" applyAlignment="1">
      <alignment horizontal="center" vertical="center"/>
    </xf>
    <xf numFmtId="3" fontId="11" fillId="2" borderId="75" xfId="62" applyNumberFormat="1" applyFont="1" applyFill="1" applyBorder="1" applyAlignment="1">
      <alignment horizontal="center" vertical="center"/>
    </xf>
    <xf numFmtId="3" fontId="11" fillId="2" borderId="4" xfId="62" applyNumberFormat="1" applyFont="1" applyFill="1" applyBorder="1" applyAlignment="1">
      <alignment horizontal="center" vertical="center"/>
    </xf>
    <xf numFmtId="3" fontId="11" fillId="2" borderId="28" xfId="62" applyNumberFormat="1" applyFont="1" applyFill="1" applyBorder="1" applyAlignment="1">
      <alignment horizontal="center" vertical="center"/>
    </xf>
    <xf numFmtId="211" fontId="11" fillId="2" borderId="92" xfId="62" applyNumberFormat="1" applyFont="1" applyFill="1" applyBorder="1" applyAlignment="1">
      <alignment horizontal="center" vertical="center"/>
    </xf>
    <xf numFmtId="211" fontId="11" fillId="2" borderId="327" xfId="62" applyNumberFormat="1" applyFont="1" applyFill="1" applyBorder="1" applyAlignment="1">
      <alignment horizontal="center" vertical="center"/>
    </xf>
    <xf numFmtId="211" fontId="11" fillId="2" borderId="4" xfId="62" applyNumberFormat="1" applyFont="1" applyFill="1" applyBorder="1" applyAlignment="1">
      <alignment horizontal="center" vertical="center"/>
    </xf>
    <xf numFmtId="3" fontId="11" fillId="2" borderId="0" xfId="30" applyNumberFormat="1" applyFont="1" applyFill="1" applyAlignment="1">
      <alignment vertical="center"/>
    </xf>
    <xf numFmtId="211" fontId="14" fillId="2" borderId="199" xfId="62" applyNumberFormat="1" applyFont="1" applyFill="1" applyBorder="1" applyAlignment="1">
      <alignment horizontal="center" vertical="center"/>
    </xf>
    <xf numFmtId="3" fontId="11" fillId="2" borderId="338" xfId="62" applyNumberFormat="1" applyFont="1" applyFill="1" applyBorder="1" applyAlignment="1">
      <alignment horizontal="center" vertical="center"/>
    </xf>
    <xf numFmtId="165" fontId="14" fillId="2" borderId="80" xfId="62" applyNumberFormat="1" applyFont="1" applyFill="1" applyBorder="1" applyAlignment="1">
      <alignment horizontal="center" vertical="center"/>
    </xf>
    <xf numFmtId="211" fontId="11" fillId="2" borderId="4" xfId="62" applyNumberFormat="1" applyFont="1" applyFill="1" applyBorder="1" applyAlignment="1">
      <alignment horizontal="center" vertical="center" wrapText="1"/>
    </xf>
    <xf numFmtId="165" fontId="14" fillId="2" borderId="75" xfId="62" applyNumberFormat="1" applyFont="1" applyFill="1" applyBorder="1" applyAlignment="1">
      <alignment horizontal="center" vertical="center"/>
    </xf>
    <xf numFmtId="0" fontId="14" fillId="3" borderId="3" xfId="62" applyFont="1" applyFill="1" applyBorder="1" applyAlignment="1">
      <alignment horizontal="left" vertical="center"/>
    </xf>
    <xf numFmtId="3" fontId="11" fillId="2" borderId="92" xfId="62" applyNumberFormat="1" applyFont="1" applyFill="1" applyBorder="1" applyAlignment="1">
      <alignment horizontal="center" vertical="center"/>
    </xf>
    <xf numFmtId="3" fontId="11" fillId="2" borderId="327" xfId="62" applyNumberFormat="1" applyFont="1" applyFill="1" applyBorder="1" applyAlignment="1">
      <alignment horizontal="center" vertical="center"/>
    </xf>
    <xf numFmtId="165" fontId="11" fillId="2" borderId="80" xfId="62" applyNumberFormat="1" applyFont="1" applyFill="1" applyBorder="1" applyAlignment="1">
      <alignment horizontal="center" vertical="center"/>
    </xf>
    <xf numFmtId="165" fontId="11" fillId="2" borderId="75" xfId="62" applyNumberFormat="1" applyFont="1" applyFill="1" applyBorder="1" applyAlignment="1">
      <alignment horizontal="center" vertical="center"/>
    </xf>
    <xf numFmtId="211" fontId="11" fillId="0" borderId="4" xfId="69" applyNumberFormat="1" applyFont="1" applyBorder="1" applyAlignment="1">
      <alignment horizontal="center" vertical="center"/>
    </xf>
    <xf numFmtId="0" fontId="11" fillId="3" borderId="38" xfId="30" applyFont="1" applyFill="1" applyBorder="1" applyAlignment="1">
      <alignment horizontal="left" vertical="center"/>
    </xf>
    <xf numFmtId="0" fontId="11" fillId="3" borderId="3" xfId="62" applyFont="1" applyFill="1" applyBorder="1" applyAlignment="1">
      <alignment horizontal="left" vertical="center"/>
    </xf>
    <xf numFmtId="211" fontId="42" fillId="2" borderId="28" xfId="62" applyNumberFormat="1" applyFont="1" applyFill="1" applyBorder="1" applyAlignment="1">
      <alignment horizontal="center" vertical="center"/>
    </xf>
    <xf numFmtId="3" fontId="42" fillId="2" borderId="75" xfId="62" applyNumberFormat="1" applyFont="1" applyFill="1" applyBorder="1" applyAlignment="1">
      <alignment horizontal="center" vertical="center"/>
    </xf>
    <xf numFmtId="211" fontId="42" fillId="2" borderId="4" xfId="62" applyNumberFormat="1" applyFont="1" applyFill="1" applyBorder="1" applyAlignment="1">
      <alignment horizontal="center" vertical="center"/>
    </xf>
    <xf numFmtId="211" fontId="14" fillId="2" borderId="4" xfId="62" applyNumberFormat="1" applyFont="1" applyFill="1" applyBorder="1" applyAlignment="1">
      <alignment horizontal="center" vertical="center"/>
    </xf>
    <xf numFmtId="0" fontId="14" fillId="3" borderId="5" xfId="62" applyFont="1" applyFill="1" applyBorder="1" applyAlignment="1">
      <alignment horizontal="left" vertical="top"/>
    </xf>
    <xf numFmtId="0" fontId="14" fillId="3" borderId="339" xfId="62" applyFont="1" applyFill="1" applyBorder="1" applyAlignment="1">
      <alignment vertical="top"/>
    </xf>
    <xf numFmtId="211" fontId="14" fillId="2" borderId="214" xfId="62" applyNumberFormat="1" applyFont="1" applyFill="1" applyBorder="1" applyAlignment="1">
      <alignment horizontal="center" vertical="top"/>
    </xf>
    <xf numFmtId="165" fontId="14" fillId="2" borderId="102" xfId="62" applyNumberFormat="1" applyFont="1" applyFill="1" applyBorder="1" applyAlignment="1">
      <alignment horizontal="center" vertical="top"/>
    </xf>
    <xf numFmtId="165" fontId="14" fillId="2" borderId="340" xfId="62" applyNumberFormat="1" applyFont="1" applyFill="1" applyBorder="1" applyAlignment="1">
      <alignment horizontal="center" vertical="top"/>
    </xf>
    <xf numFmtId="211" fontId="14" fillId="2" borderId="6" xfId="62" applyNumberFormat="1" applyFont="1" applyFill="1" applyBorder="1" applyAlignment="1">
      <alignment horizontal="center" vertical="top"/>
    </xf>
    <xf numFmtId="3" fontId="14" fillId="2" borderId="214" xfId="62" applyNumberFormat="1" applyFont="1" applyFill="1" applyBorder="1" applyAlignment="1">
      <alignment horizontal="center" vertical="top"/>
    </xf>
    <xf numFmtId="3" fontId="14" fillId="2" borderId="95" xfId="62" applyNumberFormat="1" applyFont="1" applyFill="1" applyBorder="1" applyAlignment="1">
      <alignment horizontal="center" vertical="top"/>
    </xf>
    <xf numFmtId="211" fontId="14" fillId="2" borderId="331" xfId="62" applyNumberFormat="1" applyFont="1" applyFill="1" applyBorder="1" applyAlignment="1">
      <alignment horizontal="center" vertical="top"/>
    </xf>
    <xf numFmtId="0" fontId="14" fillId="2" borderId="0" xfId="30" applyFont="1" applyFill="1" applyAlignment="1">
      <alignment vertical="top"/>
    </xf>
    <xf numFmtId="0" fontId="26" fillId="2" borderId="0" xfId="62" applyFont="1" applyFill="1" applyAlignment="1">
      <alignment horizontal="left"/>
    </xf>
    <xf numFmtId="0" fontId="10" fillId="2" borderId="0" xfId="66" applyFont="1" applyFill="1" applyAlignment="1">
      <alignment vertical="center"/>
    </xf>
    <xf numFmtId="0" fontId="55" fillId="2" borderId="0" xfId="66" applyFont="1" applyFill="1" applyAlignment="1">
      <alignment vertical="center"/>
    </xf>
    <xf numFmtId="0" fontId="55" fillId="2" borderId="0" xfId="0" applyFont="1" applyFill="1" applyBorder="1" applyAlignment="1">
      <alignment horizontal="left" vertical="center"/>
    </xf>
    <xf numFmtId="0" fontId="0" fillId="2" borderId="0" xfId="0" applyFont="1" applyFill="1" applyAlignment="1">
      <alignment vertical="center"/>
    </xf>
    <xf numFmtId="0" fontId="24" fillId="2" borderId="23" xfId="0" applyFont="1" applyFill="1" applyBorder="1" applyAlignment="1"/>
    <xf numFmtId="0" fontId="24" fillId="2" borderId="23" xfId="0" applyFont="1" applyFill="1" applyBorder="1" applyAlignment="1">
      <alignment horizontal="right"/>
    </xf>
    <xf numFmtId="0" fontId="39" fillId="2" borderId="0" xfId="66" applyFill="1" applyAlignment="1">
      <alignment vertical="center"/>
    </xf>
    <xf numFmtId="0" fontId="33" fillId="3" borderId="1" xfId="0" applyFont="1" applyFill="1" applyBorder="1" applyAlignment="1">
      <alignment horizontal="center" vertical="center" wrapText="1"/>
    </xf>
    <xf numFmtId="0" fontId="33" fillId="3" borderId="341" xfId="0" applyFont="1" applyFill="1" applyBorder="1" applyAlignment="1">
      <alignment horizontal="center" vertical="center" wrapText="1"/>
    </xf>
    <xf numFmtId="0" fontId="33" fillId="3" borderId="342" xfId="0" applyFont="1" applyFill="1" applyBorder="1" applyAlignment="1">
      <alignment horizontal="center" vertical="center" wrapText="1"/>
    </xf>
    <xf numFmtId="0" fontId="33" fillId="3" borderId="52" xfId="0" applyFont="1" applyFill="1" applyBorder="1" applyAlignment="1">
      <alignment horizontal="center" vertical="center" wrapText="1"/>
    </xf>
    <xf numFmtId="0" fontId="33" fillId="3" borderId="343" xfId="0" applyFont="1" applyFill="1" applyBorder="1" applyAlignment="1">
      <alignment horizontal="center" vertical="center" wrapText="1"/>
    </xf>
    <xf numFmtId="0" fontId="39" fillId="2" borderId="0" xfId="66" applyFill="1" applyAlignment="1">
      <alignment horizontal="center" vertical="center"/>
    </xf>
    <xf numFmtId="0" fontId="33" fillId="2" borderId="15" xfId="0" applyFont="1" applyFill="1" applyBorder="1" applyAlignment="1">
      <alignment horizontal="left" vertical="center" wrapText="1"/>
    </xf>
    <xf numFmtId="164" fontId="33" fillId="2" borderId="197" xfId="1" applyNumberFormat="1" applyFont="1" applyFill="1" applyBorder="1" applyAlignment="1">
      <alignment horizontal="center" vertical="center" wrapText="1"/>
    </xf>
    <xf numFmtId="164" fontId="33" fillId="2" borderId="325" xfId="1" applyNumberFormat="1" applyFont="1" applyFill="1" applyBorder="1" applyAlignment="1">
      <alignment horizontal="center" vertical="center" wrapText="1"/>
    </xf>
    <xf numFmtId="164" fontId="33" fillId="2" borderId="18" xfId="1" applyNumberFormat="1" applyFont="1" applyFill="1" applyBorder="1" applyAlignment="1">
      <alignment horizontal="center" vertical="center" wrapText="1"/>
    </xf>
    <xf numFmtId="164" fontId="33" fillId="2" borderId="198" xfId="1" applyNumberFormat="1" applyFont="1" applyFill="1" applyBorder="1" applyAlignment="1">
      <alignment horizontal="center" vertical="center" wrapText="1"/>
    </xf>
    <xf numFmtId="164" fontId="33" fillId="2" borderId="344" xfId="1" applyNumberFormat="1" applyFont="1" applyFill="1" applyBorder="1" applyAlignment="1">
      <alignment horizontal="center" vertical="center" wrapText="1"/>
    </xf>
    <xf numFmtId="0" fontId="32" fillId="2" borderId="345" xfId="0" applyFont="1" applyFill="1" applyBorder="1" applyAlignment="1">
      <alignment horizontal="left" vertical="center" wrapText="1" indent="1"/>
    </xf>
    <xf numFmtId="164" fontId="17" fillId="2" borderId="346" xfId="1" applyNumberFormat="1" applyFont="1" applyFill="1" applyBorder="1" applyAlignment="1">
      <alignment horizontal="center" vertical="center" wrapText="1"/>
    </xf>
    <xf numFmtId="164" fontId="32" fillId="2" borderId="347" xfId="1" applyNumberFormat="1" applyFont="1" applyFill="1" applyBorder="1" applyAlignment="1">
      <alignment horizontal="left" vertical="center" wrapText="1" indent="1"/>
    </xf>
    <xf numFmtId="164" fontId="32" fillId="2" borderId="346" xfId="1" applyNumberFormat="1" applyFont="1" applyFill="1" applyBorder="1" applyAlignment="1">
      <alignment horizontal="left" vertical="center" wrapText="1" indent="1"/>
    </xf>
    <xf numFmtId="164" fontId="17" fillId="2" borderId="348" xfId="1" applyNumberFormat="1" applyFont="1" applyFill="1" applyBorder="1" applyAlignment="1">
      <alignment horizontal="center" vertical="center" wrapText="1"/>
    </xf>
    <xf numFmtId="164" fontId="17" fillId="2" borderId="349" xfId="1" applyNumberFormat="1" applyFont="1" applyFill="1" applyBorder="1" applyAlignment="1">
      <alignment horizontal="center" vertical="center" wrapText="1"/>
    </xf>
    <xf numFmtId="164" fontId="17" fillId="2" borderId="350" xfId="1" applyNumberFormat="1" applyFont="1" applyFill="1" applyBorder="1" applyAlignment="1">
      <alignment horizontal="center" vertical="center" wrapText="1"/>
    </xf>
    <xf numFmtId="0" fontId="17" fillId="2" borderId="351" xfId="0" applyFont="1" applyFill="1" applyBorder="1" applyAlignment="1">
      <alignment horizontal="left" vertical="center" wrapText="1" indent="2"/>
    </xf>
    <xf numFmtId="164" fontId="17" fillId="2" borderId="352" xfId="1" applyNumberFormat="1" applyFont="1" applyFill="1" applyBorder="1" applyAlignment="1">
      <alignment horizontal="center" vertical="center" wrapText="1"/>
    </xf>
    <xf numFmtId="164" fontId="17" fillId="2" borderId="353" xfId="1" applyNumberFormat="1" applyFont="1" applyFill="1" applyBorder="1" applyAlignment="1">
      <alignment horizontal="center" vertical="center" wrapText="1"/>
    </xf>
    <xf numFmtId="164" fontId="17" fillId="2" borderId="354" xfId="1" applyNumberFormat="1" applyFont="1" applyFill="1" applyBorder="1" applyAlignment="1">
      <alignment horizontal="center" vertical="center" wrapText="1"/>
    </xf>
    <xf numFmtId="164" fontId="17" fillId="2" borderId="355" xfId="1" applyNumberFormat="1" applyFont="1" applyFill="1" applyBorder="1" applyAlignment="1">
      <alignment horizontal="center" vertical="center" wrapText="1"/>
    </xf>
    <xf numFmtId="164" fontId="17" fillId="2" borderId="356" xfId="1" applyNumberFormat="1" applyFont="1" applyFill="1" applyBorder="1" applyAlignment="1">
      <alignment horizontal="center" vertical="center" wrapText="1"/>
    </xf>
    <xf numFmtId="0" fontId="17" fillId="2" borderId="357" xfId="0" applyFont="1" applyFill="1" applyBorder="1" applyAlignment="1">
      <alignment horizontal="left" vertical="center" wrapText="1" indent="2"/>
    </xf>
    <xf numFmtId="164" fontId="17" fillId="2" borderId="358" xfId="1" applyNumberFormat="1" applyFont="1" applyFill="1" applyBorder="1" applyAlignment="1">
      <alignment horizontal="center" vertical="center" wrapText="1"/>
    </xf>
    <xf numFmtId="164" fontId="17" fillId="2" borderId="339" xfId="1" applyNumberFormat="1" applyFont="1" applyFill="1" applyBorder="1" applyAlignment="1">
      <alignment horizontal="center" vertical="center" wrapText="1"/>
    </xf>
    <xf numFmtId="164" fontId="17" fillId="2" borderId="23" xfId="1" applyNumberFormat="1" applyFont="1" applyFill="1" applyBorder="1" applyAlignment="1">
      <alignment horizontal="center" vertical="center" wrapText="1"/>
    </xf>
    <xf numFmtId="164" fontId="17" fillId="2" borderId="359" xfId="1" applyNumberFormat="1" applyFont="1" applyFill="1" applyBorder="1" applyAlignment="1">
      <alignment horizontal="center" vertical="center" wrapText="1"/>
    </xf>
    <xf numFmtId="164" fontId="17" fillId="2" borderId="360" xfId="1" applyNumberFormat="1" applyFont="1" applyFill="1" applyBorder="1" applyAlignment="1">
      <alignment horizontal="center" vertical="center" wrapText="1"/>
    </xf>
    <xf numFmtId="0" fontId="81" fillId="2" borderId="8" xfId="66" applyFont="1" applyFill="1" applyBorder="1" applyAlignment="1">
      <alignment vertical="center" wrapText="1"/>
    </xf>
    <xf numFmtId="0" fontId="52" fillId="2" borderId="8" xfId="66" applyFont="1" applyFill="1" applyBorder="1" applyAlignment="1">
      <alignment vertical="center" wrapText="1"/>
    </xf>
    <xf numFmtId="1" fontId="52" fillId="2" borderId="8" xfId="70" applyNumberFormat="1" applyFont="1" applyFill="1" applyBorder="1" applyAlignment="1">
      <alignment vertical="center" wrapText="1"/>
    </xf>
    <xf numFmtId="0" fontId="155" fillId="2" borderId="0" xfId="66" applyFont="1" applyFill="1" applyAlignment="1">
      <alignment vertical="center"/>
    </xf>
    <xf numFmtId="0" fontId="156" fillId="2" borderId="0" xfId="66" applyFont="1" applyFill="1" applyAlignment="1">
      <alignment vertical="center"/>
    </xf>
    <xf numFmtId="0" fontId="33" fillId="3" borderId="361" xfId="0" applyFont="1" applyFill="1" applyBorder="1" applyAlignment="1">
      <alignment horizontal="center" vertical="center" wrapText="1"/>
    </xf>
    <xf numFmtId="0" fontId="33" fillId="2" borderId="15" xfId="0" applyFont="1" applyFill="1" applyBorder="1" applyAlignment="1">
      <alignment horizontal="left" vertical="center"/>
    </xf>
    <xf numFmtId="3" fontId="33" fillId="2" borderId="197" xfId="0" applyNumberFormat="1" applyFont="1" applyFill="1" applyBorder="1" applyAlignment="1">
      <alignment horizontal="center" vertical="center" wrapText="1"/>
    </xf>
    <xf numFmtId="3" fontId="33" fillId="2" borderId="325" xfId="70" applyNumberFormat="1" applyFont="1" applyFill="1" applyBorder="1" applyAlignment="1">
      <alignment horizontal="center" vertical="center" wrapText="1"/>
    </xf>
    <xf numFmtId="3" fontId="33" fillId="2" borderId="197" xfId="70" applyNumberFormat="1" applyFont="1" applyFill="1" applyBorder="1" applyAlignment="1">
      <alignment horizontal="center" vertical="center" wrapText="1"/>
    </xf>
    <xf numFmtId="3" fontId="33" fillId="2" borderId="18" xfId="70" applyNumberFormat="1" applyFont="1" applyFill="1" applyBorder="1" applyAlignment="1">
      <alignment horizontal="center" vertical="center" wrapText="1"/>
    </xf>
    <xf numFmtId="3" fontId="33" fillId="2" borderId="198" xfId="70" applyNumberFormat="1" applyFont="1" applyFill="1" applyBorder="1" applyAlignment="1">
      <alignment horizontal="center" vertical="center" wrapText="1"/>
    </xf>
    <xf numFmtId="3" fontId="33" fillId="2" borderId="344" xfId="70" applyNumberFormat="1" applyFont="1" applyFill="1" applyBorder="1" applyAlignment="1">
      <alignment horizontal="center" vertical="center" wrapText="1"/>
    </xf>
    <xf numFmtId="0" fontId="32" fillId="2" borderId="345" xfId="0" applyFont="1" applyFill="1" applyBorder="1" applyAlignment="1">
      <alignment horizontal="left" vertical="center" indent="1"/>
    </xf>
    <xf numFmtId="3" fontId="17" fillId="2" borderId="346" xfId="0" applyNumberFormat="1" applyFont="1" applyFill="1" applyBorder="1" applyAlignment="1">
      <alignment horizontal="center" vertical="center" wrapText="1"/>
    </xf>
    <xf numFmtId="0" fontId="32" fillId="2" borderId="347" xfId="0" applyFont="1" applyFill="1" applyBorder="1" applyAlignment="1">
      <alignment horizontal="left" vertical="center" wrapText="1" indent="1"/>
    </xf>
    <xf numFmtId="0" fontId="32" fillId="2" borderId="346" xfId="0" applyFont="1" applyFill="1" applyBorder="1" applyAlignment="1">
      <alignment horizontal="left" vertical="center" wrapText="1" indent="1"/>
    </xf>
    <xf numFmtId="3" fontId="17" fillId="2" borderId="348" xfId="0" applyNumberFormat="1" applyFont="1" applyFill="1" applyBorder="1" applyAlignment="1">
      <alignment horizontal="center" vertical="center" wrapText="1"/>
    </xf>
    <xf numFmtId="3" fontId="17" fillId="2" borderId="349" xfId="0" applyNumberFormat="1" applyFont="1" applyFill="1" applyBorder="1" applyAlignment="1">
      <alignment horizontal="center" vertical="center" wrapText="1"/>
    </xf>
    <xf numFmtId="3" fontId="17" fillId="2" borderId="350" xfId="0" applyNumberFormat="1" applyFont="1" applyFill="1" applyBorder="1" applyAlignment="1">
      <alignment horizontal="center" vertical="center" wrapText="1"/>
    </xf>
    <xf numFmtId="0" fontId="17" fillId="2" borderId="351" xfId="0" applyFont="1" applyFill="1" applyBorder="1" applyAlignment="1">
      <alignment horizontal="left" vertical="center" indent="2"/>
    </xf>
    <xf numFmtId="164" fontId="17" fillId="2" borderId="352" xfId="70" applyNumberFormat="1" applyFont="1" applyFill="1" applyBorder="1" applyAlignment="1">
      <alignment horizontal="center" vertical="center" wrapText="1"/>
    </xf>
    <xf numFmtId="164" fontId="17" fillId="2" borderId="353" xfId="70" applyNumberFormat="1" applyFont="1" applyFill="1" applyBorder="1" applyAlignment="1">
      <alignment horizontal="left" vertical="center" wrapText="1" indent="2"/>
    </xf>
    <xf numFmtId="164" fontId="17" fillId="2" borderId="352" xfId="70" applyNumberFormat="1" applyFont="1" applyFill="1" applyBorder="1" applyAlignment="1">
      <alignment horizontal="left" vertical="center" wrapText="1" indent="2"/>
    </xf>
    <xf numFmtId="164" fontId="17" fillId="2" borderId="354" xfId="70" applyNumberFormat="1" applyFont="1" applyFill="1" applyBorder="1" applyAlignment="1">
      <alignment horizontal="center" vertical="center" wrapText="1"/>
    </xf>
    <xf numFmtId="164" fontId="17" fillId="2" borderId="355" xfId="70" applyNumberFormat="1" applyFont="1" applyFill="1" applyBorder="1" applyAlignment="1">
      <alignment horizontal="center" vertical="center" wrapText="1"/>
    </xf>
    <xf numFmtId="164" fontId="17" fillId="2" borderId="356" xfId="70" applyNumberFormat="1" applyFont="1" applyFill="1" applyBorder="1" applyAlignment="1">
      <alignment horizontal="center" vertical="center" wrapText="1"/>
    </xf>
    <xf numFmtId="0" fontId="17" fillId="2" borderId="362" xfId="0" applyFont="1" applyFill="1" applyBorder="1" applyAlignment="1">
      <alignment horizontal="left" vertical="center" indent="2"/>
    </xf>
    <xf numFmtId="164" fontId="17" fillId="2" borderId="363" xfId="70" applyNumberFormat="1" applyFont="1" applyFill="1" applyBorder="1" applyAlignment="1">
      <alignment horizontal="center" vertical="center" wrapText="1"/>
    </xf>
    <xf numFmtId="164" fontId="17" fillId="2" borderId="364" xfId="70" applyNumberFormat="1" applyFont="1" applyFill="1" applyBorder="1" applyAlignment="1">
      <alignment horizontal="left" vertical="center" wrapText="1" indent="2"/>
    </xf>
    <xf numFmtId="164" fontId="17" fillId="2" borderId="363" xfId="70" applyNumberFormat="1" applyFont="1" applyFill="1" applyBorder="1" applyAlignment="1">
      <alignment horizontal="left" vertical="center" wrapText="1" indent="2"/>
    </xf>
    <xf numFmtId="164" fontId="17" fillId="2" borderId="365" xfId="70" applyNumberFormat="1" applyFont="1" applyFill="1" applyBorder="1" applyAlignment="1">
      <alignment horizontal="center" vertical="center" wrapText="1"/>
    </xf>
    <xf numFmtId="164" fontId="17" fillId="2" borderId="366" xfId="70" applyNumberFormat="1" applyFont="1" applyFill="1" applyBorder="1" applyAlignment="1">
      <alignment horizontal="center" vertical="center" wrapText="1"/>
    </xf>
    <xf numFmtId="164" fontId="17" fillId="2" borderId="367" xfId="70" applyNumberFormat="1" applyFont="1" applyFill="1" applyBorder="1" applyAlignment="1">
      <alignment horizontal="center" vertical="center" wrapText="1"/>
    </xf>
    <xf numFmtId="0" fontId="33" fillId="2" borderId="368" xfId="0" applyFont="1" applyFill="1" applyBorder="1" applyAlignment="1">
      <alignment vertical="center"/>
    </xf>
    <xf numFmtId="167" fontId="17" fillId="2" borderId="369" xfId="70" applyNumberFormat="1" applyFont="1" applyFill="1" applyBorder="1" applyAlignment="1">
      <alignment horizontal="center" vertical="center" wrapText="1"/>
    </xf>
    <xf numFmtId="167" fontId="17" fillId="2" borderId="370" xfId="70" applyNumberFormat="1" applyFont="1" applyFill="1" applyBorder="1" applyAlignment="1">
      <alignment horizontal="center" vertical="center" wrapText="1"/>
    </xf>
    <xf numFmtId="167" fontId="17" fillId="0" borderId="371" xfId="70" applyNumberFormat="1" applyFont="1" applyFill="1" applyBorder="1" applyAlignment="1">
      <alignment horizontal="center" vertical="center" wrapText="1"/>
    </xf>
    <xf numFmtId="167" fontId="17" fillId="0" borderId="369" xfId="70" applyNumberFormat="1" applyFont="1" applyFill="1" applyBorder="1" applyAlignment="1">
      <alignment horizontal="center" vertical="center" wrapText="1"/>
    </xf>
    <xf numFmtId="167" fontId="17" fillId="0" borderId="372" xfId="70" applyNumberFormat="1" applyFont="1" applyFill="1" applyBorder="1" applyAlignment="1">
      <alignment horizontal="center" vertical="center" wrapText="1"/>
    </xf>
    <xf numFmtId="213" fontId="32" fillId="2" borderId="373" xfId="0" applyNumberFormat="1" applyFont="1" applyFill="1" applyBorder="1" applyAlignment="1">
      <alignment vertical="center"/>
    </xf>
    <xf numFmtId="10" fontId="32" fillId="2" borderId="374" xfId="0" applyNumberFormat="1" applyFont="1" applyFill="1" applyBorder="1" applyAlignment="1">
      <alignment horizontal="center" vertical="center" wrapText="1"/>
    </xf>
    <xf numFmtId="10" fontId="32" fillId="2" borderId="375" xfId="0" applyNumberFormat="1" applyFont="1" applyFill="1" applyBorder="1" applyAlignment="1">
      <alignment horizontal="left" vertical="center" wrapText="1" indent="2"/>
    </xf>
    <xf numFmtId="171" fontId="32" fillId="2" borderId="374" xfId="0" applyNumberFormat="1" applyFont="1" applyFill="1" applyBorder="1" applyAlignment="1">
      <alignment horizontal="left" vertical="center" wrapText="1" indent="2"/>
    </xf>
    <xf numFmtId="10" fontId="32" fillId="2" borderId="374" xfId="0" applyNumberFormat="1" applyFont="1" applyFill="1" applyBorder="1" applyAlignment="1">
      <alignment horizontal="left" vertical="center" wrapText="1" indent="2"/>
    </xf>
    <xf numFmtId="10" fontId="32" fillId="0" borderId="376" xfId="0" applyNumberFormat="1" applyFont="1" applyFill="1" applyBorder="1" applyAlignment="1">
      <alignment horizontal="center" vertical="center" wrapText="1"/>
    </xf>
    <xf numFmtId="10" fontId="32" fillId="0" borderId="374" xfId="0" applyNumberFormat="1" applyFont="1" applyFill="1" applyBorder="1" applyAlignment="1">
      <alignment horizontal="center" vertical="center" wrapText="1"/>
    </xf>
    <xf numFmtId="10" fontId="32" fillId="0" borderId="377" xfId="0" applyNumberFormat="1" applyFont="1" applyFill="1" applyBorder="1" applyAlignment="1">
      <alignment horizontal="center" vertical="center" wrapText="1"/>
    </xf>
    <xf numFmtId="213" fontId="139" fillId="2" borderId="0" xfId="66" applyNumberFormat="1" applyFont="1" applyFill="1" applyAlignment="1">
      <alignment horizontal="center"/>
    </xf>
    <xf numFmtId="0" fontId="33" fillId="2" borderId="345" xfId="0" applyFont="1" applyFill="1" applyBorder="1" applyAlignment="1">
      <alignment vertical="center"/>
    </xf>
    <xf numFmtId="167" fontId="17" fillId="2" borderId="346" xfId="70" applyNumberFormat="1" applyFont="1" applyFill="1" applyBorder="1" applyAlignment="1">
      <alignment horizontal="center" vertical="center" wrapText="1"/>
    </xf>
    <xf numFmtId="167" fontId="17" fillId="2" borderId="347" xfId="70" applyNumberFormat="1" applyFont="1" applyFill="1" applyBorder="1" applyAlignment="1">
      <alignment horizontal="center" vertical="center" wrapText="1"/>
    </xf>
    <xf numFmtId="167" fontId="17" fillId="0" borderId="348" xfId="70" applyNumberFormat="1" applyFont="1" applyFill="1" applyBorder="1" applyAlignment="1">
      <alignment horizontal="center" vertical="center" wrapText="1"/>
    </xf>
    <xf numFmtId="167" fontId="17" fillId="0" borderId="346" xfId="70" applyNumberFormat="1" applyFont="1" applyFill="1" applyBorder="1" applyAlignment="1">
      <alignment horizontal="center" vertical="center" wrapText="1"/>
    </xf>
    <xf numFmtId="167" fontId="17" fillId="0" borderId="350" xfId="70" applyNumberFormat="1" applyFont="1" applyFill="1" applyBorder="1" applyAlignment="1">
      <alignment horizontal="center" vertical="center" wrapText="1"/>
    </xf>
    <xf numFmtId="213" fontId="32" fillId="2" borderId="357" xfId="0" applyNumberFormat="1" applyFont="1" applyFill="1" applyBorder="1" applyAlignment="1">
      <alignment horizontal="left" vertical="center" wrapText="1"/>
    </xf>
    <xf numFmtId="171" fontId="32" fillId="2" borderId="363" xfId="0" applyNumberFormat="1" applyFont="1" applyFill="1" applyBorder="1" applyAlignment="1">
      <alignment horizontal="center" vertical="center" wrapText="1"/>
    </xf>
    <xf numFmtId="171" fontId="32" fillId="2" borderId="363" xfId="0" applyNumberFormat="1" applyFont="1" applyFill="1" applyBorder="1" applyAlignment="1">
      <alignment horizontal="left" vertical="center" wrapText="1" indent="2"/>
    </xf>
    <xf numFmtId="171" fontId="32" fillId="0" borderId="365" xfId="0" applyNumberFormat="1" applyFont="1" applyFill="1" applyBorder="1" applyAlignment="1">
      <alignment horizontal="left" vertical="center" wrapText="1" indent="2"/>
    </xf>
    <xf numFmtId="171" fontId="32" fillId="0" borderId="363" xfId="0" applyNumberFormat="1" applyFont="1" applyFill="1" applyBorder="1" applyAlignment="1">
      <alignment horizontal="left" vertical="center" wrapText="1" indent="2"/>
    </xf>
    <xf numFmtId="171" fontId="32" fillId="0" borderId="367" xfId="0" applyNumberFormat="1" applyFont="1" applyFill="1" applyBorder="1" applyAlignment="1">
      <alignment horizontal="left" vertical="center" wrapText="1" indent="2"/>
    </xf>
    <xf numFmtId="213" fontId="139" fillId="2" borderId="0" xfId="66" applyNumberFormat="1" applyFont="1" applyFill="1" applyAlignment="1">
      <alignment horizontal="center" vertical="center"/>
    </xf>
    <xf numFmtId="213" fontId="157" fillId="2" borderId="0" xfId="66" applyNumberFormat="1" applyFont="1" applyFill="1" applyAlignment="1">
      <alignment vertical="center"/>
    </xf>
    <xf numFmtId="213" fontId="158" fillId="2" borderId="0" xfId="66" applyNumberFormat="1" applyFont="1" applyFill="1" applyAlignment="1">
      <alignment vertical="center"/>
    </xf>
    <xf numFmtId="0" fontId="133" fillId="2" borderId="0" xfId="0" applyFont="1" applyFill="1" applyAlignment="1">
      <alignment horizontal="left" vertical="center" wrapText="1"/>
    </xf>
    <xf numFmtId="0" fontId="159" fillId="2" borderId="0" xfId="0" applyFont="1" applyFill="1" applyAlignment="1">
      <alignment vertical="center"/>
    </xf>
    <xf numFmtId="0" fontId="157" fillId="2" borderId="0" xfId="66" applyFont="1" applyFill="1" applyAlignment="1">
      <alignment vertical="center"/>
    </xf>
    <xf numFmtId="0" fontId="10" fillId="2" borderId="0" xfId="71" applyFont="1" applyFill="1" applyBorder="1" applyAlignment="1">
      <alignment vertical="center"/>
    </xf>
    <xf numFmtId="0" fontId="34" fillId="2" borderId="0" xfId="71" applyFont="1" applyFill="1" applyAlignment="1">
      <alignment vertical="center"/>
    </xf>
    <xf numFmtId="0" fontId="34" fillId="2" borderId="0" xfId="71" applyFont="1" applyFill="1"/>
    <xf numFmtId="0" fontId="0" fillId="2" borderId="0" xfId="0" applyFont="1" applyFill="1"/>
    <xf numFmtId="0" fontId="32" fillId="2" borderId="23" xfId="0" applyFont="1" applyFill="1" applyBorder="1" applyAlignment="1">
      <alignment vertical="center"/>
    </xf>
    <xf numFmtId="0" fontId="32" fillId="2" borderId="23" xfId="0" applyFont="1" applyFill="1" applyBorder="1" applyAlignment="1">
      <alignment horizontal="left" vertical="center"/>
    </xf>
    <xf numFmtId="0" fontId="24" fillId="2" borderId="23" xfId="0" applyFont="1" applyFill="1" applyBorder="1" applyAlignment="1">
      <alignment horizontal="right" vertical="center"/>
    </xf>
    <xf numFmtId="0" fontId="39" fillId="2" borderId="0" xfId="71" applyFont="1" applyFill="1"/>
    <xf numFmtId="0" fontId="33" fillId="3" borderId="98" xfId="0" applyFont="1" applyFill="1" applyBorder="1" applyAlignment="1">
      <alignment horizontal="center" vertical="center" wrapText="1"/>
    </xf>
    <xf numFmtId="0" fontId="33" fillId="3" borderId="118" xfId="0" applyFont="1" applyFill="1" applyBorder="1" applyAlignment="1">
      <alignment horizontal="center" vertical="center" wrapText="1"/>
    </xf>
    <xf numFmtId="0" fontId="33" fillId="3" borderId="99" xfId="0" applyFont="1" applyFill="1" applyBorder="1" applyAlignment="1">
      <alignment horizontal="center" vertical="center" wrapText="1"/>
    </xf>
    <xf numFmtId="0" fontId="33" fillId="3" borderId="378" xfId="0" applyFont="1" applyFill="1" applyBorder="1" applyAlignment="1">
      <alignment horizontal="center" vertical="center" wrapText="1"/>
    </xf>
    <xf numFmtId="0" fontId="33" fillId="3" borderId="97" xfId="0" applyFont="1" applyFill="1" applyBorder="1" applyAlignment="1">
      <alignment horizontal="center" vertical="center" wrapText="1"/>
    </xf>
    <xf numFmtId="0" fontId="33" fillId="3" borderId="25" xfId="0" applyFont="1" applyFill="1" applyBorder="1" applyAlignment="1">
      <alignment horizontal="center" vertical="center"/>
    </xf>
    <xf numFmtId="0" fontId="17" fillId="2" borderId="8" xfId="0" applyFont="1" applyFill="1" applyBorder="1" applyAlignment="1">
      <alignment vertical="center"/>
    </xf>
    <xf numFmtId="164" fontId="17" fillId="2" borderId="128" xfId="70" applyNumberFormat="1" applyFont="1" applyFill="1" applyBorder="1" applyAlignment="1">
      <alignment vertical="center"/>
    </xf>
    <xf numFmtId="164" fontId="17" fillId="2" borderId="280" xfId="70" applyNumberFormat="1" applyFont="1" applyFill="1" applyBorder="1" applyAlignment="1">
      <alignment vertical="center"/>
    </xf>
    <xf numFmtId="164" fontId="17" fillId="2" borderId="9" xfId="70" applyNumberFormat="1" applyFont="1" applyFill="1" applyBorder="1" applyAlignment="1">
      <alignment vertical="center"/>
    </xf>
    <xf numFmtId="164" fontId="39" fillId="2" borderId="0" xfId="71" applyNumberFormat="1" applyFont="1" applyFill="1"/>
    <xf numFmtId="0" fontId="33" fillId="3" borderId="27" xfId="0" applyFont="1" applyFill="1" applyBorder="1" applyAlignment="1">
      <alignment horizontal="center" vertical="center"/>
    </xf>
    <xf numFmtId="0" fontId="17" fillId="2" borderId="0" xfId="0" applyFont="1" applyFill="1" applyBorder="1" applyAlignment="1">
      <alignment vertical="center"/>
    </xf>
    <xf numFmtId="164" fontId="17" fillId="2" borderId="4" xfId="70" applyNumberFormat="1" applyFont="1" applyFill="1" applyBorder="1" applyAlignment="1">
      <alignment horizontal="center" vertical="center"/>
    </xf>
    <xf numFmtId="164" fontId="17" fillId="2" borderId="28" xfId="70" applyNumberFormat="1" applyFont="1" applyFill="1" applyBorder="1" applyAlignment="1">
      <alignment horizontal="center" vertical="center"/>
    </xf>
    <xf numFmtId="164" fontId="17" fillId="2" borderId="16" xfId="70" applyNumberFormat="1" applyFont="1" applyFill="1" applyBorder="1" applyAlignment="1">
      <alignment horizontal="center" vertical="center"/>
    </xf>
    <xf numFmtId="43" fontId="17" fillId="2" borderId="4" xfId="70" applyNumberFormat="1" applyFont="1" applyFill="1" applyBorder="1" applyAlignment="1">
      <alignment horizontal="center" vertical="center"/>
    </xf>
    <xf numFmtId="177" fontId="17" fillId="2" borderId="4" xfId="70" applyNumberFormat="1" applyFont="1" applyFill="1" applyBorder="1" applyAlignment="1">
      <alignment horizontal="center" vertical="center"/>
    </xf>
    <xf numFmtId="177" fontId="17" fillId="2" borderId="28" xfId="70" applyNumberFormat="1" applyFont="1" applyFill="1" applyBorder="1" applyAlignment="1">
      <alignment horizontal="center" vertical="center"/>
    </xf>
    <xf numFmtId="196" fontId="17" fillId="2" borderId="4" xfId="70" applyNumberFormat="1" applyFont="1" applyFill="1" applyBorder="1" applyAlignment="1">
      <alignment horizontal="center" vertical="center"/>
    </xf>
    <xf numFmtId="177" fontId="17" fillId="2" borderId="4" xfId="70" applyNumberFormat="1" applyFont="1" applyFill="1" applyBorder="1" applyAlignment="1">
      <alignment horizontal="left" vertical="center" indent="1"/>
    </xf>
    <xf numFmtId="164" fontId="17" fillId="2" borderId="4" xfId="70" applyNumberFormat="1" applyFont="1" applyFill="1" applyBorder="1" applyAlignment="1">
      <alignment horizontal="left" vertical="center" indent="1"/>
    </xf>
    <xf numFmtId="164" fontId="17" fillId="0" borderId="16" xfId="70" applyNumberFormat="1" applyFont="1" applyFill="1" applyBorder="1" applyAlignment="1">
      <alignment horizontal="left" vertical="center" indent="1"/>
    </xf>
    <xf numFmtId="0" fontId="33" fillId="3" borderId="30" xfId="0" applyFont="1" applyFill="1" applyBorder="1" applyAlignment="1">
      <alignment horizontal="center" vertical="center"/>
    </xf>
    <xf numFmtId="0" fontId="17" fillId="2" borderId="23" xfId="0" applyFont="1" applyFill="1" applyBorder="1" applyAlignment="1">
      <alignment vertical="center"/>
    </xf>
    <xf numFmtId="164" fontId="17" fillId="2" borderId="6" xfId="70" applyNumberFormat="1" applyFont="1" applyFill="1" applyBorder="1" applyAlignment="1">
      <alignment horizontal="center" vertical="center"/>
    </xf>
    <xf numFmtId="164" fontId="17" fillId="2" borderId="214" xfId="70" applyNumberFormat="1" applyFont="1" applyFill="1" applyBorder="1" applyAlignment="1">
      <alignment horizontal="center" vertical="center"/>
    </xf>
    <xf numFmtId="164" fontId="17" fillId="2" borderId="24" xfId="70" applyNumberFormat="1" applyFont="1" applyFill="1" applyBorder="1" applyAlignment="1">
      <alignment horizontal="center" vertical="center"/>
    </xf>
    <xf numFmtId="164" fontId="33" fillId="3" borderId="99" xfId="70" applyNumberFormat="1" applyFont="1" applyFill="1" applyBorder="1" applyAlignment="1"/>
    <xf numFmtId="164" fontId="33" fillId="3" borderId="378" xfId="70" applyNumberFormat="1" applyFont="1" applyFill="1" applyBorder="1" applyAlignment="1"/>
    <xf numFmtId="0" fontId="81" fillId="2" borderId="8" xfId="66" applyFont="1" applyFill="1" applyBorder="1" applyAlignment="1">
      <alignment vertical="center"/>
    </xf>
    <xf numFmtId="0" fontId="155" fillId="2" borderId="0" xfId="66" applyFont="1" applyFill="1" applyBorder="1" applyAlignment="1">
      <alignment vertical="center"/>
    </xf>
    <xf numFmtId="0" fontId="39" fillId="2" borderId="0" xfId="71" applyFont="1" applyFill="1" applyBorder="1"/>
    <xf numFmtId="0" fontId="32" fillId="2" borderId="0" xfId="71" applyFont="1" applyFill="1"/>
    <xf numFmtId="0" fontId="160" fillId="2" borderId="0" xfId="0" applyFont="1" applyFill="1" applyAlignment="1">
      <alignment vertical="center"/>
    </xf>
    <xf numFmtId="0" fontId="161" fillId="2" borderId="0" xfId="0" applyFont="1" applyFill="1" applyBorder="1" applyAlignment="1">
      <alignment horizontal="left" vertical="center"/>
    </xf>
    <xf numFmtId="0" fontId="24" fillId="2" borderId="0" xfId="0" applyFont="1" applyFill="1" applyBorder="1" applyAlignment="1">
      <alignment horizontal="right" vertical="center"/>
    </xf>
    <xf numFmtId="0" fontId="0" fillId="2" borderId="0" xfId="0" applyFill="1" applyAlignment="1">
      <alignment vertical="center"/>
    </xf>
    <xf numFmtId="0" fontId="14" fillId="3" borderId="64" xfId="0" applyFont="1" applyFill="1" applyBorder="1" applyAlignment="1">
      <alignment horizontal="center" vertical="center" wrapText="1"/>
    </xf>
    <xf numFmtId="0" fontId="14" fillId="3" borderId="297" xfId="0" applyFont="1" applyFill="1" applyBorder="1" applyAlignment="1">
      <alignment horizontal="center" vertical="center" wrapText="1"/>
    </xf>
    <xf numFmtId="0" fontId="14" fillId="3" borderId="36" xfId="0" applyFont="1" applyFill="1" applyBorder="1" applyAlignment="1">
      <alignment horizontal="center" vertical="center" wrapText="1"/>
    </xf>
    <xf numFmtId="3" fontId="14" fillId="3" borderId="297" xfId="0" applyNumberFormat="1" applyFont="1" applyFill="1" applyBorder="1" applyAlignment="1">
      <alignment horizontal="center" vertical="center" wrapText="1"/>
    </xf>
    <xf numFmtId="0" fontId="0" fillId="0" borderId="0" xfId="0" applyFont="1" applyFill="1" applyAlignment="1">
      <alignment vertical="center"/>
    </xf>
    <xf numFmtId="0" fontId="32" fillId="2" borderId="29" xfId="0" applyFont="1" applyFill="1" applyBorder="1" applyAlignment="1">
      <alignment horizontal="left" vertical="center" wrapText="1" indent="1"/>
    </xf>
    <xf numFmtId="3" fontId="17" fillId="2" borderId="59" xfId="0" applyNumberFormat="1" applyFont="1" applyFill="1" applyBorder="1" applyAlignment="1">
      <alignment horizontal="center" vertical="center" wrapText="1"/>
    </xf>
    <xf numFmtId="0" fontId="32" fillId="2" borderId="36" xfId="0" applyFont="1" applyFill="1" applyBorder="1" applyAlignment="1">
      <alignment horizontal="left" vertical="center" wrapText="1" indent="1"/>
    </xf>
    <xf numFmtId="0" fontId="17" fillId="2" borderId="27" xfId="0" applyFont="1" applyFill="1" applyBorder="1" applyAlignment="1">
      <alignment horizontal="left" vertical="center" wrapText="1" indent="2"/>
    </xf>
    <xf numFmtId="3" fontId="17" fillId="2" borderId="63" xfId="0" applyNumberFormat="1" applyFont="1" applyFill="1" applyBorder="1" applyAlignment="1">
      <alignment horizontal="center" vertical="center" wrapText="1"/>
    </xf>
    <xf numFmtId="0" fontId="17" fillId="2" borderId="38" xfId="0" applyFont="1" applyFill="1" applyBorder="1" applyAlignment="1">
      <alignment horizontal="left" vertical="center" wrapText="1" indent="2"/>
    </xf>
    <xf numFmtId="0" fontId="17" fillId="2" borderId="30" xfId="0" applyFont="1" applyFill="1" applyBorder="1" applyAlignment="1">
      <alignment horizontal="left" vertical="center" wrapText="1" indent="2"/>
    </xf>
    <xf numFmtId="3" fontId="17" fillId="2" borderId="71" xfId="0" applyNumberFormat="1" applyFont="1" applyFill="1" applyBorder="1" applyAlignment="1">
      <alignment horizontal="center" vertical="center" wrapText="1"/>
    </xf>
    <xf numFmtId="0" fontId="17" fillId="2" borderId="51" xfId="0" applyFont="1" applyFill="1" applyBorder="1" applyAlignment="1">
      <alignment horizontal="left" vertical="center" wrapText="1" indent="2"/>
    </xf>
    <xf numFmtId="0" fontId="24" fillId="2" borderId="0" xfId="0" applyFont="1" applyFill="1" applyBorder="1" applyAlignment="1">
      <alignment horizontal="left" vertical="center" wrapText="1"/>
    </xf>
    <xf numFmtId="3" fontId="17" fillId="2" borderId="0" xfId="0" applyNumberFormat="1" applyFont="1" applyFill="1" applyBorder="1" applyAlignment="1">
      <alignment horizontal="center" vertical="center" wrapText="1"/>
    </xf>
    <xf numFmtId="0" fontId="17" fillId="2" borderId="0" xfId="0" applyFont="1" applyFill="1" applyBorder="1" applyAlignment="1">
      <alignment horizontal="left" vertical="center" wrapText="1" indent="2"/>
    </xf>
    <xf numFmtId="0" fontId="142" fillId="2" borderId="0" xfId="0" applyFont="1" applyFill="1" applyAlignment="1">
      <alignment vertical="center"/>
    </xf>
    <xf numFmtId="0" fontId="24" fillId="0" borderId="0" xfId="4" applyFont="1" applyFill="1"/>
    <xf numFmtId="0" fontId="2" fillId="2" borderId="0" xfId="0" applyFont="1" applyFill="1"/>
    <xf numFmtId="167" fontId="2" fillId="2" borderId="0" xfId="0" applyNumberFormat="1" applyFont="1" applyFill="1"/>
    <xf numFmtId="164" fontId="2" fillId="2" borderId="0" xfId="1" applyNumberFormat="1" applyFont="1" applyFill="1"/>
    <xf numFmtId="0" fontId="7" fillId="2" borderId="0" xfId="17" applyFont="1" applyFill="1" applyAlignment="1">
      <alignment vertical="top" wrapText="1"/>
    </xf>
    <xf numFmtId="0" fontId="7" fillId="2" borderId="0" xfId="17" applyFont="1" applyFill="1" applyAlignment="1">
      <alignment horizontal="center"/>
    </xf>
    <xf numFmtId="3" fontId="110" fillId="2" borderId="0" xfId="17" applyNumberFormat="1" applyFont="1" applyFill="1"/>
    <xf numFmtId="0" fontId="14" fillId="3" borderId="7" xfId="17" applyFont="1" applyFill="1" applyBorder="1" applyAlignment="1">
      <alignment horizontal="center" vertical="top" wrapText="1"/>
    </xf>
    <xf numFmtId="0" fontId="14" fillId="3" borderId="5" xfId="17" applyFont="1" applyFill="1" applyBorder="1" applyAlignment="1">
      <alignment horizontal="center" vertical="top" wrapText="1"/>
    </xf>
    <xf numFmtId="0" fontId="14" fillId="3" borderId="384" xfId="17" applyFont="1" applyFill="1" applyBorder="1" applyAlignment="1">
      <alignment horizontal="center" vertical="top" wrapText="1"/>
    </xf>
    <xf numFmtId="0" fontId="14" fillId="3" borderId="385" xfId="17" applyFont="1" applyFill="1" applyBorder="1" applyAlignment="1">
      <alignment horizontal="center" vertical="top" wrapText="1"/>
    </xf>
    <xf numFmtId="0" fontId="14" fillId="3" borderId="386" xfId="17" applyFont="1" applyFill="1" applyBorder="1" applyAlignment="1">
      <alignment horizontal="center" vertical="top" wrapText="1"/>
    </xf>
    <xf numFmtId="0" fontId="162" fillId="0" borderId="387" xfId="17" applyFont="1" applyBorder="1" applyAlignment="1">
      <alignment vertical="top" wrapText="1"/>
    </xf>
    <xf numFmtId="3" fontId="162" fillId="2" borderId="388" xfId="73" applyNumberFormat="1" applyFont="1" applyFill="1" applyBorder="1" applyAlignment="1">
      <alignment horizontal="right" vertical="center"/>
    </xf>
    <xf numFmtId="3" fontId="162" fillId="2" borderId="389" xfId="73" applyNumberFormat="1" applyFont="1" applyFill="1" applyBorder="1" applyAlignment="1">
      <alignment horizontal="right" vertical="center"/>
    </xf>
    <xf numFmtId="3" fontId="162" fillId="2" borderId="390" xfId="73" applyNumberFormat="1" applyFont="1" applyFill="1" applyBorder="1" applyAlignment="1">
      <alignment horizontal="right" vertical="center"/>
    </xf>
    <xf numFmtId="177" fontId="0" fillId="2" borderId="0" xfId="0" applyNumberFormat="1" applyFill="1"/>
    <xf numFmtId="0" fontId="14" fillId="0" borderId="391" xfId="17" applyFont="1" applyBorder="1" applyAlignment="1">
      <alignment vertical="top" wrapText="1"/>
    </xf>
    <xf numFmtId="3" fontId="14" fillId="2" borderId="392" xfId="73" applyNumberFormat="1" applyFont="1" applyFill="1" applyBorder="1" applyAlignment="1">
      <alignment horizontal="right" vertical="center"/>
    </xf>
    <xf numFmtId="3" fontId="14" fillId="2" borderId="353" xfId="73" applyNumberFormat="1" applyFont="1" applyFill="1" applyBorder="1" applyAlignment="1">
      <alignment horizontal="right" vertical="center"/>
    </xf>
    <xf numFmtId="3" fontId="14" fillId="2" borderId="356" xfId="73" applyNumberFormat="1" applyFont="1" applyFill="1" applyBorder="1" applyAlignment="1">
      <alignment horizontal="right" vertical="center"/>
    </xf>
    <xf numFmtId="3" fontId="14" fillId="0" borderId="392" xfId="73" applyNumberFormat="1" applyFont="1" applyFill="1" applyBorder="1" applyAlignment="1">
      <alignment horizontal="right" vertical="center"/>
    </xf>
    <xf numFmtId="3" fontId="14" fillId="0" borderId="353" xfId="73" applyNumberFormat="1" applyFont="1" applyFill="1" applyBorder="1" applyAlignment="1">
      <alignment horizontal="right" vertical="center"/>
    </xf>
    <xf numFmtId="3" fontId="14" fillId="0" borderId="356" xfId="73" applyNumberFormat="1" applyFont="1" applyFill="1" applyBorder="1" applyAlignment="1">
      <alignment horizontal="right" vertical="center"/>
    </xf>
    <xf numFmtId="0" fontId="11" fillId="0" borderId="391" xfId="17" applyFont="1" applyFill="1" applyBorder="1" applyAlignment="1">
      <alignment vertical="top" wrapText="1"/>
    </xf>
    <xf numFmtId="3" fontId="11" fillId="0" borderId="392" xfId="73" applyNumberFormat="1" applyFont="1" applyFill="1" applyBorder="1" applyAlignment="1">
      <alignment horizontal="right" vertical="center"/>
    </xf>
    <xf numFmtId="3" fontId="11" fillId="0" borderId="353" xfId="73" applyNumberFormat="1" applyFont="1" applyFill="1" applyBorder="1" applyAlignment="1">
      <alignment horizontal="right" vertical="center"/>
    </xf>
    <xf numFmtId="3" fontId="11" fillId="0" borderId="356" xfId="73" applyNumberFormat="1" applyFont="1" applyFill="1" applyBorder="1" applyAlignment="1">
      <alignment horizontal="right" vertical="center"/>
    </xf>
    <xf numFmtId="0" fontId="42" fillId="0" borderId="391" xfId="17" applyFont="1" applyBorder="1" applyAlignment="1">
      <alignment horizontal="left" vertical="top" wrapText="1" indent="1"/>
    </xf>
    <xf numFmtId="3" fontId="42" fillId="0" borderId="392" xfId="73" applyNumberFormat="1" applyFont="1" applyFill="1" applyBorder="1" applyAlignment="1">
      <alignment horizontal="right" vertical="center"/>
    </xf>
    <xf numFmtId="3" fontId="42" fillId="0" borderId="353" xfId="73" applyNumberFormat="1" applyFont="1" applyFill="1" applyBorder="1" applyAlignment="1">
      <alignment horizontal="right" vertical="center"/>
    </xf>
    <xf numFmtId="3" fontId="42" fillId="0" borderId="356" xfId="73" applyNumberFormat="1" applyFont="1" applyFill="1" applyBorder="1" applyAlignment="1">
      <alignment horizontal="right" vertical="center"/>
    </xf>
    <xf numFmtId="0" fontId="14" fillId="0" borderId="391" xfId="17" applyFont="1" applyFill="1" applyBorder="1" applyAlignment="1">
      <alignment vertical="top" wrapText="1"/>
    </xf>
    <xf numFmtId="0" fontId="11" fillId="0" borderId="391" xfId="17" applyFont="1" applyBorder="1" applyAlignment="1">
      <alignment horizontal="left" vertical="top" wrapText="1" indent="1"/>
    </xf>
    <xf numFmtId="3" fontId="11" fillId="2" borderId="356" xfId="73" applyNumberFormat="1" applyFont="1" applyFill="1" applyBorder="1" applyAlignment="1">
      <alignment horizontal="right" vertical="center"/>
    </xf>
    <xf numFmtId="3" fontId="11" fillId="2" borderId="392" xfId="73" applyNumberFormat="1" applyFont="1" applyFill="1" applyBorder="1" applyAlignment="1">
      <alignment horizontal="right" vertical="center"/>
    </xf>
    <xf numFmtId="3" fontId="11" fillId="2" borderId="353" xfId="73" applyNumberFormat="1" applyFont="1" applyFill="1" applyBorder="1" applyAlignment="1">
      <alignment horizontal="right" vertical="center"/>
    </xf>
    <xf numFmtId="0" fontId="14" fillId="0" borderId="391" xfId="17" applyFont="1" applyBorder="1" applyAlignment="1">
      <alignment wrapText="1"/>
    </xf>
    <xf numFmtId="3" fontId="14" fillId="2" borderId="392" xfId="73" applyNumberFormat="1" applyFont="1" applyFill="1" applyBorder="1" applyAlignment="1">
      <alignment horizontal="right"/>
    </xf>
    <xf numFmtId="3" fontId="14" fillId="2" borderId="353" xfId="73" applyNumberFormat="1" applyFont="1" applyFill="1" applyBorder="1" applyAlignment="1">
      <alignment horizontal="right"/>
    </xf>
    <xf numFmtId="3" fontId="14" fillId="2" borderId="356" xfId="73" applyNumberFormat="1" applyFont="1" applyFill="1" applyBorder="1" applyAlignment="1">
      <alignment horizontal="right"/>
    </xf>
    <xf numFmtId="0" fontId="11" fillId="0" borderId="391" xfId="17" applyFont="1" applyFill="1" applyBorder="1" applyAlignment="1">
      <alignment horizontal="left" vertical="top" wrapText="1" indent="1"/>
    </xf>
    <xf numFmtId="0" fontId="42" fillId="0" borderId="391" xfId="17" applyFont="1" applyFill="1" applyBorder="1" applyAlignment="1">
      <alignment horizontal="left" vertical="top" wrapText="1" indent="2"/>
    </xf>
    <xf numFmtId="0" fontId="163" fillId="2" borderId="0" xfId="0" applyFont="1" applyFill="1"/>
    <xf numFmtId="167" fontId="163" fillId="2" borderId="0" xfId="0" applyNumberFormat="1" applyFont="1" applyFill="1"/>
    <xf numFmtId="164" fontId="163" fillId="2" borderId="0" xfId="1" applyNumberFormat="1" applyFont="1" applyFill="1"/>
    <xf numFmtId="177" fontId="142" fillId="2" borderId="0" xfId="0" applyNumberFormat="1" applyFont="1" applyFill="1"/>
    <xf numFmtId="0" fontId="142" fillId="2" borderId="0" xfId="0" applyFont="1" applyFill="1"/>
    <xf numFmtId="0" fontId="42" fillId="0" borderId="393" xfId="17" applyFont="1" applyFill="1" applyBorder="1" applyAlignment="1">
      <alignment horizontal="left" vertical="top" wrapText="1" indent="2"/>
    </xf>
    <xf numFmtId="3" fontId="11" fillId="0" borderId="394" xfId="73" applyNumberFormat="1" applyFont="1" applyFill="1" applyBorder="1" applyAlignment="1">
      <alignment horizontal="right" vertical="center"/>
    </xf>
    <xf numFmtId="3" fontId="42" fillId="0" borderId="367" xfId="73" applyNumberFormat="1" applyFont="1" applyFill="1" applyBorder="1" applyAlignment="1">
      <alignment horizontal="right" vertical="center"/>
    </xf>
    <xf numFmtId="3" fontId="42" fillId="0" borderId="394" xfId="73" applyNumberFormat="1" applyFont="1" applyFill="1" applyBorder="1" applyAlignment="1">
      <alignment horizontal="right" vertical="center"/>
    </xf>
    <xf numFmtId="0" fontId="14" fillId="3" borderId="334" xfId="17" applyFont="1" applyFill="1" applyBorder="1" applyAlignment="1">
      <alignment horizontal="center" vertical="top" wrapText="1"/>
    </xf>
    <xf numFmtId="0" fontId="14" fillId="3" borderId="395" xfId="17" applyFont="1" applyFill="1" applyBorder="1" applyAlignment="1">
      <alignment horizontal="center" vertical="top" wrapText="1"/>
    </xf>
    <xf numFmtId="3" fontId="14" fillId="3" borderId="396" xfId="17" applyNumberFormat="1" applyFont="1" applyFill="1" applyBorder="1" applyAlignment="1">
      <alignment horizontal="center" vertical="top" wrapText="1"/>
    </xf>
    <xf numFmtId="3" fontId="14" fillId="3" borderId="397" xfId="17" applyNumberFormat="1" applyFont="1" applyFill="1" applyBorder="1" applyAlignment="1">
      <alignment horizontal="center" vertical="top" wrapText="1"/>
    </xf>
    <xf numFmtId="3" fontId="14" fillId="3" borderId="398" xfId="17" applyNumberFormat="1" applyFont="1" applyFill="1" applyBorder="1" applyAlignment="1">
      <alignment horizontal="center" vertical="top" wrapText="1"/>
    </xf>
    <xf numFmtId="37" fontId="162" fillId="0" borderId="399" xfId="74" applyNumberFormat="1" applyFont="1" applyFill="1" applyBorder="1" applyAlignment="1">
      <alignment vertical="top"/>
    </xf>
    <xf numFmtId="3" fontId="14" fillId="0" borderId="400" xfId="74" applyNumberFormat="1" applyFont="1" applyFill="1" applyBorder="1" applyAlignment="1">
      <alignment horizontal="right" vertical="center"/>
    </xf>
    <xf numFmtId="3" fontId="14" fillId="0" borderId="346" xfId="74" applyNumberFormat="1" applyFont="1" applyFill="1" applyBorder="1" applyAlignment="1">
      <alignment horizontal="right" vertical="center"/>
    </xf>
    <xf numFmtId="3" fontId="14" fillId="0" borderId="350" xfId="74" applyNumberFormat="1" applyFont="1" applyFill="1" applyBorder="1" applyAlignment="1">
      <alignment horizontal="right" vertical="center"/>
    </xf>
    <xf numFmtId="0" fontId="11" fillId="0" borderId="401" xfId="17" applyFont="1" applyFill="1" applyBorder="1" applyAlignment="1">
      <alignment vertical="top" wrapText="1"/>
    </xf>
    <xf numFmtId="3" fontId="14" fillId="0" borderId="364" xfId="74" applyNumberFormat="1" applyFont="1" applyFill="1" applyBorder="1" applyAlignment="1">
      <alignment horizontal="right" vertical="center"/>
    </xf>
    <xf numFmtId="3" fontId="11" fillId="0" borderId="363" xfId="74" applyNumberFormat="1" applyFont="1" applyFill="1" applyBorder="1" applyAlignment="1">
      <alignment horizontal="right" vertical="center"/>
    </xf>
    <xf numFmtId="3" fontId="11" fillId="0" borderId="367" xfId="74" applyNumberFormat="1" applyFont="1" applyFill="1" applyBorder="1" applyAlignment="1">
      <alignment horizontal="right" vertical="center"/>
    </xf>
    <xf numFmtId="3" fontId="11" fillId="0" borderId="394" xfId="74" applyNumberFormat="1" applyFont="1" applyFill="1" applyBorder="1" applyAlignment="1">
      <alignment horizontal="right" vertical="center"/>
    </xf>
    <xf numFmtId="0" fontId="14" fillId="3" borderId="402" xfId="17" applyFont="1" applyFill="1" applyBorder="1" applyAlignment="1">
      <alignment horizontal="center" vertical="top" wrapText="1"/>
    </xf>
    <xf numFmtId="3" fontId="14" fillId="3" borderId="396" xfId="17" applyNumberFormat="1" applyFont="1" applyFill="1" applyBorder="1" applyAlignment="1">
      <alignment horizontal="center" vertical="center" wrapText="1"/>
    </xf>
    <xf numFmtId="3" fontId="14" fillId="3" borderId="397" xfId="17" applyNumberFormat="1" applyFont="1" applyFill="1" applyBorder="1" applyAlignment="1">
      <alignment horizontal="center" vertical="center" wrapText="1"/>
    </xf>
    <xf numFmtId="3" fontId="14" fillId="3" borderId="398" xfId="17" applyNumberFormat="1" applyFont="1" applyFill="1" applyBorder="1" applyAlignment="1">
      <alignment horizontal="center" vertical="center" wrapText="1"/>
    </xf>
    <xf numFmtId="164" fontId="164" fillId="2" borderId="0" xfId="1" applyNumberFormat="1" applyFont="1" applyFill="1" applyAlignment="1">
      <alignment horizontal="center"/>
    </xf>
    <xf numFmtId="1" fontId="14" fillId="0" borderId="403" xfId="74" applyNumberFormat="1" applyFont="1" applyFill="1" applyBorder="1" applyAlignment="1">
      <alignment vertical="top" wrapText="1"/>
    </xf>
    <xf numFmtId="4" fontId="14" fillId="0" borderId="400" xfId="74" applyNumberFormat="1" applyFont="1" applyFill="1" applyBorder="1" applyAlignment="1">
      <alignment horizontal="right" vertical="center"/>
    </xf>
    <xf numFmtId="164" fontId="59" fillId="2" borderId="0" xfId="1" applyNumberFormat="1" applyFont="1" applyFill="1"/>
    <xf numFmtId="1" fontId="14" fillId="0" borderId="391" xfId="74" applyNumberFormat="1" applyFont="1" applyFill="1" applyBorder="1"/>
    <xf numFmtId="3" fontId="14" fillId="0" borderId="392" xfId="74" applyNumberFormat="1" applyFont="1" applyFill="1" applyBorder="1" applyAlignment="1">
      <alignment horizontal="right" vertical="center"/>
    </xf>
    <xf numFmtId="3" fontId="14" fillId="0" borderId="352" xfId="74" applyNumberFormat="1" applyFont="1" applyFill="1" applyBorder="1" applyAlignment="1">
      <alignment horizontal="right" vertical="center"/>
    </xf>
    <xf numFmtId="3" fontId="14" fillId="0" borderId="356" xfId="74" applyNumberFormat="1" applyFont="1" applyFill="1" applyBorder="1" applyAlignment="1">
      <alignment horizontal="right" vertical="center"/>
    </xf>
    <xf numFmtId="3" fontId="2" fillId="2" borderId="0" xfId="0" applyNumberFormat="1" applyFont="1" applyFill="1"/>
    <xf numFmtId="3" fontId="59" fillId="2" borderId="0" xfId="1" applyNumberFormat="1" applyFont="1" applyFill="1"/>
    <xf numFmtId="1" fontId="11" fillId="0" borderId="391" xfId="74" applyNumberFormat="1" applyFont="1" applyFill="1" applyBorder="1"/>
    <xf numFmtId="3" fontId="11" fillId="0" borderId="404" xfId="74" applyNumberFormat="1" applyFont="1" applyFill="1" applyBorder="1" applyAlignment="1">
      <alignment horizontal="right" vertical="center"/>
    </xf>
    <xf numFmtId="3" fontId="11" fillId="0" borderId="352" xfId="74" applyNumberFormat="1" applyFont="1" applyFill="1" applyBorder="1" applyAlignment="1">
      <alignment horizontal="right" vertical="center"/>
    </xf>
    <xf numFmtId="3" fontId="11" fillId="0" borderId="356" xfId="74" applyNumberFormat="1" applyFont="1" applyFill="1" applyBorder="1" applyAlignment="1">
      <alignment horizontal="right" vertical="center"/>
    </xf>
    <xf numFmtId="3" fontId="11" fillId="0" borderId="392" xfId="74" applyNumberFormat="1" applyFont="1" applyFill="1" applyBorder="1" applyAlignment="1">
      <alignment horizontal="right" vertical="center"/>
    </xf>
    <xf numFmtId="3" fontId="11" fillId="0" borderId="353" xfId="74" applyNumberFormat="1" applyFont="1" applyFill="1" applyBorder="1" applyAlignment="1">
      <alignment horizontal="right" vertical="center"/>
    </xf>
    <xf numFmtId="1" fontId="42" fillId="0" borderId="391" xfId="71" applyNumberFormat="1" applyFont="1" applyFill="1" applyBorder="1" applyAlignment="1">
      <alignment horizontal="left" indent="1"/>
    </xf>
    <xf numFmtId="3" fontId="42" fillId="0" borderId="404" xfId="74" applyNumberFormat="1" applyFont="1" applyFill="1" applyBorder="1" applyAlignment="1">
      <alignment horizontal="right" vertical="center"/>
    </xf>
    <xf numFmtId="3" fontId="42" fillId="0" borderId="352" xfId="74" applyNumberFormat="1" applyFont="1" applyFill="1" applyBorder="1" applyAlignment="1">
      <alignment horizontal="right" vertical="center"/>
    </xf>
    <xf numFmtId="3" fontId="42" fillId="0" borderId="356" xfId="74" applyNumberFormat="1" applyFont="1" applyFill="1" applyBorder="1" applyAlignment="1">
      <alignment horizontal="right" vertical="center"/>
    </xf>
    <xf numFmtId="3" fontId="42" fillId="0" borderId="392" xfId="74" applyNumberFormat="1" applyFont="1" applyFill="1" applyBorder="1" applyAlignment="1">
      <alignment horizontal="right" vertical="center"/>
    </xf>
    <xf numFmtId="3" fontId="42" fillId="0" borderId="353" xfId="74" applyNumberFormat="1" applyFont="1" applyFill="1" applyBorder="1" applyAlignment="1">
      <alignment horizontal="right" vertical="center"/>
    </xf>
    <xf numFmtId="3" fontId="143" fillId="2" borderId="0" xfId="1" applyNumberFormat="1" applyFont="1" applyFill="1"/>
    <xf numFmtId="3" fontId="14" fillId="0" borderId="353" xfId="74" applyNumberFormat="1" applyFont="1" applyFill="1" applyBorder="1" applyAlignment="1">
      <alignment horizontal="right" vertical="center"/>
    </xf>
    <xf numFmtId="1" fontId="11" fillId="0" borderId="391" xfId="74" applyNumberFormat="1" applyFont="1" applyFill="1" applyBorder="1" applyAlignment="1">
      <alignment horizontal="left" indent="1"/>
    </xf>
    <xf numFmtId="1" fontId="42" fillId="0" borderId="391" xfId="71" applyNumberFormat="1" applyFont="1" applyFill="1" applyBorder="1" applyAlignment="1">
      <alignment horizontal="left" indent="2"/>
    </xf>
    <xf numFmtId="1" fontId="11" fillId="0" borderId="391" xfId="74" applyNumberFormat="1" applyFont="1" applyFill="1" applyBorder="1" applyAlignment="1">
      <alignment horizontal="left" indent="2"/>
    </xf>
    <xf numFmtId="3" fontId="59" fillId="2" borderId="0" xfId="1" applyNumberFormat="1" applyFont="1" applyFill="1" applyAlignment="1">
      <alignment wrapText="1"/>
    </xf>
    <xf numFmtId="3" fontId="2" fillId="2" borderId="0" xfId="1" applyNumberFormat="1" applyFont="1" applyFill="1"/>
    <xf numFmtId="3" fontId="143" fillId="2" borderId="0" xfId="0" applyNumberFormat="1" applyFont="1" applyFill="1"/>
    <xf numFmtId="3" fontId="163" fillId="2" borderId="0" xfId="1" applyNumberFormat="1" applyFont="1" applyFill="1"/>
    <xf numFmtId="167" fontId="59" fillId="2" borderId="0" xfId="0" applyNumberFormat="1" applyFont="1" applyFill="1"/>
    <xf numFmtId="167" fontId="2" fillId="2" borderId="0" xfId="0" applyNumberFormat="1" applyFont="1" applyFill="1" applyAlignment="1">
      <alignment wrapText="1"/>
    </xf>
    <xf numFmtId="1" fontId="11" fillId="0" borderId="391" xfId="74" applyNumberFormat="1" applyFont="1" applyFill="1" applyBorder="1" applyAlignment="1">
      <alignment horizontal="left" indent="3"/>
    </xf>
    <xf numFmtId="1" fontId="42" fillId="0" borderId="391" xfId="71" applyNumberFormat="1" applyFont="1" applyFill="1" applyBorder="1" applyAlignment="1">
      <alignment horizontal="left" indent="4"/>
    </xf>
    <xf numFmtId="1" fontId="11" fillId="0" borderId="403" xfId="74" applyNumberFormat="1" applyFont="1" applyFill="1" applyBorder="1" applyAlignment="1">
      <alignment horizontal="left" indent="3"/>
    </xf>
    <xf numFmtId="1" fontId="11" fillId="2" borderId="391" xfId="74" applyNumberFormat="1" applyFont="1" applyFill="1" applyBorder="1" applyAlignment="1">
      <alignment horizontal="left" indent="1"/>
    </xf>
    <xf numFmtId="1" fontId="11" fillId="2" borderId="391" xfId="74" applyNumberFormat="1" applyFont="1" applyFill="1" applyBorder="1" applyAlignment="1">
      <alignment horizontal="left" indent="2"/>
    </xf>
    <xf numFmtId="1" fontId="42" fillId="2" borderId="391" xfId="71" applyNumberFormat="1" applyFont="1" applyFill="1" applyBorder="1" applyAlignment="1">
      <alignment horizontal="left" indent="4"/>
    </xf>
    <xf numFmtId="1" fontId="11" fillId="2" borderId="391" xfId="74" applyNumberFormat="1" applyFont="1" applyFill="1" applyBorder="1" applyAlignment="1">
      <alignment horizontal="left" indent="3"/>
    </xf>
    <xf numFmtId="1" fontId="11" fillId="0" borderId="405" xfId="74" applyNumberFormat="1" applyFont="1" applyFill="1" applyBorder="1"/>
    <xf numFmtId="3" fontId="11" fillId="0" borderId="406" xfId="74" applyNumberFormat="1" applyFont="1" applyFill="1" applyBorder="1" applyAlignment="1">
      <alignment horizontal="right" vertical="center"/>
    </xf>
    <xf numFmtId="3" fontId="11" fillId="0" borderId="407" xfId="74" applyNumberFormat="1" applyFont="1" applyFill="1" applyBorder="1" applyAlignment="1">
      <alignment horizontal="right" vertical="center"/>
    </xf>
    <xf numFmtId="3" fontId="11" fillId="0" borderId="408" xfId="74" applyNumberFormat="1" applyFont="1" applyFill="1" applyBorder="1" applyAlignment="1">
      <alignment horizontal="right" vertical="center"/>
    </xf>
    <xf numFmtId="1" fontId="14" fillId="0" borderId="393" xfId="74" applyNumberFormat="1" applyFont="1" applyFill="1" applyBorder="1"/>
    <xf numFmtId="3" fontId="11" fillId="0" borderId="409" xfId="74" applyNumberFormat="1" applyFont="1" applyFill="1" applyBorder="1" applyAlignment="1">
      <alignment horizontal="right" vertical="center"/>
    </xf>
    <xf numFmtId="3" fontId="11" fillId="0" borderId="364" xfId="74" applyNumberFormat="1" applyFont="1" applyFill="1" applyBorder="1" applyAlignment="1">
      <alignment horizontal="right" vertical="center"/>
    </xf>
    <xf numFmtId="3" fontId="14" fillId="0" borderId="367" xfId="74" applyNumberFormat="1" applyFont="1" applyFill="1" applyBorder="1" applyAlignment="1">
      <alignment horizontal="right" vertical="center"/>
    </xf>
    <xf numFmtId="0" fontId="32" fillId="2" borderId="0" xfId="75" applyFont="1" applyFill="1"/>
    <xf numFmtId="3" fontId="7" fillId="2" borderId="0" xfId="17" applyNumberFormat="1" applyFont="1" applyFill="1" applyAlignment="1">
      <alignment horizontal="center"/>
    </xf>
    <xf numFmtId="0" fontId="167" fillId="2" borderId="0" xfId="17" applyFont="1" applyFill="1"/>
    <xf numFmtId="167" fontId="167" fillId="2" borderId="0" xfId="17" applyNumberFormat="1" applyFont="1" applyFill="1"/>
    <xf numFmtId="164" fontId="168" fillId="2" borderId="0" xfId="1" applyNumberFormat="1" applyFont="1" applyFill="1" applyAlignment="1">
      <alignment horizontal="center"/>
    </xf>
    <xf numFmtId="164" fontId="167" fillId="2" borderId="0" xfId="1" applyNumberFormat="1" applyFont="1" applyFill="1"/>
    <xf numFmtId="0" fontId="110" fillId="2" borderId="0" xfId="17" applyFont="1" applyFill="1"/>
    <xf numFmtId="0" fontId="32" fillId="2" borderId="0" xfId="17" applyFont="1" applyFill="1" applyAlignment="1">
      <alignment horizontal="left" wrapText="1"/>
    </xf>
    <xf numFmtId="3" fontId="42" fillId="2" borderId="0" xfId="17" applyNumberFormat="1" applyFont="1" applyFill="1" applyAlignment="1">
      <alignment vertical="center" wrapText="1"/>
    </xf>
    <xf numFmtId="0" fontId="32" fillId="2" borderId="0" xfId="17" applyFont="1" applyFill="1" applyAlignment="1">
      <alignment horizontal="left"/>
    </xf>
    <xf numFmtId="176" fontId="7" fillId="2" borderId="0" xfId="17" applyNumberFormat="1" applyFont="1" applyFill="1" applyAlignment="1">
      <alignment horizontal="center"/>
    </xf>
    <xf numFmtId="176" fontId="110" fillId="2" borderId="0" xfId="17" applyNumberFormat="1" applyFont="1" applyFill="1"/>
    <xf numFmtId="167" fontId="110" fillId="2" borderId="0" xfId="17" applyNumberFormat="1" applyFont="1" applyFill="1"/>
    <xf numFmtId="3" fontId="7" fillId="2" borderId="0" xfId="17" applyNumberFormat="1" applyFont="1" applyFill="1" applyAlignment="1">
      <alignment horizontal="right"/>
    </xf>
    <xf numFmtId="3" fontId="170" fillId="2" borderId="0" xfId="17" applyNumberFormat="1" applyFont="1" applyFill="1" applyAlignment="1">
      <alignment horizontal="right"/>
    </xf>
    <xf numFmtId="0" fontId="110" fillId="2" borderId="0" xfId="17" applyFont="1" applyFill="1" applyAlignment="1">
      <alignment horizontal="center"/>
    </xf>
    <xf numFmtId="3" fontId="7" fillId="2" borderId="0" xfId="1" applyNumberFormat="1" applyFont="1" applyFill="1" applyAlignment="1">
      <alignment horizontal="right"/>
    </xf>
    <xf numFmtId="3" fontId="170" fillId="2" borderId="0" xfId="1" applyNumberFormat="1" applyFont="1" applyFill="1" applyAlignment="1">
      <alignment horizontal="right"/>
    </xf>
    <xf numFmtId="3" fontId="110" fillId="2" borderId="0" xfId="1" applyNumberFormat="1" applyFont="1" applyFill="1"/>
    <xf numFmtId="0" fontId="7" fillId="2" borderId="0" xfId="17" applyFont="1" applyFill="1" applyAlignment="1">
      <alignment horizontal="right"/>
    </xf>
    <xf numFmtId="0" fontId="110" fillId="2" borderId="0" xfId="17" applyFont="1" applyFill="1" applyAlignment="1">
      <alignment horizontal="right"/>
    </xf>
    <xf numFmtId="0" fontId="49" fillId="0" borderId="0" xfId="76" applyFont="1"/>
    <xf numFmtId="214" fontId="174" fillId="2" borderId="0" xfId="76" applyNumberFormat="1" applyFont="1" applyFill="1" applyAlignment="1">
      <alignment horizontal="left"/>
    </xf>
    <xf numFmtId="3" fontId="26" fillId="2" borderId="0" xfId="76" applyNumberFormat="1" applyFont="1" applyFill="1"/>
    <xf numFmtId="3" fontId="24" fillId="2" borderId="0" xfId="76" applyNumberFormat="1" applyFont="1" applyFill="1" applyAlignment="1">
      <alignment horizontal="right"/>
    </xf>
    <xf numFmtId="0" fontId="174" fillId="3" borderId="410" xfId="76" applyFont="1" applyFill="1" applyBorder="1" applyAlignment="1">
      <alignment horizontal="left"/>
    </xf>
    <xf numFmtId="0" fontId="46" fillId="3" borderId="411" xfId="76" applyFont="1" applyFill="1" applyBorder="1" applyAlignment="1">
      <alignment horizontal="center" vertical="center"/>
    </xf>
    <xf numFmtId="0" fontId="14" fillId="3" borderId="411" xfId="76" applyFont="1" applyFill="1" applyBorder="1" applyAlignment="1">
      <alignment horizontal="center" vertical="center"/>
    </xf>
    <xf numFmtId="0" fontId="174" fillId="3" borderId="28" xfId="76" applyFont="1" applyFill="1" applyBorder="1"/>
    <xf numFmtId="0" fontId="26" fillId="2" borderId="4" xfId="76" applyFont="1" applyFill="1" applyBorder="1"/>
    <xf numFmtId="0" fontId="175" fillId="3" borderId="28" xfId="76" applyFont="1" applyFill="1" applyBorder="1" applyAlignment="1">
      <alignment horizontal="left"/>
    </xf>
    <xf numFmtId="3" fontId="14" fillId="2" borderId="4" xfId="76" applyNumberFormat="1" applyFont="1" applyFill="1" applyBorder="1" applyAlignment="1">
      <alignment horizontal="center"/>
    </xf>
    <xf numFmtId="0" fontId="91" fillId="0" borderId="0" xfId="76" applyFont="1"/>
    <xf numFmtId="3" fontId="91" fillId="0" borderId="0" xfId="76" applyNumberFormat="1" applyFont="1"/>
    <xf numFmtId="3" fontId="11" fillId="2" borderId="4" xfId="76" applyNumberFormat="1" applyFont="1" applyFill="1" applyBorder="1" applyAlignment="1">
      <alignment horizontal="center"/>
    </xf>
    <xf numFmtId="0" fontId="174" fillId="3" borderId="28" xfId="76" applyFont="1" applyFill="1" applyBorder="1" applyAlignment="1">
      <alignment horizontal="left"/>
    </xf>
    <xf numFmtId="0" fontId="176" fillId="3" borderId="28" xfId="76" applyFont="1" applyFill="1" applyBorder="1" applyAlignment="1">
      <alignment horizontal="left"/>
    </xf>
    <xf numFmtId="3" fontId="42" fillId="2" borderId="4" xfId="76" applyNumberFormat="1" applyFont="1" applyFill="1" applyBorder="1" applyAlignment="1">
      <alignment horizontal="center"/>
    </xf>
    <xf numFmtId="0" fontId="71" fillId="0" borderId="0" xfId="76" applyFont="1"/>
    <xf numFmtId="3" fontId="177" fillId="0" borderId="0" xfId="76" applyNumberFormat="1" applyFont="1"/>
    <xf numFmtId="3" fontId="49" fillId="0" borderId="0" xfId="76" applyNumberFormat="1" applyFont="1"/>
    <xf numFmtId="3" fontId="178" fillId="0" borderId="0" xfId="76" applyNumberFormat="1" applyFont="1"/>
    <xf numFmtId="1" fontId="49" fillId="0" borderId="0" xfId="76" applyNumberFormat="1" applyFont="1"/>
    <xf numFmtId="0" fontId="178" fillId="0" borderId="0" xfId="76" applyFont="1"/>
    <xf numFmtId="3" fontId="32" fillId="2" borderId="4" xfId="76" applyNumberFormat="1" applyFont="1" applyFill="1" applyBorder="1" applyAlignment="1">
      <alignment horizontal="center"/>
    </xf>
    <xf numFmtId="0" fontId="11" fillId="2" borderId="4" xfId="76" applyFont="1" applyFill="1" applyBorder="1" applyAlignment="1">
      <alignment horizontal="center"/>
    </xf>
    <xf numFmtId="0" fontId="174" fillId="3" borderId="214" xfId="76" applyFont="1" applyFill="1" applyBorder="1" applyAlignment="1">
      <alignment horizontal="left"/>
    </xf>
    <xf numFmtId="3" fontId="26" fillId="2" borderId="6" xfId="76" applyNumberFormat="1" applyFont="1" applyFill="1" applyBorder="1" applyAlignment="1">
      <alignment horizontal="center"/>
    </xf>
    <xf numFmtId="0" fontId="175" fillId="3" borderId="280" xfId="76" applyFont="1" applyFill="1" applyBorder="1" applyAlignment="1">
      <alignment horizontal="left"/>
    </xf>
    <xf numFmtId="3" fontId="14" fillId="2" borderId="128" xfId="76" applyNumberFormat="1" applyFont="1" applyFill="1" applyBorder="1" applyAlignment="1">
      <alignment horizontal="center"/>
    </xf>
    <xf numFmtId="0" fontId="49" fillId="2" borderId="0" xfId="76" applyFont="1" applyFill="1"/>
    <xf numFmtId="0" fontId="174" fillId="3" borderId="86" xfId="76" applyFont="1" applyFill="1" applyBorder="1" applyAlignment="1">
      <alignment horizontal="left"/>
    </xf>
    <xf numFmtId="3" fontId="11" fillId="2" borderId="54" xfId="76" applyNumberFormat="1" applyFont="1" applyFill="1" applyBorder="1" applyAlignment="1">
      <alignment horizontal="center"/>
    </xf>
    <xf numFmtId="0" fontId="11" fillId="2" borderId="54" xfId="76" applyFont="1" applyFill="1" applyBorder="1" applyAlignment="1">
      <alignment horizontal="center"/>
    </xf>
    <xf numFmtId="3" fontId="49" fillId="2" borderId="0" xfId="76" applyNumberFormat="1" applyFont="1" applyFill="1"/>
    <xf numFmtId="0" fontId="179" fillId="2" borderId="0" xfId="76" applyFont="1" applyFill="1"/>
    <xf numFmtId="0" fontId="179" fillId="0" borderId="0" xfId="76" applyFont="1"/>
    <xf numFmtId="0" fontId="10" fillId="2" borderId="0" xfId="38" applyFont="1" applyFill="1" applyAlignment="1"/>
    <xf numFmtId="0" fontId="63" fillId="0" borderId="23" xfId="76" applyFont="1" applyBorder="1" applyAlignment="1"/>
    <xf numFmtId="0" fontId="49" fillId="0" borderId="0" xfId="76" applyFont="1" applyAlignment="1"/>
    <xf numFmtId="0" fontId="14" fillId="3" borderId="402" xfId="15" applyFont="1" applyFill="1" applyBorder="1"/>
    <xf numFmtId="17" fontId="42" fillId="3" borderId="3" xfId="15" applyNumberFormat="1" applyFont="1" applyFill="1" applyBorder="1" applyAlignment="1">
      <alignment vertical="top"/>
    </xf>
    <xf numFmtId="17" fontId="24" fillId="3" borderId="415" xfId="15" applyNumberFormat="1" applyFont="1" applyFill="1" applyBorder="1" applyAlignment="1">
      <alignment horizontal="center" vertical="top"/>
    </xf>
    <xf numFmtId="17" fontId="24" fillId="3" borderId="38" xfId="15" applyNumberFormat="1" applyFont="1" applyFill="1" applyBorder="1" applyAlignment="1">
      <alignment horizontal="center" vertical="top"/>
    </xf>
    <xf numFmtId="17" fontId="32" fillId="3" borderId="415" xfId="15" applyNumberFormat="1" applyFont="1" applyFill="1" applyBorder="1" applyAlignment="1">
      <alignment horizontal="center" vertical="top"/>
    </xf>
    <xf numFmtId="17" fontId="32" fillId="3" borderId="416" xfId="15" applyNumberFormat="1" applyFont="1" applyFill="1" applyBorder="1" applyAlignment="1">
      <alignment horizontal="center" vertical="top"/>
    </xf>
    <xf numFmtId="17" fontId="32" fillId="3" borderId="417" xfId="15" applyNumberFormat="1" applyFont="1" applyFill="1" applyBorder="1" applyAlignment="1">
      <alignment horizontal="center" vertical="top"/>
    </xf>
    <xf numFmtId="0" fontId="14" fillId="3" borderId="11" xfId="15" applyFont="1" applyFill="1" applyBorder="1"/>
    <xf numFmtId="3" fontId="46" fillId="3" borderId="418" xfId="5" applyNumberFormat="1" applyFont="1" applyFill="1" applyBorder="1" applyAlignment="1">
      <alignment horizontal="center"/>
    </xf>
    <xf numFmtId="3" fontId="46" fillId="3" borderId="34" xfId="5" applyNumberFormat="1" applyFont="1" applyFill="1" applyBorder="1" applyAlignment="1">
      <alignment horizontal="center"/>
    </xf>
    <xf numFmtId="3" fontId="33" fillId="3" borderId="418" xfId="5" applyNumberFormat="1" applyFont="1" applyFill="1" applyBorder="1" applyAlignment="1">
      <alignment horizontal="center"/>
    </xf>
    <xf numFmtId="3" fontId="33" fillId="3" borderId="34" xfId="5" applyNumberFormat="1" applyFont="1" applyFill="1" applyBorder="1" applyAlignment="1">
      <alignment horizontal="center"/>
    </xf>
    <xf numFmtId="3" fontId="33" fillId="3" borderId="13" xfId="5" applyNumberFormat="1" applyFont="1" applyFill="1" applyBorder="1" applyAlignment="1">
      <alignment horizontal="center"/>
    </xf>
    <xf numFmtId="0" fontId="14" fillId="0" borderId="419" xfId="15" applyFont="1" applyBorder="1" applyAlignment="1">
      <alignment horizontal="left" vertical="top"/>
    </xf>
    <xf numFmtId="3" fontId="26" fillId="0" borderId="420" xfId="15" applyNumberFormat="1" applyFont="1" applyBorder="1" applyAlignment="1">
      <alignment horizontal="center"/>
    </xf>
    <xf numFmtId="3" fontId="26" fillId="0" borderId="421" xfId="15" applyNumberFormat="1" applyFont="1" applyBorder="1" applyAlignment="1">
      <alignment horizontal="center"/>
    </xf>
    <xf numFmtId="3" fontId="17" fillId="0" borderId="420" xfId="15" applyNumberFormat="1" applyFont="1" applyBorder="1" applyAlignment="1">
      <alignment horizontal="center"/>
    </xf>
    <xf numFmtId="3" fontId="17" fillId="0" borderId="422" xfId="15" applyNumberFormat="1" applyFont="1" applyBorder="1" applyAlignment="1">
      <alignment horizontal="center"/>
    </xf>
    <xf numFmtId="3" fontId="17" fillId="0" borderId="423" xfId="15" applyNumberFormat="1" applyFont="1" applyBorder="1" applyAlignment="1">
      <alignment horizontal="center"/>
    </xf>
    <xf numFmtId="0" fontId="14" fillId="0" borderId="395" xfId="15" applyFont="1" applyBorder="1" applyAlignment="1">
      <alignment horizontal="left" vertical="top" wrapText="1"/>
    </xf>
    <xf numFmtId="3" fontId="26" fillId="0" borderId="424" xfId="15" applyNumberFormat="1" applyFont="1" applyBorder="1" applyAlignment="1">
      <alignment horizontal="center"/>
    </xf>
    <xf numFmtId="3" fontId="26" fillId="0" borderId="425" xfId="15" applyNumberFormat="1" applyFont="1" applyBorder="1" applyAlignment="1">
      <alignment horizontal="center"/>
    </xf>
    <xf numFmtId="3" fontId="17" fillId="0" borderId="424" xfId="15" applyNumberFormat="1" applyFont="1" applyBorder="1" applyAlignment="1">
      <alignment horizontal="center"/>
    </xf>
    <xf numFmtId="3" fontId="17" fillId="0" borderId="426" xfId="15" applyNumberFormat="1" applyFont="1" applyBorder="1" applyAlignment="1">
      <alignment horizontal="center"/>
    </xf>
    <xf numFmtId="3" fontId="17" fillId="0" borderId="427" xfId="15" applyNumberFormat="1" applyFont="1" applyBorder="1" applyAlignment="1">
      <alignment horizontal="center"/>
    </xf>
    <xf numFmtId="0" fontId="14" fillId="0" borderId="428" xfId="15" applyFont="1" applyBorder="1" applyAlignment="1">
      <alignment horizontal="left" vertical="top"/>
    </xf>
    <xf numFmtId="3" fontId="26" fillId="0" borderId="429" xfId="15" applyNumberFormat="1" applyFont="1" applyBorder="1" applyAlignment="1">
      <alignment horizontal="center"/>
    </xf>
    <xf numFmtId="3" fontId="26" fillId="0" borderId="430" xfId="15" applyNumberFormat="1" applyFont="1" applyBorder="1" applyAlignment="1">
      <alignment horizontal="center"/>
    </xf>
    <xf numFmtId="3" fontId="17" fillId="0" borderId="429" xfId="15" applyNumberFormat="1" applyFont="1" applyBorder="1" applyAlignment="1">
      <alignment horizontal="center"/>
    </xf>
    <xf numFmtId="3" fontId="17" fillId="0" borderId="431" xfId="15" applyNumberFormat="1" applyFont="1" applyBorder="1" applyAlignment="1">
      <alignment horizontal="center"/>
    </xf>
    <xf numFmtId="3" fontId="17" fillId="0" borderId="432" xfId="15" applyNumberFormat="1" applyFont="1" applyBorder="1" applyAlignment="1">
      <alignment horizontal="center"/>
    </xf>
    <xf numFmtId="3" fontId="26" fillId="0" borderId="420" xfId="5" applyNumberFormat="1" applyFont="1" applyFill="1" applyBorder="1" applyAlignment="1">
      <alignment horizontal="center"/>
    </xf>
    <xf numFmtId="3" fontId="26" fillId="0" borderId="421" xfId="5" applyNumberFormat="1" applyFont="1" applyFill="1" applyBorder="1" applyAlignment="1">
      <alignment horizontal="center"/>
    </xf>
    <xf numFmtId="3" fontId="17" fillId="0" borderId="420" xfId="5" applyNumberFormat="1" applyFont="1" applyFill="1" applyBorder="1" applyAlignment="1">
      <alignment horizontal="center"/>
    </xf>
    <xf numFmtId="3" fontId="17" fillId="0" borderId="422" xfId="5" applyNumberFormat="1" applyFont="1" applyFill="1" applyBorder="1" applyAlignment="1">
      <alignment horizontal="center"/>
    </xf>
    <xf numFmtId="3" fontId="17" fillId="0" borderId="423" xfId="5" applyNumberFormat="1" applyFont="1" applyFill="1" applyBorder="1" applyAlignment="1">
      <alignment horizontal="center"/>
    </xf>
    <xf numFmtId="3" fontId="26" fillId="0" borderId="424" xfId="5" applyNumberFormat="1" applyFont="1" applyFill="1" applyBorder="1" applyAlignment="1">
      <alignment horizontal="center"/>
    </xf>
    <xf numFmtId="3" fontId="26" fillId="0" borderId="425" xfId="5" applyNumberFormat="1" applyFont="1" applyFill="1" applyBorder="1" applyAlignment="1">
      <alignment horizontal="center"/>
    </xf>
    <xf numFmtId="3" fontId="17" fillId="0" borderId="424" xfId="5" applyNumberFormat="1" applyFont="1" applyFill="1" applyBorder="1" applyAlignment="1">
      <alignment horizontal="center"/>
    </xf>
    <xf numFmtId="3" fontId="17" fillId="0" borderId="426" xfId="5" applyNumberFormat="1" applyFont="1" applyFill="1" applyBorder="1" applyAlignment="1">
      <alignment horizontal="center"/>
    </xf>
    <xf numFmtId="3" fontId="17" fillId="0" borderId="427" xfId="5" applyNumberFormat="1" applyFont="1" applyFill="1" applyBorder="1" applyAlignment="1">
      <alignment horizontal="center"/>
    </xf>
    <xf numFmtId="3" fontId="26" fillId="0" borderId="429" xfId="5" applyNumberFormat="1" applyFont="1" applyFill="1" applyBorder="1" applyAlignment="1">
      <alignment horizontal="center"/>
    </xf>
    <xf numFmtId="3" fontId="26" fillId="0" borderId="430" xfId="5" applyNumberFormat="1" applyFont="1" applyFill="1" applyBorder="1" applyAlignment="1">
      <alignment horizontal="center"/>
    </xf>
    <xf numFmtId="3" fontId="17" fillId="0" borderId="429" xfId="5" applyNumberFormat="1" applyFont="1" applyFill="1" applyBorder="1" applyAlignment="1">
      <alignment horizontal="center"/>
    </xf>
    <xf numFmtId="3" fontId="17" fillId="0" borderId="431" xfId="5" applyNumberFormat="1" applyFont="1" applyFill="1" applyBorder="1" applyAlignment="1">
      <alignment horizontal="center"/>
    </xf>
    <xf numFmtId="3" fontId="17" fillId="0" borderId="432" xfId="5" applyNumberFormat="1" applyFont="1" applyFill="1" applyBorder="1" applyAlignment="1">
      <alignment horizontal="center"/>
    </xf>
    <xf numFmtId="0" fontId="24" fillId="2" borderId="0" xfId="15" applyFont="1" applyFill="1" applyAlignment="1">
      <alignment vertical="top"/>
    </xf>
    <xf numFmtId="0" fontId="81" fillId="2" borderId="0" xfId="15" applyFont="1" applyFill="1" applyAlignment="1">
      <alignment vertical="top"/>
    </xf>
    <xf numFmtId="0" fontId="81" fillId="2" borderId="0" xfId="15" applyFont="1" applyFill="1" applyAlignment="1">
      <alignment horizontal="left" vertical="top"/>
    </xf>
    <xf numFmtId="0" fontId="26" fillId="0" borderId="0" xfId="76" applyFont="1"/>
    <xf numFmtId="0" fontId="24" fillId="0" borderId="0" xfId="76" applyFont="1"/>
    <xf numFmtId="0" fontId="10" fillId="0" borderId="0" xfId="4" applyFont="1" applyFill="1" applyAlignment="1">
      <alignment horizontal="left" vertical="center"/>
    </xf>
    <xf numFmtId="0" fontId="24" fillId="2" borderId="0" xfId="14" quotePrefix="1" applyFont="1" applyFill="1" applyAlignment="1">
      <alignment horizontal="left" vertical="center" wrapText="1"/>
    </xf>
    <xf numFmtId="0" fontId="14" fillId="3" borderId="7" xfId="15" applyFont="1" applyFill="1" applyBorder="1" applyAlignment="1">
      <alignment horizontal="right" vertical="center" indent="1"/>
    </xf>
    <xf numFmtId="0" fontId="14" fillId="3" borderId="10" xfId="15" applyFont="1" applyFill="1" applyBorder="1" applyAlignment="1">
      <alignment horizontal="right" vertical="center" indent="1"/>
    </xf>
    <xf numFmtId="0" fontId="14" fillId="3" borderId="7" xfId="15" applyFont="1" applyFill="1" applyBorder="1" applyAlignment="1">
      <alignment horizontal="center" vertical="center" wrapText="1"/>
    </xf>
    <xf numFmtId="0" fontId="14" fillId="3" borderId="8" xfId="15" applyFont="1" applyFill="1" applyBorder="1" applyAlignment="1">
      <alignment horizontal="center" vertical="center" wrapText="1"/>
    </xf>
    <xf numFmtId="0" fontId="14" fillId="3" borderId="9" xfId="15" applyFont="1" applyFill="1" applyBorder="1" applyAlignment="1">
      <alignment horizontal="center" vertical="center" wrapText="1"/>
    </xf>
    <xf numFmtId="0" fontId="14" fillId="3" borderId="8" xfId="15" applyFont="1" applyFill="1" applyBorder="1" applyAlignment="1">
      <alignment horizontal="right" vertical="center" indent="1"/>
    </xf>
    <xf numFmtId="0" fontId="14" fillId="3" borderId="14" xfId="15" applyFont="1" applyFill="1" applyBorder="1" applyAlignment="1">
      <alignment horizontal="right" vertical="center" indent="1"/>
    </xf>
    <xf numFmtId="0" fontId="14" fillId="3" borderId="25"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14" fillId="3" borderId="25" xfId="15" applyFont="1" applyFill="1" applyBorder="1" applyAlignment="1">
      <alignment horizontal="center" vertical="center" wrapText="1"/>
    </xf>
    <xf numFmtId="0" fontId="14" fillId="0" borderId="26" xfId="15" applyFont="1" applyBorder="1" applyAlignment="1">
      <alignment horizontal="center" vertical="center" wrapText="1"/>
    </xf>
    <xf numFmtId="0" fontId="14" fillId="3" borderId="8" xfId="15" applyFont="1" applyFill="1" applyBorder="1" applyAlignment="1">
      <alignment horizontal="center" vertical="center"/>
    </xf>
    <xf numFmtId="0" fontId="14" fillId="3" borderId="31" xfId="15" applyFont="1" applyFill="1" applyBorder="1" applyAlignment="1">
      <alignment horizontal="center" vertical="center"/>
    </xf>
    <xf numFmtId="0" fontId="14" fillId="3" borderId="32" xfId="15" applyFont="1" applyFill="1" applyBorder="1" applyAlignment="1">
      <alignment horizontal="center" vertical="center"/>
    </xf>
    <xf numFmtId="0" fontId="14" fillId="3" borderId="33" xfId="15" applyFont="1" applyFill="1" applyBorder="1" applyAlignment="1">
      <alignment horizontal="center" vertical="center"/>
    </xf>
    <xf numFmtId="0" fontId="14" fillId="3" borderId="59" xfId="15" applyFont="1" applyFill="1" applyBorder="1" applyAlignment="1">
      <alignment horizontal="center" vertical="center" wrapText="1"/>
    </xf>
    <xf numFmtId="0" fontId="14" fillId="3" borderId="62" xfId="15" applyFont="1" applyFill="1" applyBorder="1" applyAlignment="1">
      <alignment horizontal="center" vertical="center" wrapText="1"/>
    </xf>
    <xf numFmtId="172" fontId="37" fillId="3" borderId="35" xfId="15" applyNumberFormat="1" applyFont="1" applyFill="1" applyBorder="1" applyAlignment="1">
      <alignment horizontal="center" vertical="center"/>
    </xf>
    <xf numFmtId="172" fontId="37" fillId="3" borderId="12" xfId="15" applyNumberFormat="1" applyFont="1" applyFill="1" applyBorder="1" applyAlignment="1">
      <alignment horizontal="center" vertical="center"/>
    </xf>
    <xf numFmtId="172" fontId="37" fillId="3" borderId="13" xfId="15" applyNumberFormat="1" applyFont="1" applyFill="1" applyBorder="1" applyAlignment="1">
      <alignment horizontal="center" vertical="center"/>
    </xf>
    <xf numFmtId="0" fontId="14" fillId="3" borderId="25" xfId="15" applyFont="1" applyFill="1" applyBorder="1" applyAlignment="1">
      <alignment horizontal="center" vertical="center"/>
    </xf>
    <xf numFmtId="0" fontId="14" fillId="3" borderId="27" xfId="15" applyFont="1" applyFill="1" applyBorder="1" applyAlignment="1">
      <alignment horizontal="center" vertical="center"/>
    </xf>
    <xf numFmtId="0" fontId="14" fillId="3" borderId="26" xfId="15" applyFont="1" applyFill="1" applyBorder="1" applyAlignment="1">
      <alignment horizontal="center" vertical="center"/>
    </xf>
    <xf numFmtId="0" fontId="14" fillId="3" borderId="52" xfId="15" applyFont="1" applyFill="1" applyBorder="1" applyAlignment="1">
      <alignment horizontal="center" vertical="center"/>
    </xf>
    <xf numFmtId="0" fontId="14" fillId="3" borderId="53" xfId="15" applyFont="1" applyFill="1" applyBorder="1" applyAlignment="1">
      <alignment horizontal="center" vertical="center"/>
    </xf>
    <xf numFmtId="0" fontId="14" fillId="3" borderId="54" xfId="15" applyFont="1" applyFill="1" applyBorder="1" applyAlignment="1">
      <alignment horizontal="center" vertical="center"/>
    </xf>
    <xf numFmtId="0" fontId="14" fillId="3" borderId="0" xfId="15" applyFont="1" applyFill="1" applyAlignment="1">
      <alignment horizontal="center" vertical="center"/>
    </xf>
    <xf numFmtId="0" fontId="14" fillId="3" borderId="35" xfId="15" applyFont="1" applyFill="1" applyBorder="1" applyAlignment="1">
      <alignment horizontal="center" vertical="center"/>
    </xf>
    <xf numFmtId="0" fontId="14" fillId="3" borderId="13" xfId="15" applyFont="1" applyFill="1" applyBorder="1" applyAlignment="1">
      <alignment horizontal="center" vertical="center"/>
    </xf>
    <xf numFmtId="0" fontId="14" fillId="3" borderId="55" xfId="15" applyFont="1" applyFill="1" applyBorder="1" applyAlignment="1">
      <alignment horizontal="center" vertical="center"/>
    </xf>
    <xf numFmtId="0" fontId="14" fillId="3" borderId="56" xfId="15" applyFont="1" applyFill="1" applyBorder="1" applyAlignment="1">
      <alignment horizontal="center" vertical="center"/>
    </xf>
    <xf numFmtId="0" fontId="14" fillId="3" borderId="57" xfId="15" applyFont="1" applyFill="1" applyBorder="1" applyAlignment="1">
      <alignment horizontal="center" vertical="center"/>
    </xf>
    <xf numFmtId="0" fontId="14" fillId="3" borderId="55" xfId="15" applyFont="1" applyFill="1" applyBorder="1" applyAlignment="1">
      <alignment horizontal="center" vertical="center" wrapText="1"/>
    </xf>
    <xf numFmtId="0" fontId="14" fillId="3" borderId="56" xfId="15" applyFont="1" applyFill="1" applyBorder="1" applyAlignment="1">
      <alignment horizontal="center" vertical="center" wrapText="1"/>
    </xf>
    <xf numFmtId="0" fontId="14" fillId="3" borderId="57" xfId="15" applyFont="1" applyFill="1" applyBorder="1" applyAlignment="1">
      <alignment horizontal="center" vertical="center" wrapText="1"/>
    </xf>
    <xf numFmtId="0" fontId="14" fillId="3" borderId="58" xfId="15" applyFont="1" applyFill="1" applyBorder="1" applyAlignment="1">
      <alignment horizontal="center" vertical="center" wrapText="1"/>
    </xf>
    <xf numFmtId="0" fontId="14" fillId="3" borderId="61" xfId="15" applyFont="1" applyFill="1" applyBorder="1" applyAlignment="1">
      <alignment horizontal="center" vertical="center" wrapText="1"/>
    </xf>
    <xf numFmtId="0" fontId="14" fillId="3" borderId="53" xfId="15" applyFont="1" applyFill="1" applyBorder="1" applyAlignment="1">
      <alignment horizontal="center" vertical="center" wrapText="1"/>
    </xf>
    <xf numFmtId="0" fontId="14" fillId="3" borderId="54" xfId="15" applyFont="1" applyFill="1" applyBorder="1" applyAlignment="1">
      <alignment horizontal="center" vertical="center" wrapText="1"/>
    </xf>
    <xf numFmtId="0" fontId="14" fillId="3" borderId="10" xfId="15" applyFont="1" applyFill="1" applyBorder="1" applyAlignment="1">
      <alignment horizontal="center" vertical="center" wrapText="1"/>
    </xf>
    <xf numFmtId="0" fontId="14" fillId="3" borderId="65" xfId="15" applyFont="1" applyFill="1" applyBorder="1" applyAlignment="1">
      <alignment horizontal="center" vertical="center"/>
    </xf>
    <xf numFmtId="172" fontId="41" fillId="3" borderId="68" xfId="15" applyNumberFormat="1" applyFont="1" applyFill="1" applyBorder="1" applyAlignment="1">
      <alignment horizontal="center" vertical="center"/>
    </xf>
    <xf numFmtId="172" fontId="41" fillId="3" borderId="56" xfId="15" applyNumberFormat="1" applyFont="1" applyFill="1" applyBorder="1" applyAlignment="1">
      <alignment horizontal="center" vertical="center"/>
    </xf>
    <xf numFmtId="172" fontId="41" fillId="3" borderId="69" xfId="15" applyNumberFormat="1" applyFont="1" applyFill="1" applyBorder="1" applyAlignment="1">
      <alignment horizontal="center" vertical="center"/>
    </xf>
    <xf numFmtId="0" fontId="14" fillId="3" borderId="60" xfId="15" applyFont="1" applyFill="1" applyBorder="1" applyAlignment="1">
      <alignment horizontal="center"/>
    </xf>
    <xf numFmtId="0" fontId="14" fillId="3" borderId="12" xfId="15" applyFont="1" applyFill="1" applyBorder="1" applyAlignment="1">
      <alignment horizontal="center"/>
    </xf>
    <xf numFmtId="0" fontId="14" fillId="3" borderId="34" xfId="15" applyFont="1" applyFill="1" applyBorder="1" applyAlignment="1">
      <alignment horizontal="center"/>
    </xf>
    <xf numFmtId="0" fontId="14" fillId="3" borderId="13" xfId="15" applyFont="1" applyFill="1" applyBorder="1" applyAlignment="1">
      <alignment horizontal="center"/>
    </xf>
    <xf numFmtId="0" fontId="24" fillId="2" borderId="0" xfId="15" applyFont="1" applyFill="1" applyAlignment="1">
      <alignment horizontal="left" wrapText="1"/>
    </xf>
    <xf numFmtId="0" fontId="14" fillId="3" borderId="72" xfId="15" applyFont="1" applyFill="1" applyBorder="1" applyAlignment="1">
      <alignment horizontal="center" vertical="center"/>
    </xf>
    <xf numFmtId="0" fontId="14" fillId="3" borderId="73" xfId="15" applyFont="1" applyFill="1" applyBorder="1" applyAlignment="1">
      <alignment horizontal="center" vertical="center"/>
    </xf>
    <xf numFmtId="0" fontId="14" fillId="3" borderId="74" xfId="15" applyFont="1" applyFill="1" applyBorder="1" applyAlignment="1">
      <alignment horizontal="center" vertical="center"/>
    </xf>
    <xf numFmtId="0" fontId="14" fillId="3" borderId="36" xfId="15" applyFont="1" applyFill="1" applyBorder="1" applyAlignment="1">
      <alignment horizontal="center" vertical="center"/>
    </xf>
    <xf numFmtId="0" fontId="14" fillId="3" borderId="38" xfId="15" applyFont="1" applyFill="1" applyBorder="1" applyAlignment="1">
      <alignment horizontal="center" vertical="center"/>
    </xf>
    <xf numFmtId="0" fontId="14" fillId="3" borderId="82" xfId="15" applyFont="1" applyFill="1" applyBorder="1" applyAlignment="1">
      <alignment horizontal="center" vertical="center"/>
    </xf>
    <xf numFmtId="0" fontId="14" fillId="3" borderId="4" xfId="15" applyFont="1" applyFill="1" applyBorder="1" applyAlignment="1">
      <alignment horizontal="center" vertical="center"/>
    </xf>
    <xf numFmtId="0" fontId="14" fillId="3" borderId="75" xfId="15" applyFont="1" applyFill="1" applyBorder="1" applyAlignment="1">
      <alignment horizontal="center" vertical="center" wrapText="1"/>
    </xf>
    <xf numFmtId="0" fontId="14" fillId="3" borderId="83" xfId="15" applyFont="1" applyFill="1" applyBorder="1" applyAlignment="1">
      <alignment horizontal="center" vertical="center" wrapText="1"/>
    </xf>
    <xf numFmtId="0" fontId="14" fillId="3" borderId="76" xfId="15" applyFont="1" applyFill="1" applyBorder="1" applyAlignment="1">
      <alignment horizontal="center"/>
    </xf>
    <xf numFmtId="0" fontId="14" fillId="3" borderId="77" xfId="15" applyFont="1" applyFill="1" applyBorder="1" applyAlignment="1">
      <alignment horizontal="center"/>
    </xf>
    <xf numFmtId="0" fontId="14" fillId="3" borderId="78" xfId="15" applyFont="1" applyFill="1" applyBorder="1" applyAlignment="1">
      <alignment horizontal="center"/>
    </xf>
    <xf numFmtId="0" fontId="14" fillId="3" borderId="79" xfId="15" applyFont="1" applyFill="1" applyBorder="1" applyAlignment="1">
      <alignment horizontal="center"/>
    </xf>
    <xf numFmtId="0" fontId="14" fillId="3" borderId="80" xfId="15" applyFont="1" applyFill="1" applyBorder="1" applyAlignment="1">
      <alignment horizontal="center"/>
    </xf>
    <xf numFmtId="0" fontId="14" fillId="3" borderId="81" xfId="15" applyFont="1" applyFill="1" applyBorder="1" applyAlignment="1">
      <alignment horizontal="center"/>
    </xf>
    <xf numFmtId="0" fontId="24" fillId="2" borderId="0" xfId="15" applyFont="1" applyFill="1" applyAlignment="1">
      <alignment horizontal="left"/>
    </xf>
    <xf numFmtId="0" fontId="11" fillId="0" borderId="54" xfId="15" applyFont="1" applyBorder="1" applyAlignment="1">
      <alignment horizontal="center" vertical="center" wrapText="1"/>
    </xf>
    <xf numFmtId="0" fontId="14" fillId="2" borderId="3" xfId="15" applyFont="1" applyFill="1" applyBorder="1" applyAlignment="1">
      <alignment horizontal="right" vertical="center"/>
    </xf>
    <xf numFmtId="0" fontId="14" fillId="2" borderId="38" xfId="15" applyFont="1" applyFill="1" applyBorder="1" applyAlignment="1">
      <alignment horizontal="right" vertical="center"/>
    </xf>
    <xf numFmtId="0" fontId="14" fillId="3" borderId="31" xfId="15" applyFont="1" applyFill="1" applyBorder="1" applyAlignment="1">
      <alignment horizontal="center" vertical="center" wrapText="1"/>
    </xf>
    <xf numFmtId="0" fontId="14" fillId="3" borderId="3" xfId="15" applyFont="1" applyFill="1" applyBorder="1" applyAlignment="1">
      <alignment horizontal="center" vertical="center" wrapText="1"/>
    </xf>
    <xf numFmtId="0" fontId="14" fillId="3" borderId="38" xfId="15" applyFont="1" applyFill="1" applyBorder="1" applyAlignment="1">
      <alignment horizontal="center" vertical="center" wrapText="1"/>
    </xf>
    <xf numFmtId="0" fontId="14" fillId="3" borderId="82" xfId="15" applyFont="1" applyFill="1" applyBorder="1" applyAlignment="1">
      <alignment horizontal="center" vertical="center" wrapText="1"/>
    </xf>
    <xf numFmtId="0" fontId="14" fillId="3" borderId="87" xfId="15" applyFont="1" applyFill="1" applyBorder="1" applyAlignment="1">
      <alignment horizontal="center" vertical="center"/>
    </xf>
    <xf numFmtId="0" fontId="14" fillId="3" borderId="88" xfId="15" applyFont="1" applyFill="1" applyBorder="1" applyAlignment="1">
      <alignment horizontal="center" vertical="center"/>
    </xf>
    <xf numFmtId="0" fontId="14" fillId="3" borderId="36" xfId="15" applyFont="1" applyFill="1" applyBorder="1" applyAlignment="1">
      <alignment horizontal="center" vertical="center" wrapText="1"/>
    </xf>
    <xf numFmtId="0" fontId="11" fillId="0" borderId="82" xfId="15" applyFont="1" applyBorder="1" applyAlignment="1">
      <alignment horizontal="center" vertical="center" wrapText="1"/>
    </xf>
    <xf numFmtId="0" fontId="14" fillId="3" borderId="89" xfId="15" applyFont="1" applyFill="1" applyBorder="1" applyAlignment="1">
      <alignment horizontal="center" vertical="center"/>
    </xf>
    <xf numFmtId="0" fontId="14" fillId="3" borderId="90" xfId="15" applyFont="1" applyFill="1" applyBorder="1" applyAlignment="1">
      <alignment horizontal="center" vertical="center"/>
    </xf>
    <xf numFmtId="0" fontId="14" fillId="2" borderId="10" xfId="15" quotePrefix="1" applyFont="1" applyFill="1" applyBorder="1" applyAlignment="1">
      <alignment horizontal="right" vertical="center"/>
    </xf>
    <xf numFmtId="0" fontId="14" fillId="2" borderId="82" xfId="15" applyFont="1" applyFill="1" applyBorder="1" applyAlignment="1">
      <alignment horizontal="right" vertical="center"/>
    </xf>
    <xf numFmtId="0" fontId="14" fillId="2" borderId="3" xfId="15" quotePrefix="1" applyFont="1" applyFill="1" applyBorder="1" applyAlignment="1">
      <alignment horizontal="right" vertical="center"/>
    </xf>
    <xf numFmtId="0" fontId="24" fillId="2" borderId="23" xfId="17" applyFont="1" applyFill="1" applyBorder="1" applyAlignment="1">
      <alignment horizontal="right"/>
    </xf>
    <xf numFmtId="17" fontId="14" fillId="3" borderId="105" xfId="14" applyNumberFormat="1" applyFont="1" applyFill="1" applyBorder="1" applyAlignment="1">
      <alignment horizontal="center" vertical="center" wrapText="1"/>
    </xf>
    <xf numFmtId="17" fontId="14" fillId="3" borderId="6" xfId="14" applyNumberFormat="1" applyFont="1" applyFill="1" applyBorder="1" applyAlignment="1">
      <alignment horizontal="center" vertical="center" wrapText="1"/>
    </xf>
    <xf numFmtId="17" fontId="33" fillId="3" borderId="104" xfId="14" applyNumberFormat="1" applyFont="1" applyFill="1" applyBorder="1" applyAlignment="1">
      <alignment horizontal="center" vertical="center"/>
    </xf>
    <xf numFmtId="17" fontId="33" fillId="3" borderId="23" xfId="14" applyNumberFormat="1" applyFont="1" applyFill="1" applyBorder="1" applyAlignment="1">
      <alignment horizontal="center" vertical="center"/>
    </xf>
    <xf numFmtId="17" fontId="33" fillId="3" borderId="84" xfId="14" applyNumberFormat="1" applyFont="1" applyFill="1" applyBorder="1" applyAlignment="1">
      <alignment horizontal="center" vertical="center"/>
    </xf>
    <xf numFmtId="17" fontId="33" fillId="3" borderId="30" xfId="14" applyNumberFormat="1" applyFont="1" applyFill="1" applyBorder="1" applyAlignment="1">
      <alignment horizontal="center" vertical="center"/>
    </xf>
    <xf numFmtId="17" fontId="33" fillId="3" borderId="105" xfId="14" applyNumberFormat="1" applyFont="1" applyFill="1" applyBorder="1" applyAlignment="1">
      <alignment horizontal="center" vertical="center"/>
    </xf>
    <xf numFmtId="17" fontId="33" fillId="3" borderId="6" xfId="14" applyNumberFormat="1" applyFont="1" applyFill="1" applyBorder="1" applyAlignment="1">
      <alignment horizontal="center" vertical="center"/>
    </xf>
    <xf numFmtId="17" fontId="14" fillId="3" borderId="105" xfId="14" applyNumberFormat="1" applyFont="1" applyFill="1" applyBorder="1" applyAlignment="1">
      <alignment horizontal="center" vertical="center"/>
    </xf>
    <xf numFmtId="17" fontId="14" fillId="3" borderId="6" xfId="14" applyNumberFormat="1" applyFont="1" applyFill="1" applyBorder="1" applyAlignment="1">
      <alignment horizontal="center" vertical="center"/>
    </xf>
    <xf numFmtId="17" fontId="14" fillId="3" borderId="106" xfId="14" applyNumberFormat="1" applyFont="1" applyFill="1" applyBorder="1" applyAlignment="1">
      <alignment horizontal="center" vertical="center" wrapText="1"/>
    </xf>
    <xf numFmtId="17" fontId="14" fillId="3" borderId="108" xfId="14" applyNumberFormat="1" applyFont="1" applyFill="1" applyBorder="1" applyAlignment="1">
      <alignment horizontal="center" vertical="center" wrapText="1"/>
    </xf>
    <xf numFmtId="0" fontId="24" fillId="0" borderId="0" xfId="15" applyFont="1" applyAlignment="1">
      <alignment horizontal="left" vertical="top" wrapText="1"/>
    </xf>
    <xf numFmtId="0" fontId="24" fillId="0" borderId="0" xfId="15" applyFont="1" applyAlignment="1">
      <alignment vertical="top"/>
    </xf>
    <xf numFmtId="0" fontId="10" fillId="0" borderId="0" xfId="15" applyFont="1" applyAlignment="1">
      <alignment horizontal="left" vertical="center" wrapText="1"/>
    </xf>
    <xf numFmtId="0" fontId="14" fillId="3" borderId="117" xfId="15" applyFont="1" applyFill="1" applyBorder="1" applyAlignment="1">
      <alignment horizontal="center" vertical="center"/>
    </xf>
    <xf numFmtId="0" fontId="14" fillId="3" borderId="118" xfId="15" applyFont="1" applyFill="1" applyBorder="1" applyAlignment="1">
      <alignment horizontal="center" vertical="center"/>
    </xf>
    <xf numFmtId="0" fontId="14" fillId="3" borderId="97" xfId="15" applyFont="1" applyFill="1" applyBorder="1" applyAlignment="1">
      <alignment horizontal="center" vertical="center"/>
    </xf>
    <xf numFmtId="0" fontId="24" fillId="0" borderId="0" xfId="15" applyFont="1" applyAlignment="1">
      <alignment horizontal="left" vertical="center" wrapText="1"/>
    </xf>
    <xf numFmtId="0" fontId="24" fillId="0" borderId="0" xfId="15" applyFont="1" applyAlignment="1">
      <alignment horizontal="left" vertical="top"/>
    </xf>
    <xf numFmtId="0" fontId="24" fillId="2" borderId="0" xfId="17" applyFont="1" applyFill="1" applyAlignment="1">
      <alignment horizontal="left" vertical="top" wrapText="1"/>
    </xf>
    <xf numFmtId="0" fontId="24" fillId="2" borderId="0" xfId="17" applyFont="1" applyFill="1" applyAlignment="1">
      <alignment horizontal="left" vertical="center"/>
    </xf>
    <xf numFmtId="0" fontId="10" fillId="2" borderId="0" xfId="17" applyFont="1" applyFill="1" applyAlignment="1">
      <alignment horizontal="left" wrapText="1"/>
    </xf>
    <xf numFmtId="0" fontId="24" fillId="0" borderId="0" xfId="0" applyFont="1" applyAlignment="1">
      <alignment horizontal="left" wrapText="1"/>
    </xf>
    <xf numFmtId="0" fontId="24" fillId="0" borderId="0" xfId="30" applyFont="1" applyAlignment="1">
      <alignment horizontal="left" wrapText="1"/>
    </xf>
    <xf numFmtId="0" fontId="24" fillId="2" borderId="0" xfId="30" applyFont="1" applyFill="1" applyAlignment="1">
      <alignment horizontal="left" vertical="center" wrapText="1"/>
    </xf>
    <xf numFmtId="0" fontId="24" fillId="2" borderId="0" xfId="30" applyFont="1" applyFill="1" applyAlignment="1">
      <alignment horizontal="left" vertical="top" wrapText="1"/>
    </xf>
    <xf numFmtId="0" fontId="10" fillId="0" borderId="0" xfId="17" applyFont="1" applyFill="1" applyAlignment="1">
      <alignment horizontal="left" vertical="top" wrapText="1"/>
    </xf>
    <xf numFmtId="49" fontId="10" fillId="0" borderId="0" xfId="17" applyNumberFormat="1" applyFont="1" applyFill="1" applyAlignment="1">
      <alignment horizontal="left" wrapText="1"/>
    </xf>
    <xf numFmtId="185" fontId="14" fillId="7" borderId="35" xfId="37" applyNumberFormat="1" applyFont="1" applyFill="1" applyBorder="1" applyAlignment="1">
      <alignment horizontal="center" vertical="center"/>
    </xf>
    <xf numFmtId="185" fontId="14" fillId="7" borderId="34" xfId="37" applyNumberFormat="1" applyFont="1" applyFill="1" applyBorder="1" applyAlignment="1">
      <alignment horizontal="center" vertical="center"/>
    </xf>
    <xf numFmtId="0" fontId="24" fillId="2" borderId="0" xfId="37" applyFont="1" applyFill="1" applyAlignment="1">
      <alignment horizontal="left" vertical="center" wrapText="1"/>
    </xf>
    <xf numFmtId="0" fontId="24" fillId="2" borderId="0" xfId="37" applyFont="1" applyFill="1" applyAlignment="1">
      <alignment horizontal="left" wrapText="1"/>
    </xf>
    <xf numFmtId="185" fontId="14" fillId="7" borderId="12" xfId="37" applyNumberFormat="1" applyFont="1" applyFill="1" applyBorder="1" applyAlignment="1">
      <alignment horizontal="center" vertical="center"/>
    </xf>
    <xf numFmtId="0" fontId="42" fillId="0" borderId="182" xfId="37" applyFont="1" applyBorder="1" applyAlignment="1">
      <alignment horizontal="center"/>
    </xf>
    <xf numFmtId="0" fontId="42" fillId="0" borderId="183" xfId="37" applyFont="1" applyBorder="1" applyAlignment="1">
      <alignment horizontal="center"/>
    </xf>
    <xf numFmtId="0" fontId="42" fillId="0" borderId="184" xfId="37" applyFont="1" applyBorder="1" applyAlignment="1">
      <alignment horizontal="center"/>
    </xf>
    <xf numFmtId="0" fontId="42" fillId="13" borderId="183" xfId="37" applyFont="1" applyFill="1" applyBorder="1" applyAlignment="1">
      <alignment horizontal="center"/>
    </xf>
    <xf numFmtId="0" fontId="42" fillId="13" borderId="184" xfId="37" applyFont="1" applyFill="1" applyBorder="1" applyAlignment="1">
      <alignment horizontal="center"/>
    </xf>
    <xf numFmtId="0" fontId="24" fillId="0" borderId="0" xfId="37" applyFont="1" applyAlignment="1">
      <alignment horizontal="left" vertical="top" wrapText="1"/>
    </xf>
    <xf numFmtId="0" fontId="14" fillId="7" borderId="89" xfId="37" applyFont="1" applyFill="1" applyBorder="1" applyAlignment="1">
      <alignment horizontal="center" vertical="center"/>
    </xf>
    <xf numFmtId="0" fontId="14" fillId="7" borderId="92" xfId="37" applyFont="1" applyFill="1" applyBorder="1" applyAlignment="1">
      <alignment horizontal="center" vertical="center"/>
    </xf>
    <xf numFmtId="0" fontId="14" fillId="7" borderId="181" xfId="37" applyFont="1" applyFill="1" applyBorder="1" applyAlignment="1">
      <alignment horizontal="center" vertical="center"/>
    </xf>
    <xf numFmtId="0" fontId="14" fillId="7" borderId="177" xfId="37" applyFont="1" applyFill="1" applyBorder="1" applyAlignment="1">
      <alignment horizontal="center" vertical="center" wrapText="1"/>
    </xf>
    <xf numFmtId="0" fontId="14" fillId="7" borderId="36" xfId="37" applyFont="1" applyFill="1" applyBorder="1" applyAlignment="1">
      <alignment horizontal="center" vertical="center" wrapText="1"/>
    </xf>
    <xf numFmtId="0" fontId="14" fillId="7" borderId="178" xfId="37" applyFont="1" applyFill="1" applyBorder="1" applyAlignment="1">
      <alignment horizontal="center" vertical="center" wrapText="1"/>
    </xf>
    <xf numFmtId="0" fontId="14" fillId="7" borderId="82" xfId="37" applyFont="1" applyFill="1" applyBorder="1" applyAlignment="1">
      <alignment horizontal="center" vertical="center" wrapText="1"/>
    </xf>
    <xf numFmtId="0" fontId="14" fillId="7" borderId="37" xfId="37" applyFont="1" applyFill="1" applyBorder="1" applyAlignment="1">
      <alignment horizontal="center" vertical="center" wrapText="1"/>
    </xf>
    <xf numFmtId="0" fontId="14" fillId="7" borderId="86" xfId="37" applyFont="1" applyFill="1" applyBorder="1" applyAlignment="1">
      <alignment horizontal="center" vertical="center" wrapText="1"/>
    </xf>
    <xf numFmtId="0" fontId="14" fillId="7" borderId="28" xfId="37" applyFont="1" applyFill="1" applyBorder="1" applyAlignment="1">
      <alignment horizontal="center" vertical="center" wrapText="1"/>
    </xf>
    <xf numFmtId="0" fontId="14" fillId="7" borderId="38" xfId="37" applyFont="1" applyFill="1" applyBorder="1" applyAlignment="1">
      <alignment horizontal="center" vertical="center" wrapText="1"/>
    </xf>
    <xf numFmtId="0" fontId="14" fillId="7" borderId="179" xfId="37" applyFont="1" applyFill="1" applyBorder="1" applyAlignment="1">
      <alignment horizontal="center" vertical="center"/>
    </xf>
    <xf numFmtId="0" fontId="14" fillId="7" borderId="34" xfId="37" applyFont="1" applyFill="1" applyBorder="1" applyAlignment="1">
      <alignment horizontal="center" vertical="center"/>
    </xf>
    <xf numFmtId="0" fontId="14" fillId="7" borderId="145" xfId="38" applyFont="1" applyFill="1" applyBorder="1" applyAlignment="1">
      <alignment horizontal="center" vertical="center"/>
    </xf>
    <xf numFmtId="0" fontId="14" fillId="7" borderId="21" xfId="38" applyFont="1" applyFill="1" applyBorder="1" applyAlignment="1">
      <alignment horizontal="center" vertical="center"/>
    </xf>
    <xf numFmtId="0" fontId="14" fillId="7" borderId="22" xfId="38" applyFont="1" applyFill="1" applyBorder="1" applyAlignment="1">
      <alignment horizontal="center" vertical="center"/>
    </xf>
    <xf numFmtId="0" fontId="14" fillId="7" borderId="53" xfId="38" applyFont="1" applyFill="1" applyBorder="1" applyAlignment="1">
      <alignment horizontal="center" vertical="center"/>
    </xf>
    <xf numFmtId="0" fontId="14" fillId="7" borderId="6" xfId="38" applyFont="1" applyFill="1" applyBorder="1" applyAlignment="1">
      <alignment horizontal="center" vertical="center"/>
    </xf>
    <xf numFmtId="0" fontId="14" fillId="7" borderId="59" xfId="38" applyFont="1" applyFill="1" applyBorder="1" applyAlignment="1">
      <alignment horizontal="center" vertical="center"/>
    </xf>
    <xf numFmtId="0" fontId="14" fillId="7" borderId="71" xfId="38" applyFont="1" applyFill="1" applyBorder="1" applyAlignment="1">
      <alignment horizontal="center" vertical="center"/>
    </xf>
    <xf numFmtId="0" fontId="10" fillId="0" borderId="0" xfId="39" quotePrefix="1" applyFont="1" applyFill="1" applyBorder="1" applyAlignment="1">
      <alignment horizontal="left" vertical="center" wrapText="1"/>
    </xf>
    <xf numFmtId="0" fontId="10" fillId="3" borderId="188" xfId="39" applyFont="1" applyFill="1" applyBorder="1" applyAlignment="1">
      <alignment horizontal="left" vertical="center"/>
    </xf>
    <xf numFmtId="0" fontId="10" fillId="3" borderId="192" xfId="39" applyFont="1" applyFill="1" applyBorder="1" applyAlignment="1">
      <alignment horizontal="left" vertical="center"/>
    </xf>
    <xf numFmtId="183" fontId="33" fillId="3" borderId="190" xfId="39" applyNumberFormat="1" applyFont="1" applyFill="1" applyBorder="1" applyAlignment="1">
      <alignment horizontal="center" vertical="center"/>
    </xf>
    <xf numFmtId="183" fontId="33" fillId="3" borderId="194" xfId="39" applyNumberFormat="1" applyFont="1" applyFill="1" applyBorder="1" applyAlignment="1">
      <alignment horizontal="center" vertical="center"/>
    </xf>
    <xf numFmtId="183" fontId="14" fillId="3" borderId="191" xfId="39" applyNumberFormat="1" applyFont="1" applyFill="1" applyBorder="1" applyAlignment="1">
      <alignment horizontal="center" vertical="center"/>
    </xf>
    <xf numFmtId="183" fontId="14" fillId="3" borderId="195" xfId="39" applyNumberFormat="1" applyFont="1" applyFill="1" applyBorder="1" applyAlignment="1">
      <alignment horizontal="center" vertical="center"/>
    </xf>
    <xf numFmtId="183" fontId="14" fillId="3" borderId="191" xfId="39" quotePrefix="1" applyNumberFormat="1" applyFont="1" applyFill="1" applyBorder="1" applyAlignment="1">
      <alignment horizontal="right" vertical="center"/>
    </xf>
    <xf numFmtId="183" fontId="14" fillId="3" borderId="195" xfId="39" applyNumberFormat="1" applyFont="1" applyFill="1" applyBorder="1" applyAlignment="1">
      <alignment horizontal="right" vertical="center"/>
    </xf>
    <xf numFmtId="0" fontId="24" fillId="2" borderId="0" xfId="39" applyFont="1" applyFill="1" applyBorder="1" applyAlignment="1">
      <alignment horizontal="left" vertical="justify"/>
    </xf>
    <xf numFmtId="183" fontId="14" fillId="3" borderId="191" xfId="39" quotePrefix="1" applyNumberFormat="1" applyFont="1" applyFill="1" applyBorder="1" applyAlignment="1">
      <alignment horizontal="center" vertical="center"/>
    </xf>
    <xf numFmtId="0" fontId="24" fillId="2" borderId="0" xfId="39" quotePrefix="1" applyFont="1" applyFill="1" applyBorder="1" applyAlignment="1">
      <alignment horizontal="left" vertical="justify"/>
    </xf>
    <xf numFmtId="0" fontId="24" fillId="2" borderId="0" xfId="39" applyFont="1" applyFill="1" applyBorder="1" applyAlignment="1">
      <alignment horizontal="left" vertical="top" wrapText="1"/>
    </xf>
    <xf numFmtId="0" fontId="24" fillId="2" borderId="0" xfId="39" quotePrefix="1" applyFont="1" applyFill="1" applyBorder="1" applyAlignment="1">
      <alignment horizontal="left" vertical="top" wrapText="1"/>
    </xf>
    <xf numFmtId="0" fontId="14" fillId="7" borderId="145" xfId="17" applyFont="1" applyFill="1" applyBorder="1" applyAlignment="1">
      <alignment horizontal="center" vertical="center" wrapText="1"/>
    </xf>
    <xf numFmtId="0" fontId="14" fillId="7" borderId="21" xfId="17" applyFont="1" applyFill="1" applyBorder="1" applyAlignment="1">
      <alignment horizontal="center" vertical="center" wrapText="1"/>
    </xf>
    <xf numFmtId="4" fontId="14" fillId="7" borderId="8" xfId="17" applyNumberFormat="1" applyFont="1" applyFill="1" applyBorder="1" applyAlignment="1">
      <alignment horizontal="center" vertical="center"/>
    </xf>
    <xf numFmtId="0" fontId="14" fillId="7" borderId="8" xfId="17" applyFont="1" applyFill="1" applyBorder="1" applyAlignment="1">
      <alignment horizontal="center" vertical="center"/>
    </xf>
    <xf numFmtId="0" fontId="14" fillId="7" borderId="29" xfId="17" applyFont="1" applyFill="1" applyBorder="1" applyAlignment="1">
      <alignment horizontal="center" vertical="center" wrapText="1"/>
    </xf>
    <xf numFmtId="0" fontId="14" fillId="7" borderId="27" xfId="17" applyFont="1" applyFill="1" applyBorder="1" applyAlignment="1">
      <alignment horizontal="center" vertical="center" wrapText="1"/>
    </xf>
    <xf numFmtId="0" fontId="14" fillId="3" borderId="32" xfId="17" applyFont="1" applyFill="1" applyBorder="1" applyAlignment="1">
      <alignment horizontal="center" vertical="center"/>
    </xf>
    <xf numFmtId="0" fontId="14" fillId="3" borderId="33" xfId="17" applyFont="1" applyFill="1" applyBorder="1" applyAlignment="1">
      <alignment horizontal="center" vertical="center"/>
    </xf>
    <xf numFmtId="0" fontId="24" fillId="2" borderId="0" xfId="17" applyFont="1" applyFill="1" applyBorder="1" applyAlignment="1">
      <alignment horizontal="left" wrapText="1"/>
    </xf>
    <xf numFmtId="3" fontId="24" fillId="0" borderId="0" xfId="0" applyNumberFormat="1" applyFont="1" applyAlignment="1">
      <alignment horizontal="left" vertical="center" wrapText="1"/>
    </xf>
    <xf numFmtId="3" fontId="14" fillId="3" borderId="25" xfId="0" applyNumberFormat="1" applyFont="1" applyFill="1" applyBorder="1" applyAlignment="1">
      <alignment horizontal="center" vertical="center"/>
    </xf>
    <xf numFmtId="3" fontId="14" fillId="3" borderId="27" xfId="0" applyNumberFormat="1" applyFont="1" applyFill="1" applyBorder="1" applyAlignment="1">
      <alignment horizontal="center" vertical="center"/>
    </xf>
    <xf numFmtId="0" fontId="14" fillId="3" borderId="26" xfId="0" applyFont="1" applyFill="1" applyBorder="1" applyAlignment="1">
      <alignment horizontal="center" vertical="center"/>
    </xf>
    <xf numFmtId="3" fontId="14" fillId="3" borderId="128"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4" xfId="0" applyFont="1" applyFill="1" applyBorder="1" applyAlignment="1">
      <alignment horizontal="center" vertical="center" wrapText="1"/>
    </xf>
    <xf numFmtId="3" fontId="14" fillId="3" borderId="32" xfId="0" applyNumberFormat="1" applyFont="1" applyFill="1" applyBorder="1" applyAlignment="1">
      <alignment horizontal="center" vertical="top"/>
    </xf>
    <xf numFmtId="3" fontId="14" fillId="3" borderId="52" xfId="0" applyNumberFormat="1" applyFont="1" applyFill="1" applyBorder="1" applyAlignment="1">
      <alignment horizontal="center" vertical="top"/>
    </xf>
    <xf numFmtId="3" fontId="14" fillId="3" borderId="65" xfId="0" applyNumberFormat="1" applyFont="1" applyFill="1" applyBorder="1" applyAlignment="1">
      <alignment horizontal="center" vertical="top"/>
    </xf>
    <xf numFmtId="3" fontId="14" fillId="3" borderId="129" xfId="0" applyNumberFormat="1" applyFont="1" applyFill="1" applyBorder="1" applyAlignment="1">
      <alignment horizontal="center" vertical="center" wrapText="1"/>
    </xf>
    <xf numFmtId="3" fontId="14" fillId="3" borderId="63" xfId="0" applyNumberFormat="1" applyFont="1" applyFill="1" applyBorder="1" applyAlignment="1">
      <alignment horizontal="center" vertical="center" wrapText="1"/>
    </xf>
    <xf numFmtId="3" fontId="14" fillId="3" borderId="62" xfId="0" applyNumberFormat="1" applyFont="1" applyFill="1" applyBorder="1" applyAlignment="1">
      <alignment horizontal="center" vertical="center" wrapText="1"/>
    </xf>
    <xf numFmtId="3" fontId="14" fillId="3" borderId="53" xfId="0" applyNumberFormat="1" applyFont="1" applyFill="1" applyBorder="1" applyAlignment="1">
      <alignment horizontal="center" vertical="top" wrapText="1"/>
    </xf>
    <xf numFmtId="0" fontId="14" fillId="3" borderId="54" xfId="0" applyFont="1" applyFill="1" applyBorder="1" applyAlignment="1">
      <alignment horizontal="center" vertical="top" wrapText="1"/>
    </xf>
    <xf numFmtId="0" fontId="14" fillId="7" borderId="37" xfId="50" applyFont="1" applyFill="1" applyBorder="1" applyAlignment="1">
      <alignment horizontal="center" vertical="center"/>
    </xf>
    <xf numFmtId="0" fontId="14" fillId="7" borderId="18" xfId="50" applyFont="1" applyFill="1" applyBorder="1" applyAlignment="1">
      <alignment horizontal="center" vertical="center"/>
    </xf>
    <xf numFmtId="0" fontId="14" fillId="7" borderId="35" xfId="50" applyFont="1" applyFill="1" applyBorder="1" applyAlignment="1">
      <alignment horizontal="center" vertical="center"/>
    </xf>
    <xf numFmtId="0" fontId="14" fillId="7" borderId="12" xfId="50" applyFont="1" applyFill="1" applyBorder="1" applyAlignment="1">
      <alignment horizontal="center" vertical="center"/>
    </xf>
    <xf numFmtId="0" fontId="14" fillId="7" borderId="34" xfId="50" applyFont="1" applyFill="1" applyBorder="1" applyAlignment="1">
      <alignment horizontal="center" vertical="center"/>
    </xf>
    <xf numFmtId="0" fontId="11" fillId="7" borderId="35" xfId="50" applyFont="1" applyFill="1" applyBorder="1" applyAlignment="1">
      <alignment horizontal="center" vertical="center"/>
    </xf>
    <xf numFmtId="0" fontId="11" fillId="7" borderId="34" xfId="50" applyFont="1" applyFill="1" applyBorder="1" applyAlignment="1">
      <alignment horizontal="center" vertical="center"/>
    </xf>
    <xf numFmtId="0" fontId="14" fillId="7" borderId="35" xfId="50" applyFont="1" applyFill="1" applyBorder="1" applyAlignment="1">
      <alignment horizontal="center" vertical="center" wrapText="1"/>
    </xf>
    <xf numFmtId="0" fontId="14" fillId="7" borderId="12" xfId="50" applyFont="1" applyFill="1" applyBorder="1" applyAlignment="1">
      <alignment horizontal="center" vertical="center" wrapText="1"/>
    </xf>
    <xf numFmtId="0" fontId="14" fillId="7" borderId="35" xfId="52" applyFont="1" applyFill="1" applyBorder="1" applyAlignment="1">
      <alignment horizontal="center" vertical="center"/>
    </xf>
    <xf numFmtId="0" fontId="14" fillId="7" borderId="12" xfId="52" applyFont="1" applyFill="1" applyBorder="1" applyAlignment="1">
      <alignment horizontal="center" vertical="center"/>
    </xf>
    <xf numFmtId="0" fontId="14" fillId="7" borderId="34" xfId="52" applyFont="1" applyFill="1" applyBorder="1" applyAlignment="1">
      <alignment horizontal="center" vertical="center"/>
    </xf>
    <xf numFmtId="0" fontId="14" fillId="7" borderId="35" xfId="52" applyFont="1" applyFill="1" applyBorder="1" applyAlignment="1">
      <alignment horizontal="center" vertical="center" wrapText="1"/>
    </xf>
    <xf numFmtId="0" fontId="14" fillId="7" borderId="34" xfId="52" applyFont="1" applyFill="1" applyBorder="1" applyAlignment="1">
      <alignment horizontal="center" vertical="center" wrapText="1"/>
    </xf>
    <xf numFmtId="0" fontId="10" fillId="2" borderId="0" xfId="50" applyFont="1" applyFill="1" applyAlignment="1">
      <alignment horizontal="left"/>
    </xf>
    <xf numFmtId="15" fontId="14" fillId="7" borderId="250" xfId="45" applyNumberFormat="1" applyFont="1" applyFill="1" applyBorder="1" applyAlignment="1">
      <alignment horizontal="center" vertical="center"/>
    </xf>
    <xf numFmtId="15" fontId="14" fillId="7" borderId="249" xfId="45" applyNumberFormat="1" applyFont="1" applyFill="1" applyBorder="1" applyAlignment="1">
      <alignment horizontal="center" vertical="center"/>
    </xf>
    <xf numFmtId="0" fontId="14" fillId="7" borderId="37" xfId="52" applyFont="1" applyFill="1" applyBorder="1" applyAlignment="1">
      <alignment horizontal="center" vertical="center"/>
    </xf>
    <xf numFmtId="0" fontId="14" fillId="7" borderId="36" xfId="52" applyFont="1" applyFill="1" applyBorder="1" applyAlignment="1">
      <alignment horizontal="center" vertical="center"/>
    </xf>
    <xf numFmtId="0" fontId="14" fillId="7" borderId="86" xfId="52" applyFont="1" applyFill="1" applyBorder="1" applyAlignment="1">
      <alignment horizontal="center" vertical="center"/>
    </xf>
    <xf numFmtId="0" fontId="14" fillId="7" borderId="82" xfId="52" applyFont="1" applyFill="1" applyBorder="1" applyAlignment="1">
      <alignment horizontal="center" vertical="center"/>
    </xf>
    <xf numFmtId="15" fontId="14" fillId="7" borderId="35" xfId="52" applyNumberFormat="1" applyFont="1" applyFill="1" applyBorder="1" applyAlignment="1">
      <alignment horizontal="center" vertical="center"/>
    </xf>
    <xf numFmtId="15" fontId="14" fillId="7" borderId="34" xfId="52" applyNumberFormat="1" applyFont="1" applyFill="1" applyBorder="1" applyAlignment="1">
      <alignment horizontal="center" vertical="center"/>
    </xf>
    <xf numFmtId="15" fontId="14" fillId="7" borderId="35" xfId="45" applyNumberFormat="1" applyFont="1" applyFill="1" applyBorder="1" applyAlignment="1">
      <alignment horizontal="center" vertical="center"/>
    </xf>
    <xf numFmtId="15" fontId="14" fillId="7" borderId="12" xfId="45" applyNumberFormat="1" applyFont="1" applyFill="1" applyBorder="1" applyAlignment="1">
      <alignment horizontal="center" vertical="center"/>
    </xf>
    <xf numFmtId="0" fontId="24" fillId="2" borderId="0" xfId="50" applyFont="1" applyFill="1" applyAlignment="1">
      <alignment vertical="center"/>
    </xf>
    <xf numFmtId="166" fontId="14" fillId="7" borderId="60" xfId="52" applyNumberFormat="1" applyFont="1" applyFill="1" applyBorder="1" applyAlignment="1">
      <alignment horizontal="center" vertical="center"/>
    </xf>
    <xf numFmtId="0" fontId="14" fillId="3" borderId="145" xfId="50" applyFont="1" applyFill="1" applyBorder="1" applyAlignment="1">
      <alignment horizontal="center"/>
    </xf>
    <xf numFmtId="0" fontId="14" fillId="3" borderId="22" xfId="50" applyFont="1" applyFill="1" applyBorder="1" applyAlignment="1">
      <alignment horizontal="center"/>
    </xf>
    <xf numFmtId="0" fontId="14" fillId="23" borderId="175" xfId="57" applyFont="1" applyFill="1" applyBorder="1" applyAlignment="1">
      <alignment horizontal="center" vertical="center" wrapText="1"/>
    </xf>
    <xf numFmtId="0" fontId="14" fillId="23" borderId="93" xfId="57" applyFont="1" applyFill="1" applyBorder="1" applyAlignment="1">
      <alignment horizontal="center" vertical="center" wrapText="1"/>
    </xf>
    <xf numFmtId="0" fontId="14" fillId="23" borderId="94" xfId="57" applyFont="1" applyFill="1" applyBorder="1" applyAlignment="1">
      <alignment horizontal="center" vertical="center" wrapText="1"/>
    </xf>
    <xf numFmtId="0" fontId="14" fillId="23" borderId="128" xfId="57" applyFont="1" applyFill="1" applyBorder="1" applyAlignment="1">
      <alignment horizontal="center" vertical="center" wrapText="1"/>
    </xf>
    <xf numFmtId="0" fontId="14" fillId="23" borderId="4" xfId="57" applyFont="1" applyFill="1" applyBorder="1" applyAlignment="1">
      <alignment horizontal="center" vertical="center" wrapText="1"/>
    </xf>
    <xf numFmtId="0" fontId="14" fillId="23" borderId="54" xfId="57" applyFont="1" applyFill="1" applyBorder="1" applyAlignment="1">
      <alignment horizontal="center" vertical="center" wrapText="1"/>
    </xf>
    <xf numFmtId="0" fontId="14" fillId="23" borderId="129" xfId="57" applyFont="1" applyFill="1" applyBorder="1" applyAlignment="1">
      <alignment horizontal="center" vertical="center" wrapText="1"/>
    </xf>
    <xf numFmtId="0" fontId="14" fillId="23" borderId="63" xfId="57" applyFont="1" applyFill="1" applyBorder="1" applyAlignment="1">
      <alignment horizontal="center" vertical="center" wrapText="1"/>
    </xf>
    <xf numFmtId="0" fontId="14" fillId="23" borderId="62" xfId="57" applyFont="1" applyFill="1" applyBorder="1" applyAlignment="1">
      <alignment horizontal="center" vertical="center" wrapText="1"/>
    </xf>
    <xf numFmtId="0" fontId="23" fillId="2" borderId="0" xfId="57" applyFont="1" applyFill="1" applyAlignment="1">
      <alignment horizontal="left" vertical="center"/>
    </xf>
    <xf numFmtId="0" fontId="14" fillId="7" borderId="174" xfId="17" applyFont="1" applyFill="1" applyBorder="1" applyAlignment="1">
      <alignment horizontal="center" vertical="center"/>
    </xf>
    <xf numFmtId="0" fontId="14" fillId="7" borderId="124" xfId="17" applyFont="1" applyFill="1" applyBorder="1" applyAlignment="1">
      <alignment horizontal="center" vertical="center"/>
    </xf>
    <xf numFmtId="0" fontId="14" fillId="7" borderId="125" xfId="17" applyFont="1" applyFill="1" applyBorder="1" applyAlignment="1">
      <alignment horizontal="center" vertical="center"/>
    </xf>
    <xf numFmtId="0" fontId="14" fillId="7" borderId="263" xfId="17" applyFont="1" applyFill="1" applyBorder="1" applyAlignment="1">
      <alignment horizontal="center" vertical="center"/>
    </xf>
    <xf numFmtId="0" fontId="14" fillId="7" borderId="31" xfId="17" applyFont="1" applyFill="1" applyBorder="1" applyAlignment="1">
      <alignment horizontal="center" vertical="center"/>
    </xf>
    <xf numFmtId="0" fontId="14" fillId="7" borderId="178" xfId="17" applyFont="1" applyFill="1" applyBorder="1" applyAlignment="1">
      <alignment horizontal="center" vertical="center"/>
    </xf>
    <xf numFmtId="0" fontId="14" fillId="7" borderId="14" xfId="17" applyFont="1" applyFill="1" applyBorder="1" applyAlignment="1">
      <alignment horizontal="center" vertical="center"/>
    </xf>
    <xf numFmtId="0" fontId="14" fillId="7" borderId="82" xfId="17" applyFont="1" applyFill="1" applyBorder="1" applyAlignment="1">
      <alignment horizontal="center" vertical="center"/>
    </xf>
    <xf numFmtId="0" fontId="32" fillId="7" borderId="268" xfId="17" applyFont="1" applyFill="1" applyBorder="1" applyAlignment="1">
      <alignment horizontal="center" vertical="center"/>
    </xf>
    <xf numFmtId="0" fontId="32" fillId="7" borderId="269" xfId="17" applyFont="1" applyFill="1" applyBorder="1" applyAlignment="1">
      <alignment horizontal="center" vertical="center"/>
    </xf>
    <xf numFmtId="0" fontId="32" fillId="7" borderId="252" xfId="17" applyFont="1" applyFill="1" applyBorder="1" applyAlignment="1">
      <alignment horizontal="center" vertical="center"/>
    </xf>
    <xf numFmtId="0" fontId="32" fillId="7" borderId="253" xfId="17" applyFont="1" applyFill="1" applyBorder="1" applyAlignment="1">
      <alignment horizontal="center" vertical="center"/>
    </xf>
    <xf numFmtId="0" fontId="32" fillId="7" borderId="270" xfId="17" applyFont="1" applyFill="1" applyBorder="1" applyAlignment="1">
      <alignment horizontal="center" vertical="center"/>
    </xf>
    <xf numFmtId="0" fontId="14" fillId="3" borderId="280" xfId="17" applyFont="1" applyFill="1" applyBorder="1" applyAlignment="1">
      <alignment horizontal="center" vertical="center"/>
    </xf>
    <xf numFmtId="0" fontId="14" fillId="3" borderId="31" xfId="17" applyFont="1" applyFill="1" applyBorder="1" applyAlignment="1">
      <alignment horizontal="center" vertical="center"/>
    </xf>
    <xf numFmtId="0" fontId="14" fillId="3" borderId="9" xfId="17" applyFont="1" applyFill="1" applyBorder="1" applyAlignment="1">
      <alignment horizontal="center" vertical="center"/>
    </xf>
    <xf numFmtId="0" fontId="14" fillId="3" borderId="28" xfId="17" applyFont="1" applyFill="1" applyBorder="1" applyAlignment="1">
      <alignment horizontal="center" vertical="center"/>
    </xf>
    <xf numFmtId="0" fontId="14" fillId="3" borderId="16" xfId="17" applyFont="1" applyFill="1" applyBorder="1" applyAlignment="1">
      <alignment horizontal="center" vertical="center"/>
    </xf>
    <xf numFmtId="0" fontId="32" fillId="3" borderId="86" xfId="17" applyFont="1" applyFill="1" applyBorder="1" applyAlignment="1">
      <alignment horizontal="center" vertical="center"/>
    </xf>
    <xf numFmtId="0" fontId="32" fillId="3" borderId="17" xfId="17" applyFont="1" applyFill="1" applyBorder="1" applyAlignment="1">
      <alignment horizontal="center" vertical="center"/>
    </xf>
    <xf numFmtId="204" fontId="17" fillId="2" borderId="224" xfId="17" applyNumberFormat="1" applyFont="1" applyFill="1" applyBorder="1" applyAlignment="1">
      <alignment horizontal="center" vertical="center"/>
    </xf>
    <xf numFmtId="204" fontId="17" fillId="2" borderId="225" xfId="17" applyNumberFormat="1" applyFont="1" applyFill="1" applyBorder="1" applyAlignment="1">
      <alignment horizontal="center" vertical="center"/>
    </xf>
    <xf numFmtId="2" fontId="17" fillId="2" borderId="220" xfId="17" applyNumberFormat="1" applyFont="1" applyFill="1" applyBorder="1" applyAlignment="1">
      <alignment horizontal="center" vertical="center"/>
    </xf>
    <xf numFmtId="2" fontId="17" fillId="2" borderId="221" xfId="17" applyNumberFormat="1" applyFont="1" applyFill="1" applyBorder="1" applyAlignment="1">
      <alignment horizontal="center" vertical="center"/>
    </xf>
    <xf numFmtId="2" fontId="17" fillId="2" borderId="28" xfId="17" applyNumberFormat="1" applyFont="1" applyFill="1" applyBorder="1" applyAlignment="1">
      <alignment horizontal="center" vertical="center"/>
    </xf>
    <xf numFmtId="2" fontId="17" fillId="2" borderId="16" xfId="17" applyNumberFormat="1" applyFont="1" applyFill="1" applyBorder="1" applyAlignment="1">
      <alignment horizontal="center" vertical="center"/>
    </xf>
    <xf numFmtId="204" fontId="17" fillId="2" borderId="28" xfId="17" applyNumberFormat="1" applyFont="1" applyFill="1" applyBorder="1" applyAlignment="1">
      <alignment horizontal="center" vertical="center"/>
    </xf>
    <xf numFmtId="204" fontId="17" fillId="2" borderId="16" xfId="17" applyNumberFormat="1" applyFont="1" applyFill="1" applyBorder="1" applyAlignment="1">
      <alignment horizontal="center" vertical="center"/>
    </xf>
    <xf numFmtId="204" fontId="17" fillId="2" borderId="214" xfId="17" applyNumberFormat="1" applyFont="1" applyFill="1" applyBorder="1" applyAlignment="1">
      <alignment horizontal="center" vertical="center"/>
    </xf>
    <xf numFmtId="204" fontId="17" fillId="2" borderId="24" xfId="17" applyNumberFormat="1" applyFont="1" applyFill="1" applyBorder="1" applyAlignment="1">
      <alignment horizontal="center" vertical="center"/>
    </xf>
    <xf numFmtId="0" fontId="32" fillId="3" borderId="289" xfId="52" applyFont="1" applyFill="1" applyBorder="1" applyAlignment="1">
      <alignment horizontal="center" vertical="center" wrapText="1"/>
    </xf>
    <xf numFmtId="0" fontId="32" fillId="3" borderId="290" xfId="52" applyFont="1" applyFill="1" applyBorder="1" applyAlignment="1">
      <alignment horizontal="center" vertical="center" wrapText="1"/>
    </xf>
    <xf numFmtId="0" fontId="14" fillId="3" borderId="53" xfId="52" applyFont="1" applyFill="1" applyBorder="1" applyAlignment="1">
      <alignment horizontal="center" vertical="center"/>
    </xf>
    <xf numFmtId="0" fontId="14" fillId="3" borderId="4" xfId="52" applyFont="1" applyFill="1" applyBorder="1" applyAlignment="1">
      <alignment horizontal="center" vertical="center"/>
    </xf>
    <xf numFmtId="0" fontId="14" fillId="3" borderId="54" xfId="52" applyFont="1" applyFill="1" applyBorder="1" applyAlignment="1">
      <alignment horizontal="center" vertical="center"/>
    </xf>
    <xf numFmtId="0" fontId="14" fillId="3" borderId="7" xfId="52" applyFont="1" applyFill="1" applyBorder="1" applyAlignment="1">
      <alignment horizontal="center" vertical="center"/>
    </xf>
    <xf numFmtId="0" fontId="14" fillId="3" borderId="3" xfId="52" applyFont="1" applyFill="1" applyBorder="1" applyAlignment="1">
      <alignment horizontal="center" vertical="center"/>
    </xf>
    <xf numFmtId="0" fontId="14" fillId="3" borderId="10" xfId="52" applyFont="1" applyFill="1" applyBorder="1" applyAlignment="1">
      <alignment horizontal="center" vertical="center"/>
    </xf>
    <xf numFmtId="0" fontId="14" fillId="3" borderId="283" xfId="52" applyFont="1" applyFill="1" applyBorder="1" applyAlignment="1">
      <alignment horizontal="center" vertical="center"/>
    </xf>
    <xf numFmtId="0" fontId="14" fillId="3" borderId="284" xfId="52" applyFont="1" applyFill="1" applyBorder="1" applyAlignment="1">
      <alignment horizontal="center" vertical="center"/>
    </xf>
    <xf numFmtId="0" fontId="14" fillId="3" borderId="285" xfId="52" applyFont="1" applyFill="1" applyBorder="1" applyAlignment="1">
      <alignment horizontal="center" vertical="center"/>
    </xf>
    <xf numFmtId="0" fontId="14" fillId="3" borderId="286" xfId="52" applyFont="1" applyFill="1" applyBorder="1" applyAlignment="1">
      <alignment horizontal="center" vertical="center"/>
    </xf>
    <xf numFmtId="0" fontId="32" fillId="3" borderId="4" xfId="52" applyFont="1" applyFill="1" applyBorder="1" applyAlignment="1">
      <alignment horizontal="center" vertical="center" wrapText="1"/>
    </xf>
    <xf numFmtId="0" fontId="32" fillId="3" borderId="54" xfId="52" applyFont="1" applyFill="1" applyBorder="1" applyAlignment="1">
      <alignment horizontal="center" vertical="center" wrapText="1"/>
    </xf>
    <xf numFmtId="0" fontId="32" fillId="3" borderId="28" xfId="52" applyFont="1" applyFill="1" applyBorder="1" applyAlignment="1">
      <alignment horizontal="center" vertical="center" wrapText="1"/>
    </xf>
    <xf numFmtId="0" fontId="32" fillId="3" borderId="86" xfId="52" applyFont="1" applyFill="1" applyBorder="1" applyAlignment="1">
      <alignment horizontal="center" vertical="center" wrapText="1"/>
    </xf>
    <xf numFmtId="0" fontId="32" fillId="3" borderId="288" xfId="52" applyFont="1" applyFill="1" applyBorder="1" applyAlignment="1">
      <alignment horizontal="center" vertical="center" wrapText="1"/>
    </xf>
    <xf numFmtId="0" fontId="32" fillId="3" borderId="291" xfId="52" applyFont="1" applyFill="1" applyBorder="1" applyAlignment="1">
      <alignment horizontal="center" vertical="center" wrapText="1"/>
    </xf>
    <xf numFmtId="0" fontId="14" fillId="3" borderId="60" xfId="46" applyFont="1" applyFill="1" applyBorder="1" applyAlignment="1">
      <alignment horizontal="center" vertical="center"/>
    </xf>
    <xf numFmtId="0" fontId="14" fillId="3" borderId="297" xfId="46" applyFont="1" applyFill="1" applyBorder="1" applyAlignment="1">
      <alignment horizontal="center" vertical="center"/>
    </xf>
    <xf numFmtId="0" fontId="14" fillId="3" borderId="128" xfId="46" applyFont="1" applyFill="1" applyBorder="1" applyAlignment="1">
      <alignment horizontal="center" vertical="center"/>
    </xf>
    <xf numFmtId="0" fontId="14" fillId="3" borderId="54" xfId="46" applyFont="1" applyFill="1" applyBorder="1" applyAlignment="1">
      <alignment horizontal="center" vertical="center"/>
    </xf>
    <xf numFmtId="0" fontId="14" fillId="3" borderId="129" xfId="46" applyFont="1" applyFill="1" applyBorder="1" applyAlignment="1">
      <alignment horizontal="center" vertical="center"/>
    </xf>
    <xf numFmtId="0" fontId="14" fillId="3" borderId="62" xfId="46" applyFont="1" applyFill="1" applyBorder="1" applyAlignment="1">
      <alignment horizontal="center" vertical="center"/>
    </xf>
    <xf numFmtId="17" fontId="14" fillId="3" borderId="128" xfId="59" applyNumberFormat="1" applyFont="1" applyFill="1" applyBorder="1" applyAlignment="1">
      <alignment horizontal="center" vertical="center" wrapText="1"/>
    </xf>
    <xf numFmtId="0" fontId="7" fillId="0" borderId="54" xfId="60" applyFont="1" applyBorder="1" applyAlignment="1">
      <alignment horizontal="center" vertical="center" wrapText="1"/>
    </xf>
    <xf numFmtId="17" fontId="14" fillId="3" borderId="8" xfId="59" applyNumberFormat="1" applyFont="1" applyFill="1" applyBorder="1" applyAlignment="1">
      <alignment horizontal="center" vertical="center" wrapText="1"/>
    </xf>
    <xf numFmtId="0" fontId="7" fillId="0" borderId="14" xfId="60" applyFont="1" applyBorder="1" applyAlignment="1">
      <alignment horizontal="center" vertical="center" wrapText="1"/>
    </xf>
    <xf numFmtId="17" fontId="14" fillId="3" borderId="128" xfId="59" applyNumberFormat="1" applyFont="1" applyFill="1" applyBorder="1" applyAlignment="1">
      <alignment horizontal="center" vertical="center"/>
    </xf>
    <xf numFmtId="0" fontId="7" fillId="0" borderId="54" xfId="60" applyFont="1" applyBorder="1" applyAlignment="1">
      <alignment horizontal="center" vertical="center"/>
    </xf>
    <xf numFmtId="17" fontId="14" fillId="3" borderId="54" xfId="59" applyNumberFormat="1" applyFont="1" applyFill="1" applyBorder="1" applyAlignment="1">
      <alignment horizontal="center" vertical="center"/>
    </xf>
    <xf numFmtId="17" fontId="14" fillId="3" borderId="54" xfId="59" applyNumberFormat="1" applyFont="1" applyFill="1" applyBorder="1" applyAlignment="1">
      <alignment horizontal="center" vertical="center" wrapText="1"/>
    </xf>
    <xf numFmtId="0" fontId="14" fillId="3" borderId="25" xfId="52" applyFont="1" applyFill="1" applyBorder="1" applyAlignment="1">
      <alignment horizontal="center" vertical="center"/>
    </xf>
    <xf numFmtId="0" fontId="14" fillId="3" borderId="27" xfId="52" applyFont="1" applyFill="1" applyBorder="1" applyAlignment="1">
      <alignment horizontal="center" vertical="center"/>
    </xf>
    <xf numFmtId="0" fontId="14" fillId="3" borderId="26" xfId="52" applyFont="1" applyFill="1" applyBorder="1" applyAlignment="1">
      <alignment horizontal="center" vertical="center"/>
    </xf>
    <xf numFmtId="0" fontId="24" fillId="2" borderId="0" xfId="61" applyFont="1" applyFill="1" applyAlignment="1">
      <alignment horizontal="left" wrapText="1" readingOrder="1"/>
    </xf>
    <xf numFmtId="0" fontId="10" fillId="2" borderId="23" xfId="61" applyFont="1" applyFill="1" applyBorder="1" applyAlignment="1">
      <alignment horizontal="left" wrapText="1"/>
    </xf>
    <xf numFmtId="0" fontId="14" fillId="3" borderId="25" xfId="61" applyFont="1" applyFill="1" applyBorder="1" applyAlignment="1">
      <alignment horizontal="center" vertical="center" wrapText="1"/>
    </xf>
    <xf numFmtId="0" fontId="14" fillId="3" borderId="30" xfId="61" applyFont="1" applyFill="1" applyBorder="1" applyAlignment="1">
      <alignment horizontal="center" vertical="center" wrapText="1"/>
    </xf>
    <xf numFmtId="0" fontId="14" fillId="3" borderId="52" xfId="61" applyFont="1" applyFill="1" applyBorder="1" applyAlignment="1">
      <alignment horizontal="center"/>
    </xf>
    <xf numFmtId="0" fontId="14" fillId="3" borderId="65" xfId="61" applyFont="1" applyFill="1" applyBorder="1" applyAlignment="1">
      <alignment horizontal="center"/>
    </xf>
    <xf numFmtId="0" fontId="14" fillId="3" borderId="32" xfId="61" applyFont="1" applyFill="1" applyBorder="1" applyAlignment="1">
      <alignment horizontal="center"/>
    </xf>
    <xf numFmtId="0" fontId="14" fillId="3" borderId="33" xfId="61" applyFont="1" applyFill="1" applyBorder="1" applyAlignment="1">
      <alignment horizontal="center"/>
    </xf>
    <xf numFmtId="0" fontId="14" fillId="3" borderId="145" xfId="61" applyFont="1" applyFill="1" applyBorder="1" applyAlignment="1">
      <alignment horizontal="center" vertical="center" wrapText="1"/>
    </xf>
    <xf numFmtId="0" fontId="0" fillId="0" borderId="22" xfId="0" applyFont="1" applyBorder="1" applyAlignment="1">
      <alignment horizontal="center" vertical="center" wrapText="1"/>
    </xf>
    <xf numFmtId="0" fontId="14" fillId="3" borderId="8" xfId="61" applyFont="1" applyFill="1" applyBorder="1" applyAlignment="1">
      <alignment horizontal="center"/>
    </xf>
    <xf numFmtId="0" fontId="14" fillId="3" borderId="31" xfId="61" applyFont="1" applyFill="1" applyBorder="1" applyAlignment="1">
      <alignment horizontal="center"/>
    </xf>
    <xf numFmtId="0" fontId="14" fillId="3" borderId="118" xfId="61" applyFont="1" applyFill="1" applyBorder="1" applyAlignment="1">
      <alignment horizontal="center"/>
    </xf>
    <xf numFmtId="0" fontId="14" fillId="3" borderId="9" xfId="61" applyFont="1" applyFill="1" applyBorder="1" applyAlignment="1">
      <alignment horizontal="center"/>
    </xf>
    <xf numFmtId="0" fontId="14" fillId="3" borderId="25" xfId="0" applyFont="1" applyFill="1" applyBorder="1" applyAlignment="1">
      <alignment horizontal="center" vertical="center"/>
    </xf>
    <xf numFmtId="0" fontId="14" fillId="3" borderId="32" xfId="0" applyFont="1" applyFill="1" applyBorder="1" applyAlignment="1">
      <alignment horizontal="center" vertical="center" wrapText="1"/>
    </xf>
    <xf numFmtId="0" fontId="14" fillId="3" borderId="52" xfId="0" applyFont="1" applyFill="1" applyBorder="1" applyAlignment="1">
      <alignment horizontal="center" vertical="center" wrapText="1"/>
    </xf>
    <xf numFmtId="0" fontId="14" fillId="3" borderId="299" xfId="0" applyFont="1" applyFill="1" applyBorder="1" applyAlignment="1">
      <alignment horizontal="center" vertical="center" wrapText="1"/>
    </xf>
    <xf numFmtId="0" fontId="14" fillId="3" borderId="8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24" fillId="0" borderId="23" xfId="0" applyFont="1" applyBorder="1" applyAlignment="1">
      <alignment horizontal="right" vertical="center"/>
    </xf>
    <xf numFmtId="195" fontId="14" fillId="3" borderId="2" xfId="0" applyNumberFormat="1" applyFont="1" applyFill="1" applyBorder="1" applyAlignment="1">
      <alignment horizontal="center"/>
    </xf>
    <xf numFmtId="166" fontId="24" fillId="0" borderId="0" xfId="0" applyNumberFormat="1" applyFont="1" applyAlignment="1">
      <alignment horizontal="center"/>
    </xf>
    <xf numFmtId="166" fontId="24" fillId="0" borderId="23" xfId="0" applyNumberFormat="1" applyFont="1" applyBorder="1" applyAlignment="1">
      <alignment horizontal="right"/>
    </xf>
    <xf numFmtId="0" fontId="14" fillId="3" borderId="7" xfId="0" applyFont="1" applyFill="1" applyBorder="1" applyAlignment="1">
      <alignment horizontal="center" vertical="center" wrapText="1"/>
    </xf>
    <xf numFmtId="0" fontId="14" fillId="3" borderId="10" xfId="0" applyFont="1" applyFill="1" applyBorder="1" applyAlignment="1">
      <alignment horizontal="center" vertical="center" wrapText="1"/>
    </xf>
    <xf numFmtId="195" fontId="14" fillId="3" borderId="309" xfId="0" applyNumberFormat="1" applyFont="1" applyFill="1" applyBorder="1" applyAlignment="1">
      <alignment horizontal="center"/>
    </xf>
    <xf numFmtId="195" fontId="14" fillId="3" borderId="310" xfId="0" applyNumberFormat="1" applyFont="1" applyFill="1" applyBorder="1" applyAlignment="1">
      <alignment horizontal="center"/>
    </xf>
    <xf numFmtId="195" fontId="14" fillId="3" borderId="311" xfId="0" applyNumberFormat="1" applyFont="1" applyFill="1" applyBorder="1" applyAlignment="1">
      <alignment horizontal="center"/>
    </xf>
    <xf numFmtId="195" fontId="14" fillId="3" borderId="1" xfId="0" applyNumberFormat="1" applyFont="1" applyFill="1" applyBorder="1" applyAlignment="1">
      <alignment horizontal="center" vertical="center"/>
    </xf>
    <xf numFmtId="195" fontId="14" fillId="3" borderId="33" xfId="0" applyNumberFormat="1" applyFont="1" applyFill="1" applyBorder="1" applyAlignment="1">
      <alignment horizontal="center" vertical="center"/>
    </xf>
    <xf numFmtId="195" fontId="14" fillId="3" borderId="66" xfId="0" applyNumberFormat="1" applyFont="1" applyFill="1" applyBorder="1" applyAlignment="1">
      <alignment horizontal="center"/>
    </xf>
    <xf numFmtId="195" fontId="14" fillId="3" borderId="152" xfId="0" applyNumberFormat="1" applyFont="1" applyFill="1" applyBorder="1" applyAlignment="1">
      <alignment horizontal="center" vertical="center"/>
    </xf>
    <xf numFmtId="183" fontId="14" fillId="3" borderId="1" xfId="0" applyNumberFormat="1" applyFont="1" applyFill="1" applyBorder="1" applyAlignment="1">
      <alignment horizontal="center" vertical="center"/>
    </xf>
    <xf numFmtId="183" fontId="14" fillId="3" borderId="33" xfId="0" applyNumberFormat="1" applyFont="1" applyFill="1" applyBorder="1" applyAlignment="1">
      <alignment horizontal="center" vertical="center"/>
    </xf>
    <xf numFmtId="195" fontId="14" fillId="3" borderId="3" xfId="0" applyNumberFormat="1" applyFont="1" applyFill="1" applyBorder="1" applyAlignment="1">
      <alignment horizontal="center"/>
    </xf>
    <xf numFmtId="195" fontId="14" fillId="3" borderId="0" xfId="0" applyNumberFormat="1" applyFont="1" applyFill="1" applyAlignment="1">
      <alignment horizontal="center"/>
    </xf>
    <xf numFmtId="195" fontId="14" fillId="3" borderId="167" xfId="0" applyNumberFormat="1" applyFont="1" applyFill="1" applyBorder="1" applyAlignment="1">
      <alignment horizontal="center"/>
    </xf>
    <xf numFmtId="195" fontId="14" fillId="3" borderId="16" xfId="0" applyNumberFormat="1" applyFont="1" applyFill="1" applyBorder="1" applyAlignment="1">
      <alignment horizontal="center"/>
    </xf>
    <xf numFmtId="195" fontId="14" fillId="3" borderId="11" xfId="0" applyNumberFormat="1" applyFont="1" applyFill="1" applyBorder="1" applyAlignment="1">
      <alignment horizontal="center"/>
    </xf>
    <xf numFmtId="195" fontId="14" fillId="3" borderId="12" xfId="0" applyNumberFormat="1" applyFont="1" applyFill="1" applyBorder="1" applyAlignment="1">
      <alignment horizontal="center"/>
    </xf>
    <xf numFmtId="195" fontId="14" fillId="3" borderId="13" xfId="0" applyNumberFormat="1" applyFont="1" applyFill="1" applyBorder="1" applyAlignment="1">
      <alignment horizontal="center"/>
    </xf>
    <xf numFmtId="195" fontId="14" fillId="3" borderId="10" xfId="0" applyNumberFormat="1" applyFont="1" applyFill="1" applyBorder="1" applyAlignment="1">
      <alignment horizontal="center"/>
    </xf>
    <xf numFmtId="195" fontId="14" fillId="3" borderId="14" xfId="0" applyNumberFormat="1" applyFont="1" applyFill="1" applyBorder="1" applyAlignment="1">
      <alignment horizontal="center"/>
    </xf>
    <xf numFmtId="195" fontId="14" fillId="3" borderId="316" xfId="0" applyNumberFormat="1" applyFont="1" applyFill="1" applyBorder="1" applyAlignment="1">
      <alignment horizontal="center"/>
    </xf>
    <xf numFmtId="195" fontId="14" fillId="3" borderId="17" xfId="0" applyNumberFormat="1" applyFont="1" applyFill="1" applyBorder="1" applyAlignment="1">
      <alignment horizontal="center"/>
    </xf>
    <xf numFmtId="0" fontId="23" fillId="2" borderId="0" xfId="63" applyFont="1" applyFill="1" applyAlignment="1">
      <alignment horizontal="left" wrapText="1"/>
    </xf>
    <xf numFmtId="0" fontId="14" fillId="3" borderId="25" xfId="63" applyFont="1" applyFill="1" applyBorder="1" applyAlignment="1">
      <alignment horizontal="center" vertical="center"/>
    </xf>
    <xf numFmtId="0" fontId="0" fillId="0" borderId="27" xfId="0" applyBorder="1" applyAlignment="1">
      <alignment horizontal="center" vertical="center"/>
    </xf>
    <xf numFmtId="0" fontId="0" fillId="0" borderId="26" xfId="0" applyBorder="1" applyAlignment="1">
      <alignment horizontal="center" vertical="center"/>
    </xf>
    <xf numFmtId="0" fontId="14" fillId="3" borderId="52" xfId="63" applyFont="1" applyFill="1" applyBorder="1" applyAlignment="1">
      <alignment horizontal="center" vertical="center"/>
    </xf>
    <xf numFmtId="0" fontId="14" fillId="3" borderId="33" xfId="63" applyFont="1" applyFill="1" applyBorder="1" applyAlignment="1">
      <alignment horizontal="center" vertical="center"/>
    </xf>
    <xf numFmtId="0" fontId="14" fillId="3" borderId="60" xfId="63" applyFont="1" applyFill="1" applyBorder="1" applyAlignment="1">
      <alignment horizontal="center" vertical="center"/>
    </xf>
    <xf numFmtId="0" fontId="14" fillId="3" borderId="297" xfId="63" applyFont="1" applyFill="1" applyBorder="1" applyAlignment="1">
      <alignment horizontal="center" vertical="center"/>
    </xf>
    <xf numFmtId="0" fontId="23" fillId="2" borderId="0" xfId="63" applyFont="1" applyFill="1" applyAlignment="1">
      <alignment horizontal="left" vertical="top" wrapText="1"/>
    </xf>
    <xf numFmtId="0" fontId="14" fillId="3" borderId="88" xfId="6" applyFont="1" applyFill="1" applyBorder="1" applyAlignment="1">
      <alignment horizontal="center" vertical="center"/>
    </xf>
    <xf numFmtId="0" fontId="14" fillId="3" borderId="33" xfId="6" applyFont="1" applyFill="1" applyBorder="1" applyAlignment="1">
      <alignment horizontal="center" vertical="center"/>
    </xf>
    <xf numFmtId="0" fontId="14" fillId="3" borderId="175" xfId="6" applyFont="1" applyFill="1" applyBorder="1" applyAlignment="1">
      <alignment horizontal="center" vertical="center"/>
    </xf>
    <xf numFmtId="0" fontId="14" fillId="3" borderId="320" xfId="6" applyFont="1" applyFill="1" applyBorder="1" applyAlignment="1">
      <alignment horizontal="center" vertical="center"/>
    </xf>
    <xf numFmtId="0" fontId="14" fillId="3" borderId="31" xfId="6" applyFont="1" applyFill="1" applyBorder="1" applyAlignment="1">
      <alignment horizontal="center" vertical="center"/>
    </xf>
    <xf numFmtId="0" fontId="24" fillId="2" borderId="0" xfId="4" applyFont="1" applyFill="1" applyAlignment="1">
      <alignment horizontal="left" vertical="center" wrapText="1"/>
    </xf>
    <xf numFmtId="0" fontId="14" fillId="3" borderId="91" xfId="6" applyFont="1" applyFill="1" applyBorder="1" applyAlignment="1">
      <alignment horizontal="center" vertical="top" wrapText="1"/>
    </xf>
    <xf numFmtId="0" fontId="14" fillId="3" borderId="93" xfId="6" applyFont="1" applyFill="1" applyBorder="1" applyAlignment="1">
      <alignment horizontal="center" vertical="top" wrapText="1"/>
    </xf>
    <xf numFmtId="0" fontId="14" fillId="3" borderId="126" xfId="6" applyFont="1" applyFill="1" applyBorder="1" applyAlignment="1">
      <alignment horizontal="center" vertical="top" wrapText="1"/>
    </xf>
    <xf numFmtId="0" fontId="14" fillId="3" borderId="89" xfId="6" applyFont="1" applyFill="1" applyBorder="1" applyAlignment="1">
      <alignment horizontal="center" vertical="center" wrapText="1"/>
    </xf>
    <xf numFmtId="0" fontId="14" fillId="3" borderId="92" xfId="6" applyFont="1" applyFill="1" applyBorder="1" applyAlignment="1">
      <alignment horizontal="center" vertical="center" wrapText="1"/>
    </xf>
    <xf numFmtId="0" fontId="14" fillId="3" borderId="59" xfId="6" applyFont="1" applyFill="1" applyBorder="1" applyAlignment="1">
      <alignment horizontal="center" vertical="center" wrapText="1"/>
    </xf>
    <xf numFmtId="0" fontId="14" fillId="3" borderId="63" xfId="6" applyFont="1" applyFill="1" applyBorder="1" applyAlignment="1">
      <alignment horizontal="center" vertical="center" wrapText="1"/>
    </xf>
    <xf numFmtId="0" fontId="14" fillId="3" borderId="36" xfId="6" applyFont="1" applyFill="1" applyBorder="1" applyAlignment="1">
      <alignment horizontal="center" vertical="top" wrapText="1"/>
    </xf>
    <xf numFmtId="0" fontId="14" fillId="3" borderId="38" xfId="6" applyFont="1" applyFill="1" applyBorder="1" applyAlignment="1">
      <alignment horizontal="center" vertical="top" wrapText="1"/>
    </xf>
    <xf numFmtId="0" fontId="14" fillId="3" borderId="51" xfId="6" applyFont="1" applyFill="1" applyBorder="1" applyAlignment="1">
      <alignment horizontal="center" vertical="top" wrapText="1"/>
    </xf>
    <xf numFmtId="0" fontId="32" fillId="3" borderId="54" xfId="17" applyFont="1" applyFill="1" applyBorder="1" applyAlignment="1">
      <alignment horizontal="center" vertical="center"/>
    </xf>
    <xf numFmtId="0" fontId="133" fillId="2" borderId="0" xfId="17" applyFont="1" applyFill="1" applyAlignment="1">
      <alignment horizontal="left" vertical="center" wrapText="1"/>
    </xf>
    <xf numFmtId="0" fontId="14" fillId="3" borderId="128" xfId="17" applyFont="1" applyFill="1" applyBorder="1" applyAlignment="1">
      <alignment horizontal="center" vertical="center"/>
    </xf>
    <xf numFmtId="0" fontId="14" fillId="3" borderId="128" xfId="17" applyFont="1" applyFill="1" applyBorder="1" applyAlignment="1">
      <alignment horizontal="center" vertical="center" wrapText="1"/>
    </xf>
    <xf numFmtId="0" fontId="11" fillId="3" borderId="4" xfId="45" applyFont="1" applyFill="1" applyBorder="1" applyAlignment="1">
      <alignment horizontal="center" vertical="center" wrapText="1"/>
    </xf>
    <xf numFmtId="0" fontId="11" fillId="3" borderId="54" xfId="45" applyFont="1" applyFill="1" applyBorder="1" applyAlignment="1">
      <alignment horizontal="center" vertical="center" wrapText="1"/>
    </xf>
    <xf numFmtId="0" fontId="14" fillId="3" borderId="129" xfId="17" applyFont="1" applyFill="1" applyBorder="1" applyAlignment="1">
      <alignment horizontal="center" vertical="center" wrapText="1"/>
    </xf>
    <xf numFmtId="0" fontId="11" fillId="3" borderId="63" xfId="45" applyFont="1" applyFill="1" applyBorder="1" applyAlignment="1">
      <alignment horizontal="center" vertical="center" wrapText="1"/>
    </xf>
    <xf numFmtId="0" fontId="11" fillId="3" borderId="62" xfId="45" applyFont="1" applyFill="1" applyBorder="1" applyAlignment="1">
      <alignment horizontal="center" vertical="center" wrapText="1"/>
    </xf>
    <xf numFmtId="0" fontId="14" fillId="3" borderId="4" xfId="17" applyFont="1" applyFill="1" applyBorder="1" applyAlignment="1">
      <alignment horizontal="center" vertical="center"/>
    </xf>
    <xf numFmtId="0" fontId="11" fillId="3" borderId="27" xfId="30" applyFont="1" applyFill="1" applyBorder="1" applyAlignment="1">
      <alignment horizontal="left" vertical="center"/>
    </xf>
    <xf numFmtId="0" fontId="11" fillId="3" borderId="4" xfId="30" applyFont="1" applyFill="1" applyBorder="1" applyAlignment="1">
      <alignment horizontal="left" vertical="center"/>
    </xf>
    <xf numFmtId="0" fontId="10" fillId="2" borderId="0" xfId="62" applyFont="1" applyFill="1" applyAlignment="1">
      <alignment horizontal="left" wrapText="1"/>
    </xf>
    <xf numFmtId="0" fontId="34" fillId="0" borderId="0" xfId="66" applyFont="1" applyAlignment="1">
      <alignment wrapText="1"/>
    </xf>
    <xf numFmtId="187" fontId="14" fillId="3" borderId="30" xfId="24" applyNumberFormat="1" applyFont="1" applyFill="1" applyBorder="1" applyAlignment="1">
      <alignment horizontal="center" vertical="center" wrapText="1"/>
    </xf>
    <xf numFmtId="187" fontId="14" fillId="3" borderId="6" xfId="24" applyNumberFormat="1" applyFont="1" applyFill="1" applyBorder="1" applyAlignment="1">
      <alignment horizontal="center" vertical="center" wrapText="1"/>
    </xf>
    <xf numFmtId="0" fontId="24" fillId="2" borderId="8" xfId="30" applyFont="1" applyFill="1" applyBorder="1" applyAlignment="1">
      <alignment vertical="center" wrapText="1"/>
    </xf>
    <xf numFmtId="0" fontId="24" fillId="2" borderId="0" xfId="30" applyFont="1" applyFill="1" applyAlignment="1">
      <alignment vertical="center" wrapText="1"/>
    </xf>
    <xf numFmtId="0" fontId="23" fillId="2" borderId="0" xfId="30" applyFont="1" applyFill="1" applyAlignment="1">
      <alignment horizontal="left" vertical="top" wrapText="1"/>
    </xf>
    <xf numFmtId="0" fontId="23" fillId="2" borderId="0" xfId="30" applyFont="1" applyFill="1" applyAlignment="1">
      <alignment vertical="top" wrapText="1"/>
    </xf>
    <xf numFmtId="49" fontId="14" fillId="3" borderId="1" xfId="62" applyNumberFormat="1" applyFont="1" applyFill="1" applyBorder="1" applyAlignment="1">
      <alignment horizontal="center" vertical="top" wrapText="1"/>
    </xf>
    <xf numFmtId="49" fontId="14" fillId="3" borderId="65" xfId="62" applyNumberFormat="1" applyFont="1" applyFill="1" applyBorder="1" applyAlignment="1">
      <alignment horizontal="center" vertical="top" wrapText="1"/>
    </xf>
    <xf numFmtId="0" fontId="14" fillId="3" borderId="30" xfId="30" applyFont="1" applyFill="1" applyBorder="1" applyAlignment="1">
      <alignment horizontal="left" vertical="center"/>
    </xf>
    <xf numFmtId="0" fontId="14" fillId="3" borderId="6" xfId="30" applyFont="1" applyFill="1" applyBorder="1" applyAlignment="1">
      <alignment horizontal="left" vertical="center"/>
    </xf>
    <xf numFmtId="0" fontId="24" fillId="2" borderId="0" xfId="30" applyFont="1" applyFill="1" applyAlignment="1">
      <alignment vertical="top"/>
    </xf>
    <xf numFmtId="0" fontId="10" fillId="2" borderId="0" xfId="62" applyFont="1" applyFill="1" applyAlignment="1">
      <alignment horizontal="left" vertical="center" wrapText="1"/>
    </xf>
    <xf numFmtId="0" fontId="14" fillId="2" borderId="0" xfId="62" applyFont="1" applyFill="1" applyAlignment="1">
      <alignment horizontal="left" vertical="center" wrapText="1"/>
    </xf>
    <xf numFmtId="0" fontId="14" fillId="3" borderId="336" xfId="62" applyFont="1" applyFill="1" applyBorder="1" applyAlignment="1">
      <alignment horizontal="center" vertical="center"/>
    </xf>
    <xf numFmtId="0" fontId="14" fillId="3" borderId="252" xfId="62" applyFont="1" applyFill="1" applyBorder="1" applyAlignment="1">
      <alignment horizontal="center" vertical="center"/>
    </xf>
    <xf numFmtId="0" fontId="32" fillId="2" borderId="8" xfId="30" applyFont="1" applyFill="1" applyBorder="1" applyAlignment="1">
      <alignment vertical="center" wrapText="1"/>
    </xf>
    <xf numFmtId="0" fontId="24" fillId="2" borderId="0" xfId="30" applyFont="1" applyFill="1" applyAlignment="1">
      <alignment vertical="top" wrapText="1"/>
    </xf>
    <xf numFmtId="0" fontId="23" fillId="2" borderId="0" xfId="30" applyFont="1" applyFill="1" applyAlignment="1">
      <alignment vertical="center" wrapText="1"/>
    </xf>
    <xf numFmtId="49" fontId="14" fillId="3" borderId="1" xfId="62" applyNumberFormat="1" applyFont="1" applyFill="1" applyBorder="1" applyAlignment="1">
      <alignment horizontal="center" vertical="center"/>
    </xf>
    <xf numFmtId="49" fontId="14" fillId="3" borderId="65" xfId="62" applyNumberFormat="1" applyFont="1" applyFill="1" applyBorder="1" applyAlignment="1">
      <alignment horizontal="center" vertical="center"/>
    </xf>
    <xf numFmtId="0" fontId="14" fillId="3" borderId="3" xfId="62" applyFont="1" applyFill="1" applyBorder="1" applyAlignment="1">
      <alignment horizontal="left" vertical="center"/>
    </xf>
    <xf numFmtId="0" fontId="14" fillId="3" borderId="38" xfId="62" applyFont="1" applyFill="1" applyBorder="1" applyAlignment="1">
      <alignment horizontal="left" vertical="center"/>
    </xf>
    <xf numFmtId="0" fontId="14" fillId="3" borderId="48" xfId="62" applyFont="1" applyFill="1" applyBorder="1" applyAlignment="1">
      <alignment horizontal="left" vertical="center"/>
    </xf>
    <xf numFmtId="0" fontId="133" fillId="2" borderId="0" xfId="66" applyFont="1" applyFill="1" applyAlignment="1">
      <alignment horizontal="left" vertical="center" wrapText="1"/>
    </xf>
    <xf numFmtId="0" fontId="52" fillId="2" borderId="0" xfId="66" applyFont="1" applyFill="1" applyAlignment="1">
      <alignment horizontal="left" vertical="center" wrapText="1"/>
    </xf>
    <xf numFmtId="0" fontId="10" fillId="2" borderId="0" xfId="66" applyFont="1" applyFill="1" applyAlignment="1">
      <alignment horizontal="left" vertical="center" wrapText="1"/>
    </xf>
    <xf numFmtId="0" fontId="133" fillId="2" borderId="8" xfId="66" applyFont="1" applyFill="1" applyBorder="1" applyAlignment="1">
      <alignment horizontal="left" vertical="center" wrapText="1"/>
    </xf>
    <xf numFmtId="43" fontId="33" fillId="3" borderId="144" xfId="70" applyFont="1" applyFill="1" applyBorder="1" applyAlignment="1">
      <alignment horizontal="center"/>
    </xf>
    <xf numFmtId="43" fontId="33" fillId="3" borderId="379" xfId="70" applyFont="1" applyFill="1" applyBorder="1" applyAlignment="1">
      <alignment horizontal="center"/>
    </xf>
    <xf numFmtId="0" fontId="52" fillId="2" borderId="0" xfId="30" applyFont="1" applyFill="1" applyBorder="1" applyAlignment="1">
      <alignment horizontal="left" wrapText="1"/>
    </xf>
    <xf numFmtId="0" fontId="52" fillId="2" borderId="0" xfId="71" applyFont="1" applyFill="1" applyBorder="1" applyAlignment="1">
      <alignment horizontal="left" vertical="center" wrapText="1"/>
    </xf>
    <xf numFmtId="0" fontId="10" fillId="2" borderId="0" xfId="0" applyFont="1" applyFill="1" applyBorder="1" applyAlignment="1">
      <alignment horizontal="left" vertical="center" wrapText="1"/>
    </xf>
    <xf numFmtId="0" fontId="14" fillId="3" borderId="176" xfId="0" applyFont="1" applyFill="1" applyBorder="1" applyAlignment="1">
      <alignment horizontal="center" vertical="center" wrapText="1"/>
    </xf>
    <xf numFmtId="0" fontId="14" fillId="3" borderId="380" xfId="0" applyFont="1" applyFill="1" applyBorder="1" applyAlignment="1">
      <alignment horizontal="center" vertical="center" wrapText="1"/>
    </xf>
    <xf numFmtId="0" fontId="14" fillId="3" borderId="228" xfId="0" applyFont="1" applyFill="1" applyBorder="1" applyAlignment="1">
      <alignment horizontal="center" vertical="center" wrapText="1"/>
    </xf>
    <xf numFmtId="0" fontId="24" fillId="2" borderId="0" xfId="0" applyFont="1" applyFill="1" applyBorder="1" applyAlignment="1">
      <alignment horizontal="left" vertical="center" wrapText="1"/>
    </xf>
    <xf numFmtId="164" fontId="2" fillId="2" borderId="0" xfId="1" applyNumberFormat="1" applyFont="1" applyFill="1" applyAlignment="1">
      <alignment horizontal="center"/>
    </xf>
    <xf numFmtId="0" fontId="14" fillId="3" borderId="381" xfId="17" applyFont="1" applyFill="1" applyBorder="1" applyAlignment="1">
      <alignment horizontal="center" vertical="top" wrapText="1"/>
    </xf>
    <xf numFmtId="0" fontId="14" fillId="3" borderId="382" xfId="17" applyFont="1" applyFill="1" applyBorder="1" applyAlignment="1">
      <alignment horizontal="center" vertical="top" wrapText="1"/>
    </xf>
    <xf numFmtId="0" fontId="14" fillId="3" borderId="383" xfId="17" applyFont="1" applyFill="1" applyBorder="1" applyAlignment="1">
      <alignment horizontal="center" vertical="top" wrapText="1"/>
    </xf>
    <xf numFmtId="0" fontId="169" fillId="2" borderId="0" xfId="17" applyFont="1" applyFill="1" applyAlignment="1">
      <alignment horizontal="center"/>
    </xf>
    <xf numFmtId="0" fontId="14" fillId="2" borderId="0" xfId="72" applyFont="1" applyFill="1" applyBorder="1" applyAlignment="1">
      <alignment horizontal="left" vertical="center" wrapText="1"/>
    </xf>
    <xf numFmtId="167" fontId="164" fillId="2" borderId="0" xfId="0" applyNumberFormat="1" applyFont="1" applyFill="1" applyAlignment="1">
      <alignment horizontal="center"/>
    </xf>
    <xf numFmtId="167" fontId="165" fillId="2" borderId="0" xfId="0" applyNumberFormat="1" applyFont="1" applyFill="1" applyAlignment="1">
      <alignment horizontal="center"/>
    </xf>
    <xf numFmtId="0" fontId="14" fillId="2" borderId="0" xfId="38" applyFont="1" applyFill="1" applyAlignment="1">
      <alignment horizontal="left" vertical="center" wrapText="1"/>
    </xf>
    <xf numFmtId="0" fontId="14" fillId="3" borderId="412" xfId="15" applyFont="1" applyFill="1" applyBorder="1" applyAlignment="1">
      <alignment horizontal="center"/>
    </xf>
    <xf numFmtId="0" fontId="14" fillId="3" borderId="414" xfId="15" applyFont="1" applyFill="1" applyBorder="1" applyAlignment="1">
      <alignment horizontal="center"/>
    </xf>
    <xf numFmtId="0" fontId="46" fillId="3" borderId="412" xfId="15" applyFont="1" applyFill="1" applyBorder="1" applyAlignment="1">
      <alignment horizontal="center"/>
    </xf>
    <xf numFmtId="0" fontId="46" fillId="3" borderId="413" xfId="15" applyFont="1" applyFill="1" applyBorder="1" applyAlignment="1">
      <alignment horizontal="center"/>
    </xf>
    <xf numFmtId="0" fontId="14" fillId="3" borderId="413" xfId="15" applyFont="1" applyFill="1" applyBorder="1" applyAlignment="1">
      <alignment horizontal="center"/>
    </xf>
  </cellXfs>
  <cellStyles count="77">
    <cellStyle name="]_x000d__x000a_Width=797_x000d__x000a_Height=554_x000d__x000a__x000d__x000a_[Code]_x000d__x000a_Code0=/nyf50_x000d__x000a_Code1=4500000136_x000d__x000a_Code2=ME23_x000d__x000a_Code3=4500002322_x000d__x000a_Code4=#_x000d__x000a_Code5=MB01_x000d__x000a_" xfId="41" xr:uid="{0BD23D22-3CCB-4E2C-A6D3-A69DF9FB8A94}"/>
    <cellStyle name="Comma" xfId="1" builtinId="3"/>
    <cellStyle name="Comma 14 2" xfId="24" xr:uid="{029B5DD0-4B8F-4526-8E3A-3D6ACA9F629E}"/>
    <cellStyle name="Comma 2 2" xfId="5" xr:uid="{208126BF-EFD7-483C-97F4-A96CBF4E6BCD}"/>
    <cellStyle name="Comma 2 2 2" xfId="47" xr:uid="{20D450EA-95A0-4AB0-BD40-A57299FF530B}"/>
    <cellStyle name="Comma 2 2 2 2" xfId="73" xr:uid="{8899C3D3-C053-4A24-A365-60E3A4C783C9}"/>
    <cellStyle name="Comma 2 3 2" xfId="68" xr:uid="{19E9DBED-8193-4B3F-AF24-48E68D916EB3}"/>
    <cellStyle name="Comma 2 3 3" xfId="58" xr:uid="{A900851B-4325-4AAC-AC80-19B05975227C}"/>
    <cellStyle name="Comma 2 3 4" xfId="65" xr:uid="{DCD498C2-5502-4FC7-B3FB-25811C1F265A}"/>
    <cellStyle name="Comma 2 5" xfId="69" xr:uid="{8FC02A78-83F7-48EC-96D0-05B6F41FCC36}"/>
    <cellStyle name="Comma 282" xfId="9" xr:uid="{B8291401-F60E-4095-B282-A0F0AE7D5A52}"/>
    <cellStyle name="Comma 282 2" xfId="10" xr:uid="{C702ECF8-642D-480E-9966-018FABF57144}"/>
    <cellStyle name="Comma 283" xfId="36" xr:uid="{8F34DDA3-41D8-48B0-ADE1-838BE2E35921}"/>
    <cellStyle name="Comma 285 2" xfId="64" xr:uid="{916C4976-EB73-4EAA-9E29-0FA95BA6210F}"/>
    <cellStyle name="Comma 3 2" xfId="8" xr:uid="{101C8101-5CE2-40EB-92C7-9024813B8BF4}"/>
    <cellStyle name="Comma 3 3" xfId="49" xr:uid="{90E993F1-6A9B-4A83-A748-A79575A5028F}"/>
    <cellStyle name="Comma 3 3 2 2" xfId="32" xr:uid="{8D20967C-B51A-41F3-8C82-3D65F4B62A6A}"/>
    <cellStyle name="Comma 4 2" xfId="33" xr:uid="{CBB8A3C8-F1F5-46CB-998E-A19B34309562}"/>
    <cellStyle name="Comma 4 3 2" xfId="54" xr:uid="{892D1BA3-9034-43FD-9D61-474235C63540}"/>
    <cellStyle name="Comma 5" xfId="23" xr:uid="{AD91451A-F3CF-4573-B99D-F769A7A8007C}"/>
    <cellStyle name="Comma 5 2" xfId="74" xr:uid="{137063F8-0ECF-4D04-B7FD-AC6668C7D2A1}"/>
    <cellStyle name="Comma 6" xfId="53" xr:uid="{AA91928F-792C-4915-9016-D7C77FC523E6}"/>
    <cellStyle name="Comma 7" xfId="70" xr:uid="{7C1F6116-9CE9-4DC7-A521-F1B4A8887465}"/>
    <cellStyle name="Comma_Table 1 2" xfId="7" xr:uid="{61639FB4-1840-48AA-BD3E-66C478E3BFF6}"/>
    <cellStyle name="Comma_Table 41a-41b" xfId="67" xr:uid="{E957C194-E133-4C62-AC5F-A03FBC48A104}"/>
    <cellStyle name="Hyperlink" xfId="3" builtinId="8"/>
    <cellStyle name="Normal" xfId="0" builtinId="0"/>
    <cellStyle name="Normal 10" xfId="39" xr:uid="{0694072A-7A78-4860-A793-0B0B3485F9A3}"/>
    <cellStyle name="Normal 10 10 6" xfId="46" xr:uid="{3CE0DE7F-C876-46D2-BC37-4528EDC44170}"/>
    <cellStyle name="Normal 10 10 8 2 2 2 5" xfId="61" xr:uid="{720C5BBA-186D-4D98-84A8-4B03BA8402C1}"/>
    <cellStyle name="Normal 10 10 8 3 2 5" xfId="59" xr:uid="{8D483028-603D-4975-A95D-F66EE5A76556}"/>
    <cellStyle name="Normal 139" xfId="45" xr:uid="{E8B669A4-1F31-4230-AF32-02EB2A21233E}"/>
    <cellStyle name="Normal 143" xfId="15" xr:uid="{4916D088-C095-4084-979C-F0F53292AA21}"/>
    <cellStyle name="Normal 144 2 2" xfId="30" xr:uid="{6E59AC45-334C-4368-A273-2B39AA3D95CE}"/>
    <cellStyle name="Normal 145" xfId="57" xr:uid="{3A186875-C27D-4614-974E-98DD8E29858A}"/>
    <cellStyle name="Normal 146" xfId="51" xr:uid="{43711DA1-DFE1-4DFE-80FF-FE97AE1BD8AA}"/>
    <cellStyle name="Normal 146 3" xfId="63" xr:uid="{D49E6798-B79D-4043-9052-B0C8CEC0CBB9}"/>
    <cellStyle name="Normal 2 10 2" xfId="17" xr:uid="{E706ACE2-E53C-4E57-AB66-E07613E4A6C6}"/>
    <cellStyle name="Normal 2 2 2" xfId="13" xr:uid="{A9400543-DF34-48DF-B37A-ABC58B231A4F}"/>
    <cellStyle name="Normal 2 2 3" xfId="60" xr:uid="{183BA637-AFAE-4CF3-A5A3-0BDBEA2C2323}"/>
    <cellStyle name="Normal 2 3 2 2" xfId="14" xr:uid="{295B9A69-639A-4885-90D1-0E98D664DBBF}"/>
    <cellStyle name="Normal 2 3 3 2" xfId="62" xr:uid="{D7D9ADE2-F849-4FDA-A187-B9045332ADED}"/>
    <cellStyle name="Normal 3" xfId="20" xr:uid="{84A18A58-DE45-4A88-8541-80A133C9CD1C}"/>
    <cellStyle name="Normal 3 10" xfId="6" xr:uid="{4C0FB47D-A154-4468-AF05-25877A1F30D2}"/>
    <cellStyle name="Normal 3 10 2" xfId="12" xr:uid="{E507DD6A-5BB7-45C9-9D67-A2C31739155F}"/>
    <cellStyle name="Normal 3 2 2" xfId="72" xr:uid="{3941C726-FC5D-432B-AF73-E03184C635C3}"/>
    <cellStyle name="Normal 4" xfId="22" xr:uid="{EDCC589A-F0F4-4E8F-8363-B2B0612980A8}"/>
    <cellStyle name="Normal 4 2" xfId="34" xr:uid="{EFE771D5-C302-4F2C-9173-9DC3C8FDBF98}"/>
    <cellStyle name="Normal 4 2 2" xfId="71" xr:uid="{39D8B27A-3A12-44C3-AEF5-61A67ECB2F16}"/>
    <cellStyle name="Normal 5" xfId="66" xr:uid="{AC0BA4F8-6BD0-410B-B0CF-54957CE73C46}"/>
    <cellStyle name="Normal 5 10 2" xfId="38" xr:uid="{449A7D1C-E88A-4213-AA03-7DCF2B5D5CFD}"/>
    <cellStyle name="Normal 5 12" xfId="52" xr:uid="{7C60CB20-B7B9-497E-B582-6023FF3A2B6F}"/>
    <cellStyle name="Normal 5 2" xfId="50" xr:uid="{C913AF33-F4D0-4314-AA86-3CC18C065C3A}"/>
    <cellStyle name="Normal 5 3" xfId="56" xr:uid="{6F84D9FF-D3AB-4144-B0D8-528D582DB249}"/>
    <cellStyle name="Normal 6 2" xfId="55" xr:uid="{8829AF25-69C0-4913-BD70-1A590EE2FB6E}"/>
    <cellStyle name="Normal 90" xfId="48" xr:uid="{8ECD4647-1210-4B7B-8A66-EAE5D20983B8}"/>
    <cellStyle name="Normal_Book1" xfId="42" xr:uid="{ED83C3A1-53C4-415C-8FA0-50F31D60BA94}"/>
    <cellStyle name="Normal_CGDD-Jan-09" xfId="19" xr:uid="{60780532-D7C0-4D3D-BE67-74527B18389C}"/>
    <cellStyle name="Normal_GF98.xlw" xfId="18" xr:uid="{B2D2CF17-5034-407D-B0C2-BA3116B3DD53}"/>
    <cellStyle name="Normal_ODCS" xfId="26" xr:uid="{7F9A9A26-FA8E-42AB-85A2-CF4A71271920}"/>
    <cellStyle name="Normal_Quarterly BOP 2001" xfId="75" xr:uid="{25AF63D1-876E-4762-B1A5-F0F4D2664B4A}"/>
    <cellStyle name="Normal_RHABMCPC010731" xfId="31" xr:uid="{B8065B06-91BE-4C61-9483-F90B7BE01409}"/>
    <cellStyle name="Normal_Sheet1" xfId="21" xr:uid="{EAAE6E42-5265-4C1A-AF34-2D37A160247B}"/>
    <cellStyle name="Normal_TAB2.11" xfId="44" xr:uid="{B42413CB-8E0D-4716-AF6E-1AB2C8F556C3}"/>
    <cellStyle name="Normal_Tab2.3" xfId="43" xr:uid="{C9AE4551-DD69-4FEA-AECE-C173FD31C2E6}"/>
    <cellStyle name="Normal_Table 1 2" xfId="4" xr:uid="{7348C2DB-0C5A-4C09-8453-B69A9013B155}"/>
    <cellStyle name="Normal_Table 1 2 2" xfId="11" xr:uid="{CA7B9B9A-3C25-4101-A05E-0C2A91DCB074}"/>
    <cellStyle name="Normal_Table 20-21" xfId="37" xr:uid="{9B2D0C32-DC7D-4AF2-8586-CA620A0A7EE2}"/>
    <cellStyle name="Normal_Table 25f 2 2" xfId="27" xr:uid="{78C7CD07-1722-41D8-BA24-F8E910D2B1AE}"/>
    <cellStyle name="Normal_Table 25f 3" xfId="25" xr:uid="{30570BB6-3464-4CCC-99A6-2504B45D95C3}"/>
    <cellStyle name="Normal_Table 30" xfId="35" xr:uid="{6198D91D-CBE5-4BC1-BE68-811F32453A60}"/>
    <cellStyle name="Normal_Template" xfId="76" xr:uid="{7D83E231-CD7C-457F-A2D4-0095490B393E}"/>
    <cellStyle name="Percent" xfId="2" builtinId="5"/>
    <cellStyle name="Percent 10" xfId="40" xr:uid="{B89D5A4B-B330-465D-A1AA-9988A8097298}"/>
    <cellStyle name="Percent 2 2" xfId="28" xr:uid="{787E12FD-E0FE-4EC7-B267-8C03A22E5776}"/>
    <cellStyle name="Percent 2 2 2" xfId="29" xr:uid="{4F4C82D9-C117-4754-922D-91EBF6CA576F}"/>
    <cellStyle name="Percent 2 3" xfId="16" xr:uid="{22EF9F48-CC90-4AA0-A361-E1B741BA71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7.xml"/><Relationship Id="rId299" Type="http://schemas.openxmlformats.org/officeDocument/2006/relationships/externalLink" Target="externalLinks/externalLink21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79.xml"/><Relationship Id="rId324" Type="http://schemas.openxmlformats.org/officeDocument/2006/relationships/externalLink" Target="externalLinks/externalLink244.xml"/><Relationship Id="rId366" Type="http://schemas.openxmlformats.org/officeDocument/2006/relationships/externalLink" Target="externalLinks/externalLink286.xml"/><Relationship Id="rId170" Type="http://schemas.openxmlformats.org/officeDocument/2006/relationships/externalLink" Target="externalLinks/externalLink90.xml"/><Relationship Id="rId226" Type="http://schemas.openxmlformats.org/officeDocument/2006/relationships/externalLink" Target="externalLinks/externalLink146.xml"/><Relationship Id="rId268" Type="http://schemas.openxmlformats.org/officeDocument/2006/relationships/externalLink" Target="externalLinks/externalLink18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48.xml"/><Relationship Id="rId335" Type="http://schemas.openxmlformats.org/officeDocument/2006/relationships/externalLink" Target="externalLinks/externalLink255.xml"/><Relationship Id="rId377" Type="http://schemas.openxmlformats.org/officeDocument/2006/relationships/externalLink" Target="externalLinks/externalLink297.xml"/><Relationship Id="rId5" Type="http://schemas.openxmlformats.org/officeDocument/2006/relationships/worksheet" Target="worksheets/sheet5.xml"/><Relationship Id="rId181" Type="http://schemas.openxmlformats.org/officeDocument/2006/relationships/externalLink" Target="externalLinks/externalLink101.xml"/><Relationship Id="rId237" Type="http://schemas.openxmlformats.org/officeDocument/2006/relationships/externalLink" Target="externalLinks/externalLink157.xml"/><Relationship Id="rId402" Type="http://schemas.openxmlformats.org/officeDocument/2006/relationships/externalLink" Target="externalLinks/externalLink322.xml"/><Relationship Id="rId279" Type="http://schemas.openxmlformats.org/officeDocument/2006/relationships/externalLink" Target="externalLinks/externalLink199.xml"/><Relationship Id="rId43" Type="http://schemas.openxmlformats.org/officeDocument/2006/relationships/worksheet" Target="worksheets/sheet43.xml"/><Relationship Id="rId139" Type="http://schemas.openxmlformats.org/officeDocument/2006/relationships/externalLink" Target="externalLinks/externalLink59.xml"/><Relationship Id="rId290" Type="http://schemas.openxmlformats.org/officeDocument/2006/relationships/externalLink" Target="externalLinks/externalLink210.xml"/><Relationship Id="rId304" Type="http://schemas.openxmlformats.org/officeDocument/2006/relationships/externalLink" Target="externalLinks/externalLink224.xml"/><Relationship Id="rId346" Type="http://schemas.openxmlformats.org/officeDocument/2006/relationships/externalLink" Target="externalLinks/externalLink266.xml"/><Relationship Id="rId388" Type="http://schemas.openxmlformats.org/officeDocument/2006/relationships/externalLink" Target="externalLinks/externalLink308.xml"/><Relationship Id="rId85" Type="http://schemas.openxmlformats.org/officeDocument/2006/relationships/externalLink" Target="externalLinks/externalLink5.xml"/><Relationship Id="rId150" Type="http://schemas.openxmlformats.org/officeDocument/2006/relationships/externalLink" Target="externalLinks/externalLink70.xml"/><Relationship Id="rId192" Type="http://schemas.openxmlformats.org/officeDocument/2006/relationships/externalLink" Target="externalLinks/externalLink112.xml"/><Relationship Id="rId206" Type="http://schemas.openxmlformats.org/officeDocument/2006/relationships/externalLink" Target="externalLinks/externalLink126.xml"/><Relationship Id="rId248" Type="http://schemas.openxmlformats.org/officeDocument/2006/relationships/externalLink" Target="externalLinks/externalLink168.xml"/><Relationship Id="rId12" Type="http://schemas.openxmlformats.org/officeDocument/2006/relationships/worksheet" Target="worksheets/sheet12.xml"/><Relationship Id="rId108" Type="http://schemas.openxmlformats.org/officeDocument/2006/relationships/externalLink" Target="externalLinks/externalLink28.xml"/><Relationship Id="rId315" Type="http://schemas.openxmlformats.org/officeDocument/2006/relationships/externalLink" Target="externalLinks/externalLink235.xml"/><Relationship Id="rId357" Type="http://schemas.openxmlformats.org/officeDocument/2006/relationships/externalLink" Target="externalLinks/externalLink277.xml"/><Relationship Id="rId54" Type="http://schemas.openxmlformats.org/officeDocument/2006/relationships/worksheet" Target="worksheets/sheet54.xml"/><Relationship Id="rId96" Type="http://schemas.openxmlformats.org/officeDocument/2006/relationships/externalLink" Target="externalLinks/externalLink16.xml"/><Relationship Id="rId161" Type="http://schemas.openxmlformats.org/officeDocument/2006/relationships/externalLink" Target="externalLinks/externalLink81.xml"/><Relationship Id="rId217" Type="http://schemas.openxmlformats.org/officeDocument/2006/relationships/externalLink" Target="externalLinks/externalLink137.xml"/><Relationship Id="rId399" Type="http://schemas.openxmlformats.org/officeDocument/2006/relationships/externalLink" Target="externalLinks/externalLink319.xml"/><Relationship Id="rId259" Type="http://schemas.openxmlformats.org/officeDocument/2006/relationships/externalLink" Target="externalLinks/externalLink179.xml"/><Relationship Id="rId23" Type="http://schemas.openxmlformats.org/officeDocument/2006/relationships/worksheet" Target="worksheets/sheet23.xml"/><Relationship Id="rId119" Type="http://schemas.openxmlformats.org/officeDocument/2006/relationships/externalLink" Target="externalLinks/externalLink39.xml"/><Relationship Id="rId270" Type="http://schemas.openxmlformats.org/officeDocument/2006/relationships/externalLink" Target="externalLinks/externalLink190.xml"/><Relationship Id="rId326" Type="http://schemas.openxmlformats.org/officeDocument/2006/relationships/externalLink" Target="externalLinks/externalLink246.xml"/><Relationship Id="rId65" Type="http://schemas.openxmlformats.org/officeDocument/2006/relationships/worksheet" Target="worksheets/sheet65.xml"/><Relationship Id="rId130" Type="http://schemas.openxmlformats.org/officeDocument/2006/relationships/externalLink" Target="externalLinks/externalLink50.xml"/><Relationship Id="rId368" Type="http://schemas.openxmlformats.org/officeDocument/2006/relationships/externalLink" Target="externalLinks/externalLink288.xml"/><Relationship Id="rId172" Type="http://schemas.openxmlformats.org/officeDocument/2006/relationships/externalLink" Target="externalLinks/externalLink92.xml"/><Relationship Id="rId228" Type="http://schemas.openxmlformats.org/officeDocument/2006/relationships/externalLink" Target="externalLinks/externalLink148.xml"/><Relationship Id="rId281" Type="http://schemas.openxmlformats.org/officeDocument/2006/relationships/externalLink" Target="externalLinks/externalLink201.xml"/><Relationship Id="rId337" Type="http://schemas.openxmlformats.org/officeDocument/2006/relationships/externalLink" Target="externalLinks/externalLink25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externalLink" Target="externalLinks/externalLink61.xml"/><Relationship Id="rId379" Type="http://schemas.openxmlformats.org/officeDocument/2006/relationships/externalLink" Target="externalLinks/externalLink299.xml"/><Relationship Id="rId7" Type="http://schemas.openxmlformats.org/officeDocument/2006/relationships/worksheet" Target="worksheets/sheet7.xml"/><Relationship Id="rId183" Type="http://schemas.openxmlformats.org/officeDocument/2006/relationships/externalLink" Target="externalLinks/externalLink103.xml"/><Relationship Id="rId239" Type="http://schemas.openxmlformats.org/officeDocument/2006/relationships/externalLink" Target="externalLinks/externalLink159.xml"/><Relationship Id="rId390" Type="http://schemas.openxmlformats.org/officeDocument/2006/relationships/externalLink" Target="externalLinks/externalLink310.xml"/><Relationship Id="rId404" Type="http://schemas.openxmlformats.org/officeDocument/2006/relationships/externalLink" Target="externalLinks/externalLink324.xml"/><Relationship Id="rId250" Type="http://schemas.openxmlformats.org/officeDocument/2006/relationships/externalLink" Target="externalLinks/externalLink170.xml"/><Relationship Id="rId292" Type="http://schemas.openxmlformats.org/officeDocument/2006/relationships/externalLink" Target="externalLinks/externalLink212.xml"/><Relationship Id="rId306" Type="http://schemas.openxmlformats.org/officeDocument/2006/relationships/externalLink" Target="externalLinks/externalLink226.xml"/><Relationship Id="rId45" Type="http://schemas.openxmlformats.org/officeDocument/2006/relationships/worksheet" Target="worksheets/sheet45.xml"/><Relationship Id="rId87" Type="http://schemas.openxmlformats.org/officeDocument/2006/relationships/externalLink" Target="externalLinks/externalLink7.xml"/><Relationship Id="rId110" Type="http://schemas.openxmlformats.org/officeDocument/2006/relationships/externalLink" Target="externalLinks/externalLink30.xml"/><Relationship Id="rId348" Type="http://schemas.openxmlformats.org/officeDocument/2006/relationships/externalLink" Target="externalLinks/externalLink268.xml"/><Relationship Id="rId152" Type="http://schemas.openxmlformats.org/officeDocument/2006/relationships/externalLink" Target="externalLinks/externalLink72.xml"/><Relationship Id="rId194" Type="http://schemas.openxmlformats.org/officeDocument/2006/relationships/externalLink" Target="externalLinks/externalLink114.xml"/><Relationship Id="rId208" Type="http://schemas.openxmlformats.org/officeDocument/2006/relationships/externalLink" Target="externalLinks/externalLink128.xml"/><Relationship Id="rId261" Type="http://schemas.openxmlformats.org/officeDocument/2006/relationships/externalLink" Target="externalLinks/externalLink18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externalLink" Target="externalLinks/externalLink237.xml"/><Relationship Id="rId359" Type="http://schemas.openxmlformats.org/officeDocument/2006/relationships/externalLink" Target="externalLinks/externalLink279.xml"/><Relationship Id="rId98" Type="http://schemas.openxmlformats.org/officeDocument/2006/relationships/externalLink" Target="externalLinks/externalLink18.xml"/><Relationship Id="rId121" Type="http://schemas.openxmlformats.org/officeDocument/2006/relationships/externalLink" Target="externalLinks/externalLink41.xml"/><Relationship Id="rId163" Type="http://schemas.openxmlformats.org/officeDocument/2006/relationships/externalLink" Target="externalLinks/externalLink83.xml"/><Relationship Id="rId219" Type="http://schemas.openxmlformats.org/officeDocument/2006/relationships/externalLink" Target="externalLinks/externalLink139.xml"/><Relationship Id="rId370" Type="http://schemas.openxmlformats.org/officeDocument/2006/relationships/externalLink" Target="externalLinks/externalLink290.xml"/><Relationship Id="rId230" Type="http://schemas.openxmlformats.org/officeDocument/2006/relationships/externalLink" Target="externalLinks/externalLink15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externalLink" Target="externalLinks/externalLink192.xml"/><Relationship Id="rId328" Type="http://schemas.openxmlformats.org/officeDocument/2006/relationships/externalLink" Target="externalLinks/externalLink248.xml"/><Relationship Id="rId132" Type="http://schemas.openxmlformats.org/officeDocument/2006/relationships/externalLink" Target="externalLinks/externalLink52.xml"/><Relationship Id="rId174" Type="http://schemas.openxmlformats.org/officeDocument/2006/relationships/externalLink" Target="externalLinks/externalLink94.xml"/><Relationship Id="rId381" Type="http://schemas.openxmlformats.org/officeDocument/2006/relationships/externalLink" Target="externalLinks/externalLink301.xml"/><Relationship Id="rId241" Type="http://schemas.openxmlformats.org/officeDocument/2006/relationships/externalLink" Target="externalLinks/externalLink161.xml"/><Relationship Id="rId36" Type="http://schemas.openxmlformats.org/officeDocument/2006/relationships/worksheet" Target="worksheets/sheet36.xml"/><Relationship Id="rId283" Type="http://schemas.openxmlformats.org/officeDocument/2006/relationships/externalLink" Target="externalLinks/externalLink203.xml"/><Relationship Id="rId339" Type="http://schemas.openxmlformats.org/officeDocument/2006/relationships/externalLink" Target="externalLinks/externalLink259.xml"/><Relationship Id="rId78" Type="http://schemas.openxmlformats.org/officeDocument/2006/relationships/worksheet" Target="worksheets/sheet78.xml"/><Relationship Id="rId101" Type="http://schemas.openxmlformats.org/officeDocument/2006/relationships/externalLink" Target="externalLinks/externalLink21.xml"/><Relationship Id="rId143" Type="http://schemas.openxmlformats.org/officeDocument/2006/relationships/externalLink" Target="externalLinks/externalLink63.xml"/><Relationship Id="rId185" Type="http://schemas.openxmlformats.org/officeDocument/2006/relationships/externalLink" Target="externalLinks/externalLink105.xml"/><Relationship Id="rId350" Type="http://schemas.openxmlformats.org/officeDocument/2006/relationships/externalLink" Target="externalLinks/externalLink270.xml"/><Relationship Id="rId406" Type="http://schemas.openxmlformats.org/officeDocument/2006/relationships/externalLink" Target="externalLinks/externalLink326.xml"/><Relationship Id="rId9" Type="http://schemas.openxmlformats.org/officeDocument/2006/relationships/worksheet" Target="worksheets/sheet9.xml"/><Relationship Id="rId210" Type="http://schemas.openxmlformats.org/officeDocument/2006/relationships/externalLink" Target="externalLinks/externalLink130.xml"/><Relationship Id="rId392" Type="http://schemas.openxmlformats.org/officeDocument/2006/relationships/externalLink" Target="externalLinks/externalLink312.xml"/><Relationship Id="rId252" Type="http://schemas.openxmlformats.org/officeDocument/2006/relationships/externalLink" Target="externalLinks/externalLink172.xml"/><Relationship Id="rId294" Type="http://schemas.openxmlformats.org/officeDocument/2006/relationships/externalLink" Target="externalLinks/externalLink214.xml"/><Relationship Id="rId308" Type="http://schemas.openxmlformats.org/officeDocument/2006/relationships/externalLink" Target="externalLinks/externalLink228.xml"/><Relationship Id="rId47" Type="http://schemas.openxmlformats.org/officeDocument/2006/relationships/worksheet" Target="worksheets/sheet47.xml"/><Relationship Id="rId89" Type="http://schemas.openxmlformats.org/officeDocument/2006/relationships/externalLink" Target="externalLinks/externalLink9.xml"/><Relationship Id="rId112" Type="http://schemas.openxmlformats.org/officeDocument/2006/relationships/externalLink" Target="externalLinks/externalLink32.xml"/><Relationship Id="rId154" Type="http://schemas.openxmlformats.org/officeDocument/2006/relationships/externalLink" Target="externalLinks/externalLink74.xml"/><Relationship Id="rId361" Type="http://schemas.openxmlformats.org/officeDocument/2006/relationships/externalLink" Target="externalLinks/externalLink281.xml"/><Relationship Id="rId196" Type="http://schemas.openxmlformats.org/officeDocument/2006/relationships/externalLink" Target="externalLinks/externalLink116.xml"/><Relationship Id="rId16" Type="http://schemas.openxmlformats.org/officeDocument/2006/relationships/worksheet" Target="worksheets/sheet16.xml"/><Relationship Id="rId221" Type="http://schemas.openxmlformats.org/officeDocument/2006/relationships/externalLink" Target="externalLinks/externalLink141.xml"/><Relationship Id="rId263" Type="http://schemas.openxmlformats.org/officeDocument/2006/relationships/externalLink" Target="externalLinks/externalLink183.xml"/><Relationship Id="rId319" Type="http://schemas.openxmlformats.org/officeDocument/2006/relationships/externalLink" Target="externalLinks/externalLink239.xml"/><Relationship Id="rId58" Type="http://schemas.openxmlformats.org/officeDocument/2006/relationships/worksheet" Target="worksheets/sheet58.xml"/><Relationship Id="rId123" Type="http://schemas.openxmlformats.org/officeDocument/2006/relationships/externalLink" Target="externalLinks/externalLink43.xml"/><Relationship Id="rId330" Type="http://schemas.openxmlformats.org/officeDocument/2006/relationships/externalLink" Target="externalLinks/externalLink250.xml"/><Relationship Id="rId165" Type="http://schemas.openxmlformats.org/officeDocument/2006/relationships/externalLink" Target="externalLinks/externalLink85.xml"/><Relationship Id="rId372" Type="http://schemas.openxmlformats.org/officeDocument/2006/relationships/externalLink" Target="externalLinks/externalLink292.xml"/><Relationship Id="rId232" Type="http://schemas.openxmlformats.org/officeDocument/2006/relationships/externalLink" Target="externalLinks/externalLink152.xml"/><Relationship Id="rId274" Type="http://schemas.openxmlformats.org/officeDocument/2006/relationships/externalLink" Target="externalLinks/externalLink19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33.xml"/><Relationship Id="rId134" Type="http://schemas.openxmlformats.org/officeDocument/2006/relationships/externalLink" Target="externalLinks/externalLink54.xml"/><Relationship Id="rId320" Type="http://schemas.openxmlformats.org/officeDocument/2006/relationships/externalLink" Target="externalLinks/externalLink240.xml"/><Relationship Id="rId80" Type="http://schemas.openxmlformats.org/officeDocument/2006/relationships/worksheet" Target="worksheets/sheet80.xml"/><Relationship Id="rId155" Type="http://schemas.openxmlformats.org/officeDocument/2006/relationships/externalLink" Target="externalLinks/externalLink75.xml"/><Relationship Id="rId176" Type="http://schemas.openxmlformats.org/officeDocument/2006/relationships/externalLink" Target="externalLinks/externalLink96.xml"/><Relationship Id="rId197" Type="http://schemas.openxmlformats.org/officeDocument/2006/relationships/externalLink" Target="externalLinks/externalLink117.xml"/><Relationship Id="rId341" Type="http://schemas.openxmlformats.org/officeDocument/2006/relationships/externalLink" Target="externalLinks/externalLink261.xml"/><Relationship Id="rId362" Type="http://schemas.openxmlformats.org/officeDocument/2006/relationships/externalLink" Target="externalLinks/externalLink282.xml"/><Relationship Id="rId383" Type="http://schemas.openxmlformats.org/officeDocument/2006/relationships/externalLink" Target="externalLinks/externalLink303.xml"/><Relationship Id="rId201" Type="http://schemas.openxmlformats.org/officeDocument/2006/relationships/externalLink" Target="externalLinks/externalLink121.xml"/><Relationship Id="rId222" Type="http://schemas.openxmlformats.org/officeDocument/2006/relationships/externalLink" Target="externalLinks/externalLink142.xml"/><Relationship Id="rId243" Type="http://schemas.openxmlformats.org/officeDocument/2006/relationships/externalLink" Target="externalLinks/externalLink163.xml"/><Relationship Id="rId264" Type="http://schemas.openxmlformats.org/officeDocument/2006/relationships/externalLink" Target="externalLinks/externalLink184.xml"/><Relationship Id="rId285" Type="http://schemas.openxmlformats.org/officeDocument/2006/relationships/externalLink" Target="externalLinks/externalLink20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3.xml"/><Relationship Id="rId124" Type="http://schemas.openxmlformats.org/officeDocument/2006/relationships/externalLink" Target="externalLinks/externalLink44.xml"/><Relationship Id="rId310" Type="http://schemas.openxmlformats.org/officeDocument/2006/relationships/externalLink" Target="externalLinks/externalLink230.xml"/><Relationship Id="rId70" Type="http://schemas.openxmlformats.org/officeDocument/2006/relationships/worksheet" Target="worksheets/sheet70.xml"/><Relationship Id="rId91" Type="http://schemas.openxmlformats.org/officeDocument/2006/relationships/externalLink" Target="externalLinks/externalLink11.xml"/><Relationship Id="rId145" Type="http://schemas.openxmlformats.org/officeDocument/2006/relationships/externalLink" Target="externalLinks/externalLink65.xml"/><Relationship Id="rId166" Type="http://schemas.openxmlformats.org/officeDocument/2006/relationships/externalLink" Target="externalLinks/externalLink86.xml"/><Relationship Id="rId187" Type="http://schemas.openxmlformats.org/officeDocument/2006/relationships/externalLink" Target="externalLinks/externalLink107.xml"/><Relationship Id="rId331" Type="http://schemas.openxmlformats.org/officeDocument/2006/relationships/externalLink" Target="externalLinks/externalLink251.xml"/><Relationship Id="rId352" Type="http://schemas.openxmlformats.org/officeDocument/2006/relationships/externalLink" Target="externalLinks/externalLink272.xml"/><Relationship Id="rId373" Type="http://schemas.openxmlformats.org/officeDocument/2006/relationships/externalLink" Target="externalLinks/externalLink293.xml"/><Relationship Id="rId394" Type="http://schemas.openxmlformats.org/officeDocument/2006/relationships/externalLink" Target="externalLinks/externalLink314.xml"/><Relationship Id="rId408" Type="http://schemas.openxmlformats.org/officeDocument/2006/relationships/externalLink" Target="externalLinks/externalLink328.xml"/><Relationship Id="rId1" Type="http://schemas.openxmlformats.org/officeDocument/2006/relationships/worksheet" Target="worksheets/sheet1.xml"/><Relationship Id="rId212" Type="http://schemas.openxmlformats.org/officeDocument/2006/relationships/externalLink" Target="externalLinks/externalLink132.xml"/><Relationship Id="rId233" Type="http://schemas.openxmlformats.org/officeDocument/2006/relationships/externalLink" Target="externalLinks/externalLink153.xml"/><Relationship Id="rId254" Type="http://schemas.openxmlformats.org/officeDocument/2006/relationships/externalLink" Target="externalLinks/externalLink17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4.xml"/><Relationship Id="rId275" Type="http://schemas.openxmlformats.org/officeDocument/2006/relationships/externalLink" Target="externalLinks/externalLink195.xml"/><Relationship Id="rId296" Type="http://schemas.openxmlformats.org/officeDocument/2006/relationships/externalLink" Target="externalLinks/externalLink216.xml"/><Relationship Id="rId300" Type="http://schemas.openxmlformats.org/officeDocument/2006/relationships/externalLink" Target="externalLinks/externalLink220.xml"/><Relationship Id="rId60" Type="http://schemas.openxmlformats.org/officeDocument/2006/relationships/worksheet" Target="worksheets/sheet60.xml"/><Relationship Id="rId81" Type="http://schemas.openxmlformats.org/officeDocument/2006/relationships/externalLink" Target="externalLinks/externalLink1.xml"/><Relationship Id="rId135" Type="http://schemas.openxmlformats.org/officeDocument/2006/relationships/externalLink" Target="externalLinks/externalLink55.xml"/><Relationship Id="rId156" Type="http://schemas.openxmlformats.org/officeDocument/2006/relationships/externalLink" Target="externalLinks/externalLink76.xml"/><Relationship Id="rId177" Type="http://schemas.openxmlformats.org/officeDocument/2006/relationships/externalLink" Target="externalLinks/externalLink97.xml"/><Relationship Id="rId198" Type="http://schemas.openxmlformats.org/officeDocument/2006/relationships/externalLink" Target="externalLinks/externalLink118.xml"/><Relationship Id="rId321" Type="http://schemas.openxmlformats.org/officeDocument/2006/relationships/externalLink" Target="externalLinks/externalLink241.xml"/><Relationship Id="rId342" Type="http://schemas.openxmlformats.org/officeDocument/2006/relationships/externalLink" Target="externalLinks/externalLink262.xml"/><Relationship Id="rId363" Type="http://schemas.openxmlformats.org/officeDocument/2006/relationships/externalLink" Target="externalLinks/externalLink283.xml"/><Relationship Id="rId384" Type="http://schemas.openxmlformats.org/officeDocument/2006/relationships/externalLink" Target="externalLinks/externalLink304.xml"/><Relationship Id="rId202" Type="http://schemas.openxmlformats.org/officeDocument/2006/relationships/externalLink" Target="externalLinks/externalLink122.xml"/><Relationship Id="rId223" Type="http://schemas.openxmlformats.org/officeDocument/2006/relationships/externalLink" Target="externalLinks/externalLink143.xml"/><Relationship Id="rId244" Type="http://schemas.openxmlformats.org/officeDocument/2006/relationships/externalLink" Target="externalLinks/externalLink16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85.xml"/><Relationship Id="rId286" Type="http://schemas.openxmlformats.org/officeDocument/2006/relationships/externalLink" Target="externalLinks/externalLink206.xml"/><Relationship Id="rId50" Type="http://schemas.openxmlformats.org/officeDocument/2006/relationships/worksheet" Target="worksheets/sheet50.xml"/><Relationship Id="rId104" Type="http://schemas.openxmlformats.org/officeDocument/2006/relationships/externalLink" Target="externalLinks/externalLink24.xml"/><Relationship Id="rId125" Type="http://schemas.openxmlformats.org/officeDocument/2006/relationships/externalLink" Target="externalLinks/externalLink45.xml"/><Relationship Id="rId146" Type="http://schemas.openxmlformats.org/officeDocument/2006/relationships/externalLink" Target="externalLinks/externalLink66.xml"/><Relationship Id="rId167" Type="http://schemas.openxmlformats.org/officeDocument/2006/relationships/externalLink" Target="externalLinks/externalLink87.xml"/><Relationship Id="rId188" Type="http://schemas.openxmlformats.org/officeDocument/2006/relationships/externalLink" Target="externalLinks/externalLink108.xml"/><Relationship Id="rId311" Type="http://schemas.openxmlformats.org/officeDocument/2006/relationships/externalLink" Target="externalLinks/externalLink231.xml"/><Relationship Id="rId332" Type="http://schemas.openxmlformats.org/officeDocument/2006/relationships/externalLink" Target="externalLinks/externalLink252.xml"/><Relationship Id="rId353" Type="http://schemas.openxmlformats.org/officeDocument/2006/relationships/externalLink" Target="externalLinks/externalLink273.xml"/><Relationship Id="rId374" Type="http://schemas.openxmlformats.org/officeDocument/2006/relationships/externalLink" Target="externalLinks/externalLink294.xml"/><Relationship Id="rId395" Type="http://schemas.openxmlformats.org/officeDocument/2006/relationships/externalLink" Target="externalLinks/externalLink315.xml"/><Relationship Id="rId409" Type="http://schemas.openxmlformats.org/officeDocument/2006/relationships/theme" Target="theme/theme1.xml"/><Relationship Id="rId71" Type="http://schemas.openxmlformats.org/officeDocument/2006/relationships/worksheet" Target="worksheets/sheet71.xml"/><Relationship Id="rId92" Type="http://schemas.openxmlformats.org/officeDocument/2006/relationships/externalLink" Target="externalLinks/externalLink12.xml"/><Relationship Id="rId213" Type="http://schemas.openxmlformats.org/officeDocument/2006/relationships/externalLink" Target="externalLinks/externalLink133.xml"/><Relationship Id="rId234" Type="http://schemas.openxmlformats.org/officeDocument/2006/relationships/externalLink" Target="externalLinks/externalLink15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75.xml"/><Relationship Id="rId276" Type="http://schemas.openxmlformats.org/officeDocument/2006/relationships/externalLink" Target="externalLinks/externalLink196.xml"/><Relationship Id="rId297" Type="http://schemas.openxmlformats.org/officeDocument/2006/relationships/externalLink" Target="externalLinks/externalLink217.xml"/><Relationship Id="rId40" Type="http://schemas.openxmlformats.org/officeDocument/2006/relationships/worksheet" Target="worksheets/sheet40.xml"/><Relationship Id="rId115" Type="http://schemas.openxmlformats.org/officeDocument/2006/relationships/externalLink" Target="externalLinks/externalLink35.xml"/><Relationship Id="rId136" Type="http://schemas.openxmlformats.org/officeDocument/2006/relationships/externalLink" Target="externalLinks/externalLink56.xml"/><Relationship Id="rId157" Type="http://schemas.openxmlformats.org/officeDocument/2006/relationships/externalLink" Target="externalLinks/externalLink77.xml"/><Relationship Id="rId178" Type="http://schemas.openxmlformats.org/officeDocument/2006/relationships/externalLink" Target="externalLinks/externalLink98.xml"/><Relationship Id="rId301" Type="http://schemas.openxmlformats.org/officeDocument/2006/relationships/externalLink" Target="externalLinks/externalLink221.xml"/><Relationship Id="rId322" Type="http://schemas.openxmlformats.org/officeDocument/2006/relationships/externalLink" Target="externalLinks/externalLink242.xml"/><Relationship Id="rId343" Type="http://schemas.openxmlformats.org/officeDocument/2006/relationships/externalLink" Target="externalLinks/externalLink263.xml"/><Relationship Id="rId364" Type="http://schemas.openxmlformats.org/officeDocument/2006/relationships/externalLink" Target="externalLinks/externalLink284.xml"/><Relationship Id="rId61" Type="http://schemas.openxmlformats.org/officeDocument/2006/relationships/worksheet" Target="worksheets/sheet61.xml"/><Relationship Id="rId82" Type="http://schemas.openxmlformats.org/officeDocument/2006/relationships/externalLink" Target="externalLinks/externalLink2.xml"/><Relationship Id="rId199" Type="http://schemas.openxmlformats.org/officeDocument/2006/relationships/externalLink" Target="externalLinks/externalLink119.xml"/><Relationship Id="rId203" Type="http://schemas.openxmlformats.org/officeDocument/2006/relationships/externalLink" Target="externalLinks/externalLink123.xml"/><Relationship Id="rId385" Type="http://schemas.openxmlformats.org/officeDocument/2006/relationships/externalLink" Target="externalLinks/externalLink305.xml"/><Relationship Id="rId19" Type="http://schemas.openxmlformats.org/officeDocument/2006/relationships/worksheet" Target="worksheets/sheet19.xml"/><Relationship Id="rId224" Type="http://schemas.openxmlformats.org/officeDocument/2006/relationships/externalLink" Target="externalLinks/externalLink144.xml"/><Relationship Id="rId245" Type="http://schemas.openxmlformats.org/officeDocument/2006/relationships/externalLink" Target="externalLinks/externalLink165.xml"/><Relationship Id="rId266" Type="http://schemas.openxmlformats.org/officeDocument/2006/relationships/externalLink" Target="externalLinks/externalLink186.xml"/><Relationship Id="rId287" Type="http://schemas.openxmlformats.org/officeDocument/2006/relationships/externalLink" Target="externalLinks/externalLink207.xml"/><Relationship Id="rId410"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externalLink" Target="externalLinks/externalLink25.xml"/><Relationship Id="rId126" Type="http://schemas.openxmlformats.org/officeDocument/2006/relationships/externalLink" Target="externalLinks/externalLink46.xml"/><Relationship Id="rId147" Type="http://schemas.openxmlformats.org/officeDocument/2006/relationships/externalLink" Target="externalLinks/externalLink67.xml"/><Relationship Id="rId168" Type="http://schemas.openxmlformats.org/officeDocument/2006/relationships/externalLink" Target="externalLinks/externalLink88.xml"/><Relationship Id="rId312" Type="http://schemas.openxmlformats.org/officeDocument/2006/relationships/externalLink" Target="externalLinks/externalLink232.xml"/><Relationship Id="rId333" Type="http://schemas.openxmlformats.org/officeDocument/2006/relationships/externalLink" Target="externalLinks/externalLink253.xml"/><Relationship Id="rId354" Type="http://schemas.openxmlformats.org/officeDocument/2006/relationships/externalLink" Target="externalLinks/externalLink27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189" Type="http://schemas.openxmlformats.org/officeDocument/2006/relationships/externalLink" Target="externalLinks/externalLink109.xml"/><Relationship Id="rId375" Type="http://schemas.openxmlformats.org/officeDocument/2006/relationships/externalLink" Target="externalLinks/externalLink295.xml"/><Relationship Id="rId396" Type="http://schemas.openxmlformats.org/officeDocument/2006/relationships/externalLink" Target="externalLinks/externalLink316.xml"/><Relationship Id="rId3" Type="http://schemas.openxmlformats.org/officeDocument/2006/relationships/worksheet" Target="worksheets/sheet3.xml"/><Relationship Id="rId214" Type="http://schemas.openxmlformats.org/officeDocument/2006/relationships/externalLink" Target="externalLinks/externalLink134.xml"/><Relationship Id="rId235" Type="http://schemas.openxmlformats.org/officeDocument/2006/relationships/externalLink" Target="externalLinks/externalLink155.xml"/><Relationship Id="rId256" Type="http://schemas.openxmlformats.org/officeDocument/2006/relationships/externalLink" Target="externalLinks/externalLink176.xml"/><Relationship Id="rId277" Type="http://schemas.openxmlformats.org/officeDocument/2006/relationships/externalLink" Target="externalLinks/externalLink197.xml"/><Relationship Id="rId298" Type="http://schemas.openxmlformats.org/officeDocument/2006/relationships/externalLink" Target="externalLinks/externalLink218.xml"/><Relationship Id="rId400" Type="http://schemas.openxmlformats.org/officeDocument/2006/relationships/externalLink" Target="externalLinks/externalLink320.xml"/><Relationship Id="rId116" Type="http://schemas.openxmlformats.org/officeDocument/2006/relationships/externalLink" Target="externalLinks/externalLink36.xml"/><Relationship Id="rId137" Type="http://schemas.openxmlformats.org/officeDocument/2006/relationships/externalLink" Target="externalLinks/externalLink57.xml"/><Relationship Id="rId158" Type="http://schemas.openxmlformats.org/officeDocument/2006/relationships/externalLink" Target="externalLinks/externalLink78.xml"/><Relationship Id="rId302" Type="http://schemas.openxmlformats.org/officeDocument/2006/relationships/externalLink" Target="externalLinks/externalLink222.xml"/><Relationship Id="rId323" Type="http://schemas.openxmlformats.org/officeDocument/2006/relationships/externalLink" Target="externalLinks/externalLink243.xml"/><Relationship Id="rId344" Type="http://schemas.openxmlformats.org/officeDocument/2006/relationships/externalLink" Target="externalLinks/externalLink26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3.xml"/><Relationship Id="rId179" Type="http://schemas.openxmlformats.org/officeDocument/2006/relationships/externalLink" Target="externalLinks/externalLink99.xml"/><Relationship Id="rId365" Type="http://schemas.openxmlformats.org/officeDocument/2006/relationships/externalLink" Target="externalLinks/externalLink285.xml"/><Relationship Id="rId386" Type="http://schemas.openxmlformats.org/officeDocument/2006/relationships/externalLink" Target="externalLinks/externalLink306.xml"/><Relationship Id="rId190" Type="http://schemas.openxmlformats.org/officeDocument/2006/relationships/externalLink" Target="externalLinks/externalLink110.xml"/><Relationship Id="rId204" Type="http://schemas.openxmlformats.org/officeDocument/2006/relationships/externalLink" Target="externalLinks/externalLink124.xml"/><Relationship Id="rId225" Type="http://schemas.openxmlformats.org/officeDocument/2006/relationships/externalLink" Target="externalLinks/externalLink145.xml"/><Relationship Id="rId246" Type="http://schemas.openxmlformats.org/officeDocument/2006/relationships/externalLink" Target="externalLinks/externalLink166.xml"/><Relationship Id="rId267" Type="http://schemas.openxmlformats.org/officeDocument/2006/relationships/externalLink" Target="externalLinks/externalLink187.xml"/><Relationship Id="rId288" Type="http://schemas.openxmlformats.org/officeDocument/2006/relationships/externalLink" Target="externalLinks/externalLink208.xml"/><Relationship Id="rId411" Type="http://schemas.openxmlformats.org/officeDocument/2006/relationships/sharedStrings" Target="sharedStrings.xml"/><Relationship Id="rId106" Type="http://schemas.openxmlformats.org/officeDocument/2006/relationships/externalLink" Target="externalLinks/externalLink26.xml"/><Relationship Id="rId127" Type="http://schemas.openxmlformats.org/officeDocument/2006/relationships/externalLink" Target="externalLinks/externalLink47.xml"/><Relationship Id="rId313" Type="http://schemas.openxmlformats.org/officeDocument/2006/relationships/externalLink" Target="externalLinks/externalLink23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externalLink" Target="externalLinks/externalLink14.xml"/><Relationship Id="rId148" Type="http://schemas.openxmlformats.org/officeDocument/2006/relationships/externalLink" Target="externalLinks/externalLink68.xml"/><Relationship Id="rId169" Type="http://schemas.openxmlformats.org/officeDocument/2006/relationships/externalLink" Target="externalLinks/externalLink89.xml"/><Relationship Id="rId334" Type="http://schemas.openxmlformats.org/officeDocument/2006/relationships/externalLink" Target="externalLinks/externalLink254.xml"/><Relationship Id="rId355" Type="http://schemas.openxmlformats.org/officeDocument/2006/relationships/externalLink" Target="externalLinks/externalLink275.xml"/><Relationship Id="rId376" Type="http://schemas.openxmlformats.org/officeDocument/2006/relationships/externalLink" Target="externalLinks/externalLink296.xml"/><Relationship Id="rId397" Type="http://schemas.openxmlformats.org/officeDocument/2006/relationships/externalLink" Target="externalLinks/externalLink317.xml"/><Relationship Id="rId4" Type="http://schemas.openxmlformats.org/officeDocument/2006/relationships/worksheet" Target="worksheets/sheet4.xml"/><Relationship Id="rId180" Type="http://schemas.openxmlformats.org/officeDocument/2006/relationships/externalLink" Target="externalLinks/externalLink100.xml"/><Relationship Id="rId215" Type="http://schemas.openxmlformats.org/officeDocument/2006/relationships/externalLink" Target="externalLinks/externalLink135.xml"/><Relationship Id="rId236" Type="http://schemas.openxmlformats.org/officeDocument/2006/relationships/externalLink" Target="externalLinks/externalLink156.xml"/><Relationship Id="rId257" Type="http://schemas.openxmlformats.org/officeDocument/2006/relationships/externalLink" Target="externalLinks/externalLink177.xml"/><Relationship Id="rId278" Type="http://schemas.openxmlformats.org/officeDocument/2006/relationships/externalLink" Target="externalLinks/externalLink198.xml"/><Relationship Id="rId401" Type="http://schemas.openxmlformats.org/officeDocument/2006/relationships/externalLink" Target="externalLinks/externalLink321.xml"/><Relationship Id="rId303" Type="http://schemas.openxmlformats.org/officeDocument/2006/relationships/externalLink" Target="externalLinks/externalLink223.xml"/><Relationship Id="rId42" Type="http://schemas.openxmlformats.org/officeDocument/2006/relationships/worksheet" Target="worksheets/sheet42.xml"/><Relationship Id="rId84" Type="http://schemas.openxmlformats.org/officeDocument/2006/relationships/externalLink" Target="externalLinks/externalLink4.xml"/><Relationship Id="rId138" Type="http://schemas.openxmlformats.org/officeDocument/2006/relationships/externalLink" Target="externalLinks/externalLink58.xml"/><Relationship Id="rId345" Type="http://schemas.openxmlformats.org/officeDocument/2006/relationships/externalLink" Target="externalLinks/externalLink265.xml"/><Relationship Id="rId387" Type="http://schemas.openxmlformats.org/officeDocument/2006/relationships/externalLink" Target="externalLinks/externalLink307.xml"/><Relationship Id="rId191" Type="http://schemas.openxmlformats.org/officeDocument/2006/relationships/externalLink" Target="externalLinks/externalLink111.xml"/><Relationship Id="rId205" Type="http://schemas.openxmlformats.org/officeDocument/2006/relationships/externalLink" Target="externalLinks/externalLink125.xml"/><Relationship Id="rId247" Type="http://schemas.openxmlformats.org/officeDocument/2006/relationships/externalLink" Target="externalLinks/externalLink167.xml"/><Relationship Id="rId412" Type="http://schemas.openxmlformats.org/officeDocument/2006/relationships/calcChain" Target="calcChain.xml"/><Relationship Id="rId107" Type="http://schemas.openxmlformats.org/officeDocument/2006/relationships/externalLink" Target="externalLinks/externalLink27.xml"/><Relationship Id="rId289" Type="http://schemas.openxmlformats.org/officeDocument/2006/relationships/externalLink" Target="externalLinks/externalLink20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69.xml"/><Relationship Id="rId314" Type="http://schemas.openxmlformats.org/officeDocument/2006/relationships/externalLink" Target="externalLinks/externalLink234.xml"/><Relationship Id="rId356" Type="http://schemas.openxmlformats.org/officeDocument/2006/relationships/externalLink" Target="externalLinks/externalLink276.xml"/><Relationship Id="rId398" Type="http://schemas.openxmlformats.org/officeDocument/2006/relationships/externalLink" Target="externalLinks/externalLink318.xml"/><Relationship Id="rId95" Type="http://schemas.openxmlformats.org/officeDocument/2006/relationships/externalLink" Target="externalLinks/externalLink15.xml"/><Relationship Id="rId160" Type="http://schemas.openxmlformats.org/officeDocument/2006/relationships/externalLink" Target="externalLinks/externalLink80.xml"/><Relationship Id="rId216" Type="http://schemas.openxmlformats.org/officeDocument/2006/relationships/externalLink" Target="externalLinks/externalLink136.xml"/><Relationship Id="rId258" Type="http://schemas.openxmlformats.org/officeDocument/2006/relationships/externalLink" Target="externalLinks/externalLink17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38.xml"/><Relationship Id="rId325" Type="http://schemas.openxmlformats.org/officeDocument/2006/relationships/externalLink" Target="externalLinks/externalLink245.xml"/><Relationship Id="rId367" Type="http://schemas.openxmlformats.org/officeDocument/2006/relationships/externalLink" Target="externalLinks/externalLink287.xml"/><Relationship Id="rId171" Type="http://schemas.openxmlformats.org/officeDocument/2006/relationships/externalLink" Target="externalLinks/externalLink91.xml"/><Relationship Id="rId227" Type="http://schemas.openxmlformats.org/officeDocument/2006/relationships/externalLink" Target="externalLinks/externalLink147.xml"/><Relationship Id="rId269" Type="http://schemas.openxmlformats.org/officeDocument/2006/relationships/externalLink" Target="externalLinks/externalLink189.xml"/><Relationship Id="rId33" Type="http://schemas.openxmlformats.org/officeDocument/2006/relationships/worksheet" Target="worksheets/sheet33.xml"/><Relationship Id="rId129" Type="http://schemas.openxmlformats.org/officeDocument/2006/relationships/externalLink" Target="externalLinks/externalLink49.xml"/><Relationship Id="rId280" Type="http://schemas.openxmlformats.org/officeDocument/2006/relationships/externalLink" Target="externalLinks/externalLink200.xml"/><Relationship Id="rId336" Type="http://schemas.openxmlformats.org/officeDocument/2006/relationships/externalLink" Target="externalLinks/externalLink256.xml"/><Relationship Id="rId75" Type="http://schemas.openxmlformats.org/officeDocument/2006/relationships/worksheet" Target="worksheets/sheet75.xml"/><Relationship Id="rId140" Type="http://schemas.openxmlformats.org/officeDocument/2006/relationships/externalLink" Target="externalLinks/externalLink60.xml"/><Relationship Id="rId182" Type="http://schemas.openxmlformats.org/officeDocument/2006/relationships/externalLink" Target="externalLinks/externalLink102.xml"/><Relationship Id="rId378" Type="http://schemas.openxmlformats.org/officeDocument/2006/relationships/externalLink" Target="externalLinks/externalLink298.xml"/><Relationship Id="rId403" Type="http://schemas.openxmlformats.org/officeDocument/2006/relationships/externalLink" Target="externalLinks/externalLink323.xml"/><Relationship Id="rId6" Type="http://schemas.openxmlformats.org/officeDocument/2006/relationships/worksheet" Target="worksheets/sheet6.xml"/><Relationship Id="rId238" Type="http://schemas.openxmlformats.org/officeDocument/2006/relationships/externalLink" Target="externalLinks/externalLink158.xml"/><Relationship Id="rId291" Type="http://schemas.openxmlformats.org/officeDocument/2006/relationships/externalLink" Target="externalLinks/externalLink211.xml"/><Relationship Id="rId305" Type="http://schemas.openxmlformats.org/officeDocument/2006/relationships/externalLink" Target="externalLinks/externalLink225.xml"/><Relationship Id="rId347" Type="http://schemas.openxmlformats.org/officeDocument/2006/relationships/externalLink" Target="externalLinks/externalLink267.xml"/><Relationship Id="rId44" Type="http://schemas.openxmlformats.org/officeDocument/2006/relationships/worksheet" Target="worksheets/sheet44.xml"/><Relationship Id="rId86" Type="http://schemas.openxmlformats.org/officeDocument/2006/relationships/externalLink" Target="externalLinks/externalLink6.xml"/><Relationship Id="rId151" Type="http://schemas.openxmlformats.org/officeDocument/2006/relationships/externalLink" Target="externalLinks/externalLink71.xml"/><Relationship Id="rId389" Type="http://schemas.openxmlformats.org/officeDocument/2006/relationships/externalLink" Target="externalLinks/externalLink309.xml"/><Relationship Id="rId193" Type="http://schemas.openxmlformats.org/officeDocument/2006/relationships/externalLink" Target="externalLinks/externalLink113.xml"/><Relationship Id="rId207" Type="http://schemas.openxmlformats.org/officeDocument/2006/relationships/externalLink" Target="externalLinks/externalLink127.xml"/><Relationship Id="rId249" Type="http://schemas.openxmlformats.org/officeDocument/2006/relationships/externalLink" Target="externalLinks/externalLink169.xml"/><Relationship Id="rId13" Type="http://schemas.openxmlformats.org/officeDocument/2006/relationships/worksheet" Target="worksheets/sheet13.xml"/><Relationship Id="rId109" Type="http://schemas.openxmlformats.org/officeDocument/2006/relationships/externalLink" Target="externalLinks/externalLink29.xml"/><Relationship Id="rId260" Type="http://schemas.openxmlformats.org/officeDocument/2006/relationships/externalLink" Target="externalLinks/externalLink180.xml"/><Relationship Id="rId316" Type="http://schemas.openxmlformats.org/officeDocument/2006/relationships/externalLink" Target="externalLinks/externalLink236.xml"/><Relationship Id="rId55" Type="http://schemas.openxmlformats.org/officeDocument/2006/relationships/worksheet" Target="worksheets/sheet55.xml"/><Relationship Id="rId97" Type="http://schemas.openxmlformats.org/officeDocument/2006/relationships/externalLink" Target="externalLinks/externalLink17.xml"/><Relationship Id="rId120" Type="http://schemas.openxmlformats.org/officeDocument/2006/relationships/externalLink" Target="externalLinks/externalLink40.xml"/><Relationship Id="rId358" Type="http://schemas.openxmlformats.org/officeDocument/2006/relationships/externalLink" Target="externalLinks/externalLink278.xml"/><Relationship Id="rId162" Type="http://schemas.openxmlformats.org/officeDocument/2006/relationships/externalLink" Target="externalLinks/externalLink82.xml"/><Relationship Id="rId218" Type="http://schemas.openxmlformats.org/officeDocument/2006/relationships/externalLink" Target="externalLinks/externalLink138.xml"/><Relationship Id="rId271" Type="http://schemas.openxmlformats.org/officeDocument/2006/relationships/externalLink" Target="externalLinks/externalLink19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externalLink" Target="externalLinks/externalLink51.xml"/><Relationship Id="rId327" Type="http://schemas.openxmlformats.org/officeDocument/2006/relationships/externalLink" Target="externalLinks/externalLink247.xml"/><Relationship Id="rId369" Type="http://schemas.openxmlformats.org/officeDocument/2006/relationships/externalLink" Target="externalLinks/externalLink289.xml"/><Relationship Id="rId173" Type="http://schemas.openxmlformats.org/officeDocument/2006/relationships/externalLink" Target="externalLinks/externalLink93.xml"/><Relationship Id="rId229" Type="http://schemas.openxmlformats.org/officeDocument/2006/relationships/externalLink" Target="externalLinks/externalLink149.xml"/><Relationship Id="rId380" Type="http://schemas.openxmlformats.org/officeDocument/2006/relationships/externalLink" Target="externalLinks/externalLink300.xml"/><Relationship Id="rId240" Type="http://schemas.openxmlformats.org/officeDocument/2006/relationships/externalLink" Target="externalLinks/externalLink16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externalLink" Target="externalLinks/externalLink20.xml"/><Relationship Id="rId282" Type="http://schemas.openxmlformats.org/officeDocument/2006/relationships/externalLink" Target="externalLinks/externalLink202.xml"/><Relationship Id="rId338" Type="http://schemas.openxmlformats.org/officeDocument/2006/relationships/externalLink" Target="externalLinks/externalLink258.xml"/><Relationship Id="rId8" Type="http://schemas.openxmlformats.org/officeDocument/2006/relationships/worksheet" Target="worksheets/sheet8.xml"/><Relationship Id="rId142" Type="http://schemas.openxmlformats.org/officeDocument/2006/relationships/externalLink" Target="externalLinks/externalLink62.xml"/><Relationship Id="rId184" Type="http://schemas.openxmlformats.org/officeDocument/2006/relationships/externalLink" Target="externalLinks/externalLink104.xml"/><Relationship Id="rId391" Type="http://schemas.openxmlformats.org/officeDocument/2006/relationships/externalLink" Target="externalLinks/externalLink311.xml"/><Relationship Id="rId405" Type="http://schemas.openxmlformats.org/officeDocument/2006/relationships/externalLink" Target="externalLinks/externalLink325.xml"/><Relationship Id="rId251" Type="http://schemas.openxmlformats.org/officeDocument/2006/relationships/externalLink" Target="externalLinks/externalLink171.xml"/><Relationship Id="rId46" Type="http://schemas.openxmlformats.org/officeDocument/2006/relationships/worksheet" Target="worksheets/sheet46.xml"/><Relationship Id="rId293" Type="http://schemas.openxmlformats.org/officeDocument/2006/relationships/externalLink" Target="externalLinks/externalLink213.xml"/><Relationship Id="rId307" Type="http://schemas.openxmlformats.org/officeDocument/2006/relationships/externalLink" Target="externalLinks/externalLink227.xml"/><Relationship Id="rId349" Type="http://schemas.openxmlformats.org/officeDocument/2006/relationships/externalLink" Target="externalLinks/externalLink269.xml"/><Relationship Id="rId88" Type="http://schemas.openxmlformats.org/officeDocument/2006/relationships/externalLink" Target="externalLinks/externalLink8.xml"/><Relationship Id="rId111" Type="http://schemas.openxmlformats.org/officeDocument/2006/relationships/externalLink" Target="externalLinks/externalLink31.xml"/><Relationship Id="rId153" Type="http://schemas.openxmlformats.org/officeDocument/2006/relationships/externalLink" Target="externalLinks/externalLink73.xml"/><Relationship Id="rId195" Type="http://schemas.openxmlformats.org/officeDocument/2006/relationships/externalLink" Target="externalLinks/externalLink115.xml"/><Relationship Id="rId209" Type="http://schemas.openxmlformats.org/officeDocument/2006/relationships/externalLink" Target="externalLinks/externalLink129.xml"/><Relationship Id="rId360" Type="http://schemas.openxmlformats.org/officeDocument/2006/relationships/externalLink" Target="externalLinks/externalLink280.xml"/><Relationship Id="rId220" Type="http://schemas.openxmlformats.org/officeDocument/2006/relationships/externalLink" Target="externalLinks/externalLink14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externalLink" Target="externalLinks/externalLink182.xml"/><Relationship Id="rId318" Type="http://schemas.openxmlformats.org/officeDocument/2006/relationships/externalLink" Target="externalLinks/externalLink238.xml"/><Relationship Id="rId99" Type="http://schemas.openxmlformats.org/officeDocument/2006/relationships/externalLink" Target="externalLinks/externalLink19.xml"/><Relationship Id="rId122" Type="http://schemas.openxmlformats.org/officeDocument/2006/relationships/externalLink" Target="externalLinks/externalLink42.xml"/><Relationship Id="rId164" Type="http://schemas.openxmlformats.org/officeDocument/2006/relationships/externalLink" Target="externalLinks/externalLink84.xml"/><Relationship Id="rId371" Type="http://schemas.openxmlformats.org/officeDocument/2006/relationships/externalLink" Target="externalLinks/externalLink291.xml"/><Relationship Id="rId26" Type="http://schemas.openxmlformats.org/officeDocument/2006/relationships/worksheet" Target="worksheets/sheet26.xml"/><Relationship Id="rId231" Type="http://schemas.openxmlformats.org/officeDocument/2006/relationships/externalLink" Target="externalLinks/externalLink151.xml"/><Relationship Id="rId273" Type="http://schemas.openxmlformats.org/officeDocument/2006/relationships/externalLink" Target="externalLinks/externalLink193.xml"/><Relationship Id="rId329" Type="http://schemas.openxmlformats.org/officeDocument/2006/relationships/externalLink" Target="externalLinks/externalLink249.xml"/><Relationship Id="rId68" Type="http://schemas.openxmlformats.org/officeDocument/2006/relationships/worksheet" Target="worksheets/sheet68.xml"/><Relationship Id="rId133" Type="http://schemas.openxmlformats.org/officeDocument/2006/relationships/externalLink" Target="externalLinks/externalLink53.xml"/><Relationship Id="rId175" Type="http://schemas.openxmlformats.org/officeDocument/2006/relationships/externalLink" Target="externalLinks/externalLink95.xml"/><Relationship Id="rId340" Type="http://schemas.openxmlformats.org/officeDocument/2006/relationships/externalLink" Target="externalLinks/externalLink260.xml"/><Relationship Id="rId200" Type="http://schemas.openxmlformats.org/officeDocument/2006/relationships/externalLink" Target="externalLinks/externalLink120.xml"/><Relationship Id="rId382" Type="http://schemas.openxmlformats.org/officeDocument/2006/relationships/externalLink" Target="externalLinks/externalLink302.xml"/><Relationship Id="rId242" Type="http://schemas.openxmlformats.org/officeDocument/2006/relationships/externalLink" Target="externalLinks/externalLink162.xml"/><Relationship Id="rId284" Type="http://schemas.openxmlformats.org/officeDocument/2006/relationships/externalLink" Target="externalLinks/externalLink204.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externalLink" Target="externalLinks/externalLink22.xml"/><Relationship Id="rId144" Type="http://schemas.openxmlformats.org/officeDocument/2006/relationships/externalLink" Target="externalLinks/externalLink64.xml"/><Relationship Id="rId90" Type="http://schemas.openxmlformats.org/officeDocument/2006/relationships/externalLink" Target="externalLinks/externalLink10.xml"/><Relationship Id="rId186" Type="http://schemas.openxmlformats.org/officeDocument/2006/relationships/externalLink" Target="externalLinks/externalLink106.xml"/><Relationship Id="rId351" Type="http://schemas.openxmlformats.org/officeDocument/2006/relationships/externalLink" Target="externalLinks/externalLink271.xml"/><Relationship Id="rId393" Type="http://schemas.openxmlformats.org/officeDocument/2006/relationships/externalLink" Target="externalLinks/externalLink313.xml"/><Relationship Id="rId407" Type="http://schemas.openxmlformats.org/officeDocument/2006/relationships/externalLink" Target="externalLinks/externalLink327.xml"/><Relationship Id="rId211" Type="http://schemas.openxmlformats.org/officeDocument/2006/relationships/externalLink" Target="externalLinks/externalLink131.xml"/><Relationship Id="rId253" Type="http://schemas.openxmlformats.org/officeDocument/2006/relationships/externalLink" Target="externalLinks/externalLink173.xml"/><Relationship Id="rId295" Type="http://schemas.openxmlformats.org/officeDocument/2006/relationships/externalLink" Target="externalLinks/externalLink215.xml"/><Relationship Id="rId309" Type="http://schemas.openxmlformats.org/officeDocument/2006/relationships/externalLink" Target="externalLinks/externalLink229.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43</xdr:row>
      <xdr:rowOff>66675</xdr:rowOff>
    </xdr:from>
    <xdr:to>
      <xdr:col>0</xdr:col>
      <xdr:colOff>1371600</xdr:colOff>
      <xdr:row>45</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5D7F7DD-A226-4407-8CBC-3CF2D6273E31}"/>
            </a:ext>
          </a:extLst>
        </xdr:cNvPr>
        <xdr:cNvSpPr/>
      </xdr:nvSpPr>
      <xdr:spPr>
        <a:xfrm>
          <a:off x="66674" y="9486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B1B2281-6333-4D65-BE11-58C41EC68059}"/>
            </a:ext>
          </a:extLst>
        </xdr:cNvPr>
        <xdr:cNvSpPr/>
      </xdr:nvSpPr>
      <xdr:spPr>
        <a:xfrm>
          <a:off x="0" y="7591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32</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7D8EA29-105F-40A9-BE3C-0710A5187294}"/>
            </a:ext>
          </a:extLst>
        </xdr:cNvPr>
        <xdr:cNvSpPr/>
      </xdr:nvSpPr>
      <xdr:spPr>
        <a:xfrm>
          <a:off x="0" y="6315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178</xdr:row>
      <xdr:rowOff>0</xdr:rowOff>
    </xdr:from>
    <xdr:to>
      <xdr:col>1</xdr:col>
      <xdr:colOff>400051</xdr:colOff>
      <xdr:row>180</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D4B3709-B171-4BF9-9D80-8FEBE61F8F63}"/>
            </a:ext>
          </a:extLst>
        </xdr:cNvPr>
        <xdr:cNvSpPr/>
      </xdr:nvSpPr>
      <xdr:spPr>
        <a:xfrm>
          <a:off x="0" y="8305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1304926</xdr:colOff>
      <xdr:row>45</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6F22798-3AE8-46A0-A94F-E245DA03F34D}"/>
            </a:ext>
          </a:extLst>
        </xdr:cNvPr>
        <xdr:cNvSpPr/>
      </xdr:nvSpPr>
      <xdr:spPr>
        <a:xfrm>
          <a:off x="0" y="62769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65</xdr:row>
      <xdr:rowOff>0</xdr:rowOff>
    </xdr:from>
    <xdr:to>
      <xdr:col>1</xdr:col>
      <xdr:colOff>752476</xdr:colOff>
      <xdr:row>66</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DF69571-8273-47E9-B7DD-90BDE79B2090}"/>
            </a:ext>
          </a:extLst>
        </xdr:cNvPr>
        <xdr:cNvSpPr/>
      </xdr:nvSpPr>
      <xdr:spPr>
        <a:xfrm>
          <a:off x="0" y="14020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1304926</xdr:colOff>
      <xdr:row>51</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7A8F9FF-B2D4-4E61-A26F-06D7EBF3D945}"/>
            </a:ext>
          </a:extLst>
        </xdr:cNvPr>
        <xdr:cNvSpPr/>
      </xdr:nvSpPr>
      <xdr:spPr>
        <a:xfrm>
          <a:off x="0" y="9467850"/>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56</xdr:row>
      <xdr:rowOff>0</xdr:rowOff>
    </xdr:from>
    <xdr:to>
      <xdr:col>1</xdr:col>
      <xdr:colOff>257176</xdr:colOff>
      <xdr:row>57</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32C30F5-4EE0-4D6B-8350-01B654843BBD}"/>
            </a:ext>
          </a:extLst>
        </xdr:cNvPr>
        <xdr:cNvSpPr/>
      </xdr:nvSpPr>
      <xdr:spPr>
        <a:xfrm>
          <a:off x="0" y="124872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828676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B4281D8-2D86-4187-B484-CE7931620032}"/>
            </a:ext>
          </a:extLst>
        </xdr:cNvPr>
        <xdr:cNvSpPr/>
      </xdr:nvSpPr>
      <xdr:spPr>
        <a:xfrm>
          <a:off x="0" y="12744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56</xdr:row>
      <xdr:rowOff>0</xdr:rowOff>
    </xdr:from>
    <xdr:to>
      <xdr:col>1</xdr:col>
      <xdr:colOff>828676</xdr:colOff>
      <xdr:row>57</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7A1593C-D5C3-460F-9124-A92AB87C9278}"/>
            </a:ext>
          </a:extLst>
        </xdr:cNvPr>
        <xdr:cNvSpPr/>
      </xdr:nvSpPr>
      <xdr:spPr>
        <a:xfrm>
          <a:off x="0" y="12277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50</xdr:row>
      <xdr:rowOff>0</xdr:rowOff>
    </xdr:from>
    <xdr:to>
      <xdr:col>0</xdr:col>
      <xdr:colOff>1304926</xdr:colOff>
      <xdr:row>52</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747DB34-D8BA-4337-BEFB-4FE28FF49CE3}"/>
            </a:ext>
          </a:extLst>
        </xdr:cNvPr>
        <xdr:cNvSpPr/>
      </xdr:nvSpPr>
      <xdr:spPr>
        <a:xfrm>
          <a:off x="0" y="10896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47</xdr:row>
      <xdr:rowOff>0</xdr:rowOff>
    </xdr:from>
    <xdr:to>
      <xdr:col>1</xdr:col>
      <xdr:colOff>590551</xdr:colOff>
      <xdr:row>48</xdr:row>
      <xdr:rowOff>152400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B9ACACA-71A9-4428-B32E-4C668EB1BD15}"/>
            </a:ext>
          </a:extLst>
        </xdr:cNvPr>
        <xdr:cNvSpPr/>
      </xdr:nvSpPr>
      <xdr:spPr>
        <a:xfrm>
          <a:off x="0" y="5800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1304926</xdr:colOff>
      <xdr:row>44</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9706DBF-D2D7-4CA4-9352-B1AB45EC3FA6}"/>
            </a:ext>
          </a:extLst>
        </xdr:cNvPr>
        <xdr:cNvSpPr/>
      </xdr:nvSpPr>
      <xdr:spPr>
        <a:xfrm>
          <a:off x="0" y="100679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66</xdr:row>
      <xdr:rowOff>19050</xdr:rowOff>
    </xdr:from>
    <xdr:to>
      <xdr:col>0</xdr:col>
      <xdr:colOff>1304926</xdr:colOff>
      <xdr:row>68</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5AA200D-CCDF-4005-BEB5-4FB9CBCEFA85}"/>
            </a:ext>
          </a:extLst>
        </xdr:cNvPr>
        <xdr:cNvSpPr/>
      </xdr:nvSpPr>
      <xdr:spPr>
        <a:xfrm>
          <a:off x="0" y="140589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0075170-B3DA-4CDD-BECF-4A2249581079}"/>
            </a:ext>
          </a:extLst>
        </xdr:cNvPr>
        <xdr:cNvSpPr/>
      </xdr:nvSpPr>
      <xdr:spPr>
        <a:xfrm>
          <a:off x="0" y="27460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124</xdr:row>
      <xdr:rowOff>0</xdr:rowOff>
    </xdr:from>
    <xdr:to>
      <xdr:col>0</xdr:col>
      <xdr:colOff>1304926</xdr:colOff>
      <xdr:row>126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5D0E420-09AC-45FC-897D-40EDFB0000F8}"/>
            </a:ext>
          </a:extLst>
        </xdr:cNvPr>
        <xdr:cNvSpPr/>
      </xdr:nvSpPr>
      <xdr:spPr>
        <a:xfrm>
          <a:off x="0" y="27403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187138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B68470D-5C38-4BD0-A90F-2BB65B845867}"/>
            </a:ext>
          </a:extLst>
        </xdr:cNvPr>
        <xdr:cNvSpPr/>
      </xdr:nvSpPr>
      <xdr:spPr>
        <a:xfrm>
          <a:off x="0" y="5686425"/>
          <a:ext cx="1304926" cy="3966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1304926</xdr:colOff>
      <xdr:row>121</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30A46A4-BAB3-4345-8AF7-455860B50773}"/>
            </a:ext>
          </a:extLst>
        </xdr:cNvPr>
        <xdr:cNvSpPr/>
      </xdr:nvSpPr>
      <xdr:spPr>
        <a:xfrm>
          <a:off x="0" y="266509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197</xdr:row>
      <xdr:rowOff>0</xdr:rowOff>
    </xdr:from>
    <xdr:to>
      <xdr:col>1</xdr:col>
      <xdr:colOff>553509</xdr:colOff>
      <xdr:row>199</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F8E133E-E763-499C-9948-0C04E97A5068}"/>
            </a:ext>
          </a:extLst>
        </xdr:cNvPr>
        <xdr:cNvSpPr/>
      </xdr:nvSpPr>
      <xdr:spPr>
        <a:xfrm>
          <a:off x="0" y="12249150"/>
          <a:ext cx="1305984"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1E3D584-2FA5-4772-9BE0-CFEB2F01414A}"/>
            </a:ext>
          </a:extLst>
        </xdr:cNvPr>
        <xdr:cNvSpPr/>
      </xdr:nvSpPr>
      <xdr:spPr>
        <a:xfrm>
          <a:off x="0" y="12496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3076017-3872-4506-9E22-EEDE27F56309}"/>
            </a:ext>
          </a:extLst>
        </xdr:cNvPr>
        <xdr:cNvSpPr/>
      </xdr:nvSpPr>
      <xdr:spPr>
        <a:xfrm>
          <a:off x="0" y="11887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4DDEBE2-9186-45E6-9E7C-9D2E66152587}"/>
            </a:ext>
          </a:extLst>
        </xdr:cNvPr>
        <xdr:cNvSpPr/>
      </xdr:nvSpPr>
      <xdr:spPr>
        <a:xfrm>
          <a:off x="0" y="4914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91</xdr:row>
      <xdr:rowOff>0</xdr:rowOff>
    </xdr:from>
    <xdr:to>
      <xdr:col>0</xdr:col>
      <xdr:colOff>1304926</xdr:colOff>
      <xdr:row>93</xdr:row>
      <xdr:rowOff>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632F895-2FD7-416C-A38C-663A3E0850B0}"/>
            </a:ext>
          </a:extLst>
        </xdr:cNvPr>
        <xdr:cNvSpPr/>
      </xdr:nvSpPr>
      <xdr:spPr>
        <a:xfrm>
          <a:off x="0" y="153352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22E0332-170D-4911-ABA1-D6A32B656C0F}"/>
            </a:ext>
          </a:extLst>
        </xdr:cNvPr>
        <xdr:cNvSpPr/>
      </xdr:nvSpPr>
      <xdr:spPr>
        <a:xfrm>
          <a:off x="0" y="10696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1304926</xdr:colOff>
      <xdr:row>40</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0A6CCD8-81F4-40CA-A3C3-A0D4439CAE63}"/>
            </a:ext>
          </a:extLst>
        </xdr:cNvPr>
        <xdr:cNvSpPr/>
      </xdr:nvSpPr>
      <xdr:spPr>
        <a:xfrm>
          <a:off x="0" y="129063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A0957BA-2FB1-4228-8CC8-447BB2B96EF2}"/>
            </a:ext>
          </a:extLst>
        </xdr:cNvPr>
        <xdr:cNvSpPr/>
      </xdr:nvSpPr>
      <xdr:spPr>
        <a:xfrm>
          <a:off x="0" y="94583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112</xdr:row>
      <xdr:rowOff>42334</xdr:rowOff>
    </xdr:from>
    <xdr:to>
      <xdr:col>1</xdr:col>
      <xdr:colOff>320676</xdr:colOff>
      <xdr:row>114</xdr:row>
      <xdr:rowOff>82550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7B91B0B-7FE4-4591-82A1-A81373280032}"/>
            </a:ext>
          </a:extLst>
        </xdr:cNvPr>
        <xdr:cNvSpPr/>
      </xdr:nvSpPr>
      <xdr:spPr>
        <a:xfrm>
          <a:off x="0" y="9491134"/>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1304926</xdr:colOff>
      <xdr:row>36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9D786F6-CF58-46BD-9BBB-A4324F7EDD31}"/>
            </a:ext>
          </a:extLst>
        </xdr:cNvPr>
        <xdr:cNvSpPr/>
      </xdr:nvSpPr>
      <xdr:spPr>
        <a:xfrm>
          <a:off x="0" y="6562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1304926</xdr:colOff>
      <xdr:row>60</xdr:row>
      <xdr:rowOff>188383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E23D162-8393-4825-9683-B8C0E1BC4D88}"/>
            </a:ext>
          </a:extLst>
        </xdr:cNvPr>
        <xdr:cNvSpPr/>
      </xdr:nvSpPr>
      <xdr:spPr>
        <a:xfrm>
          <a:off x="0" y="10039350"/>
          <a:ext cx="1304926" cy="39793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174</xdr:row>
      <xdr:rowOff>0</xdr:rowOff>
    </xdr:from>
    <xdr:to>
      <xdr:col>1</xdr:col>
      <xdr:colOff>476251</xdr:colOff>
      <xdr:row>175</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7C64CC4-5200-4086-8609-B20084CABCD8}"/>
            </a:ext>
          </a:extLst>
        </xdr:cNvPr>
        <xdr:cNvSpPr/>
      </xdr:nvSpPr>
      <xdr:spPr>
        <a:xfrm>
          <a:off x="0" y="68770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131</xdr:row>
      <xdr:rowOff>0</xdr:rowOff>
    </xdr:from>
    <xdr:to>
      <xdr:col>1</xdr:col>
      <xdr:colOff>345595</xdr:colOff>
      <xdr:row>132</xdr:row>
      <xdr:rowOff>187555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5E35B8F-6D21-4026-AE0D-5FE65E93B3DD}"/>
            </a:ext>
          </a:extLst>
        </xdr:cNvPr>
        <xdr:cNvSpPr/>
      </xdr:nvSpPr>
      <xdr:spPr>
        <a:xfrm>
          <a:off x="0" y="9867900"/>
          <a:ext cx="1269520" cy="3971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38100</xdr:colOff>
      <xdr:row>133</xdr:row>
      <xdr:rowOff>91168</xdr:rowOff>
    </xdr:from>
    <xdr:to>
      <xdr:col>1</xdr:col>
      <xdr:colOff>329834</xdr:colOff>
      <xdr:row>135</xdr:row>
      <xdr:rowOff>74062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95EA3BD-0C73-48DB-8D20-8A4BC0FE50B8}"/>
            </a:ext>
          </a:extLst>
        </xdr:cNvPr>
        <xdr:cNvSpPr/>
      </xdr:nvSpPr>
      <xdr:spPr>
        <a:xfrm>
          <a:off x="38100" y="11102068"/>
          <a:ext cx="1272809" cy="40199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34018</xdr:colOff>
      <xdr:row>129</xdr:row>
      <xdr:rowOff>101600</xdr:rowOff>
    </xdr:from>
    <xdr:to>
      <xdr:col>1</xdr:col>
      <xdr:colOff>402036</xdr:colOff>
      <xdr:row>131</xdr:row>
      <xdr:rowOff>77136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F28405E-0DBD-4CFC-A41B-C170F2F63B04}"/>
            </a:ext>
          </a:extLst>
        </xdr:cNvPr>
        <xdr:cNvSpPr/>
      </xdr:nvSpPr>
      <xdr:spPr>
        <a:xfrm>
          <a:off x="34018" y="10693400"/>
          <a:ext cx="1263368" cy="3851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87</xdr:row>
      <xdr:rowOff>0</xdr:rowOff>
    </xdr:from>
    <xdr:to>
      <xdr:col>1</xdr:col>
      <xdr:colOff>66676</xdr:colOff>
      <xdr:row>88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02C3FFB-7CA6-4D35-8B16-A2AF5211AF1D}"/>
            </a:ext>
          </a:extLst>
        </xdr:cNvPr>
        <xdr:cNvSpPr/>
      </xdr:nvSpPr>
      <xdr:spPr>
        <a:xfrm>
          <a:off x="0" y="10810875"/>
          <a:ext cx="166687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13855</xdr:colOff>
      <xdr:row>48</xdr:row>
      <xdr:rowOff>78798</xdr:rowOff>
    </xdr:from>
    <xdr:to>
      <xdr:col>0</xdr:col>
      <xdr:colOff>1280733</xdr:colOff>
      <xdr:row>49</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AA5C9A7-390D-4956-8165-C9F9E069F2DB}"/>
            </a:ext>
          </a:extLst>
        </xdr:cNvPr>
        <xdr:cNvSpPr/>
      </xdr:nvSpPr>
      <xdr:spPr>
        <a:xfrm>
          <a:off x="13855" y="114992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48</xdr:row>
      <xdr:rowOff>78798</xdr:rowOff>
    </xdr:from>
    <xdr:to>
      <xdr:col>0</xdr:col>
      <xdr:colOff>1280733</xdr:colOff>
      <xdr:row>49</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FCF9BDF9-4FD9-4EC6-BBCD-3C3FF8652373}"/>
            </a:ext>
          </a:extLst>
        </xdr:cNvPr>
        <xdr:cNvSpPr/>
      </xdr:nvSpPr>
      <xdr:spPr>
        <a:xfrm>
          <a:off x="13855" y="114992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31</xdr:row>
      <xdr:rowOff>30956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26DD7C3-3E95-43AF-A3EE-1846647C512D}"/>
            </a:ext>
          </a:extLst>
        </xdr:cNvPr>
        <xdr:cNvSpPr/>
      </xdr:nvSpPr>
      <xdr:spPr>
        <a:xfrm>
          <a:off x="0" y="5972175"/>
          <a:ext cx="1304926" cy="3548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EA4A359-4BF4-4B75-A7B8-26FB8D70AD4C}"/>
            </a:ext>
          </a:extLst>
        </xdr:cNvPr>
        <xdr:cNvSpPr/>
      </xdr:nvSpPr>
      <xdr:spPr>
        <a:xfrm>
          <a:off x="0" y="6372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180975</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E354A438-669C-4C20-A4EC-70A5E947B75B}"/>
            </a:ext>
          </a:extLst>
        </xdr:cNvPr>
        <xdr:cNvSpPr/>
      </xdr:nvSpPr>
      <xdr:spPr>
        <a:xfrm>
          <a:off x="0" y="64579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44824</xdr:colOff>
      <xdr:row>51</xdr:row>
      <xdr:rowOff>156882</xdr:rowOff>
    </xdr:from>
    <xdr:to>
      <xdr:col>1</xdr:col>
      <xdr:colOff>986731</xdr:colOff>
      <xdr:row>53</xdr:row>
      <xdr:rowOff>168387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AB0FA45-B867-44BA-B0A0-501BA644053B}"/>
            </a:ext>
          </a:extLst>
        </xdr:cNvPr>
        <xdr:cNvSpPr/>
      </xdr:nvSpPr>
      <xdr:spPr>
        <a:xfrm>
          <a:off x="44824" y="11082057"/>
          <a:ext cx="1265757"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56029</xdr:colOff>
      <xdr:row>32</xdr:row>
      <xdr:rowOff>112059</xdr:rowOff>
    </xdr:from>
    <xdr:to>
      <xdr:col>1</xdr:col>
      <xdr:colOff>975525</xdr:colOff>
      <xdr:row>34</xdr:row>
      <xdr:rowOff>78741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92F419C-3236-4C1F-8AB6-01D18853BC9F}"/>
            </a:ext>
          </a:extLst>
        </xdr:cNvPr>
        <xdr:cNvSpPr/>
      </xdr:nvSpPr>
      <xdr:spPr>
        <a:xfrm>
          <a:off x="56029" y="6846234"/>
          <a:ext cx="1262396" cy="38578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19050</xdr:colOff>
      <xdr:row>12</xdr:row>
      <xdr:rowOff>0</xdr:rowOff>
    </xdr:from>
    <xdr:to>
      <xdr:col>1</xdr:col>
      <xdr:colOff>1019228</xdr:colOff>
      <xdr:row>13</xdr:row>
      <xdr:rowOff>106755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CFAB468-459E-4FF9-A990-CF3C2B6C0872}"/>
            </a:ext>
          </a:extLst>
        </xdr:cNvPr>
        <xdr:cNvSpPr/>
      </xdr:nvSpPr>
      <xdr:spPr>
        <a:xfrm>
          <a:off x="19050" y="2771775"/>
          <a:ext cx="1266878" cy="32583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35</xdr:row>
      <xdr:rowOff>0</xdr:rowOff>
    </xdr:from>
    <xdr:to>
      <xdr:col>1</xdr:col>
      <xdr:colOff>971603</xdr:colOff>
      <xdr:row>36</xdr:row>
      <xdr:rowOff>154380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3B7ED54-DE7D-49EF-8CF3-C47FB03950B3}"/>
            </a:ext>
          </a:extLst>
        </xdr:cNvPr>
        <xdr:cNvSpPr/>
      </xdr:nvSpPr>
      <xdr:spPr>
        <a:xfrm>
          <a:off x="19050" y="8086725"/>
          <a:ext cx="1266878" cy="3448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38100</xdr:colOff>
      <xdr:row>21</xdr:row>
      <xdr:rowOff>57150</xdr:rowOff>
    </xdr:from>
    <xdr:to>
      <xdr:col>2</xdr:col>
      <xdr:colOff>1016000</xdr:colOff>
      <xdr:row>23</xdr:row>
      <xdr:rowOff>31750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D9B4751-8893-4A44-9065-A41A54F4088F}"/>
            </a:ext>
          </a:extLst>
        </xdr:cNvPr>
        <xdr:cNvSpPr/>
      </xdr:nvSpPr>
      <xdr:spPr>
        <a:xfrm>
          <a:off x="38100" y="4181475"/>
          <a:ext cx="1397000" cy="3556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114300</xdr:colOff>
      <xdr:row>16</xdr:row>
      <xdr:rowOff>104775</xdr:rowOff>
    </xdr:from>
    <xdr:to>
      <xdr:col>1</xdr:col>
      <xdr:colOff>1038278</xdr:colOff>
      <xdr:row>18</xdr:row>
      <xdr:rowOff>78180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8AE2153-6A69-4242-9E84-4C0AF1E10B98}"/>
            </a:ext>
          </a:extLst>
        </xdr:cNvPr>
        <xdr:cNvSpPr/>
      </xdr:nvSpPr>
      <xdr:spPr>
        <a:xfrm>
          <a:off x="114300" y="3152775"/>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482768</xdr:colOff>
      <xdr:row>76</xdr:row>
      <xdr:rowOff>199524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957047A-82D2-4FEF-9443-99C7DABD3146}"/>
            </a:ext>
          </a:extLst>
        </xdr:cNvPr>
        <xdr:cNvSpPr/>
      </xdr:nvSpPr>
      <xdr:spPr>
        <a:xfrm>
          <a:off x="0" y="12525375"/>
          <a:ext cx="1301918" cy="3995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66675</xdr:colOff>
      <xdr:row>12</xdr:row>
      <xdr:rowOff>0</xdr:rowOff>
    </xdr:from>
    <xdr:to>
      <xdr:col>1</xdr:col>
      <xdr:colOff>962078</xdr:colOff>
      <xdr:row>13</xdr:row>
      <xdr:rowOff>125805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0919702-AD96-4F02-A3B5-F82C592337F3}"/>
            </a:ext>
          </a:extLst>
        </xdr:cNvPr>
        <xdr:cNvSpPr/>
      </xdr:nvSpPr>
      <xdr:spPr>
        <a:xfrm>
          <a:off x="66675" y="3562350"/>
          <a:ext cx="1266878" cy="3829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255232</xdr:colOff>
      <xdr:row>54</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3F8DF04-FC73-4618-9E02-ABD4E66E914B}"/>
            </a:ext>
          </a:extLst>
        </xdr:cNvPr>
        <xdr:cNvSpPr/>
      </xdr:nvSpPr>
      <xdr:spPr>
        <a:xfrm>
          <a:off x="0" y="11115675"/>
          <a:ext cx="1302982" cy="39266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27</xdr:row>
      <xdr:rowOff>0</xdr:rowOff>
    </xdr:from>
    <xdr:to>
      <xdr:col>0</xdr:col>
      <xdr:colOff>1266878</xdr:colOff>
      <xdr:row>29</xdr:row>
      <xdr:rowOff>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7230147-583A-4DE3-95A4-768F584C6106}"/>
            </a:ext>
          </a:extLst>
        </xdr:cNvPr>
        <xdr:cNvSpPr/>
      </xdr:nvSpPr>
      <xdr:spPr>
        <a:xfrm>
          <a:off x="0" y="6448425"/>
          <a:ext cx="1266878"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27</xdr:row>
      <xdr:rowOff>0</xdr:rowOff>
    </xdr:from>
    <xdr:to>
      <xdr:col>0</xdr:col>
      <xdr:colOff>1266878</xdr:colOff>
      <xdr:row>29</xdr:row>
      <xdr:rowOff>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802B652D-A1A3-42D8-840B-405FE6D73763}"/>
            </a:ext>
          </a:extLst>
        </xdr:cNvPr>
        <xdr:cNvSpPr/>
      </xdr:nvSpPr>
      <xdr:spPr>
        <a:xfrm>
          <a:off x="0" y="6448425"/>
          <a:ext cx="1266878"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13</xdr:row>
      <xdr:rowOff>0</xdr:rowOff>
    </xdr:from>
    <xdr:to>
      <xdr:col>1</xdr:col>
      <xdr:colOff>1266878</xdr:colOff>
      <xdr:row>15</xdr:row>
      <xdr:rowOff>11505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4055C01-9D4F-418A-B0DC-02A86443D938}"/>
            </a:ext>
          </a:extLst>
        </xdr:cNvPr>
        <xdr:cNvSpPr/>
      </xdr:nvSpPr>
      <xdr:spPr>
        <a:xfrm>
          <a:off x="57150" y="3429000"/>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1</xdr:col>
      <xdr:colOff>0</xdr:colOff>
      <xdr:row>13</xdr:row>
      <xdr:rowOff>0</xdr:rowOff>
    </xdr:from>
    <xdr:to>
      <xdr:col>1</xdr:col>
      <xdr:colOff>1266878</xdr:colOff>
      <xdr:row>15</xdr:row>
      <xdr:rowOff>11505</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F6E6830C-2DD1-4153-930E-7EBC79A4D155}"/>
            </a:ext>
          </a:extLst>
        </xdr:cNvPr>
        <xdr:cNvSpPr/>
      </xdr:nvSpPr>
      <xdr:spPr>
        <a:xfrm>
          <a:off x="57150" y="3429000"/>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271</xdr:row>
      <xdr:rowOff>0</xdr:rowOff>
    </xdr:from>
    <xdr:to>
      <xdr:col>1</xdr:col>
      <xdr:colOff>19103</xdr:colOff>
      <xdr:row>272</xdr:row>
      <xdr:rowOff>173430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EEC9357-B261-420B-BF79-3AA58C5F9274}"/>
            </a:ext>
          </a:extLst>
        </xdr:cNvPr>
        <xdr:cNvSpPr/>
      </xdr:nvSpPr>
      <xdr:spPr>
        <a:xfrm>
          <a:off x="0" y="10134600"/>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77</xdr:row>
      <xdr:rowOff>0</xdr:rowOff>
    </xdr:from>
    <xdr:to>
      <xdr:col>1</xdr:col>
      <xdr:colOff>85778</xdr:colOff>
      <xdr:row>79</xdr:row>
      <xdr:rowOff>11505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1F74FBB-09CF-4548-A2F8-C0C5D77C572E}"/>
            </a:ext>
          </a:extLst>
        </xdr:cNvPr>
        <xdr:cNvSpPr/>
      </xdr:nvSpPr>
      <xdr:spPr>
        <a:xfrm>
          <a:off x="0" y="7867650"/>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240</xdr:row>
      <xdr:rowOff>0</xdr:rowOff>
    </xdr:from>
    <xdr:to>
      <xdr:col>0</xdr:col>
      <xdr:colOff>1266878</xdr:colOff>
      <xdr:row>242</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CB62618-54E1-402D-ADEE-6E2DA48CBFA5}"/>
            </a:ext>
          </a:extLst>
        </xdr:cNvPr>
        <xdr:cNvSpPr/>
      </xdr:nvSpPr>
      <xdr:spPr>
        <a:xfrm>
          <a:off x="0" y="936307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371528</xdr:colOff>
      <xdr:row>157</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8533735-5634-41B7-8103-ADA5DB4A790E}"/>
            </a:ext>
          </a:extLst>
        </xdr:cNvPr>
        <xdr:cNvSpPr/>
      </xdr:nvSpPr>
      <xdr:spPr>
        <a:xfrm>
          <a:off x="0" y="10048875"/>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107</xdr:row>
      <xdr:rowOff>0</xdr:rowOff>
    </xdr:from>
    <xdr:to>
      <xdr:col>1</xdr:col>
      <xdr:colOff>571501</xdr:colOff>
      <xdr:row>109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D38C0A3-137E-4B1E-9324-DCBDFF0099F3}"/>
            </a:ext>
          </a:extLst>
        </xdr:cNvPr>
        <xdr:cNvSpPr/>
      </xdr:nvSpPr>
      <xdr:spPr>
        <a:xfrm>
          <a:off x="0" y="4905375"/>
          <a:ext cx="128587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1304926</xdr:colOff>
      <xdr:row>39</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874E9F4-A575-4D8D-9D56-E1FF56806CA0}"/>
            </a:ext>
          </a:extLst>
        </xdr:cNvPr>
        <xdr:cNvSpPr/>
      </xdr:nvSpPr>
      <xdr:spPr>
        <a:xfrm>
          <a:off x="0" y="9172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38</xdr:row>
      <xdr:rowOff>0</xdr:rowOff>
    </xdr:from>
    <xdr:to>
      <xdr:col>0</xdr:col>
      <xdr:colOff>1304926</xdr:colOff>
      <xdr:row>39</xdr:row>
      <xdr:rowOff>190500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1BBABD2C-8DF1-4E39-8CC5-B357F902C3D4}"/>
            </a:ext>
          </a:extLst>
        </xdr:cNvPr>
        <xdr:cNvSpPr/>
      </xdr:nvSpPr>
      <xdr:spPr>
        <a:xfrm>
          <a:off x="0" y="9172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73</xdr:row>
      <xdr:rowOff>0</xdr:rowOff>
    </xdr:from>
    <xdr:to>
      <xdr:col>1</xdr:col>
      <xdr:colOff>485776</xdr:colOff>
      <xdr:row>75</xdr:row>
      <xdr:rowOff>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6A7BE7B-9783-4E29-8D86-3760C028F047}"/>
            </a:ext>
          </a:extLst>
        </xdr:cNvPr>
        <xdr:cNvSpPr/>
      </xdr:nvSpPr>
      <xdr:spPr>
        <a:xfrm>
          <a:off x="0" y="12458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28</xdr:row>
      <xdr:rowOff>0</xdr:rowOff>
    </xdr:from>
    <xdr:to>
      <xdr:col>0</xdr:col>
      <xdr:colOff>1304926</xdr:colOff>
      <xdr:row>30</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A72DBE3-06CC-405D-A471-3E08B7B51A1F}"/>
            </a:ext>
          </a:extLst>
        </xdr:cNvPr>
        <xdr:cNvSpPr/>
      </xdr:nvSpPr>
      <xdr:spPr>
        <a:xfrm>
          <a:off x="0" y="5867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28</xdr:row>
      <xdr:rowOff>0</xdr:rowOff>
    </xdr:from>
    <xdr:to>
      <xdr:col>0</xdr:col>
      <xdr:colOff>1304926</xdr:colOff>
      <xdr:row>30</xdr:row>
      <xdr:rowOff>38100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A54C4058-8C12-4080-AC7B-803196D2F315}"/>
            </a:ext>
          </a:extLst>
        </xdr:cNvPr>
        <xdr:cNvSpPr/>
      </xdr:nvSpPr>
      <xdr:spPr>
        <a:xfrm>
          <a:off x="0" y="5867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40</xdr:row>
      <xdr:rowOff>183930</xdr:rowOff>
    </xdr:from>
    <xdr:to>
      <xdr:col>5</xdr:col>
      <xdr:colOff>98534</xdr:colOff>
      <xdr:row>43</xdr:row>
      <xdr:rowOff>59121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00FC4FC-A436-441A-8DB8-D2D6A9319DE4}"/>
            </a:ext>
          </a:extLst>
        </xdr:cNvPr>
        <xdr:cNvSpPr/>
      </xdr:nvSpPr>
      <xdr:spPr>
        <a:xfrm>
          <a:off x="0" y="11051955"/>
          <a:ext cx="1251059"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59</xdr:row>
      <xdr:rowOff>0</xdr:rowOff>
    </xdr:from>
    <xdr:to>
      <xdr:col>1</xdr:col>
      <xdr:colOff>590603</xdr:colOff>
      <xdr:row>60</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49ED2BC-6C3E-42BE-A8E8-F782680AB5AB}"/>
            </a:ext>
          </a:extLst>
        </xdr:cNvPr>
        <xdr:cNvSpPr/>
      </xdr:nvSpPr>
      <xdr:spPr>
        <a:xfrm>
          <a:off x="0" y="4895850"/>
          <a:ext cx="155262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364074</xdr:colOff>
      <xdr:row>33</xdr:row>
      <xdr:rowOff>28071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55FE0E4-B8FE-4378-838A-029237A0621D}"/>
            </a:ext>
          </a:extLst>
        </xdr:cNvPr>
        <xdr:cNvSpPr/>
      </xdr:nvSpPr>
      <xdr:spPr>
        <a:xfrm>
          <a:off x="0" y="7086600"/>
          <a:ext cx="1268949" cy="3900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362003</xdr:colOff>
      <xdr:row>33</xdr:row>
      <xdr:rowOff>43255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0B7114F-4A6B-4CAF-97B7-BC7EFFB45C18}"/>
            </a:ext>
          </a:extLst>
        </xdr:cNvPr>
        <xdr:cNvSpPr/>
      </xdr:nvSpPr>
      <xdr:spPr>
        <a:xfrm>
          <a:off x="0" y="7086600"/>
          <a:ext cx="1266878" cy="4052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113</xdr:row>
      <xdr:rowOff>73269</xdr:rowOff>
    </xdr:from>
    <xdr:to>
      <xdr:col>1</xdr:col>
      <xdr:colOff>590603</xdr:colOff>
      <xdr:row>115</xdr:row>
      <xdr:rowOff>43743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14DE0C0-36DC-44CD-984B-1026426A22E0}"/>
            </a:ext>
          </a:extLst>
        </xdr:cNvPr>
        <xdr:cNvSpPr/>
      </xdr:nvSpPr>
      <xdr:spPr>
        <a:xfrm>
          <a:off x="0" y="8036169"/>
          <a:ext cx="1266878" cy="3895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94</xdr:row>
      <xdr:rowOff>123825</xdr:rowOff>
    </xdr:from>
    <xdr:to>
      <xdr:col>1</xdr:col>
      <xdr:colOff>590603</xdr:colOff>
      <xdr:row>96</xdr:row>
      <xdr:rowOff>97230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13005C5-6B3F-4548-9188-F76FD9BFFDB4}"/>
            </a:ext>
          </a:extLst>
        </xdr:cNvPr>
        <xdr:cNvSpPr/>
      </xdr:nvSpPr>
      <xdr:spPr>
        <a:xfrm>
          <a:off x="0" y="20173950"/>
          <a:ext cx="13145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378</xdr:row>
      <xdr:rowOff>0</xdr:rowOff>
    </xdr:from>
    <xdr:to>
      <xdr:col>1</xdr:col>
      <xdr:colOff>342901</xdr:colOff>
      <xdr:row>380</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E0C1581-47AE-435F-9C2B-D1D43C4A28E4}"/>
            </a:ext>
          </a:extLst>
        </xdr:cNvPr>
        <xdr:cNvSpPr/>
      </xdr:nvSpPr>
      <xdr:spPr>
        <a:xfrm>
          <a:off x="0" y="11125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24</xdr:row>
      <xdr:rowOff>0</xdr:rowOff>
    </xdr:from>
    <xdr:to>
      <xdr:col>3</xdr:col>
      <xdr:colOff>228653</xdr:colOff>
      <xdr:row>26</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2785D38-2AF6-43C4-BC81-254B708BAABB}"/>
            </a:ext>
          </a:extLst>
        </xdr:cNvPr>
        <xdr:cNvSpPr/>
      </xdr:nvSpPr>
      <xdr:spPr>
        <a:xfrm>
          <a:off x="0" y="5153025"/>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122</xdr:row>
      <xdr:rowOff>0</xdr:rowOff>
    </xdr:from>
    <xdr:to>
      <xdr:col>1</xdr:col>
      <xdr:colOff>476250</xdr:colOff>
      <xdr:row>124</xdr:row>
      <xdr:rowOff>51721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B3D793B-531B-4F3D-A7DB-7BFFD8E835C3}"/>
            </a:ext>
          </a:extLst>
        </xdr:cNvPr>
        <xdr:cNvSpPr/>
      </xdr:nvSpPr>
      <xdr:spPr>
        <a:xfrm>
          <a:off x="0" y="11934825"/>
          <a:ext cx="1257300" cy="41367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44823</xdr:colOff>
      <xdr:row>52</xdr:row>
      <xdr:rowOff>56030</xdr:rowOff>
    </xdr:from>
    <xdr:to>
      <xdr:col>1</xdr:col>
      <xdr:colOff>431321</xdr:colOff>
      <xdr:row>54</xdr:row>
      <xdr:rowOff>92954</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EF25A99F-699C-4DC2-BF56-E2FF2A1BFFFC}"/>
            </a:ext>
          </a:extLst>
        </xdr:cNvPr>
        <xdr:cNvSpPr/>
      </xdr:nvSpPr>
      <xdr:spPr>
        <a:xfrm>
          <a:off x="44823" y="8180855"/>
          <a:ext cx="1300898" cy="398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71</xdr:row>
      <xdr:rowOff>0</xdr:rowOff>
    </xdr:from>
    <xdr:to>
      <xdr:col>1</xdr:col>
      <xdr:colOff>674211</xdr:colOff>
      <xdr:row>73</xdr:row>
      <xdr:rowOff>96171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6AE8943-3F06-49ED-B721-155C7D735902}"/>
            </a:ext>
          </a:extLst>
        </xdr:cNvPr>
        <xdr:cNvSpPr/>
      </xdr:nvSpPr>
      <xdr:spPr>
        <a:xfrm>
          <a:off x="0" y="18468975"/>
          <a:ext cx="1340961" cy="40097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68</xdr:row>
      <xdr:rowOff>0</xdr:rowOff>
    </xdr:from>
    <xdr:to>
      <xdr:col>1</xdr:col>
      <xdr:colOff>674211</xdr:colOff>
      <xdr:row>70</xdr:row>
      <xdr:rowOff>96171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B8FA95F-41FC-4C5C-9AD6-EDADDD3EA563}"/>
            </a:ext>
          </a:extLst>
        </xdr:cNvPr>
        <xdr:cNvSpPr/>
      </xdr:nvSpPr>
      <xdr:spPr>
        <a:xfrm>
          <a:off x="0" y="17278350"/>
          <a:ext cx="1540986" cy="5343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1266878</xdr:colOff>
      <xdr:row>45</xdr:row>
      <xdr:rowOff>190099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7A7B83B-0B64-44B4-952F-2DF0A4604080}"/>
            </a:ext>
          </a:extLst>
        </xdr:cNvPr>
        <xdr:cNvSpPr/>
      </xdr:nvSpPr>
      <xdr:spPr>
        <a:xfrm>
          <a:off x="0" y="9839325"/>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E7F576E-EB45-4EA9-A318-1E26EE4D1E0C}"/>
            </a:ext>
          </a:extLst>
        </xdr:cNvPr>
        <xdr:cNvSpPr/>
      </xdr:nvSpPr>
      <xdr:spPr>
        <a:xfrm>
          <a:off x="0" y="546735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E1FBF7F-2E37-490F-9E79-2072635FD3AC}"/>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149</xdr:row>
      <xdr:rowOff>0</xdr:rowOff>
    </xdr:from>
    <xdr:to>
      <xdr:col>0</xdr:col>
      <xdr:colOff>1266878</xdr:colOff>
      <xdr:row>150</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BA8C708-15EA-4B4C-BB06-19D940945EC9}"/>
            </a:ext>
          </a:extLst>
        </xdr:cNvPr>
        <xdr:cNvSpPr/>
      </xdr:nvSpPr>
      <xdr:spPr>
        <a:xfrm>
          <a:off x="0" y="29737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184</xdr:row>
      <xdr:rowOff>0</xdr:rowOff>
    </xdr:from>
    <xdr:to>
      <xdr:col>0</xdr:col>
      <xdr:colOff>1266878</xdr:colOff>
      <xdr:row>185</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65271C7-4C27-4BCB-92CA-B0686D6B0CCF}"/>
            </a:ext>
          </a:extLst>
        </xdr:cNvPr>
        <xdr:cNvSpPr/>
      </xdr:nvSpPr>
      <xdr:spPr>
        <a:xfrm>
          <a:off x="0" y="374142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1266878</xdr:colOff>
      <xdr:row>20</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16BDDB2-C996-4458-A7FF-B3EEF2985366}"/>
            </a:ext>
          </a:extLst>
        </xdr:cNvPr>
        <xdr:cNvSpPr/>
      </xdr:nvSpPr>
      <xdr:spPr>
        <a:xfrm>
          <a:off x="0" y="40195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102</xdr:row>
      <xdr:rowOff>0</xdr:rowOff>
    </xdr:from>
    <xdr:to>
      <xdr:col>2</xdr:col>
      <xdr:colOff>416380</xdr:colOff>
      <xdr:row>104</xdr:row>
      <xdr:rowOff>46264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FAC702B-F7C9-4354-9C25-1A040E0A8C2F}"/>
            </a:ext>
          </a:extLst>
        </xdr:cNvPr>
        <xdr:cNvSpPr/>
      </xdr:nvSpPr>
      <xdr:spPr>
        <a:xfrm>
          <a:off x="0" y="13258800"/>
          <a:ext cx="1302205" cy="40821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30</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22FB26B-BF0C-4BCE-B234-008A4EB643E9}"/>
            </a:ext>
          </a:extLst>
        </xdr:cNvPr>
        <xdr:cNvSpPr/>
      </xdr:nvSpPr>
      <xdr:spPr>
        <a:xfrm>
          <a:off x="0" y="6019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ileserver.bom.mu\Data\FPSGWN03P\AFR\My%20Documents\EWSDATA\NGA\NGA_REER.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PSGWN03P/AFR/My%20Documents/EWSDATA/NGA/NGA_REER.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P:/DOCUME~1/jenchu/LOCALS~1/Temp/TD_80/f63edd01/Attach/BUG10183/Format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ileserver.bom.mu\Data\FPSGWN03P\AFR\Documents%20and%20Settings\gbagattini\Local%20Settings\Temporary%20Internet%20Files\OLK10\ZMBBOP%20PRGF-v7-LOI.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PSGWN03P/AFR/Documents%20and%20Settings/gbagattini/Local%20Settings/Temporary%20Internet%20Files/OLK10/ZMBBOP%20PRGF-v7-LOI.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ileserver.bom.mu\Data\Data1\pdr\DRAFTS\ST\RK\Requests\Christoph\debt%20restructuring%20comparison%20countries%201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ata1/pdr/DRAFTS/ST/RK/Requests/Christoph/debt%20restructuring%20comparison%20countries%201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bom.mu\Data\imfdata\econ\DATA\KEN\current\External\KenBOP(current)base%20May%20mission%20rev.2%2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ileserver.bom.mu\Data\Fpsgwn03p\afr\IMF\Nigeria\Statistics\Bloomberg_Nigeria_Db.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psgwn03p/afr/IMF/Nigeria/Statistics/Bloomberg_Nigeria_Db.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ileserver.bom.mu\Data\fileserver.bom.mu\Data\Div2\ChartPack\Presentation%20Chartpack\Equities\Equities\charts%2042-47%20Equity%20markets%20&amp;%20sector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erver.bom.mu/Data/Div2/ChartPack/Presentation%20Chartpack/Equities/Equities/charts%2042-47%20Equity%20markets%20&amp;%20sector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iv2\ChartPack\Presentation%20Chartpack\Equities\Equities\charts%2042-47%20Equity%20markets%20&amp;%20sector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ileserver.bom.mu\Data\imfdata\econ\data\wrs\xl97\system\WRS97TAB.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imfdata/econ/data/wrs/xl97/system/WRS97TA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imfdata/econ/DATA/KEN/current/External/KenBOP(current)base%20May%20mission%20rev.2%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L:/Documents%20and%20Settings/ABALDINI/Local%20Settings/Temporary%20Internet%20Files/OLK14/MwiINTEG.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ileserver.bom.mu\Data\FPSGWN03P\AFR\DRAFTS\SK\JZ\Zmb\General\ZMBSTAT.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PSGWN03P/AFR/DRAFTS/SK/JZ/Zmb/General/ZMBSTA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Finance/monthly/2005/09/BOM/Loan&amp;Deposits%20analysis0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ocuments%20and%20Settings\ellanah\Desktop\Indicator%20Q4%202011\Trade%20Indicator\2009\indicator%20qr109\BOM10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E:/Users/Adarsh.Juwaheer/AppData/Local/Microsoft/Windows/Temporary%20Internet%20Files/Content.Outlook/74740BH8/Documents%20and%20Settings/ellanah/Desktop/Indicator%20Q4%202011/Trade%20Indicator/2009/indicator%20qr109/BOM109.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ileserver.bom.mu\Data\fs-nwsrv\DATA\DIV5\Countries\US\MPC%20CHARTS\MPCJUL0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s-nwsrv/DATA/DIV5/Countries/US/MPC%20CHARTS/MPCJUL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ileserver.bom.mu\Data\Fpsgwn03p\afr\DATA\SYC\Current\Scmony.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ileserver.bom.mu\Data\Data1\sta\Documents%20and%20Settings\pakatu\Local%20Settings\Temporary%20Internet%20Files\OLKBF\Standard%20SR%20table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Data1/sta/Documents%20and%20Settings/pakatu/Local%20Settings/Temporary%20Internet%20Files/OLKBF/Standard%20SR%20tabl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ileserver.bom.mu\Data\FPSGWN03P\WHD\My%20Documents\LatinAmerica\Colombia\Reports%20Mission%20April%202000\Fiscal%20Tables\Fiscal%20Table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DOCUME~1\wb231996\LOCALS~1\Temp\DATA\STP\WORK\non-oil\stpsei%20oi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D:/DOCUME~1/wb231996/LOCALS~1/Temp/DATA/STP/WORK/non-oil/stpsei%20oi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ileserver.bom.mu\Data\FPSGWN03P\AFR\WIN\Temporary%20Internet%20Files\OLK1060\Niger%20Multilateral%20Relief%2010-3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PSGWN03P/AFR/WIN/Temporary%20Internet%20Files/OLK1060/Niger%20Multilateral%20Relief%2010-3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E:/Statistics/Balance%20of%20Payments/BOPs/Capital%20&amp;%20Fin%20Account/Compilation%20of%20Capital%20and%20Financial/2017/Q12017/684BOPBPM6.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ileserver.bom.mu\Data\Statistics\Balance%20of%20Payments\BOPs\Capital%20&amp;%20Fin%20Account\Compilation%20of%20Capital%20and%20Financial\2017\Q12017\684BOPBPM6.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E:\Statistics\Balance%20of%20Payments\BOPs\Capital%20&amp;%20Fin%20Account\Compilation%20of%20Capital%20and%20Financial\2017\Q12017\684BOPBPM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bom.mu\Data\Data1\sta\DATA\NGA\Current\NGA-real.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ileserver.bom.mu\Data\Data1\sta\Colombia\WEO\GEEColombiaOct200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Data1/sta/Colombia/WEO/GEEColombiaOct200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ileserver.bom.mu\Data\Data1\sta\DATA\MLI\Current\MLIBO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Data1/sta/DATA/MLI/Current/MLIBOP.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ileserver.bom.mu\Data\FPSGWN03P\AFR\DATA\COD\Main\CDCAD.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ata1/sta/DATA/NGA/Current/NGA-real.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ileserver.bom.mu\Data\FPSGWN03P\AFR\DATA\NAM\Work-in-progress%20Art.%20IV%202003-04\old\MISSION_2000\RED\Red_real.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PSGWN03P/AFR/DATA/NAM/Work-in-progress%20Art.%20IV%202003-04/old/MISSION_2000/RED/Red_real.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E:/BOPS-CUR/Indicators/External%20Trade/bom30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G:/DOCUME~1/user/LOCALS~1/Temp/Table1.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ileserver.bom.mu\Data\Data1\sta\DATA\DH\GEO\BOP\GeoBop.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Data1/sta/DATA/DH/GEO/BOP/GeoBop.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fileserver.bom.mu\Data\DATA1\PDR\HIPC\ADB%20HIPC%20DATA%20ESTIMATION%20DTV%2017%20CTRY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bom.mu\Data\Data1\sta\NGA%20local\scenario%20III\STA-ins\NGCPI.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DATA1/PDR/HIPC/ADB%20HIPC%20DATA%20ESTIMATION%20DTV%2017%20CTRYS.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O:/TEMP/DSAtblEmily02-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ileserver.bom.mu\Data\DATA1\PDR\Personal\HIPC\Mali2000\Fund\PRORAT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DATA1/PDR/Personal/HIPC/Mali2000/Fund/PRORATA.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D:\DOCUME~1\wb231996\LOCALS~1\Temp\TEMP\DSAtblEmily02-03.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D:/DOCUME~1/wb231996/LOCALS~1/Temp/TEMP/DSAtblEmily02-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ata1/sta/NGA%20local/scenario%20III/STA-ins/NGCPI.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Projects/Effect%20of%20relief.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ileserver.bom.mu\Data\DATA1\PDR\Personal\HIPC\Mali2000\Fund\EXTLINKS.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DATA1/PDR/Personal/HIPC/Mali2000/Fund/EXTLINKS.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ileserver.bom.mu\Data\FPSSWN06p\wrs2\mcd\system\WRSTAB.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PSSWN06p/wrs2/mcd/system/WRSTAB.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G:/Trade%20Indicator/2009/indicator%20qr109/BOM109.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D:/DOCUME~1/wb231996/LOCALS~1/Temp/Docs/O-DRIVE/JM/BEN/HIPC/excelfiles/with%20libya/BN-DSA-Kad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DOCUME~1\wb231996\LOCALS~1\Temp\Docs\O-DRIVE\JM\BEN\HIPC\excelfiles\with%20libya\BN-DSA-Kad2.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ileserver.bom.mu\Data\FPSGWN03P\AFR\DATA\NAM\Work-in-progress%20Art.%20IV%202003-04\old\Copy%20of%20Namibia--2002%20Stat.Appdx%20Tables%20(Q'uir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PSGWN03P/AFR/DATA/NAM/Work-in-progress%20Art.%20IV%202003-04/old/Copy%20of%20Namibia--2002%20Stat.Appdx%20Tables%20(Q'uire).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fileserver.bom.mu\Data\DATA1\PDR\DATA\PH\Models%20and%20simulations\September%202003%20Update%20paper\Weekly%20072503.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DATA1/PDR/DATA/PH/Models%20and%20simulations/September%202003%20Update%20paper/Weekly%20072503.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ileserver.bom.mu\Data\DATA1\PDR\my%20documents\Topping%20Up%20note\CIRRs.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DATA1/PDR/my%20documents/Topping%20Up%20note/CIR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bom.mu\Data\FPSGWN03P\AFR\DATA\NAM\Work-in-progress%20Art.%20IV%202003-04\old\Backup\NAM\Current\NADEB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ileserver.bom.mu\Data\FPSGWN03P\AFR\DATA\NAM\Work-in-progress%20Art.%20IV%202003-04\old\Nareal.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PSGWN03P/AFR/DATA/NAM/Work-in-progress%20Art.%20IV%202003-04/old/Narea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fileserver.bom.mu\Data\FPSGWN03P\AFR\data\ZWE\Real\GDP%20by%20Industr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PSGWN03P/AFR/data/ZWE/Real/GDP%20by%20Industry.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E:\Trade%20Indicator\2009\indicator%20qr109\BOM109.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E:/Trade%20Indicator/2009/indicator%20qr109/BOM10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fileserver.bom.mu\Data\Trade%20Indicator\2009\indicator%20qr109\BOM1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J:/DATA/DD/GEO/BOP/GeoBop.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G:/Documents%20and%20Settings/ellanah/Desktop/Indicator%20Q4%202011/Trade%20Indicator/2009/indicator%20qr109/BOM109.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fileserver.bom.mu\Data\Data1\pdr\WINDOWS\TEMP\CRI-BOP-0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Data1/pdr/WINDOWS/TEMP/CRI-BOP-0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G:/Digest%202010(Trade)/digest%202007/digest2007-%20280808.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fileserver.bom.mu\Data\New%20Headquarters%20Building\Statistics\Balance%20of%20Payments\Managemernt%20meeting16-05-08\Meeting6-05-08.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New%20Headquarters%20Building\Statistics\Balance%20of%20Payments\Managemernt%20meeting16-05-08\Meeting6-05-08.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fileserver.bom.mu\Data\fileserver.bom.mu\Data\New%20Headquarters%20Building\Statistics\Balance%20of%20Payments\Managemernt%20meeting16-05-08\Meeting6-05-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bom.mu\Data\J:\DATA\DD\GEO\BOP\GeoBop.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New%20Headquarters%20Building/Statistics/Balance%20of%20Payments/Managemernt%20meeting16-05-08/Meeting6-05-08.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server.bom.mu/Data/New%20Headquarters%20Building/Statistics/Balance%20of%20Payments/Managemernt%20meeting16-05-08/Meeting6-05-08.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fileserver.bom.mu\Data\DATA1\PDR\WIN\TEMP\tables_F2.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DATA1/PDR/WIN/TEMP/tables_F2.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fileserver.bom.mu\Data\DATA1\PDR\DOCUME~1\wb18479\LOCALS~1\Temp\DOCUME~1\wb231996\LOCALS~1\Temp\DOC\FP\WEEKLY\Historical\as%20of%2001.25.0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DATA1/PDR/DOCUME~1/wb18479/LOCALS~1/Temp/DOCUME~1/wb231996/LOCALS~1/Temp/DOC/FP/WEEKLY/Historical/as%20of%2001.25.02.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Trade%20Indicator\2009\indicator%20qr109\BOM1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E:/Users/Adarsh.Juwaheer/AppData/Local/Microsoft/Windows/Temporary%20Internet%20Files/Content.Outlook/74740BH8/Trade%20Indicator/2009/indicator%20qr109/BOM1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E:/Reports/Mauritius/Monthly/2005/Alm072005.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fileserver.bom.mu\Data\Reports\Mauritius\Monthly\2005\Alm072005.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E:\Reports\Mauritius\Monthly\2005\Alm072005.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fileserver.bom.mu\Data\Data1\pdr\DATA\CA\CRI\EXTERNAL\Output\CRI-BOP-01.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Data1/pdr/DATA/CA/CRI/EXTERNAL/Output/CRI-BOP-01.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D:/DOCUME~1/wb231996/LOCALS~1/Temp/BOARD/BENIN/Decion%20Pt/HIPC%20tables.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D:\DOCUME~1\wb231996\LOCALS~1\Temp\BOARD\BENIN\Decion%20Pt\HIPC%20tables.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fileserver.bom.mu\Data\DATA1\PDR\TEMP\r7dschart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DATA1/PDR/TEMP/r7dschart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DATOS/series/afiliado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fileserver.bom.mu\Data\Data1\sta\Documents%20and%20Settings\iyackovlev\Local%20Settings\Temporary%20Internet%20Files\OLK7\koshy%20fiscal%20dec%2008.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Data1/sta/Documents%20and%20Settings/iyackovlev/Local%20Settings/Temporary%20Internet%20Files/OLK7/koshy%20fiscal%20dec%2008.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S:/Finance/monthly/2005/07/bom/Loan&amp;Deposits%20analysis.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D:/DOCUME~1/wb231996/LOCALS~1/Temp/TEMP/HIPC/Other%20HIPCs/Burkina%20Faso/BUR%201299.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DOCUME~1\wb231996\LOCALS~1\Temp\TEMP\HIPC\Other%20HIPCs\Burkina%20Faso\BUR%201299.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fileserver.bom.mu\Data\Data1\pdr\DATA\CA\CRI\Dbase\Dinput\CRI-INPUT-A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leserver.bom.mu\Data\DATA2\AFR\DATA\NAM\Current\MISSION%202004\MACRO_BASELINE\NAMMONEY_BASELINE.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Data1/pdr/DATA/CA/CRI/Dbase/Dinput/CRI-INPUT-ABO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W:/DOCUME~1/jenchu/LOCALS~1/Temp/TD_80/f63edd01/Attach/BUG10183/Formatn.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fileserver.bom.mu\Data\DATA1\PDR\postmali\tables.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DATA1/PDR/postmali/tables.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fileserver.bom.mu\Data\Data1\pdr\DATA\CA\CRI\EXTERNAL\Output\Other-2002\CRI-INPUT-ABOP-4.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Data1/pdr/DATA/CA/CRI/EXTERNAL/Output/Other-2002/CRI-INPUT-ABOP-4.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2/AFR/DATA/NAM/Current/MISSION%202004/MACRO_BASELINE/NAMMONEY_BASELINE.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fileserver.bom.mu\Data\FPSGWN03P\AFR\DATA\NAM\Work-in-progress%20Art.%20IV%202003-04\old\DATA\NAM\Sr-red\STRP_TABLES.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PSGWN03P/AFR/DATA/NAM/Work-in-progress%20Art.%20IV%202003-04/old/DATA/NAM/Sr-red/STRP_TABLES.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fileserver.bom.mu\Data\DATA2\AFR\DATA\NAM\Current\MISSION%202004\NAMMONEY.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DATA2/AFR/DATA/NAM/Current/MISSION%202004/NAMMONEY.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Finance/monthly/2005/09/BOM/Mau_regdist092005.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fileserver.bom.mu\Data\FPSGWN03P\AFR\Documents%20and%20Settings\NSTAINES\My%20Local%20Documents\DRCongo\BoP\March%202002\Mimi%20debt%20template-Feb%208%200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PSGWN03P/AFR/Documents%20and%20Settings/NSTAINES/My%20Local%20Documents/DRCongo/BoP/March%202002/Mimi%20debt%20template-Feb%208%200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fileserver.bom.mu\Data\DATA1\PDR\WIN\TEMP\moz-tables.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DATA1/PDR/WIN/TEMP/moz-tables.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fileserver.bom.mu\Data\DATA1\PDR\DOCUME~1\wb18479\LOCALS~1\Temp\DOCUME~1\wb231996\LOCALS~1\Temp\TEMP\DSAtblEmily02-03.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DATA1/PDR/DOCUME~1/wb18479/LOCALS~1/Temp/DOCUME~1/wb231996/LOCALS~1/Temp/TEMP/DSAtblEmily02-03.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fileserver.bom.mu\Data\FPSGWN03P\AFR\DATA\COD\Main\CDDET.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PSGWN03P/AFR/DATA/COD/Main/CDDET.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fileserver.bom.mu\Data\FPSGWN03P\AFR\DATA\NGA\Staff%20Report\SR_Figur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leserver.bom.mu\Data\Data1\sta\WIN\TEMP\MFLOW96.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PSGWN03P/AFR/DATA/NGA/Staff%20Report/SR_Figures.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fileserver.bom.mu\Data\DATA1\PDR\LIQUID\1998\Review\SCEN-97B.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DATA1/PDR/LIQUID/1998/Review/SCEN-97B.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fileserver.bom.mu\Data\Fpsgwn03p\afr\Lamby\Nigeria\Statistics\Imf\00NGRED_1.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psgwn03p/afr/Lamby/Nigeria/Statistics/Imf/00NGRED_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fileserver.bom.mu\Data\Data1\sta\DATA\DH\GEO\BOP\Data\FLOW2004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ata1/sta/WIN/TEMP/MFLOW96.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Data1/sta/DATA/DH/GEO/BOP/Data/FLOW2004a.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fileserver.bom.mu\Data\DATA1\PDR\DATA\GHA\WORKING\Ghfis0500m.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DATA1/PDR/DATA/GHA/WORKING/Ghfis0500m.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D:/DOCUME~1/wb231996/LOCALS~1/Temp/BOARD/MALI/1ST-COMP/DSA/MLI-buyback.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D:\DOCUME~1\wb231996\LOCALS~1\Temp\BOARD\MALI\1ST-COMP\DSA\MLI-buyback.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fileserver.bom.mu\Data\Data1\sta\DATA\S1\ECU\SECTORS\External\PERUMF97.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Data1/sta/DATA/S1/ECU/SECTORS/External/PERUMF97.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fileserver.bom.mu\Data\DATA1\PDR\WINDOWS\TEMP\rwa%20mult%20loans-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PSGWN03P/AFR/DATA/NAM/Work-in-progress%20Art.%20IV%202003-04/old/Backup/NAM/Current/NADEB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DATA1/PDR/WINDOWS/TEMP/rwa%20mult%20loans-final.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igest%202010(Trade)\digest%202007\digest2007-%20280808.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E:/Users/Adarsh.Juwaheer/AppData/Local/Microsoft/Windows/Temporary%20Internet%20Files/Content.Outlook/74740BH8/Digest%202010(Trade)/digest%202007/digest2007-%20280808.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fileserver.bom.mu\Data\DATA1\PDR\TEMP\DEBT9703.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DATA1/PDR/TEMP/DEBT9703.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F:\Trade%20Indicator\2009\indicator%20qr109\BOM109.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Trade%20Indicator/2009/indicator%20qr109/BOM1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erver.bom.mu\Data\FPSGWN03P\AFR\DATA\ZMB\Monetary\2006\MONETARY%20PROJECTIONS\Monetary%20Projection,%202006-2012-High7r.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fileserver.bom.mu\Data\Data1\sta\DATA\S1\ECU\SECTORS\External\ecuredtab.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Data1/sta/DATA/S1/ECU/SECTORS/External/ecuredtab.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D:\DOCUME~1\wb231996\LOCALS~1\Temp\DATA\STP\WORK\non-oil\stbop%20oil.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D:/DOCUME~1/wb231996/LOCALS~1/Temp/DATA/STP/WORK/non-oil/stbop%20oil.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fileserver.bom.mu\Data\FPSGWN03P\AFR\DATA\NAM\Work-in-progress%20Art.%20IV%202003-04\old\WIN\Temporary%20Internet%20Files\OLK4395\NAFISC.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PSGWN03P/AFR/DATA/NAM/Work-in-progress%20Art.%20IV%202003-04/old/WIN/Temporary%20Internet%20Files/OLK4395/NAFISC.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fileserver.bom.mu\Data\DATA1\PDR\DATA\UGA\AAA\Frame\UGHUBfeb20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PSGWN03P/AFR/DATA/ZMB/Monetary/2006/MONETARY%20PROJECTIONS/Monetary%20Projection,%202006-2012-High7r.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DATA1/PDR/DATA/UGA/AAA/Frame/UGHUBfeb202002.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E:\New%20Headquarters%20Building\Statistics\Balance%20of%20Payments\Managemernt%20meeting16-05-08\Meeting6-05-08.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E:/New%20Headquarters%20Building/Statistics/Balance%20of%20Payments/Managemernt%20meeting16-05-08/Meeting6-05-08.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fileserver.bom.mu\Data\Statistics\MFS\XBRL_MFS\PSC100\NBDTIs\Bulletin%20&amp;%20Website\Bulletin\Outstanding%20Loans\MSB\TIME%20SERIES\SUB%20SECTORS\NBDTI%20Loan%20Amt_Sub%20Sectors_T.Series.xlsx"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fileserver.bom.mu\Data\Statistics\MFS\XBRL_MFS\PSC100-Interest%20Rates\NBDTIs\Bulletin&amp;%20website\Bulletin\New%20loans\MSB\TIME%20SERIES\SUB%20SECTORS\NBDTI%20Int%20rate_Sub%20Sectors_T.Serie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server.bom.mu\Data\data2\afr\ethiopia0800\other\s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2/afr/ethiopia0800/other/s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server.bom.mu\Data\Data1\sta\Documents%20and%20Settings\LABREGO\My%20Local%20Documents\Ecuador\ecubopLates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1/sta/Documents%20and%20Settings/LABREGO/My%20Local%20Documents/Ecuador/ecubopLa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erver.bom.mu\Data\DATA1\PDR\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ATA1/PDR/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Data\FMAD\Off%20Quote\2010\Nov-10\Copy%20of%20OFF%20%20QUO%20%2030%20%20NOVEMBER%20%2020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E:/Data/FMAD/Off%20Quote/2010/Nov-10/Copy%20of%20OFF%20%20QUO%20%2030%20%20NOVEMBER%20%20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bom.mu\Data\Data\FMAD\Off%20Quote\2010\Nov-10\Copy%20of%20OFF%20%20QUO%20%2030%20%20NOVEMBER%20%2020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erver.bom.mu\Data\FPSGWN03P\AFR\DATA\ZMB\CURRENT\Real\ZMBREAL%20inactive%20sheets%20removed%20Jul%20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PSGWN03P/AFR/DATA/ZMB/CURRENT/Real/ZMBREAL%20inactive%20sheets%20removed%20Jul%20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bom.mu\Data\FPSGWN03P\AFR\DATA\NAM\Work-in-progress%20Art.%20IV%202003-04\old\WIN\Temporary%20Internet%20Files\OLK4395\Naxt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DATA/GR/Old%20FR%20Directory/Quota%20Information/secretariat/11REV%20CQ.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leserver.bom.mu\Data\G:\DATA\GR\Old%20FR%20Directory\Quota%20Information\secretariat\11REV%20CQ.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J:/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ileserver.bom.mu\Data\Shared%20Documents\ERD%20-%20STATS\MSB\2020\September%202020\Original%20Tables\Table%2027.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Urvashee\final\MSB\April-2020\Original\Tables%2045%20a-b-c.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Financial%20Markets%20Operations\Money%20Market\Bulletin%20%20from%20Oct%2019\April%202020\april%202020\Tables%2045%20a-b-c.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ileserver.bom.mu\Data\Shared%20Documents\ERD%20-%20STATS\MSB\2020\July%202020\Original%20Tables\Table%2053a-b.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leserver.bom.mu\Data\DATA1\PDR\My%20Documents\GHBopbaseline0515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PSGWN03P/AFR/DATA/NAM/Work-in-progress%20Art.%20IV%202003-04/old/WIN/Temporary%20Internet%20Files/OLK4395/Naxtn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ATA1/PDR/My%20Documents/GHBopbaseline0515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ileserver.bom.mu\Data\FPSGWN03P\AFR\WIN\Temporary%20Internet%20Files\OLKB3B5\RED2001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PSGWN03P/AFR/WIN/Temporary%20Internet%20Files/OLKB3B5/RED2001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leserver.bom.mu\Data\Data1\sta\Documents%20and%20Settings\FINANCE\My%20Documents\Forecasting%20Model_v2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ata1/sta/Documents%20and%20Settings/FINANCE/My%20Documents/Forecasting%20Model_v2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leserver.bom.mu\Data\DATA1\PDR\Personal\HIPC\Mali2000\Fund\NPV-CAL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ATA1/PDR/Personal/HIPC/Mali2000/Fund/NPV-CAL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DOCUME~1\jenchu\LOCALS~1\Temp\TD_80\f63edd01\Attach\BUG10183\Format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E:/DOCUME~1/jenchu/LOCALS~1/Temp/TD_80/f63edd01/Attach/BUG10183/Format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ileserver.bom.mu\Data\DOCUME~1\jenchu\LOCALS~1\Temp\TD_80\f63edd01\Attach\BUG10183\Format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RESEARCH\New%20MSurvey\Private\TEST\RevRet\Format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E:/RESEARCH/New%20MSurvey/Private/TEST/RevRet/Format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ileserver.bom.mu\Data\RESEARCH\New%20MSurvey\Private\TEST\RevRet\Format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leserver.bom.mu\Data\Data1\pdr\Documents%20and%20Settings\lgiorgianni\Local%20Settings\Temporary%20Internet%20Files\OLK45\DNCFP\Recursos\Proyrena\Anual\2002\Alt4_Proy20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1/pdr/Documents%20and%20Settings/lgiorgianni/Local%20Settings/Temporary%20Internet%20Files/OLK45/DNCFP/Recursos/Proyrena/Anual/2002/Alt4_Proy20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DOCUME~1/wb231996/LOCALS~1/Temp/Cameroon/DSA/Cam_Relie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bom.mu\Data\FPSGWN03P\AFR\DATA\NAM\Work-in-progress%20Art.%20IV%202003-04\old\WIN\TEMP\CMRE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DOCUME~1\wb231996\LOCALS~1\Temp\Cameroon\DSA\Cam_Relief.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ileserver.bom.mu\Data\Data1\sta\dd\Zambia\PRGF_2nd%20rev\BP\PRGF%202nd%20Rev_BP_Tabl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ata1/sta/dd/Zambia/PRGF_2nd%20rev/BP/PRGF%202nd%20Rev_BP_Ta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DOCUME~1/wb231996/LOCALS~1/Temp/WIN/Temporary%20Internet%20Files/OLK11E1/Cam_IDAassis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DOCUME~1\wb231996\LOCALS~1\Temp\WIN\Temporary%20Internet%20Files\OLK11E1\Cam_IDAassist.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DOCUME~1\wb231996\LOCALS~1\Temp\joe\Guinea%20Bissau\Guinea-Bissau\Guinea%20Bissau_md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DOCUME~1/wb231996/LOCALS~1/Temp/joe/Guinea%20Bissau/Guinea-Bissau/Guinea%20Bissau_mdb.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ileserver.bom.mu\Data\DATA1\PDR\DOCUME~1\wb214064\LOCALS~1\Temp\Topping-Up%202002%20-15%2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PSGWN03P/AFR/DATA/NAM/Work-in-progress%20Art.%20IV%202003-04/old/WIN/TEMP/CMRE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ATA1/PDR/DOCUME~1/wb214064/LOCALS~1/Temp/Topping-Up%202002%20-15%2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1\wb231996\LOCALS~1\Temp\DATA\SEN\Bopfiles\SNBOPlas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DOCUME~1/wb231996/LOCALS~1/Temp/DATA/SEN/Bopfiles/SNBOPlas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ileserver.bom.mu\Data\FPSGWN03P\AFR\Documents%20and%20Settings\NSTAINES\My%20Local%20Documents\DRCongo\BoP\March%202002\CD-BOP-v2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PSGWN03P/AFR/Documents%20and%20Settings/NSTAINES/My%20Local%20Documents/DRCongo/BoP/March%202002/CD-BOP-v2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leserver.bom.mu\Data\FPSGWN03P\AFR\WIN\Temporary%20Internet%20Files\OLK1060\dsa\Costing%202000\new\Convertor%200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PSGWN03P/AFR/WIN/Temporary%20Internet%20Files/OLK1060/dsa/Costing%202000/new/Convertor%200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 val="Charts 2.11 &amp; 2.12"/>
      <sheetName val="Summary"/>
      <sheetName val="Chart 7 New Loans_sectors"/>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inal"/>
      <sheetName val="EERProfile"/>
    </sheetNames>
    <sheetDataSet>
      <sheetData sheetId="0" refreshError="1"/>
      <sheetData sheetId="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inal"/>
      <sheetName val="EERProfile"/>
    </sheetNames>
    <sheetDataSet>
      <sheetData sheetId="0" refreshError="1"/>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TA BOP"/>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TA BOP"/>
    </sheetNames>
    <sheetDataSet>
      <sheetData sheetId="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bloom"/>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row r="4">
          <cell r="A4" t="e">
            <v>#NAME?</v>
          </cell>
          <cell r="J4" t="e">
            <v>#NAME?</v>
          </cell>
          <cell r="M4" t="e">
            <v>#NAME?</v>
          </cell>
          <cell r="P4" t="e">
            <v>#NAME?</v>
          </cell>
          <cell r="S4" t="e">
            <v>#NAME?</v>
          </cell>
          <cell r="V4" t="e">
            <v>#NAME?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bloom"/>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 val="DSA output"/>
      <sheetName val="BOP"/>
      <sheetName val="in-out"/>
    </sheetNames>
    <sheetDataSet>
      <sheetData sheetId="0" refreshError="1"/>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1"/>
      <sheetName val="Nigeria_Val"/>
      <sheetName val="Raw_2"/>
      <sheetName val="raw"/>
      <sheetName val="Nominal"/>
      <sheetName val="EERProfile"/>
      <sheetName val="BDDBIL"/>
      <sheetName val="BNCBIL"/>
      <sheetName val="SpotExchangeRates"/>
      <sheetName val="StockMarketIndices"/>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1"/>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nology indices "/>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nology indices "/>
    </sheet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6"/>
      <sheetName val="Q5"/>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6"/>
      <sheetName val="Q5"/>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 val="DSA output"/>
      <sheetName val="BOP"/>
      <sheetName val="in-out"/>
    </sheetNames>
    <sheetDataSet>
      <sheetData sheetId="0" refreshError="1"/>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Z cashflow"/>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Z cashflow"/>
    </sheet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TC17FY"/>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TC17FY"/>
    </sheetNames>
    <sheetDataSet>
      <sheetData sheetId="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1">
          <cell r="A1" t="str">
            <v>Table 17.--Treasury Department Gross Tax Collections:  Amount Collected by Quarter and Fiscal Year, 1987-1999</v>
          </cell>
        </row>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DMB"/>
      <sheetName val="CBS"/>
      <sheetName val="MSRV"/>
      <sheetName val="SCSMSRV"/>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Comparing AFR &amp; SRF data"/>
      <sheetName val="Broad Money contribution"/>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RV"/>
    </sheetNames>
    <sheetDataSet>
      <sheetData sheetId="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RV"/>
    </sheetNames>
    <sheetDataSet>
      <sheetData sheetId="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s>
    <sheetDataSet>
      <sheetData sheetId="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ummary"/>
      <sheetName val="PC"/>
      <sheetName val="D %GDP"/>
      <sheetName val="InFis2"/>
    </sheetNames>
    <sheetDataSet>
      <sheetData sheetId="0" refreshError="1"/>
      <sheetData sheetId="1" refreshError="1"/>
      <sheetData sheetId="2" refreshError="1"/>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ummary"/>
    </sheetNames>
    <sheetDataSet>
      <sheetData sheetId="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pvtReport"/>
    </sheetNames>
    <sheetDataSet>
      <sheetData sheetId="0" refreshError="1"/>
      <sheetData sheetId="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pvtReport"/>
    </sheetNames>
    <sheetDataSet>
      <sheetData sheetId="0" refreshError="1"/>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_sect"/>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
      <sheetName val="Contents"/>
      <sheetName val="Main"/>
      <sheetName val="TRE"/>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
      <sheetName val="Main"/>
      <sheetName val="AMB"/>
    </sheetNames>
    <sheetDataSet>
      <sheetData sheetId="0" refreshError="1"/>
      <sheetData sheetId="1" refreshError="1"/>
      <sheetData sheetId="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_sect"/>
    </sheet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s>
    <sheetDataSet>
      <sheetData sheetId="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 RATE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 RATES"/>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d Repayment"/>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d Repayment"/>
    </sheetNames>
    <sheetDataSet>
      <sheetData sheetId="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s>
    <sheetDataSet>
      <sheetData sheetId="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Out"/>
    </sheetNames>
    <sheetDataSet>
      <sheetData sheetId="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Out"/>
    </sheetNames>
    <sheetDataSet>
      <sheetData sheetId="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ErrCheck"/>
    </sheetNames>
    <sheetDataSet>
      <sheetData sheetId="0" refreshError="1"/>
      <sheetData sheetId="1" refreshError="1"/>
      <sheetData sheetId="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ErrCheck"/>
    </sheet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
    </sheet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8">
          <cell r="D78">
            <v>40908</v>
          </cell>
        </row>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_series"/>
    </sheetNames>
    <sheetDataSet>
      <sheetData sheetId="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_seri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Work2"/>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TA"/>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TA"/>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weo"/>
    </sheetNames>
    <sheetDataSet>
      <sheetData sheetId="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weo"/>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s>
    <sheetDataSet>
      <sheetData sheetId="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Exp"/>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Exp"/>
    </sheetNames>
    <sheetDataSet>
      <sheetData sheetId="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ulti borr (Sce 2)"/>
    </sheetNames>
    <sheetDataSet>
      <sheetData sheetId="0"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ulti borr (Sce 2)"/>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a"/>
      <sheetName val="Table 2b"/>
    </sheetNames>
    <sheetDataSet>
      <sheetData sheetId="0" refreshError="1"/>
      <sheetData sheetId="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a"/>
      <sheetName val="Table 2b"/>
    </sheetNames>
    <sheetDataSet>
      <sheetData sheetId="0" refreshError="1"/>
      <sheetData sheetId="1"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s>
    <sheetDataSet>
      <sheetData sheetId="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sheetNames>
    <sheetDataSet>
      <sheetData sheetId="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TA-WEO"/>
    </sheet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TA-WEO"/>
    </sheetNames>
    <sheetDataSet>
      <sheetData sheetId="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O_WETA"/>
      <sheetName val="IFS SURVEYS Dec1990_Feb2004"/>
      <sheetName val="Monetary Dev_Monthly"/>
      <sheetName val="Table of Contents"/>
      <sheetName val="InHUB"/>
    </sheetNames>
    <sheetDataSet>
      <sheetData sheetId="0" refreshError="1"/>
      <sheetData sheetId="1" refreshError="1"/>
      <sheetData sheetId="2" refreshError="1"/>
      <sheetData sheetId="3" refreshError="1"/>
      <sheetData sheetId="4"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s>
    <sheetDataSet>
      <sheetData sheetId="0"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sheetData>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O_WETA"/>
      <sheetName val="IFS SURVEYS Dec1990_Feb2004"/>
      <sheetName val="Monetary Dev_Monthly"/>
      <sheetName val="Table of Contents"/>
      <sheetName val="InHUB"/>
    </sheetNames>
    <sheetDataSet>
      <sheetData sheetId="0" refreshError="1"/>
      <sheetData sheetId="1" refreshError="1"/>
      <sheetData sheetId="2" refreshError="1"/>
      <sheetData sheetId="3" refreshError="1"/>
      <sheetData sheetId="4"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1"/>
      <sheetName val="3"/>
      <sheetName val="4"/>
      <sheetName val="5"/>
      <sheetName val="6"/>
    </sheetNames>
    <sheetDataSet>
      <sheetData sheetId="0" refreshError="1"/>
      <sheetData sheetId="1"/>
      <sheetData sheetId="2"/>
      <sheetData sheetId="3"/>
      <sheetData sheetId="4"/>
      <sheetData sheetId="5"/>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etary Dev_Monthly"/>
    </sheetNames>
    <sheetDataSet>
      <sheetData sheetId="0"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etary Dev_Monthly"/>
    </sheetNames>
    <sheetDataSet>
      <sheetData sheetId="0"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IDA"/>
    </sheetNames>
    <sheetDataSet>
      <sheetData sheetId="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IDA"/>
    </sheetNames>
    <sheetDataSet>
      <sheetData sheetId="0"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6 NPV"/>
    </sheetNames>
    <sheetDataSet>
      <sheetData sheetId="0"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6 NPV"/>
    </sheetNames>
    <sheetDataSet>
      <sheetData sheetId="0"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Kin"/>
    </sheetNames>
    <sheetDataSet>
      <sheetData sheetId="0" refreshError="1"/>
      <sheetData sheetId="1"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Kin"/>
    </sheetNames>
    <sheetDataSet>
      <sheetData sheetId="0" refreshError="1"/>
      <sheetData sheetId="1"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LOW96"/>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sheetName val="Table 4"/>
      <sheetName val="Table 5"/>
      <sheetName val="Table 6"/>
      <sheetName val="Table 2"/>
    </sheetNames>
    <sheetDataSet>
      <sheetData sheetId="0" refreshError="1"/>
      <sheetData sheetId="1" refreshError="1"/>
      <sheetData sheetId="2" refreshError="1"/>
      <sheetData sheetId="3" refreshError="1"/>
      <sheetData sheetId="4"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sheetName val="Table 4"/>
      <sheetName val="Table 5"/>
      <sheetName val="Table 6"/>
      <sheetName val="Table 2"/>
    </sheetNames>
    <sheetDataSet>
      <sheetData sheetId="0" refreshError="1"/>
      <sheetData sheetId="1" refreshError="1"/>
      <sheetData sheetId="2" refreshError="1"/>
      <sheetData sheetId="3" refreshError="1"/>
      <sheetData sheetId="4"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s>
    <sheetDataSet>
      <sheetData sheetId="0"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s>
    <sheetDataSet>
      <sheetData sheetId="0"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LOW96"/>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s>
    <sheetDataSet>
      <sheetData sheetId="0"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sheetNames>
    <sheetDataSet>
      <sheetData sheetId="0"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sheetNames>
    <sheetDataSet>
      <sheetData sheetId="0"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Raw Data"/>
      <sheetName val="Quarterly MacroFlow"/>
    </sheetNames>
    <sheetDataSet>
      <sheetData sheetId="0" refreshError="1"/>
      <sheetData sheetId="1"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Raw Data"/>
      <sheetName val="Quarterly MacroFlow"/>
    </sheetNames>
    <sheetDataSet>
      <sheetData sheetId="0" refreshError="1"/>
      <sheetData sheetId="1"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Work2"/>
    </sheetNames>
    <sheetDataSet>
      <sheetData sheetId="0" refreshError="1"/>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s>
    <sheetDataSet>
      <sheetData sheetId="0"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BoZ"/>
      <sheetName val="Table 5 Mon Survey"/>
    </sheetNames>
    <sheetDataSet>
      <sheetData sheetId="0" refreshError="1"/>
      <sheetData sheetId="1"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D47"/>
    </sheetNames>
    <sheetDataSet>
      <sheetData sheetId="0"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D47"/>
    </sheetNames>
    <sheetDataSet>
      <sheetData sheetId="0"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 xml:space="preserve">Table --. Country: External Sustainability Framework--Gross External Financing Need, 1999-2009 </v>
          </cell>
        </row>
      </sheetData>
      <sheetData sheetId="6"/>
      <sheetData sheetId="7">
        <row r="2">
          <cell r="B2" t="str">
            <v>Table --. Country: External Sustainability Framework--Gross External Financing Need, 2000-2010</v>
          </cell>
        </row>
      </sheetData>
      <sheetData sheetId="8"/>
      <sheetData sheetId="9"/>
      <sheetData sheetId="10"/>
      <sheetData sheetId="11"/>
      <sheetData sheetId="12"/>
      <sheetData sheetId="13"/>
      <sheetData sheetId="14">
        <row r="2">
          <cell r="B2" t="str">
            <v>Table --. Country: External Sustainability Framework--Gross External Financing Need, 2000-2010</v>
          </cell>
        </row>
      </sheetData>
      <sheetData sheetId="15"/>
      <sheetData sheetId="16" refreshError="1"/>
      <sheetData sheetId="17" refreshError="1"/>
      <sheetData sheetId="18" refreshError="1"/>
      <sheetData sheetId="19">
        <row r="2">
          <cell r="B2" t="str">
            <v xml:space="preserve">Table --. Country: External Sustainability Framework--Gross External Financing Need, 1999-2009 </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2"/>
      <sheetName val="Report2"/>
    </sheetNames>
    <sheetDataSet>
      <sheetData sheetId="0" refreshError="1"/>
      <sheetData sheetId="1"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2"/>
      <sheetName val="Report2"/>
    </sheetNames>
    <sheetDataSet>
      <sheetData sheetId="0" refreshError="1"/>
      <sheetData sheetId="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sheetData sheetId="1"/>
      <sheetData sheetId="2"/>
      <sheetData sheetId="3"/>
      <sheetData sheetId="4"/>
      <sheetData sheetId="5"/>
      <sheetData sheetId="6"/>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row r="45">
          <cell r="B45" t="str">
            <v xml:space="preserve">         Other</v>
          </cell>
        </row>
      </sheetData>
      <sheetData sheetId="9" refreshError="1"/>
      <sheetData sheetId="10" refreshError="1"/>
      <sheetData sheetId="11" refreshError="1"/>
      <sheetData sheetId="12"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n"/>
      <sheetName val="Din"/>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BoZ"/>
      <sheetName val="Table 5 Mon Survey"/>
    </sheetNames>
    <sheetDataSet>
      <sheetData sheetId="0" refreshError="1"/>
      <sheetData sheetId="1"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n"/>
      <sheetName val="Din"/>
    </sheetNames>
    <sheetDataSet>
      <sheetData sheetId="0" refreshError="1"/>
      <sheetData sheetId="1"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series"/>
    </sheetNames>
    <sheetDataSet>
      <sheetData sheetId="0">
        <row r="3">
          <cell r="D3">
            <v>7381.8308040700012</v>
          </cell>
          <cell r="Z3">
            <v>4762.4161550600011</v>
          </cell>
        </row>
        <row r="4">
          <cell r="Z4">
            <v>328.91797147999995</v>
          </cell>
        </row>
        <row r="10">
          <cell r="Z10">
            <v>0</v>
          </cell>
        </row>
        <row r="11">
          <cell r="Z11">
            <v>904.20718908000003</v>
          </cell>
        </row>
        <row r="34">
          <cell r="Z34">
            <v>13.020327330000001</v>
          </cell>
        </row>
        <row r="35">
          <cell r="Z35">
            <v>12.376033980000001</v>
          </cell>
        </row>
        <row r="36">
          <cell r="Z36">
            <v>500.29383910000001</v>
          </cell>
        </row>
        <row r="46">
          <cell r="Z46">
            <v>864.38220950000004</v>
          </cell>
        </row>
        <row r="50">
          <cell r="Z50">
            <v>607.74008600000002</v>
          </cell>
        </row>
        <row r="56">
          <cell r="Z56">
            <v>219.08012493000001</v>
          </cell>
        </row>
        <row r="68">
          <cell r="Z68">
            <v>99.866657679999989</v>
          </cell>
        </row>
        <row r="75">
          <cell r="Z75">
            <v>69.028822290000008</v>
          </cell>
        </row>
        <row r="76">
          <cell r="Z76">
            <v>309.45553889000001</v>
          </cell>
        </row>
        <row r="83">
          <cell r="Z83">
            <v>518.83598573999996</v>
          </cell>
        </row>
        <row r="90">
          <cell r="Z90">
            <v>35.717174970000002</v>
          </cell>
        </row>
        <row r="96">
          <cell r="Z96">
            <v>63.718916400000005</v>
          </cell>
        </row>
        <row r="99">
          <cell r="Z99">
            <v>139.24481265</v>
          </cell>
        </row>
        <row r="104">
          <cell r="Z104">
            <v>76.53046504000001</v>
          </cell>
        </row>
        <row r="108">
          <cell r="Z108">
            <v>45864.03787136</v>
          </cell>
        </row>
        <row r="109">
          <cell r="Z109">
            <v>15214.584619610001</v>
          </cell>
        </row>
        <row r="110">
          <cell r="Z110">
            <v>166.06333506999999</v>
          </cell>
        </row>
        <row r="111">
          <cell r="Z111">
            <v>0</v>
          </cell>
        </row>
        <row r="112">
          <cell r="Z112">
            <v>25.41919725</v>
          </cell>
        </row>
        <row r="113">
          <cell r="Z113">
            <v>0</v>
          </cell>
        </row>
        <row r="114">
          <cell r="Z114">
            <v>2.9297474999999999</v>
          </cell>
        </row>
        <row r="115">
          <cell r="Z115">
            <v>50820.866306240001</v>
          </cell>
        </row>
        <row r="116">
          <cell r="Z116">
            <v>50792.517361490005</v>
          </cell>
        </row>
      </sheetData>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Value-For MSB"/>
    </sheetNames>
    <sheetDataSet>
      <sheetData sheetId="0" refreshError="1"/>
      <sheetData sheetId="1">
        <row r="4">
          <cell r="E4" t="str">
            <v>5.50-11.00</v>
          </cell>
          <cell r="AA4" t="str">
            <v>3.90-9.50</v>
          </cell>
        </row>
        <row r="5">
          <cell r="AA5" t="str">
            <v>4.75-5.35</v>
          </cell>
        </row>
        <row r="11">
          <cell r="AA11" t="str">
            <v>-</v>
          </cell>
        </row>
        <row r="12">
          <cell r="AA12" t="str">
            <v>4.75-8.95</v>
          </cell>
        </row>
        <row r="35">
          <cell r="AA35">
            <v>8.75</v>
          </cell>
        </row>
        <row r="36">
          <cell r="AA36">
            <v>7.22</v>
          </cell>
        </row>
        <row r="37">
          <cell r="AA37" t="str">
            <v>4.25-9.25</v>
          </cell>
        </row>
        <row r="47">
          <cell r="AA47" t="str">
            <v>3.90-9.50</v>
          </cell>
        </row>
        <row r="51">
          <cell r="AA51" t="str">
            <v>7.45-8.50</v>
          </cell>
        </row>
        <row r="57">
          <cell r="AA57" t="str">
            <v>4.50-7.25</v>
          </cell>
        </row>
        <row r="70">
          <cell r="AA70">
            <v>6.01</v>
          </cell>
        </row>
        <row r="77">
          <cell r="AA77" t="str">
            <v>4.75-7.50</v>
          </cell>
        </row>
        <row r="78">
          <cell r="AA78" t="str">
            <v>3.90-8.95</v>
          </cell>
        </row>
        <row r="85">
          <cell r="AA85" t="str">
            <v>6.64-9.25</v>
          </cell>
        </row>
        <row r="92">
          <cell r="AA92">
            <v>8</v>
          </cell>
        </row>
        <row r="98">
          <cell r="AA98">
            <v>5.75</v>
          </cell>
        </row>
        <row r="101">
          <cell r="AA101">
            <v>7</v>
          </cell>
        </row>
        <row r="106">
          <cell r="AA106">
            <v>7.43</v>
          </cell>
        </row>
        <row r="110">
          <cell r="AA110" t="str">
            <v>3.20-10.50</v>
          </cell>
        </row>
        <row r="111">
          <cell r="AA111" t="str">
            <v>3.20-9.15</v>
          </cell>
        </row>
        <row r="112">
          <cell r="AA112" t="str">
            <v>-</v>
          </cell>
        </row>
        <row r="113">
          <cell r="AA113">
            <v>5.75</v>
          </cell>
        </row>
        <row r="114">
          <cell r="AA114" t="str">
            <v>-</v>
          </cell>
        </row>
        <row r="115">
          <cell r="AA115">
            <v>5.75</v>
          </cell>
        </row>
        <row r="116">
          <cell r="AA116" t="str">
            <v>-</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row r="1">
          <cell r="O1" t="str">
            <v>Lyon</v>
          </cell>
        </row>
        <row r="428">
          <cell r="P428">
            <v>1998</v>
          </cell>
          <cell r="Q428">
            <v>1999</v>
          </cell>
          <cell r="R428">
            <v>1999</v>
          </cell>
          <cell r="S428">
            <v>2000</v>
          </cell>
          <cell r="T428">
            <v>2001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E"/>
    </sheet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amp; Invest."/>
      <sheetName val="GDP Graphs2001"/>
      <sheetName val="Graphs (Prices)"/>
      <sheetName val="Food- and Non-food CPI, EER"/>
      <sheetName val="Real GDP (1977 base year)"/>
      <sheetName val="SavInv (print, 1977 base year)"/>
      <sheetName val="CSO"/>
      <sheetName val="metals"/>
      <sheetName val="maize prices"/>
      <sheetName val="Real Sav&amp;Inv"/>
      <sheetName val="Maize"/>
    </sheetNames>
    <sheetDataSet>
      <sheetData sheetId="0" refreshError="1">
        <row r="5">
          <cell r="M5">
            <v>1989</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amp; Invest."/>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
      <sheetName val="Table 27"/>
    </sheetNames>
    <definedNames>
      <definedName name="_prt1" refersTo="#REF!"/>
      <definedName name="_prt2" refersTo="#REF!"/>
      <definedName name="_prt3" refersTo="#REF!"/>
      <definedName name="_prt4" refersTo="#REF!"/>
      <definedName name="_prt5" refersTo="#REF!"/>
      <definedName name="_prt6" refersTo="#REF!"/>
      <definedName name="_prt7" refersTo="#REF!"/>
      <definedName name="_prt8" refersTo="#REF!"/>
      <definedName name="aaaaaaaaaa" refersTo="#REF!"/>
      <definedName name="BFLD_DF" refersTo="#REF!"/>
      <definedName name="BFLD_DF2" refersTo="#REF!"/>
      <definedName name="board2" refersTo="#REF!"/>
      <definedName name="calcCAS" refersTo="#REF!"/>
      <definedName name="CAS_PROC" refersTo="#REF!"/>
      <definedName name="ee" refersTo="#REF!"/>
      <definedName name="ernesto" refersTo="#REF!"/>
      <definedName name="gggggggggggg" refersTo="#REF!"/>
      <definedName name="indigo" refersTo="#REF!"/>
      <definedName name="lita" refersTo="#REF!"/>
      <definedName name="Módulo2.completo" refersTo="#REF!"/>
      <definedName name="NTDD_RG" refersTo="#REF!"/>
      <definedName name="quit_dlog" refersTo="#REF!"/>
      <definedName name="reducido" refersTo="#REF!"/>
      <definedName name="save_as_wk1" refersTo="#REF!"/>
      <definedName name="ZAMON" refersTo="#REF!"/>
    </definedNames>
    <sheetDataSet>
      <sheetData sheetId="0"/>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5a-b-c"/>
      <sheetName val="Tables 45 a-b-c"/>
    </sheetNames>
    <definedNames>
      <definedName name="_prt1" refersTo="#REF!"/>
      <definedName name="_prt2" refersTo="#REF!"/>
      <definedName name="_prt3" refersTo="#REF!"/>
      <definedName name="_prt4" refersTo="#REF!"/>
      <definedName name="_prt5" refersTo="#REF!"/>
      <definedName name="_prt6" refersTo="#REF!"/>
      <definedName name="_prt7" refersTo="#REF!"/>
      <definedName name="_prt8" refersTo="#REF!"/>
      <definedName name="aaaaaaaaaa" refersTo="#REF!"/>
      <definedName name="BFLD_DF" refersTo="#REF!"/>
      <definedName name="BFLD_DF2" refersTo="#REF!"/>
      <definedName name="board2" refersTo="#REF!"/>
      <definedName name="calcCAS" refersTo="#REF!"/>
      <definedName name="CAS_PROC" refersTo="#REF!"/>
      <definedName name="ee" refersTo="#REF!"/>
      <definedName name="ernesto" refersTo="#REF!"/>
      <definedName name="gggggggggggg" refersTo="#REF!"/>
      <definedName name="indigo" refersTo="#REF!"/>
      <definedName name="lita" refersTo="#REF!"/>
      <definedName name="Módulo2.completo" refersTo="#REF!"/>
      <definedName name="NTDD_RG" refersTo="#REF!"/>
      <definedName name="quit_dlog" refersTo="#REF!"/>
      <definedName name="reducido" refersTo="#REF!"/>
      <definedName name="save_as_wk1" refersTo="#REF!"/>
      <definedName name="ZAMON" refersTo="#REF!"/>
    </defined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5a-b-c"/>
      <sheetName val="Tables 45 a-b-c"/>
    </sheetNames>
    <definedNames>
      <definedName name="_prt1" refersTo="#REF!"/>
      <definedName name="_prt2" refersTo="#REF!"/>
      <definedName name="_prt3" refersTo="#REF!"/>
      <definedName name="_prt4" refersTo="#REF!"/>
      <definedName name="_prt5" refersTo="#REF!"/>
      <definedName name="_prt6" refersTo="#REF!"/>
      <definedName name="_prt7" refersTo="#REF!"/>
      <definedName name="_prt8" refersTo="#REF!"/>
      <definedName name="aaaaaaaaaa" refersTo="#REF!"/>
      <definedName name="BFLD_DF" refersTo="#REF!"/>
      <definedName name="BFLD_DF2" refersTo="#REF!"/>
      <definedName name="board2" refersTo="#REF!"/>
      <definedName name="calcCAS" refersTo="#REF!"/>
      <definedName name="CAS_PROC" refersTo="#REF!"/>
      <definedName name="ee" refersTo="#REF!"/>
      <definedName name="ernesto" refersTo="#REF!"/>
      <definedName name="gggggggggggg" refersTo="#REF!"/>
      <definedName name="indigo" refersTo="#REF!"/>
      <definedName name="lita" refersTo="#REF!"/>
      <definedName name="Módulo2.completo" refersTo="#REF!"/>
      <definedName name="NTDD_RG" refersTo="#REF!"/>
      <definedName name="quit_dlog" refersTo="#REF!"/>
      <definedName name="reducido" refersTo="#REF!"/>
      <definedName name="save_as_wk1" refersTo="#REF!"/>
      <definedName name="ZAMON" refersTo="#REF!"/>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3a-b"/>
      <sheetName val="Table 53a-b"/>
    </sheetNames>
    <definedNames>
      <definedName name="_prt1" refersTo="#REF!"/>
      <definedName name="_prt2" refersTo="#REF!"/>
      <definedName name="_prt3" refersTo="#REF!"/>
      <definedName name="_prt4" refersTo="#REF!"/>
      <definedName name="_prt5" refersTo="#REF!"/>
      <definedName name="_prt6" refersTo="#REF!"/>
      <definedName name="_prt7" refersTo="#REF!"/>
      <definedName name="_prt8" refersTo="#REF!"/>
      <definedName name="aaaaaaaaaa" refersTo="#REF!"/>
      <definedName name="BFLD_DF" refersTo="#REF!"/>
      <definedName name="BFLD_DF2" refersTo="#REF!"/>
      <definedName name="board2" refersTo="#REF!"/>
      <definedName name="calcCAS" refersTo="#REF!"/>
      <definedName name="CAS_PROC" refersTo="#REF!"/>
      <definedName name="ee" refersTo="#REF!"/>
      <definedName name="ernesto" refersTo="#REF!"/>
      <definedName name="gggggggggggg" refersTo="#REF!"/>
      <definedName name="indigo" refersTo="#REF!"/>
      <definedName name="lita" refersTo="#REF!"/>
      <definedName name="Módulo2.completo" refersTo="#REF!"/>
      <definedName name="NTDD_RG" refersTo="#REF!"/>
      <definedName name="quit_dlog" refersTo="#REF!"/>
      <definedName name="reducido" refersTo="#REF!"/>
      <definedName name="save_as_wk1" refersTo="#REF!"/>
      <definedName name="ZAMON" refersTo="#REF!"/>
    </definedNames>
    <sheetDataSet>
      <sheetData sheetId="0"/>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_EXDO"/>
      <sheetName val="30_BOP"/>
    </sheetNames>
    <sheetDataSet>
      <sheetData sheetId="0" refreshError="1"/>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_EXDO"/>
      <sheetName val="30_BOP"/>
    </sheetNames>
    <sheetDataSet>
      <sheetData sheetId="0" refreshError="1"/>
      <sheetData sheetId="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itted Debt Outflows"/>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itted Debt Outflows"/>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 FED"/>
      <sheetName val="Fto. a partir del impuesto"/>
      <sheetName val="Datos"/>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 FED"/>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8"/>
      <sheetName val="Table 10"/>
      <sheetName val="Table 2"/>
      <sheetName val="Table 3"/>
      <sheetName val="Table 6"/>
      <sheetName val="Table 7"/>
      <sheetName val="Table 1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8"/>
      <sheetName val="Table 10"/>
      <sheetName val="Table 2"/>
      <sheetName val="Table 3"/>
      <sheetName val="Table 6"/>
      <sheetName val="Table 7"/>
      <sheetName val="Table 1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bia"/>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bia"/>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Constants"/>
    </sheetNames>
    <sheetDataSet>
      <sheetData sheetId="0" refreshError="1"/>
      <sheetData sheetId="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Constants"/>
    </sheetNames>
    <sheetDataSet>
      <sheetData sheetId="0" refreshError="1"/>
      <sheetData sheetId="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5.xml"/><Relationship Id="rId1" Type="http://schemas.openxmlformats.org/officeDocument/2006/relationships/printerSettings" Target="../printerSettings/printerSettings78.bin"/><Relationship Id="rId4" Type="http://schemas.openxmlformats.org/officeDocument/2006/relationships/comments" Target="../comments1.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9A51E-000D-4723-8556-0CE756542036}">
  <dimension ref="A1:A100"/>
  <sheetViews>
    <sheetView tabSelected="1" topLeftCell="A79" workbookViewId="0">
      <selection activeCell="B85" sqref="A85:XFD85"/>
    </sheetView>
  </sheetViews>
  <sheetFormatPr defaultRowHeight="15" x14ac:dyDescent="0.25"/>
  <cols>
    <col min="1" max="1" width="142.85546875" style="2" customWidth="1"/>
    <col min="2" max="16384" width="9.140625" style="2"/>
  </cols>
  <sheetData>
    <row r="1" spans="1:1" ht="30.75" x14ac:dyDescent="0.55000000000000004">
      <c r="A1" s="1" t="s">
        <v>0</v>
      </c>
    </row>
    <row r="2" spans="1:1" s="4" customFormat="1" ht="25.5" customHeight="1" x14ac:dyDescent="0.3">
      <c r="A2" s="3" t="s">
        <v>1</v>
      </c>
    </row>
    <row r="3" spans="1:1" s="4" customFormat="1" ht="25.5" customHeight="1" x14ac:dyDescent="0.3">
      <c r="A3" s="3" t="s">
        <v>2</v>
      </c>
    </row>
    <row r="4" spans="1:1" s="4" customFormat="1" ht="25.5" customHeight="1" x14ac:dyDescent="0.3">
      <c r="A4" s="3" t="s">
        <v>3507</v>
      </c>
    </row>
    <row r="5" spans="1:1" s="4" customFormat="1" ht="25.5" customHeight="1" x14ac:dyDescent="0.3">
      <c r="A5" s="3" t="s">
        <v>3508</v>
      </c>
    </row>
    <row r="6" spans="1:1" s="4" customFormat="1" ht="25.5" customHeight="1" x14ac:dyDescent="0.3">
      <c r="A6" s="3" t="s">
        <v>3509</v>
      </c>
    </row>
    <row r="7" spans="1:1" s="4" customFormat="1" ht="25.5" customHeight="1" x14ac:dyDescent="0.3">
      <c r="A7" s="3" t="s">
        <v>3510</v>
      </c>
    </row>
    <row r="8" spans="1:1" s="4" customFormat="1" ht="25.5" customHeight="1" x14ac:dyDescent="0.3">
      <c r="A8" s="3" t="s">
        <v>3511</v>
      </c>
    </row>
    <row r="9" spans="1:1" s="4" customFormat="1" ht="25.5" customHeight="1" x14ac:dyDescent="0.3">
      <c r="A9" s="3" t="s">
        <v>3512</v>
      </c>
    </row>
    <row r="10" spans="1:1" s="4" customFormat="1" ht="25.5" customHeight="1" x14ac:dyDescent="0.3">
      <c r="A10" s="3" t="s">
        <v>3</v>
      </c>
    </row>
    <row r="11" spans="1:1" s="4" customFormat="1" ht="25.5" customHeight="1" x14ac:dyDescent="0.3">
      <c r="A11" s="3" t="s">
        <v>4</v>
      </c>
    </row>
    <row r="12" spans="1:1" s="4" customFormat="1" ht="25.5" customHeight="1" x14ac:dyDescent="0.3">
      <c r="A12" s="3" t="s">
        <v>3513</v>
      </c>
    </row>
    <row r="13" spans="1:1" s="4" customFormat="1" ht="25.5" customHeight="1" x14ac:dyDescent="0.3">
      <c r="A13" s="3" t="s">
        <v>3514</v>
      </c>
    </row>
    <row r="14" spans="1:1" s="4" customFormat="1" ht="25.5" customHeight="1" x14ac:dyDescent="0.3">
      <c r="A14" s="3" t="s">
        <v>5</v>
      </c>
    </row>
    <row r="15" spans="1:1" s="4" customFormat="1" ht="25.5" customHeight="1" x14ac:dyDescent="0.3">
      <c r="A15" s="3" t="s">
        <v>3515</v>
      </c>
    </row>
    <row r="16" spans="1:1" s="4" customFormat="1" ht="25.5" customHeight="1" x14ac:dyDescent="0.3">
      <c r="A16" s="3" t="s">
        <v>3516</v>
      </c>
    </row>
    <row r="17" spans="1:1" s="4" customFormat="1" ht="25.5" customHeight="1" x14ac:dyDescent="0.3">
      <c r="A17" s="3" t="s">
        <v>3517</v>
      </c>
    </row>
    <row r="18" spans="1:1" s="4" customFormat="1" ht="25.5" customHeight="1" x14ac:dyDescent="0.3">
      <c r="A18" s="3" t="s">
        <v>5212</v>
      </c>
    </row>
    <row r="19" spans="1:1" s="4" customFormat="1" ht="25.5" customHeight="1" x14ac:dyDescent="0.3">
      <c r="A19" s="3" t="s">
        <v>5213</v>
      </c>
    </row>
    <row r="20" spans="1:1" s="4" customFormat="1" ht="25.5" customHeight="1" x14ac:dyDescent="0.3">
      <c r="A20" s="3" t="s">
        <v>5214</v>
      </c>
    </row>
    <row r="21" spans="1:1" s="4" customFormat="1" ht="25.5" customHeight="1" x14ac:dyDescent="0.3">
      <c r="A21" s="3" t="s">
        <v>5215</v>
      </c>
    </row>
    <row r="22" spans="1:1" s="4" customFormat="1" ht="25.5" customHeight="1" x14ac:dyDescent="0.3">
      <c r="A22" s="3" t="s">
        <v>5216</v>
      </c>
    </row>
    <row r="23" spans="1:1" s="4" customFormat="1" ht="25.5" customHeight="1" x14ac:dyDescent="0.3">
      <c r="A23" s="3" t="s">
        <v>5217</v>
      </c>
    </row>
    <row r="24" spans="1:1" s="4" customFormat="1" ht="25.5" customHeight="1" x14ac:dyDescent="0.3">
      <c r="A24" s="3" t="s">
        <v>5218</v>
      </c>
    </row>
    <row r="25" spans="1:1" s="4" customFormat="1" ht="25.5" customHeight="1" x14ac:dyDescent="0.3">
      <c r="A25" s="3" t="s">
        <v>3548</v>
      </c>
    </row>
    <row r="26" spans="1:1" s="4" customFormat="1" ht="25.5" customHeight="1" x14ac:dyDescent="0.3">
      <c r="A26" s="3" t="s">
        <v>5219</v>
      </c>
    </row>
    <row r="27" spans="1:1" s="4" customFormat="1" ht="25.5" customHeight="1" x14ac:dyDescent="0.3">
      <c r="A27" s="3" t="s">
        <v>5201</v>
      </c>
    </row>
    <row r="28" spans="1:1" s="4" customFormat="1" ht="25.5" customHeight="1" x14ac:dyDescent="0.3">
      <c r="A28" s="3" t="s">
        <v>5220</v>
      </c>
    </row>
    <row r="29" spans="1:1" s="4" customFormat="1" ht="25.5" customHeight="1" x14ac:dyDescent="0.3">
      <c r="A29" s="3" t="s">
        <v>3549</v>
      </c>
    </row>
    <row r="30" spans="1:1" s="4" customFormat="1" ht="25.5" customHeight="1" x14ac:dyDescent="0.3">
      <c r="A30" s="3" t="s">
        <v>3550</v>
      </c>
    </row>
    <row r="31" spans="1:1" s="4" customFormat="1" ht="25.5" customHeight="1" x14ac:dyDescent="0.3">
      <c r="A31" s="3" t="s">
        <v>3551</v>
      </c>
    </row>
    <row r="32" spans="1:1" s="4" customFormat="1" ht="25.5" customHeight="1" x14ac:dyDescent="0.3">
      <c r="A32" s="3" t="s">
        <v>3552</v>
      </c>
    </row>
    <row r="33" spans="1:1" s="4" customFormat="1" ht="25.5" customHeight="1" x14ac:dyDescent="0.3">
      <c r="A33" s="3" t="s">
        <v>3553</v>
      </c>
    </row>
    <row r="34" spans="1:1" s="4" customFormat="1" ht="25.5" customHeight="1" x14ac:dyDescent="0.3">
      <c r="A34" s="3" t="s">
        <v>3554</v>
      </c>
    </row>
    <row r="35" spans="1:1" s="4" customFormat="1" ht="25.5" customHeight="1" x14ac:dyDescent="0.3">
      <c r="A35" s="3" t="s">
        <v>3555</v>
      </c>
    </row>
    <row r="36" spans="1:1" s="4" customFormat="1" ht="25.5" customHeight="1" x14ac:dyDescent="0.3">
      <c r="A36" s="3" t="s">
        <v>3556</v>
      </c>
    </row>
    <row r="37" spans="1:1" s="4" customFormat="1" ht="25.5" customHeight="1" x14ac:dyDescent="0.3">
      <c r="A37" s="3" t="s">
        <v>6</v>
      </c>
    </row>
    <row r="38" spans="1:1" s="4" customFormat="1" ht="25.5" customHeight="1" x14ac:dyDescent="0.3">
      <c r="A38" s="3" t="s">
        <v>7</v>
      </c>
    </row>
    <row r="39" spans="1:1" s="4" customFormat="1" ht="25.5" customHeight="1" x14ac:dyDescent="0.3">
      <c r="A39" s="3" t="s">
        <v>3518</v>
      </c>
    </row>
    <row r="40" spans="1:1" s="4" customFormat="1" ht="25.5" customHeight="1" x14ac:dyDescent="0.3">
      <c r="A40" s="3" t="s">
        <v>3519</v>
      </c>
    </row>
    <row r="41" spans="1:1" s="4" customFormat="1" ht="25.5" customHeight="1" x14ac:dyDescent="0.3">
      <c r="A41" s="3" t="s">
        <v>3520</v>
      </c>
    </row>
    <row r="42" spans="1:1" s="4" customFormat="1" ht="25.5" customHeight="1" x14ac:dyDescent="0.3">
      <c r="A42" s="3" t="s">
        <v>3521</v>
      </c>
    </row>
    <row r="43" spans="1:1" s="4" customFormat="1" ht="25.5" customHeight="1" x14ac:dyDescent="0.3">
      <c r="A43" s="3" t="s">
        <v>3557</v>
      </c>
    </row>
    <row r="44" spans="1:1" s="4" customFormat="1" ht="25.5" customHeight="1" x14ac:dyDescent="0.3">
      <c r="A44" s="3" t="s">
        <v>3558</v>
      </c>
    </row>
    <row r="45" spans="1:1" s="4" customFormat="1" ht="25.5" customHeight="1" x14ac:dyDescent="0.3">
      <c r="A45" s="3" t="s">
        <v>3559</v>
      </c>
    </row>
    <row r="46" spans="1:1" s="4" customFormat="1" ht="25.5" customHeight="1" x14ac:dyDescent="0.3">
      <c r="A46" s="3" t="s">
        <v>3560</v>
      </c>
    </row>
    <row r="47" spans="1:1" s="4" customFormat="1" ht="25.5" customHeight="1" x14ac:dyDescent="0.3">
      <c r="A47" s="3" t="s">
        <v>8</v>
      </c>
    </row>
    <row r="48" spans="1:1" s="4" customFormat="1" ht="25.5" customHeight="1" x14ac:dyDescent="0.3">
      <c r="A48" s="3" t="s">
        <v>9</v>
      </c>
    </row>
    <row r="49" spans="1:1" s="4" customFormat="1" ht="25.5" customHeight="1" x14ac:dyDescent="0.3">
      <c r="A49" s="3" t="s">
        <v>3561</v>
      </c>
    </row>
    <row r="50" spans="1:1" s="4" customFormat="1" ht="25.5" customHeight="1" x14ac:dyDescent="0.3">
      <c r="A50" s="3" t="s">
        <v>3522</v>
      </c>
    </row>
    <row r="51" spans="1:1" s="4" customFormat="1" ht="25.5" customHeight="1" x14ac:dyDescent="0.3">
      <c r="A51" s="3" t="s">
        <v>3562</v>
      </c>
    </row>
    <row r="52" spans="1:1" s="4" customFormat="1" ht="25.5" customHeight="1" x14ac:dyDescent="0.3">
      <c r="A52" s="3" t="s">
        <v>3563</v>
      </c>
    </row>
    <row r="53" spans="1:1" s="4" customFormat="1" ht="25.5" customHeight="1" x14ac:dyDescent="0.3">
      <c r="A53" s="3" t="s">
        <v>3523</v>
      </c>
    </row>
    <row r="54" spans="1:1" s="4" customFormat="1" ht="25.5" customHeight="1" x14ac:dyDescent="0.3">
      <c r="A54" s="3" t="s">
        <v>3524</v>
      </c>
    </row>
    <row r="55" spans="1:1" s="4" customFormat="1" ht="25.5" customHeight="1" x14ac:dyDescent="0.3">
      <c r="A55" s="3" t="s">
        <v>10</v>
      </c>
    </row>
    <row r="56" spans="1:1" s="4" customFormat="1" ht="25.5" customHeight="1" x14ac:dyDescent="0.3">
      <c r="A56" s="3" t="s">
        <v>11</v>
      </c>
    </row>
    <row r="57" spans="1:1" s="4" customFormat="1" ht="25.5" customHeight="1" x14ac:dyDescent="0.3">
      <c r="A57" s="3" t="s">
        <v>12</v>
      </c>
    </row>
    <row r="58" spans="1:1" s="4" customFormat="1" ht="25.5" customHeight="1" x14ac:dyDescent="0.3">
      <c r="A58" s="3" t="s">
        <v>13</v>
      </c>
    </row>
    <row r="59" spans="1:1" s="4" customFormat="1" ht="25.5" customHeight="1" x14ac:dyDescent="0.3">
      <c r="A59" s="3" t="s">
        <v>14</v>
      </c>
    </row>
    <row r="60" spans="1:1" s="4" customFormat="1" ht="25.5" customHeight="1" x14ac:dyDescent="0.3">
      <c r="A60" s="3" t="s">
        <v>3525</v>
      </c>
    </row>
    <row r="61" spans="1:1" s="4" customFormat="1" ht="25.5" customHeight="1" x14ac:dyDescent="0.3">
      <c r="A61" s="3" t="s">
        <v>3526</v>
      </c>
    </row>
    <row r="62" spans="1:1" s="4" customFormat="1" ht="25.5" customHeight="1" x14ac:dyDescent="0.3">
      <c r="A62" s="3" t="s">
        <v>3527</v>
      </c>
    </row>
    <row r="63" spans="1:1" s="4" customFormat="1" ht="25.5" customHeight="1" x14ac:dyDescent="0.3">
      <c r="A63" s="3" t="s">
        <v>3528</v>
      </c>
    </row>
    <row r="64" spans="1:1" s="4" customFormat="1" ht="25.5" customHeight="1" x14ac:dyDescent="0.3">
      <c r="A64" s="3" t="s">
        <v>3529</v>
      </c>
    </row>
    <row r="65" spans="1:1" s="4" customFormat="1" ht="25.5" customHeight="1" x14ac:dyDescent="0.3">
      <c r="A65" s="3" t="s">
        <v>3530</v>
      </c>
    </row>
    <row r="66" spans="1:1" s="4" customFormat="1" ht="25.5" customHeight="1" x14ac:dyDescent="0.3">
      <c r="A66" s="3" t="s">
        <v>3531</v>
      </c>
    </row>
    <row r="67" spans="1:1" s="4" customFormat="1" ht="25.5" customHeight="1" x14ac:dyDescent="0.3">
      <c r="A67" s="3" t="s">
        <v>3532</v>
      </c>
    </row>
    <row r="68" spans="1:1" s="4" customFormat="1" ht="25.5" customHeight="1" x14ac:dyDescent="0.3">
      <c r="A68" s="3" t="s">
        <v>3533</v>
      </c>
    </row>
    <row r="69" spans="1:1" s="4" customFormat="1" ht="25.5" customHeight="1" x14ac:dyDescent="0.3">
      <c r="A69" s="3" t="s">
        <v>5192</v>
      </c>
    </row>
    <row r="70" spans="1:1" s="4" customFormat="1" ht="25.5" customHeight="1" x14ac:dyDescent="0.3">
      <c r="A70" s="3" t="s">
        <v>3534</v>
      </c>
    </row>
    <row r="71" spans="1:1" s="4" customFormat="1" ht="25.5" customHeight="1" x14ac:dyDescent="0.3">
      <c r="A71" s="3" t="s">
        <v>3535</v>
      </c>
    </row>
    <row r="72" spans="1:1" s="4" customFormat="1" ht="25.5" customHeight="1" x14ac:dyDescent="0.3">
      <c r="A72" s="3" t="s">
        <v>3536</v>
      </c>
    </row>
    <row r="73" spans="1:1" s="4" customFormat="1" ht="25.5" customHeight="1" x14ac:dyDescent="0.3">
      <c r="A73" s="3" t="s">
        <v>3537</v>
      </c>
    </row>
    <row r="74" spans="1:1" s="4" customFormat="1" ht="25.5" customHeight="1" x14ac:dyDescent="0.3">
      <c r="A74" s="3" t="s">
        <v>5193</v>
      </c>
    </row>
    <row r="75" spans="1:1" s="4" customFormat="1" ht="25.5" customHeight="1" x14ac:dyDescent="0.3">
      <c r="A75" s="3" t="s">
        <v>3538</v>
      </c>
    </row>
    <row r="76" spans="1:1" s="4" customFormat="1" ht="25.5" customHeight="1" x14ac:dyDescent="0.3">
      <c r="A76" s="3" t="s">
        <v>3539</v>
      </c>
    </row>
    <row r="77" spans="1:1" s="4" customFormat="1" ht="25.5" customHeight="1" x14ac:dyDescent="0.3">
      <c r="A77" s="3" t="s">
        <v>3540</v>
      </c>
    </row>
    <row r="78" spans="1:1" s="4" customFormat="1" ht="25.5" customHeight="1" x14ac:dyDescent="0.3">
      <c r="A78" s="3" t="s">
        <v>3541</v>
      </c>
    </row>
    <row r="79" spans="1:1" s="4" customFormat="1" ht="25.5" customHeight="1" x14ac:dyDescent="0.3">
      <c r="A79" s="3" t="s">
        <v>3542</v>
      </c>
    </row>
    <row r="80" spans="1:1" s="4" customFormat="1" ht="25.5" customHeight="1" x14ac:dyDescent="0.3">
      <c r="A80" s="3" t="s">
        <v>3543</v>
      </c>
    </row>
    <row r="81" spans="1:1" s="4" customFormat="1" ht="25.5" customHeight="1" x14ac:dyDescent="0.3">
      <c r="A81" s="3" t="s">
        <v>3544</v>
      </c>
    </row>
    <row r="82" spans="1:1" s="4" customFormat="1" ht="25.5" customHeight="1" x14ac:dyDescent="0.3">
      <c r="A82" s="3" t="s">
        <v>5194</v>
      </c>
    </row>
    <row r="83" spans="1:1" s="4" customFormat="1" ht="25.5" customHeight="1" x14ac:dyDescent="0.3">
      <c r="A83" s="3" t="s">
        <v>3545</v>
      </c>
    </row>
    <row r="84" spans="1:1" s="4" customFormat="1" ht="25.5" customHeight="1" x14ac:dyDescent="0.3">
      <c r="A84" s="3" t="s">
        <v>3546</v>
      </c>
    </row>
    <row r="85" spans="1:1" s="4" customFormat="1" ht="25.5" customHeight="1" x14ac:dyDescent="0.3">
      <c r="A85" s="3" t="s">
        <v>5223</v>
      </c>
    </row>
    <row r="86" spans="1:1" s="4" customFormat="1" ht="25.5" customHeight="1" x14ac:dyDescent="0.3">
      <c r="A86" s="3" t="s">
        <v>3547</v>
      </c>
    </row>
    <row r="87" spans="1:1" s="4" customFormat="1" ht="25.5" customHeight="1" x14ac:dyDescent="0.3">
      <c r="A87" s="3" t="s">
        <v>15</v>
      </c>
    </row>
    <row r="88" spans="1:1" s="4" customFormat="1" ht="25.5" customHeight="1" x14ac:dyDescent="0.3">
      <c r="A88" s="3" t="s">
        <v>16</v>
      </c>
    </row>
    <row r="89" spans="1:1" s="4" customFormat="1" ht="25.5" customHeight="1" x14ac:dyDescent="0.3">
      <c r="A89" s="3" t="s">
        <v>17</v>
      </c>
    </row>
    <row r="90" spans="1:1" s="4" customFormat="1" ht="25.5" customHeight="1" x14ac:dyDescent="0.3">
      <c r="A90" s="3" t="s">
        <v>18</v>
      </c>
    </row>
    <row r="91" spans="1:1" s="4" customFormat="1" ht="25.5" customHeight="1" x14ac:dyDescent="0.3">
      <c r="A91" s="3" t="s">
        <v>5195</v>
      </c>
    </row>
    <row r="92" spans="1:1" s="4" customFormat="1" ht="25.5" customHeight="1" x14ac:dyDescent="0.3">
      <c r="A92" s="3" t="s">
        <v>5196</v>
      </c>
    </row>
    <row r="93" spans="1:1" s="4" customFormat="1" ht="25.5" customHeight="1" x14ac:dyDescent="0.3">
      <c r="A93" s="3" t="s">
        <v>5197</v>
      </c>
    </row>
    <row r="94" spans="1:1" s="4" customFormat="1" ht="25.5" customHeight="1" x14ac:dyDescent="0.3">
      <c r="A94" s="3" t="s">
        <v>5198</v>
      </c>
    </row>
    <row r="95" spans="1:1" s="4" customFormat="1" ht="25.5" customHeight="1" x14ac:dyDescent="0.3">
      <c r="A95" s="3" t="s">
        <v>19</v>
      </c>
    </row>
    <row r="96" spans="1:1" s="4" customFormat="1" ht="25.5" customHeight="1" x14ac:dyDescent="0.3">
      <c r="A96" s="3" t="s">
        <v>5199</v>
      </c>
    </row>
    <row r="97" spans="1:1" s="4" customFormat="1" ht="25.5" customHeight="1" x14ac:dyDescent="0.3">
      <c r="A97" s="3" t="s">
        <v>20</v>
      </c>
    </row>
    <row r="98" spans="1:1" s="4" customFormat="1" ht="25.5" customHeight="1" x14ac:dyDescent="0.3">
      <c r="A98" s="3" t="s">
        <v>5200</v>
      </c>
    </row>
    <row r="99" spans="1:1" s="4" customFormat="1" ht="26.1" customHeight="1" x14ac:dyDescent="0.3"/>
    <row r="100" spans="1:1" s="4" customFormat="1" ht="26.1" customHeight="1" x14ac:dyDescent="0.3"/>
  </sheetData>
  <hyperlinks>
    <hyperlink ref="A3" location="'2'!A1" display="2. Selected Trading Partners' Real GDP Growth and Inflation Rates: 2017 to 2021 (Annual) and 2017Q1 to 2020Q4 (Quarterly) " xr:uid="{CB1DCA76-165E-4C72-BBB0-7E22F98D8216}"/>
    <hyperlink ref="A4" location="'3'!A1" display="3. Selected Global Stock Market Indices: 2017 to 2020 (Annual) and January 2017 to February 2021 (Monthly)" xr:uid="{87830CDB-6359-4DF5-BF7D-C0E8B25806B1}"/>
    <hyperlink ref="A5" location="'4'!A1" display="4. FAO Food Price Indices and Oil Prices: 2016 to 2020 (Annual) and January 2018 to February 2021 (Monthly)" xr:uid="{88197672-7A31-4865-89BF-ECF0D3A53038}"/>
    <hyperlink ref="A6" location="'5'!A1" display="5. GDP and Expenditure Components at Current Market Prices, 2017 to 2020 (Annual) and Real Growth Rates, 2017Q1 to 2020Q3 (Quarterly)" xr:uid="{ECDFF23D-D975-462A-92ED-C7339BDDEC5A}"/>
    <hyperlink ref="A7" location="'6'!A1" display="6. Gross Value Added by Industry Group at Current Basic Prices, 2017 to 2020 (Annual) and Sectoral Growth Rates, 2017Q1 to 2020Q3 (Quarterly)" xr:uid="{46EA851C-8AB1-42F6-8005-32049979A7C8}"/>
    <hyperlink ref="A8" location="'7'!A1" display="7. Labour Force and Unemployment Rate: 2016 to 2019 (Annual), 2016Q1 to 2020Q1 (Quarterly) and May 2020 to September 2020 (Monthly)" xr:uid="{6091787F-C410-4817-9C92-CDB1ED6DE2A8}"/>
    <hyperlink ref="A10" location="'9'!A1" display="9. Monthly Statement of Budgetary Central Government Operations: July 2019 to July 2020" xr:uid="{5AE2AC73-2D36-4C3D-B910-C8C5F89071F7}"/>
    <hyperlink ref="A11" location="'10'!A1" display="10. Outstanding Public Sector Debt: June 2019 to December 2020" xr:uid="{1A986B87-A0ED-485F-A269-30758E7D2192}"/>
    <hyperlink ref="A12" location="'11'!A1" display="11. Consumer Price Index (CPI) and Inflation Rate: January 2017 to February 2021" xr:uid="{28CA86DE-1196-4CD8-8B1B-E9AF5EFC781C}"/>
    <hyperlink ref="A13" location="'12'!A1" display="12. Headline and Core Inflation Rates: February 2019 to February 2021" xr:uid="{50ABD7E8-E693-4B82-94AC-C421B05F864A}"/>
    <hyperlink ref="A14" location="'13'!A1" display="13. Selected Price Indicators: 2017 to 2020 (Annual) and 2017Q1 to 2020Q4 (Quarterly)" xr:uid="{661E79C7-EDF6-48C9-BA7E-F317D2B2069D}"/>
    <hyperlink ref="A15" location="'14'!A1" display="14. Bank of Mauritius Assets and Liabilities as at end February 2021" xr:uid="{931AA2CA-409C-45F0-81AC-8818CAB87016}"/>
    <hyperlink ref="A16" location="'15'!A1" display="15. Sectoral Balance Sheet of Bank of Mauritius: February 2020 to February 2021" xr:uid="{95C2AAF9-127A-4762-9D54-9724697F7CB4}"/>
    <hyperlink ref="A17" location="'16'!A1" display="16. Central Bank Survey: February 2020 to February 2021" xr:uid="{884623B7-C00B-46D7-BC2D-C3A1DEA00CE2}"/>
    <hyperlink ref="A18" location="'17'!A1" display="17. Sectoral Balance Sheet of Banks: February 2020 to February 2021 (New reporting template)" xr:uid="{A293AC4D-45CC-4946-AA8D-F30E3B848FC5}"/>
    <hyperlink ref="A19" location="'18'!A1" display="18. Sectoral Balance Sheet of Non-Bank Deposit-Taking Institutions: February 2020 to February 2021 (New reporting template)" xr:uid="{42A38A24-5D30-4736-9BBD-37A988D89E48}"/>
    <hyperlink ref="A20" location="'19'!A1" display="19. Sectoral Balance Sheet of Other Depository Corporations: February 2020 to February 2021 (New reporting template)" xr:uid="{B6B7F085-09BC-4236-83AA-40C1DE4790BB}"/>
    <hyperlink ref="A21" location="'20'!A1" display="20. Other Depository Corporations Survey: February 2020 to February 2021" xr:uid="{C23BF140-D5D0-4B4C-95A8-A584FEE506AE}"/>
    <hyperlink ref="A22" location="'21'!A1" display="21. Depository Corporations Survey: February 2020 to February 2021" xr:uid="{83B86F7F-D71B-4799-9D11-AEC9E8E1D1DE}"/>
    <hyperlink ref="A23" location="'22a-b'!A1" display="22a. Components and Sources of Monetary Base: January 2020 to January 2021" xr:uid="{C9C210C4-A473-4DA9-86BE-E0441D1E5515}"/>
    <hyperlink ref="A24" location="'22a-b'!A1" display="22b. Components and Sources of Broad Money Liabilities: January 2020 to January 2021" xr:uid="{58C296B5-BDFB-4D6B-9841-D477F9A172B7}"/>
    <hyperlink ref="A26" location="'24'!A1" display="24. Bank Loans to Other Nonfinancial Corporations, Households and Other Sectors: February 2020 to February 2021" xr:uid="{37AB5A56-6DA4-429D-B755-1EE008F61A11}"/>
    <hyperlink ref="A25" location="'23'!A1" display="23. Bank Loans to Other Nonfinancial Corporations, Households and Other Sectors as at end-January 2021" xr:uid="{21FD192B-7C9B-4FEE-AE52-F600D856AFB1}"/>
    <hyperlink ref="A9" location="'8  '!A1" display="8. Exports and Imports by Product Group: 2017 to 2020 (Annual) and January 2017 to December 2020  (Monthly)" xr:uid="{9193E149-4F94-485B-A131-7ACDEDCDA1F7}"/>
    <hyperlink ref="A27" location="'25a'!A1" display="25a. Banks' Interest Rates on New Rupee Deposits: February 2020 to February 2021" xr:uid="{219D2DC6-4233-4C37-A50D-9A4090B812E6}"/>
    <hyperlink ref="A28" location="'25b'!A1" display="25b. Banks' Interest Rates on New Rupee Loans to Other Nonfinancial Corporations, Households and Other Sectors: February 2020 to February 2021" xr:uid="{BEC90875-8386-4CF6-8FF7-2C61A2690E2C}"/>
    <hyperlink ref="A29" location="'26'!A1" display="26. Banks' Principal Interest Rates and Other Interest Rates: January 2018 to January 2021" xr:uid="{E81739CB-36EA-446A-B99A-C1E544CA820E}"/>
    <hyperlink ref="A30" location="'27 '!A1" display="27. NBDTIs Loans to Other Nonfinancial Corporations, Households and Other Sectors as at end-January 2021" xr:uid="{76ADD4D0-CF3D-481B-B141-06C098D8AE35}"/>
    <hyperlink ref="A31" location="'28'!A1" display="28. NBDTIs Loans to Other Nonfinancial Corporations, Households and Other Sectors: January 2020 to January 2021" xr:uid="{1DD0E8A4-F5A6-439A-A7C4-88D5EA3E97AC}"/>
    <hyperlink ref="A32" location="'29'!A1" display="29. NBDTIs Interest Rates on New Rupee Deposits: January 2020 to January 2021" xr:uid="{E469923D-C60D-4F4F-885D-745ACDEF807E}"/>
    <hyperlink ref="A33" location="'30'!A1" display="30. NBDTIs Interest Rates on New Rupee Loans to Other Nonfinancial Corporations, Households and Other Sectors: January 2020 to January 2021" xr:uid="{29AD8934-9B4C-4B5A-9E0D-835A7C3F8253}"/>
    <hyperlink ref="A34" location="'31'!A1" display="31. ODCs Loans to Other Nonfinancial Corporations, Households and Other Sectors as at end-January 2021" xr:uid="{040FA3FA-A094-44CF-8A92-60BCCE052F60}"/>
    <hyperlink ref="A35" location="'32'!A1" display="32. ODCs Loans to Other Nonfinancial Corporations, Households and Other Sectors: January 2020 to January 2021" xr:uid="{8276BE88-784A-48B1-910E-240C9FBEE339}"/>
    <hyperlink ref="A36" location="'33'!A1" display="33. Maintenance of Cash Reserve Ratio (CRR) by Banks: 27 February 2020 to 25 February 2021" xr:uid="{2F8FAECA-04CA-4A95-AFDD-13318E9A410A}"/>
    <hyperlink ref="A37" location="'34'!A1" display="34. Maturity Pattern of Banks' Foreign Currency Deposits: As at end-December 2020" xr:uid="{5D87D7A7-A3F9-484E-A5A4-DDFC25139E4A}"/>
    <hyperlink ref="A38" location="'35'!A1" display="35. Financial Soundness Indicators of Other Depository Corporations: December 2014 to September 2020" xr:uid="{5AFEA343-6B5D-4005-9E4A-A3BDFB75AA34}"/>
    <hyperlink ref="A39" location="'36'!A1" display="36. Currency in Circulation: February 2020 to February 2021" xr:uid="{845A4A88-3AD7-46FF-92E4-300A4BFA1957}"/>
    <hyperlink ref="A40" location="'37'!A1" display="37. Cheque Clearance: January 2018 to February 2021" xr:uid="{4AF55B1D-3F4C-4CD9-816F-44272EB322A3}"/>
    <hyperlink ref="A41" location="'38a'!A1" display="38a. Mauritius Automated Clearing and Settlement System (MACSS) Rupee Transactions: January 2018 to February 2021" xr:uid="{81C2E96B-9915-4E2C-B4F2-89E737E0EF73}"/>
    <hyperlink ref="A42" location="'38b'!A1" display="38b. Mauritius Automated Clearing and Settlement System (MACSS) Foreign Currency Transactions: January 2018 to February 2021" xr:uid="{E32C840F-A996-48D8-B560-98F97DDD3E09}"/>
    <hyperlink ref="A43" location="'39-41'!A1" display="39. Card Transactions: January 2020 to January 2021" xr:uid="{E85F526A-9F20-42EA-A9B5-E96929DF65BA}"/>
    <hyperlink ref="A44" location="'39-41'!A1" display="40. Internet Banking Transactions January 2020 to January 2021" xr:uid="{F9810E1A-9E0E-4665-9530-6BB30342A3E5}"/>
    <hyperlink ref="A45" location="'39-41'!A1" display="41. Mobile Banking and Mobile Payments: January 2020 to January 2021" xr:uid="{18DED155-56EE-4A33-B1ED-FB9472E54399}"/>
    <hyperlink ref="A46" location="'42'!A1" display="42. Assets and Liabilities of Non-Bank Deposit-Taking Leasing Companies: January 2020 to January 2021" xr:uid="{58050745-405A-4293-B1A7-24ECB6B8FEFE}"/>
    <hyperlink ref="A47" location="'43'!A1" display="43. Consolidated Quarterly Profit and Loss Statement of Non-Bank Deposit-Taking Leasing Companies: December 2014 to December 2020" xr:uid="{8612B5E9-67A8-408D-875F-7F4552887641}"/>
    <hyperlink ref="A48" location="'44'!A1" display="44. Sectorwise Distribution of Credit to Non-Residents: December 2020" xr:uid="{4EEDDFB1-25B7-46ED-9DD0-0D2F35368BB9}"/>
    <hyperlink ref="A49" location="'45a-c'!A1" display="45a. Auctions of Government of Mauritius Treasury Bills: January 2021 and February 2021" xr:uid="{3E269A78-8152-4A49-80CE-316631D5B9C7}"/>
    <hyperlink ref="A50" location="'45a-c'!A1" display="45b. Auctions of Government of Mauritius Treasury Bills: February 2020 to February 2021" xr:uid="{3E8622B1-4C87-4684-98CA-CBB37BE3D12A}"/>
    <hyperlink ref="A51" location="'45a-c'!A1" display="45c. Weighted Average Yields on Government of Mauritius Treasury Bills/Bank of Mauritius Bills:     February 2020 to February 2021" xr:uid="{CD20AD4D-8690-4B35-87D0-04BB5230E003}"/>
    <hyperlink ref="A52" location="'46a-b'!A1" display="46a. Auctions of Bank of Mauritius Bills: January 2021 and February 2021" xr:uid="{FEC9122E-DE93-4B95-A014-B56BAC6504A3}"/>
    <hyperlink ref="A53" location="'46a-b'!A1" display="46b. Auctions of Bank of Mauritius Bills: February 2020 to February 2021" xr:uid="{552A38C3-99F0-4879-B51A-212E7E18A208}"/>
    <hyperlink ref="A54" location="'47'!A1" display="47. Weighted Average Yields on Government of Mauritius Treasury Bills/Bank of Mauritius Bills: February 2021" xr:uid="{9E40A84A-56A6-40D3-9BB5-1643B06506E1}"/>
    <hyperlink ref="A55" location="'48a-b '!A1" display="48a. Auctions of Government of Mauritius Notes and Bonds" xr:uid="{D3C9C36E-7540-4E4E-B1DA-75CC883B154A}"/>
    <hyperlink ref="A56" location="'48a-b '!A1" display="48b. Auctions of Fifteen-Year Inflation-Indexed Government of Mauritius Bonds" xr:uid="{091737C1-2FB2-4218-AB39-0046B2CD6C24}"/>
    <hyperlink ref="A57" location="'49a'!A1" display="49a. Issue of Bank of Mauritius Notes and Bonds" xr:uid="{9FEE72CC-DDCB-4ABC-A05B-EA3569FD176A}"/>
    <hyperlink ref="A58" location="'49b'!A1" display="49b. Auctions of 28-Day Bank of Mauritius Bills: February 2020 and March 2020" xr:uid="{4696164F-6B6C-4D6E-956B-4F899FB68466}"/>
    <hyperlink ref="A59" location="'50'!A1" display="50. Buyback Auction of Government of Mauritius Securities: October 2019 and November 2019" xr:uid="{30CAF3BF-0EC5-407F-8FC4-DC79E0AB4DD9}"/>
    <hyperlink ref="A60" location="'51-52'!A1" display="51. Outstanding Government of Mauritius Securities: February 2020 to February 2021" xr:uid="{E997204A-E5E1-4FF0-B291-DDD3DDED2329}"/>
    <hyperlink ref="A61" location="'51-52'!A1" display="52. Maturity Structure of Government of Mauritius Securities Outstanding at end-February 2021" xr:uid="{EC3A9E9C-2818-4261-9AA6-C287407DA389}"/>
    <hyperlink ref="A62" location="'53a-b'!A1" display="53a. Secondary Market Transactions by Counterparty: February 2021" xr:uid="{FD8E343C-1D28-4256-B101-6EB0DD8A88C8}"/>
    <hyperlink ref="A63" location="'53a-b'!A1" display="53b. Weekly Secondary Market Transactions: February 2021" xr:uid="{DB32E11C-F06D-4B6C-A1C8-92186C0745CA}"/>
    <hyperlink ref="A64" location="'53c'!A1" display="53c. Secondary Market Yields by Residual Days to Maturity: February 2021" xr:uid="{02B1631A-53EC-4E40-8400-D97E32A83179}"/>
    <hyperlink ref="A65" location="'54'!A1" display="54. Secondary Market Activity: February 2020 to February 2021" xr:uid="{B0E8B152-BE8A-43B9-964E-877CA000A907}"/>
    <hyperlink ref="A66" location="'55a'!A1" display="55a. Transactions on the Interbank Money Market: February 2019 to February 2021" xr:uid="{6F89A92B-1D7A-444F-9117-E6DCC011DA32}"/>
    <hyperlink ref="A67" location="'55b'!A1" display="55b. Repo Transactions on the Interbank Money Market: February 2020 to February 2021" xr:uid="{0429DDE4-C450-4E49-A619-FA4A1640B5B2}"/>
    <hyperlink ref="A68" location="'56'!A1" display="56. Transactions on the Interbank Foreign Exchange Market: February 2019 to February 2021" xr:uid="{C0EDBB9A-816D-4990-830C-11CBF5A847CA}"/>
    <hyperlink ref="A69" location="'57a-b'!A1" display=" 57a. Intervention by the Bank of Mauritius on the Domestic Foreign Exchange Market: February 2020 to February 2021" xr:uid="{E040AF22-757B-4C4D-A3B8-916B265904FB}"/>
    <hyperlink ref="A70" location="'57a-b'!A1" display="57b. Purchases and Sales of Foreign Currency by the Bank of Mauritius from Government and Other  Institutions: February 2020 to February 2021" xr:uid="{714CCBD4-9E49-403A-A727-D31849A86466}"/>
    <hyperlink ref="A71" location="'58a'!A1" display="58a. Weighted Average Dealt Selling Rates of the Rupee against the USD, EUR and GBP: February 2020 to February 2021" xr:uid="{D91FDC53-4354-4989-A6A3-7F1D1240068C}"/>
    <hyperlink ref="A72" location="'58b-c'!A1" display="58b. Exchange Rate of the Rupee (End of Period): February 2020 to February 2021" xr:uid="{59C6656A-1C5C-40BB-8F07-4108F1A63BF4}"/>
    <hyperlink ref="A73" location="'58b-c'!A1" display="58c. Exchange Rate of the Rupee (Period Average): February 2020 to February 2021" xr:uid="{598A7808-9CE1-4348-B8B9-59897EB268A5}"/>
    <hyperlink ref="A74" location="'58d'!A1" display="58d. Average Exchange Rate of the Rupee vis-à-vis Major Trading Partner Currencies: February 2020 to       February 2021" xr:uid="{8CB6C077-DC28-47A9-B4E5-2C0DCBADBCA2}"/>
    <hyperlink ref="A75" location="'59-60'!A1" display="59. Monthly Average Exchange Rates of Selected Currencies vis-à-vis the US Dollar: January 2019 to February 2021" xr:uid="{CAAE37DB-E9E8-4998-87B1-21BFCA1F1D08}"/>
    <hyperlink ref="A76" location="'Table of Contents'!A1" display="60. Mauritius Exchange Rate Index (MERI): January 2019 to February 2021" xr:uid="{41B46BA8-DEDE-44E6-AB80-82CBE9D2D654}"/>
    <hyperlink ref="A77" location="'61'!A1" display="61. Foreign Currency Transactions: February 2020 to February 2021" xr:uid="{03004465-813B-4E2E-BC37-B69BAC2D19A7}"/>
    <hyperlink ref="A78" location="'62a'!A1" display="62a. Foreign Currency Purchases by Sector: February 2020 to February 2021" xr:uid="{23823EB5-84E1-4351-9338-A5F9B1A89AF8}"/>
    <hyperlink ref="A79" location="'62b'!A1" display="62b. Foreign Currency Sales by Sector: February 2020 to February 2021" xr:uid="{60A201AF-1DEC-4FA9-9FD4-CBDECEC39E72}"/>
    <hyperlink ref="A80" location="'63a-b'!A1" display="63a. Foreign Currency Purchases by Major Currencies: February 2020 to February 2021" xr:uid="{3DA64C41-EDD1-46D3-9CEE-6BF64883F7E8}"/>
    <hyperlink ref="A81" location="'63a-b'!A1" display="63b. Foreign Currency Sales by Major Currencies: February 2020 to February 2021" xr:uid="{EF7E6AEA-8F8E-4286-83E7-A613355A9F90}"/>
    <hyperlink ref="A82" location="'64'!A1" display="64. Swap Transactions by Sector in Major Currencies: December 2020 to February 2021" xr:uid="{BE729613-161D-475B-897B-CAB5E1F981DB}"/>
    <hyperlink ref="A83" location="'65a-b'!A1" display="65a. Transactions on the Stock Exchange of Mauritius: February 2020 to February 2021" xr:uid="{079570D8-82D7-4A50-AFA5-7D1988E71376}"/>
    <hyperlink ref="A84" location="'65a-b'!A1" display="65b. Transactions by Non-Residents on the Stock Exchange of Mauritius: February 2020 to February 2021" xr:uid="{DC120872-F7BB-4905-B36C-6DC15A937EED}"/>
    <hyperlink ref="A85" location="'66'!A1" display="66. Tourist Arrivals: January 2017 to February 2021 and Gross Tourism Earnings: January 2017 to January 20" xr:uid="{2C2054FC-37DA-4BB1-8E03-08631B2226BC}"/>
    <hyperlink ref="A86" location="'67'!A1" display="67. Gross Official International Reserves: February 2018 to February 2021" xr:uid="{75F7F6BA-F37F-419F-AB59-497477433967}"/>
    <hyperlink ref="A87" location="'68a-b '!A1" display="68a. Gross Direct Investment Flows in Mauritius (Excluding Global Business) by Sector: 2012 to 2019 (Annual) and First Three Quarters of 2020" xr:uid="{2D253D7E-D6A1-4BC3-81F5-DA4149431F78}"/>
    <hyperlink ref="A88" location="'68a-b '!A1" display="68b. Gross Direct Investment Flows in Mauritius (Excluding Global Business) by Geographical Origin: 2012 to 2019 (Annual) and First Three Quarters of 2020" xr:uid="{5A63265A-877E-4AB4-BD9D-EFC3DF8231BE}"/>
    <hyperlink ref="A89" location="'69a-b '!A1" display="69a. Gross Direct Investment Flows Abroad (Excluding Global Business) by Sector: 2012 to 2019 (Annual) and First Three Quarters of 2020" xr:uid="{E0E4F41C-176B-4D8C-8569-E5496F7CBB72}"/>
    <hyperlink ref="A90" location="'69a-b '!A1" display="69b. Gross Direct Investment Flows Abroad (Excluding Global Business) by Geographical Destination: 2012 to 2019 (Annual) and First Three Quarters of 2020" xr:uid="{0ACE4B43-0980-41CA-A6D8-CD572C916D5A}"/>
    <hyperlink ref="A91" location="'70a-b- c'!A1" display="70a. Inward Workers' Remittances, Top 10 Source Countries: 2017Q1 to 2020Q3" xr:uid="{4C1C3D9E-C31C-4CA9-A8D4-3733F81A7CF5}"/>
    <hyperlink ref="A92" location="'70a-b- c'!A1" display="70b. Outward Workers' Remittances, Top 5 Destination Countries: 2017Q1 to 2020Q3" xr:uid="{5AD3D7A2-EE78-4E8B-AF21-62027AD3FC0F}"/>
    <hyperlink ref="A93" location="'70a-b- c'!A1" display="70c. Remittance Cost: 2017Q1 to 2020Q3" xr:uid="{2EF0289A-E0CA-4E64-A4AB-5FE4756A668E}"/>
    <hyperlink ref="A94" location="'70d'!A1" display="70d. Outward Workers' Remittances by Domestic Remitter's Sector of Activity: 2017Q1 to 2020Q3" xr:uid="{D1B60AD5-32DD-43C0-BD32-F93B2FAE9678}"/>
    <hyperlink ref="A95" location="'71'!A1" display="71. Coordinated Direct Investment Survey - Position data for Mauritius as at end-2019 vis-à-vis Top 10 Counterpart Economies" xr:uid="{6EB37CD4-6B63-4983-9001-D147F4E8EA49}"/>
    <hyperlink ref="A96" location="'72'!A1" display="72. Balance of Payments - Third Quarter of 2019 and 2020" xr:uid="{BE8BB94B-4919-4A20-BD98-E3C254CC1069}"/>
    <hyperlink ref="A97" location="'73'!A1" display="73. International Investment Position: External Assets and Liabilities at end-December 2016, 2017, 2018 and 2019" xr:uid="{D14B9C47-1C1E-400D-A588-F7C3F1914D45}"/>
    <hyperlink ref="A98" location="'74'!A1" display="74. Leasing Facilities to Households and Corporates: September 2019 to September 2020" xr:uid="{9826F7CA-8383-4629-97B8-9558CA0CF32C}"/>
    <hyperlink ref="A2" location="'1'!A1" display="1. Selected Economic Indicators of Mauritius: 2010 to 2020 " xr:uid="{AC449E18-C307-45C9-96DC-7DFD012FE7F6}"/>
  </hyperlink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379A1-00C0-461C-8A19-03F788ABE548}">
  <sheetPr>
    <pageSetUpPr fitToPage="1"/>
  </sheetPr>
  <dimension ref="A1:BJ39"/>
  <sheetViews>
    <sheetView showGridLines="0" zoomScaleNormal="100" zoomScaleSheetLayoutView="100" workbookViewId="0"/>
  </sheetViews>
  <sheetFormatPr defaultColWidth="10.140625" defaultRowHeight="14.25" x14ac:dyDescent="0.25"/>
  <cols>
    <col min="1" max="1" width="49.28515625" style="412" customWidth="1"/>
    <col min="2" max="2" width="7.5703125" style="290" hidden="1" customWidth="1"/>
    <col min="3" max="3" width="9.140625" style="290" hidden="1" customWidth="1"/>
    <col min="4" max="4" width="8.7109375" style="290" hidden="1" customWidth="1"/>
    <col min="5" max="5" width="8.5703125" style="290" hidden="1" customWidth="1"/>
    <col min="6" max="6" width="9.28515625" style="290" hidden="1" customWidth="1"/>
    <col min="7" max="7" width="8.7109375" style="290" hidden="1" customWidth="1"/>
    <col min="8" max="8" width="8.42578125" style="412" hidden="1" customWidth="1"/>
    <col min="9" max="9" width="8.5703125" style="412" hidden="1" customWidth="1"/>
    <col min="10" max="10" width="9.140625" style="412" hidden="1" customWidth="1"/>
    <col min="11" max="11" width="8.7109375" style="412" hidden="1" customWidth="1"/>
    <col min="12" max="12" width="9.5703125" style="412" hidden="1" customWidth="1"/>
    <col min="13" max="13" width="8.42578125" style="412" hidden="1" customWidth="1"/>
    <col min="14" max="14" width="8.5703125" style="412" hidden="1" customWidth="1"/>
    <col min="15" max="15" width="10.140625" style="412" hidden="1" customWidth="1"/>
    <col min="16" max="16" width="9.5703125" style="412" hidden="1" customWidth="1"/>
    <col min="17" max="17" width="9.28515625" style="412" hidden="1" customWidth="1"/>
    <col min="18" max="18" width="10.140625" style="412" hidden="1" customWidth="1"/>
    <col min="19" max="19" width="9.7109375" style="412" hidden="1" customWidth="1"/>
    <col min="20" max="20" width="9.28515625" style="412" hidden="1" customWidth="1"/>
    <col min="21" max="21" width="9.5703125" style="412" hidden="1" customWidth="1"/>
    <col min="22" max="22" width="9.85546875" style="412" hidden="1" customWidth="1"/>
    <col min="23" max="23" width="9.7109375" style="412" hidden="1" customWidth="1"/>
    <col min="24" max="24" width="10.28515625" style="412" hidden="1" customWidth="1"/>
    <col min="25" max="25" width="9.5703125" style="412" hidden="1" customWidth="1"/>
    <col min="26" max="26" width="11.42578125" style="412" hidden="1" customWidth="1"/>
    <col min="27" max="49" width="11.85546875" style="412" hidden="1" customWidth="1"/>
    <col min="50" max="62" width="11.85546875" style="412" customWidth="1"/>
    <col min="63" max="178" width="10.140625" style="412"/>
    <col min="179" max="179" width="9.7109375" style="412" customWidth="1"/>
    <col min="180" max="180" width="2.85546875" style="412" customWidth="1"/>
    <col min="181" max="181" width="2.140625" style="412" customWidth="1"/>
    <col min="182" max="182" width="38.140625" style="412" customWidth="1"/>
    <col min="183" max="187" width="12.5703125" style="412" customWidth="1"/>
    <col min="188" max="199" width="9.7109375" style="412" customWidth="1"/>
    <col min="200" max="434" width="10.140625" style="412"/>
    <col min="435" max="435" width="9.7109375" style="412" customWidth="1"/>
    <col min="436" max="436" width="2.85546875" style="412" customWidth="1"/>
    <col min="437" max="437" width="2.140625" style="412" customWidth="1"/>
    <col min="438" max="438" width="38.140625" style="412" customWidth="1"/>
    <col min="439" max="443" width="12.5703125" style="412" customWidth="1"/>
    <col min="444" max="455" width="9.7109375" style="412" customWidth="1"/>
    <col min="456" max="690" width="10.140625" style="412"/>
    <col min="691" max="691" width="9.7109375" style="412" customWidth="1"/>
    <col min="692" max="692" width="2.85546875" style="412" customWidth="1"/>
    <col min="693" max="693" width="2.140625" style="412" customWidth="1"/>
    <col min="694" max="694" width="38.140625" style="412" customWidth="1"/>
    <col min="695" max="699" width="12.5703125" style="412" customWidth="1"/>
    <col min="700" max="711" width="9.7109375" style="412" customWidth="1"/>
    <col min="712" max="946" width="10.140625" style="412"/>
    <col min="947" max="947" width="9.7109375" style="412" customWidth="1"/>
    <col min="948" max="948" width="2.85546875" style="412" customWidth="1"/>
    <col min="949" max="949" width="2.140625" style="412" customWidth="1"/>
    <col min="950" max="950" width="38.140625" style="412" customWidth="1"/>
    <col min="951" max="955" width="12.5703125" style="412" customWidth="1"/>
    <col min="956" max="967" width="9.7109375" style="412" customWidth="1"/>
    <col min="968" max="1202" width="10.140625" style="412"/>
    <col min="1203" max="1203" width="9.7109375" style="412" customWidth="1"/>
    <col min="1204" max="1204" width="2.85546875" style="412" customWidth="1"/>
    <col min="1205" max="1205" width="2.140625" style="412" customWidth="1"/>
    <col min="1206" max="1206" width="38.140625" style="412" customWidth="1"/>
    <col min="1207" max="1211" width="12.5703125" style="412" customWidth="1"/>
    <col min="1212" max="1223" width="9.7109375" style="412" customWidth="1"/>
    <col min="1224" max="1458" width="10.140625" style="412"/>
    <col min="1459" max="1459" width="9.7109375" style="412" customWidth="1"/>
    <col min="1460" max="1460" width="2.85546875" style="412" customWidth="1"/>
    <col min="1461" max="1461" width="2.140625" style="412" customWidth="1"/>
    <col min="1462" max="1462" width="38.140625" style="412" customWidth="1"/>
    <col min="1463" max="1467" width="12.5703125" style="412" customWidth="1"/>
    <col min="1468" max="1479" width="9.7109375" style="412" customWidth="1"/>
    <col min="1480" max="1714" width="10.140625" style="412"/>
    <col min="1715" max="1715" width="9.7109375" style="412" customWidth="1"/>
    <col min="1716" max="1716" width="2.85546875" style="412" customWidth="1"/>
    <col min="1717" max="1717" width="2.140625" style="412" customWidth="1"/>
    <col min="1718" max="1718" width="38.140625" style="412" customWidth="1"/>
    <col min="1719" max="1723" width="12.5703125" style="412" customWidth="1"/>
    <col min="1724" max="1735" width="9.7109375" style="412" customWidth="1"/>
    <col min="1736" max="1970" width="10.140625" style="412"/>
    <col min="1971" max="1971" width="9.7109375" style="412" customWidth="1"/>
    <col min="1972" max="1972" width="2.85546875" style="412" customWidth="1"/>
    <col min="1973" max="1973" width="2.140625" style="412" customWidth="1"/>
    <col min="1974" max="1974" width="38.140625" style="412" customWidth="1"/>
    <col min="1975" max="1979" width="12.5703125" style="412" customWidth="1"/>
    <col min="1980" max="1991" width="9.7109375" style="412" customWidth="1"/>
    <col min="1992" max="2226" width="10.140625" style="412"/>
    <col min="2227" max="2227" width="9.7109375" style="412" customWidth="1"/>
    <col min="2228" max="2228" width="2.85546875" style="412" customWidth="1"/>
    <col min="2229" max="2229" width="2.140625" style="412" customWidth="1"/>
    <col min="2230" max="2230" width="38.140625" style="412" customWidth="1"/>
    <col min="2231" max="2235" width="12.5703125" style="412" customWidth="1"/>
    <col min="2236" max="2247" width="9.7109375" style="412" customWidth="1"/>
    <col min="2248" max="2482" width="10.140625" style="412"/>
    <col min="2483" max="2483" width="9.7109375" style="412" customWidth="1"/>
    <col min="2484" max="2484" width="2.85546875" style="412" customWidth="1"/>
    <col min="2485" max="2485" width="2.140625" style="412" customWidth="1"/>
    <col min="2486" max="2486" width="38.140625" style="412" customWidth="1"/>
    <col min="2487" max="2491" width="12.5703125" style="412" customWidth="1"/>
    <col min="2492" max="2503" width="9.7109375" style="412" customWidth="1"/>
    <col min="2504" max="2738" width="10.140625" style="412"/>
    <col min="2739" max="2739" width="9.7109375" style="412" customWidth="1"/>
    <col min="2740" max="2740" width="2.85546875" style="412" customWidth="1"/>
    <col min="2741" max="2741" width="2.140625" style="412" customWidth="1"/>
    <col min="2742" max="2742" width="38.140625" style="412" customWidth="1"/>
    <col min="2743" max="2747" width="12.5703125" style="412" customWidth="1"/>
    <col min="2748" max="2759" width="9.7109375" style="412" customWidth="1"/>
    <col min="2760" max="2994" width="10.140625" style="412"/>
    <col min="2995" max="2995" width="9.7109375" style="412" customWidth="1"/>
    <col min="2996" max="2996" width="2.85546875" style="412" customWidth="1"/>
    <col min="2997" max="2997" width="2.140625" style="412" customWidth="1"/>
    <col min="2998" max="2998" width="38.140625" style="412" customWidth="1"/>
    <col min="2999" max="3003" width="12.5703125" style="412" customWidth="1"/>
    <col min="3004" max="3015" width="9.7109375" style="412" customWidth="1"/>
    <col min="3016" max="3250" width="10.140625" style="412"/>
    <col min="3251" max="3251" width="9.7109375" style="412" customWidth="1"/>
    <col min="3252" max="3252" width="2.85546875" style="412" customWidth="1"/>
    <col min="3253" max="3253" width="2.140625" style="412" customWidth="1"/>
    <col min="3254" max="3254" width="38.140625" style="412" customWidth="1"/>
    <col min="3255" max="3259" width="12.5703125" style="412" customWidth="1"/>
    <col min="3260" max="3271" width="9.7109375" style="412" customWidth="1"/>
    <col min="3272" max="3506" width="10.140625" style="412"/>
    <col min="3507" max="3507" width="9.7109375" style="412" customWidth="1"/>
    <col min="3508" max="3508" width="2.85546875" style="412" customWidth="1"/>
    <col min="3509" max="3509" width="2.140625" style="412" customWidth="1"/>
    <col min="3510" max="3510" width="38.140625" style="412" customWidth="1"/>
    <col min="3511" max="3515" width="12.5703125" style="412" customWidth="1"/>
    <col min="3516" max="3527" width="9.7109375" style="412" customWidth="1"/>
    <col min="3528" max="3762" width="10.140625" style="412"/>
    <col min="3763" max="3763" width="9.7109375" style="412" customWidth="1"/>
    <col min="3764" max="3764" width="2.85546875" style="412" customWidth="1"/>
    <col min="3765" max="3765" width="2.140625" style="412" customWidth="1"/>
    <col min="3766" max="3766" width="38.140625" style="412" customWidth="1"/>
    <col min="3767" max="3771" width="12.5703125" style="412" customWidth="1"/>
    <col min="3772" max="3783" width="9.7109375" style="412" customWidth="1"/>
    <col min="3784" max="4018" width="10.140625" style="412"/>
    <col min="4019" max="4019" width="9.7109375" style="412" customWidth="1"/>
    <col min="4020" max="4020" width="2.85546875" style="412" customWidth="1"/>
    <col min="4021" max="4021" width="2.140625" style="412" customWidth="1"/>
    <col min="4022" max="4022" width="38.140625" style="412" customWidth="1"/>
    <col min="4023" max="4027" width="12.5703125" style="412" customWidth="1"/>
    <col min="4028" max="4039" width="9.7109375" style="412" customWidth="1"/>
    <col min="4040" max="4274" width="10.140625" style="412"/>
    <col min="4275" max="4275" width="9.7109375" style="412" customWidth="1"/>
    <col min="4276" max="4276" width="2.85546875" style="412" customWidth="1"/>
    <col min="4277" max="4277" width="2.140625" style="412" customWidth="1"/>
    <col min="4278" max="4278" width="38.140625" style="412" customWidth="1"/>
    <col min="4279" max="4283" width="12.5703125" style="412" customWidth="1"/>
    <col min="4284" max="4295" width="9.7109375" style="412" customWidth="1"/>
    <col min="4296" max="4530" width="10.140625" style="412"/>
    <col min="4531" max="4531" width="9.7109375" style="412" customWidth="1"/>
    <col min="4532" max="4532" width="2.85546875" style="412" customWidth="1"/>
    <col min="4533" max="4533" width="2.140625" style="412" customWidth="1"/>
    <col min="4534" max="4534" width="38.140625" style="412" customWidth="1"/>
    <col min="4535" max="4539" width="12.5703125" style="412" customWidth="1"/>
    <col min="4540" max="4551" width="9.7109375" style="412" customWidth="1"/>
    <col min="4552" max="4786" width="10.140625" style="412"/>
    <col min="4787" max="4787" width="9.7109375" style="412" customWidth="1"/>
    <col min="4788" max="4788" width="2.85546875" style="412" customWidth="1"/>
    <col min="4789" max="4789" width="2.140625" style="412" customWidth="1"/>
    <col min="4790" max="4790" width="38.140625" style="412" customWidth="1"/>
    <col min="4791" max="4795" width="12.5703125" style="412" customWidth="1"/>
    <col min="4796" max="4807" width="9.7109375" style="412" customWidth="1"/>
    <col min="4808" max="5042" width="10.140625" style="412"/>
    <col min="5043" max="5043" width="9.7109375" style="412" customWidth="1"/>
    <col min="5044" max="5044" width="2.85546875" style="412" customWidth="1"/>
    <col min="5045" max="5045" width="2.140625" style="412" customWidth="1"/>
    <col min="5046" max="5046" width="38.140625" style="412" customWidth="1"/>
    <col min="5047" max="5051" width="12.5703125" style="412" customWidth="1"/>
    <col min="5052" max="5063" width="9.7109375" style="412" customWidth="1"/>
    <col min="5064" max="5298" width="10.140625" style="412"/>
    <col min="5299" max="5299" width="9.7109375" style="412" customWidth="1"/>
    <col min="5300" max="5300" width="2.85546875" style="412" customWidth="1"/>
    <col min="5301" max="5301" width="2.140625" style="412" customWidth="1"/>
    <col min="5302" max="5302" width="38.140625" style="412" customWidth="1"/>
    <col min="5303" max="5307" width="12.5703125" style="412" customWidth="1"/>
    <col min="5308" max="5319" width="9.7109375" style="412" customWidth="1"/>
    <col min="5320" max="5554" width="10.140625" style="412"/>
    <col min="5555" max="5555" width="9.7109375" style="412" customWidth="1"/>
    <col min="5556" max="5556" width="2.85546875" style="412" customWidth="1"/>
    <col min="5557" max="5557" width="2.140625" style="412" customWidth="1"/>
    <col min="5558" max="5558" width="38.140625" style="412" customWidth="1"/>
    <col min="5559" max="5563" width="12.5703125" style="412" customWidth="1"/>
    <col min="5564" max="5575" width="9.7109375" style="412" customWidth="1"/>
    <col min="5576" max="5810" width="10.140625" style="412"/>
    <col min="5811" max="5811" width="9.7109375" style="412" customWidth="1"/>
    <col min="5812" max="5812" width="2.85546875" style="412" customWidth="1"/>
    <col min="5813" max="5813" width="2.140625" style="412" customWidth="1"/>
    <col min="5814" max="5814" width="38.140625" style="412" customWidth="1"/>
    <col min="5815" max="5819" width="12.5703125" style="412" customWidth="1"/>
    <col min="5820" max="5831" width="9.7109375" style="412" customWidth="1"/>
    <col min="5832" max="6066" width="10.140625" style="412"/>
    <col min="6067" max="6067" width="9.7109375" style="412" customWidth="1"/>
    <col min="6068" max="6068" width="2.85546875" style="412" customWidth="1"/>
    <col min="6069" max="6069" width="2.140625" style="412" customWidth="1"/>
    <col min="6070" max="6070" width="38.140625" style="412" customWidth="1"/>
    <col min="6071" max="6075" width="12.5703125" style="412" customWidth="1"/>
    <col min="6076" max="6087" width="9.7109375" style="412" customWidth="1"/>
    <col min="6088" max="6322" width="10.140625" style="412"/>
    <col min="6323" max="6323" width="9.7109375" style="412" customWidth="1"/>
    <col min="6324" max="6324" width="2.85546875" style="412" customWidth="1"/>
    <col min="6325" max="6325" width="2.140625" style="412" customWidth="1"/>
    <col min="6326" max="6326" width="38.140625" style="412" customWidth="1"/>
    <col min="6327" max="6331" width="12.5703125" style="412" customWidth="1"/>
    <col min="6332" max="6343" width="9.7109375" style="412" customWidth="1"/>
    <col min="6344" max="6578" width="10.140625" style="412"/>
    <col min="6579" max="6579" width="9.7109375" style="412" customWidth="1"/>
    <col min="6580" max="6580" width="2.85546875" style="412" customWidth="1"/>
    <col min="6581" max="6581" width="2.140625" style="412" customWidth="1"/>
    <col min="6582" max="6582" width="38.140625" style="412" customWidth="1"/>
    <col min="6583" max="6587" width="12.5703125" style="412" customWidth="1"/>
    <col min="6588" max="6599" width="9.7109375" style="412" customWidth="1"/>
    <col min="6600" max="6834" width="10.140625" style="412"/>
    <col min="6835" max="6835" width="9.7109375" style="412" customWidth="1"/>
    <col min="6836" max="6836" width="2.85546875" style="412" customWidth="1"/>
    <col min="6837" max="6837" width="2.140625" style="412" customWidth="1"/>
    <col min="6838" max="6838" width="38.140625" style="412" customWidth="1"/>
    <col min="6839" max="6843" width="12.5703125" style="412" customWidth="1"/>
    <col min="6844" max="6855" width="9.7109375" style="412" customWidth="1"/>
    <col min="6856" max="7090" width="10.140625" style="412"/>
    <col min="7091" max="7091" width="9.7109375" style="412" customWidth="1"/>
    <col min="7092" max="7092" width="2.85546875" style="412" customWidth="1"/>
    <col min="7093" max="7093" width="2.140625" style="412" customWidth="1"/>
    <col min="7094" max="7094" width="38.140625" style="412" customWidth="1"/>
    <col min="7095" max="7099" width="12.5703125" style="412" customWidth="1"/>
    <col min="7100" max="7111" width="9.7109375" style="412" customWidth="1"/>
    <col min="7112" max="7346" width="10.140625" style="412"/>
    <col min="7347" max="7347" width="9.7109375" style="412" customWidth="1"/>
    <col min="7348" max="7348" width="2.85546875" style="412" customWidth="1"/>
    <col min="7349" max="7349" width="2.140625" style="412" customWidth="1"/>
    <col min="7350" max="7350" width="38.140625" style="412" customWidth="1"/>
    <col min="7351" max="7355" width="12.5703125" style="412" customWidth="1"/>
    <col min="7356" max="7367" width="9.7109375" style="412" customWidth="1"/>
    <col min="7368" max="7602" width="10.140625" style="412"/>
    <col min="7603" max="7603" width="9.7109375" style="412" customWidth="1"/>
    <col min="7604" max="7604" width="2.85546875" style="412" customWidth="1"/>
    <col min="7605" max="7605" width="2.140625" style="412" customWidth="1"/>
    <col min="7606" max="7606" width="38.140625" style="412" customWidth="1"/>
    <col min="7607" max="7611" width="12.5703125" style="412" customWidth="1"/>
    <col min="7612" max="7623" width="9.7109375" style="412" customWidth="1"/>
    <col min="7624" max="7858" width="10.140625" style="412"/>
    <col min="7859" max="7859" width="9.7109375" style="412" customWidth="1"/>
    <col min="7860" max="7860" width="2.85546875" style="412" customWidth="1"/>
    <col min="7861" max="7861" width="2.140625" style="412" customWidth="1"/>
    <col min="7862" max="7862" width="38.140625" style="412" customWidth="1"/>
    <col min="7863" max="7867" width="12.5703125" style="412" customWidth="1"/>
    <col min="7868" max="7879" width="9.7109375" style="412" customWidth="1"/>
    <col min="7880" max="8114" width="10.140625" style="412"/>
    <col min="8115" max="8115" width="9.7109375" style="412" customWidth="1"/>
    <col min="8116" max="8116" width="2.85546875" style="412" customWidth="1"/>
    <col min="8117" max="8117" width="2.140625" style="412" customWidth="1"/>
    <col min="8118" max="8118" width="38.140625" style="412" customWidth="1"/>
    <col min="8119" max="8123" width="12.5703125" style="412" customWidth="1"/>
    <col min="8124" max="8135" width="9.7109375" style="412" customWidth="1"/>
    <col min="8136" max="8370" width="10.140625" style="412"/>
    <col min="8371" max="8371" width="9.7109375" style="412" customWidth="1"/>
    <col min="8372" max="8372" width="2.85546875" style="412" customWidth="1"/>
    <col min="8373" max="8373" width="2.140625" style="412" customWidth="1"/>
    <col min="8374" max="8374" width="38.140625" style="412" customWidth="1"/>
    <col min="8375" max="8379" width="12.5703125" style="412" customWidth="1"/>
    <col min="8380" max="8391" width="9.7109375" style="412" customWidth="1"/>
    <col min="8392" max="8626" width="10.140625" style="412"/>
    <col min="8627" max="8627" width="9.7109375" style="412" customWidth="1"/>
    <col min="8628" max="8628" width="2.85546875" style="412" customWidth="1"/>
    <col min="8629" max="8629" width="2.140625" style="412" customWidth="1"/>
    <col min="8630" max="8630" width="38.140625" style="412" customWidth="1"/>
    <col min="8631" max="8635" width="12.5703125" style="412" customWidth="1"/>
    <col min="8636" max="8647" width="9.7109375" style="412" customWidth="1"/>
    <col min="8648" max="8882" width="10.140625" style="412"/>
    <col min="8883" max="8883" width="9.7109375" style="412" customWidth="1"/>
    <col min="8884" max="8884" width="2.85546875" style="412" customWidth="1"/>
    <col min="8885" max="8885" width="2.140625" style="412" customWidth="1"/>
    <col min="8886" max="8886" width="38.140625" style="412" customWidth="1"/>
    <col min="8887" max="8891" width="12.5703125" style="412" customWidth="1"/>
    <col min="8892" max="8903" width="9.7109375" style="412" customWidth="1"/>
    <col min="8904" max="9138" width="10.140625" style="412"/>
    <col min="9139" max="9139" width="9.7109375" style="412" customWidth="1"/>
    <col min="9140" max="9140" width="2.85546875" style="412" customWidth="1"/>
    <col min="9141" max="9141" width="2.140625" style="412" customWidth="1"/>
    <col min="9142" max="9142" width="38.140625" style="412" customWidth="1"/>
    <col min="9143" max="9147" width="12.5703125" style="412" customWidth="1"/>
    <col min="9148" max="9159" width="9.7109375" style="412" customWidth="1"/>
    <col min="9160" max="9394" width="10.140625" style="412"/>
    <col min="9395" max="9395" width="9.7109375" style="412" customWidth="1"/>
    <col min="9396" max="9396" width="2.85546875" style="412" customWidth="1"/>
    <col min="9397" max="9397" width="2.140625" style="412" customWidth="1"/>
    <col min="9398" max="9398" width="38.140625" style="412" customWidth="1"/>
    <col min="9399" max="9403" width="12.5703125" style="412" customWidth="1"/>
    <col min="9404" max="9415" width="9.7109375" style="412" customWidth="1"/>
    <col min="9416" max="9650" width="10.140625" style="412"/>
    <col min="9651" max="9651" width="9.7109375" style="412" customWidth="1"/>
    <col min="9652" max="9652" width="2.85546875" style="412" customWidth="1"/>
    <col min="9653" max="9653" width="2.140625" style="412" customWidth="1"/>
    <col min="9654" max="9654" width="38.140625" style="412" customWidth="1"/>
    <col min="9655" max="9659" width="12.5703125" style="412" customWidth="1"/>
    <col min="9660" max="9671" width="9.7109375" style="412" customWidth="1"/>
    <col min="9672" max="9906" width="10.140625" style="412"/>
    <col min="9907" max="9907" width="9.7109375" style="412" customWidth="1"/>
    <col min="9908" max="9908" width="2.85546875" style="412" customWidth="1"/>
    <col min="9909" max="9909" width="2.140625" style="412" customWidth="1"/>
    <col min="9910" max="9910" width="38.140625" style="412" customWidth="1"/>
    <col min="9911" max="9915" width="12.5703125" style="412" customWidth="1"/>
    <col min="9916" max="9927" width="9.7109375" style="412" customWidth="1"/>
    <col min="9928" max="10162" width="10.140625" style="412"/>
    <col min="10163" max="10163" width="9.7109375" style="412" customWidth="1"/>
    <col min="10164" max="10164" width="2.85546875" style="412" customWidth="1"/>
    <col min="10165" max="10165" width="2.140625" style="412" customWidth="1"/>
    <col min="10166" max="10166" width="38.140625" style="412" customWidth="1"/>
    <col min="10167" max="10171" width="12.5703125" style="412" customWidth="1"/>
    <col min="10172" max="10183" width="9.7109375" style="412" customWidth="1"/>
    <col min="10184" max="10418" width="10.140625" style="412"/>
    <col min="10419" max="10419" width="9.7109375" style="412" customWidth="1"/>
    <col min="10420" max="10420" width="2.85546875" style="412" customWidth="1"/>
    <col min="10421" max="10421" width="2.140625" style="412" customWidth="1"/>
    <col min="10422" max="10422" width="38.140625" style="412" customWidth="1"/>
    <col min="10423" max="10427" width="12.5703125" style="412" customWidth="1"/>
    <col min="10428" max="10439" width="9.7109375" style="412" customWidth="1"/>
    <col min="10440" max="10674" width="10.140625" style="412"/>
    <col min="10675" max="10675" width="9.7109375" style="412" customWidth="1"/>
    <col min="10676" max="10676" width="2.85546875" style="412" customWidth="1"/>
    <col min="10677" max="10677" width="2.140625" style="412" customWidth="1"/>
    <col min="10678" max="10678" width="38.140625" style="412" customWidth="1"/>
    <col min="10679" max="10683" width="12.5703125" style="412" customWidth="1"/>
    <col min="10684" max="10695" width="9.7109375" style="412" customWidth="1"/>
    <col min="10696" max="10930" width="10.140625" style="412"/>
    <col min="10931" max="10931" width="9.7109375" style="412" customWidth="1"/>
    <col min="10932" max="10932" width="2.85546875" style="412" customWidth="1"/>
    <col min="10933" max="10933" width="2.140625" style="412" customWidth="1"/>
    <col min="10934" max="10934" width="38.140625" style="412" customWidth="1"/>
    <col min="10935" max="10939" width="12.5703125" style="412" customWidth="1"/>
    <col min="10940" max="10951" width="9.7109375" style="412" customWidth="1"/>
    <col min="10952" max="11186" width="10.140625" style="412"/>
    <col min="11187" max="11187" width="9.7109375" style="412" customWidth="1"/>
    <col min="11188" max="11188" width="2.85546875" style="412" customWidth="1"/>
    <col min="11189" max="11189" width="2.140625" style="412" customWidth="1"/>
    <col min="11190" max="11190" width="38.140625" style="412" customWidth="1"/>
    <col min="11191" max="11195" width="12.5703125" style="412" customWidth="1"/>
    <col min="11196" max="11207" width="9.7109375" style="412" customWidth="1"/>
    <col min="11208" max="11442" width="10.140625" style="412"/>
    <col min="11443" max="11443" width="9.7109375" style="412" customWidth="1"/>
    <col min="11444" max="11444" width="2.85546875" style="412" customWidth="1"/>
    <col min="11445" max="11445" width="2.140625" style="412" customWidth="1"/>
    <col min="11446" max="11446" width="38.140625" style="412" customWidth="1"/>
    <col min="11447" max="11451" width="12.5703125" style="412" customWidth="1"/>
    <col min="11452" max="11463" width="9.7109375" style="412" customWidth="1"/>
    <col min="11464" max="11698" width="10.140625" style="412"/>
    <col min="11699" max="11699" width="9.7109375" style="412" customWidth="1"/>
    <col min="11700" max="11700" width="2.85546875" style="412" customWidth="1"/>
    <col min="11701" max="11701" width="2.140625" style="412" customWidth="1"/>
    <col min="11702" max="11702" width="38.140625" style="412" customWidth="1"/>
    <col min="11703" max="11707" width="12.5703125" style="412" customWidth="1"/>
    <col min="11708" max="11719" width="9.7109375" style="412" customWidth="1"/>
    <col min="11720" max="11954" width="10.140625" style="412"/>
    <col min="11955" max="11955" width="9.7109375" style="412" customWidth="1"/>
    <col min="11956" max="11956" width="2.85546875" style="412" customWidth="1"/>
    <col min="11957" max="11957" width="2.140625" style="412" customWidth="1"/>
    <col min="11958" max="11958" width="38.140625" style="412" customWidth="1"/>
    <col min="11959" max="11963" width="12.5703125" style="412" customWidth="1"/>
    <col min="11964" max="11975" width="9.7109375" style="412" customWidth="1"/>
    <col min="11976" max="12210" width="10.140625" style="412"/>
    <col min="12211" max="12211" width="9.7109375" style="412" customWidth="1"/>
    <col min="12212" max="12212" width="2.85546875" style="412" customWidth="1"/>
    <col min="12213" max="12213" width="2.140625" style="412" customWidth="1"/>
    <col min="12214" max="12214" width="38.140625" style="412" customWidth="1"/>
    <col min="12215" max="12219" width="12.5703125" style="412" customWidth="1"/>
    <col min="12220" max="12231" width="9.7109375" style="412" customWidth="1"/>
    <col min="12232" max="12466" width="10.140625" style="412"/>
    <col min="12467" max="12467" width="9.7109375" style="412" customWidth="1"/>
    <col min="12468" max="12468" width="2.85546875" style="412" customWidth="1"/>
    <col min="12469" max="12469" width="2.140625" style="412" customWidth="1"/>
    <col min="12470" max="12470" width="38.140625" style="412" customWidth="1"/>
    <col min="12471" max="12475" width="12.5703125" style="412" customWidth="1"/>
    <col min="12476" max="12487" width="9.7109375" style="412" customWidth="1"/>
    <col min="12488" max="12722" width="10.140625" style="412"/>
    <col min="12723" max="12723" width="9.7109375" style="412" customWidth="1"/>
    <col min="12724" max="12724" width="2.85546875" style="412" customWidth="1"/>
    <col min="12725" max="12725" width="2.140625" style="412" customWidth="1"/>
    <col min="12726" max="12726" width="38.140625" style="412" customWidth="1"/>
    <col min="12727" max="12731" width="12.5703125" style="412" customWidth="1"/>
    <col min="12732" max="12743" width="9.7109375" style="412" customWidth="1"/>
    <col min="12744" max="12978" width="10.140625" style="412"/>
    <col min="12979" max="12979" width="9.7109375" style="412" customWidth="1"/>
    <col min="12980" max="12980" width="2.85546875" style="412" customWidth="1"/>
    <col min="12981" max="12981" width="2.140625" style="412" customWidth="1"/>
    <col min="12982" max="12982" width="38.140625" style="412" customWidth="1"/>
    <col min="12983" max="12987" width="12.5703125" style="412" customWidth="1"/>
    <col min="12988" max="12999" width="9.7109375" style="412" customWidth="1"/>
    <col min="13000" max="13234" width="10.140625" style="412"/>
    <col min="13235" max="13235" width="9.7109375" style="412" customWidth="1"/>
    <col min="13236" max="13236" width="2.85546875" style="412" customWidth="1"/>
    <col min="13237" max="13237" width="2.140625" style="412" customWidth="1"/>
    <col min="13238" max="13238" width="38.140625" style="412" customWidth="1"/>
    <col min="13239" max="13243" width="12.5703125" style="412" customWidth="1"/>
    <col min="13244" max="13255" width="9.7109375" style="412" customWidth="1"/>
    <col min="13256" max="13490" width="10.140625" style="412"/>
    <col min="13491" max="13491" width="9.7109375" style="412" customWidth="1"/>
    <col min="13492" max="13492" width="2.85546875" style="412" customWidth="1"/>
    <col min="13493" max="13493" width="2.140625" style="412" customWidth="1"/>
    <col min="13494" max="13494" width="38.140625" style="412" customWidth="1"/>
    <col min="13495" max="13499" width="12.5703125" style="412" customWidth="1"/>
    <col min="13500" max="13511" width="9.7109375" style="412" customWidth="1"/>
    <col min="13512" max="13746" width="10.140625" style="412"/>
    <col min="13747" max="13747" width="9.7109375" style="412" customWidth="1"/>
    <col min="13748" max="13748" width="2.85546875" style="412" customWidth="1"/>
    <col min="13749" max="13749" width="2.140625" style="412" customWidth="1"/>
    <col min="13750" max="13750" width="38.140625" style="412" customWidth="1"/>
    <col min="13751" max="13755" width="12.5703125" style="412" customWidth="1"/>
    <col min="13756" max="13767" width="9.7109375" style="412" customWidth="1"/>
    <col min="13768" max="14002" width="10.140625" style="412"/>
    <col min="14003" max="14003" width="9.7109375" style="412" customWidth="1"/>
    <col min="14004" max="14004" width="2.85546875" style="412" customWidth="1"/>
    <col min="14005" max="14005" width="2.140625" style="412" customWidth="1"/>
    <col min="14006" max="14006" width="38.140625" style="412" customWidth="1"/>
    <col min="14007" max="14011" width="12.5703125" style="412" customWidth="1"/>
    <col min="14012" max="14023" width="9.7109375" style="412" customWidth="1"/>
    <col min="14024" max="14258" width="10.140625" style="412"/>
    <col min="14259" max="14259" width="9.7109375" style="412" customWidth="1"/>
    <col min="14260" max="14260" width="2.85546875" style="412" customWidth="1"/>
    <col min="14261" max="14261" width="2.140625" style="412" customWidth="1"/>
    <col min="14262" max="14262" width="38.140625" style="412" customWidth="1"/>
    <col min="14263" max="14267" width="12.5703125" style="412" customWidth="1"/>
    <col min="14268" max="14279" width="9.7109375" style="412" customWidth="1"/>
    <col min="14280" max="14514" width="10.140625" style="412"/>
    <col min="14515" max="14515" width="9.7109375" style="412" customWidth="1"/>
    <col min="14516" max="14516" width="2.85546875" style="412" customWidth="1"/>
    <col min="14517" max="14517" width="2.140625" style="412" customWidth="1"/>
    <col min="14518" max="14518" width="38.140625" style="412" customWidth="1"/>
    <col min="14519" max="14523" width="12.5703125" style="412" customWidth="1"/>
    <col min="14524" max="14535" width="9.7109375" style="412" customWidth="1"/>
    <col min="14536" max="14770" width="10.140625" style="412"/>
    <col min="14771" max="14771" width="9.7109375" style="412" customWidth="1"/>
    <col min="14772" max="14772" width="2.85546875" style="412" customWidth="1"/>
    <col min="14773" max="14773" width="2.140625" style="412" customWidth="1"/>
    <col min="14774" max="14774" width="38.140625" style="412" customWidth="1"/>
    <col min="14775" max="14779" width="12.5703125" style="412" customWidth="1"/>
    <col min="14780" max="14791" width="9.7109375" style="412" customWidth="1"/>
    <col min="14792" max="15026" width="10.140625" style="412"/>
    <col min="15027" max="15027" width="9.7109375" style="412" customWidth="1"/>
    <col min="15028" max="15028" width="2.85546875" style="412" customWidth="1"/>
    <col min="15029" max="15029" width="2.140625" style="412" customWidth="1"/>
    <col min="15030" max="15030" width="38.140625" style="412" customWidth="1"/>
    <col min="15031" max="15035" width="12.5703125" style="412" customWidth="1"/>
    <col min="15036" max="15047" width="9.7109375" style="412" customWidth="1"/>
    <col min="15048" max="15282" width="10.140625" style="412"/>
    <col min="15283" max="15283" width="9.7109375" style="412" customWidth="1"/>
    <col min="15284" max="15284" width="2.85546875" style="412" customWidth="1"/>
    <col min="15285" max="15285" width="2.140625" style="412" customWidth="1"/>
    <col min="15286" max="15286" width="38.140625" style="412" customWidth="1"/>
    <col min="15287" max="15291" width="12.5703125" style="412" customWidth="1"/>
    <col min="15292" max="15303" width="9.7109375" style="412" customWidth="1"/>
    <col min="15304" max="15538" width="10.140625" style="412"/>
    <col min="15539" max="15539" width="9.7109375" style="412" customWidth="1"/>
    <col min="15540" max="15540" width="2.85546875" style="412" customWidth="1"/>
    <col min="15541" max="15541" width="2.140625" style="412" customWidth="1"/>
    <col min="15542" max="15542" width="38.140625" style="412" customWidth="1"/>
    <col min="15543" max="15547" width="12.5703125" style="412" customWidth="1"/>
    <col min="15548" max="15559" width="9.7109375" style="412" customWidth="1"/>
    <col min="15560" max="15794" width="10.140625" style="412"/>
    <col min="15795" max="15795" width="9.7109375" style="412" customWidth="1"/>
    <col min="15796" max="15796" width="2.85546875" style="412" customWidth="1"/>
    <col min="15797" max="15797" width="2.140625" style="412" customWidth="1"/>
    <col min="15798" max="15798" width="38.140625" style="412" customWidth="1"/>
    <col min="15799" max="15803" width="12.5703125" style="412" customWidth="1"/>
    <col min="15804" max="15815" width="9.7109375" style="412" customWidth="1"/>
    <col min="15816" max="16050" width="10.140625" style="412"/>
    <col min="16051" max="16051" width="9.7109375" style="412" customWidth="1"/>
    <col min="16052" max="16052" width="2.85546875" style="412" customWidth="1"/>
    <col min="16053" max="16053" width="2.140625" style="412" customWidth="1"/>
    <col min="16054" max="16054" width="38.140625" style="412" customWidth="1"/>
    <col min="16055" max="16059" width="12.5703125" style="412" customWidth="1"/>
    <col min="16060" max="16071" width="9.7109375" style="412" customWidth="1"/>
    <col min="16072" max="16384" width="10.140625" style="412"/>
  </cols>
  <sheetData>
    <row r="1" spans="1:62" s="396" customFormat="1" ht="24.75" customHeight="1" x14ac:dyDescent="0.3">
      <c r="A1" s="394" t="s">
        <v>341</v>
      </c>
      <c r="B1" s="395"/>
      <c r="C1" s="395"/>
      <c r="D1" s="395"/>
      <c r="E1" s="395"/>
      <c r="F1" s="395"/>
      <c r="G1" s="395"/>
      <c r="H1" s="395"/>
      <c r="I1" s="395"/>
      <c r="J1" s="395"/>
      <c r="K1" s="395"/>
      <c r="L1" s="395"/>
      <c r="M1" s="395"/>
      <c r="N1" s="395"/>
      <c r="O1" s="395"/>
      <c r="P1" s="395"/>
      <c r="Q1" s="395"/>
      <c r="R1" s="395"/>
      <c r="S1" s="395"/>
      <c r="T1" s="395"/>
    </row>
    <row r="2" spans="1:62" s="397" customFormat="1" ht="12" customHeight="1" thickBot="1" x14ac:dyDescent="0.3">
      <c r="A2" s="3705" t="s">
        <v>29</v>
      </c>
      <c r="B2" s="3705"/>
      <c r="C2" s="3705"/>
      <c r="D2" s="3705"/>
      <c r="E2" s="3705"/>
      <c r="F2" s="3705"/>
      <c r="G2" s="3705"/>
      <c r="H2" s="3705"/>
      <c r="I2" s="3705"/>
      <c r="J2" s="3705"/>
      <c r="K2" s="3705"/>
      <c r="L2" s="3705"/>
      <c r="M2" s="3705"/>
      <c r="N2" s="3705"/>
      <c r="O2" s="3705"/>
      <c r="P2" s="3705"/>
      <c r="Q2" s="3705"/>
      <c r="R2" s="3705"/>
      <c r="S2" s="3705"/>
      <c r="T2" s="3705"/>
      <c r="U2" s="3705"/>
      <c r="V2" s="3705"/>
      <c r="W2" s="3705"/>
      <c r="X2" s="3705"/>
      <c r="Y2" s="3705"/>
      <c r="Z2" s="3705"/>
      <c r="AA2" s="3705"/>
      <c r="AB2" s="3705"/>
      <c r="AC2" s="3705"/>
      <c r="AD2" s="3705"/>
      <c r="AE2" s="3705"/>
      <c r="AF2" s="3705"/>
      <c r="AG2" s="3705"/>
      <c r="AH2" s="3705"/>
      <c r="AI2" s="3705"/>
      <c r="AJ2" s="3705"/>
      <c r="AK2" s="3705"/>
      <c r="AL2" s="3705"/>
      <c r="AM2" s="3705"/>
      <c r="AN2" s="3705"/>
      <c r="AO2" s="3705"/>
      <c r="AP2" s="3705"/>
      <c r="AQ2" s="3705"/>
      <c r="AR2" s="3705"/>
      <c r="AS2" s="3705"/>
      <c r="AT2" s="3705"/>
      <c r="AU2" s="3705"/>
      <c r="AV2" s="3705"/>
      <c r="AW2" s="3705"/>
      <c r="AX2" s="3705"/>
      <c r="AY2" s="3705"/>
      <c r="AZ2" s="3705"/>
      <c r="BA2" s="3705"/>
      <c r="BB2" s="3705"/>
      <c r="BC2" s="3705"/>
      <c r="BD2" s="3705"/>
      <c r="BE2" s="3705"/>
      <c r="BF2" s="3705"/>
      <c r="BG2" s="3705"/>
      <c r="BH2" s="3705"/>
      <c r="BI2" s="3705"/>
      <c r="BJ2" s="3705"/>
    </row>
    <row r="3" spans="1:62" s="404" customFormat="1" ht="18" thickTop="1" thickBot="1" x14ac:dyDescent="0.35">
      <c r="A3" s="398"/>
      <c r="B3" s="399">
        <v>42186</v>
      </c>
      <c r="C3" s="400">
        <v>42217</v>
      </c>
      <c r="D3" s="400">
        <v>42248</v>
      </c>
      <c r="E3" s="400">
        <v>42278</v>
      </c>
      <c r="F3" s="400">
        <v>42309</v>
      </c>
      <c r="G3" s="400">
        <v>42339</v>
      </c>
      <c r="H3" s="400">
        <v>42370</v>
      </c>
      <c r="I3" s="400">
        <v>42401</v>
      </c>
      <c r="J3" s="400">
        <v>42430</v>
      </c>
      <c r="K3" s="400">
        <v>42461</v>
      </c>
      <c r="L3" s="400">
        <v>42491</v>
      </c>
      <c r="M3" s="400">
        <v>42522</v>
      </c>
      <c r="N3" s="401">
        <v>42552</v>
      </c>
      <c r="O3" s="402">
        <v>42583</v>
      </c>
      <c r="P3" s="402">
        <v>42614</v>
      </c>
      <c r="Q3" s="402">
        <v>42644</v>
      </c>
      <c r="R3" s="402">
        <v>42675</v>
      </c>
      <c r="S3" s="402">
        <v>42705</v>
      </c>
      <c r="T3" s="402">
        <v>42736</v>
      </c>
      <c r="U3" s="402">
        <v>42767</v>
      </c>
      <c r="V3" s="402">
        <v>42795</v>
      </c>
      <c r="W3" s="402">
        <v>42826</v>
      </c>
      <c r="X3" s="402">
        <v>42856</v>
      </c>
      <c r="Y3" s="402">
        <v>42887</v>
      </c>
      <c r="Z3" s="402">
        <v>42917</v>
      </c>
      <c r="AA3" s="402">
        <v>42948</v>
      </c>
      <c r="AB3" s="402">
        <v>42979</v>
      </c>
      <c r="AC3" s="402">
        <v>43009</v>
      </c>
      <c r="AD3" s="402">
        <v>43040</v>
      </c>
      <c r="AE3" s="402">
        <v>43070</v>
      </c>
      <c r="AF3" s="402">
        <v>43101</v>
      </c>
      <c r="AG3" s="402">
        <v>43132</v>
      </c>
      <c r="AH3" s="402">
        <v>43160</v>
      </c>
      <c r="AI3" s="402">
        <v>43191</v>
      </c>
      <c r="AJ3" s="402">
        <v>43221</v>
      </c>
      <c r="AK3" s="403">
        <v>43252</v>
      </c>
      <c r="AL3" s="403">
        <v>43282</v>
      </c>
      <c r="AM3" s="403">
        <v>43313</v>
      </c>
      <c r="AN3" s="403">
        <v>43344</v>
      </c>
      <c r="AO3" s="403">
        <v>43374</v>
      </c>
      <c r="AP3" s="403">
        <v>43405</v>
      </c>
      <c r="AQ3" s="403">
        <v>43435</v>
      </c>
      <c r="AR3" s="403">
        <v>43466</v>
      </c>
      <c r="AS3" s="403">
        <v>43497</v>
      </c>
      <c r="AT3" s="403">
        <v>43525</v>
      </c>
      <c r="AU3" s="403">
        <v>43556</v>
      </c>
      <c r="AV3" s="403">
        <v>43586</v>
      </c>
      <c r="AW3" s="403">
        <v>43617</v>
      </c>
      <c r="AX3" s="403">
        <v>43647</v>
      </c>
      <c r="AY3" s="403">
        <v>43678</v>
      </c>
      <c r="AZ3" s="403">
        <v>43709</v>
      </c>
      <c r="BA3" s="403">
        <v>43739</v>
      </c>
      <c r="BB3" s="403">
        <v>43770</v>
      </c>
      <c r="BC3" s="403">
        <v>43800</v>
      </c>
      <c r="BD3" s="403">
        <v>43831</v>
      </c>
      <c r="BE3" s="403">
        <v>43862</v>
      </c>
      <c r="BF3" s="403">
        <v>43891</v>
      </c>
      <c r="BG3" s="403">
        <v>43922</v>
      </c>
      <c r="BH3" s="403">
        <v>43952</v>
      </c>
      <c r="BI3" s="403">
        <v>43983</v>
      </c>
      <c r="BJ3" s="403">
        <v>44013</v>
      </c>
    </row>
    <row r="4" spans="1:62" ht="17.25" thickTop="1" x14ac:dyDescent="0.3">
      <c r="A4" s="405" t="s">
        <v>342</v>
      </c>
      <c r="B4" s="406">
        <f t="shared" ref="B4:M4" si="0">B5+B6+B7+B8</f>
        <v>7132.8199999999988</v>
      </c>
      <c r="C4" s="407">
        <f t="shared" si="0"/>
        <v>5344.9499999999989</v>
      </c>
      <c r="D4" s="407">
        <f t="shared" si="0"/>
        <v>6745.9800000000005</v>
      </c>
      <c r="E4" s="407">
        <f t="shared" si="0"/>
        <v>6231.8499999999995</v>
      </c>
      <c r="F4" s="407">
        <f t="shared" si="0"/>
        <v>7144.5427565599994</v>
      </c>
      <c r="G4" s="407">
        <f t="shared" si="0"/>
        <v>11421.06</v>
      </c>
      <c r="H4" s="408">
        <f t="shared" si="0"/>
        <v>6945.98</v>
      </c>
      <c r="I4" s="408">
        <f t="shared" si="0"/>
        <v>6469.3300000000008</v>
      </c>
      <c r="J4" s="408">
        <f t="shared" si="0"/>
        <v>7346.420000000001</v>
      </c>
      <c r="K4" s="408">
        <f t="shared" si="0"/>
        <v>5173.2</v>
      </c>
      <c r="L4" s="408">
        <f t="shared" si="0"/>
        <v>7092.09</v>
      </c>
      <c r="M4" s="408">
        <f t="shared" si="0"/>
        <v>11187.77</v>
      </c>
      <c r="N4" s="409">
        <v>5949.91</v>
      </c>
      <c r="O4" s="410">
        <v>6836.4699999999993</v>
      </c>
      <c r="P4" s="410">
        <v>6707.3199999999988</v>
      </c>
      <c r="Q4" s="410">
        <v>6308.01</v>
      </c>
      <c r="R4" s="410">
        <v>7078.7599999999993</v>
      </c>
      <c r="S4" s="410">
        <v>13132.510000000002</v>
      </c>
      <c r="T4" s="410">
        <v>7406.08</v>
      </c>
      <c r="U4" s="410">
        <v>5706.5399999999991</v>
      </c>
      <c r="V4" s="410">
        <v>7741.64</v>
      </c>
      <c r="W4" s="410">
        <v>5896.52</v>
      </c>
      <c r="X4" s="410">
        <v>7674.36</v>
      </c>
      <c r="Y4" s="410">
        <v>13589.52</v>
      </c>
      <c r="Z4" s="410">
        <v>6739.35</v>
      </c>
      <c r="AA4" s="410">
        <v>6350.165</v>
      </c>
      <c r="AB4" s="410">
        <v>7854.4369999999999</v>
      </c>
      <c r="AC4" s="410">
        <v>8765.76</v>
      </c>
      <c r="AD4" s="410">
        <v>11508.195000000002</v>
      </c>
      <c r="AE4" s="410">
        <v>13819.180999999999</v>
      </c>
      <c r="AF4" s="410">
        <v>6944.57</v>
      </c>
      <c r="AG4" s="410">
        <v>7430.8559999999989</v>
      </c>
      <c r="AH4" s="410">
        <v>6956.4539999999997</v>
      </c>
      <c r="AI4" s="410">
        <v>7963.152</v>
      </c>
      <c r="AJ4" s="410">
        <v>7684.7529999999997</v>
      </c>
      <c r="AK4" s="411">
        <v>13649.036</v>
      </c>
      <c r="AL4" s="411">
        <v>8264.7950000000001</v>
      </c>
      <c r="AM4" s="411">
        <v>6643.2929999999997</v>
      </c>
      <c r="AN4" s="411">
        <v>7019.9219999999996</v>
      </c>
      <c r="AO4" s="411">
        <v>10782.191999999999</v>
      </c>
      <c r="AP4" s="411">
        <v>7908.2220000000007</v>
      </c>
      <c r="AQ4" s="411">
        <v>13019.743</v>
      </c>
      <c r="AR4" s="411">
        <v>8691.7710000000006</v>
      </c>
      <c r="AS4" s="411">
        <v>6759.898000000001</v>
      </c>
      <c r="AT4" s="411">
        <v>7336.2580000000007</v>
      </c>
      <c r="AU4" s="411">
        <v>8958.5120000000006</v>
      </c>
      <c r="AV4" s="411">
        <v>8133.362000000001</v>
      </c>
      <c r="AW4" s="411">
        <v>14747.235000000001</v>
      </c>
      <c r="AX4" s="411">
        <v>8750.2690000000002</v>
      </c>
      <c r="AY4" s="411">
        <v>7190.5759999999991</v>
      </c>
      <c r="AZ4" s="411">
        <v>10317.550000000001</v>
      </c>
      <c r="BA4" s="411">
        <v>9089.7519999999986</v>
      </c>
      <c r="BB4" s="411">
        <v>7109.0170000000007</v>
      </c>
      <c r="BC4" s="411">
        <v>31594.151000000002</v>
      </c>
      <c r="BD4" s="411">
        <v>9624.7389999999996</v>
      </c>
      <c r="BE4" s="411">
        <v>7173.9989999999998</v>
      </c>
      <c r="BF4" s="411">
        <v>6913.5019999999986</v>
      </c>
      <c r="BG4" s="411">
        <v>3590.0249999999992</v>
      </c>
      <c r="BH4" s="411">
        <v>4986.7539999999999</v>
      </c>
      <c r="BI4" s="411">
        <v>15597.708999999999</v>
      </c>
      <c r="BJ4" s="411">
        <v>6204.3809999999994</v>
      </c>
    </row>
    <row r="5" spans="1:62" ht="16.5" x14ac:dyDescent="0.3">
      <c r="A5" s="413" t="s">
        <v>343</v>
      </c>
      <c r="B5" s="414">
        <v>5801.5199999999995</v>
      </c>
      <c r="C5" s="415">
        <v>5034.0599999999995</v>
      </c>
      <c r="D5" s="415">
        <v>6360.62</v>
      </c>
      <c r="E5" s="415">
        <v>5226.45</v>
      </c>
      <c r="F5" s="415">
        <v>6179.6863854099993</v>
      </c>
      <c r="G5" s="415">
        <v>10325.790000000001</v>
      </c>
      <c r="H5" s="416">
        <v>5080.3899999999994</v>
      </c>
      <c r="I5" s="416">
        <v>6179.38</v>
      </c>
      <c r="J5" s="416">
        <v>6418.27</v>
      </c>
      <c r="K5" s="416">
        <v>4819.13</v>
      </c>
      <c r="L5" s="416">
        <v>6712.88</v>
      </c>
      <c r="M5" s="416">
        <v>10085.52</v>
      </c>
      <c r="N5" s="417">
        <v>4869.28</v>
      </c>
      <c r="O5" s="418">
        <v>6164.01</v>
      </c>
      <c r="P5" s="418">
        <v>6239.2799999999988</v>
      </c>
      <c r="Q5" s="418">
        <v>5998.81</v>
      </c>
      <c r="R5" s="418">
        <v>6241.3399999999992</v>
      </c>
      <c r="S5" s="418">
        <v>10936.900000000001</v>
      </c>
      <c r="T5" s="418">
        <v>7119.97</v>
      </c>
      <c r="U5" s="418">
        <v>5393.369999999999</v>
      </c>
      <c r="V5" s="418">
        <v>7345.76</v>
      </c>
      <c r="W5" s="418">
        <v>5340.94</v>
      </c>
      <c r="X5" s="418">
        <v>7296.86</v>
      </c>
      <c r="Y5" s="418">
        <v>11262.7</v>
      </c>
      <c r="Z5" s="418">
        <v>5687.72</v>
      </c>
      <c r="AA5" s="418">
        <v>6031.875</v>
      </c>
      <c r="AB5" s="418">
        <v>6476.6170000000002</v>
      </c>
      <c r="AC5" s="418">
        <v>8323.66</v>
      </c>
      <c r="AD5" s="418">
        <v>6754.295000000001</v>
      </c>
      <c r="AE5" s="418">
        <v>11546.109999999999</v>
      </c>
      <c r="AF5" s="418">
        <v>6383.77</v>
      </c>
      <c r="AG5" s="418">
        <v>6780.7259999999997</v>
      </c>
      <c r="AH5" s="418">
        <v>6486.183</v>
      </c>
      <c r="AI5" s="418">
        <v>7447.8780000000006</v>
      </c>
      <c r="AJ5" s="418">
        <v>7317.7420000000002</v>
      </c>
      <c r="AK5" s="419">
        <v>12251.291999999999</v>
      </c>
      <c r="AL5" s="419">
        <v>7345.0450000000001</v>
      </c>
      <c r="AM5" s="419">
        <v>6040.9359999999997</v>
      </c>
      <c r="AN5" s="419">
        <v>6666.5959999999995</v>
      </c>
      <c r="AO5" s="419">
        <v>9827.2780000000002</v>
      </c>
      <c r="AP5" s="419">
        <v>7309.0510000000004</v>
      </c>
      <c r="AQ5" s="419">
        <v>11614.393</v>
      </c>
      <c r="AR5" s="419">
        <v>8340.2390000000014</v>
      </c>
      <c r="AS5" s="419">
        <v>6335.5140000000001</v>
      </c>
      <c r="AT5" s="419">
        <v>6928.8630000000003</v>
      </c>
      <c r="AU5" s="419">
        <v>8061.4490000000005</v>
      </c>
      <c r="AV5" s="419">
        <v>7601.1910000000007</v>
      </c>
      <c r="AW5" s="419">
        <v>12229.69</v>
      </c>
      <c r="AX5" s="419">
        <v>6404.5289999999995</v>
      </c>
      <c r="AY5" s="419">
        <v>6182.5869999999986</v>
      </c>
      <c r="AZ5" s="419">
        <v>9615.6150000000016</v>
      </c>
      <c r="BA5" s="419">
        <v>8351.5559999999987</v>
      </c>
      <c r="BB5" s="419">
        <v>6603.5660000000007</v>
      </c>
      <c r="BC5" s="419">
        <v>12416.895000000002</v>
      </c>
      <c r="BD5" s="419">
        <v>8922.8860000000004</v>
      </c>
      <c r="BE5" s="419">
        <v>5721.2439999999997</v>
      </c>
      <c r="BF5" s="419">
        <v>6507.0869999999986</v>
      </c>
      <c r="BG5" s="419">
        <v>3421.2099999999996</v>
      </c>
      <c r="BH5" s="419">
        <v>4007.6949999999997</v>
      </c>
      <c r="BI5" s="419">
        <v>13696.850999999999</v>
      </c>
      <c r="BJ5" s="419">
        <v>5542.0609999999997</v>
      </c>
    </row>
    <row r="6" spans="1:62" ht="16.5" x14ac:dyDescent="0.3">
      <c r="A6" s="413" t="s">
        <v>344</v>
      </c>
      <c r="B6" s="414">
        <v>110.74</v>
      </c>
      <c r="C6" s="415">
        <v>108.69</v>
      </c>
      <c r="D6" s="415">
        <v>109.46</v>
      </c>
      <c r="E6" s="415">
        <v>110.15</v>
      </c>
      <c r="F6" s="415">
        <v>110.02637115</v>
      </c>
      <c r="G6" s="415">
        <v>116.14</v>
      </c>
      <c r="H6" s="416">
        <v>110.51</v>
      </c>
      <c r="I6" s="416">
        <v>111.51</v>
      </c>
      <c r="J6" s="416">
        <v>111.64</v>
      </c>
      <c r="K6" s="416">
        <v>110.07</v>
      </c>
      <c r="L6" s="416">
        <v>144.05000000000001</v>
      </c>
      <c r="M6" s="416">
        <v>122.02</v>
      </c>
      <c r="N6" s="417">
        <v>112.31</v>
      </c>
      <c r="O6" s="418">
        <v>113.62</v>
      </c>
      <c r="P6" s="418">
        <v>120.19</v>
      </c>
      <c r="Q6" s="418">
        <v>112.82</v>
      </c>
      <c r="R6" s="418">
        <v>116.22</v>
      </c>
      <c r="S6" s="418">
        <v>113.97</v>
      </c>
      <c r="T6" s="418">
        <v>111.98</v>
      </c>
      <c r="U6" s="418">
        <v>114.43</v>
      </c>
      <c r="V6" s="418">
        <v>114.63</v>
      </c>
      <c r="W6" s="418">
        <v>114.1</v>
      </c>
      <c r="X6" s="418">
        <v>114.89</v>
      </c>
      <c r="Y6" s="418">
        <v>117.99</v>
      </c>
      <c r="Z6" s="418">
        <v>107.09</v>
      </c>
      <c r="AA6" s="418">
        <v>112.38</v>
      </c>
      <c r="AB6" s="418">
        <v>113.37</v>
      </c>
      <c r="AC6" s="418">
        <v>112.59</v>
      </c>
      <c r="AD6" s="418">
        <v>111.3</v>
      </c>
      <c r="AE6" s="418">
        <v>112.756</v>
      </c>
      <c r="AF6" s="418">
        <v>107.99</v>
      </c>
      <c r="AG6" s="418">
        <v>111.23</v>
      </c>
      <c r="AH6" s="418">
        <v>111.84099999999999</v>
      </c>
      <c r="AI6" s="418">
        <v>114.374</v>
      </c>
      <c r="AJ6" s="418">
        <v>112.79600000000001</v>
      </c>
      <c r="AK6" s="419">
        <v>114.73399999999999</v>
      </c>
      <c r="AL6" s="419">
        <v>105.84</v>
      </c>
      <c r="AM6" s="419">
        <v>113.265</v>
      </c>
      <c r="AN6" s="419">
        <v>108.249</v>
      </c>
      <c r="AO6" s="419">
        <v>112.274</v>
      </c>
      <c r="AP6" s="419">
        <v>107.687</v>
      </c>
      <c r="AQ6" s="419">
        <v>110.967</v>
      </c>
      <c r="AR6" s="419">
        <v>111.863</v>
      </c>
      <c r="AS6" s="419">
        <v>109.33199999999999</v>
      </c>
      <c r="AT6" s="419">
        <v>111.051</v>
      </c>
      <c r="AU6" s="419">
        <v>111.843</v>
      </c>
      <c r="AV6" s="419">
        <v>108.16800000000001</v>
      </c>
      <c r="AW6" s="419">
        <v>115.544</v>
      </c>
      <c r="AX6" s="419">
        <v>104.90300000000001</v>
      </c>
      <c r="AY6" s="419">
        <v>108.495</v>
      </c>
      <c r="AZ6" s="419">
        <v>108.739</v>
      </c>
      <c r="BA6" s="419">
        <v>109.05200000000001</v>
      </c>
      <c r="BB6" s="419">
        <v>104.842</v>
      </c>
      <c r="BC6" s="419">
        <v>111.029</v>
      </c>
      <c r="BD6" s="419">
        <v>112.22199999999999</v>
      </c>
      <c r="BE6" s="419">
        <v>110.21</v>
      </c>
      <c r="BF6" s="419">
        <v>111.194</v>
      </c>
      <c r="BG6" s="419">
        <v>107.057</v>
      </c>
      <c r="BH6" s="419">
        <v>177.53700000000001</v>
      </c>
      <c r="BI6" s="419">
        <v>118.857</v>
      </c>
      <c r="BJ6" s="419">
        <v>107.07899999999999</v>
      </c>
    </row>
    <row r="7" spans="1:62" ht="16.5" x14ac:dyDescent="0.3">
      <c r="A7" s="413" t="s">
        <v>345</v>
      </c>
      <c r="B7" s="414">
        <v>103.53</v>
      </c>
      <c r="C7" s="415">
        <v>0</v>
      </c>
      <c r="D7" s="415">
        <v>21.06</v>
      </c>
      <c r="E7" s="415">
        <v>12.41</v>
      </c>
      <c r="F7" s="415">
        <v>466.38</v>
      </c>
      <c r="G7" s="415">
        <v>29.73</v>
      </c>
      <c r="H7" s="416">
        <v>1300</v>
      </c>
      <c r="I7" s="416">
        <v>6.18</v>
      </c>
      <c r="J7" s="416">
        <v>29.79</v>
      </c>
      <c r="K7" s="416">
        <v>8.77</v>
      </c>
      <c r="L7" s="416">
        <v>0</v>
      </c>
      <c r="M7" s="416">
        <v>269.44</v>
      </c>
      <c r="N7" s="417">
        <v>0</v>
      </c>
      <c r="O7" s="418">
        <v>4.07</v>
      </c>
      <c r="P7" s="418">
        <v>3.01</v>
      </c>
      <c r="Q7" s="418">
        <v>0</v>
      </c>
      <c r="R7" s="418">
        <v>101.42</v>
      </c>
      <c r="S7" s="418">
        <v>892.19</v>
      </c>
      <c r="T7" s="418">
        <v>7.89</v>
      </c>
      <c r="U7" s="418">
        <v>0</v>
      </c>
      <c r="V7" s="418">
        <v>30.2</v>
      </c>
      <c r="W7" s="418">
        <v>0</v>
      </c>
      <c r="X7" s="418">
        <v>22.13</v>
      </c>
      <c r="Y7" s="418">
        <v>1837.97</v>
      </c>
      <c r="Z7" s="418">
        <v>0</v>
      </c>
      <c r="AA7" s="418">
        <v>11.73</v>
      </c>
      <c r="AB7" s="418">
        <v>1015.47</v>
      </c>
      <c r="AC7" s="418">
        <v>0.84</v>
      </c>
      <c r="AD7" s="418">
        <v>3842.83</v>
      </c>
      <c r="AE7" s="418">
        <v>1115.0350000000001</v>
      </c>
      <c r="AF7" s="418">
        <v>61.58</v>
      </c>
      <c r="AG7" s="418">
        <v>177.94</v>
      </c>
      <c r="AH7" s="418">
        <v>69.69</v>
      </c>
      <c r="AI7" s="418">
        <v>114.16</v>
      </c>
      <c r="AJ7" s="418">
        <v>6.5250000000000004</v>
      </c>
      <c r="AK7" s="419">
        <v>863.26</v>
      </c>
      <c r="AL7" s="419">
        <v>0</v>
      </c>
      <c r="AM7" s="419">
        <v>134.923</v>
      </c>
      <c r="AN7" s="419">
        <v>0.23400000000000001</v>
      </c>
      <c r="AO7" s="419">
        <v>511.68900000000002</v>
      </c>
      <c r="AP7" s="419">
        <v>116.929</v>
      </c>
      <c r="AQ7" s="419">
        <v>154.13200000000001</v>
      </c>
      <c r="AR7" s="419">
        <v>1.24</v>
      </c>
      <c r="AS7" s="419">
        <v>76.715999999999994</v>
      </c>
      <c r="AT7" s="419">
        <v>42.71</v>
      </c>
      <c r="AU7" s="419">
        <v>429.08699999999999</v>
      </c>
      <c r="AV7" s="419">
        <v>87.68</v>
      </c>
      <c r="AW7" s="419">
        <v>1803.1840000000002</v>
      </c>
      <c r="AX7" s="419">
        <v>1533.556</v>
      </c>
      <c r="AY7" s="419">
        <v>216.24299999999999</v>
      </c>
      <c r="AZ7" s="419">
        <v>220.06100000000001</v>
      </c>
      <c r="BA7" s="419">
        <v>367.65300000000002</v>
      </c>
      <c r="BB7" s="419">
        <v>161.06700000000001</v>
      </c>
      <c r="BC7" s="419">
        <v>9.0340000000000007</v>
      </c>
      <c r="BD7" s="419">
        <v>2.99</v>
      </c>
      <c r="BE7" s="419">
        <v>970.70100000000002</v>
      </c>
      <c r="BF7" s="419">
        <v>3.2890000000000001</v>
      </c>
      <c r="BG7" s="419">
        <v>0</v>
      </c>
      <c r="BH7" s="419">
        <v>0</v>
      </c>
      <c r="BI7" s="419">
        <v>803.28899999999999</v>
      </c>
      <c r="BJ7" s="419">
        <v>0</v>
      </c>
    </row>
    <row r="8" spans="1:62" ht="16.5" x14ac:dyDescent="0.3">
      <c r="A8" s="413" t="s">
        <v>346</v>
      </c>
      <c r="B8" s="414">
        <v>1117.03</v>
      </c>
      <c r="C8" s="415">
        <v>202.2</v>
      </c>
      <c r="D8" s="415">
        <v>254.84</v>
      </c>
      <c r="E8" s="415">
        <v>882.84</v>
      </c>
      <c r="F8" s="415">
        <v>388.45</v>
      </c>
      <c r="G8" s="415">
        <v>949.4</v>
      </c>
      <c r="H8" s="416">
        <v>455.08</v>
      </c>
      <c r="I8" s="416">
        <v>172.26</v>
      </c>
      <c r="J8" s="416">
        <v>786.72</v>
      </c>
      <c r="K8" s="416">
        <v>235.23</v>
      </c>
      <c r="L8" s="416">
        <v>235.16</v>
      </c>
      <c r="M8" s="416">
        <v>710.79</v>
      </c>
      <c r="N8" s="417">
        <v>968.32</v>
      </c>
      <c r="O8" s="418">
        <v>554.77</v>
      </c>
      <c r="P8" s="418">
        <v>344.84</v>
      </c>
      <c r="Q8" s="418">
        <v>196.38</v>
      </c>
      <c r="R8" s="418">
        <v>619.78</v>
      </c>
      <c r="S8" s="418">
        <v>1189.45</v>
      </c>
      <c r="T8" s="418">
        <v>166.24</v>
      </c>
      <c r="U8" s="418">
        <v>198.74</v>
      </c>
      <c r="V8" s="418">
        <v>251.05</v>
      </c>
      <c r="W8" s="418">
        <v>441.48</v>
      </c>
      <c r="X8" s="418">
        <v>240.48</v>
      </c>
      <c r="Y8" s="418">
        <v>370.86</v>
      </c>
      <c r="Z8" s="418">
        <v>944.54</v>
      </c>
      <c r="AA8" s="418">
        <v>194.18</v>
      </c>
      <c r="AB8" s="418">
        <v>248.98</v>
      </c>
      <c r="AC8" s="418">
        <v>328.67</v>
      </c>
      <c r="AD8" s="418">
        <v>799.77</v>
      </c>
      <c r="AE8" s="418">
        <v>1045.28</v>
      </c>
      <c r="AF8" s="418">
        <v>391.23</v>
      </c>
      <c r="AG8" s="418">
        <v>360.96</v>
      </c>
      <c r="AH8" s="418">
        <v>288.74</v>
      </c>
      <c r="AI8" s="418">
        <v>286.74</v>
      </c>
      <c r="AJ8" s="418">
        <v>247.69</v>
      </c>
      <c r="AK8" s="419">
        <v>419.75</v>
      </c>
      <c r="AL8" s="419">
        <v>813.91</v>
      </c>
      <c r="AM8" s="419">
        <v>354.16899999999998</v>
      </c>
      <c r="AN8" s="419">
        <v>244.84299999999999</v>
      </c>
      <c r="AO8" s="419">
        <v>330.95100000000002</v>
      </c>
      <c r="AP8" s="419">
        <v>374.55500000000001</v>
      </c>
      <c r="AQ8" s="419">
        <v>1140.251</v>
      </c>
      <c r="AR8" s="419">
        <v>238.429</v>
      </c>
      <c r="AS8" s="419">
        <v>238.33600000000001</v>
      </c>
      <c r="AT8" s="419">
        <v>253.63399999999999</v>
      </c>
      <c r="AU8" s="419">
        <v>356.13299999999998</v>
      </c>
      <c r="AV8" s="419">
        <v>336.32299999999998</v>
      </c>
      <c r="AW8" s="419">
        <v>598.81700000000001</v>
      </c>
      <c r="AX8" s="419">
        <v>707.28099999999995</v>
      </c>
      <c r="AY8" s="419">
        <v>683.25099999999998</v>
      </c>
      <c r="AZ8" s="419">
        <v>373.13499999999999</v>
      </c>
      <c r="BA8" s="419">
        <v>261.49099999999999</v>
      </c>
      <c r="BB8" s="419">
        <v>239.542</v>
      </c>
      <c r="BC8" s="419">
        <v>19057.192999999999</v>
      </c>
      <c r="BD8" s="419">
        <v>586.64099999999996</v>
      </c>
      <c r="BE8" s="419">
        <v>371.84399999999999</v>
      </c>
      <c r="BF8" s="419">
        <v>291.93200000000002</v>
      </c>
      <c r="BG8" s="419">
        <v>61.758000000000003</v>
      </c>
      <c r="BH8" s="419">
        <v>801.52200000000005</v>
      </c>
      <c r="BI8" s="419">
        <v>978.71199999999999</v>
      </c>
      <c r="BJ8" s="419">
        <v>555.24099999999999</v>
      </c>
    </row>
    <row r="9" spans="1:62" ht="16.5" x14ac:dyDescent="0.3">
      <c r="A9" s="405" t="s">
        <v>347</v>
      </c>
      <c r="B9" s="406">
        <f t="shared" ref="B9:M9" si="1">B10+B11+B12+B13+B14+B15+B16</f>
        <v>7570.97</v>
      </c>
      <c r="C9" s="407">
        <f t="shared" si="1"/>
        <v>6633.11</v>
      </c>
      <c r="D9" s="407">
        <f t="shared" si="1"/>
        <v>6843.19</v>
      </c>
      <c r="E9" s="407">
        <f t="shared" si="1"/>
        <v>7287.0700000000006</v>
      </c>
      <c r="F9" s="407">
        <f t="shared" si="1"/>
        <v>7021.23</v>
      </c>
      <c r="G9" s="407">
        <f t="shared" si="1"/>
        <v>11453.08</v>
      </c>
      <c r="H9" s="408">
        <f t="shared" si="1"/>
        <v>7158.67</v>
      </c>
      <c r="I9" s="408">
        <f t="shared" si="1"/>
        <v>8239.77</v>
      </c>
      <c r="J9" s="408">
        <f t="shared" si="1"/>
        <v>7408.5300000000007</v>
      </c>
      <c r="K9" s="408">
        <f t="shared" si="1"/>
        <v>7220.07</v>
      </c>
      <c r="L9" s="408">
        <f t="shared" si="1"/>
        <v>8306.34</v>
      </c>
      <c r="M9" s="408">
        <f t="shared" si="1"/>
        <v>12025.03</v>
      </c>
      <c r="N9" s="409">
        <v>7247.12</v>
      </c>
      <c r="O9" s="410">
        <v>7440.3300000000008</v>
      </c>
      <c r="P9" s="410">
        <v>7848.94</v>
      </c>
      <c r="Q9" s="410">
        <v>7937.39</v>
      </c>
      <c r="R9" s="410">
        <v>8179</v>
      </c>
      <c r="S9" s="410">
        <v>12439.23</v>
      </c>
      <c r="T9" s="410">
        <v>8055.96</v>
      </c>
      <c r="U9" s="410">
        <v>8363.26</v>
      </c>
      <c r="V9" s="410">
        <v>8322.2999999999993</v>
      </c>
      <c r="W9" s="410">
        <v>8310.92</v>
      </c>
      <c r="X9" s="410">
        <v>8200.1600000000017</v>
      </c>
      <c r="Y9" s="410">
        <v>10514.529999999999</v>
      </c>
      <c r="Z9" s="410">
        <v>7607.329999999999</v>
      </c>
      <c r="AA9" s="410">
        <v>7947.45</v>
      </c>
      <c r="AB9" s="410">
        <v>7690.16</v>
      </c>
      <c r="AC9" s="410">
        <v>8251.27</v>
      </c>
      <c r="AD9" s="410">
        <v>8645.226999999999</v>
      </c>
      <c r="AE9" s="410">
        <v>12842.177000000001</v>
      </c>
      <c r="AF9" s="410">
        <v>8065.05</v>
      </c>
      <c r="AG9" s="410">
        <v>9582.8240000000005</v>
      </c>
      <c r="AH9" s="410">
        <v>10165.707</v>
      </c>
      <c r="AI9" s="410">
        <v>7311.3120000000008</v>
      </c>
      <c r="AJ9" s="410">
        <v>9413.2279999999992</v>
      </c>
      <c r="AK9" s="411">
        <v>14038.83</v>
      </c>
      <c r="AL9" s="411">
        <v>8200.16</v>
      </c>
      <c r="AM9" s="411">
        <v>8534.7049999999981</v>
      </c>
      <c r="AN9" s="411">
        <v>8235.1139999999996</v>
      </c>
      <c r="AO9" s="411">
        <v>9282.3360000000011</v>
      </c>
      <c r="AP9" s="411">
        <v>9241.3130000000001</v>
      </c>
      <c r="AQ9" s="411">
        <v>13525.558999999999</v>
      </c>
      <c r="AR9" s="411">
        <v>9577.2419999999984</v>
      </c>
      <c r="AS9" s="411">
        <v>9327.2170000000006</v>
      </c>
      <c r="AT9" s="411">
        <v>9176.5030000000006</v>
      </c>
      <c r="AU9" s="411">
        <v>9839.8190000000013</v>
      </c>
      <c r="AV9" s="411">
        <v>9609.0400000000009</v>
      </c>
      <c r="AW9" s="411">
        <v>11759.182999999999</v>
      </c>
      <c r="AX9" s="411">
        <v>8612.33</v>
      </c>
      <c r="AY9" s="411">
        <v>9235.351999999999</v>
      </c>
      <c r="AZ9" s="411">
        <v>9327.1710000000003</v>
      </c>
      <c r="BA9" s="411">
        <v>11259.145</v>
      </c>
      <c r="BB9" s="411">
        <v>7027.0290000000005</v>
      </c>
      <c r="BC9" s="411">
        <v>15275.654999999997</v>
      </c>
      <c r="BD9" s="411">
        <v>10893.63</v>
      </c>
      <c r="BE9" s="411">
        <v>11067.523000000001</v>
      </c>
      <c r="BF9" s="411">
        <v>10608.383</v>
      </c>
      <c r="BG9" s="411">
        <v>10746.953</v>
      </c>
      <c r="BH9" s="411">
        <v>16139.553</v>
      </c>
      <c r="BI9" s="411">
        <v>29975.495000000003</v>
      </c>
      <c r="BJ9" s="411">
        <v>9948.6649999999991</v>
      </c>
    </row>
    <row r="10" spans="1:62" ht="16.5" x14ac:dyDescent="0.3">
      <c r="A10" s="413" t="s">
        <v>348</v>
      </c>
      <c r="B10" s="414">
        <v>2058.4699999999998</v>
      </c>
      <c r="C10" s="415">
        <v>1857.29</v>
      </c>
      <c r="D10" s="415">
        <v>1898.28</v>
      </c>
      <c r="E10" s="415">
        <v>1844.28</v>
      </c>
      <c r="F10" s="415">
        <v>1893.87</v>
      </c>
      <c r="G10" s="415">
        <v>3289.04</v>
      </c>
      <c r="H10" s="416">
        <v>1953.19</v>
      </c>
      <c r="I10" s="416">
        <v>2598.83</v>
      </c>
      <c r="J10" s="416">
        <v>2085.36</v>
      </c>
      <c r="K10" s="416">
        <v>1934.66</v>
      </c>
      <c r="L10" s="416">
        <v>2478.61</v>
      </c>
      <c r="M10" s="416">
        <v>2316.13</v>
      </c>
      <c r="N10" s="417">
        <v>2179.0700000000002</v>
      </c>
      <c r="O10" s="418">
        <v>2214.7600000000002</v>
      </c>
      <c r="P10" s="418">
        <v>2099.08</v>
      </c>
      <c r="Q10" s="418">
        <v>2127.77</v>
      </c>
      <c r="R10" s="418">
        <v>2198.87</v>
      </c>
      <c r="S10" s="418">
        <v>3592.38</v>
      </c>
      <c r="T10" s="418">
        <v>2048.58</v>
      </c>
      <c r="U10" s="418">
        <v>2829.9</v>
      </c>
      <c r="V10" s="418">
        <v>2288.4899999999998</v>
      </c>
      <c r="W10" s="418">
        <v>2225.89</v>
      </c>
      <c r="X10" s="418">
        <v>2148.31</v>
      </c>
      <c r="Y10" s="418">
        <v>2385.1999999999998</v>
      </c>
      <c r="Z10" s="418">
        <v>2222.5100000000002</v>
      </c>
      <c r="AA10" s="418">
        <v>2199.84</v>
      </c>
      <c r="AB10" s="418">
        <v>2152.71</v>
      </c>
      <c r="AC10" s="418">
        <v>2243.37</v>
      </c>
      <c r="AD10" s="418">
        <v>2195.81</v>
      </c>
      <c r="AE10" s="418">
        <v>3678.357</v>
      </c>
      <c r="AF10" s="418">
        <v>2122.54</v>
      </c>
      <c r="AG10" s="418">
        <v>2900.14</v>
      </c>
      <c r="AH10" s="418">
        <v>2390.0949999999998</v>
      </c>
      <c r="AI10" s="418">
        <v>2412.6750000000002</v>
      </c>
      <c r="AJ10" s="418">
        <v>2330.85</v>
      </c>
      <c r="AK10" s="419">
        <v>2382.14</v>
      </c>
      <c r="AL10" s="419">
        <v>2239.02</v>
      </c>
      <c r="AM10" s="419">
        <v>2295.7179999999998</v>
      </c>
      <c r="AN10" s="419">
        <v>2233.3809999999999</v>
      </c>
      <c r="AO10" s="419">
        <v>2309.5740000000001</v>
      </c>
      <c r="AP10" s="419">
        <v>2373.2139999999999</v>
      </c>
      <c r="AQ10" s="419">
        <v>3843.7570000000001</v>
      </c>
      <c r="AR10" s="419">
        <v>2282.6350000000002</v>
      </c>
      <c r="AS10" s="419">
        <v>3020.3359999999998</v>
      </c>
      <c r="AT10" s="419">
        <v>2386.5100000000002</v>
      </c>
      <c r="AU10" s="419">
        <v>2447.5590000000002</v>
      </c>
      <c r="AV10" s="419">
        <v>2436.6930000000002</v>
      </c>
      <c r="AW10" s="419">
        <v>2412.0360000000001</v>
      </c>
      <c r="AX10" s="419">
        <v>2335.145</v>
      </c>
      <c r="AY10" s="419">
        <v>2331.5419999999999</v>
      </c>
      <c r="AZ10" s="419">
        <v>2295.6170000000002</v>
      </c>
      <c r="BA10" s="419">
        <v>2323.61</v>
      </c>
      <c r="BB10" s="419">
        <v>2332.3530000000001</v>
      </c>
      <c r="BC10" s="419">
        <v>3917.0189999999998</v>
      </c>
      <c r="BD10" s="419">
        <v>2564.8649999999998</v>
      </c>
      <c r="BE10" s="419">
        <v>3142.5439999999999</v>
      </c>
      <c r="BF10" s="419">
        <v>2424.172</v>
      </c>
      <c r="BG10" s="419">
        <v>2098.4639999999999</v>
      </c>
      <c r="BH10" s="419">
        <v>2333.2379999999998</v>
      </c>
      <c r="BI10" s="419">
        <v>2876.6469999999999</v>
      </c>
      <c r="BJ10" s="419">
        <v>2487.404</v>
      </c>
    </row>
    <row r="11" spans="1:62" ht="16.5" x14ac:dyDescent="0.3">
      <c r="A11" s="413" t="s">
        <v>349</v>
      </c>
      <c r="B11" s="414">
        <v>840.79</v>
      </c>
      <c r="C11" s="415">
        <v>491.45</v>
      </c>
      <c r="D11" s="415">
        <v>680.02</v>
      </c>
      <c r="E11" s="415">
        <v>712.09</v>
      </c>
      <c r="F11" s="415">
        <v>556.96</v>
      </c>
      <c r="G11" s="415">
        <v>667.22</v>
      </c>
      <c r="H11" s="416">
        <v>655.7</v>
      </c>
      <c r="I11" s="416">
        <v>566.05999999999995</v>
      </c>
      <c r="J11" s="416">
        <v>673.68</v>
      </c>
      <c r="K11" s="416">
        <v>736.05</v>
      </c>
      <c r="L11" s="416">
        <v>624.91999999999996</v>
      </c>
      <c r="M11" s="416">
        <v>1158.05</v>
      </c>
      <c r="N11" s="417">
        <v>360.95</v>
      </c>
      <c r="O11" s="418">
        <v>578.66999999999996</v>
      </c>
      <c r="P11" s="418">
        <v>850.65</v>
      </c>
      <c r="Q11" s="418">
        <v>741.78</v>
      </c>
      <c r="R11" s="418">
        <v>738.37</v>
      </c>
      <c r="S11" s="418">
        <v>745.51</v>
      </c>
      <c r="T11" s="418">
        <v>676.64</v>
      </c>
      <c r="U11" s="418">
        <v>635.61</v>
      </c>
      <c r="V11" s="418">
        <v>785.85</v>
      </c>
      <c r="W11" s="418">
        <v>642.78</v>
      </c>
      <c r="X11" s="418">
        <v>756.52</v>
      </c>
      <c r="Y11" s="418">
        <v>1372.7</v>
      </c>
      <c r="Z11" s="418">
        <v>541.21</v>
      </c>
      <c r="AA11" s="418">
        <v>660.6</v>
      </c>
      <c r="AB11" s="418">
        <v>653.95000000000005</v>
      </c>
      <c r="AC11" s="418">
        <v>627.26</v>
      </c>
      <c r="AD11" s="418">
        <v>757.59</v>
      </c>
      <c r="AE11" s="418">
        <v>732.47</v>
      </c>
      <c r="AF11" s="418">
        <v>660.08</v>
      </c>
      <c r="AG11" s="418">
        <v>1066.74</v>
      </c>
      <c r="AH11" s="418">
        <v>721.93299999999999</v>
      </c>
      <c r="AI11" s="418">
        <v>802.75099999999998</v>
      </c>
      <c r="AJ11" s="418">
        <v>930.48</v>
      </c>
      <c r="AK11" s="419">
        <v>1399.71</v>
      </c>
      <c r="AL11" s="419">
        <v>540.29999999999995</v>
      </c>
      <c r="AM11" s="419">
        <v>723.01099999999997</v>
      </c>
      <c r="AN11" s="419">
        <v>678.37</v>
      </c>
      <c r="AO11" s="419">
        <v>858.24</v>
      </c>
      <c r="AP11" s="419">
        <v>653.09900000000005</v>
      </c>
      <c r="AQ11" s="419">
        <v>859.59199999999998</v>
      </c>
      <c r="AR11" s="419">
        <v>794.91300000000001</v>
      </c>
      <c r="AS11" s="419">
        <v>772.00599999999997</v>
      </c>
      <c r="AT11" s="419">
        <v>843.58699999999999</v>
      </c>
      <c r="AU11" s="419">
        <v>913.48500000000001</v>
      </c>
      <c r="AV11" s="419">
        <v>861.55600000000004</v>
      </c>
      <c r="AW11" s="419">
        <v>1517.7629999999999</v>
      </c>
      <c r="AX11" s="419">
        <v>571.75599999999997</v>
      </c>
      <c r="AY11" s="419">
        <v>650.40599999999995</v>
      </c>
      <c r="AZ11" s="419">
        <v>838.58</v>
      </c>
      <c r="BA11" s="419">
        <v>802.096</v>
      </c>
      <c r="BB11" s="419">
        <v>795.77800000000002</v>
      </c>
      <c r="BC11" s="419">
        <v>764.13199999999995</v>
      </c>
      <c r="BD11" s="419">
        <v>1160.845</v>
      </c>
      <c r="BE11" s="419">
        <v>729.476</v>
      </c>
      <c r="BF11" s="419">
        <v>922.64800000000002</v>
      </c>
      <c r="BG11" s="419">
        <v>471.99200000000002</v>
      </c>
      <c r="BH11" s="419">
        <v>746.97</v>
      </c>
      <c r="BI11" s="419">
        <v>3521.9169999999999</v>
      </c>
      <c r="BJ11" s="419">
        <v>529.33600000000001</v>
      </c>
    </row>
    <row r="12" spans="1:62" ht="16.5" x14ac:dyDescent="0.3">
      <c r="A12" s="413" t="s">
        <v>350</v>
      </c>
      <c r="B12" s="414">
        <v>891.84</v>
      </c>
      <c r="C12" s="415">
        <v>788.45</v>
      </c>
      <c r="D12" s="415">
        <v>825.17</v>
      </c>
      <c r="E12" s="415">
        <v>718.58</v>
      </c>
      <c r="F12" s="415">
        <v>907.47</v>
      </c>
      <c r="G12" s="415">
        <v>842.89</v>
      </c>
      <c r="H12" s="416">
        <v>895.73</v>
      </c>
      <c r="I12" s="416">
        <v>759.35</v>
      </c>
      <c r="J12" s="416">
        <v>899.63</v>
      </c>
      <c r="K12" s="416">
        <v>768.04</v>
      </c>
      <c r="L12" s="416">
        <v>972.57</v>
      </c>
      <c r="M12" s="416">
        <v>849.3</v>
      </c>
      <c r="N12" s="417">
        <v>883.3</v>
      </c>
      <c r="O12" s="418">
        <v>954.8</v>
      </c>
      <c r="P12" s="418">
        <v>929.95</v>
      </c>
      <c r="Q12" s="418">
        <v>886.89</v>
      </c>
      <c r="R12" s="418">
        <v>844.38</v>
      </c>
      <c r="S12" s="418">
        <v>897.04</v>
      </c>
      <c r="T12" s="418">
        <v>1040.49</v>
      </c>
      <c r="U12" s="418">
        <v>797.75</v>
      </c>
      <c r="V12" s="418">
        <v>919.26</v>
      </c>
      <c r="W12" s="418">
        <v>835.79</v>
      </c>
      <c r="X12" s="418">
        <v>1003.94</v>
      </c>
      <c r="Y12" s="418">
        <v>964.72</v>
      </c>
      <c r="Z12" s="418">
        <v>937.1</v>
      </c>
      <c r="AA12" s="418">
        <v>862.38</v>
      </c>
      <c r="AB12" s="418">
        <v>884</v>
      </c>
      <c r="AC12" s="418">
        <v>1004.02</v>
      </c>
      <c r="AD12" s="418">
        <v>931.83</v>
      </c>
      <c r="AE12" s="418">
        <v>927.24</v>
      </c>
      <c r="AF12" s="418">
        <v>919.64</v>
      </c>
      <c r="AG12" s="418">
        <v>920.9</v>
      </c>
      <c r="AH12" s="418">
        <v>996.54</v>
      </c>
      <c r="AI12" s="418">
        <v>1033.623</v>
      </c>
      <c r="AJ12" s="418">
        <v>1001.353</v>
      </c>
      <c r="AK12" s="419">
        <v>960.45</v>
      </c>
      <c r="AL12" s="419">
        <v>1036.21</v>
      </c>
      <c r="AM12" s="419">
        <v>1089.3119999999999</v>
      </c>
      <c r="AN12" s="419">
        <v>1038.633</v>
      </c>
      <c r="AO12" s="419">
        <v>1086.2729999999999</v>
      </c>
      <c r="AP12" s="419">
        <v>1058.433</v>
      </c>
      <c r="AQ12" s="419">
        <v>1022.792</v>
      </c>
      <c r="AR12" s="419">
        <v>1120.4739999999999</v>
      </c>
      <c r="AS12" s="419">
        <v>942.07299999999998</v>
      </c>
      <c r="AT12" s="419">
        <v>1134.4190000000001</v>
      </c>
      <c r="AU12" s="419">
        <v>989.58799999999997</v>
      </c>
      <c r="AV12" s="419">
        <v>1097.7639999999999</v>
      </c>
      <c r="AW12" s="419">
        <v>1031.6869999999999</v>
      </c>
      <c r="AX12" s="419">
        <v>1167.2270000000001</v>
      </c>
      <c r="AY12" s="419">
        <v>1122.788</v>
      </c>
      <c r="AZ12" s="419">
        <v>1082.433</v>
      </c>
      <c r="BA12" s="419">
        <v>1168.944</v>
      </c>
      <c r="BB12" s="419">
        <v>1032.8900000000001</v>
      </c>
      <c r="BC12" s="419">
        <v>1184.239</v>
      </c>
      <c r="BD12" s="419">
        <v>1152.684</v>
      </c>
      <c r="BE12" s="419">
        <v>1026.913</v>
      </c>
      <c r="BF12" s="419">
        <v>1176.028</v>
      </c>
      <c r="BG12" s="419">
        <v>1038.5</v>
      </c>
      <c r="BH12" s="419">
        <v>1074.423</v>
      </c>
      <c r="BI12" s="419">
        <v>1138.1489999999999</v>
      </c>
      <c r="BJ12" s="419">
        <v>1109.759</v>
      </c>
    </row>
    <row r="13" spans="1:62" ht="16.5" x14ac:dyDescent="0.3">
      <c r="A13" s="413" t="s">
        <v>351</v>
      </c>
      <c r="B13" s="414">
        <v>118.87</v>
      </c>
      <c r="C13" s="415">
        <v>106.48</v>
      </c>
      <c r="D13" s="415">
        <v>127.91</v>
      </c>
      <c r="E13" s="415">
        <v>125.64</v>
      </c>
      <c r="F13" s="415">
        <v>107.49</v>
      </c>
      <c r="G13" s="415">
        <v>144.71</v>
      </c>
      <c r="H13" s="416">
        <v>139.43</v>
      </c>
      <c r="I13" s="416">
        <v>114.65</v>
      </c>
      <c r="J13" s="416">
        <v>151.54</v>
      </c>
      <c r="K13" s="416">
        <v>225.36</v>
      </c>
      <c r="L13" s="416">
        <v>117.32</v>
      </c>
      <c r="M13" s="416">
        <v>288.58999999999997</v>
      </c>
      <c r="N13" s="417">
        <v>115.61</v>
      </c>
      <c r="O13" s="418">
        <v>124.26</v>
      </c>
      <c r="P13" s="418">
        <v>112.62</v>
      </c>
      <c r="Q13" s="418">
        <v>124.71</v>
      </c>
      <c r="R13" s="418">
        <v>123.03</v>
      </c>
      <c r="S13" s="418">
        <v>126.18</v>
      </c>
      <c r="T13" s="418">
        <v>120.06</v>
      </c>
      <c r="U13" s="418">
        <v>107.71</v>
      </c>
      <c r="V13" s="418">
        <v>136.01</v>
      </c>
      <c r="W13" s="418">
        <v>126.55</v>
      </c>
      <c r="X13" s="418">
        <v>113.32</v>
      </c>
      <c r="Y13" s="418">
        <v>187.35</v>
      </c>
      <c r="Z13" s="418">
        <v>118.35</v>
      </c>
      <c r="AA13" s="418">
        <v>156.88</v>
      </c>
      <c r="AB13" s="418">
        <v>114.3</v>
      </c>
      <c r="AC13" s="418">
        <v>134.9</v>
      </c>
      <c r="AD13" s="418">
        <v>153.28200000000001</v>
      </c>
      <c r="AE13" s="418">
        <v>130.88</v>
      </c>
      <c r="AF13" s="418">
        <v>140.61000000000001</v>
      </c>
      <c r="AG13" s="418">
        <v>130.88499999999999</v>
      </c>
      <c r="AH13" s="418">
        <v>110.42700000000001</v>
      </c>
      <c r="AI13" s="418">
        <v>139.54</v>
      </c>
      <c r="AJ13" s="418">
        <v>108.94</v>
      </c>
      <c r="AK13" s="419">
        <v>227.87</v>
      </c>
      <c r="AL13" s="419">
        <v>118</v>
      </c>
      <c r="AM13" s="419">
        <v>123.929</v>
      </c>
      <c r="AN13" s="419">
        <v>113.893</v>
      </c>
      <c r="AO13" s="419">
        <v>131.04900000000001</v>
      </c>
      <c r="AP13" s="419">
        <v>117.04300000000001</v>
      </c>
      <c r="AQ13" s="419">
        <v>126.371</v>
      </c>
      <c r="AR13" s="419">
        <v>132.684</v>
      </c>
      <c r="AS13" s="419">
        <v>116.872</v>
      </c>
      <c r="AT13" s="419">
        <v>131.31700000000001</v>
      </c>
      <c r="AU13" s="419">
        <v>114.307</v>
      </c>
      <c r="AV13" s="419">
        <v>113</v>
      </c>
      <c r="AW13" s="419">
        <v>175.19</v>
      </c>
      <c r="AX13" s="419">
        <v>104.946</v>
      </c>
      <c r="AY13" s="419">
        <v>125.476</v>
      </c>
      <c r="AZ13" s="419">
        <v>122.18</v>
      </c>
      <c r="BA13" s="419">
        <v>126.63500000000001</v>
      </c>
      <c r="BB13" s="419">
        <v>115.735</v>
      </c>
      <c r="BC13" s="419">
        <v>112.705</v>
      </c>
      <c r="BD13" s="419">
        <v>157.03700000000001</v>
      </c>
      <c r="BE13" s="419">
        <v>116.542</v>
      </c>
      <c r="BF13" s="419">
        <v>744.22799999999995</v>
      </c>
      <c r="BG13" s="419">
        <v>968.89200000000005</v>
      </c>
      <c r="BH13" s="419">
        <v>5386.4920000000002</v>
      </c>
      <c r="BI13" s="419">
        <v>2016.1510000000001</v>
      </c>
      <c r="BJ13" s="419">
        <v>112.962</v>
      </c>
    </row>
    <row r="14" spans="1:62" ht="16.5" x14ac:dyDescent="0.3">
      <c r="A14" s="413" t="s">
        <v>345</v>
      </c>
      <c r="B14" s="414">
        <v>1472.61</v>
      </c>
      <c r="C14" s="415">
        <v>1340.84</v>
      </c>
      <c r="D14" s="415">
        <v>1244.44</v>
      </c>
      <c r="E14" s="415">
        <v>1883.25</v>
      </c>
      <c r="F14" s="415">
        <v>1477.58</v>
      </c>
      <c r="G14" s="415">
        <v>2494.0700000000002</v>
      </c>
      <c r="H14" s="416">
        <v>1471.33</v>
      </c>
      <c r="I14" s="416">
        <v>1762.7</v>
      </c>
      <c r="J14" s="416">
        <v>1407.46</v>
      </c>
      <c r="K14" s="416">
        <v>1430.4</v>
      </c>
      <c r="L14" s="416">
        <v>1878.1</v>
      </c>
      <c r="M14" s="416">
        <v>2238.23</v>
      </c>
      <c r="N14" s="417">
        <v>1537.1399999999999</v>
      </c>
      <c r="O14" s="418">
        <v>1262.51</v>
      </c>
      <c r="P14" s="418">
        <v>1597.1</v>
      </c>
      <c r="Q14" s="418">
        <v>1707.53</v>
      </c>
      <c r="R14" s="418">
        <v>1953.81</v>
      </c>
      <c r="S14" s="418">
        <v>2529.9</v>
      </c>
      <c r="T14" s="418">
        <v>1940.1</v>
      </c>
      <c r="U14" s="418">
        <v>1652.36</v>
      </c>
      <c r="V14" s="418">
        <v>1725.03</v>
      </c>
      <c r="W14" s="418">
        <v>1906.45</v>
      </c>
      <c r="X14" s="418">
        <v>1646.6</v>
      </c>
      <c r="Y14" s="418">
        <v>2293.33</v>
      </c>
      <c r="Z14" s="418">
        <v>1452.98</v>
      </c>
      <c r="AA14" s="418">
        <v>1633.52</v>
      </c>
      <c r="AB14" s="418">
        <v>1517.35</v>
      </c>
      <c r="AC14" s="418">
        <v>1769.69</v>
      </c>
      <c r="AD14" s="418">
        <v>1932.4449999999999</v>
      </c>
      <c r="AE14" s="418">
        <v>2740.27</v>
      </c>
      <c r="AF14" s="418">
        <v>1773.58</v>
      </c>
      <c r="AG14" s="418">
        <v>1965.87</v>
      </c>
      <c r="AH14" s="418">
        <v>1661.74</v>
      </c>
      <c r="AI14" s="418">
        <v>1851.96</v>
      </c>
      <c r="AJ14" s="418">
        <v>2131.66</v>
      </c>
      <c r="AK14" s="419">
        <v>4708.16</v>
      </c>
      <c r="AL14" s="419">
        <v>1571.77</v>
      </c>
      <c r="AM14" s="419">
        <v>1614.181</v>
      </c>
      <c r="AN14" s="419">
        <v>1556.5070000000001</v>
      </c>
      <c r="AO14" s="419">
        <v>2092.61</v>
      </c>
      <c r="AP14" s="419">
        <v>2324.7220000000002</v>
      </c>
      <c r="AQ14" s="419">
        <v>2959.846</v>
      </c>
      <c r="AR14" s="419">
        <v>2095.8979999999997</v>
      </c>
      <c r="AS14" s="419">
        <v>1750.3990000000001</v>
      </c>
      <c r="AT14" s="419">
        <v>1956.1470000000002</v>
      </c>
      <c r="AU14" s="419">
        <v>2204.058</v>
      </c>
      <c r="AV14" s="419">
        <v>2140.6489999999999</v>
      </c>
      <c r="AW14" s="419">
        <v>2323.0160000000001</v>
      </c>
      <c r="AX14" s="419">
        <v>1599.837</v>
      </c>
      <c r="AY14" s="419">
        <v>1964.5230000000001</v>
      </c>
      <c r="AZ14" s="419">
        <v>1897.7950000000001</v>
      </c>
      <c r="BA14" s="419">
        <v>1880.729</v>
      </c>
      <c r="BB14" s="419">
        <v>1804.7190000000001</v>
      </c>
      <c r="BC14" s="419">
        <v>2589.5240000000003</v>
      </c>
      <c r="BD14" s="419">
        <v>2218.9549999999999</v>
      </c>
      <c r="BE14" s="419">
        <v>2255.085</v>
      </c>
      <c r="BF14" s="419">
        <v>1732.9770000000001</v>
      </c>
      <c r="BG14" s="419">
        <v>1588.2430000000002</v>
      </c>
      <c r="BH14" s="419">
        <v>1963.912</v>
      </c>
      <c r="BI14" s="419">
        <v>15009.004000000001</v>
      </c>
      <c r="BJ14" s="419">
        <v>1956.8700000000001</v>
      </c>
    </row>
    <row r="15" spans="1:62" ht="16.5" x14ac:dyDescent="0.3">
      <c r="A15" s="413" t="s">
        <v>352</v>
      </c>
      <c r="B15" s="414">
        <v>1864.88</v>
      </c>
      <c r="C15" s="415">
        <v>1824.73</v>
      </c>
      <c r="D15" s="415">
        <v>1813.64</v>
      </c>
      <c r="E15" s="415">
        <v>1822.21</v>
      </c>
      <c r="F15" s="415">
        <v>1892.27</v>
      </c>
      <c r="G15" s="415">
        <v>3541.89</v>
      </c>
      <c r="H15" s="416">
        <v>1812.89</v>
      </c>
      <c r="I15" s="416">
        <v>2001.16</v>
      </c>
      <c r="J15" s="416">
        <v>2041.89</v>
      </c>
      <c r="K15" s="416">
        <v>1992.31</v>
      </c>
      <c r="L15" s="416">
        <v>2070.62</v>
      </c>
      <c r="M15" s="416">
        <v>2344.5</v>
      </c>
      <c r="N15" s="417">
        <v>2039.01</v>
      </c>
      <c r="O15" s="418">
        <v>2065.46</v>
      </c>
      <c r="P15" s="418">
        <v>2062.12</v>
      </c>
      <c r="Q15" s="418">
        <v>2046.34</v>
      </c>
      <c r="R15" s="418">
        <v>1982.96</v>
      </c>
      <c r="S15" s="418">
        <v>3928.65</v>
      </c>
      <c r="T15" s="418">
        <v>2024.24</v>
      </c>
      <c r="U15" s="418">
        <v>2190.35</v>
      </c>
      <c r="V15" s="418">
        <v>2187.15</v>
      </c>
      <c r="W15" s="418">
        <v>2188.63</v>
      </c>
      <c r="X15" s="418">
        <v>2204.19</v>
      </c>
      <c r="Y15" s="418">
        <v>2472.66</v>
      </c>
      <c r="Z15" s="418">
        <v>2143.48</v>
      </c>
      <c r="AA15" s="418">
        <v>2118.6799999999998</v>
      </c>
      <c r="AB15" s="418">
        <v>2130.46</v>
      </c>
      <c r="AC15" s="418">
        <v>2128.5100000000002</v>
      </c>
      <c r="AD15" s="418">
        <v>2134.06</v>
      </c>
      <c r="AE15" s="418">
        <v>4123.1000000000004</v>
      </c>
      <c r="AF15" s="418">
        <v>2198.42</v>
      </c>
      <c r="AG15" s="418">
        <v>2287.3490000000002</v>
      </c>
      <c r="AH15" s="418">
        <v>4042.3519999999999</v>
      </c>
      <c r="AI15" s="418">
        <v>739.57500000000005</v>
      </c>
      <c r="AJ15" s="418">
        <v>2465.96</v>
      </c>
      <c r="AK15" s="419">
        <v>2727.56</v>
      </c>
      <c r="AL15" s="419">
        <v>2357.08</v>
      </c>
      <c r="AM15" s="419">
        <v>2379.1999999999998</v>
      </c>
      <c r="AN15" s="419">
        <v>2290.1129999999998</v>
      </c>
      <c r="AO15" s="419">
        <v>2381.4259999999999</v>
      </c>
      <c r="AP15" s="419">
        <v>2373.7190000000001</v>
      </c>
      <c r="AQ15" s="419">
        <v>4410.817</v>
      </c>
      <c r="AR15" s="419">
        <v>2521.723</v>
      </c>
      <c r="AS15" s="419">
        <v>2459.9720000000002</v>
      </c>
      <c r="AT15" s="419">
        <v>2546.201</v>
      </c>
      <c r="AU15" s="419">
        <v>2644.3629999999998</v>
      </c>
      <c r="AV15" s="419">
        <v>2612.2939999999999</v>
      </c>
      <c r="AW15" s="419">
        <v>2842.64</v>
      </c>
      <c r="AX15" s="419">
        <v>2539.6509999999998</v>
      </c>
      <c r="AY15" s="419">
        <v>2518.547</v>
      </c>
      <c r="AZ15" s="419">
        <v>2515.0360000000001</v>
      </c>
      <c r="BA15" s="419">
        <v>4450.915</v>
      </c>
      <c r="BB15" s="419">
        <v>632.64599999999996</v>
      </c>
      <c r="BC15" s="419">
        <v>6361.317</v>
      </c>
      <c r="BD15" s="419">
        <v>3322.14</v>
      </c>
      <c r="BE15" s="419">
        <v>3329.2849999999999</v>
      </c>
      <c r="BF15" s="419">
        <v>3376.6089999999999</v>
      </c>
      <c r="BG15" s="419">
        <v>4429.674</v>
      </c>
      <c r="BH15" s="419">
        <v>4476.3459999999995</v>
      </c>
      <c r="BI15" s="419">
        <v>3950.7359999999999</v>
      </c>
      <c r="BJ15" s="419">
        <v>3512.4810000000002</v>
      </c>
    </row>
    <row r="16" spans="1:62" ht="16.5" x14ac:dyDescent="0.3">
      <c r="A16" s="413" t="s">
        <v>353</v>
      </c>
      <c r="B16" s="414">
        <v>323.51</v>
      </c>
      <c r="C16" s="415">
        <v>223.87</v>
      </c>
      <c r="D16" s="415">
        <v>253.73</v>
      </c>
      <c r="E16" s="415">
        <v>181.02</v>
      </c>
      <c r="F16" s="415">
        <v>185.59</v>
      </c>
      <c r="G16" s="415">
        <v>473.26</v>
      </c>
      <c r="H16" s="416">
        <v>230.4</v>
      </c>
      <c r="I16" s="416">
        <v>437.02</v>
      </c>
      <c r="J16" s="416">
        <v>148.97</v>
      </c>
      <c r="K16" s="416">
        <v>133.25</v>
      </c>
      <c r="L16" s="416">
        <v>164.2</v>
      </c>
      <c r="M16" s="416">
        <v>2830.23</v>
      </c>
      <c r="N16" s="417">
        <v>132.04</v>
      </c>
      <c r="O16" s="418">
        <v>239.87</v>
      </c>
      <c r="P16" s="418">
        <v>197.42</v>
      </c>
      <c r="Q16" s="418">
        <v>302.37</v>
      </c>
      <c r="R16" s="418">
        <v>337.58</v>
      </c>
      <c r="S16" s="418">
        <v>619.57000000000005</v>
      </c>
      <c r="T16" s="418">
        <v>205.85</v>
      </c>
      <c r="U16" s="418">
        <v>149.58000000000001</v>
      </c>
      <c r="V16" s="418">
        <v>280.51</v>
      </c>
      <c r="W16" s="418">
        <v>384.83</v>
      </c>
      <c r="X16" s="418">
        <v>327.27999999999997</v>
      </c>
      <c r="Y16" s="418">
        <v>838.57</v>
      </c>
      <c r="Z16" s="418">
        <v>191.7</v>
      </c>
      <c r="AA16" s="418">
        <v>315.55</v>
      </c>
      <c r="AB16" s="418">
        <v>237.39</v>
      </c>
      <c r="AC16" s="418">
        <v>343.52</v>
      </c>
      <c r="AD16" s="418">
        <v>540.21</v>
      </c>
      <c r="AE16" s="418">
        <v>509.86</v>
      </c>
      <c r="AF16" s="418">
        <v>250.18</v>
      </c>
      <c r="AG16" s="418">
        <v>310.94</v>
      </c>
      <c r="AH16" s="418">
        <v>242.62</v>
      </c>
      <c r="AI16" s="418">
        <v>331.18799999999999</v>
      </c>
      <c r="AJ16" s="418">
        <v>443.98500000000001</v>
      </c>
      <c r="AK16" s="419">
        <v>1632.94</v>
      </c>
      <c r="AL16" s="419">
        <v>337.78000000000003</v>
      </c>
      <c r="AM16" s="419">
        <v>309.35399999999998</v>
      </c>
      <c r="AN16" s="419">
        <v>324.21699999999998</v>
      </c>
      <c r="AO16" s="419">
        <v>423.16399999999999</v>
      </c>
      <c r="AP16" s="419">
        <v>341.08299999999997</v>
      </c>
      <c r="AQ16" s="419">
        <v>302.38400000000001</v>
      </c>
      <c r="AR16" s="419">
        <v>628.91499999999996</v>
      </c>
      <c r="AS16" s="419">
        <v>265.55899999999997</v>
      </c>
      <c r="AT16" s="419">
        <v>178.322</v>
      </c>
      <c r="AU16" s="419">
        <v>526.45899999999995</v>
      </c>
      <c r="AV16" s="419">
        <v>347.084</v>
      </c>
      <c r="AW16" s="419">
        <v>1456.8510000000001</v>
      </c>
      <c r="AX16" s="419">
        <v>293.76800000000003</v>
      </c>
      <c r="AY16" s="419">
        <v>522.06999999999994</v>
      </c>
      <c r="AZ16" s="419">
        <v>575.53</v>
      </c>
      <c r="BA16" s="419">
        <v>506.21600000000001</v>
      </c>
      <c r="BB16" s="419">
        <v>312.90800000000002</v>
      </c>
      <c r="BC16" s="419">
        <v>346.71899999999999</v>
      </c>
      <c r="BD16" s="419">
        <v>317.10399999999998</v>
      </c>
      <c r="BE16" s="419">
        <v>467.678</v>
      </c>
      <c r="BF16" s="419">
        <v>231.721</v>
      </c>
      <c r="BG16" s="419">
        <v>151.18800000000002</v>
      </c>
      <c r="BH16" s="419">
        <v>158.17200000000003</v>
      </c>
      <c r="BI16" s="419">
        <v>1462.8909999999998</v>
      </c>
      <c r="BJ16" s="419">
        <v>239.85300000000001</v>
      </c>
    </row>
    <row r="17" spans="1:62" ht="16.5" x14ac:dyDescent="0.3">
      <c r="A17" s="420" t="s">
        <v>354</v>
      </c>
      <c r="B17" s="406">
        <f t="shared" ref="B17:M17" si="2">B4-B9</f>
        <v>-438.15000000000146</v>
      </c>
      <c r="C17" s="407">
        <f t="shared" si="2"/>
        <v>-1288.1600000000008</v>
      </c>
      <c r="D17" s="407">
        <f t="shared" si="2"/>
        <v>-97.209999999999127</v>
      </c>
      <c r="E17" s="407">
        <f t="shared" si="2"/>
        <v>-1055.2200000000012</v>
      </c>
      <c r="F17" s="407">
        <f t="shared" si="2"/>
        <v>123.3127565599998</v>
      </c>
      <c r="G17" s="407">
        <f t="shared" si="2"/>
        <v>-32.020000000000437</v>
      </c>
      <c r="H17" s="408">
        <f t="shared" si="2"/>
        <v>-212.69000000000051</v>
      </c>
      <c r="I17" s="408">
        <f t="shared" si="2"/>
        <v>-1770.4399999999996</v>
      </c>
      <c r="J17" s="408">
        <f t="shared" si="2"/>
        <v>-62.109999999999673</v>
      </c>
      <c r="K17" s="408">
        <f t="shared" si="2"/>
        <v>-2046.87</v>
      </c>
      <c r="L17" s="408">
        <f t="shared" si="2"/>
        <v>-1214.25</v>
      </c>
      <c r="M17" s="408">
        <f t="shared" si="2"/>
        <v>-837.26000000000022</v>
      </c>
      <c r="N17" s="409">
        <v>-1297.21</v>
      </c>
      <c r="O17" s="410">
        <v>-603.86000000000149</v>
      </c>
      <c r="P17" s="410"/>
      <c r="Q17" s="410">
        <v>-1629.38</v>
      </c>
      <c r="R17" s="410">
        <v>-1100.2400000000007</v>
      </c>
      <c r="S17" s="410">
        <v>693.28000000000247</v>
      </c>
      <c r="T17" s="410">
        <v>-649.88000000000011</v>
      </c>
      <c r="U17" s="410">
        <v>-2656.7200000000012</v>
      </c>
      <c r="V17" s="410">
        <v>-580.65999999999894</v>
      </c>
      <c r="W17" s="410">
        <v>-2414.3999999999996</v>
      </c>
      <c r="X17" s="410">
        <v>-525.800000000002</v>
      </c>
      <c r="Y17" s="410">
        <v>3074.9900000000016</v>
      </c>
      <c r="Z17" s="410">
        <v>-867.97999999999865</v>
      </c>
      <c r="AA17" s="410">
        <v>-1597.2849999999999</v>
      </c>
      <c r="AB17" s="410">
        <v>164.27700000000004</v>
      </c>
      <c r="AC17" s="410">
        <v>514.48999999999978</v>
      </c>
      <c r="AD17" s="410">
        <v>2862.9680000000026</v>
      </c>
      <c r="AE17" s="410">
        <v>977.00399999999718</v>
      </c>
      <c r="AF17" s="410">
        <v>-1120.4800000000005</v>
      </c>
      <c r="AG17" s="410">
        <v>-2151.9680000000017</v>
      </c>
      <c r="AH17" s="410">
        <v>-3209.2530000000006</v>
      </c>
      <c r="AI17" s="410">
        <v>651.83999999999924</v>
      </c>
      <c r="AJ17" s="410">
        <v>-1728.4749999999995</v>
      </c>
      <c r="AK17" s="411">
        <v>-389.79399999999987</v>
      </c>
      <c r="AL17" s="411">
        <v>64.635000000000218</v>
      </c>
      <c r="AM17" s="411">
        <v>-1891.4119999999984</v>
      </c>
      <c r="AN17" s="411">
        <v>-1215.192</v>
      </c>
      <c r="AO17" s="411">
        <v>1499.8559999999979</v>
      </c>
      <c r="AP17" s="411">
        <v>-1333.0909999999994</v>
      </c>
      <c r="AQ17" s="411">
        <v>-505.81599999999889</v>
      </c>
      <c r="AR17" s="411">
        <v>-885.47099999999773</v>
      </c>
      <c r="AS17" s="411">
        <v>-2567.3189999999995</v>
      </c>
      <c r="AT17" s="411">
        <v>-1840.2449999999999</v>
      </c>
      <c r="AU17" s="411">
        <v>-881.3070000000007</v>
      </c>
      <c r="AV17" s="411">
        <v>-1475.6779999999999</v>
      </c>
      <c r="AW17" s="411">
        <v>2988.0520000000015</v>
      </c>
      <c r="AX17" s="411">
        <v>137.93900000000031</v>
      </c>
      <c r="AY17" s="411">
        <v>-2044.7759999999998</v>
      </c>
      <c r="AZ17" s="411">
        <v>990.37900000000081</v>
      </c>
      <c r="BA17" s="411">
        <v>-2169.3930000000018</v>
      </c>
      <c r="BB17" s="411">
        <v>81.988000000000284</v>
      </c>
      <c r="BC17" s="411">
        <v>16318.496000000005</v>
      </c>
      <c r="BD17" s="411">
        <v>-1268.8909999999996</v>
      </c>
      <c r="BE17" s="411">
        <v>-3893.5240000000013</v>
      </c>
      <c r="BF17" s="411">
        <v>-3694.8810000000012</v>
      </c>
      <c r="BG17" s="411">
        <v>-7156.9279999999999</v>
      </c>
      <c r="BH17" s="411">
        <v>-11152.798999999999</v>
      </c>
      <c r="BI17" s="411">
        <v>-14377.786000000004</v>
      </c>
      <c r="BJ17" s="411">
        <v>-3744.2839999999997</v>
      </c>
    </row>
    <row r="18" spans="1:62" ht="16.5" x14ac:dyDescent="0.3">
      <c r="A18" s="405" t="s">
        <v>355</v>
      </c>
      <c r="B18" s="406">
        <v>468.4</v>
      </c>
      <c r="C18" s="407">
        <v>294.2</v>
      </c>
      <c r="D18" s="407">
        <v>217.60000000000002</v>
      </c>
      <c r="E18" s="407">
        <v>614.20000000000005</v>
      </c>
      <c r="F18" s="407">
        <v>227.4</v>
      </c>
      <c r="G18" s="407">
        <v>501.4</v>
      </c>
      <c r="H18" s="408">
        <v>450.84</v>
      </c>
      <c r="I18" s="408">
        <v>272.11</v>
      </c>
      <c r="J18" s="408">
        <v>444.37</v>
      </c>
      <c r="K18" s="408">
        <v>334.42</v>
      </c>
      <c r="L18" s="408">
        <v>600.34</v>
      </c>
      <c r="M18" s="408">
        <v>1561.71</v>
      </c>
      <c r="N18" s="409">
        <v>305.29000000000002</v>
      </c>
      <c r="O18" s="410">
        <v>275.74</v>
      </c>
      <c r="P18" s="410">
        <v>279.88</v>
      </c>
      <c r="Q18" s="410">
        <v>383.41</v>
      </c>
      <c r="R18" s="410">
        <v>478.4</v>
      </c>
      <c r="S18" s="410">
        <v>802.8</v>
      </c>
      <c r="T18" s="410">
        <v>267.37</v>
      </c>
      <c r="U18" s="410">
        <v>372.56</v>
      </c>
      <c r="V18" s="410">
        <v>332.3</v>
      </c>
      <c r="W18" s="410">
        <v>485.39</v>
      </c>
      <c r="X18" s="410">
        <v>415.18</v>
      </c>
      <c r="Y18" s="410">
        <v>2546.77</v>
      </c>
      <c r="Z18" s="410">
        <v>199.62</v>
      </c>
      <c r="AA18" s="410">
        <v>459.89</v>
      </c>
      <c r="AB18" s="410">
        <v>445.6</v>
      </c>
      <c r="AC18" s="410">
        <v>229.22</v>
      </c>
      <c r="AD18" s="410">
        <v>460.27</v>
      </c>
      <c r="AE18" s="410">
        <v>962.91</v>
      </c>
      <c r="AF18" s="410">
        <v>413.142</v>
      </c>
      <c r="AG18" s="410">
        <v>471.69</v>
      </c>
      <c r="AH18" s="410">
        <v>539.05999999999995</v>
      </c>
      <c r="AI18" s="410">
        <v>868.24</v>
      </c>
      <c r="AJ18" s="410">
        <v>648.495</v>
      </c>
      <c r="AK18" s="411">
        <v>2935.9169999999999</v>
      </c>
      <c r="AL18" s="411">
        <v>198.38</v>
      </c>
      <c r="AM18" s="411">
        <v>273.27300000000002</v>
      </c>
      <c r="AN18" s="411">
        <v>370.19799999999998</v>
      </c>
      <c r="AO18" s="411">
        <v>401.87599999999998</v>
      </c>
      <c r="AP18" s="411">
        <v>532.50400000000002</v>
      </c>
      <c r="AQ18" s="411">
        <v>985.02200000000005</v>
      </c>
      <c r="AR18" s="411">
        <v>498.21300000000002</v>
      </c>
      <c r="AS18" s="411">
        <v>573.72799999999995</v>
      </c>
      <c r="AT18" s="411">
        <v>657.01599999999996</v>
      </c>
      <c r="AU18" s="411">
        <v>630.06500000000005</v>
      </c>
      <c r="AV18" s="411">
        <v>790.83399999999995</v>
      </c>
      <c r="AW18" s="411">
        <v>1636.124</v>
      </c>
      <c r="AX18" s="411">
        <v>295.95800000000003</v>
      </c>
      <c r="AY18" s="411">
        <v>720.17600000000004</v>
      </c>
      <c r="AZ18" s="411">
        <v>481.22800000000001</v>
      </c>
      <c r="BA18" s="411">
        <v>485.39800000000002</v>
      </c>
      <c r="BB18" s="411">
        <v>525.67399999999998</v>
      </c>
      <c r="BC18" s="411">
        <v>410.40800000000002</v>
      </c>
      <c r="BD18" s="411">
        <v>960.51900000000001</v>
      </c>
      <c r="BE18" s="411">
        <v>659.39400000000001</v>
      </c>
      <c r="BF18" s="411">
        <v>377.71800000000002</v>
      </c>
      <c r="BG18" s="411">
        <v>496.42500000000001</v>
      </c>
      <c r="BH18" s="411">
        <v>243.458</v>
      </c>
      <c r="BI18" s="411">
        <v>2507.752</v>
      </c>
      <c r="BJ18" s="411">
        <v>173.76499999999999</v>
      </c>
    </row>
    <row r="19" spans="1:62" ht="16.5" x14ac:dyDescent="0.3">
      <c r="A19" s="420" t="s">
        <v>356</v>
      </c>
      <c r="B19" s="406">
        <f t="shared" ref="B19:M19" si="3">B17-B18</f>
        <v>-906.55000000000143</v>
      </c>
      <c r="C19" s="407">
        <f t="shared" si="3"/>
        <v>-1582.3600000000008</v>
      </c>
      <c r="D19" s="407">
        <f t="shared" si="3"/>
        <v>-314.80999999999915</v>
      </c>
      <c r="E19" s="407">
        <f t="shared" si="3"/>
        <v>-1669.4200000000012</v>
      </c>
      <c r="F19" s="407">
        <f t="shared" si="3"/>
        <v>-104.08724344000021</v>
      </c>
      <c r="G19" s="407">
        <f t="shared" si="3"/>
        <v>-533.42000000000041</v>
      </c>
      <c r="H19" s="408">
        <f t="shared" si="3"/>
        <v>-663.53000000000043</v>
      </c>
      <c r="I19" s="408">
        <f t="shared" si="3"/>
        <v>-2042.5499999999997</v>
      </c>
      <c r="J19" s="408">
        <f t="shared" si="3"/>
        <v>-506.47999999999968</v>
      </c>
      <c r="K19" s="408">
        <f t="shared" si="3"/>
        <v>-2381.29</v>
      </c>
      <c r="L19" s="408">
        <f t="shared" si="3"/>
        <v>-1814.5900000000001</v>
      </c>
      <c r="M19" s="408">
        <f t="shared" si="3"/>
        <v>-2398.9700000000003</v>
      </c>
      <c r="N19" s="409">
        <v>-1602.5</v>
      </c>
      <c r="O19" s="410">
        <v>-879.6000000000015</v>
      </c>
      <c r="P19" s="410">
        <v>-1421.5000000000009</v>
      </c>
      <c r="Q19" s="410">
        <v>-2012.7900000000002</v>
      </c>
      <c r="R19" s="410">
        <v>-1578.6400000000008</v>
      </c>
      <c r="S19" s="410">
        <v>-109.51999999999748</v>
      </c>
      <c r="T19" s="410">
        <v>-917.25000000000011</v>
      </c>
      <c r="U19" s="410">
        <v>-3029.2800000000011</v>
      </c>
      <c r="V19" s="410">
        <v>-912.9599999999989</v>
      </c>
      <c r="W19" s="410">
        <v>-2899.7899999999995</v>
      </c>
      <c r="X19" s="410">
        <v>-940.98000000000206</v>
      </c>
      <c r="Y19" s="410">
        <v>528.22000000000162</v>
      </c>
      <c r="Z19" s="410">
        <v>-1067.5999999999985</v>
      </c>
      <c r="AA19" s="410">
        <v>-2057.1749999999997</v>
      </c>
      <c r="AB19" s="410">
        <v>-281.32299999999998</v>
      </c>
      <c r="AC19" s="410">
        <v>285.26999999999975</v>
      </c>
      <c r="AD19" s="410">
        <v>2402.6980000000026</v>
      </c>
      <c r="AE19" s="410">
        <v>14.093999999997209</v>
      </c>
      <c r="AF19" s="410">
        <v>-1533.6220000000005</v>
      </c>
      <c r="AG19" s="410">
        <v>-2623.6580000000017</v>
      </c>
      <c r="AH19" s="410">
        <v>-3748.3130000000006</v>
      </c>
      <c r="AI19" s="410">
        <v>-216.40000000000077</v>
      </c>
      <c r="AJ19" s="410">
        <v>-2376.9699999999993</v>
      </c>
      <c r="AK19" s="411">
        <v>-3325.7109999999998</v>
      </c>
      <c r="AL19" s="411">
        <v>-133.74499999999978</v>
      </c>
      <c r="AM19" s="411">
        <v>-2164.6849999999986</v>
      </c>
      <c r="AN19" s="411">
        <v>-1585.3899999999999</v>
      </c>
      <c r="AO19" s="411">
        <v>1097.979999999998</v>
      </c>
      <c r="AP19" s="411">
        <v>-1865.5949999999993</v>
      </c>
      <c r="AQ19" s="411">
        <v>-1490.8379999999988</v>
      </c>
      <c r="AR19" s="411">
        <v>-1383.6839999999977</v>
      </c>
      <c r="AS19" s="411">
        <v>-3141.0469999999996</v>
      </c>
      <c r="AT19" s="411">
        <v>-2497.261</v>
      </c>
      <c r="AU19" s="411">
        <v>-1511.3720000000008</v>
      </c>
      <c r="AV19" s="411">
        <v>-2266.5119999999997</v>
      </c>
      <c r="AW19" s="411">
        <v>1351.9280000000015</v>
      </c>
      <c r="AX19" s="411">
        <v>-158.01899999999972</v>
      </c>
      <c r="AY19" s="411">
        <v>-2764.9519999999998</v>
      </c>
      <c r="AZ19" s="411">
        <v>509.15100000000081</v>
      </c>
      <c r="BA19" s="411">
        <v>-2654.791000000002</v>
      </c>
      <c r="BB19" s="411">
        <v>-443.68599999999969</v>
      </c>
      <c r="BC19" s="411">
        <v>15908.088000000005</v>
      </c>
      <c r="BD19" s="411">
        <v>-2229.41</v>
      </c>
      <c r="BE19" s="411">
        <v>-4552.9180000000015</v>
      </c>
      <c r="BF19" s="411">
        <v>-4072.5990000000011</v>
      </c>
      <c r="BG19" s="411">
        <v>-7653.3530000000001</v>
      </c>
      <c r="BH19" s="411">
        <v>-11396.257</v>
      </c>
      <c r="BI19" s="411">
        <v>-16885.538000000004</v>
      </c>
      <c r="BJ19" s="411">
        <v>-3918.0489999999995</v>
      </c>
    </row>
    <row r="20" spans="1:62" ht="16.5" x14ac:dyDescent="0.3">
      <c r="A20" s="405" t="s">
        <v>357</v>
      </c>
      <c r="B20" s="406">
        <f t="shared" ref="B20:M20" si="4">B21+B22+B23</f>
        <v>24.4</v>
      </c>
      <c r="C20" s="407">
        <f t="shared" si="4"/>
        <v>81.900000000000006</v>
      </c>
      <c r="D20" s="407">
        <f t="shared" si="4"/>
        <v>-20.399999999999999</v>
      </c>
      <c r="E20" s="407">
        <f t="shared" si="4"/>
        <v>303.78000000000003</v>
      </c>
      <c r="F20" s="407">
        <f t="shared" si="4"/>
        <v>49.71</v>
      </c>
      <c r="G20" s="407">
        <f t="shared" si="4"/>
        <v>-59.29</v>
      </c>
      <c r="H20" s="408">
        <f t="shared" si="4"/>
        <v>312.10000000000002</v>
      </c>
      <c r="I20" s="408">
        <f t="shared" si="4"/>
        <v>96.67</v>
      </c>
      <c r="J20" s="408">
        <f t="shared" si="4"/>
        <v>-63.180000000000007</v>
      </c>
      <c r="K20" s="408">
        <f t="shared" si="4"/>
        <v>28.630000000000003</v>
      </c>
      <c r="L20" s="408">
        <f t="shared" si="4"/>
        <v>-136.06</v>
      </c>
      <c r="M20" s="408">
        <f t="shared" si="4"/>
        <v>-605.27</v>
      </c>
      <c r="N20" s="409">
        <v>-5.54</v>
      </c>
      <c r="O20" s="410">
        <v>-1107.22</v>
      </c>
      <c r="P20" s="410">
        <v>60.53</v>
      </c>
      <c r="Q20" s="410">
        <v>-946.33999999999992</v>
      </c>
      <c r="R20" s="410">
        <v>200.45</v>
      </c>
      <c r="S20" s="410">
        <v>236.82</v>
      </c>
      <c r="T20" s="410">
        <v>98.51</v>
      </c>
      <c r="U20" s="410">
        <v>-55.900000000000006</v>
      </c>
      <c r="V20" s="410">
        <v>20.22</v>
      </c>
      <c r="W20" s="410">
        <v>62.56</v>
      </c>
      <c r="X20" s="410">
        <v>42.6</v>
      </c>
      <c r="Y20" s="410">
        <v>1803.6</v>
      </c>
      <c r="Z20" s="410">
        <v>12.36</v>
      </c>
      <c r="AA20" s="410">
        <v>644.04</v>
      </c>
      <c r="AB20" s="410">
        <v>1653.75</v>
      </c>
      <c r="AC20" s="410">
        <v>74.930000000000007</v>
      </c>
      <c r="AD20" s="410">
        <v>-1860.37</v>
      </c>
      <c r="AE20" s="410">
        <v>-137.88999999999999</v>
      </c>
      <c r="AF20" s="410">
        <v>363.49</v>
      </c>
      <c r="AG20" s="410">
        <v>237.27500000000001</v>
      </c>
      <c r="AH20" s="410">
        <v>295.89</v>
      </c>
      <c r="AI20" s="410">
        <v>-218.238</v>
      </c>
      <c r="AJ20" s="410">
        <v>-320.56</v>
      </c>
      <c r="AK20" s="411">
        <v>1956.56</v>
      </c>
      <c r="AL20" s="411">
        <v>23.651999999999997</v>
      </c>
      <c r="AM20" s="411">
        <v>102.07300000000001</v>
      </c>
      <c r="AN20" s="411">
        <v>-86.429000000000002</v>
      </c>
      <c r="AO20" s="411">
        <v>476.55500000000001</v>
      </c>
      <c r="AP20" s="411">
        <v>758.50599999999997</v>
      </c>
      <c r="AQ20" s="411">
        <v>639.91599999999994</v>
      </c>
      <c r="AR20" s="411">
        <v>1073.02</v>
      </c>
      <c r="AS20" s="411">
        <v>-19.493000000000009</v>
      </c>
      <c r="AT20" s="411">
        <v>973.36400000000003</v>
      </c>
      <c r="AU20" s="411">
        <v>72.072000000000017</v>
      </c>
      <c r="AV20" s="411">
        <v>1144.1309999999999</v>
      </c>
      <c r="AW20" s="411">
        <v>1750.163</v>
      </c>
      <c r="AX20" s="411">
        <v>2676.0970000000002</v>
      </c>
      <c r="AY20" s="411">
        <v>338.79899999999998</v>
      </c>
      <c r="AZ20" s="411">
        <v>1205.242</v>
      </c>
      <c r="BA20" s="411">
        <v>-196.13400000000001</v>
      </c>
      <c r="BB20" s="411">
        <v>272.90600000000001</v>
      </c>
      <c r="BC20" s="411">
        <v>18315.486000000001</v>
      </c>
      <c r="BD20" s="411">
        <v>371.553</v>
      </c>
      <c r="BE20" s="411">
        <v>169.124</v>
      </c>
      <c r="BF20" s="411">
        <v>161.16400000000002</v>
      </c>
      <c r="BG20" s="411">
        <v>-87.57</v>
      </c>
      <c r="BH20" s="411">
        <v>683.327</v>
      </c>
      <c r="BI20" s="411">
        <v>238.12899999999982</v>
      </c>
      <c r="BJ20" s="411">
        <v>177.101</v>
      </c>
    </row>
    <row r="21" spans="1:62" ht="16.5" x14ac:dyDescent="0.3">
      <c r="A21" s="413" t="s">
        <v>358</v>
      </c>
      <c r="B21" s="414">
        <v>24.2</v>
      </c>
      <c r="C21" s="415">
        <v>81.900000000000006</v>
      </c>
      <c r="D21" s="415">
        <v>-20.399999999999999</v>
      </c>
      <c r="E21" s="415">
        <v>90.17</v>
      </c>
      <c r="F21" s="415">
        <v>49.71</v>
      </c>
      <c r="G21" s="415">
        <v>-59.29</v>
      </c>
      <c r="H21" s="416">
        <v>307.10000000000002</v>
      </c>
      <c r="I21" s="416">
        <v>96.67</v>
      </c>
      <c r="J21" s="416">
        <v>-195.9</v>
      </c>
      <c r="K21" s="416">
        <v>-1.06</v>
      </c>
      <c r="L21" s="416">
        <v>-136.06</v>
      </c>
      <c r="M21" s="416">
        <v>-667.02</v>
      </c>
      <c r="N21" s="417">
        <v>-0.68</v>
      </c>
      <c r="O21" s="418">
        <v>-1107.22</v>
      </c>
      <c r="P21" s="418">
        <v>60.53</v>
      </c>
      <c r="Q21" s="418">
        <v>-424.95</v>
      </c>
      <c r="R21" s="418">
        <v>200.45</v>
      </c>
      <c r="S21" s="418">
        <v>117.86</v>
      </c>
      <c r="T21" s="418">
        <v>98.51</v>
      </c>
      <c r="U21" s="418">
        <v>182.47</v>
      </c>
      <c r="V21" s="418">
        <v>20.22</v>
      </c>
      <c r="W21" s="418">
        <v>57.56</v>
      </c>
      <c r="X21" s="418">
        <v>42.72</v>
      </c>
      <c r="Y21" s="418">
        <v>1803.57</v>
      </c>
      <c r="Z21" s="418">
        <v>12.36</v>
      </c>
      <c r="AA21" s="418">
        <v>644.04</v>
      </c>
      <c r="AB21" s="418">
        <v>1653.75</v>
      </c>
      <c r="AC21" s="418">
        <v>74.930000000000007</v>
      </c>
      <c r="AD21" s="418">
        <v>-1865.37</v>
      </c>
      <c r="AE21" s="418">
        <v>55.52</v>
      </c>
      <c r="AF21" s="418">
        <v>359.49</v>
      </c>
      <c r="AG21" s="418">
        <v>237.27500000000001</v>
      </c>
      <c r="AH21" s="418">
        <v>295.89</v>
      </c>
      <c r="AI21" s="418">
        <v>-218.238</v>
      </c>
      <c r="AJ21" s="418">
        <v>-320.56</v>
      </c>
      <c r="AK21" s="419">
        <v>1956.56</v>
      </c>
      <c r="AL21" s="419">
        <v>23.651999999999997</v>
      </c>
      <c r="AM21" s="419">
        <v>87.554000000000002</v>
      </c>
      <c r="AN21" s="419">
        <v>-86.429000000000002</v>
      </c>
      <c r="AO21" s="419">
        <v>476.55500000000001</v>
      </c>
      <c r="AP21" s="419">
        <v>758.50599999999997</v>
      </c>
      <c r="AQ21" s="419">
        <v>630.96599999999989</v>
      </c>
      <c r="AR21" s="419">
        <v>1034.752</v>
      </c>
      <c r="AS21" s="419">
        <v>-19.493000000000009</v>
      </c>
      <c r="AT21" s="419">
        <v>963.46400000000006</v>
      </c>
      <c r="AU21" s="419">
        <v>72.072000000000017</v>
      </c>
      <c r="AV21" s="419">
        <v>1144.2059999999999</v>
      </c>
      <c r="AW21" s="419">
        <v>1750.163</v>
      </c>
      <c r="AX21" s="419">
        <v>2528.2920000000004</v>
      </c>
      <c r="AY21" s="419">
        <v>329.69899999999996</v>
      </c>
      <c r="AZ21" s="419">
        <v>1205.242</v>
      </c>
      <c r="BA21" s="419">
        <v>-289.12900000000002</v>
      </c>
      <c r="BB21" s="419">
        <v>272.90600000000001</v>
      </c>
      <c r="BC21" s="419">
        <v>18315.486000000001</v>
      </c>
      <c r="BD21" s="419">
        <v>371.553</v>
      </c>
      <c r="BE21" s="419">
        <v>169.124</v>
      </c>
      <c r="BF21" s="419">
        <v>161.16400000000002</v>
      </c>
      <c r="BG21" s="419">
        <v>-87.57</v>
      </c>
      <c r="BH21" s="419">
        <v>172.684</v>
      </c>
      <c r="BI21" s="419">
        <v>197.00799999999981</v>
      </c>
      <c r="BJ21" s="419">
        <v>177.101</v>
      </c>
    </row>
    <row r="22" spans="1:62" ht="16.5" x14ac:dyDescent="0.3">
      <c r="A22" s="413" t="s">
        <v>359</v>
      </c>
      <c r="B22" s="414">
        <v>0</v>
      </c>
      <c r="C22" s="415">
        <v>0</v>
      </c>
      <c r="D22" s="415">
        <v>0</v>
      </c>
      <c r="E22" s="415">
        <v>213.61</v>
      </c>
      <c r="F22" s="415">
        <v>0</v>
      </c>
      <c r="G22" s="415">
        <v>0</v>
      </c>
      <c r="H22" s="416">
        <v>0</v>
      </c>
      <c r="I22" s="416">
        <v>0</v>
      </c>
      <c r="J22" s="416">
        <v>132.72</v>
      </c>
      <c r="K22" s="416">
        <v>86.56</v>
      </c>
      <c r="L22" s="416">
        <v>0</v>
      </c>
      <c r="M22" s="416">
        <v>10.1</v>
      </c>
      <c r="N22" s="417">
        <v>0</v>
      </c>
      <c r="O22" s="418">
        <v>0</v>
      </c>
      <c r="P22" s="418">
        <v>0</v>
      </c>
      <c r="Q22" s="418">
        <v>0</v>
      </c>
      <c r="R22" s="418">
        <v>0</v>
      </c>
      <c r="S22" s="418">
        <v>125.92</v>
      </c>
      <c r="T22" s="418">
        <v>0</v>
      </c>
      <c r="U22" s="418">
        <v>0</v>
      </c>
      <c r="V22" s="418">
        <v>0</v>
      </c>
      <c r="W22" s="418">
        <v>0</v>
      </c>
      <c r="X22" s="418">
        <v>0</v>
      </c>
      <c r="Y22" s="418">
        <v>0</v>
      </c>
      <c r="Z22" s="418">
        <v>0</v>
      </c>
      <c r="AA22" s="418">
        <v>0</v>
      </c>
      <c r="AB22" s="418">
        <v>0</v>
      </c>
      <c r="AC22" s="418">
        <v>0</v>
      </c>
      <c r="AD22" s="418">
        <v>0</v>
      </c>
      <c r="AE22" s="418">
        <v>0</v>
      </c>
      <c r="AF22" s="418">
        <v>0</v>
      </c>
      <c r="AG22" s="418">
        <v>0</v>
      </c>
      <c r="AH22" s="418">
        <v>0</v>
      </c>
      <c r="AI22" s="418">
        <v>0</v>
      </c>
      <c r="AJ22" s="418">
        <v>0</v>
      </c>
      <c r="AK22" s="419">
        <v>0</v>
      </c>
      <c r="AL22" s="419">
        <v>0</v>
      </c>
      <c r="AM22" s="419">
        <v>8.5190000000000001</v>
      </c>
      <c r="AN22" s="419">
        <v>0</v>
      </c>
      <c r="AO22" s="419">
        <v>0</v>
      </c>
      <c r="AP22" s="419">
        <v>0</v>
      </c>
      <c r="AQ22" s="419">
        <v>0</v>
      </c>
      <c r="AR22" s="419">
        <v>38.268000000000001</v>
      </c>
      <c r="AS22" s="419">
        <v>0</v>
      </c>
      <c r="AT22" s="419">
        <v>0</v>
      </c>
      <c r="AU22" s="419">
        <v>0</v>
      </c>
      <c r="AV22" s="419">
        <v>0</v>
      </c>
      <c r="AW22" s="419">
        <v>0</v>
      </c>
      <c r="AX22" s="419">
        <v>0</v>
      </c>
      <c r="AY22" s="419">
        <v>0</v>
      </c>
      <c r="AZ22" s="419">
        <v>0</v>
      </c>
      <c r="BA22" s="419">
        <v>92.995000000000005</v>
      </c>
      <c r="BB22" s="419">
        <v>0</v>
      </c>
      <c r="BC22" s="419">
        <v>0</v>
      </c>
      <c r="BD22" s="419">
        <v>0</v>
      </c>
      <c r="BE22" s="419">
        <v>0</v>
      </c>
      <c r="BF22" s="419">
        <v>0</v>
      </c>
      <c r="BG22" s="419">
        <v>0</v>
      </c>
      <c r="BH22" s="419">
        <v>0</v>
      </c>
      <c r="BI22" s="419">
        <v>32.320999999999998</v>
      </c>
      <c r="BJ22" s="419">
        <v>0</v>
      </c>
    </row>
    <row r="23" spans="1:62" ht="16.5" x14ac:dyDescent="0.3">
      <c r="A23" s="413" t="s">
        <v>360</v>
      </c>
      <c r="B23" s="414">
        <v>0.2</v>
      </c>
      <c r="C23" s="415">
        <v>0</v>
      </c>
      <c r="D23" s="415">
        <v>0</v>
      </c>
      <c r="E23" s="415">
        <v>0</v>
      </c>
      <c r="F23" s="415">
        <v>0</v>
      </c>
      <c r="G23" s="415">
        <v>0</v>
      </c>
      <c r="H23" s="416">
        <v>5</v>
      </c>
      <c r="I23" s="416">
        <v>0</v>
      </c>
      <c r="J23" s="416">
        <v>0</v>
      </c>
      <c r="K23" s="416">
        <v>-56.87</v>
      </c>
      <c r="L23" s="416">
        <v>0</v>
      </c>
      <c r="M23" s="416">
        <v>51.65</v>
      </c>
      <c r="N23" s="417">
        <v>-4.8600000000000003</v>
      </c>
      <c r="O23" s="418">
        <v>0</v>
      </c>
      <c r="P23" s="418">
        <v>0</v>
      </c>
      <c r="Q23" s="418">
        <v>-521.39</v>
      </c>
      <c r="R23" s="418">
        <v>0</v>
      </c>
      <c r="S23" s="418">
        <v>-6.96</v>
      </c>
      <c r="T23" s="418">
        <v>0</v>
      </c>
      <c r="U23" s="418">
        <v>-238.37</v>
      </c>
      <c r="V23" s="418">
        <v>0</v>
      </c>
      <c r="W23" s="418">
        <v>5</v>
      </c>
      <c r="X23" s="418">
        <v>-0.12</v>
      </c>
      <c r="Y23" s="418">
        <v>0</v>
      </c>
      <c r="Z23" s="418">
        <v>0</v>
      </c>
      <c r="AA23" s="418">
        <v>0</v>
      </c>
      <c r="AB23" s="418">
        <v>0</v>
      </c>
      <c r="AC23" s="418">
        <v>0</v>
      </c>
      <c r="AD23" s="418">
        <v>5</v>
      </c>
      <c r="AE23" s="418">
        <v>-193.41</v>
      </c>
      <c r="AF23" s="418">
        <v>4</v>
      </c>
      <c r="AG23" s="418">
        <v>0</v>
      </c>
      <c r="AH23" s="418">
        <v>0</v>
      </c>
      <c r="AI23" s="418">
        <v>0</v>
      </c>
      <c r="AJ23" s="418">
        <v>0</v>
      </c>
      <c r="AK23" s="419">
        <v>0</v>
      </c>
      <c r="AL23" s="419">
        <v>0</v>
      </c>
      <c r="AM23" s="419">
        <v>6</v>
      </c>
      <c r="AN23" s="419">
        <v>0</v>
      </c>
      <c r="AO23" s="419">
        <v>0</v>
      </c>
      <c r="AP23" s="419">
        <v>0</v>
      </c>
      <c r="AQ23" s="419">
        <v>8.9499999999999993</v>
      </c>
      <c r="AR23" s="419">
        <v>0</v>
      </c>
      <c r="AS23" s="419">
        <v>0</v>
      </c>
      <c r="AT23" s="419">
        <v>9.9</v>
      </c>
      <c r="AU23" s="419">
        <v>0</v>
      </c>
      <c r="AV23" s="419">
        <v>-7.4999999999999997E-2</v>
      </c>
      <c r="AW23" s="419">
        <v>0</v>
      </c>
      <c r="AX23" s="419">
        <v>147.80500000000001</v>
      </c>
      <c r="AY23" s="419">
        <v>9.1</v>
      </c>
      <c r="AZ23" s="419">
        <v>0</v>
      </c>
      <c r="BA23" s="419">
        <v>0</v>
      </c>
      <c r="BB23" s="419">
        <v>0</v>
      </c>
      <c r="BC23" s="419">
        <v>0</v>
      </c>
      <c r="BD23" s="419">
        <v>0</v>
      </c>
      <c r="BE23" s="419">
        <v>0</v>
      </c>
      <c r="BF23" s="419">
        <v>0</v>
      </c>
      <c r="BG23" s="419">
        <v>0</v>
      </c>
      <c r="BH23" s="419">
        <v>510.64299999999997</v>
      </c>
      <c r="BI23" s="419">
        <v>8.8000000000000007</v>
      </c>
      <c r="BJ23" s="419">
        <v>0</v>
      </c>
    </row>
    <row r="24" spans="1:62" ht="16.5" x14ac:dyDescent="0.3">
      <c r="A24" s="405" t="s">
        <v>361</v>
      </c>
      <c r="B24" s="406">
        <v>930.97</v>
      </c>
      <c r="C24" s="407">
        <v>1664.23</v>
      </c>
      <c r="D24" s="407">
        <v>294.42</v>
      </c>
      <c r="E24" s="407">
        <v>1973.17</v>
      </c>
      <c r="F24" s="407">
        <v>153.83000000000001</v>
      </c>
      <c r="G24" s="407">
        <v>474.12</v>
      </c>
      <c r="H24" s="408">
        <v>975.62</v>
      </c>
      <c r="I24" s="408">
        <v>2139.2199999999998</v>
      </c>
      <c r="J24" s="408">
        <v>443.32</v>
      </c>
      <c r="K24" s="408">
        <v>2409.91</v>
      </c>
      <c r="L24" s="408">
        <v>1678.52</v>
      </c>
      <c r="M24" s="408">
        <v>1791.68</v>
      </c>
      <c r="N24" s="409">
        <v>1596.96</v>
      </c>
      <c r="O24" s="410">
        <v>-227.63</v>
      </c>
      <c r="P24" s="410">
        <v>1482.0100000000002</v>
      </c>
      <c r="Q24" s="410">
        <v>1066.45</v>
      </c>
      <c r="R24" s="410">
        <v>1779.0800000000002</v>
      </c>
      <c r="S24" s="410">
        <v>346.69</v>
      </c>
      <c r="T24" s="410">
        <v>1015.7300000000005</v>
      </c>
      <c r="U24" s="410">
        <v>2973.37</v>
      </c>
      <c r="V24" s="410">
        <v>933.18</v>
      </c>
      <c r="W24" s="410">
        <v>2962.3599999999997</v>
      </c>
      <c r="X24" s="410">
        <v>983.56000000000006</v>
      </c>
      <c r="Y24" s="410">
        <v>1189.94</v>
      </c>
      <c r="Z24" s="410">
        <v>1080.24</v>
      </c>
      <c r="AA24" s="410">
        <v>2701.25</v>
      </c>
      <c r="AB24" s="410">
        <v>2015.1799999999998</v>
      </c>
      <c r="AC24" s="410">
        <v>-210.32</v>
      </c>
      <c r="AD24" s="410">
        <v>-4262.9859999999999</v>
      </c>
      <c r="AE24" s="410">
        <v>-151.98000000000002</v>
      </c>
      <c r="AF24" s="410">
        <v>1897.0950000000003</v>
      </c>
      <c r="AG24" s="410">
        <v>2860.93</v>
      </c>
      <c r="AH24" s="410">
        <v>4044.2040000000006</v>
      </c>
      <c r="AI24" s="410">
        <v>-1.8489999999999895</v>
      </c>
      <c r="AJ24" s="410">
        <v>2056.4049999999997</v>
      </c>
      <c r="AK24" s="411">
        <v>5282.25</v>
      </c>
      <c r="AL24" s="411">
        <v>157.41999999999996</v>
      </c>
      <c r="AM24" s="411">
        <v>2266.7579999999998</v>
      </c>
      <c r="AN24" s="411">
        <v>1498.962</v>
      </c>
      <c r="AO24" s="411">
        <v>-621.42200000000003</v>
      </c>
      <c r="AP24" s="411">
        <v>2624.1020000000003</v>
      </c>
      <c r="AQ24" s="411">
        <v>2130.7570000000001</v>
      </c>
      <c r="AR24" s="411">
        <v>2456.7330000000002</v>
      </c>
      <c r="AS24" s="411">
        <v>3121.5540000000001</v>
      </c>
      <c r="AT24" s="411">
        <v>3470.6250000000005</v>
      </c>
      <c r="AU24" s="411">
        <v>1583.444</v>
      </c>
      <c r="AV24" s="411">
        <v>3410.6019999999999</v>
      </c>
      <c r="AW24" s="411">
        <v>398.23599999999999</v>
      </c>
      <c r="AX24" s="411">
        <v>2834.114</v>
      </c>
      <c r="AY24" s="411">
        <v>3103.7539999999999</v>
      </c>
      <c r="AZ24" s="411">
        <v>696.09199999999998</v>
      </c>
      <c r="BA24" s="411">
        <v>2458.6559999999999</v>
      </c>
      <c r="BB24" s="411">
        <v>716.59199999999998</v>
      </c>
      <c r="BC24" s="411">
        <v>2407.4009999999998</v>
      </c>
      <c r="BD24" s="411">
        <v>2600.9610000000002</v>
      </c>
      <c r="BE24" s="411">
        <v>4722.0409999999993</v>
      </c>
      <c r="BF24" s="411">
        <v>4233.7639999999992</v>
      </c>
      <c r="BG24" s="411">
        <v>7565.7820000000002</v>
      </c>
      <c r="BH24" s="411">
        <v>12079.583000000001</v>
      </c>
      <c r="BI24" s="411">
        <v>17123.665000000001</v>
      </c>
      <c r="BJ24" s="411">
        <v>4095.1499999999996</v>
      </c>
    </row>
    <row r="25" spans="1:62" ht="16.5" x14ac:dyDescent="0.3">
      <c r="A25" s="413" t="s">
        <v>358</v>
      </c>
      <c r="B25" s="414">
        <v>1061.53</v>
      </c>
      <c r="C25" s="415">
        <v>1692.77</v>
      </c>
      <c r="D25" s="415">
        <v>923.88</v>
      </c>
      <c r="E25" s="415">
        <v>1889.87</v>
      </c>
      <c r="F25" s="415">
        <v>271.89999999999998</v>
      </c>
      <c r="G25" s="415">
        <v>265.57</v>
      </c>
      <c r="H25" s="416">
        <v>1054.76</v>
      </c>
      <c r="I25" s="416">
        <v>2090.1</v>
      </c>
      <c r="J25" s="416">
        <v>1094.68</v>
      </c>
      <c r="K25" s="416">
        <v>2458.36</v>
      </c>
      <c r="L25" s="416">
        <v>2048.9499999999998</v>
      </c>
      <c r="M25" s="416">
        <v>1375.65</v>
      </c>
      <c r="N25" s="417">
        <v>1658.7</v>
      </c>
      <c r="O25" s="418">
        <v>-127.6</v>
      </c>
      <c r="P25" s="418">
        <v>1624.88</v>
      </c>
      <c r="Q25" s="418">
        <v>976.88</v>
      </c>
      <c r="R25" s="418">
        <v>1767.91</v>
      </c>
      <c r="S25" s="418">
        <v>356.98</v>
      </c>
      <c r="T25" s="418">
        <v>5375.3</v>
      </c>
      <c r="U25" s="418">
        <v>2985.94</v>
      </c>
      <c r="V25" s="418">
        <v>1580.34</v>
      </c>
      <c r="W25" s="418">
        <v>3057.22</v>
      </c>
      <c r="X25" s="418">
        <v>1033.19</v>
      </c>
      <c r="Y25" s="418">
        <v>1318.923</v>
      </c>
      <c r="Z25" s="418">
        <v>1241.77</v>
      </c>
      <c r="AA25" s="418">
        <v>2871.87</v>
      </c>
      <c r="AB25" s="418">
        <v>2816.31</v>
      </c>
      <c r="AC25" s="418">
        <v>-702.76</v>
      </c>
      <c r="AD25" s="418">
        <v>-4127.2960000000003</v>
      </c>
      <c r="AE25" s="418">
        <v>26.54</v>
      </c>
      <c r="AF25" s="418">
        <v>2153.5100000000002</v>
      </c>
      <c r="AG25" s="418">
        <v>2966.71</v>
      </c>
      <c r="AH25" s="418">
        <v>4856.3500000000004</v>
      </c>
      <c r="AI25" s="418">
        <v>-215.49299999999999</v>
      </c>
      <c r="AJ25" s="418">
        <v>2191.703</v>
      </c>
      <c r="AK25" s="419">
        <v>5483.2359999999999</v>
      </c>
      <c r="AL25" s="419">
        <v>322.77999999999997</v>
      </c>
      <c r="AM25" s="419">
        <v>2871.9189999999999</v>
      </c>
      <c r="AN25" s="419">
        <v>2360.875</v>
      </c>
      <c r="AO25" s="419">
        <v>-569.30700000000002</v>
      </c>
      <c r="AP25" s="419">
        <v>2761.63</v>
      </c>
      <c r="AQ25" s="419">
        <v>2310.2460000000001</v>
      </c>
      <c r="AR25" s="419">
        <v>3122.9</v>
      </c>
      <c r="AS25" s="419">
        <v>3272.5650000000001</v>
      </c>
      <c r="AT25" s="419">
        <v>4206.1540000000005</v>
      </c>
      <c r="AU25" s="419">
        <v>1639.894</v>
      </c>
      <c r="AV25" s="419">
        <v>3530.9989999999998</v>
      </c>
      <c r="AW25" s="419">
        <v>641.99199999999996</v>
      </c>
      <c r="AX25" s="419">
        <v>3011.9969999999998</v>
      </c>
      <c r="AY25" s="419">
        <v>3735.6469999999999</v>
      </c>
      <c r="AZ25" s="419">
        <v>1211.0119999999999</v>
      </c>
      <c r="BA25" s="419">
        <v>2522.7979999999998</v>
      </c>
      <c r="BB25" s="419">
        <v>849.11599999999999</v>
      </c>
      <c r="BC25" s="419">
        <v>2719.549</v>
      </c>
      <c r="BD25" s="419">
        <v>9686.2340000000004</v>
      </c>
      <c r="BE25" s="419">
        <v>4822.6859999999997</v>
      </c>
      <c r="BF25" s="419">
        <v>4862.5649999999996</v>
      </c>
      <c r="BG25" s="419">
        <v>7624.9009999999998</v>
      </c>
      <c r="BH25" s="419">
        <v>12211.339</v>
      </c>
      <c r="BI25" s="419">
        <v>8288.3799999999992</v>
      </c>
      <c r="BJ25" s="419">
        <v>-15937.922</v>
      </c>
    </row>
    <row r="26" spans="1:62" ht="17.25" thickBot="1" x14ac:dyDescent="0.35">
      <c r="A26" s="421" t="s">
        <v>359</v>
      </c>
      <c r="B26" s="422">
        <v>-130.57</v>
      </c>
      <c r="C26" s="423">
        <v>-28.54</v>
      </c>
      <c r="D26" s="423">
        <v>-629.46</v>
      </c>
      <c r="E26" s="423">
        <v>83.3</v>
      </c>
      <c r="F26" s="423">
        <v>-118.06</v>
      </c>
      <c r="G26" s="423">
        <v>208.55</v>
      </c>
      <c r="H26" s="424">
        <v>-79.14</v>
      </c>
      <c r="I26" s="424">
        <v>49.12</v>
      </c>
      <c r="J26" s="424">
        <v>-651.35</v>
      </c>
      <c r="K26" s="424">
        <v>-48.45</v>
      </c>
      <c r="L26" s="424">
        <v>-370.43</v>
      </c>
      <c r="M26" s="424">
        <v>416.03</v>
      </c>
      <c r="N26" s="425">
        <v>-61.74</v>
      </c>
      <c r="O26" s="426">
        <v>-100.03</v>
      </c>
      <c r="P26" s="426">
        <v>-142.87</v>
      </c>
      <c r="Q26" s="426">
        <v>89.57</v>
      </c>
      <c r="R26" s="426">
        <v>11.17</v>
      </c>
      <c r="S26" s="426">
        <v>-10.29</v>
      </c>
      <c r="T26" s="426">
        <v>-4359.57</v>
      </c>
      <c r="U26" s="426">
        <v>-12.57</v>
      </c>
      <c r="V26" s="426">
        <v>-647.16</v>
      </c>
      <c r="W26" s="426">
        <v>-94.86</v>
      </c>
      <c r="X26" s="426">
        <v>-49.63</v>
      </c>
      <c r="Y26" s="426">
        <v>-128.983</v>
      </c>
      <c r="Z26" s="426">
        <v>-161.53</v>
      </c>
      <c r="AA26" s="426">
        <v>-170.62</v>
      </c>
      <c r="AB26" s="426">
        <v>-801.13</v>
      </c>
      <c r="AC26" s="426">
        <v>492.44</v>
      </c>
      <c r="AD26" s="426">
        <v>-135.69</v>
      </c>
      <c r="AE26" s="426">
        <v>-178.52</v>
      </c>
      <c r="AF26" s="426">
        <v>-256.41500000000002</v>
      </c>
      <c r="AG26" s="426">
        <v>-105.78</v>
      </c>
      <c r="AH26" s="426">
        <v>-812.14599999999996</v>
      </c>
      <c r="AI26" s="426">
        <v>213.64400000000001</v>
      </c>
      <c r="AJ26" s="426">
        <v>-135.298</v>
      </c>
      <c r="AK26" s="427">
        <v>-200.98599999999999</v>
      </c>
      <c r="AL26" s="427">
        <v>-165.36</v>
      </c>
      <c r="AM26" s="427">
        <v>-605.16099999999994</v>
      </c>
      <c r="AN26" s="427">
        <v>-861.91300000000001</v>
      </c>
      <c r="AO26" s="427">
        <v>-52.115000000000002</v>
      </c>
      <c r="AP26" s="427">
        <v>-137.52799999999999</v>
      </c>
      <c r="AQ26" s="427">
        <v>-179.489</v>
      </c>
      <c r="AR26" s="427">
        <v>-666.16700000000003</v>
      </c>
      <c r="AS26" s="427">
        <v>-151.011</v>
      </c>
      <c r="AT26" s="427">
        <v>-735.529</v>
      </c>
      <c r="AU26" s="427">
        <v>-56.45</v>
      </c>
      <c r="AV26" s="427">
        <v>-120.39700000000001</v>
      </c>
      <c r="AW26" s="427">
        <v>-243.756</v>
      </c>
      <c r="AX26" s="427">
        <v>-177.88300000000001</v>
      </c>
      <c r="AY26" s="427">
        <v>-631.89300000000003</v>
      </c>
      <c r="AZ26" s="427">
        <v>-514.91999999999996</v>
      </c>
      <c r="BA26" s="427">
        <v>-64.141999999999996</v>
      </c>
      <c r="BB26" s="427">
        <v>-132.524</v>
      </c>
      <c r="BC26" s="427">
        <v>-312.14800000000002</v>
      </c>
      <c r="BD26" s="427">
        <v>-7085.2730000000001</v>
      </c>
      <c r="BE26" s="427">
        <v>-100.645</v>
      </c>
      <c r="BF26" s="427">
        <v>-628.80100000000004</v>
      </c>
      <c r="BG26" s="427">
        <v>-59.119</v>
      </c>
      <c r="BH26" s="427">
        <v>-131.756</v>
      </c>
      <c r="BI26" s="427">
        <v>8835.2849999999999</v>
      </c>
      <c r="BJ26" s="427">
        <v>20033.072</v>
      </c>
    </row>
    <row r="27" spans="1:62" ht="5.25" customHeight="1" thickTop="1" x14ac:dyDescent="0.3">
      <c r="A27" s="428"/>
      <c r="B27" s="429"/>
      <c r="C27" s="429"/>
      <c r="D27" s="429"/>
      <c r="E27" s="429"/>
      <c r="F27" s="429"/>
      <c r="G27" s="429"/>
      <c r="H27" s="430"/>
      <c r="I27" s="430"/>
      <c r="J27" s="430"/>
      <c r="K27" s="430"/>
      <c r="L27" s="430"/>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0"/>
      <c r="AL27" s="430"/>
      <c r="AM27" s="430"/>
      <c r="AN27" s="430"/>
      <c r="AO27" s="430"/>
      <c r="AP27" s="430"/>
      <c r="AQ27" s="430"/>
      <c r="AR27" s="430"/>
      <c r="AS27" s="430"/>
      <c r="AT27" s="430"/>
      <c r="AU27" s="430"/>
      <c r="AV27" s="430"/>
    </row>
    <row r="28" spans="1:62" s="433" customFormat="1" ht="16.5" x14ac:dyDescent="0.25">
      <c r="A28" s="431" t="s">
        <v>274</v>
      </c>
      <c r="B28" s="432"/>
      <c r="C28" s="432"/>
      <c r="D28" s="432"/>
      <c r="E28" s="432"/>
      <c r="F28" s="432"/>
      <c r="G28" s="432"/>
    </row>
    <row r="29" spans="1:62" s="434" customFormat="1" ht="16.5" x14ac:dyDescent="0.3">
      <c r="B29" s="435"/>
      <c r="C29" s="435"/>
      <c r="D29" s="435"/>
      <c r="E29" s="435"/>
      <c r="F29" s="435"/>
      <c r="G29" s="435"/>
      <c r="N29" s="436"/>
      <c r="O29" s="436"/>
      <c r="P29" s="436"/>
      <c r="Q29" s="436"/>
      <c r="R29" s="436"/>
      <c r="S29" s="436"/>
      <c r="T29" s="436"/>
      <c r="U29" s="436"/>
      <c r="V29" s="436"/>
      <c r="W29" s="436"/>
    </row>
    <row r="30" spans="1:62" s="434" customFormat="1" ht="16.5" x14ac:dyDescent="0.3">
      <c r="B30" s="435"/>
      <c r="C30" s="435"/>
      <c r="D30" s="435"/>
      <c r="E30" s="435"/>
      <c r="F30" s="435"/>
      <c r="G30" s="435"/>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row>
    <row r="31" spans="1:62" s="434" customFormat="1" ht="16.5" x14ac:dyDescent="0.3">
      <c r="B31" s="435"/>
      <c r="C31" s="435"/>
      <c r="D31" s="435"/>
      <c r="E31" s="435"/>
      <c r="F31" s="435"/>
      <c r="G31" s="435"/>
      <c r="N31" s="436"/>
      <c r="O31" s="436"/>
      <c r="P31" s="436"/>
      <c r="Q31" s="436"/>
      <c r="R31" s="436"/>
      <c r="S31" s="436"/>
      <c r="T31" s="436"/>
      <c r="U31" s="436"/>
      <c r="V31" s="436"/>
      <c r="W31" s="436"/>
      <c r="X31" s="436"/>
      <c r="Y31" s="436"/>
      <c r="Z31" s="436"/>
      <c r="AA31" s="436"/>
      <c r="AB31" s="436"/>
      <c r="AC31" s="436"/>
      <c r="AD31" s="436"/>
      <c r="AE31" s="436"/>
      <c r="AF31" s="436"/>
      <c r="AG31" s="436"/>
      <c r="AH31" s="436"/>
      <c r="AI31" s="436"/>
      <c r="AJ31" s="436"/>
      <c r="AK31" s="436"/>
      <c r="AL31" s="436"/>
      <c r="AM31" s="436"/>
      <c r="AN31" s="436"/>
      <c r="AO31" s="436"/>
      <c r="AP31" s="436"/>
      <c r="AQ31" s="436"/>
      <c r="AR31" s="436"/>
      <c r="AS31" s="436"/>
      <c r="AT31" s="436"/>
      <c r="AU31" s="436"/>
      <c r="AV31" s="436"/>
    </row>
    <row r="32" spans="1:62" s="434" customFormat="1" ht="16.5" x14ac:dyDescent="0.3">
      <c r="B32" s="435"/>
      <c r="C32" s="435"/>
      <c r="D32" s="435"/>
      <c r="E32" s="435"/>
      <c r="F32" s="435"/>
      <c r="G32" s="435"/>
    </row>
    <row r="33" spans="2:7" s="434" customFormat="1" ht="16.5" x14ac:dyDescent="0.3">
      <c r="B33" s="435"/>
      <c r="C33" s="435"/>
      <c r="D33" s="435"/>
      <c r="E33" s="435"/>
      <c r="F33" s="435"/>
      <c r="G33" s="435"/>
    </row>
    <row r="34" spans="2:7" s="434" customFormat="1" ht="16.5" x14ac:dyDescent="0.3">
      <c r="B34" s="435"/>
      <c r="C34" s="435"/>
      <c r="D34" s="435"/>
      <c r="E34" s="435"/>
      <c r="F34" s="435"/>
      <c r="G34" s="435"/>
    </row>
    <row r="35" spans="2:7" s="434" customFormat="1" ht="16.5" x14ac:dyDescent="0.3">
      <c r="B35" s="435"/>
      <c r="C35" s="435"/>
      <c r="D35" s="435"/>
      <c r="E35" s="435"/>
      <c r="F35" s="435"/>
      <c r="G35" s="435"/>
    </row>
    <row r="36" spans="2:7" s="434" customFormat="1" ht="16.5" x14ac:dyDescent="0.3">
      <c r="B36" s="435"/>
      <c r="C36" s="435"/>
      <c r="D36" s="435"/>
      <c r="E36" s="435"/>
      <c r="F36" s="435"/>
      <c r="G36" s="435"/>
    </row>
    <row r="37" spans="2:7" s="434" customFormat="1" ht="16.5" x14ac:dyDescent="0.3">
      <c r="B37" s="435"/>
      <c r="C37" s="435"/>
      <c r="D37" s="435"/>
      <c r="E37" s="435"/>
      <c r="F37" s="435"/>
      <c r="G37" s="435"/>
    </row>
    <row r="38" spans="2:7" s="434" customFormat="1" ht="16.5" x14ac:dyDescent="0.3">
      <c r="B38" s="435"/>
      <c r="C38" s="435"/>
      <c r="D38" s="435"/>
      <c r="E38" s="435"/>
      <c r="F38" s="435"/>
      <c r="G38" s="435"/>
    </row>
    <row r="39" spans="2:7" s="434" customFormat="1" ht="16.5" x14ac:dyDescent="0.3">
      <c r="B39" s="435"/>
      <c r="C39" s="435"/>
      <c r="D39" s="435"/>
      <c r="E39" s="435"/>
      <c r="F39" s="435"/>
      <c r="G39" s="435"/>
    </row>
  </sheetData>
  <mergeCells count="1">
    <mergeCell ref="A2:BJ2"/>
  </mergeCells>
  <pageMargins left="0.75" right="0.75" top="0.75" bottom="0.75" header="0.3" footer="0"/>
  <pageSetup paperSize="9" scale="6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C04A-763D-45D4-98C8-2C91D9D67874}">
  <sheetPr>
    <pageSetUpPr fitToPage="1"/>
  </sheetPr>
  <dimension ref="A1:XCM149"/>
  <sheetViews>
    <sheetView showGridLines="0" zoomScale="120" zoomScaleNormal="120" zoomScaleSheetLayoutView="85" workbookViewId="0">
      <pane xSplit="1" ySplit="4" topLeftCell="O17" activePane="bottomRight" state="frozen"/>
      <selection activeCell="Q16" sqref="Q16"/>
      <selection pane="topRight" activeCell="Q16" sqref="Q16"/>
      <selection pane="bottomLeft" activeCell="Q16" sqref="Q16"/>
      <selection pane="bottomRight"/>
    </sheetView>
  </sheetViews>
  <sheetFormatPr defaultColWidth="10.42578125" defaultRowHeight="15" customHeight="1" x14ac:dyDescent="0.25"/>
  <cols>
    <col min="1" max="1" width="76" style="481" customWidth="1"/>
    <col min="2" max="2" width="17.85546875" style="484" hidden="1" customWidth="1"/>
    <col min="3" max="5" width="14.42578125" style="484" hidden="1" customWidth="1"/>
    <col min="6" max="14" width="14.42578125" style="481" hidden="1" customWidth="1"/>
    <col min="15" max="16" width="14.42578125" style="481" customWidth="1"/>
    <col min="17" max="21" width="14.7109375" style="481" customWidth="1"/>
    <col min="22" max="184" width="6.42578125" style="481" customWidth="1"/>
    <col min="185" max="185" width="56.140625" style="481" customWidth="1"/>
    <col min="186" max="188" width="10.42578125" style="481" hidden="1" customWidth="1"/>
    <col min="189" max="189" width="56.140625" style="481" customWidth="1"/>
    <col min="190" max="193" width="13.7109375" style="481" customWidth="1"/>
    <col min="194" max="194" width="5.140625" style="481" customWidth="1"/>
    <col min="195" max="195" width="3.42578125" style="481" customWidth="1"/>
    <col min="196" max="200" width="12.42578125" style="481" bestFit="1" customWidth="1"/>
    <col min="201" max="201" width="16" style="481" bestFit="1" customWidth="1"/>
    <col min="202" max="225" width="10.42578125" style="481" hidden="1" customWidth="1"/>
    <col min="226" max="226" width="6.42578125" style="481" customWidth="1"/>
    <col min="227" max="227" width="7" style="481" bestFit="1" customWidth="1"/>
    <col min="228" max="440" width="6.42578125" style="481" customWidth="1"/>
    <col min="441" max="441" width="56.140625" style="481" customWidth="1"/>
    <col min="442" max="444" width="10.42578125" style="481" hidden="1" customWidth="1"/>
    <col min="445" max="445" width="56.140625" style="481" customWidth="1"/>
    <col min="446" max="449" width="13.7109375" style="481" customWidth="1"/>
    <col min="450" max="450" width="5.140625" style="481" customWidth="1"/>
    <col min="451" max="451" width="3.42578125" style="481" customWidth="1"/>
    <col min="452" max="456" width="12.42578125" style="481" bestFit="1" customWidth="1"/>
    <col min="457" max="457" width="16" style="481" bestFit="1" customWidth="1"/>
    <col min="458" max="481" width="10.42578125" style="481" hidden="1" customWidth="1"/>
    <col min="482" max="482" width="6.42578125" style="481" customWidth="1"/>
    <col min="483" max="483" width="7" style="481" bestFit="1" customWidth="1"/>
    <col min="484" max="696" width="6.42578125" style="481" customWidth="1"/>
    <col min="697" max="697" width="56.140625" style="481" customWidth="1"/>
    <col min="698" max="700" width="10.42578125" style="481" hidden="1" customWidth="1"/>
    <col min="701" max="701" width="56.140625" style="481" customWidth="1"/>
    <col min="702" max="705" width="13.7109375" style="481" customWidth="1"/>
    <col min="706" max="706" width="5.140625" style="481" customWidth="1"/>
    <col min="707" max="707" width="3.42578125" style="481" customWidth="1"/>
    <col min="708" max="712" width="12.42578125" style="481" bestFit="1" customWidth="1"/>
    <col min="713" max="713" width="16" style="481" bestFit="1" customWidth="1"/>
    <col min="714" max="737" width="10.42578125" style="481" hidden="1" customWidth="1"/>
    <col min="738" max="738" width="6.42578125" style="481" customWidth="1"/>
    <col min="739" max="739" width="7" style="481" bestFit="1" customWidth="1"/>
    <col min="740" max="952" width="6.42578125" style="481" customWidth="1"/>
    <col min="953" max="953" width="56.140625" style="481" customWidth="1"/>
    <col min="954" max="956" width="10.42578125" style="481" hidden="1" customWidth="1"/>
    <col min="957" max="957" width="56.140625" style="481" customWidth="1"/>
    <col min="958" max="961" width="13.7109375" style="481" customWidth="1"/>
    <col min="962" max="962" width="5.140625" style="481" customWidth="1"/>
    <col min="963" max="963" width="3.42578125" style="481" customWidth="1"/>
    <col min="964" max="968" width="12.42578125" style="481" bestFit="1" customWidth="1"/>
    <col min="969" max="969" width="16" style="481" bestFit="1" customWidth="1"/>
    <col min="970" max="993" width="10.42578125" style="481" hidden="1" customWidth="1"/>
    <col min="994" max="994" width="6.42578125" style="481" customWidth="1"/>
    <col min="995" max="995" width="7" style="481" bestFit="1" customWidth="1"/>
    <col min="996" max="1208" width="6.42578125" style="481" customWidth="1"/>
    <col min="1209" max="1209" width="56.140625" style="481" customWidth="1"/>
    <col min="1210" max="1212" width="10.42578125" style="481" hidden="1" customWidth="1"/>
    <col min="1213" max="1213" width="56.140625" style="481" customWidth="1"/>
    <col min="1214" max="1217" width="13.7109375" style="481" customWidth="1"/>
    <col min="1218" max="1218" width="5.140625" style="481" customWidth="1"/>
    <col min="1219" max="1219" width="3.42578125" style="481" customWidth="1"/>
    <col min="1220" max="1224" width="12.42578125" style="481" bestFit="1" customWidth="1"/>
    <col min="1225" max="1225" width="16" style="481" bestFit="1" customWidth="1"/>
    <col min="1226" max="1249" width="10.42578125" style="481" hidden="1" customWidth="1"/>
    <col min="1250" max="1250" width="6.42578125" style="481" customWidth="1"/>
    <col min="1251" max="1251" width="7" style="481" bestFit="1" customWidth="1"/>
    <col min="1252" max="1464" width="6.42578125" style="481" customWidth="1"/>
    <col min="1465" max="1465" width="56.140625" style="481" customWidth="1"/>
    <col min="1466" max="1468" width="10.42578125" style="481" hidden="1" customWidth="1"/>
    <col min="1469" max="1469" width="56.140625" style="481" customWidth="1"/>
    <col min="1470" max="1473" width="13.7109375" style="481" customWidth="1"/>
    <col min="1474" max="1474" width="5.140625" style="481" customWidth="1"/>
    <col min="1475" max="1475" width="3.42578125" style="481" customWidth="1"/>
    <col min="1476" max="1480" width="12.42578125" style="481" bestFit="1" customWidth="1"/>
    <col min="1481" max="1481" width="16" style="481" bestFit="1" customWidth="1"/>
    <col min="1482" max="1505" width="10.42578125" style="481" hidden="1" customWidth="1"/>
    <col min="1506" max="1506" width="6.42578125" style="481" customWidth="1"/>
    <col min="1507" max="1507" width="7" style="481" bestFit="1" customWidth="1"/>
    <col min="1508" max="1720" width="6.42578125" style="481" customWidth="1"/>
    <col min="1721" max="1721" width="56.140625" style="481" customWidth="1"/>
    <col min="1722" max="1724" width="10.42578125" style="481" hidden="1" customWidth="1"/>
    <col min="1725" max="1725" width="56.140625" style="481" customWidth="1"/>
    <col min="1726" max="1729" width="13.7109375" style="481" customWidth="1"/>
    <col min="1730" max="1730" width="5.140625" style="481" customWidth="1"/>
    <col min="1731" max="1731" width="3.42578125" style="481" customWidth="1"/>
    <col min="1732" max="1736" width="12.42578125" style="481" bestFit="1" customWidth="1"/>
    <col min="1737" max="1737" width="16" style="481" bestFit="1" customWidth="1"/>
    <col min="1738" max="1761" width="10.42578125" style="481" hidden="1" customWidth="1"/>
    <col min="1762" max="1762" width="6.42578125" style="481" customWidth="1"/>
    <col min="1763" max="1763" width="7" style="481" bestFit="1" customWidth="1"/>
    <col min="1764" max="1976" width="6.42578125" style="481" customWidth="1"/>
    <col min="1977" max="1977" width="56.140625" style="481" customWidth="1"/>
    <col min="1978" max="1980" width="10.42578125" style="481" hidden="1" customWidth="1"/>
    <col min="1981" max="1981" width="56.140625" style="481" customWidth="1"/>
    <col min="1982" max="1985" width="13.7109375" style="481" customWidth="1"/>
    <col min="1986" max="1986" width="5.140625" style="481" customWidth="1"/>
    <col min="1987" max="1987" width="3.42578125" style="481" customWidth="1"/>
    <col min="1988" max="1992" width="12.42578125" style="481" bestFit="1" customWidth="1"/>
    <col min="1993" max="1993" width="16" style="481" bestFit="1" customWidth="1"/>
    <col min="1994" max="2017" width="10.42578125" style="481" hidden="1" customWidth="1"/>
    <col min="2018" max="2018" width="6.42578125" style="481" customWidth="1"/>
    <col min="2019" max="2019" width="7" style="481" bestFit="1" customWidth="1"/>
    <col min="2020" max="2232" width="6.42578125" style="481" customWidth="1"/>
    <col min="2233" max="2233" width="56.140625" style="481" customWidth="1"/>
    <col min="2234" max="2236" width="10.42578125" style="481" hidden="1" customWidth="1"/>
    <col min="2237" max="2237" width="56.140625" style="481" customWidth="1"/>
    <col min="2238" max="2241" width="13.7109375" style="481" customWidth="1"/>
    <col min="2242" max="2242" width="5.140625" style="481" customWidth="1"/>
    <col min="2243" max="2243" width="3.42578125" style="481" customWidth="1"/>
    <col min="2244" max="2248" width="12.42578125" style="481" bestFit="1" customWidth="1"/>
    <col min="2249" max="2249" width="16" style="481" bestFit="1" customWidth="1"/>
    <col min="2250" max="2273" width="10.42578125" style="481" hidden="1" customWidth="1"/>
    <col min="2274" max="2274" width="6.42578125" style="481" customWidth="1"/>
    <col min="2275" max="2275" width="7" style="481" bestFit="1" customWidth="1"/>
    <col min="2276" max="2488" width="6.42578125" style="481" customWidth="1"/>
    <col min="2489" max="2489" width="56.140625" style="481" customWidth="1"/>
    <col min="2490" max="2492" width="10.42578125" style="481" hidden="1" customWidth="1"/>
    <col min="2493" max="2493" width="56.140625" style="481" customWidth="1"/>
    <col min="2494" max="2497" width="13.7109375" style="481" customWidth="1"/>
    <col min="2498" max="2498" width="5.140625" style="481" customWidth="1"/>
    <col min="2499" max="2499" width="3.42578125" style="481" customWidth="1"/>
    <col min="2500" max="2504" width="12.42578125" style="481" bestFit="1" customWidth="1"/>
    <col min="2505" max="2505" width="16" style="481" bestFit="1" customWidth="1"/>
    <col min="2506" max="2529" width="10.42578125" style="481" hidden="1" customWidth="1"/>
    <col min="2530" max="2530" width="6.42578125" style="481" customWidth="1"/>
    <col min="2531" max="2531" width="7" style="481" bestFit="1" customWidth="1"/>
    <col min="2532" max="2744" width="6.42578125" style="481" customWidth="1"/>
    <col min="2745" max="2745" width="56.140625" style="481" customWidth="1"/>
    <col min="2746" max="2748" width="10.42578125" style="481" hidden="1" customWidth="1"/>
    <col min="2749" max="2749" width="56.140625" style="481" customWidth="1"/>
    <col min="2750" max="2753" width="13.7109375" style="481" customWidth="1"/>
    <col min="2754" max="2754" width="5.140625" style="481" customWidth="1"/>
    <col min="2755" max="2755" width="3.42578125" style="481" customWidth="1"/>
    <col min="2756" max="2760" width="12.42578125" style="481" bestFit="1" customWidth="1"/>
    <col min="2761" max="2761" width="16" style="481" bestFit="1" customWidth="1"/>
    <col min="2762" max="2785" width="10.42578125" style="481" hidden="1" customWidth="1"/>
    <col min="2786" max="2786" width="6.42578125" style="481" customWidth="1"/>
    <col min="2787" max="2787" width="7" style="481" bestFit="1" customWidth="1"/>
    <col min="2788" max="3000" width="6.42578125" style="481" customWidth="1"/>
    <col min="3001" max="3001" width="56.140625" style="481" customWidth="1"/>
    <col min="3002" max="3004" width="10.42578125" style="481" hidden="1" customWidth="1"/>
    <col min="3005" max="3005" width="56.140625" style="481" customWidth="1"/>
    <col min="3006" max="3009" width="13.7109375" style="481" customWidth="1"/>
    <col min="3010" max="3010" width="5.140625" style="481" customWidth="1"/>
    <col min="3011" max="3011" width="3.42578125" style="481" customWidth="1"/>
    <col min="3012" max="3016" width="12.42578125" style="481" bestFit="1" customWidth="1"/>
    <col min="3017" max="3017" width="16" style="481" bestFit="1" customWidth="1"/>
    <col min="3018" max="3041" width="10.42578125" style="481" hidden="1" customWidth="1"/>
    <col min="3042" max="3042" width="6.42578125" style="481" customWidth="1"/>
    <col min="3043" max="3043" width="7" style="481" bestFit="1" customWidth="1"/>
    <col min="3044" max="3256" width="6.42578125" style="481" customWidth="1"/>
    <col min="3257" max="3257" width="56.140625" style="481" customWidth="1"/>
    <col min="3258" max="3260" width="10.42578125" style="481" hidden="1" customWidth="1"/>
    <col min="3261" max="3261" width="56.140625" style="481" customWidth="1"/>
    <col min="3262" max="3265" width="13.7109375" style="481" customWidth="1"/>
    <col min="3266" max="3266" width="5.140625" style="481" customWidth="1"/>
    <col min="3267" max="3267" width="3.42578125" style="481" customWidth="1"/>
    <col min="3268" max="3272" width="12.42578125" style="481" bestFit="1" customWidth="1"/>
    <col min="3273" max="3273" width="16" style="481" bestFit="1" customWidth="1"/>
    <col min="3274" max="3297" width="10.42578125" style="481" hidden="1" customWidth="1"/>
    <col min="3298" max="3298" width="6.42578125" style="481" customWidth="1"/>
    <col min="3299" max="3299" width="7" style="481" bestFit="1" customWidth="1"/>
    <col min="3300" max="3512" width="6.42578125" style="481" customWidth="1"/>
    <col min="3513" max="3513" width="56.140625" style="481" customWidth="1"/>
    <col min="3514" max="3516" width="10.42578125" style="481" hidden="1" customWidth="1"/>
    <col min="3517" max="3517" width="56.140625" style="481" customWidth="1"/>
    <col min="3518" max="3521" width="13.7109375" style="481" customWidth="1"/>
    <col min="3522" max="3522" width="5.140625" style="481" customWidth="1"/>
    <col min="3523" max="3523" width="3.42578125" style="481" customWidth="1"/>
    <col min="3524" max="3528" width="12.42578125" style="481" bestFit="1" customWidth="1"/>
    <col min="3529" max="3529" width="16" style="481" bestFit="1" customWidth="1"/>
    <col min="3530" max="3553" width="10.42578125" style="481" hidden="1" customWidth="1"/>
    <col min="3554" max="3554" width="6.42578125" style="481" customWidth="1"/>
    <col min="3555" max="3555" width="7" style="481" bestFit="1" customWidth="1"/>
    <col min="3556" max="3768" width="6.42578125" style="481" customWidth="1"/>
    <col min="3769" max="3769" width="56.140625" style="481" customWidth="1"/>
    <col min="3770" max="3772" width="10.42578125" style="481" hidden="1" customWidth="1"/>
    <col min="3773" max="3773" width="56.140625" style="481" customWidth="1"/>
    <col min="3774" max="3777" width="13.7109375" style="481" customWidth="1"/>
    <col min="3778" max="3778" width="5.140625" style="481" customWidth="1"/>
    <col min="3779" max="3779" width="3.42578125" style="481" customWidth="1"/>
    <col min="3780" max="3784" width="12.42578125" style="481" bestFit="1" customWidth="1"/>
    <col min="3785" max="3785" width="16" style="481" bestFit="1" customWidth="1"/>
    <col min="3786" max="3809" width="10.42578125" style="481" hidden="1" customWidth="1"/>
    <col min="3810" max="3810" width="6.42578125" style="481" customWidth="1"/>
    <col min="3811" max="3811" width="7" style="481" bestFit="1" customWidth="1"/>
    <col min="3812" max="4024" width="6.42578125" style="481" customWidth="1"/>
    <col min="4025" max="4025" width="56.140625" style="481" customWidth="1"/>
    <col min="4026" max="4028" width="10.42578125" style="481" hidden="1" customWidth="1"/>
    <col min="4029" max="4029" width="56.140625" style="481" customWidth="1"/>
    <col min="4030" max="4033" width="13.7109375" style="481" customWidth="1"/>
    <col min="4034" max="4034" width="5.140625" style="481" customWidth="1"/>
    <col min="4035" max="4035" width="3.42578125" style="481" customWidth="1"/>
    <col min="4036" max="4040" width="12.42578125" style="481" bestFit="1" customWidth="1"/>
    <col min="4041" max="4041" width="16" style="481" bestFit="1" customWidth="1"/>
    <col min="4042" max="4065" width="10.42578125" style="481" hidden="1" customWidth="1"/>
    <col min="4066" max="4066" width="6.42578125" style="481" customWidth="1"/>
    <col min="4067" max="4067" width="7" style="481" bestFit="1" customWidth="1"/>
    <col min="4068" max="4280" width="6.42578125" style="481" customWidth="1"/>
    <col min="4281" max="4281" width="56.140625" style="481" customWidth="1"/>
    <col min="4282" max="4284" width="10.42578125" style="481" hidden="1" customWidth="1"/>
    <col min="4285" max="4285" width="56.140625" style="481" customWidth="1"/>
    <col min="4286" max="4289" width="13.7109375" style="481" customWidth="1"/>
    <col min="4290" max="4290" width="5.140625" style="481" customWidth="1"/>
    <col min="4291" max="4291" width="3.42578125" style="481" customWidth="1"/>
    <col min="4292" max="4296" width="12.42578125" style="481" bestFit="1" customWidth="1"/>
    <col min="4297" max="4297" width="16" style="481" bestFit="1" customWidth="1"/>
    <col min="4298" max="4321" width="10.42578125" style="481" hidden="1" customWidth="1"/>
    <col min="4322" max="4322" width="6.42578125" style="481" customWidth="1"/>
    <col min="4323" max="4323" width="7" style="481" bestFit="1" customWidth="1"/>
    <col min="4324" max="4536" width="6.42578125" style="481" customWidth="1"/>
    <col min="4537" max="4537" width="56.140625" style="481" customWidth="1"/>
    <col min="4538" max="4540" width="10.42578125" style="481" hidden="1" customWidth="1"/>
    <col min="4541" max="4541" width="56.140625" style="481" customWidth="1"/>
    <col min="4542" max="4545" width="13.7109375" style="481" customWidth="1"/>
    <col min="4546" max="4546" width="5.140625" style="481" customWidth="1"/>
    <col min="4547" max="4547" width="3.42578125" style="481" customWidth="1"/>
    <col min="4548" max="4552" width="12.42578125" style="481" bestFit="1" customWidth="1"/>
    <col min="4553" max="4553" width="16" style="481" bestFit="1" customWidth="1"/>
    <col min="4554" max="4577" width="10.42578125" style="481" hidden="1" customWidth="1"/>
    <col min="4578" max="4578" width="6.42578125" style="481" customWidth="1"/>
    <col min="4579" max="4579" width="7" style="481" bestFit="1" customWidth="1"/>
    <col min="4580" max="4792" width="6.42578125" style="481" customWidth="1"/>
    <col min="4793" max="4793" width="56.140625" style="481" customWidth="1"/>
    <col min="4794" max="4796" width="10.42578125" style="481" hidden="1" customWidth="1"/>
    <col min="4797" max="4797" width="56.140625" style="481" customWidth="1"/>
    <col min="4798" max="4801" width="13.7109375" style="481" customWidth="1"/>
    <col min="4802" max="4802" width="5.140625" style="481" customWidth="1"/>
    <col min="4803" max="4803" width="3.42578125" style="481" customWidth="1"/>
    <col min="4804" max="4808" width="12.42578125" style="481" bestFit="1" customWidth="1"/>
    <col min="4809" max="4809" width="16" style="481" bestFit="1" customWidth="1"/>
    <col min="4810" max="4833" width="10.42578125" style="481" hidden="1" customWidth="1"/>
    <col min="4834" max="4834" width="6.42578125" style="481" customWidth="1"/>
    <col min="4835" max="4835" width="7" style="481" bestFit="1" customWidth="1"/>
    <col min="4836" max="5048" width="6.42578125" style="481" customWidth="1"/>
    <col min="5049" max="5049" width="56.140625" style="481" customWidth="1"/>
    <col min="5050" max="5052" width="10.42578125" style="481" hidden="1" customWidth="1"/>
    <col min="5053" max="5053" width="56.140625" style="481" customWidth="1"/>
    <col min="5054" max="5057" width="13.7109375" style="481" customWidth="1"/>
    <col min="5058" max="5058" width="5.140625" style="481" customWidth="1"/>
    <col min="5059" max="5059" width="3.42578125" style="481" customWidth="1"/>
    <col min="5060" max="5064" width="12.42578125" style="481" bestFit="1" customWidth="1"/>
    <col min="5065" max="5065" width="16" style="481" bestFit="1" customWidth="1"/>
    <col min="5066" max="5089" width="10.42578125" style="481" hidden="1" customWidth="1"/>
    <col min="5090" max="5090" width="6.42578125" style="481" customWidth="1"/>
    <col min="5091" max="5091" width="7" style="481" bestFit="1" customWidth="1"/>
    <col min="5092" max="5304" width="6.42578125" style="481" customWidth="1"/>
    <col min="5305" max="5305" width="56.140625" style="481" customWidth="1"/>
    <col min="5306" max="5308" width="10.42578125" style="481" hidden="1" customWidth="1"/>
    <col min="5309" max="5309" width="56.140625" style="481" customWidth="1"/>
    <col min="5310" max="5313" width="13.7109375" style="481" customWidth="1"/>
    <col min="5314" max="5314" width="5.140625" style="481" customWidth="1"/>
    <col min="5315" max="5315" width="3.42578125" style="481" customWidth="1"/>
    <col min="5316" max="5320" width="12.42578125" style="481" bestFit="1" customWidth="1"/>
    <col min="5321" max="5321" width="16" style="481" bestFit="1" customWidth="1"/>
    <col min="5322" max="5345" width="10.42578125" style="481" hidden="1" customWidth="1"/>
    <col min="5346" max="5346" width="6.42578125" style="481" customWidth="1"/>
    <col min="5347" max="5347" width="7" style="481" bestFit="1" customWidth="1"/>
    <col min="5348" max="5560" width="6.42578125" style="481" customWidth="1"/>
    <col min="5561" max="5561" width="56.140625" style="481" customWidth="1"/>
    <col min="5562" max="5564" width="10.42578125" style="481" hidden="1" customWidth="1"/>
    <col min="5565" max="5565" width="56.140625" style="481" customWidth="1"/>
    <col min="5566" max="5569" width="13.7109375" style="481" customWidth="1"/>
    <col min="5570" max="5570" width="5.140625" style="481" customWidth="1"/>
    <col min="5571" max="5571" width="3.42578125" style="481" customWidth="1"/>
    <col min="5572" max="5576" width="12.42578125" style="481" bestFit="1" customWidth="1"/>
    <col min="5577" max="5577" width="16" style="481" bestFit="1" customWidth="1"/>
    <col min="5578" max="5601" width="10.42578125" style="481" hidden="1" customWidth="1"/>
    <col min="5602" max="5602" width="6.42578125" style="481" customWidth="1"/>
    <col min="5603" max="5603" width="7" style="481" bestFit="1" customWidth="1"/>
    <col min="5604" max="5816" width="6.42578125" style="481" customWidth="1"/>
    <col min="5817" max="5817" width="56.140625" style="481" customWidth="1"/>
    <col min="5818" max="5820" width="10.42578125" style="481" hidden="1" customWidth="1"/>
    <col min="5821" max="5821" width="56.140625" style="481" customWidth="1"/>
    <col min="5822" max="5825" width="13.7109375" style="481" customWidth="1"/>
    <col min="5826" max="5826" width="5.140625" style="481" customWidth="1"/>
    <col min="5827" max="5827" width="3.42578125" style="481" customWidth="1"/>
    <col min="5828" max="5832" width="12.42578125" style="481" bestFit="1" customWidth="1"/>
    <col min="5833" max="5833" width="16" style="481" bestFit="1" customWidth="1"/>
    <col min="5834" max="5857" width="10.42578125" style="481" hidden="1" customWidth="1"/>
    <col min="5858" max="5858" width="6.42578125" style="481" customWidth="1"/>
    <col min="5859" max="5859" width="7" style="481" bestFit="1" customWidth="1"/>
    <col min="5860" max="6072" width="6.42578125" style="481" customWidth="1"/>
    <col min="6073" max="6073" width="56.140625" style="481" customWidth="1"/>
    <col min="6074" max="6076" width="10.42578125" style="481" hidden="1" customWidth="1"/>
    <col min="6077" max="6077" width="56.140625" style="481" customWidth="1"/>
    <col min="6078" max="6081" width="13.7109375" style="481" customWidth="1"/>
    <col min="6082" max="6082" width="5.140625" style="481" customWidth="1"/>
    <col min="6083" max="6083" width="3.42578125" style="481" customWidth="1"/>
    <col min="6084" max="6088" width="12.42578125" style="481" bestFit="1" customWidth="1"/>
    <col min="6089" max="6089" width="16" style="481" bestFit="1" customWidth="1"/>
    <col min="6090" max="6113" width="10.42578125" style="481" hidden="1" customWidth="1"/>
    <col min="6114" max="6114" width="6.42578125" style="481" customWidth="1"/>
    <col min="6115" max="6115" width="7" style="481" bestFit="1" customWidth="1"/>
    <col min="6116" max="6328" width="6.42578125" style="481" customWidth="1"/>
    <col min="6329" max="6329" width="56.140625" style="481" customWidth="1"/>
    <col min="6330" max="6332" width="10.42578125" style="481" hidden="1" customWidth="1"/>
    <col min="6333" max="6333" width="56.140625" style="481" customWidth="1"/>
    <col min="6334" max="6337" width="13.7109375" style="481" customWidth="1"/>
    <col min="6338" max="6338" width="5.140625" style="481" customWidth="1"/>
    <col min="6339" max="6339" width="3.42578125" style="481" customWidth="1"/>
    <col min="6340" max="6344" width="12.42578125" style="481" bestFit="1" customWidth="1"/>
    <col min="6345" max="6345" width="16" style="481" bestFit="1" customWidth="1"/>
    <col min="6346" max="6369" width="10.42578125" style="481" hidden="1" customWidth="1"/>
    <col min="6370" max="6370" width="6.42578125" style="481" customWidth="1"/>
    <col min="6371" max="6371" width="7" style="481" bestFit="1" customWidth="1"/>
    <col min="6372" max="6584" width="6.42578125" style="481" customWidth="1"/>
    <col min="6585" max="6585" width="56.140625" style="481" customWidth="1"/>
    <col min="6586" max="6588" width="10.42578125" style="481" hidden="1" customWidth="1"/>
    <col min="6589" max="6589" width="56.140625" style="481" customWidth="1"/>
    <col min="6590" max="6593" width="13.7109375" style="481" customWidth="1"/>
    <col min="6594" max="6594" width="5.140625" style="481" customWidth="1"/>
    <col min="6595" max="6595" width="3.42578125" style="481" customWidth="1"/>
    <col min="6596" max="6600" width="12.42578125" style="481" bestFit="1" customWidth="1"/>
    <col min="6601" max="6601" width="16" style="481" bestFit="1" customWidth="1"/>
    <col min="6602" max="6625" width="10.42578125" style="481" hidden="1" customWidth="1"/>
    <col min="6626" max="6626" width="6.42578125" style="481" customWidth="1"/>
    <col min="6627" max="6627" width="7" style="481" bestFit="1" customWidth="1"/>
    <col min="6628" max="6840" width="6.42578125" style="481" customWidth="1"/>
    <col min="6841" max="6841" width="56.140625" style="481" customWidth="1"/>
    <col min="6842" max="6844" width="10.42578125" style="481" hidden="1" customWidth="1"/>
    <col min="6845" max="6845" width="56.140625" style="481" customWidth="1"/>
    <col min="6846" max="6849" width="13.7109375" style="481" customWidth="1"/>
    <col min="6850" max="6850" width="5.140625" style="481" customWidth="1"/>
    <col min="6851" max="6851" width="3.42578125" style="481" customWidth="1"/>
    <col min="6852" max="6856" width="12.42578125" style="481" bestFit="1" customWidth="1"/>
    <col min="6857" max="6857" width="16" style="481" bestFit="1" customWidth="1"/>
    <col min="6858" max="6881" width="10.42578125" style="481" hidden="1" customWidth="1"/>
    <col min="6882" max="6882" width="6.42578125" style="481" customWidth="1"/>
    <col min="6883" max="6883" width="7" style="481" bestFit="1" customWidth="1"/>
    <col min="6884" max="7096" width="6.42578125" style="481" customWidth="1"/>
    <col min="7097" max="7097" width="56.140625" style="481" customWidth="1"/>
    <col min="7098" max="7100" width="10.42578125" style="481" hidden="1" customWidth="1"/>
    <col min="7101" max="7101" width="56.140625" style="481" customWidth="1"/>
    <col min="7102" max="7105" width="13.7109375" style="481" customWidth="1"/>
    <col min="7106" max="7106" width="5.140625" style="481" customWidth="1"/>
    <col min="7107" max="7107" width="3.42578125" style="481" customWidth="1"/>
    <col min="7108" max="7112" width="12.42578125" style="481" bestFit="1" customWidth="1"/>
    <col min="7113" max="7113" width="16" style="481" bestFit="1" customWidth="1"/>
    <col min="7114" max="7137" width="10.42578125" style="481" hidden="1" customWidth="1"/>
    <col min="7138" max="7138" width="6.42578125" style="481" customWidth="1"/>
    <col min="7139" max="7139" width="7" style="481" bestFit="1" customWidth="1"/>
    <col min="7140" max="7352" width="6.42578125" style="481" customWidth="1"/>
    <col min="7353" max="7353" width="56.140625" style="481" customWidth="1"/>
    <col min="7354" max="7356" width="10.42578125" style="481" hidden="1" customWidth="1"/>
    <col min="7357" max="7357" width="56.140625" style="481" customWidth="1"/>
    <col min="7358" max="7361" width="13.7109375" style="481" customWidth="1"/>
    <col min="7362" max="7362" width="5.140625" style="481" customWidth="1"/>
    <col min="7363" max="7363" width="3.42578125" style="481" customWidth="1"/>
    <col min="7364" max="7368" width="12.42578125" style="481" bestFit="1" customWidth="1"/>
    <col min="7369" max="7369" width="16" style="481" bestFit="1" customWidth="1"/>
    <col min="7370" max="7393" width="10.42578125" style="481" hidden="1" customWidth="1"/>
    <col min="7394" max="7394" width="6.42578125" style="481" customWidth="1"/>
    <col min="7395" max="7395" width="7" style="481" bestFit="1" customWidth="1"/>
    <col min="7396" max="7608" width="6.42578125" style="481" customWidth="1"/>
    <col min="7609" max="7609" width="56.140625" style="481" customWidth="1"/>
    <col min="7610" max="7612" width="10.42578125" style="481" hidden="1" customWidth="1"/>
    <col min="7613" max="7613" width="56.140625" style="481" customWidth="1"/>
    <col min="7614" max="7617" width="13.7109375" style="481" customWidth="1"/>
    <col min="7618" max="7618" width="5.140625" style="481" customWidth="1"/>
    <col min="7619" max="7619" width="3.42578125" style="481" customWidth="1"/>
    <col min="7620" max="7624" width="12.42578125" style="481" bestFit="1" customWidth="1"/>
    <col min="7625" max="7625" width="16" style="481" bestFit="1" customWidth="1"/>
    <col min="7626" max="7649" width="10.42578125" style="481" hidden="1" customWidth="1"/>
    <col min="7650" max="7650" width="6.42578125" style="481" customWidth="1"/>
    <col min="7651" max="7651" width="7" style="481" bestFit="1" customWidth="1"/>
    <col min="7652" max="7864" width="6.42578125" style="481" customWidth="1"/>
    <col min="7865" max="7865" width="56.140625" style="481" customWidth="1"/>
    <col min="7866" max="7868" width="10.42578125" style="481" hidden="1" customWidth="1"/>
    <col min="7869" max="7869" width="56.140625" style="481" customWidth="1"/>
    <col min="7870" max="7873" width="13.7109375" style="481" customWidth="1"/>
    <col min="7874" max="7874" width="5.140625" style="481" customWidth="1"/>
    <col min="7875" max="7875" width="3.42578125" style="481" customWidth="1"/>
    <col min="7876" max="7880" width="12.42578125" style="481" bestFit="1" customWidth="1"/>
    <col min="7881" max="7881" width="16" style="481" bestFit="1" customWidth="1"/>
    <col min="7882" max="7905" width="10.42578125" style="481" hidden="1" customWidth="1"/>
    <col min="7906" max="7906" width="6.42578125" style="481" customWidth="1"/>
    <col min="7907" max="7907" width="7" style="481" bestFit="1" customWidth="1"/>
    <col min="7908" max="8120" width="6.42578125" style="481" customWidth="1"/>
    <col min="8121" max="8121" width="56.140625" style="481" customWidth="1"/>
    <col min="8122" max="8124" width="10.42578125" style="481" hidden="1" customWidth="1"/>
    <col min="8125" max="8125" width="56.140625" style="481" customWidth="1"/>
    <col min="8126" max="8129" width="13.7109375" style="481" customWidth="1"/>
    <col min="8130" max="8130" width="5.140625" style="481" customWidth="1"/>
    <col min="8131" max="8131" width="3.42578125" style="481" customWidth="1"/>
    <col min="8132" max="8136" width="12.42578125" style="481" bestFit="1" customWidth="1"/>
    <col min="8137" max="8137" width="16" style="481" bestFit="1" customWidth="1"/>
    <col min="8138" max="8161" width="10.42578125" style="481" hidden="1" customWidth="1"/>
    <col min="8162" max="8162" width="6.42578125" style="481" customWidth="1"/>
    <col min="8163" max="8163" width="7" style="481" bestFit="1" customWidth="1"/>
    <col min="8164" max="8376" width="6.42578125" style="481" customWidth="1"/>
    <col min="8377" max="8377" width="56.140625" style="481" customWidth="1"/>
    <col min="8378" max="8380" width="10.42578125" style="481" hidden="1" customWidth="1"/>
    <col min="8381" max="8381" width="56.140625" style="481" customWidth="1"/>
    <col min="8382" max="8385" width="13.7109375" style="481" customWidth="1"/>
    <col min="8386" max="8386" width="5.140625" style="481" customWidth="1"/>
    <col min="8387" max="8387" width="3.42578125" style="481" customWidth="1"/>
    <col min="8388" max="8392" width="12.42578125" style="481" bestFit="1" customWidth="1"/>
    <col min="8393" max="8393" width="16" style="481" bestFit="1" customWidth="1"/>
    <col min="8394" max="8417" width="10.42578125" style="481" hidden="1" customWidth="1"/>
    <col min="8418" max="8418" width="6.42578125" style="481" customWidth="1"/>
    <col min="8419" max="8419" width="7" style="481" bestFit="1" customWidth="1"/>
    <col min="8420" max="8632" width="6.42578125" style="481" customWidth="1"/>
    <col min="8633" max="8633" width="56.140625" style="481" customWidth="1"/>
    <col min="8634" max="8636" width="10.42578125" style="481" hidden="1" customWidth="1"/>
    <col min="8637" max="8637" width="56.140625" style="481" customWidth="1"/>
    <col min="8638" max="8641" width="13.7109375" style="481" customWidth="1"/>
    <col min="8642" max="8642" width="5.140625" style="481" customWidth="1"/>
    <col min="8643" max="8643" width="3.42578125" style="481" customWidth="1"/>
    <col min="8644" max="8648" width="12.42578125" style="481" bestFit="1" customWidth="1"/>
    <col min="8649" max="8649" width="16" style="481" bestFit="1" customWidth="1"/>
    <col min="8650" max="8673" width="10.42578125" style="481" hidden="1" customWidth="1"/>
    <col min="8674" max="8674" width="6.42578125" style="481" customWidth="1"/>
    <col min="8675" max="8675" width="7" style="481" bestFit="1" customWidth="1"/>
    <col min="8676" max="8888" width="6.42578125" style="481" customWidth="1"/>
    <col min="8889" max="8889" width="56.140625" style="481" customWidth="1"/>
    <col min="8890" max="8892" width="10.42578125" style="481" hidden="1" customWidth="1"/>
    <col min="8893" max="8893" width="56.140625" style="481" customWidth="1"/>
    <col min="8894" max="8897" width="13.7109375" style="481" customWidth="1"/>
    <col min="8898" max="8898" width="5.140625" style="481" customWidth="1"/>
    <col min="8899" max="8899" width="3.42578125" style="481" customWidth="1"/>
    <col min="8900" max="8904" width="12.42578125" style="481" bestFit="1" customWidth="1"/>
    <col min="8905" max="8905" width="16" style="481" bestFit="1" customWidth="1"/>
    <col min="8906" max="8929" width="10.42578125" style="481" hidden="1" customWidth="1"/>
    <col min="8930" max="8930" width="6.42578125" style="481" customWidth="1"/>
    <col min="8931" max="8931" width="7" style="481" bestFit="1" customWidth="1"/>
    <col min="8932" max="9144" width="6.42578125" style="481" customWidth="1"/>
    <col min="9145" max="9145" width="56.140625" style="481" customWidth="1"/>
    <col min="9146" max="9148" width="10.42578125" style="481" hidden="1" customWidth="1"/>
    <col min="9149" max="9149" width="56.140625" style="481" customWidth="1"/>
    <col min="9150" max="9153" width="13.7109375" style="481" customWidth="1"/>
    <col min="9154" max="9154" width="5.140625" style="481" customWidth="1"/>
    <col min="9155" max="9155" width="3.42578125" style="481" customWidth="1"/>
    <col min="9156" max="9160" width="12.42578125" style="481" bestFit="1" customWidth="1"/>
    <col min="9161" max="9161" width="16" style="481" bestFit="1" customWidth="1"/>
    <col min="9162" max="9185" width="10.42578125" style="481" hidden="1" customWidth="1"/>
    <col min="9186" max="9186" width="6.42578125" style="481" customWidth="1"/>
    <col min="9187" max="9187" width="7" style="481" bestFit="1" customWidth="1"/>
    <col min="9188" max="9400" width="6.42578125" style="481" customWidth="1"/>
    <col min="9401" max="9401" width="56.140625" style="481" customWidth="1"/>
    <col min="9402" max="9404" width="10.42578125" style="481" hidden="1" customWidth="1"/>
    <col min="9405" max="9405" width="56.140625" style="481" customWidth="1"/>
    <col min="9406" max="9409" width="13.7109375" style="481" customWidth="1"/>
    <col min="9410" max="9410" width="5.140625" style="481" customWidth="1"/>
    <col min="9411" max="9411" width="3.42578125" style="481" customWidth="1"/>
    <col min="9412" max="9416" width="12.42578125" style="481" bestFit="1" customWidth="1"/>
    <col min="9417" max="9417" width="16" style="481" bestFit="1" customWidth="1"/>
    <col min="9418" max="9441" width="10.42578125" style="481" hidden="1" customWidth="1"/>
    <col min="9442" max="9442" width="6.42578125" style="481" customWidth="1"/>
    <col min="9443" max="9443" width="7" style="481" bestFit="1" customWidth="1"/>
    <col min="9444" max="9656" width="6.42578125" style="481" customWidth="1"/>
    <col min="9657" max="9657" width="56.140625" style="481" customWidth="1"/>
    <col min="9658" max="9660" width="10.42578125" style="481" hidden="1" customWidth="1"/>
    <col min="9661" max="9661" width="56.140625" style="481" customWidth="1"/>
    <col min="9662" max="9665" width="13.7109375" style="481" customWidth="1"/>
    <col min="9666" max="9666" width="5.140625" style="481" customWidth="1"/>
    <col min="9667" max="9667" width="3.42578125" style="481" customWidth="1"/>
    <col min="9668" max="9672" width="12.42578125" style="481" bestFit="1" customWidth="1"/>
    <col min="9673" max="9673" width="16" style="481" bestFit="1" customWidth="1"/>
    <col min="9674" max="9697" width="10.42578125" style="481" hidden="1" customWidth="1"/>
    <col min="9698" max="9698" width="6.42578125" style="481" customWidth="1"/>
    <col min="9699" max="9699" width="7" style="481" bestFit="1" customWidth="1"/>
    <col min="9700" max="9912" width="6.42578125" style="481" customWidth="1"/>
    <col min="9913" max="9913" width="56.140625" style="481" customWidth="1"/>
    <col min="9914" max="9916" width="10.42578125" style="481" hidden="1" customWidth="1"/>
    <col min="9917" max="9917" width="56.140625" style="481" customWidth="1"/>
    <col min="9918" max="9921" width="13.7109375" style="481" customWidth="1"/>
    <col min="9922" max="9922" width="5.140625" style="481" customWidth="1"/>
    <col min="9923" max="9923" width="3.42578125" style="481" customWidth="1"/>
    <col min="9924" max="9928" width="12.42578125" style="481" bestFit="1" customWidth="1"/>
    <col min="9929" max="9929" width="16" style="481" bestFit="1" customWidth="1"/>
    <col min="9930" max="9953" width="10.42578125" style="481" hidden="1" customWidth="1"/>
    <col min="9954" max="9954" width="6.42578125" style="481" customWidth="1"/>
    <col min="9955" max="9955" width="7" style="481" bestFit="1" customWidth="1"/>
    <col min="9956" max="10168" width="6.42578125" style="481" customWidth="1"/>
    <col min="10169" max="10169" width="56.140625" style="481" customWidth="1"/>
    <col min="10170" max="10172" width="10.42578125" style="481" hidden="1" customWidth="1"/>
    <col min="10173" max="10173" width="56.140625" style="481" customWidth="1"/>
    <col min="10174" max="10177" width="13.7109375" style="481" customWidth="1"/>
    <col min="10178" max="10178" width="5.140625" style="481" customWidth="1"/>
    <col min="10179" max="10179" width="3.42578125" style="481" customWidth="1"/>
    <col min="10180" max="10184" width="12.42578125" style="481" bestFit="1" customWidth="1"/>
    <col min="10185" max="10185" width="16" style="481" bestFit="1" customWidth="1"/>
    <col min="10186" max="10209" width="10.42578125" style="481" hidden="1" customWidth="1"/>
    <col min="10210" max="10210" width="6.42578125" style="481" customWidth="1"/>
    <col min="10211" max="10211" width="7" style="481" bestFit="1" customWidth="1"/>
    <col min="10212" max="10424" width="6.42578125" style="481" customWidth="1"/>
    <col min="10425" max="10425" width="56.140625" style="481" customWidth="1"/>
    <col min="10426" max="10428" width="10.42578125" style="481" hidden="1" customWidth="1"/>
    <col min="10429" max="10429" width="56.140625" style="481" customWidth="1"/>
    <col min="10430" max="10433" width="13.7109375" style="481" customWidth="1"/>
    <col min="10434" max="10434" width="5.140625" style="481" customWidth="1"/>
    <col min="10435" max="10435" width="3.42578125" style="481" customWidth="1"/>
    <col min="10436" max="10440" width="12.42578125" style="481" bestFit="1" customWidth="1"/>
    <col min="10441" max="10441" width="16" style="481" bestFit="1" customWidth="1"/>
    <col min="10442" max="10465" width="10.42578125" style="481" hidden="1" customWidth="1"/>
    <col min="10466" max="10466" width="6.42578125" style="481" customWidth="1"/>
    <col min="10467" max="10467" width="7" style="481" bestFit="1" customWidth="1"/>
    <col min="10468" max="10680" width="6.42578125" style="481" customWidth="1"/>
    <col min="10681" max="10681" width="56.140625" style="481" customWidth="1"/>
    <col min="10682" max="10684" width="10.42578125" style="481" hidden="1" customWidth="1"/>
    <col min="10685" max="10685" width="56.140625" style="481" customWidth="1"/>
    <col min="10686" max="10689" width="13.7109375" style="481" customWidth="1"/>
    <col min="10690" max="10690" width="5.140625" style="481" customWidth="1"/>
    <col min="10691" max="10691" width="3.42578125" style="481" customWidth="1"/>
    <col min="10692" max="10696" width="12.42578125" style="481" bestFit="1" customWidth="1"/>
    <col min="10697" max="10697" width="16" style="481" bestFit="1" customWidth="1"/>
    <col min="10698" max="10721" width="10.42578125" style="481" hidden="1" customWidth="1"/>
    <col min="10722" max="10722" width="6.42578125" style="481" customWidth="1"/>
    <col min="10723" max="10723" width="7" style="481" bestFit="1" customWidth="1"/>
    <col min="10724" max="10936" width="6.42578125" style="481" customWidth="1"/>
    <col min="10937" max="10937" width="56.140625" style="481" customWidth="1"/>
    <col min="10938" max="10940" width="10.42578125" style="481" hidden="1" customWidth="1"/>
    <col min="10941" max="10941" width="56.140625" style="481" customWidth="1"/>
    <col min="10942" max="10945" width="13.7109375" style="481" customWidth="1"/>
    <col min="10946" max="10946" width="5.140625" style="481" customWidth="1"/>
    <col min="10947" max="10947" width="3.42578125" style="481" customWidth="1"/>
    <col min="10948" max="10952" width="12.42578125" style="481" bestFit="1" customWidth="1"/>
    <col min="10953" max="10953" width="16" style="481" bestFit="1" customWidth="1"/>
    <col min="10954" max="10977" width="10.42578125" style="481" hidden="1" customWidth="1"/>
    <col min="10978" max="10978" width="6.42578125" style="481" customWidth="1"/>
    <col min="10979" max="10979" width="7" style="481" bestFit="1" customWidth="1"/>
    <col min="10980" max="11192" width="6.42578125" style="481" customWidth="1"/>
    <col min="11193" max="11193" width="56.140625" style="481" customWidth="1"/>
    <col min="11194" max="11196" width="10.42578125" style="481" hidden="1" customWidth="1"/>
    <col min="11197" max="11197" width="56.140625" style="481" customWidth="1"/>
    <col min="11198" max="11201" width="13.7109375" style="481" customWidth="1"/>
    <col min="11202" max="11202" width="5.140625" style="481" customWidth="1"/>
    <col min="11203" max="11203" width="3.42578125" style="481" customWidth="1"/>
    <col min="11204" max="11208" width="12.42578125" style="481" bestFit="1" customWidth="1"/>
    <col min="11209" max="11209" width="16" style="481" bestFit="1" customWidth="1"/>
    <col min="11210" max="11233" width="10.42578125" style="481" hidden="1" customWidth="1"/>
    <col min="11234" max="11234" width="6.42578125" style="481" customWidth="1"/>
    <col min="11235" max="11235" width="7" style="481" bestFit="1" customWidth="1"/>
    <col min="11236" max="11448" width="6.42578125" style="481" customWidth="1"/>
    <col min="11449" max="11449" width="56.140625" style="481" customWidth="1"/>
    <col min="11450" max="11452" width="10.42578125" style="481" hidden="1" customWidth="1"/>
    <col min="11453" max="11453" width="56.140625" style="481" customWidth="1"/>
    <col min="11454" max="11457" width="13.7109375" style="481" customWidth="1"/>
    <col min="11458" max="11458" width="5.140625" style="481" customWidth="1"/>
    <col min="11459" max="11459" width="3.42578125" style="481" customWidth="1"/>
    <col min="11460" max="11464" width="12.42578125" style="481" bestFit="1" customWidth="1"/>
    <col min="11465" max="11465" width="16" style="481" bestFit="1" customWidth="1"/>
    <col min="11466" max="11489" width="10.42578125" style="481" hidden="1" customWidth="1"/>
    <col min="11490" max="11490" width="6.42578125" style="481" customWidth="1"/>
    <col min="11491" max="11491" width="7" style="481" bestFit="1" customWidth="1"/>
    <col min="11492" max="11704" width="6.42578125" style="481" customWidth="1"/>
    <col min="11705" max="11705" width="56.140625" style="481" customWidth="1"/>
    <col min="11706" max="11708" width="10.42578125" style="481" hidden="1" customWidth="1"/>
    <col min="11709" max="11709" width="56.140625" style="481" customWidth="1"/>
    <col min="11710" max="11713" width="13.7109375" style="481" customWidth="1"/>
    <col min="11714" max="11714" width="5.140625" style="481" customWidth="1"/>
    <col min="11715" max="11715" width="3.42578125" style="481" customWidth="1"/>
    <col min="11716" max="11720" width="12.42578125" style="481" bestFit="1" customWidth="1"/>
    <col min="11721" max="11721" width="16" style="481" bestFit="1" customWidth="1"/>
    <col min="11722" max="11745" width="10.42578125" style="481" hidden="1" customWidth="1"/>
    <col min="11746" max="11746" width="6.42578125" style="481" customWidth="1"/>
    <col min="11747" max="11747" width="7" style="481" bestFit="1" customWidth="1"/>
    <col min="11748" max="11960" width="6.42578125" style="481" customWidth="1"/>
    <col min="11961" max="11961" width="56.140625" style="481" customWidth="1"/>
    <col min="11962" max="11964" width="10.42578125" style="481" hidden="1" customWidth="1"/>
    <col min="11965" max="11965" width="56.140625" style="481" customWidth="1"/>
    <col min="11966" max="11969" width="13.7109375" style="481" customWidth="1"/>
    <col min="11970" max="11970" width="5.140625" style="481" customWidth="1"/>
    <col min="11971" max="11971" width="3.42578125" style="481" customWidth="1"/>
    <col min="11972" max="11976" width="12.42578125" style="481" bestFit="1" customWidth="1"/>
    <col min="11977" max="11977" width="16" style="481" bestFit="1" customWidth="1"/>
    <col min="11978" max="12001" width="10.42578125" style="481" hidden="1" customWidth="1"/>
    <col min="12002" max="12002" width="6.42578125" style="481" customWidth="1"/>
    <col min="12003" max="12003" width="7" style="481" bestFit="1" customWidth="1"/>
    <col min="12004" max="12216" width="6.42578125" style="481" customWidth="1"/>
    <col min="12217" max="12217" width="56.140625" style="481" customWidth="1"/>
    <col min="12218" max="12220" width="10.42578125" style="481" hidden="1" customWidth="1"/>
    <col min="12221" max="12221" width="56.140625" style="481" customWidth="1"/>
    <col min="12222" max="12225" width="13.7109375" style="481" customWidth="1"/>
    <col min="12226" max="12226" width="5.140625" style="481" customWidth="1"/>
    <col min="12227" max="12227" width="3.42578125" style="481" customWidth="1"/>
    <col min="12228" max="12232" width="12.42578125" style="481" bestFit="1" customWidth="1"/>
    <col min="12233" max="12233" width="16" style="481" bestFit="1" customWidth="1"/>
    <col min="12234" max="12257" width="10.42578125" style="481" hidden="1" customWidth="1"/>
    <col min="12258" max="12258" width="6.42578125" style="481" customWidth="1"/>
    <col min="12259" max="12259" width="7" style="481" bestFit="1" customWidth="1"/>
    <col min="12260" max="12472" width="6.42578125" style="481" customWidth="1"/>
    <col min="12473" max="12473" width="56.140625" style="481" customWidth="1"/>
    <col min="12474" max="12476" width="10.42578125" style="481" hidden="1" customWidth="1"/>
    <col min="12477" max="12477" width="56.140625" style="481" customWidth="1"/>
    <col min="12478" max="12481" width="13.7109375" style="481" customWidth="1"/>
    <col min="12482" max="12482" width="5.140625" style="481" customWidth="1"/>
    <col min="12483" max="12483" width="3.42578125" style="481" customWidth="1"/>
    <col min="12484" max="12488" width="12.42578125" style="481" bestFit="1" customWidth="1"/>
    <col min="12489" max="12489" width="16" style="481" bestFit="1" customWidth="1"/>
    <col min="12490" max="12513" width="10.42578125" style="481" hidden="1" customWidth="1"/>
    <col min="12514" max="12514" width="6.42578125" style="481" customWidth="1"/>
    <col min="12515" max="12515" width="7" style="481" bestFit="1" customWidth="1"/>
    <col min="12516" max="12728" width="6.42578125" style="481" customWidth="1"/>
    <col min="12729" max="12729" width="56.140625" style="481" customWidth="1"/>
    <col min="12730" max="12732" width="10.42578125" style="481" hidden="1" customWidth="1"/>
    <col min="12733" max="12733" width="56.140625" style="481" customWidth="1"/>
    <col min="12734" max="12737" width="13.7109375" style="481" customWidth="1"/>
    <col min="12738" max="12738" width="5.140625" style="481" customWidth="1"/>
    <col min="12739" max="12739" width="3.42578125" style="481" customWidth="1"/>
    <col min="12740" max="12744" width="12.42578125" style="481" bestFit="1" customWidth="1"/>
    <col min="12745" max="12745" width="16" style="481" bestFit="1" customWidth="1"/>
    <col min="12746" max="12769" width="10.42578125" style="481" hidden="1" customWidth="1"/>
    <col min="12770" max="12770" width="6.42578125" style="481" customWidth="1"/>
    <col min="12771" max="12771" width="7" style="481" bestFit="1" customWidth="1"/>
    <col min="12772" max="12984" width="6.42578125" style="481" customWidth="1"/>
    <col min="12985" max="12985" width="56.140625" style="481" customWidth="1"/>
    <col min="12986" max="12988" width="10.42578125" style="481" hidden="1" customWidth="1"/>
    <col min="12989" max="12989" width="56.140625" style="481" customWidth="1"/>
    <col min="12990" max="12993" width="13.7109375" style="481" customWidth="1"/>
    <col min="12994" max="12994" width="5.140625" style="481" customWidth="1"/>
    <col min="12995" max="12995" width="3.42578125" style="481" customWidth="1"/>
    <col min="12996" max="13000" width="12.42578125" style="481" bestFit="1" customWidth="1"/>
    <col min="13001" max="13001" width="16" style="481" bestFit="1" customWidth="1"/>
    <col min="13002" max="13025" width="10.42578125" style="481" hidden="1" customWidth="1"/>
    <col min="13026" max="13026" width="6.42578125" style="481" customWidth="1"/>
    <col min="13027" max="13027" width="7" style="481" bestFit="1" customWidth="1"/>
    <col min="13028" max="13240" width="6.42578125" style="481" customWidth="1"/>
    <col min="13241" max="13241" width="56.140625" style="481" customWidth="1"/>
    <col min="13242" max="13244" width="10.42578125" style="481" hidden="1" customWidth="1"/>
    <col min="13245" max="13245" width="56.140625" style="481" customWidth="1"/>
    <col min="13246" max="13249" width="13.7109375" style="481" customWidth="1"/>
    <col min="13250" max="13250" width="5.140625" style="481" customWidth="1"/>
    <col min="13251" max="13251" width="3.42578125" style="481" customWidth="1"/>
    <col min="13252" max="13256" width="12.42578125" style="481" bestFit="1" customWidth="1"/>
    <col min="13257" max="13257" width="16" style="481" bestFit="1" customWidth="1"/>
    <col min="13258" max="13281" width="10.42578125" style="481" hidden="1" customWidth="1"/>
    <col min="13282" max="13282" width="6.42578125" style="481" customWidth="1"/>
    <col min="13283" max="13283" width="7" style="481" bestFit="1" customWidth="1"/>
    <col min="13284" max="13496" width="6.42578125" style="481" customWidth="1"/>
    <col min="13497" max="13497" width="56.140625" style="481" customWidth="1"/>
    <col min="13498" max="13500" width="10.42578125" style="481" hidden="1" customWidth="1"/>
    <col min="13501" max="13501" width="56.140625" style="481" customWidth="1"/>
    <col min="13502" max="13505" width="13.7109375" style="481" customWidth="1"/>
    <col min="13506" max="13506" width="5.140625" style="481" customWidth="1"/>
    <col min="13507" max="13507" width="3.42578125" style="481" customWidth="1"/>
    <col min="13508" max="13512" width="12.42578125" style="481" bestFit="1" customWidth="1"/>
    <col min="13513" max="13513" width="16" style="481" bestFit="1" customWidth="1"/>
    <col min="13514" max="13537" width="10.42578125" style="481" hidden="1" customWidth="1"/>
    <col min="13538" max="13538" width="6.42578125" style="481" customWidth="1"/>
    <col min="13539" max="13539" width="7" style="481" bestFit="1" customWidth="1"/>
    <col min="13540" max="13752" width="6.42578125" style="481" customWidth="1"/>
    <col min="13753" max="13753" width="56.140625" style="481" customWidth="1"/>
    <col min="13754" max="13756" width="10.42578125" style="481" hidden="1" customWidth="1"/>
    <col min="13757" max="13757" width="56.140625" style="481" customWidth="1"/>
    <col min="13758" max="13761" width="13.7109375" style="481" customWidth="1"/>
    <col min="13762" max="13762" width="5.140625" style="481" customWidth="1"/>
    <col min="13763" max="13763" width="3.42578125" style="481" customWidth="1"/>
    <col min="13764" max="13768" width="12.42578125" style="481" bestFit="1" customWidth="1"/>
    <col min="13769" max="13769" width="16" style="481" bestFit="1" customWidth="1"/>
    <col min="13770" max="13793" width="10.42578125" style="481" hidden="1" customWidth="1"/>
    <col min="13794" max="13794" width="6.42578125" style="481" customWidth="1"/>
    <col min="13795" max="13795" width="7" style="481" bestFit="1" customWidth="1"/>
    <col min="13796" max="14008" width="6.42578125" style="481" customWidth="1"/>
    <col min="14009" max="14009" width="56.140625" style="481" customWidth="1"/>
    <col min="14010" max="14012" width="10.42578125" style="481" hidden="1" customWidth="1"/>
    <col min="14013" max="14013" width="56.140625" style="481" customWidth="1"/>
    <col min="14014" max="14017" width="13.7109375" style="481" customWidth="1"/>
    <col min="14018" max="14018" width="5.140625" style="481" customWidth="1"/>
    <col min="14019" max="14019" width="3.42578125" style="481" customWidth="1"/>
    <col min="14020" max="14024" width="12.42578125" style="481" bestFit="1" customWidth="1"/>
    <col min="14025" max="14025" width="16" style="481" bestFit="1" customWidth="1"/>
    <col min="14026" max="14049" width="10.42578125" style="481" hidden="1" customWidth="1"/>
    <col min="14050" max="14050" width="6.42578125" style="481" customWidth="1"/>
    <col min="14051" max="14051" width="7" style="481" bestFit="1" customWidth="1"/>
    <col min="14052" max="14264" width="6.42578125" style="481" customWidth="1"/>
    <col min="14265" max="14265" width="56.140625" style="481" customWidth="1"/>
    <col min="14266" max="14268" width="10.42578125" style="481" hidden="1" customWidth="1"/>
    <col min="14269" max="14269" width="56.140625" style="481" customWidth="1"/>
    <col min="14270" max="14273" width="13.7109375" style="481" customWidth="1"/>
    <col min="14274" max="14274" width="5.140625" style="481" customWidth="1"/>
    <col min="14275" max="14275" width="3.42578125" style="481" customWidth="1"/>
    <col min="14276" max="14280" width="12.42578125" style="481" bestFit="1" customWidth="1"/>
    <col min="14281" max="14281" width="16" style="481" bestFit="1" customWidth="1"/>
    <col min="14282" max="14305" width="10.42578125" style="481" hidden="1" customWidth="1"/>
    <col min="14306" max="14306" width="6.42578125" style="481" customWidth="1"/>
    <col min="14307" max="14307" width="7" style="481" bestFit="1" customWidth="1"/>
    <col min="14308" max="14520" width="6.42578125" style="481" customWidth="1"/>
    <col min="14521" max="14521" width="56.140625" style="481" customWidth="1"/>
    <col min="14522" max="14524" width="10.42578125" style="481" hidden="1" customWidth="1"/>
    <col min="14525" max="14525" width="56.140625" style="481" customWidth="1"/>
    <col min="14526" max="14529" width="13.7109375" style="481" customWidth="1"/>
    <col min="14530" max="14530" width="5.140625" style="481" customWidth="1"/>
    <col min="14531" max="14531" width="3.42578125" style="481" customWidth="1"/>
    <col min="14532" max="14536" width="12.42578125" style="481" bestFit="1" customWidth="1"/>
    <col min="14537" max="14537" width="16" style="481" bestFit="1" customWidth="1"/>
    <col min="14538" max="14561" width="10.42578125" style="481" hidden="1" customWidth="1"/>
    <col min="14562" max="14562" width="6.42578125" style="481" customWidth="1"/>
    <col min="14563" max="14563" width="7" style="481" bestFit="1" customWidth="1"/>
    <col min="14564" max="14776" width="6.42578125" style="481" customWidth="1"/>
    <col min="14777" max="14777" width="56.140625" style="481" customWidth="1"/>
    <col min="14778" max="14780" width="10.42578125" style="481" hidden="1" customWidth="1"/>
    <col min="14781" max="14781" width="56.140625" style="481" customWidth="1"/>
    <col min="14782" max="14785" width="13.7109375" style="481" customWidth="1"/>
    <col min="14786" max="14786" width="5.140625" style="481" customWidth="1"/>
    <col min="14787" max="14787" width="3.42578125" style="481" customWidth="1"/>
    <col min="14788" max="14792" width="12.42578125" style="481" bestFit="1" customWidth="1"/>
    <col min="14793" max="14793" width="16" style="481" bestFit="1" customWidth="1"/>
    <col min="14794" max="14817" width="10.42578125" style="481" hidden="1" customWidth="1"/>
    <col min="14818" max="14818" width="6.42578125" style="481" customWidth="1"/>
    <col min="14819" max="14819" width="7" style="481" bestFit="1" customWidth="1"/>
    <col min="14820" max="15032" width="6.42578125" style="481" customWidth="1"/>
    <col min="15033" max="15033" width="56.140625" style="481" customWidth="1"/>
    <col min="15034" max="15036" width="10.42578125" style="481" hidden="1" customWidth="1"/>
    <col min="15037" max="15037" width="56.140625" style="481" customWidth="1"/>
    <col min="15038" max="15041" width="13.7109375" style="481" customWidth="1"/>
    <col min="15042" max="15042" width="5.140625" style="481" customWidth="1"/>
    <col min="15043" max="15043" width="3.42578125" style="481" customWidth="1"/>
    <col min="15044" max="15048" width="12.42578125" style="481" bestFit="1" customWidth="1"/>
    <col min="15049" max="15049" width="16" style="481" bestFit="1" customWidth="1"/>
    <col min="15050" max="15073" width="10.42578125" style="481" hidden="1" customWidth="1"/>
    <col min="15074" max="15074" width="6.42578125" style="481" customWidth="1"/>
    <col min="15075" max="15075" width="7" style="481" bestFit="1" customWidth="1"/>
    <col min="15076" max="15288" width="6.42578125" style="481" customWidth="1"/>
    <col min="15289" max="15289" width="56.140625" style="481" customWidth="1"/>
    <col min="15290" max="15292" width="10.42578125" style="481" hidden="1" customWidth="1"/>
    <col min="15293" max="15293" width="56.140625" style="481" customWidth="1"/>
    <col min="15294" max="15297" width="13.7109375" style="481" customWidth="1"/>
    <col min="15298" max="15298" width="5.140625" style="481" customWidth="1"/>
    <col min="15299" max="15299" width="3.42578125" style="481" customWidth="1"/>
    <col min="15300" max="15304" width="12.42578125" style="481" bestFit="1" customWidth="1"/>
    <col min="15305" max="15305" width="16" style="481" bestFit="1" customWidth="1"/>
    <col min="15306" max="15329" width="10.42578125" style="481" hidden="1" customWidth="1"/>
    <col min="15330" max="15330" width="6.42578125" style="481" customWidth="1"/>
    <col min="15331" max="15331" width="7" style="481" bestFit="1" customWidth="1"/>
    <col min="15332" max="15544" width="6.42578125" style="481" customWidth="1"/>
    <col min="15545" max="15545" width="56.140625" style="481" customWidth="1"/>
    <col min="15546" max="15548" width="10.42578125" style="481" hidden="1" customWidth="1"/>
    <col min="15549" max="15549" width="56.140625" style="481" customWidth="1"/>
    <col min="15550" max="15553" width="13.7109375" style="481" customWidth="1"/>
    <col min="15554" max="15554" width="5.140625" style="481" customWidth="1"/>
    <col min="15555" max="15555" width="3.42578125" style="481" customWidth="1"/>
    <col min="15556" max="15560" width="12.42578125" style="481" bestFit="1" customWidth="1"/>
    <col min="15561" max="15561" width="16" style="481" bestFit="1" customWidth="1"/>
    <col min="15562" max="15585" width="10.42578125" style="481" hidden="1" customWidth="1"/>
    <col min="15586" max="15586" width="6.42578125" style="481" customWidth="1"/>
    <col min="15587" max="15587" width="7" style="481" bestFit="1" customWidth="1"/>
    <col min="15588" max="15800" width="6.42578125" style="481" customWidth="1"/>
    <col min="15801" max="15801" width="56.140625" style="481" customWidth="1"/>
    <col min="15802" max="15804" width="10.42578125" style="481" hidden="1" customWidth="1"/>
    <col min="15805" max="15805" width="56.140625" style="481" customWidth="1"/>
    <col min="15806" max="15809" width="13.7109375" style="481" customWidth="1"/>
    <col min="15810" max="15810" width="5.140625" style="481" customWidth="1"/>
    <col min="15811" max="15811" width="3.42578125" style="481" customWidth="1"/>
    <col min="15812" max="15816" width="12.42578125" style="481" bestFit="1" customWidth="1"/>
    <col min="15817" max="15817" width="16" style="481" bestFit="1" customWidth="1"/>
    <col min="15818" max="15841" width="10.42578125" style="481" hidden="1" customWidth="1"/>
    <col min="15842" max="15842" width="6.42578125" style="481" customWidth="1"/>
    <col min="15843" max="15843" width="7" style="481" bestFit="1" customWidth="1"/>
    <col min="15844" max="16056" width="6.42578125" style="481" customWidth="1"/>
    <col min="16057" max="16057" width="56.140625" style="481" customWidth="1"/>
    <col min="16058" max="16060" width="10.42578125" style="481" hidden="1" customWidth="1"/>
    <col min="16061" max="16061" width="56.140625" style="481" customWidth="1"/>
    <col min="16062" max="16065" width="13.7109375" style="481" customWidth="1"/>
    <col min="16066" max="16066" width="5.140625" style="481" customWidth="1"/>
    <col min="16067" max="16067" width="3.42578125" style="481" customWidth="1"/>
    <col min="16068" max="16072" width="12.42578125" style="481" bestFit="1" customWidth="1"/>
    <col min="16073" max="16073" width="16" style="481" bestFit="1" customWidth="1"/>
    <col min="16074" max="16097" width="10.42578125" style="481" hidden="1" customWidth="1"/>
    <col min="16098" max="16098" width="6.42578125" style="481" customWidth="1"/>
    <col min="16099" max="16099" width="7" style="481" bestFit="1" customWidth="1"/>
    <col min="16100" max="16312" width="6.42578125" style="481" customWidth="1"/>
    <col min="16313" max="16313" width="56.140625" style="481" customWidth="1"/>
    <col min="16314" max="16315" width="0" style="481" hidden="1" customWidth="1"/>
    <col min="16316" max="16384" width="10.42578125" style="481" hidden="1" customWidth="1"/>
  </cols>
  <sheetData>
    <row r="1" spans="1:22" s="438" customFormat="1" ht="24.95" customHeight="1" x14ac:dyDescent="0.3">
      <c r="A1" s="437" t="s">
        <v>362</v>
      </c>
      <c r="B1" s="437"/>
      <c r="C1" s="437"/>
      <c r="D1" s="437"/>
      <c r="E1" s="437"/>
      <c r="F1" s="437"/>
      <c r="G1" s="437"/>
      <c r="H1" s="437"/>
      <c r="I1" s="437"/>
      <c r="J1" s="437"/>
      <c r="K1" s="437"/>
      <c r="L1" s="437"/>
      <c r="M1" s="437"/>
      <c r="N1" s="437"/>
      <c r="O1" s="437"/>
      <c r="P1" s="437"/>
      <c r="Q1" s="437"/>
      <c r="R1" s="437"/>
      <c r="S1" s="437"/>
      <c r="T1" s="437"/>
      <c r="U1" s="437"/>
    </row>
    <row r="2" spans="1:22" s="440" customFormat="1" ht="13.5" customHeight="1" thickBot="1" x14ac:dyDescent="0.3">
      <c r="A2" s="439"/>
      <c r="B2" s="439"/>
      <c r="C2" s="439"/>
      <c r="D2" s="439"/>
      <c r="E2" s="439"/>
      <c r="F2" s="439"/>
      <c r="G2" s="439"/>
      <c r="U2" s="441" t="s">
        <v>29</v>
      </c>
    </row>
    <row r="3" spans="1:22" s="443" customFormat="1" ht="16.5" customHeight="1" x14ac:dyDescent="0.3">
      <c r="A3" s="442"/>
      <c r="B3" s="3708">
        <v>42430</v>
      </c>
      <c r="C3" s="3710">
        <v>42522</v>
      </c>
      <c r="D3" s="3712">
        <v>42614</v>
      </c>
      <c r="E3" s="3714">
        <v>42705</v>
      </c>
      <c r="F3" s="3714">
        <v>42795</v>
      </c>
      <c r="G3" s="3714">
        <v>42887</v>
      </c>
      <c r="H3" s="3714">
        <v>42979</v>
      </c>
      <c r="I3" s="3714">
        <v>43070</v>
      </c>
      <c r="J3" s="3714">
        <v>43160</v>
      </c>
      <c r="K3" s="3706">
        <v>43252</v>
      </c>
      <c r="L3" s="3706">
        <v>43344</v>
      </c>
      <c r="M3" s="3706">
        <v>43435</v>
      </c>
      <c r="N3" s="3706">
        <v>43525</v>
      </c>
      <c r="O3" s="3706">
        <v>43617</v>
      </c>
      <c r="P3" s="3706">
        <v>43709</v>
      </c>
      <c r="Q3" s="3706">
        <v>43800</v>
      </c>
      <c r="R3" s="3706">
        <v>43891</v>
      </c>
      <c r="S3" s="3706">
        <v>43983</v>
      </c>
      <c r="T3" s="3706">
        <v>44075</v>
      </c>
      <c r="U3" s="3716">
        <v>44166</v>
      </c>
    </row>
    <row r="4" spans="1:22" s="443" customFormat="1" ht="6.75" customHeight="1" thickBot="1" x14ac:dyDescent="0.35">
      <c r="A4" s="444"/>
      <c r="B4" s="3709"/>
      <c r="C4" s="3711"/>
      <c r="D4" s="3713"/>
      <c r="E4" s="3715"/>
      <c r="F4" s="3715"/>
      <c r="G4" s="3715"/>
      <c r="H4" s="3715"/>
      <c r="I4" s="3715"/>
      <c r="J4" s="3715"/>
      <c r="K4" s="3707"/>
      <c r="L4" s="3707"/>
      <c r="M4" s="3707"/>
      <c r="N4" s="3707"/>
      <c r="O4" s="3707"/>
      <c r="P4" s="3707"/>
      <c r="Q4" s="3707"/>
      <c r="R4" s="3707"/>
      <c r="S4" s="3707"/>
      <c r="T4" s="3707"/>
      <c r="U4" s="3717"/>
    </row>
    <row r="5" spans="1:22" s="443" customFormat="1" ht="18" thickTop="1" x14ac:dyDescent="0.3">
      <c r="A5" s="445" t="s">
        <v>363</v>
      </c>
      <c r="B5" s="446">
        <v>23781</v>
      </c>
      <c r="C5" s="447">
        <v>22982</v>
      </c>
      <c r="D5" s="448">
        <v>22488</v>
      </c>
      <c r="E5" s="448">
        <v>23907</v>
      </c>
      <c r="F5" s="448">
        <v>24932</v>
      </c>
      <c r="G5" s="448">
        <v>25792</v>
      </c>
      <c r="H5" s="448">
        <v>25793</v>
      </c>
      <c r="I5" s="448">
        <v>25273</v>
      </c>
      <c r="J5" s="448">
        <v>25060</v>
      </c>
      <c r="K5" s="448">
        <v>25856</v>
      </c>
      <c r="L5" s="448">
        <v>27938</v>
      </c>
      <c r="M5" s="448">
        <v>26283</v>
      </c>
      <c r="N5" s="448">
        <v>29088</v>
      </c>
      <c r="O5" s="448">
        <v>31590</v>
      </c>
      <c r="P5" s="448">
        <v>28161</v>
      </c>
      <c r="Q5" s="448">
        <v>27271</v>
      </c>
      <c r="R5" s="448">
        <v>30168</v>
      </c>
      <c r="S5" s="448">
        <v>46363</v>
      </c>
      <c r="T5" s="448">
        <v>34145</v>
      </c>
      <c r="U5" s="449">
        <v>24792</v>
      </c>
    </row>
    <row r="6" spans="1:22" s="443" customFormat="1" ht="17.25" x14ac:dyDescent="0.3">
      <c r="A6" s="445" t="s">
        <v>364</v>
      </c>
      <c r="B6" s="446">
        <v>49704</v>
      </c>
      <c r="C6" s="447">
        <v>49124</v>
      </c>
      <c r="D6" s="448">
        <v>48879</v>
      </c>
      <c r="E6" s="448">
        <v>52769</v>
      </c>
      <c r="F6" s="448">
        <v>51549</v>
      </c>
      <c r="G6" s="448">
        <v>51920</v>
      </c>
      <c r="H6" s="448">
        <v>50600</v>
      </c>
      <c r="I6" s="448">
        <v>49899</v>
      </c>
      <c r="J6" s="448">
        <v>54899</v>
      </c>
      <c r="K6" s="448">
        <v>54393</v>
      </c>
      <c r="L6" s="448">
        <v>55362</v>
      </c>
      <c r="M6" s="448">
        <v>56791</v>
      </c>
      <c r="N6" s="448">
        <v>57691</v>
      </c>
      <c r="O6" s="448">
        <v>56106</v>
      </c>
      <c r="P6" s="448">
        <v>59106</v>
      </c>
      <c r="Q6" s="448">
        <v>59801</v>
      </c>
      <c r="R6" s="448">
        <v>55978</v>
      </c>
      <c r="S6" s="448">
        <v>63178</v>
      </c>
      <c r="T6" s="448">
        <v>52559</v>
      </c>
      <c r="U6" s="449">
        <v>51355</v>
      </c>
    </row>
    <row r="7" spans="1:22" s="443" customFormat="1" ht="17.25" x14ac:dyDescent="0.3">
      <c r="A7" s="445" t="s">
        <v>365</v>
      </c>
      <c r="B7" s="446">
        <v>105998</v>
      </c>
      <c r="C7" s="447">
        <v>112886</v>
      </c>
      <c r="D7" s="448">
        <v>115535</v>
      </c>
      <c r="E7" s="448">
        <v>119432</v>
      </c>
      <c r="F7" s="448">
        <v>125601</v>
      </c>
      <c r="G7" s="448">
        <v>127054</v>
      </c>
      <c r="H7" s="448">
        <v>134390</v>
      </c>
      <c r="I7" s="448">
        <v>137746</v>
      </c>
      <c r="J7" s="448">
        <v>138318</v>
      </c>
      <c r="K7" s="448">
        <v>144640</v>
      </c>
      <c r="L7" s="448">
        <v>150525</v>
      </c>
      <c r="M7" s="448">
        <v>153194</v>
      </c>
      <c r="N7" s="448">
        <v>158688</v>
      </c>
      <c r="O7" s="448">
        <v>160688</v>
      </c>
      <c r="P7" s="448">
        <v>169114</v>
      </c>
      <c r="Q7" s="448">
        <v>171058</v>
      </c>
      <c r="R7" s="448">
        <v>177370</v>
      </c>
      <c r="S7" s="448">
        <v>195196</v>
      </c>
      <c r="T7" s="448">
        <v>187960</v>
      </c>
      <c r="U7" s="449">
        <v>189638</v>
      </c>
    </row>
    <row r="8" spans="1:22" s="443" customFormat="1" ht="16.5" x14ac:dyDescent="0.3">
      <c r="A8" s="445" t="s">
        <v>366</v>
      </c>
      <c r="B8" s="446">
        <v>10408</v>
      </c>
      <c r="C8" s="447">
        <v>12806</v>
      </c>
      <c r="D8" s="448">
        <v>14797</v>
      </c>
      <c r="E8" s="448">
        <v>10172</v>
      </c>
      <c r="F8" s="448">
        <v>15947</v>
      </c>
      <c r="G8" s="448">
        <v>14436</v>
      </c>
      <c r="H8" s="448">
        <v>6366</v>
      </c>
      <c r="I8" s="448">
        <v>3727</v>
      </c>
      <c r="J8" s="448">
        <v>1021</v>
      </c>
      <c r="K8" s="448">
        <v>894</v>
      </c>
      <c r="L8" s="448">
        <v>894</v>
      </c>
      <c r="M8" s="448">
        <v>894</v>
      </c>
      <c r="N8" s="448">
        <v>893</v>
      </c>
      <c r="O8" s="448">
        <v>893</v>
      </c>
      <c r="P8" s="448">
        <v>269</v>
      </c>
      <c r="Q8" s="448">
        <v>114</v>
      </c>
      <c r="R8" s="450" t="s">
        <v>367</v>
      </c>
      <c r="S8" s="450" t="s">
        <v>367</v>
      </c>
      <c r="T8" s="450" t="s">
        <v>367</v>
      </c>
      <c r="U8" s="451" t="s">
        <v>367</v>
      </c>
    </row>
    <row r="9" spans="1:22" s="443" customFormat="1" ht="33" x14ac:dyDescent="0.3">
      <c r="A9" s="452" t="s">
        <v>368</v>
      </c>
      <c r="B9" s="446">
        <v>-946.1</v>
      </c>
      <c r="C9" s="447">
        <v>-978.7</v>
      </c>
      <c r="D9" s="448">
        <v>-1079.4000000000001</v>
      </c>
      <c r="E9" s="448">
        <v>-1082.8</v>
      </c>
      <c r="F9" s="448">
        <v>-1028.7</v>
      </c>
      <c r="G9" s="448">
        <v>-2072.85</v>
      </c>
      <c r="H9" s="448">
        <v>-1574.6</v>
      </c>
      <c r="I9" s="448">
        <v>-1309</v>
      </c>
      <c r="J9" s="448">
        <v>-1711.35</v>
      </c>
      <c r="K9" s="448">
        <v>-2063.85</v>
      </c>
      <c r="L9" s="448">
        <v>-2232.6</v>
      </c>
      <c r="M9" s="448">
        <v>-2904.4</v>
      </c>
      <c r="N9" s="448">
        <v>-4540.25</v>
      </c>
      <c r="O9" s="448">
        <v>-4544</v>
      </c>
      <c r="P9" s="448">
        <v>-6405</v>
      </c>
      <c r="Q9" s="448">
        <v>-5382</v>
      </c>
      <c r="R9" s="448">
        <v>-4995</v>
      </c>
      <c r="S9" s="448">
        <v>-5382</v>
      </c>
      <c r="T9" s="448">
        <v>-6742</v>
      </c>
      <c r="U9" s="449">
        <v>-6978</v>
      </c>
      <c r="V9" s="443" t="s">
        <v>369</v>
      </c>
    </row>
    <row r="10" spans="1:22" s="443" customFormat="1" ht="16.5" x14ac:dyDescent="0.3">
      <c r="A10" s="445" t="s">
        <v>370</v>
      </c>
      <c r="B10" s="446">
        <v>188944.9</v>
      </c>
      <c r="C10" s="447">
        <v>196819.3</v>
      </c>
      <c r="D10" s="448">
        <v>200619.6</v>
      </c>
      <c r="E10" s="448">
        <v>205197.2</v>
      </c>
      <c r="F10" s="448">
        <v>217000.3</v>
      </c>
      <c r="G10" s="448">
        <v>217129.15</v>
      </c>
      <c r="H10" s="448">
        <v>215574.39999999999</v>
      </c>
      <c r="I10" s="448">
        <v>215336</v>
      </c>
      <c r="J10" s="448">
        <v>217586.65</v>
      </c>
      <c r="K10" s="448">
        <v>223719.15</v>
      </c>
      <c r="L10" s="448">
        <v>232486.39999999999</v>
      </c>
      <c r="M10" s="448">
        <v>234257.6</v>
      </c>
      <c r="N10" s="448">
        <v>241819.75</v>
      </c>
      <c r="O10" s="448">
        <v>244733</v>
      </c>
      <c r="P10" s="448">
        <v>250245</v>
      </c>
      <c r="Q10" s="448">
        <v>252862</v>
      </c>
      <c r="R10" s="448">
        <v>258521</v>
      </c>
      <c r="S10" s="448">
        <v>299355</v>
      </c>
      <c r="T10" s="448">
        <v>267922</v>
      </c>
      <c r="U10" s="449">
        <v>258807</v>
      </c>
    </row>
    <row r="11" spans="1:22" s="443" customFormat="1" ht="15.75" x14ac:dyDescent="0.3">
      <c r="A11" s="453" t="s">
        <v>371</v>
      </c>
      <c r="B11" s="454">
        <f t="shared" ref="B11:I11" si="0">-(B10/B33)*100</f>
        <v>-45.429494022716561</v>
      </c>
      <c r="C11" s="455">
        <f t="shared" si="0"/>
        <v>-46.630473153384521</v>
      </c>
      <c r="D11" s="456">
        <f t="shared" si="0"/>
        <v>-46.880091227315852</v>
      </c>
      <c r="E11" s="456">
        <f t="shared" si="0"/>
        <v>-47.197267489333321</v>
      </c>
      <c r="F11" s="456">
        <f t="shared" si="0"/>
        <v>-49.332040547698561</v>
      </c>
      <c r="G11" s="456">
        <f t="shared" si="0"/>
        <v>-48.63993360229928</v>
      </c>
      <c r="H11" s="456">
        <f t="shared" si="0"/>
        <v>-47.784474408109254</v>
      </c>
      <c r="I11" s="456">
        <f t="shared" si="0"/>
        <v>-47.098759626510002</v>
      </c>
      <c r="J11" s="456">
        <v>-47.3</v>
      </c>
      <c r="K11" s="456">
        <v>-47.9</v>
      </c>
      <c r="L11" s="456">
        <v>-49</v>
      </c>
      <c r="M11" s="456">
        <f t="shared" ref="M11:U11" si="1">-(M10/M33)*100</f>
        <v>-48.579895522914249</v>
      </c>
      <c r="N11" s="456">
        <f t="shared" si="1"/>
        <v>-49.684259512279311</v>
      </c>
      <c r="O11" s="457">
        <f t="shared" si="1"/>
        <v>-49.836175736903733</v>
      </c>
      <c r="P11" s="457">
        <f t="shared" si="1"/>
        <v>-50.467781652149533</v>
      </c>
      <c r="Q11" s="457">
        <f t="shared" si="1"/>
        <v>-50.740146925736482</v>
      </c>
      <c r="R11" s="457">
        <f t="shared" si="1"/>
        <v>-51.922794966810272</v>
      </c>
      <c r="S11" s="457">
        <f t="shared" si="1"/>
        <v>-65.417201147704702</v>
      </c>
      <c r="T11" s="457">
        <f t="shared" si="1"/>
        <v>-60.584996325399963</v>
      </c>
      <c r="U11" s="458">
        <f t="shared" si="1"/>
        <v>-60.444352062479268</v>
      </c>
    </row>
    <row r="12" spans="1:22" s="443" customFormat="1" ht="16.5" x14ac:dyDescent="0.3">
      <c r="A12" s="445" t="s">
        <v>372</v>
      </c>
      <c r="B12" s="446">
        <v>54023.883423671003</v>
      </c>
      <c r="C12" s="447">
        <v>53463.646230258397</v>
      </c>
      <c r="D12" s="448">
        <v>53104</v>
      </c>
      <c r="E12" s="448">
        <v>51637</v>
      </c>
      <c r="F12" s="448">
        <v>46103</v>
      </c>
      <c r="G12" s="448">
        <v>46231</v>
      </c>
      <c r="H12" s="448">
        <v>45015.199999999997</v>
      </c>
      <c r="I12" s="448">
        <v>45128</v>
      </c>
      <c r="J12" s="448">
        <v>44543.700000000004</v>
      </c>
      <c r="K12" s="448">
        <v>44538</v>
      </c>
      <c r="L12" s="448">
        <v>42078.000000000007</v>
      </c>
      <c r="M12" s="448">
        <v>41413.950000000004</v>
      </c>
      <c r="N12" s="448">
        <v>40255.600000000006</v>
      </c>
      <c r="O12" s="448">
        <v>40257.500000000007</v>
      </c>
      <c r="P12" s="448">
        <v>39196</v>
      </c>
      <c r="Q12" s="448">
        <v>39592.250000000007</v>
      </c>
      <c r="R12" s="448">
        <v>33621.800000000003</v>
      </c>
      <c r="S12" s="448">
        <v>43688.2</v>
      </c>
      <c r="T12" s="448">
        <v>67905.649999999994</v>
      </c>
      <c r="U12" s="449">
        <v>68736</v>
      </c>
    </row>
    <row r="13" spans="1:22" s="443" customFormat="1" ht="15.75" x14ac:dyDescent="0.3">
      <c r="A13" s="453" t="s">
        <v>371</v>
      </c>
      <c r="B13" s="454">
        <f t="shared" ref="B13:I13" si="2">-(B12/B33)*100</f>
        <v>-12.989383090412062</v>
      </c>
      <c r="C13" s="455">
        <f t="shared" si="2"/>
        <v>-12.666619179227403</v>
      </c>
      <c r="D13" s="456">
        <f t="shared" si="2"/>
        <v>-12.409158250417113</v>
      </c>
      <c r="E13" s="456">
        <f t="shared" si="2"/>
        <v>-11.876991018136234</v>
      </c>
      <c r="F13" s="456">
        <f t="shared" si="2"/>
        <v>-10.480884429056305</v>
      </c>
      <c r="G13" s="456">
        <f t="shared" si="2"/>
        <v>-10.35638361025177</v>
      </c>
      <c r="H13" s="456">
        <f t="shared" si="2"/>
        <v>-9.9781220422087209</v>
      </c>
      <c r="I13" s="456">
        <f t="shared" si="2"/>
        <v>-9.8704945964685109</v>
      </c>
      <c r="J13" s="456">
        <v>-9.6</v>
      </c>
      <c r="K13" s="456">
        <v>-9.5</v>
      </c>
      <c r="L13" s="456">
        <v>-8.8000000000000007</v>
      </c>
      <c r="M13" s="456">
        <v>-8.6</v>
      </c>
      <c r="N13" s="456">
        <f t="shared" ref="N13:U13" si="3">-(N12/N33)*100</f>
        <v>-8.2709111940712514</v>
      </c>
      <c r="O13" s="457">
        <f t="shared" si="3"/>
        <v>-8.1978312884997209</v>
      </c>
      <c r="P13" s="457">
        <f t="shared" si="3"/>
        <v>-7.9047939804497718</v>
      </c>
      <c r="Q13" s="457">
        <f t="shared" si="3"/>
        <v>-7.944715228545574</v>
      </c>
      <c r="R13" s="457">
        <f t="shared" si="3"/>
        <v>-6.7527892427118177</v>
      </c>
      <c r="S13" s="457">
        <f t="shared" si="3"/>
        <v>-9.5470587335476349</v>
      </c>
      <c r="T13" s="457">
        <f t="shared" si="3"/>
        <v>-15.355452541127255</v>
      </c>
      <c r="U13" s="458">
        <f t="shared" si="3"/>
        <v>-16.053286747910896</v>
      </c>
    </row>
    <row r="14" spans="1:22" s="443" customFormat="1" ht="16.5" x14ac:dyDescent="0.3">
      <c r="A14" s="445" t="s">
        <v>373</v>
      </c>
      <c r="B14" s="446">
        <v>24</v>
      </c>
      <c r="C14" s="447">
        <v>24</v>
      </c>
      <c r="D14" s="448">
        <v>24</v>
      </c>
      <c r="E14" s="448">
        <v>24</v>
      </c>
      <c r="F14" s="448">
        <v>24</v>
      </c>
      <c r="G14" s="448">
        <v>24</v>
      </c>
      <c r="H14" s="448">
        <v>24</v>
      </c>
      <c r="I14" s="448">
        <v>24</v>
      </c>
      <c r="J14" s="448">
        <v>24</v>
      </c>
      <c r="K14" s="448">
        <v>24</v>
      </c>
      <c r="L14" s="448">
        <v>24</v>
      </c>
      <c r="M14" s="448">
        <v>24</v>
      </c>
      <c r="N14" s="448">
        <v>24</v>
      </c>
      <c r="O14" s="448">
        <v>24</v>
      </c>
      <c r="P14" s="448">
        <v>24</v>
      </c>
      <c r="Q14" s="448">
        <v>24</v>
      </c>
      <c r="R14" s="448">
        <v>24</v>
      </c>
      <c r="S14" s="448">
        <v>191</v>
      </c>
      <c r="T14" s="448">
        <v>140</v>
      </c>
      <c r="U14" s="459">
        <v>139</v>
      </c>
    </row>
    <row r="15" spans="1:22" s="443" customFormat="1" ht="16.5" x14ac:dyDescent="0.3">
      <c r="A15" s="445" t="s">
        <v>374</v>
      </c>
      <c r="B15" s="446">
        <v>126</v>
      </c>
      <c r="C15" s="447">
        <v>115</v>
      </c>
      <c r="D15" s="448">
        <v>115</v>
      </c>
      <c r="E15" s="448">
        <v>102</v>
      </c>
      <c r="F15" s="448">
        <v>101</v>
      </c>
      <c r="G15" s="448">
        <v>90</v>
      </c>
      <c r="H15" s="448">
        <v>90</v>
      </c>
      <c r="I15" s="448">
        <v>78</v>
      </c>
      <c r="J15" s="448">
        <v>79</v>
      </c>
      <c r="K15" s="448">
        <v>68</v>
      </c>
      <c r="L15" s="448">
        <v>67</v>
      </c>
      <c r="M15" s="448">
        <v>67</v>
      </c>
      <c r="N15" s="448">
        <v>56</v>
      </c>
      <c r="O15" s="448">
        <v>46</v>
      </c>
      <c r="P15" s="448">
        <v>46</v>
      </c>
      <c r="Q15" s="448">
        <v>47</v>
      </c>
      <c r="R15" s="448">
        <v>37</v>
      </c>
      <c r="S15" s="448">
        <v>26</v>
      </c>
      <c r="T15" s="448">
        <v>26</v>
      </c>
      <c r="U15" s="459">
        <v>26</v>
      </c>
    </row>
    <row r="16" spans="1:22" s="443" customFormat="1" ht="16.5" x14ac:dyDescent="0.3">
      <c r="A16" s="445" t="s">
        <v>375</v>
      </c>
      <c r="B16" s="446">
        <v>0</v>
      </c>
      <c r="C16" s="447">
        <v>0</v>
      </c>
      <c r="D16" s="448">
        <v>0</v>
      </c>
      <c r="E16" s="448">
        <v>0</v>
      </c>
      <c r="F16" s="448">
        <v>0</v>
      </c>
      <c r="G16" s="448">
        <v>0</v>
      </c>
      <c r="H16" s="448">
        <v>0</v>
      </c>
      <c r="I16" s="448">
        <v>0</v>
      </c>
      <c r="J16" s="448">
        <v>0</v>
      </c>
      <c r="K16" s="448">
        <v>0</v>
      </c>
      <c r="L16" s="448">
        <v>0</v>
      </c>
      <c r="M16" s="448">
        <v>0</v>
      </c>
      <c r="N16" s="448">
        <v>0</v>
      </c>
      <c r="O16" s="448">
        <v>0</v>
      </c>
      <c r="P16" s="448">
        <v>0</v>
      </c>
      <c r="Q16" s="448">
        <v>0</v>
      </c>
      <c r="R16" s="448">
        <v>0</v>
      </c>
      <c r="S16" s="448">
        <v>0</v>
      </c>
      <c r="T16" s="448">
        <v>0</v>
      </c>
      <c r="U16" s="459">
        <v>0</v>
      </c>
    </row>
    <row r="17" spans="1:21" s="443" customFormat="1" ht="16.5" x14ac:dyDescent="0.3">
      <c r="A17" s="445" t="s">
        <v>376</v>
      </c>
      <c r="B17" s="446">
        <v>10732</v>
      </c>
      <c r="C17" s="447">
        <v>10679</v>
      </c>
      <c r="D17" s="448">
        <v>10294</v>
      </c>
      <c r="E17" s="448">
        <v>9595</v>
      </c>
      <c r="F17" s="448">
        <v>12598</v>
      </c>
      <c r="G17" s="448">
        <v>11935</v>
      </c>
      <c r="H17" s="448">
        <v>18227</v>
      </c>
      <c r="I17" s="448">
        <v>17394</v>
      </c>
      <c r="J17" s="448">
        <v>17764</v>
      </c>
      <c r="K17" s="448">
        <v>17015</v>
      </c>
      <c r="L17" s="448">
        <v>17512</v>
      </c>
      <c r="M17" s="448">
        <v>24347</v>
      </c>
      <c r="N17" s="448">
        <v>23488</v>
      </c>
      <c r="O17" s="448">
        <v>22916</v>
      </c>
      <c r="P17" s="448">
        <v>23010</v>
      </c>
      <c r="Q17" s="448">
        <v>17440</v>
      </c>
      <c r="R17" s="448">
        <v>17741</v>
      </c>
      <c r="S17" s="448">
        <v>17498</v>
      </c>
      <c r="T17" s="448">
        <v>11007</v>
      </c>
      <c r="U17" s="460">
        <v>11728</v>
      </c>
    </row>
    <row r="18" spans="1:21" s="443" customFormat="1" ht="16.5" x14ac:dyDescent="0.3">
      <c r="A18" s="445" t="s">
        <v>377</v>
      </c>
      <c r="B18" s="446">
        <v>12261</v>
      </c>
      <c r="C18" s="447">
        <v>12317</v>
      </c>
      <c r="D18" s="448">
        <v>12454</v>
      </c>
      <c r="E18" s="448">
        <v>12385</v>
      </c>
      <c r="F18" s="448">
        <v>11870</v>
      </c>
      <c r="G18" s="448">
        <v>12621</v>
      </c>
      <c r="H18" s="448">
        <v>11996</v>
      </c>
      <c r="I18" s="448">
        <v>12180</v>
      </c>
      <c r="J18" s="448">
        <v>11694</v>
      </c>
      <c r="K18" s="448">
        <v>12736</v>
      </c>
      <c r="L18" s="448">
        <v>12875</v>
      </c>
      <c r="M18" s="448">
        <v>12846</v>
      </c>
      <c r="N18" s="448">
        <v>12405</v>
      </c>
      <c r="O18" s="448">
        <v>12678</v>
      </c>
      <c r="P18" s="448">
        <v>12377.6</v>
      </c>
      <c r="Q18" s="448">
        <v>16487</v>
      </c>
      <c r="R18" s="448">
        <v>19559</v>
      </c>
      <c r="S18" s="448">
        <v>21038</v>
      </c>
      <c r="T18" s="448">
        <v>21604</v>
      </c>
      <c r="U18" s="460">
        <v>22491</v>
      </c>
    </row>
    <row r="19" spans="1:21" s="443" customFormat="1" ht="16.5" x14ac:dyDescent="0.3">
      <c r="A19" s="445" t="s">
        <v>378</v>
      </c>
      <c r="B19" s="446">
        <v>199700.9</v>
      </c>
      <c r="C19" s="447">
        <v>207522.3</v>
      </c>
      <c r="D19" s="448">
        <v>210937.60000000001</v>
      </c>
      <c r="E19" s="448">
        <v>214816.2</v>
      </c>
      <c r="F19" s="448">
        <v>229622.3</v>
      </c>
      <c r="G19" s="448">
        <v>229088.15</v>
      </c>
      <c r="H19" s="448">
        <v>233825.4</v>
      </c>
      <c r="I19" s="448">
        <v>232754</v>
      </c>
      <c r="J19" s="448">
        <v>235374.65</v>
      </c>
      <c r="K19" s="448">
        <v>240758.15</v>
      </c>
      <c r="L19" s="448">
        <v>250022.39999999999</v>
      </c>
      <c r="M19" s="448">
        <v>258628.6</v>
      </c>
      <c r="N19" s="448">
        <v>265331.75</v>
      </c>
      <c r="O19" s="448">
        <v>267673</v>
      </c>
      <c r="P19" s="448">
        <v>273279</v>
      </c>
      <c r="Q19" s="448">
        <v>270326</v>
      </c>
      <c r="R19" s="448">
        <v>276286</v>
      </c>
      <c r="S19" s="448">
        <v>317044</v>
      </c>
      <c r="T19" s="448">
        <v>279069</v>
      </c>
      <c r="U19" s="460">
        <v>270674</v>
      </c>
    </row>
    <row r="20" spans="1:21" s="443" customFormat="1" ht="15.75" x14ac:dyDescent="0.3">
      <c r="A20" s="453" t="s">
        <v>371</v>
      </c>
      <c r="B20" s="461">
        <f t="shared" ref="B20:I20" si="4">-(B19/B33)*100</f>
        <v>-48.015642882560563</v>
      </c>
      <c r="C20" s="462">
        <f t="shared" si="4"/>
        <v>-49.166230338582693</v>
      </c>
      <c r="D20" s="463">
        <f t="shared" si="4"/>
        <v>-49.291165625248283</v>
      </c>
      <c r="E20" s="463">
        <f t="shared" si="4"/>
        <v>-49.409727093947311</v>
      </c>
      <c r="F20" s="463">
        <f t="shared" si="4"/>
        <v>-52.201479049825295</v>
      </c>
      <c r="G20" s="463">
        <f t="shared" si="4"/>
        <v>-51.318915056193873</v>
      </c>
      <c r="H20" s="463">
        <f t="shared" si="4"/>
        <v>-51.830012479524044</v>
      </c>
      <c r="I20" s="463">
        <f t="shared" si="4"/>
        <v>-50.908462579915614</v>
      </c>
      <c r="J20" s="463">
        <v>-50.8</v>
      </c>
      <c r="K20" s="463">
        <v>-51.2</v>
      </c>
      <c r="L20" s="463">
        <v>-52.5</v>
      </c>
      <c r="M20" s="463">
        <f t="shared" ref="M20:U20" si="5">-(M19/M33)*100</f>
        <v>-53.633907148530412</v>
      </c>
      <c r="N20" s="463">
        <f t="shared" si="5"/>
        <v>-54.5150324729358</v>
      </c>
      <c r="O20" s="457">
        <f t="shared" si="5"/>
        <v>-54.507559945018578</v>
      </c>
      <c r="P20" s="457">
        <f t="shared" si="5"/>
        <v>-55.113128742303644</v>
      </c>
      <c r="Q20" s="457">
        <f t="shared" si="5"/>
        <v>-54.244532424194389</v>
      </c>
      <c r="R20" s="457">
        <f t="shared" si="5"/>
        <v>-55.49081633677784</v>
      </c>
      <c r="S20" s="457">
        <f t="shared" si="5"/>
        <v>-69.282728268019198</v>
      </c>
      <c r="T20" s="457">
        <f t="shared" si="5"/>
        <v>-63.105658884052239</v>
      </c>
      <c r="U20" s="458">
        <f t="shared" si="5"/>
        <v>-63.215888867609891</v>
      </c>
    </row>
    <row r="21" spans="1:21" s="443" customFormat="1" ht="16.5" x14ac:dyDescent="0.3">
      <c r="A21" s="445" t="s">
        <v>379</v>
      </c>
      <c r="B21" s="446">
        <v>66410.88342367101</v>
      </c>
      <c r="C21" s="447">
        <v>65895.646230258397</v>
      </c>
      <c r="D21" s="448">
        <v>65673</v>
      </c>
      <c r="E21" s="448">
        <v>64124</v>
      </c>
      <c r="F21" s="448">
        <v>58074</v>
      </c>
      <c r="G21" s="448">
        <v>58942</v>
      </c>
      <c r="H21" s="448">
        <v>57101.2</v>
      </c>
      <c r="I21" s="448">
        <v>57386</v>
      </c>
      <c r="J21" s="448">
        <v>56316.700000000004</v>
      </c>
      <c r="K21" s="448">
        <v>57342</v>
      </c>
      <c r="L21" s="448">
        <v>55020.000000000007</v>
      </c>
      <c r="M21" s="448">
        <v>54326.950000000004</v>
      </c>
      <c r="N21" s="448">
        <v>52716.600000000006</v>
      </c>
      <c r="O21" s="448">
        <v>52981.500000000007</v>
      </c>
      <c r="P21" s="448">
        <v>51619.6</v>
      </c>
      <c r="Q21" s="448">
        <v>56126.250000000007</v>
      </c>
      <c r="R21" s="448">
        <v>53217.8</v>
      </c>
      <c r="S21" s="448">
        <v>64752.2</v>
      </c>
      <c r="T21" s="448">
        <v>89535.65</v>
      </c>
      <c r="U21" s="460">
        <v>91253</v>
      </c>
    </row>
    <row r="22" spans="1:21" s="443" customFormat="1" ht="15.75" x14ac:dyDescent="0.3">
      <c r="A22" s="453" t="s">
        <v>371</v>
      </c>
      <c r="B22" s="454">
        <f t="shared" ref="B22:I22" si="6">-(B21/B33)*100</f>
        <v>-15.967685984321294</v>
      </c>
      <c r="C22" s="455">
        <f t="shared" si="6"/>
        <v>-15.612011436200557</v>
      </c>
      <c r="D22" s="456">
        <f t="shared" si="6"/>
        <v>-15.346238508956823</v>
      </c>
      <c r="E22" s="456">
        <f t="shared" si="6"/>
        <v>-14.749117339252241</v>
      </c>
      <c r="F22" s="456">
        <f t="shared" si="6"/>
        <v>-13.20232701414259</v>
      </c>
      <c r="G22" s="456">
        <f t="shared" si="6"/>
        <v>-13.203823468137394</v>
      </c>
      <c r="H22" s="456">
        <f t="shared" si="6"/>
        <v>-12.657118981067919</v>
      </c>
      <c r="I22" s="456">
        <f t="shared" si="6"/>
        <v>-12.551591094507666</v>
      </c>
      <c r="J22" s="456">
        <v>-12.2</v>
      </c>
      <c r="K22" s="456">
        <v>-12.2</v>
      </c>
      <c r="L22" s="456">
        <v>-11.6</v>
      </c>
      <c r="M22" s="456">
        <f t="shared" ref="M22:U22" si="7">-(M21/M33)*100</f>
        <v>-11.266219559487444</v>
      </c>
      <c r="N22" s="456">
        <f t="shared" si="7"/>
        <v>-10.831146897658375</v>
      </c>
      <c r="O22" s="457">
        <f t="shared" si="7"/>
        <v>-10.788881535407016</v>
      </c>
      <c r="P22" s="457">
        <f t="shared" si="7"/>
        <v>-10.410304708470891</v>
      </c>
      <c r="Q22" s="457">
        <f t="shared" si="7"/>
        <v>-11.262483771348078</v>
      </c>
      <c r="R22" s="457">
        <f t="shared" si="7"/>
        <v>-10.688558832685608</v>
      </c>
      <c r="S22" s="457">
        <f t="shared" si="7"/>
        <v>-14.150115054555307</v>
      </c>
      <c r="T22" s="457">
        <f t="shared" si="7"/>
        <v>-20.246627847815024</v>
      </c>
      <c r="U22" s="458">
        <f t="shared" si="7"/>
        <v>-21.312130115326948</v>
      </c>
    </row>
    <row r="23" spans="1:21" s="443" customFormat="1" ht="16.5" x14ac:dyDescent="0.3">
      <c r="A23" s="445" t="s">
        <v>380</v>
      </c>
      <c r="B23" s="446">
        <v>266111.78342367103</v>
      </c>
      <c r="C23" s="447">
        <v>273417.94623025839</v>
      </c>
      <c r="D23" s="448">
        <v>276610.59999999998</v>
      </c>
      <c r="E23" s="448">
        <v>278940.2</v>
      </c>
      <c r="F23" s="448">
        <v>287696.3</v>
      </c>
      <c r="G23" s="448">
        <v>288030.15000000002</v>
      </c>
      <c r="H23" s="448">
        <v>290926.59999999998</v>
      </c>
      <c r="I23" s="448">
        <v>290140</v>
      </c>
      <c r="J23" s="448">
        <v>29161.35</v>
      </c>
      <c r="K23" s="448">
        <v>298100.15000000002</v>
      </c>
      <c r="L23" s="448">
        <v>305042.40000000002</v>
      </c>
      <c r="M23" s="448">
        <v>312955.55</v>
      </c>
      <c r="N23" s="448">
        <v>318048.34999999998</v>
      </c>
      <c r="O23" s="448">
        <v>320654.5</v>
      </c>
      <c r="P23" s="448">
        <v>324898.59999999998</v>
      </c>
      <c r="Q23" s="448">
        <v>326452.25</v>
      </c>
      <c r="R23" s="448">
        <v>329503.8</v>
      </c>
      <c r="S23" s="448">
        <v>381796.2</v>
      </c>
      <c r="T23" s="448">
        <v>368604.65</v>
      </c>
      <c r="U23" s="449">
        <v>361927</v>
      </c>
    </row>
    <row r="24" spans="1:21" s="443" customFormat="1" ht="15.75" x14ac:dyDescent="0.3">
      <c r="A24" s="453" t="s">
        <v>371</v>
      </c>
      <c r="B24" s="454">
        <f t="shared" ref="B24:I24" si="8">-(B23/B33)*100</f>
        <v>-63.983328866881862</v>
      </c>
      <c r="C24" s="455">
        <f t="shared" si="8"/>
        <v>-64.778241774783254</v>
      </c>
      <c r="D24" s="456">
        <f t="shared" si="8"/>
        <v>-64.637404134205099</v>
      </c>
      <c r="E24" s="456">
        <f t="shared" si="8"/>
        <v>-64.158844433199548</v>
      </c>
      <c r="F24" s="456">
        <f t="shared" si="8"/>
        <v>-65.403806063967878</v>
      </c>
      <c r="G24" s="456">
        <f t="shared" si="8"/>
        <v>-64.522738524331274</v>
      </c>
      <c r="H24" s="456">
        <f t="shared" si="8"/>
        <v>-64.487131460591968</v>
      </c>
      <c r="I24" s="456">
        <f t="shared" si="8"/>
        <v>-63.460053674423293</v>
      </c>
      <c r="J24" s="456">
        <v>-63</v>
      </c>
      <c r="K24" s="456">
        <v>-63.4</v>
      </c>
      <c r="L24" s="456">
        <v>-64.099999999999994</v>
      </c>
      <c r="M24" s="456">
        <f t="shared" ref="M24:U24" si="9">-(M23/M33)*100</f>
        <v>-64.900126708017865</v>
      </c>
      <c r="N24" s="456">
        <f t="shared" si="9"/>
        <v>-65.346179370594157</v>
      </c>
      <c r="O24" s="457">
        <f t="shared" si="9"/>
        <v>-65.296441480425599</v>
      </c>
      <c r="P24" s="457">
        <f t="shared" si="9"/>
        <v>-65.523433450774533</v>
      </c>
      <c r="Q24" s="457">
        <f t="shared" si="9"/>
        <v>-65.507016195542462</v>
      </c>
      <c r="R24" s="457">
        <f t="shared" si="9"/>
        <v>-66.179375169463441</v>
      </c>
      <c r="S24" s="457">
        <f t="shared" si="9"/>
        <v>-83.432843322574513</v>
      </c>
      <c r="T24" s="457">
        <f t="shared" si="9"/>
        <v>-83.352286731867267</v>
      </c>
      <c r="U24" s="458">
        <f t="shared" si="9"/>
        <v>-84.528018982936842</v>
      </c>
    </row>
    <row r="25" spans="1:21" s="443" customFormat="1" ht="17.25" x14ac:dyDescent="0.3">
      <c r="A25" s="445" t="s">
        <v>381</v>
      </c>
      <c r="B25" s="454"/>
      <c r="C25" s="455"/>
      <c r="D25" s="456"/>
      <c r="E25" s="456"/>
      <c r="F25" s="456"/>
      <c r="G25" s="456"/>
      <c r="H25" s="456"/>
      <c r="I25" s="456"/>
      <c r="J25" s="456"/>
      <c r="K25" s="456"/>
      <c r="L25" s="456"/>
      <c r="M25" s="456"/>
      <c r="N25" s="456"/>
      <c r="O25" s="456"/>
      <c r="P25" s="456"/>
      <c r="Q25" s="456"/>
      <c r="R25" s="448">
        <v>297429.8</v>
      </c>
      <c r="S25" s="448">
        <v>322180.2</v>
      </c>
      <c r="T25" s="448">
        <v>280317.65000000002</v>
      </c>
      <c r="U25" s="449">
        <v>297790</v>
      </c>
    </row>
    <row r="26" spans="1:21" s="443" customFormat="1" ht="16.5" customHeight="1" thickBot="1" x14ac:dyDescent="0.35">
      <c r="A26" s="464" t="s">
        <v>371</v>
      </c>
      <c r="B26" s="465"/>
      <c r="C26" s="466"/>
      <c r="D26" s="467"/>
      <c r="E26" s="467"/>
      <c r="F26" s="467"/>
      <c r="G26" s="467"/>
      <c r="H26" s="467"/>
      <c r="I26" s="467"/>
      <c r="J26" s="467"/>
      <c r="K26" s="467"/>
      <c r="L26" s="467"/>
      <c r="M26" s="467"/>
      <c r="N26" s="467"/>
      <c r="O26" s="467"/>
      <c r="P26" s="467"/>
      <c r="Q26" s="467"/>
      <c r="R26" s="468">
        <f>-(R25/R33)*100</f>
        <v>-59.737454684220573</v>
      </c>
      <c r="S26" s="468">
        <f>-(S25/S33)*100</f>
        <v>-70.405127521530403</v>
      </c>
      <c r="T26" s="468">
        <f>-(T25/T33)*100</f>
        <v>-63.388015150658603</v>
      </c>
      <c r="U26" s="469">
        <f>-(U25/U33)*100</f>
        <v>-69.54882828009174</v>
      </c>
    </row>
    <row r="27" spans="1:21" s="472" customFormat="1" ht="24" customHeight="1" x14ac:dyDescent="0.25">
      <c r="A27" s="470" t="s">
        <v>382</v>
      </c>
      <c r="B27" s="471"/>
      <c r="C27" s="471"/>
      <c r="D27" s="471"/>
      <c r="E27" s="471"/>
    </row>
    <row r="28" spans="1:21" s="472" customFormat="1" ht="15.75" x14ac:dyDescent="0.25">
      <c r="A28" s="470" t="s">
        <v>383</v>
      </c>
      <c r="B28" s="471"/>
      <c r="C28" s="471"/>
      <c r="D28" s="471"/>
      <c r="E28" s="471"/>
    </row>
    <row r="29" spans="1:21" s="472" customFormat="1" ht="14.25" x14ac:dyDescent="0.25">
      <c r="A29" s="473" t="s">
        <v>384</v>
      </c>
      <c r="B29" s="474"/>
      <c r="C29" s="474"/>
      <c r="D29" s="474"/>
      <c r="E29" s="474"/>
      <c r="G29" s="475"/>
      <c r="H29" s="475"/>
      <c r="I29" s="475"/>
      <c r="J29" s="475"/>
      <c r="K29" s="475"/>
      <c r="L29" s="475"/>
      <c r="M29" s="475"/>
      <c r="N29" s="475"/>
      <c r="O29" s="475"/>
      <c r="P29" s="475"/>
      <c r="Q29" s="475"/>
      <c r="R29" s="475"/>
      <c r="S29" s="475"/>
      <c r="T29" s="475"/>
    </row>
    <row r="30" spans="1:21" s="472" customFormat="1" ht="14.25" x14ac:dyDescent="0.25">
      <c r="A30" s="476" t="s">
        <v>385</v>
      </c>
      <c r="B30" s="471"/>
      <c r="C30" s="471"/>
      <c r="D30" s="471"/>
      <c r="E30" s="471"/>
    </row>
    <row r="31" spans="1:21" s="472" customFormat="1" ht="14.25" customHeight="1" x14ac:dyDescent="0.25">
      <c r="A31" s="476" t="s">
        <v>386</v>
      </c>
      <c r="B31" s="477"/>
      <c r="C31" s="477"/>
      <c r="D31" s="478"/>
      <c r="E31" s="478"/>
    </row>
    <row r="32" spans="1:21" ht="15" customHeight="1" x14ac:dyDescent="0.25">
      <c r="A32" s="479"/>
      <c r="B32" s="480"/>
      <c r="C32" s="480"/>
      <c r="D32" s="480"/>
      <c r="E32" s="480"/>
    </row>
    <row r="33" spans="1:21" ht="14.25" hidden="1" customHeight="1" x14ac:dyDescent="0.25">
      <c r="A33" s="481" t="s">
        <v>387</v>
      </c>
      <c r="B33" s="482">
        <v>415908</v>
      </c>
      <c r="C33" s="482">
        <v>422083</v>
      </c>
      <c r="D33" s="482">
        <v>427942</v>
      </c>
      <c r="E33" s="482">
        <v>434765</v>
      </c>
      <c r="F33" s="481">
        <v>439877</v>
      </c>
      <c r="G33" s="481">
        <v>446401</v>
      </c>
      <c r="H33" s="481">
        <v>451139</v>
      </c>
      <c r="I33" s="481">
        <v>457201</v>
      </c>
      <c r="J33" s="481">
        <v>462893</v>
      </c>
      <c r="K33" s="481">
        <v>470235</v>
      </c>
      <c r="L33" s="481">
        <v>475908</v>
      </c>
      <c r="M33" s="481">
        <v>482211</v>
      </c>
      <c r="N33" s="481">
        <v>486713</v>
      </c>
      <c r="O33" s="481">
        <v>491075</v>
      </c>
      <c r="P33" s="481">
        <v>495851</v>
      </c>
      <c r="Q33" s="481">
        <v>498347</v>
      </c>
      <c r="R33" s="481">
        <v>497895</v>
      </c>
      <c r="S33" s="481">
        <v>457609</v>
      </c>
      <c r="T33" s="481">
        <v>442225</v>
      </c>
      <c r="U33" s="481">
        <v>428174</v>
      </c>
    </row>
    <row r="34" spans="1:21" ht="14.25" customHeight="1" x14ac:dyDescent="0.25">
      <c r="B34" s="483"/>
      <c r="C34" s="483"/>
      <c r="D34" s="483"/>
      <c r="E34" s="483"/>
    </row>
    <row r="35" spans="1:21" ht="15" customHeight="1" x14ac:dyDescent="0.25">
      <c r="B35" s="483"/>
      <c r="C35" s="483"/>
      <c r="D35" s="483"/>
      <c r="E35" s="483"/>
    </row>
    <row r="36" spans="1:21" ht="15" customHeight="1" x14ac:dyDescent="0.25">
      <c r="B36" s="483"/>
      <c r="C36" s="483"/>
      <c r="D36" s="483"/>
      <c r="E36" s="483"/>
    </row>
    <row r="37" spans="1:21" ht="15" customHeight="1" x14ac:dyDescent="0.25">
      <c r="B37" s="483"/>
      <c r="C37" s="483"/>
      <c r="D37" s="483"/>
      <c r="E37" s="483"/>
    </row>
    <row r="38" spans="1:21" ht="15" customHeight="1" x14ac:dyDescent="0.25">
      <c r="B38" s="483"/>
      <c r="C38" s="483"/>
      <c r="D38" s="483"/>
      <c r="E38" s="483"/>
    </row>
    <row r="39" spans="1:21" ht="15" customHeight="1" x14ac:dyDescent="0.25">
      <c r="B39" s="483"/>
      <c r="C39" s="483"/>
      <c r="D39" s="483"/>
      <c r="E39" s="483"/>
    </row>
    <row r="40" spans="1:21" ht="15" customHeight="1" x14ac:dyDescent="0.25">
      <c r="B40" s="483"/>
      <c r="C40" s="483"/>
      <c r="D40" s="483"/>
      <c r="E40" s="483"/>
    </row>
    <row r="41" spans="1:21" ht="15" customHeight="1" x14ac:dyDescent="0.25">
      <c r="B41" s="483"/>
      <c r="C41" s="483"/>
      <c r="D41" s="483"/>
      <c r="E41" s="483"/>
    </row>
    <row r="42" spans="1:21" ht="15" customHeight="1" x14ac:dyDescent="0.25">
      <c r="B42" s="483"/>
      <c r="C42" s="483"/>
      <c r="D42" s="483"/>
      <c r="E42" s="483"/>
    </row>
    <row r="43" spans="1:21" ht="15" customHeight="1" x14ac:dyDescent="0.25">
      <c r="B43" s="483"/>
      <c r="C43" s="483"/>
      <c r="D43" s="483"/>
      <c r="E43" s="483"/>
    </row>
    <row r="44" spans="1:21" ht="15" customHeight="1" x14ac:dyDescent="0.25">
      <c r="B44" s="483"/>
      <c r="C44" s="483"/>
      <c r="D44" s="483"/>
      <c r="E44" s="483"/>
    </row>
    <row r="45" spans="1:21" ht="15" customHeight="1" x14ac:dyDescent="0.25">
      <c r="B45" s="483"/>
      <c r="C45" s="483"/>
      <c r="D45" s="483"/>
      <c r="E45" s="483"/>
    </row>
    <row r="46" spans="1:21" ht="15" customHeight="1" x14ac:dyDescent="0.25">
      <c r="B46" s="483"/>
      <c r="C46" s="483"/>
      <c r="D46" s="483"/>
      <c r="E46" s="483"/>
    </row>
    <row r="47" spans="1:21" ht="15" customHeight="1" x14ac:dyDescent="0.25">
      <c r="B47" s="483"/>
      <c r="C47" s="483"/>
      <c r="D47" s="483"/>
      <c r="E47" s="483"/>
    </row>
    <row r="48" spans="1:21" ht="15" customHeight="1" x14ac:dyDescent="0.25">
      <c r="B48" s="483"/>
      <c r="C48" s="483"/>
      <c r="D48" s="483"/>
      <c r="E48" s="483"/>
    </row>
    <row r="49" spans="2:5" ht="15" customHeight="1" x14ac:dyDescent="0.25">
      <c r="B49" s="483"/>
      <c r="C49" s="483"/>
      <c r="D49" s="483"/>
      <c r="E49" s="483"/>
    </row>
    <row r="50" spans="2:5" ht="15" customHeight="1" x14ac:dyDescent="0.25">
      <c r="B50" s="483"/>
      <c r="C50" s="483"/>
      <c r="D50" s="483"/>
      <c r="E50" s="483"/>
    </row>
    <row r="51" spans="2:5" ht="15" customHeight="1" x14ac:dyDescent="0.25">
      <c r="B51" s="483"/>
      <c r="C51" s="483"/>
      <c r="D51" s="483"/>
      <c r="E51" s="483"/>
    </row>
    <row r="52" spans="2:5" ht="15" customHeight="1" x14ac:dyDescent="0.25">
      <c r="B52" s="483"/>
      <c r="C52" s="483"/>
      <c r="D52" s="483"/>
      <c r="E52" s="483"/>
    </row>
    <row r="53" spans="2:5" ht="15" customHeight="1" x14ac:dyDescent="0.25">
      <c r="B53" s="483"/>
      <c r="C53" s="483"/>
      <c r="D53" s="483"/>
      <c r="E53" s="483"/>
    </row>
    <row r="54" spans="2:5" ht="15" customHeight="1" x14ac:dyDescent="0.25">
      <c r="B54" s="483"/>
      <c r="C54" s="483"/>
      <c r="D54" s="483"/>
      <c r="E54" s="483"/>
    </row>
    <row r="55" spans="2:5" ht="15" customHeight="1" x14ac:dyDescent="0.25">
      <c r="B55" s="483"/>
      <c r="C55" s="483"/>
      <c r="D55" s="483"/>
      <c r="E55" s="483"/>
    </row>
    <row r="56" spans="2:5" ht="15" customHeight="1" x14ac:dyDescent="0.25">
      <c r="B56" s="483"/>
      <c r="C56" s="483"/>
      <c r="D56" s="483"/>
      <c r="E56" s="483"/>
    </row>
    <row r="57" spans="2:5" ht="15" customHeight="1" x14ac:dyDescent="0.25">
      <c r="B57" s="483"/>
      <c r="C57" s="483"/>
      <c r="D57" s="483"/>
      <c r="E57" s="483"/>
    </row>
    <row r="58" spans="2:5" ht="15" customHeight="1" x14ac:dyDescent="0.25">
      <c r="B58" s="483"/>
      <c r="C58" s="483"/>
      <c r="D58" s="483"/>
      <c r="E58" s="483"/>
    </row>
    <row r="59" spans="2:5" ht="15" customHeight="1" x14ac:dyDescent="0.25">
      <c r="B59" s="483"/>
      <c r="C59" s="483"/>
      <c r="D59" s="483"/>
      <c r="E59" s="483"/>
    </row>
    <row r="60" spans="2:5" ht="15" customHeight="1" x14ac:dyDescent="0.25">
      <c r="B60" s="483"/>
      <c r="C60" s="483"/>
      <c r="D60" s="483"/>
      <c r="E60" s="483"/>
    </row>
    <row r="61" spans="2:5" ht="15" customHeight="1" x14ac:dyDescent="0.25">
      <c r="B61" s="483"/>
      <c r="C61" s="483"/>
      <c r="D61" s="483"/>
      <c r="E61" s="483"/>
    </row>
    <row r="62" spans="2:5" ht="15" customHeight="1" x14ac:dyDescent="0.25">
      <c r="B62" s="483"/>
      <c r="C62" s="483"/>
      <c r="D62" s="483"/>
      <c r="E62" s="483"/>
    </row>
    <row r="63" spans="2:5" ht="15" customHeight="1" x14ac:dyDescent="0.25">
      <c r="B63" s="483"/>
      <c r="C63" s="483"/>
      <c r="D63" s="483"/>
      <c r="E63" s="483"/>
    </row>
    <row r="64" spans="2:5" ht="15" customHeight="1" x14ac:dyDescent="0.25">
      <c r="B64" s="483"/>
      <c r="C64" s="483"/>
      <c r="D64" s="483"/>
      <c r="E64" s="483"/>
    </row>
    <row r="65" spans="2:5" ht="15" customHeight="1" x14ac:dyDescent="0.25">
      <c r="B65" s="483"/>
      <c r="C65" s="483"/>
      <c r="D65" s="483"/>
      <c r="E65" s="483"/>
    </row>
    <row r="66" spans="2:5" ht="15" customHeight="1" x14ac:dyDescent="0.25">
      <c r="B66" s="483"/>
      <c r="C66" s="483"/>
      <c r="D66" s="483"/>
      <c r="E66" s="483"/>
    </row>
    <row r="67" spans="2:5" ht="15" customHeight="1" x14ac:dyDescent="0.25">
      <c r="B67" s="483"/>
      <c r="C67" s="483"/>
      <c r="D67" s="483"/>
      <c r="E67" s="483"/>
    </row>
    <row r="68" spans="2:5" ht="15" customHeight="1" x14ac:dyDescent="0.25">
      <c r="B68" s="483"/>
      <c r="C68" s="483"/>
      <c r="D68" s="483"/>
      <c r="E68" s="483"/>
    </row>
    <row r="69" spans="2:5" ht="15" customHeight="1" x14ac:dyDescent="0.25">
      <c r="B69" s="483"/>
      <c r="C69" s="483"/>
      <c r="D69" s="483"/>
      <c r="E69" s="483"/>
    </row>
    <row r="70" spans="2:5" ht="15" customHeight="1" x14ac:dyDescent="0.25">
      <c r="B70" s="483"/>
      <c r="C70" s="483"/>
      <c r="D70" s="483"/>
      <c r="E70" s="483"/>
    </row>
    <row r="71" spans="2:5" ht="15" customHeight="1" x14ac:dyDescent="0.25">
      <c r="B71" s="483"/>
      <c r="C71" s="483"/>
      <c r="D71" s="483"/>
      <c r="E71" s="483"/>
    </row>
    <row r="72" spans="2:5" ht="15" customHeight="1" x14ac:dyDescent="0.25">
      <c r="B72" s="483"/>
      <c r="C72" s="483"/>
      <c r="D72" s="483"/>
      <c r="E72" s="483"/>
    </row>
    <row r="73" spans="2:5" ht="15" customHeight="1" x14ac:dyDescent="0.25">
      <c r="B73" s="483"/>
      <c r="C73" s="483"/>
      <c r="D73" s="483"/>
      <c r="E73" s="483"/>
    </row>
    <row r="74" spans="2:5" ht="15" customHeight="1" x14ac:dyDescent="0.25">
      <c r="B74" s="483"/>
      <c r="C74" s="483"/>
      <c r="D74" s="483"/>
      <c r="E74" s="483"/>
    </row>
    <row r="75" spans="2:5" ht="15" customHeight="1" x14ac:dyDescent="0.25">
      <c r="B75" s="483"/>
      <c r="C75" s="483"/>
      <c r="D75" s="483"/>
      <c r="E75" s="483"/>
    </row>
    <row r="76" spans="2:5" ht="15" customHeight="1" x14ac:dyDescent="0.25">
      <c r="B76" s="483"/>
      <c r="C76" s="483"/>
      <c r="D76" s="483"/>
      <c r="E76" s="483"/>
    </row>
    <row r="77" spans="2:5" ht="15" customHeight="1" x14ac:dyDescent="0.25">
      <c r="B77" s="483"/>
      <c r="C77" s="483"/>
      <c r="D77" s="483"/>
      <c r="E77" s="483"/>
    </row>
    <row r="78" spans="2:5" ht="15" customHeight="1" x14ac:dyDescent="0.25">
      <c r="B78" s="483"/>
      <c r="C78" s="483"/>
      <c r="D78" s="483"/>
      <c r="E78" s="483"/>
    </row>
    <row r="79" spans="2:5" ht="15" customHeight="1" x14ac:dyDescent="0.25">
      <c r="B79" s="483"/>
      <c r="C79" s="483"/>
      <c r="D79" s="483"/>
      <c r="E79" s="483"/>
    </row>
    <row r="80" spans="2:5" ht="15" customHeight="1" x14ac:dyDescent="0.25">
      <c r="B80" s="483"/>
      <c r="C80" s="483"/>
      <c r="D80" s="483"/>
      <c r="E80" s="483"/>
    </row>
    <row r="81" spans="2:5" ht="15" customHeight="1" x14ac:dyDescent="0.25">
      <c r="B81" s="483"/>
      <c r="C81" s="483"/>
      <c r="D81" s="483"/>
      <c r="E81" s="483"/>
    </row>
    <row r="82" spans="2:5" ht="15" customHeight="1" x14ac:dyDescent="0.25">
      <c r="B82" s="483"/>
      <c r="C82" s="483"/>
      <c r="D82" s="483"/>
      <c r="E82" s="483"/>
    </row>
    <row r="83" spans="2:5" ht="15" customHeight="1" x14ac:dyDescent="0.25">
      <c r="B83" s="483"/>
      <c r="C83" s="483"/>
      <c r="D83" s="483"/>
      <c r="E83" s="483"/>
    </row>
    <row r="84" spans="2:5" ht="15" customHeight="1" x14ac:dyDescent="0.25">
      <c r="B84" s="483"/>
      <c r="C84" s="483"/>
      <c r="D84" s="483"/>
      <c r="E84" s="483"/>
    </row>
    <row r="85" spans="2:5" ht="15" customHeight="1" x14ac:dyDescent="0.25">
      <c r="B85" s="483"/>
      <c r="C85" s="483"/>
      <c r="D85" s="483"/>
      <c r="E85" s="483"/>
    </row>
    <row r="86" spans="2:5" ht="15" customHeight="1" x14ac:dyDescent="0.25">
      <c r="B86" s="483"/>
      <c r="C86" s="483"/>
      <c r="D86" s="483"/>
      <c r="E86" s="483"/>
    </row>
    <row r="87" spans="2:5" ht="15" customHeight="1" x14ac:dyDescent="0.25">
      <c r="B87" s="483"/>
      <c r="C87" s="483"/>
      <c r="D87" s="483"/>
      <c r="E87" s="483"/>
    </row>
    <row r="88" spans="2:5" ht="15" customHeight="1" x14ac:dyDescent="0.25">
      <c r="B88" s="483"/>
      <c r="C88" s="483"/>
      <c r="D88" s="483"/>
      <c r="E88" s="483"/>
    </row>
    <row r="89" spans="2:5" ht="15" customHeight="1" x14ac:dyDescent="0.25">
      <c r="B89" s="483"/>
      <c r="C89" s="483"/>
      <c r="D89" s="483"/>
      <c r="E89" s="483"/>
    </row>
    <row r="90" spans="2:5" ht="15" customHeight="1" x14ac:dyDescent="0.25">
      <c r="B90" s="483"/>
      <c r="C90" s="483"/>
      <c r="D90" s="483"/>
      <c r="E90" s="483"/>
    </row>
    <row r="91" spans="2:5" ht="15" customHeight="1" x14ac:dyDescent="0.25">
      <c r="B91" s="483"/>
      <c r="C91" s="483"/>
      <c r="D91" s="483"/>
      <c r="E91" s="483"/>
    </row>
    <row r="92" spans="2:5" ht="15" customHeight="1" x14ac:dyDescent="0.25">
      <c r="B92" s="483"/>
      <c r="C92" s="483"/>
      <c r="D92" s="483"/>
      <c r="E92" s="483"/>
    </row>
    <row r="93" spans="2:5" ht="15" customHeight="1" x14ac:dyDescent="0.25">
      <c r="B93" s="483"/>
      <c r="C93" s="483"/>
      <c r="D93" s="483"/>
      <c r="E93" s="483"/>
    </row>
    <row r="94" spans="2:5" ht="15" customHeight="1" x14ac:dyDescent="0.25">
      <c r="B94" s="483"/>
      <c r="C94" s="483"/>
      <c r="D94" s="483"/>
      <c r="E94" s="483"/>
    </row>
    <row r="95" spans="2:5" ht="15" customHeight="1" x14ac:dyDescent="0.25">
      <c r="B95" s="483"/>
      <c r="C95" s="483"/>
      <c r="D95" s="483"/>
      <c r="E95" s="483"/>
    </row>
    <row r="96" spans="2:5" ht="15" customHeight="1" x14ac:dyDescent="0.25">
      <c r="B96" s="483"/>
      <c r="C96" s="483"/>
      <c r="D96" s="483"/>
      <c r="E96" s="483"/>
    </row>
    <row r="97" spans="2:5" ht="15" customHeight="1" x14ac:dyDescent="0.25">
      <c r="B97" s="483"/>
      <c r="C97" s="483"/>
      <c r="D97" s="483"/>
      <c r="E97" s="483"/>
    </row>
    <row r="98" spans="2:5" ht="15" customHeight="1" x14ac:dyDescent="0.25">
      <c r="B98" s="483"/>
      <c r="C98" s="483"/>
      <c r="D98" s="483"/>
      <c r="E98" s="483"/>
    </row>
    <row r="99" spans="2:5" ht="15" customHeight="1" x14ac:dyDescent="0.25">
      <c r="B99" s="483"/>
      <c r="C99" s="483"/>
      <c r="D99" s="483"/>
      <c r="E99" s="483"/>
    </row>
    <row r="100" spans="2:5" ht="15" customHeight="1" x14ac:dyDescent="0.25">
      <c r="B100" s="483"/>
      <c r="C100" s="483"/>
      <c r="D100" s="483"/>
      <c r="E100" s="483"/>
    </row>
    <row r="101" spans="2:5" ht="15" customHeight="1" x14ac:dyDescent="0.25">
      <c r="B101" s="483"/>
      <c r="C101" s="483"/>
      <c r="D101" s="483"/>
      <c r="E101" s="483"/>
    </row>
    <row r="102" spans="2:5" ht="15" customHeight="1" x14ac:dyDescent="0.25">
      <c r="B102" s="483"/>
      <c r="C102" s="483"/>
      <c r="D102" s="483"/>
      <c r="E102" s="483"/>
    </row>
    <row r="103" spans="2:5" ht="15" customHeight="1" x14ac:dyDescent="0.25">
      <c r="B103" s="483"/>
      <c r="C103" s="483"/>
      <c r="D103" s="483"/>
      <c r="E103" s="483"/>
    </row>
    <row r="104" spans="2:5" ht="15" customHeight="1" x14ac:dyDescent="0.25">
      <c r="B104" s="483"/>
      <c r="C104" s="483"/>
      <c r="D104" s="483"/>
      <c r="E104" s="483"/>
    </row>
    <row r="105" spans="2:5" ht="15" customHeight="1" x14ac:dyDescent="0.25">
      <c r="B105" s="483"/>
      <c r="C105" s="483"/>
      <c r="D105" s="483"/>
      <c r="E105" s="483"/>
    </row>
    <row r="106" spans="2:5" ht="15" customHeight="1" x14ac:dyDescent="0.25">
      <c r="B106" s="483"/>
      <c r="C106" s="483"/>
      <c r="D106" s="483"/>
      <c r="E106" s="483"/>
    </row>
    <row r="107" spans="2:5" ht="15" customHeight="1" x14ac:dyDescent="0.25">
      <c r="B107" s="483"/>
      <c r="C107" s="483"/>
      <c r="D107" s="483"/>
      <c r="E107" s="483"/>
    </row>
    <row r="108" spans="2:5" ht="15" customHeight="1" x14ac:dyDescent="0.25">
      <c r="B108" s="483"/>
      <c r="C108" s="483"/>
      <c r="D108" s="483"/>
      <c r="E108" s="483"/>
    </row>
    <row r="109" spans="2:5" ht="15" customHeight="1" x14ac:dyDescent="0.25">
      <c r="B109" s="483"/>
      <c r="C109" s="483"/>
      <c r="D109" s="483"/>
      <c r="E109" s="483"/>
    </row>
    <row r="110" spans="2:5" ht="15" customHeight="1" x14ac:dyDescent="0.25">
      <c r="B110" s="483"/>
      <c r="C110" s="483"/>
      <c r="D110" s="483"/>
      <c r="E110" s="483"/>
    </row>
    <row r="111" spans="2:5" ht="15" customHeight="1" x14ac:dyDescent="0.25">
      <c r="B111" s="483"/>
      <c r="C111" s="483"/>
      <c r="D111" s="483"/>
      <c r="E111" s="483"/>
    </row>
    <row r="112" spans="2:5" ht="15" customHeight="1" x14ac:dyDescent="0.25">
      <c r="B112" s="483"/>
      <c r="C112" s="483"/>
      <c r="D112" s="483"/>
      <c r="E112" s="483"/>
    </row>
    <row r="113" spans="2:5" ht="15" customHeight="1" x14ac:dyDescent="0.25">
      <c r="B113" s="483"/>
      <c r="C113" s="483"/>
      <c r="D113" s="483"/>
      <c r="E113" s="483"/>
    </row>
    <row r="114" spans="2:5" ht="15" customHeight="1" x14ac:dyDescent="0.25">
      <c r="B114" s="483"/>
      <c r="C114" s="483"/>
      <c r="D114" s="483"/>
      <c r="E114" s="483"/>
    </row>
    <row r="115" spans="2:5" ht="15" customHeight="1" x14ac:dyDescent="0.25">
      <c r="B115" s="483"/>
      <c r="C115" s="483"/>
      <c r="D115" s="483"/>
      <c r="E115" s="483"/>
    </row>
    <row r="116" spans="2:5" ht="15" customHeight="1" x14ac:dyDescent="0.25">
      <c r="B116" s="483"/>
      <c r="C116" s="483"/>
      <c r="D116" s="483"/>
      <c r="E116" s="483"/>
    </row>
    <row r="117" spans="2:5" ht="15" customHeight="1" x14ac:dyDescent="0.25">
      <c r="B117" s="483"/>
      <c r="C117" s="483"/>
      <c r="D117" s="483"/>
      <c r="E117" s="483"/>
    </row>
    <row r="118" spans="2:5" ht="15" customHeight="1" x14ac:dyDescent="0.25">
      <c r="B118" s="483"/>
      <c r="C118" s="483"/>
      <c r="D118" s="483"/>
      <c r="E118" s="483"/>
    </row>
    <row r="119" spans="2:5" ht="15" customHeight="1" x14ac:dyDescent="0.25">
      <c r="B119" s="483"/>
      <c r="C119" s="483"/>
      <c r="D119" s="483"/>
      <c r="E119" s="483"/>
    </row>
    <row r="120" spans="2:5" ht="15" customHeight="1" x14ac:dyDescent="0.25">
      <c r="B120" s="483"/>
      <c r="C120" s="483"/>
      <c r="D120" s="483"/>
      <c r="E120" s="483"/>
    </row>
    <row r="121" spans="2:5" ht="15" customHeight="1" x14ac:dyDescent="0.25">
      <c r="B121" s="483"/>
      <c r="C121" s="483"/>
      <c r="D121" s="483"/>
      <c r="E121" s="483"/>
    </row>
    <row r="122" spans="2:5" ht="15" customHeight="1" x14ac:dyDescent="0.25">
      <c r="B122" s="483"/>
      <c r="C122" s="483"/>
      <c r="D122" s="483"/>
      <c r="E122" s="483"/>
    </row>
    <row r="123" spans="2:5" ht="15" customHeight="1" x14ac:dyDescent="0.25">
      <c r="B123" s="483"/>
      <c r="C123" s="483"/>
      <c r="D123" s="483"/>
      <c r="E123" s="483"/>
    </row>
    <row r="124" spans="2:5" ht="15" customHeight="1" x14ac:dyDescent="0.25">
      <c r="B124" s="483"/>
      <c r="C124" s="483"/>
      <c r="D124" s="483"/>
      <c r="E124" s="483"/>
    </row>
    <row r="125" spans="2:5" ht="15" customHeight="1" x14ac:dyDescent="0.25">
      <c r="B125" s="483"/>
      <c r="C125" s="483"/>
      <c r="D125" s="483"/>
      <c r="E125" s="483"/>
    </row>
    <row r="126" spans="2:5" ht="15" customHeight="1" x14ac:dyDescent="0.25">
      <c r="B126" s="483"/>
      <c r="C126" s="483"/>
      <c r="D126" s="483"/>
      <c r="E126" s="483"/>
    </row>
    <row r="127" spans="2:5" ht="15" customHeight="1" x14ac:dyDescent="0.25">
      <c r="B127" s="483"/>
      <c r="C127" s="483"/>
      <c r="D127" s="483"/>
      <c r="E127" s="483"/>
    </row>
    <row r="128" spans="2:5" ht="15" customHeight="1" x14ac:dyDescent="0.25">
      <c r="B128" s="483"/>
      <c r="C128" s="483"/>
      <c r="D128" s="483"/>
      <c r="E128" s="483"/>
    </row>
    <row r="129" spans="2:5" ht="15" customHeight="1" x14ac:dyDescent="0.25">
      <c r="B129" s="483"/>
      <c r="C129" s="483"/>
      <c r="D129" s="483"/>
      <c r="E129" s="483"/>
    </row>
    <row r="130" spans="2:5" ht="15" customHeight="1" x14ac:dyDescent="0.25">
      <c r="B130" s="483"/>
      <c r="C130" s="483"/>
      <c r="D130" s="483"/>
      <c r="E130" s="483"/>
    </row>
    <row r="131" spans="2:5" ht="15" customHeight="1" x14ac:dyDescent="0.25">
      <c r="B131" s="483"/>
      <c r="C131" s="483"/>
      <c r="D131" s="483"/>
      <c r="E131" s="483"/>
    </row>
    <row r="132" spans="2:5" ht="15" customHeight="1" x14ac:dyDescent="0.25">
      <c r="B132" s="483"/>
      <c r="C132" s="483"/>
      <c r="D132" s="483"/>
      <c r="E132" s="483"/>
    </row>
    <row r="133" spans="2:5" ht="15" customHeight="1" x14ac:dyDescent="0.25">
      <c r="B133" s="483"/>
      <c r="C133" s="483"/>
      <c r="D133" s="483"/>
      <c r="E133" s="483"/>
    </row>
    <row r="134" spans="2:5" ht="15" customHeight="1" x14ac:dyDescent="0.25">
      <c r="B134" s="483"/>
      <c r="C134" s="483"/>
      <c r="D134" s="483"/>
      <c r="E134" s="483"/>
    </row>
    <row r="135" spans="2:5" ht="15" customHeight="1" x14ac:dyDescent="0.25">
      <c r="B135" s="483"/>
      <c r="C135" s="483"/>
      <c r="D135" s="483"/>
      <c r="E135" s="483"/>
    </row>
    <row r="136" spans="2:5" ht="15" customHeight="1" x14ac:dyDescent="0.25">
      <c r="B136" s="483"/>
      <c r="C136" s="483"/>
      <c r="D136" s="483"/>
      <c r="E136" s="483"/>
    </row>
    <row r="137" spans="2:5" ht="15" customHeight="1" x14ac:dyDescent="0.25">
      <c r="B137" s="483"/>
      <c r="C137" s="483"/>
      <c r="D137" s="483"/>
      <c r="E137" s="483"/>
    </row>
    <row r="138" spans="2:5" ht="15" customHeight="1" x14ac:dyDescent="0.25">
      <c r="B138" s="483"/>
      <c r="C138" s="483"/>
      <c r="D138" s="483"/>
      <c r="E138" s="483"/>
    </row>
    <row r="139" spans="2:5" ht="15" customHeight="1" x14ac:dyDescent="0.25">
      <c r="B139" s="483"/>
      <c r="C139" s="483"/>
      <c r="D139" s="483"/>
      <c r="E139" s="483"/>
    </row>
    <row r="140" spans="2:5" ht="15" customHeight="1" x14ac:dyDescent="0.25">
      <c r="B140" s="483"/>
      <c r="C140" s="483"/>
      <c r="D140" s="483"/>
      <c r="E140" s="483"/>
    </row>
    <row r="141" spans="2:5" ht="15" customHeight="1" x14ac:dyDescent="0.25">
      <c r="B141" s="483"/>
      <c r="C141" s="483"/>
      <c r="D141" s="483"/>
      <c r="E141" s="483"/>
    </row>
    <row r="142" spans="2:5" ht="15" customHeight="1" x14ac:dyDescent="0.25">
      <c r="B142" s="483"/>
      <c r="C142" s="483"/>
      <c r="D142" s="483"/>
      <c r="E142" s="483"/>
    </row>
    <row r="143" spans="2:5" ht="15" customHeight="1" x14ac:dyDescent="0.25">
      <c r="B143" s="483"/>
      <c r="C143" s="483"/>
      <c r="D143" s="483"/>
      <c r="E143" s="483"/>
    </row>
    <row r="144" spans="2:5" ht="15" customHeight="1" x14ac:dyDescent="0.25">
      <c r="B144" s="483"/>
      <c r="C144" s="483"/>
      <c r="D144" s="483"/>
      <c r="E144" s="483"/>
    </row>
    <row r="145" spans="2:5" ht="15" customHeight="1" x14ac:dyDescent="0.25">
      <c r="B145" s="483"/>
      <c r="C145" s="483"/>
      <c r="D145" s="483"/>
      <c r="E145" s="483"/>
    </row>
    <row r="146" spans="2:5" ht="15" customHeight="1" x14ac:dyDescent="0.25">
      <c r="B146" s="483"/>
      <c r="C146" s="483"/>
      <c r="D146" s="483"/>
      <c r="E146" s="483"/>
    </row>
    <row r="147" spans="2:5" ht="15" customHeight="1" x14ac:dyDescent="0.25">
      <c r="B147" s="483"/>
      <c r="C147" s="483"/>
      <c r="D147" s="483"/>
      <c r="E147" s="483"/>
    </row>
    <row r="148" spans="2:5" ht="15" customHeight="1" x14ac:dyDescent="0.25">
      <c r="B148" s="483"/>
      <c r="C148" s="483"/>
      <c r="D148" s="483"/>
      <c r="E148" s="483"/>
    </row>
    <row r="149" spans="2:5" ht="15" customHeight="1" x14ac:dyDescent="0.25">
      <c r="B149" s="483"/>
      <c r="C149" s="483"/>
      <c r="D149" s="483"/>
      <c r="E149" s="483"/>
    </row>
  </sheetData>
  <mergeCells count="20">
    <mergeCell ref="T3:T4"/>
    <mergeCell ref="U3:U4"/>
    <mergeCell ref="N3:N4"/>
    <mergeCell ref="O3:O4"/>
    <mergeCell ref="P3:P4"/>
    <mergeCell ref="Q3:Q4"/>
    <mergeCell ref="R3:R4"/>
    <mergeCell ref="S3:S4"/>
    <mergeCell ref="M3:M4"/>
    <mergeCell ref="B3:B4"/>
    <mergeCell ref="C3:C4"/>
    <mergeCell ref="D3:D4"/>
    <mergeCell ref="E3:E4"/>
    <mergeCell ref="F3:F4"/>
    <mergeCell ref="G3:G4"/>
    <mergeCell ref="H3:H4"/>
    <mergeCell ref="I3:I4"/>
    <mergeCell ref="J3:J4"/>
    <mergeCell ref="K3:K4"/>
    <mergeCell ref="L3:L4"/>
  </mergeCells>
  <pageMargins left="0.75" right="0.75" top="0.75" bottom="0.75" header="0.3" footer="0"/>
  <pageSetup paperSize="9" scale="7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BB5F-9308-433D-B872-6F5229EC22B6}">
  <sheetPr>
    <pageSetUpPr fitToPage="1"/>
  </sheetPr>
  <dimension ref="A1:F31"/>
  <sheetViews>
    <sheetView showGridLines="0" zoomScaleNormal="100" zoomScaleSheetLayoutView="85" workbookViewId="0">
      <pane xSplit="1" ySplit="3" topLeftCell="B4" activePane="bottomRight" state="frozen"/>
      <selection activeCell="Q16" sqref="Q16"/>
      <selection pane="topRight" activeCell="Q16" sqref="Q16"/>
      <selection pane="bottomLeft" activeCell="Q16" sqref="Q16"/>
      <selection pane="bottomRight"/>
    </sheetView>
  </sheetViews>
  <sheetFormatPr defaultColWidth="9.140625" defaultRowHeight="17.25" x14ac:dyDescent="0.25"/>
  <cols>
    <col min="1" max="1" width="29.85546875" style="486" customWidth="1"/>
    <col min="2" max="3" width="9.140625" style="486"/>
    <col min="4" max="6" width="7.5703125" style="486" customWidth="1"/>
    <col min="7" max="16384" width="9.140625" style="486"/>
  </cols>
  <sheetData>
    <row r="1" spans="1:6" ht="18.75" x14ac:dyDescent="0.25">
      <c r="A1" s="485" t="s">
        <v>388</v>
      </c>
    </row>
    <row r="2" spans="1:6" ht="12" customHeight="1" thickBot="1" x14ac:dyDescent="0.3">
      <c r="A2" s="487"/>
    </row>
    <row r="3" spans="1:6" s="491" customFormat="1" ht="18" thickTop="1" thickBot="1" x14ac:dyDescent="0.3">
      <c r="A3" s="488" t="s">
        <v>389</v>
      </c>
      <c r="B3" s="489">
        <v>2017</v>
      </c>
      <c r="C3" s="489">
        <v>2018</v>
      </c>
      <c r="D3" s="489">
        <v>2019</v>
      </c>
      <c r="E3" s="490">
        <v>2020</v>
      </c>
      <c r="F3" s="490">
        <v>2021</v>
      </c>
    </row>
    <row r="4" spans="1:6" ht="18" thickTop="1" x14ac:dyDescent="0.25">
      <c r="A4" s="492" t="s">
        <v>390</v>
      </c>
      <c r="B4" s="493">
        <v>110.2</v>
      </c>
      <c r="C4" s="493">
        <v>117</v>
      </c>
      <c r="D4" s="493">
        <v>103.8</v>
      </c>
      <c r="E4" s="494">
        <v>105.9</v>
      </c>
      <c r="F4" s="495">
        <v>107</v>
      </c>
    </row>
    <row r="5" spans="1:6" x14ac:dyDescent="0.25">
      <c r="A5" s="492" t="s">
        <v>186</v>
      </c>
      <c r="B5" s="493">
        <v>111.5</v>
      </c>
      <c r="C5" s="493">
        <v>119.3</v>
      </c>
      <c r="D5" s="493">
        <v>104.4</v>
      </c>
      <c r="E5" s="494">
        <v>106.6</v>
      </c>
      <c r="F5" s="494">
        <v>107.9</v>
      </c>
    </row>
    <row r="6" spans="1:6" ht="18" thickBot="1" x14ac:dyDescent="0.3">
      <c r="A6" s="496" t="s">
        <v>391</v>
      </c>
      <c r="B6" s="493">
        <v>112.5</v>
      </c>
      <c r="C6" s="497">
        <v>120</v>
      </c>
      <c r="D6" s="493">
        <v>104.4</v>
      </c>
      <c r="E6" s="494">
        <v>107.4</v>
      </c>
      <c r="F6" s="494">
        <v>108.5</v>
      </c>
    </row>
    <row r="7" spans="1:6" ht="18" thickTop="1" x14ac:dyDescent="0.25">
      <c r="A7" s="492" t="s">
        <v>188</v>
      </c>
      <c r="B7" s="493">
        <v>113.4</v>
      </c>
      <c r="C7" s="493">
        <v>103.8</v>
      </c>
      <c r="D7" s="493">
        <v>104.4</v>
      </c>
      <c r="E7" s="494">
        <v>108.8</v>
      </c>
      <c r="F7" s="494"/>
    </row>
    <row r="8" spans="1:6" x14ac:dyDescent="0.25">
      <c r="A8" s="492" t="s">
        <v>189</v>
      </c>
      <c r="B8" s="493">
        <v>114.6</v>
      </c>
      <c r="C8" s="493">
        <v>103.6</v>
      </c>
      <c r="D8" s="493">
        <v>104.4</v>
      </c>
      <c r="E8" s="494">
        <v>107.3</v>
      </c>
      <c r="F8" s="494"/>
    </row>
    <row r="9" spans="1:6" x14ac:dyDescent="0.25">
      <c r="A9" s="492" t="s">
        <v>202</v>
      </c>
      <c r="B9" s="493">
        <v>115.3</v>
      </c>
      <c r="C9" s="493">
        <v>102.8</v>
      </c>
      <c r="D9" s="493">
        <v>103.4</v>
      </c>
      <c r="E9" s="494">
        <v>105.2</v>
      </c>
      <c r="F9" s="494"/>
    </row>
    <row r="10" spans="1:6" x14ac:dyDescent="0.25">
      <c r="A10" s="492" t="s">
        <v>203</v>
      </c>
      <c r="B10" s="493">
        <v>114.3</v>
      </c>
      <c r="C10" s="493">
        <v>102.6</v>
      </c>
      <c r="D10" s="493">
        <v>103.4</v>
      </c>
      <c r="E10" s="494">
        <v>104.9</v>
      </c>
      <c r="F10" s="494"/>
    </row>
    <row r="11" spans="1:6" x14ac:dyDescent="0.25">
      <c r="A11" s="492" t="s">
        <v>192</v>
      </c>
      <c r="B11" s="493">
        <v>114.4</v>
      </c>
      <c r="C11" s="493">
        <v>101.9</v>
      </c>
      <c r="D11" s="493">
        <v>103.7</v>
      </c>
      <c r="E11" s="494">
        <v>105.3</v>
      </c>
      <c r="F11" s="494"/>
    </row>
    <row r="12" spans="1:6" x14ac:dyDescent="0.25">
      <c r="A12" s="492" t="s">
        <v>193</v>
      </c>
      <c r="B12" s="493">
        <v>113.4</v>
      </c>
      <c r="C12" s="493">
        <v>102</v>
      </c>
      <c r="D12" s="493">
        <v>103.3</v>
      </c>
      <c r="E12" s="495">
        <v>106</v>
      </c>
      <c r="F12" s="495"/>
    </row>
    <row r="13" spans="1:6" x14ac:dyDescent="0.25">
      <c r="A13" s="492" t="s">
        <v>194</v>
      </c>
      <c r="B13" s="493">
        <v>112.9</v>
      </c>
      <c r="C13" s="493">
        <v>102.4</v>
      </c>
      <c r="D13" s="493">
        <v>102.8</v>
      </c>
      <c r="E13" s="495">
        <v>106.1</v>
      </c>
      <c r="F13" s="495"/>
    </row>
    <row r="14" spans="1:6" x14ac:dyDescent="0.25">
      <c r="A14" s="492" t="s">
        <v>195</v>
      </c>
      <c r="B14" s="493">
        <v>113.3</v>
      </c>
      <c r="C14" s="493">
        <v>102.8</v>
      </c>
      <c r="D14" s="493">
        <v>103.1</v>
      </c>
      <c r="E14" s="495">
        <v>106.3</v>
      </c>
      <c r="F14" s="495"/>
    </row>
    <row r="15" spans="1:6" x14ac:dyDescent="0.25">
      <c r="A15" s="492" t="s">
        <v>196</v>
      </c>
      <c r="B15" s="493">
        <v>114</v>
      </c>
      <c r="C15" s="493">
        <v>102.4</v>
      </c>
      <c r="D15" s="493">
        <v>103.3</v>
      </c>
      <c r="E15" s="495">
        <v>106.1</v>
      </c>
      <c r="F15" s="495"/>
    </row>
    <row r="16" spans="1:6" ht="10.5" customHeight="1" x14ac:dyDescent="0.25">
      <c r="A16" s="492"/>
      <c r="B16" s="498"/>
      <c r="C16" s="498"/>
      <c r="D16" s="498"/>
      <c r="E16" s="499"/>
      <c r="F16" s="499"/>
    </row>
    <row r="17" spans="1:6" x14ac:dyDescent="0.25">
      <c r="A17" s="492" t="s">
        <v>392</v>
      </c>
      <c r="B17" s="500">
        <f>AVERAGE(B4:B15)</f>
        <v>113.31666666666666</v>
      </c>
      <c r="C17" s="500"/>
      <c r="D17" s="500">
        <f>AVERAGE(D4:D15)</f>
        <v>103.69999999999999</v>
      </c>
      <c r="E17" s="501">
        <f>AVERAGE(E4:E15)</f>
        <v>106.32499999999999</v>
      </c>
      <c r="F17" s="501"/>
    </row>
    <row r="18" spans="1:6" ht="8.25" customHeight="1" x14ac:dyDescent="0.25">
      <c r="A18" s="492"/>
      <c r="B18" s="500"/>
      <c r="C18" s="500"/>
      <c r="D18" s="500"/>
      <c r="E18" s="501"/>
      <c r="F18" s="501"/>
    </row>
    <row r="19" spans="1:6" x14ac:dyDescent="0.25">
      <c r="A19" s="502" t="s">
        <v>31</v>
      </c>
      <c r="B19" s="498"/>
      <c r="C19" s="498"/>
      <c r="D19" s="498"/>
      <c r="E19" s="499"/>
      <c r="F19" s="499"/>
    </row>
    <row r="20" spans="1:6" x14ac:dyDescent="0.25">
      <c r="A20" s="492" t="s">
        <v>393</v>
      </c>
      <c r="B20" s="503" t="s">
        <v>394</v>
      </c>
      <c r="C20" s="503" t="s">
        <v>395</v>
      </c>
      <c r="D20" s="503" t="s">
        <v>396</v>
      </c>
      <c r="E20" s="504" t="s">
        <v>397</v>
      </c>
      <c r="F20" s="504" t="s">
        <v>398</v>
      </c>
    </row>
    <row r="21" spans="1:6" ht="18" thickBot="1" x14ac:dyDescent="0.3">
      <c r="A21" s="505" t="s">
        <v>399</v>
      </c>
      <c r="B21" s="506" t="s">
        <v>400</v>
      </c>
      <c r="C21" s="506" t="s">
        <v>401</v>
      </c>
      <c r="D21" s="506" t="s">
        <v>402</v>
      </c>
      <c r="E21" s="507" t="s">
        <v>403</v>
      </c>
      <c r="F21" s="507" t="s">
        <v>404</v>
      </c>
    </row>
    <row r="22" spans="1:6" s="509" customFormat="1" ht="16.5" thickTop="1" x14ac:dyDescent="0.25">
      <c r="A22" s="508" t="s">
        <v>405</v>
      </c>
    </row>
    <row r="23" spans="1:6" s="509" customFormat="1" ht="14.25" x14ac:dyDescent="0.25">
      <c r="A23" s="508" t="s">
        <v>406</v>
      </c>
    </row>
    <row r="24" spans="1:6" s="509" customFormat="1" ht="15.75" x14ac:dyDescent="0.25">
      <c r="A24" s="510" t="s">
        <v>407</v>
      </c>
    </row>
    <row r="25" spans="1:6" s="509" customFormat="1" ht="15.75" x14ac:dyDescent="0.25">
      <c r="A25" s="508" t="s">
        <v>408</v>
      </c>
    </row>
    <row r="26" spans="1:6" s="509" customFormat="1" ht="14.25" x14ac:dyDescent="0.25">
      <c r="A26" s="511" t="s">
        <v>409</v>
      </c>
    </row>
    <row r="27" spans="1:6" s="509" customFormat="1" ht="14.25" x14ac:dyDescent="0.25">
      <c r="A27" s="511" t="s">
        <v>410</v>
      </c>
    </row>
    <row r="28" spans="1:6" s="509" customFormat="1" ht="14.25" x14ac:dyDescent="0.25">
      <c r="A28" s="511" t="s">
        <v>411</v>
      </c>
    </row>
    <row r="29" spans="1:6" s="509" customFormat="1" ht="14.25" x14ac:dyDescent="0.25">
      <c r="A29" s="511" t="s">
        <v>412</v>
      </c>
    </row>
    <row r="30" spans="1:6" s="509" customFormat="1" ht="14.25" x14ac:dyDescent="0.25">
      <c r="A30" s="508" t="s">
        <v>413</v>
      </c>
    </row>
    <row r="31" spans="1:6" s="512" customFormat="1" x14ac:dyDescent="0.25"/>
  </sheetData>
  <printOptions horizontalCentered="1"/>
  <pageMargins left="0.75" right="0.75" top="0.75" bottom="0.75" header="0.3" footer="0"/>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D6AFF-D49D-4577-A30B-D8AA68FFDA94}">
  <sheetPr>
    <pageSetUpPr fitToPage="1"/>
  </sheetPr>
  <dimension ref="A1:G178"/>
  <sheetViews>
    <sheetView showGridLines="0" zoomScale="90" zoomScaleNormal="90" zoomScaleSheetLayoutView="85" workbookViewId="0">
      <pane xSplit="1" ySplit="134" topLeftCell="B135" activePane="bottomRight" state="frozen"/>
      <selection activeCell="Q16" sqref="Q16"/>
      <selection pane="topRight" activeCell="Q16" sqref="Q16"/>
      <selection pane="bottomLeft" activeCell="Q16" sqref="Q16"/>
      <selection pane="bottomRight" sqref="A1:G1"/>
    </sheetView>
  </sheetViews>
  <sheetFormatPr defaultColWidth="9.140625" defaultRowHeight="15" x14ac:dyDescent="0.25"/>
  <cols>
    <col min="1" max="1" width="13.5703125" style="518" customWidth="1"/>
    <col min="2" max="7" width="15.7109375" style="518" customWidth="1"/>
    <col min="8" max="16384" width="9.140625" style="518"/>
  </cols>
  <sheetData>
    <row r="1" spans="1:7" s="513" customFormat="1" ht="18.600000000000001" customHeight="1" x14ac:dyDescent="0.25">
      <c r="A1" s="3720" t="s">
        <v>414</v>
      </c>
      <c r="B1" s="3720"/>
      <c r="C1" s="3720"/>
      <c r="D1" s="3720"/>
      <c r="E1" s="3720"/>
      <c r="F1" s="3720"/>
      <c r="G1" s="3720"/>
    </row>
    <row r="2" spans="1:7" ht="15" customHeight="1" thickBot="1" x14ac:dyDescent="0.3">
      <c r="A2" s="514"/>
      <c r="B2" s="515"/>
      <c r="C2" s="515"/>
      <c r="D2" s="515"/>
      <c r="E2" s="516"/>
      <c r="F2" s="516"/>
      <c r="G2" s="517" t="s">
        <v>31</v>
      </c>
    </row>
    <row r="3" spans="1:7" ht="18" thickTop="1" thickBot="1" x14ac:dyDescent="0.3">
      <c r="A3" s="519"/>
      <c r="B3" s="3721" t="s">
        <v>415</v>
      </c>
      <c r="C3" s="3722"/>
      <c r="D3" s="3723"/>
      <c r="E3" s="3722" t="s">
        <v>416</v>
      </c>
      <c r="F3" s="3722"/>
      <c r="G3" s="3723"/>
    </row>
    <row r="4" spans="1:7" ht="23.25" customHeight="1" thickTop="1" thickBot="1" x14ac:dyDescent="0.3">
      <c r="A4" s="520" t="s">
        <v>389</v>
      </c>
      <c r="B4" s="521" t="s">
        <v>417</v>
      </c>
      <c r="C4" s="522" t="s">
        <v>418</v>
      </c>
      <c r="D4" s="523" t="s">
        <v>419</v>
      </c>
      <c r="E4" s="524" t="s">
        <v>420</v>
      </c>
      <c r="F4" s="525" t="s">
        <v>421</v>
      </c>
      <c r="G4" s="526" t="s">
        <v>422</v>
      </c>
    </row>
    <row r="5" spans="1:7" ht="18" hidden="1" customHeight="1" thickTop="1" x14ac:dyDescent="0.25">
      <c r="A5" s="527">
        <v>39264</v>
      </c>
      <c r="B5" s="528">
        <v>10.5</v>
      </c>
      <c r="C5" s="529">
        <v>7.6</v>
      </c>
      <c r="D5" s="530">
        <v>6.4</v>
      </c>
      <c r="E5" s="531">
        <v>7.1</v>
      </c>
      <c r="F5" s="529">
        <v>5.0447389893233385</v>
      </c>
      <c r="G5" s="530">
        <v>5.3791497041713932</v>
      </c>
    </row>
    <row r="6" spans="1:7" ht="15.75" hidden="1" customHeight="1" x14ac:dyDescent="0.25">
      <c r="A6" s="527">
        <v>39295</v>
      </c>
      <c r="B6" s="528">
        <v>10.1</v>
      </c>
      <c r="C6" s="529">
        <v>7</v>
      </c>
      <c r="D6" s="530">
        <v>6.2</v>
      </c>
      <c r="E6" s="531">
        <v>6.8</v>
      </c>
      <c r="F6" s="529">
        <v>3.660396223215745</v>
      </c>
      <c r="G6" s="530">
        <v>4.6578413383237649</v>
      </c>
    </row>
    <row r="7" spans="1:7" ht="15.75" hidden="1" customHeight="1" x14ac:dyDescent="0.25">
      <c r="A7" s="527">
        <v>39326</v>
      </c>
      <c r="B7" s="528">
        <v>9.6999999999999993</v>
      </c>
      <c r="C7" s="529">
        <v>6.4</v>
      </c>
      <c r="D7" s="530">
        <v>6.2</v>
      </c>
      <c r="E7" s="531">
        <v>7.3</v>
      </c>
      <c r="F7" s="529">
        <v>4.7259123460996921</v>
      </c>
      <c r="G7" s="530">
        <v>5.0512072292763222</v>
      </c>
    </row>
    <row r="8" spans="1:7" ht="15.75" hidden="1" customHeight="1" x14ac:dyDescent="0.25">
      <c r="A8" s="527">
        <v>39356</v>
      </c>
      <c r="B8" s="528">
        <v>9.4</v>
      </c>
      <c r="C8" s="529">
        <v>5.9</v>
      </c>
      <c r="D8" s="530">
        <v>6.1</v>
      </c>
      <c r="E8" s="531">
        <v>8.4</v>
      </c>
      <c r="F8" s="529">
        <v>5.0358509954642861</v>
      </c>
      <c r="G8" s="530">
        <v>5.5418515387933631</v>
      </c>
    </row>
    <row r="9" spans="1:7" ht="15.75" hidden="1" customHeight="1" x14ac:dyDescent="0.25">
      <c r="A9" s="527">
        <v>39387</v>
      </c>
      <c r="B9" s="528">
        <v>9.1</v>
      </c>
      <c r="C9" s="529">
        <v>5.4</v>
      </c>
      <c r="D9" s="530">
        <v>6</v>
      </c>
      <c r="E9" s="531">
        <v>8.4</v>
      </c>
      <c r="F9" s="529">
        <v>5.1075033046994012</v>
      </c>
      <c r="G9" s="530">
        <v>5.6431344967298624</v>
      </c>
    </row>
    <row r="10" spans="1:7" ht="18" hidden="1" customHeight="1" x14ac:dyDescent="0.25">
      <c r="A10" s="527">
        <v>39417</v>
      </c>
      <c r="B10" s="528">
        <v>8.8000000000000007</v>
      </c>
      <c r="C10" s="529">
        <v>5</v>
      </c>
      <c r="D10" s="530">
        <v>5.7</v>
      </c>
      <c r="E10" s="531">
        <v>8.6</v>
      </c>
      <c r="F10" s="529">
        <v>5.0604430819486623</v>
      </c>
      <c r="G10" s="530">
        <v>5.591690193063914</v>
      </c>
    </row>
    <row r="11" spans="1:7" ht="15.75" hidden="1" customHeight="1" x14ac:dyDescent="0.25">
      <c r="A11" s="527">
        <v>39448</v>
      </c>
      <c r="B11" s="528">
        <v>8.9</v>
      </c>
      <c r="C11" s="529">
        <v>5.2</v>
      </c>
      <c r="D11" s="530">
        <v>5.7</v>
      </c>
      <c r="E11" s="531">
        <v>9.9</v>
      </c>
      <c r="F11" s="529">
        <v>8.0833099952848819</v>
      </c>
      <c r="G11" s="530">
        <v>5.8939130096091974</v>
      </c>
    </row>
    <row r="12" spans="1:7" ht="15.75" hidden="1" customHeight="1" x14ac:dyDescent="0.25">
      <c r="A12" s="527">
        <v>39479</v>
      </c>
      <c r="B12" s="528">
        <v>9</v>
      </c>
      <c r="C12" s="529">
        <v>5.5</v>
      </c>
      <c r="D12" s="530">
        <v>5.7</v>
      </c>
      <c r="E12" s="531">
        <v>10.1</v>
      </c>
      <c r="F12" s="529">
        <v>8.1201457581817635</v>
      </c>
      <c r="G12" s="530">
        <v>5.8769776464297818</v>
      </c>
    </row>
    <row r="13" spans="1:7" ht="15.75" hidden="1" customHeight="1" x14ac:dyDescent="0.25">
      <c r="A13" s="527">
        <v>39508</v>
      </c>
      <c r="B13" s="528">
        <v>9</v>
      </c>
      <c r="C13" s="529">
        <v>5.8</v>
      </c>
      <c r="D13" s="530">
        <v>5.7</v>
      </c>
      <c r="E13" s="531">
        <v>9.3000000000000007</v>
      </c>
      <c r="F13" s="529">
        <v>8.040251592514668</v>
      </c>
      <c r="G13" s="530">
        <v>5.7638673007165631</v>
      </c>
    </row>
    <row r="14" spans="1:7" ht="15.75" hidden="1" customHeight="1" x14ac:dyDescent="0.25">
      <c r="A14" s="527">
        <v>39539</v>
      </c>
      <c r="B14" s="528">
        <v>8.9</v>
      </c>
      <c r="C14" s="529">
        <v>5.9</v>
      </c>
      <c r="D14" s="530">
        <v>5.6</v>
      </c>
      <c r="E14" s="531">
        <v>9.3000000000000007</v>
      </c>
      <c r="F14" s="529">
        <v>8.9361330582487177</v>
      </c>
      <c r="G14" s="530">
        <v>5.4932220195048842</v>
      </c>
    </row>
    <row r="15" spans="1:7" ht="15.75" hidden="1" customHeight="1" x14ac:dyDescent="0.25">
      <c r="A15" s="527">
        <v>39569</v>
      </c>
      <c r="B15" s="528">
        <v>8.8000000000000007</v>
      </c>
      <c r="C15" s="529">
        <v>6.2</v>
      </c>
      <c r="D15" s="530">
        <v>5.6</v>
      </c>
      <c r="E15" s="531">
        <v>9.8000000000000007</v>
      </c>
      <c r="F15" s="529">
        <v>9.6577736742990083</v>
      </c>
      <c r="G15" s="530">
        <v>5.794506306308933</v>
      </c>
    </row>
    <row r="16" spans="1:7" ht="18" hidden="1" customHeight="1" x14ac:dyDescent="0.25">
      <c r="A16" s="527">
        <v>39600</v>
      </c>
      <c r="B16" s="528">
        <v>8.8000000000000007</v>
      </c>
      <c r="C16" s="529">
        <v>6.6</v>
      </c>
      <c r="D16" s="530">
        <v>5.5</v>
      </c>
      <c r="E16" s="531">
        <v>9.6999999999999993</v>
      </c>
      <c r="F16" s="529">
        <v>9.5081961476281673</v>
      </c>
      <c r="G16" s="530">
        <v>5.6213344566487633</v>
      </c>
    </row>
    <row r="17" spans="1:7" ht="15.75" hidden="1" customHeight="1" x14ac:dyDescent="0.25">
      <c r="A17" s="527">
        <v>39630</v>
      </c>
      <c r="B17" s="528">
        <v>9.1</v>
      </c>
      <c r="C17" s="529">
        <v>7.2</v>
      </c>
      <c r="D17" s="530">
        <v>5.7</v>
      </c>
      <c r="E17" s="531">
        <v>11.5</v>
      </c>
      <c r="F17" s="529">
        <v>9.7841687888659443</v>
      </c>
      <c r="G17" s="530">
        <v>6.5123230240075047</v>
      </c>
    </row>
    <row r="18" spans="1:7" ht="15.75" hidden="1" customHeight="1" x14ac:dyDescent="0.25">
      <c r="A18" s="527">
        <v>39661</v>
      </c>
      <c r="B18" s="528">
        <v>9.5</v>
      </c>
      <c r="C18" s="529">
        <v>7.8</v>
      </c>
      <c r="D18" s="530">
        <v>5.9</v>
      </c>
      <c r="E18" s="531">
        <v>11.7</v>
      </c>
      <c r="F18" s="529">
        <v>10.993643685765676</v>
      </c>
      <c r="G18" s="530">
        <v>6.8536562588299876</v>
      </c>
    </row>
    <row r="19" spans="1:7" ht="15.75" hidden="1" customHeight="1" x14ac:dyDescent="0.25">
      <c r="A19" s="527">
        <v>39692</v>
      </c>
      <c r="B19" s="528">
        <v>9.8000000000000007</v>
      </c>
      <c r="C19" s="529">
        <v>8.3000000000000007</v>
      </c>
      <c r="D19" s="530">
        <v>6</v>
      </c>
      <c r="E19" s="531">
        <v>10.8</v>
      </c>
      <c r="F19" s="529">
        <v>9.8195982173374219</v>
      </c>
      <c r="G19" s="530">
        <v>6.4433775822698935</v>
      </c>
    </row>
    <row r="20" spans="1:7" ht="15.75" hidden="1" customHeight="1" x14ac:dyDescent="0.25">
      <c r="A20" s="527">
        <v>39722</v>
      </c>
      <c r="B20" s="528">
        <v>9.9</v>
      </c>
      <c r="C20" s="529">
        <v>8.5</v>
      </c>
      <c r="D20" s="530">
        <v>6.1</v>
      </c>
      <c r="E20" s="531">
        <v>9.6999999999999993</v>
      </c>
      <c r="F20" s="529">
        <v>8.9465899755739819</v>
      </c>
      <c r="G20" s="530">
        <v>6.4005280366357997</v>
      </c>
    </row>
    <row r="21" spans="1:7" ht="15.75" hidden="1" customHeight="1" x14ac:dyDescent="0.25">
      <c r="A21" s="527">
        <v>39753</v>
      </c>
      <c r="B21" s="528">
        <v>9.9</v>
      </c>
      <c r="C21" s="529">
        <v>8.6999999999999993</v>
      </c>
      <c r="D21" s="530">
        <v>6.1</v>
      </c>
      <c r="E21" s="531">
        <v>8.2713754646840165</v>
      </c>
      <c r="F21" s="529">
        <v>6.8990683520289142</v>
      </c>
      <c r="G21" s="530">
        <v>6.3701621367625583</v>
      </c>
    </row>
    <row r="22" spans="1:7" ht="18" hidden="1" customHeight="1" x14ac:dyDescent="0.25">
      <c r="A22" s="527">
        <v>39783</v>
      </c>
      <c r="B22" s="528">
        <v>9.6999999999999993</v>
      </c>
      <c r="C22" s="529">
        <v>8.6999999999999993</v>
      </c>
      <c r="D22" s="530">
        <v>6.1</v>
      </c>
      <c r="E22" s="531">
        <v>6.7467652495379005</v>
      </c>
      <c r="F22" s="529">
        <v>5.9330079144542136</v>
      </c>
      <c r="G22" s="530">
        <v>6.1671895591780546</v>
      </c>
    </row>
    <row r="23" spans="1:7" ht="15.75" hidden="1" customHeight="1" x14ac:dyDescent="0.25">
      <c r="A23" s="527">
        <v>39814</v>
      </c>
      <c r="B23" s="528">
        <v>9.3000000000000007</v>
      </c>
      <c r="C23" s="529">
        <v>8.4</v>
      </c>
      <c r="D23" s="530">
        <v>6</v>
      </c>
      <c r="E23" s="531">
        <v>5.2007299270073082</v>
      </c>
      <c r="F23" s="529">
        <v>3.9884438505438213</v>
      </c>
      <c r="G23" s="530">
        <v>5.0258446525900391</v>
      </c>
    </row>
    <row r="24" spans="1:7" ht="15.75" hidden="1" customHeight="1" x14ac:dyDescent="0.25">
      <c r="A24" s="527">
        <v>39845</v>
      </c>
      <c r="B24" s="528">
        <v>8.8000000000000007</v>
      </c>
      <c r="C24" s="529">
        <v>8</v>
      </c>
      <c r="D24" s="530">
        <v>5.9</v>
      </c>
      <c r="E24" s="531">
        <v>4.6070460704606964</v>
      </c>
      <c r="F24" s="529">
        <v>4.2105221514626034</v>
      </c>
      <c r="G24" s="530">
        <v>4.7818791575772623</v>
      </c>
    </row>
    <row r="25" spans="1:7" ht="15.75" hidden="1" customHeight="1" x14ac:dyDescent="0.25">
      <c r="A25" s="527">
        <v>39873</v>
      </c>
      <c r="B25" s="528">
        <v>8.5</v>
      </c>
      <c r="C25" s="529">
        <v>7.6</v>
      </c>
      <c r="D25" s="530">
        <v>5.8</v>
      </c>
      <c r="E25" s="531">
        <v>4.8</v>
      </c>
      <c r="F25" s="529">
        <v>4.0999999999999996</v>
      </c>
      <c r="G25" s="530">
        <v>4.8</v>
      </c>
    </row>
    <row r="26" spans="1:7" ht="15.75" hidden="1" customHeight="1" x14ac:dyDescent="0.25">
      <c r="A26" s="527">
        <v>39904</v>
      </c>
      <c r="B26" s="528">
        <v>8</v>
      </c>
      <c r="C26" s="529">
        <v>7.1</v>
      </c>
      <c r="D26" s="530">
        <v>5.7</v>
      </c>
      <c r="E26" s="531">
        <v>3.8</v>
      </c>
      <c r="F26" s="529">
        <v>3.7</v>
      </c>
      <c r="G26" s="530">
        <v>4.7</v>
      </c>
    </row>
    <row r="27" spans="1:7" ht="15.75" hidden="1" customHeight="1" x14ac:dyDescent="0.25">
      <c r="A27" s="527">
        <v>39934</v>
      </c>
      <c r="B27" s="528">
        <v>7.4</v>
      </c>
      <c r="C27" s="529">
        <v>6.5</v>
      </c>
      <c r="D27" s="530">
        <v>5.6</v>
      </c>
      <c r="E27" s="531">
        <v>2.8</v>
      </c>
      <c r="F27" s="529">
        <v>2.7</v>
      </c>
      <c r="G27" s="530">
        <v>4.0999999999999996</v>
      </c>
    </row>
    <row r="28" spans="1:7" ht="18" hidden="1" customHeight="1" x14ac:dyDescent="0.25">
      <c r="A28" s="527">
        <v>39965</v>
      </c>
      <c r="B28" s="528">
        <v>6.9</v>
      </c>
      <c r="C28" s="529">
        <v>6.1</v>
      </c>
      <c r="D28" s="530">
        <v>5.5</v>
      </c>
      <c r="E28" s="531">
        <v>3.3</v>
      </c>
      <c r="F28" s="529">
        <v>3.6</v>
      </c>
      <c r="G28" s="530">
        <v>4.5</v>
      </c>
    </row>
    <row r="29" spans="1:7" ht="15.75" hidden="1" customHeight="1" x14ac:dyDescent="0.25">
      <c r="A29" s="527">
        <v>39995</v>
      </c>
      <c r="B29" s="528">
        <v>6.1</v>
      </c>
      <c r="C29" s="529">
        <v>5.5</v>
      </c>
      <c r="D29" s="530">
        <v>5.4</v>
      </c>
      <c r="E29" s="531">
        <v>1.9</v>
      </c>
      <c r="F29" s="529">
        <v>1.6</v>
      </c>
      <c r="G29" s="530">
        <v>3.9</v>
      </c>
    </row>
    <row r="30" spans="1:7" ht="15.75" hidden="1" customHeight="1" x14ac:dyDescent="0.25">
      <c r="A30" s="527">
        <v>40026</v>
      </c>
      <c r="B30" s="528">
        <v>5.2</v>
      </c>
      <c r="C30" s="529">
        <v>4.5999999999999996</v>
      </c>
      <c r="D30" s="530">
        <v>5.0999999999999996</v>
      </c>
      <c r="E30" s="531">
        <v>1</v>
      </c>
      <c r="F30" s="529">
        <v>0.7</v>
      </c>
      <c r="G30" s="530">
        <v>3.5</v>
      </c>
    </row>
    <row r="31" spans="1:7" ht="15.75" hidden="1" customHeight="1" x14ac:dyDescent="0.25">
      <c r="A31" s="527">
        <v>40057</v>
      </c>
      <c r="B31" s="528">
        <v>4.4000000000000004</v>
      </c>
      <c r="C31" s="529">
        <v>3.9</v>
      </c>
      <c r="D31" s="530">
        <v>4.8</v>
      </c>
      <c r="E31" s="531">
        <v>0.9</v>
      </c>
      <c r="F31" s="529">
        <v>1</v>
      </c>
      <c r="G31" s="530">
        <v>3.3</v>
      </c>
    </row>
    <row r="32" spans="1:7" ht="15.75" hidden="1" customHeight="1" x14ac:dyDescent="0.25">
      <c r="A32" s="527">
        <v>40087</v>
      </c>
      <c r="B32" s="528">
        <v>3.6</v>
      </c>
      <c r="C32" s="529">
        <v>3.2</v>
      </c>
      <c r="D32" s="530">
        <v>4.5</v>
      </c>
      <c r="E32" s="531">
        <v>0.1</v>
      </c>
      <c r="F32" s="529">
        <v>0.2</v>
      </c>
      <c r="G32" s="530">
        <v>2.7</v>
      </c>
    </row>
    <row r="33" spans="1:7" ht="15.75" hidden="1" customHeight="1" x14ac:dyDescent="0.25">
      <c r="A33" s="527">
        <v>40118</v>
      </c>
      <c r="B33" s="528">
        <v>2.9</v>
      </c>
      <c r="C33" s="529">
        <v>2.7</v>
      </c>
      <c r="D33" s="530">
        <v>4.0999999999999996</v>
      </c>
      <c r="E33" s="531">
        <v>0.7</v>
      </c>
      <c r="F33" s="529">
        <v>1.2</v>
      </c>
      <c r="G33" s="530">
        <v>2.2999999999999998</v>
      </c>
    </row>
    <row r="34" spans="1:7" ht="18" hidden="1" customHeight="1" x14ac:dyDescent="0.25">
      <c r="A34" s="527">
        <v>40148</v>
      </c>
      <c r="B34" s="528">
        <v>2.5</v>
      </c>
      <c r="C34" s="529">
        <v>2.4</v>
      </c>
      <c r="D34" s="530">
        <v>3.8</v>
      </c>
      <c r="E34" s="531">
        <v>1.5</v>
      </c>
      <c r="F34" s="529">
        <v>2.4</v>
      </c>
      <c r="G34" s="530">
        <v>2.2000000000000002</v>
      </c>
    </row>
    <row r="35" spans="1:7" ht="15.75" hidden="1" customHeight="1" x14ac:dyDescent="0.25">
      <c r="A35" s="527">
        <v>40179</v>
      </c>
      <c r="B35" s="528">
        <v>2.2999999999999998</v>
      </c>
      <c r="C35" s="529">
        <v>2.4</v>
      </c>
      <c r="D35" s="530">
        <v>3.6</v>
      </c>
      <c r="E35" s="531">
        <v>2.5</v>
      </c>
      <c r="F35" s="529">
        <v>3.3</v>
      </c>
      <c r="G35" s="530">
        <v>2.6</v>
      </c>
    </row>
    <row r="36" spans="1:7" ht="15.75" hidden="1" customHeight="1" x14ac:dyDescent="0.25">
      <c r="A36" s="527">
        <v>40210</v>
      </c>
      <c r="B36" s="528">
        <v>2.1</v>
      </c>
      <c r="C36" s="529">
        <v>2.2999999999999998</v>
      </c>
      <c r="D36" s="530">
        <v>3.4</v>
      </c>
      <c r="E36" s="531">
        <v>2.4</v>
      </c>
      <c r="F36" s="529">
        <v>3.2</v>
      </c>
      <c r="G36" s="530">
        <v>2.2999999999999998</v>
      </c>
    </row>
    <row r="37" spans="1:7" ht="15.75" hidden="1" customHeight="1" x14ac:dyDescent="0.25">
      <c r="A37" s="527">
        <v>40238</v>
      </c>
      <c r="B37" s="528">
        <v>1.9</v>
      </c>
      <c r="C37" s="529">
        <v>2.2000000000000002</v>
      </c>
      <c r="D37" s="530">
        <v>3.2</v>
      </c>
      <c r="E37" s="531">
        <v>2.2999999999999998</v>
      </c>
      <c r="F37" s="529">
        <v>3.3</v>
      </c>
      <c r="G37" s="530">
        <v>2.2000000000000002</v>
      </c>
    </row>
    <row r="38" spans="1:7" ht="15.75" hidden="1" customHeight="1" x14ac:dyDescent="0.25">
      <c r="A38" s="527">
        <v>40269</v>
      </c>
      <c r="B38" s="528">
        <v>1.8</v>
      </c>
      <c r="C38" s="529">
        <v>2.2000000000000002</v>
      </c>
      <c r="D38" s="530">
        <v>3</v>
      </c>
      <c r="E38" s="531">
        <v>2.7</v>
      </c>
      <c r="F38" s="529">
        <v>3.2</v>
      </c>
      <c r="G38" s="530">
        <v>2.1</v>
      </c>
    </row>
    <row r="39" spans="1:7" ht="15.75" hidden="1" customHeight="1" x14ac:dyDescent="0.25">
      <c r="A39" s="527">
        <v>40299</v>
      </c>
      <c r="B39" s="528">
        <v>1.8</v>
      </c>
      <c r="C39" s="529">
        <v>2.2000000000000002</v>
      </c>
      <c r="D39" s="530">
        <v>2.8</v>
      </c>
      <c r="E39" s="531">
        <v>2.5</v>
      </c>
      <c r="F39" s="529">
        <v>2.8</v>
      </c>
      <c r="G39" s="530">
        <v>2.2000000000000002</v>
      </c>
    </row>
    <row r="40" spans="1:7" ht="18" hidden="1" customHeight="1" x14ac:dyDescent="0.25">
      <c r="A40" s="527">
        <v>40330</v>
      </c>
      <c r="B40" s="528">
        <v>1.7</v>
      </c>
      <c r="C40" s="529">
        <v>2.2000000000000002</v>
      </c>
      <c r="D40" s="530">
        <v>2.6</v>
      </c>
      <c r="E40" s="531">
        <v>2.4</v>
      </c>
      <c r="F40" s="529">
        <v>3</v>
      </c>
      <c r="G40" s="530">
        <v>2.4</v>
      </c>
    </row>
    <row r="41" spans="1:7" ht="15.75" hidden="1" customHeight="1" x14ac:dyDescent="0.25">
      <c r="A41" s="527">
        <v>40360</v>
      </c>
      <c r="B41" s="528">
        <v>1.8</v>
      </c>
      <c r="C41" s="529">
        <v>2.2000000000000002</v>
      </c>
      <c r="D41" s="530">
        <v>2.5</v>
      </c>
      <c r="E41" s="531">
        <v>2</v>
      </c>
      <c r="F41" s="529">
        <v>1.7</v>
      </c>
      <c r="G41" s="530">
        <v>2.7</v>
      </c>
    </row>
    <row r="42" spans="1:7" ht="15.75" hidden="1" customHeight="1" x14ac:dyDescent="0.25">
      <c r="A42" s="527">
        <v>40391</v>
      </c>
      <c r="B42" s="528">
        <v>1.9</v>
      </c>
      <c r="C42" s="529">
        <v>2.4</v>
      </c>
      <c r="D42" s="530">
        <v>2.5</v>
      </c>
      <c r="E42" s="531">
        <v>2.6</v>
      </c>
      <c r="F42" s="529">
        <v>3.2</v>
      </c>
      <c r="G42" s="530">
        <v>3</v>
      </c>
    </row>
    <row r="43" spans="1:7" ht="15.75" hidden="1" customHeight="1" x14ac:dyDescent="0.25">
      <c r="A43" s="527">
        <v>40422</v>
      </c>
      <c r="B43" s="528">
        <v>2</v>
      </c>
      <c r="C43" s="529">
        <v>2.4</v>
      </c>
      <c r="D43" s="530">
        <v>2.5</v>
      </c>
      <c r="E43" s="531">
        <v>2.5</v>
      </c>
      <c r="F43" s="529">
        <v>1.9</v>
      </c>
      <c r="G43" s="530">
        <v>3</v>
      </c>
    </row>
    <row r="44" spans="1:7" ht="15.75" hidden="1" customHeight="1" x14ac:dyDescent="0.25">
      <c r="A44" s="527">
        <v>40452</v>
      </c>
      <c r="B44" s="528">
        <v>2.2999999999999998</v>
      </c>
      <c r="C44" s="529">
        <v>2.7</v>
      </c>
      <c r="D44" s="530">
        <v>2.5</v>
      </c>
      <c r="E44" s="531">
        <v>3.2</v>
      </c>
      <c r="F44" s="529">
        <v>3.3</v>
      </c>
      <c r="G44" s="530">
        <v>3.3</v>
      </c>
    </row>
    <row r="45" spans="1:7" ht="15.75" hidden="1" customHeight="1" x14ac:dyDescent="0.25">
      <c r="A45" s="527">
        <v>40483</v>
      </c>
      <c r="B45" s="528">
        <v>2.5</v>
      </c>
      <c r="C45" s="529">
        <v>2.9</v>
      </c>
      <c r="D45" s="530">
        <v>2.6</v>
      </c>
      <c r="E45" s="531">
        <v>3.9</v>
      </c>
      <c r="F45" s="529">
        <v>3.7</v>
      </c>
      <c r="G45" s="530">
        <v>3.1</v>
      </c>
    </row>
    <row r="46" spans="1:7" ht="18" hidden="1" customHeight="1" x14ac:dyDescent="0.25">
      <c r="A46" s="527">
        <v>40513</v>
      </c>
      <c r="B46" s="528">
        <v>2.9</v>
      </c>
      <c r="C46" s="529">
        <v>3.2</v>
      </c>
      <c r="D46" s="530">
        <v>2.8</v>
      </c>
      <c r="E46" s="531">
        <v>6.1</v>
      </c>
      <c r="F46" s="529">
        <v>5.0999999999999996</v>
      </c>
      <c r="G46" s="530">
        <v>4.4000000000000004</v>
      </c>
    </row>
    <row r="47" spans="1:7" ht="15.75" hidden="1" customHeight="1" x14ac:dyDescent="0.25">
      <c r="A47" s="527">
        <v>40544</v>
      </c>
      <c r="B47" s="528">
        <v>3.3</v>
      </c>
      <c r="C47" s="529">
        <v>3.4</v>
      </c>
      <c r="D47" s="530">
        <v>3</v>
      </c>
      <c r="E47" s="531">
        <v>6.4</v>
      </c>
      <c r="F47" s="529">
        <v>6.2</v>
      </c>
      <c r="G47" s="530">
        <v>4.8</v>
      </c>
    </row>
    <row r="48" spans="1:7" ht="15.75" hidden="1" customHeight="1" x14ac:dyDescent="0.25">
      <c r="A48" s="527">
        <v>40575</v>
      </c>
      <c r="B48" s="528">
        <v>3.6</v>
      </c>
      <c r="C48" s="529">
        <v>3.7</v>
      </c>
      <c r="D48" s="530">
        <v>3.2</v>
      </c>
      <c r="E48" s="531">
        <v>6.8</v>
      </c>
      <c r="F48" s="529">
        <v>6.4</v>
      </c>
      <c r="G48" s="530">
        <v>5.0999999999999996</v>
      </c>
    </row>
    <row r="49" spans="1:7" ht="15.75" hidden="1" customHeight="1" x14ac:dyDescent="0.25">
      <c r="A49" s="527">
        <v>40603</v>
      </c>
      <c r="B49" s="528">
        <v>4</v>
      </c>
      <c r="C49" s="529">
        <v>4</v>
      </c>
      <c r="D49" s="530">
        <v>3.5</v>
      </c>
      <c r="E49" s="531">
        <v>7.2</v>
      </c>
      <c r="F49" s="529">
        <v>7</v>
      </c>
      <c r="G49" s="530">
        <v>5.4</v>
      </c>
    </row>
    <row r="50" spans="1:7" ht="15.75" hidden="1" customHeight="1" x14ac:dyDescent="0.25">
      <c r="A50" s="527">
        <v>40634</v>
      </c>
      <c r="B50" s="528">
        <v>4.4000000000000004</v>
      </c>
      <c r="C50" s="529">
        <v>4.3</v>
      </c>
      <c r="D50" s="530">
        <v>3.8</v>
      </c>
      <c r="E50" s="531">
        <v>7</v>
      </c>
      <c r="F50" s="529">
        <v>6.6</v>
      </c>
      <c r="G50" s="530">
        <v>6</v>
      </c>
    </row>
    <row r="51" spans="1:7" ht="15.75" hidden="1" customHeight="1" x14ac:dyDescent="0.25">
      <c r="A51" s="527">
        <v>40664</v>
      </c>
      <c r="B51" s="528">
        <v>4.8</v>
      </c>
      <c r="C51" s="529">
        <v>4.5999999999999996</v>
      </c>
      <c r="D51" s="530">
        <v>4.0999999999999996</v>
      </c>
      <c r="E51" s="531">
        <v>7.1</v>
      </c>
      <c r="F51" s="529">
        <v>7</v>
      </c>
      <c r="G51" s="530">
        <v>5.8</v>
      </c>
    </row>
    <row r="52" spans="1:7" ht="18" hidden="1" customHeight="1" x14ac:dyDescent="0.25">
      <c r="A52" s="527">
        <v>40695</v>
      </c>
      <c r="B52" s="528">
        <v>5.0999999999999996</v>
      </c>
      <c r="C52" s="529">
        <v>4.8</v>
      </c>
      <c r="D52" s="530">
        <v>4.3</v>
      </c>
      <c r="E52" s="531">
        <v>6.6</v>
      </c>
      <c r="F52" s="529">
        <v>5.9</v>
      </c>
      <c r="G52" s="530">
        <v>5.3</v>
      </c>
    </row>
    <row r="53" spans="1:7" ht="15.75" hidden="1" customHeight="1" x14ac:dyDescent="0.25">
      <c r="A53" s="527">
        <v>40725</v>
      </c>
      <c r="B53" s="528">
        <v>5.5</v>
      </c>
      <c r="C53" s="529">
        <v>5.2</v>
      </c>
      <c r="D53" s="530">
        <v>4.5</v>
      </c>
      <c r="E53" s="531">
        <v>6.7</v>
      </c>
      <c r="F53" s="529">
        <v>6.4</v>
      </c>
      <c r="G53" s="530">
        <v>4.9000000000000004</v>
      </c>
    </row>
    <row r="54" spans="1:7" ht="15.75" hidden="1" customHeight="1" x14ac:dyDescent="0.25">
      <c r="A54" s="527">
        <v>40756</v>
      </c>
      <c r="B54" s="528">
        <v>5.8</v>
      </c>
      <c r="C54" s="529">
        <v>5.5</v>
      </c>
      <c r="D54" s="530">
        <v>4.7</v>
      </c>
      <c r="E54" s="531">
        <v>6.5</v>
      </c>
      <c r="F54" s="529">
        <v>5.7</v>
      </c>
      <c r="G54" s="530">
        <v>4.8</v>
      </c>
    </row>
    <row r="55" spans="1:7" ht="15.75" hidden="1" customHeight="1" x14ac:dyDescent="0.25">
      <c r="A55" s="527">
        <v>40787</v>
      </c>
      <c r="B55" s="528">
        <v>6.2</v>
      </c>
      <c r="C55" s="529">
        <v>5.8</v>
      </c>
      <c r="D55" s="530">
        <v>4.8</v>
      </c>
      <c r="E55" s="531">
        <v>6.3</v>
      </c>
      <c r="F55" s="529">
        <v>5.9</v>
      </c>
      <c r="G55" s="530">
        <v>4.0999999999999996</v>
      </c>
    </row>
    <row r="56" spans="1:7" ht="15.75" hidden="1" customHeight="1" x14ac:dyDescent="0.25">
      <c r="A56" s="527">
        <v>40817</v>
      </c>
      <c r="B56" s="528">
        <v>6.4</v>
      </c>
      <c r="C56" s="529">
        <v>5.9</v>
      </c>
      <c r="D56" s="530">
        <v>4.8</v>
      </c>
      <c r="E56" s="531">
        <v>6</v>
      </c>
      <c r="F56" s="529">
        <v>5.3</v>
      </c>
      <c r="G56" s="530">
        <v>3.9</v>
      </c>
    </row>
    <row r="57" spans="1:7" ht="15.75" hidden="1" customHeight="1" x14ac:dyDescent="0.25">
      <c r="A57" s="527">
        <v>40848</v>
      </c>
      <c r="B57" s="528">
        <v>6.6</v>
      </c>
      <c r="C57" s="529">
        <v>6.1</v>
      </c>
      <c r="D57" s="530">
        <v>4.9000000000000004</v>
      </c>
      <c r="E57" s="531">
        <v>7</v>
      </c>
      <c r="F57" s="529">
        <v>5.5</v>
      </c>
      <c r="G57" s="530">
        <v>4.0999999999999996</v>
      </c>
    </row>
    <row r="58" spans="1:7" ht="18" hidden="1" customHeight="1" x14ac:dyDescent="0.25">
      <c r="A58" s="527">
        <v>40878</v>
      </c>
      <c r="B58" s="528">
        <v>6.5</v>
      </c>
      <c r="C58" s="529">
        <v>6</v>
      </c>
      <c r="D58" s="530">
        <v>4.8</v>
      </c>
      <c r="E58" s="531">
        <v>4.8</v>
      </c>
      <c r="F58" s="529">
        <v>3.8</v>
      </c>
      <c r="G58" s="530">
        <v>3</v>
      </c>
    </row>
    <row r="59" spans="1:7" ht="15.75" hidden="1" customHeight="1" x14ac:dyDescent="0.25">
      <c r="A59" s="527">
        <v>40909</v>
      </c>
      <c r="B59" s="528">
        <v>6.4</v>
      </c>
      <c r="C59" s="529">
        <v>5.8</v>
      </c>
      <c r="D59" s="530">
        <v>4.5999999999999996</v>
      </c>
      <c r="E59" s="531">
        <v>4.8</v>
      </c>
      <c r="F59" s="529">
        <v>4.2</v>
      </c>
      <c r="G59" s="530">
        <v>3.4</v>
      </c>
    </row>
    <row r="60" spans="1:7" ht="15.75" hidden="1" customHeight="1" x14ac:dyDescent="0.25">
      <c r="A60" s="527">
        <v>40940</v>
      </c>
      <c r="B60" s="528">
        <v>6.2</v>
      </c>
      <c r="C60" s="529">
        <v>5.6</v>
      </c>
      <c r="D60" s="530">
        <v>4.5</v>
      </c>
      <c r="E60" s="531">
        <v>4.0999999999999996</v>
      </c>
      <c r="F60" s="529">
        <v>3.6</v>
      </c>
      <c r="G60" s="530">
        <v>3.4</v>
      </c>
    </row>
    <row r="61" spans="1:7" ht="15.75" hidden="1" customHeight="1" x14ac:dyDescent="0.25">
      <c r="A61" s="527">
        <v>40969</v>
      </c>
      <c r="B61" s="528">
        <v>5.9</v>
      </c>
      <c r="C61" s="529">
        <v>5.3</v>
      </c>
      <c r="D61" s="530">
        <v>4.3</v>
      </c>
      <c r="E61" s="531">
        <v>3.8</v>
      </c>
      <c r="F61" s="529">
        <v>3.4</v>
      </c>
      <c r="G61" s="530">
        <v>3.3</v>
      </c>
    </row>
    <row r="62" spans="1:7" ht="15.75" hidden="1" customHeight="1" x14ac:dyDescent="0.25">
      <c r="A62" s="527">
        <v>41000</v>
      </c>
      <c r="B62" s="528">
        <v>5.6</v>
      </c>
      <c r="C62" s="529">
        <v>5</v>
      </c>
      <c r="D62" s="530">
        <v>4.0999999999999996</v>
      </c>
      <c r="E62" s="531">
        <v>3.8</v>
      </c>
      <c r="F62" s="529">
        <v>3.1</v>
      </c>
      <c r="G62" s="530">
        <v>2.8</v>
      </c>
    </row>
    <row r="63" spans="1:7" ht="15.75" hidden="1" customHeight="1" x14ac:dyDescent="0.25">
      <c r="A63" s="527">
        <v>41030</v>
      </c>
      <c r="B63" s="528">
        <v>5.3</v>
      </c>
      <c r="C63" s="529">
        <v>4.5999999999999996</v>
      </c>
      <c r="D63" s="530">
        <v>3.8</v>
      </c>
      <c r="E63" s="531">
        <v>3.8</v>
      </c>
      <c r="F63" s="529">
        <v>3.1</v>
      </c>
      <c r="G63" s="530">
        <v>2.8</v>
      </c>
    </row>
    <row r="64" spans="1:7" ht="18" hidden="1" customHeight="1" x14ac:dyDescent="0.25">
      <c r="A64" s="527">
        <v>41061</v>
      </c>
      <c r="B64" s="528">
        <v>5.0999999999999996</v>
      </c>
      <c r="C64" s="529">
        <v>4.4000000000000004</v>
      </c>
      <c r="D64" s="530">
        <v>3.6</v>
      </c>
      <c r="E64" s="531">
        <v>3.9</v>
      </c>
      <c r="F64" s="529">
        <v>3.1</v>
      </c>
      <c r="G64" s="530">
        <v>2.7</v>
      </c>
    </row>
    <row r="65" spans="1:7" ht="15.75" hidden="1" customHeight="1" x14ac:dyDescent="0.25">
      <c r="A65" s="527">
        <v>41091</v>
      </c>
      <c r="B65" s="528">
        <v>4.9000000000000004</v>
      </c>
      <c r="C65" s="529">
        <v>4.0999999999999996</v>
      </c>
      <c r="D65" s="530">
        <v>3.4</v>
      </c>
      <c r="E65" s="531">
        <v>3.7</v>
      </c>
      <c r="F65" s="529">
        <v>3</v>
      </c>
      <c r="G65" s="530">
        <v>2.8</v>
      </c>
    </row>
    <row r="66" spans="1:7" ht="15.75" hidden="1" customHeight="1" x14ac:dyDescent="0.25">
      <c r="A66" s="527">
        <v>41122</v>
      </c>
      <c r="B66" s="528">
        <v>4.5999999999999996</v>
      </c>
      <c r="C66" s="529">
        <v>3.9</v>
      </c>
      <c r="D66" s="530">
        <v>3.2</v>
      </c>
      <c r="E66" s="531">
        <v>3.7</v>
      </c>
      <c r="F66" s="529">
        <v>3</v>
      </c>
      <c r="G66" s="530">
        <v>2.7</v>
      </c>
    </row>
    <row r="67" spans="1:7" ht="15.75" hidden="1" customHeight="1" x14ac:dyDescent="0.25">
      <c r="A67" s="527">
        <v>41153</v>
      </c>
      <c r="B67" s="528">
        <v>4.4000000000000004</v>
      </c>
      <c r="C67" s="529">
        <v>3.7</v>
      </c>
      <c r="D67" s="530">
        <v>3.2</v>
      </c>
      <c r="E67" s="531">
        <v>3.9</v>
      </c>
      <c r="F67" s="529">
        <v>3.4</v>
      </c>
      <c r="G67" s="530">
        <v>3.3</v>
      </c>
    </row>
    <row r="68" spans="1:7" ht="15.75" hidden="1" customHeight="1" x14ac:dyDescent="0.25">
      <c r="A68" s="527">
        <v>41183</v>
      </c>
      <c r="B68" s="528">
        <v>4.3</v>
      </c>
      <c r="C68" s="529">
        <v>3.6</v>
      </c>
      <c r="D68" s="530">
        <v>3.1</v>
      </c>
      <c r="E68" s="531">
        <v>4.2</v>
      </c>
      <c r="F68" s="529">
        <v>3.6</v>
      </c>
      <c r="G68" s="530">
        <v>3.5</v>
      </c>
    </row>
    <row r="69" spans="1:7" ht="15.75" hidden="1" customHeight="1" x14ac:dyDescent="0.25">
      <c r="A69" s="527">
        <v>41214</v>
      </c>
      <c r="B69" s="528">
        <v>4</v>
      </c>
      <c r="C69" s="529">
        <v>3.4</v>
      </c>
      <c r="D69" s="530">
        <v>3.1</v>
      </c>
      <c r="E69" s="531">
        <v>3.1</v>
      </c>
      <c r="F69" s="529">
        <v>3.2</v>
      </c>
      <c r="G69" s="530">
        <v>3</v>
      </c>
    </row>
    <row r="70" spans="1:7" ht="18" hidden="1" customHeight="1" x14ac:dyDescent="0.25">
      <c r="A70" s="527">
        <v>41244</v>
      </c>
      <c r="B70" s="528">
        <v>3.9</v>
      </c>
      <c r="C70" s="529">
        <v>3.3</v>
      </c>
      <c r="D70" s="530">
        <v>3</v>
      </c>
      <c r="E70" s="531">
        <v>3.2</v>
      </c>
      <c r="F70" s="529">
        <v>3.2</v>
      </c>
      <c r="G70" s="530">
        <v>3</v>
      </c>
    </row>
    <row r="71" spans="1:7" ht="15.75" hidden="1" customHeight="1" x14ac:dyDescent="0.25">
      <c r="A71" s="527">
        <v>41275</v>
      </c>
      <c r="B71" s="528">
        <v>3.7</v>
      </c>
      <c r="C71" s="529">
        <v>3.2</v>
      </c>
      <c r="D71" s="530">
        <v>3</v>
      </c>
      <c r="E71" s="531">
        <v>2.9</v>
      </c>
      <c r="F71" s="529">
        <v>2.2000000000000002</v>
      </c>
      <c r="G71" s="530">
        <v>2.6</v>
      </c>
    </row>
    <row r="72" spans="1:7" ht="15.75" hidden="1" customHeight="1" x14ac:dyDescent="0.25">
      <c r="A72" s="527">
        <v>41306</v>
      </c>
      <c r="B72" s="528">
        <v>3.6</v>
      </c>
      <c r="C72" s="529">
        <v>3</v>
      </c>
      <c r="D72" s="530">
        <v>2.9</v>
      </c>
      <c r="E72" s="531">
        <v>3.6</v>
      </c>
      <c r="F72" s="529">
        <v>2.2000000000000002</v>
      </c>
      <c r="G72" s="530">
        <v>2.6</v>
      </c>
    </row>
    <row r="73" spans="1:7" ht="15.75" hidden="1" customHeight="1" x14ac:dyDescent="0.25">
      <c r="A73" s="527">
        <v>41334</v>
      </c>
      <c r="B73" s="528">
        <v>3.6</v>
      </c>
      <c r="C73" s="529">
        <v>3</v>
      </c>
      <c r="D73" s="530">
        <v>2.9</v>
      </c>
      <c r="E73" s="531">
        <v>3.6</v>
      </c>
      <c r="F73" s="529">
        <v>2.7</v>
      </c>
      <c r="G73" s="530">
        <v>2.7</v>
      </c>
    </row>
    <row r="74" spans="1:7" ht="15.75" hidden="1" customHeight="1" x14ac:dyDescent="0.25">
      <c r="A74" s="527">
        <v>41365</v>
      </c>
      <c r="B74" s="528">
        <v>3.6</v>
      </c>
      <c r="C74" s="529">
        <v>2.9</v>
      </c>
      <c r="D74" s="530">
        <v>2.8</v>
      </c>
      <c r="E74" s="531">
        <v>3.8</v>
      </c>
      <c r="F74" s="529">
        <v>2.6</v>
      </c>
      <c r="G74" s="530">
        <v>2.6</v>
      </c>
    </row>
    <row r="75" spans="1:7" ht="15.75" hidden="1" customHeight="1" x14ac:dyDescent="0.25">
      <c r="A75" s="527">
        <v>41395</v>
      </c>
      <c r="B75" s="528">
        <v>3.6</v>
      </c>
      <c r="C75" s="529">
        <v>2.9</v>
      </c>
      <c r="D75" s="530">
        <v>2.8</v>
      </c>
      <c r="E75" s="531">
        <v>3.7</v>
      </c>
      <c r="F75" s="529">
        <v>2.6</v>
      </c>
      <c r="G75" s="530">
        <v>2.5</v>
      </c>
    </row>
    <row r="76" spans="1:7" ht="18" hidden="1" customHeight="1" x14ac:dyDescent="0.25">
      <c r="A76" s="527">
        <v>41426</v>
      </c>
      <c r="B76" s="528">
        <v>3.6</v>
      </c>
      <c r="C76" s="529">
        <v>2.8</v>
      </c>
      <c r="D76" s="530">
        <v>2.8</v>
      </c>
      <c r="E76" s="531">
        <v>3.6</v>
      </c>
      <c r="F76" s="529">
        <v>2.5</v>
      </c>
      <c r="G76" s="530">
        <v>2.4</v>
      </c>
    </row>
    <row r="77" spans="1:7" ht="15.75" hidden="1" customHeight="1" x14ac:dyDescent="0.25">
      <c r="A77" s="527">
        <v>41456</v>
      </c>
      <c r="B77" s="528">
        <v>3.6</v>
      </c>
      <c r="C77" s="529">
        <v>2.8</v>
      </c>
      <c r="D77" s="530">
        <v>2.8</v>
      </c>
      <c r="E77" s="531">
        <v>3.6</v>
      </c>
      <c r="F77" s="529">
        <v>2.7</v>
      </c>
      <c r="G77" s="530">
        <v>2.5</v>
      </c>
    </row>
    <row r="78" spans="1:7" ht="15.75" hidden="1" customHeight="1" x14ac:dyDescent="0.25">
      <c r="A78" s="527">
        <v>41487</v>
      </c>
      <c r="B78" s="528">
        <v>3.5</v>
      </c>
      <c r="C78" s="529">
        <v>2.8</v>
      </c>
      <c r="D78" s="530">
        <v>2.7</v>
      </c>
      <c r="E78" s="531">
        <v>3.1</v>
      </c>
      <c r="F78" s="529">
        <v>2.6</v>
      </c>
      <c r="G78" s="530">
        <v>2.2999999999999998</v>
      </c>
    </row>
    <row r="79" spans="1:7" ht="15.75" hidden="1" customHeight="1" x14ac:dyDescent="0.25">
      <c r="A79" s="527">
        <v>41518</v>
      </c>
      <c r="B79" s="528">
        <v>3.5</v>
      </c>
      <c r="C79" s="529">
        <v>2.7</v>
      </c>
      <c r="D79" s="530">
        <v>2.7</v>
      </c>
      <c r="E79" s="531">
        <v>3.3</v>
      </c>
      <c r="F79" s="529">
        <v>2.6</v>
      </c>
      <c r="G79" s="530">
        <v>2.2000000000000002</v>
      </c>
    </row>
    <row r="80" spans="1:7" ht="15.75" hidden="1" customHeight="1" x14ac:dyDescent="0.25">
      <c r="A80" s="527">
        <v>41548</v>
      </c>
      <c r="B80" s="528">
        <v>3.4</v>
      </c>
      <c r="C80" s="529">
        <v>2.6</v>
      </c>
      <c r="D80" s="530">
        <v>2.6</v>
      </c>
      <c r="E80" s="531">
        <v>3.4</v>
      </c>
      <c r="F80" s="529">
        <v>2.6</v>
      </c>
      <c r="G80" s="530">
        <v>2.2999999999999998</v>
      </c>
    </row>
    <row r="81" spans="1:7" ht="15.75" hidden="1" customHeight="1" x14ac:dyDescent="0.25">
      <c r="A81" s="527">
        <v>41579</v>
      </c>
      <c r="B81" s="528">
        <v>3.5</v>
      </c>
      <c r="C81" s="529">
        <v>2.6</v>
      </c>
      <c r="D81" s="530">
        <v>2.5</v>
      </c>
      <c r="E81" s="531">
        <v>3.9</v>
      </c>
      <c r="F81" s="529">
        <v>3</v>
      </c>
      <c r="G81" s="530">
        <v>2.9</v>
      </c>
    </row>
    <row r="82" spans="1:7" ht="18" hidden="1" customHeight="1" x14ac:dyDescent="0.25">
      <c r="A82" s="527">
        <v>41609</v>
      </c>
      <c r="B82" s="528">
        <v>3.5</v>
      </c>
      <c r="C82" s="529">
        <v>2.6</v>
      </c>
      <c r="D82" s="530">
        <v>2.6</v>
      </c>
      <c r="E82" s="531">
        <v>4</v>
      </c>
      <c r="F82" s="529">
        <v>3.3</v>
      </c>
      <c r="G82" s="530">
        <v>3.2</v>
      </c>
    </row>
    <row r="83" spans="1:7" ht="15.75" hidden="1" customHeight="1" x14ac:dyDescent="0.25">
      <c r="A83" s="527">
        <v>41640</v>
      </c>
      <c r="B83" s="528">
        <v>3.7</v>
      </c>
      <c r="C83" s="529">
        <v>2.8</v>
      </c>
      <c r="D83" s="530">
        <v>2.6</v>
      </c>
      <c r="E83" s="531">
        <v>5.0999999999999996</v>
      </c>
      <c r="F83" s="529">
        <v>3.6</v>
      </c>
      <c r="G83" s="530">
        <v>3.4</v>
      </c>
    </row>
    <row r="84" spans="1:7" ht="15.75" hidden="1" customHeight="1" x14ac:dyDescent="0.25">
      <c r="A84" s="527">
        <v>41671</v>
      </c>
      <c r="B84" s="528">
        <v>3.9</v>
      </c>
      <c r="C84" s="529">
        <v>2.9</v>
      </c>
      <c r="D84" s="530">
        <v>2.7</v>
      </c>
      <c r="E84" s="531">
        <v>5.6</v>
      </c>
      <c r="F84" s="529">
        <v>3.5</v>
      </c>
      <c r="G84" s="530">
        <v>3.2</v>
      </c>
    </row>
    <row r="85" spans="1:7" ht="15.75" hidden="1" customHeight="1" x14ac:dyDescent="0.25">
      <c r="A85" s="527">
        <v>41699</v>
      </c>
      <c r="B85" s="528">
        <v>4</v>
      </c>
      <c r="C85" s="529">
        <v>2.9</v>
      </c>
      <c r="D85" s="530">
        <v>2.7</v>
      </c>
      <c r="E85" s="531">
        <v>4.5</v>
      </c>
      <c r="F85" s="529">
        <v>2.7</v>
      </c>
      <c r="G85" s="530">
        <v>3.1</v>
      </c>
    </row>
    <row r="86" spans="1:7" ht="15.75" hidden="1" customHeight="1" x14ac:dyDescent="0.25">
      <c r="A86" s="527">
        <v>41730</v>
      </c>
      <c r="B86" s="528">
        <v>4</v>
      </c>
      <c r="C86" s="529">
        <v>2.9</v>
      </c>
      <c r="D86" s="530">
        <v>2.8</v>
      </c>
      <c r="E86" s="531">
        <v>4.2</v>
      </c>
      <c r="F86" s="529">
        <v>2.8</v>
      </c>
      <c r="G86" s="530">
        <v>3.3</v>
      </c>
    </row>
    <row r="87" spans="1:7" ht="15.75" hidden="1" customHeight="1" x14ac:dyDescent="0.25">
      <c r="A87" s="527">
        <v>41760</v>
      </c>
      <c r="B87" s="528">
        <v>4</v>
      </c>
      <c r="C87" s="529">
        <v>2.9</v>
      </c>
      <c r="D87" s="530">
        <v>2.9</v>
      </c>
      <c r="E87" s="531">
        <v>3.4</v>
      </c>
      <c r="F87" s="529">
        <v>2.9</v>
      </c>
      <c r="G87" s="530">
        <v>3.4</v>
      </c>
    </row>
    <row r="88" spans="1:7" ht="18" hidden="1" customHeight="1" x14ac:dyDescent="0.25">
      <c r="A88" s="527">
        <v>41791</v>
      </c>
      <c r="B88" s="528">
        <v>4</v>
      </c>
      <c r="C88" s="529">
        <v>2.9</v>
      </c>
      <c r="D88" s="530">
        <v>2.9</v>
      </c>
      <c r="E88" s="531">
        <v>3.3</v>
      </c>
      <c r="F88" s="529">
        <v>2.7</v>
      </c>
      <c r="G88" s="530">
        <v>3.2</v>
      </c>
    </row>
    <row r="89" spans="1:7" ht="15.75" hidden="1" customHeight="1" x14ac:dyDescent="0.25">
      <c r="A89" s="527">
        <v>41821</v>
      </c>
      <c r="B89" s="528">
        <v>3.9</v>
      </c>
      <c r="C89" s="529">
        <v>2.9</v>
      </c>
      <c r="D89" s="530">
        <v>3</v>
      </c>
      <c r="E89" s="531">
        <v>3.1</v>
      </c>
      <c r="F89" s="529">
        <v>2.7</v>
      </c>
      <c r="G89" s="530">
        <v>3.2</v>
      </c>
    </row>
    <row r="90" spans="1:7" ht="15.75" hidden="1" customHeight="1" x14ac:dyDescent="0.25">
      <c r="A90" s="527">
        <v>41852</v>
      </c>
      <c r="B90" s="528">
        <v>4</v>
      </c>
      <c r="C90" s="529">
        <v>2.9</v>
      </c>
      <c r="D90" s="530">
        <v>3.1</v>
      </c>
      <c r="E90" s="531">
        <v>3.8</v>
      </c>
      <c r="F90" s="529">
        <v>2.7</v>
      </c>
      <c r="G90" s="530">
        <v>3.5</v>
      </c>
    </row>
    <row r="91" spans="1:7" ht="15.75" hidden="1" customHeight="1" x14ac:dyDescent="0.25">
      <c r="A91" s="527">
        <v>41883</v>
      </c>
      <c r="B91" s="528">
        <v>3.9</v>
      </c>
      <c r="C91" s="529">
        <v>2.9</v>
      </c>
      <c r="D91" s="530">
        <v>3.2</v>
      </c>
      <c r="E91" s="531">
        <v>2.9</v>
      </c>
      <c r="F91" s="529">
        <v>2.2999999999999998</v>
      </c>
      <c r="G91" s="530">
        <v>3.3</v>
      </c>
    </row>
    <row r="92" spans="1:7" ht="15.75" hidden="1" customHeight="1" x14ac:dyDescent="0.25">
      <c r="A92" s="527">
        <v>41913</v>
      </c>
      <c r="B92" s="528">
        <v>3.8</v>
      </c>
      <c r="C92" s="529">
        <v>2.9</v>
      </c>
      <c r="D92" s="530">
        <v>3.2</v>
      </c>
      <c r="E92" s="531">
        <v>1.9</v>
      </c>
      <c r="F92" s="529">
        <v>2.1</v>
      </c>
      <c r="G92" s="530">
        <v>3</v>
      </c>
    </row>
    <row r="93" spans="1:7" ht="15.75" hidden="1" customHeight="1" x14ac:dyDescent="0.25">
      <c r="A93" s="527">
        <v>41944</v>
      </c>
      <c r="B93" s="528">
        <v>3.5</v>
      </c>
      <c r="C93" s="529">
        <v>2.8</v>
      </c>
      <c r="D93" s="530">
        <v>3.2</v>
      </c>
      <c r="E93" s="531">
        <v>0.9</v>
      </c>
      <c r="F93" s="529">
        <v>1.7</v>
      </c>
      <c r="G93" s="530">
        <v>2.6</v>
      </c>
    </row>
    <row r="94" spans="1:7" ht="18" hidden="1" customHeight="1" x14ac:dyDescent="0.25">
      <c r="A94" s="527">
        <v>41974</v>
      </c>
      <c r="B94" s="528">
        <v>3.2</v>
      </c>
      <c r="C94" s="529">
        <v>2.6</v>
      </c>
      <c r="D94" s="530">
        <v>3.1</v>
      </c>
      <c r="E94" s="531">
        <v>0.2</v>
      </c>
      <c r="F94" s="529">
        <v>0.8</v>
      </c>
      <c r="G94" s="530">
        <v>2.1</v>
      </c>
    </row>
    <row r="95" spans="1:7" ht="17.25" hidden="1" customHeight="1" x14ac:dyDescent="0.3">
      <c r="A95" s="532">
        <v>42005</v>
      </c>
      <c r="B95" s="533">
        <v>2.8</v>
      </c>
      <c r="C95" s="534">
        <v>2.2000000000000002</v>
      </c>
      <c r="D95" s="535">
        <v>2.9</v>
      </c>
      <c r="E95" s="536">
        <v>0.7</v>
      </c>
      <c r="F95" s="534">
        <v>-0.4</v>
      </c>
      <c r="G95" s="535">
        <v>0.8</v>
      </c>
    </row>
    <row r="96" spans="1:7" ht="17.25" hidden="1" customHeight="1" x14ac:dyDescent="0.3">
      <c r="A96" s="532">
        <v>42036</v>
      </c>
      <c r="B96" s="533">
        <v>2.5</v>
      </c>
      <c r="C96" s="534">
        <v>1.9</v>
      </c>
      <c r="D96" s="535">
        <v>2.7</v>
      </c>
      <c r="E96" s="536">
        <v>2</v>
      </c>
      <c r="F96" s="534">
        <v>0.2</v>
      </c>
      <c r="G96" s="535">
        <v>1.6</v>
      </c>
    </row>
    <row r="97" spans="1:7" ht="17.25" hidden="1" customHeight="1" x14ac:dyDescent="0.3">
      <c r="A97" s="532">
        <v>42064</v>
      </c>
      <c r="B97" s="533">
        <v>2.4</v>
      </c>
      <c r="C97" s="534">
        <v>1.7</v>
      </c>
      <c r="D97" s="535">
        <v>2.6</v>
      </c>
      <c r="E97" s="536">
        <v>2.2000000000000002</v>
      </c>
      <c r="F97" s="534">
        <v>0.3</v>
      </c>
      <c r="G97" s="535">
        <v>1.6</v>
      </c>
    </row>
    <row r="98" spans="1:7" ht="17.25" hidden="1" customHeight="1" x14ac:dyDescent="0.3">
      <c r="A98" s="532">
        <v>42095</v>
      </c>
      <c r="B98" s="533">
        <v>2.2000000000000002</v>
      </c>
      <c r="C98" s="534">
        <v>1.5</v>
      </c>
      <c r="D98" s="535">
        <v>2.5</v>
      </c>
      <c r="E98" s="536">
        <v>2.1</v>
      </c>
      <c r="F98" s="534">
        <v>0.3</v>
      </c>
      <c r="G98" s="535">
        <v>1.6</v>
      </c>
    </row>
    <row r="99" spans="1:7" ht="17.25" hidden="1" customHeight="1" x14ac:dyDescent="0.3">
      <c r="A99" s="532">
        <v>42125</v>
      </c>
      <c r="B99" s="533">
        <v>2</v>
      </c>
      <c r="C99" s="534">
        <v>1.3</v>
      </c>
      <c r="D99" s="535">
        <v>2.2999999999999998</v>
      </c>
      <c r="E99" s="536">
        <v>0.5</v>
      </c>
      <c r="F99" s="534">
        <v>0.5</v>
      </c>
      <c r="G99" s="535">
        <v>1.9</v>
      </c>
    </row>
    <row r="100" spans="1:7" ht="17.25" hidden="1" customHeight="1" x14ac:dyDescent="0.3">
      <c r="A100" s="532">
        <v>42156</v>
      </c>
      <c r="B100" s="533">
        <v>1.7</v>
      </c>
      <c r="C100" s="534">
        <v>1.1000000000000001</v>
      </c>
      <c r="D100" s="535">
        <v>2.2999999999999998</v>
      </c>
      <c r="E100" s="536">
        <v>0.4</v>
      </c>
      <c r="F100" s="534">
        <v>0.6</v>
      </c>
      <c r="G100" s="535">
        <v>2.1</v>
      </c>
    </row>
    <row r="101" spans="1:7" ht="17.25" hidden="1" customHeight="1" x14ac:dyDescent="0.3">
      <c r="A101" s="532">
        <v>42186</v>
      </c>
      <c r="B101" s="533">
        <v>1.5</v>
      </c>
      <c r="C101" s="534">
        <v>0.9</v>
      </c>
      <c r="D101" s="535">
        <v>2.1</v>
      </c>
      <c r="E101" s="536">
        <v>0.6</v>
      </c>
      <c r="F101" s="534">
        <v>0.2</v>
      </c>
      <c r="G101" s="535">
        <v>1.6</v>
      </c>
    </row>
    <row r="102" spans="1:7" ht="17.25" hidden="1" customHeight="1" x14ac:dyDescent="0.3">
      <c r="A102" s="532">
        <v>42217</v>
      </c>
      <c r="B102" s="533">
        <v>1.3</v>
      </c>
      <c r="C102" s="534">
        <v>0.7</v>
      </c>
      <c r="D102" s="535">
        <v>2</v>
      </c>
      <c r="E102" s="536">
        <v>1.1000000000000001</v>
      </c>
      <c r="F102" s="534">
        <v>0.4</v>
      </c>
      <c r="G102" s="535">
        <v>1.7</v>
      </c>
    </row>
    <row r="103" spans="1:7" ht="17.25" hidden="1" customHeight="1" x14ac:dyDescent="0.3">
      <c r="A103" s="532">
        <v>42248</v>
      </c>
      <c r="B103" s="533">
        <v>1.2</v>
      </c>
      <c r="C103" s="534">
        <v>0.6</v>
      </c>
      <c r="D103" s="535">
        <v>1.9</v>
      </c>
      <c r="E103" s="536">
        <v>2</v>
      </c>
      <c r="F103" s="534">
        <v>0.9</v>
      </c>
      <c r="G103" s="535">
        <v>2</v>
      </c>
    </row>
    <row r="104" spans="1:7" ht="17.25" hidden="1" customHeight="1" x14ac:dyDescent="0.3">
      <c r="A104" s="532">
        <v>42278</v>
      </c>
      <c r="B104" s="533">
        <v>1.2</v>
      </c>
      <c r="C104" s="534">
        <v>0.5</v>
      </c>
      <c r="D104" s="535">
        <v>1.8</v>
      </c>
      <c r="E104" s="536">
        <v>1.5</v>
      </c>
      <c r="F104" s="534">
        <v>0.7</v>
      </c>
      <c r="G104" s="535">
        <v>1.8</v>
      </c>
    </row>
    <row r="105" spans="1:7" ht="17.25" hidden="1" customHeight="1" x14ac:dyDescent="0.3">
      <c r="A105" s="532">
        <v>42309</v>
      </c>
      <c r="B105" s="533">
        <v>1.2</v>
      </c>
      <c r="C105" s="534">
        <v>0.4</v>
      </c>
      <c r="D105" s="535">
        <v>1.7</v>
      </c>
      <c r="E105" s="536">
        <v>1</v>
      </c>
      <c r="F105" s="534">
        <v>0.5</v>
      </c>
      <c r="G105" s="535">
        <v>2</v>
      </c>
    </row>
    <row r="106" spans="1:7" ht="17.25" hidden="1" customHeight="1" x14ac:dyDescent="0.3">
      <c r="A106" s="532">
        <v>42339</v>
      </c>
      <c r="B106" s="533">
        <v>1.3</v>
      </c>
      <c r="C106" s="534">
        <v>0.4</v>
      </c>
      <c r="D106" s="535">
        <v>1.7</v>
      </c>
      <c r="E106" s="536">
        <v>1.3</v>
      </c>
      <c r="F106" s="534">
        <v>1.1000000000000001</v>
      </c>
      <c r="G106" s="535">
        <v>2.2999999999999998</v>
      </c>
    </row>
    <row r="107" spans="1:7" ht="17.25" hidden="1" customHeight="1" x14ac:dyDescent="0.3">
      <c r="A107" s="532">
        <v>42370</v>
      </c>
      <c r="B107" s="533">
        <v>1.3</v>
      </c>
      <c r="C107" s="534">
        <v>0.6</v>
      </c>
      <c r="D107" s="535">
        <v>2</v>
      </c>
      <c r="E107" s="536">
        <v>0.4</v>
      </c>
      <c r="F107" s="534">
        <v>1.9</v>
      </c>
      <c r="G107" s="535">
        <v>3.5</v>
      </c>
    </row>
    <row r="108" spans="1:7" ht="17.25" hidden="1" customHeight="1" x14ac:dyDescent="0.3">
      <c r="A108" s="532">
        <v>42401</v>
      </c>
      <c r="B108" s="533">
        <v>1</v>
      </c>
      <c r="C108" s="534">
        <v>0.7</v>
      </c>
      <c r="D108" s="535">
        <v>2.1</v>
      </c>
      <c r="E108" s="536">
        <v>-0.5</v>
      </c>
      <c r="F108" s="534">
        <v>0.9</v>
      </c>
      <c r="G108" s="535">
        <v>2.8</v>
      </c>
    </row>
    <row r="109" spans="1:7" ht="17.25" hidden="1" customHeight="1" x14ac:dyDescent="0.3">
      <c r="A109" s="532">
        <v>42430</v>
      </c>
      <c r="B109" s="533">
        <v>0.9</v>
      </c>
      <c r="C109" s="534">
        <v>0.7</v>
      </c>
      <c r="D109" s="535">
        <v>2.1</v>
      </c>
      <c r="E109" s="536">
        <v>0.9</v>
      </c>
      <c r="F109" s="534">
        <v>0.6</v>
      </c>
      <c r="G109" s="535">
        <v>2.5</v>
      </c>
    </row>
    <row r="110" spans="1:7" ht="17.25" hidden="1" customHeight="1" x14ac:dyDescent="0.3">
      <c r="A110" s="532">
        <v>42461</v>
      </c>
      <c r="B110" s="533">
        <v>0.8</v>
      </c>
      <c r="C110" s="534">
        <v>0.7</v>
      </c>
      <c r="D110" s="535">
        <v>2.2000000000000002</v>
      </c>
      <c r="E110" s="536">
        <v>0.2</v>
      </c>
      <c r="F110" s="534">
        <v>0.7</v>
      </c>
      <c r="G110" s="535">
        <v>2.6</v>
      </c>
    </row>
    <row r="111" spans="1:7" ht="17.25" hidden="1" customHeight="1" x14ac:dyDescent="0.3">
      <c r="A111" s="532">
        <v>42491</v>
      </c>
      <c r="B111" s="533">
        <v>0.8</v>
      </c>
      <c r="C111" s="534">
        <v>0.7</v>
      </c>
      <c r="D111" s="535">
        <v>2.2000000000000002</v>
      </c>
      <c r="E111" s="536">
        <v>0.8</v>
      </c>
      <c r="F111" s="534">
        <v>-0.1</v>
      </c>
      <c r="G111" s="535">
        <v>1.7</v>
      </c>
    </row>
    <row r="112" spans="1:7" ht="17.25" hidden="1" customHeight="1" x14ac:dyDescent="0.3">
      <c r="A112" s="532">
        <v>42522</v>
      </c>
      <c r="B112" s="533">
        <v>0.9</v>
      </c>
      <c r="C112" s="534">
        <v>0.7</v>
      </c>
      <c r="D112" s="535">
        <v>2.2000000000000002</v>
      </c>
      <c r="E112" s="536">
        <v>1.1000000000000001</v>
      </c>
      <c r="F112" s="534">
        <v>0.4</v>
      </c>
      <c r="G112" s="535">
        <v>2.2999999999999998</v>
      </c>
    </row>
    <row r="113" spans="1:7" ht="17.25" hidden="1" customHeight="1" x14ac:dyDescent="0.3">
      <c r="A113" s="532">
        <v>42552</v>
      </c>
      <c r="B113" s="533">
        <v>0.9</v>
      </c>
      <c r="C113" s="534">
        <v>0.7</v>
      </c>
      <c r="D113" s="535">
        <v>2.2999999999999998</v>
      </c>
      <c r="E113" s="536">
        <v>1</v>
      </c>
      <c r="F113" s="534">
        <v>0.7</v>
      </c>
      <c r="G113" s="535">
        <v>2.6</v>
      </c>
    </row>
    <row r="114" spans="1:7" ht="17.25" hidden="1" customHeight="1" x14ac:dyDescent="0.3">
      <c r="A114" s="532">
        <v>42583</v>
      </c>
      <c r="B114" s="533">
        <v>0.9</v>
      </c>
      <c r="C114" s="534">
        <v>0.7</v>
      </c>
      <c r="D114" s="535">
        <v>2.2999999999999998</v>
      </c>
      <c r="E114" s="536">
        <v>0.9</v>
      </c>
      <c r="F114" s="534">
        <v>-0.4</v>
      </c>
      <c r="G114" s="535">
        <v>1.8</v>
      </c>
    </row>
    <row r="115" spans="1:7" ht="17.25" hidden="1" customHeight="1" x14ac:dyDescent="0.3">
      <c r="A115" s="532">
        <v>42614</v>
      </c>
      <c r="B115" s="533">
        <v>0.8</v>
      </c>
      <c r="C115" s="534">
        <v>0.6</v>
      </c>
      <c r="D115" s="535">
        <v>2.2999999999999998</v>
      </c>
      <c r="E115" s="536">
        <v>0.9</v>
      </c>
      <c r="F115" s="534">
        <v>-0.3</v>
      </c>
      <c r="G115" s="535">
        <v>1.9</v>
      </c>
    </row>
    <row r="116" spans="1:7" ht="17.25" hidden="1" customHeight="1" x14ac:dyDescent="0.3">
      <c r="A116" s="532">
        <v>42644</v>
      </c>
      <c r="B116" s="533">
        <v>0.8</v>
      </c>
      <c r="C116" s="534">
        <v>0.5</v>
      </c>
      <c r="D116" s="535">
        <v>2.2999999999999998</v>
      </c>
      <c r="E116" s="536">
        <v>1.5</v>
      </c>
      <c r="F116" s="534">
        <v>-0.4</v>
      </c>
      <c r="G116" s="535">
        <v>1.8</v>
      </c>
    </row>
    <row r="117" spans="1:7" ht="17.25" hidden="1" customHeight="1" x14ac:dyDescent="0.3">
      <c r="A117" s="532">
        <v>42675</v>
      </c>
      <c r="B117" s="533">
        <v>0.9</v>
      </c>
      <c r="C117" s="534">
        <v>0.4</v>
      </c>
      <c r="D117" s="535">
        <v>2.2999999999999998</v>
      </c>
      <c r="E117" s="536">
        <v>2.2000000000000002</v>
      </c>
      <c r="F117" s="534">
        <v>0.1</v>
      </c>
      <c r="G117" s="535">
        <v>1.8</v>
      </c>
    </row>
    <row r="118" spans="1:7" ht="17.25" hidden="1" customHeight="1" x14ac:dyDescent="0.3">
      <c r="A118" s="532">
        <v>42705</v>
      </c>
      <c r="B118" s="533">
        <v>1</v>
      </c>
      <c r="C118" s="534">
        <v>0.4</v>
      </c>
      <c r="D118" s="535">
        <v>2.2000000000000002</v>
      </c>
      <c r="E118" s="536">
        <v>2.2999999999999998</v>
      </c>
      <c r="F118" s="534">
        <v>0.3</v>
      </c>
      <c r="G118" s="535">
        <v>1.7</v>
      </c>
    </row>
    <row r="119" spans="1:7" ht="17.25" hidden="1" thickTop="1" x14ac:dyDescent="0.3">
      <c r="A119" s="532">
        <v>42736</v>
      </c>
      <c r="B119" s="533">
        <v>1.1000000000000001</v>
      </c>
      <c r="C119" s="534">
        <v>0.3</v>
      </c>
      <c r="D119" s="535">
        <v>2.1</v>
      </c>
      <c r="E119" s="536">
        <v>1.8</v>
      </c>
      <c r="F119" s="534">
        <v>0.5</v>
      </c>
      <c r="G119" s="535">
        <v>1.7</v>
      </c>
    </row>
    <row r="120" spans="1:7" ht="17.25" hidden="1" thickTop="1" x14ac:dyDescent="0.3">
      <c r="A120" s="532">
        <v>42767</v>
      </c>
      <c r="B120" s="533">
        <v>1.2</v>
      </c>
      <c r="C120" s="534">
        <v>0.3</v>
      </c>
      <c r="D120" s="535">
        <v>2</v>
      </c>
      <c r="E120" s="536">
        <v>1.3</v>
      </c>
      <c r="F120" s="534">
        <v>1.1000000000000001</v>
      </c>
      <c r="G120" s="535">
        <v>1.6</v>
      </c>
    </row>
    <row r="121" spans="1:7" ht="17.25" hidden="1" thickTop="1" x14ac:dyDescent="0.3">
      <c r="A121" s="532">
        <v>42795</v>
      </c>
      <c r="B121" s="533">
        <v>1.3</v>
      </c>
      <c r="C121" s="534">
        <v>0.4</v>
      </c>
      <c r="D121" s="535">
        <v>1.9</v>
      </c>
      <c r="E121" s="536">
        <v>1.3</v>
      </c>
      <c r="F121" s="534">
        <v>1.7</v>
      </c>
      <c r="G121" s="535">
        <v>1.8</v>
      </c>
    </row>
    <row r="122" spans="1:7" ht="17.25" hidden="1" thickTop="1" x14ac:dyDescent="0.3">
      <c r="A122" s="532">
        <v>42826</v>
      </c>
      <c r="B122" s="533">
        <v>1.5</v>
      </c>
      <c r="C122" s="534">
        <v>0.5</v>
      </c>
      <c r="D122" s="535">
        <v>1.9</v>
      </c>
      <c r="E122" s="536">
        <v>2.9</v>
      </c>
      <c r="F122" s="534">
        <v>1.9</v>
      </c>
      <c r="G122" s="535">
        <v>2.1</v>
      </c>
    </row>
    <row r="123" spans="1:7" ht="17.25" hidden="1" thickTop="1" x14ac:dyDescent="0.3">
      <c r="A123" s="532">
        <v>42856</v>
      </c>
      <c r="B123" s="533">
        <v>1.9</v>
      </c>
      <c r="C123" s="534">
        <v>0.7</v>
      </c>
      <c r="D123" s="535">
        <v>2</v>
      </c>
      <c r="E123" s="536">
        <v>5.9</v>
      </c>
      <c r="F123" s="534">
        <v>2.6</v>
      </c>
      <c r="G123" s="535">
        <v>3</v>
      </c>
    </row>
    <row r="124" spans="1:7" ht="17.25" hidden="1" thickTop="1" x14ac:dyDescent="0.3">
      <c r="A124" s="532">
        <v>42887</v>
      </c>
      <c r="B124" s="533">
        <v>2.4</v>
      </c>
      <c r="C124" s="534">
        <v>0.8</v>
      </c>
      <c r="D124" s="535">
        <v>2</v>
      </c>
      <c r="E124" s="536">
        <v>6.4</v>
      </c>
      <c r="F124" s="534">
        <v>2</v>
      </c>
      <c r="G124" s="535">
        <v>2.2999999999999998</v>
      </c>
    </row>
    <row r="125" spans="1:7" ht="17.25" hidden="1" thickTop="1" x14ac:dyDescent="0.3">
      <c r="A125" s="532">
        <v>42917</v>
      </c>
      <c r="B125" s="533">
        <v>2.7</v>
      </c>
      <c r="C125" s="534">
        <v>0.9</v>
      </c>
      <c r="D125" s="535">
        <v>2</v>
      </c>
      <c r="E125" s="536">
        <v>5.3</v>
      </c>
      <c r="F125" s="534">
        <v>1.9</v>
      </c>
      <c r="G125" s="535">
        <v>2.2000000000000002</v>
      </c>
    </row>
    <row r="126" spans="1:7" ht="17.25" hidden="1" thickTop="1" x14ac:dyDescent="0.3">
      <c r="A126" s="532">
        <v>42948</v>
      </c>
      <c r="B126" s="533">
        <v>3.0286765833461127</v>
      </c>
      <c r="C126" s="534">
        <v>1.2222935693991577</v>
      </c>
      <c r="D126" s="535">
        <v>2.0456514153099237</v>
      </c>
      <c r="E126" s="536">
        <v>4.5703839122486212</v>
      </c>
      <c r="F126" s="534">
        <v>3.1433178020487729</v>
      </c>
      <c r="G126" s="535">
        <v>2.6876093090027808</v>
      </c>
    </row>
    <row r="127" spans="1:7" ht="17.25" hidden="1" thickTop="1" x14ac:dyDescent="0.3">
      <c r="A127" s="532">
        <v>42979</v>
      </c>
      <c r="B127" s="533">
        <v>3.2</v>
      </c>
      <c r="C127" s="534">
        <v>1.5</v>
      </c>
      <c r="D127" s="535">
        <v>2.1</v>
      </c>
      <c r="E127" s="536">
        <v>3.5</v>
      </c>
      <c r="F127" s="534">
        <v>2.7</v>
      </c>
      <c r="G127" s="535">
        <v>2.1</v>
      </c>
    </row>
    <row r="128" spans="1:7" ht="17.25" hidden="1" thickTop="1" x14ac:dyDescent="0.3">
      <c r="A128" s="532">
        <v>43009</v>
      </c>
      <c r="B128" s="533">
        <v>3.4</v>
      </c>
      <c r="C128" s="534">
        <v>1.7</v>
      </c>
      <c r="D128" s="535">
        <v>2.1</v>
      </c>
      <c r="E128" s="536">
        <v>3.5</v>
      </c>
      <c r="F128" s="534">
        <v>2.9</v>
      </c>
      <c r="G128" s="535">
        <v>2.4</v>
      </c>
    </row>
    <row r="129" spans="1:7" ht="17.25" hidden="1" thickTop="1" x14ac:dyDescent="0.3">
      <c r="A129" s="532">
        <v>43040</v>
      </c>
      <c r="B129" s="533">
        <v>3.5135960892147766</v>
      </c>
      <c r="C129" s="534">
        <v>1.9613825093619752</v>
      </c>
      <c r="D129" s="535">
        <v>2.1371120259215282</v>
      </c>
      <c r="E129" s="536">
        <v>3.5648994515539156</v>
      </c>
      <c r="F129" s="534">
        <v>2.7389160086513931</v>
      </c>
      <c r="G129" s="535">
        <v>2.1266499895171931</v>
      </c>
    </row>
    <row r="130" spans="1:7" ht="17.25" hidden="1" thickTop="1" x14ac:dyDescent="0.3">
      <c r="A130" s="532">
        <v>43070</v>
      </c>
      <c r="B130" s="533">
        <v>3.7</v>
      </c>
      <c r="C130" s="534">
        <v>2.2000000000000002</v>
      </c>
      <c r="D130" s="535">
        <v>2.2000000000000002</v>
      </c>
      <c r="E130" s="536">
        <v>4.2</v>
      </c>
      <c r="F130" s="534">
        <v>2.9</v>
      </c>
      <c r="G130" s="535">
        <v>2.2000000000000002</v>
      </c>
    </row>
    <row r="131" spans="1:7" ht="17.25" hidden="1" thickTop="1" x14ac:dyDescent="0.3">
      <c r="A131" s="532">
        <v>43101</v>
      </c>
      <c r="B131" s="533">
        <v>4.0347137637027686</v>
      </c>
      <c r="C131" s="534">
        <v>2.3846825535486893</v>
      </c>
      <c r="D131" s="535">
        <v>2.1804513646307644</v>
      </c>
      <c r="E131" s="536">
        <v>6.1705989110707682</v>
      </c>
      <c r="F131" s="534">
        <v>2.9291982620538226</v>
      </c>
      <c r="G131" s="535">
        <v>1.7701381506116443</v>
      </c>
    </row>
    <row r="132" spans="1:7" ht="17.25" hidden="1" thickTop="1" x14ac:dyDescent="0.3">
      <c r="A132" s="532">
        <v>43132</v>
      </c>
      <c r="B132" s="533">
        <v>4.5171102661596851</v>
      </c>
      <c r="C132" s="534">
        <v>2.5118378490783133</v>
      </c>
      <c r="D132" s="535">
        <v>2.1965772455402544</v>
      </c>
      <c r="E132" s="536">
        <v>6.995515695067267</v>
      </c>
      <c r="F132" s="534">
        <v>2.6502478886668568</v>
      </c>
      <c r="G132" s="535">
        <v>1.8158040266164077</v>
      </c>
    </row>
    <row r="133" spans="1:7" ht="17.25" hidden="1" thickTop="1" x14ac:dyDescent="0.3">
      <c r="A133" s="532">
        <v>43160</v>
      </c>
      <c r="B133" s="533">
        <v>4.9756912792464192</v>
      </c>
      <c r="C133" s="534">
        <v>2.54927677755028</v>
      </c>
      <c r="D133" s="535">
        <v>2.1728279888055591</v>
      </c>
      <c r="E133" s="536">
        <v>6.6666666666666652</v>
      </c>
      <c r="F133" s="534">
        <v>2.1375028224842385</v>
      </c>
      <c r="G133" s="535">
        <v>1.5659157673754143</v>
      </c>
    </row>
    <row r="134" spans="1:7" ht="17.25" hidden="1" thickTop="1" x14ac:dyDescent="0.3">
      <c r="A134" s="532">
        <v>43191</v>
      </c>
      <c r="B134" s="533">
        <v>5</v>
      </c>
      <c r="C134" s="534">
        <v>2.6</v>
      </c>
      <c r="D134" s="535">
        <v>2.1</v>
      </c>
      <c r="E134" s="536">
        <v>3.7</v>
      </c>
      <c r="F134" s="534">
        <v>2.2000000000000002</v>
      </c>
      <c r="G134" s="535">
        <v>1.5</v>
      </c>
    </row>
    <row r="135" spans="1:7" ht="17.25" hidden="1" thickTop="1" x14ac:dyDescent="0.3">
      <c r="A135" s="532">
        <v>43221</v>
      </c>
      <c r="B135" s="533">
        <v>4.7</v>
      </c>
      <c r="C135" s="534">
        <v>2.5</v>
      </c>
      <c r="D135" s="535">
        <v>2</v>
      </c>
      <c r="E135" s="536">
        <v>2.4</v>
      </c>
      <c r="F135" s="534">
        <v>2.2000000000000002</v>
      </c>
      <c r="G135" s="535">
        <v>1.3</v>
      </c>
    </row>
    <row r="136" spans="1:7" ht="17.25" hidden="1" thickTop="1" x14ac:dyDescent="0.3">
      <c r="A136" s="532">
        <v>43252</v>
      </c>
      <c r="B136" s="533">
        <v>4.2920174056568339</v>
      </c>
      <c r="C136" s="534">
        <v>2.5889959177030519</v>
      </c>
      <c r="D136" s="535">
        <v>1.9236851262346866</v>
      </c>
      <c r="E136" s="536">
        <v>1.031685458224918</v>
      </c>
      <c r="F136" s="534">
        <v>2.5907728443276712</v>
      </c>
      <c r="G136" s="535">
        <v>1.6020785026058526</v>
      </c>
    </row>
    <row r="137" spans="1:7" ht="17.25" hidden="1" thickTop="1" x14ac:dyDescent="0.3">
      <c r="A137" s="532">
        <v>43282</v>
      </c>
      <c r="B137" s="533">
        <v>4</v>
      </c>
      <c r="C137" s="534">
        <v>2.6</v>
      </c>
      <c r="D137" s="535">
        <v>1.9</v>
      </c>
      <c r="E137" s="536">
        <v>1.7</v>
      </c>
      <c r="F137" s="534">
        <v>2.5</v>
      </c>
      <c r="G137" s="535">
        <v>1.9</v>
      </c>
    </row>
    <row r="138" spans="1:7" ht="17.25" hidden="1" thickTop="1" x14ac:dyDescent="0.3">
      <c r="A138" s="532">
        <v>43313</v>
      </c>
      <c r="B138" s="533">
        <v>3.7</v>
      </c>
      <c r="C138" s="534">
        <v>2.5</v>
      </c>
      <c r="D138" s="535">
        <v>1.8</v>
      </c>
      <c r="E138" s="536">
        <v>0.9</v>
      </c>
      <c r="F138" s="534">
        <v>1.8</v>
      </c>
      <c r="G138" s="535">
        <v>1.4</v>
      </c>
    </row>
    <row r="139" spans="1:7" ht="17.25" hidden="1" thickTop="1" x14ac:dyDescent="0.3">
      <c r="A139" s="532">
        <v>43344</v>
      </c>
      <c r="B139" s="533">
        <v>3.5</v>
      </c>
      <c r="C139" s="534">
        <v>2.5</v>
      </c>
      <c r="D139" s="535">
        <v>1.8</v>
      </c>
      <c r="E139" s="536">
        <v>1.9</v>
      </c>
      <c r="F139" s="534">
        <v>2.1</v>
      </c>
      <c r="G139" s="535">
        <v>1.8</v>
      </c>
    </row>
    <row r="140" spans="1:7" ht="17.25" hidden="1" thickTop="1" x14ac:dyDescent="0.3">
      <c r="A140" s="532">
        <v>43374</v>
      </c>
      <c r="B140" s="533">
        <v>3.4899837193813399</v>
      </c>
      <c r="C140" s="534">
        <v>2.4218179892776304</v>
      </c>
      <c r="D140" s="535">
        <v>1.7586366027664946</v>
      </c>
      <c r="E140" s="536">
        <v>2.7779155594921834</v>
      </c>
      <c r="F140" s="534">
        <v>2.2970321623414502</v>
      </c>
      <c r="G140" s="535">
        <v>2.1178916329569253</v>
      </c>
    </row>
    <row r="141" spans="1:7" ht="15" hidden="1" customHeight="1" thickTop="1" x14ac:dyDescent="0.3">
      <c r="A141" s="532">
        <v>43405</v>
      </c>
      <c r="B141" s="533">
        <v>3.4</v>
      </c>
      <c r="C141" s="534">
        <v>2.4</v>
      </c>
      <c r="D141" s="535">
        <v>1.8</v>
      </c>
      <c r="E141" s="536">
        <v>2.8</v>
      </c>
      <c r="F141" s="534">
        <v>2.6</v>
      </c>
      <c r="G141" s="535">
        <v>2.5</v>
      </c>
    </row>
    <row r="142" spans="1:7" ht="15" hidden="1" customHeight="1" thickTop="1" x14ac:dyDescent="0.3">
      <c r="A142" s="532">
        <v>43435</v>
      </c>
      <c r="B142" s="533">
        <v>3.2273827033387326</v>
      </c>
      <c r="C142" s="534">
        <v>2.3432099051625688</v>
      </c>
      <c r="D142" s="535">
        <v>1.7858993722993155</v>
      </c>
      <c r="E142" s="536">
        <v>1.7861988304093579</v>
      </c>
      <c r="F142" s="534">
        <v>2.1106037979508274</v>
      </c>
      <c r="G142" s="535">
        <v>2.0890363570770898</v>
      </c>
    </row>
    <row r="143" spans="1:7" ht="15" hidden="1" customHeight="1" thickTop="1" x14ac:dyDescent="0.3">
      <c r="A143" s="532">
        <v>43466</v>
      </c>
      <c r="B143" s="533">
        <v>2.8</v>
      </c>
      <c r="C143" s="534">
        <v>2.2999999999999998</v>
      </c>
      <c r="D143" s="535">
        <v>1.9</v>
      </c>
      <c r="E143" s="536">
        <v>0.5</v>
      </c>
      <c r="F143" s="534">
        <v>1.8</v>
      </c>
      <c r="G143" s="535">
        <v>2.7</v>
      </c>
    </row>
    <row r="144" spans="1:7" ht="15" hidden="1" customHeight="1" thickTop="1" x14ac:dyDescent="0.3">
      <c r="A144" s="532">
        <v>43497</v>
      </c>
      <c r="B144" s="533">
        <v>2.1035542782304795</v>
      </c>
      <c r="C144" s="534">
        <v>2.1204152301877777</v>
      </c>
      <c r="D144" s="535">
        <v>1.8690863024179549</v>
      </c>
      <c r="E144" s="536">
        <v>-0.83604358759429287</v>
      </c>
      <c r="F144" s="534">
        <v>1.0622973472985686</v>
      </c>
      <c r="G144" s="535">
        <v>1.8763645467243739</v>
      </c>
    </row>
    <row r="145" spans="1:7" ht="15" customHeight="1" thickTop="1" x14ac:dyDescent="0.3">
      <c r="A145" s="532">
        <v>43525</v>
      </c>
      <c r="B145" s="533">
        <v>1.4265757290686798</v>
      </c>
      <c r="C145" s="534">
        <v>2.018192956343734</v>
      </c>
      <c r="D145" s="535">
        <v>1.8780363097014474</v>
      </c>
      <c r="E145" s="536">
        <v>-1.4144999999999963</v>
      </c>
      <c r="F145" s="534">
        <v>0.92206959535967581</v>
      </c>
      <c r="G145" s="535">
        <v>1.6773694976255804</v>
      </c>
    </row>
    <row r="146" spans="1:7" ht="15" customHeight="1" x14ac:dyDescent="0.3">
      <c r="A146" s="532">
        <v>43556</v>
      </c>
      <c r="B146" s="533">
        <v>1.2</v>
      </c>
      <c r="C146" s="534">
        <v>1.9</v>
      </c>
      <c r="D146" s="535">
        <v>1.9</v>
      </c>
      <c r="E146" s="536">
        <v>0.6</v>
      </c>
      <c r="F146" s="534">
        <v>0.6</v>
      </c>
      <c r="G146" s="535">
        <v>1.4</v>
      </c>
    </row>
    <row r="147" spans="1:7" ht="15" customHeight="1" x14ac:dyDescent="0.3">
      <c r="A147" s="532">
        <v>43586</v>
      </c>
      <c r="B147" s="533">
        <v>1.0282470803488097</v>
      </c>
      <c r="C147" s="534">
        <v>1.7292057679194839</v>
      </c>
      <c r="D147" s="535">
        <v>1.8822821821713021</v>
      </c>
      <c r="E147" s="536">
        <v>0.77220077220079286</v>
      </c>
      <c r="F147" s="534">
        <v>0.35461436491504017</v>
      </c>
      <c r="G147" s="535">
        <v>1.4121864530091122</v>
      </c>
    </row>
    <row r="148" spans="1:7" ht="15" customHeight="1" x14ac:dyDescent="0.3">
      <c r="A148" s="532">
        <v>43617</v>
      </c>
      <c r="B148" s="533">
        <v>0.99070578409852228</v>
      </c>
      <c r="C148" s="534">
        <v>1.49386037472794</v>
      </c>
      <c r="D148" s="535">
        <v>1.8675875336298997</v>
      </c>
      <c r="E148" s="536">
        <v>0.58365758754863606</v>
      </c>
      <c r="F148" s="534">
        <v>-0.21637203460876941</v>
      </c>
      <c r="G148" s="535">
        <v>1.4318424366090321</v>
      </c>
    </row>
    <row r="149" spans="1:7" ht="15" customHeight="1" x14ac:dyDescent="0.3">
      <c r="A149" s="532">
        <v>43647</v>
      </c>
      <c r="B149" s="533">
        <v>0.91342430377603367</v>
      </c>
      <c r="C149" s="534">
        <v>1.2663108409027624</v>
      </c>
      <c r="D149" s="535">
        <v>1.8228805602991782</v>
      </c>
      <c r="E149" s="536">
        <v>0.77972709551659136</v>
      </c>
      <c r="F149" s="534">
        <v>-0.19899316757978625</v>
      </c>
      <c r="G149" s="535">
        <v>1.3954747283652091</v>
      </c>
    </row>
    <row r="150" spans="1:7" ht="15" customHeight="1" x14ac:dyDescent="0.3">
      <c r="A150" s="532">
        <v>43678</v>
      </c>
      <c r="B150" s="533">
        <v>0.98235099529835335</v>
      </c>
      <c r="C150" s="534">
        <v>1.1381059933942561</v>
      </c>
      <c r="D150" s="535">
        <v>1.8749971211397876</v>
      </c>
      <c r="E150" s="536">
        <v>1.7664376840039298</v>
      </c>
      <c r="F150" s="534">
        <v>0.25501304274808678</v>
      </c>
      <c r="G150" s="535">
        <v>2.0216034639047864</v>
      </c>
    </row>
    <row r="151" spans="1:7" ht="15" customHeight="1" x14ac:dyDescent="0.3">
      <c r="A151" s="532">
        <v>43709</v>
      </c>
      <c r="B151" s="533">
        <v>0.92993821398670296</v>
      </c>
      <c r="C151" s="534">
        <v>0.97697752773011626</v>
      </c>
      <c r="D151" s="535">
        <v>1.8787373128930307</v>
      </c>
      <c r="E151" s="536">
        <v>1.2745098039215641</v>
      </c>
      <c r="F151" s="534">
        <v>0.16177077715644472</v>
      </c>
      <c r="G151" s="535">
        <v>1.8934138230198405</v>
      </c>
    </row>
    <row r="152" spans="1:7" ht="15" customHeight="1" x14ac:dyDescent="0.3">
      <c r="A152" s="532">
        <v>43739</v>
      </c>
      <c r="B152" s="533">
        <v>0.73599880554333641</v>
      </c>
      <c r="C152" s="534">
        <v>0.79588360304012618</v>
      </c>
      <c r="D152" s="535">
        <v>1.8538878855778984</v>
      </c>
      <c r="E152" s="536">
        <v>0.390625</v>
      </c>
      <c r="F152" s="534">
        <v>0.10975536594526325</v>
      </c>
      <c r="G152" s="535">
        <v>1.8171571646045104</v>
      </c>
    </row>
    <row r="153" spans="1:7" ht="15" customHeight="1" x14ac:dyDescent="0.3">
      <c r="A153" s="532">
        <v>43770</v>
      </c>
      <c r="B153" s="533">
        <v>0.5310218919299281</v>
      </c>
      <c r="C153" s="534">
        <v>0.58951659929322719</v>
      </c>
      <c r="D153" s="535">
        <v>1.7927998449687843</v>
      </c>
      <c r="E153" s="536">
        <v>0.29182879377431803</v>
      </c>
      <c r="F153" s="534">
        <v>7.6094007126648044E-2</v>
      </c>
      <c r="G153" s="535">
        <v>1.7636681664893183</v>
      </c>
    </row>
    <row r="154" spans="1:7" ht="15" customHeight="1" x14ac:dyDescent="0.3">
      <c r="A154" s="532">
        <v>43800</v>
      </c>
      <c r="B154" s="533">
        <v>0.45784101493639984</v>
      </c>
      <c r="C154" s="534">
        <v>0.42733532629051219</v>
      </c>
      <c r="D154" s="535">
        <v>1.7739323629121673</v>
      </c>
      <c r="E154" s="536">
        <v>0.87890625</v>
      </c>
      <c r="F154" s="534">
        <v>0.14336857949832638</v>
      </c>
      <c r="G154" s="535">
        <v>1.8581762281632441</v>
      </c>
    </row>
    <row r="155" spans="1:7" ht="15" customHeight="1" x14ac:dyDescent="0.3">
      <c r="A155" s="532">
        <v>43831</v>
      </c>
      <c r="B155" s="533">
        <v>0.58274938347775418</v>
      </c>
      <c r="C155" s="534">
        <v>0.29680653442141214</v>
      </c>
      <c r="D155" s="535">
        <v>1.6820499857076232</v>
      </c>
      <c r="E155" s="536">
        <v>2.0231213872832443</v>
      </c>
      <c r="F155" s="534">
        <v>0.27152708923243729</v>
      </c>
      <c r="G155" s="535">
        <v>1.5917333192526861</v>
      </c>
    </row>
    <row r="156" spans="1:7" ht="15" customHeight="1" x14ac:dyDescent="0.3">
      <c r="A156" s="532">
        <v>43862</v>
      </c>
      <c r="B156" s="533">
        <v>0.83188720012519202</v>
      </c>
      <c r="C156" s="534">
        <v>0.28157669846429201</v>
      </c>
      <c r="D156" s="535">
        <v>1.7078195371722948</v>
      </c>
      <c r="E156" s="536">
        <v>2.1072796934865856</v>
      </c>
      <c r="F156" s="534">
        <v>0.87178208872387142</v>
      </c>
      <c r="G156" s="535">
        <v>2.1795294401745435</v>
      </c>
    </row>
    <row r="157" spans="1:7" ht="18" customHeight="1" x14ac:dyDescent="0.3">
      <c r="A157" s="532">
        <v>43891</v>
      </c>
      <c r="B157" s="533">
        <v>1.2</v>
      </c>
      <c r="C157" s="534">
        <v>0.3</v>
      </c>
      <c r="D157" s="535">
        <v>1.8</v>
      </c>
      <c r="E157" s="536">
        <v>2.9</v>
      </c>
      <c r="F157" s="534">
        <v>1.3</v>
      </c>
      <c r="G157" s="535">
        <v>2.7</v>
      </c>
    </row>
    <row r="158" spans="1:7" ht="18" customHeight="1" x14ac:dyDescent="0.3">
      <c r="A158" s="532">
        <v>43922</v>
      </c>
      <c r="B158" s="533">
        <v>1.5030303030302949</v>
      </c>
      <c r="C158" s="534">
        <v>0.38155295297568337</v>
      </c>
      <c r="D158" s="535">
        <v>1.9276042231549662</v>
      </c>
      <c r="E158" s="536">
        <v>4.2145593869731712</v>
      </c>
      <c r="F158" s="534">
        <v>1.4691672980770898</v>
      </c>
      <c r="G158" s="535">
        <v>3.0138732031102178</v>
      </c>
    </row>
    <row r="159" spans="1:7" ht="18" customHeight="1" x14ac:dyDescent="0.3">
      <c r="A159" s="532">
        <v>43952</v>
      </c>
      <c r="B159" s="533">
        <v>1.6716466122910445</v>
      </c>
      <c r="C159" s="534">
        <v>0.48645251872356798</v>
      </c>
      <c r="D159" s="535">
        <v>2.0774059516008636</v>
      </c>
      <c r="E159" s="536">
        <v>2.7777777777777679</v>
      </c>
      <c r="F159" s="534">
        <v>1.6135344461770229</v>
      </c>
      <c r="G159" s="535">
        <v>3.2092470152518482</v>
      </c>
    </row>
    <row r="160" spans="1:7" ht="18" customHeight="1" x14ac:dyDescent="0.3">
      <c r="A160" s="532">
        <v>43983</v>
      </c>
      <c r="B160" s="533">
        <v>1.7676971506981998</v>
      </c>
      <c r="C160" s="534">
        <v>0.6460172845733636</v>
      </c>
      <c r="D160" s="535">
        <v>2.1957630381194582</v>
      </c>
      <c r="E160" s="536">
        <v>1.740812379110257</v>
      </c>
      <c r="F160" s="534">
        <v>1.7029712971434297</v>
      </c>
      <c r="G160" s="535">
        <v>2.8537408506346118</v>
      </c>
    </row>
    <row r="161" spans="1:7" ht="18" customHeight="1" x14ac:dyDescent="0.3">
      <c r="A161" s="532">
        <v>44013</v>
      </c>
      <c r="B161" s="533">
        <v>1.8230216987980885</v>
      </c>
      <c r="C161" s="534">
        <v>0.8062314628626277</v>
      </c>
      <c r="D161" s="535">
        <v>2.2937070446335639</v>
      </c>
      <c r="E161" s="536">
        <v>1.4506769825918697</v>
      </c>
      <c r="F161" s="534">
        <v>1.7254072617174376</v>
      </c>
      <c r="G161" s="535">
        <v>2.5712357213994119</v>
      </c>
    </row>
    <row r="162" spans="1:7" ht="18" customHeight="1" x14ac:dyDescent="0.3">
      <c r="A162" s="532">
        <v>44044</v>
      </c>
      <c r="B162" s="533">
        <v>1.8042690293999186</v>
      </c>
      <c r="C162" s="534">
        <v>0.96802265763173967</v>
      </c>
      <c r="D162" s="535">
        <v>2.3932585019679875</v>
      </c>
      <c r="E162" s="536">
        <v>1.5429122468659573</v>
      </c>
      <c r="F162" s="534">
        <v>2.1993339618013863</v>
      </c>
      <c r="G162" s="535">
        <v>3.2107615778820264</v>
      </c>
    </row>
    <row r="163" spans="1:7" ht="18" customHeight="1" x14ac:dyDescent="0.3">
      <c r="A163" s="532">
        <v>44075</v>
      </c>
      <c r="B163" s="533">
        <v>1.9150305761184372</v>
      </c>
      <c r="C163" s="534">
        <v>1.1716521616716102</v>
      </c>
      <c r="D163" s="535">
        <v>2.5483140930255166</v>
      </c>
      <c r="E163" s="536">
        <v>2.6137463697967211</v>
      </c>
      <c r="F163" s="534">
        <v>2.6060443209565687</v>
      </c>
      <c r="G163" s="535">
        <v>3.7505567802426976</v>
      </c>
    </row>
    <row r="164" spans="1:7" ht="18" customHeight="1" x14ac:dyDescent="0.3">
      <c r="A164" s="532">
        <v>44105</v>
      </c>
      <c r="B164" s="533">
        <v>2.1476833976834087</v>
      </c>
      <c r="C164" s="534">
        <v>1.4000060105438639</v>
      </c>
      <c r="D164" s="535">
        <v>2.7373380665246971</v>
      </c>
      <c r="E164" s="536">
        <v>3.2101167315174983</v>
      </c>
      <c r="F164" s="534">
        <v>2.8502785520538199</v>
      </c>
      <c r="G164" s="535">
        <v>4.0809075847834331</v>
      </c>
    </row>
    <row r="165" spans="1:7" ht="18" customHeight="1" x14ac:dyDescent="0.3">
      <c r="A165" s="532">
        <v>44136</v>
      </c>
      <c r="B165" s="533">
        <v>2.3803779654201662</v>
      </c>
      <c r="C165" s="534">
        <v>1.608118338596487</v>
      </c>
      <c r="D165" s="535">
        <v>2.8981268659719506</v>
      </c>
      <c r="E165" s="536">
        <v>3.103782735208549</v>
      </c>
      <c r="F165" s="534">
        <v>2.5663728117317097</v>
      </c>
      <c r="G165" s="535">
        <v>3.6902162781021985</v>
      </c>
    </row>
    <row r="166" spans="1:7" ht="18" customHeight="1" x14ac:dyDescent="0.3">
      <c r="A166" s="532">
        <v>44166</v>
      </c>
      <c r="B166" s="533">
        <v>2.5313404050144594</v>
      </c>
      <c r="C166" s="534">
        <v>1.8139602258601562</v>
      </c>
      <c r="D166" s="535">
        <v>3.0553337913181711</v>
      </c>
      <c r="E166" s="536">
        <v>2.7105517909002952</v>
      </c>
      <c r="F166" s="534">
        <v>2.6093599362168263</v>
      </c>
      <c r="G166" s="535">
        <v>3.7486544116245968</v>
      </c>
    </row>
    <row r="167" spans="1:7" ht="18" customHeight="1" x14ac:dyDescent="0.3">
      <c r="A167" s="532">
        <v>44197</v>
      </c>
      <c r="B167" s="533">
        <v>2.5</v>
      </c>
      <c r="C167" s="534">
        <v>2</v>
      </c>
      <c r="D167" s="535">
        <v>3.2</v>
      </c>
      <c r="E167" s="536">
        <v>1</v>
      </c>
      <c r="F167" s="534">
        <v>2.6</v>
      </c>
      <c r="G167" s="535">
        <v>3.7</v>
      </c>
    </row>
    <row r="168" spans="1:7" ht="18" customHeight="1" x14ac:dyDescent="0.3">
      <c r="A168" s="532">
        <v>44228</v>
      </c>
      <c r="B168" s="533">
        <v>2.37046528389524</v>
      </c>
      <c r="C168" s="534">
        <v>2.1966457795428607</v>
      </c>
      <c r="D168" s="535">
        <v>3.4205073142964393</v>
      </c>
      <c r="E168" s="536">
        <v>1.2195121951219523</v>
      </c>
      <c r="F168" s="534">
        <v>3.1054864028926765</v>
      </c>
      <c r="G168" s="535">
        <v>4.4023870714384739</v>
      </c>
    </row>
    <row r="169" spans="1:7" ht="18" customHeight="1" thickBot="1" x14ac:dyDescent="0.35">
      <c r="A169" s="537">
        <v>44256</v>
      </c>
      <c r="B169" s="538">
        <v>2.2129903331469247</v>
      </c>
      <c r="C169" s="539">
        <v>2.3386914440536755</v>
      </c>
      <c r="D169" s="540">
        <v>3.5454567946086479</v>
      </c>
      <c r="E169" s="541">
        <v>1.0242085661080091</v>
      </c>
      <c r="F169" s="539">
        <v>2.9845038596151729</v>
      </c>
      <c r="G169" s="540">
        <v>4.2375543193663434</v>
      </c>
    </row>
    <row r="170" spans="1:7" ht="5.25" customHeight="1" thickTop="1" x14ac:dyDescent="0.25">
      <c r="A170" s="542"/>
      <c r="B170" s="543"/>
      <c r="C170" s="543"/>
      <c r="D170" s="543"/>
      <c r="E170" s="543"/>
      <c r="F170" s="543"/>
      <c r="G170" s="543"/>
    </row>
    <row r="171" spans="1:7" s="544" customFormat="1" ht="28.5" customHeight="1" x14ac:dyDescent="0.2">
      <c r="A171" s="3724" t="s">
        <v>423</v>
      </c>
      <c r="B171" s="3724"/>
      <c r="C171" s="3724"/>
      <c r="D171" s="3724"/>
      <c r="E171" s="3724"/>
      <c r="F171" s="3724"/>
      <c r="G171" s="3724"/>
    </row>
    <row r="172" spans="1:7" s="544" customFormat="1" ht="14.25" x14ac:dyDescent="0.2">
      <c r="A172" s="3725" t="s">
        <v>424</v>
      </c>
      <c r="B172" s="3725"/>
      <c r="C172" s="3725"/>
      <c r="D172" s="3725"/>
      <c r="E172" s="3725"/>
      <c r="F172" s="3725"/>
      <c r="G172" s="3725"/>
    </row>
    <row r="173" spans="1:7" s="544" customFormat="1" ht="14.25" customHeight="1" x14ac:dyDescent="0.2">
      <c r="A173" s="3718" t="s">
        <v>425</v>
      </c>
      <c r="B173" s="3718"/>
      <c r="C173" s="3718"/>
      <c r="D173" s="3718"/>
      <c r="E173" s="3718"/>
      <c r="F173" s="3718"/>
      <c r="G173" s="3718"/>
    </row>
    <row r="174" spans="1:7" s="544" customFormat="1" ht="14.25" customHeight="1" x14ac:dyDescent="0.2">
      <c r="A174" s="3718" t="s">
        <v>426</v>
      </c>
      <c r="B174" s="3718"/>
      <c r="C174" s="3718"/>
      <c r="D174" s="3718"/>
      <c r="E174" s="3718"/>
      <c r="F174" s="3718"/>
      <c r="G174" s="3718"/>
    </row>
    <row r="175" spans="1:7" s="544" customFormat="1" ht="28.5" customHeight="1" x14ac:dyDescent="0.2">
      <c r="A175" s="3718" t="s">
        <v>427</v>
      </c>
      <c r="B175" s="3718"/>
      <c r="C175" s="3718"/>
      <c r="D175" s="3718"/>
      <c r="E175" s="3718"/>
      <c r="F175" s="3718"/>
      <c r="G175" s="3718"/>
    </row>
    <row r="176" spans="1:7" s="544" customFormat="1" ht="31.5" customHeight="1" x14ac:dyDescent="0.2">
      <c r="A176" s="3718" t="s">
        <v>428</v>
      </c>
      <c r="B176" s="3718"/>
      <c r="C176" s="3718"/>
      <c r="D176" s="3718"/>
      <c r="E176" s="3718"/>
      <c r="F176" s="3718"/>
      <c r="G176" s="3718"/>
    </row>
    <row r="177" spans="1:7" s="544" customFormat="1" ht="14.25" x14ac:dyDescent="0.2">
      <c r="A177" s="3719" t="s">
        <v>429</v>
      </c>
      <c r="B177" s="3719"/>
      <c r="C177" s="3719"/>
      <c r="D177" s="3719"/>
      <c r="E177" s="3719"/>
      <c r="F177" s="3719"/>
      <c r="G177" s="3719"/>
    </row>
    <row r="178" spans="1:7" x14ac:dyDescent="0.25">
      <c r="A178" s="545"/>
      <c r="B178" s="545"/>
      <c r="C178" s="545"/>
      <c r="D178" s="545"/>
      <c r="E178" s="545"/>
      <c r="F178" s="545"/>
      <c r="G178" s="545"/>
    </row>
  </sheetData>
  <mergeCells count="10">
    <mergeCell ref="A174:G174"/>
    <mergeCell ref="A175:G175"/>
    <mergeCell ref="A176:G176"/>
    <mergeCell ref="A177:G177"/>
    <mergeCell ref="A1:G1"/>
    <mergeCell ref="B3:D3"/>
    <mergeCell ref="E3:G3"/>
    <mergeCell ref="A171:G171"/>
    <mergeCell ref="A172:G172"/>
    <mergeCell ref="A173:G173"/>
  </mergeCells>
  <pageMargins left="0.75" right="0.75" top="0.75" bottom="0.75" header="0.3" footer="0"/>
  <pageSetup paperSize="9" scale="7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298B-E4AD-47A9-A2F3-639748CC184D}">
  <sheetPr>
    <pageSetUpPr fitToPage="1"/>
  </sheetPr>
  <dimension ref="A1:O43"/>
  <sheetViews>
    <sheetView zoomScaleNormal="100" zoomScaleSheetLayoutView="100" workbookViewId="0">
      <pane xSplit="1" ySplit="3" topLeftCell="B4" activePane="bottomRight" state="frozen"/>
      <selection activeCell="Q16" sqref="Q16"/>
      <selection pane="topRight" activeCell="Q16" sqref="Q16"/>
      <selection pane="bottomLeft" activeCell="Q16" sqref="Q16"/>
      <selection pane="bottomRight"/>
    </sheetView>
  </sheetViews>
  <sheetFormatPr defaultColWidth="9.140625" defaultRowHeight="12.75" x14ac:dyDescent="0.2"/>
  <cols>
    <col min="1" max="1" width="19.85546875" style="546" customWidth="1"/>
    <col min="2" max="2" width="17.5703125" style="546" customWidth="1"/>
    <col min="3" max="4" width="20.7109375" style="546" customWidth="1"/>
    <col min="5" max="5" width="18" style="546" customWidth="1"/>
    <col min="6" max="6" width="15.28515625" style="546" customWidth="1"/>
    <col min="7" max="7" width="15.5703125" style="546" customWidth="1"/>
    <col min="8" max="16384" width="9.140625" style="546"/>
  </cols>
  <sheetData>
    <row r="1" spans="1:15" ht="17.25" x14ac:dyDescent="0.2">
      <c r="A1" s="152" t="s">
        <v>430</v>
      </c>
    </row>
    <row r="2" spans="1:15" ht="11.25" customHeight="1" thickBot="1" x14ac:dyDescent="0.25">
      <c r="A2" s="152"/>
    </row>
    <row r="3" spans="1:15" s="550" customFormat="1" ht="84.75" thickTop="1" thickBot="1" x14ac:dyDescent="0.3">
      <c r="A3" s="547" t="s">
        <v>22</v>
      </c>
      <c r="B3" s="548" t="s">
        <v>431</v>
      </c>
      <c r="C3" s="548" t="s">
        <v>432</v>
      </c>
      <c r="D3" s="548" t="s">
        <v>433</v>
      </c>
      <c r="E3" s="548" t="s">
        <v>434</v>
      </c>
      <c r="F3" s="548" t="s">
        <v>435</v>
      </c>
      <c r="G3" s="549" t="s">
        <v>436</v>
      </c>
    </row>
    <row r="4" spans="1:15" ht="16.5" x14ac:dyDescent="0.2">
      <c r="A4" s="161" t="s">
        <v>184</v>
      </c>
      <c r="B4" s="223"/>
      <c r="C4" s="223"/>
      <c r="D4" s="223"/>
      <c r="E4" s="223"/>
      <c r="F4" s="223"/>
      <c r="G4" s="224"/>
    </row>
    <row r="5" spans="1:15" ht="16.5" hidden="1" x14ac:dyDescent="0.2">
      <c r="A5" s="161">
        <v>2012</v>
      </c>
      <c r="B5" s="227">
        <v>76.574999999999989</v>
      </c>
      <c r="C5" s="227">
        <v>95.5</v>
      </c>
      <c r="D5" s="227">
        <v>96.9</v>
      </c>
      <c r="E5" s="227">
        <v>91.7</v>
      </c>
      <c r="F5" s="227">
        <v>101.5</v>
      </c>
      <c r="G5" s="228">
        <v>95.733485618937721</v>
      </c>
    </row>
    <row r="6" spans="1:15" ht="16.5" hidden="1" x14ac:dyDescent="0.2">
      <c r="A6" s="161">
        <v>2013</v>
      </c>
      <c r="B6" s="227">
        <v>84.775000000000006</v>
      </c>
      <c r="C6" s="227">
        <v>100</v>
      </c>
      <c r="D6" s="227">
        <v>100</v>
      </c>
      <c r="E6" s="227">
        <v>93.9</v>
      </c>
      <c r="F6" s="227">
        <v>100</v>
      </c>
      <c r="G6" s="228">
        <v>99.974966954728927</v>
      </c>
    </row>
    <row r="7" spans="1:15" ht="16.5" hidden="1" x14ac:dyDescent="0.2">
      <c r="A7" s="161">
        <v>2014</v>
      </c>
      <c r="B7" s="227">
        <f>AVERAGE(B14:B17)</f>
        <v>89.35</v>
      </c>
      <c r="C7" s="227">
        <f>AVERAGE(C14:C17)</f>
        <v>100.325</v>
      </c>
      <c r="D7" s="227">
        <v>95.9</v>
      </c>
      <c r="E7" s="227">
        <v>95.3</v>
      </c>
      <c r="F7" s="227">
        <f>AVERAGE(F14:F17)</f>
        <v>96.407725999999997</v>
      </c>
      <c r="G7" s="228">
        <f>AVERAGE(G14:G17)</f>
        <v>95.765104000000008</v>
      </c>
    </row>
    <row r="8" spans="1:15" ht="16.5" hidden="1" x14ac:dyDescent="0.2">
      <c r="A8" s="161">
        <v>2015</v>
      </c>
      <c r="B8" s="227">
        <f>AVERAGE(B18:B21)</f>
        <v>94.25</v>
      </c>
      <c r="C8" s="227">
        <f>AVERAGE(C18:C21)</f>
        <v>102.52500000000001</v>
      </c>
      <c r="D8" s="227">
        <v>93</v>
      </c>
      <c r="E8" s="227">
        <v>96.6</v>
      </c>
      <c r="F8" s="227">
        <f>AVERAGE(F18:F21)</f>
        <v>85.901598750000005</v>
      </c>
      <c r="G8" s="228">
        <f>AVERAGE(G18:G21)</f>
        <v>96.862493499999999</v>
      </c>
    </row>
    <row r="9" spans="1:15" ht="16.5" hidden="1" x14ac:dyDescent="0.2">
      <c r="A9" s="161">
        <v>2016</v>
      </c>
      <c r="B9" s="227">
        <f>AVERAGE(B22:B25)</f>
        <v>99.15</v>
      </c>
      <c r="C9" s="227">
        <f>AVERAGE(C22:C25)</f>
        <v>102.70000000000002</v>
      </c>
      <c r="D9" s="227">
        <v>97.2</v>
      </c>
      <c r="E9" s="227">
        <v>96.6</v>
      </c>
      <c r="F9" s="227">
        <f>AVERAGE(F22:F25)</f>
        <v>81.5</v>
      </c>
      <c r="G9" s="228">
        <f>AVERAGE(G22:G25)</f>
        <v>98.024999999999991</v>
      </c>
    </row>
    <row r="10" spans="1:15" ht="16.5" x14ac:dyDescent="0.2">
      <c r="A10" s="161">
        <v>2017</v>
      </c>
      <c r="B10" s="227">
        <v>103.8</v>
      </c>
      <c r="C10" s="227">
        <v>105</v>
      </c>
      <c r="D10" s="227">
        <v>100.599998</v>
      </c>
      <c r="E10" s="227">
        <v>97.4</v>
      </c>
      <c r="F10" s="227">
        <v>87.6</v>
      </c>
      <c r="G10" s="228">
        <f>AVERAGE(G26:G29)</f>
        <v>98.7</v>
      </c>
    </row>
    <row r="11" spans="1:15" ht="16.5" x14ac:dyDescent="0.2">
      <c r="A11" s="161">
        <v>2018</v>
      </c>
      <c r="B11" s="227">
        <v>108.4</v>
      </c>
      <c r="C11" s="227">
        <v>108.3</v>
      </c>
      <c r="D11" s="227">
        <v>99.599998499999998</v>
      </c>
      <c r="E11" s="227">
        <v>100.3</v>
      </c>
      <c r="F11" s="227">
        <v>92.1</v>
      </c>
      <c r="G11" s="228">
        <v>97.9</v>
      </c>
    </row>
    <row r="12" spans="1:15" ht="16.5" x14ac:dyDescent="0.2">
      <c r="A12" s="161">
        <v>2019</v>
      </c>
      <c r="B12" s="227">
        <v>112.9</v>
      </c>
      <c r="C12" s="227">
        <v>109.9</v>
      </c>
      <c r="D12" s="227">
        <v>101.5</v>
      </c>
      <c r="E12" s="227">
        <v>102</v>
      </c>
      <c r="F12" s="227">
        <v>91.6</v>
      </c>
      <c r="G12" s="228">
        <v>101.3</v>
      </c>
    </row>
    <row r="13" spans="1:15" ht="17.25" thickBot="1" x14ac:dyDescent="0.25">
      <c r="A13" s="551">
        <v>2020</v>
      </c>
      <c r="B13" s="552">
        <v>113.9</v>
      </c>
      <c r="C13" s="552">
        <v>114</v>
      </c>
      <c r="D13" s="553">
        <v>109.4</v>
      </c>
      <c r="E13" s="553">
        <v>105.7</v>
      </c>
      <c r="F13" s="552">
        <v>100.8</v>
      </c>
      <c r="G13" s="552">
        <v>117.7</v>
      </c>
    </row>
    <row r="14" spans="1:15" ht="16.5" hidden="1" x14ac:dyDescent="0.3">
      <c r="A14" s="217" t="s">
        <v>160</v>
      </c>
      <c r="B14" s="227">
        <v>88.3</v>
      </c>
      <c r="C14" s="227">
        <v>100.2</v>
      </c>
      <c r="D14" s="227">
        <v>101.1</v>
      </c>
      <c r="E14" s="227">
        <v>95.4</v>
      </c>
      <c r="F14" s="227">
        <v>96.026450999999994</v>
      </c>
      <c r="G14" s="228">
        <v>98.261168999999995</v>
      </c>
      <c r="O14" s="546">
        <v>2.5</v>
      </c>
    </row>
    <row r="15" spans="1:15" ht="16.5" hidden="1" x14ac:dyDescent="0.3">
      <c r="A15" s="217" t="s">
        <v>157</v>
      </c>
      <c r="B15" s="227">
        <v>89.1</v>
      </c>
      <c r="C15" s="227">
        <v>100.5</v>
      </c>
      <c r="D15" s="227">
        <v>100.7</v>
      </c>
      <c r="E15" s="227">
        <v>95.3</v>
      </c>
      <c r="F15" s="227">
        <v>97.520187000000007</v>
      </c>
      <c r="G15" s="228">
        <v>95.407912999999994</v>
      </c>
    </row>
    <row r="16" spans="1:15" ht="16.5" hidden="1" x14ac:dyDescent="0.3">
      <c r="A16" s="217" t="s">
        <v>158</v>
      </c>
      <c r="B16" s="227">
        <v>90</v>
      </c>
      <c r="C16" s="227">
        <v>100.4</v>
      </c>
      <c r="D16" s="227">
        <v>93</v>
      </c>
      <c r="E16" s="227">
        <v>95.2</v>
      </c>
      <c r="F16" s="227">
        <v>99.940619999999996</v>
      </c>
      <c r="G16" s="228">
        <v>94.921645999999996</v>
      </c>
    </row>
    <row r="17" spans="1:7" ht="17.25" hidden="1" thickBot="1" x14ac:dyDescent="0.35">
      <c r="A17" s="233" t="s">
        <v>159</v>
      </c>
      <c r="B17" s="553">
        <v>90</v>
      </c>
      <c r="C17" s="553">
        <v>100.2</v>
      </c>
      <c r="D17" s="553">
        <v>87.5</v>
      </c>
      <c r="E17" s="553">
        <v>95.2</v>
      </c>
      <c r="F17" s="553">
        <v>92.143646000000004</v>
      </c>
      <c r="G17" s="554">
        <v>94.469688000000005</v>
      </c>
    </row>
    <row r="18" spans="1:7" ht="16.5" hidden="1" x14ac:dyDescent="0.3">
      <c r="A18" s="217" t="s">
        <v>161</v>
      </c>
      <c r="B18" s="227">
        <v>93.2</v>
      </c>
      <c r="C18" s="227">
        <v>101.7</v>
      </c>
      <c r="D18" s="227">
        <v>99.900002000000001</v>
      </c>
      <c r="E18" s="227">
        <v>96.4</v>
      </c>
      <c r="F18" s="227">
        <v>86.906395000000003</v>
      </c>
      <c r="G18" s="228">
        <v>92.949973999999997</v>
      </c>
    </row>
    <row r="19" spans="1:7" ht="16.5" hidden="1" x14ac:dyDescent="0.3">
      <c r="A19" s="217" t="s">
        <v>162</v>
      </c>
      <c r="B19" s="227">
        <v>94.2</v>
      </c>
      <c r="C19" s="227">
        <v>102</v>
      </c>
      <c r="D19" s="227">
        <v>90.900002000000001</v>
      </c>
      <c r="E19" s="227">
        <v>96.6</v>
      </c>
      <c r="F19" s="227">
        <v>88.8</v>
      </c>
      <c r="G19" s="228">
        <v>97.2</v>
      </c>
    </row>
    <row r="20" spans="1:7" ht="16.5" hidden="1" x14ac:dyDescent="0.3">
      <c r="A20" s="217" t="s">
        <v>163</v>
      </c>
      <c r="B20" s="227">
        <v>94.8</v>
      </c>
      <c r="C20" s="227">
        <v>102.9</v>
      </c>
      <c r="D20" s="227">
        <v>92</v>
      </c>
      <c r="E20" s="227">
        <v>96.7</v>
      </c>
      <c r="F20" s="227">
        <v>86.3</v>
      </c>
      <c r="G20" s="228">
        <v>97.7</v>
      </c>
    </row>
    <row r="21" spans="1:7" ht="16.5" hidden="1" x14ac:dyDescent="0.3">
      <c r="A21" s="217" t="s">
        <v>164</v>
      </c>
      <c r="B21" s="227">
        <v>94.8</v>
      </c>
      <c r="C21" s="227">
        <v>103.5</v>
      </c>
      <c r="D21" s="227">
        <v>90.7</v>
      </c>
      <c r="E21" s="227">
        <v>96.6</v>
      </c>
      <c r="F21" s="227">
        <v>81.599999999999994</v>
      </c>
      <c r="G21" s="228">
        <v>99.6</v>
      </c>
    </row>
    <row r="22" spans="1:7" ht="16.5" hidden="1" x14ac:dyDescent="0.3">
      <c r="A22" s="319" t="s">
        <v>165</v>
      </c>
      <c r="B22" s="223">
        <v>97.8</v>
      </c>
      <c r="C22" s="223">
        <v>101.7</v>
      </c>
      <c r="D22" s="223">
        <v>94.900002000000001</v>
      </c>
      <c r="E22" s="223">
        <v>96.5</v>
      </c>
      <c r="F22" s="223">
        <v>77.400000000000006</v>
      </c>
      <c r="G22" s="224">
        <v>98.1</v>
      </c>
    </row>
    <row r="23" spans="1:7" ht="16.5" hidden="1" x14ac:dyDescent="0.3">
      <c r="A23" s="217" t="s">
        <v>162</v>
      </c>
      <c r="B23" s="227">
        <v>98.9</v>
      </c>
      <c r="C23" s="227">
        <v>102.1</v>
      </c>
      <c r="D23" s="227">
        <v>94.5</v>
      </c>
      <c r="E23" s="227">
        <v>96.5</v>
      </c>
      <c r="F23" s="227">
        <v>83</v>
      </c>
      <c r="G23" s="228">
        <v>97.3</v>
      </c>
    </row>
    <row r="24" spans="1:7" ht="16.5" hidden="1" x14ac:dyDescent="0.3">
      <c r="A24" s="217" t="s">
        <v>163</v>
      </c>
      <c r="B24" s="227">
        <v>99.9</v>
      </c>
      <c r="C24" s="227">
        <v>102.9</v>
      </c>
      <c r="D24" s="227">
        <v>99.800003099999998</v>
      </c>
      <c r="E24" s="227">
        <v>96.6</v>
      </c>
      <c r="F24" s="227">
        <v>81.400000000000006</v>
      </c>
      <c r="G24" s="228">
        <v>97.7</v>
      </c>
    </row>
    <row r="25" spans="1:7" ht="17.25" hidden="1" thickBot="1" x14ac:dyDescent="0.35">
      <c r="A25" s="233" t="s">
        <v>164</v>
      </c>
      <c r="B25" s="553">
        <v>100</v>
      </c>
      <c r="C25" s="553">
        <v>104.1</v>
      </c>
      <c r="D25" s="553">
        <v>99.400001500000002</v>
      </c>
      <c r="E25" s="553">
        <v>96.7</v>
      </c>
      <c r="F25" s="553">
        <v>84.2</v>
      </c>
      <c r="G25" s="554">
        <v>99</v>
      </c>
    </row>
    <row r="26" spans="1:7" ht="16.5" x14ac:dyDescent="0.3">
      <c r="A26" s="217" t="s">
        <v>166</v>
      </c>
      <c r="B26" s="227">
        <v>102.4</v>
      </c>
      <c r="C26" s="227">
        <v>104.3</v>
      </c>
      <c r="D26" s="227">
        <v>101.6</v>
      </c>
      <c r="E26" s="227">
        <v>97</v>
      </c>
      <c r="F26" s="227">
        <v>87.3</v>
      </c>
      <c r="G26" s="228">
        <v>95.2</v>
      </c>
    </row>
    <row r="27" spans="1:7" ht="16.5" x14ac:dyDescent="0.3">
      <c r="A27" s="217" t="s">
        <v>162</v>
      </c>
      <c r="B27" s="227">
        <v>103.3</v>
      </c>
      <c r="C27" s="227">
        <v>104.6</v>
      </c>
      <c r="D27" s="227">
        <v>111.2</v>
      </c>
      <c r="E27" s="227">
        <v>97.2</v>
      </c>
      <c r="F27" s="227">
        <v>85.3</v>
      </c>
      <c r="G27" s="228">
        <v>97.9</v>
      </c>
    </row>
    <row r="28" spans="1:7" ht="16.5" x14ac:dyDescent="0.3">
      <c r="A28" s="217" t="s">
        <v>163</v>
      </c>
      <c r="B28" s="227">
        <v>104.5</v>
      </c>
      <c r="C28" s="227">
        <v>105.2</v>
      </c>
      <c r="D28" s="227">
        <v>92.5</v>
      </c>
      <c r="E28" s="227">
        <v>97.2</v>
      </c>
      <c r="F28" s="227">
        <v>86.5</v>
      </c>
      <c r="G28" s="228">
        <v>102.7</v>
      </c>
    </row>
    <row r="29" spans="1:7" ht="17.25" thickBot="1" x14ac:dyDescent="0.35">
      <c r="A29" s="233" t="s">
        <v>164</v>
      </c>
      <c r="B29" s="553">
        <v>104.9</v>
      </c>
      <c r="C29" s="553">
        <v>105.9</v>
      </c>
      <c r="D29" s="553">
        <v>97.7</v>
      </c>
      <c r="E29" s="553">
        <v>98.1</v>
      </c>
      <c r="F29" s="553">
        <v>91.2</v>
      </c>
      <c r="G29" s="554">
        <v>99</v>
      </c>
    </row>
    <row r="30" spans="1:7" ht="16.5" x14ac:dyDescent="0.3">
      <c r="A30" s="217" t="s">
        <v>168</v>
      </c>
      <c r="B30" s="227">
        <v>107.1</v>
      </c>
      <c r="C30" s="227">
        <v>107.3</v>
      </c>
      <c r="D30" s="227">
        <v>110.9</v>
      </c>
      <c r="E30" s="227">
        <v>100</v>
      </c>
      <c r="F30" s="227">
        <v>87.2</v>
      </c>
      <c r="G30" s="228">
        <v>97</v>
      </c>
    </row>
    <row r="31" spans="1:7" ht="16.5" x14ac:dyDescent="0.3">
      <c r="A31" s="217" t="s">
        <v>162</v>
      </c>
      <c r="B31" s="227">
        <v>108</v>
      </c>
      <c r="C31" s="227">
        <v>108</v>
      </c>
      <c r="D31" s="227">
        <v>103.7</v>
      </c>
      <c r="E31" s="227">
        <v>100.3</v>
      </c>
      <c r="F31" s="227">
        <v>93.8</v>
      </c>
      <c r="G31" s="228">
        <v>99.6</v>
      </c>
    </row>
    <row r="32" spans="1:7" ht="16.5" x14ac:dyDescent="0.3">
      <c r="A32" s="217" t="s">
        <v>163</v>
      </c>
      <c r="B32" s="227">
        <v>109</v>
      </c>
      <c r="C32" s="227">
        <v>108.7</v>
      </c>
      <c r="D32" s="227">
        <v>92.900001500000002</v>
      </c>
      <c r="E32" s="227">
        <v>100.5</v>
      </c>
      <c r="F32" s="227">
        <v>95.3</v>
      </c>
      <c r="G32" s="228">
        <v>98.6</v>
      </c>
    </row>
    <row r="33" spans="1:7" ht="17.25" thickBot="1" x14ac:dyDescent="0.35">
      <c r="A33" s="233" t="s">
        <v>164</v>
      </c>
      <c r="B33" s="553">
        <v>109.4</v>
      </c>
      <c r="C33" s="553">
        <v>109.2</v>
      </c>
      <c r="D33" s="553">
        <v>93.800003099999998</v>
      </c>
      <c r="E33" s="553">
        <v>100.5</v>
      </c>
      <c r="F33" s="553">
        <v>92</v>
      </c>
      <c r="G33" s="554">
        <v>96.5</v>
      </c>
    </row>
    <row r="34" spans="1:7" ht="16.5" x14ac:dyDescent="0.3">
      <c r="A34" s="319" t="s">
        <v>169</v>
      </c>
      <c r="B34" s="223">
        <v>111.8</v>
      </c>
      <c r="C34" s="223">
        <v>109.4</v>
      </c>
      <c r="D34" s="223">
        <v>99.5</v>
      </c>
      <c r="E34" s="223">
        <v>101.1</v>
      </c>
      <c r="F34" s="223">
        <v>89</v>
      </c>
      <c r="G34" s="224">
        <v>96.8</v>
      </c>
    </row>
    <row r="35" spans="1:7" ht="16.5" x14ac:dyDescent="0.3">
      <c r="A35" s="217" t="s">
        <v>162</v>
      </c>
      <c r="B35" s="227">
        <v>112.5</v>
      </c>
      <c r="C35" s="227">
        <v>109.7</v>
      </c>
      <c r="D35" s="227">
        <v>100.5</v>
      </c>
      <c r="E35" s="227">
        <v>101.6</v>
      </c>
      <c r="F35" s="227">
        <v>92.9</v>
      </c>
      <c r="G35" s="228">
        <v>99.1</v>
      </c>
    </row>
    <row r="36" spans="1:7" ht="16.5" x14ac:dyDescent="0.3">
      <c r="A36" s="217" t="s">
        <v>163</v>
      </c>
      <c r="B36" s="227">
        <v>113.4</v>
      </c>
      <c r="C36" s="227">
        <v>110.2</v>
      </c>
      <c r="D36" s="227">
        <v>105.5</v>
      </c>
      <c r="E36" s="227">
        <v>102.6</v>
      </c>
      <c r="F36" s="227">
        <v>93.3</v>
      </c>
      <c r="G36" s="228">
        <v>102.7</v>
      </c>
    </row>
    <row r="37" spans="1:7" ht="17.25" thickBot="1" x14ac:dyDescent="0.35">
      <c r="A37" s="233" t="s">
        <v>164</v>
      </c>
      <c r="B37" s="553">
        <v>113.8</v>
      </c>
      <c r="C37" s="553">
        <v>110.3</v>
      </c>
      <c r="D37" s="553">
        <v>102.099998</v>
      </c>
      <c r="E37" s="553">
        <v>102.6</v>
      </c>
      <c r="F37" s="553">
        <v>91.1</v>
      </c>
      <c r="G37" s="554">
        <v>106.7</v>
      </c>
    </row>
    <row r="38" spans="1:7" ht="16.5" x14ac:dyDescent="0.3">
      <c r="A38" s="319" t="s">
        <v>170</v>
      </c>
      <c r="B38" s="223">
        <v>114.8</v>
      </c>
      <c r="C38" s="223">
        <v>111.4</v>
      </c>
      <c r="D38" s="223">
        <v>119.800003</v>
      </c>
      <c r="E38" s="223">
        <v>104.2</v>
      </c>
      <c r="F38" s="223">
        <v>99.4</v>
      </c>
      <c r="G38" s="224">
        <v>110</v>
      </c>
    </row>
    <row r="39" spans="1:7" s="555" customFormat="1" ht="16.5" x14ac:dyDescent="0.3">
      <c r="A39" s="217" t="s">
        <v>162</v>
      </c>
      <c r="B39" s="227">
        <v>112.3</v>
      </c>
      <c r="C39" s="227">
        <v>112.8</v>
      </c>
      <c r="D39" s="227">
        <v>113</v>
      </c>
      <c r="E39" s="227">
        <v>105.4</v>
      </c>
      <c r="F39" s="227">
        <v>101.7</v>
      </c>
      <c r="G39" s="228">
        <v>116.9</v>
      </c>
    </row>
    <row r="40" spans="1:7" s="555" customFormat="1" ht="16.5" x14ac:dyDescent="0.3">
      <c r="A40" s="217" t="s">
        <v>163</v>
      </c>
      <c r="B40" s="227">
        <v>114.2</v>
      </c>
      <c r="C40" s="227">
        <v>115.5</v>
      </c>
      <c r="D40" s="227">
        <v>100.699997</v>
      </c>
      <c r="E40" s="227">
        <v>106.3</v>
      </c>
      <c r="F40" s="227">
        <v>102.3</v>
      </c>
      <c r="G40" s="228">
        <v>119.4</v>
      </c>
    </row>
    <row r="41" spans="1:7" ht="17.25" thickBot="1" x14ac:dyDescent="0.35">
      <c r="A41" s="260" t="s">
        <v>164</v>
      </c>
      <c r="B41" s="552">
        <v>114.3</v>
      </c>
      <c r="C41" s="552">
        <v>116.4</v>
      </c>
      <c r="D41" s="552">
        <v>107.900002</v>
      </c>
      <c r="E41" s="552">
        <v>106.9</v>
      </c>
      <c r="F41" s="552">
        <v>99.8</v>
      </c>
      <c r="G41" s="556">
        <v>124.4</v>
      </c>
    </row>
    <row r="42" spans="1:7" s="557" customFormat="1" ht="16.5" thickTop="1" x14ac:dyDescent="0.25">
      <c r="A42" s="109" t="s">
        <v>437</v>
      </c>
    </row>
    <row r="43" spans="1:7" s="557" customFormat="1" ht="14.25" x14ac:dyDescent="0.25">
      <c r="A43" s="109" t="s">
        <v>274</v>
      </c>
      <c r="C43" s="110"/>
      <c r="D43" s="110"/>
      <c r="E43" s="110"/>
      <c r="F43" s="110"/>
      <c r="G43" s="110"/>
    </row>
  </sheetData>
  <pageMargins left="0.75" right="0.75" top="0.75" bottom="0.75" header="0.3" footer="0"/>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ABCF-65E4-4758-A078-0BF07F9F83C8}">
  <dimension ref="B1:L53"/>
  <sheetViews>
    <sheetView zoomScale="130" zoomScaleNormal="130" workbookViewId="0"/>
  </sheetViews>
  <sheetFormatPr defaultRowHeight="14.25" x14ac:dyDescent="0.25"/>
  <cols>
    <col min="1" max="1" width="9.140625" style="562"/>
    <col min="2" max="2" width="48" style="563" customWidth="1"/>
    <col min="3" max="3" width="18.7109375" style="562" customWidth="1"/>
    <col min="4" max="4" width="3" style="562" customWidth="1"/>
    <col min="5" max="5" width="18.7109375" style="562" customWidth="1"/>
    <col min="6" max="6" width="3.7109375" style="562" customWidth="1"/>
    <col min="7" max="257" width="9.140625" style="562"/>
    <col min="258" max="258" width="48" style="562" customWidth="1"/>
    <col min="259" max="259" width="18.7109375" style="562" customWidth="1"/>
    <col min="260" max="260" width="3" style="562" customWidth="1"/>
    <col min="261" max="261" width="18.7109375" style="562" customWidth="1"/>
    <col min="262" max="262" width="3.7109375" style="562" customWidth="1"/>
    <col min="263" max="513" width="9.140625" style="562"/>
    <col min="514" max="514" width="48" style="562" customWidth="1"/>
    <col min="515" max="515" width="18.7109375" style="562" customWidth="1"/>
    <col min="516" max="516" width="3" style="562" customWidth="1"/>
    <col min="517" max="517" width="18.7109375" style="562" customWidth="1"/>
    <col min="518" max="518" width="3.7109375" style="562" customWidth="1"/>
    <col min="519" max="769" width="9.140625" style="562"/>
    <col min="770" max="770" width="48" style="562" customWidth="1"/>
    <col min="771" max="771" width="18.7109375" style="562" customWidth="1"/>
    <col min="772" max="772" width="3" style="562" customWidth="1"/>
    <col min="773" max="773" width="18.7109375" style="562" customWidth="1"/>
    <col min="774" max="774" width="3.7109375" style="562" customWidth="1"/>
    <col min="775" max="1025" width="9.140625" style="562"/>
    <col min="1026" max="1026" width="48" style="562" customWidth="1"/>
    <col min="1027" max="1027" width="18.7109375" style="562" customWidth="1"/>
    <col min="1028" max="1028" width="3" style="562" customWidth="1"/>
    <col min="1029" max="1029" width="18.7109375" style="562" customWidth="1"/>
    <col min="1030" max="1030" width="3.7109375" style="562" customWidth="1"/>
    <col min="1031" max="1281" width="9.140625" style="562"/>
    <col min="1282" max="1282" width="48" style="562" customWidth="1"/>
    <col min="1283" max="1283" width="18.7109375" style="562" customWidth="1"/>
    <col min="1284" max="1284" width="3" style="562" customWidth="1"/>
    <col min="1285" max="1285" width="18.7109375" style="562" customWidth="1"/>
    <col min="1286" max="1286" width="3.7109375" style="562" customWidth="1"/>
    <col min="1287" max="1537" width="9.140625" style="562"/>
    <col min="1538" max="1538" width="48" style="562" customWidth="1"/>
    <col min="1539" max="1539" width="18.7109375" style="562" customWidth="1"/>
    <col min="1540" max="1540" width="3" style="562" customWidth="1"/>
    <col min="1541" max="1541" width="18.7109375" style="562" customWidth="1"/>
    <col min="1542" max="1542" width="3.7109375" style="562" customWidth="1"/>
    <col min="1543" max="1793" width="9.140625" style="562"/>
    <col min="1794" max="1794" width="48" style="562" customWidth="1"/>
    <col min="1795" max="1795" width="18.7109375" style="562" customWidth="1"/>
    <col min="1796" max="1796" width="3" style="562" customWidth="1"/>
    <col min="1797" max="1797" width="18.7109375" style="562" customWidth="1"/>
    <col min="1798" max="1798" width="3.7109375" style="562" customWidth="1"/>
    <col min="1799" max="2049" width="9.140625" style="562"/>
    <col min="2050" max="2050" width="48" style="562" customWidth="1"/>
    <col min="2051" max="2051" width="18.7109375" style="562" customWidth="1"/>
    <col min="2052" max="2052" width="3" style="562" customWidth="1"/>
    <col min="2053" max="2053" width="18.7109375" style="562" customWidth="1"/>
    <col min="2054" max="2054" width="3.7109375" style="562" customWidth="1"/>
    <col min="2055" max="2305" width="9.140625" style="562"/>
    <col min="2306" max="2306" width="48" style="562" customWidth="1"/>
    <col min="2307" max="2307" width="18.7109375" style="562" customWidth="1"/>
    <col min="2308" max="2308" width="3" style="562" customWidth="1"/>
    <col min="2309" max="2309" width="18.7109375" style="562" customWidth="1"/>
    <col min="2310" max="2310" width="3.7109375" style="562" customWidth="1"/>
    <col min="2311" max="2561" width="9.140625" style="562"/>
    <col min="2562" max="2562" width="48" style="562" customWidth="1"/>
    <col min="2563" max="2563" width="18.7109375" style="562" customWidth="1"/>
    <col min="2564" max="2564" width="3" style="562" customWidth="1"/>
    <col min="2565" max="2565" width="18.7109375" style="562" customWidth="1"/>
    <col min="2566" max="2566" width="3.7109375" style="562" customWidth="1"/>
    <col min="2567" max="2817" width="9.140625" style="562"/>
    <col min="2818" max="2818" width="48" style="562" customWidth="1"/>
    <col min="2819" max="2819" width="18.7109375" style="562" customWidth="1"/>
    <col min="2820" max="2820" width="3" style="562" customWidth="1"/>
    <col min="2821" max="2821" width="18.7109375" style="562" customWidth="1"/>
    <col min="2822" max="2822" width="3.7109375" style="562" customWidth="1"/>
    <col min="2823" max="3073" width="9.140625" style="562"/>
    <col min="3074" max="3074" width="48" style="562" customWidth="1"/>
    <col min="3075" max="3075" width="18.7109375" style="562" customWidth="1"/>
    <col min="3076" max="3076" width="3" style="562" customWidth="1"/>
    <col min="3077" max="3077" width="18.7109375" style="562" customWidth="1"/>
    <col min="3078" max="3078" width="3.7109375" style="562" customWidth="1"/>
    <col min="3079" max="3329" width="9.140625" style="562"/>
    <col min="3330" max="3330" width="48" style="562" customWidth="1"/>
    <col min="3331" max="3331" width="18.7109375" style="562" customWidth="1"/>
    <col min="3332" max="3332" width="3" style="562" customWidth="1"/>
    <col min="3333" max="3333" width="18.7109375" style="562" customWidth="1"/>
    <col min="3334" max="3334" width="3.7109375" style="562" customWidth="1"/>
    <col min="3335" max="3585" width="9.140625" style="562"/>
    <col min="3586" max="3586" width="48" style="562" customWidth="1"/>
    <col min="3587" max="3587" width="18.7109375" style="562" customWidth="1"/>
    <col min="3588" max="3588" width="3" style="562" customWidth="1"/>
    <col min="3589" max="3589" width="18.7109375" style="562" customWidth="1"/>
    <col min="3590" max="3590" width="3.7109375" style="562" customWidth="1"/>
    <col min="3591" max="3841" width="9.140625" style="562"/>
    <col min="3842" max="3842" width="48" style="562" customWidth="1"/>
    <col min="3843" max="3843" width="18.7109375" style="562" customWidth="1"/>
    <col min="3844" max="3844" width="3" style="562" customWidth="1"/>
    <col min="3845" max="3845" width="18.7109375" style="562" customWidth="1"/>
    <col min="3846" max="3846" width="3.7109375" style="562" customWidth="1"/>
    <col min="3847" max="4097" width="9.140625" style="562"/>
    <col min="4098" max="4098" width="48" style="562" customWidth="1"/>
    <col min="4099" max="4099" width="18.7109375" style="562" customWidth="1"/>
    <col min="4100" max="4100" width="3" style="562" customWidth="1"/>
    <col min="4101" max="4101" width="18.7109375" style="562" customWidth="1"/>
    <col min="4102" max="4102" width="3.7109375" style="562" customWidth="1"/>
    <col min="4103" max="4353" width="9.140625" style="562"/>
    <col min="4354" max="4354" width="48" style="562" customWidth="1"/>
    <col min="4355" max="4355" width="18.7109375" style="562" customWidth="1"/>
    <col min="4356" max="4356" width="3" style="562" customWidth="1"/>
    <col min="4357" max="4357" width="18.7109375" style="562" customWidth="1"/>
    <col min="4358" max="4358" width="3.7109375" style="562" customWidth="1"/>
    <col min="4359" max="4609" width="9.140625" style="562"/>
    <col min="4610" max="4610" width="48" style="562" customWidth="1"/>
    <col min="4611" max="4611" width="18.7109375" style="562" customWidth="1"/>
    <col min="4612" max="4612" width="3" style="562" customWidth="1"/>
    <col min="4613" max="4613" width="18.7109375" style="562" customWidth="1"/>
    <col min="4614" max="4614" width="3.7109375" style="562" customWidth="1"/>
    <col min="4615" max="4865" width="9.140625" style="562"/>
    <col min="4866" max="4866" width="48" style="562" customWidth="1"/>
    <col min="4867" max="4867" width="18.7109375" style="562" customWidth="1"/>
    <col min="4868" max="4868" width="3" style="562" customWidth="1"/>
    <col min="4869" max="4869" width="18.7109375" style="562" customWidth="1"/>
    <col min="4870" max="4870" width="3.7109375" style="562" customWidth="1"/>
    <col min="4871" max="5121" width="9.140625" style="562"/>
    <col min="5122" max="5122" width="48" style="562" customWidth="1"/>
    <col min="5123" max="5123" width="18.7109375" style="562" customWidth="1"/>
    <col min="5124" max="5124" width="3" style="562" customWidth="1"/>
    <col min="5125" max="5125" width="18.7109375" style="562" customWidth="1"/>
    <col min="5126" max="5126" width="3.7109375" style="562" customWidth="1"/>
    <col min="5127" max="5377" width="9.140625" style="562"/>
    <col min="5378" max="5378" width="48" style="562" customWidth="1"/>
    <col min="5379" max="5379" width="18.7109375" style="562" customWidth="1"/>
    <col min="5380" max="5380" width="3" style="562" customWidth="1"/>
    <col min="5381" max="5381" width="18.7109375" style="562" customWidth="1"/>
    <col min="5382" max="5382" width="3.7109375" style="562" customWidth="1"/>
    <col min="5383" max="5633" width="9.140625" style="562"/>
    <col min="5634" max="5634" width="48" style="562" customWidth="1"/>
    <col min="5635" max="5635" width="18.7109375" style="562" customWidth="1"/>
    <col min="5636" max="5636" width="3" style="562" customWidth="1"/>
    <col min="5637" max="5637" width="18.7109375" style="562" customWidth="1"/>
    <col min="5638" max="5638" width="3.7109375" style="562" customWidth="1"/>
    <col min="5639" max="5889" width="9.140625" style="562"/>
    <col min="5890" max="5890" width="48" style="562" customWidth="1"/>
    <col min="5891" max="5891" width="18.7109375" style="562" customWidth="1"/>
    <col min="5892" max="5892" width="3" style="562" customWidth="1"/>
    <col min="5893" max="5893" width="18.7109375" style="562" customWidth="1"/>
    <col min="5894" max="5894" width="3.7109375" style="562" customWidth="1"/>
    <col min="5895" max="6145" width="9.140625" style="562"/>
    <col min="6146" max="6146" width="48" style="562" customWidth="1"/>
    <col min="6147" max="6147" width="18.7109375" style="562" customWidth="1"/>
    <col min="6148" max="6148" width="3" style="562" customWidth="1"/>
    <col min="6149" max="6149" width="18.7109375" style="562" customWidth="1"/>
    <col min="6150" max="6150" width="3.7109375" style="562" customWidth="1"/>
    <col min="6151" max="6401" width="9.140625" style="562"/>
    <col min="6402" max="6402" width="48" style="562" customWidth="1"/>
    <col min="6403" max="6403" width="18.7109375" style="562" customWidth="1"/>
    <col min="6404" max="6404" width="3" style="562" customWidth="1"/>
    <col min="6405" max="6405" width="18.7109375" style="562" customWidth="1"/>
    <col min="6406" max="6406" width="3.7109375" style="562" customWidth="1"/>
    <col min="6407" max="6657" width="9.140625" style="562"/>
    <col min="6658" max="6658" width="48" style="562" customWidth="1"/>
    <col min="6659" max="6659" width="18.7109375" style="562" customWidth="1"/>
    <col min="6660" max="6660" width="3" style="562" customWidth="1"/>
    <col min="6661" max="6661" width="18.7109375" style="562" customWidth="1"/>
    <col min="6662" max="6662" width="3.7109375" style="562" customWidth="1"/>
    <col min="6663" max="6913" width="9.140625" style="562"/>
    <col min="6914" max="6914" width="48" style="562" customWidth="1"/>
    <col min="6915" max="6915" width="18.7109375" style="562" customWidth="1"/>
    <col min="6916" max="6916" width="3" style="562" customWidth="1"/>
    <col min="6917" max="6917" width="18.7109375" style="562" customWidth="1"/>
    <col min="6918" max="6918" width="3.7109375" style="562" customWidth="1"/>
    <col min="6919" max="7169" width="9.140625" style="562"/>
    <col min="7170" max="7170" width="48" style="562" customWidth="1"/>
    <col min="7171" max="7171" width="18.7109375" style="562" customWidth="1"/>
    <col min="7172" max="7172" width="3" style="562" customWidth="1"/>
    <col min="7173" max="7173" width="18.7109375" style="562" customWidth="1"/>
    <col min="7174" max="7174" width="3.7109375" style="562" customWidth="1"/>
    <col min="7175" max="7425" width="9.140625" style="562"/>
    <col min="7426" max="7426" width="48" style="562" customWidth="1"/>
    <col min="7427" max="7427" width="18.7109375" style="562" customWidth="1"/>
    <col min="7428" max="7428" width="3" style="562" customWidth="1"/>
    <col min="7429" max="7429" width="18.7109375" style="562" customWidth="1"/>
    <col min="7430" max="7430" width="3.7109375" style="562" customWidth="1"/>
    <col min="7431" max="7681" width="9.140625" style="562"/>
    <col min="7682" max="7682" width="48" style="562" customWidth="1"/>
    <col min="7683" max="7683" width="18.7109375" style="562" customWidth="1"/>
    <col min="7684" max="7684" width="3" style="562" customWidth="1"/>
    <col min="7685" max="7685" width="18.7109375" style="562" customWidth="1"/>
    <col min="7686" max="7686" width="3.7109375" style="562" customWidth="1"/>
    <col min="7687" max="7937" width="9.140625" style="562"/>
    <col min="7938" max="7938" width="48" style="562" customWidth="1"/>
    <col min="7939" max="7939" width="18.7109375" style="562" customWidth="1"/>
    <col min="7940" max="7940" width="3" style="562" customWidth="1"/>
    <col min="7941" max="7941" width="18.7109375" style="562" customWidth="1"/>
    <col min="7942" max="7942" width="3.7109375" style="562" customWidth="1"/>
    <col min="7943" max="8193" width="9.140625" style="562"/>
    <col min="8194" max="8194" width="48" style="562" customWidth="1"/>
    <col min="8195" max="8195" width="18.7109375" style="562" customWidth="1"/>
    <col min="8196" max="8196" width="3" style="562" customWidth="1"/>
    <col min="8197" max="8197" width="18.7109375" style="562" customWidth="1"/>
    <col min="8198" max="8198" width="3.7109375" style="562" customWidth="1"/>
    <col min="8199" max="8449" width="9.140625" style="562"/>
    <col min="8450" max="8450" width="48" style="562" customWidth="1"/>
    <col min="8451" max="8451" width="18.7109375" style="562" customWidth="1"/>
    <col min="8452" max="8452" width="3" style="562" customWidth="1"/>
    <col min="8453" max="8453" width="18.7109375" style="562" customWidth="1"/>
    <col min="8454" max="8454" width="3.7109375" style="562" customWidth="1"/>
    <col min="8455" max="8705" width="9.140625" style="562"/>
    <col min="8706" max="8706" width="48" style="562" customWidth="1"/>
    <col min="8707" max="8707" width="18.7109375" style="562" customWidth="1"/>
    <col min="8708" max="8708" width="3" style="562" customWidth="1"/>
    <col min="8709" max="8709" width="18.7109375" style="562" customWidth="1"/>
    <col min="8710" max="8710" width="3.7109375" style="562" customWidth="1"/>
    <col min="8711" max="8961" width="9.140625" style="562"/>
    <col min="8962" max="8962" width="48" style="562" customWidth="1"/>
    <col min="8963" max="8963" width="18.7109375" style="562" customWidth="1"/>
    <col min="8964" max="8964" width="3" style="562" customWidth="1"/>
    <col min="8965" max="8965" width="18.7109375" style="562" customWidth="1"/>
    <col min="8966" max="8966" width="3.7109375" style="562" customWidth="1"/>
    <col min="8967" max="9217" width="9.140625" style="562"/>
    <col min="9218" max="9218" width="48" style="562" customWidth="1"/>
    <col min="9219" max="9219" width="18.7109375" style="562" customWidth="1"/>
    <col min="9220" max="9220" width="3" style="562" customWidth="1"/>
    <col min="9221" max="9221" width="18.7109375" style="562" customWidth="1"/>
    <col min="9222" max="9222" width="3.7109375" style="562" customWidth="1"/>
    <col min="9223" max="9473" width="9.140625" style="562"/>
    <col min="9474" max="9474" width="48" style="562" customWidth="1"/>
    <col min="9475" max="9475" width="18.7109375" style="562" customWidth="1"/>
    <col min="9476" max="9476" width="3" style="562" customWidth="1"/>
    <col min="9477" max="9477" width="18.7109375" style="562" customWidth="1"/>
    <col min="9478" max="9478" width="3.7109375" style="562" customWidth="1"/>
    <col min="9479" max="9729" width="9.140625" style="562"/>
    <col min="9730" max="9730" width="48" style="562" customWidth="1"/>
    <col min="9731" max="9731" width="18.7109375" style="562" customWidth="1"/>
    <col min="9732" max="9732" width="3" style="562" customWidth="1"/>
    <col min="9733" max="9733" width="18.7109375" style="562" customWidth="1"/>
    <col min="9734" max="9734" width="3.7109375" style="562" customWidth="1"/>
    <col min="9735" max="9985" width="9.140625" style="562"/>
    <col min="9986" max="9986" width="48" style="562" customWidth="1"/>
    <col min="9987" max="9987" width="18.7109375" style="562" customWidth="1"/>
    <col min="9988" max="9988" width="3" style="562" customWidth="1"/>
    <col min="9989" max="9989" width="18.7109375" style="562" customWidth="1"/>
    <col min="9990" max="9990" width="3.7109375" style="562" customWidth="1"/>
    <col min="9991" max="10241" width="9.140625" style="562"/>
    <col min="10242" max="10242" width="48" style="562" customWidth="1"/>
    <col min="10243" max="10243" width="18.7109375" style="562" customWidth="1"/>
    <col min="10244" max="10244" width="3" style="562" customWidth="1"/>
    <col min="10245" max="10245" width="18.7109375" style="562" customWidth="1"/>
    <col min="10246" max="10246" width="3.7109375" style="562" customWidth="1"/>
    <col min="10247" max="10497" width="9.140625" style="562"/>
    <col min="10498" max="10498" width="48" style="562" customWidth="1"/>
    <col min="10499" max="10499" width="18.7109375" style="562" customWidth="1"/>
    <col min="10500" max="10500" width="3" style="562" customWidth="1"/>
    <col min="10501" max="10501" width="18.7109375" style="562" customWidth="1"/>
    <col min="10502" max="10502" width="3.7109375" style="562" customWidth="1"/>
    <col min="10503" max="10753" width="9.140625" style="562"/>
    <col min="10754" max="10754" width="48" style="562" customWidth="1"/>
    <col min="10755" max="10755" width="18.7109375" style="562" customWidth="1"/>
    <col min="10756" max="10756" width="3" style="562" customWidth="1"/>
    <col min="10757" max="10757" width="18.7109375" style="562" customWidth="1"/>
    <col min="10758" max="10758" width="3.7109375" style="562" customWidth="1"/>
    <col min="10759" max="11009" width="9.140625" style="562"/>
    <col min="11010" max="11010" width="48" style="562" customWidth="1"/>
    <col min="11011" max="11011" width="18.7109375" style="562" customWidth="1"/>
    <col min="11012" max="11012" width="3" style="562" customWidth="1"/>
    <col min="11013" max="11013" width="18.7109375" style="562" customWidth="1"/>
    <col min="11014" max="11014" width="3.7109375" style="562" customWidth="1"/>
    <col min="11015" max="11265" width="9.140625" style="562"/>
    <col min="11266" max="11266" width="48" style="562" customWidth="1"/>
    <col min="11267" max="11267" width="18.7109375" style="562" customWidth="1"/>
    <col min="11268" max="11268" width="3" style="562" customWidth="1"/>
    <col min="11269" max="11269" width="18.7109375" style="562" customWidth="1"/>
    <col min="11270" max="11270" width="3.7109375" style="562" customWidth="1"/>
    <col min="11271" max="11521" width="9.140625" style="562"/>
    <col min="11522" max="11522" width="48" style="562" customWidth="1"/>
    <col min="11523" max="11523" width="18.7109375" style="562" customWidth="1"/>
    <col min="11524" max="11524" width="3" style="562" customWidth="1"/>
    <col min="11525" max="11525" width="18.7109375" style="562" customWidth="1"/>
    <col min="11526" max="11526" width="3.7109375" style="562" customWidth="1"/>
    <col min="11527" max="11777" width="9.140625" style="562"/>
    <col min="11778" max="11778" width="48" style="562" customWidth="1"/>
    <col min="11779" max="11779" width="18.7109375" style="562" customWidth="1"/>
    <col min="11780" max="11780" width="3" style="562" customWidth="1"/>
    <col min="11781" max="11781" width="18.7109375" style="562" customWidth="1"/>
    <col min="11782" max="11782" width="3.7109375" style="562" customWidth="1"/>
    <col min="11783" max="12033" width="9.140625" style="562"/>
    <col min="12034" max="12034" width="48" style="562" customWidth="1"/>
    <col min="12035" max="12035" width="18.7109375" style="562" customWidth="1"/>
    <col min="12036" max="12036" width="3" style="562" customWidth="1"/>
    <col min="12037" max="12037" width="18.7109375" style="562" customWidth="1"/>
    <col min="12038" max="12038" width="3.7109375" style="562" customWidth="1"/>
    <col min="12039" max="12289" width="9.140625" style="562"/>
    <col min="12290" max="12290" width="48" style="562" customWidth="1"/>
    <col min="12291" max="12291" width="18.7109375" style="562" customWidth="1"/>
    <col min="12292" max="12292" width="3" style="562" customWidth="1"/>
    <col min="12293" max="12293" width="18.7109375" style="562" customWidth="1"/>
    <col min="12294" max="12294" width="3.7109375" style="562" customWidth="1"/>
    <col min="12295" max="12545" width="9.140625" style="562"/>
    <col min="12546" max="12546" width="48" style="562" customWidth="1"/>
    <col min="12547" max="12547" width="18.7109375" style="562" customWidth="1"/>
    <col min="12548" max="12548" width="3" style="562" customWidth="1"/>
    <col min="12549" max="12549" width="18.7109375" style="562" customWidth="1"/>
    <col min="12550" max="12550" width="3.7109375" style="562" customWidth="1"/>
    <col min="12551" max="12801" width="9.140625" style="562"/>
    <col min="12802" max="12802" width="48" style="562" customWidth="1"/>
    <col min="12803" max="12803" width="18.7109375" style="562" customWidth="1"/>
    <col min="12804" max="12804" width="3" style="562" customWidth="1"/>
    <col min="12805" max="12805" width="18.7109375" style="562" customWidth="1"/>
    <col min="12806" max="12806" width="3.7109375" style="562" customWidth="1"/>
    <col min="12807" max="13057" width="9.140625" style="562"/>
    <col min="13058" max="13058" width="48" style="562" customWidth="1"/>
    <col min="13059" max="13059" width="18.7109375" style="562" customWidth="1"/>
    <col min="13060" max="13060" width="3" style="562" customWidth="1"/>
    <col min="13061" max="13061" width="18.7109375" style="562" customWidth="1"/>
    <col min="13062" max="13062" width="3.7109375" style="562" customWidth="1"/>
    <col min="13063" max="13313" width="9.140625" style="562"/>
    <col min="13314" max="13314" width="48" style="562" customWidth="1"/>
    <col min="13315" max="13315" width="18.7109375" style="562" customWidth="1"/>
    <col min="13316" max="13316" width="3" style="562" customWidth="1"/>
    <col min="13317" max="13317" width="18.7109375" style="562" customWidth="1"/>
    <col min="13318" max="13318" width="3.7109375" style="562" customWidth="1"/>
    <col min="13319" max="13569" width="9.140625" style="562"/>
    <col min="13570" max="13570" width="48" style="562" customWidth="1"/>
    <col min="13571" max="13571" width="18.7109375" style="562" customWidth="1"/>
    <col min="13572" max="13572" width="3" style="562" customWidth="1"/>
    <col min="13573" max="13573" width="18.7109375" style="562" customWidth="1"/>
    <col min="13574" max="13574" width="3.7109375" style="562" customWidth="1"/>
    <col min="13575" max="13825" width="9.140625" style="562"/>
    <col min="13826" max="13826" width="48" style="562" customWidth="1"/>
    <col min="13827" max="13827" width="18.7109375" style="562" customWidth="1"/>
    <col min="13828" max="13828" width="3" style="562" customWidth="1"/>
    <col min="13829" max="13829" width="18.7109375" style="562" customWidth="1"/>
    <col min="13830" max="13830" width="3.7109375" style="562" customWidth="1"/>
    <col min="13831" max="14081" width="9.140625" style="562"/>
    <col min="14082" max="14082" width="48" style="562" customWidth="1"/>
    <col min="14083" max="14083" width="18.7109375" style="562" customWidth="1"/>
    <col min="14084" max="14084" width="3" style="562" customWidth="1"/>
    <col min="14085" max="14085" width="18.7109375" style="562" customWidth="1"/>
    <col min="14086" max="14086" width="3.7109375" style="562" customWidth="1"/>
    <col min="14087" max="14337" width="9.140625" style="562"/>
    <col min="14338" max="14338" width="48" style="562" customWidth="1"/>
    <col min="14339" max="14339" width="18.7109375" style="562" customWidth="1"/>
    <col min="14340" max="14340" width="3" style="562" customWidth="1"/>
    <col min="14341" max="14341" width="18.7109375" style="562" customWidth="1"/>
    <col min="14342" max="14342" width="3.7109375" style="562" customWidth="1"/>
    <col min="14343" max="14593" width="9.140625" style="562"/>
    <col min="14594" max="14594" width="48" style="562" customWidth="1"/>
    <col min="14595" max="14595" width="18.7109375" style="562" customWidth="1"/>
    <col min="14596" max="14596" width="3" style="562" customWidth="1"/>
    <col min="14597" max="14597" width="18.7109375" style="562" customWidth="1"/>
    <col min="14598" max="14598" width="3.7109375" style="562" customWidth="1"/>
    <col min="14599" max="14849" width="9.140625" style="562"/>
    <col min="14850" max="14850" width="48" style="562" customWidth="1"/>
    <col min="14851" max="14851" width="18.7109375" style="562" customWidth="1"/>
    <col min="14852" max="14852" width="3" style="562" customWidth="1"/>
    <col min="14853" max="14853" width="18.7109375" style="562" customWidth="1"/>
    <col min="14854" max="14854" width="3.7109375" style="562" customWidth="1"/>
    <col min="14855" max="15105" width="9.140625" style="562"/>
    <col min="15106" max="15106" width="48" style="562" customWidth="1"/>
    <col min="15107" max="15107" width="18.7109375" style="562" customWidth="1"/>
    <col min="15108" max="15108" width="3" style="562" customWidth="1"/>
    <col min="15109" max="15109" width="18.7109375" style="562" customWidth="1"/>
    <col min="15110" max="15110" width="3.7109375" style="562" customWidth="1"/>
    <col min="15111" max="15361" width="9.140625" style="562"/>
    <col min="15362" max="15362" width="48" style="562" customWidth="1"/>
    <col min="15363" max="15363" width="18.7109375" style="562" customWidth="1"/>
    <col min="15364" max="15364" width="3" style="562" customWidth="1"/>
    <col min="15365" max="15365" width="18.7109375" style="562" customWidth="1"/>
    <col min="15366" max="15366" width="3.7109375" style="562" customWidth="1"/>
    <col min="15367" max="15617" width="9.140625" style="562"/>
    <col min="15618" max="15618" width="48" style="562" customWidth="1"/>
    <col min="15619" max="15619" width="18.7109375" style="562" customWidth="1"/>
    <col min="15620" max="15620" width="3" style="562" customWidth="1"/>
    <col min="15621" max="15621" width="18.7109375" style="562" customWidth="1"/>
    <col min="15622" max="15622" width="3.7109375" style="562" customWidth="1"/>
    <col min="15623" max="15873" width="9.140625" style="562"/>
    <col min="15874" max="15874" width="48" style="562" customWidth="1"/>
    <col min="15875" max="15875" width="18.7109375" style="562" customWidth="1"/>
    <col min="15876" max="15876" width="3" style="562" customWidth="1"/>
    <col min="15877" max="15877" width="18.7109375" style="562" customWidth="1"/>
    <col min="15878" max="15878" width="3.7109375" style="562" customWidth="1"/>
    <col min="15879" max="16129" width="9.140625" style="562"/>
    <col min="16130" max="16130" width="48" style="562" customWidth="1"/>
    <col min="16131" max="16131" width="18.7109375" style="562" customWidth="1"/>
    <col min="16132" max="16132" width="3" style="562" customWidth="1"/>
    <col min="16133" max="16133" width="18.7109375" style="562" customWidth="1"/>
    <col min="16134" max="16134" width="3.7109375" style="562" customWidth="1"/>
    <col min="16135" max="16384" width="9.140625" style="562"/>
  </cols>
  <sheetData>
    <row r="1" spans="2:6" ht="16.5" customHeight="1" x14ac:dyDescent="0.3">
      <c r="B1" s="558" t="s">
        <v>438</v>
      </c>
      <c r="C1" s="559"/>
      <c r="D1" s="560"/>
      <c r="E1" s="559"/>
      <c r="F1" s="561"/>
    </row>
    <row r="2" spans="2:6" ht="16.5" customHeight="1" thickBot="1" x14ac:dyDescent="0.35">
      <c r="C2" s="559"/>
      <c r="D2" s="559"/>
      <c r="E2" s="564"/>
      <c r="F2" s="565"/>
    </row>
    <row r="3" spans="2:6" ht="18" customHeight="1" x14ac:dyDescent="0.3">
      <c r="B3" s="566"/>
      <c r="C3" s="567">
        <v>44256</v>
      </c>
      <c r="D3" s="568"/>
      <c r="E3" s="567">
        <v>44228</v>
      </c>
      <c r="F3" s="569"/>
    </row>
    <row r="4" spans="2:6" ht="18" customHeight="1" x14ac:dyDescent="0.3">
      <c r="B4" s="570"/>
      <c r="C4" s="571" t="s">
        <v>439</v>
      </c>
      <c r="D4" s="572"/>
      <c r="E4" s="571" t="s">
        <v>439</v>
      </c>
      <c r="F4" s="573"/>
    </row>
    <row r="5" spans="2:6" ht="18" customHeight="1" x14ac:dyDescent="0.3">
      <c r="B5" s="570"/>
      <c r="C5" s="574"/>
      <c r="D5" s="575"/>
      <c r="E5" s="574"/>
      <c r="F5" s="576"/>
    </row>
    <row r="6" spans="2:6" ht="18" customHeight="1" x14ac:dyDescent="0.3">
      <c r="B6" s="577" t="s">
        <v>440</v>
      </c>
      <c r="C6" s="578"/>
      <c r="D6" s="575"/>
      <c r="E6" s="578"/>
      <c r="F6" s="576"/>
    </row>
    <row r="7" spans="2:6" ht="18" customHeight="1" x14ac:dyDescent="0.3">
      <c r="B7" s="579" t="s">
        <v>441</v>
      </c>
      <c r="C7" s="578"/>
      <c r="D7" s="575"/>
      <c r="E7" s="578"/>
      <c r="F7" s="576"/>
    </row>
    <row r="8" spans="2:6" ht="18" customHeight="1" x14ac:dyDescent="0.3">
      <c r="B8" s="580" t="s">
        <v>442</v>
      </c>
      <c r="C8" s="581">
        <v>57362825112</v>
      </c>
      <c r="D8" s="575"/>
      <c r="E8" s="581">
        <v>56532863788</v>
      </c>
      <c r="F8" s="576"/>
    </row>
    <row r="9" spans="2:6" ht="18" customHeight="1" x14ac:dyDescent="0.3">
      <c r="B9" s="580" t="s">
        <v>443</v>
      </c>
      <c r="C9" s="582">
        <v>27402952283</v>
      </c>
      <c r="D9" s="575"/>
      <c r="E9" s="582">
        <v>28164647834</v>
      </c>
      <c r="F9" s="576"/>
    </row>
    <row r="10" spans="2:6" ht="34.5" x14ac:dyDescent="0.3">
      <c r="B10" s="583" t="s">
        <v>444</v>
      </c>
      <c r="C10" s="582">
        <v>70239077989</v>
      </c>
      <c r="D10" s="575"/>
      <c r="E10" s="582">
        <v>67820237656</v>
      </c>
      <c r="F10" s="576"/>
    </row>
    <row r="11" spans="2:6" ht="34.5" x14ac:dyDescent="0.3">
      <c r="B11" s="583" t="s">
        <v>445</v>
      </c>
      <c r="C11" s="584">
        <v>142453681122</v>
      </c>
      <c r="D11" s="575"/>
      <c r="E11" s="584">
        <v>140667050183</v>
      </c>
      <c r="F11" s="576"/>
    </row>
    <row r="12" spans="2:6" ht="18" customHeight="1" x14ac:dyDescent="0.3">
      <c r="B12" s="579"/>
      <c r="C12" s="585">
        <v>297458536506</v>
      </c>
      <c r="D12" s="575"/>
      <c r="E12" s="585">
        <v>293184799461</v>
      </c>
      <c r="F12" s="576"/>
    </row>
    <row r="13" spans="2:6" ht="18" customHeight="1" x14ac:dyDescent="0.3">
      <c r="B13" s="586" t="s">
        <v>446</v>
      </c>
      <c r="C13" s="587"/>
      <c r="D13" s="575"/>
      <c r="E13" s="587"/>
      <c r="F13" s="576"/>
    </row>
    <row r="14" spans="2:6" ht="18" customHeight="1" x14ac:dyDescent="0.3">
      <c r="B14" s="580" t="s">
        <v>447</v>
      </c>
      <c r="C14" s="585">
        <v>54465804047</v>
      </c>
      <c r="D14" s="575"/>
      <c r="E14" s="585">
        <v>56395597932</v>
      </c>
      <c r="F14" s="576"/>
    </row>
    <row r="15" spans="2:6" ht="18" customHeight="1" x14ac:dyDescent="0.3">
      <c r="B15" s="583" t="s">
        <v>448</v>
      </c>
      <c r="C15" s="585">
        <v>1000000000</v>
      </c>
      <c r="D15" s="575"/>
      <c r="E15" s="585">
        <v>1000000000</v>
      </c>
      <c r="F15" s="576"/>
    </row>
    <row r="16" spans="2:6" ht="18" customHeight="1" x14ac:dyDescent="0.3">
      <c r="B16" s="580" t="s">
        <v>449</v>
      </c>
      <c r="C16" s="585">
        <v>21118174</v>
      </c>
      <c r="D16" s="575"/>
      <c r="E16" s="585">
        <v>21118174</v>
      </c>
      <c r="F16" s="576"/>
    </row>
    <row r="17" spans="2:6" ht="18" customHeight="1" x14ac:dyDescent="0.3">
      <c r="B17" s="580" t="s">
        <v>450</v>
      </c>
      <c r="C17" s="585">
        <v>1813186521</v>
      </c>
      <c r="D17" s="575"/>
      <c r="E17" s="585">
        <v>1813015818</v>
      </c>
      <c r="F17" s="576"/>
    </row>
    <row r="18" spans="2:6" ht="18" customHeight="1" x14ac:dyDescent="0.3">
      <c r="B18" s="580" t="s">
        <v>451</v>
      </c>
      <c r="C18" s="585">
        <v>60469112797</v>
      </c>
      <c r="D18" s="575"/>
      <c r="E18" s="585">
        <v>60458212539</v>
      </c>
      <c r="F18" s="576"/>
    </row>
    <row r="19" spans="2:6" ht="18" customHeight="1" x14ac:dyDescent="0.3">
      <c r="B19" s="570"/>
      <c r="C19" s="588">
        <v>117769221539</v>
      </c>
      <c r="D19" s="575"/>
      <c r="E19" s="588">
        <v>119687944463</v>
      </c>
      <c r="F19" s="576"/>
    </row>
    <row r="20" spans="2:6" ht="18" customHeight="1" x14ac:dyDescent="0.3">
      <c r="B20" s="570"/>
      <c r="C20" s="587"/>
      <c r="D20" s="575"/>
      <c r="E20" s="587"/>
      <c r="F20" s="576"/>
    </row>
    <row r="21" spans="2:6" ht="18" customHeight="1" thickBot="1" x14ac:dyDescent="0.35">
      <c r="B21" s="570" t="s">
        <v>452</v>
      </c>
      <c r="C21" s="589">
        <v>415227758045</v>
      </c>
      <c r="D21" s="575"/>
      <c r="E21" s="589">
        <v>412872743924</v>
      </c>
      <c r="F21" s="576"/>
    </row>
    <row r="22" spans="2:6" ht="18" customHeight="1" thickTop="1" x14ac:dyDescent="0.3">
      <c r="B22" s="577"/>
      <c r="C22" s="590"/>
      <c r="D22" s="575"/>
      <c r="E22" s="578"/>
      <c r="F22" s="576"/>
    </row>
    <row r="23" spans="2:6" ht="18" customHeight="1" x14ac:dyDescent="0.3">
      <c r="B23" s="591" t="s">
        <v>453</v>
      </c>
      <c r="C23" s="578"/>
      <c r="D23" s="575"/>
      <c r="E23" s="578"/>
      <c r="F23" s="576"/>
    </row>
    <row r="24" spans="2:6" ht="18" customHeight="1" x14ac:dyDescent="0.3">
      <c r="B24" s="580" t="s">
        <v>454</v>
      </c>
      <c r="C24" s="585">
        <v>45314520607</v>
      </c>
      <c r="D24" s="575"/>
      <c r="E24" s="585">
        <v>44027152019</v>
      </c>
      <c r="F24" s="576"/>
    </row>
    <row r="25" spans="2:6" ht="18" customHeight="1" x14ac:dyDescent="0.3">
      <c r="B25" s="579" t="s">
        <v>455</v>
      </c>
      <c r="C25" s="592"/>
      <c r="D25" s="575"/>
      <c r="E25" s="592"/>
      <c r="F25" s="576"/>
    </row>
    <row r="26" spans="2:6" ht="18" customHeight="1" x14ac:dyDescent="0.3">
      <c r="B26" s="580" t="s">
        <v>456</v>
      </c>
      <c r="C26" s="581">
        <v>37798689918</v>
      </c>
      <c r="D26" s="575"/>
      <c r="E26" s="581">
        <v>28661329669</v>
      </c>
      <c r="F26" s="576"/>
    </row>
    <row r="27" spans="2:6" ht="18" customHeight="1" x14ac:dyDescent="0.3">
      <c r="B27" s="580" t="s">
        <v>457</v>
      </c>
      <c r="C27" s="582">
        <v>122093605691</v>
      </c>
      <c r="D27" s="575"/>
      <c r="E27" s="582">
        <v>121455450713</v>
      </c>
      <c r="F27" s="576"/>
    </row>
    <row r="28" spans="2:6" ht="18" customHeight="1" x14ac:dyDescent="0.3">
      <c r="B28" s="580" t="s">
        <v>458</v>
      </c>
      <c r="C28" s="582">
        <v>457888528</v>
      </c>
      <c r="D28" s="575"/>
      <c r="E28" s="582">
        <v>403583449</v>
      </c>
      <c r="F28" s="576"/>
    </row>
    <row r="29" spans="2:6" ht="18" customHeight="1" x14ac:dyDescent="0.3">
      <c r="B29" s="580" t="s">
        <v>459</v>
      </c>
      <c r="C29" s="584">
        <v>32673486519</v>
      </c>
      <c r="D29" s="575"/>
      <c r="E29" s="584">
        <v>33874961055</v>
      </c>
      <c r="F29" s="576"/>
    </row>
    <row r="30" spans="2:6" ht="18" customHeight="1" x14ac:dyDescent="0.3">
      <c r="B30" s="580"/>
      <c r="C30" s="585">
        <v>193023670656</v>
      </c>
      <c r="D30" s="585"/>
      <c r="E30" s="585">
        <v>184395324886</v>
      </c>
      <c r="F30" s="576"/>
    </row>
    <row r="31" spans="2:6" ht="18" customHeight="1" x14ac:dyDescent="0.3">
      <c r="B31" s="580" t="s">
        <v>460</v>
      </c>
      <c r="C31" s="585">
        <v>111666566666</v>
      </c>
      <c r="D31" s="585"/>
      <c r="E31" s="585">
        <v>118910095005</v>
      </c>
      <c r="F31" s="576"/>
    </row>
    <row r="32" spans="2:6" ht="18" customHeight="1" x14ac:dyDescent="0.3">
      <c r="B32" s="580" t="s">
        <v>461</v>
      </c>
      <c r="C32" s="585">
        <v>100000000</v>
      </c>
      <c r="D32" s="585"/>
      <c r="E32" s="585">
        <v>100000000</v>
      </c>
      <c r="F32" s="576"/>
    </row>
    <row r="33" spans="2:12" ht="18" customHeight="1" x14ac:dyDescent="0.3">
      <c r="B33" s="593" t="s">
        <v>462</v>
      </c>
      <c r="C33" s="585">
        <v>955400866</v>
      </c>
      <c r="D33" s="585"/>
      <c r="E33" s="585">
        <v>955400866</v>
      </c>
      <c r="F33" s="576"/>
    </row>
    <row r="34" spans="2:12" ht="18" customHeight="1" x14ac:dyDescent="0.3">
      <c r="B34" s="580" t="s">
        <v>463</v>
      </c>
      <c r="C34" s="585">
        <v>10892155992</v>
      </c>
      <c r="D34" s="585"/>
      <c r="E34" s="585">
        <v>12706647021</v>
      </c>
      <c r="F34" s="576"/>
    </row>
    <row r="35" spans="2:12" ht="18" customHeight="1" x14ac:dyDescent="0.3">
      <c r="B35" s="570" t="s">
        <v>464</v>
      </c>
      <c r="C35" s="594">
        <v>361952314787</v>
      </c>
      <c r="D35" s="575"/>
      <c r="E35" s="594">
        <v>361094619797</v>
      </c>
      <c r="F35" s="576"/>
    </row>
    <row r="36" spans="2:12" ht="18" customHeight="1" x14ac:dyDescent="0.3">
      <c r="B36" s="570"/>
      <c r="C36" s="595"/>
      <c r="D36" s="575"/>
      <c r="E36" s="595"/>
      <c r="F36" s="596"/>
    </row>
    <row r="37" spans="2:12" ht="18" customHeight="1" x14ac:dyDescent="0.3">
      <c r="B37" s="570" t="s">
        <v>465</v>
      </c>
      <c r="C37" s="597"/>
      <c r="D37" s="598"/>
      <c r="E37" s="597"/>
      <c r="F37" s="596"/>
    </row>
    <row r="38" spans="2:12" ht="18" customHeight="1" x14ac:dyDescent="0.3">
      <c r="B38" s="580" t="s">
        <v>466</v>
      </c>
      <c r="C38" s="581">
        <v>10000000000</v>
      </c>
      <c r="D38" s="575"/>
      <c r="E38" s="581">
        <v>10000000000</v>
      </c>
      <c r="F38" s="596"/>
    </row>
    <row r="39" spans="2:12" ht="18" customHeight="1" x14ac:dyDescent="0.3">
      <c r="B39" s="580" t="s">
        <v>467</v>
      </c>
      <c r="C39" s="584">
        <v>35491583506</v>
      </c>
      <c r="D39" s="575"/>
      <c r="E39" s="584">
        <v>35491583506</v>
      </c>
      <c r="F39" s="596"/>
    </row>
    <row r="40" spans="2:12" ht="18" customHeight="1" x14ac:dyDescent="0.3">
      <c r="B40" s="599"/>
      <c r="C40" s="585">
        <v>45491583506</v>
      </c>
      <c r="D40" s="575"/>
      <c r="E40" s="585">
        <v>45491583506</v>
      </c>
      <c r="F40" s="596"/>
    </row>
    <row r="41" spans="2:12" ht="18" customHeight="1" x14ac:dyDescent="0.3">
      <c r="B41" s="580" t="s">
        <v>468</v>
      </c>
      <c r="C41" s="585">
        <v>7783859752</v>
      </c>
      <c r="D41" s="575"/>
      <c r="E41" s="585">
        <v>6286540621</v>
      </c>
      <c r="F41" s="596"/>
    </row>
    <row r="42" spans="2:12" ht="18" customHeight="1" thickBot="1" x14ac:dyDescent="0.35">
      <c r="B42" s="570" t="s">
        <v>469</v>
      </c>
      <c r="C42" s="600">
        <v>415227758045</v>
      </c>
      <c r="D42" s="575"/>
      <c r="E42" s="600">
        <v>412872743924</v>
      </c>
      <c r="F42" s="596"/>
    </row>
    <row r="43" spans="2:12" ht="15.75" customHeight="1" thickTop="1" thickBot="1" x14ac:dyDescent="0.35">
      <c r="B43" s="601"/>
      <c r="C43" s="602"/>
      <c r="D43" s="602"/>
      <c r="E43" s="602"/>
      <c r="F43" s="603"/>
      <c r="G43" s="604"/>
      <c r="H43" s="604"/>
      <c r="I43" s="604"/>
      <c r="J43" s="604"/>
      <c r="K43" s="604"/>
      <c r="L43" s="604"/>
    </row>
    <row r="44" spans="2:12" s="606" customFormat="1" ht="15.75" customHeight="1" x14ac:dyDescent="0.25">
      <c r="B44" s="605" t="s">
        <v>470</v>
      </c>
      <c r="C44" s="604"/>
      <c r="D44" s="604"/>
      <c r="E44" s="604"/>
      <c r="F44" s="604"/>
    </row>
    <row r="45" spans="2:12" s="606" customFormat="1" ht="18" customHeight="1" x14ac:dyDescent="0.3">
      <c r="B45" s="607"/>
      <c r="C45" s="608"/>
      <c r="D45" s="609"/>
      <c r="E45" s="610"/>
      <c r="F45" s="565"/>
    </row>
    <row r="46" spans="2:12" ht="18" customHeight="1" x14ac:dyDescent="0.3">
      <c r="B46" s="607"/>
      <c r="C46" s="608"/>
      <c r="D46" s="608"/>
      <c r="E46" s="608"/>
      <c r="F46" s="565"/>
    </row>
    <row r="47" spans="2:12" ht="18" customHeight="1" x14ac:dyDescent="0.3">
      <c r="B47" s="607"/>
      <c r="C47" s="611"/>
      <c r="D47" s="608"/>
      <c r="E47" s="608"/>
      <c r="F47" s="565"/>
    </row>
    <row r="48" spans="2:12" ht="18" customHeight="1" x14ac:dyDescent="0.3">
      <c r="C48" s="608"/>
      <c r="D48" s="608"/>
      <c r="E48" s="608"/>
    </row>
    <row r="49" spans="2:5" ht="18" customHeight="1" x14ac:dyDescent="0.25"/>
    <row r="50" spans="2:5" ht="18" customHeight="1" x14ac:dyDescent="0.25">
      <c r="C50" s="612"/>
      <c r="E50" s="612"/>
    </row>
    <row r="51" spans="2:5" ht="18" customHeight="1" x14ac:dyDescent="0.25">
      <c r="C51" s="612"/>
      <c r="E51" s="612"/>
    </row>
    <row r="52" spans="2:5" ht="18" customHeight="1" x14ac:dyDescent="0.25">
      <c r="B52" s="607"/>
      <c r="C52" s="612"/>
      <c r="E52" s="612"/>
    </row>
    <row r="53" spans="2:5" x14ac:dyDescent="0.25">
      <c r="C53" s="612"/>
      <c r="E53" s="612"/>
    </row>
  </sheetData>
  <printOptions horizontalCentered="1"/>
  <pageMargins left="0.45" right="0.45" top="0.25" bottom="0" header="0"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2673B-5344-4102-B3B8-749A46341041}">
  <sheetPr>
    <pageSetUpPr fitToPage="1"/>
  </sheetPr>
  <dimension ref="A1:WXH70"/>
  <sheetViews>
    <sheetView showGridLines="0" zoomScaleNormal="100" zoomScaleSheetLayoutView="55" workbookViewId="0">
      <pane xSplit="114" ySplit="3" topLeftCell="DU4" activePane="bottomRight" state="frozen"/>
      <selection activeCell="Q16" sqref="Q16"/>
      <selection pane="topRight" activeCell="Q16" sqref="Q16"/>
      <selection pane="bottomLeft" activeCell="Q16" sqref="Q16"/>
      <selection pane="bottomRight"/>
    </sheetView>
  </sheetViews>
  <sheetFormatPr defaultRowHeight="16.5" x14ac:dyDescent="0.3"/>
  <cols>
    <col min="1" max="1" width="8.28515625" style="396" customWidth="1"/>
    <col min="2" max="2" width="63.7109375" style="396" customWidth="1"/>
    <col min="3" max="15" width="9.28515625" style="396" hidden="1" customWidth="1"/>
    <col min="16" max="21" width="9.140625" style="396" hidden="1" customWidth="1"/>
    <col min="22" max="22" width="9.7109375" style="396" hidden="1" customWidth="1"/>
    <col min="23" max="25" width="9.140625" style="396" hidden="1" customWidth="1"/>
    <col min="26" max="41" width="10.85546875" style="396" hidden="1" customWidth="1"/>
    <col min="42" max="54" width="14.28515625" style="396" hidden="1" customWidth="1"/>
    <col min="55" max="76" width="12.28515625" style="396" hidden="1" customWidth="1"/>
    <col min="77" max="97" width="12.7109375" style="396" hidden="1" customWidth="1"/>
    <col min="98" max="124" width="13.28515625" style="396" hidden="1" customWidth="1"/>
    <col min="125" max="132" width="13.28515625" style="396" customWidth="1"/>
    <col min="133" max="137" width="14.42578125" style="396" bestFit="1" customWidth="1"/>
    <col min="138" max="268" width="9.140625" style="396"/>
    <col min="269" max="269" width="5.140625" style="396" customWidth="1"/>
    <col min="270" max="270" width="63.42578125" style="396" customWidth="1"/>
    <col min="271" max="308" width="9.140625" style="396" hidden="1" customWidth="1"/>
    <col min="309" max="319" width="10.85546875" style="396" customWidth="1"/>
    <col min="320" max="321" width="10.7109375" style="396" customWidth="1"/>
    <col min="322" max="524" width="9.140625" style="396"/>
    <col min="525" max="525" width="5.140625" style="396" customWidth="1"/>
    <col min="526" max="526" width="63.42578125" style="396" customWidth="1"/>
    <col min="527" max="564" width="9.140625" style="396" hidden="1" customWidth="1"/>
    <col min="565" max="575" width="10.85546875" style="396" customWidth="1"/>
    <col min="576" max="577" width="10.7109375" style="396" customWidth="1"/>
    <col min="578" max="780" width="9.140625" style="396"/>
    <col min="781" max="781" width="5.140625" style="396" customWidth="1"/>
    <col min="782" max="782" width="63.42578125" style="396" customWidth="1"/>
    <col min="783" max="820" width="9.140625" style="396" hidden="1" customWidth="1"/>
    <col min="821" max="831" width="10.85546875" style="396" customWidth="1"/>
    <col min="832" max="833" width="10.7109375" style="396" customWidth="1"/>
    <col min="834" max="1036" width="9.140625" style="396"/>
    <col min="1037" max="1037" width="5.140625" style="396" customWidth="1"/>
    <col min="1038" max="1038" width="63.42578125" style="396" customWidth="1"/>
    <col min="1039" max="1076" width="9.140625" style="396" hidden="1" customWidth="1"/>
    <col min="1077" max="1087" width="10.85546875" style="396" customWidth="1"/>
    <col min="1088" max="1089" width="10.7109375" style="396" customWidth="1"/>
    <col min="1090" max="1292" width="9.140625" style="396"/>
    <col min="1293" max="1293" width="5.140625" style="396" customWidth="1"/>
    <col min="1294" max="1294" width="63.42578125" style="396" customWidth="1"/>
    <col min="1295" max="1332" width="9.140625" style="396" hidden="1" customWidth="1"/>
    <col min="1333" max="1343" width="10.85546875" style="396" customWidth="1"/>
    <col min="1344" max="1345" width="10.7109375" style="396" customWidth="1"/>
    <col min="1346" max="1548" width="9.140625" style="396"/>
    <col min="1549" max="1549" width="5.140625" style="396" customWidth="1"/>
    <col min="1550" max="1550" width="63.42578125" style="396" customWidth="1"/>
    <col min="1551" max="1588" width="9.140625" style="396" hidden="1" customWidth="1"/>
    <col min="1589" max="1599" width="10.85546875" style="396" customWidth="1"/>
    <col min="1600" max="1601" width="10.7109375" style="396" customWidth="1"/>
    <col min="1602" max="1804" width="9.140625" style="396"/>
    <col min="1805" max="1805" width="5.140625" style="396" customWidth="1"/>
    <col min="1806" max="1806" width="63.42578125" style="396" customWidth="1"/>
    <col min="1807" max="1844" width="9.140625" style="396" hidden="1" customWidth="1"/>
    <col min="1845" max="1855" width="10.85546875" style="396" customWidth="1"/>
    <col min="1856" max="1857" width="10.7109375" style="396" customWidth="1"/>
    <col min="1858" max="2060" width="9.140625" style="396"/>
    <col min="2061" max="2061" width="5.140625" style="396" customWidth="1"/>
    <col min="2062" max="2062" width="63.42578125" style="396" customWidth="1"/>
    <col min="2063" max="2100" width="9.140625" style="396" hidden="1" customWidth="1"/>
    <col min="2101" max="2111" width="10.85546875" style="396" customWidth="1"/>
    <col min="2112" max="2113" width="10.7109375" style="396" customWidth="1"/>
    <col min="2114" max="2316" width="9.140625" style="396"/>
    <col min="2317" max="2317" width="5.140625" style="396" customWidth="1"/>
    <col min="2318" max="2318" width="63.42578125" style="396" customWidth="1"/>
    <col min="2319" max="2356" width="9.140625" style="396" hidden="1" customWidth="1"/>
    <col min="2357" max="2367" width="10.85546875" style="396" customWidth="1"/>
    <col min="2368" max="2369" width="10.7109375" style="396" customWidth="1"/>
    <col min="2370" max="2572" width="9.140625" style="396"/>
    <col min="2573" max="2573" width="5.140625" style="396" customWidth="1"/>
    <col min="2574" max="2574" width="63.42578125" style="396" customWidth="1"/>
    <col min="2575" max="2612" width="9.140625" style="396" hidden="1" customWidth="1"/>
    <col min="2613" max="2623" width="10.85546875" style="396" customWidth="1"/>
    <col min="2624" max="2625" width="10.7109375" style="396" customWidth="1"/>
    <col min="2626" max="2828" width="9.140625" style="396"/>
    <col min="2829" max="2829" width="5.140625" style="396" customWidth="1"/>
    <col min="2830" max="2830" width="63.42578125" style="396" customWidth="1"/>
    <col min="2831" max="2868" width="9.140625" style="396" hidden="1" customWidth="1"/>
    <col min="2869" max="2879" width="10.85546875" style="396" customWidth="1"/>
    <col min="2880" max="2881" width="10.7109375" style="396" customWidth="1"/>
    <col min="2882" max="3084" width="9.140625" style="396"/>
    <col min="3085" max="3085" width="5.140625" style="396" customWidth="1"/>
    <col min="3086" max="3086" width="63.42578125" style="396" customWidth="1"/>
    <col min="3087" max="3124" width="9.140625" style="396" hidden="1" customWidth="1"/>
    <col min="3125" max="3135" width="10.85546875" style="396" customWidth="1"/>
    <col min="3136" max="3137" width="10.7109375" style="396" customWidth="1"/>
    <col min="3138" max="3340" width="9.140625" style="396"/>
    <col min="3341" max="3341" width="5.140625" style="396" customWidth="1"/>
    <col min="3342" max="3342" width="63.42578125" style="396" customWidth="1"/>
    <col min="3343" max="3380" width="9.140625" style="396" hidden="1" customWidth="1"/>
    <col min="3381" max="3391" width="10.85546875" style="396" customWidth="1"/>
    <col min="3392" max="3393" width="10.7109375" style="396" customWidth="1"/>
    <col min="3394" max="3596" width="9.140625" style="396"/>
    <col min="3597" max="3597" width="5.140625" style="396" customWidth="1"/>
    <col min="3598" max="3598" width="63.42578125" style="396" customWidth="1"/>
    <col min="3599" max="3636" width="9.140625" style="396" hidden="1" customWidth="1"/>
    <col min="3637" max="3647" width="10.85546875" style="396" customWidth="1"/>
    <col min="3648" max="3649" width="10.7109375" style="396" customWidth="1"/>
    <col min="3650" max="3852" width="9.140625" style="396"/>
    <col min="3853" max="3853" width="5.140625" style="396" customWidth="1"/>
    <col min="3854" max="3854" width="63.42578125" style="396" customWidth="1"/>
    <col min="3855" max="3892" width="9.140625" style="396" hidden="1" customWidth="1"/>
    <col min="3893" max="3903" width="10.85546875" style="396" customWidth="1"/>
    <col min="3904" max="3905" width="10.7109375" style="396" customWidth="1"/>
    <col min="3906" max="4108" width="9.140625" style="396"/>
    <col min="4109" max="4109" width="5.140625" style="396" customWidth="1"/>
    <col min="4110" max="4110" width="63.42578125" style="396" customWidth="1"/>
    <col min="4111" max="4148" width="9.140625" style="396" hidden="1" customWidth="1"/>
    <col min="4149" max="4159" width="10.85546875" style="396" customWidth="1"/>
    <col min="4160" max="4161" width="10.7109375" style="396" customWidth="1"/>
    <col min="4162" max="4364" width="9.140625" style="396"/>
    <col min="4365" max="4365" width="5.140625" style="396" customWidth="1"/>
    <col min="4366" max="4366" width="63.42578125" style="396" customWidth="1"/>
    <col min="4367" max="4404" width="9.140625" style="396" hidden="1" customWidth="1"/>
    <col min="4405" max="4415" width="10.85546875" style="396" customWidth="1"/>
    <col min="4416" max="4417" width="10.7109375" style="396" customWidth="1"/>
    <col min="4418" max="4620" width="9.140625" style="396"/>
    <col min="4621" max="4621" width="5.140625" style="396" customWidth="1"/>
    <col min="4622" max="4622" width="63.42578125" style="396" customWidth="1"/>
    <col min="4623" max="4660" width="9.140625" style="396" hidden="1" customWidth="1"/>
    <col min="4661" max="4671" width="10.85546875" style="396" customWidth="1"/>
    <col min="4672" max="4673" width="10.7109375" style="396" customWidth="1"/>
    <col min="4674" max="4876" width="9.140625" style="396"/>
    <col min="4877" max="4877" width="5.140625" style="396" customWidth="1"/>
    <col min="4878" max="4878" width="63.42578125" style="396" customWidth="1"/>
    <col min="4879" max="4916" width="9.140625" style="396" hidden="1" customWidth="1"/>
    <col min="4917" max="4927" width="10.85546875" style="396" customWidth="1"/>
    <col min="4928" max="4929" width="10.7109375" style="396" customWidth="1"/>
    <col min="4930" max="5132" width="9.140625" style="396"/>
    <col min="5133" max="5133" width="5.140625" style="396" customWidth="1"/>
    <col min="5134" max="5134" width="63.42578125" style="396" customWidth="1"/>
    <col min="5135" max="5172" width="9.140625" style="396" hidden="1" customWidth="1"/>
    <col min="5173" max="5183" width="10.85546875" style="396" customWidth="1"/>
    <col min="5184" max="5185" width="10.7109375" style="396" customWidth="1"/>
    <col min="5186" max="5388" width="9.140625" style="396"/>
    <col min="5389" max="5389" width="5.140625" style="396" customWidth="1"/>
    <col min="5390" max="5390" width="63.42578125" style="396" customWidth="1"/>
    <col min="5391" max="5428" width="9.140625" style="396" hidden="1" customWidth="1"/>
    <col min="5429" max="5439" width="10.85546875" style="396" customWidth="1"/>
    <col min="5440" max="5441" width="10.7109375" style="396" customWidth="1"/>
    <col min="5442" max="5644" width="9.140625" style="396"/>
    <col min="5645" max="5645" width="5.140625" style="396" customWidth="1"/>
    <col min="5646" max="5646" width="63.42578125" style="396" customWidth="1"/>
    <col min="5647" max="5684" width="9.140625" style="396" hidden="1" customWidth="1"/>
    <col min="5685" max="5695" width="10.85546875" style="396" customWidth="1"/>
    <col min="5696" max="5697" width="10.7109375" style="396" customWidth="1"/>
    <col min="5698" max="5900" width="9.140625" style="396"/>
    <col min="5901" max="5901" width="5.140625" style="396" customWidth="1"/>
    <col min="5902" max="5902" width="63.42578125" style="396" customWidth="1"/>
    <col min="5903" max="5940" width="9.140625" style="396" hidden="1" customWidth="1"/>
    <col min="5941" max="5951" width="10.85546875" style="396" customWidth="1"/>
    <col min="5952" max="5953" width="10.7109375" style="396" customWidth="1"/>
    <col min="5954" max="6156" width="9.140625" style="396"/>
    <col min="6157" max="6157" width="5.140625" style="396" customWidth="1"/>
    <col min="6158" max="6158" width="63.42578125" style="396" customWidth="1"/>
    <col min="6159" max="6196" width="9.140625" style="396" hidden="1" customWidth="1"/>
    <col min="6197" max="6207" width="10.85546875" style="396" customWidth="1"/>
    <col min="6208" max="6209" width="10.7109375" style="396" customWidth="1"/>
    <col min="6210" max="6412" width="9.140625" style="396"/>
    <col min="6413" max="6413" width="5.140625" style="396" customWidth="1"/>
    <col min="6414" max="6414" width="63.42578125" style="396" customWidth="1"/>
    <col min="6415" max="6452" width="9.140625" style="396" hidden="1" customWidth="1"/>
    <col min="6453" max="6463" width="10.85546875" style="396" customWidth="1"/>
    <col min="6464" max="6465" width="10.7109375" style="396" customWidth="1"/>
    <col min="6466" max="6668" width="9.140625" style="396"/>
    <col min="6669" max="6669" width="5.140625" style="396" customWidth="1"/>
    <col min="6670" max="6670" width="63.42578125" style="396" customWidth="1"/>
    <col min="6671" max="6708" width="9.140625" style="396" hidden="1" customWidth="1"/>
    <col min="6709" max="6719" width="10.85546875" style="396" customWidth="1"/>
    <col min="6720" max="6721" width="10.7109375" style="396" customWidth="1"/>
    <col min="6722" max="6924" width="9.140625" style="396"/>
    <col min="6925" max="6925" width="5.140625" style="396" customWidth="1"/>
    <col min="6926" max="6926" width="63.42578125" style="396" customWidth="1"/>
    <col min="6927" max="6964" width="9.140625" style="396" hidden="1" customWidth="1"/>
    <col min="6965" max="6975" width="10.85546875" style="396" customWidth="1"/>
    <col min="6976" max="6977" width="10.7109375" style="396" customWidth="1"/>
    <col min="6978" max="7180" width="9.140625" style="396"/>
    <col min="7181" max="7181" width="5.140625" style="396" customWidth="1"/>
    <col min="7182" max="7182" width="63.42578125" style="396" customWidth="1"/>
    <col min="7183" max="7220" width="9.140625" style="396" hidden="1" customWidth="1"/>
    <col min="7221" max="7231" width="10.85546875" style="396" customWidth="1"/>
    <col min="7232" max="7233" width="10.7109375" style="396" customWidth="1"/>
    <col min="7234" max="7436" width="9.140625" style="396"/>
    <col min="7437" max="7437" width="5.140625" style="396" customWidth="1"/>
    <col min="7438" max="7438" width="63.42578125" style="396" customWidth="1"/>
    <col min="7439" max="7476" width="9.140625" style="396" hidden="1" customWidth="1"/>
    <col min="7477" max="7487" width="10.85546875" style="396" customWidth="1"/>
    <col min="7488" max="7489" width="10.7109375" style="396" customWidth="1"/>
    <col min="7490" max="7692" width="9.140625" style="396"/>
    <col min="7693" max="7693" width="5.140625" style="396" customWidth="1"/>
    <col min="7694" max="7694" width="63.42578125" style="396" customWidth="1"/>
    <col min="7695" max="7732" width="9.140625" style="396" hidden="1" customWidth="1"/>
    <col min="7733" max="7743" width="10.85546875" style="396" customWidth="1"/>
    <col min="7744" max="7745" width="10.7109375" style="396" customWidth="1"/>
    <col min="7746" max="7948" width="9.140625" style="396"/>
    <col min="7949" max="7949" width="5.140625" style="396" customWidth="1"/>
    <col min="7950" max="7950" width="63.42578125" style="396" customWidth="1"/>
    <col min="7951" max="7988" width="9.140625" style="396" hidden="1" customWidth="1"/>
    <col min="7989" max="7999" width="10.85546875" style="396" customWidth="1"/>
    <col min="8000" max="8001" width="10.7109375" style="396" customWidth="1"/>
    <col min="8002" max="8204" width="9.140625" style="396"/>
    <col min="8205" max="8205" width="5.140625" style="396" customWidth="1"/>
    <col min="8206" max="8206" width="63.42578125" style="396" customWidth="1"/>
    <col min="8207" max="8244" width="9.140625" style="396" hidden="1" customWidth="1"/>
    <col min="8245" max="8255" width="10.85546875" style="396" customWidth="1"/>
    <col min="8256" max="8257" width="10.7109375" style="396" customWidth="1"/>
    <col min="8258" max="8460" width="9.140625" style="396"/>
    <col min="8461" max="8461" width="5.140625" style="396" customWidth="1"/>
    <col min="8462" max="8462" width="63.42578125" style="396" customWidth="1"/>
    <col min="8463" max="8500" width="9.140625" style="396" hidden="1" customWidth="1"/>
    <col min="8501" max="8511" width="10.85546875" style="396" customWidth="1"/>
    <col min="8512" max="8513" width="10.7109375" style="396" customWidth="1"/>
    <col min="8514" max="8716" width="9.140625" style="396"/>
    <col min="8717" max="8717" width="5.140625" style="396" customWidth="1"/>
    <col min="8718" max="8718" width="63.42578125" style="396" customWidth="1"/>
    <col min="8719" max="8756" width="9.140625" style="396" hidden="1" customWidth="1"/>
    <col min="8757" max="8767" width="10.85546875" style="396" customWidth="1"/>
    <col min="8768" max="8769" width="10.7109375" style="396" customWidth="1"/>
    <col min="8770" max="8972" width="9.140625" style="396"/>
    <col min="8973" max="8973" width="5.140625" style="396" customWidth="1"/>
    <col min="8974" max="8974" width="63.42578125" style="396" customWidth="1"/>
    <col min="8975" max="9012" width="9.140625" style="396" hidden="1" customWidth="1"/>
    <col min="9013" max="9023" width="10.85546875" style="396" customWidth="1"/>
    <col min="9024" max="9025" width="10.7109375" style="396" customWidth="1"/>
    <col min="9026" max="9228" width="9.140625" style="396"/>
    <col min="9229" max="9229" width="5.140625" style="396" customWidth="1"/>
    <col min="9230" max="9230" width="63.42578125" style="396" customWidth="1"/>
    <col min="9231" max="9268" width="9.140625" style="396" hidden="1" customWidth="1"/>
    <col min="9269" max="9279" width="10.85546875" style="396" customWidth="1"/>
    <col min="9280" max="9281" width="10.7109375" style="396" customWidth="1"/>
    <col min="9282" max="9484" width="9.140625" style="396"/>
    <col min="9485" max="9485" width="5.140625" style="396" customWidth="1"/>
    <col min="9486" max="9486" width="63.42578125" style="396" customWidth="1"/>
    <col min="9487" max="9524" width="9.140625" style="396" hidden="1" customWidth="1"/>
    <col min="9525" max="9535" width="10.85546875" style="396" customWidth="1"/>
    <col min="9536" max="9537" width="10.7109375" style="396" customWidth="1"/>
    <col min="9538" max="9740" width="9.140625" style="396"/>
    <col min="9741" max="9741" width="5.140625" style="396" customWidth="1"/>
    <col min="9742" max="9742" width="63.42578125" style="396" customWidth="1"/>
    <col min="9743" max="9780" width="9.140625" style="396" hidden="1" customWidth="1"/>
    <col min="9781" max="9791" width="10.85546875" style="396" customWidth="1"/>
    <col min="9792" max="9793" width="10.7109375" style="396" customWidth="1"/>
    <col min="9794" max="9996" width="9.140625" style="396"/>
    <col min="9997" max="9997" width="5.140625" style="396" customWidth="1"/>
    <col min="9998" max="9998" width="63.42578125" style="396" customWidth="1"/>
    <col min="9999" max="10036" width="9.140625" style="396" hidden="1" customWidth="1"/>
    <col min="10037" max="10047" width="10.85546875" style="396" customWidth="1"/>
    <col min="10048" max="10049" width="10.7109375" style="396" customWidth="1"/>
    <col min="10050" max="10252" width="9.140625" style="396"/>
    <col min="10253" max="10253" width="5.140625" style="396" customWidth="1"/>
    <col min="10254" max="10254" width="63.42578125" style="396" customWidth="1"/>
    <col min="10255" max="10292" width="9.140625" style="396" hidden="1" customWidth="1"/>
    <col min="10293" max="10303" width="10.85546875" style="396" customWidth="1"/>
    <col min="10304" max="10305" width="10.7109375" style="396" customWidth="1"/>
    <col min="10306" max="10508" width="9.140625" style="396"/>
    <col min="10509" max="10509" width="5.140625" style="396" customWidth="1"/>
    <col min="10510" max="10510" width="63.42578125" style="396" customWidth="1"/>
    <col min="10511" max="10548" width="9.140625" style="396" hidden="1" customWidth="1"/>
    <col min="10549" max="10559" width="10.85546875" style="396" customWidth="1"/>
    <col min="10560" max="10561" width="10.7109375" style="396" customWidth="1"/>
    <col min="10562" max="10764" width="9.140625" style="396"/>
    <col min="10765" max="10765" width="5.140625" style="396" customWidth="1"/>
    <col min="10766" max="10766" width="63.42578125" style="396" customWidth="1"/>
    <col min="10767" max="10804" width="9.140625" style="396" hidden="1" customWidth="1"/>
    <col min="10805" max="10815" width="10.85546875" style="396" customWidth="1"/>
    <col min="10816" max="10817" width="10.7109375" style="396" customWidth="1"/>
    <col min="10818" max="11020" width="9.140625" style="396"/>
    <col min="11021" max="11021" width="5.140625" style="396" customWidth="1"/>
    <col min="11022" max="11022" width="63.42578125" style="396" customWidth="1"/>
    <col min="11023" max="11060" width="9.140625" style="396" hidden="1" customWidth="1"/>
    <col min="11061" max="11071" width="10.85546875" style="396" customWidth="1"/>
    <col min="11072" max="11073" width="10.7109375" style="396" customWidth="1"/>
    <col min="11074" max="11276" width="9.140625" style="396"/>
    <col min="11277" max="11277" width="5.140625" style="396" customWidth="1"/>
    <col min="11278" max="11278" width="63.42578125" style="396" customWidth="1"/>
    <col min="11279" max="11316" width="9.140625" style="396" hidden="1" customWidth="1"/>
    <col min="11317" max="11327" width="10.85546875" style="396" customWidth="1"/>
    <col min="11328" max="11329" width="10.7109375" style="396" customWidth="1"/>
    <col min="11330" max="11532" width="9.140625" style="396"/>
    <col min="11533" max="11533" width="5.140625" style="396" customWidth="1"/>
    <col min="11534" max="11534" width="63.42578125" style="396" customWidth="1"/>
    <col min="11535" max="11572" width="9.140625" style="396" hidden="1" customWidth="1"/>
    <col min="11573" max="11583" width="10.85546875" style="396" customWidth="1"/>
    <col min="11584" max="11585" width="10.7109375" style="396" customWidth="1"/>
    <col min="11586" max="11788" width="9.140625" style="396"/>
    <col min="11789" max="11789" width="5.140625" style="396" customWidth="1"/>
    <col min="11790" max="11790" width="63.42578125" style="396" customWidth="1"/>
    <col min="11791" max="11828" width="9.140625" style="396" hidden="1" customWidth="1"/>
    <col min="11829" max="11839" width="10.85546875" style="396" customWidth="1"/>
    <col min="11840" max="11841" width="10.7109375" style="396" customWidth="1"/>
    <col min="11842" max="12044" width="9.140625" style="396"/>
    <col min="12045" max="12045" width="5.140625" style="396" customWidth="1"/>
    <col min="12046" max="12046" width="63.42578125" style="396" customWidth="1"/>
    <col min="12047" max="12084" width="9.140625" style="396" hidden="1" customWidth="1"/>
    <col min="12085" max="12095" width="10.85546875" style="396" customWidth="1"/>
    <col min="12096" max="12097" width="10.7109375" style="396" customWidth="1"/>
    <col min="12098" max="12300" width="9.140625" style="396"/>
    <col min="12301" max="12301" width="5.140625" style="396" customWidth="1"/>
    <col min="12302" max="12302" width="63.42578125" style="396" customWidth="1"/>
    <col min="12303" max="12340" width="9.140625" style="396" hidden="1" customWidth="1"/>
    <col min="12341" max="12351" width="10.85546875" style="396" customWidth="1"/>
    <col min="12352" max="12353" width="10.7109375" style="396" customWidth="1"/>
    <col min="12354" max="12556" width="9.140625" style="396"/>
    <col min="12557" max="12557" width="5.140625" style="396" customWidth="1"/>
    <col min="12558" max="12558" width="63.42578125" style="396" customWidth="1"/>
    <col min="12559" max="12596" width="9.140625" style="396" hidden="1" customWidth="1"/>
    <col min="12597" max="12607" width="10.85546875" style="396" customWidth="1"/>
    <col min="12608" max="12609" width="10.7109375" style="396" customWidth="1"/>
    <col min="12610" max="12812" width="9.140625" style="396"/>
    <col min="12813" max="12813" width="5.140625" style="396" customWidth="1"/>
    <col min="12814" max="12814" width="63.42578125" style="396" customWidth="1"/>
    <col min="12815" max="12852" width="9.140625" style="396" hidden="1" customWidth="1"/>
    <col min="12853" max="12863" width="10.85546875" style="396" customWidth="1"/>
    <col min="12864" max="12865" width="10.7109375" style="396" customWidth="1"/>
    <col min="12866" max="13068" width="9.140625" style="396"/>
    <col min="13069" max="13069" width="5.140625" style="396" customWidth="1"/>
    <col min="13070" max="13070" width="63.42578125" style="396" customWidth="1"/>
    <col min="13071" max="13108" width="9.140625" style="396" hidden="1" customWidth="1"/>
    <col min="13109" max="13119" width="10.85546875" style="396" customWidth="1"/>
    <col min="13120" max="13121" width="10.7109375" style="396" customWidth="1"/>
    <col min="13122" max="13324" width="9.140625" style="396"/>
    <col min="13325" max="13325" width="5.140625" style="396" customWidth="1"/>
    <col min="13326" max="13326" width="63.42578125" style="396" customWidth="1"/>
    <col min="13327" max="13364" width="9.140625" style="396" hidden="1" customWidth="1"/>
    <col min="13365" max="13375" width="10.85546875" style="396" customWidth="1"/>
    <col min="13376" max="13377" width="10.7109375" style="396" customWidth="1"/>
    <col min="13378" max="13580" width="9.140625" style="396"/>
    <col min="13581" max="13581" width="5.140625" style="396" customWidth="1"/>
    <col min="13582" max="13582" width="63.42578125" style="396" customWidth="1"/>
    <col min="13583" max="13620" width="9.140625" style="396" hidden="1" customWidth="1"/>
    <col min="13621" max="13631" width="10.85546875" style="396" customWidth="1"/>
    <col min="13632" max="13633" width="10.7109375" style="396" customWidth="1"/>
    <col min="13634" max="13836" width="9.140625" style="396"/>
    <col min="13837" max="13837" width="5.140625" style="396" customWidth="1"/>
    <col min="13838" max="13838" width="63.42578125" style="396" customWidth="1"/>
    <col min="13839" max="13876" width="9.140625" style="396" hidden="1" customWidth="1"/>
    <col min="13877" max="13887" width="10.85546875" style="396" customWidth="1"/>
    <col min="13888" max="13889" width="10.7109375" style="396" customWidth="1"/>
    <col min="13890" max="14092" width="9.140625" style="396"/>
    <col min="14093" max="14093" width="5.140625" style="396" customWidth="1"/>
    <col min="14094" max="14094" width="63.42578125" style="396" customWidth="1"/>
    <col min="14095" max="14132" width="9.140625" style="396" hidden="1" customWidth="1"/>
    <col min="14133" max="14143" width="10.85546875" style="396" customWidth="1"/>
    <col min="14144" max="14145" width="10.7109375" style="396" customWidth="1"/>
    <col min="14146" max="14348" width="9.140625" style="396"/>
    <col min="14349" max="14349" width="5.140625" style="396" customWidth="1"/>
    <col min="14350" max="14350" width="63.42578125" style="396" customWidth="1"/>
    <col min="14351" max="14388" width="9.140625" style="396" hidden="1" customWidth="1"/>
    <col min="14389" max="14399" width="10.85546875" style="396" customWidth="1"/>
    <col min="14400" max="14401" width="10.7109375" style="396" customWidth="1"/>
    <col min="14402" max="14604" width="9.140625" style="396"/>
    <col min="14605" max="14605" width="5.140625" style="396" customWidth="1"/>
    <col min="14606" max="14606" width="63.42578125" style="396" customWidth="1"/>
    <col min="14607" max="14644" width="9.140625" style="396" hidden="1" customWidth="1"/>
    <col min="14645" max="14655" width="10.85546875" style="396" customWidth="1"/>
    <col min="14656" max="14657" width="10.7109375" style="396" customWidth="1"/>
    <col min="14658" max="14860" width="9.140625" style="396"/>
    <col min="14861" max="14861" width="5.140625" style="396" customWidth="1"/>
    <col min="14862" max="14862" width="63.42578125" style="396" customWidth="1"/>
    <col min="14863" max="14900" width="9.140625" style="396" hidden="1" customWidth="1"/>
    <col min="14901" max="14911" width="10.85546875" style="396" customWidth="1"/>
    <col min="14912" max="14913" width="10.7109375" style="396" customWidth="1"/>
    <col min="14914" max="15116" width="9.140625" style="396"/>
    <col min="15117" max="15117" width="5.140625" style="396" customWidth="1"/>
    <col min="15118" max="15118" width="63.42578125" style="396" customWidth="1"/>
    <col min="15119" max="15156" width="9.140625" style="396" hidden="1" customWidth="1"/>
    <col min="15157" max="15167" width="10.85546875" style="396" customWidth="1"/>
    <col min="15168" max="15169" width="10.7109375" style="396" customWidth="1"/>
    <col min="15170" max="15372" width="9.140625" style="396"/>
    <col min="15373" max="15373" width="5.140625" style="396" customWidth="1"/>
    <col min="15374" max="15374" width="63.42578125" style="396" customWidth="1"/>
    <col min="15375" max="15412" width="9.140625" style="396" hidden="1" customWidth="1"/>
    <col min="15413" max="15423" width="10.85546875" style="396" customWidth="1"/>
    <col min="15424" max="15425" width="10.7109375" style="396" customWidth="1"/>
    <col min="15426" max="15628" width="9.140625" style="396"/>
    <col min="15629" max="15629" width="5.140625" style="396" customWidth="1"/>
    <col min="15630" max="15630" width="63.42578125" style="396" customWidth="1"/>
    <col min="15631" max="15668" width="9.140625" style="396" hidden="1" customWidth="1"/>
    <col min="15669" max="15679" width="10.85546875" style="396" customWidth="1"/>
    <col min="15680" max="15681" width="10.7109375" style="396" customWidth="1"/>
    <col min="15682" max="15884" width="9.140625" style="396"/>
    <col min="15885" max="15885" width="5.140625" style="396" customWidth="1"/>
    <col min="15886" max="15886" width="63.42578125" style="396" customWidth="1"/>
    <col min="15887" max="15924" width="9.140625" style="396" hidden="1" customWidth="1"/>
    <col min="15925" max="15935" width="10.85546875" style="396" customWidth="1"/>
    <col min="15936" max="15937" width="10.7109375" style="396" customWidth="1"/>
    <col min="15938" max="16140" width="9.140625" style="396"/>
    <col min="16141" max="16141" width="5.140625" style="396" customWidth="1"/>
    <col min="16142" max="16142" width="63.42578125" style="396" customWidth="1"/>
    <col min="16143" max="16180" width="9.140625" style="396" hidden="1" customWidth="1"/>
    <col min="16181" max="16191" width="10.85546875" style="396" customWidth="1"/>
    <col min="16192" max="16193" width="10.7109375" style="396" customWidth="1"/>
    <col min="16194" max="16384" width="9.140625" style="396"/>
  </cols>
  <sheetData>
    <row r="1" spans="1:137" s="615" customFormat="1" ht="18.75" x14ac:dyDescent="0.3">
      <c r="A1" s="613" t="s">
        <v>471</v>
      </c>
      <c r="B1" s="614"/>
    </row>
    <row r="2" spans="1:137" ht="14.25" customHeight="1" thickBot="1" x14ac:dyDescent="0.35">
      <c r="A2" s="616"/>
      <c r="B2" s="616"/>
      <c r="C2" s="617"/>
      <c r="D2" s="617"/>
      <c r="E2" s="617"/>
      <c r="F2" s="617"/>
      <c r="H2" s="617"/>
      <c r="I2" s="617"/>
      <c r="J2" s="617"/>
      <c r="L2" s="617"/>
      <c r="O2" s="617"/>
      <c r="P2" s="617"/>
      <c r="Q2" s="617"/>
      <c r="R2" s="617"/>
      <c r="S2" s="617"/>
      <c r="T2" s="617"/>
      <c r="U2" s="617"/>
      <c r="V2" s="617"/>
      <c r="W2" s="617"/>
      <c r="X2" s="617"/>
      <c r="Y2" s="617"/>
      <c r="Z2" s="618"/>
      <c r="AA2" s="618"/>
      <c r="AB2" s="618"/>
      <c r="AC2" s="618"/>
      <c r="AD2" s="618"/>
      <c r="AE2" s="618"/>
      <c r="AF2" s="618"/>
      <c r="AG2" s="618"/>
      <c r="AH2" s="618"/>
      <c r="AI2" s="618"/>
      <c r="AJ2" s="618"/>
      <c r="AK2" s="618"/>
      <c r="AL2" s="618"/>
      <c r="AM2" s="618"/>
      <c r="AN2" s="618"/>
      <c r="AO2" s="618"/>
      <c r="AP2" s="618"/>
      <c r="AQ2" s="618"/>
      <c r="AR2" s="618"/>
      <c r="AS2" s="618"/>
      <c r="AT2" s="618"/>
      <c r="AV2" s="618"/>
      <c r="AW2" s="618"/>
      <c r="AX2" s="618"/>
      <c r="AZ2" s="618"/>
      <c r="BC2" s="619"/>
      <c r="BE2" s="619"/>
      <c r="BF2" s="619"/>
      <c r="BZ2" s="618"/>
      <c r="CH2" s="618"/>
      <c r="CL2" s="618"/>
      <c r="CP2" s="618"/>
      <c r="DC2" s="620"/>
      <c r="DE2" s="620"/>
      <c r="DF2" s="620"/>
      <c r="DG2" s="620"/>
      <c r="DI2" s="620"/>
      <c r="DJ2" s="620"/>
      <c r="DL2" s="620"/>
      <c r="DU2" s="620"/>
      <c r="DZ2" s="620"/>
      <c r="EG2" s="620" t="s">
        <v>29</v>
      </c>
    </row>
    <row r="3" spans="1:137" ht="24.75" customHeight="1" thickTop="1" thickBot="1" x14ac:dyDescent="0.35">
      <c r="A3" s="621" t="s">
        <v>472</v>
      </c>
      <c r="B3" s="621" t="s">
        <v>473</v>
      </c>
      <c r="C3" s="622">
        <v>40179</v>
      </c>
      <c r="D3" s="622">
        <v>40211</v>
      </c>
      <c r="E3" s="622">
        <v>40239</v>
      </c>
      <c r="F3" s="622">
        <v>40270</v>
      </c>
      <c r="G3" s="622">
        <v>40300</v>
      </c>
      <c r="H3" s="622">
        <v>40331</v>
      </c>
      <c r="I3" s="622">
        <v>40361</v>
      </c>
      <c r="J3" s="622">
        <v>40392</v>
      </c>
      <c r="K3" s="622">
        <v>40423</v>
      </c>
      <c r="L3" s="622">
        <v>40453</v>
      </c>
      <c r="M3" s="622">
        <v>40484</v>
      </c>
      <c r="N3" s="622">
        <v>40514</v>
      </c>
      <c r="O3" s="622">
        <v>40545</v>
      </c>
      <c r="P3" s="622">
        <v>40576</v>
      </c>
      <c r="Q3" s="622">
        <v>40604</v>
      </c>
      <c r="R3" s="622">
        <v>40635</v>
      </c>
      <c r="S3" s="622">
        <v>40665</v>
      </c>
      <c r="T3" s="622">
        <v>40696</v>
      </c>
      <c r="U3" s="622">
        <v>40726</v>
      </c>
      <c r="V3" s="622">
        <v>40757</v>
      </c>
      <c r="W3" s="622">
        <v>40788</v>
      </c>
      <c r="X3" s="622">
        <v>40818</v>
      </c>
      <c r="Y3" s="622">
        <v>40849</v>
      </c>
      <c r="Z3" s="622">
        <v>40879</v>
      </c>
      <c r="AA3" s="622">
        <v>40910</v>
      </c>
      <c r="AB3" s="622">
        <v>40941</v>
      </c>
      <c r="AC3" s="622">
        <v>40970</v>
      </c>
      <c r="AD3" s="622">
        <v>41001</v>
      </c>
      <c r="AE3" s="622">
        <v>41031</v>
      </c>
      <c r="AF3" s="622">
        <v>41062</v>
      </c>
      <c r="AG3" s="622">
        <v>41092</v>
      </c>
      <c r="AH3" s="622">
        <v>41123</v>
      </c>
      <c r="AI3" s="622">
        <v>41154</v>
      </c>
      <c r="AJ3" s="622">
        <v>41184</v>
      </c>
      <c r="AK3" s="622">
        <v>41215</v>
      </c>
      <c r="AL3" s="622">
        <v>41245</v>
      </c>
      <c r="AM3" s="622">
        <v>41276</v>
      </c>
      <c r="AN3" s="622">
        <v>41307</v>
      </c>
      <c r="AO3" s="622">
        <v>41335</v>
      </c>
      <c r="AP3" s="622">
        <v>41366</v>
      </c>
      <c r="AQ3" s="622">
        <v>41396</v>
      </c>
      <c r="AR3" s="622">
        <v>41427</v>
      </c>
      <c r="AS3" s="622">
        <v>41457</v>
      </c>
      <c r="AT3" s="622">
        <v>41488</v>
      </c>
      <c r="AU3" s="622">
        <v>41519</v>
      </c>
      <c r="AV3" s="622">
        <v>41549</v>
      </c>
      <c r="AW3" s="622">
        <v>41580</v>
      </c>
      <c r="AX3" s="622">
        <v>41610</v>
      </c>
      <c r="AY3" s="622">
        <v>41641</v>
      </c>
      <c r="AZ3" s="622">
        <v>41672</v>
      </c>
      <c r="BA3" s="622">
        <v>41700</v>
      </c>
      <c r="BB3" s="622">
        <v>41731</v>
      </c>
      <c r="BC3" s="622">
        <v>41761</v>
      </c>
      <c r="BD3" s="622">
        <v>41791</v>
      </c>
      <c r="BE3" s="622">
        <v>41822</v>
      </c>
      <c r="BF3" s="622">
        <v>41853</v>
      </c>
      <c r="BG3" s="622">
        <v>41884</v>
      </c>
      <c r="BH3" s="622">
        <v>41914</v>
      </c>
      <c r="BI3" s="622">
        <v>41945</v>
      </c>
      <c r="BJ3" s="622">
        <v>41975</v>
      </c>
      <c r="BK3" s="622">
        <v>42006</v>
      </c>
      <c r="BL3" s="622">
        <v>42037</v>
      </c>
      <c r="BM3" s="622">
        <v>42065</v>
      </c>
      <c r="BN3" s="622">
        <v>42096</v>
      </c>
      <c r="BO3" s="622">
        <v>42126</v>
      </c>
      <c r="BP3" s="622">
        <v>42157</v>
      </c>
      <c r="BQ3" s="622">
        <v>42187</v>
      </c>
      <c r="BR3" s="622">
        <v>42218</v>
      </c>
      <c r="BS3" s="622">
        <v>42249</v>
      </c>
      <c r="BT3" s="622">
        <v>42279</v>
      </c>
      <c r="BU3" s="622">
        <v>42310</v>
      </c>
      <c r="BV3" s="622">
        <v>42340</v>
      </c>
      <c r="BW3" s="622">
        <v>42371</v>
      </c>
      <c r="BX3" s="622">
        <v>42402</v>
      </c>
      <c r="BY3" s="622">
        <v>42431</v>
      </c>
      <c r="BZ3" s="622">
        <v>42462</v>
      </c>
      <c r="CA3" s="622">
        <v>42492</v>
      </c>
      <c r="CB3" s="622">
        <v>42523</v>
      </c>
      <c r="CC3" s="622">
        <v>42553</v>
      </c>
      <c r="CD3" s="622">
        <v>42584</v>
      </c>
      <c r="CE3" s="622">
        <v>42615</v>
      </c>
      <c r="CF3" s="622">
        <v>42645</v>
      </c>
      <c r="CG3" s="622">
        <v>42676</v>
      </c>
      <c r="CH3" s="622">
        <v>42706</v>
      </c>
      <c r="CI3" s="622">
        <v>42737</v>
      </c>
      <c r="CJ3" s="622">
        <v>42768</v>
      </c>
      <c r="CK3" s="622">
        <v>42796</v>
      </c>
      <c r="CL3" s="622">
        <v>42827</v>
      </c>
      <c r="CM3" s="622">
        <v>42857</v>
      </c>
      <c r="CN3" s="622">
        <v>42888</v>
      </c>
      <c r="CO3" s="622">
        <v>42918</v>
      </c>
      <c r="CP3" s="622">
        <v>42949</v>
      </c>
      <c r="CQ3" s="622">
        <v>42980</v>
      </c>
      <c r="CR3" s="622">
        <v>43010</v>
      </c>
      <c r="CS3" s="622">
        <v>43041</v>
      </c>
      <c r="CT3" s="622">
        <v>43071</v>
      </c>
      <c r="CU3" s="622">
        <v>43102</v>
      </c>
      <c r="CV3" s="622">
        <v>43133</v>
      </c>
      <c r="CW3" s="622">
        <v>43161</v>
      </c>
      <c r="CX3" s="622">
        <v>43192</v>
      </c>
      <c r="CY3" s="622">
        <v>43222</v>
      </c>
      <c r="CZ3" s="623" t="s">
        <v>474</v>
      </c>
      <c r="DA3" s="622">
        <v>43283</v>
      </c>
      <c r="DB3" s="622">
        <v>43314</v>
      </c>
      <c r="DC3" s="622">
        <v>43345</v>
      </c>
      <c r="DD3" s="622">
        <v>43375</v>
      </c>
      <c r="DE3" s="622">
        <v>43406</v>
      </c>
      <c r="DF3" s="622">
        <v>43436</v>
      </c>
      <c r="DG3" s="622">
        <v>43467</v>
      </c>
      <c r="DH3" s="622">
        <v>43498</v>
      </c>
      <c r="DI3" s="622">
        <v>43526</v>
      </c>
      <c r="DJ3" s="622">
        <v>43557</v>
      </c>
      <c r="DK3" s="622">
        <v>43587</v>
      </c>
      <c r="DL3" s="622">
        <v>43618</v>
      </c>
      <c r="DM3" s="622">
        <v>43648</v>
      </c>
      <c r="DN3" s="622">
        <v>43679</v>
      </c>
      <c r="DO3" s="622">
        <v>43710</v>
      </c>
      <c r="DP3" s="622">
        <v>43740</v>
      </c>
      <c r="DQ3" s="622">
        <v>43771</v>
      </c>
      <c r="DR3" s="622">
        <v>43801</v>
      </c>
      <c r="DS3" s="622">
        <v>43832</v>
      </c>
      <c r="DT3" s="622">
        <v>43863</v>
      </c>
      <c r="DU3" s="623" t="s">
        <v>475</v>
      </c>
      <c r="DV3" s="623" t="s">
        <v>476</v>
      </c>
      <c r="DW3" s="622" t="s">
        <v>477</v>
      </c>
      <c r="DX3" s="622" t="s">
        <v>478</v>
      </c>
      <c r="DY3" s="623" t="s">
        <v>479</v>
      </c>
      <c r="DZ3" s="623" t="s">
        <v>480</v>
      </c>
      <c r="EA3" s="623" t="s">
        <v>481</v>
      </c>
      <c r="EB3" s="623" t="s">
        <v>482</v>
      </c>
      <c r="EC3" s="623" t="s">
        <v>483</v>
      </c>
      <c r="ED3" s="623" t="s">
        <v>484</v>
      </c>
      <c r="EE3" s="623" t="s">
        <v>485</v>
      </c>
      <c r="EF3" s="623" t="s">
        <v>486</v>
      </c>
      <c r="EG3" s="623" t="s">
        <v>487</v>
      </c>
    </row>
    <row r="4" spans="1:137" ht="18" thickTop="1" x14ac:dyDescent="0.3">
      <c r="A4" s="413"/>
      <c r="B4" s="413"/>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c r="AY4" s="624"/>
      <c r="AZ4" s="624"/>
      <c r="BA4" s="624"/>
      <c r="BB4" s="624"/>
      <c r="BC4" s="624"/>
      <c r="BD4" s="624"/>
      <c r="BE4" s="624"/>
      <c r="BF4" s="624"/>
      <c r="BG4" s="624"/>
      <c r="BH4" s="624"/>
      <c r="BI4" s="624"/>
      <c r="BJ4" s="624"/>
      <c r="BK4" s="624"/>
      <c r="BL4" s="624"/>
      <c r="BM4" s="624"/>
      <c r="BN4" s="624"/>
      <c r="BO4" s="624"/>
      <c r="BP4" s="624"/>
      <c r="BQ4" s="624"/>
      <c r="BR4" s="624"/>
      <c r="BS4" s="624"/>
      <c r="BT4" s="624"/>
      <c r="BU4" s="624"/>
      <c r="BV4" s="624"/>
      <c r="BW4" s="624"/>
      <c r="BX4" s="624"/>
      <c r="BY4" s="624"/>
      <c r="BZ4" s="624"/>
      <c r="CA4" s="624"/>
      <c r="CB4" s="624"/>
      <c r="CC4" s="624"/>
      <c r="CD4" s="624"/>
      <c r="CE4" s="624"/>
      <c r="CF4" s="624"/>
      <c r="CG4" s="624"/>
      <c r="CH4" s="624"/>
      <c r="CI4" s="625"/>
      <c r="CJ4" s="625"/>
      <c r="CK4" s="625"/>
      <c r="CL4" s="625"/>
      <c r="CM4" s="625"/>
      <c r="CN4" s="625"/>
      <c r="CO4" s="625"/>
      <c r="CP4" s="625"/>
      <c r="CQ4" s="625"/>
      <c r="CR4" s="625"/>
      <c r="CS4" s="625"/>
      <c r="CT4" s="625"/>
      <c r="CU4" s="625"/>
      <c r="CV4" s="625"/>
      <c r="CW4" s="625"/>
      <c r="CX4" s="625"/>
      <c r="CY4" s="625"/>
      <c r="CZ4" s="625"/>
      <c r="DA4" s="625"/>
      <c r="DB4" s="625"/>
      <c r="DC4" s="625"/>
      <c r="DD4" s="625"/>
      <c r="DE4" s="625"/>
      <c r="DF4" s="625"/>
      <c r="DG4" s="625"/>
      <c r="DH4" s="625"/>
      <c r="DI4" s="625"/>
      <c r="DJ4" s="625"/>
      <c r="DK4" s="625"/>
      <c r="DL4" s="625"/>
      <c r="DM4" s="625"/>
      <c r="DN4" s="625"/>
      <c r="DO4" s="625"/>
      <c r="DP4" s="625"/>
      <c r="DQ4" s="625"/>
      <c r="DR4" s="625"/>
      <c r="DS4" s="625"/>
      <c r="DT4" s="625"/>
      <c r="DU4" s="625"/>
      <c r="DV4" s="625"/>
      <c r="DW4" s="625"/>
      <c r="DX4" s="625"/>
      <c r="DY4" s="625"/>
      <c r="DZ4" s="625"/>
      <c r="EA4" s="625"/>
      <c r="EB4" s="625"/>
      <c r="EC4" s="625"/>
      <c r="ED4" s="625"/>
      <c r="EE4" s="625"/>
      <c r="EF4" s="625"/>
      <c r="EG4" s="625"/>
    </row>
    <row r="5" spans="1:137" ht="16.5" customHeight="1" x14ac:dyDescent="0.3">
      <c r="A5" s="626" t="s">
        <v>488</v>
      </c>
      <c r="B5" s="626" t="s">
        <v>489</v>
      </c>
      <c r="C5" s="627">
        <v>8313.9230856199993</v>
      </c>
      <c r="D5" s="627">
        <v>8554.6603705100006</v>
      </c>
      <c r="E5" s="627">
        <v>8543.5793921799996</v>
      </c>
      <c r="F5" s="627">
        <v>8747.1718602600013</v>
      </c>
      <c r="G5" s="627">
        <v>9556.2360567600008</v>
      </c>
      <c r="H5" s="627">
        <v>9176.9618582599996</v>
      </c>
      <c r="I5" s="627">
        <v>8577.4751113599996</v>
      </c>
      <c r="J5" s="627">
        <v>8964.9122942899994</v>
      </c>
      <c r="K5" s="627">
        <v>9137.7338806799999</v>
      </c>
      <c r="L5" s="627">
        <v>9189.04614253</v>
      </c>
      <c r="M5" s="627">
        <v>9229.6837182599993</v>
      </c>
      <c r="N5" s="627">
        <v>9525.0663255700001</v>
      </c>
      <c r="O5" s="627">
        <v>9056.9216292099991</v>
      </c>
      <c r="P5" s="627">
        <v>9259.0514912299986</v>
      </c>
      <c r="Q5" s="627">
        <v>9060.6338427999981</v>
      </c>
      <c r="R5" s="627">
        <v>9186.4692947099993</v>
      </c>
      <c r="S5" s="627">
        <v>9355.9525099800012</v>
      </c>
      <c r="T5" s="627">
        <v>9401.5499322600008</v>
      </c>
      <c r="U5" s="627">
        <v>9516.6736425700001</v>
      </c>
      <c r="V5" s="627">
        <v>10165.600383359999</v>
      </c>
      <c r="W5" s="627">
        <v>10486.8216237</v>
      </c>
      <c r="X5" s="627">
        <v>10793.925243599999</v>
      </c>
      <c r="Y5" s="627">
        <v>10846.49111531</v>
      </c>
      <c r="Z5" s="627">
        <v>10232.00808204</v>
      </c>
      <c r="AA5" s="627">
        <v>10884.95353631</v>
      </c>
      <c r="AB5" s="627">
        <v>10925.24783013</v>
      </c>
      <c r="AC5" s="627">
        <v>10499.39109904</v>
      </c>
      <c r="AD5" s="627">
        <v>10574.403858539999</v>
      </c>
      <c r="AE5" s="627">
        <v>10378.168711709999</v>
      </c>
      <c r="AF5" s="627">
        <v>10793.873166549998</v>
      </c>
      <c r="AG5" s="627">
        <v>10959.584142559999</v>
      </c>
      <c r="AH5" s="627">
        <v>10992.450605919999</v>
      </c>
      <c r="AI5" s="627">
        <v>11502.52074158</v>
      </c>
      <c r="AJ5" s="627">
        <v>11450.75111343</v>
      </c>
      <c r="AK5" s="627">
        <v>11408.30600506</v>
      </c>
      <c r="AL5" s="627">
        <v>11086.982508629999</v>
      </c>
      <c r="AM5" s="627">
        <v>11091.524256320001</v>
      </c>
      <c r="AN5" s="627">
        <v>10859.54273619</v>
      </c>
      <c r="AO5" s="627">
        <v>10927.48027301</v>
      </c>
      <c r="AP5" s="627">
        <v>10415.83919683</v>
      </c>
      <c r="AQ5" s="627">
        <v>10192.80816008</v>
      </c>
      <c r="AR5" s="627">
        <v>9361.1422593799998</v>
      </c>
      <c r="AS5" s="627">
        <v>9826.8400938100003</v>
      </c>
      <c r="AT5" s="627">
        <v>10073.589758530001</v>
      </c>
      <c r="AU5" s="627">
        <v>9806.8217559900004</v>
      </c>
      <c r="AV5" s="627">
        <v>9713.9569521400008</v>
      </c>
      <c r="AW5" s="627">
        <v>9407.1533895899993</v>
      </c>
      <c r="AX5" s="627">
        <v>9166.4078523200005</v>
      </c>
      <c r="AY5" s="627">
        <v>9423.9782169700011</v>
      </c>
      <c r="AZ5" s="627">
        <v>9673.3778150299986</v>
      </c>
      <c r="BA5" s="627">
        <v>9548.3284712299992</v>
      </c>
      <c r="BB5" s="627">
        <v>9515.1678391399983</v>
      </c>
      <c r="BC5" s="627">
        <v>9438.9846605599996</v>
      </c>
      <c r="BD5" s="627">
        <v>9668.9516985400005</v>
      </c>
      <c r="BE5" s="627">
        <v>9628.0857852999998</v>
      </c>
      <c r="BF5" s="627">
        <v>9682.6052572400004</v>
      </c>
      <c r="BG5" s="627">
        <v>11894.207862830001</v>
      </c>
      <c r="BH5" s="627">
        <v>12810.569558089999</v>
      </c>
      <c r="BI5" s="627">
        <v>14072.53336646</v>
      </c>
      <c r="BJ5" s="627">
        <v>14252.727087489999</v>
      </c>
      <c r="BK5" s="627">
        <v>16386.981618220001</v>
      </c>
      <c r="BL5" s="627">
        <v>16165.21224103</v>
      </c>
      <c r="BM5" s="627">
        <v>17319.651827019999</v>
      </c>
      <c r="BN5" s="627">
        <v>17128.454241530002</v>
      </c>
      <c r="BO5" s="627">
        <v>16918.130501560001</v>
      </c>
      <c r="BP5" s="627">
        <v>16754.418344040001</v>
      </c>
      <c r="BQ5" s="627">
        <v>15887.87718121</v>
      </c>
      <c r="BR5" s="627">
        <v>16309.029206019999</v>
      </c>
      <c r="BS5" s="627">
        <v>16407.963294390003</v>
      </c>
      <c r="BT5" s="627">
        <v>16761.993539340001</v>
      </c>
      <c r="BU5" s="628">
        <v>15904.883853809999</v>
      </c>
      <c r="BV5" s="628">
        <v>15865.742060820001</v>
      </c>
      <c r="BW5" s="628">
        <v>16423.224682980002</v>
      </c>
      <c r="BX5" s="628">
        <v>18464.04998295</v>
      </c>
      <c r="BY5" s="628">
        <v>18301.903159670001</v>
      </c>
      <c r="BZ5" s="628">
        <v>18612.095889780001</v>
      </c>
      <c r="CA5" s="628">
        <v>18101.25427225</v>
      </c>
      <c r="CB5" s="628">
        <v>21676.347765070001</v>
      </c>
      <c r="CC5" s="628">
        <v>21780.851279999999</v>
      </c>
      <c r="CD5" s="628">
        <v>21453.189424590004</v>
      </c>
      <c r="CE5" s="628">
        <v>21711.820098050001</v>
      </c>
      <c r="CF5" s="628">
        <v>22705.449347239999</v>
      </c>
      <c r="CG5" s="628">
        <v>21477.49009426</v>
      </c>
      <c r="CH5" s="628">
        <v>21012.220446519997</v>
      </c>
      <c r="CI5" s="629">
        <v>21419.997627880002</v>
      </c>
      <c r="CJ5" s="629">
        <v>22119.062824500001</v>
      </c>
      <c r="CK5" s="629">
        <v>21845.375615180001</v>
      </c>
      <c r="CL5" s="629">
        <v>22012.788021959997</v>
      </c>
      <c r="CM5" s="629">
        <v>21882.890253439997</v>
      </c>
      <c r="CN5" s="629">
        <v>21434.56102841</v>
      </c>
      <c r="CO5" s="629">
        <v>21152.540818729998</v>
      </c>
      <c r="CP5" s="629">
        <v>21234.920653519999</v>
      </c>
      <c r="CQ5" s="629">
        <v>21715.520647429999</v>
      </c>
      <c r="CR5" s="629">
        <v>21833.436775630002</v>
      </c>
      <c r="CS5" s="629">
        <v>21494.353175069999</v>
      </c>
      <c r="CT5" s="629">
        <v>21636.334058060002</v>
      </c>
      <c r="CU5" s="630">
        <v>21480.658374660001</v>
      </c>
      <c r="CV5" s="630">
        <v>21591.003861960002</v>
      </c>
      <c r="CW5" s="630">
        <v>21954.76253923</v>
      </c>
      <c r="CX5" s="630">
        <v>22450.718447179999</v>
      </c>
      <c r="CY5" s="630">
        <v>22360.7943734</v>
      </c>
      <c r="CZ5" s="630">
        <v>21649.390013760003</v>
      </c>
      <c r="DA5" s="630">
        <v>20949.39389182</v>
      </c>
      <c r="DB5" s="630">
        <v>20836.418601870002</v>
      </c>
      <c r="DC5" s="630">
        <v>20514.21332726</v>
      </c>
      <c r="DD5" s="630">
        <v>21059.21610238</v>
      </c>
      <c r="DE5" s="630">
        <v>21082.430407520002</v>
      </c>
      <c r="DF5" s="630">
        <v>21837.522978320001</v>
      </c>
      <c r="DG5" s="630">
        <v>22291.661983980001</v>
      </c>
      <c r="DH5" s="630">
        <v>22297.164918140003</v>
      </c>
      <c r="DI5" s="630">
        <v>22257.754369369999</v>
      </c>
      <c r="DJ5" s="630">
        <v>22282.704412880001</v>
      </c>
      <c r="DK5" s="630">
        <v>22761.593563759998</v>
      </c>
      <c r="DL5" s="630">
        <v>24434.745372279998</v>
      </c>
      <c r="DM5" s="630">
        <v>24971.57812115</v>
      </c>
      <c r="DN5" s="630">
        <v>26427.392238740002</v>
      </c>
      <c r="DO5" s="630">
        <v>26167.127415210001</v>
      </c>
      <c r="DP5" s="630">
        <v>26289.102667560001</v>
      </c>
      <c r="DQ5" s="630">
        <v>25931.975850620001</v>
      </c>
      <c r="DR5" s="630">
        <v>26882.355948129996</v>
      </c>
      <c r="DS5" s="630">
        <v>27829.538352400003</v>
      </c>
      <c r="DT5" s="630">
        <v>29260.612357899998</v>
      </c>
      <c r="DU5" s="630">
        <v>30315.636037199998</v>
      </c>
      <c r="DV5" s="630">
        <v>32610.167611289999</v>
      </c>
      <c r="DW5" s="630">
        <v>32650.17150421</v>
      </c>
      <c r="DX5" s="630">
        <v>33538.23095574</v>
      </c>
      <c r="DY5" s="630">
        <v>36674.130878479999</v>
      </c>
      <c r="DZ5" s="630">
        <v>36279.68782128</v>
      </c>
      <c r="EA5" s="630">
        <v>35311.032204410003</v>
      </c>
      <c r="EB5" s="630">
        <v>35138.173017779998</v>
      </c>
      <c r="EC5" s="630">
        <v>33640.310472199999</v>
      </c>
      <c r="ED5" s="630">
        <v>35052.853010980005</v>
      </c>
      <c r="EE5" s="630">
        <v>34466.456406270001</v>
      </c>
      <c r="EF5" s="630">
        <v>33379.591443370002</v>
      </c>
      <c r="EG5" s="630">
        <v>32599.861505120003</v>
      </c>
    </row>
    <row r="6" spans="1:137" ht="16.5" customHeight="1" x14ac:dyDescent="0.3">
      <c r="A6" s="631"/>
      <c r="B6" s="631"/>
      <c r="C6" s="63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624"/>
      <c r="AP6" s="624"/>
      <c r="AQ6" s="624"/>
      <c r="AR6" s="624"/>
      <c r="AS6" s="624"/>
      <c r="AT6" s="624"/>
      <c r="AU6" s="624"/>
      <c r="AV6" s="624"/>
      <c r="AW6" s="624"/>
      <c r="AX6" s="624"/>
      <c r="AY6" s="624"/>
      <c r="AZ6" s="624"/>
      <c r="BA6" s="624"/>
      <c r="BB6" s="624"/>
      <c r="BC6" s="624"/>
      <c r="BD6" s="624"/>
      <c r="BE6" s="624"/>
      <c r="BF6" s="624"/>
      <c r="BG6" s="624"/>
      <c r="BH6" s="624"/>
      <c r="BI6" s="624"/>
      <c r="BJ6" s="624"/>
      <c r="BK6" s="624"/>
      <c r="BL6" s="624"/>
      <c r="BM6" s="624"/>
      <c r="BN6" s="624"/>
      <c r="BO6" s="624"/>
      <c r="BP6" s="624"/>
      <c r="BQ6" s="624"/>
      <c r="BR6" s="624"/>
      <c r="BS6" s="624"/>
      <c r="BT6" s="624"/>
      <c r="BU6" s="633"/>
      <c r="BV6" s="633"/>
      <c r="BW6" s="633"/>
      <c r="BX6" s="633"/>
      <c r="BY6" s="633"/>
      <c r="BZ6" s="633"/>
      <c r="CA6" s="633"/>
      <c r="CB6" s="633"/>
      <c r="CC6" s="633"/>
      <c r="CD6" s="633"/>
      <c r="CE6" s="633"/>
      <c r="CF6" s="633"/>
      <c r="CG6" s="633"/>
      <c r="CH6" s="633"/>
      <c r="CI6" s="625"/>
      <c r="CJ6" s="625"/>
      <c r="CK6" s="625"/>
      <c r="CL6" s="625"/>
      <c r="CM6" s="625"/>
      <c r="CN6" s="625"/>
      <c r="CO6" s="625"/>
      <c r="CP6" s="625"/>
      <c r="CQ6" s="625"/>
      <c r="CR6" s="625"/>
      <c r="CS6" s="625"/>
      <c r="CT6" s="625"/>
      <c r="CU6" s="634"/>
      <c r="CV6" s="634"/>
      <c r="CW6" s="634"/>
      <c r="CX6" s="634"/>
      <c r="CY6" s="634"/>
      <c r="CZ6" s="634"/>
      <c r="DA6" s="634"/>
      <c r="DB6" s="634"/>
      <c r="DC6" s="634"/>
      <c r="DD6" s="634"/>
      <c r="DE6" s="634"/>
      <c r="DF6" s="634"/>
      <c r="DG6" s="634"/>
      <c r="DH6" s="634"/>
      <c r="DI6" s="634"/>
      <c r="DJ6" s="634"/>
      <c r="DK6" s="634"/>
      <c r="DL6" s="634"/>
      <c r="DM6" s="634"/>
      <c r="DN6" s="634"/>
      <c r="DO6" s="634"/>
      <c r="DP6" s="634"/>
      <c r="DQ6" s="634"/>
      <c r="DR6" s="634"/>
      <c r="DS6" s="634"/>
      <c r="DT6" s="634"/>
      <c r="DU6" s="634"/>
      <c r="DV6" s="634"/>
      <c r="DW6" s="634"/>
      <c r="DX6" s="634"/>
      <c r="DY6" s="634"/>
      <c r="DZ6" s="634"/>
      <c r="EA6" s="634"/>
      <c r="EB6" s="634"/>
      <c r="EC6" s="634"/>
      <c r="ED6" s="634"/>
      <c r="EE6" s="634"/>
      <c r="EF6" s="634"/>
      <c r="EG6" s="634"/>
    </row>
    <row r="7" spans="1:137" ht="16.5" customHeight="1" x14ac:dyDescent="0.3">
      <c r="A7" s="626" t="s">
        <v>490</v>
      </c>
      <c r="B7" s="626" t="s">
        <v>491</v>
      </c>
      <c r="C7" s="627">
        <v>46479.690356609994</v>
      </c>
      <c r="D7" s="627">
        <v>47338.646243449999</v>
      </c>
      <c r="E7" s="627">
        <v>46874.403580339997</v>
      </c>
      <c r="F7" s="627">
        <v>47113.568935839998</v>
      </c>
      <c r="G7" s="627">
        <v>47970.326540830007</v>
      </c>
      <c r="H7" s="627">
        <v>47749.636055729999</v>
      </c>
      <c r="I7" s="627">
        <v>49042.936176709998</v>
      </c>
      <c r="J7" s="627">
        <v>49332.633441409991</v>
      </c>
      <c r="K7" s="627">
        <v>52450.741661199994</v>
      </c>
      <c r="L7" s="627">
        <v>45739.848496799998</v>
      </c>
      <c r="M7" s="627">
        <v>48100.089039729995</v>
      </c>
      <c r="N7" s="627">
        <v>50558.082051600002</v>
      </c>
      <c r="O7" s="627">
        <v>48153.005427600001</v>
      </c>
      <c r="P7" s="627">
        <v>47983.890925710002</v>
      </c>
      <c r="Q7" s="627">
        <v>50330.50895512999</v>
      </c>
      <c r="R7" s="627">
        <v>49796.249027239995</v>
      </c>
      <c r="S7" s="627">
        <v>48107.072336229998</v>
      </c>
      <c r="T7" s="627">
        <v>50721.095615480001</v>
      </c>
      <c r="U7" s="627">
        <v>49960.070493819992</v>
      </c>
      <c r="V7" s="627">
        <v>49543.422391970002</v>
      </c>
      <c r="W7" s="627">
        <v>47988.597888370001</v>
      </c>
      <c r="X7" s="627">
        <v>50117.61087366</v>
      </c>
      <c r="Y7" s="627">
        <v>46507.748853829995</v>
      </c>
      <c r="Z7" s="627">
        <v>49690.326225489996</v>
      </c>
      <c r="AA7" s="627">
        <v>48841.244741559989</v>
      </c>
      <c r="AB7" s="627">
        <v>48768.139258179996</v>
      </c>
      <c r="AC7" s="627">
        <v>48609.673783980004</v>
      </c>
      <c r="AD7" s="627">
        <v>48048.578924560003</v>
      </c>
      <c r="AE7" s="627">
        <v>47226.234658829999</v>
      </c>
      <c r="AF7" s="627">
        <v>52892.181369340004</v>
      </c>
      <c r="AG7" s="627">
        <v>51859.279100339991</v>
      </c>
      <c r="AH7" s="627">
        <v>52260.86865371</v>
      </c>
      <c r="AI7" s="627">
        <v>52486.355979999993</v>
      </c>
      <c r="AJ7" s="627">
        <v>48261.316332099996</v>
      </c>
      <c r="AK7" s="627">
        <v>50897.801944259998</v>
      </c>
      <c r="AL7" s="627">
        <v>52230.276910590008</v>
      </c>
      <c r="AM7" s="627">
        <v>54541.558988270008</v>
      </c>
      <c r="AN7" s="627">
        <v>54460.441544789996</v>
      </c>
      <c r="AO7" s="627">
        <v>57496.533880289993</v>
      </c>
      <c r="AP7" s="627">
        <v>56956.475671139997</v>
      </c>
      <c r="AQ7" s="627">
        <v>65309.752023239998</v>
      </c>
      <c r="AR7" s="627">
        <v>65865.506923050008</v>
      </c>
      <c r="AS7" s="627">
        <v>62442.457839729999</v>
      </c>
      <c r="AT7" s="627">
        <v>60731.30969142</v>
      </c>
      <c r="AU7" s="627">
        <v>62615.84372166</v>
      </c>
      <c r="AV7" s="627">
        <v>62128.569978330001</v>
      </c>
      <c r="AW7" s="627">
        <v>61212.090309649997</v>
      </c>
      <c r="AX7" s="627">
        <v>65671.99359541999</v>
      </c>
      <c r="AY7" s="627">
        <v>65001.572522259994</v>
      </c>
      <c r="AZ7" s="627">
        <v>70325.203387729998</v>
      </c>
      <c r="BA7" s="627">
        <v>72275.114166180007</v>
      </c>
      <c r="BB7" s="627">
        <v>76699.570710229993</v>
      </c>
      <c r="BC7" s="627">
        <v>79049.383966680005</v>
      </c>
      <c r="BD7" s="627">
        <v>81250.858231420003</v>
      </c>
      <c r="BE7" s="627">
        <v>82778.097596120002</v>
      </c>
      <c r="BF7" s="627">
        <v>84787.815114509984</v>
      </c>
      <c r="BG7" s="627">
        <v>82891.982579819989</v>
      </c>
      <c r="BH7" s="627">
        <v>78762.170079570002</v>
      </c>
      <c r="BI7" s="627">
        <v>75612.590637820002</v>
      </c>
      <c r="BJ7" s="627">
        <v>77385.975843499997</v>
      </c>
      <c r="BK7" s="627">
        <v>72629.630849979992</v>
      </c>
      <c r="BL7" s="627">
        <v>62925.917202170014</v>
      </c>
      <c r="BM7" s="627">
        <v>58480.387652580008</v>
      </c>
      <c r="BN7" s="627">
        <v>44771.752081619998</v>
      </c>
      <c r="BO7" s="627">
        <v>42563.058551499998</v>
      </c>
      <c r="BP7" s="627">
        <v>38073.754578460001</v>
      </c>
      <c r="BQ7" s="627">
        <v>42262.772240890001</v>
      </c>
      <c r="BR7" s="627">
        <v>42864.375778319998</v>
      </c>
      <c r="BS7" s="627">
        <v>40193.047211420009</v>
      </c>
      <c r="BT7" s="627">
        <v>42993.967329619998</v>
      </c>
      <c r="BU7" s="628">
        <v>45744.060463390007</v>
      </c>
      <c r="BV7" s="628">
        <v>37567.587296919999</v>
      </c>
      <c r="BW7" s="628">
        <v>43972.961755199998</v>
      </c>
      <c r="BX7" s="628">
        <v>51730.241857550005</v>
      </c>
      <c r="BY7" s="628">
        <v>53072.297125359997</v>
      </c>
      <c r="BZ7" s="628">
        <v>50480.164341039999</v>
      </c>
      <c r="CA7" s="628">
        <v>50099.544604170005</v>
      </c>
      <c r="CB7" s="628">
        <v>53155.741105980007</v>
      </c>
      <c r="CC7" s="628">
        <v>49591.107950810008</v>
      </c>
      <c r="CD7" s="628">
        <v>25953.331185359995</v>
      </c>
      <c r="CE7" s="628">
        <v>30204.438892050002</v>
      </c>
      <c r="CF7" s="628">
        <v>25868.119061399993</v>
      </c>
      <c r="CG7" s="628">
        <v>25486.071672620001</v>
      </c>
      <c r="CH7" s="628">
        <v>29336.382384560005</v>
      </c>
      <c r="CI7" s="629">
        <v>25846.664867020001</v>
      </c>
      <c r="CJ7" s="629">
        <v>25910.323146860002</v>
      </c>
      <c r="CK7" s="629">
        <v>26968.741297550001</v>
      </c>
      <c r="CL7" s="629">
        <v>23904.167225090001</v>
      </c>
      <c r="CM7" s="629">
        <v>19616.047523459994</v>
      </c>
      <c r="CN7" s="629">
        <v>36110.476421989995</v>
      </c>
      <c r="CO7" s="629">
        <v>41214.656960429995</v>
      </c>
      <c r="CP7" s="629">
        <v>44638.545298670004</v>
      </c>
      <c r="CQ7" s="629">
        <v>57951.403502900001</v>
      </c>
      <c r="CR7" s="629">
        <v>20768.521938509999</v>
      </c>
      <c r="CS7" s="629">
        <v>16200.300409190006</v>
      </c>
      <c r="CT7" s="629">
        <v>40167.848764919996</v>
      </c>
      <c r="CU7" s="630">
        <v>36930.029730510003</v>
      </c>
      <c r="CV7" s="630">
        <v>20686.36145344</v>
      </c>
      <c r="CW7" s="630">
        <v>33015.00342624</v>
      </c>
      <c r="CX7" s="630">
        <v>28417.151371289994</v>
      </c>
      <c r="CY7" s="630">
        <v>60987.560173774793</v>
      </c>
      <c r="CZ7" s="630">
        <v>28044.83359966358</v>
      </c>
      <c r="DA7" s="630">
        <v>19813.168259204609</v>
      </c>
      <c r="DB7" s="630">
        <v>29157.11884578285</v>
      </c>
      <c r="DC7" s="630">
        <v>24877.388861775155</v>
      </c>
      <c r="DD7" s="630">
        <v>19988.313144882686</v>
      </c>
      <c r="DE7" s="630">
        <v>23214.67012390948</v>
      </c>
      <c r="DF7" s="630">
        <v>21190.230214677082</v>
      </c>
      <c r="DG7" s="630">
        <v>22774.497088783308</v>
      </c>
      <c r="DH7" s="630">
        <v>28874.779825214086</v>
      </c>
      <c r="DI7" s="630">
        <v>27493.712243670649</v>
      </c>
      <c r="DJ7" s="630">
        <v>29437.909027118338</v>
      </c>
      <c r="DK7" s="630">
        <v>30662.416134091807</v>
      </c>
      <c r="DL7" s="630">
        <v>49800.130808240727</v>
      </c>
      <c r="DM7" s="630">
        <v>52811.841383703795</v>
      </c>
      <c r="DN7" s="630">
        <v>49739.377359282786</v>
      </c>
      <c r="DO7" s="630">
        <v>41395.074238387409</v>
      </c>
      <c r="DP7" s="630">
        <v>39898.825465700429</v>
      </c>
      <c r="DQ7" s="630">
        <v>48918.123072998205</v>
      </c>
      <c r="DR7" s="630">
        <v>48045.728677939223</v>
      </c>
      <c r="DS7" s="630">
        <v>54424.652535682711</v>
      </c>
      <c r="DT7" s="630">
        <v>43010.871918997364</v>
      </c>
      <c r="DU7" s="630">
        <v>57479.869647484345</v>
      </c>
      <c r="DV7" s="630">
        <v>64506.380932019783</v>
      </c>
      <c r="DW7" s="630">
        <v>39666.267443362951</v>
      </c>
      <c r="DX7" s="630">
        <v>47309.352880735605</v>
      </c>
      <c r="DY7" s="630">
        <v>50404.630621719582</v>
      </c>
      <c r="DZ7" s="630">
        <v>52437.545989580431</v>
      </c>
      <c r="EA7" s="630">
        <v>53343.96080799558</v>
      </c>
      <c r="EB7" s="630">
        <v>39560.312985339311</v>
      </c>
      <c r="EC7" s="630">
        <v>39455.049457039568</v>
      </c>
      <c r="ED7" s="630">
        <v>48487.544591903992</v>
      </c>
      <c r="EE7" s="630">
        <v>65472.353418301333</v>
      </c>
      <c r="EF7" s="630">
        <v>52928.063137635319</v>
      </c>
      <c r="EG7" s="630">
        <v>53464.033682963825</v>
      </c>
    </row>
    <row r="8" spans="1:137" ht="16.5" customHeight="1" x14ac:dyDescent="0.3">
      <c r="A8" s="631" t="s">
        <v>492</v>
      </c>
      <c r="B8" s="631" t="s">
        <v>493</v>
      </c>
      <c r="C8" s="635">
        <v>3.3162413999999996</v>
      </c>
      <c r="D8" s="635">
        <v>3.44382162</v>
      </c>
      <c r="E8" s="635">
        <v>0.52834817000000001</v>
      </c>
      <c r="F8" s="635">
        <v>0.96362187999999993</v>
      </c>
      <c r="G8" s="635">
        <v>1.61711374</v>
      </c>
      <c r="H8" s="635">
        <v>1.58589907</v>
      </c>
      <c r="I8" s="635">
        <v>1.69840021</v>
      </c>
      <c r="J8" s="635">
        <v>2.0199524499999999</v>
      </c>
      <c r="K8" s="635">
        <v>2.4689764999999997</v>
      </c>
      <c r="L8" s="635">
        <v>2.6983453900000001</v>
      </c>
      <c r="M8" s="635">
        <v>2.8881806699999997</v>
      </c>
      <c r="N8" s="635">
        <v>3.0182872999999999</v>
      </c>
      <c r="O8" s="635">
        <v>4.36494933</v>
      </c>
      <c r="P8" s="635">
        <v>4.5159973499999992</v>
      </c>
      <c r="Q8" s="635">
        <v>4.5201716999999997</v>
      </c>
      <c r="R8" s="635">
        <v>4.6542414299999999</v>
      </c>
      <c r="S8" s="635">
        <v>4.8596830799999999</v>
      </c>
      <c r="T8" s="635">
        <v>2.1044306499999998</v>
      </c>
      <c r="U8" s="635">
        <v>2.3229332400000002</v>
      </c>
      <c r="V8" s="635">
        <v>1.10551946</v>
      </c>
      <c r="W8" s="635">
        <v>1.2081790400000001</v>
      </c>
      <c r="X8" s="635">
        <v>1.4917216399999997</v>
      </c>
      <c r="Y8" s="635">
        <v>7.7478409999999998E-2</v>
      </c>
      <c r="Z8" s="635">
        <v>0.20579432999999997</v>
      </c>
      <c r="AA8" s="635">
        <v>2.08527073</v>
      </c>
      <c r="AB8" s="635">
        <v>2.1227347000000001</v>
      </c>
      <c r="AC8" s="635">
        <v>0.16106642000000002</v>
      </c>
      <c r="AD8" s="635">
        <v>0.40776766999999997</v>
      </c>
      <c r="AE8" s="635">
        <v>0.53828650999999994</v>
      </c>
      <c r="AF8" s="635">
        <v>6.8709489999999998E-2</v>
      </c>
      <c r="AG8" s="635">
        <v>0.28507784000000003</v>
      </c>
      <c r="AH8" s="635">
        <v>0.38971388000000001</v>
      </c>
      <c r="AI8" s="635">
        <v>0.61654191999999997</v>
      </c>
      <c r="AJ8" s="635">
        <v>0.71829385999999995</v>
      </c>
      <c r="AK8" s="635">
        <v>0.82500887999999994</v>
      </c>
      <c r="AL8" s="635">
        <v>0.15974335999999997</v>
      </c>
      <c r="AM8" s="635">
        <v>3.2131500000000001E-3</v>
      </c>
      <c r="AN8" s="635">
        <v>0.21171297</v>
      </c>
      <c r="AO8" s="635">
        <v>0.53191798000000001</v>
      </c>
      <c r="AP8" s="635">
        <v>1.04820629</v>
      </c>
      <c r="AQ8" s="635">
        <v>0.79720856000000007</v>
      </c>
      <c r="AR8" s="635">
        <v>0.45030021999999997</v>
      </c>
      <c r="AS8" s="635">
        <v>1.6454917600000001</v>
      </c>
      <c r="AT8" s="635">
        <v>2.5353343500000003</v>
      </c>
      <c r="AU8" s="635">
        <v>1.83243321</v>
      </c>
      <c r="AV8" s="635">
        <v>3.2758696</v>
      </c>
      <c r="AW8" s="635">
        <v>0.55512423</v>
      </c>
      <c r="AX8" s="635">
        <v>1.47342814</v>
      </c>
      <c r="AY8" s="635">
        <v>3.9064475099999996</v>
      </c>
      <c r="AZ8" s="635">
        <v>4.9109224100000004</v>
      </c>
      <c r="BA8" s="635">
        <v>5.9536671800000001</v>
      </c>
      <c r="BB8" s="635">
        <v>0.9437263199999999</v>
      </c>
      <c r="BC8" s="635">
        <v>1.9592846000000002</v>
      </c>
      <c r="BD8" s="635">
        <v>3.2790184999999998</v>
      </c>
      <c r="BE8" s="635">
        <v>1.0305465700000001</v>
      </c>
      <c r="BF8" s="635">
        <v>2.1129708599999999</v>
      </c>
      <c r="BG8" s="635">
        <v>0.99579791000000006</v>
      </c>
      <c r="BH8" s="635">
        <v>2.09559498</v>
      </c>
      <c r="BI8" s="635">
        <v>3.1292195699999996</v>
      </c>
      <c r="BJ8" s="635">
        <v>0.80075947999999997</v>
      </c>
      <c r="BK8" s="635">
        <v>3.9181357400000003</v>
      </c>
      <c r="BL8" s="635">
        <v>1.15771402</v>
      </c>
      <c r="BM8" s="635">
        <v>2.0793943700000002</v>
      </c>
      <c r="BN8" s="635">
        <v>4.09080391</v>
      </c>
      <c r="BO8" s="635">
        <v>5.0792759500000004</v>
      </c>
      <c r="BP8" s="635">
        <v>0.53215592</v>
      </c>
      <c r="BQ8" s="635">
        <v>1.6222477900000001</v>
      </c>
      <c r="BR8" s="635">
        <v>3.7986197900000001</v>
      </c>
      <c r="BS8" s="635">
        <v>0.56844960999999994</v>
      </c>
      <c r="BT8" s="635">
        <v>2.1422187099999999</v>
      </c>
      <c r="BU8" s="636">
        <v>3.5085658900000003</v>
      </c>
      <c r="BV8" s="636">
        <v>0.84997544999999997</v>
      </c>
      <c r="BW8" s="636">
        <v>5.5799382199999998</v>
      </c>
      <c r="BX8" s="636">
        <v>6.6585110700000003</v>
      </c>
      <c r="BY8" s="636">
        <v>8.1286054300000004</v>
      </c>
      <c r="BZ8" s="636">
        <v>2.8538536699999999</v>
      </c>
      <c r="CA8" s="636">
        <v>4.2383198000000002</v>
      </c>
      <c r="CB8" s="636">
        <v>5.5956662899999996</v>
      </c>
      <c r="CC8" s="636">
        <v>6.6103161100000003</v>
      </c>
      <c r="CD8" s="636">
        <v>7.9118339200000003</v>
      </c>
      <c r="CE8" s="636">
        <v>6.6625417999999996</v>
      </c>
      <c r="CF8" s="636">
        <v>8.2792623699999996</v>
      </c>
      <c r="CG8" s="636">
        <v>0.72698711999999999</v>
      </c>
      <c r="CH8" s="636">
        <v>1.7118209199999999</v>
      </c>
      <c r="CI8" s="637">
        <v>7.3309523399999996</v>
      </c>
      <c r="CJ8" s="637">
        <v>8.2244865699999998</v>
      </c>
      <c r="CK8" s="637">
        <v>9.7199616199999994</v>
      </c>
      <c r="CL8" s="637">
        <v>10.654790650000001</v>
      </c>
      <c r="CM8" s="637">
        <v>11.931114039999999</v>
      </c>
      <c r="CN8" s="637">
        <v>13.2000545</v>
      </c>
      <c r="CO8" s="637">
        <v>13.90434366</v>
      </c>
      <c r="CP8" s="637">
        <v>14.580464210000001</v>
      </c>
      <c r="CQ8" s="637">
        <v>16.02229247</v>
      </c>
      <c r="CR8" s="637">
        <v>17.22606832</v>
      </c>
      <c r="CS8" s="637">
        <v>17.917645370000002</v>
      </c>
      <c r="CT8" s="637">
        <v>18.761190350000003</v>
      </c>
      <c r="CU8" s="638">
        <v>23.155243179999999</v>
      </c>
      <c r="CV8" s="638">
        <v>24.677085160000001</v>
      </c>
      <c r="CW8" s="638">
        <v>26.284842210000001</v>
      </c>
      <c r="CX8" s="638">
        <v>28.126177819999999</v>
      </c>
      <c r="CY8" s="638">
        <v>19.17165039</v>
      </c>
      <c r="CZ8" s="638">
        <v>20.428884489999998</v>
      </c>
      <c r="DA8" s="638">
        <v>21.312925530000001</v>
      </c>
      <c r="DB8" s="638">
        <v>22.417444270000001</v>
      </c>
      <c r="DC8" s="638">
        <v>23.23131566</v>
      </c>
      <c r="DD8" s="638">
        <v>3.7692603</v>
      </c>
      <c r="DE8" s="638">
        <v>4.4197067699999995</v>
      </c>
      <c r="DF8" s="638">
        <v>5.2128988099999995</v>
      </c>
      <c r="DG8" s="638">
        <v>11.12005241</v>
      </c>
      <c r="DH8" s="638">
        <v>12.727241710000001</v>
      </c>
      <c r="DI8" s="638">
        <v>14.307861039999999</v>
      </c>
      <c r="DJ8" s="638">
        <v>15.543937140000001</v>
      </c>
      <c r="DK8" s="638">
        <v>5.7532942699999996</v>
      </c>
      <c r="DL8" s="638">
        <v>6.49962076</v>
      </c>
      <c r="DM8" s="638">
        <v>7.8449877800000003</v>
      </c>
      <c r="DN8" s="638">
        <v>9.4197354400000002</v>
      </c>
      <c r="DO8" s="638">
        <v>10.903498369999999</v>
      </c>
      <c r="DP8" s="638">
        <v>12.328909939999999</v>
      </c>
      <c r="DQ8" s="638">
        <v>6.5975193799999996</v>
      </c>
      <c r="DR8" s="638">
        <v>7.1667985999999999</v>
      </c>
      <c r="DS8" s="638">
        <v>15.75958484</v>
      </c>
      <c r="DT8" s="638">
        <v>16.97671811</v>
      </c>
      <c r="DU8" s="638">
        <v>7.3655315999999997</v>
      </c>
      <c r="DV8" s="638">
        <v>7.5035066100000005</v>
      </c>
      <c r="DW8" s="638">
        <v>7.5346126399999998</v>
      </c>
      <c r="DX8" s="638">
        <v>8.1824657300000005</v>
      </c>
      <c r="DY8" s="638">
        <v>9.046703599999999</v>
      </c>
      <c r="DZ8" s="638">
        <v>9.3908576099999994</v>
      </c>
      <c r="EA8" s="638">
        <v>9.9991276400000011</v>
      </c>
      <c r="EB8" s="638">
        <v>10.37393906</v>
      </c>
      <c r="EC8" s="638">
        <v>10.632759460000001</v>
      </c>
      <c r="ED8" s="638">
        <v>11.301359470000001</v>
      </c>
      <c r="EE8" s="638">
        <v>17.81347835</v>
      </c>
      <c r="EF8" s="638">
        <v>18.28006354</v>
      </c>
      <c r="EG8" s="638">
        <v>18.696578300000002</v>
      </c>
    </row>
    <row r="9" spans="1:137" ht="16.5" customHeight="1" x14ac:dyDescent="0.3">
      <c r="A9" s="631" t="s">
        <v>494</v>
      </c>
      <c r="B9" s="631" t="s">
        <v>495</v>
      </c>
      <c r="C9" s="635">
        <v>8132.1138869999995</v>
      </c>
      <c r="D9" s="635">
        <v>16165.038531259999</v>
      </c>
      <c r="E9" s="635">
        <v>16415.657714739998</v>
      </c>
      <c r="F9" s="635">
        <v>16282.483959679997</v>
      </c>
      <c r="G9" s="635">
        <v>16384.195707950003</v>
      </c>
      <c r="H9" s="635">
        <v>13563.80866162</v>
      </c>
      <c r="I9" s="635">
        <v>13263.44750547</v>
      </c>
      <c r="J9" s="635">
        <v>17475.175109269996</v>
      </c>
      <c r="K9" s="635">
        <v>20950.598344339996</v>
      </c>
      <c r="L9" s="635">
        <v>15807.355569879999</v>
      </c>
      <c r="M9" s="635">
        <v>14252.397320960001</v>
      </c>
      <c r="N9" s="635">
        <v>12194.92374333</v>
      </c>
      <c r="O9" s="635">
        <v>10752.475926719999</v>
      </c>
      <c r="P9" s="635">
        <v>10561.82350036</v>
      </c>
      <c r="Q9" s="635">
        <v>14281.521187839999</v>
      </c>
      <c r="R9" s="635">
        <v>10431.49251593</v>
      </c>
      <c r="S9" s="635">
        <v>6307.5945568500001</v>
      </c>
      <c r="T9" s="635">
        <v>11907.53680729</v>
      </c>
      <c r="U9" s="635">
        <v>11472.13786741</v>
      </c>
      <c r="V9" s="635">
        <v>13012.974477869999</v>
      </c>
      <c r="W9" s="635">
        <v>13957.589320569999</v>
      </c>
      <c r="X9" s="635">
        <v>15123.004838939998</v>
      </c>
      <c r="Y9" s="635">
        <v>16412.485419919998</v>
      </c>
      <c r="Z9" s="635">
        <v>19677.189963389999</v>
      </c>
      <c r="AA9" s="635">
        <v>18166.427285889997</v>
      </c>
      <c r="AB9" s="635">
        <v>18111.28020479</v>
      </c>
      <c r="AC9" s="635">
        <v>21015.324634590001</v>
      </c>
      <c r="AD9" s="635">
        <v>20102.940633890001</v>
      </c>
      <c r="AE9" s="635">
        <v>19875.265104490001</v>
      </c>
      <c r="AF9" s="635">
        <v>23742.215005490001</v>
      </c>
      <c r="AG9" s="635">
        <v>22304.135166609998</v>
      </c>
      <c r="AH9" s="635">
        <v>30492.67854257</v>
      </c>
      <c r="AI9" s="635">
        <v>32579.410856299997</v>
      </c>
      <c r="AJ9" s="635">
        <v>28249.655219799995</v>
      </c>
      <c r="AK9" s="635">
        <v>30932.623094929997</v>
      </c>
      <c r="AL9" s="635">
        <v>32390.31187293</v>
      </c>
      <c r="AM9" s="635">
        <v>34749.097609590011</v>
      </c>
      <c r="AN9" s="635">
        <v>35733.678906399997</v>
      </c>
      <c r="AO9" s="635">
        <v>36617.823103210001</v>
      </c>
      <c r="AP9" s="635">
        <v>36066.585837840001</v>
      </c>
      <c r="AQ9" s="635">
        <v>27945.119753409999</v>
      </c>
      <c r="AR9" s="635">
        <v>24850.079792949997</v>
      </c>
      <c r="AS9" s="635">
        <v>22944.954486690003</v>
      </c>
      <c r="AT9" s="635">
        <v>21854.622997580005</v>
      </c>
      <c r="AU9" s="635">
        <v>22909.898303969996</v>
      </c>
      <c r="AV9" s="635">
        <v>22624.069642890001</v>
      </c>
      <c r="AW9" s="635">
        <v>20028.013601069993</v>
      </c>
      <c r="AX9" s="635">
        <v>21748.553830939989</v>
      </c>
      <c r="AY9" s="635">
        <v>21483.132138889992</v>
      </c>
      <c r="AZ9" s="635">
        <v>22702.178274540005</v>
      </c>
      <c r="BA9" s="635">
        <v>24034.491288860005</v>
      </c>
      <c r="BB9" s="635">
        <v>28635.434102369993</v>
      </c>
      <c r="BC9" s="635">
        <v>25048.548394419995</v>
      </c>
      <c r="BD9" s="635">
        <v>27113.099582539995</v>
      </c>
      <c r="BE9" s="635">
        <v>29028.218064130004</v>
      </c>
      <c r="BF9" s="635">
        <v>30285.358766379984</v>
      </c>
      <c r="BG9" s="635">
        <v>27084.338610829989</v>
      </c>
      <c r="BH9" s="635">
        <v>24302.270313610003</v>
      </c>
      <c r="BI9" s="635">
        <v>21740.981760110004</v>
      </c>
      <c r="BJ9" s="635">
        <v>34391.150536819987</v>
      </c>
      <c r="BK9" s="635">
        <v>33755.574954980002</v>
      </c>
      <c r="BL9" s="635">
        <v>34163.156522330013</v>
      </c>
      <c r="BM9" s="635">
        <v>28736.155734330005</v>
      </c>
      <c r="BN9" s="635">
        <v>24589.990091500003</v>
      </c>
      <c r="BO9" s="635">
        <v>31729.384710990002</v>
      </c>
      <c r="BP9" s="635">
        <v>33983.370749590002</v>
      </c>
      <c r="BQ9" s="635">
        <v>38243.675957359999</v>
      </c>
      <c r="BR9" s="635">
        <v>38967.190348329998</v>
      </c>
      <c r="BS9" s="635">
        <v>36352.212677100011</v>
      </c>
      <c r="BT9" s="635">
        <v>39021.144219899994</v>
      </c>
      <c r="BU9" s="636">
        <v>41590.668968020007</v>
      </c>
      <c r="BV9" s="636">
        <v>33597.301729699997</v>
      </c>
      <c r="BW9" s="636">
        <v>43654.056733619997</v>
      </c>
      <c r="BX9" s="636">
        <v>51279.254434360002</v>
      </c>
      <c r="BY9" s="636">
        <v>52465.045530859999</v>
      </c>
      <c r="BZ9" s="636">
        <v>49980.480649470002</v>
      </c>
      <c r="CA9" s="636">
        <v>49472.729484989999</v>
      </c>
      <c r="CB9" s="636">
        <v>52727.821885630008</v>
      </c>
      <c r="CC9" s="636">
        <v>49087.200803900007</v>
      </c>
      <c r="CD9" s="636">
        <v>25395.106188259997</v>
      </c>
      <c r="CE9" s="636">
        <v>29680.779072550002</v>
      </c>
      <c r="CF9" s="636">
        <v>25239.583883979994</v>
      </c>
      <c r="CG9" s="636">
        <v>24858.617003920001</v>
      </c>
      <c r="CH9" s="636">
        <v>28864.868365970004</v>
      </c>
      <c r="CI9" s="637">
        <v>25291.837129260002</v>
      </c>
      <c r="CJ9" s="637">
        <v>25281.70785558</v>
      </c>
      <c r="CK9" s="637">
        <v>26355.964568439998</v>
      </c>
      <c r="CL9" s="637">
        <v>23109.980251009998</v>
      </c>
      <c r="CM9" s="637">
        <v>18864.081702899995</v>
      </c>
      <c r="CN9" s="637">
        <v>35701.326989199995</v>
      </c>
      <c r="CO9" s="637">
        <v>40731.4329488</v>
      </c>
      <c r="CP9" s="637">
        <v>44131.742626210005</v>
      </c>
      <c r="CQ9" s="637">
        <v>57433.15640955</v>
      </c>
      <c r="CR9" s="637">
        <v>20169.573831329999</v>
      </c>
      <c r="CS9" s="637">
        <v>15729.065767740005</v>
      </c>
      <c r="CT9" s="637">
        <v>39786.488546229994</v>
      </c>
      <c r="CU9" s="638">
        <v>36474.863029120002</v>
      </c>
      <c r="CV9" s="638">
        <v>20213.366966549998</v>
      </c>
      <c r="CW9" s="638">
        <v>32529.241478899999</v>
      </c>
      <c r="CX9" s="638">
        <v>27869.925041409995</v>
      </c>
      <c r="CY9" s="638">
        <v>60631.046591414794</v>
      </c>
      <c r="CZ9" s="638">
        <v>27930.195568903579</v>
      </c>
      <c r="DA9" s="638">
        <v>19768.093257024608</v>
      </c>
      <c r="DB9" s="638">
        <v>29123.802587732851</v>
      </c>
      <c r="DC9" s="638">
        <v>24845.162000415155</v>
      </c>
      <c r="DD9" s="638">
        <v>19973.602906422686</v>
      </c>
      <c r="DE9" s="638">
        <v>23207.873647799479</v>
      </c>
      <c r="DF9" s="638">
        <v>21182.583298007081</v>
      </c>
      <c r="DG9" s="638">
        <v>22762.33693057331</v>
      </c>
      <c r="DH9" s="638">
        <v>28860.480685134087</v>
      </c>
      <c r="DI9" s="638">
        <v>27477.191810470649</v>
      </c>
      <c r="DJ9" s="638">
        <v>29419.556343968339</v>
      </c>
      <c r="DK9" s="638">
        <v>30535.296875871805</v>
      </c>
      <c r="DL9" s="638">
        <v>49670.98249562073</v>
      </c>
      <c r="DM9" s="638">
        <v>52715.101461643797</v>
      </c>
      <c r="DN9" s="638">
        <v>49635.78075610278</v>
      </c>
      <c r="DO9" s="638">
        <v>41273.459821657416</v>
      </c>
      <c r="DP9" s="638">
        <v>39885.643868860432</v>
      </c>
      <c r="DQ9" s="638">
        <v>48910.667285918207</v>
      </c>
      <c r="DR9" s="638">
        <v>40707.805125279221</v>
      </c>
      <c r="DS9" s="638">
        <v>50716.846758362713</v>
      </c>
      <c r="DT9" s="638">
        <v>35462.875046727364</v>
      </c>
      <c r="DU9" s="638">
        <v>49568.419167934342</v>
      </c>
      <c r="DV9" s="638">
        <v>60455.650988119778</v>
      </c>
      <c r="DW9" s="638">
        <v>39657.850815842947</v>
      </c>
      <c r="DX9" s="638">
        <v>47300.614834775603</v>
      </c>
      <c r="DY9" s="638">
        <v>50395.583918119584</v>
      </c>
      <c r="DZ9" s="638">
        <v>52428.15513197043</v>
      </c>
      <c r="EA9" s="638">
        <v>53333.961680355576</v>
      </c>
      <c r="EB9" s="638">
        <v>39549.939046279309</v>
      </c>
      <c r="EC9" s="638">
        <v>39444.416697579567</v>
      </c>
      <c r="ED9" s="638">
        <v>48476.24323243399</v>
      </c>
      <c r="EE9" s="638">
        <v>65454.539939951334</v>
      </c>
      <c r="EF9" s="638">
        <v>52909.783074095321</v>
      </c>
      <c r="EG9" s="638">
        <v>53445.337104663828</v>
      </c>
    </row>
    <row r="10" spans="1:137" ht="16.5" customHeight="1" x14ac:dyDescent="0.3">
      <c r="A10" s="631" t="s">
        <v>496</v>
      </c>
      <c r="B10" s="631" t="s">
        <v>497</v>
      </c>
      <c r="C10" s="635">
        <v>38344.260228209998</v>
      </c>
      <c r="D10" s="635">
        <v>31170.163890569998</v>
      </c>
      <c r="E10" s="635">
        <v>30458.217517429999</v>
      </c>
      <c r="F10" s="635">
        <v>30830.121354279996</v>
      </c>
      <c r="G10" s="635">
        <v>31584.513719139999</v>
      </c>
      <c r="H10" s="635">
        <v>34184.241495039998</v>
      </c>
      <c r="I10" s="635">
        <v>35777.790271029997</v>
      </c>
      <c r="J10" s="635">
        <v>31855.438379689997</v>
      </c>
      <c r="K10" s="635">
        <v>31497.674340359998</v>
      </c>
      <c r="L10" s="635">
        <v>29929.794581529997</v>
      </c>
      <c r="M10" s="635">
        <v>33844.803538099994</v>
      </c>
      <c r="N10" s="635">
        <v>38360.14002097</v>
      </c>
      <c r="O10" s="635">
        <v>37396.164551549999</v>
      </c>
      <c r="P10" s="635">
        <v>37417.551427999999</v>
      </c>
      <c r="Q10" s="635">
        <v>36044.467595589995</v>
      </c>
      <c r="R10" s="635">
        <v>39360.102269879993</v>
      </c>
      <c r="S10" s="635">
        <v>41794.618096300001</v>
      </c>
      <c r="T10" s="635">
        <v>38811.454377540002</v>
      </c>
      <c r="U10" s="635">
        <v>38485.609693169994</v>
      </c>
      <c r="V10" s="635">
        <v>36529.34239464</v>
      </c>
      <c r="W10" s="635">
        <v>34029.800388759999</v>
      </c>
      <c r="X10" s="635">
        <v>34993.114313079997</v>
      </c>
      <c r="Y10" s="635">
        <v>30095.185955499997</v>
      </c>
      <c r="Z10" s="635">
        <v>30012.930467769998</v>
      </c>
      <c r="AA10" s="635">
        <v>30672.732184939996</v>
      </c>
      <c r="AB10" s="635">
        <v>30654.736318689997</v>
      </c>
      <c r="AC10" s="635">
        <v>27594.188082969999</v>
      </c>
      <c r="AD10" s="635">
        <v>27945.230522999998</v>
      </c>
      <c r="AE10" s="635">
        <v>27350.431267830001</v>
      </c>
      <c r="AF10" s="635">
        <v>29149.89765436</v>
      </c>
      <c r="AG10" s="635">
        <v>29554.858855889997</v>
      </c>
      <c r="AH10" s="635">
        <v>21767.800397259998</v>
      </c>
      <c r="AI10" s="635">
        <v>19906.328581779999</v>
      </c>
      <c r="AJ10" s="635">
        <v>20010.942818439999</v>
      </c>
      <c r="AK10" s="635">
        <v>19964.35384045</v>
      </c>
      <c r="AL10" s="635">
        <v>19839.805294300004</v>
      </c>
      <c r="AM10" s="635">
        <v>19792.458165529999</v>
      </c>
      <c r="AN10" s="635">
        <v>18726.550925420001</v>
      </c>
      <c r="AO10" s="635">
        <v>20878.178859099997</v>
      </c>
      <c r="AP10" s="635">
        <v>20888.841627010002</v>
      </c>
      <c r="AQ10" s="635">
        <v>37363.835061269994</v>
      </c>
      <c r="AR10" s="635">
        <v>41014.976829880005</v>
      </c>
      <c r="AS10" s="635">
        <v>39495.857861279997</v>
      </c>
      <c r="AT10" s="635">
        <v>38874.151359489995</v>
      </c>
      <c r="AU10" s="635">
        <v>39704.112984480002</v>
      </c>
      <c r="AV10" s="635">
        <v>39501.224465840001</v>
      </c>
      <c r="AW10" s="635">
        <v>41183.521584350005</v>
      </c>
      <c r="AX10" s="635">
        <v>43921.966336339996</v>
      </c>
      <c r="AY10" s="635">
        <v>43514.533935860003</v>
      </c>
      <c r="AZ10" s="635">
        <v>47618.114190779997</v>
      </c>
      <c r="BA10" s="635">
        <v>48234.669210139997</v>
      </c>
      <c r="BB10" s="635">
        <v>48063.192881540002</v>
      </c>
      <c r="BC10" s="635">
        <v>53998.876287660001</v>
      </c>
      <c r="BD10" s="635">
        <v>54134.479630380003</v>
      </c>
      <c r="BE10" s="635">
        <v>53748.848985420002</v>
      </c>
      <c r="BF10" s="635">
        <v>54500.343377270001</v>
      </c>
      <c r="BG10" s="635">
        <v>55806.64817108</v>
      </c>
      <c r="BH10" s="635">
        <v>54457.804170980002</v>
      </c>
      <c r="BI10" s="635">
        <v>53868.479658140001</v>
      </c>
      <c r="BJ10" s="635">
        <v>42994.024547200002</v>
      </c>
      <c r="BK10" s="635">
        <v>38870.137759259997</v>
      </c>
      <c r="BL10" s="635">
        <v>28761.602965819999</v>
      </c>
      <c r="BM10" s="635">
        <v>29742.152523880002</v>
      </c>
      <c r="BN10" s="635">
        <v>20177.671186209998</v>
      </c>
      <c r="BO10" s="635">
        <v>10828.594564559999</v>
      </c>
      <c r="BP10" s="635">
        <v>4089.8516729499997</v>
      </c>
      <c r="BQ10" s="635">
        <v>4017.4740357400001</v>
      </c>
      <c r="BR10" s="635">
        <v>3893.3868102000001</v>
      </c>
      <c r="BS10" s="635">
        <v>3840.2660847100001</v>
      </c>
      <c r="BT10" s="635">
        <v>3970.6808910099999</v>
      </c>
      <c r="BU10" s="636">
        <v>4149.8829294799998</v>
      </c>
      <c r="BV10" s="636">
        <v>3969.43559177</v>
      </c>
      <c r="BW10" s="636">
        <v>313.32508336000001</v>
      </c>
      <c r="BX10" s="636">
        <v>444.32891211999998</v>
      </c>
      <c r="BY10" s="636">
        <v>599.1229890699999</v>
      </c>
      <c r="BZ10" s="636">
        <v>496.82983789999997</v>
      </c>
      <c r="CA10" s="636">
        <v>622.57679938000001</v>
      </c>
      <c r="CB10" s="636">
        <v>422.32355405999999</v>
      </c>
      <c r="CC10" s="636">
        <v>497.29683080000001</v>
      </c>
      <c r="CD10" s="636">
        <v>550.31316317999995</v>
      </c>
      <c r="CE10" s="636">
        <v>516.99727770000004</v>
      </c>
      <c r="CF10" s="636">
        <v>620.25591505</v>
      </c>
      <c r="CG10" s="636">
        <v>626.72768157999997</v>
      </c>
      <c r="CH10" s="636">
        <v>469.80219767</v>
      </c>
      <c r="CI10" s="637">
        <v>547.49678541999992</v>
      </c>
      <c r="CJ10" s="637">
        <v>620.39080471</v>
      </c>
      <c r="CK10" s="637">
        <v>603.05676748999997</v>
      </c>
      <c r="CL10" s="637">
        <v>783.53218343000003</v>
      </c>
      <c r="CM10" s="637">
        <v>740.0347065200001</v>
      </c>
      <c r="CN10" s="637">
        <v>395.94937829000003</v>
      </c>
      <c r="CO10" s="637">
        <v>469.31966796999995</v>
      </c>
      <c r="CP10" s="637">
        <v>492.22220824999999</v>
      </c>
      <c r="CQ10" s="637">
        <v>502.22480087999998</v>
      </c>
      <c r="CR10" s="637">
        <v>581.72203886</v>
      </c>
      <c r="CS10" s="637">
        <v>453.31699607999997</v>
      </c>
      <c r="CT10" s="637">
        <v>362.59902834000002</v>
      </c>
      <c r="CU10" s="638">
        <v>432.01145821000006</v>
      </c>
      <c r="CV10" s="638">
        <v>448.31740173000003</v>
      </c>
      <c r="CW10" s="638">
        <v>459.47710512999998</v>
      </c>
      <c r="CX10" s="638">
        <v>519.10015206000003</v>
      </c>
      <c r="CY10" s="638">
        <v>337.34193197000002</v>
      </c>
      <c r="CZ10" s="638">
        <v>94.209146270000005</v>
      </c>
      <c r="DA10" s="638">
        <v>23.762076650000001</v>
      </c>
      <c r="DB10" s="638">
        <v>10.898813779999999</v>
      </c>
      <c r="DC10" s="638">
        <v>8.995545700000001</v>
      </c>
      <c r="DD10" s="638">
        <v>10.94097816</v>
      </c>
      <c r="DE10" s="638">
        <v>2.3767693400000001</v>
      </c>
      <c r="DF10" s="638">
        <v>2.43401786</v>
      </c>
      <c r="DG10" s="638">
        <v>1.0401058000000001</v>
      </c>
      <c r="DH10" s="638">
        <v>1.5718983700000002</v>
      </c>
      <c r="DI10" s="638">
        <v>2.2125721600000001</v>
      </c>
      <c r="DJ10" s="638">
        <v>2.8087460099999997</v>
      </c>
      <c r="DK10" s="638">
        <v>121.36596395000001</v>
      </c>
      <c r="DL10" s="638">
        <v>122.64869186</v>
      </c>
      <c r="DM10" s="638">
        <v>88.894934279999987</v>
      </c>
      <c r="DN10" s="638">
        <v>94.176867739999992</v>
      </c>
      <c r="DO10" s="638">
        <v>110.71091835999999</v>
      </c>
      <c r="DP10" s="638">
        <v>0.85268690000000003</v>
      </c>
      <c r="DQ10" s="638">
        <v>0.85826770000000008</v>
      </c>
      <c r="DR10" s="638">
        <v>7330.7567540599994</v>
      </c>
      <c r="DS10" s="638">
        <v>3692.0461924799997</v>
      </c>
      <c r="DT10" s="638">
        <v>7531.0201541599999</v>
      </c>
      <c r="DU10" s="638">
        <v>7904.0849479500002</v>
      </c>
      <c r="DV10" s="638">
        <v>4043.2264372899999</v>
      </c>
      <c r="DW10" s="638">
        <v>0.88201488000000006</v>
      </c>
      <c r="DX10" s="638">
        <v>0.55558023000000001</v>
      </c>
      <c r="DY10" s="638">
        <v>0</v>
      </c>
      <c r="DZ10" s="638">
        <v>0</v>
      </c>
      <c r="EA10" s="638">
        <v>0</v>
      </c>
      <c r="EB10" s="638">
        <v>0</v>
      </c>
      <c r="EC10" s="638">
        <v>0</v>
      </c>
      <c r="ED10" s="638">
        <v>0</v>
      </c>
      <c r="EE10" s="638">
        <v>0</v>
      </c>
      <c r="EF10" s="638">
        <v>0</v>
      </c>
      <c r="EG10" s="638">
        <v>0</v>
      </c>
    </row>
    <row r="11" spans="1:137" ht="16.5" customHeight="1" x14ac:dyDescent="0.3">
      <c r="A11" s="631" t="s">
        <v>498</v>
      </c>
      <c r="B11" s="631" t="s">
        <v>499</v>
      </c>
      <c r="C11" s="635">
        <v>0</v>
      </c>
      <c r="D11" s="635">
        <v>0</v>
      </c>
      <c r="E11" s="635">
        <v>0</v>
      </c>
      <c r="F11" s="635">
        <v>0</v>
      </c>
      <c r="G11" s="635">
        <v>0</v>
      </c>
      <c r="H11" s="635">
        <v>0</v>
      </c>
      <c r="I11" s="635">
        <v>0</v>
      </c>
      <c r="J11" s="635">
        <v>0</v>
      </c>
      <c r="K11" s="635">
        <v>0</v>
      </c>
      <c r="L11" s="635">
        <v>0</v>
      </c>
      <c r="M11" s="635">
        <v>0</v>
      </c>
      <c r="N11" s="635">
        <v>0</v>
      </c>
      <c r="O11" s="635">
        <v>0</v>
      </c>
      <c r="P11" s="635">
        <v>0</v>
      </c>
      <c r="Q11" s="635">
        <v>0</v>
      </c>
      <c r="R11" s="635">
        <v>0</v>
      </c>
      <c r="S11" s="635">
        <v>0</v>
      </c>
      <c r="T11" s="635">
        <v>0</v>
      </c>
      <c r="U11" s="635">
        <v>0</v>
      </c>
      <c r="V11" s="635">
        <v>0</v>
      </c>
      <c r="W11" s="635">
        <v>0</v>
      </c>
      <c r="X11" s="635">
        <v>0</v>
      </c>
      <c r="Y11" s="635">
        <v>0</v>
      </c>
      <c r="Z11" s="635">
        <v>0</v>
      </c>
      <c r="AA11" s="635">
        <v>0</v>
      </c>
      <c r="AB11" s="635">
        <v>0</v>
      </c>
      <c r="AC11" s="635">
        <v>0</v>
      </c>
      <c r="AD11" s="635">
        <v>0</v>
      </c>
      <c r="AE11" s="635">
        <v>0</v>
      </c>
      <c r="AF11" s="635">
        <v>0</v>
      </c>
      <c r="AG11" s="635">
        <v>0</v>
      </c>
      <c r="AH11" s="635">
        <v>0</v>
      </c>
      <c r="AI11" s="635">
        <v>0</v>
      </c>
      <c r="AJ11" s="635">
        <v>0</v>
      </c>
      <c r="AK11" s="635">
        <v>0</v>
      </c>
      <c r="AL11" s="635">
        <v>0</v>
      </c>
      <c r="AM11" s="635">
        <v>0</v>
      </c>
      <c r="AN11" s="635">
        <v>0</v>
      </c>
      <c r="AO11" s="635">
        <v>0</v>
      </c>
      <c r="AP11" s="635">
        <v>0</v>
      </c>
      <c r="AQ11" s="635">
        <v>0</v>
      </c>
      <c r="AR11" s="635">
        <v>0</v>
      </c>
      <c r="AS11" s="635">
        <v>0</v>
      </c>
      <c r="AT11" s="635">
        <v>0</v>
      </c>
      <c r="AU11" s="635">
        <v>0</v>
      </c>
      <c r="AV11" s="635">
        <v>0</v>
      </c>
      <c r="AW11" s="635">
        <v>0</v>
      </c>
      <c r="AX11" s="635">
        <v>0</v>
      </c>
      <c r="AY11" s="635">
        <v>0</v>
      </c>
      <c r="AZ11" s="635">
        <v>0</v>
      </c>
      <c r="BA11" s="635">
        <v>0</v>
      </c>
      <c r="BB11" s="635">
        <v>0</v>
      </c>
      <c r="BC11" s="635">
        <v>0</v>
      </c>
      <c r="BD11" s="635">
        <v>0</v>
      </c>
      <c r="BE11" s="635">
        <v>0</v>
      </c>
      <c r="BF11" s="635">
        <v>0</v>
      </c>
      <c r="BG11" s="635">
        <v>0</v>
      </c>
      <c r="BH11" s="635">
        <v>0</v>
      </c>
      <c r="BI11" s="635">
        <v>0</v>
      </c>
      <c r="BJ11" s="635">
        <v>0</v>
      </c>
      <c r="BK11" s="635">
        <v>0</v>
      </c>
      <c r="BL11" s="635">
        <v>0</v>
      </c>
      <c r="BM11" s="635">
        <v>0</v>
      </c>
      <c r="BN11" s="635">
        <v>0</v>
      </c>
      <c r="BO11" s="635">
        <v>0</v>
      </c>
      <c r="BP11" s="635">
        <v>0</v>
      </c>
      <c r="BQ11" s="635">
        <v>0</v>
      </c>
      <c r="BR11" s="635">
        <v>0</v>
      </c>
      <c r="BS11" s="635">
        <v>0</v>
      </c>
      <c r="BT11" s="635">
        <v>0</v>
      </c>
      <c r="BU11" s="636">
        <v>0</v>
      </c>
      <c r="BV11" s="636">
        <v>0</v>
      </c>
      <c r="BW11" s="636">
        <v>0</v>
      </c>
      <c r="BX11" s="636">
        <v>0</v>
      </c>
      <c r="BY11" s="636">
        <v>0</v>
      </c>
      <c r="BZ11" s="636">
        <v>0</v>
      </c>
      <c r="CA11" s="636">
        <v>0</v>
      </c>
      <c r="CB11" s="636">
        <v>0</v>
      </c>
      <c r="CC11" s="636">
        <v>0</v>
      </c>
      <c r="CD11" s="636">
        <v>0</v>
      </c>
      <c r="CE11" s="636">
        <v>0</v>
      </c>
      <c r="CF11" s="636">
        <v>0</v>
      </c>
      <c r="CG11" s="636">
        <v>0</v>
      </c>
      <c r="CH11" s="636">
        <v>0</v>
      </c>
      <c r="CI11" s="637">
        <v>0</v>
      </c>
      <c r="CJ11" s="637">
        <v>0</v>
      </c>
      <c r="CK11" s="637">
        <v>0</v>
      </c>
      <c r="CL11" s="637">
        <v>0</v>
      </c>
      <c r="CM11" s="637">
        <v>0</v>
      </c>
      <c r="CN11" s="637">
        <v>0</v>
      </c>
      <c r="CO11" s="637">
        <v>0</v>
      </c>
      <c r="CP11" s="637">
        <v>0</v>
      </c>
      <c r="CQ11" s="637">
        <v>0</v>
      </c>
      <c r="CR11" s="637">
        <v>0</v>
      </c>
      <c r="CS11" s="637">
        <v>0</v>
      </c>
      <c r="CT11" s="637">
        <v>0</v>
      </c>
      <c r="CU11" s="638">
        <v>0</v>
      </c>
      <c r="CV11" s="638">
        <v>0</v>
      </c>
      <c r="CW11" s="638">
        <v>0</v>
      </c>
      <c r="CX11" s="638">
        <v>0</v>
      </c>
      <c r="CY11" s="638">
        <v>0</v>
      </c>
      <c r="CZ11" s="638">
        <v>0</v>
      </c>
      <c r="DA11" s="638">
        <v>0</v>
      </c>
      <c r="DB11" s="638">
        <v>0</v>
      </c>
      <c r="DC11" s="638">
        <v>0</v>
      </c>
      <c r="DD11" s="638">
        <v>0</v>
      </c>
      <c r="DE11" s="638">
        <v>0</v>
      </c>
      <c r="DF11" s="638">
        <v>0</v>
      </c>
      <c r="DG11" s="638">
        <v>0</v>
      </c>
      <c r="DH11" s="638">
        <v>0</v>
      </c>
      <c r="DI11" s="638">
        <v>0</v>
      </c>
      <c r="DJ11" s="638">
        <v>0</v>
      </c>
      <c r="DK11" s="638">
        <v>0</v>
      </c>
      <c r="DL11" s="638">
        <v>0</v>
      </c>
      <c r="DM11" s="638">
        <v>0</v>
      </c>
      <c r="DN11" s="638">
        <v>0</v>
      </c>
      <c r="DO11" s="638">
        <v>0</v>
      </c>
      <c r="DP11" s="638">
        <v>0</v>
      </c>
      <c r="DQ11" s="638">
        <v>0</v>
      </c>
      <c r="DR11" s="638">
        <v>0</v>
      </c>
      <c r="DS11" s="638">
        <v>0</v>
      </c>
      <c r="DT11" s="638">
        <v>0</v>
      </c>
      <c r="DU11" s="638">
        <v>0</v>
      </c>
      <c r="DV11" s="638">
        <v>0</v>
      </c>
      <c r="DW11" s="638">
        <v>0</v>
      </c>
      <c r="DX11" s="638">
        <v>0</v>
      </c>
      <c r="DY11" s="638">
        <v>0</v>
      </c>
      <c r="DZ11" s="638">
        <v>0</v>
      </c>
      <c r="EA11" s="638">
        <v>0</v>
      </c>
      <c r="EB11" s="638">
        <v>0</v>
      </c>
      <c r="EC11" s="638">
        <v>0</v>
      </c>
      <c r="ED11" s="638">
        <v>0</v>
      </c>
      <c r="EE11" s="638">
        <v>0</v>
      </c>
      <c r="EF11" s="638">
        <v>0</v>
      </c>
      <c r="EG11" s="638">
        <v>0</v>
      </c>
    </row>
    <row r="12" spans="1:137" ht="16.5" customHeight="1" x14ac:dyDescent="0.3">
      <c r="A12" s="631"/>
      <c r="B12" s="631"/>
      <c r="C12" s="632"/>
      <c r="D12" s="632"/>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24"/>
      <c r="AP12" s="624"/>
      <c r="AQ12" s="624"/>
      <c r="AR12" s="624"/>
      <c r="AS12" s="624"/>
      <c r="AT12" s="624"/>
      <c r="AU12" s="624"/>
      <c r="AV12" s="624"/>
      <c r="AW12" s="624"/>
      <c r="AX12" s="624"/>
      <c r="AY12" s="624"/>
      <c r="AZ12" s="624"/>
      <c r="BA12" s="624"/>
      <c r="BB12" s="624"/>
      <c r="BC12" s="624"/>
      <c r="BD12" s="624"/>
      <c r="BE12" s="624"/>
      <c r="BF12" s="624"/>
      <c r="BG12" s="624"/>
      <c r="BH12" s="624"/>
      <c r="BI12" s="624"/>
      <c r="BJ12" s="624"/>
      <c r="BK12" s="624"/>
      <c r="BL12" s="624"/>
      <c r="BM12" s="624"/>
      <c r="BN12" s="624"/>
      <c r="BO12" s="624"/>
      <c r="BP12" s="624"/>
      <c r="BQ12" s="624"/>
      <c r="BR12" s="624"/>
      <c r="BS12" s="624"/>
      <c r="BT12" s="624"/>
      <c r="BU12" s="633"/>
      <c r="BV12" s="633"/>
      <c r="BW12" s="633"/>
      <c r="BX12" s="633"/>
      <c r="BY12" s="633"/>
      <c r="BZ12" s="633"/>
      <c r="CA12" s="633"/>
      <c r="CB12" s="633"/>
      <c r="CC12" s="633"/>
      <c r="CD12" s="633"/>
      <c r="CE12" s="633"/>
      <c r="CF12" s="633"/>
      <c r="CG12" s="633"/>
      <c r="CH12" s="633"/>
      <c r="CI12" s="625"/>
      <c r="CJ12" s="625"/>
      <c r="CK12" s="625"/>
      <c r="CL12" s="625"/>
      <c r="CM12" s="625"/>
      <c r="CN12" s="625"/>
      <c r="CO12" s="625"/>
      <c r="CP12" s="625"/>
      <c r="CQ12" s="625"/>
      <c r="CR12" s="625"/>
      <c r="CS12" s="625"/>
      <c r="CT12" s="625"/>
      <c r="CU12" s="634"/>
      <c r="CV12" s="634"/>
      <c r="CW12" s="634"/>
      <c r="CX12" s="634"/>
      <c r="CY12" s="634"/>
      <c r="CZ12" s="634"/>
      <c r="DA12" s="634"/>
      <c r="DB12" s="634"/>
      <c r="DC12" s="634"/>
      <c r="DD12" s="634"/>
      <c r="DE12" s="634"/>
      <c r="DF12" s="634"/>
      <c r="DG12" s="634"/>
      <c r="DH12" s="634"/>
      <c r="DI12" s="634"/>
      <c r="DJ12" s="634"/>
      <c r="DK12" s="634"/>
      <c r="DL12" s="634"/>
      <c r="DM12" s="634"/>
      <c r="DN12" s="634"/>
      <c r="DO12" s="634"/>
      <c r="DP12" s="634"/>
      <c r="DQ12" s="634"/>
      <c r="DR12" s="634"/>
      <c r="DS12" s="634"/>
      <c r="DT12" s="634"/>
      <c r="DU12" s="634"/>
      <c r="DV12" s="634"/>
      <c r="DW12" s="634"/>
      <c r="DX12" s="634"/>
      <c r="DY12" s="634"/>
      <c r="DZ12" s="634"/>
      <c r="EA12" s="634"/>
      <c r="EB12" s="634"/>
      <c r="EC12" s="634"/>
      <c r="ED12" s="634"/>
      <c r="EE12" s="634"/>
      <c r="EF12" s="634"/>
      <c r="EG12" s="634"/>
    </row>
    <row r="13" spans="1:137" ht="16.5" customHeight="1" x14ac:dyDescent="0.3">
      <c r="A13" s="626" t="s">
        <v>500</v>
      </c>
      <c r="B13" s="626" t="s">
        <v>501</v>
      </c>
      <c r="C13" s="627">
        <v>12072.22659412</v>
      </c>
      <c r="D13" s="627">
        <v>12310.380973459998</v>
      </c>
      <c r="E13" s="627">
        <v>12299.3892326</v>
      </c>
      <c r="F13" s="627">
        <v>12753.430159419999</v>
      </c>
      <c r="G13" s="627">
        <v>14169.02264089</v>
      </c>
      <c r="H13" s="627">
        <v>13795.39429459</v>
      </c>
      <c r="I13" s="627">
        <v>13439.258409259999</v>
      </c>
      <c r="J13" s="627">
        <v>13996.250062699999</v>
      </c>
      <c r="K13" s="627">
        <v>14106.46864476</v>
      </c>
      <c r="L13" s="627">
        <v>21466.012411629996</v>
      </c>
      <c r="M13" s="627">
        <v>22259.942895280001</v>
      </c>
      <c r="N13" s="627">
        <v>22989.724287000001</v>
      </c>
      <c r="O13" s="627">
        <v>22602.2319183</v>
      </c>
      <c r="P13" s="627">
        <v>22691.09387561</v>
      </c>
      <c r="Q13" s="627">
        <v>22352.028991380001</v>
      </c>
      <c r="R13" s="627">
        <v>20849.54136513</v>
      </c>
      <c r="S13" s="627">
        <v>25311.236187789997</v>
      </c>
      <c r="T13" s="627">
        <v>25904.122945640003</v>
      </c>
      <c r="U13" s="627">
        <v>25448.523120929996</v>
      </c>
      <c r="V13" s="627">
        <v>26103.861314179998</v>
      </c>
      <c r="W13" s="627">
        <v>26478.396701689999</v>
      </c>
      <c r="X13" s="627">
        <v>26989.708329679997</v>
      </c>
      <c r="Y13" s="627">
        <v>28710.847810829997</v>
      </c>
      <c r="Z13" s="627">
        <v>29272.863074449997</v>
      </c>
      <c r="AA13" s="627">
        <v>29774.367504059999</v>
      </c>
      <c r="AB13" s="627">
        <v>29994.585717139998</v>
      </c>
      <c r="AC13" s="627">
        <v>29716.363131129998</v>
      </c>
      <c r="AD13" s="627">
        <v>30191.575073689997</v>
      </c>
      <c r="AE13" s="627">
        <v>30291.892443910001</v>
      </c>
      <c r="AF13" s="627">
        <v>30655.36253658</v>
      </c>
      <c r="AG13" s="627">
        <v>32696.011781870002</v>
      </c>
      <c r="AH13" s="627">
        <v>31903.367670209998</v>
      </c>
      <c r="AI13" s="627">
        <v>31757.040021659996</v>
      </c>
      <c r="AJ13" s="627">
        <v>35107.437926109997</v>
      </c>
      <c r="AK13" s="627">
        <v>33233.225229119998</v>
      </c>
      <c r="AL13" s="627">
        <v>33263.001441159999</v>
      </c>
      <c r="AM13" s="627">
        <v>34490.790181199998</v>
      </c>
      <c r="AN13" s="627">
        <v>34491.697270019999</v>
      </c>
      <c r="AO13" s="627">
        <v>35028.633662579996</v>
      </c>
      <c r="AP13" s="627">
        <v>35143.509310879999</v>
      </c>
      <c r="AQ13" s="627">
        <v>35116.670259060003</v>
      </c>
      <c r="AR13" s="627">
        <v>34785.282280559994</v>
      </c>
      <c r="AS13" s="627">
        <v>34830.731261859997</v>
      </c>
      <c r="AT13" s="627">
        <v>34803.259640700002</v>
      </c>
      <c r="AU13" s="627">
        <v>34684.586074370003</v>
      </c>
      <c r="AV13" s="627">
        <v>34903.114191610002</v>
      </c>
      <c r="AW13" s="627">
        <v>35302.550363510003</v>
      </c>
      <c r="AX13" s="627">
        <v>35206.02114995</v>
      </c>
      <c r="AY13" s="627">
        <v>35120.570964209997</v>
      </c>
      <c r="AZ13" s="627">
        <v>35087.762766209999</v>
      </c>
      <c r="BA13" s="627">
        <v>35063.49077697</v>
      </c>
      <c r="BB13" s="627">
        <v>35018.8841311</v>
      </c>
      <c r="BC13" s="627">
        <v>34763.121082159996</v>
      </c>
      <c r="BD13" s="627">
        <v>34924.906232589994</v>
      </c>
      <c r="BE13" s="627">
        <v>34696.392183399999</v>
      </c>
      <c r="BF13" s="627">
        <v>34629.470733150003</v>
      </c>
      <c r="BG13" s="627">
        <v>31574.77115457</v>
      </c>
      <c r="BH13" s="627">
        <v>33064.702984269999</v>
      </c>
      <c r="BI13" s="627">
        <v>32649.264819859996</v>
      </c>
      <c r="BJ13" s="627">
        <v>35127.371612870003</v>
      </c>
      <c r="BK13" s="627">
        <v>34889.035530839996</v>
      </c>
      <c r="BL13" s="627">
        <v>50644.848544829991</v>
      </c>
      <c r="BM13" s="627">
        <v>66797.338300970005</v>
      </c>
      <c r="BN13" s="627">
        <v>79005.39803411001</v>
      </c>
      <c r="BO13" s="627">
        <v>81936.357049509985</v>
      </c>
      <c r="BP13" s="627">
        <v>86952.937439709989</v>
      </c>
      <c r="BQ13" s="627">
        <v>86949.157375989991</v>
      </c>
      <c r="BR13" s="627">
        <v>86051.929120000001</v>
      </c>
      <c r="BS13" s="627">
        <v>90772.343108989997</v>
      </c>
      <c r="BT13" s="627">
        <v>91572.045293460003</v>
      </c>
      <c r="BU13" s="628">
        <v>91319.630561269994</v>
      </c>
      <c r="BV13" s="628">
        <v>100807.28968598002</v>
      </c>
      <c r="BW13" s="628">
        <v>94211.988522299987</v>
      </c>
      <c r="BX13" s="628">
        <v>87104.55853907</v>
      </c>
      <c r="BY13" s="628">
        <v>86993.135188810003</v>
      </c>
      <c r="BZ13" s="628">
        <v>88476.540857100001</v>
      </c>
      <c r="CA13" s="628">
        <v>92693.395777989994</v>
      </c>
      <c r="CB13" s="628">
        <v>92946.733204709992</v>
      </c>
      <c r="CC13" s="628">
        <v>96612.464812959995</v>
      </c>
      <c r="CD13" s="628">
        <v>120073.73445021</v>
      </c>
      <c r="CE13" s="628">
        <v>118150.75114173</v>
      </c>
      <c r="CF13" s="628">
        <v>123148.15360213998</v>
      </c>
      <c r="CG13" s="628">
        <v>123661.41135312001</v>
      </c>
      <c r="CH13" s="628">
        <v>124113.16470718998</v>
      </c>
      <c r="CI13" s="629">
        <v>123926.71587837</v>
      </c>
      <c r="CJ13" s="629">
        <v>123715.46142876</v>
      </c>
      <c r="CK13" s="629">
        <v>120156.14693575</v>
      </c>
      <c r="CL13" s="629">
        <v>126607.04578191003</v>
      </c>
      <c r="CM13" s="629">
        <v>126898.63283741</v>
      </c>
      <c r="CN13" s="629">
        <v>112932.86859763999</v>
      </c>
      <c r="CO13" s="629">
        <v>104114.98338152999</v>
      </c>
      <c r="CP13" s="629">
        <v>100127.16433932997</v>
      </c>
      <c r="CQ13" s="629">
        <v>95185.754130750007</v>
      </c>
      <c r="CR13" s="629">
        <v>135464.73574840999</v>
      </c>
      <c r="CS13" s="629">
        <v>143557.17032844998</v>
      </c>
      <c r="CT13" s="629">
        <v>128163.67508747001</v>
      </c>
      <c r="CU13" s="630">
        <v>128772.98020999001</v>
      </c>
      <c r="CV13" s="630">
        <v>149445.28742110002</v>
      </c>
      <c r="CW13" s="630">
        <v>140528.91580125</v>
      </c>
      <c r="CX13" s="630">
        <v>151508.43069193998</v>
      </c>
      <c r="CY13" s="630">
        <v>126325.33361418519</v>
      </c>
      <c r="CZ13" s="630">
        <v>148118.57198018971</v>
      </c>
      <c r="DA13" s="630">
        <v>147125.2301788961</v>
      </c>
      <c r="DB13" s="630">
        <v>141687.73069383728</v>
      </c>
      <c r="DC13" s="630">
        <v>139430.88456314118</v>
      </c>
      <c r="DD13" s="630">
        <v>141823.16205981487</v>
      </c>
      <c r="DE13" s="630">
        <v>136696.98702932341</v>
      </c>
      <c r="DF13" s="630">
        <v>140260.74991808756</v>
      </c>
      <c r="DG13" s="630">
        <v>138887.57522395841</v>
      </c>
      <c r="DH13" s="630">
        <v>134718.02301435734</v>
      </c>
      <c r="DI13" s="630">
        <v>140066.95298663891</v>
      </c>
      <c r="DJ13" s="630">
        <v>140315.55840746206</v>
      </c>
      <c r="DK13" s="630">
        <v>149876.11351587894</v>
      </c>
      <c r="DL13" s="630">
        <v>140138.77054756816</v>
      </c>
      <c r="DM13" s="630">
        <v>141182.8787186656</v>
      </c>
      <c r="DN13" s="630">
        <v>143643.4910501703</v>
      </c>
      <c r="DO13" s="630">
        <v>154193.25661406579</v>
      </c>
      <c r="DP13" s="630">
        <v>155892.66757797994</v>
      </c>
      <c r="DQ13" s="630">
        <v>148289.36241629146</v>
      </c>
      <c r="DR13" s="630">
        <v>148324.81455588524</v>
      </c>
      <c r="DS13" s="630">
        <v>150708.75644677205</v>
      </c>
      <c r="DT13" s="630">
        <v>159692.41662926984</v>
      </c>
      <c r="DU13" s="630">
        <v>145746.53512900625</v>
      </c>
      <c r="DV13" s="630">
        <v>153842.63926363279</v>
      </c>
      <c r="DW13" s="630">
        <v>173500.03276056063</v>
      </c>
      <c r="DX13" s="630">
        <v>184733.02390442844</v>
      </c>
      <c r="DY13" s="630">
        <v>198559.45153497602</v>
      </c>
      <c r="DZ13" s="630">
        <v>180128.32803775006</v>
      </c>
      <c r="EA13" s="630">
        <v>183195.40076435203</v>
      </c>
      <c r="EB13" s="630">
        <v>188471.20536435794</v>
      </c>
      <c r="EC13" s="630">
        <v>186903.46502287849</v>
      </c>
      <c r="ED13" s="630">
        <v>185212.8534258572</v>
      </c>
      <c r="EE13" s="630">
        <v>188732.38147475541</v>
      </c>
      <c r="EF13" s="630">
        <v>187405.79367697536</v>
      </c>
      <c r="EG13" s="630">
        <v>190817.31659994583</v>
      </c>
    </row>
    <row r="14" spans="1:137" ht="16.5" customHeight="1" x14ac:dyDescent="0.3">
      <c r="A14" s="631"/>
      <c r="B14" s="631"/>
      <c r="C14" s="632"/>
      <c r="D14" s="632"/>
      <c r="E14" s="632"/>
      <c r="F14" s="632"/>
      <c r="G14" s="632"/>
      <c r="H14" s="632"/>
      <c r="I14" s="632"/>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32"/>
      <c r="AH14" s="632"/>
      <c r="AI14" s="632"/>
      <c r="AJ14" s="632"/>
      <c r="AK14" s="632"/>
      <c r="AL14" s="632"/>
      <c r="AM14" s="632"/>
      <c r="AN14" s="632"/>
      <c r="AO14" s="624"/>
      <c r="AP14" s="624"/>
      <c r="AQ14" s="624"/>
      <c r="AR14" s="624"/>
      <c r="AS14" s="624"/>
      <c r="AT14" s="624"/>
      <c r="AU14" s="624"/>
      <c r="AV14" s="624"/>
      <c r="AW14" s="624"/>
      <c r="AX14" s="624"/>
      <c r="AY14" s="624"/>
      <c r="AZ14" s="624"/>
      <c r="BA14" s="624"/>
      <c r="BB14" s="624"/>
      <c r="BC14" s="624"/>
      <c r="BD14" s="624"/>
      <c r="BE14" s="624"/>
      <c r="BF14" s="624"/>
      <c r="BG14" s="624"/>
      <c r="BH14" s="624"/>
      <c r="BI14" s="624"/>
      <c r="BJ14" s="624"/>
      <c r="BK14" s="624"/>
      <c r="BL14" s="624"/>
      <c r="BM14" s="624"/>
      <c r="BN14" s="624"/>
      <c r="BO14" s="624"/>
      <c r="BP14" s="624"/>
      <c r="BQ14" s="624"/>
      <c r="BR14" s="624"/>
      <c r="BS14" s="624"/>
      <c r="BT14" s="624"/>
      <c r="BU14" s="633"/>
      <c r="BV14" s="633"/>
      <c r="BW14" s="633"/>
      <c r="BX14" s="633"/>
      <c r="BY14" s="633"/>
      <c r="BZ14" s="633"/>
      <c r="CA14" s="633"/>
      <c r="CB14" s="633"/>
      <c r="CC14" s="633"/>
      <c r="CD14" s="633"/>
      <c r="CE14" s="633"/>
      <c r="CF14" s="633"/>
      <c r="CG14" s="633"/>
      <c r="CH14" s="633"/>
      <c r="CI14" s="625"/>
      <c r="CJ14" s="625"/>
      <c r="CK14" s="625"/>
      <c r="CL14" s="625"/>
      <c r="CM14" s="625"/>
      <c r="CN14" s="625"/>
      <c r="CO14" s="625"/>
      <c r="CP14" s="625"/>
      <c r="CQ14" s="625"/>
      <c r="CR14" s="625"/>
      <c r="CS14" s="625"/>
      <c r="CT14" s="625"/>
      <c r="CU14" s="634"/>
      <c r="CV14" s="634"/>
      <c r="CW14" s="634"/>
      <c r="CX14" s="634"/>
      <c r="CY14" s="634"/>
      <c r="CZ14" s="634"/>
      <c r="DA14" s="634"/>
      <c r="DB14" s="634"/>
      <c r="DC14" s="634"/>
      <c r="DD14" s="634"/>
      <c r="DE14" s="634"/>
      <c r="DF14" s="634"/>
      <c r="DG14" s="634"/>
      <c r="DH14" s="634"/>
      <c r="DI14" s="634"/>
      <c r="DJ14" s="634"/>
      <c r="DK14" s="634"/>
      <c r="DL14" s="634"/>
      <c r="DM14" s="634"/>
      <c r="DN14" s="634"/>
      <c r="DO14" s="634"/>
      <c r="DP14" s="634"/>
      <c r="DQ14" s="634"/>
      <c r="DR14" s="634"/>
      <c r="DS14" s="634"/>
      <c r="DT14" s="634"/>
      <c r="DU14" s="634"/>
      <c r="DV14" s="634"/>
      <c r="DW14" s="634"/>
      <c r="DX14" s="634"/>
      <c r="DY14" s="634"/>
      <c r="DZ14" s="634"/>
      <c r="EA14" s="634"/>
      <c r="EB14" s="634"/>
      <c r="EC14" s="634"/>
      <c r="ED14" s="634"/>
      <c r="EE14" s="634"/>
      <c r="EF14" s="634"/>
      <c r="EG14" s="634"/>
    </row>
    <row r="15" spans="1:137" ht="16.5" customHeight="1" x14ac:dyDescent="0.3">
      <c r="A15" s="626" t="s">
        <v>502</v>
      </c>
      <c r="B15" s="626" t="s">
        <v>503</v>
      </c>
      <c r="C15" s="627">
        <v>491.84622338999992</v>
      </c>
      <c r="D15" s="627">
        <v>524.90104052999993</v>
      </c>
      <c r="E15" s="627">
        <v>473.86928965999999</v>
      </c>
      <c r="F15" s="627">
        <v>502.70682980000004</v>
      </c>
      <c r="G15" s="627">
        <v>478.72747143999999</v>
      </c>
      <c r="H15" s="627">
        <v>513.68363216</v>
      </c>
      <c r="I15" s="627">
        <v>477.29557854999996</v>
      </c>
      <c r="J15" s="627">
        <v>507.48070460999998</v>
      </c>
      <c r="K15" s="627">
        <v>684.1661249199999</v>
      </c>
      <c r="L15" s="627">
        <v>747.12506561999999</v>
      </c>
      <c r="M15" s="627">
        <v>1143.4792162199999</v>
      </c>
      <c r="N15" s="627">
        <v>1120.76761362</v>
      </c>
      <c r="O15" s="627">
        <v>1123.4188966800002</v>
      </c>
      <c r="P15" s="627">
        <v>1122.3026721700001</v>
      </c>
      <c r="Q15" s="627">
        <v>339.41735683000002</v>
      </c>
      <c r="R15" s="627">
        <v>1831.8265738599998</v>
      </c>
      <c r="S15" s="627">
        <v>738.01858803999994</v>
      </c>
      <c r="T15" s="627">
        <v>319.08661459000001</v>
      </c>
      <c r="U15" s="627">
        <v>1894.1164255000001</v>
      </c>
      <c r="V15" s="627">
        <v>1174.0161133600002</v>
      </c>
      <c r="W15" s="627">
        <v>856.10078765999992</v>
      </c>
      <c r="X15" s="627">
        <v>1051.07743783</v>
      </c>
      <c r="Y15" s="627">
        <v>1204.4816335000003</v>
      </c>
      <c r="Z15" s="627">
        <v>1260.3841304100001</v>
      </c>
      <c r="AA15" s="627">
        <v>1230.5332219800002</v>
      </c>
      <c r="AB15" s="627">
        <v>1230.5164966699999</v>
      </c>
      <c r="AC15" s="627">
        <v>1215.4940869</v>
      </c>
      <c r="AD15" s="627">
        <v>1190.11493638</v>
      </c>
      <c r="AE15" s="627">
        <v>174.57985774000002</v>
      </c>
      <c r="AF15" s="627">
        <v>561.96719344000007</v>
      </c>
      <c r="AG15" s="627">
        <v>275.87252819999998</v>
      </c>
      <c r="AH15" s="627">
        <v>557.69373244000008</v>
      </c>
      <c r="AI15" s="627">
        <v>867.05270255000005</v>
      </c>
      <c r="AJ15" s="627">
        <v>1270.9848473699999</v>
      </c>
      <c r="AK15" s="627">
        <v>1435.0759070899996</v>
      </c>
      <c r="AL15" s="627">
        <v>1912.9682759799998</v>
      </c>
      <c r="AM15" s="627">
        <v>2240.3772425499997</v>
      </c>
      <c r="AN15" s="627">
        <v>2218.0704379499998</v>
      </c>
      <c r="AO15" s="627">
        <v>2186.4500008999998</v>
      </c>
      <c r="AP15" s="627">
        <v>2356.7966116800003</v>
      </c>
      <c r="AQ15" s="627">
        <v>1331.9935625799999</v>
      </c>
      <c r="AR15" s="627">
        <v>1592.3635513900001</v>
      </c>
      <c r="AS15" s="627">
        <v>1765.0824689000001</v>
      </c>
      <c r="AT15" s="627">
        <v>2035.90239615</v>
      </c>
      <c r="AU15" s="627">
        <v>3043.2619443799999</v>
      </c>
      <c r="AV15" s="627">
        <v>2549.1096988900003</v>
      </c>
      <c r="AW15" s="627">
        <v>2687.0578584899995</v>
      </c>
      <c r="AX15" s="627">
        <v>2678.9976269699996</v>
      </c>
      <c r="AY15" s="627">
        <v>3515.0071536999999</v>
      </c>
      <c r="AZ15" s="627">
        <v>3536.8521446999998</v>
      </c>
      <c r="BA15" s="627">
        <v>3530.2889172699993</v>
      </c>
      <c r="BB15" s="627">
        <v>3532.1077040499999</v>
      </c>
      <c r="BC15" s="627">
        <v>2494.0585267800002</v>
      </c>
      <c r="BD15" s="627">
        <v>2404.2688256999995</v>
      </c>
      <c r="BE15" s="627">
        <v>1843.34392875</v>
      </c>
      <c r="BF15" s="627">
        <v>2127.4552850299997</v>
      </c>
      <c r="BG15" s="627">
        <v>2167.0183569299998</v>
      </c>
      <c r="BH15" s="627">
        <v>2155.1626769200002</v>
      </c>
      <c r="BI15" s="627">
        <v>2322.5259095099996</v>
      </c>
      <c r="BJ15" s="627">
        <v>2302.7540793499998</v>
      </c>
      <c r="BK15" s="627">
        <v>2287.40010093</v>
      </c>
      <c r="BL15" s="627">
        <v>2448.8803223999998</v>
      </c>
      <c r="BM15" s="627">
        <v>2454.0093813699996</v>
      </c>
      <c r="BN15" s="627">
        <v>2665.1367796700001</v>
      </c>
      <c r="BO15" s="627">
        <v>2072.2967368200002</v>
      </c>
      <c r="BP15" s="627">
        <v>5479.9487537899995</v>
      </c>
      <c r="BQ15" s="627">
        <v>5156.8468584199991</v>
      </c>
      <c r="BR15" s="627">
        <v>4773.1028237399996</v>
      </c>
      <c r="BS15" s="627">
        <v>4786.1066778499999</v>
      </c>
      <c r="BT15" s="627">
        <v>4655.0792346200005</v>
      </c>
      <c r="BU15" s="628">
        <v>4626.3818023900003</v>
      </c>
      <c r="BV15" s="628">
        <v>4568.5416659399998</v>
      </c>
      <c r="BW15" s="628">
        <v>4566.7053859300004</v>
      </c>
      <c r="BX15" s="628">
        <v>4565.9351240899996</v>
      </c>
      <c r="BY15" s="628">
        <v>4594.1558131900001</v>
      </c>
      <c r="BZ15" s="628">
        <v>4584.5097460400002</v>
      </c>
      <c r="CA15" s="628">
        <v>4575.3782852699997</v>
      </c>
      <c r="CB15" s="628">
        <v>4597.4719768400009</v>
      </c>
      <c r="CC15" s="628">
        <v>4591.2229257899999</v>
      </c>
      <c r="CD15" s="628">
        <v>4588.2355261499997</v>
      </c>
      <c r="CE15" s="628">
        <v>4601.1488419199995</v>
      </c>
      <c r="CF15" s="628">
        <v>4595.1524889400007</v>
      </c>
      <c r="CG15" s="628">
        <v>8172.3212049899994</v>
      </c>
      <c r="CH15" s="628">
        <v>8088.9907719700004</v>
      </c>
      <c r="CI15" s="629">
        <v>8057.2176511399994</v>
      </c>
      <c r="CJ15" s="629">
        <v>8041.6574016299992</v>
      </c>
      <c r="CK15" s="629">
        <v>11544.623044370001</v>
      </c>
      <c r="CL15" s="629">
        <v>11492.798256770002</v>
      </c>
      <c r="CM15" s="629">
        <v>14941.364143459999</v>
      </c>
      <c r="CN15" s="629">
        <v>14806.03204568</v>
      </c>
      <c r="CO15" s="629">
        <v>14499.287889290001</v>
      </c>
      <c r="CP15" s="629">
        <v>14257.473579269999</v>
      </c>
      <c r="CQ15" s="629">
        <v>14626.477588690001</v>
      </c>
      <c r="CR15" s="629">
        <v>14765.671579280001</v>
      </c>
      <c r="CS15" s="629">
        <v>14554.581966230002</v>
      </c>
      <c r="CT15" s="629">
        <v>14443.254467459999</v>
      </c>
      <c r="CU15" s="630">
        <v>14088.517232390001</v>
      </c>
      <c r="CV15" s="630">
        <v>15893.028730220001</v>
      </c>
      <c r="CW15" s="630">
        <v>16043.578703970001</v>
      </c>
      <c r="CX15" s="630">
        <v>16392.24572472</v>
      </c>
      <c r="CY15" s="630">
        <v>16457.027470460001</v>
      </c>
      <c r="CZ15" s="630">
        <v>16473.488074150002</v>
      </c>
      <c r="DA15" s="630">
        <v>16319.755025660001</v>
      </c>
      <c r="DB15" s="630">
        <v>16351.245574909999</v>
      </c>
      <c r="DC15" s="630">
        <v>16351.759252350001</v>
      </c>
      <c r="DD15" s="630">
        <v>16437.37012001</v>
      </c>
      <c r="DE15" s="630">
        <v>16392.674682049998</v>
      </c>
      <c r="DF15" s="630">
        <v>16293.671791839999</v>
      </c>
      <c r="DG15" s="630">
        <v>16233.31325868</v>
      </c>
      <c r="DH15" s="630">
        <v>16213.239165849998</v>
      </c>
      <c r="DI15" s="630">
        <v>16475.570623719999</v>
      </c>
      <c r="DJ15" s="630">
        <v>16533.422831839998</v>
      </c>
      <c r="DK15" s="630">
        <v>16732.058161350004</v>
      </c>
      <c r="DL15" s="630">
        <v>16647.477633440001</v>
      </c>
      <c r="DM15" s="630">
        <v>16825.012464660002</v>
      </c>
      <c r="DN15" s="630">
        <v>16875.293806770002</v>
      </c>
      <c r="DO15" s="630">
        <v>16862.759277599998</v>
      </c>
      <c r="DP15" s="630">
        <v>16869.573699600001</v>
      </c>
      <c r="DQ15" s="630">
        <v>20653.615206449998</v>
      </c>
      <c r="DR15" s="630">
        <v>20535.312224640002</v>
      </c>
      <c r="DS15" s="630">
        <v>20682.179157279999</v>
      </c>
      <c r="DT15" s="630">
        <v>17217.51696904</v>
      </c>
      <c r="DU15" s="630">
        <v>18407.04911869</v>
      </c>
      <c r="DV15" s="630">
        <v>18709.923378619998</v>
      </c>
      <c r="DW15" s="630">
        <v>18678.657738509999</v>
      </c>
      <c r="DX15" s="630">
        <v>24262.272588320004</v>
      </c>
      <c r="DY15" s="630">
        <v>20410.436902429999</v>
      </c>
      <c r="DZ15" s="630">
        <v>20468.073060179995</v>
      </c>
      <c r="EA15" s="630">
        <v>14871.71549749</v>
      </c>
      <c r="EB15" s="630">
        <v>47835.07925534001</v>
      </c>
      <c r="EC15" s="630">
        <v>47944.372035450004</v>
      </c>
      <c r="ED15" s="630">
        <v>41091.43352654</v>
      </c>
      <c r="EE15" s="630">
        <v>41119.610317240003</v>
      </c>
      <c r="EF15" s="630">
        <v>41282.583037470002</v>
      </c>
      <c r="EG15" s="630">
        <v>39254.214319910003</v>
      </c>
    </row>
    <row r="16" spans="1:137" ht="16.5" customHeight="1" x14ac:dyDescent="0.3">
      <c r="A16" s="631"/>
      <c r="B16" s="631"/>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24"/>
      <c r="AP16" s="624"/>
      <c r="AQ16" s="624"/>
      <c r="AR16" s="624"/>
      <c r="AS16" s="624"/>
      <c r="AT16" s="624"/>
      <c r="AU16" s="624"/>
      <c r="AV16" s="624"/>
      <c r="AW16" s="624"/>
      <c r="AX16" s="624"/>
      <c r="AY16" s="624"/>
      <c r="AZ16" s="624"/>
      <c r="BA16" s="624"/>
      <c r="BB16" s="624"/>
      <c r="BC16" s="624"/>
      <c r="BD16" s="624"/>
      <c r="BE16" s="624"/>
      <c r="BF16" s="624"/>
      <c r="BG16" s="624"/>
      <c r="BH16" s="624"/>
      <c r="BI16" s="624"/>
      <c r="BJ16" s="624"/>
      <c r="BK16" s="624"/>
      <c r="BL16" s="624"/>
      <c r="BM16" s="624"/>
      <c r="BN16" s="624"/>
      <c r="BO16" s="624"/>
      <c r="BP16" s="624"/>
      <c r="BQ16" s="624"/>
      <c r="BR16" s="624"/>
      <c r="BS16" s="624"/>
      <c r="BT16" s="624"/>
      <c r="BU16" s="633"/>
      <c r="BV16" s="633"/>
      <c r="BW16" s="633"/>
      <c r="BX16" s="633"/>
      <c r="BY16" s="633"/>
      <c r="BZ16" s="633"/>
      <c r="CA16" s="633"/>
      <c r="CB16" s="633"/>
      <c r="CC16" s="633"/>
      <c r="CD16" s="633"/>
      <c r="CE16" s="633"/>
      <c r="CF16" s="633"/>
      <c r="CG16" s="633"/>
      <c r="CH16" s="633"/>
      <c r="CI16" s="625"/>
      <c r="CJ16" s="625"/>
      <c r="CK16" s="625"/>
      <c r="CL16" s="625"/>
      <c r="CM16" s="625"/>
      <c r="CN16" s="625"/>
      <c r="CO16" s="625"/>
      <c r="CP16" s="625"/>
      <c r="CQ16" s="625"/>
      <c r="CR16" s="625"/>
      <c r="CS16" s="625"/>
      <c r="CT16" s="625"/>
      <c r="CU16" s="634"/>
      <c r="CV16" s="634"/>
      <c r="CW16" s="634"/>
      <c r="CX16" s="634"/>
      <c r="CY16" s="634"/>
      <c r="CZ16" s="634"/>
      <c r="DA16" s="634"/>
      <c r="DB16" s="634"/>
      <c r="DC16" s="634"/>
      <c r="DD16" s="634"/>
      <c r="DE16" s="634"/>
      <c r="DF16" s="634"/>
      <c r="DG16" s="634"/>
      <c r="DH16" s="634"/>
      <c r="DI16" s="634"/>
      <c r="DJ16" s="634"/>
      <c r="DK16" s="634"/>
      <c r="DL16" s="634"/>
      <c r="DM16" s="634"/>
      <c r="DN16" s="634"/>
      <c r="DO16" s="634"/>
      <c r="DP16" s="634"/>
      <c r="DQ16" s="634"/>
      <c r="DR16" s="634"/>
      <c r="DS16" s="634"/>
      <c r="DT16" s="634"/>
      <c r="DU16" s="634"/>
      <c r="DV16" s="634"/>
      <c r="DW16" s="634"/>
      <c r="DX16" s="634"/>
      <c r="DY16" s="634"/>
      <c r="DZ16" s="634"/>
      <c r="EA16" s="634"/>
      <c r="EB16" s="634"/>
      <c r="EC16" s="634"/>
      <c r="ED16" s="634"/>
      <c r="EE16" s="634"/>
      <c r="EF16" s="634"/>
      <c r="EG16" s="634"/>
    </row>
    <row r="17" spans="1:137" ht="16.5" customHeight="1" x14ac:dyDescent="0.3">
      <c r="A17" s="626" t="s">
        <v>504</v>
      </c>
      <c r="B17" s="626" t="s">
        <v>505</v>
      </c>
      <c r="C17" s="627">
        <v>161.26920694999998</v>
      </c>
      <c r="D17" s="627">
        <v>166.87536215999998</v>
      </c>
      <c r="E17" s="627">
        <v>161.42028822999998</v>
      </c>
      <c r="F17" s="627">
        <v>160.23152331999998</v>
      </c>
      <c r="G17" s="627">
        <v>179.13171553999999</v>
      </c>
      <c r="H17" s="627">
        <v>174.67062755999999</v>
      </c>
      <c r="I17" s="627">
        <v>169.48025906000001</v>
      </c>
      <c r="J17" s="627">
        <v>176.93580440999997</v>
      </c>
      <c r="K17" s="627">
        <v>174.46881076</v>
      </c>
      <c r="L17" s="627">
        <v>177.56091634000001</v>
      </c>
      <c r="M17" s="627">
        <v>174.34058016</v>
      </c>
      <c r="N17" s="627">
        <v>327.91928007999996</v>
      </c>
      <c r="O17" s="627">
        <v>316.69406669</v>
      </c>
      <c r="P17" s="627">
        <v>296.98852712000001</v>
      </c>
      <c r="Q17" s="627">
        <v>235.19138181999998</v>
      </c>
      <c r="R17" s="627">
        <v>228.24569933999999</v>
      </c>
      <c r="S17" s="627">
        <v>158.11373581000001</v>
      </c>
      <c r="T17" s="627">
        <v>160.36309102999999</v>
      </c>
      <c r="U17" s="627">
        <v>156.48745005000001</v>
      </c>
      <c r="V17" s="627">
        <v>157.26738781</v>
      </c>
      <c r="W17" s="627">
        <v>163.49021656999997</v>
      </c>
      <c r="X17" s="627">
        <v>162.04376009000001</v>
      </c>
      <c r="Y17" s="627">
        <v>164.88998756999999</v>
      </c>
      <c r="Z17" s="627">
        <v>165.16484383</v>
      </c>
      <c r="AA17" s="627">
        <v>164.04060859999998</v>
      </c>
      <c r="AB17" s="627">
        <v>161.96498192999999</v>
      </c>
      <c r="AC17" s="627">
        <v>162.67566421000001</v>
      </c>
      <c r="AD17" s="627">
        <v>163.50994844999997</v>
      </c>
      <c r="AE17" s="627">
        <v>167.93374788</v>
      </c>
      <c r="AF17" s="627">
        <v>174.45067546999999</v>
      </c>
      <c r="AG17" s="627">
        <v>211.87972452</v>
      </c>
      <c r="AH17" s="627">
        <v>209.07097730999999</v>
      </c>
      <c r="AI17" s="627">
        <v>208.87521335</v>
      </c>
      <c r="AJ17" s="627">
        <v>212.53402743999999</v>
      </c>
      <c r="AK17" s="627">
        <v>210.95428206999998</v>
      </c>
      <c r="AL17" s="627">
        <v>209.43874825</v>
      </c>
      <c r="AM17" s="627">
        <v>208.60019591999998</v>
      </c>
      <c r="AN17" s="627">
        <v>211.45628828</v>
      </c>
      <c r="AO17" s="627">
        <v>213.75509184999999</v>
      </c>
      <c r="AP17" s="627">
        <v>212.55079352999999</v>
      </c>
      <c r="AQ17" s="627">
        <v>213.33963661999999</v>
      </c>
      <c r="AR17" s="627">
        <v>212.75046890000002</v>
      </c>
      <c r="AS17" s="627">
        <v>221.86549281000001</v>
      </c>
      <c r="AT17" s="627">
        <v>221.81932963</v>
      </c>
      <c r="AU17" s="627">
        <v>219.53045155999999</v>
      </c>
      <c r="AV17" s="627">
        <v>216.52573848</v>
      </c>
      <c r="AW17" s="627">
        <v>218.31653191000001</v>
      </c>
      <c r="AX17" s="627">
        <v>216.73786058000002</v>
      </c>
      <c r="AY17" s="627">
        <v>218.93019322000001</v>
      </c>
      <c r="AZ17" s="627">
        <v>218.11275381000002</v>
      </c>
      <c r="BA17" s="627">
        <v>218.10628134999999</v>
      </c>
      <c r="BB17" s="627">
        <v>217.28219397000001</v>
      </c>
      <c r="BC17" s="627">
        <v>219.29112119999999</v>
      </c>
      <c r="BD17" s="627">
        <v>227.39741284000002</v>
      </c>
      <c r="BE17" s="627">
        <v>228.99984716999998</v>
      </c>
      <c r="BF17" s="627">
        <v>232.01957019</v>
      </c>
      <c r="BG17" s="627">
        <v>235.58074550000001</v>
      </c>
      <c r="BH17" s="627">
        <v>235.57472911000002</v>
      </c>
      <c r="BI17" s="627">
        <v>236.62680281000002</v>
      </c>
      <c r="BJ17" s="627">
        <v>238.56366877000002</v>
      </c>
      <c r="BK17" s="627">
        <v>245.42686543000002</v>
      </c>
      <c r="BL17" s="627">
        <v>250.04395</v>
      </c>
      <c r="BM17" s="627">
        <v>337.16357664999998</v>
      </c>
      <c r="BN17" s="627">
        <v>327.93011097999999</v>
      </c>
      <c r="BO17" s="627">
        <v>327.53284425999999</v>
      </c>
      <c r="BP17" s="627">
        <v>325.61210411000002</v>
      </c>
      <c r="BQ17" s="627">
        <v>424.87167019999998</v>
      </c>
      <c r="BR17" s="627">
        <v>421.67678138999997</v>
      </c>
      <c r="BS17" s="627">
        <v>426.37082745999999</v>
      </c>
      <c r="BT17" s="627">
        <v>430.32526571</v>
      </c>
      <c r="BU17" s="628">
        <v>434.56412392000004</v>
      </c>
      <c r="BV17" s="628">
        <v>430.70113750000002</v>
      </c>
      <c r="BW17" s="628">
        <v>432.14307244999998</v>
      </c>
      <c r="BX17" s="628">
        <v>429.13295411000001</v>
      </c>
      <c r="BY17" s="628">
        <v>424.72257717000002</v>
      </c>
      <c r="BZ17" s="628">
        <v>419.87843735000001</v>
      </c>
      <c r="CA17" s="628">
        <v>425.07209523</v>
      </c>
      <c r="CB17" s="628">
        <v>450.79437767000002</v>
      </c>
      <c r="CC17" s="628">
        <v>449.47465805000002</v>
      </c>
      <c r="CD17" s="628">
        <v>447.01364114999996</v>
      </c>
      <c r="CE17" s="628">
        <v>449.02859986999999</v>
      </c>
      <c r="CF17" s="628">
        <v>455.14533527999998</v>
      </c>
      <c r="CG17" s="628">
        <v>456.44795629000004</v>
      </c>
      <c r="CH17" s="628">
        <v>456.62419564999999</v>
      </c>
      <c r="CI17" s="629">
        <v>451.95501432999998</v>
      </c>
      <c r="CJ17" s="629">
        <v>451.04437363</v>
      </c>
      <c r="CK17" s="629">
        <v>447.63276120999996</v>
      </c>
      <c r="CL17" s="629">
        <v>443.83589957999999</v>
      </c>
      <c r="CM17" s="629">
        <v>441.01793947000004</v>
      </c>
      <c r="CN17" s="629">
        <v>441.62176952999999</v>
      </c>
      <c r="CO17" s="629">
        <v>462.91946060999999</v>
      </c>
      <c r="CP17" s="629">
        <v>792.27196059000005</v>
      </c>
      <c r="CQ17" s="629">
        <v>820.43747261999999</v>
      </c>
      <c r="CR17" s="629">
        <v>831.69931032000011</v>
      </c>
      <c r="CS17" s="629">
        <v>821.83850754999992</v>
      </c>
      <c r="CT17" s="629">
        <v>819.08493266999994</v>
      </c>
      <c r="CU17" s="630">
        <v>790.47109610999996</v>
      </c>
      <c r="CV17" s="630">
        <v>803.40492445000007</v>
      </c>
      <c r="CW17" s="630">
        <v>813.07621497000002</v>
      </c>
      <c r="CX17" s="630">
        <v>841.88489895999999</v>
      </c>
      <c r="CY17" s="630">
        <v>847.40813234000007</v>
      </c>
      <c r="CZ17" s="630">
        <v>21043.356040378283</v>
      </c>
      <c r="DA17" s="630">
        <v>22854.155961629298</v>
      </c>
      <c r="DB17" s="630">
        <v>23092.086850039876</v>
      </c>
      <c r="DC17" s="630">
        <v>22959.197455643669</v>
      </c>
      <c r="DD17" s="630">
        <v>23379.283991752462</v>
      </c>
      <c r="DE17" s="630">
        <v>22494.485845347113</v>
      </c>
      <c r="DF17" s="630">
        <v>22480.634257145379</v>
      </c>
      <c r="DG17" s="630">
        <v>23766.529621568283</v>
      </c>
      <c r="DH17" s="630">
        <v>22881.047536068589</v>
      </c>
      <c r="DI17" s="630">
        <v>25358.589172310436</v>
      </c>
      <c r="DJ17" s="630">
        <v>25733.826218769609</v>
      </c>
      <c r="DK17" s="630">
        <v>25550.667008069409</v>
      </c>
      <c r="DL17" s="630">
        <v>26771.058209241135</v>
      </c>
      <c r="DM17" s="630">
        <v>27940.355168130638</v>
      </c>
      <c r="DN17" s="630">
        <v>27566.676826876916</v>
      </c>
      <c r="DO17" s="630">
        <v>28790.66875514682</v>
      </c>
      <c r="DP17" s="630">
        <v>29140.031385779625</v>
      </c>
      <c r="DQ17" s="630">
        <v>29644.539671080311</v>
      </c>
      <c r="DR17" s="630">
        <v>29920.264318375532</v>
      </c>
      <c r="DS17" s="630">
        <v>29691.72741636528</v>
      </c>
      <c r="DT17" s="630">
        <v>29276.168037772812</v>
      </c>
      <c r="DU17" s="630">
        <v>29540.949384109404</v>
      </c>
      <c r="DV17" s="630">
        <v>30736.794765817438</v>
      </c>
      <c r="DW17" s="630">
        <v>31197.0972477664</v>
      </c>
      <c r="DX17" s="630">
        <v>30566.41308185595</v>
      </c>
      <c r="DY17" s="630">
        <v>31896.823101034348</v>
      </c>
      <c r="DZ17" s="630">
        <v>32068.847245819525</v>
      </c>
      <c r="EA17" s="630">
        <v>32278.423302862382</v>
      </c>
      <c r="EB17" s="630">
        <v>32155.957012292758</v>
      </c>
      <c r="EC17" s="630">
        <v>34582.496505611954</v>
      </c>
      <c r="ED17" s="630">
        <v>34929.84748966882</v>
      </c>
      <c r="EE17" s="630">
        <v>35498.667466993233</v>
      </c>
      <c r="EF17" s="630">
        <v>35566.282710619322</v>
      </c>
      <c r="EG17" s="630">
        <v>36681.81101954035</v>
      </c>
    </row>
    <row r="18" spans="1:137" ht="16.5" customHeight="1" x14ac:dyDescent="0.3">
      <c r="A18" s="631"/>
      <c r="B18" s="639"/>
      <c r="C18" s="632"/>
      <c r="D18" s="632"/>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24"/>
      <c r="AP18" s="624"/>
      <c r="AQ18" s="624"/>
      <c r="AR18" s="624"/>
      <c r="AS18" s="624"/>
      <c r="AT18" s="624"/>
      <c r="AU18" s="624"/>
      <c r="AV18" s="624"/>
      <c r="AW18" s="624"/>
      <c r="AX18" s="624"/>
      <c r="AY18" s="624"/>
      <c r="AZ18" s="624"/>
      <c r="BA18" s="624"/>
      <c r="BB18" s="624"/>
      <c r="BC18" s="624"/>
      <c r="BD18" s="624"/>
      <c r="BE18" s="624"/>
      <c r="BF18" s="624"/>
      <c r="BG18" s="624"/>
      <c r="BH18" s="624"/>
      <c r="BI18" s="624"/>
      <c r="BJ18" s="624"/>
      <c r="BK18" s="624"/>
      <c r="BL18" s="624"/>
      <c r="BM18" s="624"/>
      <c r="BN18" s="624"/>
      <c r="BO18" s="624"/>
      <c r="BP18" s="624"/>
      <c r="BQ18" s="624"/>
      <c r="BR18" s="624"/>
      <c r="BS18" s="624"/>
      <c r="BT18" s="624"/>
      <c r="BU18" s="633"/>
      <c r="BV18" s="633"/>
      <c r="BW18" s="633"/>
      <c r="BX18" s="633"/>
      <c r="BY18" s="633"/>
      <c r="BZ18" s="633"/>
      <c r="CA18" s="633"/>
      <c r="CB18" s="633"/>
      <c r="CC18" s="633"/>
      <c r="CD18" s="633"/>
      <c r="CE18" s="633"/>
      <c r="CF18" s="633"/>
      <c r="CG18" s="633"/>
      <c r="CH18" s="633"/>
      <c r="CI18" s="625"/>
      <c r="CJ18" s="625"/>
      <c r="CK18" s="625"/>
      <c r="CL18" s="625"/>
      <c r="CM18" s="625"/>
      <c r="CN18" s="625"/>
      <c r="CO18" s="625"/>
      <c r="CP18" s="625"/>
      <c r="CQ18" s="625"/>
      <c r="CR18" s="625"/>
      <c r="CS18" s="625"/>
      <c r="CT18" s="625"/>
      <c r="CU18" s="634"/>
      <c r="CV18" s="634"/>
      <c r="CW18" s="634"/>
      <c r="CX18" s="634"/>
      <c r="CY18" s="634"/>
      <c r="CZ18" s="634"/>
      <c r="DA18" s="634"/>
      <c r="DB18" s="634"/>
      <c r="DC18" s="634"/>
      <c r="DD18" s="634"/>
      <c r="DE18" s="634"/>
      <c r="DF18" s="634"/>
      <c r="DG18" s="634"/>
      <c r="DH18" s="634"/>
      <c r="DI18" s="634"/>
      <c r="DJ18" s="634"/>
      <c r="DK18" s="634"/>
      <c r="DL18" s="634"/>
      <c r="DM18" s="634"/>
      <c r="DN18" s="634"/>
      <c r="DO18" s="634"/>
      <c r="DP18" s="634"/>
      <c r="DQ18" s="634"/>
      <c r="DR18" s="634"/>
      <c r="DS18" s="634"/>
      <c r="DT18" s="634"/>
      <c r="DU18" s="634"/>
      <c r="DV18" s="634"/>
      <c r="DW18" s="634"/>
      <c r="DX18" s="634"/>
      <c r="DY18" s="634"/>
      <c r="DZ18" s="634"/>
      <c r="EA18" s="634"/>
      <c r="EB18" s="634"/>
      <c r="EC18" s="634"/>
      <c r="ED18" s="634"/>
      <c r="EE18" s="634"/>
      <c r="EF18" s="634"/>
      <c r="EG18" s="634"/>
    </row>
    <row r="19" spans="1:137" ht="16.5" customHeight="1" x14ac:dyDescent="0.3">
      <c r="A19" s="626" t="s">
        <v>506</v>
      </c>
      <c r="B19" s="626" t="s">
        <v>507</v>
      </c>
      <c r="C19" s="627">
        <v>0</v>
      </c>
      <c r="D19" s="627">
        <v>0</v>
      </c>
      <c r="E19" s="627">
        <v>0</v>
      </c>
      <c r="F19" s="627">
        <v>0</v>
      </c>
      <c r="G19" s="627">
        <v>0</v>
      </c>
      <c r="H19" s="627">
        <v>0</v>
      </c>
      <c r="I19" s="627">
        <v>0</v>
      </c>
      <c r="J19" s="627">
        <v>0</v>
      </c>
      <c r="K19" s="627">
        <v>0</v>
      </c>
      <c r="L19" s="627">
        <v>0</v>
      </c>
      <c r="M19" s="627">
        <v>0</v>
      </c>
      <c r="N19" s="627">
        <v>0</v>
      </c>
      <c r="O19" s="627">
        <v>0</v>
      </c>
      <c r="P19" s="627">
        <v>0</v>
      </c>
      <c r="Q19" s="627">
        <v>0</v>
      </c>
      <c r="R19" s="627">
        <v>0</v>
      </c>
      <c r="S19" s="627">
        <v>0</v>
      </c>
      <c r="T19" s="627">
        <v>0</v>
      </c>
      <c r="U19" s="627">
        <v>0</v>
      </c>
      <c r="V19" s="627">
        <v>0</v>
      </c>
      <c r="W19" s="627">
        <v>0</v>
      </c>
      <c r="X19" s="627">
        <v>0</v>
      </c>
      <c r="Y19" s="627">
        <v>0</v>
      </c>
      <c r="Z19" s="627">
        <v>0</v>
      </c>
      <c r="AA19" s="627">
        <v>0</v>
      </c>
      <c r="AB19" s="627">
        <v>0</v>
      </c>
      <c r="AC19" s="627">
        <v>0</v>
      </c>
      <c r="AD19" s="627">
        <v>0</v>
      </c>
      <c r="AE19" s="627">
        <v>0</v>
      </c>
      <c r="AF19" s="627">
        <v>0</v>
      </c>
      <c r="AG19" s="627">
        <v>0</v>
      </c>
      <c r="AH19" s="627">
        <v>0</v>
      </c>
      <c r="AI19" s="627">
        <v>0</v>
      </c>
      <c r="AJ19" s="627">
        <v>0</v>
      </c>
      <c r="AK19" s="627">
        <v>0</v>
      </c>
      <c r="AL19" s="627">
        <v>0</v>
      </c>
      <c r="AM19" s="627">
        <v>0</v>
      </c>
      <c r="AN19" s="627">
        <v>0</v>
      </c>
      <c r="AO19" s="627">
        <v>0</v>
      </c>
      <c r="AP19" s="627">
        <v>0</v>
      </c>
      <c r="AQ19" s="627">
        <v>0</v>
      </c>
      <c r="AR19" s="627">
        <v>0</v>
      </c>
      <c r="AS19" s="627">
        <v>0</v>
      </c>
      <c r="AT19" s="627">
        <v>0</v>
      </c>
      <c r="AU19" s="627">
        <v>0</v>
      </c>
      <c r="AV19" s="627">
        <v>0</v>
      </c>
      <c r="AW19" s="627">
        <v>0</v>
      </c>
      <c r="AX19" s="627">
        <v>0</v>
      </c>
      <c r="AY19" s="627">
        <v>0</v>
      </c>
      <c r="AZ19" s="627">
        <v>0</v>
      </c>
      <c r="BA19" s="627">
        <v>0</v>
      </c>
      <c r="BB19" s="627">
        <v>0</v>
      </c>
      <c r="BC19" s="627">
        <v>0</v>
      </c>
      <c r="BD19" s="627">
        <v>0</v>
      </c>
      <c r="BE19" s="627">
        <v>0</v>
      </c>
      <c r="BF19" s="627">
        <v>0</v>
      </c>
      <c r="BG19" s="627">
        <v>0</v>
      </c>
      <c r="BH19" s="627">
        <v>0</v>
      </c>
      <c r="BI19" s="627">
        <v>0</v>
      </c>
      <c r="BJ19" s="627">
        <v>0</v>
      </c>
      <c r="BK19" s="627">
        <v>0</v>
      </c>
      <c r="BL19" s="627">
        <v>0</v>
      </c>
      <c r="BM19" s="627">
        <v>0</v>
      </c>
      <c r="BN19" s="627">
        <v>0</v>
      </c>
      <c r="BO19" s="627">
        <v>0</v>
      </c>
      <c r="BP19" s="627">
        <v>0</v>
      </c>
      <c r="BQ19" s="627">
        <v>0</v>
      </c>
      <c r="BR19" s="627">
        <v>0</v>
      </c>
      <c r="BS19" s="627">
        <v>0</v>
      </c>
      <c r="BT19" s="627">
        <v>0</v>
      </c>
      <c r="BU19" s="628">
        <v>0</v>
      </c>
      <c r="BV19" s="628">
        <v>0</v>
      </c>
      <c r="BW19" s="628">
        <v>0</v>
      </c>
      <c r="BX19" s="628">
        <v>0</v>
      </c>
      <c r="BY19" s="628">
        <v>0</v>
      </c>
      <c r="BZ19" s="628">
        <v>0</v>
      </c>
      <c r="CA19" s="628">
        <v>0</v>
      </c>
      <c r="CB19" s="628">
        <v>0</v>
      </c>
      <c r="CC19" s="628">
        <v>0</v>
      </c>
      <c r="CD19" s="628">
        <v>0</v>
      </c>
      <c r="CE19" s="628">
        <v>0</v>
      </c>
      <c r="CF19" s="628">
        <v>0</v>
      </c>
      <c r="CG19" s="628">
        <v>0</v>
      </c>
      <c r="CH19" s="628">
        <v>0</v>
      </c>
      <c r="CI19" s="629">
        <v>0</v>
      </c>
      <c r="CJ19" s="629">
        <v>0</v>
      </c>
      <c r="CK19" s="629">
        <v>0</v>
      </c>
      <c r="CL19" s="629">
        <v>0</v>
      </c>
      <c r="CM19" s="629">
        <v>0</v>
      </c>
      <c r="CN19" s="629">
        <v>0</v>
      </c>
      <c r="CO19" s="629">
        <v>0</v>
      </c>
      <c r="CP19" s="629">
        <v>0</v>
      </c>
      <c r="CQ19" s="629">
        <v>0</v>
      </c>
      <c r="CR19" s="629">
        <v>0</v>
      </c>
      <c r="CS19" s="629">
        <v>0</v>
      </c>
      <c r="CT19" s="629">
        <v>0</v>
      </c>
      <c r="CU19" s="630">
        <v>0</v>
      </c>
      <c r="CV19" s="630">
        <v>0</v>
      </c>
      <c r="CW19" s="630">
        <v>0</v>
      </c>
      <c r="CX19" s="630">
        <v>0</v>
      </c>
      <c r="CY19" s="630">
        <v>0</v>
      </c>
      <c r="CZ19" s="630">
        <v>0</v>
      </c>
      <c r="DA19" s="630">
        <v>0</v>
      </c>
      <c r="DB19" s="630">
        <v>0</v>
      </c>
      <c r="DC19" s="630">
        <v>0</v>
      </c>
      <c r="DD19" s="630">
        <v>0</v>
      </c>
      <c r="DE19" s="630">
        <v>0</v>
      </c>
      <c r="DF19" s="630">
        <v>0</v>
      </c>
      <c r="DG19" s="630">
        <v>0</v>
      </c>
      <c r="DH19" s="630">
        <v>0</v>
      </c>
      <c r="DI19" s="630">
        <v>0</v>
      </c>
      <c r="DJ19" s="630">
        <v>0</v>
      </c>
      <c r="DK19" s="630">
        <v>0</v>
      </c>
      <c r="DL19" s="630">
        <v>0</v>
      </c>
      <c r="DM19" s="630">
        <v>0</v>
      </c>
      <c r="DN19" s="630">
        <v>0</v>
      </c>
      <c r="DO19" s="630">
        <v>0</v>
      </c>
      <c r="DP19" s="630">
        <v>0</v>
      </c>
      <c r="DQ19" s="630">
        <v>0</v>
      </c>
      <c r="DR19" s="630">
        <v>0</v>
      </c>
      <c r="DS19" s="630">
        <v>0</v>
      </c>
      <c r="DT19" s="630">
        <v>0</v>
      </c>
      <c r="DU19" s="630">
        <v>0</v>
      </c>
      <c r="DV19" s="630">
        <v>0</v>
      </c>
      <c r="DW19" s="630">
        <v>0</v>
      </c>
      <c r="DX19" s="630">
        <v>0</v>
      </c>
      <c r="DY19" s="630">
        <v>0</v>
      </c>
      <c r="DZ19" s="630">
        <v>0</v>
      </c>
      <c r="EA19" s="630">
        <v>0</v>
      </c>
      <c r="EB19" s="630">
        <v>0</v>
      </c>
      <c r="EC19" s="630">
        <v>0</v>
      </c>
      <c r="ED19" s="630">
        <v>0</v>
      </c>
      <c r="EE19" s="630">
        <v>0</v>
      </c>
      <c r="EF19" s="630">
        <v>0</v>
      </c>
      <c r="EG19" s="630">
        <v>0</v>
      </c>
    </row>
    <row r="20" spans="1:137" ht="16.5" customHeight="1" x14ac:dyDescent="0.3">
      <c r="A20" s="631"/>
      <c r="B20" s="631"/>
      <c r="C20" s="632"/>
      <c r="D20" s="632"/>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24"/>
      <c r="AP20" s="624"/>
      <c r="AQ20" s="624"/>
      <c r="AR20" s="624"/>
      <c r="AS20" s="624"/>
      <c r="AT20" s="624"/>
      <c r="AU20" s="624"/>
      <c r="AV20" s="624"/>
      <c r="AW20" s="624"/>
      <c r="AX20" s="624"/>
      <c r="AY20" s="624"/>
      <c r="AZ20" s="624"/>
      <c r="BA20" s="624"/>
      <c r="BB20" s="624"/>
      <c r="BC20" s="624"/>
      <c r="BD20" s="624"/>
      <c r="BE20" s="624"/>
      <c r="BF20" s="624"/>
      <c r="BG20" s="624"/>
      <c r="BH20" s="624"/>
      <c r="BI20" s="624"/>
      <c r="BJ20" s="624"/>
      <c r="BK20" s="624"/>
      <c r="BL20" s="624"/>
      <c r="BM20" s="624"/>
      <c r="BN20" s="624"/>
      <c r="BO20" s="624"/>
      <c r="BP20" s="624"/>
      <c r="BQ20" s="624"/>
      <c r="BR20" s="624"/>
      <c r="BS20" s="624"/>
      <c r="BT20" s="624"/>
      <c r="BU20" s="633"/>
      <c r="BV20" s="633"/>
      <c r="BW20" s="633"/>
      <c r="BX20" s="633"/>
      <c r="BY20" s="633"/>
      <c r="BZ20" s="633"/>
      <c r="CA20" s="633"/>
      <c r="CB20" s="633"/>
      <c r="CC20" s="633"/>
      <c r="CD20" s="633"/>
      <c r="CE20" s="633"/>
      <c r="CF20" s="633"/>
      <c r="CG20" s="633"/>
      <c r="CH20" s="633"/>
      <c r="CI20" s="625"/>
      <c r="CJ20" s="625"/>
      <c r="CK20" s="625"/>
      <c r="CL20" s="625"/>
      <c r="CM20" s="625"/>
      <c r="CN20" s="625"/>
      <c r="CO20" s="625"/>
      <c r="CP20" s="625"/>
      <c r="CQ20" s="625"/>
      <c r="CR20" s="625"/>
      <c r="CS20" s="625"/>
      <c r="CT20" s="625"/>
      <c r="CU20" s="634"/>
      <c r="CV20" s="634"/>
      <c r="CW20" s="634"/>
      <c r="CX20" s="634"/>
      <c r="CY20" s="634"/>
      <c r="CZ20" s="634"/>
      <c r="DA20" s="634"/>
      <c r="DB20" s="634"/>
      <c r="DC20" s="634"/>
      <c r="DD20" s="634"/>
      <c r="DE20" s="634"/>
      <c r="DF20" s="634"/>
      <c r="DG20" s="634"/>
      <c r="DH20" s="634"/>
      <c r="DI20" s="634"/>
      <c r="DJ20" s="634"/>
      <c r="DK20" s="634"/>
      <c r="DL20" s="634"/>
      <c r="DM20" s="634"/>
      <c r="DN20" s="634"/>
      <c r="DO20" s="634"/>
      <c r="DP20" s="634"/>
      <c r="DQ20" s="634"/>
      <c r="DR20" s="634"/>
      <c r="DS20" s="634"/>
      <c r="DT20" s="634"/>
      <c r="DU20" s="634"/>
      <c r="DV20" s="634"/>
      <c r="DW20" s="634"/>
      <c r="DX20" s="634"/>
      <c r="DY20" s="634"/>
      <c r="DZ20" s="634"/>
      <c r="EA20" s="634"/>
      <c r="EB20" s="634"/>
      <c r="EC20" s="634"/>
      <c r="ED20" s="634"/>
      <c r="EE20" s="634"/>
      <c r="EF20" s="634"/>
      <c r="EG20" s="634"/>
    </row>
    <row r="21" spans="1:137" ht="16.5" customHeight="1" x14ac:dyDescent="0.3">
      <c r="A21" s="626" t="s">
        <v>508</v>
      </c>
      <c r="B21" s="626" t="s">
        <v>509</v>
      </c>
      <c r="C21" s="627">
        <v>0</v>
      </c>
      <c r="D21" s="627">
        <v>0</v>
      </c>
      <c r="E21" s="627">
        <v>0</v>
      </c>
      <c r="F21" s="627">
        <v>0</v>
      </c>
      <c r="G21" s="627">
        <v>0</v>
      </c>
      <c r="H21" s="627">
        <v>0</v>
      </c>
      <c r="I21" s="627">
        <v>0</v>
      </c>
      <c r="J21" s="627">
        <v>0</v>
      </c>
      <c r="K21" s="627">
        <v>0</v>
      </c>
      <c r="L21" s="627">
        <v>0</v>
      </c>
      <c r="M21" s="627">
        <v>0</v>
      </c>
      <c r="N21" s="627">
        <v>0</v>
      </c>
      <c r="O21" s="627">
        <v>0</v>
      </c>
      <c r="P21" s="627">
        <v>0</v>
      </c>
      <c r="Q21" s="627">
        <v>0</v>
      </c>
      <c r="R21" s="627">
        <v>0</v>
      </c>
      <c r="S21" s="627">
        <v>0</v>
      </c>
      <c r="T21" s="627">
        <v>0</v>
      </c>
      <c r="U21" s="627">
        <v>0</v>
      </c>
      <c r="V21" s="627">
        <v>0</v>
      </c>
      <c r="W21" s="627">
        <v>0</v>
      </c>
      <c r="X21" s="627">
        <v>0</v>
      </c>
      <c r="Y21" s="627">
        <v>0</v>
      </c>
      <c r="Z21" s="627">
        <v>0</v>
      </c>
      <c r="AA21" s="627">
        <v>0</v>
      </c>
      <c r="AB21" s="627">
        <v>0</v>
      </c>
      <c r="AC21" s="627">
        <v>0</v>
      </c>
      <c r="AD21" s="627">
        <v>0</v>
      </c>
      <c r="AE21" s="627">
        <v>0</v>
      </c>
      <c r="AF21" s="627">
        <v>0</v>
      </c>
      <c r="AG21" s="627">
        <v>0</v>
      </c>
      <c r="AH21" s="627">
        <v>0</v>
      </c>
      <c r="AI21" s="627">
        <v>0</v>
      </c>
      <c r="AJ21" s="627">
        <v>0</v>
      </c>
      <c r="AK21" s="627">
        <v>0</v>
      </c>
      <c r="AL21" s="627">
        <v>0</v>
      </c>
      <c r="AM21" s="627">
        <v>0</v>
      </c>
      <c r="AN21" s="627">
        <v>0</v>
      </c>
      <c r="AO21" s="627">
        <v>0</v>
      </c>
      <c r="AP21" s="627">
        <v>0</v>
      </c>
      <c r="AQ21" s="627">
        <v>0</v>
      </c>
      <c r="AR21" s="627">
        <v>0</v>
      </c>
      <c r="AS21" s="627">
        <v>0</v>
      </c>
      <c r="AT21" s="627">
        <v>0</v>
      </c>
      <c r="AU21" s="627">
        <v>0</v>
      </c>
      <c r="AV21" s="627">
        <v>0</v>
      </c>
      <c r="AW21" s="627">
        <v>0</v>
      </c>
      <c r="AX21" s="627">
        <v>0</v>
      </c>
      <c r="AY21" s="627">
        <v>0</v>
      </c>
      <c r="AZ21" s="627">
        <v>0</v>
      </c>
      <c r="BA21" s="627">
        <v>0</v>
      </c>
      <c r="BB21" s="627">
        <v>0</v>
      </c>
      <c r="BC21" s="627">
        <v>0</v>
      </c>
      <c r="BD21" s="627">
        <v>0</v>
      </c>
      <c r="BE21" s="627">
        <v>0</v>
      </c>
      <c r="BF21" s="627">
        <v>0</v>
      </c>
      <c r="BG21" s="627">
        <v>0</v>
      </c>
      <c r="BH21" s="627">
        <v>0</v>
      </c>
      <c r="BI21" s="627">
        <v>0</v>
      </c>
      <c r="BJ21" s="627">
        <v>0</v>
      </c>
      <c r="BK21" s="627">
        <v>0</v>
      </c>
      <c r="BL21" s="627">
        <v>0</v>
      </c>
      <c r="BM21" s="627">
        <v>0</v>
      </c>
      <c r="BN21" s="627">
        <v>0</v>
      </c>
      <c r="BO21" s="627">
        <v>0</v>
      </c>
      <c r="BP21" s="627">
        <v>0</v>
      </c>
      <c r="BQ21" s="627">
        <v>0</v>
      </c>
      <c r="BR21" s="627">
        <v>0</v>
      </c>
      <c r="BS21" s="627">
        <v>0</v>
      </c>
      <c r="BT21" s="627">
        <v>0</v>
      </c>
      <c r="BU21" s="628">
        <v>0</v>
      </c>
      <c r="BV21" s="628">
        <v>0</v>
      </c>
      <c r="BW21" s="628">
        <v>0</v>
      </c>
      <c r="BX21" s="628">
        <v>0</v>
      </c>
      <c r="BY21" s="628">
        <v>0</v>
      </c>
      <c r="BZ21" s="628">
        <v>0</v>
      </c>
      <c r="CA21" s="628">
        <v>0</v>
      </c>
      <c r="CB21" s="628">
        <v>0</v>
      </c>
      <c r="CC21" s="628">
        <v>0</v>
      </c>
      <c r="CD21" s="628">
        <v>0</v>
      </c>
      <c r="CE21" s="628">
        <v>0</v>
      </c>
      <c r="CF21" s="628">
        <v>0</v>
      </c>
      <c r="CG21" s="628">
        <v>0</v>
      </c>
      <c r="CH21" s="628">
        <v>0</v>
      </c>
      <c r="CI21" s="629">
        <v>0</v>
      </c>
      <c r="CJ21" s="629">
        <v>0</v>
      </c>
      <c r="CK21" s="629">
        <v>0</v>
      </c>
      <c r="CL21" s="629">
        <v>0</v>
      </c>
      <c r="CM21" s="629">
        <v>0</v>
      </c>
      <c r="CN21" s="629">
        <v>0</v>
      </c>
      <c r="CO21" s="629">
        <v>0</v>
      </c>
      <c r="CP21" s="629">
        <v>0</v>
      </c>
      <c r="CQ21" s="629">
        <v>0</v>
      </c>
      <c r="CR21" s="629">
        <v>0</v>
      </c>
      <c r="CS21" s="629">
        <v>0</v>
      </c>
      <c r="CT21" s="629">
        <v>0</v>
      </c>
      <c r="CU21" s="630">
        <v>0</v>
      </c>
      <c r="CV21" s="630">
        <v>0</v>
      </c>
      <c r="CW21" s="630">
        <v>0</v>
      </c>
      <c r="CX21" s="630">
        <v>0</v>
      </c>
      <c r="CY21" s="630">
        <v>0</v>
      </c>
      <c r="CZ21" s="630">
        <v>0</v>
      </c>
      <c r="DA21" s="630">
        <v>0</v>
      </c>
      <c r="DB21" s="630">
        <v>0</v>
      </c>
      <c r="DC21" s="630">
        <v>0</v>
      </c>
      <c r="DD21" s="630">
        <v>0</v>
      </c>
      <c r="DE21" s="630">
        <v>0</v>
      </c>
      <c r="DF21" s="630">
        <v>0</v>
      </c>
      <c r="DG21" s="630">
        <v>0</v>
      </c>
      <c r="DH21" s="630">
        <v>0</v>
      </c>
      <c r="DI21" s="630">
        <v>0</v>
      </c>
      <c r="DJ21" s="630">
        <v>0</v>
      </c>
      <c r="DK21" s="630">
        <v>0</v>
      </c>
      <c r="DL21" s="630">
        <v>0</v>
      </c>
      <c r="DM21" s="630">
        <v>0</v>
      </c>
      <c r="DN21" s="630">
        <v>0</v>
      </c>
      <c r="DO21" s="630">
        <v>0</v>
      </c>
      <c r="DP21" s="630">
        <v>0</v>
      </c>
      <c r="DQ21" s="630">
        <v>0</v>
      </c>
      <c r="DR21" s="630">
        <v>0</v>
      </c>
      <c r="DS21" s="630">
        <v>0</v>
      </c>
      <c r="DT21" s="630">
        <v>0</v>
      </c>
      <c r="DU21" s="630">
        <v>0</v>
      </c>
      <c r="DV21" s="630">
        <v>0</v>
      </c>
      <c r="DW21" s="630">
        <v>0</v>
      </c>
      <c r="DX21" s="630">
        <v>0</v>
      </c>
      <c r="DY21" s="630">
        <v>0</v>
      </c>
      <c r="DZ21" s="630">
        <v>0</v>
      </c>
      <c r="EA21" s="630">
        <v>0</v>
      </c>
      <c r="EB21" s="630">
        <v>0</v>
      </c>
      <c r="EC21" s="630">
        <v>0</v>
      </c>
      <c r="ED21" s="630">
        <v>0</v>
      </c>
      <c r="EE21" s="630">
        <v>0</v>
      </c>
      <c r="EF21" s="630">
        <v>0</v>
      </c>
      <c r="EG21" s="630">
        <v>0</v>
      </c>
    </row>
    <row r="22" spans="1:137" ht="16.5" customHeight="1" x14ac:dyDescent="0.3">
      <c r="A22" s="631"/>
      <c r="B22" s="631"/>
      <c r="C22" s="632"/>
      <c r="D22" s="632"/>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2"/>
      <c r="AJ22" s="632"/>
      <c r="AK22" s="632"/>
      <c r="AL22" s="632"/>
      <c r="AM22" s="632"/>
      <c r="AN22" s="632"/>
      <c r="AO22" s="624"/>
      <c r="AP22" s="624"/>
      <c r="AQ22" s="624"/>
      <c r="AR22" s="624"/>
      <c r="AS22" s="624"/>
      <c r="AT22" s="624"/>
      <c r="AU22" s="624"/>
      <c r="AV22" s="624"/>
      <c r="AW22" s="624"/>
      <c r="AX22" s="624"/>
      <c r="AY22" s="624"/>
      <c r="AZ22" s="624"/>
      <c r="BA22" s="624"/>
      <c r="BB22" s="624"/>
      <c r="BC22" s="624"/>
      <c r="BD22" s="624"/>
      <c r="BE22" s="624"/>
      <c r="BF22" s="624"/>
      <c r="BG22" s="624"/>
      <c r="BH22" s="624"/>
      <c r="BI22" s="624"/>
      <c r="BJ22" s="624"/>
      <c r="BK22" s="624"/>
      <c r="BL22" s="624"/>
      <c r="BM22" s="624"/>
      <c r="BN22" s="624"/>
      <c r="BO22" s="624"/>
      <c r="BP22" s="624"/>
      <c r="BQ22" s="624"/>
      <c r="BR22" s="624"/>
      <c r="BS22" s="624"/>
      <c r="BT22" s="624"/>
      <c r="BU22" s="633"/>
      <c r="BV22" s="633"/>
      <c r="BW22" s="633"/>
      <c r="BX22" s="633"/>
      <c r="BY22" s="633"/>
      <c r="BZ22" s="633"/>
      <c r="CA22" s="633"/>
      <c r="CB22" s="633"/>
      <c r="CC22" s="633"/>
      <c r="CD22" s="633"/>
      <c r="CE22" s="633"/>
      <c r="CF22" s="633"/>
      <c r="CG22" s="633"/>
      <c r="CH22" s="633"/>
      <c r="CI22" s="625"/>
      <c r="CJ22" s="625"/>
      <c r="CK22" s="625"/>
      <c r="CL22" s="625"/>
      <c r="CM22" s="625"/>
      <c r="CN22" s="625"/>
      <c r="CO22" s="625"/>
      <c r="CP22" s="625"/>
      <c r="CQ22" s="625"/>
      <c r="CR22" s="625"/>
      <c r="CS22" s="625"/>
      <c r="CT22" s="625"/>
      <c r="CU22" s="634"/>
      <c r="CV22" s="634"/>
      <c r="CW22" s="634"/>
      <c r="CX22" s="634"/>
      <c r="CY22" s="634"/>
      <c r="CZ22" s="634"/>
      <c r="DA22" s="634"/>
      <c r="DB22" s="634"/>
      <c r="DC22" s="634"/>
      <c r="DD22" s="634"/>
      <c r="DE22" s="634"/>
      <c r="DF22" s="634"/>
      <c r="DG22" s="634"/>
      <c r="DH22" s="634"/>
      <c r="DI22" s="634"/>
      <c r="DJ22" s="634"/>
      <c r="DK22" s="634"/>
      <c r="DL22" s="634"/>
      <c r="DM22" s="634"/>
      <c r="DN22" s="634"/>
      <c r="DO22" s="634"/>
      <c r="DP22" s="634"/>
      <c r="DQ22" s="634"/>
      <c r="DR22" s="634"/>
      <c r="DS22" s="634"/>
      <c r="DT22" s="634"/>
      <c r="DU22" s="634"/>
      <c r="DV22" s="634"/>
      <c r="DW22" s="634"/>
      <c r="DX22" s="634"/>
      <c r="DY22" s="634"/>
      <c r="DZ22" s="634"/>
      <c r="EA22" s="634"/>
      <c r="EB22" s="634"/>
      <c r="EC22" s="634"/>
      <c r="ED22" s="634"/>
      <c r="EE22" s="634"/>
      <c r="EF22" s="634"/>
      <c r="EG22" s="634"/>
    </row>
    <row r="23" spans="1:137" ht="16.5" customHeight="1" x14ac:dyDescent="0.3">
      <c r="A23" s="626" t="s">
        <v>510</v>
      </c>
      <c r="B23" s="626" t="s">
        <v>511</v>
      </c>
      <c r="C23" s="627">
        <v>100.87174853000002</v>
      </c>
      <c r="D23" s="627">
        <v>61.454897129999992</v>
      </c>
      <c r="E23" s="627">
        <v>161.37574275</v>
      </c>
      <c r="F23" s="627">
        <v>34.115845870000001</v>
      </c>
      <c r="G23" s="627">
        <v>104.31416644999999</v>
      </c>
      <c r="H23" s="627">
        <v>94.826760669999999</v>
      </c>
      <c r="I23" s="627">
        <v>117.08089912000001</v>
      </c>
      <c r="J23" s="627">
        <v>17.912021249999999</v>
      </c>
      <c r="K23" s="627">
        <v>223.52273242999996</v>
      </c>
      <c r="L23" s="627">
        <v>154.10795172999997</v>
      </c>
      <c r="M23" s="627">
        <v>155.91394252999999</v>
      </c>
      <c r="N23" s="627">
        <v>172.57112454999998</v>
      </c>
      <c r="O23" s="627">
        <v>415.07645757999995</v>
      </c>
      <c r="P23" s="627">
        <v>143.73269343999999</v>
      </c>
      <c r="Q23" s="627">
        <v>198.36355931999998</v>
      </c>
      <c r="R23" s="627">
        <v>270.89756561000002</v>
      </c>
      <c r="S23" s="627">
        <v>262.07020447999997</v>
      </c>
      <c r="T23" s="627">
        <v>89.969799440000003</v>
      </c>
      <c r="U23" s="627">
        <v>40.614643090000001</v>
      </c>
      <c r="V23" s="627">
        <v>102.21225756</v>
      </c>
      <c r="W23" s="627">
        <v>26.833478599999999</v>
      </c>
      <c r="X23" s="627">
        <v>108.75771674999999</v>
      </c>
      <c r="Y23" s="627">
        <v>127.08106000000001</v>
      </c>
      <c r="Z23" s="627">
        <v>81.813073779999996</v>
      </c>
      <c r="AA23" s="627">
        <v>181.16817865000002</v>
      </c>
      <c r="AB23" s="627">
        <v>152.61813896000001</v>
      </c>
      <c r="AC23" s="627">
        <v>208.72010127999999</v>
      </c>
      <c r="AD23" s="627">
        <v>190.56597326999997</v>
      </c>
      <c r="AE23" s="627">
        <v>276.53585465000003</v>
      </c>
      <c r="AF23" s="627">
        <v>58.611248670000002</v>
      </c>
      <c r="AG23" s="627">
        <v>151.15780359000001</v>
      </c>
      <c r="AH23" s="627">
        <v>73.411701520000008</v>
      </c>
      <c r="AI23" s="627">
        <v>111.50296273000001</v>
      </c>
      <c r="AJ23" s="627">
        <v>107.42566719000001</v>
      </c>
      <c r="AK23" s="627">
        <v>66.706140189999999</v>
      </c>
      <c r="AL23" s="627">
        <v>130.50753857999999</v>
      </c>
      <c r="AM23" s="627">
        <v>122.77166274</v>
      </c>
      <c r="AN23" s="627">
        <v>117.70602724</v>
      </c>
      <c r="AO23" s="627">
        <v>138.89641939000001</v>
      </c>
      <c r="AP23" s="627">
        <v>206.63082968000001</v>
      </c>
      <c r="AQ23" s="627">
        <v>116.23946946000001</v>
      </c>
      <c r="AR23" s="627">
        <v>239.12644954999999</v>
      </c>
      <c r="AS23" s="627">
        <v>178.50329379000001</v>
      </c>
      <c r="AT23" s="627">
        <v>302.47471422000001</v>
      </c>
      <c r="AU23" s="627">
        <v>180.52413272000001</v>
      </c>
      <c r="AV23" s="627">
        <v>201.58305669999999</v>
      </c>
      <c r="AW23" s="627">
        <v>225.20497719999995</v>
      </c>
      <c r="AX23" s="627">
        <v>334.10311827999999</v>
      </c>
      <c r="AY23" s="627">
        <v>252.25339766999997</v>
      </c>
      <c r="AZ23" s="627">
        <v>203.01427069000002</v>
      </c>
      <c r="BA23" s="627">
        <v>290.38413364999997</v>
      </c>
      <c r="BB23" s="627">
        <v>155.35301681999999</v>
      </c>
      <c r="BC23" s="627">
        <v>155.59944632999998</v>
      </c>
      <c r="BD23" s="627">
        <v>264.22527162</v>
      </c>
      <c r="BE23" s="627">
        <v>155.22379669</v>
      </c>
      <c r="BF23" s="627">
        <v>148.18447637999998</v>
      </c>
      <c r="BG23" s="627">
        <v>156.14361699</v>
      </c>
      <c r="BH23" s="627">
        <v>185.25219944999998</v>
      </c>
      <c r="BI23" s="627">
        <v>210.96108674000001</v>
      </c>
      <c r="BJ23" s="627">
        <v>417.43839092999997</v>
      </c>
      <c r="BK23" s="627">
        <v>137.61474666000001</v>
      </c>
      <c r="BL23" s="627">
        <v>163.47300160999998</v>
      </c>
      <c r="BM23" s="627">
        <v>187.61035182000001</v>
      </c>
      <c r="BN23" s="627">
        <v>389.24553226999996</v>
      </c>
      <c r="BO23" s="627">
        <v>393.67770002999987</v>
      </c>
      <c r="BP23" s="627">
        <v>340.56190323999999</v>
      </c>
      <c r="BQ23" s="627">
        <v>171.22489893999997</v>
      </c>
      <c r="BR23" s="627">
        <v>230.27790598000001</v>
      </c>
      <c r="BS23" s="627">
        <v>297.59497189999996</v>
      </c>
      <c r="BT23" s="627">
        <v>215.58212819000002</v>
      </c>
      <c r="BU23" s="628">
        <v>226.54815564</v>
      </c>
      <c r="BV23" s="628">
        <v>297.47305231000007</v>
      </c>
      <c r="BW23" s="628">
        <v>184.30287417000002</v>
      </c>
      <c r="BX23" s="628">
        <v>215.11157694999997</v>
      </c>
      <c r="BY23" s="628">
        <v>188.38003639999997</v>
      </c>
      <c r="BZ23" s="628">
        <v>246.14235818</v>
      </c>
      <c r="CA23" s="628">
        <v>201.42409343999995</v>
      </c>
      <c r="CB23" s="628">
        <v>94.623986049999999</v>
      </c>
      <c r="CC23" s="628">
        <v>578.99666363999995</v>
      </c>
      <c r="CD23" s="628">
        <v>116.31063683999999</v>
      </c>
      <c r="CE23" s="628">
        <v>132.76709568999999</v>
      </c>
      <c r="CF23" s="628">
        <v>146.11648846999998</v>
      </c>
      <c r="CG23" s="628">
        <v>174.48669113</v>
      </c>
      <c r="CH23" s="628">
        <v>309.85292434000007</v>
      </c>
      <c r="CI23" s="629">
        <v>209.36520251000002</v>
      </c>
      <c r="CJ23" s="629">
        <v>201.80332579999998</v>
      </c>
      <c r="CK23" s="629">
        <v>226.69423159000002</v>
      </c>
      <c r="CL23" s="629">
        <v>213.18532532999998</v>
      </c>
      <c r="CM23" s="629">
        <v>205.06324686000002</v>
      </c>
      <c r="CN23" s="629">
        <v>218.92119914</v>
      </c>
      <c r="CO23" s="629">
        <v>231.07291556000001</v>
      </c>
      <c r="CP23" s="629">
        <v>238.44280649999999</v>
      </c>
      <c r="CQ23" s="629">
        <v>267.28862820999996</v>
      </c>
      <c r="CR23" s="629">
        <v>225.76911896999999</v>
      </c>
      <c r="CS23" s="629">
        <v>237.59561436999999</v>
      </c>
      <c r="CT23" s="629">
        <v>305.72559425999998</v>
      </c>
      <c r="CU23" s="630">
        <v>310.27087632000001</v>
      </c>
      <c r="CV23" s="630">
        <v>204.93398895999997</v>
      </c>
      <c r="CW23" s="630">
        <v>234.96590846999996</v>
      </c>
      <c r="CX23" s="630">
        <v>195.04017368999996</v>
      </c>
      <c r="CY23" s="630">
        <v>213.31232153999997</v>
      </c>
      <c r="CZ23" s="630">
        <v>227.61136733999999</v>
      </c>
      <c r="DA23" s="630">
        <v>161.49822879999999</v>
      </c>
      <c r="DB23" s="630">
        <v>187.87479436000001</v>
      </c>
      <c r="DC23" s="630">
        <v>172.56592301999999</v>
      </c>
      <c r="DD23" s="630">
        <v>131.95258973</v>
      </c>
      <c r="DE23" s="630">
        <v>153.76331722</v>
      </c>
      <c r="DF23" s="630">
        <v>167.85955718999998</v>
      </c>
      <c r="DG23" s="630">
        <v>112.93765403</v>
      </c>
      <c r="DH23" s="630">
        <v>132.68560528</v>
      </c>
      <c r="DI23" s="630">
        <v>139.85173856</v>
      </c>
      <c r="DJ23" s="630">
        <v>123.65837286999999</v>
      </c>
      <c r="DK23" s="630">
        <v>152.68091181</v>
      </c>
      <c r="DL23" s="630">
        <v>156.97694645999999</v>
      </c>
      <c r="DM23" s="630">
        <v>114.79751038999999</v>
      </c>
      <c r="DN23" s="630">
        <v>124.66131343999999</v>
      </c>
      <c r="DO23" s="630">
        <v>191.08549248000003</v>
      </c>
      <c r="DP23" s="630">
        <v>150.67367480999999</v>
      </c>
      <c r="DQ23" s="630">
        <v>165.30566397000001</v>
      </c>
      <c r="DR23" s="630">
        <v>128.31779293</v>
      </c>
      <c r="DS23" s="630">
        <v>150.12244304000001</v>
      </c>
      <c r="DT23" s="630">
        <v>133.49940277000002</v>
      </c>
      <c r="DU23" s="630">
        <v>123.90771698</v>
      </c>
      <c r="DV23" s="630">
        <v>112.68614022</v>
      </c>
      <c r="DW23" s="630">
        <v>123.05326148</v>
      </c>
      <c r="DX23" s="630">
        <v>74.497450489999991</v>
      </c>
      <c r="DY23" s="630">
        <v>71.947806080000007</v>
      </c>
      <c r="DZ23" s="630">
        <v>40059.118246569997</v>
      </c>
      <c r="EA23" s="630">
        <v>60098.714761050003</v>
      </c>
      <c r="EB23" s="630">
        <v>60110.862611670003</v>
      </c>
      <c r="EC23" s="630">
        <v>60114.459679429994</v>
      </c>
      <c r="ED23" s="630">
        <v>60167.655248119998</v>
      </c>
      <c r="EE23" s="630">
        <v>60137.373721639997</v>
      </c>
      <c r="EF23" s="630">
        <v>60118.729695099995</v>
      </c>
      <c r="EG23" s="630">
        <v>60108.210879309998</v>
      </c>
    </row>
    <row r="24" spans="1:137" ht="16.5" customHeight="1" x14ac:dyDescent="0.3">
      <c r="A24" s="631"/>
      <c r="B24" s="631"/>
      <c r="C24" s="632"/>
      <c r="D24" s="632"/>
      <c r="E24" s="632"/>
      <c r="F24" s="632"/>
      <c r="G24" s="632"/>
      <c r="H24" s="632"/>
      <c r="I24" s="632"/>
      <c r="J24" s="632"/>
      <c r="K24" s="632"/>
      <c r="L24" s="632"/>
      <c r="M24" s="632"/>
      <c r="N24" s="632"/>
      <c r="O24" s="632"/>
      <c r="P24" s="632"/>
      <c r="Q24" s="632"/>
      <c r="R24" s="632"/>
      <c r="S24" s="632"/>
      <c r="T24" s="632"/>
      <c r="U24" s="632"/>
      <c r="V24" s="632"/>
      <c r="W24" s="632"/>
      <c r="X24" s="632"/>
      <c r="Y24" s="632"/>
      <c r="Z24" s="632"/>
      <c r="AA24" s="632"/>
      <c r="AB24" s="632"/>
      <c r="AC24" s="632"/>
      <c r="AD24" s="632"/>
      <c r="AE24" s="632"/>
      <c r="AF24" s="632"/>
      <c r="AG24" s="632"/>
      <c r="AH24" s="632"/>
      <c r="AI24" s="632"/>
      <c r="AJ24" s="632"/>
      <c r="AK24" s="632"/>
      <c r="AL24" s="632"/>
      <c r="AM24" s="632"/>
      <c r="AN24" s="632"/>
      <c r="AO24" s="624"/>
      <c r="AP24" s="624"/>
      <c r="AQ24" s="624"/>
      <c r="AR24" s="624"/>
      <c r="AS24" s="624"/>
      <c r="AT24" s="624"/>
      <c r="AU24" s="624"/>
      <c r="AV24" s="624"/>
      <c r="AW24" s="624"/>
      <c r="AX24" s="624"/>
      <c r="AY24" s="624"/>
      <c r="AZ24" s="624"/>
      <c r="BA24" s="624"/>
      <c r="BB24" s="624"/>
      <c r="BC24" s="624"/>
      <c r="BD24" s="624"/>
      <c r="BE24" s="624"/>
      <c r="BF24" s="624"/>
      <c r="BG24" s="624"/>
      <c r="BH24" s="624"/>
      <c r="BI24" s="624"/>
      <c r="BJ24" s="624"/>
      <c r="BK24" s="624"/>
      <c r="BL24" s="624"/>
      <c r="BM24" s="624"/>
      <c r="BN24" s="624"/>
      <c r="BO24" s="624"/>
      <c r="BP24" s="624"/>
      <c r="BQ24" s="624"/>
      <c r="BR24" s="624"/>
      <c r="BS24" s="624"/>
      <c r="BT24" s="624"/>
      <c r="BU24" s="633"/>
      <c r="BV24" s="633"/>
      <c r="BW24" s="633"/>
      <c r="BX24" s="633"/>
      <c r="BY24" s="633"/>
      <c r="BZ24" s="633"/>
      <c r="CA24" s="633"/>
      <c r="CB24" s="633"/>
      <c r="CC24" s="633"/>
      <c r="CD24" s="633"/>
      <c r="CE24" s="633"/>
      <c r="CF24" s="633"/>
      <c r="CG24" s="633"/>
      <c r="CH24" s="633"/>
      <c r="CI24" s="625"/>
      <c r="CJ24" s="625"/>
      <c r="CK24" s="625"/>
      <c r="CL24" s="625"/>
      <c r="CM24" s="625"/>
      <c r="CN24" s="625"/>
      <c r="CO24" s="625"/>
      <c r="CP24" s="625"/>
      <c r="CQ24" s="625"/>
      <c r="CR24" s="625"/>
      <c r="CS24" s="625"/>
      <c r="CT24" s="625"/>
      <c r="CU24" s="634"/>
      <c r="CV24" s="634"/>
      <c r="CW24" s="634"/>
      <c r="CX24" s="634"/>
      <c r="CY24" s="634"/>
      <c r="CZ24" s="634"/>
      <c r="DA24" s="634"/>
      <c r="DB24" s="634"/>
      <c r="DC24" s="634"/>
      <c r="DD24" s="634"/>
      <c r="DE24" s="634"/>
      <c r="DF24" s="634"/>
      <c r="DG24" s="634"/>
      <c r="DH24" s="634"/>
      <c r="DI24" s="634"/>
      <c r="DJ24" s="634"/>
      <c r="DK24" s="634"/>
      <c r="DL24" s="634"/>
      <c r="DM24" s="634"/>
      <c r="DN24" s="634"/>
      <c r="DO24" s="634"/>
      <c r="DP24" s="634"/>
      <c r="DQ24" s="634"/>
      <c r="DR24" s="634"/>
      <c r="DS24" s="634"/>
      <c r="DT24" s="634"/>
      <c r="DU24" s="634"/>
      <c r="DV24" s="634"/>
      <c r="DW24" s="634"/>
      <c r="DX24" s="634"/>
      <c r="DY24" s="634"/>
      <c r="DZ24" s="634"/>
      <c r="EA24" s="634"/>
      <c r="EB24" s="634"/>
      <c r="EC24" s="634"/>
      <c r="ED24" s="634"/>
      <c r="EE24" s="634"/>
      <c r="EF24" s="634"/>
      <c r="EG24" s="634"/>
    </row>
    <row r="25" spans="1:137" ht="16.5" customHeight="1" x14ac:dyDescent="0.3">
      <c r="A25" s="626" t="s">
        <v>512</v>
      </c>
      <c r="B25" s="626" t="s">
        <v>513</v>
      </c>
      <c r="C25" s="627">
        <v>1976.6657630399998</v>
      </c>
      <c r="D25" s="627">
        <v>1984.2185947199998</v>
      </c>
      <c r="E25" s="627">
        <v>1985.61688293</v>
      </c>
      <c r="F25" s="627">
        <v>1991.1752804099999</v>
      </c>
      <c r="G25" s="627">
        <v>1992.6125975</v>
      </c>
      <c r="H25" s="627">
        <v>1917.5217818799999</v>
      </c>
      <c r="I25" s="627">
        <v>1917.4961673199998</v>
      </c>
      <c r="J25" s="627">
        <v>1917.28120543</v>
      </c>
      <c r="K25" s="627">
        <v>1917.2325234799998</v>
      </c>
      <c r="L25" s="627">
        <v>1919.18921602</v>
      </c>
      <c r="M25" s="627">
        <v>1918.9397383599999</v>
      </c>
      <c r="N25" s="627">
        <v>1918.1092738299999</v>
      </c>
      <c r="O25" s="627">
        <v>1918.06444788</v>
      </c>
      <c r="P25" s="627">
        <v>1917.1917345799998</v>
      </c>
      <c r="Q25" s="627">
        <v>1919.72773794</v>
      </c>
      <c r="R25" s="627">
        <v>1919.4142326399999</v>
      </c>
      <c r="S25" s="627">
        <v>1921.2854840099999</v>
      </c>
      <c r="T25" s="627">
        <v>1996.35895349</v>
      </c>
      <c r="U25" s="627">
        <v>1865.7395783099998</v>
      </c>
      <c r="V25" s="627">
        <v>1865.7184242599999</v>
      </c>
      <c r="W25" s="627">
        <v>1868.6160445899998</v>
      </c>
      <c r="X25" s="627">
        <v>1868.3027242999999</v>
      </c>
      <c r="Y25" s="627">
        <v>1978.7657218599998</v>
      </c>
      <c r="Z25" s="627">
        <v>1978.4810529399999</v>
      </c>
      <c r="AA25" s="627">
        <v>1981.11967119</v>
      </c>
      <c r="AB25" s="627">
        <v>1982.9341981499999</v>
      </c>
      <c r="AC25" s="627">
        <v>1982.877802</v>
      </c>
      <c r="AD25" s="627">
        <v>1984.58480121</v>
      </c>
      <c r="AE25" s="627">
        <v>1989.52938365</v>
      </c>
      <c r="AF25" s="627">
        <v>1865.9288570599999</v>
      </c>
      <c r="AG25" s="627">
        <v>1866.5775801199998</v>
      </c>
      <c r="AH25" s="627">
        <v>1954.0414822299999</v>
      </c>
      <c r="AI25" s="627">
        <v>1954.1670820299998</v>
      </c>
      <c r="AJ25" s="627">
        <v>2087.27910208</v>
      </c>
      <c r="AK25" s="627">
        <v>2104.2370903299998</v>
      </c>
      <c r="AL25" s="627">
        <v>2097.3760829099997</v>
      </c>
      <c r="AM25" s="627">
        <v>2095.2486594500001</v>
      </c>
      <c r="AN25" s="627">
        <v>2099.2737472999997</v>
      </c>
      <c r="AO25" s="627">
        <v>2094.6208616899999</v>
      </c>
      <c r="AP25" s="627">
        <v>2113.9836782400002</v>
      </c>
      <c r="AQ25" s="627">
        <v>2109.5643318900002</v>
      </c>
      <c r="AR25" s="627">
        <v>1932.4942495500002</v>
      </c>
      <c r="AS25" s="627">
        <v>1928.8543674699999</v>
      </c>
      <c r="AT25" s="627">
        <v>1924.5813055199999</v>
      </c>
      <c r="AU25" s="627">
        <v>1920.6146878499999</v>
      </c>
      <c r="AV25" s="627">
        <v>1973.28626874</v>
      </c>
      <c r="AW25" s="627">
        <v>1968.6993700200001</v>
      </c>
      <c r="AX25" s="627">
        <v>1955.7937911900001</v>
      </c>
      <c r="AY25" s="627">
        <v>1945.17292094</v>
      </c>
      <c r="AZ25" s="627">
        <v>1944.5120906900002</v>
      </c>
      <c r="BA25" s="627">
        <v>1945.5817451</v>
      </c>
      <c r="BB25" s="627">
        <v>1950.4050652599999</v>
      </c>
      <c r="BC25" s="627">
        <v>1949.0374773599999</v>
      </c>
      <c r="BD25" s="627">
        <v>1843.2044038199999</v>
      </c>
      <c r="BE25" s="627">
        <v>1843.0075791700001</v>
      </c>
      <c r="BF25" s="627">
        <v>1848.5415386399998</v>
      </c>
      <c r="BG25" s="627">
        <v>1845.9750228399998</v>
      </c>
      <c r="BH25" s="627">
        <v>1842.28236945</v>
      </c>
      <c r="BI25" s="627">
        <v>1838.3097861600002</v>
      </c>
      <c r="BJ25" s="627">
        <v>1838.6635965099999</v>
      </c>
      <c r="BK25" s="627">
        <v>1839.33735159</v>
      </c>
      <c r="BL25" s="627">
        <v>1838.2578648399999</v>
      </c>
      <c r="BM25" s="627">
        <v>1838.9161068199999</v>
      </c>
      <c r="BN25" s="627">
        <v>1871.76677184</v>
      </c>
      <c r="BO25" s="627">
        <v>1873.0080934099999</v>
      </c>
      <c r="BP25" s="627">
        <v>1758.59652525</v>
      </c>
      <c r="BQ25" s="627">
        <v>1765.1955663700001</v>
      </c>
      <c r="BR25" s="627">
        <v>1784.7091786400001</v>
      </c>
      <c r="BS25" s="627">
        <v>1793.1225634699997</v>
      </c>
      <c r="BT25" s="627">
        <v>1800.69674044</v>
      </c>
      <c r="BU25" s="628">
        <v>1812.9527837000001</v>
      </c>
      <c r="BV25" s="628">
        <v>1825.2216799400001</v>
      </c>
      <c r="BW25" s="628">
        <v>1837.8481110999999</v>
      </c>
      <c r="BX25" s="628">
        <v>1840.3200148699998</v>
      </c>
      <c r="BY25" s="628">
        <v>1841.4631023200002</v>
      </c>
      <c r="BZ25" s="628">
        <v>1842.8854513700001</v>
      </c>
      <c r="CA25" s="628">
        <v>1855.25130616</v>
      </c>
      <c r="CB25" s="628">
        <v>1950.7770106699998</v>
      </c>
      <c r="CC25" s="628">
        <v>1817.1802062500001</v>
      </c>
      <c r="CD25" s="628">
        <v>1820.27272831</v>
      </c>
      <c r="CE25" s="628">
        <v>1858.4220648000003</v>
      </c>
      <c r="CF25" s="628">
        <v>1867.31848014</v>
      </c>
      <c r="CG25" s="628">
        <v>1867.7454139500001</v>
      </c>
      <c r="CH25" s="628">
        <v>1917.1051176200001</v>
      </c>
      <c r="CI25" s="629">
        <v>1931.6881268400002</v>
      </c>
      <c r="CJ25" s="629">
        <v>1949.6797471000002</v>
      </c>
      <c r="CK25" s="629">
        <v>2017.6605561000003</v>
      </c>
      <c r="CL25" s="629">
        <v>2048.7292062699998</v>
      </c>
      <c r="CM25" s="629">
        <v>2068.1600349</v>
      </c>
      <c r="CN25" s="629">
        <v>1964.2125651400002</v>
      </c>
      <c r="CO25" s="629">
        <v>1992.6498684000001</v>
      </c>
      <c r="CP25" s="629">
        <v>2024.3258200099999</v>
      </c>
      <c r="CQ25" s="629">
        <v>2043.89235506</v>
      </c>
      <c r="CR25" s="629">
        <v>2083.4067414300002</v>
      </c>
      <c r="CS25" s="629">
        <v>2105.30215206</v>
      </c>
      <c r="CT25" s="629">
        <v>2117.3534826</v>
      </c>
      <c r="CU25" s="630">
        <v>2126.1563762400001</v>
      </c>
      <c r="CV25" s="630">
        <v>2130.6462168500002</v>
      </c>
      <c r="CW25" s="630">
        <v>2132.78491781</v>
      </c>
      <c r="CX25" s="630">
        <v>2134.5392780899997</v>
      </c>
      <c r="CY25" s="630">
        <v>2136.52147307</v>
      </c>
      <c r="CZ25" s="630">
        <v>2033.90863408</v>
      </c>
      <c r="DA25" s="630">
        <v>2034.6565531999997</v>
      </c>
      <c r="DB25" s="630">
        <v>2049.46335555</v>
      </c>
      <c r="DC25" s="630">
        <v>2050.6327610900003</v>
      </c>
      <c r="DD25" s="630">
        <v>2081.6060169100001</v>
      </c>
      <c r="DE25" s="630">
        <v>2081.62614024</v>
      </c>
      <c r="DF25" s="630">
        <v>2083.8631646499998</v>
      </c>
      <c r="DG25" s="630">
        <v>2108.8218909699999</v>
      </c>
      <c r="DH25" s="630">
        <v>2132.1734901</v>
      </c>
      <c r="DI25" s="630">
        <v>2140.08618755</v>
      </c>
      <c r="DJ25" s="630">
        <v>2147.9134393499999</v>
      </c>
      <c r="DK25" s="630">
        <v>2152.0999325500002</v>
      </c>
      <c r="DL25" s="630">
        <v>2056.6157497099998</v>
      </c>
      <c r="DM25" s="630">
        <v>2063.3416090199999</v>
      </c>
      <c r="DN25" s="630">
        <v>2081.2235840999997</v>
      </c>
      <c r="DO25" s="630">
        <v>2087.3680648200002</v>
      </c>
      <c r="DP25" s="630">
        <v>2092.4276152500001</v>
      </c>
      <c r="DQ25" s="630">
        <v>2100.9931381199999</v>
      </c>
      <c r="DR25" s="630">
        <v>2101.29416924</v>
      </c>
      <c r="DS25" s="630">
        <v>2106.4152265299999</v>
      </c>
      <c r="DT25" s="630">
        <v>2107.0563370999998</v>
      </c>
      <c r="DU25" s="630">
        <v>2107.5174071000001</v>
      </c>
      <c r="DV25" s="630">
        <v>2107.7421171000001</v>
      </c>
      <c r="DW25" s="630">
        <v>2108.0816927400001</v>
      </c>
      <c r="DX25" s="630">
        <v>2057.0470939299998</v>
      </c>
      <c r="DY25" s="630">
        <v>2058.8049848200003</v>
      </c>
      <c r="DZ25" s="630">
        <v>2063.46499202</v>
      </c>
      <c r="EA25" s="630">
        <v>2063.7060080199999</v>
      </c>
      <c r="EB25" s="630">
        <v>2065.27010182</v>
      </c>
      <c r="EC25" s="630">
        <v>2066.1116965300002</v>
      </c>
      <c r="ED25" s="630">
        <v>2067.0118971500001</v>
      </c>
      <c r="EE25" s="630">
        <v>2069.4063365000002</v>
      </c>
      <c r="EF25" s="630">
        <v>2070.4567852199998</v>
      </c>
      <c r="EG25" s="630">
        <v>2070.6062042100002</v>
      </c>
    </row>
    <row r="26" spans="1:137" ht="16.5" customHeight="1" x14ac:dyDescent="0.3">
      <c r="A26" s="631"/>
      <c r="B26" s="631"/>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c r="AM26" s="635"/>
      <c r="AN26" s="635"/>
      <c r="AO26" s="624"/>
      <c r="AP26" s="624"/>
      <c r="AQ26" s="624"/>
      <c r="AR26" s="624"/>
      <c r="AS26" s="624"/>
      <c r="AT26" s="624"/>
      <c r="AU26" s="624"/>
      <c r="AV26" s="624"/>
      <c r="AW26" s="624"/>
      <c r="AX26" s="624"/>
      <c r="AY26" s="624"/>
      <c r="AZ26" s="624"/>
      <c r="BA26" s="624"/>
      <c r="BB26" s="624"/>
      <c r="BC26" s="624"/>
      <c r="BD26" s="624"/>
      <c r="BE26" s="624"/>
      <c r="BF26" s="624"/>
      <c r="BG26" s="624"/>
      <c r="BH26" s="624"/>
      <c r="BI26" s="624"/>
      <c r="BJ26" s="624"/>
      <c r="BK26" s="624"/>
      <c r="BL26" s="624"/>
      <c r="BM26" s="624"/>
      <c r="BN26" s="624"/>
      <c r="BO26" s="624"/>
      <c r="BP26" s="624"/>
      <c r="BQ26" s="624"/>
      <c r="BR26" s="624"/>
      <c r="BS26" s="624"/>
      <c r="BT26" s="624"/>
      <c r="BU26" s="633"/>
      <c r="BV26" s="633"/>
      <c r="BW26" s="633"/>
      <c r="BX26" s="633"/>
      <c r="BY26" s="633"/>
      <c r="BZ26" s="633"/>
      <c r="CA26" s="633"/>
      <c r="CB26" s="633"/>
      <c r="CC26" s="633"/>
      <c r="CD26" s="633"/>
      <c r="CE26" s="633"/>
      <c r="CF26" s="633"/>
      <c r="CG26" s="633"/>
      <c r="CH26" s="633"/>
      <c r="CI26" s="625"/>
      <c r="CJ26" s="625"/>
      <c r="CK26" s="625"/>
      <c r="CL26" s="625"/>
      <c r="CM26" s="625"/>
      <c r="CN26" s="625"/>
      <c r="CO26" s="625"/>
      <c r="CP26" s="625"/>
      <c r="CQ26" s="625"/>
      <c r="CR26" s="625"/>
      <c r="CS26" s="625"/>
      <c r="CT26" s="625"/>
      <c r="CU26" s="634"/>
      <c r="CV26" s="634"/>
      <c r="CW26" s="634"/>
      <c r="CX26" s="634"/>
      <c r="CY26" s="634"/>
      <c r="CZ26" s="634"/>
      <c r="DA26" s="634"/>
      <c r="DB26" s="634"/>
      <c r="DC26" s="634"/>
      <c r="DD26" s="634"/>
      <c r="DE26" s="634"/>
      <c r="DF26" s="634"/>
      <c r="DG26" s="634"/>
      <c r="DH26" s="634"/>
      <c r="DI26" s="634"/>
      <c r="DJ26" s="634"/>
      <c r="DK26" s="634"/>
      <c r="DL26" s="634"/>
      <c r="DM26" s="634"/>
      <c r="DN26" s="634"/>
      <c r="DO26" s="634"/>
      <c r="DP26" s="634"/>
      <c r="DQ26" s="634"/>
      <c r="DR26" s="634"/>
      <c r="DS26" s="634"/>
      <c r="DT26" s="634"/>
      <c r="DU26" s="634"/>
      <c r="DV26" s="634"/>
      <c r="DW26" s="634"/>
      <c r="DX26" s="634"/>
      <c r="DY26" s="634"/>
      <c r="DZ26" s="634"/>
      <c r="EA26" s="634"/>
      <c r="EB26" s="634"/>
      <c r="EC26" s="634"/>
      <c r="ED26" s="634"/>
      <c r="EE26" s="634"/>
      <c r="EF26" s="634"/>
      <c r="EG26" s="634"/>
    </row>
    <row r="27" spans="1:137" ht="16.5" customHeight="1" x14ac:dyDescent="0.3">
      <c r="A27" s="626"/>
      <c r="B27" s="626" t="s">
        <v>452</v>
      </c>
      <c r="C27" s="627">
        <v>69596.492978260008</v>
      </c>
      <c r="D27" s="627">
        <v>70941.137481960002</v>
      </c>
      <c r="E27" s="627">
        <v>70499.654408689996</v>
      </c>
      <c r="F27" s="627">
        <v>71302.400434919982</v>
      </c>
      <c r="G27" s="627">
        <v>74450.371189410012</v>
      </c>
      <c r="H27" s="627">
        <v>73422.695010850002</v>
      </c>
      <c r="I27" s="627">
        <v>73741.022601379998</v>
      </c>
      <c r="J27" s="627">
        <v>74913.405534099991</v>
      </c>
      <c r="K27" s="627">
        <v>78694.334378229978</v>
      </c>
      <c r="L27" s="627">
        <v>79392.890200669979</v>
      </c>
      <c r="M27" s="627">
        <v>82982.389130539988</v>
      </c>
      <c r="N27" s="627">
        <v>86612.239956250007</v>
      </c>
      <c r="O27" s="627">
        <v>83585.412843940008</v>
      </c>
      <c r="P27" s="627">
        <v>83414.25191986002</v>
      </c>
      <c r="Q27" s="627">
        <v>84435.871825220005</v>
      </c>
      <c r="R27" s="627">
        <v>84082.643758529986</v>
      </c>
      <c r="S27" s="627">
        <v>85853.749046339988</v>
      </c>
      <c r="T27" s="627">
        <v>88592.54695193001</v>
      </c>
      <c r="U27" s="627">
        <v>88882.225354269991</v>
      </c>
      <c r="V27" s="627">
        <v>89112.098272500007</v>
      </c>
      <c r="W27" s="627">
        <v>87868.856741180018</v>
      </c>
      <c r="X27" s="627">
        <v>91091.426085909989</v>
      </c>
      <c r="Y27" s="627">
        <v>89540.306182900007</v>
      </c>
      <c r="Z27" s="627">
        <v>92681.040482939992</v>
      </c>
      <c r="AA27" s="627">
        <v>93057.427462349995</v>
      </c>
      <c r="AB27" s="627">
        <v>93216.006621159991</v>
      </c>
      <c r="AC27" s="627">
        <v>92395.195668540007</v>
      </c>
      <c r="AD27" s="627">
        <v>92343.3335161</v>
      </c>
      <c r="AE27" s="627">
        <v>90504.874658370012</v>
      </c>
      <c r="AF27" s="627">
        <v>97002.375047109992</v>
      </c>
      <c r="AG27" s="627">
        <v>98020.362661199993</v>
      </c>
      <c r="AH27" s="627">
        <v>97950.904823339995</v>
      </c>
      <c r="AI27" s="627">
        <v>98887.514703899986</v>
      </c>
      <c r="AJ27" s="627">
        <v>98497.72901571999</v>
      </c>
      <c r="AK27" s="627">
        <v>99356.306598119991</v>
      </c>
      <c r="AL27" s="627">
        <v>100930.55150610002</v>
      </c>
      <c r="AM27" s="627">
        <v>104790.87118644998</v>
      </c>
      <c r="AN27" s="627">
        <v>104458.18805176998</v>
      </c>
      <c r="AO27" s="627">
        <v>108086.37018971</v>
      </c>
      <c r="AP27" s="627">
        <v>107405.78609197997</v>
      </c>
      <c r="AQ27" s="627">
        <v>114390.36744292999</v>
      </c>
      <c r="AR27" s="627">
        <v>113988.66618238001</v>
      </c>
      <c r="AS27" s="627">
        <v>111194.33481837</v>
      </c>
      <c r="AT27" s="627">
        <v>110092.93683617002</v>
      </c>
      <c r="AU27" s="627">
        <v>112471.18276853002</v>
      </c>
      <c r="AV27" s="627">
        <v>111686.14588489001</v>
      </c>
      <c r="AW27" s="627">
        <v>111021.07280037001</v>
      </c>
      <c r="AX27" s="627">
        <v>115230.05499470999</v>
      </c>
      <c r="AY27" s="627">
        <v>115477.48536897</v>
      </c>
      <c r="AZ27" s="627">
        <v>120988.83522885997</v>
      </c>
      <c r="BA27" s="627">
        <v>122871.29449175001</v>
      </c>
      <c r="BB27" s="627">
        <v>127088.77066056998</v>
      </c>
      <c r="BC27" s="627">
        <v>128069.47628107002</v>
      </c>
      <c r="BD27" s="627">
        <v>130583.81207653</v>
      </c>
      <c r="BE27" s="627">
        <v>131173.15071659998</v>
      </c>
      <c r="BF27" s="627">
        <v>133456.09197514001</v>
      </c>
      <c r="BG27" s="627">
        <v>130765.67933947999</v>
      </c>
      <c r="BH27" s="627">
        <v>129055.71459685999</v>
      </c>
      <c r="BI27" s="627">
        <v>126942.81240936001</v>
      </c>
      <c r="BJ27" s="627">
        <v>131563.49427942</v>
      </c>
      <c r="BK27" s="627">
        <v>128415.42706364999</v>
      </c>
      <c r="BL27" s="627">
        <v>134436.63312687998</v>
      </c>
      <c r="BM27" s="627">
        <v>147415.07719723001</v>
      </c>
      <c r="BN27" s="627">
        <v>146159.68355202</v>
      </c>
      <c r="BO27" s="627">
        <v>146084.06147708997</v>
      </c>
      <c r="BP27" s="627">
        <v>149685.82964860002</v>
      </c>
      <c r="BQ27" s="627">
        <v>152617.94579202001</v>
      </c>
      <c r="BR27" s="627">
        <v>152435.10079409002</v>
      </c>
      <c r="BS27" s="627">
        <v>154676.54865548003</v>
      </c>
      <c r="BT27" s="627">
        <v>158429.68953138002</v>
      </c>
      <c r="BU27" s="628">
        <v>160069.02174411996</v>
      </c>
      <c r="BV27" s="628">
        <v>161362.55657941001</v>
      </c>
      <c r="BW27" s="628">
        <v>161629.17440413</v>
      </c>
      <c r="BX27" s="628">
        <v>164349.35004959002</v>
      </c>
      <c r="BY27" s="628">
        <v>165416.05700292002</v>
      </c>
      <c r="BZ27" s="628">
        <v>164662.21708086002</v>
      </c>
      <c r="CA27" s="628">
        <v>167951.32043451001</v>
      </c>
      <c r="CB27" s="628">
        <v>174872.48942698998</v>
      </c>
      <c r="CC27" s="628">
        <v>175421.29849749999</v>
      </c>
      <c r="CD27" s="628">
        <v>174452.08759261001</v>
      </c>
      <c r="CE27" s="628">
        <v>177108.37673411</v>
      </c>
      <c r="CF27" s="628">
        <v>178785.45480360996</v>
      </c>
      <c r="CG27" s="628">
        <v>181295.97438636003</v>
      </c>
      <c r="CH27" s="628">
        <v>185234.34054784998</v>
      </c>
      <c r="CI27" s="629">
        <v>181843.60436808999</v>
      </c>
      <c r="CJ27" s="629">
        <v>182389.03224827995</v>
      </c>
      <c r="CK27" s="629">
        <v>183206.87444175</v>
      </c>
      <c r="CL27" s="629">
        <v>186722.54971691006</v>
      </c>
      <c r="CM27" s="629">
        <v>186053.17597899999</v>
      </c>
      <c r="CN27" s="629">
        <v>187908.69362752998</v>
      </c>
      <c r="CO27" s="629">
        <v>183668.11129454998</v>
      </c>
      <c r="CP27" s="629">
        <v>183313.14445789001</v>
      </c>
      <c r="CQ27" s="629">
        <v>192610.77432565999</v>
      </c>
      <c r="CR27" s="629">
        <v>195973.24121254997</v>
      </c>
      <c r="CS27" s="629">
        <v>198971.14215291999</v>
      </c>
      <c r="CT27" s="629">
        <v>207653.27638744004</v>
      </c>
      <c r="CU27" s="630">
        <v>204499.08389622002</v>
      </c>
      <c r="CV27" s="630">
        <v>210754.66659698001</v>
      </c>
      <c r="CW27" s="630">
        <v>214723.08751194002</v>
      </c>
      <c r="CX27" s="630">
        <v>221940.01058587001</v>
      </c>
      <c r="CY27" s="630">
        <v>229327.95755876997</v>
      </c>
      <c r="CZ27" s="630">
        <v>237591.15970956156</v>
      </c>
      <c r="DA27" s="630">
        <v>229257.85809921002</v>
      </c>
      <c r="DB27" s="630">
        <v>233361.93871634995</v>
      </c>
      <c r="DC27" s="630">
        <v>226356.64214428002</v>
      </c>
      <c r="DD27" s="630">
        <v>224900.90402548001</v>
      </c>
      <c r="DE27" s="630">
        <v>222116.63754560999</v>
      </c>
      <c r="DF27" s="630">
        <v>224314.53188190999</v>
      </c>
      <c r="DG27" s="630">
        <v>226175.33672197</v>
      </c>
      <c r="DH27" s="630">
        <v>227249.11355501</v>
      </c>
      <c r="DI27" s="630">
        <v>233932.51732182002</v>
      </c>
      <c r="DJ27" s="630">
        <v>236574.99271028998</v>
      </c>
      <c r="DK27" s="630">
        <v>247887.62922751013</v>
      </c>
      <c r="DL27" s="630">
        <v>260005.77526694001</v>
      </c>
      <c r="DM27" s="630">
        <v>265909.80497572006</v>
      </c>
      <c r="DN27" s="630">
        <v>266458.11617938004</v>
      </c>
      <c r="DO27" s="630">
        <v>269687.33985771006</v>
      </c>
      <c r="DP27" s="630">
        <v>270333.30208667996</v>
      </c>
      <c r="DQ27" s="630">
        <v>275703.91501952999</v>
      </c>
      <c r="DR27" s="630">
        <v>275938.08768713998</v>
      </c>
      <c r="DS27" s="630">
        <v>285593.39157807006</v>
      </c>
      <c r="DT27" s="630">
        <v>280698.14165285003</v>
      </c>
      <c r="DU27" s="630">
        <v>283721.46444056998</v>
      </c>
      <c r="DV27" s="630">
        <v>302626.33420869999</v>
      </c>
      <c r="DW27" s="630">
        <v>297923.36164862994</v>
      </c>
      <c r="DX27" s="630">
        <v>322540.83795550006</v>
      </c>
      <c r="DY27" s="630">
        <v>340076.22582953994</v>
      </c>
      <c r="DZ27" s="630">
        <v>363505.06539320003</v>
      </c>
      <c r="EA27" s="630">
        <v>381162.95334618003</v>
      </c>
      <c r="EB27" s="630">
        <v>405336.86034859996</v>
      </c>
      <c r="EC27" s="630">
        <v>404706.26486914</v>
      </c>
      <c r="ED27" s="630">
        <v>407009.19919022004</v>
      </c>
      <c r="EE27" s="630">
        <v>427496.24914169993</v>
      </c>
      <c r="EF27" s="630">
        <v>412751.50048639002</v>
      </c>
      <c r="EG27" s="630">
        <v>414996.05421099998</v>
      </c>
    </row>
    <row r="28" spans="1:137" ht="16.5" customHeight="1" thickBot="1" x14ac:dyDescent="0.35">
      <c r="A28" s="640"/>
      <c r="B28" s="640"/>
      <c r="C28" s="641"/>
      <c r="D28" s="641"/>
      <c r="E28" s="641"/>
      <c r="F28" s="641"/>
      <c r="G28" s="641"/>
      <c r="H28" s="641"/>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c r="AG28" s="641"/>
      <c r="AH28" s="641"/>
      <c r="AI28" s="641"/>
      <c r="AJ28" s="641"/>
      <c r="AK28" s="641"/>
      <c r="AL28" s="641"/>
      <c r="AM28" s="641"/>
      <c r="AN28" s="641"/>
      <c r="AO28" s="641"/>
      <c r="AP28" s="641"/>
      <c r="AQ28" s="641"/>
      <c r="AR28" s="641"/>
      <c r="AS28" s="641"/>
      <c r="AT28" s="641"/>
      <c r="AU28" s="641"/>
      <c r="AV28" s="641"/>
      <c r="AW28" s="641"/>
      <c r="AX28" s="641"/>
      <c r="AY28" s="641"/>
      <c r="AZ28" s="641"/>
      <c r="BA28" s="641"/>
      <c r="BB28" s="641"/>
      <c r="BC28" s="641"/>
      <c r="BD28" s="641"/>
      <c r="BE28" s="641"/>
      <c r="BF28" s="641"/>
      <c r="BG28" s="641"/>
      <c r="BH28" s="641"/>
      <c r="BI28" s="641"/>
      <c r="BJ28" s="641"/>
      <c r="BK28" s="641"/>
      <c r="BL28" s="641"/>
      <c r="BM28" s="641"/>
      <c r="BN28" s="641"/>
      <c r="BO28" s="641"/>
      <c r="BP28" s="641"/>
      <c r="BQ28" s="641"/>
      <c r="BR28" s="641"/>
      <c r="BS28" s="641"/>
      <c r="BT28" s="641"/>
      <c r="BU28" s="641"/>
      <c r="BV28" s="641"/>
      <c r="BW28" s="641"/>
      <c r="BX28" s="641"/>
      <c r="BY28" s="641"/>
      <c r="BZ28" s="641"/>
      <c r="CA28" s="641"/>
      <c r="CB28" s="641"/>
      <c r="CC28" s="641"/>
      <c r="CD28" s="641"/>
      <c r="CE28" s="641"/>
      <c r="CF28" s="641"/>
      <c r="CG28" s="641"/>
      <c r="CH28" s="641"/>
      <c r="CI28" s="642"/>
      <c r="CJ28" s="642"/>
      <c r="CK28" s="642"/>
      <c r="CL28" s="642"/>
      <c r="CM28" s="642"/>
      <c r="CN28" s="642"/>
      <c r="CO28" s="642"/>
      <c r="CP28" s="642"/>
      <c r="CQ28" s="642"/>
      <c r="CR28" s="642"/>
      <c r="CS28" s="642"/>
      <c r="CT28" s="642"/>
      <c r="CU28" s="642"/>
      <c r="CV28" s="642"/>
      <c r="CW28" s="642"/>
      <c r="CX28" s="642"/>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3"/>
      <c r="DV28" s="643"/>
      <c r="DW28" s="643"/>
      <c r="DX28" s="643"/>
      <c r="DY28" s="643"/>
      <c r="DZ28" s="643"/>
      <c r="EA28" s="643"/>
      <c r="EB28" s="643"/>
      <c r="EC28" s="643"/>
      <c r="ED28" s="643"/>
      <c r="EE28" s="643"/>
      <c r="EF28" s="643"/>
      <c r="EG28" s="643"/>
    </row>
    <row r="29" spans="1:137" ht="12" customHeight="1" thickTop="1" x14ac:dyDescent="0.3">
      <c r="A29" s="615"/>
      <c r="B29" s="615"/>
      <c r="C29" s="615"/>
      <c r="D29" s="615"/>
      <c r="E29" s="615"/>
      <c r="F29" s="615"/>
      <c r="G29" s="615"/>
      <c r="H29" s="615"/>
      <c r="I29" s="615"/>
      <c r="J29" s="615"/>
      <c r="K29" s="615"/>
      <c r="L29" s="615"/>
      <c r="M29" s="615"/>
      <c r="N29" s="615"/>
      <c r="O29" s="615"/>
      <c r="P29" s="615"/>
      <c r="Q29" s="615"/>
      <c r="R29" s="615"/>
      <c r="S29" s="615"/>
      <c r="T29" s="615"/>
      <c r="U29" s="615"/>
      <c r="V29" s="615"/>
      <c r="W29" s="615"/>
      <c r="X29" s="615"/>
      <c r="Y29" s="615"/>
      <c r="Z29" s="615"/>
      <c r="AA29" s="615"/>
      <c r="AB29" s="615"/>
      <c r="AC29" s="615"/>
      <c r="AD29" s="615"/>
      <c r="AE29" s="615"/>
      <c r="AF29" s="615"/>
      <c r="AG29" s="615"/>
      <c r="AH29" s="615"/>
      <c r="AI29" s="615"/>
      <c r="AJ29" s="615"/>
      <c r="AK29" s="615"/>
      <c r="AL29" s="615"/>
      <c r="AM29" s="615"/>
      <c r="AN29" s="615"/>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c r="CU29" s="615"/>
      <c r="CV29" s="615"/>
      <c r="CW29" s="615"/>
      <c r="CX29" s="615"/>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row>
    <row r="30" spans="1:137" ht="18" thickBot="1" x14ac:dyDescent="0.35">
      <c r="A30" s="615"/>
      <c r="B30" s="615"/>
      <c r="C30" s="615"/>
      <c r="D30" s="615"/>
      <c r="E30" s="615"/>
      <c r="F30" s="615"/>
      <c r="G30" s="615"/>
      <c r="H30" s="615"/>
      <c r="I30" s="615"/>
      <c r="J30" s="615"/>
      <c r="K30" s="615"/>
      <c r="L30" s="615"/>
      <c r="M30" s="615"/>
      <c r="N30" s="615"/>
      <c r="O30" s="615"/>
      <c r="P30" s="615"/>
      <c r="Q30" s="615"/>
      <c r="R30" s="615"/>
      <c r="S30" s="615"/>
      <c r="T30" s="615"/>
      <c r="U30" s="615"/>
      <c r="V30" s="615"/>
      <c r="W30" s="615"/>
      <c r="X30" s="615"/>
      <c r="Y30" s="615"/>
      <c r="Z30" s="615"/>
      <c r="AA30" s="615"/>
      <c r="AB30" s="615"/>
      <c r="AC30" s="615"/>
      <c r="AD30" s="615"/>
      <c r="AE30" s="615"/>
      <c r="AF30" s="615"/>
      <c r="AG30" s="615"/>
      <c r="AH30" s="615"/>
      <c r="AI30" s="615"/>
      <c r="AJ30" s="615"/>
      <c r="AK30" s="615"/>
      <c r="AL30" s="615"/>
      <c r="AM30" s="615"/>
      <c r="AN30" s="615"/>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L30" s="618"/>
      <c r="CP30" s="618"/>
      <c r="DC30" s="645"/>
      <c r="DE30" s="645"/>
      <c r="DF30" s="645"/>
      <c r="DG30" s="645"/>
      <c r="DI30" s="645"/>
      <c r="DJ30" s="645"/>
      <c r="DL30" s="645"/>
      <c r="DY30" s="645"/>
      <c r="DZ30" s="645"/>
      <c r="EA30" s="645"/>
      <c r="EB30" s="645"/>
      <c r="EC30" s="645"/>
      <c r="ED30" s="645"/>
      <c r="EE30" s="645"/>
      <c r="EF30" s="645"/>
      <c r="EG30" s="645"/>
    </row>
    <row r="31" spans="1:137" ht="24.75" customHeight="1" thickTop="1" thickBot="1" x14ac:dyDescent="0.35">
      <c r="A31" s="621" t="s">
        <v>472</v>
      </c>
      <c r="B31" s="621" t="s">
        <v>514</v>
      </c>
      <c r="C31" s="622">
        <f>C3</f>
        <v>40179</v>
      </c>
      <c r="D31" s="622">
        <f>D3</f>
        <v>40211</v>
      </c>
      <c r="E31" s="622">
        <f t="shared" ref="E31:AO31" si="0">E3</f>
        <v>40239</v>
      </c>
      <c r="F31" s="622">
        <f t="shared" si="0"/>
        <v>40270</v>
      </c>
      <c r="G31" s="622">
        <f t="shared" si="0"/>
        <v>40300</v>
      </c>
      <c r="H31" s="622">
        <f t="shared" si="0"/>
        <v>40331</v>
      </c>
      <c r="I31" s="622">
        <f t="shared" si="0"/>
        <v>40361</v>
      </c>
      <c r="J31" s="622">
        <f t="shared" si="0"/>
        <v>40392</v>
      </c>
      <c r="K31" s="622">
        <f t="shared" si="0"/>
        <v>40423</v>
      </c>
      <c r="L31" s="622">
        <f t="shared" si="0"/>
        <v>40453</v>
      </c>
      <c r="M31" s="622">
        <f t="shared" si="0"/>
        <v>40484</v>
      </c>
      <c r="N31" s="622">
        <f t="shared" si="0"/>
        <v>40514</v>
      </c>
      <c r="O31" s="622">
        <f t="shared" si="0"/>
        <v>40545</v>
      </c>
      <c r="P31" s="622">
        <f t="shared" si="0"/>
        <v>40576</v>
      </c>
      <c r="Q31" s="622">
        <f t="shared" si="0"/>
        <v>40604</v>
      </c>
      <c r="R31" s="622">
        <f t="shared" si="0"/>
        <v>40635</v>
      </c>
      <c r="S31" s="622">
        <f t="shared" si="0"/>
        <v>40665</v>
      </c>
      <c r="T31" s="622">
        <f t="shared" si="0"/>
        <v>40696</v>
      </c>
      <c r="U31" s="622">
        <f t="shared" si="0"/>
        <v>40726</v>
      </c>
      <c r="V31" s="622">
        <f t="shared" si="0"/>
        <v>40757</v>
      </c>
      <c r="W31" s="622">
        <f t="shared" si="0"/>
        <v>40788</v>
      </c>
      <c r="X31" s="622">
        <f t="shared" si="0"/>
        <v>40818</v>
      </c>
      <c r="Y31" s="622">
        <f t="shared" si="0"/>
        <v>40849</v>
      </c>
      <c r="Z31" s="622">
        <f t="shared" si="0"/>
        <v>40879</v>
      </c>
      <c r="AA31" s="622">
        <f t="shared" si="0"/>
        <v>40910</v>
      </c>
      <c r="AB31" s="622">
        <f t="shared" si="0"/>
        <v>40941</v>
      </c>
      <c r="AC31" s="622">
        <f t="shared" si="0"/>
        <v>40970</v>
      </c>
      <c r="AD31" s="622">
        <f t="shared" si="0"/>
        <v>41001</v>
      </c>
      <c r="AE31" s="622">
        <f t="shared" si="0"/>
        <v>41031</v>
      </c>
      <c r="AF31" s="622">
        <f t="shared" si="0"/>
        <v>41062</v>
      </c>
      <c r="AG31" s="622">
        <f t="shared" si="0"/>
        <v>41092</v>
      </c>
      <c r="AH31" s="622">
        <f t="shared" si="0"/>
        <v>41123</v>
      </c>
      <c r="AI31" s="622">
        <f t="shared" si="0"/>
        <v>41154</v>
      </c>
      <c r="AJ31" s="622">
        <f t="shared" si="0"/>
        <v>41184</v>
      </c>
      <c r="AK31" s="622">
        <f t="shared" si="0"/>
        <v>41215</v>
      </c>
      <c r="AL31" s="622">
        <f t="shared" si="0"/>
        <v>41245</v>
      </c>
      <c r="AM31" s="622">
        <f t="shared" si="0"/>
        <v>41276</v>
      </c>
      <c r="AN31" s="622">
        <f t="shared" si="0"/>
        <v>41307</v>
      </c>
      <c r="AO31" s="622">
        <f t="shared" si="0"/>
        <v>41335</v>
      </c>
      <c r="AP31" s="622">
        <f>AP3</f>
        <v>41366</v>
      </c>
      <c r="AQ31" s="622">
        <f>AQ3</f>
        <v>41396</v>
      </c>
      <c r="AR31" s="622">
        <f>AR3</f>
        <v>41427</v>
      </c>
      <c r="AS31" s="622">
        <f>AS3</f>
        <v>41457</v>
      </c>
      <c r="AT31" s="622">
        <f>AT3</f>
        <v>41488</v>
      </c>
      <c r="AU31" s="622">
        <v>41519</v>
      </c>
      <c r="AV31" s="622">
        <f>AV3</f>
        <v>41549</v>
      </c>
      <c r="AW31" s="622">
        <v>41580</v>
      </c>
      <c r="AX31" s="622">
        <v>41610</v>
      </c>
      <c r="AY31" s="622">
        <v>41641</v>
      </c>
      <c r="AZ31" s="622">
        <v>41672</v>
      </c>
      <c r="BA31" s="622">
        <v>41700</v>
      </c>
      <c r="BB31" s="622">
        <v>41731</v>
      </c>
      <c r="BC31" s="622">
        <v>41761</v>
      </c>
      <c r="BD31" s="622">
        <f>BD3</f>
        <v>41791</v>
      </c>
      <c r="BE31" s="622">
        <v>41822</v>
      </c>
      <c r="BF31" s="622">
        <f>BF3</f>
        <v>41853</v>
      </c>
      <c r="BG31" s="622">
        <f>BG3</f>
        <v>41884</v>
      </c>
      <c r="BH31" s="622">
        <v>41914</v>
      </c>
      <c r="BI31" s="622">
        <v>41945</v>
      </c>
      <c r="BJ31" s="622">
        <v>41975</v>
      </c>
      <c r="BK31" s="622">
        <v>42006</v>
      </c>
      <c r="BL31" s="622">
        <v>42037</v>
      </c>
      <c r="BM31" s="622">
        <v>42065</v>
      </c>
      <c r="BN31" s="622">
        <v>42096</v>
      </c>
      <c r="BO31" s="622">
        <v>42126</v>
      </c>
      <c r="BP31" s="622">
        <v>42157</v>
      </c>
      <c r="BQ31" s="622">
        <v>42187</v>
      </c>
      <c r="BR31" s="622">
        <v>42218</v>
      </c>
      <c r="BS31" s="622">
        <v>42249</v>
      </c>
      <c r="BT31" s="622">
        <v>42279</v>
      </c>
      <c r="BU31" s="622">
        <v>42310</v>
      </c>
      <c r="BV31" s="622">
        <v>42340</v>
      </c>
      <c r="BW31" s="622">
        <v>42371</v>
      </c>
      <c r="BX31" s="622">
        <v>42402</v>
      </c>
      <c r="BY31" s="622">
        <v>42431</v>
      </c>
      <c r="BZ31" s="622">
        <v>42462</v>
      </c>
      <c r="CA31" s="622">
        <v>42492</v>
      </c>
      <c r="CB31" s="622">
        <v>42523</v>
      </c>
      <c r="CC31" s="622">
        <v>42553</v>
      </c>
      <c r="CD31" s="622">
        <v>42584</v>
      </c>
      <c r="CE31" s="622">
        <v>42615</v>
      </c>
      <c r="CF31" s="622">
        <v>42645</v>
      </c>
      <c r="CG31" s="622">
        <v>42676</v>
      </c>
      <c r="CH31" s="622">
        <v>42706</v>
      </c>
      <c r="CI31" s="622">
        <v>42737</v>
      </c>
      <c r="CJ31" s="622">
        <v>42768</v>
      </c>
      <c r="CK31" s="622">
        <v>42796</v>
      </c>
      <c r="CL31" s="622">
        <v>42827</v>
      </c>
      <c r="CM31" s="622">
        <v>42857</v>
      </c>
      <c r="CN31" s="622">
        <v>42888</v>
      </c>
      <c r="CO31" s="622">
        <v>42918</v>
      </c>
      <c r="CP31" s="622">
        <v>42949</v>
      </c>
      <c r="CQ31" s="622">
        <v>42980</v>
      </c>
      <c r="CR31" s="622">
        <v>43010</v>
      </c>
      <c r="CS31" s="622">
        <v>43041</v>
      </c>
      <c r="CT31" s="622">
        <v>43071</v>
      </c>
      <c r="CU31" s="622">
        <v>43102</v>
      </c>
      <c r="CV31" s="622">
        <v>43133</v>
      </c>
      <c r="CW31" s="622">
        <v>43161</v>
      </c>
      <c r="CX31" s="622">
        <v>43192</v>
      </c>
      <c r="CY31" s="622">
        <v>43222</v>
      </c>
      <c r="CZ31" s="622">
        <v>43253</v>
      </c>
      <c r="DA31" s="622">
        <v>43283</v>
      </c>
      <c r="DB31" s="622">
        <v>43314</v>
      </c>
      <c r="DC31" s="622">
        <v>43345</v>
      </c>
      <c r="DD31" s="622">
        <v>43375</v>
      </c>
      <c r="DE31" s="622">
        <v>43406</v>
      </c>
      <c r="DF31" s="622">
        <v>43436</v>
      </c>
      <c r="DG31" s="622">
        <v>43467</v>
      </c>
      <c r="DH31" s="622">
        <v>43498</v>
      </c>
      <c r="DI31" s="622">
        <v>43526</v>
      </c>
      <c r="DJ31" s="622">
        <v>43557</v>
      </c>
      <c r="DK31" s="622">
        <f>DK3</f>
        <v>43587</v>
      </c>
      <c r="DL31" s="622">
        <v>43618</v>
      </c>
      <c r="DM31" s="622">
        <v>43648</v>
      </c>
      <c r="DN31" s="622">
        <v>43679</v>
      </c>
      <c r="DO31" s="622">
        <v>43710</v>
      </c>
      <c r="DP31" s="622">
        <v>43740</v>
      </c>
      <c r="DQ31" s="622">
        <v>43771</v>
      </c>
      <c r="DR31" s="622">
        <v>43801</v>
      </c>
      <c r="DS31" s="622">
        <v>43832</v>
      </c>
      <c r="DT31" s="622">
        <v>43863</v>
      </c>
      <c r="DU31" s="623" t="s">
        <v>475</v>
      </c>
      <c r="DV31" s="623" t="s">
        <v>476</v>
      </c>
      <c r="DW31" s="622" t="s">
        <v>477</v>
      </c>
      <c r="DX31" s="622" t="s">
        <v>478</v>
      </c>
      <c r="DY31" s="623" t="s">
        <v>479</v>
      </c>
      <c r="DZ31" s="623" t="s">
        <v>480</v>
      </c>
      <c r="EA31" s="623" t="s">
        <v>481</v>
      </c>
      <c r="EB31" s="623" t="s">
        <v>482</v>
      </c>
      <c r="EC31" s="623" t="s">
        <v>483</v>
      </c>
      <c r="ED31" s="623" t="s">
        <v>484</v>
      </c>
      <c r="EE31" s="623" t="s">
        <v>485</v>
      </c>
      <c r="EF31" s="623" t="s">
        <v>486</v>
      </c>
      <c r="EG31" s="623" t="s">
        <v>487</v>
      </c>
    </row>
    <row r="32" spans="1:137" ht="16.5" customHeight="1" thickTop="1" x14ac:dyDescent="0.3">
      <c r="A32" s="631"/>
      <c r="B32" s="646"/>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24"/>
      <c r="AP32" s="624"/>
      <c r="AQ32" s="624"/>
      <c r="AR32" s="624"/>
      <c r="AS32" s="624"/>
      <c r="AT32" s="624"/>
      <c r="AU32" s="624"/>
      <c r="AV32" s="624"/>
      <c r="AW32" s="624"/>
      <c r="AX32" s="624"/>
      <c r="AY32" s="624"/>
      <c r="AZ32" s="624"/>
      <c r="BA32" s="624"/>
      <c r="BB32" s="624"/>
      <c r="BC32" s="624"/>
      <c r="BD32" s="624"/>
      <c r="BE32" s="624"/>
      <c r="BF32" s="624"/>
      <c r="BG32" s="624"/>
      <c r="BH32" s="624"/>
      <c r="BI32" s="624"/>
      <c r="BJ32" s="624"/>
      <c r="BK32" s="624"/>
      <c r="BL32" s="624"/>
      <c r="BM32" s="624"/>
      <c r="BN32" s="624"/>
      <c r="BO32" s="624"/>
      <c r="BP32" s="624"/>
      <c r="BQ32" s="624"/>
      <c r="BR32" s="624"/>
      <c r="BS32" s="624"/>
      <c r="BT32" s="624"/>
      <c r="BU32" s="624"/>
      <c r="BV32" s="624"/>
      <c r="BW32" s="624"/>
      <c r="BX32" s="624"/>
      <c r="BY32" s="624"/>
      <c r="BZ32" s="624"/>
      <c r="CA32" s="624"/>
      <c r="CB32" s="624"/>
      <c r="CC32" s="624"/>
      <c r="CD32" s="624"/>
      <c r="CE32" s="624"/>
      <c r="CF32" s="624"/>
      <c r="CG32" s="624"/>
      <c r="CH32" s="624"/>
      <c r="CI32" s="624"/>
      <c r="CJ32" s="624"/>
      <c r="CK32" s="624"/>
      <c r="CL32" s="624"/>
      <c r="CM32" s="625"/>
      <c r="CN32" s="625"/>
      <c r="CO32" s="625"/>
      <c r="CP32" s="625"/>
      <c r="CQ32" s="625"/>
      <c r="CR32" s="625"/>
      <c r="CS32" s="625"/>
      <c r="CT32" s="625"/>
      <c r="CU32" s="625"/>
      <c r="CV32" s="625"/>
      <c r="CW32" s="625"/>
      <c r="CX32" s="625"/>
      <c r="CY32" s="634"/>
      <c r="CZ32" s="634"/>
      <c r="DA32" s="634"/>
      <c r="DB32" s="634"/>
      <c r="DC32" s="634"/>
      <c r="DD32" s="634"/>
      <c r="DE32" s="634"/>
      <c r="DF32" s="634"/>
      <c r="DG32" s="634"/>
      <c r="DH32" s="634"/>
      <c r="DI32" s="634"/>
      <c r="DJ32" s="634"/>
      <c r="DK32" s="634"/>
      <c r="DL32" s="634"/>
      <c r="DM32" s="634"/>
      <c r="DN32" s="634"/>
      <c r="DO32" s="634"/>
      <c r="DP32" s="634"/>
      <c r="DQ32" s="634"/>
      <c r="DR32" s="634"/>
      <c r="DS32" s="634"/>
      <c r="DT32" s="634"/>
      <c r="DU32" s="634"/>
      <c r="DV32" s="634"/>
      <c r="DW32" s="634"/>
      <c r="DX32" s="634"/>
      <c r="DY32" s="634"/>
      <c r="DZ32" s="634"/>
      <c r="EA32" s="634"/>
      <c r="EB32" s="634"/>
      <c r="EC32" s="634"/>
      <c r="ED32" s="634"/>
      <c r="EE32" s="634"/>
      <c r="EF32" s="634"/>
      <c r="EG32" s="634"/>
    </row>
    <row r="33" spans="1:137" ht="16.5" customHeight="1" x14ac:dyDescent="0.3">
      <c r="A33" s="626" t="s">
        <v>515</v>
      </c>
      <c r="B33" s="626" t="s">
        <v>454</v>
      </c>
      <c r="C33" s="627">
        <v>18952.441887060002</v>
      </c>
      <c r="D33" s="627">
        <v>18641.061393979999</v>
      </c>
      <c r="E33" s="627">
        <v>18743.303560849996</v>
      </c>
      <c r="F33" s="627">
        <v>18751.685785169997</v>
      </c>
      <c r="G33" s="627">
        <v>18911.351549290001</v>
      </c>
      <c r="H33" s="627">
        <v>18649.461355769999</v>
      </c>
      <c r="I33" s="627">
        <v>18959.472219740001</v>
      </c>
      <c r="J33" s="627">
        <v>19099.734956819997</v>
      </c>
      <c r="K33" s="627">
        <v>19096.175257759998</v>
      </c>
      <c r="L33" s="627">
        <v>19126.732547099997</v>
      </c>
      <c r="M33" s="627">
        <v>19515.158774399999</v>
      </c>
      <c r="N33" s="627">
        <v>22591.76147184</v>
      </c>
      <c r="O33" s="627">
        <v>21236.65837347</v>
      </c>
      <c r="P33" s="627">
        <v>20538.891013150002</v>
      </c>
      <c r="Q33" s="627">
        <v>20556.85096652</v>
      </c>
      <c r="R33" s="627">
        <v>20352.834272419997</v>
      </c>
      <c r="S33" s="627">
        <v>20595.249062759998</v>
      </c>
      <c r="T33" s="627">
        <v>20453.797603709998</v>
      </c>
      <c r="U33" s="627">
        <v>20905.664051119998</v>
      </c>
      <c r="V33" s="627">
        <v>21645.42161148</v>
      </c>
      <c r="W33" s="627">
        <v>21156.80149025</v>
      </c>
      <c r="X33" s="627">
        <v>21838.137164569998</v>
      </c>
      <c r="Y33" s="627">
        <v>21414.945182689997</v>
      </c>
      <c r="Z33" s="627">
        <v>24469.755843179999</v>
      </c>
      <c r="AA33" s="627">
        <v>22588.058014799997</v>
      </c>
      <c r="AB33" s="627">
        <v>22171.260158819998</v>
      </c>
      <c r="AC33" s="627">
        <v>21862.04674324</v>
      </c>
      <c r="AD33" s="627">
        <v>21939.357956429998</v>
      </c>
      <c r="AE33" s="627">
        <v>22081.98990434</v>
      </c>
      <c r="AF33" s="627">
        <v>21745.491674569999</v>
      </c>
      <c r="AG33" s="627">
        <v>22149.626996290001</v>
      </c>
      <c r="AH33" s="627">
        <v>22572.425488049998</v>
      </c>
      <c r="AI33" s="627">
        <v>22452.776109720002</v>
      </c>
      <c r="AJ33" s="627">
        <v>23032.897365330002</v>
      </c>
      <c r="AK33" s="627">
        <v>23216.152670249998</v>
      </c>
      <c r="AL33" s="627">
        <v>26961.314001819999</v>
      </c>
      <c r="AM33" s="627">
        <v>25163.105337090001</v>
      </c>
      <c r="AN33" s="627">
        <v>24498.755108590001</v>
      </c>
      <c r="AO33" s="627">
        <v>24955.023412139999</v>
      </c>
      <c r="AP33" s="627">
        <v>24919.571457469996</v>
      </c>
      <c r="AQ33" s="627">
        <v>24588.03063723</v>
      </c>
      <c r="AR33" s="627">
        <v>24405.038596909999</v>
      </c>
      <c r="AS33" s="627">
        <v>25220.77754155</v>
      </c>
      <c r="AT33" s="627">
        <v>25317.262526309998</v>
      </c>
      <c r="AU33" s="627">
        <v>24906.271864289996</v>
      </c>
      <c r="AV33" s="627">
        <v>25514.94680301</v>
      </c>
      <c r="AW33" s="627">
        <v>25355.99961635</v>
      </c>
      <c r="AX33" s="627">
        <v>30127.65067585</v>
      </c>
      <c r="AY33" s="627">
        <v>27335.793403099997</v>
      </c>
      <c r="AZ33" s="627">
        <v>26937.436175199997</v>
      </c>
      <c r="BA33" s="627">
        <v>26769.000060089998</v>
      </c>
      <c r="BB33" s="627">
        <v>26721.178490309998</v>
      </c>
      <c r="BC33" s="627">
        <v>26022.338344529999</v>
      </c>
      <c r="BD33" s="627">
        <v>26344.899356469996</v>
      </c>
      <c r="BE33" s="627">
        <v>27338.762973989997</v>
      </c>
      <c r="BF33" s="627">
        <v>26980.232630539998</v>
      </c>
      <c r="BG33" s="627">
        <v>26570.910404800001</v>
      </c>
      <c r="BH33" s="627">
        <v>26596.024344789996</v>
      </c>
      <c r="BI33" s="627">
        <v>27231.957308459998</v>
      </c>
      <c r="BJ33" s="627">
        <v>32530.922907949996</v>
      </c>
      <c r="BK33" s="627">
        <v>28693.542673849999</v>
      </c>
      <c r="BL33" s="627">
        <v>28537.310704579999</v>
      </c>
      <c r="BM33" s="627">
        <v>28235.79267477</v>
      </c>
      <c r="BN33" s="627">
        <v>28891.639225089999</v>
      </c>
      <c r="BO33" s="627">
        <v>28381.598166739997</v>
      </c>
      <c r="BP33" s="627">
        <v>28401.159025539997</v>
      </c>
      <c r="BQ33" s="627">
        <v>29084.588811319998</v>
      </c>
      <c r="BR33" s="627">
        <v>28788.739345999998</v>
      </c>
      <c r="BS33" s="627">
        <v>28816.358797509998</v>
      </c>
      <c r="BT33" s="627">
        <v>29134.156574879999</v>
      </c>
      <c r="BU33" s="628">
        <v>29138.429183199998</v>
      </c>
      <c r="BV33" s="628">
        <v>33337.37905756</v>
      </c>
      <c r="BW33" s="628">
        <v>31171.009461819998</v>
      </c>
      <c r="BX33" s="628">
        <v>30647.284968779997</v>
      </c>
      <c r="BY33" s="628">
        <v>30743.296292809999</v>
      </c>
      <c r="BZ33" s="628">
        <v>30447.59312302</v>
      </c>
      <c r="CA33" s="628">
        <v>30571.560486869999</v>
      </c>
      <c r="CB33" s="628">
        <v>30580.84748371</v>
      </c>
      <c r="CC33" s="628">
        <v>31022.94784166</v>
      </c>
      <c r="CD33" s="628">
        <v>31154.782347649998</v>
      </c>
      <c r="CE33" s="628">
        <v>31412.19991146</v>
      </c>
      <c r="CF33" s="628">
        <v>31813.8796005</v>
      </c>
      <c r="CG33" s="628">
        <v>31992.048036119999</v>
      </c>
      <c r="CH33" s="628">
        <v>35918.397170519995</v>
      </c>
      <c r="CI33" s="628">
        <v>34021.84120132</v>
      </c>
      <c r="CJ33" s="628">
        <v>33440.569531870002</v>
      </c>
      <c r="CK33" s="628">
        <v>33640.358126409999</v>
      </c>
      <c r="CL33" s="628">
        <v>33183.677823489998</v>
      </c>
      <c r="CM33" s="629">
        <v>32557.513193549999</v>
      </c>
      <c r="CN33" s="629">
        <v>33563.811729280002</v>
      </c>
      <c r="CO33" s="629">
        <v>33350.070714089998</v>
      </c>
      <c r="CP33" s="629">
        <v>32925.326606149996</v>
      </c>
      <c r="CQ33" s="629">
        <v>33195.02502809</v>
      </c>
      <c r="CR33" s="629">
        <v>34800.521369850001</v>
      </c>
      <c r="CS33" s="629">
        <v>34608.30036668</v>
      </c>
      <c r="CT33" s="629">
        <v>38711.487522229996</v>
      </c>
      <c r="CU33" s="630">
        <v>37136.068104809994</v>
      </c>
      <c r="CV33" s="630">
        <v>36152.509834080003</v>
      </c>
      <c r="CW33" s="630">
        <v>35151.823000780001</v>
      </c>
      <c r="CX33" s="630">
        <v>34465.873527309996</v>
      </c>
      <c r="CY33" s="630">
        <v>34209.282211720005</v>
      </c>
      <c r="CZ33" s="630">
        <v>33840.939583910003</v>
      </c>
      <c r="DA33" s="630">
        <v>34354.436784220001</v>
      </c>
      <c r="DB33" s="630">
        <v>33981.630423590002</v>
      </c>
      <c r="DC33" s="630">
        <v>33490.009091289998</v>
      </c>
      <c r="DD33" s="630">
        <v>34513.611328470004</v>
      </c>
      <c r="DE33" s="630">
        <v>34749.692863690005</v>
      </c>
      <c r="DF33" s="630">
        <v>39340.472129850001</v>
      </c>
      <c r="DG33" s="630">
        <v>37248.48744307</v>
      </c>
      <c r="DH33" s="630">
        <v>35669.852744309996</v>
      </c>
      <c r="DI33" s="630">
        <v>36175.575864860002</v>
      </c>
      <c r="DJ33" s="630">
        <v>36335.002560349996</v>
      </c>
      <c r="DK33" s="630">
        <v>36329.981773430001</v>
      </c>
      <c r="DL33" s="630">
        <v>35893.39228421</v>
      </c>
      <c r="DM33" s="630">
        <v>36452.5215704</v>
      </c>
      <c r="DN33" s="630">
        <v>36472.006218720002</v>
      </c>
      <c r="DO33" s="630">
        <v>35863.320522440001</v>
      </c>
      <c r="DP33" s="630">
        <v>37885.514226650004</v>
      </c>
      <c r="DQ33" s="630">
        <v>37486.875528690005</v>
      </c>
      <c r="DR33" s="630">
        <v>42909.155061279998</v>
      </c>
      <c r="DS33" s="630">
        <v>39910.772255479998</v>
      </c>
      <c r="DT33" s="630">
        <v>39384.515622779996</v>
      </c>
      <c r="DU33" s="630">
        <v>40531.515348909998</v>
      </c>
      <c r="DV33" s="630">
        <v>42371.915842529997</v>
      </c>
      <c r="DW33" s="630">
        <v>42552.193212419996</v>
      </c>
      <c r="DX33" s="630">
        <v>41855.520518819998</v>
      </c>
      <c r="DY33" s="630">
        <v>42116.495948699994</v>
      </c>
      <c r="DZ33" s="630">
        <v>41580.369955940005</v>
      </c>
      <c r="EA33" s="630">
        <v>41766.725282209998</v>
      </c>
      <c r="EB33" s="630">
        <v>42101.064163249997</v>
      </c>
      <c r="EC33" s="630">
        <v>42301.685575169999</v>
      </c>
      <c r="ED33" s="630">
        <v>46561.469153729995</v>
      </c>
      <c r="EE33" s="630">
        <v>44509.239605659997</v>
      </c>
      <c r="EF33" s="630">
        <v>43570.631886510004</v>
      </c>
      <c r="EG33" s="630">
        <v>44859.021304490001</v>
      </c>
    </row>
    <row r="34" spans="1:137" ht="16.5" customHeight="1" x14ac:dyDescent="0.3">
      <c r="A34" s="631"/>
      <c r="B34" s="631"/>
      <c r="C34" s="632"/>
      <c r="D34" s="632"/>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24"/>
      <c r="AP34" s="624"/>
      <c r="AQ34" s="624"/>
      <c r="AR34" s="624"/>
      <c r="AS34" s="624"/>
      <c r="AT34" s="624"/>
      <c r="AU34" s="624"/>
      <c r="AV34" s="624"/>
      <c r="AW34" s="624"/>
      <c r="AX34" s="624"/>
      <c r="AY34" s="624"/>
      <c r="AZ34" s="624"/>
      <c r="BA34" s="624"/>
      <c r="BB34" s="624"/>
      <c r="BC34" s="624"/>
      <c r="BD34" s="624"/>
      <c r="BE34" s="624"/>
      <c r="BF34" s="624"/>
      <c r="BG34" s="624"/>
      <c r="BH34" s="624"/>
      <c r="BI34" s="624"/>
      <c r="BJ34" s="624"/>
      <c r="BK34" s="624"/>
      <c r="BL34" s="624"/>
      <c r="BM34" s="624"/>
      <c r="BN34" s="624"/>
      <c r="BO34" s="624"/>
      <c r="BP34" s="624"/>
      <c r="BQ34" s="624"/>
      <c r="BR34" s="624"/>
      <c r="BS34" s="624"/>
      <c r="BT34" s="624"/>
      <c r="BU34" s="633"/>
      <c r="BV34" s="633"/>
      <c r="BW34" s="633"/>
      <c r="BX34" s="633"/>
      <c r="BY34" s="633"/>
      <c r="BZ34" s="633"/>
      <c r="CA34" s="633"/>
      <c r="CB34" s="633"/>
      <c r="CC34" s="633"/>
      <c r="CD34" s="633"/>
      <c r="CE34" s="633"/>
      <c r="CF34" s="633"/>
      <c r="CG34" s="633"/>
      <c r="CH34" s="633"/>
      <c r="CI34" s="633"/>
      <c r="CJ34" s="633"/>
      <c r="CK34" s="633"/>
      <c r="CL34" s="633"/>
      <c r="CM34" s="625"/>
      <c r="CN34" s="625"/>
      <c r="CO34" s="625"/>
      <c r="CP34" s="625"/>
      <c r="CQ34" s="625"/>
      <c r="CR34" s="625"/>
      <c r="CS34" s="625"/>
      <c r="CT34" s="625"/>
      <c r="CU34" s="634"/>
      <c r="CV34" s="634"/>
      <c r="CW34" s="634"/>
      <c r="CX34" s="634"/>
      <c r="CY34" s="634"/>
      <c r="CZ34" s="634"/>
      <c r="DA34" s="634"/>
      <c r="DB34" s="634"/>
      <c r="DC34" s="634"/>
      <c r="DD34" s="634"/>
      <c r="DE34" s="634"/>
      <c r="DF34" s="634"/>
      <c r="DG34" s="634"/>
      <c r="DH34" s="634"/>
      <c r="DI34" s="634"/>
      <c r="DJ34" s="634"/>
      <c r="DK34" s="634"/>
      <c r="DL34" s="634"/>
      <c r="DM34" s="634"/>
      <c r="DN34" s="634"/>
      <c r="DO34" s="634"/>
      <c r="DP34" s="634"/>
      <c r="DQ34" s="634"/>
      <c r="DR34" s="634"/>
      <c r="DS34" s="634"/>
      <c r="DT34" s="634"/>
      <c r="DU34" s="634"/>
      <c r="DV34" s="634"/>
      <c r="DW34" s="634"/>
      <c r="DX34" s="634"/>
      <c r="DY34" s="634"/>
      <c r="DZ34" s="634"/>
      <c r="EA34" s="634"/>
      <c r="EB34" s="634"/>
      <c r="EC34" s="634"/>
      <c r="ED34" s="634"/>
      <c r="EE34" s="634"/>
      <c r="EF34" s="634"/>
      <c r="EG34" s="634"/>
    </row>
    <row r="35" spans="1:137" ht="16.5" customHeight="1" x14ac:dyDescent="0.3">
      <c r="A35" s="626" t="s">
        <v>516</v>
      </c>
      <c r="B35" s="626" t="s">
        <v>517</v>
      </c>
      <c r="C35" s="627">
        <v>173.77583848999998</v>
      </c>
      <c r="D35" s="627">
        <v>102.15030181408299</v>
      </c>
      <c r="E35" s="627">
        <v>107.57548442879599</v>
      </c>
      <c r="F35" s="627">
        <v>96.970545829999992</v>
      </c>
      <c r="G35" s="627">
        <v>92.457328589252</v>
      </c>
      <c r="H35" s="627">
        <v>440.817523815794</v>
      </c>
      <c r="I35" s="627">
        <v>144.695107660503</v>
      </c>
      <c r="J35" s="627">
        <v>139.61848140775101</v>
      </c>
      <c r="K35" s="627">
        <v>267.13934071788196</v>
      </c>
      <c r="L35" s="627">
        <v>140.39613334605099</v>
      </c>
      <c r="M35" s="627">
        <v>147.65538167153198</v>
      </c>
      <c r="N35" s="627">
        <v>156.18358312016798</v>
      </c>
      <c r="O35" s="627">
        <v>141.37216390342701</v>
      </c>
      <c r="P35" s="627">
        <v>165.14521648076197</v>
      </c>
      <c r="Q35" s="627">
        <v>156.283154672509</v>
      </c>
      <c r="R35" s="627">
        <v>170.538513680878</v>
      </c>
      <c r="S35" s="627">
        <v>118.92258400263799</v>
      </c>
      <c r="T35" s="627">
        <v>227.06391243610898</v>
      </c>
      <c r="U35" s="627">
        <v>147.606747109975</v>
      </c>
      <c r="V35" s="627">
        <v>145.05270454831998</v>
      </c>
      <c r="W35" s="627">
        <v>178.60699340812801</v>
      </c>
      <c r="X35" s="627">
        <v>228.86708454979401</v>
      </c>
      <c r="Y35" s="627">
        <v>145.94768976260698</v>
      </c>
      <c r="Z35" s="627">
        <v>144.74181716741302</v>
      </c>
      <c r="AA35" s="627">
        <v>134.190323829216</v>
      </c>
      <c r="AB35" s="627">
        <v>122.79770026911299</v>
      </c>
      <c r="AC35" s="627">
        <v>128.30850091761698</v>
      </c>
      <c r="AD35" s="627">
        <v>125.31778668365899</v>
      </c>
      <c r="AE35" s="627">
        <v>104.85266671033099</v>
      </c>
      <c r="AF35" s="627">
        <v>188.10748455776599</v>
      </c>
      <c r="AG35" s="627">
        <v>198.07162782</v>
      </c>
      <c r="AH35" s="627">
        <v>71.810326250000003</v>
      </c>
      <c r="AI35" s="627">
        <v>223.63965296000001</v>
      </c>
      <c r="AJ35" s="627">
        <v>238.61876867999996</v>
      </c>
      <c r="AK35" s="627">
        <v>151.47403553999999</v>
      </c>
      <c r="AL35" s="627">
        <v>146.47737080000002</v>
      </c>
      <c r="AM35" s="627">
        <v>69.348740169999985</v>
      </c>
      <c r="AN35" s="627">
        <v>65.960218440000006</v>
      </c>
      <c r="AO35" s="627">
        <v>64.97840020999999</v>
      </c>
      <c r="AP35" s="627">
        <v>65.584209119999997</v>
      </c>
      <c r="AQ35" s="627">
        <v>68.513367979999998</v>
      </c>
      <c r="AR35" s="627">
        <v>311.48284962999998</v>
      </c>
      <c r="AS35" s="627">
        <v>90.367219909999989</v>
      </c>
      <c r="AT35" s="627">
        <v>88.740492129999993</v>
      </c>
      <c r="AU35" s="627">
        <v>165.29868494999999</v>
      </c>
      <c r="AV35" s="627">
        <v>96.820067709999989</v>
      </c>
      <c r="AW35" s="627">
        <v>176.07912083000002</v>
      </c>
      <c r="AX35" s="627">
        <v>327.56298057999999</v>
      </c>
      <c r="AY35" s="627">
        <v>68.868365640000007</v>
      </c>
      <c r="AZ35" s="627">
        <v>92.072264139999987</v>
      </c>
      <c r="BA35" s="627">
        <v>87.70549441</v>
      </c>
      <c r="BB35" s="627">
        <v>85.291687549999992</v>
      </c>
      <c r="BC35" s="627">
        <v>79.022807060000005</v>
      </c>
      <c r="BD35" s="627">
        <v>286.60368328999999</v>
      </c>
      <c r="BE35" s="627">
        <v>117.17449668</v>
      </c>
      <c r="BF35" s="627">
        <v>93.580257980000013</v>
      </c>
      <c r="BG35" s="627">
        <v>174.95850214999999</v>
      </c>
      <c r="BH35" s="627">
        <v>198.19834580999998</v>
      </c>
      <c r="BI35" s="627">
        <v>116.58136098999999</v>
      </c>
      <c r="BJ35" s="627">
        <v>132.96940228</v>
      </c>
      <c r="BK35" s="627">
        <v>90.140118959999995</v>
      </c>
      <c r="BL35" s="627">
        <v>98.214010599999995</v>
      </c>
      <c r="BM35" s="627">
        <v>287.49325514999998</v>
      </c>
      <c r="BN35" s="627">
        <v>106.17286981999999</v>
      </c>
      <c r="BO35" s="627">
        <v>119.60855578000002</v>
      </c>
      <c r="BP35" s="627">
        <v>205.71154525</v>
      </c>
      <c r="BQ35" s="627">
        <v>303.37492168</v>
      </c>
      <c r="BR35" s="627">
        <v>973.68625691</v>
      </c>
      <c r="BS35" s="627">
        <v>160.70164977000002</v>
      </c>
      <c r="BT35" s="627">
        <v>111.26486164000001</v>
      </c>
      <c r="BU35" s="628">
        <v>94.175746759999996</v>
      </c>
      <c r="BV35" s="628">
        <v>269.32090277000003</v>
      </c>
      <c r="BW35" s="628">
        <v>87.858485169999994</v>
      </c>
      <c r="BX35" s="628">
        <v>94.195966089999999</v>
      </c>
      <c r="BY35" s="628">
        <v>94.053120899999996</v>
      </c>
      <c r="BZ35" s="628">
        <v>161.28891437999999</v>
      </c>
      <c r="CA35" s="628">
        <v>89.757791629999986</v>
      </c>
      <c r="CB35" s="628">
        <v>179.93911718000001</v>
      </c>
      <c r="CC35" s="628">
        <v>146.21655204999999</v>
      </c>
      <c r="CD35" s="628">
        <v>272.51439976</v>
      </c>
      <c r="CE35" s="628">
        <v>201.026970912292</v>
      </c>
      <c r="CF35" s="628">
        <v>108.05774693229202</v>
      </c>
      <c r="CG35" s="628">
        <v>123.29075911229199</v>
      </c>
      <c r="CH35" s="628">
        <v>501.94194608229202</v>
      </c>
      <c r="CI35" s="628">
        <v>100.121209352292</v>
      </c>
      <c r="CJ35" s="628">
        <v>123.23431674229201</v>
      </c>
      <c r="CK35" s="628">
        <v>188.695070572292</v>
      </c>
      <c r="CL35" s="628">
        <v>124.155907852292</v>
      </c>
      <c r="CM35" s="629">
        <v>116.71135166229199</v>
      </c>
      <c r="CN35" s="629">
        <v>154.50991295229201</v>
      </c>
      <c r="CO35" s="629">
        <v>135.60562615229202</v>
      </c>
      <c r="CP35" s="629">
        <v>119.37766276229199</v>
      </c>
      <c r="CQ35" s="629">
        <v>161.25076070229198</v>
      </c>
      <c r="CR35" s="629">
        <v>123.792049482292</v>
      </c>
      <c r="CS35" s="629">
        <v>96.785139372292008</v>
      </c>
      <c r="CT35" s="629">
        <v>117.1509110622919</v>
      </c>
      <c r="CU35" s="630">
        <v>102.42437505161277</v>
      </c>
      <c r="CV35" s="630">
        <v>102.68574928999996</v>
      </c>
      <c r="CW35" s="630">
        <v>90.992883340000006</v>
      </c>
      <c r="CX35" s="630">
        <v>136.97165480000001</v>
      </c>
      <c r="CY35" s="630">
        <v>90.161154210000007</v>
      </c>
      <c r="CZ35" s="630">
        <v>181.81452732</v>
      </c>
      <c r="DA35" s="630">
        <v>244.34909191</v>
      </c>
      <c r="DB35" s="630">
        <v>88.388957700000006</v>
      </c>
      <c r="DC35" s="630">
        <v>158.43232340999998</v>
      </c>
      <c r="DD35" s="630">
        <v>92.67600542000001</v>
      </c>
      <c r="DE35" s="630">
        <v>94.416789629999997</v>
      </c>
      <c r="DF35" s="630">
        <v>125.31831032999997</v>
      </c>
      <c r="DG35" s="630">
        <v>94.889142859999993</v>
      </c>
      <c r="DH35" s="630">
        <v>97.602569751300095</v>
      </c>
      <c r="DI35" s="630">
        <v>171.87512075000001</v>
      </c>
      <c r="DJ35" s="630">
        <v>113.19360673999999</v>
      </c>
      <c r="DK35" s="630">
        <v>87.118590710000007</v>
      </c>
      <c r="DL35" s="630">
        <v>174.29209967000003</v>
      </c>
      <c r="DM35" s="630">
        <v>139.92875448999999</v>
      </c>
      <c r="DN35" s="630">
        <v>153.06926948</v>
      </c>
      <c r="DO35" s="630">
        <v>151.49676460052194</v>
      </c>
      <c r="DP35" s="630">
        <v>124.37545290999998</v>
      </c>
      <c r="DQ35" s="630">
        <v>180.39076556999999</v>
      </c>
      <c r="DR35" s="630">
        <v>209.11658635000001</v>
      </c>
      <c r="DS35" s="630">
        <v>112.00605301321792</v>
      </c>
      <c r="DT35" s="630">
        <v>134.80012464999999</v>
      </c>
      <c r="DU35" s="630">
        <v>129.51373888999998</v>
      </c>
      <c r="DV35" s="630">
        <v>204.09779483000003</v>
      </c>
      <c r="DW35" s="630">
        <v>152.48577488000001</v>
      </c>
      <c r="DX35" s="630">
        <v>157.5809311400001</v>
      </c>
      <c r="DY35" s="630">
        <v>1031.3103779999999</v>
      </c>
      <c r="DZ35" s="630">
        <v>1032.36337</v>
      </c>
      <c r="EA35" s="630">
        <v>1031.980763</v>
      </c>
      <c r="EB35" s="630">
        <v>33834.113019000004</v>
      </c>
      <c r="EC35" s="630">
        <v>33834.016367999997</v>
      </c>
      <c r="ED35" s="630">
        <v>33332.021075000004</v>
      </c>
      <c r="EE35" s="630">
        <v>33246.989805999998</v>
      </c>
      <c r="EF35" s="630">
        <v>33185.131032000005</v>
      </c>
      <c r="EG35" s="630">
        <v>31909.062534999997</v>
      </c>
    </row>
    <row r="36" spans="1:137" ht="16.5" customHeight="1" x14ac:dyDescent="0.3">
      <c r="A36" s="631" t="s">
        <v>518</v>
      </c>
      <c r="B36" s="631" t="s">
        <v>519</v>
      </c>
      <c r="C36" s="635">
        <v>22.587345850000002</v>
      </c>
      <c r="D36" s="635">
        <v>24.744540514082999</v>
      </c>
      <c r="E36" s="635">
        <v>23.849837548796</v>
      </c>
      <c r="F36" s="635">
        <v>18.228978470000001</v>
      </c>
      <c r="G36" s="635">
        <v>18.263779599251997</v>
      </c>
      <c r="H36" s="635">
        <v>20.765367005793998</v>
      </c>
      <c r="I36" s="635">
        <v>19.718758210502997</v>
      </c>
      <c r="J36" s="635">
        <v>24.796664857751008</v>
      </c>
      <c r="K36" s="635">
        <v>24.287037047881995</v>
      </c>
      <c r="L36" s="635">
        <v>19.542466706051002</v>
      </c>
      <c r="M36" s="635">
        <v>21.999239441531991</v>
      </c>
      <c r="N36" s="635">
        <v>24.493795200167998</v>
      </c>
      <c r="O36" s="635">
        <v>14.350253283427008</v>
      </c>
      <c r="P36" s="635">
        <v>12.139555840761995</v>
      </c>
      <c r="Q36" s="635">
        <v>11.978865682509007</v>
      </c>
      <c r="R36" s="635">
        <v>10.738506780878001</v>
      </c>
      <c r="S36" s="635">
        <v>11.205565562638004</v>
      </c>
      <c r="T36" s="635">
        <v>10.587319066109</v>
      </c>
      <c r="U36" s="635">
        <v>14.109763349974992</v>
      </c>
      <c r="V36" s="635">
        <v>13.63773414832</v>
      </c>
      <c r="W36" s="635">
        <v>15.698556618128009</v>
      </c>
      <c r="X36" s="635">
        <v>14.606797769794008</v>
      </c>
      <c r="Y36" s="635">
        <v>15.119194412606996</v>
      </c>
      <c r="Z36" s="635">
        <v>16.387315327413003</v>
      </c>
      <c r="AA36" s="635">
        <v>19.396711529215999</v>
      </c>
      <c r="AB36" s="635">
        <v>15.694678129113001</v>
      </c>
      <c r="AC36" s="635">
        <v>15.629992317616994</v>
      </c>
      <c r="AD36" s="635">
        <v>8.5982636536590107</v>
      </c>
      <c r="AE36" s="635">
        <v>8.3524888203310006</v>
      </c>
      <c r="AF36" s="635">
        <v>10.438192297765998</v>
      </c>
      <c r="AG36" s="635">
        <v>8.942154580000004</v>
      </c>
      <c r="AH36" s="635">
        <v>12.123119959999997</v>
      </c>
      <c r="AI36" s="635">
        <v>9.9914872199999998</v>
      </c>
      <c r="AJ36" s="635">
        <v>10.633213389999991</v>
      </c>
      <c r="AK36" s="635">
        <v>15.135496139999999</v>
      </c>
      <c r="AL36" s="635">
        <v>12.26796014</v>
      </c>
      <c r="AM36" s="635">
        <v>9.4486492399999911</v>
      </c>
      <c r="AN36" s="635">
        <v>8.5116829600000106</v>
      </c>
      <c r="AO36" s="635">
        <v>8.9783699599999913</v>
      </c>
      <c r="AP36" s="635">
        <v>9.1002109599999983</v>
      </c>
      <c r="AQ36" s="635">
        <v>9.4573140000000002</v>
      </c>
      <c r="AR36" s="635">
        <v>12.949643999999999</v>
      </c>
      <c r="AS36" s="635">
        <v>15.529333999999999</v>
      </c>
      <c r="AT36" s="635">
        <v>12.122377</v>
      </c>
      <c r="AU36" s="635">
        <v>10.837873999999999</v>
      </c>
      <c r="AV36" s="635">
        <v>12.407376999999999</v>
      </c>
      <c r="AW36" s="635">
        <v>13.756131</v>
      </c>
      <c r="AX36" s="635">
        <v>11.081707</v>
      </c>
      <c r="AY36" s="635">
        <v>12.787836</v>
      </c>
      <c r="AZ36" s="635">
        <v>19.284112</v>
      </c>
      <c r="BA36" s="635">
        <v>20.909382000000001</v>
      </c>
      <c r="BB36" s="635">
        <v>20.245926999999998</v>
      </c>
      <c r="BC36" s="635">
        <v>20.801047000000001</v>
      </c>
      <c r="BD36" s="635">
        <v>22.928493</v>
      </c>
      <c r="BE36" s="635">
        <v>21.38899</v>
      </c>
      <c r="BF36" s="635">
        <v>21.812104999999999</v>
      </c>
      <c r="BG36" s="635">
        <v>22.688719000000003</v>
      </c>
      <c r="BH36" s="635">
        <v>23.482017999999997</v>
      </c>
      <c r="BI36" s="635">
        <v>24.858671999999999</v>
      </c>
      <c r="BJ36" s="635">
        <v>27.873531999999997</v>
      </c>
      <c r="BK36" s="635">
        <v>27.794181999999999</v>
      </c>
      <c r="BL36" s="635">
        <v>27.968121999999997</v>
      </c>
      <c r="BM36" s="635">
        <v>28.234946000000001</v>
      </c>
      <c r="BN36" s="635">
        <v>27.068202000000003</v>
      </c>
      <c r="BO36" s="635">
        <v>28.037162000000002</v>
      </c>
      <c r="BP36" s="635">
        <v>21.76407</v>
      </c>
      <c r="BQ36" s="635">
        <v>21.726244000000001</v>
      </c>
      <c r="BR36" s="635">
        <v>23.647455000000001</v>
      </c>
      <c r="BS36" s="635">
        <v>27.880478</v>
      </c>
      <c r="BT36" s="635">
        <v>28.179905999999999</v>
      </c>
      <c r="BU36" s="636">
        <v>27.275673999999999</v>
      </c>
      <c r="BV36" s="636">
        <v>25.929378</v>
      </c>
      <c r="BW36" s="636">
        <v>24.763244</v>
      </c>
      <c r="BX36" s="636">
        <v>18.885643000000002</v>
      </c>
      <c r="BY36" s="636">
        <v>20.920655999999997</v>
      </c>
      <c r="BZ36" s="636">
        <v>20.846422999999998</v>
      </c>
      <c r="CA36" s="636">
        <v>20.751145999999999</v>
      </c>
      <c r="CB36" s="636">
        <v>22.350980999999997</v>
      </c>
      <c r="CC36" s="636">
        <v>23.163017999999997</v>
      </c>
      <c r="CD36" s="636">
        <v>25.491909999999997</v>
      </c>
      <c r="CE36" s="636">
        <v>37.445918952292004</v>
      </c>
      <c r="CF36" s="636">
        <v>40.065726952292003</v>
      </c>
      <c r="CG36" s="636">
        <v>42.518680952292002</v>
      </c>
      <c r="CH36" s="636">
        <v>31.871081952291998</v>
      </c>
      <c r="CI36" s="636">
        <v>31.220807952291999</v>
      </c>
      <c r="CJ36" s="636">
        <v>32.009434952291997</v>
      </c>
      <c r="CK36" s="636">
        <v>34.669512952292003</v>
      </c>
      <c r="CL36" s="636">
        <v>30.455868952291997</v>
      </c>
      <c r="CM36" s="637">
        <v>30.404271952291996</v>
      </c>
      <c r="CN36" s="637">
        <v>31.989065952291998</v>
      </c>
      <c r="CO36" s="637">
        <v>33.733735952292001</v>
      </c>
      <c r="CP36" s="637">
        <v>31.506537952291996</v>
      </c>
      <c r="CQ36" s="637">
        <v>32.778923952292004</v>
      </c>
      <c r="CR36" s="637">
        <v>31.676142952291997</v>
      </c>
      <c r="CS36" s="637">
        <v>31.230207952291998</v>
      </c>
      <c r="CT36" s="637">
        <v>31.605047952291997</v>
      </c>
      <c r="CU36" s="638">
        <v>33.656144952292003</v>
      </c>
      <c r="CV36" s="638">
        <v>24.347820000000002</v>
      </c>
      <c r="CW36" s="638">
        <v>24.983936000000003</v>
      </c>
      <c r="CX36" s="638">
        <v>26.005782000000004</v>
      </c>
      <c r="CY36" s="638">
        <v>26.523624000000002</v>
      </c>
      <c r="CZ36" s="638">
        <v>28.50403</v>
      </c>
      <c r="DA36" s="638">
        <v>24.378238</v>
      </c>
      <c r="DB36" s="638">
        <v>26.233623000000001</v>
      </c>
      <c r="DC36" s="638">
        <v>28.143712000000001</v>
      </c>
      <c r="DD36" s="638">
        <v>27.972768000000002</v>
      </c>
      <c r="DE36" s="638">
        <v>31.004217000000001</v>
      </c>
      <c r="DF36" s="638">
        <v>29.855588999999998</v>
      </c>
      <c r="DG36" s="638">
        <v>34.069088000000001</v>
      </c>
      <c r="DH36" s="638">
        <v>34.293087</v>
      </c>
      <c r="DI36" s="638">
        <v>36.117815</v>
      </c>
      <c r="DJ36" s="638">
        <v>30.671852999999999</v>
      </c>
      <c r="DK36" s="638">
        <v>28.818100000000001</v>
      </c>
      <c r="DL36" s="638">
        <v>37.232635999999999</v>
      </c>
      <c r="DM36" s="638">
        <v>38.707521999999997</v>
      </c>
      <c r="DN36" s="638">
        <v>29.148284</v>
      </c>
      <c r="DO36" s="638">
        <v>30.095746999999999</v>
      </c>
      <c r="DP36" s="638">
        <v>33.730979999999995</v>
      </c>
      <c r="DQ36" s="638">
        <v>28.341699000000002</v>
      </c>
      <c r="DR36" s="638">
        <v>32.858111999999998</v>
      </c>
      <c r="DS36" s="638">
        <v>34.490670999999999</v>
      </c>
      <c r="DT36" s="638">
        <v>34.139313999999999</v>
      </c>
      <c r="DU36" s="638">
        <v>36.981038999999996</v>
      </c>
      <c r="DV36" s="638">
        <v>44.435594999999999</v>
      </c>
      <c r="DW36" s="638">
        <v>43.218471000000008</v>
      </c>
      <c r="DX36" s="638">
        <v>31.811841999999999</v>
      </c>
      <c r="DY36" s="638">
        <v>1031.3103779999999</v>
      </c>
      <c r="DZ36" s="638">
        <v>1032.36337</v>
      </c>
      <c r="EA36" s="638">
        <v>1031.980763</v>
      </c>
      <c r="EB36" s="638">
        <v>33834.113019000004</v>
      </c>
      <c r="EC36" s="638">
        <v>33834.016367999997</v>
      </c>
      <c r="ED36" s="638">
        <v>33332.021075000004</v>
      </c>
      <c r="EE36" s="638">
        <v>33246.989805999998</v>
      </c>
      <c r="EF36" s="638">
        <v>33185.131032000005</v>
      </c>
      <c r="EG36" s="638">
        <v>31909.062534999997</v>
      </c>
    </row>
    <row r="37" spans="1:137" ht="16.5" customHeight="1" x14ac:dyDescent="0.3">
      <c r="A37" s="631" t="s">
        <v>520</v>
      </c>
      <c r="B37" s="631" t="s">
        <v>521</v>
      </c>
      <c r="C37" s="635">
        <v>0</v>
      </c>
      <c r="D37" s="635">
        <v>0</v>
      </c>
      <c r="E37" s="635">
        <v>0</v>
      </c>
      <c r="F37" s="635">
        <v>0</v>
      </c>
      <c r="G37" s="635">
        <v>0</v>
      </c>
      <c r="H37" s="635">
        <v>0</v>
      </c>
      <c r="I37" s="635">
        <v>0</v>
      </c>
      <c r="J37" s="635">
        <v>0</v>
      </c>
      <c r="K37" s="635">
        <v>0</v>
      </c>
      <c r="L37" s="635">
        <v>0</v>
      </c>
      <c r="M37" s="635">
        <v>0</v>
      </c>
      <c r="N37" s="635">
        <v>0</v>
      </c>
      <c r="O37" s="635">
        <v>0</v>
      </c>
      <c r="P37" s="635">
        <v>0</v>
      </c>
      <c r="Q37" s="635">
        <v>0</v>
      </c>
      <c r="R37" s="635">
        <v>0</v>
      </c>
      <c r="S37" s="635">
        <v>0</v>
      </c>
      <c r="T37" s="635">
        <v>0</v>
      </c>
      <c r="U37" s="635">
        <v>0</v>
      </c>
      <c r="V37" s="635">
        <v>0</v>
      </c>
      <c r="W37" s="635">
        <v>0</v>
      </c>
      <c r="X37" s="635">
        <v>0</v>
      </c>
      <c r="Y37" s="635">
        <v>0</v>
      </c>
      <c r="Z37" s="635">
        <v>0</v>
      </c>
      <c r="AA37" s="635">
        <v>0</v>
      </c>
      <c r="AB37" s="635">
        <v>0</v>
      </c>
      <c r="AC37" s="635">
        <v>0</v>
      </c>
      <c r="AD37" s="635">
        <v>0</v>
      </c>
      <c r="AE37" s="635">
        <v>0</v>
      </c>
      <c r="AF37" s="635">
        <v>0</v>
      </c>
      <c r="AG37" s="635">
        <v>0</v>
      </c>
      <c r="AH37" s="635">
        <v>0</v>
      </c>
      <c r="AI37" s="635">
        <v>0</v>
      </c>
      <c r="AJ37" s="635">
        <v>0</v>
      </c>
      <c r="AK37" s="635">
        <v>0</v>
      </c>
      <c r="AL37" s="635">
        <v>0</v>
      </c>
      <c r="AM37" s="635">
        <v>0</v>
      </c>
      <c r="AN37" s="635">
        <v>0</v>
      </c>
      <c r="AO37" s="635">
        <v>0</v>
      </c>
      <c r="AP37" s="635">
        <v>0</v>
      </c>
      <c r="AQ37" s="635">
        <v>0</v>
      </c>
      <c r="AR37" s="635">
        <v>0</v>
      </c>
      <c r="AS37" s="635">
        <v>0</v>
      </c>
      <c r="AT37" s="635">
        <v>0</v>
      </c>
      <c r="AU37" s="635">
        <v>0</v>
      </c>
      <c r="AV37" s="635">
        <v>0</v>
      </c>
      <c r="AW37" s="635">
        <v>0</v>
      </c>
      <c r="AX37" s="635">
        <v>0</v>
      </c>
      <c r="AY37" s="635">
        <v>0</v>
      </c>
      <c r="AZ37" s="635">
        <v>0</v>
      </c>
      <c r="BA37" s="635">
        <v>0</v>
      </c>
      <c r="BB37" s="635">
        <v>0</v>
      </c>
      <c r="BC37" s="635">
        <v>0</v>
      </c>
      <c r="BD37" s="635">
        <v>0</v>
      </c>
      <c r="BE37" s="635">
        <v>0</v>
      </c>
      <c r="BF37" s="635">
        <v>0</v>
      </c>
      <c r="BG37" s="635">
        <v>0</v>
      </c>
      <c r="BH37" s="635">
        <v>0</v>
      </c>
      <c r="BI37" s="635">
        <v>0</v>
      </c>
      <c r="BJ37" s="635">
        <v>0</v>
      </c>
      <c r="BK37" s="635">
        <v>0</v>
      </c>
      <c r="BL37" s="635">
        <v>0</v>
      </c>
      <c r="BM37" s="635">
        <v>0</v>
      </c>
      <c r="BN37" s="635">
        <v>0</v>
      </c>
      <c r="BO37" s="635">
        <v>0</v>
      </c>
      <c r="BP37" s="635">
        <v>0</v>
      </c>
      <c r="BQ37" s="635">
        <v>0</v>
      </c>
      <c r="BR37" s="635">
        <v>0</v>
      </c>
      <c r="BS37" s="635">
        <v>0</v>
      </c>
      <c r="BT37" s="635">
        <v>0</v>
      </c>
      <c r="BU37" s="636">
        <v>0</v>
      </c>
      <c r="BV37" s="636">
        <v>0</v>
      </c>
      <c r="BW37" s="636">
        <v>0</v>
      </c>
      <c r="BX37" s="636">
        <v>0</v>
      </c>
      <c r="BY37" s="636">
        <v>0</v>
      </c>
      <c r="BZ37" s="636">
        <v>0</v>
      </c>
      <c r="CA37" s="636">
        <v>0</v>
      </c>
      <c r="CB37" s="636">
        <v>0</v>
      </c>
      <c r="CC37" s="636">
        <v>0</v>
      </c>
      <c r="CD37" s="636">
        <v>0</v>
      </c>
      <c r="CE37" s="636">
        <v>0</v>
      </c>
      <c r="CF37" s="636">
        <v>0</v>
      </c>
      <c r="CG37" s="636">
        <v>0</v>
      </c>
      <c r="CH37" s="636">
        <v>0</v>
      </c>
      <c r="CI37" s="636">
        <v>0</v>
      </c>
      <c r="CJ37" s="636">
        <v>0</v>
      </c>
      <c r="CK37" s="636">
        <v>0</v>
      </c>
      <c r="CL37" s="636">
        <v>0</v>
      </c>
      <c r="CM37" s="637">
        <v>0</v>
      </c>
      <c r="CN37" s="637">
        <v>0</v>
      </c>
      <c r="CO37" s="637">
        <v>0</v>
      </c>
      <c r="CP37" s="637">
        <v>0</v>
      </c>
      <c r="CQ37" s="637">
        <v>0</v>
      </c>
      <c r="CR37" s="637">
        <v>0</v>
      </c>
      <c r="CS37" s="637">
        <v>0</v>
      </c>
      <c r="CT37" s="637">
        <v>0</v>
      </c>
      <c r="CU37" s="638">
        <v>0</v>
      </c>
      <c r="CV37" s="638">
        <v>0</v>
      </c>
      <c r="CW37" s="638">
        <v>0</v>
      </c>
      <c r="CX37" s="638">
        <v>0</v>
      </c>
      <c r="CY37" s="638">
        <v>0</v>
      </c>
      <c r="CZ37" s="638">
        <v>0</v>
      </c>
      <c r="DA37" s="638">
        <v>0</v>
      </c>
      <c r="DB37" s="638">
        <v>0</v>
      </c>
      <c r="DC37" s="638">
        <v>0</v>
      </c>
      <c r="DD37" s="638">
        <v>0</v>
      </c>
      <c r="DE37" s="638">
        <v>0</v>
      </c>
      <c r="DF37" s="638">
        <v>0</v>
      </c>
      <c r="DG37" s="638">
        <v>0</v>
      </c>
      <c r="DH37" s="638">
        <v>0</v>
      </c>
      <c r="DI37" s="638">
        <v>0</v>
      </c>
      <c r="DJ37" s="638">
        <v>0</v>
      </c>
      <c r="DK37" s="638">
        <v>0</v>
      </c>
      <c r="DL37" s="638">
        <v>0</v>
      </c>
      <c r="DM37" s="638">
        <v>0</v>
      </c>
      <c r="DN37" s="638">
        <v>0</v>
      </c>
      <c r="DO37" s="638">
        <v>0</v>
      </c>
      <c r="DP37" s="638">
        <v>0</v>
      </c>
      <c r="DQ37" s="638">
        <v>0</v>
      </c>
      <c r="DR37" s="638">
        <v>0</v>
      </c>
      <c r="DS37" s="638">
        <v>0</v>
      </c>
      <c r="DT37" s="638">
        <v>0</v>
      </c>
      <c r="DU37" s="638">
        <v>0</v>
      </c>
      <c r="DV37" s="638">
        <v>0</v>
      </c>
      <c r="DW37" s="638">
        <v>0</v>
      </c>
      <c r="DX37" s="638">
        <v>0</v>
      </c>
      <c r="DY37" s="638">
        <v>0</v>
      </c>
      <c r="DZ37" s="638">
        <v>0</v>
      </c>
      <c r="EA37" s="638">
        <v>0</v>
      </c>
      <c r="EB37" s="638">
        <v>0</v>
      </c>
      <c r="EC37" s="638">
        <v>0</v>
      </c>
      <c r="ED37" s="638">
        <v>0</v>
      </c>
      <c r="EE37" s="638">
        <v>0</v>
      </c>
      <c r="EF37" s="638">
        <v>0</v>
      </c>
      <c r="EG37" s="638">
        <v>0</v>
      </c>
    </row>
    <row r="38" spans="1:137" ht="16.5" customHeight="1" x14ac:dyDescent="0.3">
      <c r="A38" s="631" t="s">
        <v>522</v>
      </c>
      <c r="B38" s="631" t="s">
        <v>523</v>
      </c>
      <c r="C38" s="635">
        <v>151.18849263999999</v>
      </c>
      <c r="D38" s="635">
        <v>77.405761299999995</v>
      </c>
      <c r="E38" s="635">
        <v>83.725646879999985</v>
      </c>
      <c r="F38" s="635">
        <v>78.741567359999991</v>
      </c>
      <c r="G38" s="635">
        <v>74.193548989999996</v>
      </c>
      <c r="H38" s="635">
        <v>420.05215680999999</v>
      </c>
      <c r="I38" s="635">
        <v>124.97634945</v>
      </c>
      <c r="J38" s="635">
        <v>114.82181654999999</v>
      </c>
      <c r="K38" s="635">
        <v>242.85230366999997</v>
      </c>
      <c r="L38" s="635">
        <v>120.85366664</v>
      </c>
      <c r="M38" s="635">
        <v>125.65614223</v>
      </c>
      <c r="N38" s="635">
        <v>131.68978791999999</v>
      </c>
      <c r="O38" s="635">
        <v>127.02191062</v>
      </c>
      <c r="P38" s="635">
        <v>153.00566063999997</v>
      </c>
      <c r="Q38" s="635">
        <v>144.30428899</v>
      </c>
      <c r="R38" s="635">
        <v>159.8000069</v>
      </c>
      <c r="S38" s="635">
        <v>107.71701843999999</v>
      </c>
      <c r="T38" s="635">
        <v>216.47659336999999</v>
      </c>
      <c r="U38" s="635">
        <v>133.49698376000001</v>
      </c>
      <c r="V38" s="635">
        <v>131.41497039999999</v>
      </c>
      <c r="W38" s="635">
        <v>162.90843679</v>
      </c>
      <c r="X38" s="635">
        <v>214.26028678</v>
      </c>
      <c r="Y38" s="635">
        <v>130.82849535</v>
      </c>
      <c r="Z38" s="635">
        <v>128.35450184000001</v>
      </c>
      <c r="AA38" s="635">
        <v>114.79361229999999</v>
      </c>
      <c r="AB38" s="635">
        <v>107.10302213999999</v>
      </c>
      <c r="AC38" s="635">
        <v>112.67850859999999</v>
      </c>
      <c r="AD38" s="635">
        <v>116.71952302999999</v>
      </c>
      <c r="AE38" s="635">
        <v>96.500177889999989</v>
      </c>
      <c r="AF38" s="635">
        <v>177.66929225999999</v>
      </c>
      <c r="AG38" s="635">
        <v>189.12947324000001</v>
      </c>
      <c r="AH38" s="635">
        <v>59.687206289999999</v>
      </c>
      <c r="AI38" s="635">
        <v>213.64816574</v>
      </c>
      <c r="AJ38" s="635">
        <v>227.98555528999998</v>
      </c>
      <c r="AK38" s="635">
        <v>136.3385394</v>
      </c>
      <c r="AL38" s="635">
        <v>134.20941066</v>
      </c>
      <c r="AM38" s="635">
        <v>59.900090929999998</v>
      </c>
      <c r="AN38" s="635">
        <v>57.448535479999997</v>
      </c>
      <c r="AO38" s="635">
        <v>56.000030250000002</v>
      </c>
      <c r="AP38" s="635">
        <v>56.483998159999999</v>
      </c>
      <c r="AQ38" s="635">
        <v>59.056053979999994</v>
      </c>
      <c r="AR38" s="635">
        <v>298.53320563</v>
      </c>
      <c r="AS38" s="635">
        <v>74.837885909999997</v>
      </c>
      <c r="AT38" s="635">
        <v>76.618115129999993</v>
      </c>
      <c r="AU38" s="635">
        <v>154.46081095</v>
      </c>
      <c r="AV38" s="635">
        <v>84.412690709999993</v>
      </c>
      <c r="AW38" s="635">
        <v>162.32298983000001</v>
      </c>
      <c r="AX38" s="635">
        <v>316.48127357999999</v>
      </c>
      <c r="AY38" s="635">
        <v>56.080529640000002</v>
      </c>
      <c r="AZ38" s="635">
        <v>72.788152139999994</v>
      </c>
      <c r="BA38" s="635">
        <v>66.796112409999992</v>
      </c>
      <c r="BB38" s="635">
        <v>65.045760549999997</v>
      </c>
      <c r="BC38" s="635">
        <v>58.221760060000001</v>
      </c>
      <c r="BD38" s="635">
        <v>263.67519028999999</v>
      </c>
      <c r="BE38" s="635">
        <v>95.785506680000012</v>
      </c>
      <c r="BF38" s="635">
        <v>71.768152980000011</v>
      </c>
      <c r="BG38" s="635">
        <v>152.26978314999999</v>
      </c>
      <c r="BH38" s="635">
        <v>174.71632781</v>
      </c>
      <c r="BI38" s="635">
        <v>91.722688989999995</v>
      </c>
      <c r="BJ38" s="635">
        <v>105.09587028</v>
      </c>
      <c r="BK38" s="635">
        <v>62.345936960000003</v>
      </c>
      <c r="BL38" s="635">
        <v>70.245888600000001</v>
      </c>
      <c r="BM38" s="635">
        <v>259.25830915</v>
      </c>
      <c r="BN38" s="635">
        <v>79.104667819999989</v>
      </c>
      <c r="BO38" s="635">
        <v>91.571393780000008</v>
      </c>
      <c r="BP38" s="635">
        <v>183.94747525</v>
      </c>
      <c r="BQ38" s="635">
        <v>281.64867767999999</v>
      </c>
      <c r="BR38" s="635">
        <v>950.03880190999996</v>
      </c>
      <c r="BS38" s="635">
        <v>132.82117177000001</v>
      </c>
      <c r="BT38" s="635">
        <v>83.084955640000004</v>
      </c>
      <c r="BU38" s="636">
        <v>66.90007276</v>
      </c>
      <c r="BV38" s="636">
        <v>243.39152477000002</v>
      </c>
      <c r="BW38" s="636">
        <v>63.095241170000001</v>
      </c>
      <c r="BX38" s="636">
        <v>75.310323089999997</v>
      </c>
      <c r="BY38" s="636">
        <v>73.132464900000002</v>
      </c>
      <c r="BZ38" s="636">
        <v>140.44249138000001</v>
      </c>
      <c r="CA38" s="636">
        <v>69.006645629999994</v>
      </c>
      <c r="CB38" s="636">
        <v>157.58813618000002</v>
      </c>
      <c r="CC38" s="636">
        <v>123.05353405</v>
      </c>
      <c r="CD38" s="636">
        <v>247.02248975999998</v>
      </c>
      <c r="CE38" s="636">
        <v>163.58105196</v>
      </c>
      <c r="CF38" s="636">
        <v>67.992019980000009</v>
      </c>
      <c r="CG38" s="636">
        <v>80.772078159999992</v>
      </c>
      <c r="CH38" s="636">
        <v>470.07086413000002</v>
      </c>
      <c r="CI38" s="636">
        <v>68.900401400000007</v>
      </c>
      <c r="CJ38" s="636">
        <v>91.224881790000012</v>
      </c>
      <c r="CK38" s="636">
        <v>154.02555762</v>
      </c>
      <c r="CL38" s="636">
        <v>93.70003890000001</v>
      </c>
      <c r="CM38" s="637">
        <v>86.307079709999996</v>
      </c>
      <c r="CN38" s="637">
        <v>122.520847</v>
      </c>
      <c r="CO38" s="637">
        <v>101.87189020000001</v>
      </c>
      <c r="CP38" s="637">
        <v>87.871124809999998</v>
      </c>
      <c r="CQ38" s="637">
        <v>128.47183674999999</v>
      </c>
      <c r="CR38" s="637">
        <v>92.115906530000004</v>
      </c>
      <c r="CS38" s="637">
        <v>65.554931420000003</v>
      </c>
      <c r="CT38" s="637">
        <v>85.5458631099999</v>
      </c>
      <c r="CU38" s="638">
        <v>68.768230099320775</v>
      </c>
      <c r="CV38" s="638">
        <v>78.337929289999963</v>
      </c>
      <c r="CW38" s="638">
        <v>66.008947340000006</v>
      </c>
      <c r="CX38" s="638">
        <v>110.9658728</v>
      </c>
      <c r="CY38" s="638">
        <v>63.637530210000001</v>
      </c>
      <c r="CZ38" s="638">
        <v>153.31049732</v>
      </c>
      <c r="DA38" s="638">
        <v>219.97085390999999</v>
      </c>
      <c r="DB38" s="638">
        <v>62.155334700000004</v>
      </c>
      <c r="DC38" s="638">
        <v>130.28861140999999</v>
      </c>
      <c r="DD38" s="638">
        <v>64.703237420000008</v>
      </c>
      <c r="DE38" s="638">
        <v>63.412572629999993</v>
      </c>
      <c r="DF38" s="638">
        <v>95.46272132999998</v>
      </c>
      <c r="DG38" s="638">
        <v>60.820054859999999</v>
      </c>
      <c r="DH38" s="638">
        <v>63.309482751300095</v>
      </c>
      <c r="DI38" s="638">
        <v>135.75730575</v>
      </c>
      <c r="DJ38" s="638">
        <v>82.521753739999994</v>
      </c>
      <c r="DK38" s="638">
        <v>58.300490709999998</v>
      </c>
      <c r="DL38" s="638">
        <v>137.05946367000001</v>
      </c>
      <c r="DM38" s="638">
        <v>101.22123248999999</v>
      </c>
      <c r="DN38" s="638">
        <v>123.92098548</v>
      </c>
      <c r="DO38" s="638">
        <v>121.40101760052195</v>
      </c>
      <c r="DP38" s="638">
        <v>90.64447290999999</v>
      </c>
      <c r="DQ38" s="638">
        <v>152.04906656999998</v>
      </c>
      <c r="DR38" s="638">
        <v>176.25847435</v>
      </c>
      <c r="DS38" s="638">
        <v>77.515382013217931</v>
      </c>
      <c r="DT38" s="638">
        <v>100.66081064999997</v>
      </c>
      <c r="DU38" s="638">
        <v>92.532699889999989</v>
      </c>
      <c r="DV38" s="638">
        <v>159.66219983000002</v>
      </c>
      <c r="DW38" s="638">
        <v>109.26730388</v>
      </c>
      <c r="DX38" s="638">
        <v>125.7690891400001</v>
      </c>
      <c r="DY38" s="638">
        <v>0</v>
      </c>
      <c r="DZ38" s="638">
        <v>0</v>
      </c>
      <c r="EA38" s="638">
        <v>0</v>
      </c>
      <c r="EB38" s="638">
        <v>0</v>
      </c>
      <c r="EC38" s="638">
        <v>0</v>
      </c>
      <c r="ED38" s="638">
        <v>0</v>
      </c>
      <c r="EE38" s="638">
        <v>0</v>
      </c>
      <c r="EF38" s="638">
        <v>0</v>
      </c>
      <c r="EG38" s="638">
        <v>0</v>
      </c>
    </row>
    <row r="39" spans="1:137" ht="16.5" customHeight="1" x14ac:dyDescent="0.3">
      <c r="A39" s="631"/>
      <c r="B39" s="631"/>
      <c r="C39" s="632"/>
      <c r="D39" s="632"/>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24"/>
      <c r="AP39" s="624"/>
      <c r="AQ39" s="624"/>
      <c r="AR39" s="624"/>
      <c r="AS39" s="624"/>
      <c r="AT39" s="624"/>
      <c r="AU39" s="624"/>
      <c r="AV39" s="624"/>
      <c r="AW39" s="624"/>
      <c r="AX39" s="624"/>
      <c r="AY39" s="624"/>
      <c r="AZ39" s="624"/>
      <c r="BA39" s="624"/>
      <c r="BB39" s="624"/>
      <c r="BC39" s="624"/>
      <c r="BD39" s="624"/>
      <c r="BE39" s="624"/>
      <c r="BF39" s="624"/>
      <c r="BG39" s="624"/>
      <c r="BH39" s="624"/>
      <c r="BI39" s="624"/>
      <c r="BJ39" s="624"/>
      <c r="BK39" s="624"/>
      <c r="BL39" s="624"/>
      <c r="BM39" s="624"/>
      <c r="BN39" s="624"/>
      <c r="BO39" s="624"/>
      <c r="BP39" s="624"/>
      <c r="BQ39" s="624"/>
      <c r="BR39" s="624"/>
      <c r="BS39" s="624"/>
      <c r="BT39" s="624"/>
      <c r="BU39" s="633"/>
      <c r="BV39" s="633"/>
      <c r="BW39" s="633"/>
      <c r="BX39" s="633"/>
      <c r="BY39" s="633"/>
      <c r="BZ39" s="633"/>
      <c r="CA39" s="633"/>
      <c r="CB39" s="633"/>
      <c r="CC39" s="633"/>
      <c r="CD39" s="633"/>
      <c r="CE39" s="633"/>
      <c r="CF39" s="633"/>
      <c r="CG39" s="633"/>
      <c r="CH39" s="633"/>
      <c r="CI39" s="633"/>
      <c r="CJ39" s="633"/>
      <c r="CK39" s="633"/>
      <c r="CL39" s="633"/>
      <c r="CM39" s="625"/>
      <c r="CN39" s="625"/>
      <c r="CO39" s="625"/>
      <c r="CP39" s="625"/>
      <c r="CQ39" s="625"/>
      <c r="CR39" s="625"/>
      <c r="CS39" s="625"/>
      <c r="CT39" s="625"/>
      <c r="CU39" s="634"/>
      <c r="CV39" s="634"/>
      <c r="CW39" s="634"/>
      <c r="CX39" s="634"/>
      <c r="CY39" s="634"/>
      <c r="CZ39" s="634"/>
      <c r="DA39" s="634"/>
      <c r="DB39" s="634"/>
      <c r="DC39" s="634"/>
      <c r="DD39" s="634"/>
      <c r="DE39" s="634"/>
      <c r="DF39" s="634"/>
      <c r="DG39" s="634"/>
      <c r="DH39" s="634"/>
      <c r="DI39" s="634"/>
      <c r="DJ39" s="634"/>
      <c r="DK39" s="634"/>
      <c r="DL39" s="634"/>
      <c r="DM39" s="634"/>
      <c r="DN39" s="634"/>
      <c r="DO39" s="634"/>
      <c r="DP39" s="634"/>
      <c r="DQ39" s="634"/>
      <c r="DR39" s="634"/>
      <c r="DS39" s="634"/>
      <c r="DT39" s="634"/>
      <c r="DU39" s="634"/>
      <c r="DV39" s="634"/>
      <c r="DW39" s="634"/>
      <c r="DX39" s="634"/>
      <c r="DY39" s="634"/>
      <c r="DZ39" s="634"/>
      <c r="EA39" s="634"/>
      <c r="EB39" s="634"/>
      <c r="EC39" s="634"/>
      <c r="ED39" s="634"/>
      <c r="EE39" s="634"/>
      <c r="EF39" s="634"/>
      <c r="EG39" s="634"/>
    </row>
    <row r="40" spans="1:137" ht="16.5" customHeight="1" x14ac:dyDescent="0.3">
      <c r="A40" s="626" t="s">
        <v>524</v>
      </c>
      <c r="B40" s="626" t="s">
        <v>525</v>
      </c>
      <c r="C40" s="627">
        <v>29966.975270430004</v>
      </c>
      <c r="D40" s="627">
        <v>31254.647347658003</v>
      </c>
      <c r="E40" s="627">
        <v>30372.563617634001</v>
      </c>
      <c r="F40" s="627">
        <v>30963.920489230004</v>
      </c>
      <c r="G40" s="627">
        <v>30613.226018459998</v>
      </c>
      <c r="H40" s="627">
        <v>33128.330575418004</v>
      </c>
      <c r="I40" s="627">
        <v>33789.267421356002</v>
      </c>
      <c r="J40" s="627">
        <v>33020.689187719807</v>
      </c>
      <c r="K40" s="627">
        <v>30534.132591883994</v>
      </c>
      <c r="L40" s="627">
        <v>31544.458324931002</v>
      </c>
      <c r="M40" s="627">
        <v>34977.812640402</v>
      </c>
      <c r="N40" s="627">
        <v>35949.448974421</v>
      </c>
      <c r="O40" s="627">
        <v>35192.75877875572</v>
      </c>
      <c r="P40" s="627">
        <v>34541.421341773646</v>
      </c>
      <c r="Q40" s="627">
        <v>36939.507580827478</v>
      </c>
      <c r="R40" s="627">
        <v>36646.860198302456</v>
      </c>
      <c r="S40" s="627">
        <v>36053.616068564763</v>
      </c>
      <c r="T40" s="627">
        <v>36084.724062089997</v>
      </c>
      <c r="U40" s="627">
        <v>36239.179683970557</v>
      </c>
      <c r="V40" s="627">
        <v>35220.694716186779</v>
      </c>
      <c r="W40" s="627">
        <v>35968.445858579995</v>
      </c>
      <c r="X40" s="627">
        <v>36491.476768018532</v>
      </c>
      <c r="Y40" s="627">
        <v>36444.609430624776</v>
      </c>
      <c r="Z40" s="627">
        <v>38789.824571191995</v>
      </c>
      <c r="AA40" s="627">
        <v>38832.313905730829</v>
      </c>
      <c r="AB40" s="627">
        <v>39201.650866966433</v>
      </c>
      <c r="AC40" s="627">
        <v>39598.520794407035</v>
      </c>
      <c r="AD40" s="627">
        <v>39343.312606860163</v>
      </c>
      <c r="AE40" s="627">
        <v>39252.326794396096</v>
      </c>
      <c r="AF40" s="627">
        <v>42619.680820155401</v>
      </c>
      <c r="AG40" s="627">
        <v>42577.058093508051</v>
      </c>
      <c r="AH40" s="627">
        <v>43504.518758566446</v>
      </c>
      <c r="AI40" s="627">
        <v>43201.277614377948</v>
      </c>
      <c r="AJ40" s="627">
        <v>42159.302407638199</v>
      </c>
      <c r="AK40" s="627">
        <v>42910.437745755764</v>
      </c>
      <c r="AL40" s="627">
        <v>40614.66020448348</v>
      </c>
      <c r="AM40" s="627">
        <v>42825.937377875787</v>
      </c>
      <c r="AN40" s="627">
        <v>43964.981252033365</v>
      </c>
      <c r="AO40" s="627">
        <v>42932.13565626496</v>
      </c>
      <c r="AP40" s="627">
        <v>40830.506188844367</v>
      </c>
      <c r="AQ40" s="627">
        <v>47274.165556918102</v>
      </c>
      <c r="AR40" s="627">
        <v>48436.776476322426</v>
      </c>
      <c r="AS40" s="627">
        <v>44985.178309535302</v>
      </c>
      <c r="AT40" s="627">
        <v>41348.617100414427</v>
      </c>
      <c r="AU40" s="627">
        <v>44235.655758825626</v>
      </c>
      <c r="AV40" s="627">
        <v>43755.652114609475</v>
      </c>
      <c r="AW40" s="627">
        <v>44181.708255133148</v>
      </c>
      <c r="AX40" s="627">
        <v>45777.675150546376</v>
      </c>
      <c r="AY40" s="627">
        <v>47958.153422024698</v>
      </c>
      <c r="AZ40" s="627">
        <v>52887.297649936125</v>
      </c>
      <c r="BA40" s="627">
        <v>52134.949325764224</v>
      </c>
      <c r="BB40" s="627">
        <v>56217.050935438325</v>
      </c>
      <c r="BC40" s="627">
        <v>55100.478066376672</v>
      </c>
      <c r="BD40" s="627">
        <v>56440.796463404222</v>
      </c>
      <c r="BE40" s="627">
        <v>58292.819903318996</v>
      </c>
      <c r="BF40" s="627">
        <v>62112.201600465844</v>
      </c>
      <c r="BG40" s="627">
        <v>63458.390614410375</v>
      </c>
      <c r="BH40" s="627">
        <v>62322.811491108325</v>
      </c>
      <c r="BI40" s="627">
        <v>56410.697808099874</v>
      </c>
      <c r="BJ40" s="627">
        <v>55987.2849719515</v>
      </c>
      <c r="BK40" s="627">
        <v>59825.179798573226</v>
      </c>
      <c r="BL40" s="627">
        <v>65161.407995931448</v>
      </c>
      <c r="BM40" s="627">
        <v>71010.513358596872</v>
      </c>
      <c r="BN40" s="627">
        <v>70912.953684895256</v>
      </c>
      <c r="BO40" s="627">
        <v>68932.392346479101</v>
      </c>
      <c r="BP40" s="627">
        <v>68217.023590271958</v>
      </c>
      <c r="BQ40" s="627">
        <v>69100.952125154843</v>
      </c>
      <c r="BR40" s="627">
        <v>66000.244530413009</v>
      </c>
      <c r="BS40" s="627">
        <v>68660.186618714753</v>
      </c>
      <c r="BT40" s="627">
        <v>71708.192215308474</v>
      </c>
      <c r="BU40" s="628">
        <v>74485.847071344557</v>
      </c>
      <c r="BV40" s="628">
        <v>72494.120712716802</v>
      </c>
      <c r="BW40" s="628">
        <v>73387.265660208053</v>
      </c>
      <c r="BX40" s="628">
        <v>74779.201230639548</v>
      </c>
      <c r="BY40" s="628">
        <v>73618.696646692566</v>
      </c>
      <c r="BZ40" s="628">
        <v>74155.979837397506</v>
      </c>
      <c r="CA40" s="628">
        <v>77765.312972637301</v>
      </c>
      <c r="CB40" s="628">
        <v>80644.360184238016</v>
      </c>
      <c r="CC40" s="628">
        <v>80603.676751099105</v>
      </c>
      <c r="CD40" s="628">
        <v>82223.716535257263</v>
      </c>
      <c r="CE40" s="628">
        <v>83744.208376581228</v>
      </c>
      <c r="CF40" s="628">
        <v>84213.721441161208</v>
      </c>
      <c r="CG40" s="628">
        <v>88118.834941231224</v>
      </c>
      <c r="CH40" s="628">
        <v>88441.479207051219</v>
      </c>
      <c r="CI40" s="628">
        <v>87189.950623401237</v>
      </c>
      <c r="CJ40" s="628">
        <v>86446.309018551226</v>
      </c>
      <c r="CK40" s="628">
        <v>87765.205659631218</v>
      </c>
      <c r="CL40" s="628">
        <v>94547.000497511224</v>
      </c>
      <c r="CM40" s="629">
        <v>93214.983486141224</v>
      </c>
      <c r="CN40" s="629">
        <v>85749.731818561224</v>
      </c>
      <c r="CO40" s="629">
        <v>80021.470131171227</v>
      </c>
      <c r="CP40" s="629">
        <v>79842.054960191221</v>
      </c>
      <c r="CQ40" s="629">
        <v>82004.631570521218</v>
      </c>
      <c r="CR40" s="629">
        <v>80426.787731071207</v>
      </c>
      <c r="CS40" s="629">
        <v>87997.723998171219</v>
      </c>
      <c r="CT40" s="629">
        <v>91699.870868191225</v>
      </c>
      <c r="CU40" s="630">
        <v>91794.271166041901</v>
      </c>
      <c r="CV40" s="630">
        <v>89607.067906263779</v>
      </c>
      <c r="CW40" s="630">
        <v>87277.837543327871</v>
      </c>
      <c r="CX40" s="630">
        <v>89416.484585948914</v>
      </c>
      <c r="CY40" s="630">
        <v>96826.287207250585</v>
      </c>
      <c r="CZ40" s="630">
        <v>110083.65593103829</v>
      </c>
      <c r="DA40" s="630">
        <v>104521.73196517759</v>
      </c>
      <c r="DB40" s="630">
        <v>111179.29981891498</v>
      </c>
      <c r="DC40" s="630">
        <v>100384.61095970873</v>
      </c>
      <c r="DD40" s="630">
        <v>96881.238664737524</v>
      </c>
      <c r="DE40" s="630">
        <v>98755.429046798628</v>
      </c>
      <c r="DF40" s="630">
        <v>89842.427578938485</v>
      </c>
      <c r="DG40" s="630">
        <v>94472.661701492703</v>
      </c>
      <c r="DH40" s="630">
        <v>92116.511822538974</v>
      </c>
      <c r="DI40" s="630">
        <v>89379.092453990248</v>
      </c>
      <c r="DJ40" s="630">
        <v>86924.16093317153</v>
      </c>
      <c r="DK40" s="630">
        <v>89164.075766510097</v>
      </c>
      <c r="DL40" s="630">
        <v>90186.905101146898</v>
      </c>
      <c r="DM40" s="630">
        <v>94961.859608127881</v>
      </c>
      <c r="DN40" s="630">
        <v>92789.454825870358</v>
      </c>
      <c r="DO40" s="630">
        <v>92399.072075251941</v>
      </c>
      <c r="DP40" s="630">
        <v>87849.508281443021</v>
      </c>
      <c r="DQ40" s="630">
        <v>92477.068743999524</v>
      </c>
      <c r="DR40" s="630">
        <v>104079.68957931641</v>
      </c>
      <c r="DS40" s="630">
        <v>103808.54192417515</v>
      </c>
      <c r="DT40" s="630">
        <v>99321.660716402374</v>
      </c>
      <c r="DU40" s="630">
        <v>108290.62750661823</v>
      </c>
      <c r="DV40" s="630">
        <v>127204.3819319218</v>
      </c>
      <c r="DW40" s="630">
        <v>139211.25360189262</v>
      </c>
      <c r="DX40" s="630">
        <v>149810.62329122334</v>
      </c>
      <c r="DY40" s="630">
        <v>151394.32557434798</v>
      </c>
      <c r="DZ40" s="630">
        <v>162334.11951294233</v>
      </c>
      <c r="EA40" s="630">
        <v>162309.61818441364</v>
      </c>
      <c r="EB40" s="630">
        <v>159670.28013665378</v>
      </c>
      <c r="EC40" s="630">
        <v>157656.04203595335</v>
      </c>
      <c r="ED40" s="630">
        <v>157597.88016278105</v>
      </c>
      <c r="EE40" s="630">
        <v>176296.23557296811</v>
      </c>
      <c r="EF40" s="630">
        <v>161998.09108637981</v>
      </c>
      <c r="EG40" s="630">
        <v>169381.18306503288</v>
      </c>
    </row>
    <row r="41" spans="1:137" ht="16.5" customHeight="1" x14ac:dyDescent="0.3">
      <c r="A41" s="631" t="s">
        <v>526</v>
      </c>
      <c r="B41" s="631" t="s">
        <v>519</v>
      </c>
      <c r="C41" s="635">
        <v>29905.948359430004</v>
      </c>
      <c r="D41" s="635">
        <v>31193.630936658003</v>
      </c>
      <c r="E41" s="635">
        <v>27311.545206634</v>
      </c>
      <c r="F41" s="635">
        <v>29202.901078230003</v>
      </c>
      <c r="G41" s="635">
        <v>30552.205607459997</v>
      </c>
      <c r="H41" s="635">
        <v>31067.309164418002</v>
      </c>
      <c r="I41" s="635">
        <v>33728.246010356001</v>
      </c>
      <c r="J41" s="635">
        <v>32959.665776719805</v>
      </c>
      <c r="K41" s="635">
        <v>30473.108180883995</v>
      </c>
      <c r="L41" s="635">
        <v>31483.433913931003</v>
      </c>
      <c r="M41" s="635">
        <v>34916.786229402001</v>
      </c>
      <c r="N41" s="635">
        <v>35888.421563420998</v>
      </c>
      <c r="O41" s="635">
        <v>35131.730367755721</v>
      </c>
      <c r="P41" s="635">
        <v>34480.391930773643</v>
      </c>
      <c r="Q41" s="635">
        <v>36878.477169827478</v>
      </c>
      <c r="R41" s="635">
        <v>36585.829787302457</v>
      </c>
      <c r="S41" s="635">
        <v>35982.459657564759</v>
      </c>
      <c r="T41" s="635">
        <v>36017.19423909</v>
      </c>
      <c r="U41" s="635">
        <v>36171.64986097056</v>
      </c>
      <c r="V41" s="635">
        <v>35153.164893186782</v>
      </c>
      <c r="W41" s="635">
        <v>35900.916035579998</v>
      </c>
      <c r="X41" s="635">
        <v>36423.946945018535</v>
      </c>
      <c r="Y41" s="635">
        <v>36377.079607624779</v>
      </c>
      <c r="Z41" s="635">
        <v>38722.294748191998</v>
      </c>
      <c r="AA41" s="635">
        <v>38764.784082730832</v>
      </c>
      <c r="AB41" s="635">
        <v>39134.121043966436</v>
      </c>
      <c r="AC41" s="635">
        <v>39530.990971407038</v>
      </c>
      <c r="AD41" s="635">
        <v>39275.779788860164</v>
      </c>
      <c r="AE41" s="635">
        <v>39184.793976396097</v>
      </c>
      <c r="AF41" s="635">
        <v>42552.138171155399</v>
      </c>
      <c r="AG41" s="635">
        <v>42506.010275508052</v>
      </c>
      <c r="AH41" s="635">
        <v>43433.470940566447</v>
      </c>
      <c r="AI41" s="635">
        <v>43130.22012637795</v>
      </c>
      <c r="AJ41" s="635">
        <v>42088.247914638203</v>
      </c>
      <c r="AK41" s="635">
        <v>42839.383252755768</v>
      </c>
      <c r="AL41" s="635">
        <v>40543.605711483484</v>
      </c>
      <c r="AM41" s="635">
        <v>42754.882884875791</v>
      </c>
      <c r="AN41" s="635">
        <v>43897.441759033369</v>
      </c>
      <c r="AO41" s="635">
        <v>42864.596163264956</v>
      </c>
      <c r="AP41" s="635">
        <v>40762.96669584437</v>
      </c>
      <c r="AQ41" s="635">
        <v>47206.626063918106</v>
      </c>
      <c r="AR41" s="635">
        <v>48369.236983322422</v>
      </c>
      <c r="AS41" s="635">
        <v>44917.638816535298</v>
      </c>
      <c r="AT41" s="635">
        <v>41281.077607414431</v>
      </c>
      <c r="AU41" s="635">
        <v>44168.116265825622</v>
      </c>
      <c r="AV41" s="635">
        <v>43688.112621609478</v>
      </c>
      <c r="AW41" s="635">
        <v>44114.168762133151</v>
      </c>
      <c r="AX41" s="635">
        <v>45710.135657546372</v>
      </c>
      <c r="AY41" s="635">
        <v>47890.613929024701</v>
      </c>
      <c r="AZ41" s="635">
        <v>52715.362689936119</v>
      </c>
      <c r="BA41" s="635">
        <v>51963.014365764218</v>
      </c>
      <c r="BB41" s="635">
        <v>56048.243475438321</v>
      </c>
      <c r="BC41" s="635">
        <v>54931.670606376669</v>
      </c>
      <c r="BD41" s="635">
        <v>56271.989003404218</v>
      </c>
      <c r="BE41" s="635">
        <v>58124.012443318992</v>
      </c>
      <c r="BF41" s="635">
        <v>61943.39414046584</v>
      </c>
      <c r="BG41" s="635">
        <v>63289.583154410371</v>
      </c>
      <c r="BH41" s="635">
        <v>62154.004031108321</v>
      </c>
      <c r="BI41" s="635">
        <v>56241.890348099871</v>
      </c>
      <c r="BJ41" s="635">
        <v>55818.477511951496</v>
      </c>
      <c r="BK41" s="635">
        <v>59094.987338573228</v>
      </c>
      <c r="BL41" s="635">
        <v>63683.215535931449</v>
      </c>
      <c r="BM41" s="635">
        <v>68422.250898596874</v>
      </c>
      <c r="BN41" s="635">
        <v>68324.691224895258</v>
      </c>
      <c r="BO41" s="635">
        <v>64352.684886479095</v>
      </c>
      <c r="BP41" s="635">
        <v>62659.31613027196</v>
      </c>
      <c r="BQ41" s="635">
        <v>63293.244665154845</v>
      </c>
      <c r="BR41" s="635">
        <v>59949.981070413007</v>
      </c>
      <c r="BS41" s="635">
        <v>62006.423158714751</v>
      </c>
      <c r="BT41" s="635">
        <v>64354.428755308472</v>
      </c>
      <c r="BU41" s="636">
        <v>67032.083611344569</v>
      </c>
      <c r="BV41" s="636">
        <v>65040.3572527168</v>
      </c>
      <c r="BW41" s="636">
        <v>65457.187200208049</v>
      </c>
      <c r="BX41" s="636">
        <v>66468.772770639553</v>
      </c>
      <c r="BY41" s="636">
        <v>65458.33818669257</v>
      </c>
      <c r="BZ41" s="636">
        <v>65995.621377397518</v>
      </c>
      <c r="CA41" s="636">
        <v>70596.399512637305</v>
      </c>
      <c r="CB41" s="636">
        <v>71028.93172423802</v>
      </c>
      <c r="CC41" s="636">
        <v>71238.268291099099</v>
      </c>
      <c r="CD41" s="636">
        <v>72748.864075257254</v>
      </c>
      <c r="CE41" s="636">
        <v>73340.119916581229</v>
      </c>
      <c r="CF41" s="636">
        <v>74509.632981161209</v>
      </c>
      <c r="CG41" s="636">
        <v>78514.746481231225</v>
      </c>
      <c r="CH41" s="636">
        <v>77932.39074705122</v>
      </c>
      <c r="CI41" s="636">
        <v>75207.001663401228</v>
      </c>
      <c r="CJ41" s="636">
        <v>75656.610058551218</v>
      </c>
      <c r="CK41" s="636">
        <v>76515.506699631209</v>
      </c>
      <c r="CL41" s="636">
        <v>83297.301537511215</v>
      </c>
      <c r="CM41" s="637">
        <v>80388.284526141215</v>
      </c>
      <c r="CN41" s="637">
        <v>75647.062858561214</v>
      </c>
      <c r="CO41" s="637">
        <v>69918.801171171217</v>
      </c>
      <c r="CP41" s="637">
        <v>68597.386000191211</v>
      </c>
      <c r="CQ41" s="637">
        <v>72292.698610521213</v>
      </c>
      <c r="CR41" s="637">
        <v>70714.854771071216</v>
      </c>
      <c r="CS41" s="637">
        <v>78285.791038171214</v>
      </c>
      <c r="CT41" s="637">
        <v>81872.937908191219</v>
      </c>
      <c r="CU41" s="638">
        <v>81505.338206041895</v>
      </c>
      <c r="CV41" s="638">
        <v>78180.495446263769</v>
      </c>
      <c r="CW41" s="638">
        <v>73403.365083327881</v>
      </c>
      <c r="CX41" s="638">
        <v>72978.51212594891</v>
      </c>
      <c r="CY41" s="638">
        <v>76790.314747250581</v>
      </c>
      <c r="CZ41" s="638">
        <v>90233.968471038286</v>
      </c>
      <c r="DA41" s="638">
        <v>84672.04450517759</v>
      </c>
      <c r="DB41" s="638">
        <v>92823.612358914979</v>
      </c>
      <c r="DC41" s="638">
        <v>82028.923499708733</v>
      </c>
      <c r="DD41" s="638">
        <v>78525.551204737523</v>
      </c>
      <c r="DE41" s="638">
        <v>80399.741586798627</v>
      </c>
      <c r="DF41" s="638">
        <v>72007.784085938474</v>
      </c>
      <c r="DG41" s="638">
        <v>77299.518208492707</v>
      </c>
      <c r="DH41" s="638">
        <v>77116.96832953897</v>
      </c>
      <c r="DI41" s="638">
        <v>76247.448960990252</v>
      </c>
      <c r="DJ41" s="638">
        <v>75660.017440171519</v>
      </c>
      <c r="DK41" s="638">
        <v>82074.932273510087</v>
      </c>
      <c r="DL41" s="638">
        <v>77373.361608146894</v>
      </c>
      <c r="DM41" s="638">
        <v>81069.816115127876</v>
      </c>
      <c r="DN41" s="638">
        <v>78897.411332870353</v>
      </c>
      <c r="DO41" s="638">
        <v>78507.028582251936</v>
      </c>
      <c r="DP41" s="638">
        <v>73957.464788443016</v>
      </c>
      <c r="DQ41" s="638">
        <v>78585.025250999533</v>
      </c>
      <c r="DR41" s="638">
        <v>90703.64608631641</v>
      </c>
      <c r="DS41" s="638">
        <v>90475.373414125148</v>
      </c>
      <c r="DT41" s="638">
        <v>86950.363470642376</v>
      </c>
      <c r="DU41" s="638">
        <v>91651.782427168218</v>
      </c>
      <c r="DV41" s="638">
        <v>111291.7697130318</v>
      </c>
      <c r="DW41" s="638">
        <v>123422.30060090261</v>
      </c>
      <c r="DX41" s="638">
        <v>138222.08218350334</v>
      </c>
      <c r="DY41" s="638">
        <v>144783.21386216796</v>
      </c>
      <c r="DZ41" s="638">
        <v>155704.42054048233</v>
      </c>
      <c r="EA41" s="638">
        <v>155661.93154073364</v>
      </c>
      <c r="EB41" s="638">
        <v>153004.00623268378</v>
      </c>
      <c r="EC41" s="638">
        <v>150971.78046076334</v>
      </c>
      <c r="ED41" s="638">
        <v>150895.03132732105</v>
      </c>
      <c r="EE41" s="638">
        <v>169574.79947722811</v>
      </c>
      <c r="EF41" s="638">
        <v>155259.8664974898</v>
      </c>
      <c r="EG41" s="638">
        <v>164698.57121587289</v>
      </c>
    </row>
    <row r="42" spans="1:137" ht="16.5" customHeight="1" x14ac:dyDescent="0.3">
      <c r="A42" s="631" t="s">
        <v>527</v>
      </c>
      <c r="B42" s="631" t="s">
        <v>521</v>
      </c>
      <c r="C42" s="635">
        <v>61.026910999999927</v>
      </c>
      <c r="D42" s="635">
        <v>61.016411000000062</v>
      </c>
      <c r="E42" s="635">
        <v>61.018411000000015</v>
      </c>
      <c r="F42" s="635">
        <v>61.019411000000218</v>
      </c>
      <c r="G42" s="635">
        <v>61.020410999999967</v>
      </c>
      <c r="H42" s="635">
        <v>61.021410999999716</v>
      </c>
      <c r="I42" s="635">
        <v>61.021411000000171</v>
      </c>
      <c r="J42" s="635">
        <v>61.023411000000124</v>
      </c>
      <c r="K42" s="635">
        <v>61.024410999999873</v>
      </c>
      <c r="L42" s="635">
        <v>61.024410999999873</v>
      </c>
      <c r="M42" s="635">
        <v>61.026410999999825</v>
      </c>
      <c r="N42" s="635">
        <v>61.027411000000029</v>
      </c>
      <c r="O42" s="635">
        <v>61.028410999999778</v>
      </c>
      <c r="P42" s="635">
        <v>61.029410999999982</v>
      </c>
      <c r="Q42" s="635">
        <v>61.030411000000186</v>
      </c>
      <c r="R42" s="635">
        <v>61.030411000000186</v>
      </c>
      <c r="S42" s="635">
        <v>71.156410999999935</v>
      </c>
      <c r="T42" s="635">
        <v>67.529822999999851</v>
      </c>
      <c r="U42" s="635">
        <v>67.529822999999851</v>
      </c>
      <c r="V42" s="635">
        <v>67.529822999999851</v>
      </c>
      <c r="W42" s="635">
        <v>67.529822999999851</v>
      </c>
      <c r="X42" s="635">
        <v>67.529822999999851</v>
      </c>
      <c r="Y42" s="635">
        <v>67.529822999999851</v>
      </c>
      <c r="Z42" s="635">
        <v>67.529822999999851</v>
      </c>
      <c r="AA42" s="635">
        <v>67.529822999999851</v>
      </c>
      <c r="AB42" s="635">
        <v>67.529822999999851</v>
      </c>
      <c r="AC42" s="635">
        <v>67.529822999999851</v>
      </c>
      <c r="AD42" s="635">
        <v>67.532818000000134</v>
      </c>
      <c r="AE42" s="635">
        <v>67.532818000000134</v>
      </c>
      <c r="AF42" s="635">
        <v>67.542648999999983</v>
      </c>
      <c r="AG42" s="635">
        <v>67.532818000000006</v>
      </c>
      <c r="AH42" s="635">
        <v>67.532818000000006</v>
      </c>
      <c r="AI42" s="635">
        <v>67.542487999999921</v>
      </c>
      <c r="AJ42" s="635">
        <v>67.539493000000093</v>
      </c>
      <c r="AK42" s="635">
        <v>67.539493000000093</v>
      </c>
      <c r="AL42" s="635">
        <v>67.539493000000093</v>
      </c>
      <c r="AM42" s="635">
        <v>67.539493000000093</v>
      </c>
      <c r="AN42" s="635">
        <v>67.53949300000022</v>
      </c>
      <c r="AO42" s="635">
        <v>67.53949300000022</v>
      </c>
      <c r="AP42" s="635">
        <v>67.539492999999766</v>
      </c>
      <c r="AQ42" s="635">
        <v>67.539492999999766</v>
      </c>
      <c r="AR42" s="635">
        <v>67.53949300000022</v>
      </c>
      <c r="AS42" s="635">
        <v>67.53949300000022</v>
      </c>
      <c r="AT42" s="635">
        <v>67.53949300000022</v>
      </c>
      <c r="AU42" s="635">
        <v>67.53949300000022</v>
      </c>
      <c r="AV42" s="635">
        <v>67.539492999999766</v>
      </c>
      <c r="AW42" s="635">
        <v>67.539492999999766</v>
      </c>
      <c r="AX42" s="635">
        <v>67.53949300000022</v>
      </c>
      <c r="AY42" s="635">
        <v>67.53949300000022</v>
      </c>
      <c r="AZ42" s="635">
        <v>64.790993000000043</v>
      </c>
      <c r="BA42" s="635">
        <v>64.790993000000043</v>
      </c>
      <c r="BB42" s="635">
        <v>58.063492999999994</v>
      </c>
      <c r="BC42" s="635">
        <v>58.063492999999994</v>
      </c>
      <c r="BD42" s="635">
        <v>58.063492999999994</v>
      </c>
      <c r="BE42" s="635">
        <v>58.063492999999994</v>
      </c>
      <c r="BF42" s="635">
        <v>58.063492999999994</v>
      </c>
      <c r="BG42" s="635">
        <v>58.063492999999994</v>
      </c>
      <c r="BH42" s="635">
        <v>58.063492999999994</v>
      </c>
      <c r="BI42" s="635">
        <v>58.063492999999994</v>
      </c>
      <c r="BJ42" s="635">
        <v>58.063492999999994</v>
      </c>
      <c r="BK42" s="635">
        <v>58.063493000000221</v>
      </c>
      <c r="BL42" s="635">
        <v>58.063492999999653</v>
      </c>
      <c r="BM42" s="635">
        <v>58.063493000000562</v>
      </c>
      <c r="BN42" s="635">
        <v>58.063492999999653</v>
      </c>
      <c r="BO42" s="635">
        <v>58.063492999998743</v>
      </c>
      <c r="BP42" s="635">
        <v>58.063492999998743</v>
      </c>
      <c r="BQ42" s="635">
        <v>58.063492999998743</v>
      </c>
      <c r="BR42" s="635">
        <v>58.063492999998743</v>
      </c>
      <c r="BS42" s="635">
        <v>58.063493000000562</v>
      </c>
      <c r="BT42" s="635">
        <v>58.063492999998743</v>
      </c>
      <c r="BU42" s="636">
        <v>58.063492999998743</v>
      </c>
      <c r="BV42" s="636">
        <v>58.063492999998743</v>
      </c>
      <c r="BW42" s="636">
        <v>58.063492999998743</v>
      </c>
      <c r="BX42" s="636">
        <v>58.063492999999653</v>
      </c>
      <c r="BY42" s="636">
        <v>58.063492999999653</v>
      </c>
      <c r="BZ42" s="636">
        <v>58.063492999999653</v>
      </c>
      <c r="CA42" s="636">
        <v>58.063492999999653</v>
      </c>
      <c r="CB42" s="636">
        <v>58.063492999999653</v>
      </c>
      <c r="CC42" s="636">
        <v>58.043492999999216</v>
      </c>
      <c r="CD42" s="636">
        <v>58.043492999999216</v>
      </c>
      <c r="CE42" s="636">
        <v>58.043492999999216</v>
      </c>
      <c r="CF42" s="636">
        <v>58.043492999999216</v>
      </c>
      <c r="CG42" s="636">
        <v>58.043492999999216</v>
      </c>
      <c r="CH42" s="636">
        <v>58.043492999999216</v>
      </c>
      <c r="CI42" s="636">
        <v>58.043492999999216</v>
      </c>
      <c r="CJ42" s="636">
        <v>58.043492999997397</v>
      </c>
      <c r="CK42" s="636">
        <v>58.043492999999216</v>
      </c>
      <c r="CL42" s="636">
        <v>58.043493000001035</v>
      </c>
      <c r="CM42" s="637">
        <v>58.043492999999216</v>
      </c>
      <c r="CN42" s="637">
        <v>58.043492999999216</v>
      </c>
      <c r="CO42" s="637">
        <v>58.043492999999216</v>
      </c>
      <c r="CP42" s="637">
        <v>58.043492999999216</v>
      </c>
      <c r="CQ42" s="637">
        <v>58.043492999999216</v>
      </c>
      <c r="CR42" s="637">
        <v>58.043492999997397</v>
      </c>
      <c r="CS42" s="637">
        <v>58.043492999997397</v>
      </c>
      <c r="CT42" s="637">
        <v>58.043493000001035</v>
      </c>
      <c r="CU42" s="638">
        <v>58.043492999999216</v>
      </c>
      <c r="CV42" s="638">
        <v>58.043492999999216</v>
      </c>
      <c r="CW42" s="638">
        <v>58.043492999997397</v>
      </c>
      <c r="CX42" s="638">
        <v>58.043492999997397</v>
      </c>
      <c r="CY42" s="638">
        <v>58.043493000001035</v>
      </c>
      <c r="CZ42" s="638">
        <v>58.043493000001035</v>
      </c>
      <c r="DA42" s="638">
        <v>58.043493000001035</v>
      </c>
      <c r="DB42" s="638">
        <v>58.043493000001035</v>
      </c>
      <c r="DC42" s="638">
        <v>58.043493000001035</v>
      </c>
      <c r="DD42" s="638">
        <v>58.043493000001035</v>
      </c>
      <c r="DE42" s="638">
        <v>58.043493000001035</v>
      </c>
      <c r="DF42" s="638">
        <v>58.043493000001035</v>
      </c>
      <c r="DG42" s="638">
        <v>58.043493000001035</v>
      </c>
      <c r="DH42" s="638">
        <v>58.043493000001035</v>
      </c>
      <c r="DI42" s="638">
        <v>58.043492999997397</v>
      </c>
      <c r="DJ42" s="638">
        <v>58.043492999999216</v>
      </c>
      <c r="DK42" s="638">
        <v>58.043492999999216</v>
      </c>
      <c r="DL42" s="638">
        <v>58.043492999999216</v>
      </c>
      <c r="DM42" s="638">
        <v>58.043492999999216</v>
      </c>
      <c r="DN42" s="638">
        <v>58.043492999999216</v>
      </c>
      <c r="DO42" s="638">
        <v>58.043493000001035</v>
      </c>
      <c r="DP42" s="638">
        <v>58.043492999999216</v>
      </c>
      <c r="DQ42" s="638">
        <v>58.043492999997397</v>
      </c>
      <c r="DR42" s="638">
        <v>58.043492999997397</v>
      </c>
      <c r="DS42" s="638">
        <v>58.043492999997397</v>
      </c>
      <c r="DT42" s="638">
        <v>58.043492999999216</v>
      </c>
      <c r="DU42" s="638">
        <v>58.043493000001035</v>
      </c>
      <c r="DV42" s="638">
        <v>58.043492999997397</v>
      </c>
      <c r="DW42" s="638">
        <v>58.043492999999216</v>
      </c>
      <c r="DX42" s="638">
        <v>58.043492999999216</v>
      </c>
      <c r="DY42" s="638">
        <v>58.043493000000126</v>
      </c>
      <c r="DZ42" s="638">
        <v>58.043493000001035</v>
      </c>
      <c r="EA42" s="638">
        <v>58.043492999999216</v>
      </c>
      <c r="EB42" s="638">
        <v>58.043493000001035</v>
      </c>
      <c r="EC42" s="638">
        <v>58.043493000001035</v>
      </c>
      <c r="ED42" s="638">
        <v>58.043493000000126</v>
      </c>
      <c r="EE42" s="638">
        <v>58.043492999999216</v>
      </c>
      <c r="EF42" s="638">
        <v>58.043492999999216</v>
      </c>
      <c r="EG42" s="638">
        <v>58.043492999999216</v>
      </c>
    </row>
    <row r="43" spans="1:137" ht="16.5" customHeight="1" x14ac:dyDescent="0.3">
      <c r="A43" s="631" t="s">
        <v>528</v>
      </c>
      <c r="B43" s="631" t="s">
        <v>523</v>
      </c>
      <c r="C43" s="635">
        <v>0</v>
      </c>
      <c r="D43" s="635">
        <v>0</v>
      </c>
      <c r="E43" s="635">
        <v>3000</v>
      </c>
      <c r="F43" s="635">
        <v>1700</v>
      </c>
      <c r="G43" s="635">
        <v>0</v>
      </c>
      <c r="H43" s="635">
        <v>2000</v>
      </c>
      <c r="I43" s="635">
        <v>0</v>
      </c>
      <c r="J43" s="635">
        <v>0</v>
      </c>
      <c r="K43" s="635">
        <v>0</v>
      </c>
      <c r="L43" s="635">
        <v>0</v>
      </c>
      <c r="M43" s="635">
        <v>0</v>
      </c>
      <c r="N43" s="635">
        <v>0</v>
      </c>
      <c r="O43" s="635">
        <v>0</v>
      </c>
      <c r="P43" s="635">
        <v>0</v>
      </c>
      <c r="Q43" s="635">
        <v>0</v>
      </c>
      <c r="R43" s="635">
        <v>0</v>
      </c>
      <c r="S43" s="635">
        <v>0</v>
      </c>
      <c r="T43" s="635">
        <v>0</v>
      </c>
      <c r="U43" s="635">
        <v>0</v>
      </c>
      <c r="V43" s="635">
        <v>0</v>
      </c>
      <c r="W43" s="635">
        <v>0</v>
      </c>
      <c r="X43" s="635">
        <v>0</v>
      </c>
      <c r="Y43" s="635">
        <v>0</v>
      </c>
      <c r="Z43" s="635">
        <v>0</v>
      </c>
      <c r="AA43" s="635">
        <v>0</v>
      </c>
      <c r="AB43" s="635">
        <v>0</v>
      </c>
      <c r="AC43" s="635">
        <v>0</v>
      </c>
      <c r="AD43" s="635">
        <v>0</v>
      </c>
      <c r="AE43" s="635">
        <v>0</v>
      </c>
      <c r="AF43" s="635">
        <v>0</v>
      </c>
      <c r="AG43" s="635">
        <v>3.5150000000000001</v>
      </c>
      <c r="AH43" s="635">
        <v>3.5150000000000001</v>
      </c>
      <c r="AI43" s="635">
        <v>3.5150000000000001</v>
      </c>
      <c r="AJ43" s="635">
        <v>3.5150000000000001</v>
      </c>
      <c r="AK43" s="635">
        <v>3.5150000000000001</v>
      </c>
      <c r="AL43" s="635">
        <v>3.5150000000000001</v>
      </c>
      <c r="AM43" s="635">
        <v>3.5150000000000001</v>
      </c>
      <c r="AN43" s="635">
        <v>0</v>
      </c>
      <c r="AO43" s="635">
        <v>0</v>
      </c>
      <c r="AP43" s="635">
        <v>0</v>
      </c>
      <c r="AQ43" s="635">
        <v>0</v>
      </c>
      <c r="AR43" s="635">
        <v>0</v>
      </c>
      <c r="AS43" s="635">
        <v>0</v>
      </c>
      <c r="AT43" s="635">
        <v>0</v>
      </c>
      <c r="AU43" s="635">
        <v>0</v>
      </c>
      <c r="AV43" s="635">
        <v>0</v>
      </c>
      <c r="AW43" s="635">
        <v>0</v>
      </c>
      <c r="AX43" s="635">
        <v>0</v>
      </c>
      <c r="AY43" s="635">
        <v>0</v>
      </c>
      <c r="AZ43" s="635">
        <v>107.143967</v>
      </c>
      <c r="BA43" s="635">
        <v>107.143967</v>
      </c>
      <c r="BB43" s="635">
        <v>110.743967</v>
      </c>
      <c r="BC43" s="635">
        <v>110.743967</v>
      </c>
      <c r="BD43" s="635">
        <v>110.743967</v>
      </c>
      <c r="BE43" s="635">
        <v>110.743967</v>
      </c>
      <c r="BF43" s="635">
        <v>110.743967</v>
      </c>
      <c r="BG43" s="635">
        <v>110.743967</v>
      </c>
      <c r="BH43" s="635">
        <v>110.743967</v>
      </c>
      <c r="BI43" s="635">
        <v>110.743967</v>
      </c>
      <c r="BJ43" s="635">
        <v>110.743967</v>
      </c>
      <c r="BK43" s="635">
        <v>672.12896699999999</v>
      </c>
      <c r="BL43" s="635">
        <v>1420.1289670000001</v>
      </c>
      <c r="BM43" s="635">
        <v>2530.1989669999998</v>
      </c>
      <c r="BN43" s="635">
        <v>2530.1989669999998</v>
      </c>
      <c r="BO43" s="635">
        <v>4521.643967</v>
      </c>
      <c r="BP43" s="635">
        <v>5499.643967</v>
      </c>
      <c r="BQ43" s="635">
        <v>5749.643967</v>
      </c>
      <c r="BR43" s="635">
        <v>5992.1999669999996</v>
      </c>
      <c r="BS43" s="635">
        <v>6595.6999669999996</v>
      </c>
      <c r="BT43" s="635">
        <v>7295.6999669999996</v>
      </c>
      <c r="BU43" s="636">
        <v>7395.6999669999996</v>
      </c>
      <c r="BV43" s="636">
        <v>7395.6999669999996</v>
      </c>
      <c r="BW43" s="636">
        <v>7872.0149670000001</v>
      </c>
      <c r="BX43" s="636">
        <v>8252.3649669999995</v>
      </c>
      <c r="BY43" s="636">
        <v>8102.2949669999998</v>
      </c>
      <c r="BZ43" s="636">
        <v>8102.2949669999998</v>
      </c>
      <c r="CA43" s="636">
        <v>7110.8499670000001</v>
      </c>
      <c r="CB43" s="636">
        <v>9557.3649669999995</v>
      </c>
      <c r="CC43" s="636">
        <v>9307.3649669999995</v>
      </c>
      <c r="CD43" s="636">
        <v>9416.8089670000008</v>
      </c>
      <c r="CE43" s="636">
        <v>10346.044967</v>
      </c>
      <c r="CF43" s="636">
        <v>9646.0449669999998</v>
      </c>
      <c r="CG43" s="636">
        <v>9546.0449669999998</v>
      </c>
      <c r="CH43" s="636">
        <v>10451.044967</v>
      </c>
      <c r="CI43" s="636">
        <v>11924.905467</v>
      </c>
      <c r="CJ43" s="636">
        <v>10731.655467</v>
      </c>
      <c r="CK43" s="636">
        <v>11191.655467</v>
      </c>
      <c r="CL43" s="636">
        <v>11191.655467</v>
      </c>
      <c r="CM43" s="637">
        <v>12768.655467</v>
      </c>
      <c r="CN43" s="637">
        <v>10044.625467</v>
      </c>
      <c r="CO43" s="637">
        <v>10044.625467</v>
      </c>
      <c r="CP43" s="637">
        <v>11186.625467</v>
      </c>
      <c r="CQ43" s="637">
        <v>9653.8894670000009</v>
      </c>
      <c r="CR43" s="637">
        <v>9653.8894670000009</v>
      </c>
      <c r="CS43" s="637">
        <v>9653.8894670000009</v>
      </c>
      <c r="CT43" s="637">
        <v>9768.8894670000009</v>
      </c>
      <c r="CU43" s="638">
        <v>10230.889467000001</v>
      </c>
      <c r="CV43" s="638">
        <v>11368.528967</v>
      </c>
      <c r="CW43" s="638">
        <v>13816.428967</v>
      </c>
      <c r="CX43" s="638">
        <v>16379.928967</v>
      </c>
      <c r="CY43" s="638">
        <v>19977.928967</v>
      </c>
      <c r="CZ43" s="638">
        <v>19791.643967</v>
      </c>
      <c r="DA43" s="638">
        <v>19791.643967</v>
      </c>
      <c r="DB43" s="638">
        <v>18297.643967</v>
      </c>
      <c r="DC43" s="638">
        <v>18297.643967</v>
      </c>
      <c r="DD43" s="638">
        <v>18297.643967</v>
      </c>
      <c r="DE43" s="638">
        <v>18297.643967</v>
      </c>
      <c r="DF43" s="638">
        <v>17776.599999999999</v>
      </c>
      <c r="DG43" s="638">
        <v>17115.099999999999</v>
      </c>
      <c r="DH43" s="638">
        <v>14941.5</v>
      </c>
      <c r="DI43" s="638">
        <v>13073.6</v>
      </c>
      <c r="DJ43" s="638">
        <v>11206.1</v>
      </c>
      <c r="DK43" s="638">
        <v>7031.1</v>
      </c>
      <c r="DL43" s="638">
        <v>12755.5</v>
      </c>
      <c r="DM43" s="638">
        <v>13834</v>
      </c>
      <c r="DN43" s="638">
        <v>13834</v>
      </c>
      <c r="DO43" s="638">
        <v>13834</v>
      </c>
      <c r="DP43" s="638">
        <v>13834</v>
      </c>
      <c r="DQ43" s="638">
        <v>13834</v>
      </c>
      <c r="DR43" s="638">
        <v>13318</v>
      </c>
      <c r="DS43" s="638">
        <v>13275.125017049999</v>
      </c>
      <c r="DT43" s="638">
        <v>12313.25375276</v>
      </c>
      <c r="DU43" s="638">
        <v>16580.801586450001</v>
      </c>
      <c r="DV43" s="638">
        <v>15854.56872589</v>
      </c>
      <c r="DW43" s="638">
        <v>15730.90950799</v>
      </c>
      <c r="DX43" s="638">
        <v>11530.497614720001</v>
      </c>
      <c r="DY43" s="638">
        <v>6553.0682191800006</v>
      </c>
      <c r="DZ43" s="638">
        <v>6571.6554794599997</v>
      </c>
      <c r="EA43" s="638">
        <v>6589.64315068</v>
      </c>
      <c r="EB43" s="638">
        <v>6608.2304109699999</v>
      </c>
      <c r="EC43" s="638">
        <v>6626.2180821899992</v>
      </c>
      <c r="ED43" s="638">
        <v>6644.8053424600002</v>
      </c>
      <c r="EE43" s="638">
        <v>6663.3926027399993</v>
      </c>
      <c r="EF43" s="638">
        <v>6680.1810958900005</v>
      </c>
      <c r="EG43" s="638">
        <v>4624.5683561599999</v>
      </c>
    </row>
    <row r="44" spans="1:137" ht="16.5" customHeight="1" x14ac:dyDescent="0.3">
      <c r="A44" s="631"/>
      <c r="B44" s="631"/>
      <c r="C44" s="632"/>
      <c r="D44" s="632"/>
      <c r="E44" s="632"/>
      <c r="F44" s="632"/>
      <c r="G44" s="632"/>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24"/>
      <c r="AP44" s="624"/>
      <c r="AQ44" s="624"/>
      <c r="AR44" s="624"/>
      <c r="AS44" s="624"/>
      <c r="AT44" s="624"/>
      <c r="AU44" s="624"/>
      <c r="AV44" s="624"/>
      <c r="AW44" s="624"/>
      <c r="AX44" s="624"/>
      <c r="AY44" s="624"/>
      <c r="AZ44" s="624"/>
      <c r="BA44" s="624"/>
      <c r="BB44" s="624"/>
      <c r="BC44" s="624"/>
      <c r="BD44" s="624"/>
      <c r="BE44" s="624"/>
      <c r="BF44" s="624"/>
      <c r="BG44" s="624"/>
      <c r="BH44" s="624"/>
      <c r="BI44" s="624"/>
      <c r="BJ44" s="624"/>
      <c r="BK44" s="624"/>
      <c r="BL44" s="624"/>
      <c r="BM44" s="624"/>
      <c r="BN44" s="624"/>
      <c r="BO44" s="624"/>
      <c r="BP44" s="624"/>
      <c r="BQ44" s="624"/>
      <c r="BR44" s="624"/>
      <c r="BS44" s="624"/>
      <c r="BT44" s="624"/>
      <c r="BU44" s="633"/>
      <c r="BV44" s="633"/>
      <c r="BW44" s="633"/>
      <c r="BX44" s="633"/>
      <c r="BY44" s="633"/>
      <c r="BZ44" s="633"/>
      <c r="CA44" s="633"/>
      <c r="CB44" s="633"/>
      <c r="CC44" s="633"/>
      <c r="CD44" s="633"/>
      <c r="CE44" s="633"/>
      <c r="CF44" s="633"/>
      <c r="CG44" s="633"/>
      <c r="CH44" s="633"/>
      <c r="CI44" s="633"/>
      <c r="CJ44" s="633"/>
      <c r="CK44" s="633"/>
      <c r="CL44" s="633"/>
      <c r="CM44" s="625"/>
      <c r="CN44" s="625"/>
      <c r="CO44" s="625"/>
      <c r="CP44" s="625"/>
      <c r="CQ44" s="625"/>
      <c r="CR44" s="625"/>
      <c r="CS44" s="625"/>
      <c r="CT44" s="625"/>
      <c r="CU44" s="634"/>
      <c r="CV44" s="634"/>
      <c r="CW44" s="634"/>
      <c r="CX44" s="634"/>
      <c r="CY44" s="634"/>
      <c r="CZ44" s="634"/>
      <c r="DA44" s="634"/>
      <c r="DB44" s="634"/>
      <c r="DC44" s="634"/>
      <c r="DD44" s="634"/>
      <c r="DE44" s="634"/>
      <c r="DF44" s="634"/>
      <c r="DG44" s="634"/>
      <c r="DH44" s="634"/>
      <c r="DI44" s="634"/>
      <c r="DJ44" s="634"/>
      <c r="DK44" s="634"/>
      <c r="DL44" s="634"/>
      <c r="DM44" s="634"/>
      <c r="DN44" s="634"/>
      <c r="DO44" s="634"/>
      <c r="DP44" s="634"/>
      <c r="DQ44" s="634"/>
      <c r="DR44" s="634"/>
      <c r="DS44" s="634"/>
      <c r="DT44" s="634"/>
      <c r="DU44" s="634"/>
      <c r="DV44" s="634"/>
      <c r="DW44" s="634"/>
      <c r="DX44" s="634"/>
      <c r="DY44" s="634"/>
      <c r="DZ44" s="634"/>
      <c r="EA44" s="634"/>
      <c r="EB44" s="634"/>
      <c r="EC44" s="634"/>
      <c r="ED44" s="634"/>
      <c r="EE44" s="634"/>
      <c r="EF44" s="634"/>
      <c r="EG44" s="634"/>
    </row>
    <row r="45" spans="1:137" ht="16.5" customHeight="1" x14ac:dyDescent="0.3">
      <c r="A45" s="626" t="s">
        <v>529</v>
      </c>
      <c r="B45" s="626" t="s">
        <v>530</v>
      </c>
      <c r="C45" s="627">
        <v>0</v>
      </c>
      <c r="D45" s="627">
        <v>0</v>
      </c>
      <c r="E45" s="627">
        <v>0</v>
      </c>
      <c r="F45" s="627">
        <v>0</v>
      </c>
      <c r="G45" s="627">
        <v>0</v>
      </c>
      <c r="H45" s="627">
        <v>0</v>
      </c>
      <c r="I45" s="627">
        <v>0</v>
      </c>
      <c r="J45" s="627">
        <v>303.74899999999991</v>
      </c>
      <c r="K45" s="627">
        <v>502.16046600000004</v>
      </c>
      <c r="L45" s="627">
        <v>502.16046600000004</v>
      </c>
      <c r="M45" s="627">
        <v>502.16046600000004</v>
      </c>
      <c r="N45" s="627">
        <v>477.37821600000007</v>
      </c>
      <c r="O45" s="627">
        <v>522.35433200000011</v>
      </c>
      <c r="P45" s="627">
        <v>563.02008699999988</v>
      </c>
      <c r="Q45" s="627">
        <v>709.01456599999983</v>
      </c>
      <c r="R45" s="627">
        <v>760.30179399999975</v>
      </c>
      <c r="S45" s="627">
        <v>957.91281299999991</v>
      </c>
      <c r="T45" s="627">
        <v>1111.7664229999998</v>
      </c>
      <c r="U45" s="627">
        <v>1421.1139969999999</v>
      </c>
      <c r="V45" s="627">
        <v>1345.9546740000001</v>
      </c>
      <c r="W45" s="627">
        <v>1097.4000299999998</v>
      </c>
      <c r="X45" s="627">
        <v>1147.5015679999997</v>
      </c>
      <c r="Y45" s="627">
        <v>1074.3758809999999</v>
      </c>
      <c r="Z45" s="627">
        <v>973.89911399999983</v>
      </c>
      <c r="AA45" s="627">
        <v>987.01167250000026</v>
      </c>
      <c r="AB45" s="627">
        <v>987.61469880999994</v>
      </c>
      <c r="AC45" s="627">
        <v>987.90412218000029</v>
      </c>
      <c r="AD45" s="627">
        <v>964.24856999999986</v>
      </c>
      <c r="AE45" s="627">
        <v>815.01807333999989</v>
      </c>
      <c r="AF45" s="627">
        <v>829.00589168999988</v>
      </c>
      <c r="AG45" s="627">
        <v>879.56600669000034</v>
      </c>
      <c r="AH45" s="627">
        <v>783.56822769379312</v>
      </c>
      <c r="AI45" s="627">
        <v>728.4015081</v>
      </c>
      <c r="AJ45" s="627">
        <v>626.68072635999999</v>
      </c>
      <c r="AK45" s="627">
        <v>702.04092421000007</v>
      </c>
      <c r="AL45" s="627">
        <v>860.31270639999991</v>
      </c>
      <c r="AM45" s="627">
        <v>1136.02626151</v>
      </c>
      <c r="AN45" s="627">
        <v>1214.9587380400001</v>
      </c>
      <c r="AO45" s="627">
        <v>2300.1123070199992</v>
      </c>
      <c r="AP45" s="627">
        <v>2583.8162419999999</v>
      </c>
      <c r="AQ45" s="627">
        <v>2828.7816888536649</v>
      </c>
      <c r="AR45" s="627">
        <v>2783.8348632041857</v>
      </c>
      <c r="AS45" s="627">
        <v>2614.354993311681</v>
      </c>
      <c r="AT45" s="627">
        <v>2994.8673294889336</v>
      </c>
      <c r="AU45" s="627">
        <v>2660.8722954435084</v>
      </c>
      <c r="AV45" s="627">
        <v>2610.2756306442334</v>
      </c>
      <c r="AW45" s="627">
        <v>2571.964406937097</v>
      </c>
      <c r="AX45" s="627">
        <v>1818.6549297441982</v>
      </c>
      <c r="AY45" s="627">
        <v>1566.6874621341976</v>
      </c>
      <c r="AZ45" s="627">
        <v>1518.7520036264834</v>
      </c>
      <c r="BA45" s="627">
        <v>1626.8607322698992</v>
      </c>
      <c r="BB45" s="627">
        <v>1542.129128801779</v>
      </c>
      <c r="BC45" s="627">
        <v>1945.7750698424302</v>
      </c>
      <c r="BD45" s="627">
        <v>1906.2233462202012</v>
      </c>
      <c r="BE45" s="627">
        <v>1931.966328434846</v>
      </c>
      <c r="BF45" s="627">
        <v>1845.619172527418</v>
      </c>
      <c r="BG45" s="627">
        <v>1813.8576627535981</v>
      </c>
      <c r="BH45" s="627">
        <v>1809.8412517385532</v>
      </c>
      <c r="BI45" s="627">
        <v>1933.8905259506596</v>
      </c>
      <c r="BJ45" s="627">
        <v>1977.8356894148478</v>
      </c>
      <c r="BK45" s="627">
        <v>3104.4042453554771</v>
      </c>
      <c r="BL45" s="627">
        <v>3130.5526144907531</v>
      </c>
      <c r="BM45" s="627">
        <v>3028.5484233272427</v>
      </c>
      <c r="BN45" s="627">
        <v>2193.1226852449554</v>
      </c>
      <c r="BO45" s="627">
        <v>2056.4769072711374</v>
      </c>
      <c r="BP45" s="627">
        <v>1994.7740961039547</v>
      </c>
      <c r="BQ45" s="627">
        <v>2292.4223185635105</v>
      </c>
      <c r="BR45" s="627">
        <v>2822.8377000452147</v>
      </c>
      <c r="BS45" s="627">
        <v>2768.742620551197</v>
      </c>
      <c r="BT45" s="627">
        <v>2615.7408358037405</v>
      </c>
      <c r="BU45" s="628">
        <v>2820.2200533702671</v>
      </c>
      <c r="BV45" s="628">
        <v>3023.7572276985466</v>
      </c>
      <c r="BW45" s="628">
        <v>2943.8292142852647</v>
      </c>
      <c r="BX45" s="628">
        <v>3494.0050491976053</v>
      </c>
      <c r="BY45" s="628">
        <v>3737.6449013561714</v>
      </c>
      <c r="BZ45" s="628">
        <v>3818.8879124726454</v>
      </c>
      <c r="CA45" s="628">
        <v>3717.5430564371454</v>
      </c>
      <c r="CB45" s="628">
        <v>3862.37316478393</v>
      </c>
      <c r="CC45" s="628">
        <v>3937.9001757329943</v>
      </c>
      <c r="CD45" s="628">
        <v>3878.4306242567982</v>
      </c>
      <c r="CE45" s="628">
        <v>3977.0592322756002</v>
      </c>
      <c r="CF45" s="628">
        <v>3977.6923143762651</v>
      </c>
      <c r="CG45" s="628">
        <v>3978.3049744780105</v>
      </c>
      <c r="CH45" s="628">
        <v>4091.5779306704781</v>
      </c>
      <c r="CI45" s="628">
        <v>3914.7414449115086</v>
      </c>
      <c r="CJ45" s="628">
        <v>4110.653918095888</v>
      </c>
      <c r="CK45" s="628">
        <v>4220.9722888364267</v>
      </c>
      <c r="CL45" s="628">
        <v>4175.4147896630084</v>
      </c>
      <c r="CM45" s="629">
        <v>4084.4765281324408</v>
      </c>
      <c r="CN45" s="629">
        <v>4954.407946356785</v>
      </c>
      <c r="CO45" s="629">
        <v>5404.7101411440644</v>
      </c>
      <c r="CP45" s="629">
        <v>5010.1609060732771</v>
      </c>
      <c r="CQ45" s="629">
        <v>4981.4208065471712</v>
      </c>
      <c r="CR45" s="629">
        <v>5709.8381471048251</v>
      </c>
      <c r="CS45" s="629">
        <v>5708.0453873663128</v>
      </c>
      <c r="CT45" s="629">
        <v>5489.1077501127265</v>
      </c>
      <c r="CU45" s="630">
        <v>5513.8183068044691</v>
      </c>
      <c r="CV45" s="630">
        <v>7413.2134494217898</v>
      </c>
      <c r="CW45" s="630">
        <v>12594.456361176315</v>
      </c>
      <c r="CX45" s="630">
        <v>15510.233448907273</v>
      </c>
      <c r="CY45" s="630">
        <v>17476.41340155217</v>
      </c>
      <c r="CZ45" s="630">
        <v>18257.213084227442</v>
      </c>
      <c r="DA45" s="630">
        <v>19889.706420076684</v>
      </c>
      <c r="DB45" s="630">
        <v>19022.095143053666</v>
      </c>
      <c r="DC45" s="630">
        <v>20358.470923741927</v>
      </c>
      <c r="DD45" s="630">
        <v>20875.81786602833</v>
      </c>
      <c r="DE45" s="630">
        <v>20263.142446436872</v>
      </c>
      <c r="DF45" s="630">
        <v>21899.842264582279</v>
      </c>
      <c r="DG45" s="630">
        <v>21850.370016168483</v>
      </c>
      <c r="DH45" s="630">
        <v>23248.572223132323</v>
      </c>
      <c r="DI45" s="630">
        <v>24828.777496793307</v>
      </c>
      <c r="DJ45" s="630">
        <v>25147.064418188154</v>
      </c>
      <c r="DK45" s="630">
        <v>24904.207664737729</v>
      </c>
      <c r="DL45" s="630">
        <v>26982.781655601542</v>
      </c>
      <c r="DM45" s="630">
        <v>27150.945244588518</v>
      </c>
      <c r="DN45" s="630">
        <v>27059.47992788527</v>
      </c>
      <c r="DO45" s="630">
        <v>26345.787149204461</v>
      </c>
      <c r="DP45" s="630">
        <v>26795.295921734403</v>
      </c>
      <c r="DQ45" s="630">
        <v>26450.778124003409</v>
      </c>
      <c r="DR45" s="630">
        <v>26822.853961766399</v>
      </c>
      <c r="DS45" s="630">
        <v>26859.219633909466</v>
      </c>
      <c r="DT45" s="630">
        <v>24636.230833551264</v>
      </c>
      <c r="DU45" s="630">
        <v>23424.709441082585</v>
      </c>
      <c r="DV45" s="630">
        <v>22177.866305366384</v>
      </c>
      <c r="DW45" s="630">
        <v>19227.589534369341</v>
      </c>
      <c r="DX45" s="630">
        <v>18843.372285949888</v>
      </c>
      <c r="DY45" s="630">
        <v>19201.188432612289</v>
      </c>
      <c r="DZ45" s="630">
        <v>18736.923989354444</v>
      </c>
      <c r="EA45" s="630">
        <v>19016.635811612556</v>
      </c>
      <c r="EB45" s="630">
        <v>21450.662145877915</v>
      </c>
      <c r="EC45" s="630">
        <v>21751.216181135442</v>
      </c>
      <c r="ED45" s="630">
        <v>20031.561868459889</v>
      </c>
      <c r="EE45" s="630">
        <v>20614.299203660394</v>
      </c>
      <c r="EF45" s="630">
        <v>19879.918539375511</v>
      </c>
      <c r="EG45" s="630">
        <v>15883.987602071098</v>
      </c>
    </row>
    <row r="46" spans="1:137" ht="16.5" customHeight="1" x14ac:dyDescent="0.3">
      <c r="A46" s="631"/>
      <c r="B46" s="631"/>
      <c r="C46" s="632"/>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24"/>
      <c r="AP46" s="624"/>
      <c r="AQ46" s="624"/>
      <c r="AR46" s="624"/>
      <c r="AS46" s="624"/>
      <c r="AT46" s="624"/>
      <c r="AU46" s="624"/>
      <c r="AV46" s="624"/>
      <c r="AW46" s="624"/>
      <c r="AX46" s="624"/>
      <c r="AY46" s="624"/>
      <c r="AZ46" s="624"/>
      <c r="BA46" s="624"/>
      <c r="BB46" s="624"/>
      <c r="BC46" s="624"/>
      <c r="BD46" s="624"/>
      <c r="BE46" s="624"/>
      <c r="BF46" s="624"/>
      <c r="BG46" s="624"/>
      <c r="BH46" s="624"/>
      <c r="BI46" s="624"/>
      <c r="BJ46" s="624"/>
      <c r="BK46" s="624"/>
      <c r="BL46" s="624"/>
      <c r="BM46" s="624"/>
      <c r="BN46" s="624"/>
      <c r="BO46" s="624"/>
      <c r="BP46" s="624"/>
      <c r="BQ46" s="624"/>
      <c r="BR46" s="624"/>
      <c r="BS46" s="624"/>
      <c r="BT46" s="624"/>
      <c r="BU46" s="633"/>
      <c r="BV46" s="633"/>
      <c r="BW46" s="633"/>
      <c r="BX46" s="633"/>
      <c r="BY46" s="633"/>
      <c r="BZ46" s="633"/>
      <c r="CA46" s="633"/>
      <c r="CB46" s="633"/>
      <c r="CC46" s="633"/>
      <c r="CD46" s="633"/>
      <c r="CE46" s="633"/>
      <c r="CF46" s="633"/>
      <c r="CG46" s="633"/>
      <c r="CH46" s="633"/>
      <c r="CI46" s="633"/>
      <c r="CJ46" s="633"/>
      <c r="CK46" s="633"/>
      <c r="CL46" s="633"/>
      <c r="CM46" s="625"/>
      <c r="CN46" s="625"/>
      <c r="CO46" s="625"/>
      <c r="CP46" s="625"/>
      <c r="CQ46" s="625"/>
      <c r="CR46" s="625"/>
      <c r="CS46" s="625"/>
      <c r="CT46" s="625"/>
      <c r="CU46" s="634"/>
      <c r="CV46" s="634"/>
      <c r="CW46" s="634"/>
      <c r="CX46" s="634"/>
      <c r="CY46" s="634"/>
      <c r="CZ46" s="634"/>
      <c r="DA46" s="634"/>
      <c r="DB46" s="634"/>
      <c r="DC46" s="634"/>
      <c r="DD46" s="634"/>
      <c r="DE46" s="634"/>
      <c r="DF46" s="634"/>
      <c r="DG46" s="634"/>
      <c r="DH46" s="634"/>
      <c r="DI46" s="634"/>
      <c r="DJ46" s="634"/>
      <c r="DK46" s="634"/>
      <c r="DL46" s="634"/>
      <c r="DM46" s="634"/>
      <c r="DN46" s="634"/>
      <c r="DO46" s="634"/>
      <c r="DP46" s="634"/>
      <c r="DQ46" s="634"/>
      <c r="DR46" s="634"/>
      <c r="DS46" s="634"/>
      <c r="DT46" s="634"/>
      <c r="DU46" s="634"/>
      <c r="DV46" s="634"/>
      <c r="DW46" s="634"/>
      <c r="DX46" s="634"/>
      <c r="DY46" s="634"/>
      <c r="DZ46" s="634"/>
      <c r="EA46" s="634"/>
      <c r="EB46" s="634"/>
      <c r="EC46" s="634"/>
      <c r="ED46" s="634"/>
      <c r="EE46" s="634"/>
      <c r="EF46" s="634"/>
      <c r="EG46" s="634"/>
    </row>
    <row r="47" spans="1:137" ht="16.5" customHeight="1" x14ac:dyDescent="0.3">
      <c r="A47" s="626" t="s">
        <v>531</v>
      </c>
      <c r="B47" s="626" t="s">
        <v>532</v>
      </c>
      <c r="C47" s="627">
        <v>0.97697899999999993</v>
      </c>
      <c r="D47" s="627">
        <v>0.97697899999999993</v>
      </c>
      <c r="E47" s="627">
        <v>0.97697899999999993</v>
      </c>
      <c r="F47" s="627">
        <v>0.97697899999999993</v>
      </c>
      <c r="G47" s="627">
        <v>700.304979</v>
      </c>
      <c r="H47" s="627">
        <v>0.97697899999999993</v>
      </c>
      <c r="I47" s="627">
        <v>0.97697899999999993</v>
      </c>
      <c r="J47" s="627">
        <v>1949.5115290000001</v>
      </c>
      <c r="K47" s="627">
        <v>6727.3778899999998</v>
      </c>
      <c r="L47" s="627">
        <v>6727.3778899999998</v>
      </c>
      <c r="M47" s="627">
        <v>6727.3778899999998</v>
      </c>
      <c r="N47" s="627">
        <v>5101.1285029999999</v>
      </c>
      <c r="O47" s="627">
        <v>5899.3738249999997</v>
      </c>
      <c r="P47" s="627">
        <v>7178.258124</v>
      </c>
      <c r="Q47" s="627">
        <v>6962.9102419999999</v>
      </c>
      <c r="R47" s="627">
        <v>7176.5287470000003</v>
      </c>
      <c r="S47" s="627">
        <v>8050.2318850000011</v>
      </c>
      <c r="T47" s="627">
        <v>9350.0623379999997</v>
      </c>
      <c r="U47" s="627">
        <v>10061.164205000001</v>
      </c>
      <c r="V47" s="627">
        <v>9783.8574340000014</v>
      </c>
      <c r="W47" s="627">
        <v>8884.4224610000001</v>
      </c>
      <c r="X47" s="627">
        <v>8906.7630180000015</v>
      </c>
      <c r="Y47" s="627">
        <v>8989.1163437203486</v>
      </c>
      <c r="Z47" s="627">
        <v>7621.8026020000007</v>
      </c>
      <c r="AA47" s="627">
        <v>8098.1933754899992</v>
      </c>
      <c r="AB47" s="627">
        <v>8103.3600904899986</v>
      </c>
      <c r="AC47" s="627">
        <v>7987.70630239</v>
      </c>
      <c r="AD47" s="627">
        <v>7666.8660758100004</v>
      </c>
      <c r="AE47" s="627">
        <v>7059.1474340511413</v>
      </c>
      <c r="AF47" s="627">
        <v>6924.8333079799986</v>
      </c>
      <c r="AG47" s="627">
        <v>6810.575498449999</v>
      </c>
      <c r="AH47" s="627">
        <v>5899.4714549999999</v>
      </c>
      <c r="AI47" s="627">
        <v>5548.3711433400003</v>
      </c>
      <c r="AJ47" s="627">
        <v>5151.53506191</v>
      </c>
      <c r="AK47" s="627">
        <v>5432.9948068099993</v>
      </c>
      <c r="AL47" s="627">
        <v>5650.9292838000001</v>
      </c>
      <c r="AM47" s="627">
        <v>8292.3251740800006</v>
      </c>
      <c r="AN47" s="627">
        <v>8229.7347259200014</v>
      </c>
      <c r="AO47" s="627">
        <v>10911.038199100001</v>
      </c>
      <c r="AP47" s="627">
        <v>12400.236332000002</v>
      </c>
      <c r="AQ47" s="627">
        <v>14397.987373506336</v>
      </c>
      <c r="AR47" s="627">
        <v>15073.430049965815</v>
      </c>
      <c r="AS47" s="627">
        <v>14639.647727208319</v>
      </c>
      <c r="AT47" s="627">
        <v>16841.729297471069</v>
      </c>
      <c r="AU47" s="627">
        <v>16527.854840426491</v>
      </c>
      <c r="AV47" s="627">
        <v>16256.050535835768</v>
      </c>
      <c r="AW47" s="627">
        <v>16006.596918962901</v>
      </c>
      <c r="AX47" s="627">
        <v>14816.341808295803</v>
      </c>
      <c r="AY47" s="627">
        <v>15805.867442425804</v>
      </c>
      <c r="AZ47" s="627">
        <v>16853.601829623516</v>
      </c>
      <c r="BA47" s="627">
        <v>19037.1664735501</v>
      </c>
      <c r="BB47" s="627">
        <v>19558.669342488218</v>
      </c>
      <c r="BC47" s="627">
        <v>21690.958455277567</v>
      </c>
      <c r="BD47" s="627">
        <v>21769.819955249801</v>
      </c>
      <c r="BE47" s="627">
        <v>20515.969835745153</v>
      </c>
      <c r="BF47" s="627">
        <v>18707.384725992579</v>
      </c>
      <c r="BG47" s="627">
        <v>17194.662906816404</v>
      </c>
      <c r="BH47" s="627">
        <v>17534.395552451446</v>
      </c>
      <c r="BI47" s="627">
        <v>21430.804232799339</v>
      </c>
      <c r="BJ47" s="627">
        <v>21819.989235755154</v>
      </c>
      <c r="BK47" s="627">
        <v>18820.833436914523</v>
      </c>
      <c r="BL47" s="627">
        <v>17561.064038939247</v>
      </c>
      <c r="BM47" s="627">
        <v>16093.248044462756</v>
      </c>
      <c r="BN47" s="627">
        <v>16303.566108505043</v>
      </c>
      <c r="BO47" s="627">
        <v>20072.59277831886</v>
      </c>
      <c r="BP47" s="627">
        <v>24761.408888216043</v>
      </c>
      <c r="BQ47" s="627">
        <v>26468.822463576485</v>
      </c>
      <c r="BR47" s="627">
        <v>29083.29511164478</v>
      </c>
      <c r="BS47" s="627">
        <v>28252.173220278808</v>
      </c>
      <c r="BT47" s="627">
        <v>27482.686239086255</v>
      </c>
      <c r="BU47" s="628">
        <v>26705.459534849728</v>
      </c>
      <c r="BV47" s="628">
        <v>26211.022620811455</v>
      </c>
      <c r="BW47" s="628">
        <v>27696.718761614735</v>
      </c>
      <c r="BX47" s="628">
        <v>28651.598215942391</v>
      </c>
      <c r="BY47" s="628">
        <v>30398.692709023828</v>
      </c>
      <c r="BZ47" s="628">
        <v>30329.007969927352</v>
      </c>
      <c r="CA47" s="628">
        <v>29634.729211632854</v>
      </c>
      <c r="CB47" s="628">
        <v>31971.949978656074</v>
      </c>
      <c r="CC47" s="628">
        <v>31905.269878307008</v>
      </c>
      <c r="CD47" s="628">
        <v>30472.831746993201</v>
      </c>
      <c r="CE47" s="628">
        <v>30379.934940104398</v>
      </c>
      <c r="CF47" s="628">
        <v>30385.224719153735</v>
      </c>
      <c r="CG47" s="628">
        <v>30390.343860181991</v>
      </c>
      <c r="CH47" s="628">
        <v>30282.993765139523</v>
      </c>
      <c r="CI47" s="628">
        <v>31546.103834498485</v>
      </c>
      <c r="CJ47" s="628">
        <v>32860.470528294114</v>
      </c>
      <c r="CK47" s="628">
        <v>32756.792770723569</v>
      </c>
      <c r="CL47" s="628">
        <v>30508.750524446983</v>
      </c>
      <c r="CM47" s="629">
        <v>32368.961424007564</v>
      </c>
      <c r="CN47" s="629">
        <v>40844.727462043214</v>
      </c>
      <c r="CO47" s="629">
        <v>45986.866742425933</v>
      </c>
      <c r="CP47" s="629">
        <v>49621.555652876727</v>
      </c>
      <c r="CQ47" s="629">
        <v>51033.269060512823</v>
      </c>
      <c r="CR47" s="629">
        <v>51593.071034535176</v>
      </c>
      <c r="CS47" s="629">
        <v>50472.940248263694</v>
      </c>
      <c r="CT47" s="629">
        <v>51579.364107647278</v>
      </c>
      <c r="CU47" s="630">
        <v>54257.438472275535</v>
      </c>
      <c r="CV47" s="630">
        <v>60010.234159538217</v>
      </c>
      <c r="CW47" s="630">
        <v>59671.616298873691</v>
      </c>
      <c r="CX47" s="630">
        <v>58028.980285152727</v>
      </c>
      <c r="CY47" s="630">
        <v>57049.372761277817</v>
      </c>
      <c r="CZ47" s="630">
        <v>53584.549816332561</v>
      </c>
      <c r="DA47" s="630">
        <v>51582.83359155331</v>
      </c>
      <c r="DB47" s="630">
        <v>50493.695366486339</v>
      </c>
      <c r="DC47" s="630">
        <v>54206.639282538083</v>
      </c>
      <c r="DD47" s="630">
        <v>53582.959091911674</v>
      </c>
      <c r="DE47" s="630">
        <v>50607.850229043121</v>
      </c>
      <c r="DF47" s="630">
        <v>54998.374549107721</v>
      </c>
      <c r="DG47" s="630">
        <v>55429.512839131516</v>
      </c>
      <c r="DH47" s="630">
        <v>57578.551645817679</v>
      </c>
      <c r="DI47" s="630">
        <v>61194.164276256692</v>
      </c>
      <c r="DJ47" s="630">
        <v>63878.08411063184</v>
      </c>
      <c r="DK47" s="630">
        <v>69612.105710522272</v>
      </c>
      <c r="DL47" s="630">
        <v>75360.160072018465</v>
      </c>
      <c r="DM47" s="630">
        <v>72315.339936051489</v>
      </c>
      <c r="DN47" s="630">
        <v>73142.704531894735</v>
      </c>
      <c r="DO47" s="630">
        <v>76142.24566582554</v>
      </c>
      <c r="DP47" s="630">
        <v>78452.586796215604</v>
      </c>
      <c r="DQ47" s="630">
        <v>78241.230307136575</v>
      </c>
      <c r="DR47" s="630">
        <v>77359.2021266136</v>
      </c>
      <c r="DS47" s="630">
        <v>88187.979669040535</v>
      </c>
      <c r="DT47" s="630">
        <v>86132.706131198735</v>
      </c>
      <c r="DU47" s="630">
        <v>76455.1478139674</v>
      </c>
      <c r="DV47" s="630">
        <v>66490.504989173627</v>
      </c>
      <c r="DW47" s="630">
        <v>50785.574111570641</v>
      </c>
      <c r="DX47" s="630">
        <v>53146.137299770111</v>
      </c>
      <c r="DY47" s="630">
        <v>61736.460905117703</v>
      </c>
      <c r="DZ47" s="630">
        <v>75514.236870145571</v>
      </c>
      <c r="EA47" s="630">
        <v>89237.831491687437</v>
      </c>
      <c r="EB47" s="630">
        <v>86262.105568022103</v>
      </c>
      <c r="EC47" s="630">
        <v>85067.53276444455</v>
      </c>
      <c r="ED47" s="630">
        <v>90826.842388530116</v>
      </c>
      <c r="EE47" s="630">
        <v>94673.513946139617</v>
      </c>
      <c r="EF47" s="630">
        <v>92350.028948794512</v>
      </c>
      <c r="EG47" s="630">
        <v>91158.04428641891</v>
      </c>
    </row>
    <row r="48" spans="1:137" ht="16.5" customHeight="1" x14ac:dyDescent="0.3">
      <c r="A48" s="631"/>
      <c r="B48" s="631"/>
      <c r="C48" s="632"/>
      <c r="D48" s="632"/>
      <c r="E48" s="632"/>
      <c r="F48" s="632"/>
      <c r="G48" s="632"/>
      <c r="H48" s="632"/>
      <c r="I48" s="632"/>
      <c r="J48" s="632"/>
      <c r="K48" s="632"/>
      <c r="L48" s="632"/>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c r="AL48" s="632"/>
      <c r="AM48" s="632"/>
      <c r="AN48" s="632"/>
      <c r="AO48" s="624"/>
      <c r="AP48" s="624"/>
      <c r="AQ48" s="624"/>
      <c r="AR48" s="624"/>
      <c r="AS48" s="624"/>
      <c r="AT48" s="624"/>
      <c r="AU48" s="624"/>
      <c r="AV48" s="624"/>
      <c r="AW48" s="624"/>
      <c r="AX48" s="624"/>
      <c r="AY48" s="624"/>
      <c r="AZ48" s="624"/>
      <c r="BA48" s="624"/>
      <c r="BB48" s="624"/>
      <c r="BC48" s="624"/>
      <c r="BD48" s="624"/>
      <c r="BE48" s="624"/>
      <c r="BF48" s="624"/>
      <c r="BG48" s="624"/>
      <c r="BH48" s="624"/>
      <c r="BI48" s="624"/>
      <c r="BJ48" s="624"/>
      <c r="BK48" s="624"/>
      <c r="BL48" s="624"/>
      <c r="BM48" s="624"/>
      <c r="BN48" s="624"/>
      <c r="BO48" s="624"/>
      <c r="BP48" s="624"/>
      <c r="BQ48" s="624"/>
      <c r="BR48" s="624"/>
      <c r="BS48" s="624"/>
      <c r="BT48" s="624"/>
      <c r="BU48" s="633"/>
      <c r="BV48" s="633"/>
      <c r="BW48" s="633"/>
      <c r="BX48" s="633"/>
      <c r="BY48" s="633"/>
      <c r="BZ48" s="633"/>
      <c r="CA48" s="633"/>
      <c r="CB48" s="633"/>
      <c r="CC48" s="633"/>
      <c r="CD48" s="633"/>
      <c r="CE48" s="633"/>
      <c r="CF48" s="633"/>
      <c r="CG48" s="633"/>
      <c r="CH48" s="633"/>
      <c r="CI48" s="633"/>
      <c r="CJ48" s="633"/>
      <c r="CK48" s="633"/>
      <c r="CL48" s="633"/>
      <c r="CM48" s="625"/>
      <c r="CN48" s="625"/>
      <c r="CO48" s="625"/>
      <c r="CP48" s="625"/>
      <c r="CQ48" s="625"/>
      <c r="CR48" s="625"/>
      <c r="CS48" s="625"/>
      <c r="CT48" s="625"/>
      <c r="CU48" s="634"/>
      <c r="CV48" s="634"/>
      <c r="CW48" s="634"/>
      <c r="CX48" s="634"/>
      <c r="CY48" s="634"/>
      <c r="CZ48" s="634"/>
      <c r="DA48" s="634"/>
      <c r="DB48" s="634"/>
      <c r="DC48" s="634"/>
      <c r="DD48" s="634"/>
      <c r="DE48" s="634"/>
      <c r="DF48" s="634"/>
      <c r="DG48" s="634"/>
      <c r="DH48" s="634"/>
      <c r="DI48" s="634"/>
      <c r="DJ48" s="634"/>
      <c r="DK48" s="634"/>
      <c r="DL48" s="634"/>
      <c r="DM48" s="634"/>
      <c r="DN48" s="634"/>
      <c r="DO48" s="634"/>
      <c r="DP48" s="634"/>
      <c r="DQ48" s="634"/>
      <c r="DR48" s="634"/>
      <c r="DS48" s="634"/>
      <c r="DT48" s="634"/>
      <c r="DU48" s="634"/>
      <c r="DV48" s="634"/>
      <c r="DW48" s="634"/>
      <c r="DX48" s="634"/>
      <c r="DY48" s="634"/>
      <c r="DZ48" s="634"/>
      <c r="EA48" s="634"/>
      <c r="EB48" s="634"/>
      <c r="EC48" s="634"/>
      <c r="ED48" s="634"/>
      <c r="EE48" s="634"/>
      <c r="EF48" s="634"/>
      <c r="EG48" s="634"/>
    </row>
    <row r="49" spans="1:137" ht="16.5" customHeight="1" x14ac:dyDescent="0.3">
      <c r="A49" s="626" t="s">
        <v>533</v>
      </c>
      <c r="B49" s="626" t="s">
        <v>503</v>
      </c>
      <c r="C49" s="627">
        <v>0</v>
      </c>
      <c r="D49" s="627">
        <v>0</v>
      </c>
      <c r="E49" s="627">
        <v>0</v>
      </c>
      <c r="F49" s="627">
        <v>0</v>
      </c>
      <c r="G49" s="627">
        <v>0</v>
      </c>
      <c r="H49" s="627">
        <v>0</v>
      </c>
      <c r="I49" s="627">
        <v>0</v>
      </c>
      <c r="J49" s="627">
        <v>0</v>
      </c>
      <c r="K49" s="627">
        <v>0</v>
      </c>
      <c r="L49" s="627">
        <v>0</v>
      </c>
      <c r="M49" s="627">
        <v>0</v>
      </c>
      <c r="N49" s="627">
        <v>0</v>
      </c>
      <c r="O49" s="627">
        <v>0</v>
      </c>
      <c r="P49" s="627">
        <v>0</v>
      </c>
      <c r="Q49" s="627">
        <v>0</v>
      </c>
      <c r="R49" s="627">
        <v>0</v>
      </c>
      <c r="S49" s="627">
        <v>0</v>
      </c>
      <c r="T49" s="627">
        <v>0</v>
      </c>
      <c r="U49" s="627">
        <v>0</v>
      </c>
      <c r="V49" s="627">
        <v>0</v>
      </c>
      <c r="W49" s="627">
        <v>0</v>
      </c>
      <c r="X49" s="627">
        <v>0</v>
      </c>
      <c r="Y49" s="627">
        <v>0</v>
      </c>
      <c r="Z49" s="627">
        <v>0</v>
      </c>
      <c r="AA49" s="627">
        <v>0</v>
      </c>
      <c r="AB49" s="627">
        <v>0</v>
      </c>
      <c r="AC49" s="627">
        <v>0</v>
      </c>
      <c r="AD49" s="627">
        <v>0</v>
      </c>
      <c r="AE49" s="627">
        <v>0</v>
      </c>
      <c r="AF49" s="627">
        <v>0</v>
      </c>
      <c r="AG49" s="627">
        <v>0</v>
      </c>
      <c r="AH49" s="627">
        <v>0</v>
      </c>
      <c r="AI49" s="627">
        <v>0</v>
      </c>
      <c r="AJ49" s="627">
        <v>0</v>
      </c>
      <c r="AK49" s="627">
        <v>0</v>
      </c>
      <c r="AL49" s="627">
        <v>0</v>
      </c>
      <c r="AM49" s="627">
        <v>0</v>
      </c>
      <c r="AN49" s="627">
        <v>0</v>
      </c>
      <c r="AO49" s="627">
        <v>0</v>
      </c>
      <c r="AP49" s="627">
        <v>0</v>
      </c>
      <c r="AQ49" s="627">
        <v>0</v>
      </c>
      <c r="AR49" s="627">
        <v>0</v>
      </c>
      <c r="AS49" s="627">
        <v>0</v>
      </c>
      <c r="AT49" s="627">
        <v>0</v>
      </c>
      <c r="AU49" s="627">
        <v>0</v>
      </c>
      <c r="AV49" s="627">
        <v>0</v>
      </c>
      <c r="AW49" s="627">
        <v>0</v>
      </c>
      <c r="AX49" s="627">
        <v>0</v>
      </c>
      <c r="AY49" s="627">
        <v>900</v>
      </c>
      <c r="AZ49" s="627">
        <v>0</v>
      </c>
      <c r="BA49" s="627">
        <v>0</v>
      </c>
      <c r="BB49" s="627">
        <v>0</v>
      </c>
      <c r="BC49" s="627">
        <v>0</v>
      </c>
      <c r="BD49" s="627">
        <v>0</v>
      </c>
      <c r="BE49" s="627">
        <v>0</v>
      </c>
      <c r="BF49" s="627">
        <v>0</v>
      </c>
      <c r="BG49" s="627">
        <v>0</v>
      </c>
      <c r="BH49" s="627">
        <v>0</v>
      </c>
      <c r="BI49" s="627">
        <v>0</v>
      </c>
      <c r="BJ49" s="627">
        <v>0</v>
      </c>
      <c r="BK49" s="627">
        <v>0</v>
      </c>
      <c r="BL49" s="627">
        <v>0</v>
      </c>
      <c r="BM49" s="627">
        <v>0</v>
      </c>
      <c r="BN49" s="627">
        <v>0</v>
      </c>
      <c r="BO49" s="627">
        <v>0</v>
      </c>
      <c r="BP49" s="627">
        <v>0</v>
      </c>
      <c r="BQ49" s="627">
        <v>0</v>
      </c>
      <c r="BR49" s="627">
        <v>0</v>
      </c>
      <c r="BS49" s="627">
        <v>0</v>
      </c>
      <c r="BT49" s="627">
        <v>0</v>
      </c>
      <c r="BU49" s="628">
        <v>0</v>
      </c>
      <c r="BV49" s="628">
        <v>0</v>
      </c>
      <c r="BW49" s="628">
        <v>0</v>
      </c>
      <c r="BX49" s="628">
        <v>0</v>
      </c>
      <c r="BY49" s="628">
        <v>0</v>
      </c>
      <c r="BZ49" s="628">
        <v>0</v>
      </c>
      <c r="CA49" s="628">
        <v>0</v>
      </c>
      <c r="CB49" s="628">
        <v>0</v>
      </c>
      <c r="CC49" s="628">
        <v>0</v>
      </c>
      <c r="CD49" s="628">
        <v>0</v>
      </c>
      <c r="CE49" s="628">
        <v>0</v>
      </c>
      <c r="CF49" s="628">
        <v>0</v>
      </c>
      <c r="CG49" s="628">
        <v>0</v>
      </c>
      <c r="CH49" s="628">
        <v>0</v>
      </c>
      <c r="CI49" s="628">
        <v>0</v>
      </c>
      <c r="CJ49" s="628">
        <v>0</v>
      </c>
      <c r="CK49" s="628">
        <v>0</v>
      </c>
      <c r="CL49" s="628">
        <v>0</v>
      </c>
      <c r="CM49" s="629">
        <v>0</v>
      </c>
      <c r="CN49" s="629">
        <v>0</v>
      </c>
      <c r="CO49" s="629">
        <v>0</v>
      </c>
      <c r="CP49" s="629">
        <v>0</v>
      </c>
      <c r="CQ49" s="629">
        <v>0</v>
      </c>
      <c r="CR49" s="629">
        <v>0</v>
      </c>
      <c r="CS49" s="629">
        <v>0</v>
      </c>
      <c r="CT49" s="629">
        <v>0</v>
      </c>
      <c r="CU49" s="630">
        <v>0</v>
      </c>
      <c r="CV49" s="630">
        <v>0</v>
      </c>
      <c r="CW49" s="630">
        <v>0</v>
      </c>
      <c r="CX49" s="630">
        <v>0</v>
      </c>
      <c r="CY49" s="630">
        <v>0</v>
      </c>
      <c r="CZ49" s="630">
        <v>0</v>
      </c>
      <c r="DA49" s="630">
        <v>0</v>
      </c>
      <c r="DB49" s="630">
        <v>0</v>
      </c>
      <c r="DC49" s="630">
        <v>0</v>
      </c>
      <c r="DD49" s="630">
        <v>0</v>
      </c>
      <c r="DE49" s="630">
        <v>0</v>
      </c>
      <c r="DF49" s="630">
        <v>0</v>
      </c>
      <c r="DG49" s="630">
        <v>0</v>
      </c>
      <c r="DH49" s="630">
        <v>0</v>
      </c>
      <c r="DI49" s="630">
        <v>0</v>
      </c>
      <c r="DJ49" s="630">
        <v>0</v>
      </c>
      <c r="DK49" s="630">
        <v>0</v>
      </c>
      <c r="DL49" s="630">
        <v>0</v>
      </c>
      <c r="DM49" s="630">
        <v>0</v>
      </c>
      <c r="DN49" s="630">
        <v>0</v>
      </c>
      <c r="DO49" s="630">
        <v>0</v>
      </c>
      <c r="DP49" s="630">
        <v>0</v>
      </c>
      <c r="DQ49" s="630">
        <v>0</v>
      </c>
      <c r="DR49" s="630">
        <v>0</v>
      </c>
      <c r="DS49" s="630">
        <v>0</v>
      </c>
      <c r="DT49" s="630">
        <v>0</v>
      </c>
      <c r="DU49" s="630">
        <v>0</v>
      </c>
      <c r="DV49" s="630">
        <v>0</v>
      </c>
      <c r="DW49" s="630">
        <v>0</v>
      </c>
      <c r="DX49" s="630">
        <v>9659.004697280001</v>
      </c>
      <c r="DY49" s="630">
        <v>9604.5707403399992</v>
      </c>
      <c r="DZ49" s="630">
        <v>9567.9555798900001</v>
      </c>
      <c r="EA49" s="630">
        <v>9614.8623936900003</v>
      </c>
      <c r="EB49" s="630">
        <v>9636.30553358</v>
      </c>
      <c r="EC49" s="630">
        <v>9623.3358673099992</v>
      </c>
      <c r="ED49" s="630">
        <v>1976.6671715999998</v>
      </c>
      <c r="EE49" s="630">
        <v>1989.4531496500001</v>
      </c>
      <c r="EF49" s="630">
        <v>6000.5845226299998</v>
      </c>
      <c r="EG49" s="630">
        <v>4067.01</v>
      </c>
    </row>
    <row r="50" spans="1:137" ht="16.5" customHeight="1" x14ac:dyDescent="0.3">
      <c r="A50" s="631"/>
      <c r="B50" s="647"/>
      <c r="C50" s="632"/>
      <c r="D50" s="632"/>
      <c r="E50" s="632"/>
      <c r="F50" s="632"/>
      <c r="G50" s="632"/>
      <c r="H50" s="632"/>
      <c r="I50" s="632"/>
      <c r="J50" s="632"/>
      <c r="K50" s="632"/>
      <c r="L50" s="632"/>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32"/>
      <c r="AJ50" s="632"/>
      <c r="AK50" s="632"/>
      <c r="AL50" s="632"/>
      <c r="AM50" s="632"/>
      <c r="AN50" s="632"/>
      <c r="AO50" s="624"/>
      <c r="AP50" s="624"/>
      <c r="AQ50" s="624"/>
      <c r="AR50" s="624"/>
      <c r="AS50" s="624"/>
      <c r="AT50" s="624"/>
      <c r="AU50" s="624"/>
      <c r="AV50" s="624"/>
      <c r="AW50" s="624"/>
      <c r="AX50" s="624"/>
      <c r="AY50" s="624"/>
      <c r="AZ50" s="624"/>
      <c r="BA50" s="624"/>
      <c r="BB50" s="624"/>
      <c r="BC50" s="624"/>
      <c r="BD50" s="624"/>
      <c r="BE50" s="624"/>
      <c r="BF50" s="624"/>
      <c r="BG50" s="624"/>
      <c r="BH50" s="624"/>
      <c r="BI50" s="624"/>
      <c r="BJ50" s="624"/>
      <c r="BK50" s="624"/>
      <c r="BL50" s="624"/>
      <c r="BM50" s="624"/>
      <c r="BN50" s="624"/>
      <c r="BO50" s="624"/>
      <c r="BP50" s="624"/>
      <c r="BQ50" s="624"/>
      <c r="BR50" s="624"/>
      <c r="BS50" s="624"/>
      <c r="BT50" s="624"/>
      <c r="BU50" s="633"/>
      <c r="BV50" s="633"/>
      <c r="BW50" s="633"/>
      <c r="BX50" s="633"/>
      <c r="BY50" s="633"/>
      <c r="BZ50" s="633"/>
      <c r="CA50" s="633"/>
      <c r="CB50" s="633"/>
      <c r="CC50" s="633"/>
      <c r="CD50" s="633"/>
      <c r="CE50" s="633"/>
      <c r="CF50" s="633"/>
      <c r="CG50" s="633"/>
      <c r="CH50" s="633"/>
      <c r="CI50" s="633"/>
      <c r="CJ50" s="633"/>
      <c r="CK50" s="633"/>
      <c r="CL50" s="633"/>
      <c r="CM50" s="625"/>
      <c r="CN50" s="625"/>
      <c r="CO50" s="625"/>
      <c r="CP50" s="625"/>
      <c r="CQ50" s="625"/>
      <c r="CR50" s="625"/>
      <c r="CS50" s="625"/>
      <c r="CT50" s="625"/>
      <c r="CU50" s="634"/>
      <c r="CV50" s="634"/>
      <c r="CW50" s="634"/>
      <c r="CX50" s="634"/>
      <c r="CY50" s="634"/>
      <c r="CZ50" s="634"/>
      <c r="DA50" s="634"/>
      <c r="DB50" s="634"/>
      <c r="DC50" s="634"/>
      <c r="DD50" s="634"/>
      <c r="DE50" s="634"/>
      <c r="DF50" s="634"/>
      <c r="DG50" s="634"/>
      <c r="DH50" s="634"/>
      <c r="DI50" s="634"/>
      <c r="DJ50" s="634"/>
      <c r="DK50" s="634"/>
      <c r="DL50" s="634"/>
      <c r="DM50" s="634"/>
      <c r="DN50" s="634"/>
      <c r="DO50" s="634"/>
      <c r="DP50" s="634"/>
      <c r="DQ50" s="634"/>
      <c r="DR50" s="634"/>
      <c r="DS50" s="634"/>
      <c r="DT50" s="634"/>
      <c r="DU50" s="634"/>
      <c r="DV50" s="634"/>
      <c r="DW50" s="634"/>
      <c r="DX50" s="634"/>
      <c r="DY50" s="634"/>
      <c r="DZ50" s="634"/>
      <c r="EA50" s="634"/>
      <c r="EB50" s="634"/>
      <c r="EC50" s="634"/>
      <c r="ED50" s="634"/>
      <c r="EE50" s="634"/>
      <c r="EF50" s="634"/>
      <c r="EG50" s="634"/>
    </row>
    <row r="51" spans="1:137" ht="16.5" customHeight="1" x14ac:dyDescent="0.3">
      <c r="A51" s="626" t="s">
        <v>534</v>
      </c>
      <c r="B51" s="626" t="s">
        <v>507</v>
      </c>
      <c r="C51" s="627">
        <v>0</v>
      </c>
      <c r="D51" s="627">
        <v>0</v>
      </c>
      <c r="E51" s="627">
        <v>0</v>
      </c>
      <c r="F51" s="627">
        <v>0</v>
      </c>
      <c r="G51" s="627">
        <v>0</v>
      </c>
      <c r="H51" s="627">
        <v>0</v>
      </c>
      <c r="I51" s="627">
        <v>0</v>
      </c>
      <c r="J51" s="627">
        <v>0</v>
      </c>
      <c r="K51" s="627">
        <v>0</v>
      </c>
      <c r="L51" s="627">
        <v>0</v>
      </c>
      <c r="M51" s="627">
        <v>0</v>
      </c>
      <c r="N51" s="627">
        <v>0</v>
      </c>
      <c r="O51" s="627">
        <v>0</v>
      </c>
      <c r="P51" s="627">
        <v>0</v>
      </c>
      <c r="Q51" s="627">
        <v>0</v>
      </c>
      <c r="R51" s="627">
        <v>0</v>
      </c>
      <c r="S51" s="627">
        <v>0</v>
      </c>
      <c r="T51" s="627">
        <v>0</v>
      </c>
      <c r="U51" s="627">
        <v>0</v>
      </c>
      <c r="V51" s="627">
        <v>0</v>
      </c>
      <c r="W51" s="627">
        <v>0</v>
      </c>
      <c r="X51" s="627">
        <v>0</v>
      </c>
      <c r="Y51" s="627">
        <v>0</v>
      </c>
      <c r="Z51" s="627">
        <v>0</v>
      </c>
      <c r="AA51" s="627">
        <v>0</v>
      </c>
      <c r="AB51" s="627">
        <v>0</v>
      </c>
      <c r="AC51" s="627">
        <v>0</v>
      </c>
      <c r="AD51" s="627">
        <v>0</v>
      </c>
      <c r="AE51" s="627">
        <v>0</v>
      </c>
      <c r="AF51" s="627">
        <v>0</v>
      </c>
      <c r="AG51" s="627">
        <v>0</v>
      </c>
      <c r="AH51" s="627">
        <v>0</v>
      </c>
      <c r="AI51" s="627">
        <v>0</v>
      </c>
      <c r="AJ51" s="627">
        <v>0</v>
      </c>
      <c r="AK51" s="627">
        <v>0</v>
      </c>
      <c r="AL51" s="627">
        <v>0</v>
      </c>
      <c r="AM51" s="627">
        <v>0</v>
      </c>
      <c r="AN51" s="627">
        <v>0</v>
      </c>
      <c r="AO51" s="627">
        <v>0</v>
      </c>
      <c r="AP51" s="627">
        <v>0</v>
      </c>
      <c r="AQ51" s="627">
        <v>0</v>
      </c>
      <c r="AR51" s="627">
        <v>0</v>
      </c>
      <c r="AS51" s="627">
        <v>0</v>
      </c>
      <c r="AT51" s="627">
        <v>0</v>
      </c>
      <c r="AU51" s="627">
        <v>0</v>
      </c>
      <c r="AV51" s="627">
        <v>0</v>
      </c>
      <c r="AW51" s="627">
        <v>0</v>
      </c>
      <c r="AX51" s="627">
        <v>0</v>
      </c>
      <c r="AY51" s="627">
        <v>0</v>
      </c>
      <c r="AZ51" s="627">
        <v>0</v>
      </c>
      <c r="BA51" s="627">
        <v>0</v>
      </c>
      <c r="BB51" s="627">
        <v>0</v>
      </c>
      <c r="BC51" s="627">
        <v>0</v>
      </c>
      <c r="BD51" s="627">
        <v>0</v>
      </c>
      <c r="BE51" s="627">
        <v>0</v>
      </c>
      <c r="BF51" s="627">
        <v>0</v>
      </c>
      <c r="BG51" s="627">
        <v>0</v>
      </c>
      <c r="BH51" s="627">
        <v>0</v>
      </c>
      <c r="BI51" s="627">
        <v>0</v>
      </c>
      <c r="BJ51" s="627">
        <v>0</v>
      </c>
      <c r="BK51" s="627">
        <v>0</v>
      </c>
      <c r="BL51" s="627">
        <v>0</v>
      </c>
      <c r="BM51" s="627">
        <v>0</v>
      </c>
      <c r="BN51" s="627">
        <v>0</v>
      </c>
      <c r="BO51" s="627">
        <v>0</v>
      </c>
      <c r="BP51" s="627">
        <v>0</v>
      </c>
      <c r="BQ51" s="627">
        <v>0</v>
      </c>
      <c r="BR51" s="627">
        <v>0</v>
      </c>
      <c r="BS51" s="627">
        <v>0</v>
      </c>
      <c r="BT51" s="627">
        <v>0</v>
      </c>
      <c r="BU51" s="628">
        <v>0</v>
      </c>
      <c r="BV51" s="628">
        <v>0</v>
      </c>
      <c r="BW51" s="628">
        <v>0</v>
      </c>
      <c r="BX51" s="628">
        <v>0</v>
      </c>
      <c r="BY51" s="628">
        <v>0</v>
      </c>
      <c r="BZ51" s="628">
        <v>0</v>
      </c>
      <c r="CA51" s="628">
        <v>0</v>
      </c>
      <c r="CB51" s="628">
        <v>0</v>
      </c>
      <c r="CC51" s="628">
        <v>0</v>
      </c>
      <c r="CD51" s="628">
        <v>0</v>
      </c>
      <c r="CE51" s="628">
        <v>0</v>
      </c>
      <c r="CF51" s="628">
        <v>0</v>
      </c>
      <c r="CG51" s="628">
        <v>0</v>
      </c>
      <c r="CH51" s="628">
        <v>0</v>
      </c>
      <c r="CI51" s="628">
        <v>0</v>
      </c>
      <c r="CJ51" s="628">
        <v>0</v>
      </c>
      <c r="CK51" s="628">
        <v>0</v>
      </c>
      <c r="CL51" s="628">
        <v>0</v>
      </c>
      <c r="CM51" s="629">
        <v>0</v>
      </c>
      <c r="CN51" s="629">
        <v>0</v>
      </c>
      <c r="CO51" s="629">
        <v>0</v>
      </c>
      <c r="CP51" s="629">
        <v>0</v>
      </c>
      <c r="CQ51" s="629">
        <v>0</v>
      </c>
      <c r="CR51" s="629">
        <v>0</v>
      </c>
      <c r="CS51" s="629">
        <v>0</v>
      </c>
      <c r="CT51" s="629">
        <v>0</v>
      </c>
      <c r="CU51" s="630">
        <v>0</v>
      </c>
      <c r="CV51" s="630">
        <v>0</v>
      </c>
      <c r="CW51" s="630">
        <v>0</v>
      </c>
      <c r="CX51" s="630">
        <v>0</v>
      </c>
      <c r="CY51" s="630">
        <v>0</v>
      </c>
      <c r="CZ51" s="630">
        <v>0</v>
      </c>
      <c r="DA51" s="630">
        <v>0</v>
      </c>
      <c r="DB51" s="630">
        <v>0</v>
      </c>
      <c r="DC51" s="630">
        <v>0</v>
      </c>
      <c r="DD51" s="630">
        <v>0</v>
      </c>
      <c r="DE51" s="630">
        <v>0</v>
      </c>
      <c r="DF51" s="630">
        <v>0</v>
      </c>
      <c r="DG51" s="630">
        <v>0</v>
      </c>
      <c r="DH51" s="630">
        <v>0</v>
      </c>
      <c r="DI51" s="630">
        <v>0</v>
      </c>
      <c r="DJ51" s="630">
        <v>0</v>
      </c>
      <c r="DK51" s="630">
        <v>0</v>
      </c>
      <c r="DL51" s="630">
        <v>0</v>
      </c>
      <c r="DM51" s="630">
        <v>0</v>
      </c>
      <c r="DN51" s="630">
        <v>0</v>
      </c>
      <c r="DO51" s="630">
        <v>0</v>
      </c>
      <c r="DP51" s="630">
        <v>0</v>
      </c>
      <c r="DQ51" s="630">
        <v>0</v>
      </c>
      <c r="DR51" s="630">
        <v>0</v>
      </c>
      <c r="DS51" s="630">
        <v>0</v>
      </c>
      <c r="DT51" s="630">
        <v>0</v>
      </c>
      <c r="DU51" s="630">
        <v>0</v>
      </c>
      <c r="DV51" s="630">
        <v>0</v>
      </c>
      <c r="DW51" s="630">
        <v>0</v>
      </c>
      <c r="DX51" s="630">
        <v>0</v>
      </c>
      <c r="DY51" s="630">
        <v>0</v>
      </c>
      <c r="DZ51" s="630">
        <v>0</v>
      </c>
      <c r="EA51" s="630">
        <v>0</v>
      </c>
      <c r="EB51" s="630">
        <v>0</v>
      </c>
      <c r="EC51" s="630">
        <v>0</v>
      </c>
      <c r="ED51" s="630">
        <v>0</v>
      </c>
      <c r="EE51" s="630">
        <v>0</v>
      </c>
      <c r="EF51" s="630">
        <v>0</v>
      </c>
      <c r="EG51" s="630">
        <v>0</v>
      </c>
    </row>
    <row r="52" spans="1:137" ht="16.5" customHeight="1" x14ac:dyDescent="0.3">
      <c r="A52" s="631"/>
      <c r="B52" s="631"/>
      <c r="C52" s="632"/>
      <c r="D52" s="632"/>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O52" s="624"/>
      <c r="AP52" s="624"/>
      <c r="AQ52" s="624"/>
      <c r="AR52" s="624"/>
      <c r="AS52" s="624"/>
      <c r="AT52" s="624"/>
      <c r="AU52" s="624"/>
      <c r="AV52" s="624"/>
      <c r="AW52" s="624"/>
      <c r="AX52" s="624"/>
      <c r="AY52" s="624"/>
      <c r="AZ52" s="624"/>
      <c r="BA52" s="624"/>
      <c r="BB52" s="624"/>
      <c r="BC52" s="624"/>
      <c r="BD52" s="624"/>
      <c r="BE52" s="624"/>
      <c r="BF52" s="624"/>
      <c r="BG52" s="624"/>
      <c r="BH52" s="624"/>
      <c r="BI52" s="624"/>
      <c r="BJ52" s="624"/>
      <c r="BK52" s="624"/>
      <c r="BL52" s="624"/>
      <c r="BM52" s="624"/>
      <c r="BN52" s="624"/>
      <c r="BO52" s="624"/>
      <c r="BP52" s="624"/>
      <c r="BQ52" s="624"/>
      <c r="BR52" s="624"/>
      <c r="BS52" s="624"/>
      <c r="BT52" s="624"/>
      <c r="BU52" s="633"/>
      <c r="BV52" s="633"/>
      <c r="BW52" s="633"/>
      <c r="BX52" s="633"/>
      <c r="BY52" s="633"/>
      <c r="BZ52" s="633"/>
      <c r="CA52" s="633"/>
      <c r="CB52" s="633"/>
      <c r="CC52" s="633"/>
      <c r="CD52" s="633"/>
      <c r="CE52" s="633"/>
      <c r="CF52" s="633"/>
      <c r="CG52" s="633"/>
      <c r="CH52" s="633"/>
      <c r="CI52" s="633"/>
      <c r="CJ52" s="633"/>
      <c r="CK52" s="633"/>
      <c r="CL52" s="633"/>
      <c r="CM52" s="625"/>
      <c r="CN52" s="625"/>
      <c r="CO52" s="625"/>
      <c r="CP52" s="625"/>
      <c r="CQ52" s="625"/>
      <c r="CR52" s="625"/>
      <c r="CS52" s="625"/>
      <c r="CT52" s="625"/>
      <c r="CU52" s="634"/>
      <c r="CV52" s="634"/>
      <c r="CW52" s="634"/>
      <c r="CX52" s="634"/>
      <c r="CY52" s="634"/>
      <c r="CZ52" s="634"/>
      <c r="DA52" s="634"/>
      <c r="DB52" s="634"/>
      <c r="DC52" s="634"/>
      <c r="DD52" s="634"/>
      <c r="DE52" s="634"/>
      <c r="DF52" s="634"/>
      <c r="DG52" s="634"/>
      <c r="DH52" s="634"/>
      <c r="DI52" s="634"/>
      <c r="DJ52" s="634"/>
      <c r="DK52" s="634"/>
      <c r="DL52" s="634"/>
      <c r="DM52" s="634"/>
      <c r="DN52" s="634"/>
      <c r="DO52" s="634"/>
      <c r="DP52" s="634"/>
      <c r="DQ52" s="634"/>
      <c r="DR52" s="634"/>
      <c r="DS52" s="634"/>
      <c r="DT52" s="634"/>
      <c r="DU52" s="634"/>
      <c r="DV52" s="634"/>
      <c r="DW52" s="634"/>
      <c r="DX52" s="634"/>
      <c r="DY52" s="634"/>
      <c r="DZ52" s="634"/>
      <c r="EA52" s="634"/>
      <c r="EB52" s="634"/>
      <c r="EC52" s="634"/>
      <c r="ED52" s="634"/>
      <c r="EE52" s="634"/>
      <c r="EF52" s="634"/>
      <c r="EG52" s="634"/>
    </row>
    <row r="53" spans="1:137" ht="16.5" customHeight="1" x14ac:dyDescent="0.3">
      <c r="A53" s="626" t="s">
        <v>535</v>
      </c>
      <c r="B53" s="626" t="s">
        <v>509</v>
      </c>
      <c r="C53" s="627">
        <v>0</v>
      </c>
      <c r="D53" s="627">
        <v>0</v>
      </c>
      <c r="E53" s="627">
        <v>0</v>
      </c>
      <c r="F53" s="627">
        <v>0</v>
      </c>
      <c r="G53" s="627">
        <v>0</v>
      </c>
      <c r="H53" s="627">
        <v>0</v>
      </c>
      <c r="I53" s="627">
        <v>0</v>
      </c>
      <c r="J53" s="627">
        <v>0</v>
      </c>
      <c r="K53" s="627">
        <v>0</v>
      </c>
      <c r="L53" s="627">
        <v>0</v>
      </c>
      <c r="M53" s="627">
        <v>0</v>
      </c>
      <c r="N53" s="627">
        <v>0</v>
      </c>
      <c r="O53" s="627">
        <v>0</v>
      </c>
      <c r="P53" s="627">
        <v>0</v>
      </c>
      <c r="Q53" s="627">
        <v>0</v>
      </c>
      <c r="R53" s="627">
        <v>0</v>
      </c>
      <c r="S53" s="627">
        <v>0</v>
      </c>
      <c r="T53" s="627">
        <v>0</v>
      </c>
      <c r="U53" s="627">
        <v>0</v>
      </c>
      <c r="V53" s="627">
        <v>0</v>
      </c>
      <c r="W53" s="627">
        <v>0</v>
      </c>
      <c r="X53" s="627">
        <v>0</v>
      </c>
      <c r="Y53" s="627">
        <v>0</v>
      </c>
      <c r="Z53" s="627">
        <v>0</v>
      </c>
      <c r="AA53" s="627">
        <v>0</v>
      </c>
      <c r="AB53" s="627">
        <v>0</v>
      </c>
      <c r="AC53" s="627">
        <v>0</v>
      </c>
      <c r="AD53" s="627">
        <v>0</v>
      </c>
      <c r="AE53" s="627">
        <v>0</v>
      </c>
      <c r="AF53" s="627">
        <v>0</v>
      </c>
      <c r="AG53" s="627">
        <v>0</v>
      </c>
      <c r="AH53" s="627">
        <v>0</v>
      </c>
      <c r="AI53" s="627">
        <v>0</v>
      </c>
      <c r="AJ53" s="627">
        <v>0</v>
      </c>
      <c r="AK53" s="627">
        <v>0</v>
      </c>
      <c r="AL53" s="627">
        <v>0</v>
      </c>
      <c r="AM53" s="627">
        <v>0</v>
      </c>
      <c r="AN53" s="627">
        <v>0</v>
      </c>
      <c r="AO53" s="627">
        <v>0</v>
      </c>
      <c r="AP53" s="627">
        <v>0</v>
      </c>
      <c r="AQ53" s="627">
        <v>0</v>
      </c>
      <c r="AR53" s="627">
        <v>0</v>
      </c>
      <c r="AS53" s="627">
        <v>0</v>
      </c>
      <c r="AT53" s="627">
        <v>0</v>
      </c>
      <c r="AU53" s="627">
        <v>0</v>
      </c>
      <c r="AV53" s="627">
        <v>0</v>
      </c>
      <c r="AW53" s="627">
        <v>0</v>
      </c>
      <c r="AX53" s="627">
        <v>0</v>
      </c>
      <c r="AY53" s="627">
        <v>0</v>
      </c>
      <c r="AZ53" s="627">
        <v>0</v>
      </c>
      <c r="BA53" s="627">
        <v>0</v>
      </c>
      <c r="BB53" s="627">
        <v>0</v>
      </c>
      <c r="BC53" s="627">
        <v>0</v>
      </c>
      <c r="BD53" s="627">
        <v>0</v>
      </c>
      <c r="BE53" s="627">
        <v>0</v>
      </c>
      <c r="BF53" s="627">
        <v>0</v>
      </c>
      <c r="BG53" s="627">
        <v>0</v>
      </c>
      <c r="BH53" s="627">
        <v>0</v>
      </c>
      <c r="BI53" s="627">
        <v>0</v>
      </c>
      <c r="BJ53" s="627">
        <v>0</v>
      </c>
      <c r="BK53" s="627">
        <v>0</v>
      </c>
      <c r="BL53" s="627">
        <v>0</v>
      </c>
      <c r="BM53" s="627">
        <v>0</v>
      </c>
      <c r="BN53" s="627">
        <v>0</v>
      </c>
      <c r="BO53" s="627">
        <v>0</v>
      </c>
      <c r="BP53" s="627">
        <v>0</v>
      </c>
      <c r="BQ53" s="627">
        <v>0</v>
      </c>
      <c r="BR53" s="627">
        <v>0</v>
      </c>
      <c r="BS53" s="627">
        <v>0</v>
      </c>
      <c r="BT53" s="627">
        <v>0</v>
      </c>
      <c r="BU53" s="628">
        <v>0</v>
      </c>
      <c r="BV53" s="628">
        <v>0</v>
      </c>
      <c r="BW53" s="628">
        <v>0</v>
      </c>
      <c r="BX53" s="628">
        <v>0</v>
      </c>
      <c r="BY53" s="628">
        <v>0</v>
      </c>
      <c r="BZ53" s="628">
        <v>0</v>
      </c>
      <c r="CA53" s="628">
        <v>0</v>
      </c>
      <c r="CB53" s="628">
        <v>0</v>
      </c>
      <c r="CC53" s="628">
        <v>0</v>
      </c>
      <c r="CD53" s="628">
        <v>0</v>
      </c>
      <c r="CE53" s="628">
        <v>0</v>
      </c>
      <c r="CF53" s="628">
        <v>0</v>
      </c>
      <c r="CG53" s="628">
        <v>0</v>
      </c>
      <c r="CH53" s="628">
        <v>0</v>
      </c>
      <c r="CI53" s="628">
        <v>0</v>
      </c>
      <c r="CJ53" s="628">
        <v>0</v>
      </c>
      <c r="CK53" s="628">
        <v>0</v>
      </c>
      <c r="CL53" s="628">
        <v>0</v>
      </c>
      <c r="CM53" s="629">
        <v>0</v>
      </c>
      <c r="CN53" s="629">
        <v>0</v>
      </c>
      <c r="CO53" s="629">
        <v>0</v>
      </c>
      <c r="CP53" s="629">
        <v>0</v>
      </c>
      <c r="CQ53" s="629">
        <v>0</v>
      </c>
      <c r="CR53" s="629">
        <v>0</v>
      </c>
      <c r="CS53" s="629">
        <v>0</v>
      </c>
      <c r="CT53" s="629">
        <v>0</v>
      </c>
      <c r="CU53" s="630">
        <v>0</v>
      </c>
      <c r="CV53" s="630">
        <v>0</v>
      </c>
      <c r="CW53" s="630">
        <v>0</v>
      </c>
      <c r="CX53" s="630">
        <v>0</v>
      </c>
      <c r="CY53" s="630">
        <v>0</v>
      </c>
      <c r="CZ53" s="630">
        <v>0</v>
      </c>
      <c r="DA53" s="630">
        <v>0</v>
      </c>
      <c r="DB53" s="630">
        <v>0</v>
      </c>
      <c r="DC53" s="630">
        <v>0</v>
      </c>
      <c r="DD53" s="630">
        <v>0</v>
      </c>
      <c r="DE53" s="630">
        <v>0</v>
      </c>
      <c r="DF53" s="630">
        <v>0</v>
      </c>
      <c r="DG53" s="630">
        <v>0</v>
      </c>
      <c r="DH53" s="630">
        <v>0</v>
      </c>
      <c r="DI53" s="630">
        <v>0</v>
      </c>
      <c r="DJ53" s="630">
        <v>0</v>
      </c>
      <c r="DK53" s="630">
        <v>0</v>
      </c>
      <c r="DL53" s="630">
        <v>0</v>
      </c>
      <c r="DM53" s="630">
        <v>0</v>
      </c>
      <c r="DN53" s="630">
        <v>0</v>
      </c>
      <c r="DO53" s="630">
        <v>0</v>
      </c>
      <c r="DP53" s="630">
        <v>0</v>
      </c>
      <c r="DQ53" s="630">
        <v>0</v>
      </c>
      <c r="DR53" s="630">
        <v>0</v>
      </c>
      <c r="DS53" s="630">
        <v>0</v>
      </c>
      <c r="DT53" s="630">
        <v>0</v>
      </c>
      <c r="DU53" s="630">
        <v>0</v>
      </c>
      <c r="DV53" s="630">
        <v>0</v>
      </c>
      <c r="DW53" s="630">
        <v>0</v>
      </c>
      <c r="DX53" s="630">
        <v>0</v>
      </c>
      <c r="DY53" s="630">
        <v>0</v>
      </c>
      <c r="DZ53" s="630">
        <v>0</v>
      </c>
      <c r="EA53" s="630">
        <v>0</v>
      </c>
      <c r="EB53" s="630">
        <v>0</v>
      </c>
      <c r="EC53" s="630">
        <v>0</v>
      </c>
      <c r="ED53" s="630">
        <v>0</v>
      </c>
      <c r="EE53" s="630">
        <v>0</v>
      </c>
      <c r="EF53" s="630">
        <v>0</v>
      </c>
      <c r="EG53" s="630">
        <v>0</v>
      </c>
    </row>
    <row r="54" spans="1:137" ht="16.5" customHeight="1" x14ac:dyDescent="0.3">
      <c r="A54" s="631"/>
      <c r="B54" s="631"/>
      <c r="C54" s="632"/>
      <c r="D54" s="632"/>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O54" s="624"/>
      <c r="AP54" s="624"/>
      <c r="AQ54" s="624"/>
      <c r="AR54" s="624"/>
      <c r="AS54" s="624"/>
      <c r="AT54" s="624"/>
      <c r="AU54" s="624"/>
      <c r="AV54" s="624"/>
      <c r="AW54" s="624"/>
      <c r="AX54" s="624"/>
      <c r="AY54" s="624"/>
      <c r="AZ54" s="624"/>
      <c r="BA54" s="624"/>
      <c r="BB54" s="624"/>
      <c r="BC54" s="624"/>
      <c r="BD54" s="624"/>
      <c r="BE54" s="624"/>
      <c r="BF54" s="624"/>
      <c r="BG54" s="624"/>
      <c r="BH54" s="624"/>
      <c r="BI54" s="624"/>
      <c r="BJ54" s="624"/>
      <c r="BK54" s="624"/>
      <c r="BL54" s="624"/>
      <c r="BM54" s="624"/>
      <c r="BN54" s="624"/>
      <c r="BO54" s="624"/>
      <c r="BP54" s="624"/>
      <c r="BQ54" s="624"/>
      <c r="BR54" s="624"/>
      <c r="BS54" s="624"/>
      <c r="BT54" s="624"/>
      <c r="BU54" s="633"/>
      <c r="BV54" s="633"/>
      <c r="BW54" s="633"/>
      <c r="BX54" s="633"/>
      <c r="BY54" s="633"/>
      <c r="BZ54" s="633"/>
      <c r="CA54" s="633"/>
      <c r="CB54" s="633"/>
      <c r="CC54" s="633"/>
      <c r="CD54" s="633"/>
      <c r="CE54" s="633"/>
      <c r="CF54" s="633"/>
      <c r="CG54" s="633"/>
      <c r="CH54" s="633"/>
      <c r="CI54" s="633"/>
      <c r="CJ54" s="633"/>
      <c r="CK54" s="633"/>
      <c r="CL54" s="633"/>
      <c r="CM54" s="625"/>
      <c r="CN54" s="625"/>
      <c r="CO54" s="625"/>
      <c r="CP54" s="625"/>
      <c r="CQ54" s="625"/>
      <c r="CR54" s="625"/>
      <c r="CS54" s="625"/>
      <c r="CT54" s="625"/>
      <c r="CU54" s="634"/>
      <c r="CV54" s="634"/>
      <c r="CW54" s="634"/>
      <c r="CX54" s="634"/>
      <c r="CY54" s="634"/>
      <c r="CZ54" s="634"/>
      <c r="DA54" s="634"/>
      <c r="DB54" s="634"/>
      <c r="DC54" s="634"/>
      <c r="DD54" s="634"/>
      <c r="DE54" s="634"/>
      <c r="DF54" s="634"/>
      <c r="DG54" s="634"/>
      <c r="DH54" s="634"/>
      <c r="DI54" s="634"/>
      <c r="DJ54" s="634"/>
      <c r="DK54" s="634"/>
      <c r="DL54" s="634"/>
      <c r="DM54" s="634"/>
      <c r="DN54" s="634"/>
      <c r="DO54" s="634"/>
      <c r="DP54" s="634"/>
      <c r="DQ54" s="634"/>
      <c r="DR54" s="634"/>
      <c r="DS54" s="634"/>
      <c r="DT54" s="634"/>
      <c r="DU54" s="634"/>
      <c r="DV54" s="634"/>
      <c r="DW54" s="634"/>
      <c r="DX54" s="634"/>
      <c r="DY54" s="634"/>
      <c r="DZ54" s="634"/>
      <c r="EA54" s="634"/>
      <c r="EB54" s="634"/>
      <c r="EC54" s="634"/>
      <c r="ED54" s="634"/>
      <c r="EE54" s="634"/>
      <c r="EF54" s="634"/>
      <c r="EG54" s="634"/>
    </row>
    <row r="55" spans="1:137" ht="16.5" customHeight="1" x14ac:dyDescent="0.3">
      <c r="A55" s="626" t="s">
        <v>536</v>
      </c>
      <c r="B55" s="626" t="s">
        <v>537</v>
      </c>
      <c r="C55" s="627">
        <v>538.21283592999998</v>
      </c>
      <c r="D55" s="627">
        <v>486.14490092999995</v>
      </c>
      <c r="E55" s="627">
        <v>618.69126218000008</v>
      </c>
      <c r="F55" s="627">
        <v>512.37668000999997</v>
      </c>
      <c r="G55" s="627">
        <v>590.64657192999994</v>
      </c>
      <c r="H55" s="627">
        <v>929.23720615000002</v>
      </c>
      <c r="I55" s="627">
        <v>2338.0420034099998</v>
      </c>
      <c r="J55" s="627">
        <v>927.75824321999994</v>
      </c>
      <c r="K55" s="627">
        <v>1072.1266438399998</v>
      </c>
      <c r="L55" s="627">
        <v>1049.9736225899999</v>
      </c>
      <c r="M55" s="627">
        <v>921.2037224899999</v>
      </c>
      <c r="N55" s="627">
        <v>975.29421922999995</v>
      </c>
      <c r="O55" s="627">
        <v>1179.0680737399998</v>
      </c>
      <c r="P55" s="627">
        <v>845.18880186000001</v>
      </c>
      <c r="Q55" s="627">
        <v>867.82027834999997</v>
      </c>
      <c r="R55" s="627">
        <v>1070.84335545</v>
      </c>
      <c r="S55" s="627">
        <v>1155.9288818900002</v>
      </c>
      <c r="T55" s="627">
        <v>1215.97244467</v>
      </c>
      <c r="U55" s="627">
        <v>1354.25470415</v>
      </c>
      <c r="V55" s="627">
        <v>1353.74939073</v>
      </c>
      <c r="W55" s="627">
        <v>978.95630284999993</v>
      </c>
      <c r="X55" s="627">
        <v>1123.9420090399999</v>
      </c>
      <c r="Y55" s="627">
        <v>1187.4279252400001</v>
      </c>
      <c r="Z55" s="627">
        <v>1138.04615612</v>
      </c>
      <c r="AA55" s="627">
        <v>1126.1566596799998</v>
      </c>
      <c r="AB55" s="627">
        <v>1034.2038716699999</v>
      </c>
      <c r="AC55" s="627">
        <v>1047.56163956</v>
      </c>
      <c r="AD55" s="627">
        <v>1100.7612842200001</v>
      </c>
      <c r="AE55" s="627">
        <v>1237.1838996199999</v>
      </c>
      <c r="AF55" s="627">
        <v>911.68682326999988</v>
      </c>
      <c r="AG55" s="627">
        <v>1625.31888514</v>
      </c>
      <c r="AH55" s="627">
        <v>1549.26650855</v>
      </c>
      <c r="AI55" s="627">
        <v>1568.3670513499999</v>
      </c>
      <c r="AJ55" s="627">
        <v>1263.2788130399999</v>
      </c>
      <c r="AK55" s="627">
        <v>1250.9957634699999</v>
      </c>
      <c r="AL55" s="627">
        <v>1312.9801299100004</v>
      </c>
      <c r="AM55" s="627">
        <v>1373.2369780400002</v>
      </c>
      <c r="AN55" s="627">
        <v>1294.51844523</v>
      </c>
      <c r="AO55" s="627">
        <v>1309.22184118</v>
      </c>
      <c r="AP55" s="627">
        <v>1381.3287188100001</v>
      </c>
      <c r="AQ55" s="627">
        <v>1284.6913234800343</v>
      </c>
      <c r="AR55" s="627">
        <v>1128.0638976000148</v>
      </c>
      <c r="AS55" s="627">
        <v>1389.1377747299755</v>
      </c>
      <c r="AT55" s="627">
        <v>1621.9914351249708</v>
      </c>
      <c r="AU55" s="627">
        <v>1429.9281341417975</v>
      </c>
      <c r="AV55" s="627">
        <v>1350.8092643812051</v>
      </c>
      <c r="AW55" s="627">
        <v>1363.481055648788</v>
      </c>
      <c r="AX55" s="627">
        <v>1481.0242033974096</v>
      </c>
      <c r="AY55" s="627">
        <v>1369.1390704724565</v>
      </c>
      <c r="AZ55" s="627">
        <v>1211.890613675366</v>
      </c>
      <c r="BA55" s="627">
        <v>1287.3444427282561</v>
      </c>
      <c r="BB55" s="627">
        <v>1167.436104729722</v>
      </c>
      <c r="BC55" s="627">
        <v>1144.7062325860024</v>
      </c>
      <c r="BD55" s="627">
        <v>1185.1920070913661</v>
      </c>
      <c r="BE55" s="627">
        <v>1296.546781784871</v>
      </c>
      <c r="BF55" s="627">
        <v>1254.3451458262853</v>
      </c>
      <c r="BG55" s="627">
        <v>1264.0378001964027</v>
      </c>
      <c r="BH55" s="627">
        <v>1616.3914386308027</v>
      </c>
      <c r="BI55" s="627">
        <v>1627.2223627918927</v>
      </c>
      <c r="BJ55" s="627">
        <v>1842.6271117917099</v>
      </c>
      <c r="BK55" s="627">
        <v>1628.6121597820661</v>
      </c>
      <c r="BL55" s="627">
        <v>1622.6072468596196</v>
      </c>
      <c r="BM55" s="627">
        <v>1753.2287598542005</v>
      </c>
      <c r="BN55" s="627">
        <v>1650.7368296397069</v>
      </c>
      <c r="BO55" s="627">
        <v>1651.2165607760658</v>
      </c>
      <c r="BP55" s="627">
        <v>1634.1071258180323</v>
      </c>
      <c r="BQ55" s="627">
        <v>1607.1944808551614</v>
      </c>
      <c r="BR55" s="627">
        <v>1683.5871585070154</v>
      </c>
      <c r="BS55" s="627">
        <v>1737.6267725551986</v>
      </c>
      <c r="BT55" s="627">
        <v>1787.4163761315695</v>
      </c>
      <c r="BU55" s="628">
        <v>1726.2648159954565</v>
      </c>
      <c r="BV55" s="628">
        <v>1696.2638843331699</v>
      </c>
      <c r="BW55" s="628">
        <v>1654.1694700219739</v>
      </c>
      <c r="BX55" s="628">
        <v>1645.8527529404216</v>
      </c>
      <c r="BY55" s="628">
        <v>1734.638064467526</v>
      </c>
      <c r="BZ55" s="628">
        <v>1658.682799772517</v>
      </c>
      <c r="CA55" s="628">
        <v>1593.5124513526839</v>
      </c>
      <c r="CB55" s="628">
        <v>1637.6252399420525</v>
      </c>
      <c r="CC55" s="628">
        <v>1872.1568749508695</v>
      </c>
      <c r="CD55" s="628">
        <v>1516.6241633027223</v>
      </c>
      <c r="CE55" s="628">
        <v>1586.4102300464212</v>
      </c>
      <c r="CF55" s="628">
        <v>2183.0596216864255</v>
      </c>
      <c r="CG55" s="628">
        <v>2250.2051788465233</v>
      </c>
      <c r="CH55" s="628">
        <v>2308.0768964665244</v>
      </c>
      <c r="CI55" s="628">
        <v>1881.9393131364548</v>
      </c>
      <c r="CJ55" s="628">
        <v>1911.0533564864943</v>
      </c>
      <c r="CK55" s="628">
        <v>2037.3547660964705</v>
      </c>
      <c r="CL55" s="628">
        <v>2139.0195345465113</v>
      </c>
      <c r="CM55" s="629">
        <v>2148.7085172564502</v>
      </c>
      <c r="CN55" s="629">
        <v>2830.0326603264839</v>
      </c>
      <c r="CO55" s="629">
        <v>2845.1891382465219</v>
      </c>
      <c r="CP55" s="629">
        <v>2712.7358011565466</v>
      </c>
      <c r="CQ55" s="629">
        <v>2766.1765475265047</v>
      </c>
      <c r="CR55" s="629">
        <v>2884.1899727164759</v>
      </c>
      <c r="CS55" s="629">
        <v>2341.8427289465762</v>
      </c>
      <c r="CT55" s="629">
        <v>2286.1076339160436</v>
      </c>
      <c r="CU55" s="630">
        <v>2341.9953491364554</v>
      </c>
      <c r="CV55" s="630">
        <v>1930.0376910963555</v>
      </c>
      <c r="CW55" s="630">
        <v>1859.9959418120668</v>
      </c>
      <c r="CX55" s="630">
        <v>1905.0163147011099</v>
      </c>
      <c r="CY55" s="630">
        <v>1912.03888268941</v>
      </c>
      <c r="CZ55" s="630">
        <v>1722.5373578516819</v>
      </c>
      <c r="DA55" s="630">
        <v>1532.2508873923521</v>
      </c>
      <c r="DB55" s="630">
        <v>1265.0870479198193</v>
      </c>
      <c r="DC55" s="630">
        <v>1103.1639609812767</v>
      </c>
      <c r="DD55" s="630">
        <v>1717.9416745223887</v>
      </c>
      <c r="DE55" s="630">
        <v>1598.5313476312404</v>
      </c>
      <c r="DF55" s="630">
        <v>1313.5426582514715</v>
      </c>
      <c r="DG55" s="630">
        <v>891.60289957732687</v>
      </c>
      <c r="DH55" s="630">
        <v>1252.0456227899999</v>
      </c>
      <c r="DI55" s="630">
        <v>1056.2499061896556</v>
      </c>
      <c r="DJ55" s="630">
        <v>899.67953126834391</v>
      </c>
      <c r="DK55" s="630">
        <v>904.07432895990348</v>
      </c>
      <c r="DL55" s="630">
        <v>612.19120356318092</v>
      </c>
      <c r="DM55" s="630">
        <v>2640.4207892121403</v>
      </c>
      <c r="DN55" s="630">
        <v>2578.2505624195401</v>
      </c>
      <c r="DO55" s="630">
        <v>2473.3718218776462</v>
      </c>
      <c r="DP55" s="630">
        <v>2408.0192686869336</v>
      </c>
      <c r="DQ55" s="630">
        <v>2386.8891345600923</v>
      </c>
      <c r="DR55" s="630">
        <v>2134.5995065035349</v>
      </c>
      <c r="DS55" s="630">
        <v>1367.616504951804</v>
      </c>
      <c r="DT55" s="630">
        <v>1173.0664875576329</v>
      </c>
      <c r="DU55" s="630">
        <v>1623.2019536617893</v>
      </c>
      <c r="DV55" s="630">
        <v>862.04535976816146</v>
      </c>
      <c r="DW55" s="630">
        <v>635.51824941016127</v>
      </c>
      <c r="DX55" s="630">
        <v>454.57915538021945</v>
      </c>
      <c r="DY55" s="630">
        <v>3047.5280253620699</v>
      </c>
      <c r="DZ55" s="630">
        <v>3032.207622197564</v>
      </c>
      <c r="EA55" s="630">
        <v>7010.349267206343</v>
      </c>
      <c r="EB55" s="630">
        <v>1234.5074823464502</v>
      </c>
      <c r="EC55" s="630">
        <v>740.90879603649887</v>
      </c>
      <c r="ED55" s="630">
        <v>1842.4301513489338</v>
      </c>
      <c r="EE55" s="630">
        <v>1341.1716621715964</v>
      </c>
      <c r="EF55" s="630">
        <v>1103.4634250198339</v>
      </c>
      <c r="EG55" s="630">
        <v>1368.3607270971531</v>
      </c>
    </row>
    <row r="56" spans="1:137" ht="16.5" customHeight="1" x14ac:dyDescent="0.3">
      <c r="A56" s="631"/>
      <c r="B56" s="631"/>
      <c r="C56" s="632"/>
      <c r="D56" s="632"/>
      <c r="E56" s="632"/>
      <c r="F56" s="632"/>
      <c r="G56" s="632"/>
      <c r="H56" s="632"/>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2"/>
      <c r="AH56" s="632"/>
      <c r="AI56" s="632"/>
      <c r="AJ56" s="632"/>
      <c r="AK56" s="632"/>
      <c r="AL56" s="632"/>
      <c r="AM56" s="632"/>
      <c r="AN56" s="632"/>
      <c r="AO56" s="624"/>
      <c r="AP56" s="624"/>
      <c r="AQ56" s="624"/>
      <c r="AR56" s="624"/>
      <c r="AS56" s="624"/>
      <c r="AT56" s="624"/>
      <c r="AU56" s="624"/>
      <c r="AV56" s="624"/>
      <c r="AW56" s="624"/>
      <c r="AX56" s="624"/>
      <c r="AY56" s="624"/>
      <c r="AZ56" s="624"/>
      <c r="BA56" s="624"/>
      <c r="BB56" s="624"/>
      <c r="BC56" s="624"/>
      <c r="BD56" s="624"/>
      <c r="BE56" s="624"/>
      <c r="BF56" s="624"/>
      <c r="BG56" s="624"/>
      <c r="BH56" s="624"/>
      <c r="BI56" s="624"/>
      <c r="BJ56" s="624"/>
      <c r="BK56" s="624"/>
      <c r="BL56" s="624"/>
      <c r="BM56" s="624"/>
      <c r="BN56" s="624"/>
      <c r="BO56" s="624"/>
      <c r="BP56" s="624"/>
      <c r="BQ56" s="624"/>
      <c r="BR56" s="624"/>
      <c r="BS56" s="624"/>
      <c r="BT56" s="624"/>
      <c r="BU56" s="633"/>
      <c r="BV56" s="633"/>
      <c r="BW56" s="633"/>
      <c r="BX56" s="633"/>
      <c r="BY56" s="633"/>
      <c r="BZ56" s="633"/>
      <c r="CA56" s="633"/>
      <c r="CB56" s="633"/>
      <c r="CC56" s="633"/>
      <c r="CD56" s="633"/>
      <c r="CE56" s="633"/>
      <c r="CF56" s="633"/>
      <c r="CG56" s="633"/>
      <c r="CH56" s="633"/>
      <c r="CI56" s="633"/>
      <c r="CJ56" s="633"/>
      <c r="CK56" s="633"/>
      <c r="CL56" s="633"/>
      <c r="CM56" s="625"/>
      <c r="CN56" s="625"/>
      <c r="CO56" s="625"/>
      <c r="CP56" s="625"/>
      <c r="CQ56" s="625"/>
      <c r="CR56" s="625"/>
      <c r="CS56" s="625"/>
      <c r="CT56" s="625"/>
      <c r="CU56" s="634"/>
      <c r="CV56" s="634"/>
      <c r="CW56" s="634"/>
      <c r="CX56" s="634"/>
      <c r="CY56" s="634"/>
      <c r="CZ56" s="634"/>
      <c r="DA56" s="634"/>
      <c r="DB56" s="634"/>
      <c r="DC56" s="634"/>
      <c r="DD56" s="634"/>
      <c r="DE56" s="634"/>
      <c r="DF56" s="634"/>
      <c r="DG56" s="634"/>
      <c r="DH56" s="634"/>
      <c r="DI56" s="634"/>
      <c r="DJ56" s="634"/>
      <c r="DK56" s="634"/>
      <c r="DL56" s="634"/>
      <c r="DM56" s="634"/>
      <c r="DN56" s="634"/>
      <c r="DO56" s="634"/>
      <c r="DP56" s="634"/>
      <c r="DQ56" s="634"/>
      <c r="DR56" s="634"/>
      <c r="DS56" s="634"/>
      <c r="DT56" s="634"/>
      <c r="DU56" s="634"/>
      <c r="DV56" s="634"/>
      <c r="DW56" s="634"/>
      <c r="DX56" s="634"/>
      <c r="DY56" s="634"/>
      <c r="DZ56" s="634"/>
      <c r="EA56" s="634"/>
      <c r="EB56" s="634"/>
      <c r="EC56" s="634"/>
      <c r="ED56" s="634"/>
      <c r="EE56" s="634"/>
      <c r="EF56" s="634"/>
      <c r="EG56" s="634"/>
    </row>
    <row r="57" spans="1:137" ht="16.5" customHeight="1" x14ac:dyDescent="0.3">
      <c r="A57" s="626" t="s">
        <v>538</v>
      </c>
      <c r="B57" s="626" t="s">
        <v>505</v>
      </c>
      <c r="C57" s="627">
        <v>19964.110167409999</v>
      </c>
      <c r="D57" s="627">
        <v>20456.15655851</v>
      </c>
      <c r="E57" s="627">
        <v>20656.54350453</v>
      </c>
      <c r="F57" s="627">
        <v>20976.469956159999</v>
      </c>
      <c r="G57" s="627">
        <v>23542.384742170001</v>
      </c>
      <c r="H57" s="627">
        <v>20273.87106505</v>
      </c>
      <c r="I57" s="627">
        <v>18508.569286829999</v>
      </c>
      <c r="J57" s="627">
        <v>19472.344551769998</v>
      </c>
      <c r="K57" s="627">
        <v>20495.222189169999</v>
      </c>
      <c r="L57" s="627">
        <v>20301.791217229998</v>
      </c>
      <c r="M57" s="627">
        <v>20191.020255150001</v>
      </c>
      <c r="N57" s="627">
        <v>21361.044988709997</v>
      </c>
      <c r="O57" s="627">
        <v>19413.827296809999</v>
      </c>
      <c r="P57" s="627">
        <v>19582.327154340001</v>
      </c>
      <c r="Q57" s="627">
        <v>18243.485036359998</v>
      </c>
      <c r="R57" s="627">
        <v>17904.736877859999</v>
      </c>
      <c r="S57" s="627">
        <v>18921.887750959999</v>
      </c>
      <c r="T57" s="627">
        <v>20149.1601701</v>
      </c>
      <c r="U57" s="627">
        <v>18753.241767789998</v>
      </c>
      <c r="V57" s="627">
        <v>19617.36774234</v>
      </c>
      <c r="W57" s="627">
        <v>19604.223607199998</v>
      </c>
      <c r="X57" s="627">
        <v>21354.738473539997</v>
      </c>
      <c r="Y57" s="627">
        <v>20283.88373102</v>
      </c>
      <c r="Z57" s="627">
        <v>19542.970377909998</v>
      </c>
      <c r="AA57" s="627">
        <v>21291.50351029</v>
      </c>
      <c r="AB57" s="627">
        <v>21595.119234289999</v>
      </c>
      <c r="AC57" s="627">
        <v>20783.147565799998</v>
      </c>
      <c r="AD57" s="627">
        <v>21203.46923585</v>
      </c>
      <c r="AE57" s="627">
        <v>19954.35588607</v>
      </c>
      <c r="AF57" s="627">
        <v>23783.569044779997</v>
      </c>
      <c r="AG57" s="627">
        <v>23780.145553330003</v>
      </c>
      <c r="AH57" s="627">
        <v>23569.844059790001</v>
      </c>
      <c r="AI57" s="627">
        <v>25164.681625080102</v>
      </c>
      <c r="AJ57" s="627">
        <v>26025.415872760001</v>
      </c>
      <c r="AK57" s="627">
        <v>25692.210255179998</v>
      </c>
      <c r="AL57" s="627">
        <v>25383.877467489987</v>
      </c>
      <c r="AM57" s="627">
        <v>25930.891317520014</v>
      </c>
      <c r="AN57" s="627">
        <v>25189.279282339961</v>
      </c>
      <c r="AO57" s="627">
        <v>25613.860504809993</v>
      </c>
      <c r="AP57" s="627">
        <v>25224.743159949947</v>
      </c>
      <c r="AQ57" s="627">
        <v>23948.197494770015</v>
      </c>
      <c r="AR57" s="627">
        <v>21850.039449129999</v>
      </c>
      <c r="AS57" s="627">
        <v>22254.871252340021</v>
      </c>
      <c r="AT57" s="627">
        <v>21879.72865525998</v>
      </c>
      <c r="AU57" s="627">
        <v>22545.301191179984</v>
      </c>
      <c r="AV57" s="627">
        <v>22101.591468449988</v>
      </c>
      <c r="AW57" s="627">
        <v>21365.243426009973</v>
      </c>
      <c r="AX57" s="627">
        <v>20881.14524601998</v>
      </c>
      <c r="AY57" s="627">
        <v>20472.976203240014</v>
      </c>
      <c r="AZ57" s="627">
        <v>21487.784692900019</v>
      </c>
      <c r="BA57" s="627">
        <v>21928.267963229922</v>
      </c>
      <c r="BB57" s="627">
        <v>21797.014970980046</v>
      </c>
      <c r="BC57" s="627">
        <v>22086.19730513003</v>
      </c>
      <c r="BD57" s="627">
        <v>22650.277264699977</v>
      </c>
      <c r="BE57" s="627">
        <v>21679.910396959978</v>
      </c>
      <c r="BF57" s="627">
        <v>22462.728441649982</v>
      </c>
      <c r="BG57" s="627">
        <v>20288.861448660031</v>
      </c>
      <c r="BH57" s="627">
        <v>18978.052171999949</v>
      </c>
      <c r="BI57" s="627">
        <v>18191.658810679994</v>
      </c>
      <c r="BJ57" s="627">
        <v>17271.864959959996</v>
      </c>
      <c r="BK57" s="627">
        <v>16252.714630709965</v>
      </c>
      <c r="BL57" s="627">
        <v>18325.476515089984</v>
      </c>
      <c r="BM57" s="627">
        <v>27006.25268139</v>
      </c>
      <c r="BN57" s="627">
        <v>26101.492148820111</v>
      </c>
      <c r="BO57" s="627">
        <v>24870.176161724856</v>
      </c>
      <c r="BP57" s="627">
        <v>24471.645377400018</v>
      </c>
      <c r="BQ57" s="627">
        <v>23760.59067086998</v>
      </c>
      <c r="BR57" s="627">
        <v>23082.71069057002</v>
      </c>
      <c r="BS57" s="627">
        <v>24280.758976100049</v>
      </c>
      <c r="BT57" s="627">
        <v>25590.232428529933</v>
      </c>
      <c r="BU57" s="628">
        <v>25098.625338600003</v>
      </c>
      <c r="BV57" s="628">
        <v>24330.692173520045</v>
      </c>
      <c r="BW57" s="628">
        <v>24688.323351009974</v>
      </c>
      <c r="BX57" s="628">
        <v>25037.211866000027</v>
      </c>
      <c r="BY57" s="628">
        <v>25089.035267669948</v>
      </c>
      <c r="BZ57" s="628">
        <v>24090.776523889981</v>
      </c>
      <c r="CA57" s="628">
        <v>24578.904463949977</v>
      </c>
      <c r="CB57" s="628">
        <v>25995.394258479944</v>
      </c>
      <c r="CC57" s="628">
        <v>25933.130423700044</v>
      </c>
      <c r="CD57" s="628">
        <v>24933.187775389986</v>
      </c>
      <c r="CE57" s="628">
        <v>25807.537072730051</v>
      </c>
      <c r="CF57" s="628">
        <v>26103.819359800116</v>
      </c>
      <c r="CG57" s="628">
        <v>24442.946636389959</v>
      </c>
      <c r="CH57" s="628">
        <v>23689.873631919989</v>
      </c>
      <c r="CI57" s="628">
        <v>23188.90674147004</v>
      </c>
      <c r="CJ57" s="628">
        <v>23496.741578239998</v>
      </c>
      <c r="CK57" s="628">
        <v>22597.495759479989</v>
      </c>
      <c r="CL57" s="628">
        <v>22044.530639399971</v>
      </c>
      <c r="CM57" s="629">
        <v>21561.821478250007</v>
      </c>
      <c r="CN57" s="629">
        <v>19811.472098009999</v>
      </c>
      <c r="CO57" s="629">
        <v>15924.198801319966</v>
      </c>
      <c r="CP57" s="629">
        <v>13081.932868679964</v>
      </c>
      <c r="CQ57" s="629">
        <v>18469.000551759982</v>
      </c>
      <c r="CR57" s="629">
        <v>20435.040907790011</v>
      </c>
      <c r="CS57" s="629">
        <v>17745.504284119903</v>
      </c>
      <c r="CT57" s="629">
        <v>17770.187594280058</v>
      </c>
      <c r="CU57" s="630">
        <v>13353.068122100005</v>
      </c>
      <c r="CV57" s="630">
        <v>15538.917807289947</v>
      </c>
      <c r="CW57" s="630">
        <v>18076.365482630034</v>
      </c>
      <c r="CX57" s="630">
        <v>22476.450769049956</v>
      </c>
      <c r="CY57" s="630">
        <v>21764.401940069976</v>
      </c>
      <c r="CZ57" s="630">
        <v>19920.449408879998</v>
      </c>
      <c r="DA57" s="630">
        <v>17132.549358880002</v>
      </c>
      <c r="DB57" s="630">
        <v>17331.741958690058</v>
      </c>
      <c r="DC57" s="630">
        <v>16655.315602609982</v>
      </c>
      <c r="DD57" s="630">
        <v>17236.659394390081</v>
      </c>
      <c r="DE57" s="630">
        <v>16047.574822380067</v>
      </c>
      <c r="DF57" s="630">
        <v>16794.55439085004</v>
      </c>
      <c r="DG57" s="630">
        <v>16187.812679669985</v>
      </c>
      <c r="DH57" s="630">
        <v>17285.976926669988</v>
      </c>
      <c r="DI57" s="630">
        <v>21126.782202980045</v>
      </c>
      <c r="DJ57" s="630">
        <v>23277.807549940124</v>
      </c>
      <c r="DK57" s="630">
        <v>26886.065392700013</v>
      </c>
      <c r="DL57" s="630">
        <v>30796.05285072992</v>
      </c>
      <c r="DM57" s="630">
        <v>32248.78907285001</v>
      </c>
      <c r="DN57" s="630">
        <v>34263.150843110052</v>
      </c>
      <c r="DO57" s="630">
        <v>36312.045858509955</v>
      </c>
      <c r="DP57" s="630">
        <v>36818.002139040036</v>
      </c>
      <c r="DQ57" s="630">
        <v>38480.682415569943</v>
      </c>
      <c r="DR57" s="630">
        <v>22423.470864930048</v>
      </c>
      <c r="DS57" s="630">
        <v>25347.25553749987</v>
      </c>
      <c r="DT57" s="630">
        <v>29915.161736709953</v>
      </c>
      <c r="DU57" s="630">
        <v>33266.74863743993</v>
      </c>
      <c r="DV57" s="630">
        <v>43315.521985109976</v>
      </c>
      <c r="DW57" s="630">
        <v>45358.747164090011</v>
      </c>
      <c r="DX57" s="630">
        <v>48614.019775939989</v>
      </c>
      <c r="DY57" s="630">
        <v>51944.345824869946</v>
      </c>
      <c r="DZ57" s="630">
        <v>51706.888492540071</v>
      </c>
      <c r="EA57" s="630">
        <v>51174.950152169957</v>
      </c>
      <c r="EB57" s="630">
        <v>51147.822299679843</v>
      </c>
      <c r="EC57" s="630">
        <v>53731.527280900147</v>
      </c>
      <c r="ED57" s="630">
        <v>54840.327218580074</v>
      </c>
      <c r="EE57" s="630">
        <v>54825.346195260252</v>
      </c>
      <c r="EF57" s="630">
        <v>54663.651045490231</v>
      </c>
      <c r="EG57" s="630">
        <v>56369.384690699953</v>
      </c>
    </row>
    <row r="58" spans="1:137" ht="16.5" customHeight="1" x14ac:dyDescent="0.3">
      <c r="A58" s="631"/>
      <c r="B58" s="631"/>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24"/>
      <c r="AP58" s="624"/>
      <c r="AQ58" s="624"/>
      <c r="AR58" s="624"/>
      <c r="AS58" s="624"/>
      <c r="AT58" s="624"/>
      <c r="AU58" s="624"/>
      <c r="AV58" s="624"/>
      <c r="AW58" s="624"/>
      <c r="AX58" s="624"/>
      <c r="AY58" s="624"/>
      <c r="AZ58" s="624"/>
      <c r="BA58" s="624"/>
      <c r="BB58" s="624"/>
      <c r="BC58" s="624"/>
      <c r="BD58" s="624"/>
      <c r="BE58" s="624"/>
      <c r="BF58" s="624"/>
      <c r="BG58" s="624"/>
      <c r="BH58" s="624"/>
      <c r="BI58" s="624"/>
      <c r="BJ58" s="624"/>
      <c r="BK58" s="624"/>
      <c r="BL58" s="624"/>
      <c r="BM58" s="624"/>
      <c r="BN58" s="624"/>
      <c r="BO58" s="624"/>
      <c r="BP58" s="624"/>
      <c r="BQ58" s="624"/>
      <c r="BR58" s="624"/>
      <c r="BS58" s="624"/>
      <c r="BT58" s="624"/>
      <c r="BU58" s="633"/>
      <c r="BV58" s="633"/>
      <c r="BW58" s="633"/>
      <c r="BX58" s="633"/>
      <c r="BY58" s="633"/>
      <c r="BZ58" s="633"/>
      <c r="CA58" s="633"/>
      <c r="CB58" s="633"/>
      <c r="CC58" s="633"/>
      <c r="CD58" s="633"/>
      <c r="CE58" s="633"/>
      <c r="CF58" s="633"/>
      <c r="CG58" s="633"/>
      <c r="CH58" s="633"/>
      <c r="CI58" s="633"/>
      <c r="CJ58" s="633"/>
      <c r="CK58" s="633"/>
      <c r="CL58" s="633"/>
      <c r="CM58" s="625"/>
      <c r="CN58" s="625"/>
      <c r="CO58" s="625"/>
      <c r="CP58" s="625"/>
      <c r="CQ58" s="625"/>
      <c r="CR58" s="625"/>
      <c r="CS58" s="625"/>
      <c r="CT58" s="625"/>
      <c r="CU58" s="634"/>
      <c r="CV58" s="634"/>
      <c r="CW58" s="634"/>
      <c r="CX58" s="634"/>
      <c r="CY58" s="634"/>
      <c r="CZ58" s="634"/>
      <c r="DA58" s="634"/>
      <c r="DB58" s="634"/>
      <c r="DC58" s="634"/>
      <c r="DD58" s="634"/>
      <c r="DE58" s="634"/>
      <c r="DF58" s="634"/>
      <c r="DG58" s="634"/>
      <c r="DH58" s="634"/>
      <c r="DI58" s="634"/>
      <c r="DJ58" s="634"/>
      <c r="DK58" s="634"/>
      <c r="DL58" s="634"/>
      <c r="DM58" s="634"/>
      <c r="DN58" s="634"/>
      <c r="DO58" s="634"/>
      <c r="DP58" s="634"/>
      <c r="DQ58" s="634"/>
      <c r="DR58" s="634"/>
      <c r="DS58" s="634"/>
      <c r="DT58" s="634"/>
      <c r="DU58" s="634"/>
      <c r="DV58" s="634"/>
      <c r="DW58" s="634"/>
      <c r="DX58" s="634"/>
      <c r="DY58" s="634"/>
      <c r="DZ58" s="634"/>
      <c r="EA58" s="634"/>
      <c r="EB58" s="634"/>
      <c r="EC58" s="634"/>
      <c r="ED58" s="634"/>
      <c r="EE58" s="634"/>
      <c r="EF58" s="634"/>
      <c r="EG58" s="634"/>
    </row>
    <row r="59" spans="1:137" ht="16.5" customHeight="1" x14ac:dyDescent="0.3">
      <c r="A59" s="626"/>
      <c r="B59" s="626" t="s">
        <v>464</v>
      </c>
      <c r="C59" s="627">
        <v>69596.492978319991</v>
      </c>
      <c r="D59" s="627">
        <v>70941.137481892089</v>
      </c>
      <c r="E59" s="627">
        <v>70499.654408622795</v>
      </c>
      <c r="F59" s="627">
        <v>71302.400435399992</v>
      </c>
      <c r="G59" s="627">
        <v>74450.371189439247</v>
      </c>
      <c r="H59" s="627">
        <v>73422.694705203787</v>
      </c>
      <c r="I59" s="627">
        <v>73741.023017996515</v>
      </c>
      <c r="J59" s="627">
        <v>74913.405949937558</v>
      </c>
      <c r="K59" s="627">
        <v>78694.334379371867</v>
      </c>
      <c r="L59" s="627">
        <v>79392.890201197049</v>
      </c>
      <c r="M59" s="627">
        <v>82982.38913011353</v>
      </c>
      <c r="N59" s="627">
        <v>86612.239956321166</v>
      </c>
      <c r="O59" s="627">
        <v>83585.412843679136</v>
      </c>
      <c r="P59" s="627">
        <v>83414.251738604406</v>
      </c>
      <c r="Q59" s="627">
        <v>84435.871824729984</v>
      </c>
      <c r="R59" s="627">
        <v>84082.643758713326</v>
      </c>
      <c r="S59" s="627">
        <v>85853.7490461774</v>
      </c>
      <c r="T59" s="627">
        <v>88592.546954006102</v>
      </c>
      <c r="U59" s="627">
        <v>88882.225156140514</v>
      </c>
      <c r="V59" s="627">
        <v>89112.098273285083</v>
      </c>
      <c r="W59" s="627">
        <v>87868.85674328811</v>
      </c>
      <c r="X59" s="627">
        <v>91091.426085718325</v>
      </c>
      <c r="Y59" s="627">
        <v>89540.306184057728</v>
      </c>
      <c r="Z59" s="627">
        <v>92681.040481569406</v>
      </c>
      <c r="AA59" s="627">
        <v>93057.427462320033</v>
      </c>
      <c r="AB59" s="627">
        <v>93216.006621315551</v>
      </c>
      <c r="AC59" s="627">
        <v>92395.195668494649</v>
      </c>
      <c r="AD59" s="627">
        <v>92343.333515853825</v>
      </c>
      <c r="AE59" s="627">
        <v>90504.874658527566</v>
      </c>
      <c r="AF59" s="627">
        <v>97002.375047003166</v>
      </c>
      <c r="AG59" s="627">
        <v>98020.36266122805</v>
      </c>
      <c r="AH59" s="627">
        <v>97950.904823900244</v>
      </c>
      <c r="AI59" s="627">
        <v>98887.514704928049</v>
      </c>
      <c r="AJ59" s="627">
        <v>98497.729015718214</v>
      </c>
      <c r="AK59" s="627">
        <v>99356.306201215775</v>
      </c>
      <c r="AL59" s="627">
        <v>100930.55116470347</v>
      </c>
      <c r="AM59" s="627">
        <v>104790.8711862858</v>
      </c>
      <c r="AN59" s="627">
        <v>104458.18777059334</v>
      </c>
      <c r="AO59" s="627">
        <v>108086.37032072496</v>
      </c>
      <c r="AP59" s="627">
        <v>107405.78630819431</v>
      </c>
      <c r="AQ59" s="627">
        <v>114390.36744273815</v>
      </c>
      <c r="AR59" s="627">
        <v>113988.66618276245</v>
      </c>
      <c r="AS59" s="627">
        <v>111194.3348185853</v>
      </c>
      <c r="AT59" s="627">
        <v>110092.93683619938</v>
      </c>
      <c r="AU59" s="627">
        <v>112471.1827692574</v>
      </c>
      <c r="AV59" s="627">
        <v>111686.14588464067</v>
      </c>
      <c r="AW59" s="627">
        <v>111021.07279987191</v>
      </c>
      <c r="AX59" s="627">
        <v>115230.05499443377</v>
      </c>
      <c r="AY59" s="627">
        <v>115477.48536903718</v>
      </c>
      <c r="AZ59" s="627">
        <v>120988.83522910152</v>
      </c>
      <c r="BA59" s="627">
        <v>122871.29449204239</v>
      </c>
      <c r="BB59" s="627">
        <v>127088.77066029809</v>
      </c>
      <c r="BC59" s="627">
        <v>128069.4762808027</v>
      </c>
      <c r="BD59" s="627">
        <v>130583.81207642556</v>
      </c>
      <c r="BE59" s="627">
        <v>131173.15071691383</v>
      </c>
      <c r="BF59" s="627">
        <v>133456.09197498212</v>
      </c>
      <c r="BG59" s="627">
        <v>130765.6793397868</v>
      </c>
      <c r="BH59" s="627">
        <v>129055.71459652908</v>
      </c>
      <c r="BI59" s="627">
        <v>126942.81240977174</v>
      </c>
      <c r="BJ59" s="627">
        <v>131563.49427910321</v>
      </c>
      <c r="BK59" s="627">
        <v>128415.42706414525</v>
      </c>
      <c r="BL59" s="627">
        <v>134436.63312649104</v>
      </c>
      <c r="BM59" s="627">
        <v>147415.07719755106</v>
      </c>
      <c r="BN59" s="627">
        <v>146159.68355201508</v>
      </c>
      <c r="BO59" s="627">
        <v>146084.06147709003</v>
      </c>
      <c r="BP59" s="627">
        <v>149685.82964859999</v>
      </c>
      <c r="BQ59" s="627">
        <v>152617.94579201998</v>
      </c>
      <c r="BR59" s="627">
        <v>152435.10079409002</v>
      </c>
      <c r="BS59" s="627">
        <v>154676.54865548</v>
      </c>
      <c r="BT59" s="627">
        <v>158429.68953137996</v>
      </c>
      <c r="BU59" s="628">
        <v>160069.02174412005</v>
      </c>
      <c r="BV59" s="628">
        <v>161362.55657941001</v>
      </c>
      <c r="BW59" s="628">
        <v>161629.17440413</v>
      </c>
      <c r="BX59" s="628">
        <v>164349.35004958996</v>
      </c>
      <c r="BY59" s="628">
        <v>165416.05700292002</v>
      </c>
      <c r="BZ59" s="628">
        <v>164662.21708085999</v>
      </c>
      <c r="CA59" s="628">
        <v>167951.32043450995</v>
      </c>
      <c r="CB59" s="628">
        <v>174872.48942699001</v>
      </c>
      <c r="CC59" s="628">
        <v>175421.29849750001</v>
      </c>
      <c r="CD59" s="628">
        <v>174452.08759260995</v>
      </c>
      <c r="CE59" s="628">
        <v>177108.37673410997</v>
      </c>
      <c r="CF59" s="628">
        <v>178785.45480361005</v>
      </c>
      <c r="CG59" s="628">
        <v>181295.97438636</v>
      </c>
      <c r="CH59" s="628">
        <v>185234.34054785004</v>
      </c>
      <c r="CI59" s="628">
        <v>181843.60436808999</v>
      </c>
      <c r="CJ59" s="628">
        <v>182389.03224828001</v>
      </c>
      <c r="CK59" s="628">
        <v>183206.87444175</v>
      </c>
      <c r="CL59" s="628">
        <v>186722.54971691</v>
      </c>
      <c r="CM59" s="629">
        <v>186053.17597899996</v>
      </c>
      <c r="CN59" s="629">
        <v>187908.69362753001</v>
      </c>
      <c r="CO59" s="629">
        <v>183668.11129455001</v>
      </c>
      <c r="CP59" s="629">
        <v>183313.14445789001</v>
      </c>
      <c r="CQ59" s="629">
        <v>192610.77432565999</v>
      </c>
      <c r="CR59" s="629">
        <v>195973.24121254997</v>
      </c>
      <c r="CS59" s="629">
        <v>198971.14215291999</v>
      </c>
      <c r="CT59" s="629">
        <v>207653.2763874396</v>
      </c>
      <c r="CU59" s="630">
        <v>204499.08389621993</v>
      </c>
      <c r="CV59" s="630">
        <v>210754.6665969801</v>
      </c>
      <c r="CW59" s="630">
        <v>214723.08751193993</v>
      </c>
      <c r="CX59" s="630">
        <v>221940.01058586998</v>
      </c>
      <c r="CY59" s="630">
        <v>229327.95755876999</v>
      </c>
      <c r="CZ59" s="630">
        <v>237591.15970955996</v>
      </c>
      <c r="DA59" s="630">
        <v>229257.85809920996</v>
      </c>
      <c r="DB59" s="630">
        <v>233361.93871635484</v>
      </c>
      <c r="DC59" s="630">
        <v>226356.64214427999</v>
      </c>
      <c r="DD59" s="630">
        <v>224900.90402548003</v>
      </c>
      <c r="DE59" s="630">
        <v>222116.63754560993</v>
      </c>
      <c r="DF59" s="630">
        <v>224314.53188190999</v>
      </c>
      <c r="DG59" s="630">
        <v>226175.33672197003</v>
      </c>
      <c r="DH59" s="630">
        <v>227249.11355501023</v>
      </c>
      <c r="DI59" s="630">
        <v>233932.51732181996</v>
      </c>
      <c r="DJ59" s="630">
        <v>236574.99271028998</v>
      </c>
      <c r="DK59" s="630">
        <v>247887.62922757003</v>
      </c>
      <c r="DL59" s="630">
        <v>260005.77526694004</v>
      </c>
      <c r="DM59" s="630">
        <v>265909.80497572001</v>
      </c>
      <c r="DN59" s="630">
        <v>266458.11617937998</v>
      </c>
      <c r="DO59" s="630">
        <v>269687.33985771006</v>
      </c>
      <c r="DP59" s="630">
        <v>270333.30208668002</v>
      </c>
      <c r="DQ59" s="630">
        <v>275703.91501952958</v>
      </c>
      <c r="DR59" s="630">
        <v>275938.08768676</v>
      </c>
      <c r="DS59" s="630">
        <v>285593.39157807006</v>
      </c>
      <c r="DT59" s="630">
        <v>280698.14165284997</v>
      </c>
      <c r="DU59" s="630">
        <v>283721.46444056992</v>
      </c>
      <c r="DV59" s="630">
        <v>302626.33420869993</v>
      </c>
      <c r="DW59" s="630">
        <v>297923.36164863274</v>
      </c>
      <c r="DX59" s="630">
        <v>322540.83795550355</v>
      </c>
      <c r="DY59" s="630">
        <v>340076.22582934995</v>
      </c>
      <c r="DZ59" s="630">
        <v>363505.06539300992</v>
      </c>
      <c r="EA59" s="630">
        <v>381162.95334598992</v>
      </c>
      <c r="EB59" s="630">
        <v>405336.86034841009</v>
      </c>
      <c r="EC59" s="630">
        <v>404706.26486895001</v>
      </c>
      <c r="ED59" s="630">
        <v>407009.19919003005</v>
      </c>
      <c r="EE59" s="630">
        <v>427496.24914150994</v>
      </c>
      <c r="EF59" s="630">
        <v>412751.50048619986</v>
      </c>
      <c r="EG59" s="630">
        <v>414996.05421080999</v>
      </c>
    </row>
    <row r="60" spans="1:137" ht="16.5" customHeight="1" thickBot="1" x14ac:dyDescent="0.35">
      <c r="A60" s="421"/>
      <c r="B60" s="421"/>
      <c r="C60" s="648"/>
      <c r="D60" s="648"/>
      <c r="E60" s="648"/>
      <c r="F60" s="648"/>
      <c r="G60" s="648"/>
      <c r="H60" s="648"/>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8"/>
      <c r="AQ60" s="648"/>
      <c r="AR60" s="648"/>
      <c r="AS60" s="648"/>
      <c r="AT60" s="648"/>
      <c r="AU60" s="648"/>
      <c r="AV60" s="648"/>
      <c r="AW60" s="648"/>
      <c r="AX60" s="648"/>
      <c r="AY60" s="648"/>
      <c r="AZ60" s="648"/>
      <c r="BA60" s="648"/>
      <c r="BB60" s="648"/>
      <c r="BC60" s="648"/>
      <c r="BD60" s="648"/>
      <c r="BE60" s="648"/>
      <c r="BF60" s="648"/>
      <c r="BG60" s="648"/>
      <c r="BH60" s="648"/>
      <c r="BI60" s="648"/>
      <c r="BJ60" s="648"/>
      <c r="BK60" s="648"/>
      <c r="BL60" s="648"/>
      <c r="BM60" s="648"/>
      <c r="BN60" s="648"/>
      <c r="BO60" s="648"/>
      <c r="BP60" s="648"/>
      <c r="BQ60" s="648"/>
      <c r="BR60" s="648"/>
      <c r="BS60" s="648"/>
      <c r="BT60" s="648"/>
      <c r="BU60" s="648"/>
      <c r="BV60" s="648"/>
      <c r="BW60" s="648"/>
      <c r="BX60" s="648"/>
      <c r="BY60" s="648"/>
      <c r="BZ60" s="648"/>
      <c r="CA60" s="648"/>
      <c r="CB60" s="648"/>
      <c r="CC60" s="648"/>
      <c r="CD60" s="648"/>
      <c r="CE60" s="648"/>
      <c r="CF60" s="648"/>
      <c r="CG60" s="648"/>
      <c r="CH60" s="648"/>
      <c r="CI60" s="648"/>
      <c r="CJ60" s="648"/>
      <c r="CK60" s="648"/>
      <c r="CL60" s="648"/>
      <c r="CM60" s="648"/>
      <c r="CN60" s="648"/>
      <c r="CO60" s="648"/>
      <c r="CP60" s="648"/>
      <c r="CQ60" s="648"/>
      <c r="CR60" s="648"/>
      <c r="CS60" s="648"/>
      <c r="CT60" s="648"/>
      <c r="CU60" s="648"/>
      <c r="CV60" s="648"/>
      <c r="CW60" s="648"/>
      <c r="CX60" s="648"/>
      <c r="CY60" s="649"/>
      <c r="CZ60" s="649"/>
      <c r="DA60" s="649"/>
      <c r="DB60" s="649"/>
      <c r="DC60" s="649"/>
      <c r="DD60" s="649"/>
      <c r="DE60" s="649"/>
      <c r="DF60" s="649"/>
      <c r="DG60" s="649"/>
      <c r="DH60" s="649"/>
      <c r="DI60" s="649"/>
      <c r="DJ60" s="649"/>
      <c r="DK60" s="649"/>
      <c r="DL60" s="649"/>
      <c r="DM60" s="649"/>
      <c r="DN60" s="649"/>
      <c r="DO60" s="649"/>
      <c r="DP60" s="649"/>
      <c r="DQ60" s="649"/>
      <c r="DR60" s="649"/>
      <c r="DS60" s="649"/>
      <c r="DT60" s="649"/>
      <c r="DU60" s="649"/>
      <c r="DV60" s="649"/>
      <c r="DW60" s="649"/>
      <c r="DX60" s="649"/>
      <c r="DY60" s="649"/>
      <c r="DZ60" s="649"/>
      <c r="EA60" s="649"/>
      <c r="EB60" s="649"/>
      <c r="EC60" s="649"/>
      <c r="ED60" s="649"/>
      <c r="EE60" s="649"/>
      <c r="EF60" s="649"/>
      <c r="EG60" s="649"/>
    </row>
    <row r="61" spans="1:137" s="617" customFormat="1" ht="21.75" customHeight="1" thickTop="1" x14ac:dyDescent="0.3">
      <c r="A61" s="650" t="s">
        <v>539</v>
      </c>
      <c r="B61" s="650"/>
      <c r="C61" s="650"/>
      <c r="D61" s="650"/>
      <c r="E61" s="650"/>
      <c r="F61" s="650"/>
      <c r="G61" s="650"/>
      <c r="H61" s="650"/>
      <c r="I61" s="650"/>
      <c r="J61" s="650"/>
      <c r="K61" s="650"/>
      <c r="L61" s="650"/>
      <c r="M61" s="650"/>
      <c r="N61" s="650"/>
      <c r="O61" s="650"/>
      <c r="P61" s="650"/>
      <c r="Q61" s="650"/>
      <c r="R61" s="650"/>
      <c r="S61" s="650"/>
      <c r="T61" s="650"/>
      <c r="U61" s="650"/>
      <c r="V61" s="650"/>
      <c r="W61" s="650"/>
      <c r="X61" s="650"/>
      <c r="Y61" s="650"/>
      <c r="Z61" s="650"/>
      <c r="AA61" s="650"/>
      <c r="AB61" s="650"/>
      <c r="AC61" s="650"/>
      <c r="AD61" s="650"/>
      <c r="AE61" s="650"/>
      <c r="AF61" s="650"/>
      <c r="AG61" s="650"/>
      <c r="AH61" s="650"/>
      <c r="AI61" s="650"/>
      <c r="AJ61" s="650"/>
      <c r="AK61" s="650"/>
      <c r="AL61" s="650"/>
      <c r="AM61" s="650"/>
      <c r="AN61" s="650"/>
      <c r="AO61" s="650"/>
      <c r="AP61" s="650"/>
      <c r="AQ61" s="650"/>
      <c r="AR61" s="650"/>
      <c r="AS61" s="650"/>
      <c r="AT61" s="650"/>
      <c r="AU61" s="650"/>
      <c r="AV61" s="650"/>
      <c r="AW61" s="650"/>
      <c r="AX61" s="650"/>
      <c r="AY61" s="650"/>
      <c r="AZ61" s="650"/>
      <c r="BA61" s="650"/>
      <c r="BB61" s="650"/>
      <c r="BC61" s="650"/>
      <c r="BD61" s="650"/>
      <c r="BE61" s="650"/>
      <c r="BF61" s="650"/>
      <c r="BG61" s="650"/>
      <c r="BH61" s="650"/>
      <c r="BI61" s="650"/>
      <c r="BJ61" s="650"/>
      <c r="BK61" s="650"/>
      <c r="BL61" s="650"/>
      <c r="BM61" s="650"/>
      <c r="BN61" s="650"/>
      <c r="BO61" s="650"/>
      <c r="BP61" s="650"/>
      <c r="BQ61" s="650"/>
      <c r="BR61" s="650"/>
      <c r="BS61" s="650"/>
      <c r="BT61" s="650"/>
      <c r="BU61" s="650"/>
      <c r="BV61" s="650"/>
      <c r="BW61" s="650"/>
      <c r="BX61" s="650"/>
      <c r="BY61" s="650"/>
      <c r="BZ61" s="650"/>
      <c r="CA61" s="650"/>
      <c r="CB61" s="650"/>
      <c r="CC61" s="650"/>
      <c r="CD61" s="650"/>
      <c r="CE61" s="650"/>
      <c r="CF61" s="650"/>
      <c r="CG61" s="650"/>
      <c r="CH61" s="650"/>
      <c r="CI61" s="650"/>
      <c r="CJ61" s="650"/>
      <c r="CK61" s="650"/>
      <c r="CL61" s="650"/>
      <c r="CM61" s="650"/>
      <c r="CN61" s="650"/>
      <c r="CO61" s="650"/>
      <c r="CP61" s="650"/>
      <c r="CQ61" s="650"/>
      <c r="CR61" s="650"/>
      <c r="CS61" s="650"/>
      <c r="CT61" s="650"/>
      <c r="CU61" s="650"/>
      <c r="CV61" s="650"/>
      <c r="CW61" s="650"/>
      <c r="CX61" s="650"/>
      <c r="CY61" s="650"/>
      <c r="CZ61" s="650"/>
      <c r="DA61" s="650"/>
      <c r="DB61" s="650"/>
      <c r="DC61" s="650"/>
      <c r="DD61" s="650"/>
      <c r="DE61" s="650"/>
      <c r="DF61" s="650"/>
      <c r="DG61" s="650"/>
      <c r="DH61" s="650"/>
      <c r="DI61" s="650"/>
      <c r="DJ61" s="650"/>
      <c r="DK61" s="650"/>
      <c r="DL61" s="650"/>
      <c r="DM61" s="650"/>
      <c r="DN61" s="650"/>
      <c r="DO61" s="650"/>
      <c r="DP61" s="650"/>
      <c r="DQ61" s="650"/>
      <c r="DR61" s="650"/>
      <c r="DS61" s="650"/>
      <c r="DT61" s="650"/>
      <c r="DU61" s="650"/>
      <c r="DV61" s="650"/>
      <c r="DW61" s="650"/>
      <c r="DX61" s="650"/>
      <c r="DY61" s="650"/>
      <c r="DZ61" s="650"/>
      <c r="EA61" s="650"/>
      <c r="EB61" s="650"/>
      <c r="EC61" s="650"/>
      <c r="ED61" s="650"/>
      <c r="EE61" s="650"/>
      <c r="EF61" s="650"/>
      <c r="EG61" s="650"/>
    </row>
    <row r="62" spans="1:137" s="617" customFormat="1" ht="21.75" customHeight="1" x14ac:dyDescent="0.3">
      <c r="A62" s="651" t="s">
        <v>540</v>
      </c>
      <c r="B62" s="650"/>
      <c r="C62" s="650"/>
      <c r="D62" s="650"/>
      <c r="E62" s="650"/>
      <c r="F62" s="650"/>
      <c r="G62" s="650"/>
      <c r="H62" s="650"/>
      <c r="I62" s="650"/>
      <c r="J62" s="650"/>
      <c r="K62" s="650"/>
      <c r="L62" s="650"/>
      <c r="M62" s="650"/>
      <c r="N62" s="650"/>
      <c r="O62" s="650"/>
      <c r="P62" s="650"/>
      <c r="Q62" s="650"/>
      <c r="R62" s="650"/>
      <c r="S62" s="650"/>
      <c r="T62" s="650"/>
      <c r="U62" s="650"/>
      <c r="V62" s="650"/>
      <c r="W62" s="650"/>
      <c r="X62" s="650"/>
      <c r="Y62" s="650"/>
      <c r="Z62" s="650"/>
      <c r="AA62" s="650"/>
      <c r="AB62" s="650"/>
      <c r="AC62" s="650"/>
      <c r="AD62" s="650"/>
      <c r="AE62" s="650"/>
      <c r="AF62" s="650"/>
      <c r="AG62" s="650"/>
      <c r="AH62" s="650"/>
      <c r="AI62" s="650"/>
      <c r="AJ62" s="650"/>
      <c r="AK62" s="650"/>
      <c r="AL62" s="650"/>
      <c r="AM62" s="650"/>
      <c r="AN62" s="650"/>
      <c r="AO62" s="650"/>
      <c r="AP62" s="650"/>
      <c r="AQ62" s="650"/>
      <c r="AR62" s="650"/>
      <c r="AS62" s="650"/>
      <c r="AT62" s="650"/>
      <c r="AU62" s="650"/>
      <c r="AV62" s="650"/>
      <c r="AW62" s="650"/>
      <c r="AX62" s="650"/>
      <c r="AY62" s="650"/>
      <c r="AZ62" s="650"/>
      <c r="BA62" s="650"/>
      <c r="BB62" s="650"/>
      <c r="BC62" s="650"/>
      <c r="BD62" s="650"/>
      <c r="BE62" s="650"/>
      <c r="BF62" s="650"/>
      <c r="BG62" s="650"/>
      <c r="BH62" s="650"/>
      <c r="BI62" s="650"/>
      <c r="BJ62" s="650"/>
      <c r="BK62" s="650"/>
      <c r="BL62" s="650"/>
      <c r="BM62" s="650"/>
      <c r="BN62" s="650"/>
      <c r="BO62" s="650"/>
      <c r="BP62" s="650"/>
      <c r="BQ62" s="650"/>
      <c r="BR62" s="650"/>
      <c r="BS62" s="650"/>
      <c r="BT62" s="650"/>
      <c r="BU62" s="650"/>
      <c r="BV62" s="650"/>
      <c r="BW62" s="650"/>
      <c r="BX62" s="650"/>
      <c r="BY62" s="650"/>
      <c r="BZ62" s="650"/>
      <c r="CA62" s="650"/>
      <c r="CB62" s="650"/>
      <c r="CC62" s="650"/>
      <c r="CD62" s="650"/>
      <c r="CE62" s="650"/>
      <c r="CF62" s="650"/>
      <c r="CG62" s="650"/>
      <c r="CH62" s="650"/>
      <c r="CI62" s="650"/>
      <c r="CJ62" s="650"/>
      <c r="CK62" s="650"/>
      <c r="CL62" s="650"/>
      <c r="CM62" s="650"/>
      <c r="CN62" s="650"/>
      <c r="CO62" s="650"/>
      <c r="CP62" s="650"/>
      <c r="CQ62" s="650"/>
      <c r="CR62" s="650"/>
      <c r="CS62" s="650"/>
      <c r="CT62" s="650"/>
      <c r="CU62" s="650"/>
      <c r="CV62" s="650"/>
      <c r="CW62" s="650"/>
      <c r="CX62" s="650"/>
      <c r="CY62" s="650"/>
      <c r="CZ62" s="650"/>
      <c r="DA62" s="650"/>
      <c r="DB62" s="650"/>
      <c r="DC62" s="650"/>
      <c r="DD62" s="650"/>
      <c r="DE62" s="650"/>
      <c r="DF62" s="650"/>
      <c r="DG62" s="650"/>
      <c r="DH62" s="650"/>
      <c r="DI62" s="650"/>
      <c r="DJ62" s="650"/>
      <c r="DK62" s="650"/>
      <c r="DL62" s="650"/>
      <c r="DM62" s="650"/>
      <c r="DN62" s="650"/>
      <c r="DO62" s="650"/>
      <c r="DP62" s="650"/>
      <c r="DQ62" s="650"/>
      <c r="DR62" s="650"/>
      <c r="DS62" s="650"/>
      <c r="DT62" s="650"/>
      <c r="DU62" s="650"/>
      <c r="DV62" s="650"/>
      <c r="DW62" s="650"/>
      <c r="DX62" s="650"/>
      <c r="DY62" s="650"/>
      <c r="DZ62" s="650"/>
      <c r="EA62" s="650"/>
      <c r="EB62" s="650"/>
      <c r="EC62" s="650"/>
      <c r="ED62" s="650"/>
      <c r="EE62" s="650"/>
      <c r="EF62" s="650"/>
      <c r="EG62" s="650"/>
    </row>
    <row r="63" spans="1:137" s="617" customFormat="1" ht="20.100000000000001" customHeight="1" x14ac:dyDescent="0.3">
      <c r="A63" s="650" t="s">
        <v>541</v>
      </c>
      <c r="B63" s="650"/>
      <c r="C63" s="650"/>
      <c r="D63" s="650"/>
      <c r="E63" s="650"/>
      <c r="F63" s="650"/>
      <c r="G63" s="650"/>
      <c r="H63" s="650"/>
      <c r="I63" s="650"/>
      <c r="J63" s="650"/>
      <c r="K63" s="650"/>
      <c r="L63" s="650"/>
      <c r="M63" s="650"/>
      <c r="N63" s="650"/>
      <c r="O63" s="650"/>
      <c r="P63" s="650"/>
      <c r="Q63" s="650"/>
      <c r="R63" s="650"/>
      <c r="S63" s="650"/>
      <c r="T63" s="650"/>
      <c r="U63" s="650"/>
      <c r="V63" s="650"/>
      <c r="W63" s="650"/>
      <c r="X63" s="650"/>
      <c r="Y63" s="650"/>
      <c r="Z63" s="650"/>
      <c r="AA63" s="650"/>
      <c r="AB63" s="650"/>
      <c r="AC63" s="650"/>
      <c r="AD63" s="650"/>
      <c r="AE63" s="650"/>
      <c r="AF63" s="650"/>
      <c r="AG63" s="650"/>
      <c r="AH63" s="650"/>
      <c r="AI63" s="650"/>
      <c r="AJ63" s="650"/>
      <c r="AK63" s="650"/>
      <c r="AL63" s="650"/>
      <c r="AM63" s="650"/>
      <c r="AN63" s="650"/>
      <c r="AO63" s="650"/>
      <c r="AP63" s="650"/>
      <c r="AQ63" s="650"/>
      <c r="AR63" s="650"/>
      <c r="AS63" s="650"/>
      <c r="AT63" s="650"/>
      <c r="AU63" s="650"/>
      <c r="AV63" s="650"/>
      <c r="AW63" s="650"/>
      <c r="AX63" s="650"/>
      <c r="AY63" s="650"/>
      <c r="AZ63" s="650"/>
      <c r="BA63" s="650"/>
      <c r="BB63" s="650"/>
      <c r="BC63" s="650"/>
      <c r="BD63" s="650"/>
      <c r="BE63" s="650"/>
      <c r="BF63" s="650"/>
      <c r="BG63" s="650"/>
      <c r="BH63" s="650"/>
      <c r="BI63" s="650"/>
      <c r="BJ63" s="650"/>
      <c r="BK63" s="650"/>
      <c r="BL63" s="650"/>
      <c r="BM63" s="650"/>
      <c r="BN63" s="650"/>
      <c r="BO63" s="650"/>
      <c r="BP63" s="650"/>
      <c r="BQ63" s="650"/>
      <c r="BR63" s="650"/>
      <c r="BS63" s="650"/>
      <c r="BT63" s="650"/>
      <c r="BU63" s="650"/>
      <c r="BV63" s="650"/>
      <c r="BW63" s="650"/>
      <c r="BX63" s="650"/>
      <c r="BY63" s="650"/>
      <c r="BZ63" s="650"/>
      <c r="CA63" s="650"/>
      <c r="CB63" s="650"/>
      <c r="CC63" s="650"/>
      <c r="CD63" s="650"/>
      <c r="CE63" s="650"/>
      <c r="CF63" s="650"/>
      <c r="CG63" s="650"/>
      <c r="CH63" s="650"/>
      <c r="CI63" s="650"/>
      <c r="CJ63" s="650"/>
      <c r="CK63" s="650"/>
      <c r="CL63" s="650"/>
      <c r="CM63" s="650"/>
      <c r="CN63" s="650"/>
      <c r="CO63" s="650"/>
      <c r="CP63" s="650"/>
      <c r="CQ63" s="650"/>
      <c r="CR63" s="650"/>
      <c r="CS63" s="650"/>
      <c r="CT63" s="650"/>
      <c r="CU63" s="650"/>
      <c r="CV63" s="650"/>
      <c r="CW63" s="650"/>
      <c r="CX63" s="650"/>
      <c r="CY63" s="650"/>
      <c r="CZ63" s="650"/>
      <c r="DA63" s="650"/>
      <c r="DB63" s="650"/>
      <c r="DC63" s="650"/>
      <c r="DD63" s="650"/>
      <c r="DE63" s="650"/>
      <c r="DF63" s="650"/>
      <c r="DG63" s="650"/>
      <c r="DH63" s="650"/>
      <c r="DI63" s="650"/>
      <c r="DJ63" s="650"/>
      <c r="DK63" s="650"/>
      <c r="DL63" s="650"/>
      <c r="DM63" s="650"/>
      <c r="DN63" s="650"/>
      <c r="DO63" s="650"/>
      <c r="DP63" s="650"/>
      <c r="DQ63" s="650"/>
      <c r="DR63" s="650"/>
      <c r="DS63" s="650"/>
      <c r="DT63" s="650"/>
      <c r="DU63" s="650"/>
      <c r="DV63" s="650"/>
      <c r="DW63" s="650"/>
      <c r="DX63" s="650"/>
      <c r="DY63" s="650"/>
      <c r="DZ63" s="650"/>
      <c r="EA63" s="650"/>
      <c r="EB63" s="650"/>
      <c r="EC63" s="650"/>
      <c r="ED63" s="650"/>
      <c r="EE63" s="650"/>
      <c r="EF63" s="650"/>
      <c r="EG63" s="650"/>
    </row>
    <row r="64" spans="1:137" s="617" customFormat="1" ht="20.100000000000001" customHeight="1" x14ac:dyDescent="0.3">
      <c r="A64" s="652" t="s">
        <v>429</v>
      </c>
      <c r="B64" s="650"/>
      <c r="C64" s="650"/>
      <c r="D64" s="650"/>
      <c r="E64" s="650"/>
      <c r="F64" s="650"/>
      <c r="G64" s="650"/>
      <c r="H64" s="650"/>
      <c r="I64" s="650"/>
      <c r="J64" s="650"/>
      <c r="K64" s="650"/>
      <c r="L64" s="650"/>
      <c r="M64" s="650"/>
      <c r="N64" s="650"/>
      <c r="O64" s="650"/>
      <c r="P64" s="650"/>
      <c r="Q64" s="650"/>
      <c r="R64" s="650"/>
      <c r="S64" s="650"/>
      <c r="T64" s="650"/>
      <c r="U64" s="650"/>
      <c r="V64" s="650"/>
      <c r="W64" s="650"/>
      <c r="X64" s="650"/>
      <c r="Y64" s="650"/>
      <c r="Z64" s="650"/>
      <c r="AA64" s="650"/>
      <c r="AB64" s="650"/>
      <c r="AC64" s="650"/>
      <c r="AD64" s="650"/>
      <c r="AE64" s="650"/>
      <c r="AF64" s="650"/>
      <c r="AG64" s="650"/>
      <c r="AH64" s="650"/>
      <c r="AI64" s="650"/>
      <c r="AJ64" s="650"/>
      <c r="AK64" s="650"/>
      <c r="AL64" s="650"/>
      <c r="AM64" s="650"/>
      <c r="AN64" s="650"/>
      <c r="AO64" s="650"/>
      <c r="AP64" s="650"/>
      <c r="AQ64" s="650"/>
      <c r="AR64" s="650"/>
      <c r="AS64" s="650"/>
      <c r="AT64" s="650"/>
      <c r="AU64" s="650"/>
      <c r="AV64" s="650"/>
      <c r="AW64" s="650"/>
      <c r="AX64" s="650"/>
      <c r="AY64" s="650"/>
      <c r="AZ64" s="650"/>
      <c r="BA64" s="650"/>
      <c r="BB64" s="650"/>
      <c r="BC64" s="650"/>
      <c r="BD64" s="650"/>
      <c r="BE64" s="650"/>
      <c r="BF64" s="650"/>
      <c r="BG64" s="650"/>
      <c r="BH64" s="650"/>
      <c r="BI64" s="650"/>
      <c r="BJ64" s="650"/>
      <c r="BK64" s="650"/>
      <c r="BL64" s="650"/>
      <c r="BM64" s="650"/>
      <c r="BN64" s="650"/>
      <c r="BO64" s="650"/>
      <c r="BP64" s="650"/>
      <c r="BQ64" s="650"/>
      <c r="BR64" s="650"/>
      <c r="BS64" s="650"/>
      <c r="BT64" s="650"/>
      <c r="BU64" s="650"/>
      <c r="BV64" s="650"/>
      <c r="BW64" s="650"/>
      <c r="BX64" s="650"/>
      <c r="BY64" s="650"/>
      <c r="BZ64" s="650"/>
      <c r="CA64" s="650"/>
      <c r="CB64" s="650"/>
      <c r="CC64" s="650"/>
      <c r="CD64" s="650"/>
      <c r="CE64" s="650"/>
      <c r="CF64" s="650"/>
      <c r="CG64" s="650"/>
      <c r="CH64" s="650"/>
      <c r="CI64" s="650"/>
      <c r="CJ64" s="650"/>
      <c r="CK64" s="650"/>
      <c r="CL64" s="650"/>
      <c r="CM64" s="650"/>
      <c r="CN64" s="650"/>
      <c r="CO64" s="650"/>
      <c r="CP64" s="650"/>
      <c r="CQ64" s="650"/>
      <c r="CR64" s="650"/>
      <c r="CS64" s="650"/>
      <c r="CT64" s="650"/>
      <c r="CU64" s="650"/>
      <c r="CV64" s="650"/>
      <c r="CW64" s="650"/>
      <c r="CX64" s="650"/>
      <c r="CY64" s="650"/>
      <c r="CZ64" s="650"/>
      <c r="DA64" s="650"/>
      <c r="DB64" s="650"/>
      <c r="DC64" s="650"/>
      <c r="DD64" s="650"/>
      <c r="DE64" s="650"/>
      <c r="DF64" s="650"/>
      <c r="DG64" s="650"/>
      <c r="DH64" s="650"/>
      <c r="DI64" s="650"/>
      <c r="DJ64" s="650"/>
      <c r="DK64" s="650"/>
      <c r="DL64" s="650"/>
      <c r="DM64" s="650"/>
      <c r="DN64" s="650"/>
      <c r="DO64" s="650"/>
      <c r="DP64" s="650"/>
      <c r="DQ64" s="650"/>
      <c r="DR64" s="650"/>
      <c r="DS64" s="650"/>
      <c r="DT64" s="650"/>
      <c r="DU64" s="650"/>
      <c r="DV64" s="650"/>
      <c r="DW64" s="650"/>
      <c r="DX64" s="650"/>
      <c r="DY64" s="650"/>
      <c r="DZ64" s="650"/>
      <c r="EA64" s="650"/>
      <c r="EB64" s="650"/>
      <c r="EC64" s="650"/>
      <c r="ED64" s="650"/>
      <c r="EE64" s="650"/>
      <c r="EF64" s="650"/>
      <c r="EG64" s="650"/>
    </row>
    <row r="65" spans="1:137" x14ac:dyDescent="0.3">
      <c r="A65" s="653"/>
      <c r="B65" s="653"/>
      <c r="C65" s="653"/>
      <c r="D65" s="653"/>
      <c r="E65" s="653"/>
      <c r="F65" s="653"/>
      <c r="G65" s="653"/>
      <c r="H65" s="653"/>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c r="BK65" s="653"/>
      <c r="BL65" s="653"/>
      <c r="BM65" s="653"/>
      <c r="BN65" s="653"/>
      <c r="BO65" s="653"/>
      <c r="BP65" s="653"/>
      <c r="BQ65" s="653"/>
      <c r="BR65" s="653"/>
      <c r="BS65" s="653"/>
      <c r="BT65" s="653"/>
      <c r="BU65" s="653"/>
      <c r="BV65" s="653"/>
      <c r="BW65" s="653"/>
      <c r="BX65" s="653"/>
      <c r="BY65" s="653"/>
      <c r="BZ65" s="653"/>
      <c r="CA65" s="653"/>
      <c r="CB65" s="653"/>
      <c r="CC65" s="653"/>
      <c r="CD65" s="653"/>
      <c r="CE65" s="653"/>
      <c r="CF65" s="653"/>
      <c r="CG65" s="653"/>
      <c r="CH65" s="653"/>
      <c r="CI65" s="653"/>
      <c r="CJ65" s="653"/>
      <c r="CK65" s="653"/>
      <c r="CL65" s="653"/>
      <c r="CM65" s="653"/>
      <c r="CN65" s="653"/>
      <c r="CO65" s="653"/>
      <c r="CP65" s="653"/>
      <c r="CQ65" s="653"/>
      <c r="CR65" s="653"/>
      <c r="CS65" s="653"/>
      <c r="CT65" s="653"/>
      <c r="CU65" s="653"/>
      <c r="CV65" s="653"/>
      <c r="CW65" s="653"/>
      <c r="CX65" s="653"/>
      <c r="CY65" s="653"/>
      <c r="CZ65" s="653"/>
      <c r="DA65" s="653"/>
      <c r="DB65" s="653"/>
      <c r="DC65" s="653"/>
      <c r="DD65" s="653"/>
      <c r="DE65" s="653"/>
      <c r="DF65" s="653"/>
      <c r="DG65" s="653"/>
      <c r="DH65" s="653"/>
      <c r="DI65" s="653"/>
      <c r="DJ65" s="653"/>
      <c r="DK65" s="653"/>
      <c r="DL65" s="653"/>
      <c r="DM65" s="653"/>
      <c r="DN65" s="653"/>
      <c r="DO65" s="653"/>
      <c r="DP65" s="653"/>
      <c r="DQ65" s="653"/>
      <c r="DR65" s="653"/>
      <c r="DS65" s="653"/>
      <c r="DT65" s="653"/>
      <c r="DU65" s="653"/>
      <c r="DV65" s="653"/>
      <c r="DW65" s="653"/>
      <c r="DX65" s="653"/>
      <c r="DY65" s="653"/>
      <c r="DZ65" s="653"/>
      <c r="EA65" s="653"/>
      <c r="EB65" s="653"/>
      <c r="EC65" s="653"/>
      <c r="ED65" s="653"/>
      <c r="EE65" s="653"/>
      <c r="EF65" s="653"/>
      <c r="EG65" s="653"/>
    </row>
    <row r="67" spans="1:137" ht="17.25" x14ac:dyDescent="0.3">
      <c r="A67" s="615"/>
      <c r="B67" s="615"/>
      <c r="C67" s="615"/>
      <c r="D67" s="615"/>
      <c r="E67" s="615"/>
      <c r="F67" s="615"/>
      <c r="G67" s="615"/>
      <c r="H67" s="615"/>
      <c r="I67" s="615"/>
      <c r="J67" s="615"/>
      <c r="K67" s="615"/>
      <c r="L67" s="615"/>
      <c r="M67" s="615"/>
      <c r="N67" s="615"/>
      <c r="O67" s="615"/>
      <c r="P67" s="615"/>
      <c r="Q67" s="615"/>
      <c r="R67" s="615"/>
      <c r="S67" s="615"/>
      <c r="T67" s="615"/>
      <c r="U67" s="615"/>
      <c r="V67" s="615"/>
      <c r="W67" s="615"/>
      <c r="X67" s="615"/>
      <c r="Y67" s="615"/>
      <c r="Z67" s="615"/>
      <c r="AA67" s="615"/>
      <c r="AB67" s="615"/>
      <c r="AC67" s="615"/>
      <c r="AD67" s="615"/>
      <c r="AE67" s="615"/>
      <c r="AF67" s="615"/>
      <c r="AG67" s="615"/>
      <c r="AH67" s="615"/>
      <c r="AI67" s="615"/>
      <c r="AJ67" s="615"/>
      <c r="AK67" s="615"/>
      <c r="AL67" s="615"/>
      <c r="AM67" s="615"/>
      <c r="AN67" s="615"/>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c r="CU67" s="615"/>
      <c r="CV67" s="615"/>
      <c r="CW67" s="615"/>
      <c r="CX67" s="615"/>
      <c r="CY67" s="615"/>
      <c r="CZ67" s="615"/>
      <c r="DA67" s="615"/>
      <c r="DB67" s="615"/>
      <c r="DC67" s="615"/>
      <c r="DD67" s="615"/>
      <c r="DE67" s="615"/>
      <c r="DF67" s="615"/>
      <c r="DG67" s="615"/>
      <c r="DH67" s="615"/>
      <c r="DI67" s="615"/>
      <c r="DJ67" s="615"/>
      <c r="DK67" s="615"/>
      <c r="DL67" s="615"/>
      <c r="DM67" s="615"/>
      <c r="DN67" s="615"/>
      <c r="DO67" s="615"/>
      <c r="DP67" s="615"/>
      <c r="DQ67" s="615"/>
      <c r="DR67" s="615"/>
      <c r="DS67" s="615"/>
      <c r="DT67" s="615"/>
      <c r="DU67" s="615"/>
      <c r="DV67" s="615"/>
      <c r="DW67" s="615"/>
      <c r="DX67" s="615"/>
      <c r="DY67" s="615"/>
      <c r="DZ67" s="615"/>
      <c r="EA67" s="615"/>
      <c r="EB67" s="615"/>
      <c r="EC67" s="615"/>
      <c r="ED67" s="615"/>
      <c r="EE67" s="615"/>
      <c r="EF67" s="615"/>
      <c r="EG67" s="615"/>
    </row>
    <row r="68" spans="1:137" ht="17.25" x14ac:dyDescent="0.3">
      <c r="A68" s="615"/>
      <c r="B68" s="615"/>
      <c r="C68" s="615"/>
      <c r="D68" s="615"/>
      <c r="E68" s="615"/>
      <c r="F68" s="615"/>
      <c r="G68" s="615"/>
      <c r="H68" s="615"/>
      <c r="I68" s="615"/>
      <c r="J68" s="615"/>
      <c r="K68" s="615"/>
      <c r="L68" s="615"/>
      <c r="M68" s="615"/>
      <c r="N68" s="615"/>
      <c r="O68" s="615"/>
      <c r="P68" s="615"/>
      <c r="Q68" s="615"/>
      <c r="R68" s="615"/>
      <c r="S68" s="615"/>
      <c r="T68" s="615"/>
      <c r="U68" s="615"/>
      <c r="V68" s="615"/>
      <c r="W68" s="615"/>
      <c r="X68" s="615"/>
      <c r="Y68" s="615"/>
      <c r="Z68" s="615"/>
      <c r="AA68" s="615"/>
      <c r="AB68" s="615"/>
      <c r="AC68" s="615"/>
      <c r="AD68" s="615"/>
      <c r="AE68" s="615"/>
      <c r="AF68" s="615"/>
      <c r="AG68" s="615"/>
      <c r="AH68" s="615"/>
      <c r="AI68" s="615"/>
      <c r="AJ68" s="615"/>
      <c r="AK68" s="615"/>
      <c r="AL68" s="615"/>
      <c r="AM68" s="615"/>
      <c r="AN68" s="615"/>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c r="CU68" s="615"/>
      <c r="CV68" s="615"/>
      <c r="CW68" s="615"/>
      <c r="CX68" s="615"/>
      <c r="CY68" s="615"/>
      <c r="CZ68" s="615"/>
      <c r="DA68" s="615"/>
      <c r="DB68" s="615"/>
      <c r="DC68" s="615"/>
      <c r="DD68" s="615"/>
      <c r="DE68" s="615"/>
      <c r="DF68" s="615"/>
      <c r="DG68" s="615"/>
      <c r="DH68" s="615"/>
      <c r="DI68" s="615"/>
      <c r="DJ68" s="615"/>
      <c r="DK68" s="615"/>
      <c r="DL68" s="615"/>
      <c r="DM68" s="615"/>
      <c r="DN68" s="615"/>
      <c r="DO68" s="615"/>
      <c r="DP68" s="615"/>
      <c r="DQ68" s="615"/>
      <c r="DR68" s="615"/>
      <c r="DS68" s="615"/>
      <c r="DT68" s="615"/>
      <c r="DU68" s="615"/>
      <c r="DV68" s="615"/>
      <c r="DW68" s="615"/>
      <c r="DX68" s="615"/>
      <c r="DY68" s="615"/>
      <c r="DZ68" s="615"/>
      <c r="EA68" s="615"/>
      <c r="EB68" s="615"/>
      <c r="EC68" s="615"/>
      <c r="ED68" s="615"/>
      <c r="EE68" s="615"/>
      <c r="EF68" s="615"/>
      <c r="EG68" s="615"/>
    </row>
    <row r="69" spans="1:137" ht="17.25" x14ac:dyDescent="0.3">
      <c r="A69" s="615"/>
      <c r="B69" s="615"/>
      <c r="C69" s="615"/>
      <c r="D69" s="615"/>
      <c r="E69" s="615"/>
      <c r="F69" s="615"/>
      <c r="G69" s="615"/>
      <c r="H69" s="615"/>
      <c r="I69" s="615"/>
      <c r="J69" s="615"/>
      <c r="K69" s="615"/>
      <c r="L69" s="615"/>
      <c r="M69" s="615"/>
      <c r="N69" s="615"/>
      <c r="O69" s="615"/>
      <c r="P69" s="615"/>
      <c r="Q69" s="615"/>
      <c r="R69" s="615"/>
      <c r="S69" s="615"/>
      <c r="T69" s="615"/>
      <c r="U69" s="615"/>
      <c r="V69" s="615"/>
      <c r="W69" s="615"/>
      <c r="X69" s="615"/>
      <c r="Y69" s="615"/>
      <c r="Z69" s="615"/>
      <c r="AA69" s="615"/>
      <c r="AB69" s="615"/>
      <c r="AC69" s="615"/>
      <c r="AD69" s="615"/>
      <c r="AE69" s="615"/>
      <c r="AF69" s="615"/>
      <c r="AG69" s="615"/>
      <c r="AH69" s="615"/>
      <c r="AI69" s="615"/>
      <c r="AJ69" s="615"/>
      <c r="AK69" s="615"/>
      <c r="AL69" s="615"/>
      <c r="AM69" s="615"/>
      <c r="AN69" s="615"/>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c r="CU69" s="615"/>
      <c r="CV69" s="615"/>
      <c r="CW69" s="615"/>
      <c r="CX69" s="615"/>
      <c r="CY69" s="615"/>
      <c r="CZ69" s="615"/>
      <c r="DA69" s="615"/>
      <c r="DB69" s="615"/>
      <c r="DC69" s="615"/>
      <c r="DD69" s="615"/>
      <c r="DE69" s="615"/>
      <c r="DF69" s="615"/>
      <c r="DG69" s="615"/>
      <c r="DH69" s="615"/>
      <c r="DI69" s="615"/>
      <c r="DJ69" s="615"/>
      <c r="DK69" s="615"/>
      <c r="DL69" s="615"/>
      <c r="DM69" s="615"/>
      <c r="DN69" s="615"/>
      <c r="DO69" s="615"/>
      <c r="DP69" s="615"/>
      <c r="DQ69" s="615"/>
      <c r="DR69" s="615"/>
      <c r="DS69" s="615"/>
      <c r="DT69" s="615"/>
      <c r="DU69" s="615"/>
      <c r="DV69" s="615"/>
      <c r="DW69" s="615"/>
      <c r="DX69" s="615"/>
      <c r="DY69" s="615"/>
      <c r="DZ69" s="615"/>
      <c r="EA69" s="615"/>
      <c r="EB69" s="615"/>
      <c r="EC69" s="615"/>
      <c r="ED69" s="615"/>
      <c r="EE69" s="615"/>
      <c r="EF69" s="615"/>
      <c r="EG69" s="615"/>
    </row>
    <row r="70" spans="1:137" ht="17.25" x14ac:dyDescent="0.3">
      <c r="A70" s="615"/>
      <c r="B70" s="615"/>
      <c r="C70" s="615"/>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c r="CU70" s="615"/>
      <c r="CV70" s="615"/>
      <c r="CW70" s="615"/>
      <c r="CX70" s="615"/>
      <c r="CY70" s="615"/>
      <c r="CZ70" s="615"/>
      <c r="DA70" s="615"/>
      <c r="DB70" s="615"/>
      <c r="DC70" s="615"/>
      <c r="DD70" s="615"/>
      <c r="DE70" s="615"/>
      <c r="DF70" s="615"/>
      <c r="DG70" s="615"/>
      <c r="DH70" s="615"/>
      <c r="DI70" s="615"/>
      <c r="DJ70" s="615"/>
      <c r="DK70" s="615"/>
      <c r="DL70" s="615"/>
      <c r="DM70" s="615"/>
      <c r="DN70" s="615"/>
      <c r="DO70" s="615"/>
      <c r="DP70" s="615"/>
      <c r="DQ70" s="615"/>
      <c r="DR70" s="615"/>
      <c r="DS70" s="615"/>
      <c r="DT70" s="615"/>
      <c r="DU70" s="615"/>
      <c r="DV70" s="615"/>
      <c r="DW70" s="615"/>
      <c r="DX70" s="615"/>
      <c r="DY70" s="615"/>
      <c r="DZ70" s="615"/>
      <c r="EA70" s="615"/>
      <c r="EB70" s="615"/>
      <c r="EC70" s="615"/>
      <c r="ED70" s="615"/>
      <c r="EE70" s="615"/>
      <c r="EF70" s="615"/>
      <c r="EG70" s="615"/>
    </row>
  </sheetData>
  <printOptions horizontalCentered="1"/>
  <pageMargins left="0.75" right="0.75" top="0.75" bottom="0.75" header="0.3" footer="0"/>
  <pageSetup paperSize="9" scale="4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AC9AE-C06D-4527-AA59-B3B9674A90AD}">
  <sheetPr>
    <pageSetUpPr fitToPage="1"/>
  </sheetPr>
  <dimension ref="A1:XDK49"/>
  <sheetViews>
    <sheetView showGridLines="0" zoomScaleNormal="100" zoomScaleSheetLayoutView="80" workbookViewId="0">
      <pane xSplit="113" ySplit="3" topLeftCell="DT4" activePane="bottomRight" state="frozen"/>
      <selection activeCell="Q16" sqref="Q16"/>
      <selection pane="topRight" activeCell="Q16" sqref="Q16"/>
      <selection pane="bottomLeft" activeCell="Q16" sqref="Q16"/>
      <selection pane="bottomRight"/>
    </sheetView>
  </sheetViews>
  <sheetFormatPr defaultColWidth="9.140625" defaultRowHeight="14.25" x14ac:dyDescent="0.25"/>
  <cols>
    <col min="1" max="1" width="60.140625" style="653" customWidth="1"/>
    <col min="2" max="13" width="9" style="653" hidden="1" customWidth="1"/>
    <col min="14" max="39" width="9.140625" style="653" hidden="1" customWidth="1"/>
    <col min="40" max="40" width="9.7109375" style="653" hidden="1" customWidth="1"/>
    <col min="41" max="90" width="11.28515625" style="653" hidden="1" customWidth="1"/>
    <col min="91" max="91" width="11.5703125" style="653" hidden="1" customWidth="1"/>
    <col min="92" max="123" width="11.28515625" style="653" hidden="1" customWidth="1"/>
    <col min="124" max="136" width="11.28515625" style="653" customWidth="1"/>
    <col min="137" max="210" width="9.140625" style="653" customWidth="1"/>
    <col min="211" max="211" width="55.28515625" style="653" customWidth="1"/>
    <col min="212" max="261" width="9.140625" style="653" hidden="1" customWidth="1"/>
    <col min="262" max="262" width="55.28515625" style="653" customWidth="1"/>
    <col min="263" max="300" width="9.140625" style="653" hidden="1" customWidth="1"/>
    <col min="301" max="466" width="9.140625" style="653" customWidth="1"/>
    <col min="467" max="467" width="55.28515625" style="653" customWidth="1"/>
    <col min="468" max="517" width="9.140625" style="653" hidden="1" customWidth="1"/>
    <col min="518" max="518" width="55.28515625" style="653" customWidth="1"/>
    <col min="519" max="556" width="9.140625" style="653" hidden="1" customWidth="1"/>
    <col min="557" max="722" width="9.140625" style="653" customWidth="1"/>
    <col min="723" max="723" width="55.28515625" style="653" customWidth="1"/>
    <col min="724" max="773" width="9.140625" style="653" hidden="1" customWidth="1"/>
    <col min="774" max="774" width="55.28515625" style="653" customWidth="1"/>
    <col min="775" max="812" width="9.140625" style="653" hidden="1" customWidth="1"/>
    <col min="813" max="978" width="9.140625" style="653" customWidth="1"/>
    <col min="979" max="979" width="55.28515625" style="653" customWidth="1"/>
    <col min="980" max="1029" width="9.140625" style="653" hidden="1" customWidth="1"/>
    <col min="1030" max="1030" width="55.28515625" style="653" customWidth="1"/>
    <col min="1031" max="1068" width="9.140625" style="653" hidden="1" customWidth="1"/>
    <col min="1069" max="1234" width="9.140625" style="653" customWidth="1"/>
    <col min="1235" max="1235" width="55.28515625" style="653" customWidth="1"/>
    <col min="1236" max="1285" width="9.140625" style="653" hidden="1" customWidth="1"/>
    <col min="1286" max="1286" width="55.28515625" style="653" customWidth="1"/>
    <col min="1287" max="1324" width="9.140625" style="653" hidden="1" customWidth="1"/>
    <col min="1325" max="1490" width="9.140625" style="653" customWidth="1"/>
    <col min="1491" max="1491" width="55.28515625" style="653" customWidth="1"/>
    <col min="1492" max="1541" width="9.140625" style="653" hidden="1" customWidth="1"/>
    <col min="1542" max="1542" width="55.28515625" style="653" customWidth="1"/>
    <col min="1543" max="1580" width="9.140625" style="653" hidden="1" customWidth="1"/>
    <col min="1581" max="1746" width="9.140625" style="653" customWidth="1"/>
    <col min="1747" max="1747" width="55.28515625" style="653" customWidth="1"/>
    <col min="1748" max="1797" width="9.140625" style="653" hidden="1" customWidth="1"/>
    <col min="1798" max="1798" width="55.28515625" style="653" customWidth="1"/>
    <col min="1799" max="1836" width="9.140625" style="653" hidden="1" customWidth="1"/>
    <col min="1837" max="2002" width="9.140625" style="653" customWidth="1"/>
    <col min="2003" max="2003" width="55.28515625" style="653" customWidth="1"/>
    <col min="2004" max="2053" width="9.140625" style="653" hidden="1" customWidth="1"/>
    <col min="2054" max="2054" width="55.28515625" style="653" customWidth="1"/>
    <col min="2055" max="2092" width="9.140625" style="653" hidden="1" customWidth="1"/>
    <col min="2093" max="2258" width="9.140625" style="653" customWidth="1"/>
    <col min="2259" max="2259" width="55.28515625" style="653" customWidth="1"/>
    <col min="2260" max="2309" width="9.140625" style="653" hidden="1" customWidth="1"/>
    <col min="2310" max="2310" width="55.28515625" style="653" customWidth="1"/>
    <col min="2311" max="2348" width="9.140625" style="653" hidden="1" customWidth="1"/>
    <col min="2349" max="2514" width="9.140625" style="653" customWidth="1"/>
    <col min="2515" max="2515" width="55.28515625" style="653" customWidth="1"/>
    <col min="2516" max="2565" width="9.140625" style="653" hidden="1" customWidth="1"/>
    <col min="2566" max="2566" width="55.28515625" style="653" customWidth="1"/>
    <col min="2567" max="2604" width="9.140625" style="653" hidden="1" customWidth="1"/>
    <col min="2605" max="2770" width="9.140625" style="653" customWidth="1"/>
    <col min="2771" max="2771" width="55.28515625" style="653" customWidth="1"/>
    <col min="2772" max="2821" width="9.140625" style="653" hidden="1" customWidth="1"/>
    <col min="2822" max="2822" width="55.28515625" style="653" customWidth="1"/>
    <col min="2823" max="2860" width="9.140625" style="653" hidden="1" customWidth="1"/>
    <col min="2861" max="3026" width="9.140625" style="653" customWidth="1"/>
    <col min="3027" max="3027" width="55.28515625" style="653" customWidth="1"/>
    <col min="3028" max="3077" width="9.140625" style="653" hidden="1" customWidth="1"/>
    <col min="3078" max="3078" width="55.28515625" style="653" customWidth="1"/>
    <col min="3079" max="3116" width="9.140625" style="653" hidden="1" customWidth="1"/>
    <col min="3117" max="3282" width="9.140625" style="653" customWidth="1"/>
    <col min="3283" max="3283" width="55.28515625" style="653" customWidth="1"/>
    <col min="3284" max="3333" width="9.140625" style="653" hidden="1" customWidth="1"/>
    <col min="3334" max="3334" width="55.28515625" style="653" customWidth="1"/>
    <col min="3335" max="3372" width="9.140625" style="653" hidden="1" customWidth="1"/>
    <col min="3373" max="3538" width="9.140625" style="653" customWidth="1"/>
    <col min="3539" max="3539" width="55.28515625" style="653" customWidth="1"/>
    <col min="3540" max="3589" width="9.140625" style="653" hidden="1" customWidth="1"/>
    <col min="3590" max="3590" width="55.28515625" style="653" customWidth="1"/>
    <col min="3591" max="3628" width="9.140625" style="653" hidden="1" customWidth="1"/>
    <col min="3629" max="3794" width="9.140625" style="653" customWidth="1"/>
    <col min="3795" max="3795" width="55.28515625" style="653" customWidth="1"/>
    <col min="3796" max="3845" width="9.140625" style="653" hidden="1" customWidth="1"/>
    <col min="3846" max="3846" width="55.28515625" style="653" customWidth="1"/>
    <col min="3847" max="3884" width="9.140625" style="653" hidden="1" customWidth="1"/>
    <col min="3885" max="4050" width="9.140625" style="653" customWidth="1"/>
    <col min="4051" max="4051" width="55.28515625" style="653" customWidth="1"/>
    <col min="4052" max="4101" width="9.140625" style="653" hidden="1" customWidth="1"/>
    <col min="4102" max="4102" width="55.28515625" style="653" customWidth="1"/>
    <col min="4103" max="4140" width="9.140625" style="653" hidden="1" customWidth="1"/>
    <col min="4141" max="4306" width="9.140625" style="653" customWidth="1"/>
    <col min="4307" max="4307" width="55.28515625" style="653" customWidth="1"/>
    <col min="4308" max="4357" width="9.140625" style="653" hidden="1" customWidth="1"/>
    <col min="4358" max="4358" width="55.28515625" style="653" customWidth="1"/>
    <col min="4359" max="4396" width="9.140625" style="653" hidden="1" customWidth="1"/>
    <col min="4397" max="4562" width="9.140625" style="653" customWidth="1"/>
    <col min="4563" max="4563" width="55.28515625" style="653" customWidth="1"/>
    <col min="4564" max="4613" width="9.140625" style="653" hidden="1" customWidth="1"/>
    <col min="4614" max="4614" width="55.28515625" style="653" customWidth="1"/>
    <col min="4615" max="4652" width="9.140625" style="653" hidden="1" customWidth="1"/>
    <col min="4653" max="4818" width="9.140625" style="653" customWidth="1"/>
    <col min="4819" max="4819" width="55.28515625" style="653" customWidth="1"/>
    <col min="4820" max="4869" width="9.140625" style="653" hidden="1" customWidth="1"/>
    <col min="4870" max="4870" width="55.28515625" style="653" customWidth="1"/>
    <col min="4871" max="4908" width="9.140625" style="653" hidden="1" customWidth="1"/>
    <col min="4909" max="5074" width="9.140625" style="653" customWidth="1"/>
    <col min="5075" max="5075" width="55.28515625" style="653" customWidth="1"/>
    <col min="5076" max="5125" width="9.140625" style="653" hidden="1" customWidth="1"/>
    <col min="5126" max="5126" width="55.28515625" style="653" customWidth="1"/>
    <col min="5127" max="5164" width="9.140625" style="653" hidden="1" customWidth="1"/>
    <col min="5165" max="5330" width="9.140625" style="653" customWidth="1"/>
    <col min="5331" max="5331" width="55.28515625" style="653" customWidth="1"/>
    <col min="5332" max="5381" width="9.140625" style="653" hidden="1" customWidth="1"/>
    <col min="5382" max="5382" width="55.28515625" style="653" customWidth="1"/>
    <col min="5383" max="5420" width="9.140625" style="653" hidden="1" customWidth="1"/>
    <col min="5421" max="5586" width="9.140625" style="653" customWidth="1"/>
    <col min="5587" max="5587" width="55.28515625" style="653" customWidth="1"/>
    <col min="5588" max="5637" width="9.140625" style="653" hidden="1" customWidth="1"/>
    <col min="5638" max="5638" width="55.28515625" style="653" customWidth="1"/>
    <col min="5639" max="5676" width="9.140625" style="653" hidden="1" customWidth="1"/>
    <col min="5677" max="5842" width="9.140625" style="653" customWidth="1"/>
    <col min="5843" max="5843" width="55.28515625" style="653" customWidth="1"/>
    <col min="5844" max="5893" width="9.140625" style="653" hidden="1" customWidth="1"/>
    <col min="5894" max="5894" width="55.28515625" style="653" customWidth="1"/>
    <col min="5895" max="5932" width="9.140625" style="653" hidden="1" customWidth="1"/>
    <col min="5933" max="6098" width="9.140625" style="653" customWidth="1"/>
    <col min="6099" max="6099" width="55.28515625" style="653" customWidth="1"/>
    <col min="6100" max="6149" width="9.140625" style="653" hidden="1" customWidth="1"/>
    <col min="6150" max="6150" width="55.28515625" style="653" customWidth="1"/>
    <col min="6151" max="6188" width="9.140625" style="653" hidden="1" customWidth="1"/>
    <col min="6189" max="6354" width="9.140625" style="653" customWidth="1"/>
    <col min="6355" max="6355" width="55.28515625" style="653" customWidth="1"/>
    <col min="6356" max="6405" width="9.140625" style="653" hidden="1" customWidth="1"/>
    <col min="6406" max="6406" width="55.28515625" style="653" customWidth="1"/>
    <col min="6407" max="6444" width="9.140625" style="653" hidden="1" customWidth="1"/>
    <col min="6445" max="6610" width="9.140625" style="653" customWidth="1"/>
    <col min="6611" max="6611" width="55.28515625" style="653" customWidth="1"/>
    <col min="6612" max="6661" width="9.140625" style="653" hidden="1" customWidth="1"/>
    <col min="6662" max="6662" width="55.28515625" style="653" customWidth="1"/>
    <col min="6663" max="6700" width="9.140625" style="653" hidden="1" customWidth="1"/>
    <col min="6701" max="6866" width="9.140625" style="653" customWidth="1"/>
    <col min="6867" max="6867" width="55.28515625" style="653" customWidth="1"/>
    <col min="6868" max="6917" width="9.140625" style="653" hidden="1" customWidth="1"/>
    <col min="6918" max="6918" width="55.28515625" style="653" customWidth="1"/>
    <col min="6919" max="6956" width="9.140625" style="653" hidden="1" customWidth="1"/>
    <col min="6957" max="7122" width="9.140625" style="653" customWidth="1"/>
    <col min="7123" max="7123" width="55.28515625" style="653" customWidth="1"/>
    <col min="7124" max="7173" width="9.140625" style="653" hidden="1" customWidth="1"/>
    <col min="7174" max="7174" width="55.28515625" style="653" customWidth="1"/>
    <col min="7175" max="7212" width="9.140625" style="653" hidden="1" customWidth="1"/>
    <col min="7213" max="7378" width="9.140625" style="653" customWidth="1"/>
    <col min="7379" max="7379" width="55.28515625" style="653" customWidth="1"/>
    <col min="7380" max="7429" width="9.140625" style="653" hidden="1" customWidth="1"/>
    <col min="7430" max="7430" width="55.28515625" style="653" customWidth="1"/>
    <col min="7431" max="7468" width="9.140625" style="653" hidden="1" customWidth="1"/>
    <col min="7469" max="7634" width="9.140625" style="653" customWidth="1"/>
    <col min="7635" max="7635" width="55.28515625" style="653" customWidth="1"/>
    <col min="7636" max="7685" width="9.140625" style="653" hidden="1" customWidth="1"/>
    <col min="7686" max="7686" width="55.28515625" style="653" customWidth="1"/>
    <col min="7687" max="7724" width="9.140625" style="653" hidden="1" customWidth="1"/>
    <col min="7725" max="7890" width="9.140625" style="653" customWidth="1"/>
    <col min="7891" max="7891" width="55.28515625" style="653" customWidth="1"/>
    <col min="7892" max="7941" width="9.140625" style="653" hidden="1" customWidth="1"/>
    <col min="7942" max="7942" width="55.28515625" style="653" customWidth="1"/>
    <col min="7943" max="7980" width="9.140625" style="653" hidden="1" customWidth="1"/>
    <col min="7981" max="8146" width="9.140625" style="653" customWidth="1"/>
    <col min="8147" max="8147" width="55.28515625" style="653" customWidth="1"/>
    <col min="8148" max="8197" width="9.140625" style="653" hidden="1" customWidth="1"/>
    <col min="8198" max="8198" width="55.28515625" style="653" customWidth="1"/>
    <col min="8199" max="8236" width="9.140625" style="653" hidden="1" customWidth="1"/>
    <col min="8237" max="8402" width="9.140625" style="653" customWidth="1"/>
    <col min="8403" max="8403" width="55.28515625" style="653" customWidth="1"/>
    <col min="8404" max="8453" width="9.140625" style="653" hidden="1" customWidth="1"/>
    <col min="8454" max="8454" width="55.28515625" style="653" customWidth="1"/>
    <col min="8455" max="8492" width="9.140625" style="653" hidden="1" customWidth="1"/>
    <col min="8493" max="8658" width="9.140625" style="653" customWidth="1"/>
    <col min="8659" max="8659" width="55.28515625" style="653" customWidth="1"/>
    <col min="8660" max="8709" width="9.140625" style="653" hidden="1" customWidth="1"/>
    <col min="8710" max="8710" width="55.28515625" style="653" customWidth="1"/>
    <col min="8711" max="8748" width="9.140625" style="653" hidden="1" customWidth="1"/>
    <col min="8749" max="8914" width="9.140625" style="653" customWidth="1"/>
    <col min="8915" max="8915" width="55.28515625" style="653" customWidth="1"/>
    <col min="8916" max="8965" width="9.140625" style="653" hidden="1" customWidth="1"/>
    <col min="8966" max="8966" width="55.28515625" style="653" customWidth="1"/>
    <col min="8967" max="9004" width="9.140625" style="653" hidden="1" customWidth="1"/>
    <col min="9005" max="9170" width="9.140625" style="653" customWidth="1"/>
    <col min="9171" max="9171" width="55.28515625" style="653" customWidth="1"/>
    <col min="9172" max="9221" width="9.140625" style="653" hidden="1" customWidth="1"/>
    <col min="9222" max="9222" width="55.28515625" style="653" customWidth="1"/>
    <col min="9223" max="9260" width="9.140625" style="653" hidden="1" customWidth="1"/>
    <col min="9261" max="9426" width="9.140625" style="653" customWidth="1"/>
    <col min="9427" max="9427" width="55.28515625" style="653" customWidth="1"/>
    <col min="9428" max="9477" width="9.140625" style="653" hidden="1" customWidth="1"/>
    <col min="9478" max="9478" width="55.28515625" style="653" customWidth="1"/>
    <col min="9479" max="9516" width="9.140625" style="653" hidden="1" customWidth="1"/>
    <col min="9517" max="9682" width="9.140625" style="653" customWidth="1"/>
    <col min="9683" max="9683" width="55.28515625" style="653" customWidth="1"/>
    <col min="9684" max="9733" width="9.140625" style="653" hidden="1" customWidth="1"/>
    <col min="9734" max="9734" width="55.28515625" style="653" customWidth="1"/>
    <col min="9735" max="9772" width="9.140625" style="653" hidden="1" customWidth="1"/>
    <col min="9773" max="9938" width="9.140625" style="653" customWidth="1"/>
    <col min="9939" max="9939" width="55.28515625" style="653" customWidth="1"/>
    <col min="9940" max="9989" width="9.140625" style="653" hidden="1" customWidth="1"/>
    <col min="9990" max="9990" width="55.28515625" style="653" customWidth="1"/>
    <col min="9991" max="10028" width="9.140625" style="653" hidden="1" customWidth="1"/>
    <col min="10029" max="10194" width="9.140625" style="653" customWidth="1"/>
    <col min="10195" max="10195" width="55.28515625" style="653" customWidth="1"/>
    <col min="10196" max="10245" width="9.140625" style="653" hidden="1" customWidth="1"/>
    <col min="10246" max="10246" width="55.28515625" style="653" customWidth="1"/>
    <col min="10247" max="10284" width="9.140625" style="653" hidden="1" customWidth="1"/>
    <col min="10285" max="10450" width="9.140625" style="653" customWidth="1"/>
    <col min="10451" max="10451" width="55.28515625" style="653" customWidth="1"/>
    <col min="10452" max="10501" width="9.140625" style="653" hidden="1" customWidth="1"/>
    <col min="10502" max="10502" width="55.28515625" style="653" customWidth="1"/>
    <col min="10503" max="10540" width="9.140625" style="653" hidden="1" customWidth="1"/>
    <col min="10541" max="10706" width="9.140625" style="653" customWidth="1"/>
    <col min="10707" max="10707" width="55.28515625" style="653" customWidth="1"/>
    <col min="10708" max="10757" width="9.140625" style="653" hidden="1" customWidth="1"/>
    <col min="10758" max="10758" width="55.28515625" style="653" customWidth="1"/>
    <col min="10759" max="10796" width="9.140625" style="653" hidden="1" customWidth="1"/>
    <col min="10797" max="10962" width="9.140625" style="653" customWidth="1"/>
    <col min="10963" max="10963" width="55.28515625" style="653" customWidth="1"/>
    <col min="10964" max="11013" width="9.140625" style="653" hidden="1" customWidth="1"/>
    <col min="11014" max="11014" width="55.28515625" style="653" customWidth="1"/>
    <col min="11015" max="11052" width="9.140625" style="653" hidden="1" customWidth="1"/>
    <col min="11053" max="11218" width="9.140625" style="653" customWidth="1"/>
    <col min="11219" max="11219" width="55.28515625" style="653" customWidth="1"/>
    <col min="11220" max="11269" width="9.140625" style="653" hidden="1" customWidth="1"/>
    <col min="11270" max="11270" width="55.28515625" style="653" customWidth="1"/>
    <col min="11271" max="11308" width="9.140625" style="653" hidden="1" customWidth="1"/>
    <col min="11309" max="11474" width="9.140625" style="653" customWidth="1"/>
    <col min="11475" max="11475" width="55.28515625" style="653" customWidth="1"/>
    <col min="11476" max="11525" width="9.140625" style="653" hidden="1" customWidth="1"/>
    <col min="11526" max="11526" width="55.28515625" style="653" customWidth="1"/>
    <col min="11527" max="11564" width="9.140625" style="653" hidden="1" customWidth="1"/>
    <col min="11565" max="11730" width="9.140625" style="653" customWidth="1"/>
    <col min="11731" max="11731" width="55.28515625" style="653" customWidth="1"/>
    <col min="11732" max="11781" width="9.140625" style="653" hidden="1" customWidth="1"/>
    <col min="11782" max="11782" width="55.28515625" style="653" customWidth="1"/>
    <col min="11783" max="11820" width="9.140625" style="653" hidden="1" customWidth="1"/>
    <col min="11821" max="11986" width="9.140625" style="653" customWidth="1"/>
    <col min="11987" max="11987" width="55.28515625" style="653" customWidth="1"/>
    <col min="11988" max="12037" width="9.140625" style="653" hidden="1" customWidth="1"/>
    <col min="12038" max="12038" width="55.28515625" style="653" customWidth="1"/>
    <col min="12039" max="12076" width="9.140625" style="653" hidden="1" customWidth="1"/>
    <col min="12077" max="12242" width="9.140625" style="653" customWidth="1"/>
    <col min="12243" max="12243" width="55.28515625" style="653" customWidth="1"/>
    <col min="12244" max="12293" width="9.140625" style="653" hidden="1" customWidth="1"/>
    <col min="12294" max="12294" width="55.28515625" style="653" customWidth="1"/>
    <col min="12295" max="12332" width="9.140625" style="653" hidden="1" customWidth="1"/>
    <col min="12333" max="12498" width="9.140625" style="653" customWidth="1"/>
    <col min="12499" max="12499" width="55.28515625" style="653" customWidth="1"/>
    <col min="12500" max="12549" width="9.140625" style="653" hidden="1" customWidth="1"/>
    <col min="12550" max="12550" width="55.28515625" style="653" customWidth="1"/>
    <col min="12551" max="12588" width="9.140625" style="653" hidden="1" customWidth="1"/>
    <col min="12589" max="12754" width="9.140625" style="653" customWidth="1"/>
    <col min="12755" max="12755" width="55.28515625" style="653" customWidth="1"/>
    <col min="12756" max="12805" width="9.140625" style="653" hidden="1" customWidth="1"/>
    <col min="12806" max="12806" width="55.28515625" style="653" customWidth="1"/>
    <col min="12807" max="12844" width="9.140625" style="653" hidden="1" customWidth="1"/>
    <col min="12845" max="13010" width="9.140625" style="653" customWidth="1"/>
    <col min="13011" max="13011" width="55.28515625" style="653" customWidth="1"/>
    <col min="13012" max="13061" width="9.140625" style="653" hidden="1" customWidth="1"/>
    <col min="13062" max="13062" width="55.28515625" style="653" customWidth="1"/>
    <col min="13063" max="13100" width="9.140625" style="653" hidden="1" customWidth="1"/>
    <col min="13101" max="13266" width="9.140625" style="653" customWidth="1"/>
    <col min="13267" max="13267" width="55.28515625" style="653" customWidth="1"/>
    <col min="13268" max="13317" width="9.140625" style="653" hidden="1" customWidth="1"/>
    <col min="13318" max="13318" width="55.28515625" style="653" customWidth="1"/>
    <col min="13319" max="13356" width="9.140625" style="653" hidden="1" customWidth="1"/>
    <col min="13357" max="13522" width="9.140625" style="653" customWidth="1"/>
    <col min="13523" max="13523" width="55.28515625" style="653" customWidth="1"/>
    <col min="13524" max="13573" width="9.140625" style="653" hidden="1" customWidth="1"/>
    <col min="13574" max="13574" width="55.28515625" style="653" customWidth="1"/>
    <col min="13575" max="13612" width="9.140625" style="653" hidden="1" customWidth="1"/>
    <col min="13613" max="13778" width="9.140625" style="653" customWidth="1"/>
    <col min="13779" max="13779" width="55.28515625" style="653" customWidth="1"/>
    <col min="13780" max="13829" width="9.140625" style="653" hidden="1" customWidth="1"/>
    <col min="13830" max="13830" width="55.28515625" style="653" customWidth="1"/>
    <col min="13831" max="13868" width="9.140625" style="653" hidden="1" customWidth="1"/>
    <col min="13869" max="14034" width="9.140625" style="653" customWidth="1"/>
    <col min="14035" max="14035" width="55.28515625" style="653" customWidth="1"/>
    <col min="14036" max="14085" width="9.140625" style="653" hidden="1" customWidth="1"/>
    <col min="14086" max="14086" width="55.28515625" style="653" customWidth="1"/>
    <col min="14087" max="14124" width="9.140625" style="653" hidden="1" customWidth="1"/>
    <col min="14125" max="14290" width="9.140625" style="653" customWidth="1"/>
    <col min="14291" max="14291" width="55.28515625" style="653" customWidth="1"/>
    <col min="14292" max="14341" width="9.140625" style="653" hidden="1" customWidth="1"/>
    <col min="14342" max="14342" width="55.28515625" style="653" customWidth="1"/>
    <col min="14343" max="14380" width="9.140625" style="653" hidden="1" customWidth="1"/>
    <col min="14381" max="14546" width="9.140625" style="653" customWidth="1"/>
    <col min="14547" max="14547" width="55.28515625" style="653" customWidth="1"/>
    <col min="14548" max="14597" width="9.140625" style="653" hidden="1" customWidth="1"/>
    <col min="14598" max="14598" width="55.28515625" style="653" customWidth="1"/>
    <col min="14599" max="14636" width="9.140625" style="653" hidden="1" customWidth="1"/>
    <col min="14637" max="14802" width="9.140625" style="653" customWidth="1"/>
    <col min="14803" max="14803" width="55.28515625" style="653" customWidth="1"/>
    <col min="14804" max="14853" width="9.140625" style="653" hidden="1" customWidth="1"/>
    <col min="14854" max="14854" width="55.28515625" style="653" customWidth="1"/>
    <col min="14855" max="14892" width="9.140625" style="653" hidden="1" customWidth="1"/>
    <col min="14893" max="15058" width="9.140625" style="653" customWidth="1"/>
    <col min="15059" max="15059" width="55.28515625" style="653" customWidth="1"/>
    <col min="15060" max="15109" width="9.140625" style="653" hidden="1" customWidth="1"/>
    <col min="15110" max="15110" width="55.28515625" style="653" customWidth="1"/>
    <col min="15111" max="15148" width="9.140625" style="653" hidden="1" customWidth="1"/>
    <col min="15149" max="15314" width="9.140625" style="653" customWidth="1"/>
    <col min="15315" max="15315" width="55.28515625" style="653" customWidth="1"/>
    <col min="15316" max="15365" width="9.140625" style="653" hidden="1" customWidth="1"/>
    <col min="15366" max="15366" width="55.28515625" style="653" customWidth="1"/>
    <col min="15367" max="15404" width="9.140625" style="653" hidden="1" customWidth="1"/>
    <col min="15405" max="15570" width="9.140625" style="653" customWidth="1"/>
    <col min="15571" max="15571" width="55.28515625" style="653" customWidth="1"/>
    <col min="15572" max="15621" width="9.140625" style="653" hidden="1" customWidth="1"/>
    <col min="15622" max="15622" width="55.28515625" style="653" customWidth="1"/>
    <col min="15623" max="15660" width="9.140625" style="653" hidden="1" customWidth="1"/>
    <col min="15661" max="15826" width="9.140625" style="653" customWidth="1"/>
    <col min="15827" max="15827" width="55.28515625" style="653" customWidth="1"/>
    <col min="15828" max="15877" width="9.140625" style="653" hidden="1" customWidth="1"/>
    <col min="15878" max="15878" width="55.28515625" style="653" customWidth="1"/>
    <col min="15879" max="15916" width="9.140625" style="653" hidden="1" customWidth="1"/>
    <col min="15917" max="16082" width="9.140625" style="653" customWidth="1"/>
    <col min="16083" max="16083" width="55.28515625" style="653" customWidth="1"/>
    <col min="16084" max="16133" width="9.140625" style="653" hidden="1" customWidth="1"/>
    <col min="16134" max="16134" width="55.28515625" style="653" customWidth="1"/>
    <col min="16135" max="16172" width="9.140625" style="653" hidden="1" customWidth="1"/>
    <col min="16173" max="16338" width="9.140625" style="653" customWidth="1"/>
    <col min="16339" max="16339" width="55.28515625" style="653" customWidth="1"/>
    <col min="16340" max="16384" width="9.140625" style="653" hidden="1" customWidth="1"/>
  </cols>
  <sheetData>
    <row r="1" spans="1:136" ht="18" customHeight="1" x14ac:dyDescent="0.3">
      <c r="A1" s="654" t="s">
        <v>542</v>
      </c>
    </row>
    <row r="2" spans="1:136" ht="13.5" customHeight="1" thickBot="1" x14ac:dyDescent="0.35">
      <c r="A2" s="655"/>
      <c r="B2" s="619"/>
      <c r="C2" s="619"/>
      <c r="D2" s="619"/>
      <c r="E2" s="619"/>
      <c r="G2" s="619"/>
      <c r="H2" s="619"/>
      <c r="I2" s="619"/>
      <c r="K2" s="619"/>
      <c r="N2" s="619"/>
      <c r="O2" s="619"/>
      <c r="P2" s="619"/>
      <c r="Q2" s="619"/>
      <c r="R2" s="619"/>
      <c r="S2" s="619"/>
      <c r="T2" s="619"/>
      <c r="U2" s="619"/>
      <c r="V2" s="619"/>
      <c r="W2" s="619"/>
      <c r="X2" s="619"/>
      <c r="Y2" s="656"/>
      <c r="Z2" s="656"/>
      <c r="AA2" s="656"/>
      <c r="AB2" s="656"/>
      <c r="AC2" s="656"/>
      <c r="AD2" s="619"/>
      <c r="AE2" s="619"/>
      <c r="AF2" s="619"/>
      <c r="AG2" s="619"/>
      <c r="AH2" s="619"/>
      <c r="AI2" s="619"/>
      <c r="AJ2" s="619"/>
      <c r="AK2" s="619"/>
      <c r="AL2" s="619"/>
      <c r="AM2" s="619"/>
      <c r="AN2" s="619"/>
      <c r="AO2" s="619"/>
      <c r="AP2" s="619"/>
      <c r="AV2" s="619"/>
      <c r="AW2" s="619"/>
      <c r="AX2" s="619"/>
      <c r="BA2" s="618"/>
      <c r="BB2" s="618"/>
      <c r="BD2" s="618"/>
      <c r="BE2" s="618"/>
      <c r="BF2" s="618"/>
      <c r="BG2" s="618"/>
      <c r="BH2" s="618"/>
      <c r="BY2" s="618"/>
      <c r="CG2" s="618"/>
      <c r="CI2" s="618"/>
      <c r="CK2" s="618"/>
      <c r="CO2" s="618"/>
      <c r="DD2" s="650"/>
      <c r="DE2" s="650"/>
      <c r="DF2" s="650"/>
      <c r="DH2" s="650"/>
      <c r="DI2" s="650"/>
      <c r="DK2" s="650"/>
      <c r="DT2" s="619"/>
      <c r="DY2" s="619"/>
      <c r="EF2" s="619" t="s">
        <v>29</v>
      </c>
    </row>
    <row r="3" spans="1:136" s="396" customFormat="1" ht="24" customHeight="1" thickTop="1" thickBot="1" x14ac:dyDescent="0.35">
      <c r="A3" s="657"/>
      <c r="B3" s="658">
        <v>40179</v>
      </c>
      <c r="C3" s="659">
        <v>40211</v>
      </c>
      <c r="D3" s="659">
        <v>40239</v>
      </c>
      <c r="E3" s="659">
        <v>40270</v>
      </c>
      <c r="F3" s="659">
        <v>40300</v>
      </c>
      <c r="G3" s="659">
        <v>40331</v>
      </c>
      <c r="H3" s="659">
        <v>40361</v>
      </c>
      <c r="I3" s="659">
        <v>40392</v>
      </c>
      <c r="J3" s="659">
        <v>40423</v>
      </c>
      <c r="K3" s="659">
        <v>40453</v>
      </c>
      <c r="L3" s="659">
        <v>40484</v>
      </c>
      <c r="M3" s="659">
        <v>40514</v>
      </c>
      <c r="N3" s="659">
        <v>40545</v>
      </c>
      <c r="O3" s="659">
        <v>40576</v>
      </c>
      <c r="P3" s="659">
        <v>40604</v>
      </c>
      <c r="Q3" s="659">
        <v>40635</v>
      </c>
      <c r="R3" s="659">
        <v>40665</v>
      </c>
      <c r="S3" s="659">
        <v>40696</v>
      </c>
      <c r="T3" s="659">
        <v>40726</v>
      </c>
      <c r="U3" s="659">
        <v>40757</v>
      </c>
      <c r="V3" s="659">
        <v>40788</v>
      </c>
      <c r="W3" s="659">
        <v>40818</v>
      </c>
      <c r="X3" s="659">
        <v>40849</v>
      </c>
      <c r="Y3" s="659">
        <v>40879</v>
      </c>
      <c r="Z3" s="659">
        <v>40910</v>
      </c>
      <c r="AA3" s="659">
        <v>40941</v>
      </c>
      <c r="AB3" s="659">
        <v>40970</v>
      </c>
      <c r="AC3" s="659">
        <v>41001</v>
      </c>
      <c r="AD3" s="659">
        <v>41031</v>
      </c>
      <c r="AE3" s="659">
        <v>41062</v>
      </c>
      <c r="AF3" s="659">
        <v>41092</v>
      </c>
      <c r="AG3" s="659">
        <v>41123</v>
      </c>
      <c r="AH3" s="659">
        <v>41154</v>
      </c>
      <c r="AI3" s="659">
        <v>41184</v>
      </c>
      <c r="AJ3" s="659">
        <v>41215</v>
      </c>
      <c r="AK3" s="659">
        <v>41245</v>
      </c>
      <c r="AL3" s="659">
        <v>41276</v>
      </c>
      <c r="AM3" s="659">
        <v>41307</v>
      </c>
      <c r="AN3" s="659">
        <v>41335</v>
      </c>
      <c r="AO3" s="659">
        <v>41366</v>
      </c>
      <c r="AP3" s="659">
        <v>41396</v>
      </c>
      <c r="AQ3" s="659">
        <v>41427</v>
      </c>
      <c r="AR3" s="659">
        <v>41457</v>
      </c>
      <c r="AS3" s="659">
        <v>41488</v>
      </c>
      <c r="AT3" s="659">
        <v>41519</v>
      </c>
      <c r="AU3" s="659">
        <v>41549</v>
      </c>
      <c r="AV3" s="659">
        <v>41580</v>
      </c>
      <c r="AW3" s="659">
        <v>41610</v>
      </c>
      <c r="AX3" s="659">
        <v>41641</v>
      </c>
      <c r="AY3" s="659">
        <v>41672</v>
      </c>
      <c r="AZ3" s="659">
        <v>41700</v>
      </c>
      <c r="BA3" s="659">
        <v>41731</v>
      </c>
      <c r="BB3" s="659">
        <v>41761</v>
      </c>
      <c r="BC3" s="659">
        <v>41791</v>
      </c>
      <c r="BD3" s="659">
        <v>41821</v>
      </c>
      <c r="BE3" s="659">
        <v>41852</v>
      </c>
      <c r="BF3" s="659">
        <v>41883</v>
      </c>
      <c r="BG3" s="659">
        <v>41914</v>
      </c>
      <c r="BH3" s="659">
        <v>41945</v>
      </c>
      <c r="BI3" s="659">
        <v>41975</v>
      </c>
      <c r="BJ3" s="659">
        <v>42006</v>
      </c>
      <c r="BK3" s="659">
        <v>42037</v>
      </c>
      <c r="BL3" s="659">
        <v>42065</v>
      </c>
      <c r="BM3" s="659">
        <v>42096</v>
      </c>
      <c r="BN3" s="659">
        <v>42126</v>
      </c>
      <c r="BO3" s="659">
        <v>42157</v>
      </c>
      <c r="BP3" s="659">
        <v>42187</v>
      </c>
      <c r="BQ3" s="659">
        <v>42218</v>
      </c>
      <c r="BR3" s="659">
        <v>42249</v>
      </c>
      <c r="BS3" s="659">
        <v>42279</v>
      </c>
      <c r="BT3" s="659">
        <v>42310</v>
      </c>
      <c r="BU3" s="659">
        <v>42340</v>
      </c>
      <c r="BV3" s="659">
        <v>42371</v>
      </c>
      <c r="BW3" s="659">
        <v>42402</v>
      </c>
      <c r="BX3" s="659">
        <v>42431</v>
      </c>
      <c r="BY3" s="659">
        <v>42462</v>
      </c>
      <c r="BZ3" s="659">
        <v>42492</v>
      </c>
      <c r="CA3" s="659">
        <v>42523</v>
      </c>
      <c r="CB3" s="659">
        <v>42553</v>
      </c>
      <c r="CC3" s="659">
        <v>42584</v>
      </c>
      <c r="CD3" s="659">
        <v>42615</v>
      </c>
      <c r="CE3" s="659">
        <v>42645</v>
      </c>
      <c r="CF3" s="659">
        <v>42676</v>
      </c>
      <c r="CG3" s="659">
        <v>42706</v>
      </c>
      <c r="CH3" s="659">
        <v>42737</v>
      </c>
      <c r="CI3" s="659">
        <v>42768</v>
      </c>
      <c r="CJ3" s="659">
        <v>42796</v>
      </c>
      <c r="CK3" s="659">
        <v>42827</v>
      </c>
      <c r="CL3" s="659">
        <v>42857</v>
      </c>
      <c r="CM3" s="659">
        <v>42888</v>
      </c>
      <c r="CN3" s="659">
        <v>42918</v>
      </c>
      <c r="CO3" s="659">
        <v>42949</v>
      </c>
      <c r="CP3" s="659">
        <v>42980</v>
      </c>
      <c r="CQ3" s="659">
        <v>43010</v>
      </c>
      <c r="CR3" s="659">
        <v>43041</v>
      </c>
      <c r="CS3" s="659">
        <v>43071</v>
      </c>
      <c r="CT3" s="659">
        <v>43102</v>
      </c>
      <c r="CU3" s="659">
        <v>43133</v>
      </c>
      <c r="CV3" s="659">
        <v>43161</v>
      </c>
      <c r="CW3" s="659">
        <v>43192</v>
      </c>
      <c r="CX3" s="659">
        <v>43222</v>
      </c>
      <c r="CY3" s="659">
        <v>43253</v>
      </c>
      <c r="CZ3" s="659">
        <v>43283</v>
      </c>
      <c r="DA3" s="659">
        <v>43314</v>
      </c>
      <c r="DB3" s="659">
        <v>43345</v>
      </c>
      <c r="DC3" s="659">
        <v>43375</v>
      </c>
      <c r="DD3" s="659">
        <v>43406</v>
      </c>
      <c r="DE3" s="659">
        <v>43436</v>
      </c>
      <c r="DF3" s="659">
        <v>43467</v>
      </c>
      <c r="DG3" s="659">
        <v>43498</v>
      </c>
      <c r="DH3" s="659">
        <v>43526</v>
      </c>
      <c r="DI3" s="659">
        <v>43557</v>
      </c>
      <c r="DJ3" s="659">
        <v>43587</v>
      </c>
      <c r="DK3" s="659">
        <v>43618</v>
      </c>
      <c r="DL3" s="659">
        <v>43648</v>
      </c>
      <c r="DM3" s="659">
        <v>43679</v>
      </c>
      <c r="DN3" s="659">
        <v>43710</v>
      </c>
      <c r="DO3" s="659">
        <v>43740</v>
      </c>
      <c r="DP3" s="659">
        <v>43771</v>
      </c>
      <c r="DQ3" s="659">
        <v>43801</v>
      </c>
      <c r="DR3" s="659">
        <v>43832</v>
      </c>
      <c r="DS3" s="659">
        <v>43863</v>
      </c>
      <c r="DT3" s="660" t="s">
        <v>475</v>
      </c>
      <c r="DU3" s="660" t="s">
        <v>476</v>
      </c>
      <c r="DV3" s="660" t="s">
        <v>543</v>
      </c>
      <c r="DW3" s="660" t="s">
        <v>544</v>
      </c>
      <c r="DX3" s="660" t="s">
        <v>545</v>
      </c>
      <c r="DY3" s="660" t="s">
        <v>546</v>
      </c>
      <c r="DZ3" s="660" t="s">
        <v>547</v>
      </c>
      <c r="EA3" s="660" t="s">
        <v>548</v>
      </c>
      <c r="EB3" s="660" t="s">
        <v>483</v>
      </c>
      <c r="EC3" s="660" t="s">
        <v>484</v>
      </c>
      <c r="ED3" s="660" t="s">
        <v>485</v>
      </c>
      <c r="EE3" s="660" t="s">
        <v>486</v>
      </c>
      <c r="EF3" s="660" t="s">
        <v>487</v>
      </c>
    </row>
    <row r="4" spans="1:136" ht="17.25" thickTop="1" x14ac:dyDescent="0.3">
      <c r="A4" s="661"/>
      <c r="B4" s="662"/>
      <c r="C4" s="663"/>
      <c r="D4" s="663"/>
      <c r="E4" s="663"/>
      <c r="F4" s="663"/>
      <c r="G4" s="663"/>
      <c r="H4" s="663"/>
      <c r="I4" s="663"/>
      <c r="J4" s="663"/>
      <c r="K4" s="663"/>
      <c r="L4" s="663"/>
      <c r="M4" s="663"/>
      <c r="N4" s="663"/>
      <c r="O4" s="663"/>
      <c r="P4" s="663"/>
      <c r="Q4" s="663"/>
      <c r="R4" s="663"/>
      <c r="S4" s="663"/>
      <c r="T4" s="663"/>
      <c r="U4" s="663"/>
      <c r="V4" s="663"/>
      <c r="W4" s="663"/>
      <c r="X4" s="663"/>
      <c r="Y4" s="663"/>
      <c r="Z4" s="663"/>
      <c r="AA4" s="663"/>
      <c r="AB4" s="663"/>
      <c r="AC4" s="663"/>
      <c r="AD4" s="663"/>
      <c r="AE4" s="663"/>
      <c r="AF4" s="663"/>
      <c r="AG4" s="663"/>
      <c r="AH4" s="663"/>
      <c r="AI4" s="663"/>
      <c r="AJ4" s="663"/>
      <c r="AK4" s="663"/>
      <c r="AL4" s="663"/>
      <c r="AM4" s="663"/>
      <c r="AN4" s="633"/>
      <c r="AO4" s="633"/>
      <c r="AP4" s="633"/>
      <c r="AQ4" s="633"/>
      <c r="AR4" s="633"/>
      <c r="AS4" s="633"/>
      <c r="AT4" s="633"/>
      <c r="AU4" s="633"/>
      <c r="AV4" s="633"/>
      <c r="AW4" s="633"/>
      <c r="AX4" s="633"/>
      <c r="AY4" s="633"/>
      <c r="AZ4" s="633"/>
      <c r="BA4" s="633"/>
      <c r="BB4" s="633"/>
      <c r="BC4" s="633"/>
      <c r="BD4" s="633"/>
      <c r="BE4" s="633"/>
      <c r="BF4" s="633"/>
      <c r="BG4" s="633"/>
      <c r="BH4" s="633"/>
      <c r="BI4" s="633"/>
      <c r="BJ4" s="633"/>
      <c r="BK4" s="633"/>
      <c r="BL4" s="633"/>
      <c r="BM4" s="633"/>
      <c r="BN4" s="633"/>
      <c r="BO4" s="633"/>
      <c r="BP4" s="633"/>
      <c r="BQ4" s="633"/>
      <c r="BR4" s="633"/>
      <c r="BS4" s="633"/>
      <c r="BT4" s="633"/>
      <c r="BU4" s="633"/>
      <c r="BV4" s="633"/>
      <c r="BW4" s="633"/>
      <c r="BX4" s="633"/>
      <c r="BY4" s="633"/>
      <c r="BZ4" s="633"/>
      <c r="CA4" s="633"/>
      <c r="CB4" s="633"/>
      <c r="CC4" s="633"/>
      <c r="CD4" s="633"/>
      <c r="CE4" s="633"/>
      <c r="CF4" s="633"/>
      <c r="CG4" s="633"/>
      <c r="CH4" s="625"/>
      <c r="CI4" s="625"/>
      <c r="CJ4" s="625"/>
      <c r="CK4" s="625"/>
      <c r="CL4" s="625"/>
      <c r="CM4" s="625"/>
      <c r="CN4" s="625"/>
      <c r="CO4" s="625"/>
      <c r="CP4" s="625"/>
      <c r="CQ4" s="625"/>
      <c r="CR4" s="625"/>
      <c r="CS4" s="625"/>
      <c r="CT4" s="625"/>
      <c r="CU4" s="625"/>
      <c r="CV4" s="625"/>
      <c r="CW4" s="625"/>
      <c r="CX4" s="625"/>
      <c r="CY4" s="625"/>
      <c r="CZ4" s="625"/>
      <c r="DA4" s="625"/>
      <c r="DB4" s="625"/>
      <c r="DC4" s="625"/>
      <c r="DD4" s="625"/>
      <c r="DE4" s="625"/>
      <c r="DF4" s="625"/>
      <c r="DG4" s="625"/>
      <c r="DH4" s="625"/>
      <c r="DI4" s="625"/>
      <c r="DJ4" s="625"/>
      <c r="DK4" s="625"/>
      <c r="DL4" s="625"/>
      <c r="DM4" s="625"/>
      <c r="DN4" s="625"/>
      <c r="DO4" s="625"/>
      <c r="DP4" s="625"/>
      <c r="DQ4" s="625"/>
      <c r="DR4" s="625"/>
      <c r="DS4" s="625"/>
      <c r="DT4" s="625"/>
      <c r="DU4" s="625"/>
      <c r="DV4" s="625"/>
      <c r="DW4" s="625"/>
      <c r="DX4" s="625"/>
      <c r="DY4" s="625"/>
      <c r="DZ4" s="625"/>
      <c r="EA4" s="625"/>
      <c r="EB4" s="625"/>
      <c r="EC4" s="625"/>
      <c r="ED4" s="625"/>
      <c r="EE4" s="625"/>
      <c r="EF4" s="625"/>
    </row>
    <row r="5" spans="1:136" ht="17.25" customHeight="1" x14ac:dyDescent="0.3">
      <c r="A5" s="664" t="s">
        <v>549</v>
      </c>
      <c r="B5" s="665">
        <v>66426.303235972882</v>
      </c>
      <c r="C5" s="666">
        <v>67813.347178623269</v>
      </c>
      <c r="D5" s="666">
        <v>67350.55298928589</v>
      </c>
      <c r="E5" s="666">
        <v>67898.424276395206</v>
      </c>
      <c r="F5" s="666">
        <v>70563.533940011592</v>
      </c>
      <c r="G5" s="666">
        <v>69029.206086238628</v>
      </c>
      <c r="H5" s="666">
        <v>69173.827566074178</v>
      </c>
      <c r="I5" s="666">
        <v>70109.753901685341</v>
      </c>
      <c r="J5" s="666">
        <v>73222.669057128718</v>
      </c>
      <c r="K5" s="666">
        <v>72628.910586909114</v>
      </c>
      <c r="L5" s="666">
        <v>74948.541309052278</v>
      </c>
      <c r="M5" s="666">
        <v>77907.26620021234</v>
      </c>
      <c r="N5" s="666">
        <v>74640.649942564065</v>
      </c>
      <c r="O5" s="666">
        <v>74618.615312754191</v>
      </c>
      <c r="P5" s="666">
        <v>76376.735414886105</v>
      </c>
      <c r="Q5" s="666">
        <v>75700.789623743025</v>
      </c>
      <c r="R5" s="666">
        <v>77269.692369705648</v>
      </c>
      <c r="S5" s="666">
        <v>79953.017943437662</v>
      </c>
      <c r="T5" s="666">
        <v>79074.75525046949</v>
      </c>
      <c r="U5" s="666">
        <v>79520.667822633579</v>
      </c>
      <c r="V5" s="666">
        <v>78671.260029511788</v>
      </c>
      <c r="W5" s="666">
        <v>81199.667306703283</v>
      </c>
      <c r="X5" s="666">
        <v>77556.049942866448</v>
      </c>
      <c r="Y5" s="666">
        <v>80100.875885288551</v>
      </c>
      <c r="Z5" s="666">
        <v>80040.746933815622</v>
      </c>
      <c r="AA5" s="666">
        <v>79939.581236785903</v>
      </c>
      <c r="AB5" s="666">
        <v>79411.668224062698</v>
      </c>
      <c r="AC5" s="666">
        <v>79032.748513622151</v>
      </c>
      <c r="AD5" s="666">
        <v>78098.527743300889</v>
      </c>
      <c r="AE5" s="666">
        <v>85159.248901662751</v>
      </c>
      <c r="AF5" s="666">
        <v>86394.874568552084</v>
      </c>
      <c r="AG5" s="666">
        <v>86880.112743733043</v>
      </c>
      <c r="AH5" s="666">
        <v>87928.224802783152</v>
      </c>
      <c r="AI5" s="666">
        <v>88106.871545446251</v>
      </c>
      <c r="AJ5" s="666">
        <v>90488.3945909303</v>
      </c>
      <c r="AK5" s="666">
        <v>91559.825805914632</v>
      </c>
      <c r="AL5" s="666">
        <v>94098.106945505308</v>
      </c>
      <c r="AM5" s="666">
        <v>93549.31388682939</v>
      </c>
      <c r="AN5" s="628">
        <v>96754.802980609718</v>
      </c>
      <c r="AO5" s="628">
        <v>95870.007278678371</v>
      </c>
      <c r="AP5" s="628">
        <v>104072.51915873688</v>
      </c>
      <c r="AQ5" s="628">
        <v>103579.9323233067</v>
      </c>
      <c r="AR5" s="628">
        <v>100694.20800170788</v>
      </c>
      <c r="AS5" s="628">
        <v>99291.769986535714</v>
      </c>
      <c r="AT5" s="628">
        <v>100933.44968334469</v>
      </c>
      <c r="AU5" s="628">
        <v>100229.18125081969</v>
      </c>
      <c r="AV5" s="628">
        <v>99261.274187500021</v>
      </c>
      <c r="AW5" s="628">
        <v>103497.94482550361</v>
      </c>
      <c r="AX5" s="628">
        <v>102921.43799632388</v>
      </c>
      <c r="AY5" s="628">
        <v>108544.33997084292</v>
      </c>
      <c r="AZ5" s="628">
        <v>110343.08859754098</v>
      </c>
      <c r="BA5" s="628">
        <v>114721.20755311572</v>
      </c>
      <c r="BB5" s="628">
        <v>117055.21513527753</v>
      </c>
      <c r="BC5" s="628">
        <v>119619.60702976644</v>
      </c>
      <c r="BD5" s="628">
        <v>121075.74227892855</v>
      </c>
      <c r="BE5" s="628">
        <v>123260.36938210644</v>
      </c>
      <c r="BF5" s="628">
        <v>120752.98616916555</v>
      </c>
      <c r="BG5" s="628">
        <v>119694.92564294937</v>
      </c>
      <c r="BH5" s="628">
        <v>117838.97237219621</v>
      </c>
      <c r="BI5" s="628">
        <v>122735.45625949455</v>
      </c>
      <c r="BJ5" s="628">
        <v>120049.19112513392</v>
      </c>
      <c r="BK5" s="628">
        <v>126047.57279302411</v>
      </c>
      <c r="BL5" s="628">
        <v>139062.48919025276</v>
      </c>
      <c r="BM5" s="628">
        <v>137586.09214340354</v>
      </c>
      <c r="BN5" s="628">
        <v>138175.21268258648</v>
      </c>
      <c r="BO5" s="628">
        <v>138628.47666558527</v>
      </c>
      <c r="BP5" s="627">
        <v>142104.72795610214</v>
      </c>
      <c r="BQ5" s="627">
        <v>142278.28919419972</v>
      </c>
      <c r="BR5" s="627">
        <v>144450.61180768846</v>
      </c>
      <c r="BS5" s="627">
        <v>148534.72719634642</v>
      </c>
      <c r="BT5" s="627">
        <v>150438.85095480151</v>
      </c>
      <c r="BU5" s="627">
        <v>151519.45790363476</v>
      </c>
      <c r="BV5" s="627">
        <v>153595.05761268668</v>
      </c>
      <c r="BW5" s="627">
        <v>156324.69065769573</v>
      </c>
      <c r="BX5" s="627">
        <v>157406.6914241621</v>
      </c>
      <c r="BY5" s="627">
        <v>156600.80811839449</v>
      </c>
      <c r="BZ5" s="627">
        <v>159897.71195550862</v>
      </c>
      <c r="CA5" s="627">
        <v>166725.92581236121</v>
      </c>
      <c r="CB5" s="627">
        <v>166910.92624923383</v>
      </c>
      <c r="CC5" s="627">
        <v>166395.73053723547</v>
      </c>
      <c r="CD5" s="627">
        <v>169580.80563689113</v>
      </c>
      <c r="CE5" s="627">
        <v>171298.85641524161</v>
      </c>
      <c r="CF5" s="627">
        <v>173801.30735711419</v>
      </c>
      <c r="CG5" s="627">
        <v>177668.55562032614</v>
      </c>
      <c r="CH5" s="629">
        <v>174394.86292201749</v>
      </c>
      <c r="CI5" s="629">
        <v>174924.25180757011</v>
      </c>
      <c r="CJ5" s="629">
        <v>175637.22381427392</v>
      </c>
      <c r="CK5" s="629">
        <v>179152.63008492597</v>
      </c>
      <c r="CL5" s="629">
        <v>178461.27118693173</v>
      </c>
      <c r="CM5" s="629">
        <v>180437.56616006474</v>
      </c>
      <c r="CN5" s="629">
        <v>176191.51600309185</v>
      </c>
      <c r="CO5" s="629">
        <v>175785.32195359335</v>
      </c>
      <c r="CP5" s="629">
        <v>185058.20583007197</v>
      </c>
      <c r="CQ5" s="629">
        <v>188375.48139406703</v>
      </c>
      <c r="CR5" s="629">
        <v>191339.81988459302</v>
      </c>
      <c r="CS5" s="629">
        <v>200039.4517179582</v>
      </c>
      <c r="CT5" s="629">
        <v>196835.78700488887</v>
      </c>
      <c r="CU5" s="629">
        <v>202954.33186410007</v>
      </c>
      <c r="CV5" s="629">
        <v>207215.69517574867</v>
      </c>
      <c r="CW5" s="630">
        <v>214373.48147916992</v>
      </c>
      <c r="CX5" s="630">
        <v>221942.12390585776</v>
      </c>
      <c r="CY5" s="630">
        <v>230238.77583979841</v>
      </c>
      <c r="CZ5" s="630">
        <v>221922.20800793669</v>
      </c>
      <c r="DA5" s="630">
        <v>225940.38191798772</v>
      </c>
      <c r="DB5" s="630">
        <v>218871.25093894106</v>
      </c>
      <c r="DC5" s="630">
        <v>217596.3036255289</v>
      </c>
      <c r="DD5" s="630">
        <v>214815.73631158541</v>
      </c>
      <c r="DE5" s="630">
        <v>217004.41993496372</v>
      </c>
      <c r="DF5" s="630">
        <v>218846.8952504606</v>
      </c>
      <c r="DG5" s="630">
        <v>219966.96050391931</v>
      </c>
      <c r="DH5" s="630">
        <v>226576.71631358506</v>
      </c>
      <c r="DI5" s="630">
        <v>229226.42152050519</v>
      </c>
      <c r="DJ5" s="630">
        <v>240408.08847555952</v>
      </c>
      <c r="DK5" s="630">
        <v>252957.68400993009</v>
      </c>
      <c r="DL5" s="630">
        <v>258964.54538824756</v>
      </c>
      <c r="DM5" s="630">
        <v>259427.82324653002</v>
      </c>
      <c r="DN5" s="630">
        <v>262761.86596508219</v>
      </c>
      <c r="DO5" s="630">
        <v>263442.84530936059</v>
      </c>
      <c r="DP5" s="630">
        <v>268691.24890248722</v>
      </c>
      <c r="DQ5" s="630">
        <v>269147.02911251434</v>
      </c>
      <c r="DR5" s="630">
        <v>278812.67778411362</v>
      </c>
      <c r="DS5" s="630">
        <v>273904.52688807907</v>
      </c>
      <c r="DT5" s="630">
        <v>276298.97259022022</v>
      </c>
      <c r="DU5" s="630">
        <v>280218.67607955547</v>
      </c>
      <c r="DV5" s="667">
        <v>275540.36607464025</v>
      </c>
      <c r="DW5" s="667">
        <v>278884.25604416308</v>
      </c>
      <c r="DX5" s="667">
        <v>295596.05314703286</v>
      </c>
      <c r="DY5" s="667">
        <v>278825.85957494081</v>
      </c>
      <c r="DZ5" s="667">
        <v>277995.11736622191</v>
      </c>
      <c r="EA5" s="667">
        <v>269143.13557219441</v>
      </c>
      <c r="EB5" s="667">
        <v>268344.11662117584</v>
      </c>
      <c r="EC5" s="667">
        <v>284981.4928212621</v>
      </c>
      <c r="ED5" s="667">
        <v>305406.72245056508</v>
      </c>
      <c r="EE5" s="667">
        <v>286606.10411991918</v>
      </c>
      <c r="EF5" s="667">
        <v>292769.16974273225</v>
      </c>
    </row>
    <row r="6" spans="1:136" ht="17.25" customHeight="1" x14ac:dyDescent="0.3">
      <c r="A6" s="668" t="s">
        <v>550</v>
      </c>
      <c r="B6" s="669">
        <v>66492.585799862878</v>
      </c>
      <c r="C6" s="670">
        <v>67862.01856516127</v>
      </c>
      <c r="D6" s="670">
        <v>67430.017346329885</v>
      </c>
      <c r="E6" s="670">
        <v>67945.452102185212</v>
      </c>
      <c r="F6" s="670">
        <v>70614.469927441591</v>
      </c>
      <c r="G6" s="670">
        <v>69077.816955356626</v>
      </c>
      <c r="H6" s="670">
        <v>69265.429972490179</v>
      </c>
      <c r="I6" s="670">
        <v>70224.263039725134</v>
      </c>
      <c r="J6" s="670">
        <v>73306.736101442715</v>
      </c>
      <c r="K6" s="670">
        <v>72737.86993747011</v>
      </c>
      <c r="L6" s="670">
        <v>75058.895358864276</v>
      </c>
      <c r="M6" s="670">
        <v>78026.980681843343</v>
      </c>
      <c r="N6" s="670">
        <v>74759.402480359786</v>
      </c>
      <c r="O6" s="670">
        <v>74756.632415967833</v>
      </c>
      <c r="P6" s="670">
        <v>76503.314619923578</v>
      </c>
      <c r="Q6" s="670">
        <v>75822.721528235488</v>
      </c>
      <c r="R6" s="670">
        <v>77399.73435942053</v>
      </c>
      <c r="S6" s="670">
        <v>80428.540590047662</v>
      </c>
      <c r="T6" s="670">
        <v>79203.946197350044</v>
      </c>
      <c r="U6" s="670">
        <v>79650.466859240361</v>
      </c>
      <c r="V6" s="670">
        <v>78845.458772601793</v>
      </c>
      <c r="W6" s="670">
        <v>81365.965833621827</v>
      </c>
      <c r="X6" s="670">
        <v>77788.750568031581</v>
      </c>
      <c r="Y6" s="670">
        <v>80237.109940980547</v>
      </c>
      <c r="Z6" s="670">
        <v>80176.177110206452</v>
      </c>
      <c r="AA6" s="670">
        <v>80076.559609812335</v>
      </c>
      <c r="AB6" s="670">
        <v>79548.29515837974</v>
      </c>
      <c r="AC6" s="670">
        <v>79170.996508812314</v>
      </c>
      <c r="AD6" s="670">
        <v>78259.701957858124</v>
      </c>
      <c r="AE6" s="670">
        <v>85301.194492148148</v>
      </c>
      <c r="AF6" s="670">
        <v>86536.615580950136</v>
      </c>
      <c r="AG6" s="670">
        <v>86975.8829999195</v>
      </c>
      <c r="AH6" s="670">
        <v>88031.529455901109</v>
      </c>
      <c r="AI6" s="670">
        <v>88210.393405284456</v>
      </c>
      <c r="AJ6" s="670">
        <v>90592.266418886065</v>
      </c>
      <c r="AK6" s="670">
        <v>91662.001872008113</v>
      </c>
      <c r="AL6" s="670">
        <v>94206.306852081107</v>
      </c>
      <c r="AM6" s="670">
        <v>93652.94961204275</v>
      </c>
      <c r="AN6" s="636">
        <v>96856.18605491468</v>
      </c>
      <c r="AO6" s="636">
        <v>95972.828640172738</v>
      </c>
      <c r="AP6" s="636">
        <v>104173.9</v>
      </c>
      <c r="AQ6" s="636">
        <v>103679.96920214912</v>
      </c>
      <c r="AR6" s="636">
        <v>100788.00224111319</v>
      </c>
      <c r="AS6" s="636">
        <v>99389.311397990154</v>
      </c>
      <c r="AT6" s="636">
        <v>101028.76444301031</v>
      </c>
      <c r="AU6" s="636">
        <v>100323.77135378917</v>
      </c>
      <c r="AV6" s="636">
        <v>99353.672925023173</v>
      </c>
      <c r="AW6" s="636">
        <v>103588.59652304999</v>
      </c>
      <c r="AX6" s="636">
        <v>103056.83719043</v>
      </c>
      <c r="AY6" s="636">
        <v>108803.3230663904</v>
      </c>
      <c r="AZ6" s="636">
        <v>110599.60209876251</v>
      </c>
      <c r="BA6" s="636">
        <v>114974.06548828747</v>
      </c>
      <c r="BB6" s="636">
        <v>117312.07808435091</v>
      </c>
      <c r="BC6" s="636">
        <v>119944.65630671878</v>
      </c>
      <c r="BD6" s="636">
        <v>121350.88133572963</v>
      </c>
      <c r="BE6" s="636">
        <v>123535.35157167081</v>
      </c>
      <c r="BF6" s="636">
        <v>121023.82463929077</v>
      </c>
      <c r="BG6" s="636">
        <v>119863.62063081395</v>
      </c>
      <c r="BH6" s="636">
        <v>118004.01682056001</v>
      </c>
      <c r="BI6" s="636">
        <v>122902.86876265999</v>
      </c>
      <c r="BJ6" s="636">
        <v>120224.55203825</v>
      </c>
      <c r="BK6" s="636">
        <v>126134.09181294555</v>
      </c>
      <c r="BL6" s="636">
        <v>139159.55671709255</v>
      </c>
      <c r="BM6" s="636">
        <v>137675.95125165879</v>
      </c>
      <c r="BN6" s="636">
        <v>138270.08388301558</v>
      </c>
      <c r="BO6" s="636">
        <v>138736.36289079723</v>
      </c>
      <c r="BP6" s="635">
        <v>142244.00566068699</v>
      </c>
      <c r="BQ6" s="635">
        <v>142429.89123584275</v>
      </c>
      <c r="BR6" s="635">
        <v>144610.22775594323</v>
      </c>
      <c r="BS6" s="635">
        <v>148654.91652434878</v>
      </c>
      <c r="BT6" s="635">
        <v>150583.3164485539</v>
      </c>
      <c r="BU6" s="635">
        <v>151856.27698822602</v>
      </c>
      <c r="BV6" s="635">
        <v>153914.60229189318</v>
      </c>
      <c r="BW6" s="635">
        <v>156583.09698075289</v>
      </c>
      <c r="BX6" s="635">
        <v>157680.25910065058</v>
      </c>
      <c r="BY6" s="635">
        <v>156873.46849497192</v>
      </c>
      <c r="BZ6" s="635">
        <v>160176.45902006555</v>
      </c>
      <c r="CA6" s="635">
        <v>167032.80796707145</v>
      </c>
      <c r="CB6" s="635">
        <v>167228.8798811645</v>
      </c>
      <c r="CC6" s="635">
        <v>166713.84984650367</v>
      </c>
      <c r="CD6" s="635">
        <v>169897.43033160749</v>
      </c>
      <c r="CE6" s="635">
        <v>171612.71157636732</v>
      </c>
      <c r="CF6" s="635">
        <v>174115.07719089411</v>
      </c>
      <c r="CG6" s="635">
        <v>177982.24018251544</v>
      </c>
      <c r="CH6" s="637">
        <v>174708.46037187485</v>
      </c>
      <c r="CI6" s="637">
        <v>175237.75950683522</v>
      </c>
      <c r="CJ6" s="637">
        <v>175952.6463087367</v>
      </c>
      <c r="CK6" s="637">
        <v>179465.96518892606</v>
      </c>
      <c r="CL6" s="637">
        <v>178776.51799960746</v>
      </c>
      <c r="CM6" s="637">
        <v>180752.99820874218</v>
      </c>
      <c r="CN6" s="637">
        <v>176506.84425811173</v>
      </c>
      <c r="CO6" s="637">
        <v>176098.06458151151</v>
      </c>
      <c r="CP6" s="637">
        <v>185378.11028584006</v>
      </c>
      <c r="CQ6" s="637">
        <v>188691.11512823889</v>
      </c>
      <c r="CR6" s="637">
        <v>191661.21439374652</v>
      </c>
      <c r="CS6" s="637">
        <v>200357.46661399925</v>
      </c>
      <c r="CT6" s="637">
        <v>197157.87199074042</v>
      </c>
      <c r="CU6" s="637">
        <v>203471.97458774928</v>
      </c>
      <c r="CV6" s="637">
        <v>207447.98402719884</v>
      </c>
      <c r="CW6" s="638">
        <v>214698.32217989169</v>
      </c>
      <c r="CX6" s="638">
        <v>222088.08576708025</v>
      </c>
      <c r="CY6" s="638">
        <v>230432.73997287053</v>
      </c>
      <c r="CZ6" s="638">
        <v>222160.49489721187</v>
      </c>
      <c r="DA6" s="638">
        <v>226221.49445373859</v>
      </c>
      <c r="DB6" s="638">
        <v>219198.50924069801</v>
      </c>
      <c r="DC6" s="638">
        <v>218075.1054043551</v>
      </c>
      <c r="DD6" s="638">
        <v>215268.48183729209</v>
      </c>
      <c r="DE6" s="638">
        <v>217510.69066208263</v>
      </c>
      <c r="DF6" s="638">
        <v>219398.21193510189</v>
      </c>
      <c r="DG6" s="638">
        <v>220439.77410540599</v>
      </c>
      <c r="DH6" s="638">
        <v>227102.08559795868</v>
      </c>
      <c r="DI6" s="638">
        <v>229761.22258085007</v>
      </c>
      <c r="DJ6" s="638">
        <v>241026.40656957339</v>
      </c>
      <c r="DK6" s="638">
        <v>253277.5929358961</v>
      </c>
      <c r="DL6" s="638">
        <v>259219.69051045697</v>
      </c>
      <c r="DM6" s="638">
        <v>259748.62331405684</v>
      </c>
      <c r="DN6" s="638">
        <v>263075.95954760048</v>
      </c>
      <c r="DO6" s="638">
        <v>263768.03097987635</v>
      </c>
      <c r="DP6" s="638">
        <v>269108.33560197346</v>
      </c>
      <c r="DQ6" s="638">
        <v>269453.28748376196</v>
      </c>
      <c r="DR6" s="638">
        <v>279084.50841035339</v>
      </c>
      <c r="DS6" s="638">
        <v>274204.83236238995</v>
      </c>
      <c r="DT6" s="638">
        <v>276646.72659501759</v>
      </c>
      <c r="DU6" s="638">
        <v>280578.5080676424</v>
      </c>
      <c r="DV6" s="671">
        <v>275871.48829420813</v>
      </c>
      <c r="DW6" s="671">
        <v>288882.44123132731</v>
      </c>
      <c r="DX6" s="671">
        <v>305567.26319742424</v>
      </c>
      <c r="DY6" s="671">
        <v>288889.6993062853</v>
      </c>
      <c r="DZ6" s="671">
        <v>288152.65514223417</v>
      </c>
      <c r="EA6" s="671">
        <v>279341.9471077139</v>
      </c>
      <c r="EB6" s="671">
        <v>278613.23768508108</v>
      </c>
      <c r="EC6" s="671">
        <v>287690.41910373821</v>
      </c>
      <c r="ED6" s="671">
        <v>308176.63621859223</v>
      </c>
      <c r="EE6" s="671">
        <v>293246.91081012163</v>
      </c>
      <c r="EF6" s="671">
        <v>297548.07623206155</v>
      </c>
    </row>
    <row r="7" spans="1:136" ht="17.25" customHeight="1" x14ac:dyDescent="0.3">
      <c r="A7" s="668" t="s">
        <v>551</v>
      </c>
      <c r="B7" s="669">
        <v>66.282563890000006</v>
      </c>
      <c r="C7" s="670">
        <v>48.671386537999993</v>
      </c>
      <c r="D7" s="670">
        <v>79.464357043999996</v>
      </c>
      <c r="E7" s="670">
        <v>47.027825789999994</v>
      </c>
      <c r="F7" s="670">
        <v>50.935987430000004</v>
      </c>
      <c r="G7" s="670">
        <v>48.610869118000004</v>
      </c>
      <c r="H7" s="670">
        <v>91.602406415999994</v>
      </c>
      <c r="I7" s="670">
        <v>114.50913803979999</v>
      </c>
      <c r="J7" s="670">
        <v>84.067044314</v>
      </c>
      <c r="K7" s="670">
        <v>108.95935056100001</v>
      </c>
      <c r="L7" s="670">
        <v>110.354049812</v>
      </c>
      <c r="M7" s="670">
        <v>119.71448163099998</v>
      </c>
      <c r="N7" s="670">
        <v>118.75253779572</v>
      </c>
      <c r="O7" s="670">
        <v>138.01710321363998</v>
      </c>
      <c r="P7" s="670">
        <v>126.57920503747999</v>
      </c>
      <c r="Q7" s="670">
        <v>121.93190449245998</v>
      </c>
      <c r="R7" s="670">
        <v>130.04198971488</v>
      </c>
      <c r="S7" s="670">
        <v>475.52264660999992</v>
      </c>
      <c r="T7" s="670">
        <v>129.19094688056001</v>
      </c>
      <c r="U7" s="670">
        <v>129.79903660677999</v>
      </c>
      <c r="V7" s="670">
        <v>174.19874308999999</v>
      </c>
      <c r="W7" s="670">
        <v>166.29852691854001</v>
      </c>
      <c r="X7" s="670">
        <v>232.70062516512718</v>
      </c>
      <c r="Y7" s="670">
        <v>136.234055692</v>
      </c>
      <c r="Z7" s="670">
        <v>135.43017639083101</v>
      </c>
      <c r="AA7" s="670">
        <v>136.97837302643597</v>
      </c>
      <c r="AB7" s="670">
        <v>136.62693431704</v>
      </c>
      <c r="AC7" s="670">
        <v>138.24799519016801</v>
      </c>
      <c r="AD7" s="670">
        <v>161.1742145572403</v>
      </c>
      <c r="AE7" s="670">
        <v>141.945590485396</v>
      </c>
      <c r="AF7" s="670">
        <v>141.74101239805501</v>
      </c>
      <c r="AG7" s="670">
        <v>95.770256186449998</v>
      </c>
      <c r="AH7" s="670">
        <v>103.30465311795001</v>
      </c>
      <c r="AI7" s="670">
        <v>103.5218598382</v>
      </c>
      <c r="AJ7" s="670">
        <v>103.87182795577</v>
      </c>
      <c r="AK7" s="670">
        <v>102.17606609348002</v>
      </c>
      <c r="AL7" s="670">
        <v>108.19990657579299</v>
      </c>
      <c r="AM7" s="670">
        <v>103.635725213366</v>
      </c>
      <c r="AN7" s="636">
        <v>101.38307430495601</v>
      </c>
      <c r="AO7" s="636">
        <v>102.82136149436799</v>
      </c>
      <c r="AP7" s="636">
        <v>101.433573398102</v>
      </c>
      <c r="AQ7" s="636">
        <v>100.03687884241801</v>
      </c>
      <c r="AR7" s="636">
        <v>93.794239405303003</v>
      </c>
      <c r="AS7" s="636">
        <v>97.541411454433984</v>
      </c>
      <c r="AT7" s="636">
        <v>95.314759665617004</v>
      </c>
      <c r="AU7" s="636">
        <v>94.590102969479005</v>
      </c>
      <c r="AV7" s="636">
        <v>92.398737523146991</v>
      </c>
      <c r="AW7" s="636">
        <v>90.651697546370997</v>
      </c>
      <c r="AX7" s="636">
        <v>135.39919410613217</v>
      </c>
      <c r="AY7" s="636">
        <v>258.98309554747982</v>
      </c>
      <c r="AZ7" s="636">
        <v>256.51350122152587</v>
      </c>
      <c r="BA7" s="636">
        <v>252.85793517174864</v>
      </c>
      <c r="BB7" s="636">
        <v>256.86294907339197</v>
      </c>
      <c r="BC7" s="636">
        <v>325.04927695233687</v>
      </c>
      <c r="BD7" s="636">
        <v>275.13905680107899</v>
      </c>
      <c r="BE7" s="636">
        <v>274.98218956436813</v>
      </c>
      <c r="BF7" s="636">
        <v>270.83847012521659</v>
      </c>
      <c r="BG7" s="636">
        <v>168.69498786457569</v>
      </c>
      <c r="BH7" s="636">
        <v>165.04444836380523</v>
      </c>
      <c r="BI7" s="636">
        <v>167.41250316544603</v>
      </c>
      <c r="BJ7" s="636">
        <v>175.36091311607953</v>
      </c>
      <c r="BK7" s="636">
        <v>86.519019921446016</v>
      </c>
      <c r="BL7" s="636">
        <v>97.067526839780001</v>
      </c>
      <c r="BM7" s="636">
        <v>89.859108255252991</v>
      </c>
      <c r="BN7" s="636">
        <v>94.871200429091999</v>
      </c>
      <c r="BO7" s="636">
        <v>107.886225211962</v>
      </c>
      <c r="BP7" s="635">
        <v>139.27770458484602</v>
      </c>
      <c r="BQ7" s="635">
        <v>151.60204164301402</v>
      </c>
      <c r="BR7" s="635">
        <v>159.61594825475598</v>
      </c>
      <c r="BS7" s="635">
        <v>120.1893280023761</v>
      </c>
      <c r="BT7" s="635">
        <v>144.46549375238908</v>
      </c>
      <c r="BU7" s="635">
        <v>336.81908459124696</v>
      </c>
      <c r="BV7" s="635">
        <v>319.54467920649489</v>
      </c>
      <c r="BW7" s="635">
        <v>258.40632305715008</v>
      </c>
      <c r="BX7" s="635">
        <v>273.56767648848967</v>
      </c>
      <c r="BY7" s="635">
        <v>272.66037657743135</v>
      </c>
      <c r="BZ7" s="635">
        <v>278.74706455693757</v>
      </c>
      <c r="CA7" s="635">
        <v>306.88215471024506</v>
      </c>
      <c r="CB7" s="635">
        <v>317.95363193067419</v>
      </c>
      <c r="CC7" s="635">
        <v>318.1193092681923</v>
      </c>
      <c r="CD7" s="635">
        <v>316.6246947163645</v>
      </c>
      <c r="CE7" s="635">
        <v>313.85516112571867</v>
      </c>
      <c r="CF7" s="635">
        <v>313.76983377993281</v>
      </c>
      <c r="CG7" s="635">
        <v>313.68456218928702</v>
      </c>
      <c r="CH7" s="637">
        <v>313.59744985735773</v>
      </c>
      <c r="CI7" s="637">
        <v>313.50769926511595</v>
      </c>
      <c r="CJ7" s="637">
        <v>315.42249446278299</v>
      </c>
      <c r="CK7" s="637">
        <v>313.33510400009231</v>
      </c>
      <c r="CL7" s="637">
        <v>315.24681267573493</v>
      </c>
      <c r="CM7" s="637">
        <v>315.43204867742867</v>
      </c>
      <c r="CN7" s="637">
        <v>315.32825501987185</v>
      </c>
      <c r="CO7" s="637">
        <v>312.74262791817512</v>
      </c>
      <c r="CP7" s="637">
        <v>319.90445576808406</v>
      </c>
      <c r="CQ7" s="637">
        <v>315.63373417185932</v>
      </c>
      <c r="CR7" s="637">
        <v>321.39450915348749</v>
      </c>
      <c r="CS7" s="637">
        <v>318.01489604105808</v>
      </c>
      <c r="CT7" s="637">
        <v>322.08498585152984</v>
      </c>
      <c r="CU7" s="637">
        <v>517.64272364921851</v>
      </c>
      <c r="CV7" s="637">
        <v>232.28885145015454</v>
      </c>
      <c r="CW7" s="638">
        <v>324.84070072176854</v>
      </c>
      <c r="CX7" s="638">
        <v>145.96186122248486</v>
      </c>
      <c r="CY7" s="638">
        <v>193.96413307213442</v>
      </c>
      <c r="CZ7" s="638">
        <v>238.28688927518186</v>
      </c>
      <c r="DA7" s="638">
        <v>281.11253575087039</v>
      </c>
      <c r="DB7" s="638">
        <v>327.25830175696035</v>
      </c>
      <c r="DC7" s="638">
        <v>478.80177882619785</v>
      </c>
      <c r="DD7" s="638">
        <v>452.74552570668948</v>
      </c>
      <c r="DE7" s="638">
        <v>506.27072711892373</v>
      </c>
      <c r="DF7" s="638">
        <v>551.31668464129882</v>
      </c>
      <c r="DG7" s="638">
        <v>472.81360148668875</v>
      </c>
      <c r="DH7" s="638">
        <v>525.36928437362951</v>
      </c>
      <c r="DI7" s="638">
        <v>534.80106034488847</v>
      </c>
      <c r="DJ7" s="638">
        <v>618.31809401388</v>
      </c>
      <c r="DK7" s="638">
        <v>319.90892596600099</v>
      </c>
      <c r="DL7" s="638">
        <v>255.14512220942487</v>
      </c>
      <c r="DM7" s="638">
        <v>320.80006752681857</v>
      </c>
      <c r="DN7" s="638">
        <v>314.09358251828661</v>
      </c>
      <c r="DO7" s="638">
        <v>325.18567051572711</v>
      </c>
      <c r="DP7" s="638">
        <v>417.08669948623213</v>
      </c>
      <c r="DQ7" s="638">
        <v>306.2583712476212</v>
      </c>
      <c r="DR7" s="638">
        <v>271.83062623977429</v>
      </c>
      <c r="DS7" s="638">
        <v>300.30547431085665</v>
      </c>
      <c r="DT7" s="638">
        <v>347.75400479736288</v>
      </c>
      <c r="DU7" s="638">
        <v>359.83198808693038</v>
      </c>
      <c r="DV7" s="671">
        <v>331.12221956791251</v>
      </c>
      <c r="DW7" s="671">
        <v>9998.1851871642557</v>
      </c>
      <c r="DX7" s="671">
        <v>9971.2100503913989</v>
      </c>
      <c r="DY7" s="671">
        <v>10063.839731344506</v>
      </c>
      <c r="DZ7" s="671">
        <v>10157.537776012261</v>
      </c>
      <c r="EA7" s="671">
        <v>10198.811535519491</v>
      </c>
      <c r="EB7" s="671">
        <v>10269.121063905253</v>
      </c>
      <c r="EC7" s="671">
        <v>2708.9262824761245</v>
      </c>
      <c r="ED7" s="671">
        <v>2769.913768027171</v>
      </c>
      <c r="EE7" s="671">
        <v>6640.806690202422</v>
      </c>
      <c r="EF7" s="671">
        <v>4778.9064893293162</v>
      </c>
    </row>
    <row r="8" spans="1:136" ht="17.25" customHeight="1" x14ac:dyDescent="0.3">
      <c r="A8" s="668"/>
      <c r="B8" s="669"/>
      <c r="C8" s="670"/>
      <c r="D8" s="670"/>
      <c r="E8" s="670"/>
      <c r="F8" s="670"/>
      <c r="G8" s="670"/>
      <c r="H8" s="670"/>
      <c r="I8" s="670"/>
      <c r="J8" s="670"/>
      <c r="K8" s="670"/>
      <c r="L8" s="670"/>
      <c r="M8" s="670"/>
      <c r="N8" s="670"/>
      <c r="O8" s="670"/>
      <c r="P8" s="670"/>
      <c r="Q8" s="670"/>
      <c r="R8" s="670"/>
      <c r="S8" s="670"/>
      <c r="T8" s="670"/>
      <c r="U8" s="670"/>
      <c r="V8" s="670"/>
      <c r="W8" s="670"/>
      <c r="X8" s="670"/>
      <c r="Y8" s="670"/>
      <c r="Z8" s="670"/>
      <c r="AA8" s="670"/>
      <c r="AB8" s="670"/>
      <c r="AC8" s="670"/>
      <c r="AD8" s="670"/>
      <c r="AE8" s="670"/>
      <c r="AF8" s="670"/>
      <c r="AG8" s="670"/>
      <c r="AH8" s="670"/>
      <c r="AI8" s="670"/>
      <c r="AJ8" s="670"/>
      <c r="AK8" s="670"/>
      <c r="AL8" s="670"/>
      <c r="AM8" s="670"/>
      <c r="AN8" s="636"/>
      <c r="AO8" s="636"/>
      <c r="AP8" s="636"/>
      <c r="AQ8" s="636"/>
      <c r="AR8" s="636"/>
      <c r="AS8" s="636"/>
      <c r="AT8" s="636"/>
      <c r="AU8" s="636"/>
      <c r="AV8" s="636"/>
      <c r="AW8" s="636"/>
      <c r="AX8" s="636"/>
      <c r="AY8" s="636"/>
      <c r="AZ8" s="636"/>
      <c r="BA8" s="636"/>
      <c r="BB8" s="636"/>
      <c r="BC8" s="636"/>
      <c r="BD8" s="636"/>
      <c r="BE8" s="636"/>
      <c r="BF8" s="636"/>
      <c r="BG8" s="636"/>
      <c r="BH8" s="636"/>
      <c r="BI8" s="636"/>
      <c r="BJ8" s="636"/>
      <c r="BK8" s="636"/>
      <c r="BL8" s="636"/>
      <c r="BM8" s="636"/>
      <c r="BN8" s="636"/>
      <c r="BO8" s="636"/>
      <c r="BP8" s="635"/>
      <c r="BQ8" s="635"/>
      <c r="BR8" s="635"/>
      <c r="BS8" s="635"/>
      <c r="BT8" s="635"/>
      <c r="BU8" s="635"/>
      <c r="BV8" s="635"/>
      <c r="BW8" s="635"/>
      <c r="BX8" s="635"/>
      <c r="BY8" s="635"/>
      <c r="BZ8" s="635"/>
      <c r="CA8" s="635"/>
      <c r="CB8" s="635"/>
      <c r="CC8" s="635"/>
      <c r="CD8" s="635"/>
      <c r="CE8" s="635"/>
      <c r="CF8" s="635"/>
      <c r="CG8" s="635"/>
      <c r="CH8" s="637"/>
      <c r="CI8" s="637"/>
      <c r="CJ8" s="637"/>
      <c r="CK8" s="637"/>
      <c r="CL8" s="637"/>
      <c r="CM8" s="637"/>
      <c r="CN8" s="637"/>
      <c r="CO8" s="637"/>
      <c r="CP8" s="637"/>
      <c r="CQ8" s="637"/>
      <c r="CR8" s="637"/>
      <c r="CS8" s="637"/>
      <c r="CT8" s="637"/>
      <c r="CU8" s="637"/>
      <c r="CV8" s="637"/>
      <c r="CW8" s="638"/>
      <c r="CX8" s="638"/>
      <c r="CY8" s="638"/>
      <c r="CZ8" s="638"/>
      <c r="DA8" s="638"/>
      <c r="DB8" s="638"/>
      <c r="DC8" s="638"/>
      <c r="DD8" s="638"/>
      <c r="DE8" s="638"/>
      <c r="DF8" s="638"/>
      <c r="DG8" s="638"/>
      <c r="DH8" s="638"/>
      <c r="DI8" s="638"/>
      <c r="DJ8" s="638"/>
      <c r="DK8" s="638"/>
      <c r="DL8" s="638"/>
      <c r="DM8" s="638"/>
      <c r="DN8" s="638"/>
      <c r="DO8" s="638"/>
      <c r="DP8" s="638"/>
      <c r="DQ8" s="638"/>
      <c r="DR8" s="638"/>
      <c r="DS8" s="638"/>
      <c r="DT8" s="638"/>
      <c r="DU8" s="638"/>
      <c r="DV8" s="671"/>
      <c r="DW8" s="671"/>
      <c r="DX8" s="671"/>
      <c r="DY8" s="671"/>
      <c r="DZ8" s="671"/>
      <c r="EA8" s="671"/>
      <c r="EB8" s="671"/>
      <c r="EC8" s="671"/>
      <c r="ED8" s="671"/>
      <c r="EE8" s="671"/>
      <c r="EF8" s="671"/>
    </row>
    <row r="9" spans="1:136" ht="17.25" customHeight="1" x14ac:dyDescent="0.3">
      <c r="A9" s="664" t="s">
        <v>552</v>
      </c>
      <c r="B9" s="665">
        <v>416.39877228</v>
      </c>
      <c r="C9" s="666">
        <v>398.98351687999997</v>
      </c>
      <c r="D9" s="666">
        <v>464.59303090000003</v>
      </c>
      <c r="E9" s="666">
        <v>369.60301450999998</v>
      </c>
      <c r="F9" s="666">
        <v>408.48481404999995</v>
      </c>
      <c r="G9" s="666">
        <v>451.59551101999995</v>
      </c>
      <c r="H9" s="666">
        <v>445.53247376000002</v>
      </c>
      <c r="I9" s="666">
        <v>375.32156171000003</v>
      </c>
      <c r="J9" s="666">
        <v>729.0334312199999</v>
      </c>
      <c r="K9" s="666">
        <v>725.01450312999987</v>
      </c>
      <c r="L9" s="666">
        <v>1098.9094759899999</v>
      </c>
      <c r="M9" s="666">
        <v>992.11887309000008</v>
      </c>
      <c r="N9" s="666">
        <v>1201.4398751599999</v>
      </c>
      <c r="O9" s="666">
        <v>986.17518556999994</v>
      </c>
      <c r="P9" s="666">
        <v>242.02596110999997</v>
      </c>
      <c r="Q9" s="666">
        <v>265.07175250999995</v>
      </c>
      <c r="R9" s="666">
        <v>629.2786777099999</v>
      </c>
      <c r="S9" s="666">
        <v>246.32987396999999</v>
      </c>
      <c r="T9" s="666">
        <v>1772.48621953</v>
      </c>
      <c r="U9" s="666">
        <v>1112.8485640200001</v>
      </c>
      <c r="V9" s="666">
        <v>719.99327042000004</v>
      </c>
      <c r="W9" s="666">
        <v>955.00277437</v>
      </c>
      <c r="X9" s="666">
        <v>1127.9270470100003</v>
      </c>
      <c r="Y9" s="666">
        <v>1138.7372729100002</v>
      </c>
      <c r="Z9" s="666">
        <v>1211.1530704200002</v>
      </c>
      <c r="AA9" s="666">
        <v>1131.4411226499999</v>
      </c>
      <c r="AB9" s="666">
        <v>1179.4819348599999</v>
      </c>
      <c r="AC9" s="666">
        <v>1157.8965479799999</v>
      </c>
      <c r="AD9" s="666">
        <v>218.86825797</v>
      </c>
      <c r="AE9" s="666">
        <v>450.09873363999998</v>
      </c>
      <c r="AF9" s="666">
        <v>152.5676181</v>
      </c>
      <c r="AG9" s="666">
        <v>445.32254952000005</v>
      </c>
      <c r="AH9" s="666">
        <v>763.68187892000003</v>
      </c>
      <c r="AI9" s="666">
        <v>1163.6323081500002</v>
      </c>
      <c r="AJ9" s="666">
        <v>1325.8463739199999</v>
      </c>
      <c r="AK9" s="666">
        <v>1804.5649623700001</v>
      </c>
      <c r="AL9" s="666">
        <v>2146.9082228399998</v>
      </c>
      <c r="AM9" s="666">
        <v>2114.7532336799995</v>
      </c>
      <c r="AN9" s="628">
        <v>2108.0848065299997</v>
      </c>
      <c r="AO9" s="628">
        <v>2342.2126538799998</v>
      </c>
      <c r="AP9" s="628">
        <v>1233.3859579699999</v>
      </c>
      <c r="AQ9" s="628">
        <v>1546.1322582800001</v>
      </c>
      <c r="AR9" s="628">
        <v>1729.84466681</v>
      </c>
      <c r="AS9" s="628">
        <v>2100.3866184399999</v>
      </c>
      <c r="AT9" s="628">
        <v>2973.8737531799998</v>
      </c>
      <c r="AU9" s="628">
        <v>2466.6333634100001</v>
      </c>
      <c r="AV9" s="628">
        <v>2627.7498871299995</v>
      </c>
      <c r="AW9" s="628">
        <v>2715.6635386299995</v>
      </c>
      <c r="AX9" s="628">
        <v>3505.64319918</v>
      </c>
      <c r="AY9" s="628">
        <v>3459.2269215600004</v>
      </c>
      <c r="AZ9" s="628">
        <v>3529.4347085599993</v>
      </c>
      <c r="BA9" s="628">
        <v>3453.8968748400002</v>
      </c>
      <c r="BB9" s="628">
        <v>2412.4059201499999</v>
      </c>
      <c r="BC9" s="628">
        <v>2414.3403686699999</v>
      </c>
      <c r="BD9" s="628">
        <v>1784.51822917</v>
      </c>
      <c r="BE9" s="628">
        <v>2049.3917820399997</v>
      </c>
      <c r="BF9" s="628">
        <v>2089.3361430999998</v>
      </c>
      <c r="BG9" s="628">
        <v>2102.1365570700004</v>
      </c>
      <c r="BH9" s="628">
        <v>2294.0404291999994</v>
      </c>
      <c r="BI9" s="628">
        <v>2467.8894129999999</v>
      </c>
      <c r="BJ9" s="628">
        <v>2207.8287976499996</v>
      </c>
      <c r="BK9" s="628">
        <v>2382.2947444899996</v>
      </c>
      <c r="BL9" s="628">
        <v>2443.1738772899998</v>
      </c>
      <c r="BM9" s="628">
        <v>2611.5448260100006</v>
      </c>
      <c r="BN9" s="628">
        <v>2007.7485255200002</v>
      </c>
      <c r="BO9" s="628">
        <v>2027.59553033</v>
      </c>
      <c r="BP9" s="627">
        <v>1574.8875632300001</v>
      </c>
      <c r="BQ9" s="627">
        <v>1242.43514559</v>
      </c>
      <c r="BR9" s="627">
        <v>1307.1408722699998</v>
      </c>
      <c r="BS9" s="627">
        <v>1065.56092048</v>
      </c>
      <c r="BT9" s="627">
        <v>1057.6542133000003</v>
      </c>
      <c r="BU9" s="627">
        <v>1056.7309541700001</v>
      </c>
      <c r="BV9" s="627">
        <v>996.92193865999991</v>
      </c>
      <c r="BW9" s="627">
        <v>1008.8143971</v>
      </c>
      <c r="BX9" s="627">
        <v>1011.9442757100001</v>
      </c>
      <c r="BY9" s="627">
        <v>1066.7009175000001</v>
      </c>
      <c r="BZ9" s="627">
        <v>1016.77921311</v>
      </c>
      <c r="CA9" s="627">
        <v>866.98502473000008</v>
      </c>
      <c r="CB9" s="627">
        <v>1356.7076687000001</v>
      </c>
      <c r="CC9" s="627">
        <v>876.30193002999999</v>
      </c>
      <c r="CD9" s="627">
        <v>902.85366694000004</v>
      </c>
      <c r="CE9" s="627">
        <v>874.22326047999991</v>
      </c>
      <c r="CF9" s="627">
        <v>871.67880075999994</v>
      </c>
      <c r="CG9" s="627">
        <v>884.54086482000002</v>
      </c>
      <c r="CH9" s="629">
        <v>764.88943096000003</v>
      </c>
      <c r="CI9" s="629">
        <v>759.47528250999994</v>
      </c>
      <c r="CJ9" s="629">
        <v>783.26216117999991</v>
      </c>
      <c r="CK9" s="629">
        <v>777.68830327000012</v>
      </c>
      <c r="CL9" s="629">
        <v>780.34392504000004</v>
      </c>
      <c r="CM9" s="629">
        <v>666.0651149900001</v>
      </c>
      <c r="CN9" s="629">
        <v>663.17858106999995</v>
      </c>
      <c r="CO9" s="629">
        <v>662.97412502999987</v>
      </c>
      <c r="CP9" s="629">
        <v>679.88341018999995</v>
      </c>
      <c r="CQ9" s="629">
        <v>680.51631947999999</v>
      </c>
      <c r="CR9" s="629">
        <v>686.30011655999999</v>
      </c>
      <c r="CS9" s="629">
        <v>675.2423620400001</v>
      </c>
      <c r="CT9" s="629">
        <v>728.38201835000007</v>
      </c>
      <c r="CU9" s="629">
        <v>618.91564277000009</v>
      </c>
      <c r="CV9" s="629">
        <v>647.7223449899999</v>
      </c>
      <c r="CW9" s="630">
        <v>619.35890265</v>
      </c>
      <c r="CX9" s="630">
        <v>615.95369096000013</v>
      </c>
      <c r="CY9" s="630">
        <v>532.94062998999993</v>
      </c>
      <c r="CZ9" s="630">
        <v>486.13695540999993</v>
      </c>
      <c r="DA9" s="630">
        <v>504.09098372999995</v>
      </c>
      <c r="DB9" s="630">
        <v>490.31621081999998</v>
      </c>
      <c r="DC9" s="630">
        <v>486.93154324999995</v>
      </c>
      <c r="DD9" s="630">
        <v>505.02529141000002</v>
      </c>
      <c r="DE9" s="630">
        <v>448.45071628999995</v>
      </c>
      <c r="DF9" s="630">
        <v>424.32515734000003</v>
      </c>
      <c r="DG9" s="630">
        <v>415.21715676999997</v>
      </c>
      <c r="DH9" s="630">
        <v>425.40114375000002</v>
      </c>
      <c r="DI9" s="630">
        <v>408.29458506000003</v>
      </c>
      <c r="DJ9" s="630">
        <v>436.04864189999995</v>
      </c>
      <c r="DK9" s="630">
        <v>290.27401915000002</v>
      </c>
      <c r="DL9" s="630">
        <v>262.41021176999999</v>
      </c>
      <c r="DM9" s="630">
        <v>270.84950722999997</v>
      </c>
      <c r="DN9" s="630">
        <v>162.27015924</v>
      </c>
      <c r="DO9" s="630">
        <v>117.93738719999999</v>
      </c>
      <c r="DP9" s="630">
        <v>136.1017042</v>
      </c>
      <c r="DQ9" s="630">
        <v>22.977313389999999</v>
      </c>
      <c r="DR9" s="630">
        <v>55.86070909</v>
      </c>
      <c r="DS9" s="630">
        <v>37.523696020000003</v>
      </c>
      <c r="DT9" s="630">
        <v>581.83854550000001</v>
      </c>
      <c r="DU9" s="630">
        <v>588.79924046999997</v>
      </c>
      <c r="DV9" s="667">
        <v>595.43215739000004</v>
      </c>
      <c r="DW9" s="667">
        <v>12103.041259670001</v>
      </c>
      <c r="DX9" s="667">
        <v>12052.1134747</v>
      </c>
      <c r="DY9" s="667">
        <v>12003.757200059999</v>
      </c>
      <c r="DZ9" s="667">
        <v>10233.65064851</v>
      </c>
      <c r="EA9" s="667">
        <v>10266.188454180001</v>
      </c>
      <c r="EB9" s="667">
        <v>10257.780566359997</v>
      </c>
      <c r="EC9" s="667">
        <v>2052.56562381</v>
      </c>
      <c r="ED9" s="667">
        <v>2039.6351765099998</v>
      </c>
      <c r="EE9" s="667">
        <v>2037.7262019</v>
      </c>
      <c r="EF9" s="667">
        <v>14.186722280000001</v>
      </c>
    </row>
    <row r="10" spans="1:136" ht="17.25" customHeight="1" x14ac:dyDescent="0.3">
      <c r="A10" s="668"/>
      <c r="B10" s="669"/>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0"/>
      <c r="AM10" s="670"/>
      <c r="AN10" s="636"/>
      <c r="AO10" s="636"/>
      <c r="AP10" s="636"/>
      <c r="AQ10" s="636"/>
      <c r="AR10" s="636"/>
      <c r="AS10" s="636"/>
      <c r="AT10" s="636"/>
      <c r="AU10" s="636"/>
      <c r="AV10" s="636"/>
      <c r="AW10" s="636"/>
      <c r="AX10" s="636"/>
      <c r="AY10" s="636"/>
      <c r="AZ10" s="636"/>
      <c r="BA10" s="636"/>
      <c r="BB10" s="636"/>
      <c r="BC10" s="636"/>
      <c r="BD10" s="636"/>
      <c r="BE10" s="636"/>
      <c r="BF10" s="636"/>
      <c r="BG10" s="636"/>
      <c r="BH10" s="636"/>
      <c r="BI10" s="636"/>
      <c r="BJ10" s="636"/>
      <c r="BK10" s="636"/>
      <c r="BL10" s="636"/>
      <c r="BM10" s="636"/>
      <c r="BN10" s="636"/>
      <c r="BO10" s="636"/>
      <c r="BP10" s="635"/>
      <c r="BQ10" s="635"/>
      <c r="BR10" s="635"/>
      <c r="BS10" s="635"/>
      <c r="BT10" s="635"/>
      <c r="BU10" s="635"/>
      <c r="BV10" s="635"/>
      <c r="BW10" s="635"/>
      <c r="BX10" s="635"/>
      <c r="BY10" s="635"/>
      <c r="BZ10" s="635"/>
      <c r="CA10" s="635"/>
      <c r="CB10" s="635"/>
      <c r="CC10" s="635"/>
      <c r="CD10" s="635"/>
      <c r="CE10" s="635"/>
      <c r="CF10" s="635"/>
      <c r="CG10" s="635"/>
      <c r="CH10" s="637"/>
      <c r="CI10" s="637"/>
      <c r="CJ10" s="637"/>
      <c r="CK10" s="637"/>
      <c r="CL10" s="637"/>
      <c r="CM10" s="637"/>
      <c r="CN10" s="637"/>
      <c r="CO10" s="637"/>
      <c r="CP10" s="637"/>
      <c r="CQ10" s="637"/>
      <c r="CR10" s="637"/>
      <c r="CS10" s="637"/>
      <c r="CT10" s="637"/>
      <c r="CU10" s="637"/>
      <c r="CV10" s="637"/>
      <c r="CW10" s="638"/>
      <c r="CX10" s="638"/>
      <c r="CY10" s="638"/>
      <c r="CZ10" s="638"/>
      <c r="DA10" s="638"/>
      <c r="DB10" s="638"/>
      <c r="DC10" s="638"/>
      <c r="DD10" s="638"/>
      <c r="DE10" s="638"/>
      <c r="DF10" s="638"/>
      <c r="DG10" s="638"/>
      <c r="DH10" s="638"/>
      <c r="DI10" s="638"/>
      <c r="DJ10" s="638"/>
      <c r="DK10" s="638"/>
      <c r="DL10" s="638"/>
      <c r="DM10" s="638"/>
      <c r="DN10" s="638"/>
      <c r="DO10" s="638"/>
      <c r="DP10" s="638"/>
      <c r="DQ10" s="638"/>
      <c r="DR10" s="638"/>
      <c r="DS10" s="638"/>
      <c r="DT10" s="638"/>
      <c r="DU10" s="638"/>
      <c r="DV10" s="671"/>
      <c r="DW10" s="671"/>
      <c r="DX10" s="671"/>
      <c r="DY10" s="671"/>
      <c r="DZ10" s="671"/>
      <c r="EA10" s="671"/>
      <c r="EB10" s="671"/>
      <c r="EC10" s="671"/>
      <c r="ED10" s="671"/>
      <c r="EE10" s="671"/>
      <c r="EF10" s="671"/>
    </row>
    <row r="11" spans="1:136" ht="17.25" customHeight="1" x14ac:dyDescent="0.3">
      <c r="A11" s="664" t="s">
        <v>553</v>
      </c>
      <c r="B11" s="665">
        <v>-16094.591653099998</v>
      </c>
      <c r="C11" s="666">
        <v>-15133.990915980001</v>
      </c>
      <c r="D11" s="666">
        <v>-10574.257390679999</v>
      </c>
      <c r="E11" s="666">
        <v>-13160.13132181</v>
      </c>
      <c r="F11" s="666">
        <v>-13184.197336680001</v>
      </c>
      <c r="G11" s="666">
        <v>-12603.214470860001</v>
      </c>
      <c r="H11" s="666">
        <v>-12649.402737140001</v>
      </c>
      <c r="I11" s="666">
        <v>-13999.36386032</v>
      </c>
      <c r="J11" s="666">
        <v>-12309.791425859999</v>
      </c>
      <c r="K11" s="666">
        <v>-9506.4930552200003</v>
      </c>
      <c r="L11" s="666">
        <v>-11316.247423609999</v>
      </c>
      <c r="M11" s="666">
        <v>-9687.6799926800013</v>
      </c>
      <c r="N11" s="666">
        <v>-8384.2803368000004</v>
      </c>
      <c r="O11" s="666">
        <v>-7735.6408573600002</v>
      </c>
      <c r="P11" s="666">
        <v>-11176.693028849997</v>
      </c>
      <c r="Q11" s="666">
        <v>-9606.6951597400002</v>
      </c>
      <c r="R11" s="666">
        <v>-11320.184787369999</v>
      </c>
      <c r="S11" s="666">
        <v>-10168.74607549</v>
      </c>
      <c r="T11" s="666">
        <v>-11201.799995440004</v>
      </c>
      <c r="U11" s="666">
        <v>-8361.1217992800011</v>
      </c>
      <c r="V11" s="666">
        <v>-10561.849022570001</v>
      </c>
      <c r="W11" s="666">
        <v>-11253.339342660001</v>
      </c>
      <c r="X11" s="666">
        <v>-9436.6171233200002</v>
      </c>
      <c r="Y11" s="666">
        <v>-7837.3001372700001</v>
      </c>
      <c r="Z11" s="666">
        <v>-10079.960773000003</v>
      </c>
      <c r="AA11" s="666">
        <v>-8692.3302772299994</v>
      </c>
      <c r="AB11" s="666">
        <v>-9372.881900270002</v>
      </c>
      <c r="AC11" s="666">
        <v>-8880.1699302400029</v>
      </c>
      <c r="AD11" s="666">
        <v>-8780.1530179400033</v>
      </c>
      <c r="AE11" s="666">
        <v>-11179.910112040001</v>
      </c>
      <c r="AF11" s="666">
        <v>-11456.030725809998</v>
      </c>
      <c r="AG11" s="666">
        <v>-13179.341982179998</v>
      </c>
      <c r="AH11" s="666">
        <v>-11879.09227354</v>
      </c>
      <c r="AI11" s="666">
        <v>-13350.546611650003</v>
      </c>
      <c r="AJ11" s="666">
        <v>-16898.939951499997</v>
      </c>
      <c r="AK11" s="666">
        <v>-11466.967172649998</v>
      </c>
      <c r="AL11" s="666">
        <v>-13650.276193949998</v>
      </c>
      <c r="AM11" s="666">
        <v>-12018.874950829999</v>
      </c>
      <c r="AN11" s="628">
        <v>-12476.195903029999</v>
      </c>
      <c r="AO11" s="628">
        <v>-14313.36957282</v>
      </c>
      <c r="AP11" s="628">
        <v>-17374.062681929754</v>
      </c>
      <c r="AQ11" s="628">
        <v>-18112.053482993684</v>
      </c>
      <c r="AR11" s="628">
        <v>-14044.60487612374</v>
      </c>
      <c r="AS11" s="628">
        <v>-13816.06028582856</v>
      </c>
      <c r="AT11" s="628">
        <v>-17341.511666418828</v>
      </c>
      <c r="AU11" s="628">
        <v>-15217.901120033093</v>
      </c>
      <c r="AV11" s="628">
        <v>-13552.266238281474</v>
      </c>
      <c r="AW11" s="628">
        <v>-10932.694839660657</v>
      </c>
      <c r="AX11" s="628">
        <v>-13197.887711877294</v>
      </c>
      <c r="AY11" s="628">
        <v>-12463.583303451964</v>
      </c>
      <c r="AZ11" s="628">
        <v>-13387.690245879574</v>
      </c>
      <c r="BA11" s="628">
        <v>-17897.114501728862</v>
      </c>
      <c r="BB11" s="628">
        <v>-16472.475734490621</v>
      </c>
      <c r="BC11" s="628">
        <v>-18912.303265928196</v>
      </c>
      <c r="BD11" s="628">
        <v>-19181.228839505362</v>
      </c>
      <c r="BE11" s="628">
        <v>-20865.026249724659</v>
      </c>
      <c r="BF11" s="628">
        <v>-24581.233548614022</v>
      </c>
      <c r="BG11" s="628">
        <v>-22626.159615587952</v>
      </c>
      <c r="BH11" s="628">
        <v>-19870.683686191223</v>
      </c>
      <c r="BI11" s="628">
        <v>-20743.429970004472</v>
      </c>
      <c r="BJ11" s="628">
        <v>-19352.681883520723</v>
      </c>
      <c r="BK11" s="628">
        <v>-22349.474304150681</v>
      </c>
      <c r="BL11" s="628">
        <v>-23502.995871067244</v>
      </c>
      <c r="BM11" s="628">
        <v>-22661.474497705807</v>
      </c>
      <c r="BN11" s="628">
        <v>-22878.465939326445</v>
      </c>
      <c r="BO11" s="628">
        <v>-21714.827886328236</v>
      </c>
      <c r="BP11" s="627">
        <v>-26328.382232080454</v>
      </c>
      <c r="BQ11" s="627">
        <v>-25956.873075779848</v>
      </c>
      <c r="BR11" s="627">
        <v>-26828.959248950447</v>
      </c>
      <c r="BS11" s="627">
        <v>-25650.317494534476</v>
      </c>
      <c r="BT11" s="627">
        <v>-29430.173450514856</v>
      </c>
      <c r="BU11" s="627">
        <v>-28634.857079610647</v>
      </c>
      <c r="BV11" s="627">
        <v>-26971.136303966399</v>
      </c>
      <c r="BW11" s="627">
        <v>-29312.760556908066</v>
      </c>
      <c r="BX11" s="627">
        <v>-31958.729724419147</v>
      </c>
      <c r="BY11" s="627">
        <v>-34518.630189887648</v>
      </c>
      <c r="BZ11" s="627">
        <v>-29765.040157252177</v>
      </c>
      <c r="CA11" s="627">
        <v>-35913.45428410665</v>
      </c>
      <c r="CB11" s="627">
        <v>-35783.323356305329</v>
      </c>
      <c r="CC11" s="627">
        <v>-37224.626337385162</v>
      </c>
      <c r="CD11" s="627">
        <v>-37942.026526596077</v>
      </c>
      <c r="CE11" s="627">
        <v>-41152.21912881577</v>
      </c>
      <c r="CF11" s="627">
        <v>-41550.868337346699</v>
      </c>
      <c r="CG11" s="627">
        <v>-38386.59096716639</v>
      </c>
      <c r="CH11" s="629">
        <v>-32405.033911957518</v>
      </c>
      <c r="CI11" s="629">
        <v>-35191.526846515859</v>
      </c>
      <c r="CJ11" s="629">
        <v>-40506.141151634103</v>
      </c>
      <c r="CK11" s="629">
        <v>-39546.197622725238</v>
      </c>
      <c r="CL11" s="629">
        <v>-35351.569054948355</v>
      </c>
      <c r="CM11" s="629">
        <v>-34907.183384128431</v>
      </c>
      <c r="CN11" s="629">
        <v>-27481.992926843894</v>
      </c>
      <c r="CO11" s="629">
        <v>-28939.114406344157</v>
      </c>
      <c r="CP11" s="629">
        <v>-26135.339736256545</v>
      </c>
      <c r="CQ11" s="629">
        <v>-29274.277120821997</v>
      </c>
      <c r="CR11" s="629">
        <v>-29484.768431556058</v>
      </c>
      <c r="CS11" s="629">
        <v>-24932.121414385856</v>
      </c>
      <c r="CT11" s="629">
        <v>-23701.260518967501</v>
      </c>
      <c r="CU11" s="629">
        <v>-19829.780191346192</v>
      </c>
      <c r="CV11" s="629">
        <v>-18394.546459666919</v>
      </c>
      <c r="CW11" s="630">
        <v>-17571.779205522427</v>
      </c>
      <c r="CX11" s="630">
        <v>-18573.606077410073</v>
      </c>
      <c r="CY11" s="630">
        <v>-22246.375063844021</v>
      </c>
      <c r="CZ11" s="630">
        <v>-25283.029247717244</v>
      </c>
      <c r="DA11" s="630">
        <v>-21010.18099120606</v>
      </c>
      <c r="DB11" s="630">
        <v>-22958.469095949196</v>
      </c>
      <c r="DC11" s="630">
        <v>-22390.423569186998</v>
      </c>
      <c r="DD11" s="630">
        <v>-19647.914046480033</v>
      </c>
      <c r="DE11" s="630">
        <v>-19273.09610646783</v>
      </c>
      <c r="DF11" s="630">
        <v>-20935.306592958881</v>
      </c>
      <c r="DG11" s="630">
        <v>-19289.037028424798</v>
      </c>
      <c r="DH11" s="630">
        <v>-20772.733527978315</v>
      </c>
      <c r="DI11" s="630">
        <v>-18967.234455908358</v>
      </c>
      <c r="DJ11" s="630">
        <v>-21200.26106011423</v>
      </c>
      <c r="DK11" s="630">
        <v>-18445.956216161783</v>
      </c>
      <c r="DL11" s="630">
        <v>-18377.2636097016</v>
      </c>
      <c r="DM11" s="630">
        <v>-21627.090344343022</v>
      </c>
      <c r="DN11" s="630">
        <v>-19402.232828217911</v>
      </c>
      <c r="DO11" s="630">
        <v>-18081.413977269593</v>
      </c>
      <c r="DP11" s="630">
        <v>-19279.206900320001</v>
      </c>
      <c r="DQ11" s="630">
        <v>-23863.349618259625</v>
      </c>
      <c r="DR11" s="630">
        <v>-24211.561883350314</v>
      </c>
      <c r="DS11" s="630">
        <v>-13684.554506002109</v>
      </c>
      <c r="DT11" s="630">
        <v>-13755.411136558921</v>
      </c>
      <c r="DU11" s="630">
        <v>-12727.236643302333</v>
      </c>
      <c r="DV11" s="667">
        <v>1025.7089805331761</v>
      </c>
      <c r="DW11" s="667">
        <v>-22127.335113032943</v>
      </c>
      <c r="DX11" s="667">
        <v>-21088.749873838813</v>
      </c>
      <c r="DY11" s="667">
        <v>-49104.374233031187</v>
      </c>
      <c r="DZ11" s="667">
        <v>-51513.327108830243</v>
      </c>
      <c r="EA11" s="667">
        <v>-42431.598791852331</v>
      </c>
      <c r="EB11" s="667">
        <v>-34259.903045684754</v>
      </c>
      <c r="EC11" s="667">
        <v>-27032.858213989537</v>
      </c>
      <c r="ED11" s="667">
        <v>-29267.717830482128</v>
      </c>
      <c r="EE11" s="667">
        <v>-30965.464448109906</v>
      </c>
      <c r="EF11" s="667">
        <v>-40247.084593347718</v>
      </c>
    </row>
    <row r="12" spans="1:136" ht="17.25" customHeight="1" x14ac:dyDescent="0.3">
      <c r="A12" s="668" t="s">
        <v>554</v>
      </c>
      <c r="B12" s="669">
        <v>549.75010699000006</v>
      </c>
      <c r="C12" s="670">
        <v>550.85699225999997</v>
      </c>
      <c r="D12" s="670">
        <v>477.41486412</v>
      </c>
      <c r="E12" s="670">
        <v>858.95183839999993</v>
      </c>
      <c r="F12" s="670">
        <v>1303.6483870500001</v>
      </c>
      <c r="G12" s="670">
        <v>1844.10998189</v>
      </c>
      <c r="H12" s="670">
        <v>1965.83924781</v>
      </c>
      <c r="I12" s="670">
        <v>2258.9554319200001</v>
      </c>
      <c r="J12" s="670">
        <v>2585.9917589500001</v>
      </c>
      <c r="K12" s="670">
        <v>3852.9324706999996</v>
      </c>
      <c r="L12" s="670">
        <v>4715.6667137699997</v>
      </c>
      <c r="M12" s="670">
        <v>5382.3653765999998</v>
      </c>
      <c r="N12" s="670">
        <v>5373.29925731</v>
      </c>
      <c r="O12" s="670">
        <v>5497.6521717300002</v>
      </c>
      <c r="P12" s="670">
        <v>5506.0446070600001</v>
      </c>
      <c r="Q12" s="670">
        <v>5753.6136106899994</v>
      </c>
      <c r="R12" s="670">
        <v>5568.8466461199996</v>
      </c>
      <c r="S12" s="670">
        <v>5785.0552399299995</v>
      </c>
      <c r="T12" s="670">
        <v>5888.7961917399998</v>
      </c>
      <c r="U12" s="670">
        <v>6327.5861512699994</v>
      </c>
      <c r="V12" s="670">
        <v>6270.1117044499997</v>
      </c>
      <c r="W12" s="670">
        <v>6681.2161204800004</v>
      </c>
      <c r="X12" s="670">
        <v>8446.9020713999998</v>
      </c>
      <c r="Y12" s="670">
        <v>9153.0711483899995</v>
      </c>
      <c r="Z12" s="670">
        <v>9515.2999755599994</v>
      </c>
      <c r="AA12" s="670">
        <v>9793.35363435</v>
      </c>
      <c r="AB12" s="670">
        <v>9467.6423170699982</v>
      </c>
      <c r="AC12" s="670">
        <v>9830.5223254699977</v>
      </c>
      <c r="AD12" s="670">
        <v>9826.4607385599993</v>
      </c>
      <c r="AE12" s="670">
        <v>9264.1876788000009</v>
      </c>
      <c r="AF12" s="670">
        <v>9218.8616261900006</v>
      </c>
      <c r="AG12" s="670">
        <v>8422.1579610000008</v>
      </c>
      <c r="AH12" s="670">
        <v>7958.31289956</v>
      </c>
      <c r="AI12" s="670">
        <v>6858.3900487000001</v>
      </c>
      <c r="AJ12" s="670">
        <v>5187.7303872000002</v>
      </c>
      <c r="AK12" s="670">
        <v>5183.1208412000005</v>
      </c>
      <c r="AL12" s="670">
        <v>6185.9692967000001</v>
      </c>
      <c r="AM12" s="670">
        <v>6441.3858202000001</v>
      </c>
      <c r="AN12" s="636">
        <v>6886.9248842000006</v>
      </c>
      <c r="AO12" s="636">
        <v>6821.7543517000004</v>
      </c>
      <c r="AP12" s="636">
        <v>6745.0943592000003</v>
      </c>
      <c r="AQ12" s="636">
        <v>6632.2029702399996</v>
      </c>
      <c r="AR12" s="636">
        <v>6616.6135157399995</v>
      </c>
      <c r="AS12" s="636">
        <v>6524.0395767399996</v>
      </c>
      <c r="AT12" s="636">
        <v>6390.45828833</v>
      </c>
      <c r="AU12" s="636">
        <v>6741.4355393300002</v>
      </c>
      <c r="AV12" s="636">
        <v>6907.6845558300001</v>
      </c>
      <c r="AW12" s="636">
        <v>6797.7968853299999</v>
      </c>
      <c r="AX12" s="636">
        <v>6826.0566403299999</v>
      </c>
      <c r="AY12" s="636">
        <v>6653.6253613299996</v>
      </c>
      <c r="AZ12" s="636">
        <v>6637.9881083299997</v>
      </c>
      <c r="BA12" s="636">
        <v>6548.2404078299996</v>
      </c>
      <c r="BB12" s="636">
        <v>6228.14650463</v>
      </c>
      <c r="BC12" s="636">
        <v>6228.1632066299999</v>
      </c>
      <c r="BD12" s="636">
        <v>6072.2898871300004</v>
      </c>
      <c r="BE12" s="636">
        <v>5894.4752891300004</v>
      </c>
      <c r="BF12" s="636">
        <v>5656.9743366299999</v>
      </c>
      <c r="BG12" s="636">
        <v>5100.8797456299999</v>
      </c>
      <c r="BH12" s="636">
        <v>4666.6661986300005</v>
      </c>
      <c r="BI12" s="636">
        <v>4203.0171466299998</v>
      </c>
      <c r="BJ12" s="636">
        <v>4030.7490541300003</v>
      </c>
      <c r="BK12" s="636">
        <v>3933.0082186300001</v>
      </c>
      <c r="BL12" s="636">
        <v>3832.90427821</v>
      </c>
      <c r="BM12" s="636">
        <v>3664.3168907099998</v>
      </c>
      <c r="BN12" s="636">
        <v>3556.5026962100001</v>
      </c>
      <c r="BO12" s="636">
        <v>3469.8331357100001</v>
      </c>
      <c r="BP12" s="635">
        <v>3371.3919509900002</v>
      </c>
      <c r="BQ12" s="635">
        <v>3292.2506004900001</v>
      </c>
      <c r="BR12" s="635">
        <v>3287.7796684899999</v>
      </c>
      <c r="BS12" s="635">
        <v>3239.0791874900001</v>
      </c>
      <c r="BT12" s="635">
        <v>2953.8688154900001</v>
      </c>
      <c r="BU12" s="635">
        <v>2951.3984189900002</v>
      </c>
      <c r="BV12" s="635">
        <v>1256.1697714900001</v>
      </c>
      <c r="BW12" s="635">
        <v>1267.1481914800002</v>
      </c>
      <c r="BX12" s="635">
        <v>1266.68282348</v>
      </c>
      <c r="BY12" s="635">
        <v>1267.75872918</v>
      </c>
      <c r="BZ12" s="635">
        <v>1271.2213200800002</v>
      </c>
      <c r="CA12" s="635">
        <v>1270.1970060400001</v>
      </c>
      <c r="CB12" s="635">
        <v>1269.5592713799999</v>
      </c>
      <c r="CC12" s="635">
        <v>1274.3591263799999</v>
      </c>
      <c r="CD12" s="635">
        <v>680.20247987999994</v>
      </c>
      <c r="CE12" s="635">
        <v>679.32373400999995</v>
      </c>
      <c r="CF12" s="635">
        <v>679.75371801000006</v>
      </c>
      <c r="CG12" s="635">
        <v>677.59673900999996</v>
      </c>
      <c r="CH12" s="637">
        <v>677.5846510099999</v>
      </c>
      <c r="CI12" s="637">
        <v>679.28750899999989</v>
      </c>
      <c r="CJ12" s="637">
        <v>678.21470899999986</v>
      </c>
      <c r="CK12" s="637">
        <v>675.0807329999999</v>
      </c>
      <c r="CL12" s="637">
        <v>674.0697491599999</v>
      </c>
      <c r="CM12" s="637">
        <v>675.40254516000005</v>
      </c>
      <c r="CN12" s="637">
        <v>673.92669716</v>
      </c>
      <c r="CO12" s="637">
        <v>672.50556515999995</v>
      </c>
      <c r="CP12" s="637">
        <v>671.50418516000002</v>
      </c>
      <c r="CQ12" s="637">
        <v>670.72260515999994</v>
      </c>
      <c r="CR12" s="637">
        <v>673.02324915999998</v>
      </c>
      <c r="CS12" s="637">
        <v>670.24310723000008</v>
      </c>
      <c r="CT12" s="637">
        <v>669.13547523000011</v>
      </c>
      <c r="CU12" s="637">
        <v>667.01135523000005</v>
      </c>
      <c r="CV12" s="637">
        <v>658.39386723000007</v>
      </c>
      <c r="CW12" s="638">
        <v>657.44243523</v>
      </c>
      <c r="CX12" s="638">
        <v>657.31593656999996</v>
      </c>
      <c r="CY12" s="638">
        <v>656.75836056999992</v>
      </c>
      <c r="CZ12" s="638">
        <v>657.50156456999991</v>
      </c>
      <c r="DA12" s="638">
        <v>656.84853256999997</v>
      </c>
      <c r="DB12" s="638">
        <v>656.25362456999994</v>
      </c>
      <c r="DC12" s="638">
        <v>345.49703656999998</v>
      </c>
      <c r="DD12" s="638">
        <v>344.72837256999998</v>
      </c>
      <c r="DE12" s="638">
        <v>343.61427656999996</v>
      </c>
      <c r="DF12" s="638">
        <v>342.79893256999998</v>
      </c>
      <c r="DG12" s="638">
        <v>342.04582856999997</v>
      </c>
      <c r="DH12" s="638">
        <v>341.27405256999998</v>
      </c>
      <c r="DI12" s="638">
        <v>340.43070057</v>
      </c>
      <c r="DJ12" s="638">
        <v>339.35423749</v>
      </c>
      <c r="DK12" s="638">
        <v>341.95275749000001</v>
      </c>
      <c r="DL12" s="638">
        <v>341.22661338</v>
      </c>
      <c r="DM12" s="638">
        <v>328.32999187000001</v>
      </c>
      <c r="DN12" s="638">
        <v>328.44463454000004</v>
      </c>
      <c r="DO12" s="638">
        <v>328.48326414000002</v>
      </c>
      <c r="DP12" s="638">
        <v>328.52064762000003</v>
      </c>
      <c r="DQ12" s="638">
        <v>328.55927722000001</v>
      </c>
      <c r="DR12" s="638">
        <v>328.59790681999999</v>
      </c>
      <c r="DS12" s="638">
        <v>328.63404418000005</v>
      </c>
      <c r="DT12" s="638">
        <v>328.67267377999997</v>
      </c>
      <c r="DU12" s="638">
        <v>15338.3962032</v>
      </c>
      <c r="DV12" s="671">
        <v>15350.203978269999</v>
      </c>
      <c r="DW12" s="671">
        <v>15363.708138739999</v>
      </c>
      <c r="DX12" s="671">
        <v>15039.50281532</v>
      </c>
      <c r="DY12" s="671">
        <v>15058.612404360001</v>
      </c>
      <c r="DZ12" s="671">
        <v>15067.8589797</v>
      </c>
      <c r="EA12" s="671">
        <v>15077.41377422</v>
      </c>
      <c r="EB12" s="671">
        <v>15086.660349559999</v>
      </c>
      <c r="EC12" s="671">
        <v>15096.215144080001</v>
      </c>
      <c r="ED12" s="671">
        <v>15105.7699386</v>
      </c>
      <c r="EE12" s="671">
        <v>15114.400075590002</v>
      </c>
      <c r="EF12" s="671">
        <v>15123.954870110001</v>
      </c>
    </row>
    <row r="13" spans="1:136" ht="17.25" customHeight="1" x14ac:dyDescent="0.3">
      <c r="A13" s="668" t="s">
        <v>555</v>
      </c>
      <c r="B13" s="669">
        <v>16644.341760089999</v>
      </c>
      <c r="C13" s="670">
        <v>15684.847908240001</v>
      </c>
      <c r="D13" s="670">
        <v>11051.6722548</v>
      </c>
      <c r="E13" s="670">
        <v>14019.083160210001</v>
      </c>
      <c r="F13" s="670">
        <v>14487.845723730001</v>
      </c>
      <c r="G13" s="670">
        <v>14447.324452750001</v>
      </c>
      <c r="H13" s="670">
        <v>14615.24198495</v>
      </c>
      <c r="I13" s="670">
        <v>16258.319292239999</v>
      </c>
      <c r="J13" s="670">
        <v>14895.78318481</v>
      </c>
      <c r="K13" s="670">
        <v>13359.42552592</v>
      </c>
      <c r="L13" s="670">
        <v>16031.914137379999</v>
      </c>
      <c r="M13" s="670">
        <v>15070.04536928</v>
      </c>
      <c r="N13" s="670">
        <v>13757.57959411</v>
      </c>
      <c r="O13" s="670">
        <v>13233.29302909</v>
      </c>
      <c r="P13" s="670">
        <v>16682.737635909998</v>
      </c>
      <c r="Q13" s="670">
        <v>15360.30877043</v>
      </c>
      <c r="R13" s="670">
        <v>16889.031433489999</v>
      </c>
      <c r="S13" s="670">
        <v>15953.80131542</v>
      </c>
      <c r="T13" s="670">
        <v>17090.596187180003</v>
      </c>
      <c r="U13" s="670">
        <v>14688.707950550001</v>
      </c>
      <c r="V13" s="670">
        <v>16831.960727019999</v>
      </c>
      <c r="W13" s="670">
        <v>17934.555463140001</v>
      </c>
      <c r="X13" s="670">
        <v>17883.51919472</v>
      </c>
      <c r="Y13" s="670">
        <v>16990.37128566</v>
      </c>
      <c r="Z13" s="670">
        <v>19595.260748560002</v>
      </c>
      <c r="AA13" s="670">
        <v>18485.683911579999</v>
      </c>
      <c r="AB13" s="670">
        <v>18840.52421734</v>
      </c>
      <c r="AC13" s="670">
        <v>18710.692255710001</v>
      </c>
      <c r="AD13" s="670">
        <v>18606.613756500003</v>
      </c>
      <c r="AE13" s="670">
        <v>20444.097790840002</v>
      </c>
      <c r="AF13" s="670">
        <v>20674.892351999999</v>
      </c>
      <c r="AG13" s="670">
        <v>21601.499943179999</v>
      </c>
      <c r="AH13" s="670">
        <v>19837.4051731</v>
      </c>
      <c r="AI13" s="670">
        <v>20208.936660350002</v>
      </c>
      <c r="AJ13" s="670">
        <v>22086.670338699998</v>
      </c>
      <c r="AK13" s="670">
        <v>16650.08801385</v>
      </c>
      <c r="AL13" s="670">
        <v>19836.245490649999</v>
      </c>
      <c r="AM13" s="670">
        <v>18460.26077103</v>
      </c>
      <c r="AN13" s="636">
        <v>19363.12078723</v>
      </c>
      <c r="AO13" s="636">
        <v>21135.123924520001</v>
      </c>
      <c r="AP13" s="636">
        <v>24119.157041129754</v>
      </c>
      <c r="AQ13" s="636">
        <v>24744.256453233684</v>
      </c>
      <c r="AR13" s="636">
        <v>20661.218391863738</v>
      </c>
      <c r="AS13" s="636">
        <v>20340.099862568561</v>
      </c>
      <c r="AT13" s="636">
        <v>23731.969954748827</v>
      </c>
      <c r="AU13" s="636">
        <v>21959.336659363093</v>
      </c>
      <c r="AV13" s="636">
        <v>20459.950794111475</v>
      </c>
      <c r="AW13" s="636">
        <v>17730.491724990658</v>
      </c>
      <c r="AX13" s="636">
        <v>20023.944352207294</v>
      </c>
      <c r="AY13" s="636">
        <v>19117.208664781963</v>
      </c>
      <c r="AZ13" s="636">
        <v>20025.678354209573</v>
      </c>
      <c r="BA13" s="636">
        <v>24445.354909558861</v>
      </c>
      <c r="BB13" s="636">
        <v>22700.622239120621</v>
      </c>
      <c r="BC13" s="636">
        <v>25140.466472558197</v>
      </c>
      <c r="BD13" s="636">
        <v>25253.518726635361</v>
      </c>
      <c r="BE13" s="636">
        <v>26759.50153885466</v>
      </c>
      <c r="BF13" s="636">
        <v>30238.207885244021</v>
      </c>
      <c r="BG13" s="636">
        <v>27727.03936121795</v>
      </c>
      <c r="BH13" s="636">
        <v>24537.349884821222</v>
      </c>
      <c r="BI13" s="636">
        <v>24946.447116634474</v>
      </c>
      <c r="BJ13" s="636">
        <v>23383.430937650723</v>
      </c>
      <c r="BK13" s="636">
        <v>26282.48252278068</v>
      </c>
      <c r="BL13" s="636">
        <v>27335.900149277244</v>
      </c>
      <c r="BM13" s="636">
        <v>26325.791388415808</v>
      </c>
      <c r="BN13" s="636">
        <v>26434.968635536447</v>
      </c>
      <c r="BO13" s="636">
        <v>25184.661022038235</v>
      </c>
      <c r="BP13" s="635">
        <v>29699.774183070454</v>
      </c>
      <c r="BQ13" s="635">
        <v>29249.123676269846</v>
      </c>
      <c r="BR13" s="635">
        <v>30116.738917440445</v>
      </c>
      <c r="BS13" s="635">
        <v>28889.396682024475</v>
      </c>
      <c r="BT13" s="635">
        <v>32384.042266004857</v>
      </c>
      <c r="BU13" s="635">
        <v>31586.255498600647</v>
      </c>
      <c r="BV13" s="635">
        <v>28227.306075456399</v>
      </c>
      <c r="BW13" s="635">
        <v>30579.908748388065</v>
      </c>
      <c r="BX13" s="635">
        <v>33225.412547899148</v>
      </c>
      <c r="BY13" s="635">
        <v>35786.388919067649</v>
      </c>
      <c r="BZ13" s="635">
        <v>31036.261477332177</v>
      </c>
      <c r="CA13" s="635">
        <v>37183.651290146649</v>
      </c>
      <c r="CB13" s="635">
        <v>37052.882627685329</v>
      </c>
      <c r="CC13" s="635">
        <v>38498.985463765159</v>
      </c>
      <c r="CD13" s="635">
        <v>38622.229006476075</v>
      </c>
      <c r="CE13" s="635">
        <v>41831.542862825772</v>
      </c>
      <c r="CF13" s="635">
        <v>42230.622055356696</v>
      </c>
      <c r="CG13" s="635">
        <v>39064.187706176388</v>
      </c>
      <c r="CH13" s="637">
        <v>33082.618562967516</v>
      </c>
      <c r="CI13" s="637">
        <v>35870.81435551586</v>
      </c>
      <c r="CJ13" s="637">
        <v>41184.355860634103</v>
      </c>
      <c r="CK13" s="637">
        <v>40221.278355725241</v>
      </c>
      <c r="CL13" s="637">
        <v>36025.638804108356</v>
      </c>
      <c r="CM13" s="637">
        <v>35582.585929288434</v>
      </c>
      <c r="CN13" s="637">
        <v>28155.919624003895</v>
      </c>
      <c r="CO13" s="637">
        <v>29611.619971504158</v>
      </c>
      <c r="CP13" s="637">
        <v>26806.843921416545</v>
      </c>
      <c r="CQ13" s="637">
        <v>29944.999725981997</v>
      </c>
      <c r="CR13" s="637">
        <v>30157.791680716058</v>
      </c>
      <c r="CS13" s="637">
        <v>25602.364521615855</v>
      </c>
      <c r="CT13" s="637">
        <v>24370.395994197501</v>
      </c>
      <c r="CU13" s="637">
        <v>20496.791546576191</v>
      </c>
      <c r="CV13" s="637">
        <v>19052.940326896918</v>
      </c>
      <c r="CW13" s="638">
        <v>18229.221640752428</v>
      </c>
      <c r="CX13" s="638">
        <v>19230.922013980075</v>
      </c>
      <c r="CY13" s="638">
        <v>22903.13342441402</v>
      </c>
      <c r="CZ13" s="638">
        <v>25940.530812287245</v>
      </c>
      <c r="DA13" s="638">
        <v>21667.029523776058</v>
      </c>
      <c r="DB13" s="638">
        <v>23614.722720519196</v>
      </c>
      <c r="DC13" s="638">
        <v>22735.920605756997</v>
      </c>
      <c r="DD13" s="638">
        <v>19992.642419050033</v>
      </c>
      <c r="DE13" s="638">
        <v>19616.710383037829</v>
      </c>
      <c r="DF13" s="638">
        <v>21278.105525528881</v>
      </c>
      <c r="DG13" s="638">
        <v>19631.082856994799</v>
      </c>
      <c r="DH13" s="638">
        <v>21114.007580548314</v>
      </c>
      <c r="DI13" s="638">
        <v>19307.665156478357</v>
      </c>
      <c r="DJ13" s="638">
        <v>21539.615297604229</v>
      </c>
      <c r="DK13" s="638">
        <v>18787.908973651782</v>
      </c>
      <c r="DL13" s="638">
        <v>18718.490223081601</v>
      </c>
      <c r="DM13" s="638">
        <v>21955.420336213021</v>
      </c>
      <c r="DN13" s="638">
        <v>19730.677462757911</v>
      </c>
      <c r="DO13" s="638">
        <v>18409.897241409592</v>
      </c>
      <c r="DP13" s="638">
        <v>19607.727547940001</v>
      </c>
      <c r="DQ13" s="638">
        <v>24191.908895479624</v>
      </c>
      <c r="DR13" s="638">
        <v>24540.159790170313</v>
      </c>
      <c r="DS13" s="638">
        <v>14013.188550182109</v>
      </c>
      <c r="DT13" s="638">
        <v>14084.083810338921</v>
      </c>
      <c r="DU13" s="638">
        <v>28065.632846502333</v>
      </c>
      <c r="DV13" s="671">
        <v>14324.494997736823</v>
      </c>
      <c r="DW13" s="671">
        <v>37491.043251772942</v>
      </c>
      <c r="DX13" s="671">
        <v>36128.252689158813</v>
      </c>
      <c r="DY13" s="671">
        <v>64162.986637391186</v>
      </c>
      <c r="DZ13" s="671">
        <v>66581.186088530245</v>
      </c>
      <c r="EA13" s="671">
        <v>57509.012566072335</v>
      </c>
      <c r="EB13" s="671">
        <v>49346.563395244753</v>
      </c>
      <c r="EC13" s="671">
        <v>42129.073358069538</v>
      </c>
      <c r="ED13" s="671">
        <v>44373.48776908213</v>
      </c>
      <c r="EE13" s="671">
        <v>46079.864523699907</v>
      </c>
      <c r="EF13" s="671">
        <v>55371.039463457717</v>
      </c>
    </row>
    <row r="14" spans="1:136" ht="17.25" customHeight="1" x14ac:dyDescent="0.3">
      <c r="A14" s="668"/>
      <c r="B14" s="669"/>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0"/>
      <c r="AJ14" s="670"/>
      <c r="AK14" s="670"/>
      <c r="AL14" s="670"/>
      <c r="AM14" s="670"/>
      <c r="AN14" s="636"/>
      <c r="AO14" s="636"/>
      <c r="AP14" s="636"/>
      <c r="AQ14" s="636"/>
      <c r="AR14" s="636"/>
      <c r="AS14" s="636"/>
      <c r="AT14" s="636"/>
      <c r="AU14" s="636"/>
      <c r="AV14" s="636"/>
      <c r="AW14" s="636"/>
      <c r="AX14" s="636"/>
      <c r="AY14" s="636"/>
      <c r="AZ14" s="636"/>
      <c r="BA14" s="636"/>
      <c r="BB14" s="636"/>
      <c r="BC14" s="636"/>
      <c r="BD14" s="636"/>
      <c r="BE14" s="636"/>
      <c r="BF14" s="636"/>
      <c r="BG14" s="636"/>
      <c r="BH14" s="636"/>
      <c r="BI14" s="636"/>
      <c r="BJ14" s="636"/>
      <c r="BK14" s="636"/>
      <c r="BL14" s="636"/>
      <c r="BM14" s="636"/>
      <c r="BN14" s="636"/>
      <c r="BO14" s="636"/>
      <c r="BP14" s="635"/>
      <c r="BQ14" s="635"/>
      <c r="BR14" s="635"/>
      <c r="BS14" s="635"/>
      <c r="BT14" s="635"/>
      <c r="BU14" s="635"/>
      <c r="BV14" s="635"/>
      <c r="BW14" s="635"/>
      <c r="BX14" s="635"/>
      <c r="BY14" s="635"/>
      <c r="BZ14" s="635"/>
      <c r="CA14" s="635"/>
      <c r="CB14" s="635"/>
      <c r="CC14" s="635"/>
      <c r="CD14" s="635"/>
      <c r="CE14" s="635"/>
      <c r="CF14" s="635"/>
      <c r="CG14" s="635"/>
      <c r="CH14" s="637"/>
      <c r="CI14" s="637"/>
      <c r="CJ14" s="637"/>
      <c r="CK14" s="637"/>
      <c r="CL14" s="637"/>
      <c r="CM14" s="637"/>
      <c r="CN14" s="637"/>
      <c r="CO14" s="637"/>
      <c r="CP14" s="637"/>
      <c r="CQ14" s="637"/>
      <c r="CR14" s="637"/>
      <c r="CS14" s="637"/>
      <c r="CT14" s="637"/>
      <c r="CU14" s="637"/>
      <c r="CV14" s="637"/>
      <c r="CW14" s="638"/>
      <c r="CX14" s="638"/>
      <c r="CY14" s="638"/>
      <c r="CZ14" s="638"/>
      <c r="DA14" s="638"/>
      <c r="DB14" s="638"/>
      <c r="DC14" s="638"/>
      <c r="DD14" s="638"/>
      <c r="DE14" s="638"/>
      <c r="DF14" s="638"/>
      <c r="DG14" s="638"/>
      <c r="DH14" s="638"/>
      <c r="DI14" s="638"/>
      <c r="DJ14" s="638"/>
      <c r="DK14" s="638"/>
      <c r="DL14" s="638"/>
      <c r="DM14" s="638"/>
      <c r="DN14" s="638"/>
      <c r="DO14" s="638"/>
      <c r="DP14" s="638"/>
      <c r="DQ14" s="638"/>
      <c r="DR14" s="638"/>
      <c r="DS14" s="638"/>
      <c r="DT14" s="638"/>
      <c r="DU14" s="638"/>
      <c r="DV14" s="671"/>
      <c r="DW14" s="671"/>
      <c r="DX14" s="671"/>
      <c r="DY14" s="671"/>
      <c r="DZ14" s="671"/>
      <c r="EA14" s="671"/>
      <c r="EB14" s="671"/>
      <c r="EC14" s="671"/>
      <c r="ED14" s="671"/>
      <c r="EE14" s="671"/>
      <c r="EF14" s="671"/>
    </row>
    <row r="15" spans="1:136" ht="17.25" customHeight="1" x14ac:dyDescent="0.3">
      <c r="A15" s="664" t="s">
        <v>556</v>
      </c>
      <c r="B15" s="665">
        <v>153.19780331999999</v>
      </c>
      <c r="C15" s="666">
        <v>154.31596911</v>
      </c>
      <c r="D15" s="666">
        <v>138.70587049999997</v>
      </c>
      <c r="E15" s="666">
        <v>145.20146566999998</v>
      </c>
      <c r="F15" s="666">
        <v>139.64907062999998</v>
      </c>
      <c r="G15" s="666">
        <v>144.54348844999998</v>
      </c>
      <c r="H15" s="666">
        <v>136.46690247999999</v>
      </c>
      <c r="I15" s="666">
        <v>137.70103456999999</v>
      </c>
      <c r="J15" s="666">
        <v>166.28222216</v>
      </c>
      <c r="K15" s="666">
        <v>164.10271523999998</v>
      </c>
      <c r="L15" s="666">
        <v>188.36966712999998</v>
      </c>
      <c r="M15" s="666">
        <v>289.10614802999993</v>
      </c>
      <c r="N15" s="666">
        <v>325.25928297999997</v>
      </c>
      <c r="O15" s="666">
        <v>266.26099159999995</v>
      </c>
      <c r="P15" s="666">
        <v>282.16233682000001</v>
      </c>
      <c r="Q15" s="666">
        <v>326.19289162000001</v>
      </c>
      <c r="R15" s="666">
        <v>355.96613649</v>
      </c>
      <c r="S15" s="666">
        <v>144.95301177000002</v>
      </c>
      <c r="T15" s="666">
        <v>145.04960496999999</v>
      </c>
      <c r="U15" s="666">
        <v>146.18456738</v>
      </c>
      <c r="V15" s="666">
        <v>147.98835771</v>
      </c>
      <c r="W15" s="666">
        <v>189.87692557</v>
      </c>
      <c r="X15" s="666">
        <v>188.68572480999998</v>
      </c>
      <c r="Y15" s="666">
        <v>187.66180904000001</v>
      </c>
      <c r="Z15" s="666">
        <v>184.76241243000001</v>
      </c>
      <c r="AA15" s="666">
        <v>235.96431477000002</v>
      </c>
      <c r="AB15" s="666">
        <v>228.80128807000003</v>
      </c>
      <c r="AC15" s="666">
        <v>202.30284356000001</v>
      </c>
      <c r="AD15" s="666">
        <v>207.31680611000002</v>
      </c>
      <c r="AE15" s="666">
        <v>142.31707372000002</v>
      </c>
      <c r="AF15" s="666">
        <v>246.29880878</v>
      </c>
      <c r="AG15" s="666">
        <v>157.61338316000001</v>
      </c>
      <c r="AH15" s="666">
        <v>186.53756657</v>
      </c>
      <c r="AI15" s="666">
        <v>186.00266166</v>
      </c>
      <c r="AJ15" s="666">
        <v>148.20166657000001</v>
      </c>
      <c r="AK15" s="666">
        <v>184.47326498999999</v>
      </c>
      <c r="AL15" s="666">
        <v>158.50110899000001</v>
      </c>
      <c r="AM15" s="666">
        <v>151.81138362999999</v>
      </c>
      <c r="AN15" s="628">
        <v>144.74117856000001</v>
      </c>
      <c r="AO15" s="628">
        <v>154.39851223000002</v>
      </c>
      <c r="AP15" s="628">
        <v>135.40763834000001</v>
      </c>
      <c r="AQ15" s="628">
        <v>198.07188681</v>
      </c>
      <c r="AR15" s="628">
        <v>126.59522910000001</v>
      </c>
      <c r="AS15" s="628">
        <v>150.84449430999999</v>
      </c>
      <c r="AT15" s="628">
        <v>162.74188365000003</v>
      </c>
      <c r="AU15" s="628">
        <v>164.49673319999999</v>
      </c>
      <c r="AV15" s="628">
        <v>163.62766462999997</v>
      </c>
      <c r="AW15" s="628">
        <v>172.66457023999999</v>
      </c>
      <c r="AX15" s="628">
        <v>134.78201322999996</v>
      </c>
      <c r="AY15" s="628">
        <v>146.16603488000001</v>
      </c>
      <c r="AZ15" s="628">
        <v>154.80724961999994</v>
      </c>
      <c r="BA15" s="628">
        <v>158.50427366000002</v>
      </c>
      <c r="BB15" s="628">
        <v>161.91662781999997</v>
      </c>
      <c r="BC15" s="628">
        <v>159.59387422</v>
      </c>
      <c r="BD15" s="628">
        <v>117.25199542000001</v>
      </c>
      <c r="BE15" s="628">
        <v>129.45984655000001</v>
      </c>
      <c r="BF15" s="628">
        <v>134.73078520999996</v>
      </c>
      <c r="BG15" s="628">
        <v>140.02408560999999</v>
      </c>
      <c r="BH15" s="628">
        <v>139.35857369000001</v>
      </c>
      <c r="BI15" s="628">
        <v>152.22108252999999</v>
      </c>
      <c r="BJ15" s="628">
        <v>115.15130846999999</v>
      </c>
      <c r="BK15" s="628">
        <v>126.01319054</v>
      </c>
      <c r="BL15" s="628">
        <v>127.1554088</v>
      </c>
      <c r="BM15" s="628">
        <v>371.52363643000001</v>
      </c>
      <c r="BN15" s="628">
        <v>379.96656151999991</v>
      </c>
      <c r="BO15" s="628">
        <v>3704.0103747000003</v>
      </c>
      <c r="BP15" s="627">
        <v>3664.27348949</v>
      </c>
      <c r="BQ15" s="627">
        <v>3670.1731644900001</v>
      </c>
      <c r="BR15" s="627">
        <v>3675.21057273</v>
      </c>
      <c r="BS15" s="627">
        <v>3683.2173269999998</v>
      </c>
      <c r="BT15" s="627">
        <v>3657.3844738899998</v>
      </c>
      <c r="BU15" s="627">
        <v>3668.5319508899997</v>
      </c>
      <c r="BV15" s="627">
        <v>3617.0592188099999</v>
      </c>
      <c r="BW15" s="627">
        <v>3626.6453938499999</v>
      </c>
      <c r="BX15" s="627">
        <v>3623.0380289999998</v>
      </c>
      <c r="BY15" s="627">
        <v>3622.9704508099999</v>
      </c>
      <c r="BZ15" s="627">
        <v>3621.55255085</v>
      </c>
      <c r="CA15" s="627">
        <v>3760.6580941399998</v>
      </c>
      <c r="CB15" s="627">
        <v>3749.1737147999997</v>
      </c>
      <c r="CC15" s="627">
        <v>3761.8094959199998</v>
      </c>
      <c r="CD15" s="627">
        <v>3762.2770625399999</v>
      </c>
      <c r="CE15" s="627">
        <v>3758.5232117199998</v>
      </c>
      <c r="CF15" s="627">
        <v>3767.8315939099998</v>
      </c>
      <c r="CG15" s="627">
        <v>3786.0611617799996</v>
      </c>
      <c r="CH15" s="629">
        <v>3776.0857908899998</v>
      </c>
      <c r="CI15" s="629">
        <v>3765.93455279</v>
      </c>
      <c r="CJ15" s="629">
        <v>3765.1976652000003</v>
      </c>
      <c r="CK15" s="629">
        <v>3761.3297814900002</v>
      </c>
      <c r="CL15" s="629">
        <v>3766.3030819800001</v>
      </c>
      <c r="CM15" s="629">
        <v>3851.56925434</v>
      </c>
      <c r="CN15" s="629">
        <v>3838.2095615300004</v>
      </c>
      <c r="CO15" s="629">
        <v>3841.6459451600003</v>
      </c>
      <c r="CP15" s="629">
        <v>3854.8684223200003</v>
      </c>
      <c r="CQ15" s="629">
        <v>3851.2765629800001</v>
      </c>
      <c r="CR15" s="629">
        <v>3841.4149903800003</v>
      </c>
      <c r="CS15" s="629">
        <v>3843.0021967400003</v>
      </c>
      <c r="CT15" s="629">
        <v>3829.80791262</v>
      </c>
      <c r="CU15" s="629">
        <v>3850.1254325200002</v>
      </c>
      <c r="CV15" s="629">
        <v>3837.4422250600001</v>
      </c>
      <c r="CW15" s="630">
        <v>3832.0039649100004</v>
      </c>
      <c r="CX15" s="630">
        <v>3838.5214351200002</v>
      </c>
      <c r="CY15" s="630">
        <v>3939.3595319200003</v>
      </c>
      <c r="CZ15" s="630">
        <v>3924.4904188699998</v>
      </c>
      <c r="DA15" s="630">
        <v>3928.2821452100002</v>
      </c>
      <c r="DB15" s="630">
        <v>3940.63574281</v>
      </c>
      <c r="DC15" s="630">
        <v>3911.6779075099998</v>
      </c>
      <c r="DD15" s="630">
        <v>3916.1275332999999</v>
      </c>
      <c r="DE15" s="630">
        <v>3927.1168639899997</v>
      </c>
      <c r="DF15" s="630">
        <v>3915.7525036699999</v>
      </c>
      <c r="DG15" s="630">
        <v>3920.3112408100001</v>
      </c>
      <c r="DH15" s="630">
        <v>3923.40452461</v>
      </c>
      <c r="DI15" s="630">
        <v>3926.9384735599997</v>
      </c>
      <c r="DJ15" s="630">
        <v>3935.6997193899997</v>
      </c>
      <c r="DK15" s="630">
        <v>4040.11773928</v>
      </c>
      <c r="DL15" s="630">
        <v>4022.36362465</v>
      </c>
      <c r="DM15" s="630">
        <v>4023.9363366299999</v>
      </c>
      <c r="DN15" s="630">
        <v>4030.76345545</v>
      </c>
      <c r="DO15" s="630">
        <v>4034.9671928500002</v>
      </c>
      <c r="DP15" s="630">
        <v>4030.7474261400002</v>
      </c>
      <c r="DQ15" s="630">
        <v>4032.3685415700002</v>
      </c>
      <c r="DR15" s="630">
        <v>4021.3580319799999</v>
      </c>
      <c r="DS15" s="630">
        <v>4031.9189057100002</v>
      </c>
      <c r="DT15" s="630">
        <v>4036.5619587200003</v>
      </c>
      <c r="DU15" s="630">
        <v>4021.3721522400001</v>
      </c>
      <c r="DV15" s="667">
        <v>4021.8372684700003</v>
      </c>
      <c r="DW15" s="667">
        <v>4119.7111005500001</v>
      </c>
      <c r="DX15" s="667">
        <v>5379.726790910001</v>
      </c>
      <c r="DY15" s="667">
        <v>5489.9843629499983</v>
      </c>
      <c r="DZ15" s="667">
        <v>5645.9314230800037</v>
      </c>
      <c r="EA15" s="667">
        <v>38584.592081740004</v>
      </c>
      <c r="EB15" s="667">
        <v>38698.5757381</v>
      </c>
      <c r="EC15" s="667">
        <v>40100.677529779998</v>
      </c>
      <c r="ED15" s="667">
        <v>40111.402101599997</v>
      </c>
      <c r="EE15" s="667">
        <v>40256.463010569998</v>
      </c>
      <c r="EF15" s="667">
        <v>40239.019081019993</v>
      </c>
    </row>
    <row r="16" spans="1:136" ht="17.25" customHeight="1" x14ac:dyDescent="0.3">
      <c r="A16" s="664"/>
      <c r="B16" s="672"/>
      <c r="C16" s="673"/>
      <c r="D16" s="673"/>
      <c r="E16" s="673"/>
      <c r="F16" s="673"/>
      <c r="G16" s="673"/>
      <c r="H16" s="673"/>
      <c r="I16" s="673"/>
      <c r="J16" s="673"/>
      <c r="K16" s="673"/>
      <c r="L16" s="673"/>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5"/>
      <c r="BQ16" s="675"/>
      <c r="BR16" s="675"/>
      <c r="BS16" s="675"/>
      <c r="BT16" s="675"/>
      <c r="BU16" s="675"/>
      <c r="BV16" s="675"/>
      <c r="BW16" s="675"/>
      <c r="BX16" s="675"/>
      <c r="BY16" s="675"/>
      <c r="BZ16" s="675"/>
      <c r="CA16" s="675"/>
      <c r="CB16" s="675"/>
      <c r="CC16" s="675"/>
      <c r="CD16" s="675"/>
      <c r="CE16" s="675"/>
      <c r="CF16" s="675"/>
      <c r="CG16" s="675"/>
      <c r="CH16" s="676"/>
      <c r="CI16" s="676"/>
      <c r="CJ16" s="676"/>
      <c r="CK16" s="676"/>
      <c r="CL16" s="676"/>
      <c r="CM16" s="676"/>
      <c r="CN16" s="676"/>
      <c r="CO16" s="676"/>
      <c r="CP16" s="676"/>
      <c r="CQ16" s="676"/>
      <c r="CR16" s="676"/>
      <c r="CS16" s="676"/>
      <c r="CT16" s="676"/>
      <c r="CU16" s="676"/>
      <c r="CV16" s="676"/>
      <c r="CW16" s="677"/>
      <c r="CX16" s="677"/>
      <c r="CY16" s="677"/>
      <c r="CZ16" s="677"/>
      <c r="DA16" s="677"/>
      <c r="DB16" s="677"/>
      <c r="DC16" s="677"/>
      <c r="DD16" s="677"/>
      <c r="DE16" s="677"/>
      <c r="DF16" s="677"/>
      <c r="DG16" s="677"/>
      <c r="DH16" s="677"/>
      <c r="DI16" s="677"/>
      <c r="DJ16" s="677"/>
      <c r="DK16" s="677"/>
      <c r="DL16" s="677"/>
      <c r="DM16" s="677"/>
      <c r="DN16" s="677"/>
      <c r="DO16" s="677"/>
      <c r="DP16" s="677"/>
      <c r="DQ16" s="677"/>
      <c r="DR16" s="677"/>
      <c r="DS16" s="677"/>
      <c r="DT16" s="677"/>
      <c r="DU16" s="677"/>
      <c r="DV16" s="678"/>
      <c r="DW16" s="678"/>
      <c r="DX16" s="678"/>
      <c r="DY16" s="678"/>
      <c r="DZ16" s="678"/>
      <c r="EA16" s="678"/>
      <c r="EB16" s="678"/>
      <c r="EC16" s="678"/>
      <c r="ED16" s="678"/>
      <c r="EE16" s="678"/>
      <c r="EF16" s="678"/>
    </row>
    <row r="17" spans="1:136" ht="17.25" customHeight="1" x14ac:dyDescent="0.3">
      <c r="A17" s="664" t="s">
        <v>557</v>
      </c>
      <c r="B17" s="665">
        <v>32306.578817460002</v>
      </c>
      <c r="C17" s="666">
        <v>34188.331145164084</v>
      </c>
      <c r="D17" s="666">
        <v>35018.925947288786</v>
      </c>
      <c r="E17" s="666">
        <v>33972.916108010002</v>
      </c>
      <c r="F17" s="666">
        <v>35004.952882689249</v>
      </c>
      <c r="G17" s="666">
        <v>35648.822886965798</v>
      </c>
      <c r="H17" s="666">
        <v>38111.517277910505</v>
      </c>
      <c r="I17" s="666">
        <v>36422.298472737748</v>
      </c>
      <c r="J17" s="666">
        <v>36444.26897664788</v>
      </c>
      <c r="K17" s="666">
        <v>38868.215593856054</v>
      </c>
      <c r="L17" s="666">
        <v>40023.459073151535</v>
      </c>
      <c r="M17" s="666">
        <v>44935.527259780167</v>
      </c>
      <c r="N17" s="666">
        <v>44220.858916383426</v>
      </c>
      <c r="O17" s="666">
        <v>43457.966264730763</v>
      </c>
      <c r="P17" s="666">
        <v>42616.030383652505</v>
      </c>
      <c r="Q17" s="666">
        <v>43519.537135460872</v>
      </c>
      <c r="R17" s="666">
        <v>41534.157818012638</v>
      </c>
      <c r="S17" s="666">
        <v>42236.711520816105</v>
      </c>
      <c r="T17" s="666">
        <v>42073.932665119974</v>
      </c>
      <c r="U17" s="666">
        <v>44194.178057538316</v>
      </c>
      <c r="V17" s="666">
        <v>42292.116241218129</v>
      </c>
      <c r="W17" s="666">
        <v>42459.190507549785</v>
      </c>
      <c r="X17" s="666">
        <v>41967.209032272607</v>
      </c>
      <c r="Y17" s="666">
        <v>48280.871327637411</v>
      </c>
      <c r="Z17" s="666">
        <v>43850.805226779208</v>
      </c>
      <c r="AA17" s="666">
        <v>44901.044055009108</v>
      </c>
      <c r="AB17" s="666">
        <v>44639.243475667608</v>
      </c>
      <c r="AC17" s="666">
        <v>44527.063578133653</v>
      </c>
      <c r="AD17" s="666">
        <v>44662.991762790327</v>
      </c>
      <c r="AE17" s="666">
        <v>45910.968640197767</v>
      </c>
      <c r="AF17" s="666">
        <v>46049.629763349993</v>
      </c>
      <c r="AG17" s="666">
        <v>46185.34960224</v>
      </c>
      <c r="AH17" s="666">
        <v>47267.960582840002</v>
      </c>
      <c r="AI17" s="666">
        <v>46439.120953459998</v>
      </c>
      <c r="AJ17" s="666">
        <v>45499.108851889992</v>
      </c>
      <c r="AK17" s="666">
        <v>52622.930014159996</v>
      </c>
      <c r="AL17" s="666">
        <v>50086.680641910003</v>
      </c>
      <c r="AM17" s="666">
        <v>52362.476793820002</v>
      </c>
      <c r="AN17" s="628">
        <v>51963.297140969997</v>
      </c>
      <c r="AO17" s="628">
        <v>48815.614415420001</v>
      </c>
      <c r="AP17" s="628">
        <v>52745.513655169998</v>
      </c>
      <c r="AQ17" s="628">
        <v>53094.012917469998</v>
      </c>
      <c r="AR17" s="628">
        <v>54156.365501669992</v>
      </c>
      <c r="AS17" s="628">
        <v>51451.915537709996</v>
      </c>
      <c r="AT17" s="628">
        <v>50185.234078640002</v>
      </c>
      <c r="AU17" s="628">
        <v>51977.864655339996</v>
      </c>
      <c r="AV17" s="628">
        <v>53757.247619950002</v>
      </c>
      <c r="AW17" s="628">
        <v>62350.012214779999</v>
      </c>
      <c r="AX17" s="628">
        <v>58668.6515592</v>
      </c>
      <c r="AY17" s="628">
        <v>64091.710065689993</v>
      </c>
      <c r="AZ17" s="628">
        <v>62483.452767250004</v>
      </c>
      <c r="BA17" s="628">
        <v>62070.370892899999</v>
      </c>
      <c r="BB17" s="628">
        <v>62582.034079030003</v>
      </c>
      <c r="BC17" s="628">
        <v>62137.03930633</v>
      </c>
      <c r="BD17" s="628">
        <v>64802.243488449996</v>
      </c>
      <c r="BE17" s="628">
        <v>66521.777726829998</v>
      </c>
      <c r="BF17" s="628">
        <v>63788.91463728001</v>
      </c>
      <c r="BG17" s="628">
        <v>65201.016736970007</v>
      </c>
      <c r="BH17" s="628">
        <v>63358.074917500002</v>
      </c>
      <c r="BI17" s="628">
        <v>67933.588631679988</v>
      </c>
      <c r="BJ17" s="628">
        <v>68888.095795009998</v>
      </c>
      <c r="BK17" s="628">
        <v>70440.636755090003</v>
      </c>
      <c r="BL17" s="628">
        <v>73577.833934157083</v>
      </c>
      <c r="BM17" s="628">
        <v>75159.682994820003</v>
      </c>
      <c r="BN17" s="628">
        <v>70803.746954400005</v>
      </c>
      <c r="BO17" s="628">
        <v>71594.147533340001</v>
      </c>
      <c r="BP17" s="627">
        <v>68773.183555700001</v>
      </c>
      <c r="BQ17" s="627">
        <v>66569.861976040003</v>
      </c>
      <c r="BR17" s="627">
        <v>66947.281883979987</v>
      </c>
      <c r="BS17" s="627">
        <v>71167.770713139995</v>
      </c>
      <c r="BT17" s="627">
        <v>70496.418338069998</v>
      </c>
      <c r="BU17" s="627">
        <v>73569.047286450019</v>
      </c>
      <c r="BV17" s="627">
        <v>74498.380112810002</v>
      </c>
      <c r="BW17" s="627">
        <v>72917.527185889994</v>
      </c>
      <c r="BX17" s="627">
        <v>69446.043452650003</v>
      </c>
      <c r="BY17" s="627">
        <v>67413.995906790005</v>
      </c>
      <c r="BZ17" s="627">
        <v>76072.559399120015</v>
      </c>
      <c r="CA17" s="627">
        <v>70419.836853589994</v>
      </c>
      <c r="CB17" s="627">
        <v>71811.108306740003</v>
      </c>
      <c r="CC17" s="627">
        <v>72274.423068129996</v>
      </c>
      <c r="CD17" s="627">
        <v>73083.794152372298</v>
      </c>
      <c r="CE17" s="627">
        <v>71156.268825432286</v>
      </c>
      <c r="CF17" s="627">
        <v>75050.0283712323</v>
      </c>
      <c r="CG17" s="627">
        <v>82062.454314372284</v>
      </c>
      <c r="CH17" s="629">
        <v>83073.876301282304</v>
      </c>
      <c r="CI17" s="629">
        <v>79888.073268022301</v>
      </c>
      <c r="CJ17" s="629">
        <v>76270.488560842292</v>
      </c>
      <c r="CK17" s="629">
        <v>83832.736179042287</v>
      </c>
      <c r="CL17" s="629">
        <v>83944.908098642292</v>
      </c>
      <c r="CM17" s="629">
        <v>80702.470558452289</v>
      </c>
      <c r="CN17" s="629">
        <v>82261.311799362287</v>
      </c>
      <c r="CO17" s="629">
        <v>79068.213393302271</v>
      </c>
      <c r="CP17" s="629">
        <v>85929.687596322285</v>
      </c>
      <c r="CQ17" s="629">
        <v>82776.070675572293</v>
      </c>
      <c r="CR17" s="629">
        <v>90055.720543022297</v>
      </c>
      <c r="CS17" s="629">
        <v>102148.08102707227</v>
      </c>
      <c r="CT17" s="629">
        <v>101146.4532061323</v>
      </c>
      <c r="CU17" s="629">
        <v>100844.38988327001</v>
      </c>
      <c r="CV17" s="629">
        <v>96927.471336200004</v>
      </c>
      <c r="CW17" s="630">
        <v>96764.55682713</v>
      </c>
      <c r="CX17" s="630">
        <v>99355.801623730003</v>
      </c>
      <c r="CY17" s="630">
        <v>109048.86314920001</v>
      </c>
      <c r="CZ17" s="630">
        <v>100660.04772514</v>
      </c>
      <c r="DA17" s="630">
        <v>112956.84348928501</v>
      </c>
      <c r="DB17" s="630">
        <v>99760.407825670001</v>
      </c>
      <c r="DC17" s="630">
        <v>98097.455155949996</v>
      </c>
      <c r="DD17" s="630">
        <v>103092.81229459001</v>
      </c>
      <c r="DE17" s="630">
        <v>100867.11153924999</v>
      </c>
      <c r="DF17" s="630">
        <v>102818.30863134001</v>
      </c>
      <c r="DG17" s="630">
        <v>103484.58947791997</v>
      </c>
      <c r="DH17" s="630">
        <v>101879.04529465</v>
      </c>
      <c r="DI17" s="630">
        <v>103555.29581359999</v>
      </c>
      <c r="DJ17" s="630">
        <v>108531.09996019001</v>
      </c>
      <c r="DK17" s="630">
        <v>105729.95689803</v>
      </c>
      <c r="DL17" s="630">
        <v>109852.72986275</v>
      </c>
      <c r="DM17" s="630">
        <v>104721.8047168</v>
      </c>
      <c r="DN17" s="630">
        <v>105737.83124584</v>
      </c>
      <c r="DO17" s="630">
        <v>104610.96385879</v>
      </c>
      <c r="DP17" s="630">
        <v>110785.70627631999</v>
      </c>
      <c r="DQ17" s="630">
        <v>123351.49617376002</v>
      </c>
      <c r="DR17" s="630">
        <v>117687.05444165999</v>
      </c>
      <c r="DS17" s="630">
        <v>122047.23474776</v>
      </c>
      <c r="DT17" s="630">
        <v>126402.72820919001</v>
      </c>
      <c r="DU17" s="630">
        <v>132395.77679220002</v>
      </c>
      <c r="DV17" s="667">
        <v>156851.00422211</v>
      </c>
      <c r="DW17" s="667">
        <v>148346.77809906</v>
      </c>
      <c r="DX17" s="667">
        <v>153873.26013765999</v>
      </c>
      <c r="DY17" s="667">
        <v>137459.95647142001</v>
      </c>
      <c r="DZ17" s="667">
        <v>135923.33982882</v>
      </c>
      <c r="EA17" s="667">
        <v>178037.25319116001</v>
      </c>
      <c r="EB17" s="667">
        <v>184213.58975858003</v>
      </c>
      <c r="EC17" s="667">
        <v>194715.73296597999</v>
      </c>
      <c r="ED17" s="667">
        <v>214151.32237446998</v>
      </c>
      <c r="EE17" s="667">
        <v>195991.62394393003</v>
      </c>
      <c r="EF17" s="667">
        <v>196250.02692538002</v>
      </c>
    </row>
    <row r="18" spans="1:136" ht="17.25" customHeight="1" x14ac:dyDescent="0.3">
      <c r="A18" s="668" t="s">
        <v>558</v>
      </c>
      <c r="B18" s="669">
        <v>18952.441887060002</v>
      </c>
      <c r="C18" s="670">
        <v>18641.061393979999</v>
      </c>
      <c r="D18" s="670">
        <v>18743.303560849996</v>
      </c>
      <c r="E18" s="670">
        <v>18751.685785169997</v>
      </c>
      <c r="F18" s="670">
        <v>18911.351549290001</v>
      </c>
      <c r="G18" s="670">
        <v>18649.461355769999</v>
      </c>
      <c r="H18" s="670">
        <v>18959.472219740001</v>
      </c>
      <c r="I18" s="670">
        <v>19099.734956819997</v>
      </c>
      <c r="J18" s="670">
        <v>19096.175257759998</v>
      </c>
      <c r="K18" s="670">
        <v>19126.732547099997</v>
      </c>
      <c r="L18" s="670">
        <v>19515.158774399999</v>
      </c>
      <c r="M18" s="670">
        <v>22591.76147184</v>
      </c>
      <c r="N18" s="670">
        <v>21236.65837347</v>
      </c>
      <c r="O18" s="670">
        <v>20538.891013150002</v>
      </c>
      <c r="P18" s="670">
        <v>20556.85096652</v>
      </c>
      <c r="Q18" s="670">
        <v>20352.834272419997</v>
      </c>
      <c r="R18" s="670">
        <v>20595.249062759998</v>
      </c>
      <c r="S18" s="670">
        <v>20453.797603709998</v>
      </c>
      <c r="T18" s="670">
        <v>20905.664051119998</v>
      </c>
      <c r="U18" s="670">
        <v>21645.42161148</v>
      </c>
      <c r="V18" s="670">
        <v>21156.80149025</v>
      </c>
      <c r="W18" s="670">
        <v>21838.137164569998</v>
      </c>
      <c r="X18" s="670">
        <v>21414.945182689997</v>
      </c>
      <c r="Y18" s="670">
        <v>24469.755843179999</v>
      </c>
      <c r="Z18" s="670">
        <v>22588.058014799997</v>
      </c>
      <c r="AA18" s="670">
        <v>22171.260158819998</v>
      </c>
      <c r="AB18" s="670">
        <v>21862.04674324</v>
      </c>
      <c r="AC18" s="670">
        <v>21939.357956429998</v>
      </c>
      <c r="AD18" s="670">
        <v>22081.98990434</v>
      </c>
      <c r="AE18" s="670">
        <v>21745.491674569999</v>
      </c>
      <c r="AF18" s="670">
        <v>22149.626996290001</v>
      </c>
      <c r="AG18" s="670">
        <v>22572.425488049998</v>
      </c>
      <c r="AH18" s="670">
        <v>22452.776109720002</v>
      </c>
      <c r="AI18" s="670">
        <v>23032.897365330002</v>
      </c>
      <c r="AJ18" s="670">
        <v>23216.152670249998</v>
      </c>
      <c r="AK18" s="670">
        <v>26961.314001819999</v>
      </c>
      <c r="AL18" s="670">
        <v>25163.105337090001</v>
      </c>
      <c r="AM18" s="670">
        <v>24498.755108590001</v>
      </c>
      <c r="AN18" s="636">
        <v>24955.023412139999</v>
      </c>
      <c r="AO18" s="636">
        <v>24919.571457469996</v>
      </c>
      <c r="AP18" s="636">
        <v>24588.03063723</v>
      </c>
      <c r="AQ18" s="636">
        <v>24405.038596909999</v>
      </c>
      <c r="AR18" s="636">
        <v>25220.77754155</v>
      </c>
      <c r="AS18" s="636">
        <v>25317.262526309998</v>
      </c>
      <c r="AT18" s="636">
        <v>24906.271864289996</v>
      </c>
      <c r="AU18" s="636">
        <v>25514.94680301</v>
      </c>
      <c r="AV18" s="636">
        <v>25355.99961635</v>
      </c>
      <c r="AW18" s="636">
        <v>30127.65067585</v>
      </c>
      <c r="AX18" s="636">
        <v>27335.793403099997</v>
      </c>
      <c r="AY18" s="636">
        <v>26937.436175199997</v>
      </c>
      <c r="AZ18" s="636">
        <v>26769.000060089998</v>
      </c>
      <c r="BA18" s="636">
        <v>26721.178490309998</v>
      </c>
      <c r="BB18" s="636">
        <v>26022.338344529999</v>
      </c>
      <c r="BC18" s="636">
        <v>26344.899356469996</v>
      </c>
      <c r="BD18" s="636">
        <v>27338.762973989997</v>
      </c>
      <c r="BE18" s="636">
        <v>26980.232630539998</v>
      </c>
      <c r="BF18" s="636">
        <v>26570.910404800001</v>
      </c>
      <c r="BG18" s="636">
        <v>26596.024344789996</v>
      </c>
      <c r="BH18" s="636">
        <v>27231.957308459998</v>
      </c>
      <c r="BI18" s="636">
        <v>32530.922907949996</v>
      </c>
      <c r="BJ18" s="636">
        <v>28693.542673849999</v>
      </c>
      <c r="BK18" s="636">
        <v>28537.310704579999</v>
      </c>
      <c r="BL18" s="636">
        <v>28235.79267477</v>
      </c>
      <c r="BM18" s="636">
        <v>28891.639225089999</v>
      </c>
      <c r="BN18" s="636">
        <v>28381.598166739997</v>
      </c>
      <c r="BO18" s="636">
        <v>28401.159025539997</v>
      </c>
      <c r="BP18" s="635">
        <v>29084.588811319998</v>
      </c>
      <c r="BQ18" s="635">
        <v>28788.739345999998</v>
      </c>
      <c r="BR18" s="635">
        <v>28816.358797509998</v>
      </c>
      <c r="BS18" s="635">
        <v>29134.156574879999</v>
      </c>
      <c r="BT18" s="635">
        <v>29138.429183199998</v>
      </c>
      <c r="BU18" s="635">
        <v>33337.37905756</v>
      </c>
      <c r="BV18" s="635">
        <v>31171.009461819998</v>
      </c>
      <c r="BW18" s="635">
        <v>30647.284968779997</v>
      </c>
      <c r="BX18" s="635">
        <v>30743.296292809999</v>
      </c>
      <c r="BY18" s="635">
        <v>30447.59312302</v>
      </c>
      <c r="BZ18" s="635">
        <v>30571.560486869999</v>
      </c>
      <c r="CA18" s="635">
        <v>30580.84748371</v>
      </c>
      <c r="CB18" s="635">
        <v>31022.94784166</v>
      </c>
      <c r="CC18" s="635">
        <v>31154.782347649998</v>
      </c>
      <c r="CD18" s="635">
        <v>31412.19991146</v>
      </c>
      <c r="CE18" s="635">
        <v>31813.8796005</v>
      </c>
      <c r="CF18" s="635">
        <v>31992.048036119999</v>
      </c>
      <c r="CG18" s="635">
        <v>35918.397170519995</v>
      </c>
      <c r="CH18" s="637">
        <v>34021.84120132</v>
      </c>
      <c r="CI18" s="637">
        <v>33440.569531870002</v>
      </c>
      <c r="CJ18" s="637">
        <v>33640.358126409999</v>
      </c>
      <c r="CK18" s="637">
        <v>33183.677823489998</v>
      </c>
      <c r="CL18" s="637">
        <v>32557.513193549999</v>
      </c>
      <c r="CM18" s="637">
        <v>33563.811729280002</v>
      </c>
      <c r="CN18" s="637">
        <v>33350.070714089998</v>
      </c>
      <c r="CO18" s="637">
        <v>32925.326606149996</v>
      </c>
      <c r="CP18" s="637">
        <v>33195.02502809</v>
      </c>
      <c r="CQ18" s="637">
        <v>34800.521369850001</v>
      </c>
      <c r="CR18" s="637">
        <v>34608.30036668</v>
      </c>
      <c r="CS18" s="637">
        <v>38711.487522229996</v>
      </c>
      <c r="CT18" s="637">
        <v>37136.068104809994</v>
      </c>
      <c r="CU18" s="637">
        <v>36152.509834080003</v>
      </c>
      <c r="CV18" s="637">
        <v>35151.823000780001</v>
      </c>
      <c r="CW18" s="638">
        <v>34465.873527309996</v>
      </c>
      <c r="CX18" s="638">
        <v>34209.282211720005</v>
      </c>
      <c r="CY18" s="638">
        <v>33840.939583910003</v>
      </c>
      <c r="CZ18" s="638">
        <v>34354.436784220001</v>
      </c>
      <c r="DA18" s="638">
        <v>33981.630423590002</v>
      </c>
      <c r="DB18" s="638">
        <v>33490.009091289998</v>
      </c>
      <c r="DC18" s="638">
        <v>34513.611328470004</v>
      </c>
      <c r="DD18" s="638">
        <v>34749.692863690005</v>
      </c>
      <c r="DE18" s="638">
        <v>39340.472129850001</v>
      </c>
      <c r="DF18" s="638">
        <v>37248.48744307</v>
      </c>
      <c r="DG18" s="638">
        <v>35669.852744309996</v>
      </c>
      <c r="DH18" s="638">
        <v>36175.575864860002</v>
      </c>
      <c r="DI18" s="638">
        <v>36335.002560349996</v>
      </c>
      <c r="DJ18" s="638">
        <v>36329.981773430001</v>
      </c>
      <c r="DK18" s="638">
        <v>35893.39228421</v>
      </c>
      <c r="DL18" s="638">
        <v>36452.5215704</v>
      </c>
      <c r="DM18" s="638">
        <v>36472.006218720002</v>
      </c>
      <c r="DN18" s="638">
        <v>35863.320522440001</v>
      </c>
      <c r="DO18" s="638">
        <v>37885.514226650004</v>
      </c>
      <c r="DP18" s="638">
        <v>37486.875528690005</v>
      </c>
      <c r="DQ18" s="638">
        <v>42909.155061279998</v>
      </c>
      <c r="DR18" s="638">
        <v>39910.772255479998</v>
      </c>
      <c r="DS18" s="638">
        <v>39384.515622779996</v>
      </c>
      <c r="DT18" s="638">
        <v>40531.515348909998</v>
      </c>
      <c r="DU18" s="638">
        <v>42371.915842529997</v>
      </c>
      <c r="DV18" s="671">
        <v>42552.193212419996</v>
      </c>
      <c r="DW18" s="671">
        <v>41855.520518819998</v>
      </c>
      <c r="DX18" s="671">
        <v>42116.495948699994</v>
      </c>
      <c r="DY18" s="671">
        <v>41580.369955940005</v>
      </c>
      <c r="DZ18" s="671">
        <v>41766.725282209998</v>
      </c>
      <c r="EA18" s="671">
        <v>42101.064163249997</v>
      </c>
      <c r="EB18" s="671">
        <v>42301.685575169999</v>
      </c>
      <c r="EC18" s="671">
        <v>46561.469153729995</v>
      </c>
      <c r="ED18" s="671">
        <v>44509.239605659997</v>
      </c>
      <c r="EE18" s="671">
        <v>43570.631886510004</v>
      </c>
      <c r="EF18" s="671">
        <v>44859.021304490001</v>
      </c>
    </row>
    <row r="19" spans="1:136" ht="17.25" customHeight="1" x14ac:dyDescent="0.3">
      <c r="A19" s="668" t="s">
        <v>559</v>
      </c>
      <c r="B19" s="669">
        <v>13180.361091909999</v>
      </c>
      <c r="C19" s="670">
        <v>15445.119449369999</v>
      </c>
      <c r="D19" s="670">
        <v>16168.046902009999</v>
      </c>
      <c r="E19" s="670">
        <v>15124.25977701</v>
      </c>
      <c r="F19" s="670">
        <v>16001.144004809998</v>
      </c>
      <c r="G19" s="670">
        <v>16558.544007380002</v>
      </c>
      <c r="H19" s="670">
        <v>19007.349950509997</v>
      </c>
      <c r="I19" s="670">
        <v>17182.945034510001</v>
      </c>
      <c r="J19" s="670">
        <v>17080.954378169998</v>
      </c>
      <c r="K19" s="670">
        <v>19601.086913409999</v>
      </c>
      <c r="L19" s="670">
        <v>20360.644917080001</v>
      </c>
      <c r="M19" s="670">
        <v>22187.582204819999</v>
      </c>
      <c r="N19" s="670">
        <v>22842.828379009999</v>
      </c>
      <c r="O19" s="670">
        <v>22753.930035100002</v>
      </c>
      <c r="P19" s="670">
        <v>21902.896262459999</v>
      </c>
      <c r="Q19" s="670">
        <v>22996.164349359999</v>
      </c>
      <c r="R19" s="670">
        <v>20819.986171249999</v>
      </c>
      <c r="S19" s="670">
        <v>21555.850004669999</v>
      </c>
      <c r="T19" s="670">
        <v>21020.661866890001</v>
      </c>
      <c r="U19" s="670">
        <v>22403.703741509999</v>
      </c>
      <c r="V19" s="670">
        <v>20956.707757559998</v>
      </c>
      <c r="W19" s="670">
        <v>20392.186258429996</v>
      </c>
      <c r="X19" s="670">
        <v>20406.316159820002</v>
      </c>
      <c r="Y19" s="670">
        <v>23666.373667289998</v>
      </c>
      <c r="Z19" s="670">
        <v>21128.55688815</v>
      </c>
      <c r="AA19" s="670">
        <v>22606.986195919999</v>
      </c>
      <c r="AB19" s="670">
        <v>22648.888231509998</v>
      </c>
      <c r="AC19" s="670">
        <v>22462.387835019999</v>
      </c>
      <c r="AD19" s="670">
        <v>22476.149191739998</v>
      </c>
      <c r="AE19" s="670">
        <v>23977.369481069996</v>
      </c>
      <c r="AF19" s="670">
        <v>23701.931139239998</v>
      </c>
      <c r="AG19" s="670">
        <v>23541.113787940001</v>
      </c>
      <c r="AH19" s="670">
        <v>24591.544820159997</v>
      </c>
      <c r="AI19" s="670">
        <v>23167.60481945</v>
      </c>
      <c r="AJ19" s="670">
        <v>22131.482146099999</v>
      </c>
      <c r="AK19" s="670">
        <v>25515.138641540001</v>
      </c>
      <c r="AL19" s="670">
        <v>24854.226564650002</v>
      </c>
      <c r="AM19" s="670">
        <v>27797.761466790002</v>
      </c>
      <c r="AN19" s="636">
        <v>26943.295328619999</v>
      </c>
      <c r="AO19" s="636">
        <v>23830.458748830002</v>
      </c>
      <c r="AP19" s="636">
        <v>28088.96964996</v>
      </c>
      <c r="AQ19" s="636">
        <v>28377.491470929999</v>
      </c>
      <c r="AR19" s="636">
        <v>28845.220740209999</v>
      </c>
      <c r="AS19" s="636">
        <v>26045.912519270001</v>
      </c>
      <c r="AT19" s="636">
        <v>25113.663529400004</v>
      </c>
      <c r="AU19" s="636">
        <v>26366.097784619997</v>
      </c>
      <c r="AV19" s="636">
        <v>28225.168882770002</v>
      </c>
      <c r="AW19" s="636">
        <v>31894.798558349998</v>
      </c>
      <c r="AX19" s="636">
        <v>31263.989790459997</v>
      </c>
      <c r="AY19" s="636">
        <v>37062.201626349997</v>
      </c>
      <c r="AZ19" s="636">
        <v>35626.74721275</v>
      </c>
      <c r="BA19" s="636">
        <v>35263.900715039999</v>
      </c>
      <c r="BB19" s="636">
        <v>36480.672927440006</v>
      </c>
      <c r="BC19" s="636">
        <v>35505.536266570001</v>
      </c>
      <c r="BD19" s="636">
        <v>37346.30601778</v>
      </c>
      <c r="BE19" s="636">
        <v>39447.964838309999</v>
      </c>
      <c r="BF19" s="636">
        <v>37043.045730330006</v>
      </c>
      <c r="BG19" s="636">
        <v>38406.794046370007</v>
      </c>
      <c r="BH19" s="636">
        <v>36009.536248050004</v>
      </c>
      <c r="BI19" s="636">
        <v>35269.696321449999</v>
      </c>
      <c r="BJ19" s="636">
        <v>40104.413002199995</v>
      </c>
      <c r="BK19" s="636">
        <v>41805.112039910004</v>
      </c>
      <c r="BL19" s="636">
        <v>45054.548004237091</v>
      </c>
      <c r="BM19" s="636">
        <v>46161.870899910005</v>
      </c>
      <c r="BN19" s="636">
        <v>42302.540231880004</v>
      </c>
      <c r="BO19" s="636">
        <v>42987.27696255</v>
      </c>
      <c r="BP19" s="635">
        <v>39385.219822699997</v>
      </c>
      <c r="BQ19" s="635">
        <v>36807.436373129996</v>
      </c>
      <c r="BR19" s="635">
        <v>37970.221436699998</v>
      </c>
      <c r="BS19" s="635">
        <v>41922.34927662</v>
      </c>
      <c r="BT19" s="635">
        <v>41263.81340811</v>
      </c>
      <c r="BU19" s="635">
        <v>39962.347326120005</v>
      </c>
      <c r="BV19" s="635">
        <v>43239.512165820001</v>
      </c>
      <c r="BW19" s="635">
        <v>42176.046251020001</v>
      </c>
      <c r="BX19" s="635">
        <v>38608.694038940004</v>
      </c>
      <c r="BY19" s="635">
        <v>36805.113869389999</v>
      </c>
      <c r="BZ19" s="635">
        <v>45411.241120620005</v>
      </c>
      <c r="CA19" s="635">
        <v>39659.050252699992</v>
      </c>
      <c r="CB19" s="635">
        <v>40641.943913030002</v>
      </c>
      <c r="CC19" s="635">
        <v>40847.126320720003</v>
      </c>
      <c r="CD19" s="635">
        <v>41470.56727</v>
      </c>
      <c r="CE19" s="635">
        <v>39234.331478</v>
      </c>
      <c r="CF19" s="635">
        <v>42934.689576000004</v>
      </c>
      <c r="CG19" s="635">
        <v>45642.115197769999</v>
      </c>
      <c r="CH19" s="637">
        <v>48951.913890610005</v>
      </c>
      <c r="CI19" s="637">
        <v>46324.269419410004</v>
      </c>
      <c r="CJ19" s="637">
        <v>42441.435363860001</v>
      </c>
      <c r="CK19" s="637">
        <v>50524.902447699991</v>
      </c>
      <c r="CL19" s="637">
        <v>51270.683553429997</v>
      </c>
      <c r="CM19" s="637">
        <v>46984.148916220001</v>
      </c>
      <c r="CN19" s="637">
        <v>48775.635459120007</v>
      </c>
      <c r="CO19" s="637">
        <v>46023.509124389995</v>
      </c>
      <c r="CP19" s="637">
        <v>52573.411807529999</v>
      </c>
      <c r="CQ19" s="637">
        <v>47851.757256239995</v>
      </c>
      <c r="CR19" s="637">
        <v>55350.635036970001</v>
      </c>
      <c r="CS19" s="637">
        <v>63319.442593779997</v>
      </c>
      <c r="CT19" s="637">
        <v>63907.960726270678</v>
      </c>
      <c r="CU19" s="637">
        <v>64589.194299900002</v>
      </c>
      <c r="CV19" s="637">
        <v>61684.655452080005</v>
      </c>
      <c r="CW19" s="638">
        <v>62161.711645019997</v>
      </c>
      <c r="CX19" s="638">
        <v>65056.358257800006</v>
      </c>
      <c r="CY19" s="638">
        <v>75026.109037970004</v>
      </c>
      <c r="CZ19" s="638">
        <v>66061.261849009999</v>
      </c>
      <c r="DA19" s="638">
        <v>78886.824107995009</v>
      </c>
      <c r="DB19" s="638">
        <v>66111.966410969995</v>
      </c>
      <c r="DC19" s="638">
        <v>63491.167822060001</v>
      </c>
      <c r="DD19" s="638">
        <v>68248.702641269992</v>
      </c>
      <c r="DE19" s="638">
        <v>61401.321099070003</v>
      </c>
      <c r="DF19" s="638">
        <v>65474.932045410009</v>
      </c>
      <c r="DG19" s="638">
        <v>67717.134163858689</v>
      </c>
      <c r="DH19" s="638">
        <v>65531.594309039996</v>
      </c>
      <c r="DI19" s="638">
        <v>67107.099646510003</v>
      </c>
      <c r="DJ19" s="638">
        <v>72113.999596050009</v>
      </c>
      <c r="DK19" s="638">
        <v>69662.272514149998</v>
      </c>
      <c r="DL19" s="638">
        <v>73260.279537859999</v>
      </c>
      <c r="DM19" s="638">
        <v>68096.729228600001</v>
      </c>
      <c r="DN19" s="638">
        <v>69723.013958799478</v>
      </c>
      <c r="DO19" s="638">
        <v>66601.074179229996</v>
      </c>
      <c r="DP19" s="638">
        <v>73118.439982059994</v>
      </c>
      <c r="DQ19" s="638">
        <v>80233.224526130012</v>
      </c>
      <c r="DR19" s="638">
        <v>77664.276133166772</v>
      </c>
      <c r="DS19" s="638">
        <v>82527.919000330003</v>
      </c>
      <c r="DT19" s="638">
        <v>85741.699121390004</v>
      </c>
      <c r="DU19" s="638">
        <v>89819.763154839995</v>
      </c>
      <c r="DV19" s="671">
        <v>114146.32523480999</v>
      </c>
      <c r="DW19" s="671">
        <v>106333.6766491</v>
      </c>
      <c r="DX19" s="671">
        <v>110725.45381096001</v>
      </c>
      <c r="DY19" s="671">
        <v>94847.223145479991</v>
      </c>
      <c r="DZ19" s="671">
        <v>93124.633783609999</v>
      </c>
      <c r="EA19" s="671">
        <v>102102.07600891001</v>
      </c>
      <c r="EB19" s="671">
        <v>108077.88781541001</v>
      </c>
      <c r="EC19" s="671">
        <v>114822.24273725</v>
      </c>
      <c r="ED19" s="671">
        <v>136395.09296280998</v>
      </c>
      <c r="EE19" s="671">
        <v>119235.86102542</v>
      </c>
      <c r="EF19" s="671">
        <v>119481.94308589</v>
      </c>
    </row>
    <row r="20" spans="1:136" ht="17.25" customHeight="1" x14ac:dyDescent="0.3">
      <c r="A20" s="668" t="s">
        <v>560</v>
      </c>
      <c r="B20" s="669">
        <v>173.77583848999998</v>
      </c>
      <c r="C20" s="670">
        <v>102.15030181408299</v>
      </c>
      <c r="D20" s="670">
        <v>107.57548442879599</v>
      </c>
      <c r="E20" s="670">
        <v>96.970545829999992</v>
      </c>
      <c r="F20" s="670">
        <v>92.457328589252</v>
      </c>
      <c r="G20" s="670">
        <v>440.817523815794</v>
      </c>
      <c r="H20" s="670">
        <v>144.695107660503</v>
      </c>
      <c r="I20" s="670">
        <v>139.61848140775101</v>
      </c>
      <c r="J20" s="670">
        <v>267.13934071788196</v>
      </c>
      <c r="K20" s="670">
        <v>140.39613334605099</v>
      </c>
      <c r="L20" s="670">
        <v>147.65538167153198</v>
      </c>
      <c r="M20" s="670">
        <v>156.18358312016798</v>
      </c>
      <c r="N20" s="670">
        <v>141.37216390342701</v>
      </c>
      <c r="O20" s="670">
        <v>165.14521648076197</v>
      </c>
      <c r="P20" s="670">
        <v>156.283154672509</v>
      </c>
      <c r="Q20" s="670">
        <v>170.538513680878</v>
      </c>
      <c r="R20" s="670">
        <v>118.92258400263799</v>
      </c>
      <c r="S20" s="670">
        <v>227.06391243610898</v>
      </c>
      <c r="T20" s="670">
        <v>147.606747109975</v>
      </c>
      <c r="U20" s="670">
        <v>145.05270454831998</v>
      </c>
      <c r="V20" s="670">
        <v>178.60699340812801</v>
      </c>
      <c r="W20" s="670">
        <v>228.86708454979401</v>
      </c>
      <c r="X20" s="670">
        <v>145.94768976260698</v>
      </c>
      <c r="Y20" s="670">
        <v>144.74181716741302</v>
      </c>
      <c r="Z20" s="670">
        <v>134.190323829216</v>
      </c>
      <c r="AA20" s="670">
        <v>122.79770026911299</v>
      </c>
      <c r="AB20" s="670">
        <v>128.30850091761698</v>
      </c>
      <c r="AC20" s="670">
        <v>125.31778668365899</v>
      </c>
      <c r="AD20" s="670">
        <v>104.85266671033099</v>
      </c>
      <c r="AE20" s="670">
        <v>188.10748455776599</v>
      </c>
      <c r="AF20" s="670">
        <v>198.07162782</v>
      </c>
      <c r="AG20" s="670">
        <v>71.810326250000003</v>
      </c>
      <c r="AH20" s="670">
        <v>223.63965296000001</v>
      </c>
      <c r="AI20" s="670">
        <v>238.61876867999996</v>
      </c>
      <c r="AJ20" s="670">
        <v>151.47403553999999</v>
      </c>
      <c r="AK20" s="670">
        <v>146.47737080000002</v>
      </c>
      <c r="AL20" s="670">
        <v>69.348740169999985</v>
      </c>
      <c r="AM20" s="670">
        <v>65.960218440000006</v>
      </c>
      <c r="AN20" s="636">
        <v>64.97840020999999</v>
      </c>
      <c r="AO20" s="636">
        <v>65.584209119999997</v>
      </c>
      <c r="AP20" s="636">
        <v>68.513367979999998</v>
      </c>
      <c r="AQ20" s="636">
        <v>311.48284962999998</v>
      </c>
      <c r="AR20" s="636">
        <v>90.367219909999989</v>
      </c>
      <c r="AS20" s="636">
        <v>88.740492129999993</v>
      </c>
      <c r="AT20" s="636">
        <v>165.29868494999999</v>
      </c>
      <c r="AU20" s="636">
        <v>96.820067709999989</v>
      </c>
      <c r="AV20" s="636">
        <v>176.07912083000002</v>
      </c>
      <c r="AW20" s="636">
        <v>327.56298057999999</v>
      </c>
      <c r="AX20" s="636">
        <v>68.868365640000007</v>
      </c>
      <c r="AY20" s="636">
        <v>92.072264139999987</v>
      </c>
      <c r="AZ20" s="636">
        <v>87.70549441</v>
      </c>
      <c r="BA20" s="636">
        <v>85.291687549999992</v>
      </c>
      <c r="BB20" s="636">
        <v>79.022807060000005</v>
      </c>
      <c r="BC20" s="636">
        <v>286.60368328999999</v>
      </c>
      <c r="BD20" s="636">
        <v>117.17449668</v>
      </c>
      <c r="BE20" s="636">
        <v>93.580257980000013</v>
      </c>
      <c r="BF20" s="636">
        <v>174.95850214999999</v>
      </c>
      <c r="BG20" s="636">
        <v>198.19834580999998</v>
      </c>
      <c r="BH20" s="636">
        <v>116.58136098999999</v>
      </c>
      <c r="BI20" s="636">
        <v>132.96940228</v>
      </c>
      <c r="BJ20" s="636">
        <v>90.140118959999995</v>
      </c>
      <c r="BK20" s="636">
        <v>98.214010599999995</v>
      </c>
      <c r="BL20" s="636">
        <v>287.49325514999998</v>
      </c>
      <c r="BM20" s="636">
        <v>106.17286981999999</v>
      </c>
      <c r="BN20" s="636">
        <v>119.60855578000002</v>
      </c>
      <c r="BO20" s="636">
        <v>205.71154525</v>
      </c>
      <c r="BP20" s="635">
        <v>303.37492168</v>
      </c>
      <c r="BQ20" s="635">
        <v>973.68625691</v>
      </c>
      <c r="BR20" s="635">
        <v>160.70164977000002</v>
      </c>
      <c r="BS20" s="635">
        <v>111.26486164000001</v>
      </c>
      <c r="BT20" s="635">
        <v>94.175746759999996</v>
      </c>
      <c r="BU20" s="635">
        <v>269.32090277000003</v>
      </c>
      <c r="BV20" s="635">
        <v>87.858485169999994</v>
      </c>
      <c r="BW20" s="635">
        <v>94.195966089999999</v>
      </c>
      <c r="BX20" s="635">
        <v>94.053120899999996</v>
      </c>
      <c r="BY20" s="635">
        <v>161.28891437999999</v>
      </c>
      <c r="BZ20" s="635">
        <v>89.757791629999986</v>
      </c>
      <c r="CA20" s="635">
        <v>179.93911718000001</v>
      </c>
      <c r="CB20" s="635">
        <v>146.21655204999999</v>
      </c>
      <c r="CC20" s="635">
        <v>272.51439976</v>
      </c>
      <c r="CD20" s="635">
        <v>201.026970912292</v>
      </c>
      <c r="CE20" s="635">
        <v>108.05774693229202</v>
      </c>
      <c r="CF20" s="635">
        <v>123.29075911229199</v>
      </c>
      <c r="CG20" s="635">
        <v>501.94194608229202</v>
      </c>
      <c r="CH20" s="637">
        <v>100.121209352292</v>
      </c>
      <c r="CI20" s="637">
        <v>123.23431674229201</v>
      </c>
      <c r="CJ20" s="637">
        <v>188.695070572292</v>
      </c>
      <c r="CK20" s="637">
        <v>124.155907852292</v>
      </c>
      <c r="CL20" s="637">
        <v>116.71135166229199</v>
      </c>
      <c r="CM20" s="637">
        <v>154.50991295229201</v>
      </c>
      <c r="CN20" s="637">
        <v>135.60562615229202</v>
      </c>
      <c r="CO20" s="637">
        <v>119.37766276229199</v>
      </c>
      <c r="CP20" s="637">
        <v>161.25076070229198</v>
      </c>
      <c r="CQ20" s="637">
        <v>123.792049482292</v>
      </c>
      <c r="CR20" s="637">
        <v>96.785139372292008</v>
      </c>
      <c r="CS20" s="637">
        <v>117.1509110622919</v>
      </c>
      <c r="CT20" s="637">
        <v>102.42437505161277</v>
      </c>
      <c r="CU20" s="637">
        <v>102.68574928999996</v>
      </c>
      <c r="CV20" s="637">
        <v>90.992883340000006</v>
      </c>
      <c r="CW20" s="638">
        <v>136.97165480000001</v>
      </c>
      <c r="CX20" s="638">
        <v>90.161154210000007</v>
      </c>
      <c r="CY20" s="638">
        <v>181.81452732</v>
      </c>
      <c r="CZ20" s="638">
        <v>244.34909191</v>
      </c>
      <c r="DA20" s="638">
        <v>88.388957700000006</v>
      </c>
      <c r="DB20" s="638">
        <v>158.43232340999998</v>
      </c>
      <c r="DC20" s="638">
        <v>92.67600542000001</v>
      </c>
      <c r="DD20" s="638">
        <v>94.416789629999997</v>
      </c>
      <c r="DE20" s="638">
        <v>125.31831032999997</v>
      </c>
      <c r="DF20" s="638">
        <v>94.889142859999993</v>
      </c>
      <c r="DG20" s="638">
        <v>97.602569751300095</v>
      </c>
      <c r="DH20" s="638">
        <v>171.87512075000001</v>
      </c>
      <c r="DI20" s="638">
        <v>113.19360673999999</v>
      </c>
      <c r="DJ20" s="638">
        <v>87.118590710000007</v>
      </c>
      <c r="DK20" s="638">
        <v>174.29209967000003</v>
      </c>
      <c r="DL20" s="638">
        <v>139.92875448999999</v>
      </c>
      <c r="DM20" s="638">
        <v>153.06926948</v>
      </c>
      <c r="DN20" s="638">
        <v>151.49676460052194</v>
      </c>
      <c r="DO20" s="638">
        <v>124.37545290999998</v>
      </c>
      <c r="DP20" s="638">
        <v>180.39076556999999</v>
      </c>
      <c r="DQ20" s="638">
        <v>209.11658635000001</v>
      </c>
      <c r="DR20" s="638">
        <v>112.00605301321792</v>
      </c>
      <c r="DS20" s="638">
        <v>134.80012464999999</v>
      </c>
      <c r="DT20" s="638">
        <v>129.51373888999998</v>
      </c>
      <c r="DU20" s="638">
        <v>204.09779483000003</v>
      </c>
      <c r="DV20" s="671">
        <v>152.48577488000001</v>
      </c>
      <c r="DW20" s="671">
        <v>157.5809311400001</v>
      </c>
      <c r="DX20" s="671">
        <v>1031.3103779999999</v>
      </c>
      <c r="DY20" s="671">
        <v>1032.36337</v>
      </c>
      <c r="DZ20" s="671">
        <v>1031.980763</v>
      </c>
      <c r="EA20" s="671">
        <v>33834.113019000004</v>
      </c>
      <c r="EB20" s="671">
        <v>33834.016367999997</v>
      </c>
      <c r="EC20" s="671">
        <v>33332.021075000004</v>
      </c>
      <c r="ED20" s="671">
        <v>33246.989805999998</v>
      </c>
      <c r="EE20" s="671">
        <v>33185.131032000005</v>
      </c>
      <c r="EF20" s="671">
        <v>31909.062534999997</v>
      </c>
    </row>
    <row r="21" spans="1:136" s="679" customFormat="1" ht="17.25" customHeight="1" x14ac:dyDescent="0.3">
      <c r="A21" s="664"/>
      <c r="B21" s="665"/>
      <c r="C21" s="666"/>
      <c r="D21" s="666"/>
      <c r="E21" s="666"/>
      <c r="F21" s="666"/>
      <c r="G21" s="666"/>
      <c r="H21" s="666"/>
      <c r="I21" s="666"/>
      <c r="J21" s="666"/>
      <c r="K21" s="666"/>
      <c r="L21" s="666"/>
      <c r="M21" s="666"/>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28"/>
      <c r="AO21" s="628"/>
      <c r="AP21" s="628"/>
      <c r="AQ21" s="628"/>
      <c r="AR21" s="628"/>
      <c r="AS21" s="628"/>
      <c r="AT21" s="628"/>
      <c r="AU21" s="628"/>
      <c r="AV21" s="628"/>
      <c r="AW21" s="628"/>
      <c r="AX21" s="628"/>
      <c r="AY21" s="628"/>
      <c r="AZ21" s="628"/>
      <c r="BA21" s="628"/>
      <c r="BB21" s="628"/>
      <c r="BC21" s="628"/>
      <c r="BD21" s="628"/>
      <c r="BE21" s="628"/>
      <c r="BF21" s="628"/>
      <c r="BG21" s="628"/>
      <c r="BH21" s="628"/>
      <c r="BI21" s="628"/>
      <c r="BJ21" s="628"/>
      <c r="BK21" s="628"/>
      <c r="BL21" s="628"/>
      <c r="BM21" s="628"/>
      <c r="BN21" s="628"/>
      <c r="BO21" s="628"/>
      <c r="BP21" s="627"/>
      <c r="BQ21" s="627"/>
      <c r="BR21" s="627"/>
      <c r="BS21" s="627"/>
      <c r="BT21" s="627"/>
      <c r="BU21" s="627"/>
      <c r="BV21" s="627"/>
      <c r="BW21" s="627"/>
      <c r="BX21" s="627"/>
      <c r="BY21" s="627"/>
      <c r="BZ21" s="627"/>
      <c r="CA21" s="627"/>
      <c r="CB21" s="627"/>
      <c r="CC21" s="627"/>
      <c r="CD21" s="627"/>
      <c r="CE21" s="627"/>
      <c r="CF21" s="627"/>
      <c r="CG21" s="627"/>
      <c r="CH21" s="629"/>
      <c r="CI21" s="629"/>
      <c r="CJ21" s="629"/>
      <c r="CK21" s="629"/>
      <c r="CL21" s="629"/>
      <c r="CM21" s="629"/>
      <c r="CN21" s="629"/>
      <c r="CO21" s="629"/>
      <c r="CP21" s="629"/>
      <c r="CQ21" s="629"/>
      <c r="CR21" s="629"/>
      <c r="CS21" s="629"/>
      <c r="CT21" s="629"/>
      <c r="CU21" s="629"/>
      <c r="CV21" s="629"/>
      <c r="CW21" s="630"/>
      <c r="CX21" s="630"/>
      <c r="CY21" s="630"/>
      <c r="CZ21" s="630"/>
      <c r="DA21" s="630"/>
      <c r="DB21" s="630"/>
      <c r="DC21" s="630"/>
      <c r="DD21" s="630"/>
      <c r="DE21" s="630"/>
      <c r="DF21" s="630"/>
      <c r="DG21" s="630"/>
      <c r="DH21" s="630"/>
      <c r="DI21" s="630"/>
      <c r="DJ21" s="630"/>
      <c r="DK21" s="630"/>
      <c r="DL21" s="630"/>
      <c r="DM21" s="630"/>
      <c r="DN21" s="630"/>
      <c r="DO21" s="630"/>
      <c r="DP21" s="630"/>
      <c r="DQ21" s="630"/>
      <c r="DR21" s="630"/>
      <c r="DS21" s="630"/>
      <c r="DT21" s="630"/>
      <c r="DU21" s="630"/>
      <c r="DV21" s="667"/>
      <c r="DW21" s="667"/>
      <c r="DX21" s="667"/>
      <c r="DY21" s="667"/>
      <c r="DZ21" s="667"/>
      <c r="EA21" s="667"/>
      <c r="EB21" s="667"/>
      <c r="EC21" s="667"/>
      <c r="ED21" s="667"/>
      <c r="EE21" s="667"/>
      <c r="EF21" s="667"/>
    </row>
    <row r="22" spans="1:136" s="679" customFormat="1" ht="17.25" customHeight="1" x14ac:dyDescent="0.3">
      <c r="A22" s="664" t="s">
        <v>561</v>
      </c>
      <c r="B22" s="665">
        <v>3.2826279999999999</v>
      </c>
      <c r="C22" s="666">
        <v>3.314241</v>
      </c>
      <c r="D22" s="666">
        <v>3000.9265999999998</v>
      </c>
      <c r="E22" s="666">
        <v>1700.6814320000001</v>
      </c>
      <c r="F22" s="666">
        <v>699.75814700000001</v>
      </c>
      <c r="G22" s="666">
        <v>2000.7242080000001</v>
      </c>
      <c r="H22" s="666">
        <v>2.2690159999999997</v>
      </c>
      <c r="I22" s="666">
        <v>1341.8492100000001</v>
      </c>
      <c r="J22" s="666">
        <v>5128.4740229999998</v>
      </c>
      <c r="K22" s="666">
        <v>5128.1453949999996</v>
      </c>
      <c r="L22" s="666">
        <v>5128.4205029999994</v>
      </c>
      <c r="M22" s="666">
        <v>3601.2955139999999</v>
      </c>
      <c r="N22" s="666">
        <v>4300.9844399999993</v>
      </c>
      <c r="O22" s="666">
        <v>5521.2657589999999</v>
      </c>
      <c r="P22" s="666">
        <v>5115.5879569999997</v>
      </c>
      <c r="Q22" s="666">
        <v>5270.8159759999999</v>
      </c>
      <c r="R22" s="666">
        <v>6179.4558196098806</v>
      </c>
      <c r="S22" s="666">
        <v>7369.3783779999994</v>
      </c>
      <c r="T22" s="666">
        <v>7978.472409</v>
      </c>
      <c r="U22" s="666">
        <v>7701.2890559999996</v>
      </c>
      <c r="V22" s="666">
        <v>6808.9861029999993</v>
      </c>
      <c r="W22" s="666">
        <v>6824.6997160000001</v>
      </c>
      <c r="X22" s="666">
        <v>6832.397766</v>
      </c>
      <c r="Y22" s="666">
        <v>5539.7681860000002</v>
      </c>
      <c r="Z22" s="666">
        <v>5990.9276864899994</v>
      </c>
      <c r="AA22" s="666">
        <v>5995.4285614899991</v>
      </c>
      <c r="AB22" s="666">
        <v>5880.2209123899993</v>
      </c>
      <c r="AC22" s="666">
        <v>5617.2358228100002</v>
      </c>
      <c r="AD22" s="666">
        <v>4989.6683796699999</v>
      </c>
      <c r="AE22" s="666">
        <v>4898.3141219799991</v>
      </c>
      <c r="AF22" s="666">
        <v>4786.2925804499992</v>
      </c>
      <c r="AG22" s="666">
        <v>4084.3136649999997</v>
      </c>
      <c r="AH22" s="666">
        <v>4135.2781543399997</v>
      </c>
      <c r="AI22" s="666">
        <v>3748.6611679099997</v>
      </c>
      <c r="AJ22" s="666">
        <v>3939.5502778099994</v>
      </c>
      <c r="AK22" s="666">
        <v>3916.3288048000004</v>
      </c>
      <c r="AL22" s="666">
        <v>6237.8790290799998</v>
      </c>
      <c r="AM22" s="666">
        <v>5751.6014539199996</v>
      </c>
      <c r="AN22" s="628">
        <v>7353.9181042099999</v>
      </c>
      <c r="AO22" s="628">
        <v>8080.8819250000006</v>
      </c>
      <c r="AP22" s="628">
        <v>9281.3911049365797</v>
      </c>
      <c r="AQ22" s="628">
        <v>10206.952514282129</v>
      </c>
      <c r="AR22" s="628">
        <v>9940.5944312645825</v>
      </c>
      <c r="AS22" s="628">
        <v>11624.223345592512</v>
      </c>
      <c r="AT22" s="628">
        <v>11740.110552437664</v>
      </c>
      <c r="AU22" s="628">
        <v>11509.382800492676</v>
      </c>
      <c r="AV22" s="628">
        <v>11328.958581691428</v>
      </c>
      <c r="AW22" s="628">
        <v>10796.401029955146</v>
      </c>
      <c r="AX22" s="628">
        <v>13159.013579677081</v>
      </c>
      <c r="AY22" s="628">
        <v>13223.361749880189</v>
      </c>
      <c r="AZ22" s="628">
        <v>15184.032388133219</v>
      </c>
      <c r="BA22" s="628">
        <v>15739.714602155935</v>
      </c>
      <c r="BB22" s="628">
        <v>17279.760604020215</v>
      </c>
      <c r="BC22" s="628">
        <v>17166.046600573485</v>
      </c>
      <c r="BD22" s="628">
        <v>15862.505260847705</v>
      </c>
      <c r="BE22" s="628">
        <v>14261.453276729397</v>
      </c>
      <c r="BF22" s="628">
        <v>13025.65777052753</v>
      </c>
      <c r="BG22" s="628">
        <v>13481.572108107228</v>
      </c>
      <c r="BH22" s="628">
        <v>17057.069495664175</v>
      </c>
      <c r="BI22" s="628">
        <v>17351.425600456736</v>
      </c>
      <c r="BJ22" s="628">
        <v>14907.784388520955</v>
      </c>
      <c r="BK22" s="628">
        <v>14474.276758258571</v>
      </c>
      <c r="BL22" s="628">
        <v>14541.500017705517</v>
      </c>
      <c r="BM22" s="628">
        <v>14564.219112819235</v>
      </c>
      <c r="BN22" s="628">
        <v>20095.352897952424</v>
      </c>
      <c r="BO22" s="628">
        <v>24623.980044687807</v>
      </c>
      <c r="BP22" s="627">
        <v>26273.529903376031</v>
      </c>
      <c r="BQ22" s="627">
        <v>28800.780641014939</v>
      </c>
      <c r="BR22" s="627">
        <v>28591.220205598358</v>
      </c>
      <c r="BS22" s="627">
        <v>28187.013239747881</v>
      </c>
      <c r="BT22" s="627">
        <v>27327.05551032706</v>
      </c>
      <c r="BU22" s="627">
        <v>26747.791496216349</v>
      </c>
      <c r="BV22" s="627">
        <v>29223.358555339888</v>
      </c>
      <c r="BW22" s="627">
        <v>30337.122140116731</v>
      </c>
      <c r="BX22" s="627">
        <v>31830.399108388759</v>
      </c>
      <c r="BY22" s="627">
        <v>31539.297200289788</v>
      </c>
      <c r="BZ22" s="627">
        <v>30592.244601761035</v>
      </c>
      <c r="CA22" s="627">
        <v>35387.9123833372</v>
      </c>
      <c r="CB22" s="627">
        <v>34420.2719087601</v>
      </c>
      <c r="CC22" s="627">
        <v>32956.422640497112</v>
      </c>
      <c r="CD22" s="627">
        <v>33638.82779749317</v>
      </c>
      <c r="CE22" s="627">
        <v>33138.406274363457</v>
      </c>
      <c r="CF22" s="627">
        <v>32949.286952276583</v>
      </c>
      <c r="CG22" s="627">
        <v>33624.034285055066</v>
      </c>
      <c r="CH22" s="629">
        <v>36307.833333464827</v>
      </c>
      <c r="CI22" s="629">
        <v>36718.130081654352</v>
      </c>
      <c r="CJ22" s="629">
        <v>36503.149052397901</v>
      </c>
      <c r="CK22" s="629">
        <v>33916.381787532868</v>
      </c>
      <c r="CL22" s="629">
        <v>37892.665699934689</v>
      </c>
      <c r="CM22" s="629">
        <v>43635.168655418565</v>
      </c>
      <c r="CN22" s="629">
        <v>48687.233252453385</v>
      </c>
      <c r="CO22" s="629">
        <v>53438.932297255611</v>
      </c>
      <c r="CP22" s="629">
        <v>53260.93385431941</v>
      </c>
      <c r="CQ22" s="629">
        <v>53828.564905212537</v>
      </c>
      <c r="CR22" s="629">
        <v>52561.939875595359</v>
      </c>
      <c r="CS22" s="629">
        <v>53960.561558401583</v>
      </c>
      <c r="CT22" s="629">
        <v>57371.319973997714</v>
      </c>
      <c r="CU22" s="629">
        <v>63933.725537676575</v>
      </c>
      <c r="CV22" s="629">
        <v>65899.621253774487</v>
      </c>
      <c r="CW22" s="630">
        <v>66652.838774607444</v>
      </c>
      <c r="CX22" s="630">
        <v>69365.085013525837</v>
      </c>
      <c r="CY22" s="630">
        <v>65469.404282914693</v>
      </c>
      <c r="CZ22" s="630">
        <v>63788.891137158484</v>
      </c>
      <c r="DA22" s="630">
        <v>60755.60822587939</v>
      </c>
      <c r="DB22" s="630">
        <v>64454.882017000666</v>
      </c>
      <c r="DC22" s="630">
        <v>63676.396758006005</v>
      </c>
      <c r="DD22" s="630">
        <v>60592.526197815045</v>
      </c>
      <c r="DE22" s="630">
        <v>63233.06880581945</v>
      </c>
      <c r="DF22" s="630">
        <v>62516.477372044028</v>
      </c>
      <c r="DG22" s="630">
        <v>61797.009957016468</v>
      </c>
      <c r="DH22" s="630">
        <v>63318.867177285014</v>
      </c>
      <c r="DI22" s="630">
        <v>63771.333757470129</v>
      </c>
      <c r="DJ22" s="630">
        <v>64426.440162364248</v>
      </c>
      <c r="DK22" s="630">
        <v>76700.99095239758</v>
      </c>
      <c r="DL22" s="630">
        <v>74967.426014028344</v>
      </c>
      <c r="DM22" s="630">
        <v>75475.974871425249</v>
      </c>
      <c r="DN22" s="630">
        <v>78692.206834001801</v>
      </c>
      <c r="DO22" s="630">
        <v>80885.764189503287</v>
      </c>
      <c r="DP22" s="630">
        <v>77495.582386649898</v>
      </c>
      <c r="DQ22" s="630">
        <v>76629.925167072739</v>
      </c>
      <c r="DR22" s="630">
        <v>89443.711316648827</v>
      </c>
      <c r="DS22" s="630">
        <v>88535.124625788143</v>
      </c>
      <c r="DT22" s="630">
        <v>84495.173491069349</v>
      </c>
      <c r="DU22" s="630">
        <v>75361.281827836152</v>
      </c>
      <c r="DV22" s="667">
        <v>61075.76986333853</v>
      </c>
      <c r="DW22" s="667">
        <v>58199.919143826235</v>
      </c>
      <c r="DX22" s="667">
        <v>64926.502875705461</v>
      </c>
      <c r="DY22" s="667">
        <v>77121.261890462236</v>
      </c>
      <c r="DZ22" s="667">
        <v>89771.403987248559</v>
      </c>
      <c r="EA22" s="667">
        <v>84084.923196204007</v>
      </c>
      <c r="EB22" s="667">
        <v>82860.064102877906</v>
      </c>
      <c r="EC22" s="667">
        <v>88741.051674615504</v>
      </c>
      <c r="ED22" s="667">
        <v>87295.214947268425</v>
      </c>
      <c r="EE22" s="667">
        <v>86146.635283111944</v>
      </c>
      <c r="EF22" s="667">
        <v>82686.250383824736</v>
      </c>
    </row>
    <row r="23" spans="1:136" s="679" customFormat="1" ht="17.25" customHeight="1" x14ac:dyDescent="0.3">
      <c r="A23" s="664"/>
      <c r="B23" s="665"/>
      <c r="C23" s="666"/>
      <c r="D23" s="666"/>
      <c r="E23" s="666"/>
      <c r="F23" s="666"/>
      <c r="G23" s="666"/>
      <c r="H23" s="666"/>
      <c r="I23" s="666"/>
      <c r="J23" s="666"/>
      <c r="K23" s="666"/>
      <c r="L23" s="666"/>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7"/>
      <c r="BQ23" s="627"/>
      <c r="BR23" s="627"/>
      <c r="BS23" s="627"/>
      <c r="BT23" s="627"/>
      <c r="BU23" s="627"/>
      <c r="BV23" s="627"/>
      <c r="BW23" s="627"/>
      <c r="BX23" s="627"/>
      <c r="BY23" s="627"/>
      <c r="BZ23" s="627"/>
      <c r="CA23" s="627"/>
      <c r="CB23" s="627"/>
      <c r="CC23" s="627"/>
      <c r="CD23" s="627"/>
      <c r="CE23" s="627"/>
      <c r="CF23" s="627"/>
      <c r="CG23" s="627"/>
      <c r="CH23" s="629"/>
      <c r="CI23" s="629"/>
      <c r="CJ23" s="629"/>
      <c r="CK23" s="629"/>
      <c r="CL23" s="629"/>
      <c r="CM23" s="629"/>
      <c r="CN23" s="629"/>
      <c r="CO23" s="629"/>
      <c r="CP23" s="629"/>
      <c r="CQ23" s="629"/>
      <c r="CR23" s="629"/>
      <c r="CS23" s="629"/>
      <c r="CT23" s="629"/>
      <c r="CU23" s="629"/>
      <c r="CV23" s="629"/>
      <c r="CW23" s="630"/>
      <c r="CX23" s="630"/>
      <c r="CY23" s="630"/>
      <c r="CZ23" s="630"/>
      <c r="DA23" s="630"/>
      <c r="DB23" s="630"/>
      <c r="DC23" s="630"/>
      <c r="DD23" s="630"/>
      <c r="DE23" s="630"/>
      <c r="DF23" s="630"/>
      <c r="DG23" s="630"/>
      <c r="DH23" s="630"/>
      <c r="DI23" s="630"/>
      <c r="DJ23" s="630"/>
      <c r="DK23" s="630"/>
      <c r="DL23" s="630"/>
      <c r="DM23" s="630"/>
      <c r="DN23" s="630"/>
      <c r="DO23" s="630"/>
      <c r="DP23" s="630"/>
      <c r="DQ23" s="630"/>
      <c r="DR23" s="630"/>
      <c r="DS23" s="630"/>
      <c r="DT23" s="630"/>
      <c r="DU23" s="630"/>
      <c r="DV23" s="667"/>
      <c r="DW23" s="667"/>
      <c r="DX23" s="667"/>
      <c r="DY23" s="667"/>
      <c r="DZ23" s="667"/>
      <c r="EA23" s="667"/>
      <c r="EB23" s="667"/>
      <c r="EC23" s="667"/>
      <c r="ED23" s="667"/>
      <c r="EE23" s="667"/>
      <c r="EF23" s="667"/>
    </row>
    <row r="24" spans="1:136" s="679" customFormat="1" ht="33" x14ac:dyDescent="0.3">
      <c r="A24" s="680" t="s">
        <v>562</v>
      </c>
      <c r="B24" s="681">
        <v>62.003889999999998</v>
      </c>
      <c r="C24" s="682">
        <v>61.993389999999998</v>
      </c>
      <c r="D24" s="682">
        <v>61.99539</v>
      </c>
      <c r="E24" s="682">
        <v>61.996389999999998</v>
      </c>
      <c r="F24" s="682">
        <v>61.997389999999996</v>
      </c>
      <c r="G24" s="682">
        <v>61.998390000000001</v>
      </c>
      <c r="H24" s="682">
        <v>61.998390000000001</v>
      </c>
      <c r="I24" s="682">
        <v>365.74938999999989</v>
      </c>
      <c r="J24" s="682">
        <v>564.16185600000006</v>
      </c>
      <c r="K24" s="682">
        <v>564.16185600000006</v>
      </c>
      <c r="L24" s="682">
        <v>564.16385600000012</v>
      </c>
      <c r="M24" s="682">
        <v>539.38260600000012</v>
      </c>
      <c r="N24" s="682">
        <v>584.35972200000015</v>
      </c>
      <c r="O24" s="682">
        <v>625.02647699999989</v>
      </c>
      <c r="P24" s="682">
        <v>771.01945599999976</v>
      </c>
      <c r="Q24" s="682">
        <v>822.30668399999968</v>
      </c>
      <c r="R24" s="682">
        <v>1030.0437029999998</v>
      </c>
      <c r="S24" s="682">
        <v>1180.2707249999999</v>
      </c>
      <c r="T24" s="682">
        <v>1489.618299</v>
      </c>
      <c r="U24" s="682">
        <v>1414.4254760000001</v>
      </c>
      <c r="V24" s="682">
        <v>1165.8708319999998</v>
      </c>
      <c r="W24" s="682">
        <v>1215.9723699999997</v>
      </c>
      <c r="X24" s="682">
        <v>1142.846683</v>
      </c>
      <c r="Y24" s="682">
        <v>1042.3699159999999</v>
      </c>
      <c r="Z24" s="682">
        <v>1055.4824745000003</v>
      </c>
      <c r="AA24" s="682">
        <v>1056.08550081</v>
      </c>
      <c r="AB24" s="682">
        <v>1056.3749241800003</v>
      </c>
      <c r="AC24" s="682">
        <v>1032.7223669999998</v>
      </c>
      <c r="AD24" s="682">
        <v>883.49187033999988</v>
      </c>
      <c r="AE24" s="682">
        <v>897.48951968999984</v>
      </c>
      <c r="AF24" s="682">
        <v>948.03980369000033</v>
      </c>
      <c r="AG24" s="682">
        <v>852.04202469379311</v>
      </c>
      <c r="AH24" s="682">
        <v>796.88497510000002</v>
      </c>
      <c r="AI24" s="682">
        <v>695.16119835999996</v>
      </c>
      <c r="AJ24" s="682">
        <v>770.52139621000003</v>
      </c>
      <c r="AK24" s="682">
        <v>928.79317839999987</v>
      </c>
      <c r="AL24" s="682">
        <v>1204.50673351</v>
      </c>
      <c r="AM24" s="682">
        <v>1283.43921004</v>
      </c>
      <c r="AN24" s="683">
        <v>2368.5927790199994</v>
      </c>
      <c r="AO24" s="683">
        <v>2652.2967140000001</v>
      </c>
      <c r="AP24" s="683">
        <v>2897.2</v>
      </c>
      <c r="AQ24" s="683">
        <v>2852.3153352041854</v>
      </c>
      <c r="AR24" s="683">
        <v>2682.8354653116812</v>
      </c>
      <c r="AS24" s="683">
        <v>3063.3478014889333</v>
      </c>
      <c r="AT24" s="683">
        <v>2729.3527674435081</v>
      </c>
      <c r="AU24" s="683">
        <v>2678.7561026442336</v>
      </c>
      <c r="AV24" s="683">
        <v>2640.4448789370972</v>
      </c>
      <c r="AW24" s="683">
        <v>1887.1354017441981</v>
      </c>
      <c r="AX24" s="683">
        <v>1635.1679341341976</v>
      </c>
      <c r="AY24" s="683">
        <v>1584.4839756264835</v>
      </c>
      <c r="AZ24" s="683">
        <v>1692.5927042698993</v>
      </c>
      <c r="BA24" s="683">
        <v>1601.133600801779</v>
      </c>
      <c r="BB24" s="683">
        <v>2004.7795418424303</v>
      </c>
      <c r="BC24" s="683">
        <v>1965.2278182202012</v>
      </c>
      <c r="BD24" s="683">
        <v>1990.9708004348461</v>
      </c>
      <c r="BE24" s="683">
        <v>1904.623644527418</v>
      </c>
      <c r="BF24" s="683">
        <v>1872.8621347535982</v>
      </c>
      <c r="BG24" s="683">
        <v>1868.8457237385533</v>
      </c>
      <c r="BH24" s="683">
        <v>1992.8949979506597</v>
      </c>
      <c r="BI24" s="683">
        <v>2036.8401614148479</v>
      </c>
      <c r="BJ24" s="683">
        <v>3163.4087173554772</v>
      </c>
      <c r="BK24" s="683">
        <v>3189.5570864907531</v>
      </c>
      <c r="BL24" s="683">
        <v>3087.5193163272429</v>
      </c>
      <c r="BM24" s="683">
        <v>2252.1271572449555</v>
      </c>
      <c r="BN24" s="683">
        <v>2115.4813792711375</v>
      </c>
      <c r="BO24" s="683">
        <v>2053.7785681039545</v>
      </c>
      <c r="BP24" s="684">
        <v>2351.4267905635106</v>
      </c>
      <c r="BQ24" s="684">
        <v>2881.8421720452147</v>
      </c>
      <c r="BR24" s="684">
        <v>2827.7135135511971</v>
      </c>
      <c r="BS24" s="684">
        <v>2674.7453078037406</v>
      </c>
      <c r="BT24" s="684">
        <v>2879.2245253702672</v>
      </c>
      <c r="BU24" s="684">
        <v>3082.7616996985466</v>
      </c>
      <c r="BV24" s="684">
        <v>3002.8336862852648</v>
      </c>
      <c r="BW24" s="684">
        <v>3553.0095211976054</v>
      </c>
      <c r="BX24" s="684">
        <v>3796.6493733561715</v>
      </c>
      <c r="BY24" s="684">
        <v>3877.8923844726455</v>
      </c>
      <c r="BZ24" s="684">
        <v>3776.5475284371455</v>
      </c>
      <c r="CA24" s="684">
        <v>3921.37763678393</v>
      </c>
      <c r="CB24" s="684">
        <v>3996.8846477329948</v>
      </c>
      <c r="CC24" s="684">
        <v>3937.4150962567983</v>
      </c>
      <c r="CD24" s="684">
        <v>4036.0437042756007</v>
      </c>
      <c r="CE24" s="684">
        <v>4036.6767863762652</v>
      </c>
      <c r="CF24" s="684">
        <v>4037.2894464780102</v>
      </c>
      <c r="CG24" s="684">
        <v>4150.5624026704781</v>
      </c>
      <c r="CH24" s="685">
        <v>3973.7259169115091</v>
      </c>
      <c r="CI24" s="685">
        <v>4169.6383900958881</v>
      </c>
      <c r="CJ24" s="685">
        <v>4279.9567608364268</v>
      </c>
      <c r="CK24" s="685">
        <v>4234.3992616630085</v>
      </c>
      <c r="CL24" s="685">
        <v>4143.4610001324409</v>
      </c>
      <c r="CM24" s="685">
        <v>5013.3924183567851</v>
      </c>
      <c r="CN24" s="685">
        <v>5463.6946131440645</v>
      </c>
      <c r="CO24" s="685">
        <v>5069.1453780732763</v>
      </c>
      <c r="CP24" s="685">
        <v>5040.4052785471713</v>
      </c>
      <c r="CQ24" s="685">
        <v>5768.8226191048252</v>
      </c>
      <c r="CR24" s="685">
        <v>5767.0298593663128</v>
      </c>
      <c r="CS24" s="685">
        <v>5548.0922221127257</v>
      </c>
      <c r="CT24" s="685">
        <v>5572.8027788044692</v>
      </c>
      <c r="CU24" s="685">
        <v>7472.1979214217899</v>
      </c>
      <c r="CV24" s="685">
        <v>12653.440833176315</v>
      </c>
      <c r="CW24" s="686">
        <v>15569.217920907273</v>
      </c>
      <c r="CX24" s="686">
        <v>17535.39787355217</v>
      </c>
      <c r="CY24" s="686">
        <v>18316.197556227438</v>
      </c>
      <c r="CZ24" s="686">
        <v>19948.690892076684</v>
      </c>
      <c r="DA24" s="686">
        <v>19081.079615053666</v>
      </c>
      <c r="DB24" s="686">
        <v>20417.455395741927</v>
      </c>
      <c r="DC24" s="686">
        <v>20934.80233802833</v>
      </c>
      <c r="DD24" s="686">
        <v>20322.126918436872</v>
      </c>
      <c r="DE24" s="686">
        <v>21958.826736582279</v>
      </c>
      <c r="DF24" s="686">
        <v>21909.354488168483</v>
      </c>
      <c r="DG24" s="686">
        <v>23307.556695132324</v>
      </c>
      <c r="DH24" s="686">
        <v>24887.761968793307</v>
      </c>
      <c r="DI24" s="686">
        <v>25206.048890188154</v>
      </c>
      <c r="DJ24" s="686">
        <v>24963.192136737729</v>
      </c>
      <c r="DK24" s="686">
        <v>27041.766127601539</v>
      </c>
      <c r="DL24" s="686">
        <v>27209.929716588522</v>
      </c>
      <c r="DM24" s="686">
        <v>27118.46439988527</v>
      </c>
      <c r="DN24" s="686">
        <v>26404.771621204462</v>
      </c>
      <c r="DO24" s="686">
        <v>26854.280393734403</v>
      </c>
      <c r="DP24" s="686">
        <v>26509.72901700341</v>
      </c>
      <c r="DQ24" s="686">
        <v>26881.838433766399</v>
      </c>
      <c r="DR24" s="686">
        <v>26918.334884899468</v>
      </c>
      <c r="DS24" s="686">
        <v>24695.346084541266</v>
      </c>
      <c r="DT24" s="686">
        <v>23483.824692072587</v>
      </c>
      <c r="DU24" s="686">
        <v>22248.988200196385</v>
      </c>
      <c r="DV24" s="687">
        <v>19328.726773379341</v>
      </c>
      <c r="DW24" s="687">
        <v>19411.17055235989</v>
      </c>
      <c r="DX24" s="687">
        <v>20161.207031202292</v>
      </c>
      <c r="DY24" s="687">
        <v>19939.133964654444</v>
      </c>
      <c r="DZ24" s="687">
        <v>20526.096078002556</v>
      </c>
      <c r="EA24" s="687">
        <v>23103.481393427915</v>
      </c>
      <c r="EB24" s="687">
        <v>23522.011055405441</v>
      </c>
      <c r="EC24" s="687">
        <v>22009.865050959888</v>
      </c>
      <c r="ED24" s="687">
        <v>22718.712076230393</v>
      </c>
      <c r="EE24" s="687">
        <v>22106.757216745511</v>
      </c>
      <c r="EF24" s="687">
        <v>18154.138401021097</v>
      </c>
    </row>
    <row r="25" spans="1:136" s="679" customFormat="1" ht="17.25" customHeight="1" x14ac:dyDescent="0.3">
      <c r="A25" s="668" t="s">
        <v>563</v>
      </c>
      <c r="B25" s="669">
        <v>0</v>
      </c>
      <c r="C25" s="670">
        <v>0</v>
      </c>
      <c r="D25" s="670">
        <v>0</v>
      </c>
      <c r="E25" s="670">
        <v>0</v>
      </c>
      <c r="F25" s="670">
        <v>0</v>
      </c>
      <c r="G25" s="670">
        <v>0</v>
      </c>
      <c r="H25" s="670">
        <v>0</v>
      </c>
      <c r="I25" s="670">
        <v>0</v>
      </c>
      <c r="J25" s="670">
        <v>0</v>
      </c>
      <c r="K25" s="670">
        <v>0</v>
      </c>
      <c r="L25" s="670">
        <v>0</v>
      </c>
      <c r="M25" s="670">
        <v>0</v>
      </c>
      <c r="N25" s="670">
        <v>0</v>
      </c>
      <c r="O25" s="670">
        <v>0</v>
      </c>
      <c r="P25" s="670">
        <v>0</v>
      </c>
      <c r="Q25" s="670">
        <v>0</v>
      </c>
      <c r="R25" s="670">
        <v>0</v>
      </c>
      <c r="S25" s="670">
        <v>0</v>
      </c>
      <c r="T25" s="670">
        <v>0</v>
      </c>
      <c r="U25" s="670">
        <v>0</v>
      </c>
      <c r="V25" s="670">
        <v>0</v>
      </c>
      <c r="W25" s="670">
        <v>0</v>
      </c>
      <c r="X25" s="670">
        <v>0</v>
      </c>
      <c r="Y25" s="670">
        <v>0</v>
      </c>
      <c r="Z25" s="670">
        <v>0</v>
      </c>
      <c r="AA25" s="670">
        <v>0</v>
      </c>
      <c r="AB25" s="670">
        <v>0</v>
      </c>
      <c r="AC25" s="670">
        <v>0</v>
      </c>
      <c r="AD25" s="670">
        <v>0</v>
      </c>
      <c r="AE25" s="670">
        <v>0</v>
      </c>
      <c r="AF25" s="670">
        <v>0</v>
      </c>
      <c r="AG25" s="670">
        <v>0</v>
      </c>
      <c r="AH25" s="670">
        <v>0</v>
      </c>
      <c r="AI25" s="670">
        <v>0</v>
      </c>
      <c r="AJ25" s="670">
        <v>0</v>
      </c>
      <c r="AK25" s="670">
        <v>0</v>
      </c>
      <c r="AL25" s="670">
        <v>0</v>
      </c>
      <c r="AM25" s="670">
        <v>0</v>
      </c>
      <c r="AN25" s="636">
        <v>0</v>
      </c>
      <c r="AO25" s="636">
        <v>0</v>
      </c>
      <c r="AP25" s="636">
        <v>0</v>
      </c>
      <c r="AQ25" s="636">
        <v>0</v>
      </c>
      <c r="AR25" s="636">
        <v>0</v>
      </c>
      <c r="AS25" s="636">
        <v>0</v>
      </c>
      <c r="AT25" s="636">
        <v>0</v>
      </c>
      <c r="AU25" s="636">
        <v>0</v>
      </c>
      <c r="AV25" s="636">
        <v>0</v>
      </c>
      <c r="AW25" s="636">
        <v>0</v>
      </c>
      <c r="AX25" s="636">
        <v>0</v>
      </c>
      <c r="AY25" s="636">
        <v>0</v>
      </c>
      <c r="AZ25" s="636">
        <v>0</v>
      </c>
      <c r="BA25" s="636">
        <v>0</v>
      </c>
      <c r="BB25" s="636">
        <v>0</v>
      </c>
      <c r="BC25" s="636">
        <v>0</v>
      </c>
      <c r="BD25" s="636">
        <v>0</v>
      </c>
      <c r="BE25" s="636">
        <v>0</v>
      </c>
      <c r="BF25" s="636">
        <v>0</v>
      </c>
      <c r="BG25" s="636">
        <v>0</v>
      </c>
      <c r="BH25" s="636">
        <v>0</v>
      </c>
      <c r="BI25" s="636">
        <v>0</v>
      </c>
      <c r="BJ25" s="636">
        <v>0</v>
      </c>
      <c r="BK25" s="636">
        <v>0</v>
      </c>
      <c r="BL25" s="636">
        <v>0</v>
      </c>
      <c r="BM25" s="636">
        <v>0</v>
      </c>
      <c r="BN25" s="636">
        <v>0</v>
      </c>
      <c r="BO25" s="636">
        <v>0</v>
      </c>
      <c r="BP25" s="635">
        <v>0</v>
      </c>
      <c r="BQ25" s="635">
        <v>0</v>
      </c>
      <c r="BR25" s="635">
        <v>0</v>
      </c>
      <c r="BS25" s="635">
        <v>0</v>
      </c>
      <c r="BT25" s="635">
        <v>0</v>
      </c>
      <c r="BU25" s="635">
        <v>0</v>
      </c>
      <c r="BV25" s="635">
        <v>0</v>
      </c>
      <c r="BW25" s="635">
        <v>0</v>
      </c>
      <c r="BX25" s="635">
        <v>0</v>
      </c>
      <c r="BY25" s="635">
        <v>0</v>
      </c>
      <c r="BZ25" s="635">
        <v>0</v>
      </c>
      <c r="CA25" s="635">
        <v>0</v>
      </c>
      <c r="CB25" s="635">
        <v>0</v>
      </c>
      <c r="CC25" s="635">
        <v>0</v>
      </c>
      <c r="CD25" s="635">
        <v>0</v>
      </c>
      <c r="CE25" s="635">
        <v>0</v>
      </c>
      <c r="CF25" s="635">
        <v>0</v>
      </c>
      <c r="CG25" s="635">
        <v>0</v>
      </c>
      <c r="CH25" s="637">
        <v>0</v>
      </c>
      <c r="CI25" s="637">
        <v>0</v>
      </c>
      <c r="CJ25" s="637">
        <v>0</v>
      </c>
      <c r="CK25" s="637">
        <v>0</v>
      </c>
      <c r="CL25" s="637">
        <v>0</v>
      </c>
      <c r="CM25" s="637">
        <v>0</v>
      </c>
      <c r="CN25" s="637">
        <v>0</v>
      </c>
      <c r="CO25" s="637">
        <v>0</v>
      </c>
      <c r="CP25" s="637">
        <v>0</v>
      </c>
      <c r="CQ25" s="637">
        <v>0</v>
      </c>
      <c r="CR25" s="637">
        <v>0</v>
      </c>
      <c r="CS25" s="637">
        <v>0</v>
      </c>
      <c r="CT25" s="637">
        <v>0</v>
      </c>
      <c r="CU25" s="637">
        <v>0</v>
      </c>
      <c r="CV25" s="637">
        <v>0</v>
      </c>
      <c r="CW25" s="638">
        <v>0</v>
      </c>
      <c r="CX25" s="638">
        <v>0</v>
      </c>
      <c r="CY25" s="638">
        <v>0</v>
      </c>
      <c r="CZ25" s="638">
        <v>0</v>
      </c>
      <c r="DA25" s="638">
        <v>0</v>
      </c>
      <c r="DB25" s="638">
        <v>0</v>
      </c>
      <c r="DC25" s="638">
        <v>0</v>
      </c>
      <c r="DD25" s="638">
        <v>0</v>
      </c>
      <c r="DE25" s="638">
        <v>0</v>
      </c>
      <c r="DF25" s="638">
        <v>0</v>
      </c>
      <c r="DG25" s="638">
        <v>0</v>
      </c>
      <c r="DH25" s="638">
        <v>0</v>
      </c>
      <c r="DI25" s="638">
        <v>0</v>
      </c>
      <c r="DJ25" s="638">
        <v>0</v>
      </c>
      <c r="DK25" s="638">
        <v>0</v>
      </c>
      <c r="DL25" s="638">
        <v>0</v>
      </c>
      <c r="DM25" s="638">
        <v>0</v>
      </c>
      <c r="DN25" s="638">
        <v>0</v>
      </c>
      <c r="DO25" s="638">
        <v>0</v>
      </c>
      <c r="DP25" s="638">
        <v>0</v>
      </c>
      <c r="DQ25" s="638">
        <v>0</v>
      </c>
      <c r="DR25" s="638">
        <v>0</v>
      </c>
      <c r="DS25" s="638">
        <v>0</v>
      </c>
      <c r="DT25" s="638">
        <v>0</v>
      </c>
      <c r="DU25" s="638">
        <v>0</v>
      </c>
      <c r="DV25" s="671">
        <v>0</v>
      </c>
      <c r="DW25" s="671">
        <v>0</v>
      </c>
      <c r="DX25" s="671">
        <v>0</v>
      </c>
      <c r="DY25" s="671">
        <v>0</v>
      </c>
      <c r="DZ25" s="671">
        <v>0</v>
      </c>
      <c r="EA25" s="671">
        <v>0</v>
      </c>
      <c r="EB25" s="671">
        <v>0</v>
      </c>
      <c r="EC25" s="671">
        <v>0</v>
      </c>
      <c r="ED25" s="671">
        <v>0</v>
      </c>
      <c r="EE25" s="671">
        <v>0</v>
      </c>
      <c r="EF25" s="671">
        <v>0</v>
      </c>
    </row>
    <row r="26" spans="1:136" s="679" customFormat="1" ht="17.25" customHeight="1" x14ac:dyDescent="0.3">
      <c r="A26" s="668" t="s">
        <v>564</v>
      </c>
      <c r="B26" s="669">
        <v>0</v>
      </c>
      <c r="C26" s="670">
        <v>0</v>
      </c>
      <c r="D26" s="670">
        <v>0</v>
      </c>
      <c r="E26" s="670">
        <v>0</v>
      </c>
      <c r="F26" s="670">
        <v>0</v>
      </c>
      <c r="G26" s="670">
        <v>0</v>
      </c>
      <c r="H26" s="670">
        <v>0</v>
      </c>
      <c r="I26" s="670">
        <v>303.74899999999991</v>
      </c>
      <c r="J26" s="670">
        <v>502.16046600000004</v>
      </c>
      <c r="K26" s="670">
        <v>502.16046600000004</v>
      </c>
      <c r="L26" s="670">
        <v>502.16046600000004</v>
      </c>
      <c r="M26" s="670">
        <v>477.37821600000007</v>
      </c>
      <c r="N26" s="670">
        <v>522.35433200000011</v>
      </c>
      <c r="O26" s="670">
        <v>563.02008699999988</v>
      </c>
      <c r="P26" s="670">
        <v>709.01456599999983</v>
      </c>
      <c r="Q26" s="670">
        <v>760.30179399999975</v>
      </c>
      <c r="R26" s="670">
        <v>957.91281299999991</v>
      </c>
      <c r="S26" s="670">
        <v>1111.7664229999998</v>
      </c>
      <c r="T26" s="670">
        <v>1421.1139969999999</v>
      </c>
      <c r="U26" s="670">
        <v>1345.9546740000001</v>
      </c>
      <c r="V26" s="670">
        <v>1097.4000299999998</v>
      </c>
      <c r="W26" s="670">
        <v>1147.5015679999997</v>
      </c>
      <c r="X26" s="670">
        <v>1074.3758809999999</v>
      </c>
      <c r="Y26" s="670">
        <v>973.89911399999983</v>
      </c>
      <c r="Z26" s="670">
        <v>987.01167250000026</v>
      </c>
      <c r="AA26" s="670">
        <v>987.61469880999994</v>
      </c>
      <c r="AB26" s="670">
        <v>987.90412218000029</v>
      </c>
      <c r="AC26" s="670">
        <v>964.24856999999986</v>
      </c>
      <c r="AD26" s="670">
        <v>815.01807333999989</v>
      </c>
      <c r="AE26" s="670">
        <v>829.00589168999988</v>
      </c>
      <c r="AF26" s="670">
        <v>879.56600669000034</v>
      </c>
      <c r="AG26" s="670">
        <v>783.56822769379312</v>
      </c>
      <c r="AH26" s="670">
        <v>728.4015081</v>
      </c>
      <c r="AI26" s="670">
        <v>626.68072635999999</v>
      </c>
      <c r="AJ26" s="670">
        <v>702.04092421000007</v>
      </c>
      <c r="AK26" s="670">
        <v>860.31270639999991</v>
      </c>
      <c r="AL26" s="670">
        <v>1136.02626151</v>
      </c>
      <c r="AM26" s="670">
        <v>1214.9587380400001</v>
      </c>
      <c r="AN26" s="636">
        <v>2300.1123070199992</v>
      </c>
      <c r="AO26" s="636">
        <v>2583.8162419999999</v>
      </c>
      <c r="AP26" s="636">
        <v>2828.7816888536599</v>
      </c>
      <c r="AQ26" s="636">
        <v>2783.8348632041857</v>
      </c>
      <c r="AR26" s="636">
        <v>2614.354993311681</v>
      </c>
      <c r="AS26" s="636">
        <v>2994.8673294889336</v>
      </c>
      <c r="AT26" s="636">
        <v>2660.8722954435084</v>
      </c>
      <c r="AU26" s="636">
        <v>2610.2756306442334</v>
      </c>
      <c r="AV26" s="636">
        <v>2571.964406937097</v>
      </c>
      <c r="AW26" s="636">
        <v>1818.6549297441982</v>
      </c>
      <c r="AX26" s="636">
        <v>1566.6874621341976</v>
      </c>
      <c r="AY26" s="636">
        <v>1518.7520036264834</v>
      </c>
      <c r="AZ26" s="636">
        <v>1626.8607322698992</v>
      </c>
      <c r="BA26" s="636">
        <v>1542.129128801779</v>
      </c>
      <c r="BB26" s="636">
        <v>1945.7750698424302</v>
      </c>
      <c r="BC26" s="636">
        <v>1906.2233462202012</v>
      </c>
      <c r="BD26" s="636">
        <v>1931.966328434846</v>
      </c>
      <c r="BE26" s="636">
        <v>1845.619172527418</v>
      </c>
      <c r="BF26" s="636">
        <v>1813.8576627535981</v>
      </c>
      <c r="BG26" s="636">
        <v>1809.8412517385532</v>
      </c>
      <c r="BH26" s="636">
        <v>1933.8905259506596</v>
      </c>
      <c r="BI26" s="636">
        <v>1977.8356894148478</v>
      </c>
      <c r="BJ26" s="636">
        <v>3104.4042453554771</v>
      </c>
      <c r="BK26" s="636">
        <v>3130.5526144907531</v>
      </c>
      <c r="BL26" s="636">
        <v>3028.5484233272427</v>
      </c>
      <c r="BM26" s="636">
        <v>2193.1226852449554</v>
      </c>
      <c r="BN26" s="636">
        <v>2056.4769072711374</v>
      </c>
      <c r="BO26" s="636">
        <v>1994.7740961039547</v>
      </c>
      <c r="BP26" s="635">
        <v>2292.4223185635105</v>
      </c>
      <c r="BQ26" s="635">
        <v>2822.8377000452147</v>
      </c>
      <c r="BR26" s="635">
        <v>2768.742620551197</v>
      </c>
      <c r="BS26" s="635">
        <v>2615.7408358037405</v>
      </c>
      <c r="BT26" s="635">
        <v>2820.2200533702671</v>
      </c>
      <c r="BU26" s="635">
        <v>3023.7572276985466</v>
      </c>
      <c r="BV26" s="635">
        <v>2943.8292142852647</v>
      </c>
      <c r="BW26" s="635">
        <v>3494.0050491976053</v>
      </c>
      <c r="BX26" s="635">
        <v>3737.6449013561714</v>
      </c>
      <c r="BY26" s="635">
        <v>3818.8879124726454</v>
      </c>
      <c r="BZ26" s="635">
        <v>3717.5430564371454</v>
      </c>
      <c r="CA26" s="635">
        <v>3862.37316478393</v>
      </c>
      <c r="CB26" s="635">
        <v>3937.9001757329947</v>
      </c>
      <c r="CC26" s="635">
        <v>3878.4306242567982</v>
      </c>
      <c r="CD26" s="635">
        <v>3977.0592322756006</v>
      </c>
      <c r="CE26" s="635">
        <v>3977.6923143762651</v>
      </c>
      <c r="CF26" s="635">
        <v>3978.3049744780101</v>
      </c>
      <c r="CG26" s="635">
        <v>4091.5779306704781</v>
      </c>
      <c r="CH26" s="637">
        <v>3914.741444911509</v>
      </c>
      <c r="CI26" s="637">
        <v>4110.653918095888</v>
      </c>
      <c r="CJ26" s="637">
        <v>4220.9722888364267</v>
      </c>
      <c r="CK26" s="637">
        <v>4175.4147896630084</v>
      </c>
      <c r="CL26" s="637">
        <v>4084.4765281324408</v>
      </c>
      <c r="CM26" s="637">
        <v>4954.407946356785</v>
      </c>
      <c r="CN26" s="637">
        <v>5404.7101411440644</v>
      </c>
      <c r="CO26" s="637">
        <v>5010.1609060732762</v>
      </c>
      <c r="CP26" s="637">
        <v>4981.4208065471712</v>
      </c>
      <c r="CQ26" s="637">
        <v>5709.8381471048251</v>
      </c>
      <c r="CR26" s="637">
        <v>5708.0453873663128</v>
      </c>
      <c r="CS26" s="637">
        <v>5489.1077501127256</v>
      </c>
      <c r="CT26" s="637">
        <v>5513.8183068044691</v>
      </c>
      <c r="CU26" s="637">
        <v>7413.2134494217898</v>
      </c>
      <c r="CV26" s="637">
        <v>12594.456361176315</v>
      </c>
      <c r="CW26" s="638">
        <v>15510.233448907273</v>
      </c>
      <c r="CX26" s="638">
        <v>17476.41340155217</v>
      </c>
      <c r="CY26" s="638">
        <v>18257.213084227438</v>
      </c>
      <c r="CZ26" s="638">
        <v>19889.706420076684</v>
      </c>
      <c r="DA26" s="638">
        <v>19022.095143053666</v>
      </c>
      <c r="DB26" s="638">
        <v>20358.470923741927</v>
      </c>
      <c r="DC26" s="638">
        <v>20875.81786602833</v>
      </c>
      <c r="DD26" s="638">
        <v>20263.142446436872</v>
      </c>
      <c r="DE26" s="638">
        <v>21899.842264582279</v>
      </c>
      <c r="DF26" s="638">
        <v>21850.370016168483</v>
      </c>
      <c r="DG26" s="638">
        <v>23248.572223132323</v>
      </c>
      <c r="DH26" s="638">
        <v>24828.777496793307</v>
      </c>
      <c r="DI26" s="638">
        <v>25147.064418188154</v>
      </c>
      <c r="DJ26" s="638">
        <v>24904.207664737729</v>
      </c>
      <c r="DK26" s="638">
        <v>26982.781655601539</v>
      </c>
      <c r="DL26" s="638">
        <v>27150.945244588522</v>
      </c>
      <c r="DM26" s="638">
        <v>27059.47992788527</v>
      </c>
      <c r="DN26" s="638">
        <v>26345.787149204461</v>
      </c>
      <c r="DO26" s="638">
        <v>26795.295921734403</v>
      </c>
      <c r="DP26" s="638">
        <v>26450.778124003409</v>
      </c>
      <c r="DQ26" s="638">
        <v>26822.853961766399</v>
      </c>
      <c r="DR26" s="638">
        <v>26859.219633909466</v>
      </c>
      <c r="DS26" s="638">
        <v>24636.230833551264</v>
      </c>
      <c r="DT26" s="638">
        <v>23424.709441082585</v>
      </c>
      <c r="DU26" s="638">
        <v>22177.866305366384</v>
      </c>
      <c r="DV26" s="671">
        <v>19227.589534369341</v>
      </c>
      <c r="DW26" s="671">
        <v>18843.372285949888</v>
      </c>
      <c r="DX26" s="671">
        <v>19201.188432612289</v>
      </c>
      <c r="DY26" s="671">
        <v>18736.923989354444</v>
      </c>
      <c r="DZ26" s="671">
        <v>19016.635811612556</v>
      </c>
      <c r="EA26" s="671">
        <v>21450.662145877915</v>
      </c>
      <c r="EB26" s="671">
        <v>21751.216181135442</v>
      </c>
      <c r="EC26" s="671">
        <v>20031.561868459889</v>
      </c>
      <c r="ED26" s="671">
        <v>20614.299203660394</v>
      </c>
      <c r="EE26" s="671">
        <v>19879.918539375511</v>
      </c>
      <c r="EF26" s="671">
        <v>15883.987602071098</v>
      </c>
    </row>
    <row r="27" spans="1:136" s="679" customFormat="1" ht="17.25" customHeight="1" x14ac:dyDescent="0.3">
      <c r="A27" s="668" t="s">
        <v>565</v>
      </c>
      <c r="B27" s="669">
        <v>61.026910999999998</v>
      </c>
      <c r="C27" s="670">
        <v>61.016410999999998</v>
      </c>
      <c r="D27" s="670">
        <v>61.018411</v>
      </c>
      <c r="E27" s="670">
        <v>61.019410999999998</v>
      </c>
      <c r="F27" s="670">
        <v>61.020410999999996</v>
      </c>
      <c r="G27" s="670">
        <v>61.021411000000001</v>
      </c>
      <c r="H27" s="670">
        <v>61.021411000000001</v>
      </c>
      <c r="I27" s="670">
        <v>61.023410999999996</v>
      </c>
      <c r="J27" s="670">
        <v>61.024411000000001</v>
      </c>
      <c r="K27" s="670">
        <v>61.024411000000001</v>
      </c>
      <c r="L27" s="670">
        <v>61.026410999999996</v>
      </c>
      <c r="M27" s="670">
        <v>61.027411000000001</v>
      </c>
      <c r="N27" s="670">
        <v>61.028410999999998</v>
      </c>
      <c r="O27" s="670">
        <v>61.029410999999996</v>
      </c>
      <c r="P27" s="670">
        <v>61.030410999999994</v>
      </c>
      <c r="Q27" s="670">
        <v>61.030410999999994</v>
      </c>
      <c r="R27" s="670">
        <v>71.156410999999991</v>
      </c>
      <c r="S27" s="670">
        <v>67.529822999999993</v>
      </c>
      <c r="T27" s="670">
        <v>67.529822999999993</v>
      </c>
      <c r="U27" s="670">
        <v>67.529822999999993</v>
      </c>
      <c r="V27" s="670">
        <v>67.529822999999993</v>
      </c>
      <c r="W27" s="670">
        <v>67.529822999999993</v>
      </c>
      <c r="X27" s="670">
        <v>67.529822999999993</v>
      </c>
      <c r="Y27" s="670">
        <v>67.529822999999993</v>
      </c>
      <c r="Z27" s="670">
        <v>67.529822999999993</v>
      </c>
      <c r="AA27" s="670">
        <v>67.529822999999993</v>
      </c>
      <c r="AB27" s="670">
        <v>67.529822999999993</v>
      </c>
      <c r="AC27" s="670">
        <v>67.532817999999992</v>
      </c>
      <c r="AD27" s="670">
        <v>67.532817999999992</v>
      </c>
      <c r="AE27" s="670">
        <v>67.542648999999997</v>
      </c>
      <c r="AF27" s="670">
        <v>67.532817999999992</v>
      </c>
      <c r="AG27" s="670">
        <v>67.532817999999992</v>
      </c>
      <c r="AH27" s="670">
        <v>67.542487999999992</v>
      </c>
      <c r="AI27" s="670">
        <v>67.539492999999993</v>
      </c>
      <c r="AJ27" s="670">
        <v>67.539492999999993</v>
      </c>
      <c r="AK27" s="670">
        <v>67.539492999999993</v>
      </c>
      <c r="AL27" s="670">
        <v>67.539492999999993</v>
      </c>
      <c r="AM27" s="670">
        <v>67.539492999999993</v>
      </c>
      <c r="AN27" s="636">
        <v>67.539492999999993</v>
      </c>
      <c r="AO27" s="636">
        <v>67.539492999999993</v>
      </c>
      <c r="AP27" s="636">
        <v>67.539492999999993</v>
      </c>
      <c r="AQ27" s="636">
        <v>67.539492999999993</v>
      </c>
      <c r="AR27" s="636">
        <v>67.539492999999993</v>
      </c>
      <c r="AS27" s="636">
        <v>67.539492999999993</v>
      </c>
      <c r="AT27" s="636">
        <v>67.539492999999993</v>
      </c>
      <c r="AU27" s="636">
        <v>67.539492999999993</v>
      </c>
      <c r="AV27" s="636">
        <v>67.539492999999993</v>
      </c>
      <c r="AW27" s="636">
        <v>67.539492999999993</v>
      </c>
      <c r="AX27" s="636">
        <v>67.539492999999993</v>
      </c>
      <c r="AY27" s="636">
        <v>64.790993</v>
      </c>
      <c r="AZ27" s="636">
        <v>64.790993</v>
      </c>
      <c r="BA27" s="636">
        <v>58.063493000000001</v>
      </c>
      <c r="BB27" s="636">
        <v>58.063493000000001</v>
      </c>
      <c r="BC27" s="636">
        <v>58.063493000000001</v>
      </c>
      <c r="BD27" s="636">
        <v>58.063493000000001</v>
      </c>
      <c r="BE27" s="636">
        <v>58.063493000000001</v>
      </c>
      <c r="BF27" s="636">
        <v>58.063493000000001</v>
      </c>
      <c r="BG27" s="636">
        <v>58.063493000000001</v>
      </c>
      <c r="BH27" s="636">
        <v>58.063493000000001</v>
      </c>
      <c r="BI27" s="636">
        <v>58.063493000000001</v>
      </c>
      <c r="BJ27" s="636">
        <v>58.063493000000001</v>
      </c>
      <c r="BK27" s="636">
        <v>58.063493000000001</v>
      </c>
      <c r="BL27" s="636">
        <v>58.063493000000001</v>
      </c>
      <c r="BM27" s="636">
        <v>58.063493000000001</v>
      </c>
      <c r="BN27" s="636">
        <v>58.063493000000001</v>
      </c>
      <c r="BO27" s="636">
        <v>58.063493000000001</v>
      </c>
      <c r="BP27" s="635">
        <v>58.063493000000001</v>
      </c>
      <c r="BQ27" s="635">
        <v>58.063493000000001</v>
      </c>
      <c r="BR27" s="635">
        <v>58.063493000000001</v>
      </c>
      <c r="BS27" s="635">
        <v>58.063493000000001</v>
      </c>
      <c r="BT27" s="635">
        <v>58.063493000000001</v>
      </c>
      <c r="BU27" s="635">
        <v>58.063493000000001</v>
      </c>
      <c r="BV27" s="635">
        <v>58.063493000000001</v>
      </c>
      <c r="BW27" s="635">
        <v>58.063493000000001</v>
      </c>
      <c r="BX27" s="635">
        <v>58.063493000000001</v>
      </c>
      <c r="BY27" s="635">
        <v>58.063493000000001</v>
      </c>
      <c r="BZ27" s="635">
        <v>58.063493000000001</v>
      </c>
      <c r="CA27" s="635">
        <v>58.063493000000001</v>
      </c>
      <c r="CB27" s="635">
        <v>58.043492999999998</v>
      </c>
      <c r="CC27" s="635">
        <v>58.043492999999998</v>
      </c>
      <c r="CD27" s="635">
        <v>58.043492999999998</v>
      </c>
      <c r="CE27" s="635">
        <v>58.043492999999998</v>
      </c>
      <c r="CF27" s="635">
        <v>58.043492999999998</v>
      </c>
      <c r="CG27" s="635">
        <v>58.043492999999998</v>
      </c>
      <c r="CH27" s="637">
        <v>58.043492999999998</v>
      </c>
      <c r="CI27" s="637">
        <v>58.043492999999998</v>
      </c>
      <c r="CJ27" s="637">
        <v>58.043492999999998</v>
      </c>
      <c r="CK27" s="637">
        <v>58.043492999999998</v>
      </c>
      <c r="CL27" s="637">
        <v>58.043492999999998</v>
      </c>
      <c r="CM27" s="637">
        <v>58.043492999999998</v>
      </c>
      <c r="CN27" s="637">
        <v>58.043492999999998</v>
      </c>
      <c r="CO27" s="637">
        <v>58.043492999999998</v>
      </c>
      <c r="CP27" s="637">
        <v>58.043492999999998</v>
      </c>
      <c r="CQ27" s="637">
        <v>58.043492999999998</v>
      </c>
      <c r="CR27" s="637">
        <v>58.043492999999998</v>
      </c>
      <c r="CS27" s="637">
        <v>58.043492999999998</v>
      </c>
      <c r="CT27" s="637">
        <v>58.043492999999998</v>
      </c>
      <c r="CU27" s="637">
        <v>58.043492999999998</v>
      </c>
      <c r="CV27" s="637">
        <v>58.043492999999998</v>
      </c>
      <c r="CW27" s="638">
        <v>58.043492999999998</v>
      </c>
      <c r="CX27" s="638">
        <v>58.043492999999998</v>
      </c>
      <c r="CY27" s="638">
        <v>58.043492999999998</v>
      </c>
      <c r="CZ27" s="638">
        <v>58.043492999999998</v>
      </c>
      <c r="DA27" s="638">
        <v>58.043492999999998</v>
      </c>
      <c r="DB27" s="638">
        <v>58.043492999999998</v>
      </c>
      <c r="DC27" s="638">
        <v>58.043492999999998</v>
      </c>
      <c r="DD27" s="638">
        <v>58.043492999999998</v>
      </c>
      <c r="DE27" s="638">
        <v>58.043492999999998</v>
      </c>
      <c r="DF27" s="638">
        <v>58.043492999999998</v>
      </c>
      <c r="DG27" s="638">
        <v>58.043492999999998</v>
      </c>
      <c r="DH27" s="638">
        <v>58.043492999999998</v>
      </c>
      <c r="DI27" s="638">
        <v>58.043492999999998</v>
      </c>
      <c r="DJ27" s="638">
        <v>58.043492999999998</v>
      </c>
      <c r="DK27" s="638">
        <v>58.043492999999998</v>
      </c>
      <c r="DL27" s="638">
        <v>58.043492999999998</v>
      </c>
      <c r="DM27" s="638">
        <v>58.043492999999998</v>
      </c>
      <c r="DN27" s="638">
        <v>58.043492999999998</v>
      </c>
      <c r="DO27" s="638">
        <v>58.043492999999998</v>
      </c>
      <c r="DP27" s="638">
        <v>58.043492999999998</v>
      </c>
      <c r="DQ27" s="638">
        <v>58.043492999999998</v>
      </c>
      <c r="DR27" s="638">
        <v>58.043492999999998</v>
      </c>
      <c r="DS27" s="638">
        <v>58.043492999999998</v>
      </c>
      <c r="DT27" s="638">
        <v>58.043492999999998</v>
      </c>
      <c r="DU27" s="638">
        <v>58.043492999999998</v>
      </c>
      <c r="DV27" s="671">
        <v>58.043492999999998</v>
      </c>
      <c r="DW27" s="671">
        <v>58.043492999999998</v>
      </c>
      <c r="DX27" s="671">
        <v>58.043492999999998</v>
      </c>
      <c r="DY27" s="671">
        <v>58.043492999999998</v>
      </c>
      <c r="DZ27" s="671">
        <v>58.043492999999998</v>
      </c>
      <c r="EA27" s="671">
        <v>58.043492999999998</v>
      </c>
      <c r="EB27" s="671">
        <v>58.043492999999998</v>
      </c>
      <c r="EC27" s="671">
        <v>58.043492999999998</v>
      </c>
      <c r="ED27" s="671">
        <v>58.043492999999998</v>
      </c>
      <c r="EE27" s="671">
        <v>58.043492999999998</v>
      </c>
      <c r="EF27" s="671">
        <v>58.043492999999998</v>
      </c>
    </row>
    <row r="28" spans="1:136" s="679" customFormat="1" ht="17.25" customHeight="1" x14ac:dyDescent="0.3">
      <c r="A28" s="668" t="s">
        <v>566</v>
      </c>
      <c r="B28" s="669">
        <v>0.97697899999999993</v>
      </c>
      <c r="C28" s="670">
        <v>0.97697899999999993</v>
      </c>
      <c r="D28" s="670">
        <v>0.97697899999999993</v>
      </c>
      <c r="E28" s="670">
        <v>0.97697899999999993</v>
      </c>
      <c r="F28" s="670">
        <v>0.97697899999999993</v>
      </c>
      <c r="G28" s="670">
        <v>0.97697899999999993</v>
      </c>
      <c r="H28" s="670">
        <v>0.97697899999999993</v>
      </c>
      <c r="I28" s="670">
        <v>0.97697899999999993</v>
      </c>
      <c r="J28" s="670">
        <v>0.97697899999999993</v>
      </c>
      <c r="K28" s="670">
        <v>0.97697899999999993</v>
      </c>
      <c r="L28" s="670">
        <v>0.97697899999999993</v>
      </c>
      <c r="M28" s="670">
        <v>0.97697899999999993</v>
      </c>
      <c r="N28" s="670">
        <v>0.97697899999999993</v>
      </c>
      <c r="O28" s="670">
        <v>0.97697899999999993</v>
      </c>
      <c r="P28" s="670">
        <v>0.97447899999999998</v>
      </c>
      <c r="Q28" s="670">
        <v>0.97447899999999998</v>
      </c>
      <c r="R28" s="670">
        <v>0.97447899999999998</v>
      </c>
      <c r="S28" s="670">
        <v>0.97447899999999998</v>
      </c>
      <c r="T28" s="670">
        <v>0.97447899999999998</v>
      </c>
      <c r="U28" s="670">
        <v>0.94097900000000001</v>
      </c>
      <c r="V28" s="670">
        <v>0.94097900000000001</v>
      </c>
      <c r="W28" s="670">
        <v>0.94097900000000001</v>
      </c>
      <c r="X28" s="670">
        <v>0.94097900000000001</v>
      </c>
      <c r="Y28" s="670">
        <v>0.94097900000000001</v>
      </c>
      <c r="Z28" s="670">
        <v>0.94097900000000001</v>
      </c>
      <c r="AA28" s="670">
        <v>0.94097900000000001</v>
      </c>
      <c r="AB28" s="670">
        <v>0.94097900000000001</v>
      </c>
      <c r="AC28" s="670">
        <v>0.94097900000000001</v>
      </c>
      <c r="AD28" s="670">
        <v>0.94097900000000001</v>
      </c>
      <c r="AE28" s="670">
        <v>0.94097900000000001</v>
      </c>
      <c r="AF28" s="670">
        <v>0.94097900000000001</v>
      </c>
      <c r="AG28" s="670">
        <v>0.94097900000000001</v>
      </c>
      <c r="AH28" s="670">
        <v>0.94097900000000001</v>
      </c>
      <c r="AI28" s="670">
        <v>0.94097900000000001</v>
      </c>
      <c r="AJ28" s="670">
        <v>0.94097900000000001</v>
      </c>
      <c r="AK28" s="670">
        <v>0.94097900000000001</v>
      </c>
      <c r="AL28" s="670">
        <v>0.94097900000000001</v>
      </c>
      <c r="AM28" s="670">
        <v>0.94097900000000001</v>
      </c>
      <c r="AN28" s="636">
        <v>0.94097900000000001</v>
      </c>
      <c r="AO28" s="636">
        <v>0.94097900000000001</v>
      </c>
      <c r="AP28" s="636">
        <v>0.94097900000000001</v>
      </c>
      <c r="AQ28" s="636">
        <v>0.94097900000000001</v>
      </c>
      <c r="AR28" s="636">
        <v>0.94097900000000001</v>
      </c>
      <c r="AS28" s="636">
        <v>0.94097900000000001</v>
      </c>
      <c r="AT28" s="636">
        <v>0.94097900000000001</v>
      </c>
      <c r="AU28" s="636">
        <v>0.94097900000000001</v>
      </c>
      <c r="AV28" s="636">
        <v>0.94097900000000001</v>
      </c>
      <c r="AW28" s="636">
        <v>0.94097900000000001</v>
      </c>
      <c r="AX28" s="636">
        <v>0.94097900000000001</v>
      </c>
      <c r="AY28" s="636">
        <v>0.94097900000000001</v>
      </c>
      <c r="AZ28" s="636">
        <v>0.94097900000000001</v>
      </c>
      <c r="BA28" s="636">
        <v>0.94097900000000001</v>
      </c>
      <c r="BB28" s="636">
        <v>0.94097900000000001</v>
      </c>
      <c r="BC28" s="636">
        <v>0.94097900000000001</v>
      </c>
      <c r="BD28" s="636">
        <v>0.94097900000000001</v>
      </c>
      <c r="BE28" s="636">
        <v>0.94097900000000001</v>
      </c>
      <c r="BF28" s="636">
        <v>0.94097900000000001</v>
      </c>
      <c r="BG28" s="636">
        <v>0.94097900000000001</v>
      </c>
      <c r="BH28" s="636">
        <v>0.94097900000000001</v>
      </c>
      <c r="BI28" s="636">
        <v>0.94097900000000001</v>
      </c>
      <c r="BJ28" s="636">
        <v>0.94097900000000001</v>
      </c>
      <c r="BK28" s="636">
        <v>0.94097900000000001</v>
      </c>
      <c r="BL28" s="636">
        <v>0.90739999999999998</v>
      </c>
      <c r="BM28" s="636">
        <v>0.94097900000000001</v>
      </c>
      <c r="BN28" s="636">
        <v>0.94097900000000001</v>
      </c>
      <c r="BO28" s="636">
        <v>0.94097900000000001</v>
      </c>
      <c r="BP28" s="635">
        <v>0.94097900000000001</v>
      </c>
      <c r="BQ28" s="635">
        <v>0.94097900000000001</v>
      </c>
      <c r="BR28" s="635">
        <v>0.90739999999999998</v>
      </c>
      <c r="BS28" s="635">
        <v>0.94097900000000001</v>
      </c>
      <c r="BT28" s="635">
        <v>0.94097900000000001</v>
      </c>
      <c r="BU28" s="635">
        <v>0.94097900000000001</v>
      </c>
      <c r="BV28" s="635">
        <v>0.94097900000000001</v>
      </c>
      <c r="BW28" s="635">
        <v>0.94097900000000001</v>
      </c>
      <c r="BX28" s="635">
        <v>0.94097900000000001</v>
      </c>
      <c r="BY28" s="635">
        <v>0.94097900000000001</v>
      </c>
      <c r="BZ28" s="635">
        <v>0.94097900000000001</v>
      </c>
      <c r="CA28" s="635">
        <v>0.94097900000000001</v>
      </c>
      <c r="CB28" s="635">
        <v>0.94097900000000001</v>
      </c>
      <c r="CC28" s="635">
        <v>0.94097900000000001</v>
      </c>
      <c r="CD28" s="635">
        <v>0.94097900000000001</v>
      </c>
      <c r="CE28" s="635">
        <v>0.94097900000000001</v>
      </c>
      <c r="CF28" s="635">
        <v>0.94097900000000001</v>
      </c>
      <c r="CG28" s="635">
        <v>0.94097900000000001</v>
      </c>
      <c r="CH28" s="637">
        <v>0.94097900000000001</v>
      </c>
      <c r="CI28" s="637">
        <v>0.94097900000000001</v>
      </c>
      <c r="CJ28" s="637">
        <v>0.94097900000000001</v>
      </c>
      <c r="CK28" s="637">
        <v>0.94097900000000001</v>
      </c>
      <c r="CL28" s="637">
        <v>0.94097900000000001</v>
      </c>
      <c r="CM28" s="637">
        <v>0.94097900000000001</v>
      </c>
      <c r="CN28" s="637">
        <v>0.94097900000000001</v>
      </c>
      <c r="CO28" s="637">
        <v>0.94097900000000001</v>
      </c>
      <c r="CP28" s="637">
        <v>0.94097900000000001</v>
      </c>
      <c r="CQ28" s="637">
        <v>0.94097900000000001</v>
      </c>
      <c r="CR28" s="637">
        <v>0.94097900000000001</v>
      </c>
      <c r="CS28" s="637">
        <v>0.94097900000000001</v>
      </c>
      <c r="CT28" s="637">
        <v>0.94097900000000001</v>
      </c>
      <c r="CU28" s="637">
        <v>0.94097900000000001</v>
      </c>
      <c r="CV28" s="637">
        <v>0.94097900000000001</v>
      </c>
      <c r="CW28" s="638">
        <v>0.94097900000000001</v>
      </c>
      <c r="CX28" s="638">
        <v>0.94097900000000001</v>
      </c>
      <c r="CY28" s="638">
        <v>0.94097900000000001</v>
      </c>
      <c r="CZ28" s="638">
        <v>0.94097900000000001</v>
      </c>
      <c r="DA28" s="638">
        <v>0.94097900000000001</v>
      </c>
      <c r="DB28" s="638">
        <v>0.94097900000000001</v>
      </c>
      <c r="DC28" s="638">
        <v>0.94097900000000001</v>
      </c>
      <c r="DD28" s="638">
        <v>0.94097900000000001</v>
      </c>
      <c r="DE28" s="638">
        <v>0.94097900000000001</v>
      </c>
      <c r="DF28" s="638">
        <v>0.94097900000000001</v>
      </c>
      <c r="DG28" s="638">
        <v>0.94097900000000001</v>
      </c>
      <c r="DH28" s="638">
        <v>0.94097900000000001</v>
      </c>
      <c r="DI28" s="638">
        <v>0.94097900000000001</v>
      </c>
      <c r="DJ28" s="638">
        <v>0.94097900000000001</v>
      </c>
      <c r="DK28" s="638">
        <v>0.94097900000000001</v>
      </c>
      <c r="DL28" s="638">
        <v>0.94097900000000001</v>
      </c>
      <c r="DM28" s="638">
        <v>0.94097900000000001</v>
      </c>
      <c r="DN28" s="638">
        <v>0.94097900000000001</v>
      </c>
      <c r="DO28" s="638">
        <v>0.94097900000000001</v>
      </c>
      <c r="DP28" s="638">
        <v>0.90739999999999998</v>
      </c>
      <c r="DQ28" s="638">
        <v>0.94097900000000001</v>
      </c>
      <c r="DR28" s="638">
        <v>1.07175799</v>
      </c>
      <c r="DS28" s="638">
        <v>1.07175799</v>
      </c>
      <c r="DT28" s="638">
        <v>1.07175799</v>
      </c>
      <c r="DU28" s="638">
        <v>13.078401830000001</v>
      </c>
      <c r="DV28" s="671">
        <v>43.093746010000004</v>
      </c>
      <c r="DW28" s="671">
        <v>509.75477341000004</v>
      </c>
      <c r="DX28" s="671">
        <v>901.97510559</v>
      </c>
      <c r="DY28" s="671">
        <v>1144.1664822999999</v>
      </c>
      <c r="DZ28" s="671">
        <v>1451.4167733900001</v>
      </c>
      <c r="EA28" s="671">
        <v>1594.7757545499999</v>
      </c>
      <c r="EB28" s="671">
        <v>1712.7513812699999</v>
      </c>
      <c r="EC28" s="671">
        <v>1920.2596894999999</v>
      </c>
      <c r="ED28" s="671">
        <v>2046.3693795699999</v>
      </c>
      <c r="EE28" s="671">
        <v>2168.7951843699998</v>
      </c>
      <c r="EF28" s="671">
        <v>2212.10730595</v>
      </c>
    </row>
    <row r="29" spans="1:136" ht="12" customHeight="1" x14ac:dyDescent="0.3">
      <c r="A29" s="668"/>
      <c r="B29" s="669"/>
      <c r="C29" s="670"/>
      <c r="D29" s="670"/>
      <c r="E29" s="670"/>
      <c r="F29" s="670"/>
      <c r="G29" s="670"/>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70"/>
      <c r="AJ29" s="670"/>
      <c r="AK29" s="670"/>
      <c r="AL29" s="670"/>
      <c r="AM29" s="670"/>
      <c r="AN29" s="636"/>
      <c r="AO29" s="636"/>
      <c r="AP29" s="636"/>
      <c r="AQ29" s="636"/>
      <c r="AR29" s="636"/>
      <c r="AS29" s="636"/>
      <c r="AT29" s="636"/>
      <c r="AU29" s="636"/>
      <c r="AV29" s="636"/>
      <c r="AW29" s="636"/>
      <c r="AX29" s="636"/>
      <c r="AY29" s="636"/>
      <c r="AZ29" s="636"/>
      <c r="BA29" s="636"/>
      <c r="BB29" s="636"/>
      <c r="BC29" s="636"/>
      <c r="BD29" s="636"/>
      <c r="BE29" s="636"/>
      <c r="BF29" s="636"/>
      <c r="BG29" s="636"/>
      <c r="BH29" s="636"/>
      <c r="BI29" s="636"/>
      <c r="BJ29" s="636"/>
      <c r="BK29" s="636"/>
      <c r="BL29" s="636"/>
      <c r="BM29" s="636"/>
      <c r="BN29" s="636"/>
      <c r="BO29" s="636"/>
      <c r="BP29" s="635"/>
      <c r="BQ29" s="635"/>
      <c r="BR29" s="635"/>
      <c r="BS29" s="635"/>
      <c r="BT29" s="635"/>
      <c r="BU29" s="635"/>
      <c r="BV29" s="635"/>
      <c r="BW29" s="635"/>
      <c r="BX29" s="635"/>
      <c r="BY29" s="635"/>
      <c r="BZ29" s="635"/>
      <c r="CA29" s="635"/>
      <c r="CB29" s="635"/>
      <c r="CC29" s="635"/>
      <c r="CD29" s="635"/>
      <c r="CE29" s="635"/>
      <c r="CF29" s="635"/>
      <c r="CG29" s="635"/>
      <c r="CH29" s="637"/>
      <c r="CI29" s="637"/>
      <c r="CJ29" s="637"/>
      <c r="CK29" s="637"/>
      <c r="CL29" s="637"/>
      <c r="CM29" s="637"/>
      <c r="CN29" s="637"/>
      <c r="CO29" s="637"/>
      <c r="CP29" s="637"/>
      <c r="CQ29" s="637"/>
      <c r="CR29" s="637"/>
      <c r="CS29" s="637"/>
      <c r="CT29" s="637"/>
      <c r="CU29" s="637"/>
      <c r="CV29" s="637"/>
      <c r="CW29" s="638"/>
      <c r="CX29" s="638"/>
      <c r="CY29" s="638"/>
      <c r="CZ29" s="638"/>
      <c r="DA29" s="638"/>
      <c r="DB29" s="638"/>
      <c r="DC29" s="638"/>
      <c r="DD29" s="638"/>
      <c r="DE29" s="638"/>
      <c r="DF29" s="638"/>
      <c r="DG29" s="638"/>
      <c r="DH29" s="638"/>
      <c r="DI29" s="638"/>
      <c r="DJ29" s="638"/>
      <c r="DK29" s="638"/>
      <c r="DL29" s="638"/>
      <c r="DM29" s="638"/>
      <c r="DN29" s="638"/>
      <c r="DO29" s="638"/>
      <c r="DP29" s="638"/>
      <c r="DQ29" s="638"/>
      <c r="DR29" s="638"/>
      <c r="DS29" s="638"/>
      <c r="DT29" s="638"/>
      <c r="DU29" s="638"/>
      <c r="DV29" s="671"/>
      <c r="DW29" s="671"/>
      <c r="DX29" s="671"/>
      <c r="DY29" s="671"/>
      <c r="DZ29" s="671"/>
      <c r="EA29" s="671"/>
      <c r="EB29" s="671"/>
      <c r="EC29" s="671"/>
      <c r="ED29" s="671"/>
      <c r="EE29" s="671"/>
      <c r="EF29" s="671"/>
    </row>
    <row r="30" spans="1:136" ht="17.25" customHeight="1" x14ac:dyDescent="0.3">
      <c r="A30" s="664" t="s">
        <v>503</v>
      </c>
      <c r="B30" s="665">
        <v>0</v>
      </c>
      <c r="C30" s="666">
        <v>0</v>
      </c>
      <c r="D30" s="666">
        <v>0</v>
      </c>
      <c r="E30" s="666">
        <v>0</v>
      </c>
      <c r="F30" s="666">
        <v>0</v>
      </c>
      <c r="G30" s="666">
        <v>0</v>
      </c>
      <c r="H30" s="666">
        <v>0</v>
      </c>
      <c r="I30" s="666">
        <v>0</v>
      </c>
      <c r="J30" s="666">
        <v>0</v>
      </c>
      <c r="K30" s="666">
        <v>0</v>
      </c>
      <c r="L30" s="666">
        <v>0</v>
      </c>
      <c r="M30" s="666">
        <v>0</v>
      </c>
      <c r="N30" s="666">
        <v>0</v>
      </c>
      <c r="O30" s="666">
        <v>0</v>
      </c>
      <c r="P30" s="666">
        <v>0</v>
      </c>
      <c r="Q30" s="666">
        <v>0</v>
      </c>
      <c r="R30" s="666">
        <v>0</v>
      </c>
      <c r="S30" s="666">
        <v>0</v>
      </c>
      <c r="T30" s="666">
        <v>0</v>
      </c>
      <c r="U30" s="666">
        <v>0</v>
      </c>
      <c r="V30" s="666">
        <v>0</v>
      </c>
      <c r="W30" s="666">
        <v>0</v>
      </c>
      <c r="X30" s="666">
        <v>0</v>
      </c>
      <c r="Y30" s="666">
        <v>0</v>
      </c>
      <c r="Z30" s="666">
        <v>0</v>
      </c>
      <c r="AA30" s="666">
        <v>0</v>
      </c>
      <c r="AB30" s="666">
        <v>0</v>
      </c>
      <c r="AC30" s="666">
        <v>0</v>
      </c>
      <c r="AD30" s="666">
        <v>0</v>
      </c>
      <c r="AE30" s="666">
        <v>0</v>
      </c>
      <c r="AF30" s="666">
        <v>0</v>
      </c>
      <c r="AG30" s="666">
        <v>0</v>
      </c>
      <c r="AH30" s="666">
        <v>0</v>
      </c>
      <c r="AI30" s="666">
        <v>0</v>
      </c>
      <c r="AJ30" s="666">
        <v>0</v>
      </c>
      <c r="AK30" s="666">
        <v>0</v>
      </c>
      <c r="AL30" s="666">
        <v>0</v>
      </c>
      <c r="AM30" s="666">
        <v>0</v>
      </c>
      <c r="AN30" s="628">
        <v>0</v>
      </c>
      <c r="AO30" s="628">
        <v>0</v>
      </c>
      <c r="AP30" s="628">
        <v>0</v>
      </c>
      <c r="AQ30" s="628">
        <v>0</v>
      </c>
      <c r="AR30" s="628">
        <v>0</v>
      </c>
      <c r="AS30" s="628">
        <v>0</v>
      </c>
      <c r="AT30" s="628">
        <v>0</v>
      </c>
      <c r="AU30" s="628">
        <v>0</v>
      </c>
      <c r="AV30" s="628">
        <v>0</v>
      </c>
      <c r="AW30" s="628">
        <v>0</v>
      </c>
      <c r="AX30" s="628">
        <v>0</v>
      </c>
      <c r="AY30" s="628">
        <v>0</v>
      </c>
      <c r="AZ30" s="628">
        <v>0</v>
      </c>
      <c r="BA30" s="628">
        <v>0</v>
      </c>
      <c r="BB30" s="628">
        <v>0</v>
      </c>
      <c r="BC30" s="628">
        <v>0</v>
      </c>
      <c r="BD30" s="628">
        <v>0</v>
      </c>
      <c r="BE30" s="628">
        <v>0</v>
      </c>
      <c r="BF30" s="628">
        <v>0</v>
      </c>
      <c r="BG30" s="628">
        <v>0</v>
      </c>
      <c r="BH30" s="628">
        <v>0</v>
      </c>
      <c r="BI30" s="628">
        <v>0</v>
      </c>
      <c r="BJ30" s="628">
        <v>0</v>
      </c>
      <c r="BK30" s="628">
        <v>0</v>
      </c>
      <c r="BL30" s="628">
        <v>0</v>
      </c>
      <c r="BM30" s="628">
        <v>0</v>
      </c>
      <c r="BN30" s="628">
        <v>0</v>
      </c>
      <c r="BO30" s="628">
        <v>0</v>
      </c>
      <c r="BP30" s="627">
        <v>0</v>
      </c>
      <c r="BQ30" s="627">
        <v>0</v>
      </c>
      <c r="BR30" s="627">
        <v>0</v>
      </c>
      <c r="BS30" s="627">
        <v>0</v>
      </c>
      <c r="BT30" s="627">
        <v>0</v>
      </c>
      <c r="BU30" s="627">
        <v>0</v>
      </c>
      <c r="BV30" s="627">
        <v>0</v>
      </c>
      <c r="BW30" s="627">
        <v>0</v>
      </c>
      <c r="BX30" s="627">
        <v>0</v>
      </c>
      <c r="BY30" s="627">
        <v>0</v>
      </c>
      <c r="BZ30" s="627">
        <v>0</v>
      </c>
      <c r="CA30" s="627">
        <v>0</v>
      </c>
      <c r="CB30" s="627">
        <v>0</v>
      </c>
      <c r="CC30" s="627">
        <v>0</v>
      </c>
      <c r="CD30" s="627">
        <v>0</v>
      </c>
      <c r="CE30" s="627">
        <v>0</v>
      </c>
      <c r="CF30" s="627">
        <v>0</v>
      </c>
      <c r="CG30" s="627">
        <v>0</v>
      </c>
      <c r="CH30" s="629">
        <v>0</v>
      </c>
      <c r="CI30" s="629">
        <v>0</v>
      </c>
      <c r="CJ30" s="629">
        <v>0</v>
      </c>
      <c r="CK30" s="629">
        <v>0</v>
      </c>
      <c r="CL30" s="629">
        <v>0</v>
      </c>
      <c r="CM30" s="629">
        <v>0</v>
      </c>
      <c r="CN30" s="629">
        <v>0</v>
      </c>
      <c r="CO30" s="629">
        <v>0</v>
      </c>
      <c r="CP30" s="629">
        <v>0</v>
      </c>
      <c r="CQ30" s="629">
        <v>0</v>
      </c>
      <c r="CR30" s="629">
        <v>0</v>
      </c>
      <c r="CS30" s="629">
        <v>0</v>
      </c>
      <c r="CT30" s="629">
        <v>0</v>
      </c>
      <c r="CU30" s="629">
        <v>0</v>
      </c>
      <c r="CV30" s="629">
        <v>0</v>
      </c>
      <c r="CW30" s="630">
        <v>0</v>
      </c>
      <c r="CX30" s="630">
        <v>0</v>
      </c>
      <c r="CY30" s="630">
        <v>0</v>
      </c>
      <c r="CZ30" s="630">
        <v>0</v>
      </c>
      <c r="DA30" s="630">
        <v>0</v>
      </c>
      <c r="DB30" s="630">
        <v>0</v>
      </c>
      <c r="DC30" s="630">
        <v>0</v>
      </c>
      <c r="DD30" s="630">
        <v>0</v>
      </c>
      <c r="DE30" s="630">
        <v>0</v>
      </c>
      <c r="DF30" s="630">
        <v>0</v>
      </c>
      <c r="DG30" s="630">
        <v>0</v>
      </c>
      <c r="DH30" s="630">
        <v>0</v>
      </c>
      <c r="DI30" s="630">
        <v>0</v>
      </c>
      <c r="DJ30" s="630">
        <v>0</v>
      </c>
      <c r="DK30" s="630">
        <v>0</v>
      </c>
      <c r="DL30" s="630">
        <v>0</v>
      </c>
      <c r="DM30" s="630">
        <v>0</v>
      </c>
      <c r="DN30" s="630">
        <v>0</v>
      </c>
      <c r="DO30" s="630">
        <v>0</v>
      </c>
      <c r="DP30" s="630">
        <v>0</v>
      </c>
      <c r="DQ30" s="630">
        <v>0</v>
      </c>
      <c r="DR30" s="630">
        <v>0</v>
      </c>
      <c r="DS30" s="630">
        <v>0</v>
      </c>
      <c r="DT30" s="630">
        <v>0</v>
      </c>
      <c r="DU30" s="630">
        <v>0</v>
      </c>
      <c r="DV30" s="667">
        <v>0</v>
      </c>
      <c r="DW30" s="667">
        <v>0</v>
      </c>
      <c r="DX30" s="667">
        <v>0</v>
      </c>
      <c r="DY30" s="667">
        <v>0</v>
      </c>
      <c r="DZ30" s="667">
        <v>0</v>
      </c>
      <c r="EA30" s="667">
        <v>0</v>
      </c>
      <c r="EB30" s="667">
        <v>0</v>
      </c>
      <c r="EC30" s="667">
        <v>0</v>
      </c>
      <c r="ED30" s="667">
        <v>0</v>
      </c>
      <c r="EE30" s="667">
        <v>0</v>
      </c>
      <c r="EF30" s="667">
        <v>0</v>
      </c>
    </row>
    <row r="31" spans="1:136" ht="12" customHeight="1" x14ac:dyDescent="0.3">
      <c r="A31" s="668"/>
      <c r="B31" s="669"/>
      <c r="C31" s="670"/>
      <c r="D31" s="670"/>
      <c r="E31" s="670"/>
      <c r="F31" s="670"/>
      <c r="G31" s="670"/>
      <c r="H31" s="670"/>
      <c r="I31" s="670"/>
      <c r="J31" s="670"/>
      <c r="K31" s="670"/>
      <c r="L31" s="670"/>
      <c r="M31" s="670"/>
      <c r="N31" s="670"/>
      <c r="O31" s="670"/>
      <c r="P31" s="670"/>
      <c r="Q31" s="670"/>
      <c r="R31" s="670"/>
      <c r="S31" s="670"/>
      <c r="T31" s="670"/>
      <c r="U31" s="670"/>
      <c r="V31" s="670"/>
      <c r="W31" s="670"/>
      <c r="X31" s="670"/>
      <c r="Y31" s="670"/>
      <c r="Z31" s="670"/>
      <c r="AA31" s="670"/>
      <c r="AB31" s="670"/>
      <c r="AC31" s="670"/>
      <c r="AD31" s="670"/>
      <c r="AE31" s="670"/>
      <c r="AF31" s="670"/>
      <c r="AG31" s="670"/>
      <c r="AH31" s="670"/>
      <c r="AI31" s="670"/>
      <c r="AJ31" s="670"/>
      <c r="AK31" s="670"/>
      <c r="AL31" s="670"/>
      <c r="AM31" s="670"/>
      <c r="AN31" s="636"/>
      <c r="AO31" s="636"/>
      <c r="AP31" s="636"/>
      <c r="AQ31" s="636"/>
      <c r="AR31" s="636"/>
      <c r="AS31" s="636"/>
      <c r="AT31" s="636"/>
      <c r="AU31" s="636"/>
      <c r="AV31" s="636"/>
      <c r="AW31" s="636"/>
      <c r="AX31" s="636"/>
      <c r="AY31" s="636"/>
      <c r="AZ31" s="636"/>
      <c r="BA31" s="636"/>
      <c r="BB31" s="636"/>
      <c r="BC31" s="636"/>
      <c r="BD31" s="636"/>
      <c r="BE31" s="636"/>
      <c r="BF31" s="636"/>
      <c r="BG31" s="636"/>
      <c r="BH31" s="636"/>
      <c r="BI31" s="636"/>
      <c r="BJ31" s="636"/>
      <c r="BK31" s="636"/>
      <c r="BL31" s="636"/>
      <c r="BM31" s="636"/>
      <c r="BN31" s="636"/>
      <c r="BO31" s="636"/>
      <c r="BP31" s="635"/>
      <c r="BQ31" s="635"/>
      <c r="BR31" s="635"/>
      <c r="BS31" s="635"/>
      <c r="BT31" s="635"/>
      <c r="BU31" s="635"/>
      <c r="BV31" s="635"/>
      <c r="BW31" s="635"/>
      <c r="BX31" s="635"/>
      <c r="BY31" s="635"/>
      <c r="BZ31" s="635"/>
      <c r="CA31" s="635"/>
      <c r="CB31" s="635"/>
      <c r="CC31" s="635"/>
      <c r="CD31" s="635"/>
      <c r="CE31" s="635"/>
      <c r="CF31" s="635"/>
      <c r="CG31" s="635"/>
      <c r="CH31" s="637"/>
      <c r="CI31" s="637"/>
      <c r="CJ31" s="637"/>
      <c r="CK31" s="637"/>
      <c r="CL31" s="637"/>
      <c r="CM31" s="637"/>
      <c r="CN31" s="637"/>
      <c r="CO31" s="637"/>
      <c r="CP31" s="637"/>
      <c r="CQ31" s="637"/>
      <c r="CR31" s="637"/>
      <c r="CS31" s="637"/>
      <c r="CT31" s="637"/>
      <c r="CU31" s="637"/>
      <c r="CV31" s="637"/>
      <c r="CW31" s="638"/>
      <c r="CX31" s="638"/>
      <c r="CY31" s="638"/>
      <c r="CZ31" s="638"/>
      <c r="DA31" s="638"/>
      <c r="DB31" s="638"/>
      <c r="DC31" s="638"/>
      <c r="DD31" s="638"/>
      <c r="DE31" s="638"/>
      <c r="DF31" s="638"/>
      <c r="DG31" s="638"/>
      <c r="DH31" s="638"/>
      <c r="DI31" s="638"/>
      <c r="DJ31" s="638"/>
      <c r="DK31" s="638"/>
      <c r="DL31" s="638"/>
      <c r="DM31" s="638"/>
      <c r="DN31" s="638"/>
      <c r="DO31" s="638"/>
      <c r="DP31" s="638"/>
      <c r="DQ31" s="638"/>
      <c r="DR31" s="638"/>
      <c r="DS31" s="638"/>
      <c r="DT31" s="638"/>
      <c r="DU31" s="638"/>
      <c r="DV31" s="671"/>
      <c r="DW31" s="671"/>
      <c r="DX31" s="671"/>
      <c r="DY31" s="671"/>
      <c r="DZ31" s="671"/>
      <c r="EA31" s="671"/>
      <c r="EB31" s="671"/>
      <c r="EC31" s="671"/>
      <c r="ED31" s="671"/>
      <c r="EE31" s="671"/>
      <c r="EF31" s="671"/>
    </row>
    <row r="32" spans="1:136" ht="17.25" customHeight="1" x14ac:dyDescent="0.3">
      <c r="A32" s="664" t="s">
        <v>509</v>
      </c>
      <c r="B32" s="665">
        <v>0</v>
      </c>
      <c r="C32" s="666">
        <v>0</v>
      </c>
      <c r="D32" s="666">
        <v>0</v>
      </c>
      <c r="E32" s="666">
        <v>0</v>
      </c>
      <c r="F32" s="666">
        <v>0</v>
      </c>
      <c r="G32" s="666">
        <v>0</v>
      </c>
      <c r="H32" s="666">
        <v>0</v>
      </c>
      <c r="I32" s="666">
        <v>0</v>
      </c>
      <c r="J32" s="666">
        <v>0</v>
      </c>
      <c r="K32" s="666">
        <v>0</v>
      </c>
      <c r="L32" s="666">
        <v>0</v>
      </c>
      <c r="M32" s="666">
        <v>0</v>
      </c>
      <c r="N32" s="666">
        <v>0</v>
      </c>
      <c r="O32" s="666">
        <v>0</v>
      </c>
      <c r="P32" s="666">
        <v>0</v>
      </c>
      <c r="Q32" s="666">
        <v>0</v>
      </c>
      <c r="R32" s="666">
        <v>0</v>
      </c>
      <c r="S32" s="666">
        <v>0</v>
      </c>
      <c r="T32" s="666">
        <v>0</v>
      </c>
      <c r="U32" s="666">
        <v>0</v>
      </c>
      <c r="V32" s="666">
        <v>0</v>
      </c>
      <c r="W32" s="666">
        <v>0</v>
      </c>
      <c r="X32" s="666">
        <v>0</v>
      </c>
      <c r="Y32" s="666">
        <v>0</v>
      </c>
      <c r="Z32" s="666">
        <v>0</v>
      </c>
      <c r="AA32" s="666">
        <v>0</v>
      </c>
      <c r="AB32" s="666">
        <v>0</v>
      </c>
      <c r="AC32" s="666">
        <v>0</v>
      </c>
      <c r="AD32" s="666">
        <v>0</v>
      </c>
      <c r="AE32" s="666">
        <v>0</v>
      </c>
      <c r="AF32" s="666">
        <v>0</v>
      </c>
      <c r="AG32" s="666">
        <v>0</v>
      </c>
      <c r="AH32" s="666">
        <v>0</v>
      </c>
      <c r="AI32" s="666">
        <v>0</v>
      </c>
      <c r="AJ32" s="666">
        <v>0</v>
      </c>
      <c r="AK32" s="666">
        <v>0</v>
      </c>
      <c r="AL32" s="666">
        <v>0</v>
      </c>
      <c r="AM32" s="666">
        <v>0</v>
      </c>
      <c r="AN32" s="628">
        <v>0</v>
      </c>
      <c r="AO32" s="628">
        <v>0</v>
      </c>
      <c r="AP32" s="628">
        <v>0</v>
      </c>
      <c r="AQ32" s="628">
        <v>0</v>
      </c>
      <c r="AR32" s="628">
        <v>0</v>
      </c>
      <c r="AS32" s="628">
        <v>0</v>
      </c>
      <c r="AT32" s="628">
        <v>0</v>
      </c>
      <c r="AU32" s="628">
        <v>0</v>
      </c>
      <c r="AV32" s="628">
        <v>0</v>
      </c>
      <c r="AW32" s="628">
        <v>0</v>
      </c>
      <c r="AX32" s="628">
        <v>0</v>
      </c>
      <c r="AY32" s="628">
        <v>0</v>
      </c>
      <c r="AZ32" s="628">
        <v>0</v>
      </c>
      <c r="BA32" s="628">
        <v>0</v>
      </c>
      <c r="BB32" s="628">
        <v>0</v>
      </c>
      <c r="BC32" s="628">
        <v>0</v>
      </c>
      <c r="BD32" s="628">
        <v>0</v>
      </c>
      <c r="BE32" s="628">
        <v>0</v>
      </c>
      <c r="BF32" s="628">
        <v>0</v>
      </c>
      <c r="BG32" s="628">
        <v>0</v>
      </c>
      <c r="BH32" s="628">
        <v>0</v>
      </c>
      <c r="BI32" s="628">
        <v>0</v>
      </c>
      <c r="BJ32" s="628">
        <v>0</v>
      </c>
      <c r="BK32" s="628">
        <v>0</v>
      </c>
      <c r="BL32" s="628">
        <v>0</v>
      </c>
      <c r="BM32" s="628">
        <v>0</v>
      </c>
      <c r="BN32" s="628">
        <v>0</v>
      </c>
      <c r="BO32" s="628">
        <v>0</v>
      </c>
      <c r="BP32" s="627">
        <v>0</v>
      </c>
      <c r="BQ32" s="627">
        <v>0</v>
      </c>
      <c r="BR32" s="627">
        <v>0</v>
      </c>
      <c r="BS32" s="627">
        <v>0</v>
      </c>
      <c r="BT32" s="627">
        <v>0</v>
      </c>
      <c r="BU32" s="627">
        <v>0</v>
      </c>
      <c r="BV32" s="627">
        <v>0</v>
      </c>
      <c r="BW32" s="627">
        <v>0</v>
      </c>
      <c r="BX32" s="627">
        <v>0</v>
      </c>
      <c r="BY32" s="627">
        <v>0</v>
      </c>
      <c r="BZ32" s="627">
        <v>0</v>
      </c>
      <c r="CA32" s="627">
        <v>0</v>
      </c>
      <c r="CB32" s="627">
        <v>0</v>
      </c>
      <c r="CC32" s="627">
        <v>0</v>
      </c>
      <c r="CD32" s="627">
        <v>0</v>
      </c>
      <c r="CE32" s="627">
        <v>0</v>
      </c>
      <c r="CF32" s="627">
        <v>0</v>
      </c>
      <c r="CG32" s="627">
        <v>0</v>
      </c>
      <c r="CH32" s="629">
        <v>0</v>
      </c>
      <c r="CI32" s="629">
        <v>0</v>
      </c>
      <c r="CJ32" s="629">
        <v>0</v>
      </c>
      <c r="CK32" s="629">
        <v>0</v>
      </c>
      <c r="CL32" s="629">
        <v>0</v>
      </c>
      <c r="CM32" s="629">
        <v>0</v>
      </c>
      <c r="CN32" s="629">
        <v>0</v>
      </c>
      <c r="CO32" s="629">
        <v>0</v>
      </c>
      <c r="CP32" s="629">
        <v>0</v>
      </c>
      <c r="CQ32" s="629">
        <v>0</v>
      </c>
      <c r="CR32" s="629">
        <v>0</v>
      </c>
      <c r="CS32" s="629">
        <v>0</v>
      </c>
      <c r="CT32" s="629">
        <v>0</v>
      </c>
      <c r="CU32" s="629">
        <v>0</v>
      </c>
      <c r="CV32" s="629">
        <v>0</v>
      </c>
      <c r="CW32" s="630">
        <v>0</v>
      </c>
      <c r="CX32" s="630">
        <v>0</v>
      </c>
      <c r="CY32" s="630">
        <v>0</v>
      </c>
      <c r="CZ32" s="630">
        <v>0</v>
      </c>
      <c r="DA32" s="630">
        <v>0</v>
      </c>
      <c r="DB32" s="630">
        <v>0</v>
      </c>
      <c r="DC32" s="630">
        <v>0</v>
      </c>
      <c r="DD32" s="630">
        <v>0</v>
      </c>
      <c r="DE32" s="630">
        <v>0</v>
      </c>
      <c r="DF32" s="630">
        <v>0</v>
      </c>
      <c r="DG32" s="630">
        <v>0</v>
      </c>
      <c r="DH32" s="630">
        <v>0</v>
      </c>
      <c r="DI32" s="630">
        <v>0</v>
      </c>
      <c r="DJ32" s="630">
        <v>0</v>
      </c>
      <c r="DK32" s="630">
        <v>0</v>
      </c>
      <c r="DL32" s="630">
        <v>0</v>
      </c>
      <c r="DM32" s="630">
        <v>0</v>
      </c>
      <c r="DN32" s="630">
        <v>0</v>
      </c>
      <c r="DO32" s="630">
        <v>0</v>
      </c>
      <c r="DP32" s="630">
        <v>0</v>
      </c>
      <c r="DQ32" s="630">
        <v>0</v>
      </c>
      <c r="DR32" s="630">
        <v>0</v>
      </c>
      <c r="DS32" s="630">
        <v>0</v>
      </c>
      <c r="DT32" s="630">
        <v>0</v>
      </c>
      <c r="DU32" s="630">
        <v>0</v>
      </c>
      <c r="DV32" s="667">
        <v>0</v>
      </c>
      <c r="DW32" s="667">
        <v>0</v>
      </c>
      <c r="DX32" s="667">
        <v>0</v>
      </c>
      <c r="DY32" s="667">
        <v>0</v>
      </c>
      <c r="DZ32" s="667">
        <v>0</v>
      </c>
      <c r="EA32" s="667">
        <v>0</v>
      </c>
      <c r="EB32" s="667">
        <v>0</v>
      </c>
      <c r="EC32" s="667">
        <v>0</v>
      </c>
      <c r="ED32" s="667">
        <v>0</v>
      </c>
      <c r="EE32" s="667">
        <v>0</v>
      </c>
      <c r="EF32" s="667">
        <v>0</v>
      </c>
    </row>
    <row r="33" spans="1:136" ht="7.5" customHeight="1" x14ac:dyDescent="0.3">
      <c r="A33" s="668"/>
      <c r="B33" s="669"/>
      <c r="C33" s="670"/>
      <c r="D33" s="670"/>
      <c r="E33" s="670"/>
      <c r="F33" s="670"/>
      <c r="G33" s="670"/>
      <c r="H33" s="670"/>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0"/>
      <c r="AJ33" s="670"/>
      <c r="AK33" s="670"/>
      <c r="AL33" s="670"/>
      <c r="AM33" s="670"/>
      <c r="AN33" s="636"/>
      <c r="AO33" s="636"/>
      <c r="AP33" s="636"/>
      <c r="AQ33" s="636"/>
      <c r="AR33" s="636"/>
      <c r="AS33" s="636"/>
      <c r="AT33" s="636"/>
      <c r="AU33" s="636"/>
      <c r="AV33" s="636"/>
      <c r="AW33" s="636"/>
      <c r="AX33" s="636"/>
      <c r="AY33" s="636"/>
      <c r="AZ33" s="636"/>
      <c r="BA33" s="636"/>
      <c r="BB33" s="636"/>
      <c r="BC33" s="636"/>
      <c r="BD33" s="636"/>
      <c r="BE33" s="636"/>
      <c r="BF33" s="636"/>
      <c r="BG33" s="636"/>
      <c r="BH33" s="636"/>
      <c r="BI33" s="636"/>
      <c r="BJ33" s="636"/>
      <c r="BK33" s="636"/>
      <c r="BL33" s="636"/>
      <c r="BM33" s="636"/>
      <c r="BN33" s="636"/>
      <c r="BO33" s="636"/>
      <c r="BP33" s="635"/>
      <c r="BQ33" s="635"/>
      <c r="BR33" s="635"/>
      <c r="BS33" s="635"/>
      <c r="BT33" s="635"/>
      <c r="BU33" s="635"/>
      <c r="BV33" s="635"/>
      <c r="BW33" s="635"/>
      <c r="BX33" s="635"/>
      <c r="BY33" s="635"/>
      <c r="BZ33" s="635"/>
      <c r="CA33" s="635"/>
      <c r="CB33" s="635"/>
      <c r="CC33" s="635"/>
      <c r="CD33" s="635"/>
      <c r="CE33" s="635"/>
      <c r="CF33" s="635"/>
      <c r="CG33" s="635"/>
      <c r="CH33" s="637"/>
      <c r="CI33" s="637"/>
      <c r="CJ33" s="637"/>
      <c r="CK33" s="637"/>
      <c r="CL33" s="637"/>
      <c r="CM33" s="637"/>
      <c r="CN33" s="637"/>
      <c r="CO33" s="637"/>
      <c r="CP33" s="637"/>
      <c r="CQ33" s="637"/>
      <c r="CR33" s="637"/>
      <c r="CS33" s="637"/>
      <c r="CT33" s="637"/>
      <c r="CU33" s="637"/>
      <c r="CV33" s="637"/>
      <c r="CW33" s="638"/>
      <c r="CX33" s="638"/>
      <c r="CY33" s="638"/>
      <c r="CZ33" s="638"/>
      <c r="DA33" s="638"/>
      <c r="DB33" s="638"/>
      <c r="DC33" s="638"/>
      <c r="DD33" s="638"/>
      <c r="DE33" s="638"/>
      <c r="DF33" s="638"/>
      <c r="DG33" s="638"/>
      <c r="DH33" s="638"/>
      <c r="DI33" s="638"/>
      <c r="DJ33" s="638"/>
      <c r="DK33" s="638"/>
      <c r="DL33" s="638"/>
      <c r="DM33" s="638"/>
      <c r="DN33" s="638"/>
      <c r="DO33" s="638"/>
      <c r="DP33" s="638"/>
      <c r="DQ33" s="638"/>
      <c r="DR33" s="638"/>
      <c r="DS33" s="638"/>
      <c r="DT33" s="638"/>
      <c r="DU33" s="638"/>
      <c r="DV33" s="671"/>
      <c r="DW33" s="671"/>
      <c r="DX33" s="671"/>
      <c r="DY33" s="671"/>
      <c r="DZ33" s="671"/>
      <c r="EA33" s="671"/>
      <c r="EB33" s="671"/>
      <c r="EC33" s="671"/>
      <c r="ED33" s="671"/>
      <c r="EE33" s="671"/>
      <c r="EF33" s="671"/>
    </row>
    <row r="34" spans="1:136" ht="17.25" hidden="1" customHeight="1" x14ac:dyDescent="0.3">
      <c r="A34" s="664" t="s">
        <v>567</v>
      </c>
      <c r="B34" s="665"/>
      <c r="C34" s="666"/>
      <c r="D34" s="666"/>
      <c r="E34" s="666"/>
      <c r="F34" s="666"/>
      <c r="G34" s="666"/>
      <c r="H34" s="666"/>
      <c r="I34" s="666"/>
      <c r="J34" s="666"/>
      <c r="K34" s="666"/>
      <c r="L34" s="666"/>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28"/>
      <c r="AO34" s="628"/>
      <c r="AP34" s="628"/>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628"/>
      <c r="BO34" s="628"/>
      <c r="BP34" s="627"/>
      <c r="BQ34" s="627"/>
      <c r="BR34" s="627"/>
      <c r="BS34" s="627"/>
      <c r="BT34" s="627"/>
      <c r="BU34" s="627"/>
      <c r="BV34" s="627"/>
      <c r="BW34" s="627"/>
      <c r="BX34" s="627"/>
      <c r="BY34" s="627"/>
      <c r="BZ34" s="627"/>
      <c r="CA34" s="627"/>
      <c r="CB34" s="627"/>
      <c r="CC34" s="627"/>
      <c r="CD34" s="627"/>
      <c r="CE34" s="627"/>
      <c r="CF34" s="627"/>
      <c r="CG34" s="627"/>
      <c r="CH34" s="629"/>
      <c r="CI34" s="629"/>
      <c r="CJ34" s="629"/>
      <c r="CK34" s="629"/>
      <c r="CL34" s="629"/>
      <c r="CM34" s="629"/>
      <c r="CN34" s="629"/>
      <c r="CO34" s="629"/>
      <c r="CP34" s="629"/>
      <c r="CQ34" s="629"/>
      <c r="CR34" s="629"/>
      <c r="CS34" s="629"/>
      <c r="CT34" s="629"/>
      <c r="CU34" s="629"/>
      <c r="CV34" s="629"/>
      <c r="CW34" s="630"/>
      <c r="CX34" s="630"/>
      <c r="CY34" s="630"/>
      <c r="CZ34" s="630"/>
      <c r="DA34" s="630"/>
      <c r="DB34" s="630"/>
      <c r="DC34" s="630"/>
      <c r="DD34" s="630"/>
      <c r="DE34" s="630"/>
      <c r="DF34" s="630"/>
      <c r="DG34" s="630"/>
      <c r="DH34" s="630"/>
      <c r="DI34" s="630"/>
      <c r="DJ34" s="630"/>
      <c r="DK34" s="630"/>
      <c r="DL34" s="630"/>
      <c r="DM34" s="630"/>
      <c r="DN34" s="630"/>
      <c r="DO34" s="630"/>
      <c r="DP34" s="630"/>
      <c r="DQ34" s="630">
        <v>22423.470864930048</v>
      </c>
      <c r="DR34" s="630"/>
      <c r="DS34" s="630"/>
      <c r="DT34" s="630"/>
      <c r="DU34" s="630"/>
      <c r="DV34" s="667"/>
      <c r="DW34" s="667"/>
      <c r="DX34" s="667"/>
      <c r="DY34" s="667"/>
      <c r="DZ34" s="667"/>
      <c r="EA34" s="667"/>
      <c r="EB34" s="667"/>
      <c r="EC34" s="667"/>
      <c r="ED34" s="667"/>
      <c r="EE34" s="667"/>
      <c r="EF34" s="667"/>
    </row>
    <row r="35" spans="1:136" ht="17.25" hidden="1" customHeight="1" x14ac:dyDescent="0.3">
      <c r="A35" s="668"/>
      <c r="B35" s="669"/>
      <c r="C35" s="670"/>
      <c r="D35" s="670"/>
      <c r="E35" s="670"/>
      <c r="F35" s="670"/>
      <c r="G35" s="670"/>
      <c r="H35" s="670"/>
      <c r="I35" s="670"/>
      <c r="J35" s="670"/>
      <c r="K35" s="670"/>
      <c r="L35" s="670"/>
      <c r="M35" s="670"/>
      <c r="N35" s="670"/>
      <c r="O35" s="670"/>
      <c r="P35" s="670"/>
      <c r="Q35" s="670"/>
      <c r="R35" s="670"/>
      <c r="S35" s="670"/>
      <c r="T35" s="670"/>
      <c r="U35" s="670"/>
      <c r="V35" s="670"/>
      <c r="W35" s="670"/>
      <c r="X35" s="670"/>
      <c r="Y35" s="670"/>
      <c r="Z35" s="670"/>
      <c r="AA35" s="670"/>
      <c r="AB35" s="670"/>
      <c r="AC35" s="670"/>
      <c r="AD35" s="670"/>
      <c r="AE35" s="670"/>
      <c r="AF35" s="670"/>
      <c r="AG35" s="670"/>
      <c r="AH35" s="670"/>
      <c r="AI35" s="670"/>
      <c r="AJ35" s="670"/>
      <c r="AK35" s="670"/>
      <c r="AL35" s="670"/>
      <c r="AM35" s="670"/>
      <c r="AN35" s="636"/>
      <c r="AO35" s="636"/>
      <c r="AP35" s="636"/>
      <c r="AQ35" s="636"/>
      <c r="AR35" s="636"/>
      <c r="AS35" s="636"/>
      <c r="AT35" s="636"/>
      <c r="AU35" s="636"/>
      <c r="AV35" s="636"/>
      <c r="AW35" s="636"/>
      <c r="AX35" s="636"/>
      <c r="AY35" s="636"/>
      <c r="AZ35" s="636"/>
      <c r="BA35" s="636"/>
      <c r="BB35" s="636"/>
      <c r="BC35" s="636"/>
      <c r="BD35" s="636"/>
      <c r="BE35" s="636"/>
      <c r="BF35" s="636"/>
      <c r="BG35" s="636"/>
      <c r="BH35" s="636"/>
      <c r="BI35" s="636"/>
      <c r="BJ35" s="636"/>
      <c r="BK35" s="636"/>
      <c r="BL35" s="636"/>
      <c r="BM35" s="636"/>
      <c r="BN35" s="636"/>
      <c r="BO35" s="636"/>
      <c r="BP35" s="635"/>
      <c r="BQ35" s="635"/>
      <c r="BR35" s="635"/>
      <c r="BS35" s="635"/>
      <c r="BT35" s="635"/>
      <c r="BU35" s="635"/>
      <c r="BV35" s="635"/>
      <c r="BW35" s="635"/>
      <c r="BX35" s="635"/>
      <c r="BY35" s="635"/>
      <c r="BZ35" s="635"/>
      <c r="CA35" s="635"/>
      <c r="CB35" s="635"/>
      <c r="CC35" s="635"/>
      <c r="CD35" s="635"/>
      <c r="CE35" s="635"/>
      <c r="CF35" s="635"/>
      <c r="CG35" s="635"/>
      <c r="CH35" s="637"/>
      <c r="CI35" s="637"/>
      <c r="CJ35" s="637"/>
      <c r="CK35" s="637"/>
      <c r="CL35" s="637"/>
      <c r="CM35" s="637"/>
      <c r="CN35" s="637"/>
      <c r="CO35" s="637"/>
      <c r="CP35" s="637"/>
      <c r="CQ35" s="637"/>
      <c r="CR35" s="637"/>
      <c r="CS35" s="637"/>
      <c r="CT35" s="637"/>
      <c r="CU35" s="637"/>
      <c r="CV35" s="637"/>
      <c r="CW35" s="638"/>
      <c r="CX35" s="638"/>
      <c r="CY35" s="638"/>
      <c r="CZ35" s="638"/>
      <c r="DA35" s="638"/>
      <c r="DB35" s="638"/>
      <c r="DC35" s="638"/>
      <c r="DD35" s="638"/>
      <c r="DE35" s="638"/>
      <c r="DF35" s="638"/>
      <c r="DG35" s="638"/>
      <c r="DH35" s="638"/>
      <c r="DI35" s="638"/>
      <c r="DJ35" s="638"/>
      <c r="DK35" s="638"/>
      <c r="DL35" s="638"/>
      <c r="DM35" s="638"/>
      <c r="DN35" s="638"/>
      <c r="DO35" s="638"/>
      <c r="DP35" s="638"/>
      <c r="DQ35" s="638"/>
      <c r="DR35" s="638"/>
      <c r="DS35" s="638"/>
      <c r="DT35" s="638"/>
      <c r="DU35" s="638"/>
      <c r="DV35" s="671"/>
      <c r="DW35" s="671"/>
      <c r="DX35" s="671"/>
      <c r="DY35" s="671"/>
      <c r="DZ35" s="671"/>
      <c r="EA35" s="671"/>
      <c r="EB35" s="671"/>
      <c r="EC35" s="671"/>
      <c r="ED35" s="671"/>
      <c r="EE35" s="671"/>
      <c r="EF35" s="671"/>
    </row>
    <row r="36" spans="1:136" ht="17.25" customHeight="1" x14ac:dyDescent="0.3">
      <c r="A36" s="664" t="s">
        <v>505</v>
      </c>
      <c r="B36" s="665">
        <v>19964.110167409999</v>
      </c>
      <c r="C36" s="666">
        <v>20456.15655851</v>
      </c>
      <c r="D36" s="666">
        <v>20656.54350453</v>
      </c>
      <c r="E36" s="666">
        <v>20976.469956159999</v>
      </c>
      <c r="F36" s="666">
        <v>23542.384742170001</v>
      </c>
      <c r="G36" s="666">
        <v>20273.87106505</v>
      </c>
      <c r="H36" s="666">
        <v>18508.569286829999</v>
      </c>
      <c r="I36" s="666">
        <v>19472.344551769998</v>
      </c>
      <c r="J36" s="666">
        <v>20495.222189169999</v>
      </c>
      <c r="K36" s="666">
        <v>20301.791217229998</v>
      </c>
      <c r="L36" s="666">
        <v>20191.020255149997</v>
      </c>
      <c r="M36" s="666">
        <v>21361.044988709997</v>
      </c>
      <c r="N36" s="666">
        <v>19413.827296809999</v>
      </c>
      <c r="O36" s="666">
        <v>19582.327154339997</v>
      </c>
      <c r="P36" s="666">
        <v>18243.485036359998</v>
      </c>
      <c r="Q36" s="666">
        <v>17904.736877859999</v>
      </c>
      <c r="R36" s="666">
        <v>18921.887750959999</v>
      </c>
      <c r="S36" s="666">
        <v>20149.1601701</v>
      </c>
      <c r="T36" s="666">
        <v>18753.241767789998</v>
      </c>
      <c r="U36" s="666">
        <v>19617.36774234</v>
      </c>
      <c r="V36" s="666">
        <v>19604.223607200001</v>
      </c>
      <c r="W36" s="666">
        <v>21354.738473539997</v>
      </c>
      <c r="X36" s="666">
        <v>20283.88373102</v>
      </c>
      <c r="Y36" s="666">
        <v>19542.970377910002</v>
      </c>
      <c r="Z36" s="666">
        <v>21291.50351029</v>
      </c>
      <c r="AA36" s="666">
        <v>21595.119234290003</v>
      </c>
      <c r="AB36" s="666">
        <v>20783.147565799998</v>
      </c>
      <c r="AC36" s="666">
        <v>21203.46923585</v>
      </c>
      <c r="AD36" s="666">
        <v>19954.35588607</v>
      </c>
      <c r="AE36" s="666">
        <v>23783.569044780001</v>
      </c>
      <c r="AF36" s="666">
        <v>23780.145553330003</v>
      </c>
      <c r="AG36" s="666">
        <v>23569.844059790001</v>
      </c>
      <c r="AH36" s="666">
        <v>25164.681625080102</v>
      </c>
      <c r="AI36" s="666">
        <v>26025.415872760001</v>
      </c>
      <c r="AJ36" s="666">
        <v>25692.210255179998</v>
      </c>
      <c r="AK36" s="666">
        <v>25383.877467489983</v>
      </c>
      <c r="AL36" s="666">
        <v>25930.891317520014</v>
      </c>
      <c r="AM36" s="666">
        <v>25189.279282339958</v>
      </c>
      <c r="AN36" s="628">
        <v>25613.860504809993</v>
      </c>
      <c r="AO36" s="628">
        <v>25224.743159949947</v>
      </c>
      <c r="AP36" s="628">
        <v>23948.197494770015</v>
      </c>
      <c r="AQ36" s="628">
        <v>21850.039449129996</v>
      </c>
      <c r="AR36" s="628">
        <v>22254.871252340021</v>
      </c>
      <c r="AS36" s="628">
        <v>21879.72865525998</v>
      </c>
      <c r="AT36" s="628">
        <v>22545.301191179984</v>
      </c>
      <c r="AU36" s="628">
        <v>22101.591468449988</v>
      </c>
      <c r="AV36" s="628">
        <v>21365.243426009969</v>
      </c>
      <c r="AW36" s="628">
        <v>20881.14524601998</v>
      </c>
      <c r="AX36" s="628">
        <v>20472.976203240014</v>
      </c>
      <c r="AY36" s="628">
        <v>21487.784692900022</v>
      </c>
      <c r="AZ36" s="628">
        <v>21928.267963229922</v>
      </c>
      <c r="BA36" s="628">
        <v>21797.014970980046</v>
      </c>
      <c r="BB36" s="628">
        <v>22086.19730513003</v>
      </c>
      <c r="BC36" s="628">
        <v>22650.277264699977</v>
      </c>
      <c r="BD36" s="628">
        <v>21679.910396959978</v>
      </c>
      <c r="BE36" s="628">
        <v>22462.728441649982</v>
      </c>
      <c r="BF36" s="628">
        <v>20288.861448660031</v>
      </c>
      <c r="BG36" s="628">
        <v>18978.052171999949</v>
      </c>
      <c r="BH36" s="628">
        <v>18191.658810679994</v>
      </c>
      <c r="BI36" s="628">
        <v>17271.864959959996</v>
      </c>
      <c r="BJ36" s="628">
        <v>16252.714630709965</v>
      </c>
      <c r="BK36" s="628">
        <v>18325.476515089984</v>
      </c>
      <c r="BL36" s="628">
        <v>27006.25268139</v>
      </c>
      <c r="BM36" s="628">
        <v>26101.492148820111</v>
      </c>
      <c r="BN36" s="628">
        <v>24870.176161724856</v>
      </c>
      <c r="BO36" s="628">
        <v>24471.645377400018</v>
      </c>
      <c r="BP36" s="627">
        <v>23760.590670869977</v>
      </c>
      <c r="BQ36" s="627">
        <v>23082.71069057002</v>
      </c>
      <c r="BR36" s="627">
        <v>24280.758976100049</v>
      </c>
      <c r="BS36" s="627">
        <v>25590.232428529933</v>
      </c>
      <c r="BT36" s="627">
        <v>25098.625338600003</v>
      </c>
      <c r="BU36" s="627">
        <v>24330.692173520045</v>
      </c>
      <c r="BV36" s="627">
        <v>24688.323351009974</v>
      </c>
      <c r="BW36" s="627">
        <v>25037.211866000027</v>
      </c>
      <c r="BX36" s="627">
        <v>25089.035267669948</v>
      </c>
      <c r="BY36" s="627">
        <v>24090.776523889981</v>
      </c>
      <c r="BZ36" s="627">
        <v>24578.904463949977</v>
      </c>
      <c r="CA36" s="627">
        <v>25995.394258479944</v>
      </c>
      <c r="CB36" s="627">
        <v>25933.130423700044</v>
      </c>
      <c r="CC36" s="627">
        <v>24933.187775389986</v>
      </c>
      <c r="CD36" s="627">
        <v>25807.537072730051</v>
      </c>
      <c r="CE36" s="627">
        <v>26103.819359800116</v>
      </c>
      <c r="CF36" s="627">
        <v>24442.946636389959</v>
      </c>
      <c r="CG36" s="627">
        <v>23689.873631919989</v>
      </c>
      <c r="CH36" s="629">
        <v>23188.90674147004</v>
      </c>
      <c r="CI36" s="629">
        <v>23496.741578239998</v>
      </c>
      <c r="CJ36" s="629">
        <v>22597.495759479989</v>
      </c>
      <c r="CK36" s="629">
        <v>22044.530639399971</v>
      </c>
      <c r="CL36" s="629">
        <v>21561.821478250007</v>
      </c>
      <c r="CM36" s="629">
        <v>19811.472098009999</v>
      </c>
      <c r="CN36" s="629">
        <v>15924.198801319966</v>
      </c>
      <c r="CO36" s="629">
        <v>13081.932868679964</v>
      </c>
      <c r="CP36" s="629">
        <v>18469.000551759978</v>
      </c>
      <c r="CQ36" s="629">
        <v>20435.040907790011</v>
      </c>
      <c r="CR36" s="629">
        <v>17745.504284119903</v>
      </c>
      <c r="CS36" s="629">
        <v>17770.187594280058</v>
      </c>
      <c r="CT36" s="629">
        <v>13353.068122100005</v>
      </c>
      <c r="CU36" s="629">
        <v>15538.917807289947</v>
      </c>
      <c r="CV36" s="629">
        <v>18076.365482630034</v>
      </c>
      <c r="CW36" s="630">
        <v>22476.450769049956</v>
      </c>
      <c r="CX36" s="630">
        <v>21764.401940069976</v>
      </c>
      <c r="CY36" s="630">
        <v>19920.449408879998</v>
      </c>
      <c r="CZ36" s="630">
        <v>17132.549358880002</v>
      </c>
      <c r="DA36" s="630">
        <v>17331.741958690058</v>
      </c>
      <c r="DB36" s="630">
        <v>16655.315602609982</v>
      </c>
      <c r="DC36" s="630">
        <v>17236.659394390081</v>
      </c>
      <c r="DD36" s="630">
        <v>16047.574822380067</v>
      </c>
      <c r="DE36" s="630">
        <v>16794.55439085004</v>
      </c>
      <c r="DF36" s="630">
        <v>16187.812679669985</v>
      </c>
      <c r="DG36" s="630">
        <v>17285.976926669988</v>
      </c>
      <c r="DH36" s="630">
        <v>21126.782202980045</v>
      </c>
      <c r="DI36" s="630">
        <v>23277.807549940124</v>
      </c>
      <c r="DJ36" s="630">
        <v>26886.065392700013</v>
      </c>
      <c r="DK36" s="630">
        <v>30796.05285072992</v>
      </c>
      <c r="DL36" s="630">
        <v>32248.78907285001</v>
      </c>
      <c r="DM36" s="630">
        <v>34263.150843110052</v>
      </c>
      <c r="DN36" s="630">
        <v>36312.045858509955</v>
      </c>
      <c r="DO36" s="630">
        <v>36818.002139040036</v>
      </c>
      <c r="DP36" s="630">
        <v>38480.682415569943</v>
      </c>
      <c r="DQ36" s="630">
        <v>22423.470864930048</v>
      </c>
      <c r="DR36" s="630">
        <v>25347.25553749987</v>
      </c>
      <c r="DS36" s="630">
        <v>29915.161736709953</v>
      </c>
      <c r="DT36" s="630">
        <v>33266.74863743993</v>
      </c>
      <c r="DU36" s="630">
        <v>43315.521985109976</v>
      </c>
      <c r="DV36" s="667">
        <v>45358.747164090011</v>
      </c>
      <c r="DW36" s="667">
        <v>48614.019775939989</v>
      </c>
      <c r="DX36" s="667">
        <v>51944.345824869946</v>
      </c>
      <c r="DY36" s="667">
        <v>51706.888492540071</v>
      </c>
      <c r="DZ36" s="667">
        <v>51174.950152169957</v>
      </c>
      <c r="EA36" s="667">
        <v>51147.822299679843</v>
      </c>
      <c r="EB36" s="667">
        <v>53731.527280900147</v>
      </c>
      <c r="EC36" s="667">
        <v>54840.327218580074</v>
      </c>
      <c r="ED36" s="667">
        <v>54825.346195260252</v>
      </c>
      <c r="EE36" s="667">
        <v>54663.651045490231</v>
      </c>
      <c r="EF36" s="667">
        <v>56369.384690699953</v>
      </c>
    </row>
    <row r="37" spans="1:136" ht="11.25" customHeight="1" x14ac:dyDescent="0.3">
      <c r="A37" s="668"/>
      <c r="B37" s="669"/>
      <c r="C37" s="670"/>
      <c r="D37" s="670"/>
      <c r="E37" s="670"/>
      <c r="F37" s="670"/>
      <c r="G37" s="670"/>
      <c r="H37" s="670"/>
      <c r="I37" s="670"/>
      <c r="J37" s="670"/>
      <c r="K37" s="670"/>
      <c r="L37" s="670"/>
      <c r="M37" s="670"/>
      <c r="N37" s="670"/>
      <c r="O37" s="670"/>
      <c r="P37" s="670"/>
      <c r="Q37" s="670"/>
      <c r="R37" s="670"/>
      <c r="S37" s="670"/>
      <c r="T37" s="670"/>
      <c r="U37" s="670"/>
      <c r="V37" s="670"/>
      <c r="W37" s="670"/>
      <c r="X37" s="670"/>
      <c r="Y37" s="670"/>
      <c r="Z37" s="670"/>
      <c r="AA37" s="670"/>
      <c r="AB37" s="670"/>
      <c r="AC37" s="670"/>
      <c r="AD37" s="670"/>
      <c r="AE37" s="670"/>
      <c r="AF37" s="670"/>
      <c r="AG37" s="670"/>
      <c r="AH37" s="670"/>
      <c r="AI37" s="670"/>
      <c r="AJ37" s="670"/>
      <c r="AK37" s="670"/>
      <c r="AL37" s="670"/>
      <c r="AM37" s="670"/>
      <c r="AN37" s="636"/>
      <c r="AO37" s="636"/>
      <c r="AP37" s="636"/>
      <c r="AQ37" s="636"/>
      <c r="AR37" s="636"/>
      <c r="AS37" s="636"/>
      <c r="AT37" s="636"/>
      <c r="AU37" s="636"/>
      <c r="AV37" s="636"/>
      <c r="AW37" s="636"/>
      <c r="AX37" s="636"/>
      <c r="AY37" s="636"/>
      <c r="AZ37" s="636"/>
      <c r="BA37" s="636"/>
      <c r="BB37" s="636"/>
      <c r="BC37" s="636"/>
      <c r="BD37" s="636"/>
      <c r="BE37" s="636"/>
      <c r="BF37" s="636"/>
      <c r="BG37" s="636"/>
      <c r="BH37" s="636"/>
      <c r="BI37" s="636"/>
      <c r="BJ37" s="636"/>
      <c r="BK37" s="636"/>
      <c r="BL37" s="636"/>
      <c r="BM37" s="636"/>
      <c r="BN37" s="636"/>
      <c r="BO37" s="636"/>
      <c r="BP37" s="635"/>
      <c r="BQ37" s="635"/>
      <c r="BR37" s="635"/>
      <c r="BS37" s="635"/>
      <c r="BT37" s="635"/>
      <c r="BU37" s="635"/>
      <c r="BV37" s="635"/>
      <c r="BW37" s="635"/>
      <c r="BX37" s="635"/>
      <c r="BY37" s="635"/>
      <c r="BZ37" s="635"/>
      <c r="CA37" s="635"/>
      <c r="CB37" s="635"/>
      <c r="CC37" s="635"/>
      <c r="CD37" s="635"/>
      <c r="CE37" s="635"/>
      <c r="CF37" s="635"/>
      <c r="CG37" s="635"/>
      <c r="CH37" s="637"/>
      <c r="CI37" s="637"/>
      <c r="CJ37" s="637"/>
      <c r="CK37" s="637"/>
      <c r="CL37" s="637"/>
      <c r="CM37" s="637"/>
      <c r="CN37" s="637"/>
      <c r="CO37" s="637"/>
      <c r="CP37" s="637"/>
      <c r="CQ37" s="637"/>
      <c r="CR37" s="637"/>
      <c r="CS37" s="637"/>
      <c r="CT37" s="637"/>
      <c r="CU37" s="637"/>
      <c r="CV37" s="637"/>
      <c r="CW37" s="638"/>
      <c r="CX37" s="638"/>
      <c r="CY37" s="638"/>
      <c r="CZ37" s="638"/>
      <c r="DA37" s="638"/>
      <c r="DB37" s="638"/>
      <c r="DC37" s="638"/>
      <c r="DD37" s="638"/>
      <c r="DE37" s="638"/>
      <c r="DF37" s="638"/>
      <c r="DG37" s="638"/>
      <c r="DH37" s="638"/>
      <c r="DI37" s="638"/>
      <c r="DJ37" s="638"/>
      <c r="DK37" s="638"/>
      <c r="DL37" s="638"/>
      <c r="DM37" s="638"/>
      <c r="DN37" s="638"/>
      <c r="DO37" s="638"/>
      <c r="DP37" s="638"/>
      <c r="DQ37" s="638"/>
      <c r="DR37" s="638"/>
      <c r="DS37" s="638"/>
      <c r="DT37" s="638"/>
      <c r="DU37" s="638"/>
      <c r="DV37" s="671"/>
      <c r="DW37" s="671"/>
      <c r="DX37" s="671"/>
      <c r="DY37" s="671"/>
      <c r="DZ37" s="671"/>
      <c r="EA37" s="671"/>
      <c r="EB37" s="671"/>
      <c r="EC37" s="671"/>
      <c r="ED37" s="671"/>
      <c r="EE37" s="671"/>
      <c r="EF37" s="671"/>
    </row>
    <row r="38" spans="1:136" ht="17.25" customHeight="1" x14ac:dyDescent="0.3">
      <c r="A38" s="664" t="s">
        <v>568</v>
      </c>
      <c r="B38" s="665">
        <v>-1434.667344337124</v>
      </c>
      <c r="C38" s="666">
        <v>-1477.1395861087244</v>
      </c>
      <c r="D38" s="666">
        <v>-1358.796941880126</v>
      </c>
      <c r="E38" s="666">
        <v>-1458.96645092479</v>
      </c>
      <c r="F38" s="666">
        <v>-1381.6226738184043</v>
      </c>
      <c r="G38" s="666">
        <v>-963.28624081337387</v>
      </c>
      <c r="H38" s="666">
        <v>422.07065105018188</v>
      </c>
      <c r="I38" s="666">
        <v>-978.82857102485036</v>
      </c>
      <c r="J38" s="666">
        <v>-823.93375902726427</v>
      </c>
      <c r="K38" s="666">
        <v>-850.77931149989365</v>
      </c>
      <c r="L38" s="666">
        <v>-987.49065916572863</v>
      </c>
      <c r="M38" s="666">
        <v>-936.4391397666551</v>
      </c>
      <c r="N38" s="666">
        <v>-736.96161155021503</v>
      </c>
      <c r="O38" s="666">
        <v>-1051.1752037621868</v>
      </c>
      <c r="P38" s="666">
        <v>-1021.8921495364106</v>
      </c>
      <c r="Q38" s="666">
        <v>-832.03756500450504</v>
      </c>
      <c r="R38" s="666">
        <v>-730.79269520945854</v>
      </c>
      <c r="S38" s="666">
        <v>-759.96603815235449</v>
      </c>
      <c r="T38" s="666">
        <v>-504.77425950995183</v>
      </c>
      <c r="U38" s="666">
        <v>-508.68117633964766</v>
      </c>
      <c r="V38" s="666">
        <v>-893.80414623820752</v>
      </c>
      <c r="W38" s="666">
        <v>-763.39340329816673</v>
      </c>
      <c r="X38" s="666">
        <v>-790.29161976840771</v>
      </c>
      <c r="Y38" s="666">
        <v>-816.00497894945283</v>
      </c>
      <c r="Z38" s="666">
        <v>-832.01725442353654</v>
      </c>
      <c r="AA38" s="666">
        <v>-933.02095446765031</v>
      </c>
      <c r="AB38" s="666">
        <v>-911.91733136025948</v>
      </c>
      <c r="AC38" s="666">
        <v>-867.71302911767884</v>
      </c>
      <c r="AD38" s="666">
        <v>-745.94810927188189</v>
      </c>
      <c r="AE38" s="666">
        <v>-918.58672977184278</v>
      </c>
      <c r="AF38" s="666">
        <v>-226.3974311698656</v>
      </c>
      <c r="AG38" s="666">
        <v>-387.84265693047922</v>
      </c>
      <c r="AH38" s="666">
        <v>-365.45336159888342</v>
      </c>
      <c r="AI38" s="666">
        <v>-802.39928888553823</v>
      </c>
      <c r="AJ38" s="666">
        <v>-837.88849807393342</v>
      </c>
      <c r="AK38" s="666">
        <v>-770.03294562189137</v>
      </c>
      <c r="AL38" s="666">
        <v>-706.71763879889261</v>
      </c>
      <c r="AM38" s="666">
        <v>-789.79346798723486</v>
      </c>
      <c r="AN38" s="628">
        <v>-768.23533532531997</v>
      </c>
      <c r="AO38" s="628">
        <v>-720.28712618726922</v>
      </c>
      <c r="AP38" s="628">
        <v>-805.11434280500669</v>
      </c>
      <c r="AQ38" s="628">
        <v>-791.2372303008666</v>
      </c>
      <c r="AR38" s="628">
        <v>-528.62362887682525</v>
      </c>
      <c r="AS38" s="628">
        <v>-292.27452656486992</v>
      </c>
      <c r="AT38" s="628">
        <v>-471.44493521788257</v>
      </c>
      <c r="AU38" s="628">
        <v>-625.18479977963523</v>
      </c>
      <c r="AV38" s="628">
        <v>-591.5090061080225</v>
      </c>
      <c r="AW38" s="628">
        <v>-461.1157980625905</v>
      </c>
      <c r="AX38" s="628">
        <v>-571.83377932754422</v>
      </c>
      <c r="AY38" s="628">
        <v>-701.1908600242333</v>
      </c>
      <c r="AZ38" s="628">
        <v>-648.70551274924367</v>
      </c>
      <c r="BA38" s="628">
        <v>-771.73986722279722</v>
      </c>
      <c r="BB38" s="628">
        <v>-795.70958153309766</v>
      </c>
      <c r="BC38" s="628">
        <v>-637.35298319984395</v>
      </c>
      <c r="BD38" s="628">
        <v>-539.34628236549941</v>
      </c>
      <c r="BE38" s="628">
        <v>-576.38832892289986</v>
      </c>
      <c r="BF38" s="628">
        <v>-580.47644205281802</v>
      </c>
      <c r="BG38" s="628">
        <v>-218.5600711052563</v>
      </c>
      <c r="BH38" s="628">
        <v>-198.01053248810692</v>
      </c>
      <c r="BI38" s="628">
        <v>18.417431191710673</v>
      </c>
      <c r="BJ38" s="628">
        <v>-192.51418336793432</v>
      </c>
      <c r="BK38" s="628">
        <v>-223.54069141485081</v>
      </c>
      <c r="BL38" s="628">
        <v>-83.283343983249893</v>
      </c>
      <c r="BM38" s="628">
        <v>-169.83530557149891</v>
      </c>
      <c r="BN38" s="628">
        <v>-200.29556304832823</v>
      </c>
      <c r="BO38" s="628">
        <v>-98.296839244733789</v>
      </c>
      <c r="BP38" s="627">
        <v>-143.22414376783343</v>
      </c>
      <c r="BQ38" s="627">
        <v>-101.17105117024779</v>
      </c>
      <c r="BR38" s="627">
        <v>-42.97057549160867</v>
      </c>
      <c r="BS38" s="627">
        <v>13.426260070348064</v>
      </c>
      <c r="BT38" s="627">
        <v>-77.607520890654939</v>
      </c>
      <c r="BU38" s="627">
        <v>-120.42892680083372</v>
      </c>
      <c r="BV38" s="627">
        <v>-174.99323925486189</v>
      </c>
      <c r="BW38" s="627">
        <v>-197.48082146669412</v>
      </c>
      <c r="BX38" s="627">
        <v>-79.183197611921059</v>
      </c>
      <c r="BY38" s="627">
        <v>-150.11271862557624</v>
      </c>
      <c r="BZ38" s="627">
        <v>-249.25243105175343</v>
      </c>
      <c r="CA38" s="627">
        <v>-284.40648506650109</v>
      </c>
      <c r="CB38" s="627">
        <v>72.088989495391274</v>
      </c>
      <c r="CC38" s="627">
        <v>-292.23295447361454</v>
      </c>
      <c r="CD38" s="627">
        <v>-262.29288709611149</v>
      </c>
      <c r="CE38" s="627">
        <v>344.2125126538017</v>
      </c>
      <c r="CF38" s="627">
        <v>410.39800806062999</v>
      </c>
      <c r="CG38" s="627">
        <v>425.64204574198817</v>
      </c>
      <c r="CH38" s="629">
        <v>-13.538061218687098</v>
      </c>
      <c r="CI38" s="629">
        <v>-14.448521658266181</v>
      </c>
      <c r="CJ38" s="629">
        <v>28.452355463166732</v>
      </c>
      <c r="CK38" s="629">
        <v>117.4026793225201</v>
      </c>
      <c r="CL38" s="629">
        <v>113.49286204393974</v>
      </c>
      <c r="CM38" s="629">
        <v>885.51341502868547</v>
      </c>
      <c r="CN38" s="629">
        <v>874.47275256823605</v>
      </c>
      <c r="CO38" s="629">
        <v>692.60368012806362</v>
      </c>
      <c r="CP38" s="629">
        <v>757.5906453765906</v>
      </c>
      <c r="CQ38" s="629">
        <v>824.49804802535368</v>
      </c>
      <c r="CR38" s="629">
        <v>252.57199787308105</v>
      </c>
      <c r="CS38" s="629">
        <v>198.65246048526285</v>
      </c>
      <c r="CT38" s="629">
        <v>249.07233585688198</v>
      </c>
      <c r="CU38" s="629">
        <v>-195.63840161436303</v>
      </c>
      <c r="CV38" s="629">
        <v>-250.58561964910257</v>
      </c>
      <c r="CW38" s="630">
        <v>-209.99915048719703</v>
      </c>
      <c r="CX38" s="630">
        <v>-197.69349635031514</v>
      </c>
      <c r="CY38" s="630">
        <v>-290.21345935776117</v>
      </c>
      <c r="CZ38" s="630">
        <v>-480.37297875576337</v>
      </c>
      <c r="DA38" s="630">
        <v>-762.6992331815793</v>
      </c>
      <c r="DB38" s="630">
        <v>-944.32704440072484</v>
      </c>
      <c r="DC38" s="630">
        <v>-340.82413927257477</v>
      </c>
      <c r="DD38" s="630">
        <v>-466.06514340669202</v>
      </c>
      <c r="DE38" s="630">
        <v>-746.67006372587366</v>
      </c>
      <c r="DF38" s="630">
        <v>-1180.286852710776</v>
      </c>
      <c r="DG38" s="630">
        <v>-861.68118366403019</v>
      </c>
      <c r="DH38" s="630">
        <v>-1059.6681897416761</v>
      </c>
      <c r="DI38" s="630">
        <v>-1216.0658879815901</v>
      </c>
      <c r="DJ38" s="630">
        <v>-1227.2218751968262</v>
      </c>
      <c r="DK38" s="630">
        <v>-1426.6472765607034</v>
      </c>
      <c r="DL38" s="630">
        <v>593.18094874911458</v>
      </c>
      <c r="DM38" s="630">
        <v>516.12391482636963</v>
      </c>
      <c r="DN38" s="630">
        <v>405.81119199809683</v>
      </c>
      <c r="DO38" s="630">
        <v>345.32533107328396</v>
      </c>
      <c r="DP38" s="630">
        <v>307.191036963621</v>
      </c>
      <c r="DQ38" s="630">
        <v>52.294709305526148</v>
      </c>
      <c r="DR38" s="630">
        <v>-718.02153887484747</v>
      </c>
      <c r="DS38" s="630">
        <v>-903.45221099238915</v>
      </c>
      <c r="DT38" s="630">
        <v>-486.51307189057411</v>
      </c>
      <c r="DU38" s="630">
        <v>-1219.9579763794325</v>
      </c>
      <c r="DV38" s="667">
        <v>-1430.9035418816873</v>
      </c>
      <c r="DW38" s="667">
        <v>-1592.2142798324621</v>
      </c>
      <c r="DX38" s="667">
        <v>1033.827669176369</v>
      </c>
      <c r="DY38" s="667">
        <v>-39012.013914347088</v>
      </c>
      <c r="DZ38" s="667">
        <v>-55034.417717449447</v>
      </c>
      <c r="EA38" s="667">
        <v>-60811.162764399603</v>
      </c>
      <c r="EB38" s="667">
        <v>-61286.622318002424</v>
      </c>
      <c r="EC38" s="667">
        <v>-60205.099149462869</v>
      </c>
      <c r="ED38" s="667">
        <v>-60700.553695226125</v>
      </c>
      <c r="EE38" s="667">
        <v>-60973.838605188532</v>
      </c>
      <c r="EF38" s="667">
        <v>-60684.509448431279</v>
      </c>
    </row>
    <row r="39" spans="1:136" ht="14.25" customHeight="1" thickBot="1" x14ac:dyDescent="0.35">
      <c r="A39" s="688"/>
      <c r="B39" s="689"/>
      <c r="C39" s="690"/>
      <c r="D39" s="690"/>
      <c r="E39" s="690"/>
      <c r="F39" s="690"/>
      <c r="G39" s="690"/>
      <c r="H39" s="690"/>
      <c r="I39" s="690"/>
      <c r="J39" s="690"/>
      <c r="K39" s="690"/>
      <c r="L39" s="69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48"/>
      <c r="BQ39" s="648"/>
      <c r="BR39" s="648"/>
      <c r="BS39" s="648"/>
      <c r="BT39" s="648"/>
      <c r="BU39" s="648"/>
      <c r="BV39" s="648"/>
      <c r="BW39" s="648"/>
      <c r="BX39" s="648"/>
      <c r="BY39" s="648"/>
      <c r="BZ39" s="648"/>
      <c r="CA39" s="648"/>
      <c r="CB39" s="648"/>
      <c r="CC39" s="648"/>
      <c r="CD39" s="648"/>
      <c r="CE39" s="648"/>
      <c r="CF39" s="648"/>
      <c r="CG39" s="648"/>
      <c r="CH39" s="691"/>
      <c r="CI39" s="691"/>
      <c r="CJ39" s="691"/>
      <c r="CK39" s="691"/>
      <c r="CL39" s="691"/>
      <c r="CM39" s="691"/>
      <c r="CN39" s="691"/>
      <c r="CO39" s="691"/>
      <c r="CP39" s="691"/>
      <c r="CQ39" s="691"/>
      <c r="CR39" s="691"/>
      <c r="CS39" s="691"/>
      <c r="CT39" s="691"/>
      <c r="CU39" s="691"/>
      <c r="CV39" s="691"/>
      <c r="CW39" s="691"/>
      <c r="CX39" s="692"/>
      <c r="CY39" s="692"/>
      <c r="CZ39" s="692"/>
      <c r="DA39" s="692"/>
      <c r="DB39" s="692"/>
      <c r="DC39" s="692"/>
      <c r="DD39" s="692"/>
      <c r="DE39" s="692"/>
      <c r="DF39" s="692"/>
      <c r="DG39" s="692"/>
      <c r="DH39" s="692"/>
      <c r="DI39" s="692"/>
      <c r="DJ39" s="692"/>
      <c r="DK39" s="692"/>
      <c r="DL39" s="692"/>
      <c r="DM39" s="692"/>
      <c r="DN39" s="692"/>
      <c r="DO39" s="692"/>
      <c r="DP39" s="692"/>
      <c r="DQ39" s="692"/>
      <c r="DR39" s="692"/>
      <c r="DS39" s="692"/>
      <c r="DT39" s="692"/>
      <c r="DU39" s="692"/>
      <c r="DV39" s="693"/>
      <c r="DW39" s="693"/>
      <c r="DX39" s="693"/>
      <c r="DY39" s="693"/>
      <c r="DZ39" s="693"/>
      <c r="EA39" s="693"/>
      <c r="EB39" s="693"/>
      <c r="EC39" s="693"/>
      <c r="ED39" s="693"/>
      <c r="EE39" s="693"/>
      <c r="EF39" s="693"/>
    </row>
    <row r="40" spans="1:136" ht="15" hidden="1" thickTop="1" x14ac:dyDescent="0.25">
      <c r="P40" s="694"/>
      <c r="Q40" s="694"/>
      <c r="R40" s="694"/>
      <c r="CX40" s="695"/>
      <c r="CY40" s="695"/>
      <c r="CZ40" s="695"/>
      <c r="DA40" s="695"/>
      <c r="DB40" s="695"/>
      <c r="DC40" s="695"/>
      <c r="DD40" s="695"/>
      <c r="DE40" s="695"/>
      <c r="DF40" s="695"/>
      <c r="DG40" s="695"/>
      <c r="DH40" s="695"/>
      <c r="DI40" s="695"/>
      <c r="DJ40" s="695"/>
      <c r="DK40" s="695"/>
      <c r="DL40" s="695"/>
      <c r="DM40" s="695"/>
      <c r="DN40" s="695"/>
      <c r="DO40" s="695"/>
      <c r="DP40" s="695"/>
      <c r="DQ40" s="695"/>
      <c r="DR40" s="695"/>
      <c r="DS40" s="695"/>
      <c r="DT40" s="695"/>
      <c r="DU40" s="695"/>
      <c r="DV40" s="695"/>
      <c r="DW40" s="695"/>
      <c r="DX40" s="695"/>
      <c r="DY40" s="695"/>
      <c r="DZ40" s="695"/>
      <c r="EA40" s="695"/>
      <c r="EB40" s="695"/>
      <c r="EC40" s="695"/>
      <c r="ED40" s="695"/>
      <c r="EE40" s="695"/>
      <c r="EF40" s="695"/>
    </row>
    <row r="41" spans="1:136" ht="15" hidden="1" thickTop="1" x14ac:dyDescent="0.25">
      <c r="P41" s="694"/>
      <c r="Q41" s="694"/>
      <c r="R41" s="694"/>
    </row>
    <row r="42" spans="1:136" s="650" customFormat="1" ht="16.5" thickTop="1" x14ac:dyDescent="0.25">
      <c r="A42" s="651" t="s">
        <v>569</v>
      </c>
    </row>
    <row r="43" spans="1:136" s="650" customFormat="1" ht="12.75" customHeight="1" x14ac:dyDescent="0.25">
      <c r="A43" s="650" t="s">
        <v>570</v>
      </c>
    </row>
    <row r="44" spans="1:136" s="650" customFormat="1" ht="15" customHeight="1" x14ac:dyDescent="0.25">
      <c r="A44" s="651" t="s">
        <v>571</v>
      </c>
      <c r="B44" s="696"/>
    </row>
    <row r="45" spans="1:136" s="650" customFormat="1" x14ac:dyDescent="0.25">
      <c r="A45" s="650" t="s">
        <v>572</v>
      </c>
      <c r="B45" s="696"/>
    </row>
    <row r="46" spans="1:136" s="650" customFormat="1" ht="15.75" x14ac:dyDescent="0.25">
      <c r="A46" s="650" t="s">
        <v>573</v>
      </c>
      <c r="B46" s="696"/>
    </row>
    <row r="47" spans="1:136" s="650" customFormat="1" x14ac:dyDescent="0.25">
      <c r="A47" s="650" t="s">
        <v>574</v>
      </c>
      <c r="B47" s="696"/>
    </row>
    <row r="48" spans="1:136" s="650" customFormat="1" x14ac:dyDescent="0.25">
      <c r="A48" s="652" t="s">
        <v>429</v>
      </c>
      <c r="B48" s="696"/>
    </row>
    <row r="49" spans="1:1" x14ac:dyDescent="0.25">
      <c r="A49" s="650"/>
    </row>
  </sheetData>
  <pageMargins left="0.75" right="0.75" top="0.75" bottom="0.75" header="0.3" footer="0"/>
  <pageSetup paperSize="9" scale="57"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C3D74-3666-40DE-9B8D-D2C31F4BBA36}">
  <sheetPr>
    <pageSetUpPr fitToPage="1"/>
  </sheetPr>
  <dimension ref="A1:WUR57"/>
  <sheetViews>
    <sheetView showGridLines="0" view="pageBreakPreview" zoomScale="80" zoomScaleNormal="100" zoomScaleSheetLayoutView="80" workbookViewId="0"/>
  </sheetViews>
  <sheetFormatPr defaultRowHeight="17.25" x14ac:dyDescent="0.3"/>
  <cols>
    <col min="1" max="1" width="15.7109375" style="396" customWidth="1"/>
    <col min="2" max="2" width="60.7109375" style="615" bestFit="1" customWidth="1"/>
    <col min="3" max="3" width="15.140625" style="396" hidden="1" customWidth="1"/>
    <col min="4" max="6" width="15.85546875" style="396" hidden="1" customWidth="1"/>
    <col min="7" max="7" width="12.7109375" style="396" customWidth="1"/>
    <col min="8" max="10" width="15.85546875" style="396" hidden="1" customWidth="1"/>
    <col min="11" max="11" width="12.7109375" style="396" customWidth="1"/>
    <col min="12" max="16" width="15.85546875" style="396" hidden="1" customWidth="1"/>
    <col min="17" max="31" width="12.7109375" style="396" customWidth="1"/>
    <col min="32" max="145" width="9.140625" style="396"/>
    <col min="146" max="146" width="5.85546875" style="396" customWidth="1"/>
    <col min="147" max="147" width="55.42578125" style="396" bestFit="1" customWidth="1"/>
    <col min="148" max="240" width="9.140625" style="396" hidden="1" customWidth="1"/>
    <col min="241" max="251" width="10.7109375" style="396" customWidth="1"/>
    <col min="252" max="252" width="10.85546875" style="396" customWidth="1"/>
    <col min="253" max="253" width="10.7109375" style="396" bestFit="1" customWidth="1"/>
    <col min="254" max="401" width="9.140625" style="396"/>
    <col min="402" max="402" width="5.85546875" style="396" customWidth="1"/>
    <col min="403" max="403" width="55.42578125" style="396" bestFit="1" customWidth="1"/>
    <col min="404" max="496" width="9.140625" style="396" hidden="1" customWidth="1"/>
    <col min="497" max="507" width="10.7109375" style="396" customWidth="1"/>
    <col min="508" max="508" width="10.85546875" style="396" customWidth="1"/>
    <col min="509" max="509" width="10.7109375" style="396" bestFit="1" customWidth="1"/>
    <col min="510" max="657" width="9.140625" style="396"/>
    <col min="658" max="658" width="5.85546875" style="396" customWidth="1"/>
    <col min="659" max="659" width="55.42578125" style="396" bestFit="1" customWidth="1"/>
    <col min="660" max="752" width="9.140625" style="396" hidden="1" customWidth="1"/>
    <col min="753" max="763" width="10.7109375" style="396" customWidth="1"/>
    <col min="764" max="764" width="10.85546875" style="396" customWidth="1"/>
    <col min="765" max="765" width="10.7109375" style="396" bestFit="1" customWidth="1"/>
    <col min="766" max="913" width="9.140625" style="396"/>
    <col min="914" max="914" width="5.85546875" style="396" customWidth="1"/>
    <col min="915" max="915" width="55.42578125" style="396" bestFit="1" customWidth="1"/>
    <col min="916" max="1008" width="9.140625" style="396" hidden="1" customWidth="1"/>
    <col min="1009" max="1019" width="10.7109375" style="396" customWidth="1"/>
    <col min="1020" max="1020" width="10.85546875" style="396" customWidth="1"/>
    <col min="1021" max="1021" width="10.7109375" style="396" bestFit="1" customWidth="1"/>
    <col min="1022" max="1169" width="9.140625" style="396"/>
    <col min="1170" max="1170" width="5.85546875" style="396" customWidth="1"/>
    <col min="1171" max="1171" width="55.42578125" style="396" bestFit="1" customWidth="1"/>
    <col min="1172" max="1264" width="9.140625" style="396" hidden="1" customWidth="1"/>
    <col min="1265" max="1275" width="10.7109375" style="396" customWidth="1"/>
    <col min="1276" max="1276" width="10.85546875" style="396" customWidth="1"/>
    <col min="1277" max="1277" width="10.7109375" style="396" bestFit="1" customWidth="1"/>
    <col min="1278" max="1425" width="9.140625" style="396"/>
    <col min="1426" max="1426" width="5.85546875" style="396" customWidth="1"/>
    <col min="1427" max="1427" width="55.42578125" style="396" bestFit="1" customWidth="1"/>
    <col min="1428" max="1520" width="9.140625" style="396" hidden="1" customWidth="1"/>
    <col min="1521" max="1531" width="10.7109375" style="396" customWidth="1"/>
    <col min="1532" max="1532" width="10.85546875" style="396" customWidth="1"/>
    <col min="1533" max="1533" width="10.7109375" style="396" bestFit="1" customWidth="1"/>
    <col min="1534" max="1681" width="9.140625" style="396"/>
    <col min="1682" max="1682" width="5.85546875" style="396" customWidth="1"/>
    <col min="1683" max="1683" width="55.42578125" style="396" bestFit="1" customWidth="1"/>
    <col min="1684" max="1776" width="9.140625" style="396" hidden="1" customWidth="1"/>
    <col min="1777" max="1787" width="10.7109375" style="396" customWidth="1"/>
    <col min="1788" max="1788" width="10.85546875" style="396" customWidth="1"/>
    <col min="1789" max="1789" width="10.7109375" style="396" bestFit="1" customWidth="1"/>
    <col min="1790" max="1937" width="9.140625" style="396"/>
    <col min="1938" max="1938" width="5.85546875" style="396" customWidth="1"/>
    <col min="1939" max="1939" width="55.42578125" style="396" bestFit="1" customWidth="1"/>
    <col min="1940" max="2032" width="9.140625" style="396" hidden="1" customWidth="1"/>
    <col min="2033" max="2043" width="10.7109375" style="396" customWidth="1"/>
    <col min="2044" max="2044" width="10.85546875" style="396" customWidth="1"/>
    <col min="2045" max="2045" width="10.7109375" style="396" bestFit="1" customWidth="1"/>
    <col min="2046" max="2193" width="9.140625" style="396"/>
    <col min="2194" max="2194" width="5.85546875" style="396" customWidth="1"/>
    <col min="2195" max="2195" width="55.42578125" style="396" bestFit="1" customWidth="1"/>
    <col min="2196" max="2288" width="9.140625" style="396" hidden="1" customWidth="1"/>
    <col min="2289" max="2299" width="10.7109375" style="396" customWidth="1"/>
    <col min="2300" max="2300" width="10.85546875" style="396" customWidth="1"/>
    <col min="2301" max="2301" width="10.7109375" style="396" bestFit="1" customWidth="1"/>
    <col min="2302" max="2449" width="9.140625" style="396"/>
    <col min="2450" max="2450" width="5.85546875" style="396" customWidth="1"/>
    <col min="2451" max="2451" width="55.42578125" style="396" bestFit="1" customWidth="1"/>
    <col min="2452" max="2544" width="9.140625" style="396" hidden="1" customWidth="1"/>
    <col min="2545" max="2555" width="10.7109375" style="396" customWidth="1"/>
    <col min="2556" max="2556" width="10.85546875" style="396" customWidth="1"/>
    <col min="2557" max="2557" width="10.7109375" style="396" bestFit="1" customWidth="1"/>
    <col min="2558" max="2705" width="9.140625" style="396"/>
    <col min="2706" max="2706" width="5.85546875" style="396" customWidth="1"/>
    <col min="2707" max="2707" width="55.42578125" style="396" bestFit="1" customWidth="1"/>
    <col min="2708" max="2800" width="9.140625" style="396" hidden="1" customWidth="1"/>
    <col min="2801" max="2811" width="10.7109375" style="396" customWidth="1"/>
    <col min="2812" max="2812" width="10.85546875" style="396" customWidth="1"/>
    <col min="2813" max="2813" width="10.7109375" style="396" bestFit="1" customWidth="1"/>
    <col min="2814" max="2961" width="9.140625" style="396"/>
    <col min="2962" max="2962" width="5.85546875" style="396" customWidth="1"/>
    <col min="2963" max="2963" width="55.42578125" style="396" bestFit="1" customWidth="1"/>
    <col min="2964" max="3056" width="9.140625" style="396" hidden="1" customWidth="1"/>
    <col min="3057" max="3067" width="10.7109375" style="396" customWidth="1"/>
    <col min="3068" max="3068" width="10.85546875" style="396" customWidth="1"/>
    <col min="3069" max="3069" width="10.7109375" style="396" bestFit="1" customWidth="1"/>
    <col min="3070" max="3217" width="9.140625" style="396"/>
    <col min="3218" max="3218" width="5.85546875" style="396" customWidth="1"/>
    <col min="3219" max="3219" width="55.42578125" style="396" bestFit="1" customWidth="1"/>
    <col min="3220" max="3312" width="9.140625" style="396" hidden="1" customWidth="1"/>
    <col min="3313" max="3323" width="10.7109375" style="396" customWidth="1"/>
    <col min="3324" max="3324" width="10.85546875" style="396" customWidth="1"/>
    <col min="3325" max="3325" width="10.7109375" style="396" bestFit="1" customWidth="1"/>
    <col min="3326" max="3473" width="9.140625" style="396"/>
    <col min="3474" max="3474" width="5.85546875" style="396" customWidth="1"/>
    <col min="3475" max="3475" width="55.42578125" style="396" bestFit="1" customWidth="1"/>
    <col min="3476" max="3568" width="9.140625" style="396" hidden="1" customWidth="1"/>
    <col min="3569" max="3579" width="10.7109375" style="396" customWidth="1"/>
    <col min="3580" max="3580" width="10.85546875" style="396" customWidth="1"/>
    <col min="3581" max="3581" width="10.7109375" style="396" bestFit="1" customWidth="1"/>
    <col min="3582" max="3729" width="9.140625" style="396"/>
    <col min="3730" max="3730" width="5.85546875" style="396" customWidth="1"/>
    <col min="3731" max="3731" width="55.42578125" style="396" bestFit="1" customWidth="1"/>
    <col min="3732" max="3824" width="9.140625" style="396" hidden="1" customWidth="1"/>
    <col min="3825" max="3835" width="10.7109375" style="396" customWidth="1"/>
    <col min="3836" max="3836" width="10.85546875" style="396" customWidth="1"/>
    <col min="3837" max="3837" width="10.7109375" style="396" bestFit="1" customWidth="1"/>
    <col min="3838" max="3985" width="9.140625" style="396"/>
    <col min="3986" max="3986" width="5.85546875" style="396" customWidth="1"/>
    <col min="3987" max="3987" width="55.42578125" style="396" bestFit="1" customWidth="1"/>
    <col min="3988" max="4080" width="9.140625" style="396" hidden="1" customWidth="1"/>
    <col min="4081" max="4091" width="10.7109375" style="396" customWidth="1"/>
    <col min="4092" max="4092" width="10.85546875" style="396" customWidth="1"/>
    <col min="4093" max="4093" width="10.7109375" style="396" bestFit="1" customWidth="1"/>
    <col min="4094" max="4241" width="9.140625" style="396"/>
    <col min="4242" max="4242" width="5.85546875" style="396" customWidth="1"/>
    <col min="4243" max="4243" width="55.42578125" style="396" bestFit="1" customWidth="1"/>
    <col min="4244" max="4336" width="9.140625" style="396" hidden="1" customWidth="1"/>
    <col min="4337" max="4347" width="10.7109375" style="396" customWidth="1"/>
    <col min="4348" max="4348" width="10.85546875" style="396" customWidth="1"/>
    <col min="4349" max="4349" width="10.7109375" style="396" bestFit="1" customWidth="1"/>
    <col min="4350" max="4497" width="9.140625" style="396"/>
    <col min="4498" max="4498" width="5.85546875" style="396" customWidth="1"/>
    <col min="4499" max="4499" width="55.42578125" style="396" bestFit="1" customWidth="1"/>
    <col min="4500" max="4592" width="9.140625" style="396" hidden="1" customWidth="1"/>
    <col min="4593" max="4603" width="10.7109375" style="396" customWidth="1"/>
    <col min="4604" max="4604" width="10.85546875" style="396" customWidth="1"/>
    <col min="4605" max="4605" width="10.7109375" style="396" bestFit="1" customWidth="1"/>
    <col min="4606" max="4753" width="9.140625" style="396"/>
    <col min="4754" max="4754" width="5.85546875" style="396" customWidth="1"/>
    <col min="4755" max="4755" width="55.42578125" style="396" bestFit="1" customWidth="1"/>
    <col min="4756" max="4848" width="9.140625" style="396" hidden="1" customWidth="1"/>
    <col min="4849" max="4859" width="10.7109375" style="396" customWidth="1"/>
    <col min="4860" max="4860" width="10.85546875" style="396" customWidth="1"/>
    <col min="4861" max="4861" width="10.7109375" style="396" bestFit="1" customWidth="1"/>
    <col min="4862" max="5009" width="9.140625" style="396"/>
    <col min="5010" max="5010" width="5.85546875" style="396" customWidth="1"/>
    <col min="5011" max="5011" width="55.42578125" style="396" bestFit="1" customWidth="1"/>
    <col min="5012" max="5104" width="9.140625" style="396" hidden="1" customWidth="1"/>
    <col min="5105" max="5115" width="10.7109375" style="396" customWidth="1"/>
    <col min="5116" max="5116" width="10.85546875" style="396" customWidth="1"/>
    <col min="5117" max="5117" width="10.7109375" style="396" bestFit="1" customWidth="1"/>
    <col min="5118" max="5265" width="9.140625" style="396"/>
    <col min="5266" max="5266" width="5.85546875" style="396" customWidth="1"/>
    <col min="5267" max="5267" width="55.42578125" style="396" bestFit="1" customWidth="1"/>
    <col min="5268" max="5360" width="9.140625" style="396" hidden="1" customWidth="1"/>
    <col min="5361" max="5371" width="10.7109375" style="396" customWidth="1"/>
    <col min="5372" max="5372" width="10.85546875" style="396" customWidth="1"/>
    <col min="5373" max="5373" width="10.7109375" style="396" bestFit="1" customWidth="1"/>
    <col min="5374" max="5521" width="9.140625" style="396"/>
    <col min="5522" max="5522" width="5.85546875" style="396" customWidth="1"/>
    <col min="5523" max="5523" width="55.42578125" style="396" bestFit="1" customWidth="1"/>
    <col min="5524" max="5616" width="9.140625" style="396" hidden="1" customWidth="1"/>
    <col min="5617" max="5627" width="10.7109375" style="396" customWidth="1"/>
    <col min="5628" max="5628" width="10.85546875" style="396" customWidth="1"/>
    <col min="5629" max="5629" width="10.7109375" style="396" bestFit="1" customWidth="1"/>
    <col min="5630" max="5777" width="9.140625" style="396"/>
    <col min="5778" max="5778" width="5.85546875" style="396" customWidth="1"/>
    <col min="5779" max="5779" width="55.42578125" style="396" bestFit="1" customWidth="1"/>
    <col min="5780" max="5872" width="9.140625" style="396" hidden="1" customWidth="1"/>
    <col min="5873" max="5883" width="10.7109375" style="396" customWidth="1"/>
    <col min="5884" max="5884" width="10.85546875" style="396" customWidth="1"/>
    <col min="5885" max="5885" width="10.7109375" style="396" bestFit="1" customWidth="1"/>
    <col min="5886" max="6033" width="9.140625" style="396"/>
    <col min="6034" max="6034" width="5.85546875" style="396" customWidth="1"/>
    <col min="6035" max="6035" width="55.42578125" style="396" bestFit="1" customWidth="1"/>
    <col min="6036" max="6128" width="9.140625" style="396" hidden="1" customWidth="1"/>
    <col min="6129" max="6139" width="10.7109375" style="396" customWidth="1"/>
    <col min="6140" max="6140" width="10.85546875" style="396" customWidth="1"/>
    <col min="6141" max="6141" width="10.7109375" style="396" bestFit="1" customWidth="1"/>
    <col min="6142" max="6289" width="9.140625" style="396"/>
    <col min="6290" max="6290" width="5.85546875" style="396" customWidth="1"/>
    <col min="6291" max="6291" width="55.42578125" style="396" bestFit="1" customWidth="1"/>
    <col min="6292" max="6384" width="9.140625" style="396" hidden="1" customWidth="1"/>
    <col min="6385" max="6395" width="10.7109375" style="396" customWidth="1"/>
    <col min="6396" max="6396" width="10.85546875" style="396" customWidth="1"/>
    <col min="6397" max="6397" width="10.7109375" style="396" bestFit="1" customWidth="1"/>
    <col min="6398" max="6545" width="9.140625" style="396"/>
    <col min="6546" max="6546" width="5.85546875" style="396" customWidth="1"/>
    <col min="6547" max="6547" width="55.42578125" style="396" bestFit="1" customWidth="1"/>
    <col min="6548" max="6640" width="9.140625" style="396" hidden="1" customWidth="1"/>
    <col min="6641" max="6651" width="10.7109375" style="396" customWidth="1"/>
    <col min="6652" max="6652" width="10.85546875" style="396" customWidth="1"/>
    <col min="6653" max="6653" width="10.7109375" style="396" bestFit="1" customWidth="1"/>
    <col min="6654" max="6801" width="9.140625" style="396"/>
    <col min="6802" max="6802" width="5.85546875" style="396" customWidth="1"/>
    <col min="6803" max="6803" width="55.42578125" style="396" bestFit="1" customWidth="1"/>
    <col min="6804" max="6896" width="9.140625" style="396" hidden="1" customWidth="1"/>
    <col min="6897" max="6907" width="10.7109375" style="396" customWidth="1"/>
    <col min="6908" max="6908" width="10.85546875" style="396" customWidth="1"/>
    <col min="6909" max="6909" width="10.7109375" style="396" bestFit="1" customWidth="1"/>
    <col min="6910" max="7057" width="9.140625" style="396"/>
    <col min="7058" max="7058" width="5.85546875" style="396" customWidth="1"/>
    <col min="7059" max="7059" width="55.42578125" style="396" bestFit="1" customWidth="1"/>
    <col min="7060" max="7152" width="9.140625" style="396" hidden="1" customWidth="1"/>
    <col min="7153" max="7163" width="10.7109375" style="396" customWidth="1"/>
    <col min="7164" max="7164" width="10.85546875" style="396" customWidth="1"/>
    <col min="7165" max="7165" width="10.7109375" style="396" bestFit="1" customWidth="1"/>
    <col min="7166" max="7313" width="9.140625" style="396"/>
    <col min="7314" max="7314" width="5.85546875" style="396" customWidth="1"/>
    <col min="7315" max="7315" width="55.42578125" style="396" bestFit="1" customWidth="1"/>
    <col min="7316" max="7408" width="9.140625" style="396" hidden="1" customWidth="1"/>
    <col min="7409" max="7419" width="10.7109375" style="396" customWidth="1"/>
    <col min="7420" max="7420" width="10.85546875" style="396" customWidth="1"/>
    <col min="7421" max="7421" width="10.7109375" style="396" bestFit="1" customWidth="1"/>
    <col min="7422" max="7569" width="9.140625" style="396"/>
    <col min="7570" max="7570" width="5.85546875" style="396" customWidth="1"/>
    <col min="7571" max="7571" width="55.42578125" style="396" bestFit="1" customWidth="1"/>
    <col min="7572" max="7664" width="9.140625" style="396" hidden="1" customWidth="1"/>
    <col min="7665" max="7675" width="10.7109375" style="396" customWidth="1"/>
    <col min="7676" max="7676" width="10.85546875" style="396" customWidth="1"/>
    <col min="7677" max="7677" width="10.7109375" style="396" bestFit="1" customWidth="1"/>
    <col min="7678" max="7825" width="9.140625" style="396"/>
    <col min="7826" max="7826" width="5.85546875" style="396" customWidth="1"/>
    <col min="7827" max="7827" width="55.42578125" style="396" bestFit="1" customWidth="1"/>
    <col min="7828" max="7920" width="9.140625" style="396" hidden="1" customWidth="1"/>
    <col min="7921" max="7931" width="10.7109375" style="396" customWidth="1"/>
    <col min="7932" max="7932" width="10.85546875" style="396" customWidth="1"/>
    <col min="7933" max="7933" width="10.7109375" style="396" bestFit="1" customWidth="1"/>
    <col min="7934" max="8081" width="9.140625" style="396"/>
    <col min="8082" max="8082" width="5.85546875" style="396" customWidth="1"/>
    <col min="8083" max="8083" width="55.42578125" style="396" bestFit="1" customWidth="1"/>
    <col min="8084" max="8176" width="9.140625" style="396" hidden="1" customWidth="1"/>
    <col min="8177" max="8187" width="10.7109375" style="396" customWidth="1"/>
    <col min="8188" max="8188" width="10.85546875" style="396" customWidth="1"/>
    <col min="8189" max="8189" width="10.7109375" style="396" bestFit="1" customWidth="1"/>
    <col min="8190" max="8337" width="9.140625" style="396"/>
    <col min="8338" max="8338" width="5.85546875" style="396" customWidth="1"/>
    <col min="8339" max="8339" width="55.42578125" style="396" bestFit="1" customWidth="1"/>
    <col min="8340" max="8432" width="9.140625" style="396" hidden="1" customWidth="1"/>
    <col min="8433" max="8443" width="10.7109375" style="396" customWidth="1"/>
    <col min="8444" max="8444" width="10.85546875" style="396" customWidth="1"/>
    <col min="8445" max="8445" width="10.7109375" style="396" bestFit="1" customWidth="1"/>
    <col min="8446" max="8593" width="9.140625" style="396"/>
    <col min="8594" max="8594" width="5.85546875" style="396" customWidth="1"/>
    <col min="8595" max="8595" width="55.42578125" style="396" bestFit="1" customWidth="1"/>
    <col min="8596" max="8688" width="9.140625" style="396" hidden="1" customWidth="1"/>
    <col min="8689" max="8699" width="10.7109375" style="396" customWidth="1"/>
    <col min="8700" max="8700" width="10.85546875" style="396" customWidth="1"/>
    <col min="8701" max="8701" width="10.7109375" style="396" bestFit="1" customWidth="1"/>
    <col min="8702" max="8849" width="9.140625" style="396"/>
    <col min="8850" max="8850" width="5.85546875" style="396" customWidth="1"/>
    <col min="8851" max="8851" width="55.42578125" style="396" bestFit="1" customWidth="1"/>
    <col min="8852" max="8944" width="9.140625" style="396" hidden="1" customWidth="1"/>
    <col min="8945" max="8955" width="10.7109375" style="396" customWidth="1"/>
    <col min="8956" max="8956" width="10.85546875" style="396" customWidth="1"/>
    <col min="8957" max="8957" width="10.7109375" style="396" bestFit="1" customWidth="1"/>
    <col min="8958" max="9105" width="9.140625" style="396"/>
    <col min="9106" max="9106" width="5.85546875" style="396" customWidth="1"/>
    <col min="9107" max="9107" width="55.42578125" style="396" bestFit="1" customWidth="1"/>
    <col min="9108" max="9200" width="9.140625" style="396" hidden="1" customWidth="1"/>
    <col min="9201" max="9211" width="10.7109375" style="396" customWidth="1"/>
    <col min="9212" max="9212" width="10.85546875" style="396" customWidth="1"/>
    <col min="9213" max="9213" width="10.7109375" style="396" bestFit="1" customWidth="1"/>
    <col min="9214" max="9361" width="9.140625" style="396"/>
    <col min="9362" max="9362" width="5.85546875" style="396" customWidth="1"/>
    <col min="9363" max="9363" width="55.42578125" style="396" bestFit="1" customWidth="1"/>
    <col min="9364" max="9456" width="9.140625" style="396" hidden="1" customWidth="1"/>
    <col min="9457" max="9467" width="10.7109375" style="396" customWidth="1"/>
    <col min="9468" max="9468" width="10.85546875" style="396" customWidth="1"/>
    <col min="9469" max="9469" width="10.7109375" style="396" bestFit="1" customWidth="1"/>
    <col min="9470" max="9617" width="9.140625" style="396"/>
    <col min="9618" max="9618" width="5.85546875" style="396" customWidth="1"/>
    <col min="9619" max="9619" width="55.42578125" style="396" bestFit="1" customWidth="1"/>
    <col min="9620" max="9712" width="9.140625" style="396" hidden="1" customWidth="1"/>
    <col min="9713" max="9723" width="10.7109375" style="396" customWidth="1"/>
    <col min="9724" max="9724" width="10.85546875" style="396" customWidth="1"/>
    <col min="9725" max="9725" width="10.7109375" style="396" bestFit="1" customWidth="1"/>
    <col min="9726" max="9873" width="9.140625" style="396"/>
    <col min="9874" max="9874" width="5.85546875" style="396" customWidth="1"/>
    <col min="9875" max="9875" width="55.42578125" style="396" bestFit="1" customWidth="1"/>
    <col min="9876" max="9968" width="9.140625" style="396" hidden="1" customWidth="1"/>
    <col min="9969" max="9979" width="10.7109375" style="396" customWidth="1"/>
    <col min="9980" max="9980" width="10.85546875" style="396" customWidth="1"/>
    <col min="9981" max="9981" width="10.7109375" style="396" bestFit="1" customWidth="1"/>
    <col min="9982" max="10129" width="9.140625" style="396"/>
    <col min="10130" max="10130" width="5.85546875" style="396" customWidth="1"/>
    <col min="10131" max="10131" width="55.42578125" style="396" bestFit="1" customWidth="1"/>
    <col min="10132" max="10224" width="9.140625" style="396" hidden="1" customWidth="1"/>
    <col min="10225" max="10235" width="10.7109375" style="396" customWidth="1"/>
    <col min="10236" max="10236" width="10.85546875" style="396" customWidth="1"/>
    <col min="10237" max="10237" width="10.7109375" style="396" bestFit="1" customWidth="1"/>
    <col min="10238" max="10385" width="9.140625" style="396"/>
    <col min="10386" max="10386" width="5.85546875" style="396" customWidth="1"/>
    <col min="10387" max="10387" width="55.42578125" style="396" bestFit="1" customWidth="1"/>
    <col min="10388" max="10480" width="9.140625" style="396" hidden="1" customWidth="1"/>
    <col min="10481" max="10491" width="10.7109375" style="396" customWidth="1"/>
    <col min="10492" max="10492" width="10.85546875" style="396" customWidth="1"/>
    <col min="10493" max="10493" width="10.7109375" style="396" bestFit="1" customWidth="1"/>
    <col min="10494" max="10641" width="9.140625" style="396"/>
    <col min="10642" max="10642" width="5.85546875" style="396" customWidth="1"/>
    <col min="10643" max="10643" width="55.42578125" style="396" bestFit="1" customWidth="1"/>
    <col min="10644" max="10736" width="9.140625" style="396" hidden="1" customWidth="1"/>
    <col min="10737" max="10747" width="10.7109375" style="396" customWidth="1"/>
    <col min="10748" max="10748" width="10.85546875" style="396" customWidth="1"/>
    <col min="10749" max="10749" width="10.7109375" style="396" bestFit="1" customWidth="1"/>
    <col min="10750" max="10897" width="9.140625" style="396"/>
    <col min="10898" max="10898" width="5.85546875" style="396" customWidth="1"/>
    <col min="10899" max="10899" width="55.42578125" style="396" bestFit="1" customWidth="1"/>
    <col min="10900" max="10992" width="9.140625" style="396" hidden="1" customWidth="1"/>
    <col min="10993" max="11003" width="10.7109375" style="396" customWidth="1"/>
    <col min="11004" max="11004" width="10.85546875" style="396" customWidth="1"/>
    <col min="11005" max="11005" width="10.7109375" style="396" bestFit="1" customWidth="1"/>
    <col min="11006" max="11153" width="9.140625" style="396"/>
    <col min="11154" max="11154" width="5.85546875" style="396" customWidth="1"/>
    <col min="11155" max="11155" width="55.42578125" style="396" bestFit="1" customWidth="1"/>
    <col min="11156" max="11248" width="9.140625" style="396" hidden="1" customWidth="1"/>
    <col min="11249" max="11259" width="10.7109375" style="396" customWidth="1"/>
    <col min="11260" max="11260" width="10.85546875" style="396" customWidth="1"/>
    <col min="11261" max="11261" width="10.7109375" style="396" bestFit="1" customWidth="1"/>
    <col min="11262" max="11409" width="9.140625" style="396"/>
    <col min="11410" max="11410" width="5.85546875" style="396" customWidth="1"/>
    <col min="11411" max="11411" width="55.42578125" style="396" bestFit="1" customWidth="1"/>
    <col min="11412" max="11504" width="9.140625" style="396" hidden="1" customWidth="1"/>
    <col min="11505" max="11515" width="10.7109375" style="396" customWidth="1"/>
    <col min="11516" max="11516" width="10.85546875" style="396" customWidth="1"/>
    <col min="11517" max="11517" width="10.7109375" style="396" bestFit="1" customWidth="1"/>
    <col min="11518" max="11665" width="9.140625" style="396"/>
    <col min="11666" max="11666" width="5.85546875" style="396" customWidth="1"/>
    <col min="11667" max="11667" width="55.42578125" style="396" bestFit="1" customWidth="1"/>
    <col min="11668" max="11760" width="9.140625" style="396" hidden="1" customWidth="1"/>
    <col min="11761" max="11771" width="10.7109375" style="396" customWidth="1"/>
    <col min="11772" max="11772" width="10.85546875" style="396" customWidth="1"/>
    <col min="11773" max="11773" width="10.7109375" style="396" bestFit="1" customWidth="1"/>
    <col min="11774" max="11921" width="9.140625" style="396"/>
    <col min="11922" max="11922" width="5.85546875" style="396" customWidth="1"/>
    <col min="11923" max="11923" width="55.42578125" style="396" bestFit="1" customWidth="1"/>
    <col min="11924" max="12016" width="9.140625" style="396" hidden="1" customWidth="1"/>
    <col min="12017" max="12027" width="10.7109375" style="396" customWidth="1"/>
    <col min="12028" max="12028" width="10.85546875" style="396" customWidth="1"/>
    <col min="12029" max="12029" width="10.7109375" style="396" bestFit="1" customWidth="1"/>
    <col min="12030" max="12177" width="9.140625" style="396"/>
    <col min="12178" max="12178" width="5.85546875" style="396" customWidth="1"/>
    <col min="12179" max="12179" width="55.42578125" style="396" bestFit="1" customWidth="1"/>
    <col min="12180" max="12272" width="9.140625" style="396" hidden="1" customWidth="1"/>
    <col min="12273" max="12283" width="10.7109375" style="396" customWidth="1"/>
    <col min="12284" max="12284" width="10.85546875" style="396" customWidth="1"/>
    <col min="12285" max="12285" width="10.7109375" style="396" bestFit="1" customWidth="1"/>
    <col min="12286" max="12433" width="9.140625" style="396"/>
    <col min="12434" max="12434" width="5.85546875" style="396" customWidth="1"/>
    <col min="12435" max="12435" width="55.42578125" style="396" bestFit="1" customWidth="1"/>
    <col min="12436" max="12528" width="9.140625" style="396" hidden="1" customWidth="1"/>
    <col min="12529" max="12539" width="10.7109375" style="396" customWidth="1"/>
    <col min="12540" max="12540" width="10.85546875" style="396" customWidth="1"/>
    <col min="12541" max="12541" width="10.7109375" style="396" bestFit="1" customWidth="1"/>
    <col min="12542" max="12689" width="9.140625" style="396"/>
    <col min="12690" max="12690" width="5.85546875" style="396" customWidth="1"/>
    <col min="12691" max="12691" width="55.42578125" style="396" bestFit="1" customWidth="1"/>
    <col min="12692" max="12784" width="9.140625" style="396" hidden="1" customWidth="1"/>
    <col min="12785" max="12795" width="10.7109375" style="396" customWidth="1"/>
    <col min="12796" max="12796" width="10.85546875" style="396" customWidth="1"/>
    <col min="12797" max="12797" width="10.7109375" style="396" bestFit="1" customWidth="1"/>
    <col min="12798" max="12945" width="9.140625" style="396"/>
    <col min="12946" max="12946" width="5.85546875" style="396" customWidth="1"/>
    <col min="12947" max="12947" width="55.42578125" style="396" bestFit="1" customWidth="1"/>
    <col min="12948" max="13040" width="9.140625" style="396" hidden="1" customWidth="1"/>
    <col min="13041" max="13051" width="10.7109375" style="396" customWidth="1"/>
    <col min="13052" max="13052" width="10.85546875" style="396" customWidth="1"/>
    <col min="13053" max="13053" width="10.7109375" style="396" bestFit="1" customWidth="1"/>
    <col min="13054" max="13201" width="9.140625" style="396"/>
    <col min="13202" max="13202" width="5.85546875" style="396" customWidth="1"/>
    <col min="13203" max="13203" width="55.42578125" style="396" bestFit="1" customWidth="1"/>
    <col min="13204" max="13296" width="9.140625" style="396" hidden="1" customWidth="1"/>
    <col min="13297" max="13307" width="10.7109375" style="396" customWidth="1"/>
    <col min="13308" max="13308" width="10.85546875" style="396" customWidth="1"/>
    <col min="13309" max="13309" width="10.7109375" style="396" bestFit="1" customWidth="1"/>
    <col min="13310" max="13457" width="9.140625" style="396"/>
    <col min="13458" max="13458" width="5.85546875" style="396" customWidth="1"/>
    <col min="13459" max="13459" width="55.42578125" style="396" bestFit="1" customWidth="1"/>
    <col min="13460" max="13552" width="9.140625" style="396" hidden="1" customWidth="1"/>
    <col min="13553" max="13563" width="10.7109375" style="396" customWidth="1"/>
    <col min="13564" max="13564" width="10.85546875" style="396" customWidth="1"/>
    <col min="13565" max="13565" width="10.7109375" style="396" bestFit="1" customWidth="1"/>
    <col min="13566" max="13713" width="9.140625" style="396"/>
    <col min="13714" max="13714" width="5.85546875" style="396" customWidth="1"/>
    <col min="13715" max="13715" width="55.42578125" style="396" bestFit="1" customWidth="1"/>
    <col min="13716" max="13808" width="9.140625" style="396" hidden="1" customWidth="1"/>
    <col min="13809" max="13819" width="10.7109375" style="396" customWidth="1"/>
    <col min="13820" max="13820" width="10.85546875" style="396" customWidth="1"/>
    <col min="13821" max="13821" width="10.7109375" style="396" bestFit="1" customWidth="1"/>
    <col min="13822" max="13969" width="9.140625" style="396"/>
    <col min="13970" max="13970" width="5.85546875" style="396" customWidth="1"/>
    <col min="13971" max="13971" width="55.42578125" style="396" bestFit="1" customWidth="1"/>
    <col min="13972" max="14064" width="9.140625" style="396" hidden="1" customWidth="1"/>
    <col min="14065" max="14075" width="10.7109375" style="396" customWidth="1"/>
    <col min="14076" max="14076" width="10.85546875" style="396" customWidth="1"/>
    <col min="14077" max="14077" width="10.7109375" style="396" bestFit="1" customWidth="1"/>
    <col min="14078" max="14225" width="9.140625" style="396"/>
    <col min="14226" max="14226" width="5.85546875" style="396" customWidth="1"/>
    <col min="14227" max="14227" width="55.42578125" style="396" bestFit="1" customWidth="1"/>
    <col min="14228" max="14320" width="9.140625" style="396" hidden="1" customWidth="1"/>
    <col min="14321" max="14331" width="10.7109375" style="396" customWidth="1"/>
    <col min="14332" max="14332" width="10.85546875" style="396" customWidth="1"/>
    <col min="14333" max="14333" width="10.7109375" style="396" bestFit="1" customWidth="1"/>
    <col min="14334" max="14481" width="9.140625" style="396"/>
    <col min="14482" max="14482" width="5.85546875" style="396" customWidth="1"/>
    <col min="14483" max="14483" width="55.42578125" style="396" bestFit="1" customWidth="1"/>
    <col min="14484" max="14576" width="9.140625" style="396" hidden="1" customWidth="1"/>
    <col min="14577" max="14587" width="10.7109375" style="396" customWidth="1"/>
    <col min="14588" max="14588" width="10.85546875" style="396" customWidth="1"/>
    <col min="14589" max="14589" width="10.7109375" style="396" bestFit="1" customWidth="1"/>
    <col min="14590" max="14737" width="9.140625" style="396"/>
    <col min="14738" max="14738" width="5.85546875" style="396" customWidth="1"/>
    <col min="14739" max="14739" width="55.42578125" style="396" bestFit="1" customWidth="1"/>
    <col min="14740" max="14832" width="9.140625" style="396" hidden="1" customWidth="1"/>
    <col min="14833" max="14843" width="10.7109375" style="396" customWidth="1"/>
    <col min="14844" max="14844" width="10.85546875" style="396" customWidth="1"/>
    <col min="14845" max="14845" width="10.7109375" style="396" bestFit="1" customWidth="1"/>
    <col min="14846" max="14993" width="9.140625" style="396"/>
    <col min="14994" max="14994" width="5.85546875" style="396" customWidth="1"/>
    <col min="14995" max="14995" width="55.42578125" style="396" bestFit="1" customWidth="1"/>
    <col min="14996" max="15088" width="9.140625" style="396" hidden="1" customWidth="1"/>
    <col min="15089" max="15099" width="10.7109375" style="396" customWidth="1"/>
    <col min="15100" max="15100" width="10.85546875" style="396" customWidth="1"/>
    <col min="15101" max="15101" width="10.7109375" style="396" bestFit="1" customWidth="1"/>
    <col min="15102" max="15249" width="9.140625" style="396"/>
    <col min="15250" max="15250" width="5.85546875" style="396" customWidth="1"/>
    <col min="15251" max="15251" width="55.42578125" style="396" bestFit="1" customWidth="1"/>
    <col min="15252" max="15344" width="9.140625" style="396" hidden="1" customWidth="1"/>
    <col min="15345" max="15355" width="10.7109375" style="396" customWidth="1"/>
    <col min="15356" max="15356" width="10.85546875" style="396" customWidth="1"/>
    <col min="15357" max="15357" width="10.7109375" style="396" bestFit="1" customWidth="1"/>
    <col min="15358" max="15505" width="9.140625" style="396"/>
    <col min="15506" max="15506" width="5.85546875" style="396" customWidth="1"/>
    <col min="15507" max="15507" width="55.42578125" style="396" bestFit="1" customWidth="1"/>
    <col min="15508" max="15600" width="9.140625" style="396" hidden="1" customWidth="1"/>
    <col min="15601" max="15611" width="10.7109375" style="396" customWidth="1"/>
    <col min="15612" max="15612" width="10.85546875" style="396" customWidth="1"/>
    <col min="15613" max="15613" width="10.7109375" style="396" bestFit="1" customWidth="1"/>
    <col min="15614" max="15761" width="9.140625" style="396"/>
    <col min="15762" max="15762" width="5.85546875" style="396" customWidth="1"/>
    <col min="15763" max="15763" width="55.42578125" style="396" bestFit="1" customWidth="1"/>
    <col min="15764" max="15856" width="9.140625" style="396" hidden="1" customWidth="1"/>
    <col min="15857" max="15867" width="10.7109375" style="396" customWidth="1"/>
    <col min="15868" max="15868" width="10.85546875" style="396" customWidth="1"/>
    <col min="15869" max="15869" width="10.7109375" style="396" bestFit="1" customWidth="1"/>
    <col min="15870" max="16017" width="9.140625" style="396"/>
    <col min="16018" max="16018" width="5.85546875" style="396" customWidth="1"/>
    <col min="16019" max="16019" width="55.42578125" style="396" bestFit="1" customWidth="1"/>
    <col min="16020" max="16112" width="9.140625" style="396" hidden="1" customWidth="1"/>
    <col min="16113" max="16123" width="10.7109375" style="396" customWidth="1"/>
    <col min="16124" max="16124" width="10.85546875" style="396" customWidth="1"/>
    <col min="16125" max="16125" width="10.7109375" style="396" bestFit="1" customWidth="1"/>
    <col min="16126" max="16384" width="9.140625" style="396"/>
  </cols>
  <sheetData>
    <row r="1" spans="1:31" ht="19.5" customHeight="1" x14ac:dyDescent="0.3">
      <c r="A1" s="654" t="s">
        <v>5202</v>
      </c>
      <c r="B1" s="654"/>
      <c r="C1" s="654"/>
      <c r="D1" s="654"/>
    </row>
    <row r="2" spans="1:31" ht="18" customHeight="1" thickBot="1" x14ac:dyDescent="0.35">
      <c r="A2" s="698"/>
      <c r="B2" s="699"/>
      <c r="D2" s="619"/>
      <c r="E2" s="619"/>
      <c r="F2" s="619"/>
      <c r="H2" s="619"/>
      <c r="S2" s="619"/>
      <c r="X2" s="619"/>
      <c r="AE2" s="619" t="s">
        <v>29</v>
      </c>
    </row>
    <row r="3" spans="1:31" ht="24" customHeight="1" thickTop="1" thickBot="1" x14ac:dyDescent="0.35">
      <c r="A3" s="621" t="s">
        <v>472</v>
      </c>
      <c r="B3" s="621" t="s">
        <v>473</v>
      </c>
      <c r="C3" s="622">
        <v>43374</v>
      </c>
      <c r="D3" s="622">
        <v>43405</v>
      </c>
      <c r="E3" s="622">
        <v>43435</v>
      </c>
      <c r="F3" s="622">
        <v>43466</v>
      </c>
      <c r="G3" s="622">
        <v>43497</v>
      </c>
      <c r="H3" s="622">
        <v>43525</v>
      </c>
      <c r="I3" s="622">
        <v>43556</v>
      </c>
      <c r="J3" s="622">
        <v>43586</v>
      </c>
      <c r="K3" s="622">
        <v>43617</v>
      </c>
      <c r="L3" s="622">
        <v>43647</v>
      </c>
      <c r="M3" s="622">
        <v>43678</v>
      </c>
      <c r="N3" s="622">
        <v>43709</v>
      </c>
      <c r="O3" s="622">
        <v>43739</v>
      </c>
      <c r="P3" s="622">
        <v>43770</v>
      </c>
      <c r="Q3" s="622">
        <v>43800</v>
      </c>
      <c r="R3" s="622">
        <v>43831</v>
      </c>
      <c r="S3" s="623" t="s">
        <v>576</v>
      </c>
      <c r="T3" s="623" t="s">
        <v>475</v>
      </c>
      <c r="U3" s="623" t="s">
        <v>577</v>
      </c>
      <c r="V3" s="623" t="s">
        <v>578</v>
      </c>
      <c r="W3" s="623" t="s">
        <v>579</v>
      </c>
      <c r="X3" s="623" t="s">
        <v>479</v>
      </c>
      <c r="Y3" s="623" t="s">
        <v>480</v>
      </c>
      <c r="Z3" s="623" t="s">
        <v>481</v>
      </c>
      <c r="AA3" s="623" t="s">
        <v>482</v>
      </c>
      <c r="AB3" s="623" t="s">
        <v>483</v>
      </c>
      <c r="AC3" s="623" t="s">
        <v>484</v>
      </c>
      <c r="AD3" s="623" t="s">
        <v>485</v>
      </c>
      <c r="AE3" s="623" t="s">
        <v>580</v>
      </c>
    </row>
    <row r="4" spans="1:31" ht="18" customHeight="1" thickTop="1" x14ac:dyDescent="0.3">
      <c r="A4" s="413"/>
      <c r="B4" s="413"/>
      <c r="C4" s="625"/>
      <c r="D4" s="625"/>
      <c r="E4" s="625"/>
      <c r="F4" s="625"/>
      <c r="G4" s="625"/>
      <c r="H4" s="625"/>
      <c r="I4" s="625"/>
      <c r="J4" s="625"/>
      <c r="K4" s="625"/>
      <c r="L4" s="625"/>
      <c r="M4" s="625"/>
      <c r="N4" s="625"/>
      <c r="O4" s="625"/>
      <c r="P4" s="625"/>
      <c r="Q4" s="625"/>
      <c r="R4" s="625"/>
      <c r="S4" s="625"/>
      <c r="T4" s="625"/>
      <c r="U4" s="625"/>
      <c r="V4" s="625"/>
      <c r="W4" s="625"/>
      <c r="X4" s="625"/>
      <c r="Y4" s="625"/>
      <c r="Z4" s="625"/>
      <c r="AA4" s="625"/>
      <c r="AB4" s="625"/>
      <c r="AC4" s="625"/>
      <c r="AD4" s="625"/>
      <c r="AE4" s="625"/>
    </row>
    <row r="5" spans="1:31" ht="18" customHeight="1" x14ac:dyDescent="0.3">
      <c r="A5" s="626" t="s">
        <v>488</v>
      </c>
      <c r="B5" s="626" t="s">
        <v>491</v>
      </c>
      <c r="C5" s="629">
        <v>345493.14301885228</v>
      </c>
      <c r="D5" s="629">
        <v>321060.17135652184</v>
      </c>
      <c r="E5" s="629">
        <v>309071.92400582891</v>
      </c>
      <c r="F5" s="629">
        <v>312136.8667893727</v>
      </c>
      <c r="G5" s="629">
        <v>373762.24455883709</v>
      </c>
      <c r="H5" s="629">
        <v>317403.08893953124</v>
      </c>
      <c r="I5" s="629">
        <v>336798.1364213507</v>
      </c>
      <c r="J5" s="629">
        <v>308986.29391102114</v>
      </c>
      <c r="K5" s="629">
        <v>301039.23716953694</v>
      </c>
      <c r="L5" s="629">
        <v>353494.03560763173</v>
      </c>
      <c r="M5" s="629">
        <v>320721.45942557621</v>
      </c>
      <c r="N5" s="629">
        <v>315417.7696086691</v>
      </c>
      <c r="O5" s="629">
        <v>352454.62778093858</v>
      </c>
      <c r="P5" s="629">
        <v>400229.70489989355</v>
      </c>
      <c r="Q5" s="629">
        <v>393986.78698643146</v>
      </c>
      <c r="R5" s="629">
        <v>394986.11323238496</v>
      </c>
      <c r="S5" s="629">
        <v>411580.06316350785</v>
      </c>
      <c r="T5" s="629">
        <v>396153</v>
      </c>
      <c r="U5" s="629">
        <v>417186.1562557338</v>
      </c>
      <c r="V5" s="629">
        <v>441215.82092894043</v>
      </c>
      <c r="W5" s="629">
        <v>447322.06481186062</v>
      </c>
      <c r="X5" s="629">
        <v>458254.35853051418</v>
      </c>
      <c r="Y5" s="629">
        <v>511394.26901665283</v>
      </c>
      <c r="Z5" s="629">
        <v>468582.13881078875</v>
      </c>
      <c r="AA5" s="629">
        <v>439847.50146167161</v>
      </c>
      <c r="AB5" s="629">
        <v>480497.38910967228</v>
      </c>
      <c r="AC5" s="629">
        <v>447336.06712086761</v>
      </c>
      <c r="AD5" s="629">
        <v>513807.37695112178</v>
      </c>
      <c r="AE5" s="629">
        <v>545933.89262478054</v>
      </c>
    </row>
    <row r="6" spans="1:31" ht="18" customHeight="1" x14ac:dyDescent="0.3">
      <c r="A6" s="631" t="s">
        <v>581</v>
      </c>
      <c r="B6" s="639" t="s">
        <v>575</v>
      </c>
      <c r="C6" s="637">
        <v>5826.5766495508124</v>
      </c>
      <c r="D6" s="637">
        <v>6052.2666184850368</v>
      </c>
      <c r="E6" s="637">
        <v>8358.0611533060746</v>
      </c>
      <c r="F6" s="637">
        <v>7757.8839444804989</v>
      </c>
      <c r="G6" s="637">
        <v>6528.3955411939151</v>
      </c>
      <c r="H6" s="637">
        <v>6638.0022181426939</v>
      </c>
      <c r="I6" s="637">
        <v>6900.866853658591</v>
      </c>
      <c r="J6" s="637">
        <v>6870.2075429581691</v>
      </c>
      <c r="K6" s="637">
        <v>6175.898702316078</v>
      </c>
      <c r="L6" s="637">
        <v>6600.7347345161115</v>
      </c>
      <c r="M6" s="637">
        <v>6346.52292890633</v>
      </c>
      <c r="N6" s="637">
        <v>5736.3020507763604</v>
      </c>
      <c r="O6" s="637">
        <v>6695.6182397775319</v>
      </c>
      <c r="P6" s="637">
        <v>6342.7812201802217</v>
      </c>
      <c r="Q6" s="637">
        <v>8320.4287509241403</v>
      </c>
      <c r="R6" s="637">
        <v>6865.2591971069205</v>
      </c>
      <c r="S6" s="637">
        <v>6255.5065924800756</v>
      </c>
      <c r="T6" s="637">
        <v>7134.4</v>
      </c>
      <c r="U6" s="637">
        <v>7599.067176334569</v>
      </c>
      <c r="V6" s="637">
        <v>6331.1805087307257</v>
      </c>
      <c r="W6" s="637">
        <v>6452.5894287720566</v>
      </c>
      <c r="X6" s="637">
        <v>6672.5835297889944</v>
      </c>
      <c r="Y6" s="637">
        <v>5979.3687342605908</v>
      </c>
      <c r="Z6" s="637">
        <v>6579.9951174007947</v>
      </c>
      <c r="AA6" s="637">
        <v>6322.025203260293</v>
      </c>
      <c r="AB6" s="637">
        <v>6338.464902025109</v>
      </c>
      <c r="AC6" s="637">
        <v>7799.8266851483459</v>
      </c>
      <c r="AD6" s="637">
        <v>6865.8302027303462</v>
      </c>
      <c r="AE6" s="637">
        <v>6216.3534002369661</v>
      </c>
    </row>
    <row r="7" spans="1:31" ht="18" customHeight="1" x14ac:dyDescent="0.3">
      <c r="A7" s="631" t="s">
        <v>582</v>
      </c>
      <c r="B7" s="639" t="s">
        <v>583</v>
      </c>
      <c r="C7" s="637">
        <v>171332.4530043928</v>
      </c>
      <c r="D7" s="637">
        <v>173604.27226292022</v>
      </c>
      <c r="E7" s="637">
        <v>177586.07762604376</v>
      </c>
      <c r="F7" s="637">
        <v>164469.07993446459</v>
      </c>
      <c r="G7" s="637">
        <v>216522.05793958725</v>
      </c>
      <c r="H7" s="637">
        <v>146475.28396170508</v>
      </c>
      <c r="I7" s="637">
        <v>147231.14358066654</v>
      </c>
      <c r="J7" s="637">
        <v>168044.40529489127</v>
      </c>
      <c r="K7" s="637">
        <v>136817.50208896666</v>
      </c>
      <c r="L7" s="637">
        <v>161843.79701368473</v>
      </c>
      <c r="M7" s="637">
        <v>171327.17192837258</v>
      </c>
      <c r="N7" s="637">
        <v>167713.72346853698</v>
      </c>
      <c r="O7" s="637">
        <v>137755.21219775491</v>
      </c>
      <c r="P7" s="637">
        <v>194301.30740113399</v>
      </c>
      <c r="Q7" s="637">
        <v>192575.31580942922</v>
      </c>
      <c r="R7" s="637">
        <v>165688.75920085609</v>
      </c>
      <c r="S7" s="637">
        <v>182331.96610858798</v>
      </c>
      <c r="T7" s="637">
        <v>241344.8</v>
      </c>
      <c r="U7" s="637">
        <v>232937.80762791773</v>
      </c>
      <c r="V7" s="637">
        <v>262015.13998769777</v>
      </c>
      <c r="W7" s="637">
        <v>267413.60152848094</v>
      </c>
      <c r="X7" s="637">
        <v>264042.8124660402</v>
      </c>
      <c r="Y7" s="637">
        <v>246853.85869000561</v>
      </c>
      <c r="Z7" s="637">
        <v>224866.25388325349</v>
      </c>
      <c r="AA7" s="637">
        <v>220243.95149560299</v>
      </c>
      <c r="AB7" s="637">
        <v>263890.58668446832</v>
      </c>
      <c r="AC7" s="637">
        <v>246754.55886702082</v>
      </c>
      <c r="AD7" s="637">
        <v>295617.01349112199</v>
      </c>
      <c r="AE7" s="637">
        <v>287701.35772725462</v>
      </c>
    </row>
    <row r="8" spans="1:31" ht="18" customHeight="1" x14ac:dyDescent="0.3">
      <c r="A8" s="631" t="s">
        <v>584</v>
      </c>
      <c r="B8" s="639" t="s">
        <v>585</v>
      </c>
      <c r="C8" s="637">
        <v>168334.11336490876</v>
      </c>
      <c r="D8" s="637">
        <v>141403.63247511652</v>
      </c>
      <c r="E8" s="637">
        <v>123127.7852264791</v>
      </c>
      <c r="F8" s="637">
        <v>139909.9029104276</v>
      </c>
      <c r="G8" s="637">
        <v>150711.79107805598</v>
      </c>
      <c r="H8" s="637">
        <v>164289.80275968352</v>
      </c>
      <c r="I8" s="637">
        <v>182666.12598702565</v>
      </c>
      <c r="J8" s="637">
        <v>134071.68107317167</v>
      </c>
      <c r="K8" s="637">
        <v>158045.83637825417</v>
      </c>
      <c r="L8" s="637">
        <v>185049.50385943084</v>
      </c>
      <c r="M8" s="637">
        <v>143047.76456829731</v>
      </c>
      <c r="N8" s="637">
        <v>141967.74408935584</v>
      </c>
      <c r="O8" s="637">
        <v>208003.7973434061</v>
      </c>
      <c r="P8" s="637">
        <v>199585.6162785794</v>
      </c>
      <c r="Q8" s="637">
        <v>193091.04242607814</v>
      </c>
      <c r="R8" s="637">
        <v>222432.09483442185</v>
      </c>
      <c r="S8" s="637">
        <v>222992.5904624399</v>
      </c>
      <c r="T8" s="637">
        <v>147673.70000000001</v>
      </c>
      <c r="U8" s="637">
        <v>176649.2814514816</v>
      </c>
      <c r="V8" s="637">
        <v>172869.50043251202</v>
      </c>
      <c r="W8" s="637">
        <v>173455.87385460763</v>
      </c>
      <c r="X8" s="637">
        <v>187538.96253468501</v>
      </c>
      <c r="Y8" s="637">
        <v>258561.04159238664</v>
      </c>
      <c r="Z8" s="637">
        <v>237135.88981013437</v>
      </c>
      <c r="AA8" s="637">
        <v>213281.52476280826</v>
      </c>
      <c r="AB8" s="637">
        <v>210268.33752317895</v>
      </c>
      <c r="AC8" s="637">
        <v>192781.68156869846</v>
      </c>
      <c r="AD8" s="637">
        <v>211324.53325726939</v>
      </c>
      <c r="AE8" s="637">
        <v>252016.18149728893</v>
      </c>
    </row>
    <row r="9" spans="1:31" ht="18" customHeight="1" x14ac:dyDescent="0.3">
      <c r="A9" s="631"/>
      <c r="B9" s="631"/>
      <c r="C9" s="701"/>
      <c r="D9" s="701"/>
      <c r="E9" s="701"/>
      <c r="F9" s="701"/>
      <c r="G9" s="701"/>
      <c r="H9" s="701"/>
      <c r="I9" s="701"/>
      <c r="J9" s="701"/>
      <c r="K9" s="701"/>
      <c r="L9" s="701"/>
      <c r="M9" s="701"/>
      <c r="N9" s="701"/>
      <c r="O9" s="701"/>
      <c r="P9" s="701"/>
      <c r="Q9" s="701"/>
      <c r="R9" s="701"/>
      <c r="S9" s="701"/>
      <c r="T9" s="701"/>
      <c r="U9" s="701"/>
      <c r="V9" s="701"/>
      <c r="W9" s="701"/>
      <c r="X9" s="701"/>
      <c r="Y9" s="701"/>
      <c r="Z9" s="701"/>
      <c r="AA9" s="701"/>
      <c r="AB9" s="701"/>
      <c r="AC9" s="701"/>
      <c r="AD9" s="701"/>
      <c r="AE9" s="701"/>
    </row>
    <row r="10" spans="1:31" ht="18" customHeight="1" x14ac:dyDescent="0.3">
      <c r="A10" s="626" t="s">
        <v>490</v>
      </c>
      <c r="B10" s="626" t="s">
        <v>586</v>
      </c>
      <c r="C10" s="629">
        <v>323409.15048591018</v>
      </c>
      <c r="D10" s="629">
        <v>328683.53841267509</v>
      </c>
      <c r="E10" s="629">
        <v>346403.11259458493</v>
      </c>
      <c r="F10" s="629">
        <v>353423.08365790651</v>
      </c>
      <c r="G10" s="629">
        <v>342551.35356928932</v>
      </c>
      <c r="H10" s="629">
        <v>373517.47701141087</v>
      </c>
      <c r="I10" s="629">
        <v>373947.17053014494</v>
      </c>
      <c r="J10" s="629">
        <v>387477.88686132984</v>
      </c>
      <c r="K10" s="629">
        <v>401175.45961785194</v>
      </c>
      <c r="L10" s="629">
        <v>398067.71678505384</v>
      </c>
      <c r="M10" s="629">
        <v>403537.38744113571</v>
      </c>
      <c r="N10" s="629">
        <v>424769.77583347959</v>
      </c>
      <c r="O10" s="629">
        <v>421455.61439245957</v>
      </c>
      <c r="P10" s="629">
        <v>432621.81078598887</v>
      </c>
      <c r="Q10" s="629">
        <v>424143.33950446133</v>
      </c>
      <c r="R10" s="629">
        <v>425693.76163992035</v>
      </c>
      <c r="S10" s="629">
        <v>435598.67287680868</v>
      </c>
      <c r="T10" s="629">
        <v>453032.1</v>
      </c>
      <c r="U10" s="629">
        <v>448926.14597877878</v>
      </c>
      <c r="V10" s="629">
        <v>434004.41284679045</v>
      </c>
      <c r="W10" s="629">
        <v>470689.58249038522</v>
      </c>
      <c r="X10" s="629">
        <v>438535.18617274915</v>
      </c>
      <c r="Y10" s="629">
        <v>480446.30932047707</v>
      </c>
      <c r="Z10" s="629">
        <v>508940.15303977346</v>
      </c>
      <c r="AA10" s="629">
        <v>473505.868987553</v>
      </c>
      <c r="AB10" s="629">
        <v>475041.34015614988</v>
      </c>
      <c r="AC10" s="629">
        <v>514556.57747646392</v>
      </c>
      <c r="AD10" s="629">
        <v>494367.57944780565</v>
      </c>
      <c r="AE10" s="629">
        <v>513558.73020492063</v>
      </c>
    </row>
    <row r="11" spans="1:31" ht="18" customHeight="1" x14ac:dyDescent="0.3">
      <c r="A11" s="631"/>
      <c r="B11" s="631"/>
      <c r="C11" s="701"/>
      <c r="D11" s="701"/>
      <c r="E11" s="701"/>
      <c r="F11" s="701"/>
      <c r="G11" s="701"/>
      <c r="H11" s="701"/>
      <c r="I11" s="701"/>
      <c r="J11" s="701"/>
      <c r="K11" s="701"/>
      <c r="L11" s="701"/>
      <c r="M11" s="701"/>
      <c r="N11" s="701"/>
      <c r="O11" s="701"/>
      <c r="P11" s="701"/>
      <c r="Q11" s="701"/>
      <c r="R11" s="701"/>
      <c r="S11" s="701"/>
      <c r="T11" s="701"/>
      <c r="U11" s="701"/>
      <c r="V11" s="701"/>
      <c r="W11" s="701"/>
      <c r="X11" s="701"/>
      <c r="Y11" s="701"/>
      <c r="Z11" s="701"/>
      <c r="AA11" s="701"/>
      <c r="AB11" s="701"/>
      <c r="AC11" s="701"/>
      <c r="AD11" s="701"/>
      <c r="AE11" s="701"/>
    </row>
    <row r="12" spans="1:31" ht="18" customHeight="1" x14ac:dyDescent="0.3">
      <c r="A12" s="626" t="s">
        <v>500</v>
      </c>
      <c r="B12" s="626" t="s">
        <v>503</v>
      </c>
      <c r="C12" s="629">
        <v>646874.39295671484</v>
      </c>
      <c r="D12" s="629">
        <v>652737.52809542813</v>
      </c>
      <c r="E12" s="629">
        <v>645998.54051785951</v>
      </c>
      <c r="F12" s="629">
        <v>631980.82387106889</v>
      </c>
      <c r="G12" s="629">
        <v>643984.74734653067</v>
      </c>
      <c r="H12" s="629">
        <v>641762.17558927054</v>
      </c>
      <c r="I12" s="629">
        <v>640712.36313337495</v>
      </c>
      <c r="J12" s="629">
        <v>643720.41644352733</v>
      </c>
      <c r="K12" s="629">
        <v>662951.11733307911</v>
      </c>
      <c r="L12" s="629">
        <v>649718.08526534261</v>
      </c>
      <c r="M12" s="629">
        <v>656005.68715069001</v>
      </c>
      <c r="N12" s="629">
        <v>659367.01411922579</v>
      </c>
      <c r="O12" s="629">
        <v>660435.68741008791</v>
      </c>
      <c r="P12" s="629">
        <v>672693.92205062031</v>
      </c>
      <c r="Q12" s="629">
        <v>663289.7944177686</v>
      </c>
      <c r="R12" s="629">
        <v>676875.48783505824</v>
      </c>
      <c r="S12" s="629">
        <v>674238.51903661201</v>
      </c>
      <c r="T12" s="629">
        <v>706088.7</v>
      </c>
      <c r="U12" s="629">
        <v>723562.49749299511</v>
      </c>
      <c r="V12" s="629">
        <v>719403.81679250963</v>
      </c>
      <c r="W12" s="629">
        <v>709129.31067039142</v>
      </c>
      <c r="X12" s="629">
        <v>693843.16880276939</v>
      </c>
      <c r="Y12" s="629">
        <v>687003.51589797961</v>
      </c>
      <c r="Z12" s="629">
        <v>691313.09218121017</v>
      </c>
      <c r="AA12" s="629">
        <v>687215.84705877898</v>
      </c>
      <c r="AB12" s="629">
        <v>687769.72402532597</v>
      </c>
      <c r="AC12" s="629">
        <v>692320.42916848161</v>
      </c>
      <c r="AD12" s="629">
        <v>707078.37885188696</v>
      </c>
      <c r="AE12" s="629">
        <v>698290.53039939236</v>
      </c>
    </row>
    <row r="13" spans="1:31" ht="18" customHeight="1" x14ac:dyDescent="0.3">
      <c r="A13" s="631"/>
      <c r="B13" s="631"/>
      <c r="C13" s="701"/>
      <c r="D13" s="701"/>
      <c r="E13" s="701"/>
      <c r="F13" s="701"/>
      <c r="G13" s="701"/>
      <c r="H13" s="701"/>
      <c r="I13" s="701"/>
      <c r="J13" s="701"/>
      <c r="K13" s="701"/>
      <c r="L13" s="701"/>
      <c r="M13" s="701"/>
      <c r="N13" s="701"/>
      <c r="O13" s="701">
        <v>2.5</v>
      </c>
      <c r="P13" s="701"/>
      <c r="Q13" s="701"/>
      <c r="R13" s="701"/>
      <c r="S13" s="701"/>
      <c r="T13" s="701"/>
      <c r="U13" s="701"/>
      <c r="V13" s="701"/>
      <c r="W13" s="701"/>
      <c r="X13" s="701"/>
      <c r="Y13" s="701"/>
      <c r="Z13" s="701"/>
      <c r="AA13" s="701"/>
      <c r="AB13" s="701"/>
      <c r="AC13" s="701"/>
      <c r="AD13" s="701"/>
      <c r="AE13" s="701"/>
    </row>
    <row r="14" spans="1:31" ht="18" customHeight="1" x14ac:dyDescent="0.3">
      <c r="A14" s="626" t="s">
        <v>502</v>
      </c>
      <c r="B14" s="626" t="s">
        <v>587</v>
      </c>
      <c r="C14" s="629">
        <v>12554.147170824433</v>
      </c>
      <c r="D14" s="629">
        <v>13434.738536622657</v>
      </c>
      <c r="E14" s="629">
        <v>9474.4783547853003</v>
      </c>
      <c r="F14" s="629">
        <v>9582.3765905574546</v>
      </c>
      <c r="G14" s="629">
        <v>9643.4592599895568</v>
      </c>
      <c r="H14" s="629">
        <v>9803.9815799034277</v>
      </c>
      <c r="I14" s="629">
        <v>9927.7433002470443</v>
      </c>
      <c r="J14" s="629">
        <v>10081.649953439275</v>
      </c>
      <c r="K14" s="629">
        <v>10167.583921020057</v>
      </c>
      <c r="L14" s="629">
        <v>10300.631871663481</v>
      </c>
      <c r="M14" s="629">
        <v>10300.221152248108</v>
      </c>
      <c r="N14" s="629">
        <v>10248.713610977788</v>
      </c>
      <c r="O14" s="629">
        <v>10372.056043579756</v>
      </c>
      <c r="P14" s="629">
        <v>10744.073945685166</v>
      </c>
      <c r="Q14" s="629">
        <v>9958.27089115134</v>
      </c>
      <c r="R14" s="629">
        <v>10634.566665270193</v>
      </c>
      <c r="S14" s="629">
        <v>10526.785551248049</v>
      </c>
      <c r="T14" s="629">
        <v>9835.2000000000007</v>
      </c>
      <c r="U14" s="629">
        <v>10381.661537628948</v>
      </c>
      <c r="V14" s="629">
        <v>10611.189690226576</v>
      </c>
      <c r="W14" s="629">
        <v>10182.487598533531</v>
      </c>
      <c r="X14" s="629">
        <v>10404.576776722037</v>
      </c>
      <c r="Y14" s="629">
        <v>10647.344806464487</v>
      </c>
      <c r="Z14" s="629">
        <v>10512.98780086256</v>
      </c>
      <c r="AA14" s="629">
        <v>10689.14513457909</v>
      </c>
      <c r="AB14" s="629">
        <v>11928.259428188196</v>
      </c>
      <c r="AC14" s="629">
        <v>12025.15521989481</v>
      </c>
      <c r="AD14" s="629">
        <v>12107.407452142295</v>
      </c>
      <c r="AE14" s="629">
        <v>12315.202106601209</v>
      </c>
    </row>
    <row r="15" spans="1:31" ht="18" customHeight="1" x14ac:dyDescent="0.3">
      <c r="A15" s="631"/>
      <c r="B15" s="639"/>
      <c r="C15" s="701"/>
      <c r="D15" s="701"/>
      <c r="E15" s="701"/>
      <c r="F15" s="701"/>
      <c r="G15" s="701"/>
      <c r="H15" s="701"/>
      <c r="I15" s="701"/>
      <c r="J15" s="701"/>
      <c r="K15" s="701"/>
      <c r="L15" s="701"/>
      <c r="M15" s="701"/>
      <c r="N15" s="701"/>
      <c r="O15" s="701"/>
      <c r="P15" s="701"/>
      <c r="Q15" s="701"/>
      <c r="R15" s="701"/>
      <c r="S15" s="701"/>
      <c r="T15" s="701"/>
      <c r="U15" s="701"/>
      <c r="V15" s="701"/>
      <c r="W15" s="701"/>
      <c r="X15" s="701"/>
      <c r="Y15" s="701"/>
      <c r="Z15" s="701"/>
      <c r="AA15" s="701"/>
      <c r="AB15" s="701"/>
      <c r="AC15" s="701"/>
      <c r="AD15" s="701"/>
      <c r="AE15" s="701"/>
    </row>
    <row r="16" spans="1:31" ht="18" customHeight="1" x14ac:dyDescent="0.3">
      <c r="A16" s="626" t="s">
        <v>504</v>
      </c>
      <c r="B16" s="626" t="s">
        <v>588</v>
      </c>
      <c r="C16" s="629">
        <v>0.95513000000000003</v>
      </c>
      <c r="D16" s="629">
        <v>0.51665499999999998</v>
      </c>
      <c r="E16" s="629">
        <v>0.271646</v>
      </c>
      <c r="F16" s="629">
        <v>0.45336859999999995</v>
      </c>
      <c r="G16" s="629">
        <v>0.15168720000000002</v>
      </c>
      <c r="H16" s="629">
        <v>3.7975800000000004E-2</v>
      </c>
      <c r="I16" s="629">
        <v>0.11742039999999999</v>
      </c>
      <c r="J16" s="629">
        <v>3.4548206399999994</v>
      </c>
      <c r="K16" s="629">
        <v>3.0374739299999995</v>
      </c>
      <c r="L16" s="629">
        <v>2.6577852200000001</v>
      </c>
      <c r="M16" s="629">
        <v>2.2780965099999997</v>
      </c>
      <c r="N16" s="629">
        <v>2.4612918000000001</v>
      </c>
      <c r="O16" s="629">
        <v>2.2407580899999999</v>
      </c>
      <c r="P16" s="629">
        <v>1.8249098000000001</v>
      </c>
      <c r="Q16" s="629">
        <v>1.39630575</v>
      </c>
      <c r="R16" s="629">
        <v>0.98153430000000008</v>
      </c>
      <c r="S16" s="629">
        <v>0.98737425000000001</v>
      </c>
      <c r="T16" s="629">
        <v>0.6</v>
      </c>
      <c r="U16" s="629">
        <v>0.72680915000000001</v>
      </c>
      <c r="V16" s="629">
        <v>4.3673442900000001</v>
      </c>
      <c r="W16" s="629">
        <v>3.85214386</v>
      </c>
      <c r="X16" s="629">
        <v>3.9203265099999998</v>
      </c>
      <c r="Y16" s="629">
        <v>3.4256261600000002</v>
      </c>
      <c r="Z16" s="629">
        <v>2.93092481</v>
      </c>
      <c r="AA16" s="629">
        <v>2.4362414599999997</v>
      </c>
      <c r="AB16" s="629">
        <v>2.0018861999999999</v>
      </c>
      <c r="AC16" s="629">
        <v>1.50716691</v>
      </c>
      <c r="AD16" s="629">
        <v>1.1218504199999999</v>
      </c>
      <c r="AE16" s="629">
        <v>1.19621793</v>
      </c>
    </row>
    <row r="17" spans="1:31" ht="18" customHeight="1" x14ac:dyDescent="0.3">
      <c r="A17" s="631"/>
      <c r="B17" s="631"/>
      <c r="C17" s="701"/>
      <c r="D17" s="701"/>
      <c r="E17" s="701"/>
      <c r="F17" s="701"/>
      <c r="G17" s="701"/>
      <c r="H17" s="701"/>
      <c r="I17" s="701"/>
      <c r="J17" s="701"/>
      <c r="K17" s="701"/>
      <c r="L17" s="701"/>
      <c r="M17" s="701"/>
      <c r="N17" s="701"/>
      <c r="O17" s="701"/>
      <c r="P17" s="701"/>
      <c r="Q17" s="701"/>
      <c r="R17" s="701"/>
      <c r="S17" s="701"/>
      <c r="T17" s="701"/>
      <c r="U17" s="701"/>
      <c r="V17" s="701"/>
      <c r="W17" s="701"/>
      <c r="X17" s="701"/>
      <c r="Y17" s="701"/>
      <c r="Z17" s="701"/>
      <c r="AA17" s="701"/>
      <c r="AB17" s="701"/>
      <c r="AC17" s="701"/>
      <c r="AD17" s="701"/>
      <c r="AE17" s="701"/>
    </row>
    <row r="18" spans="1:31" ht="18" customHeight="1" x14ac:dyDescent="0.3">
      <c r="A18" s="626" t="s">
        <v>506</v>
      </c>
      <c r="B18" s="626" t="s">
        <v>589</v>
      </c>
      <c r="C18" s="629">
        <v>3378.8780669142157</v>
      </c>
      <c r="D18" s="629">
        <v>2932.9963831550385</v>
      </c>
      <c r="E18" s="629">
        <v>2650.1482004206027</v>
      </c>
      <c r="F18" s="629">
        <v>2969.9703730723818</v>
      </c>
      <c r="G18" s="629">
        <v>2891.4075156859453</v>
      </c>
      <c r="H18" s="629">
        <v>3367.1146153100922</v>
      </c>
      <c r="I18" s="629">
        <v>3135.2813071736273</v>
      </c>
      <c r="J18" s="629">
        <v>3229.0768150738986</v>
      </c>
      <c r="K18" s="629">
        <v>2677.9320068139214</v>
      </c>
      <c r="L18" s="629">
        <v>3061.3047592178323</v>
      </c>
      <c r="M18" s="629">
        <v>3375.4478817152722</v>
      </c>
      <c r="N18" s="629">
        <v>4224.2087275010272</v>
      </c>
      <c r="O18" s="629">
        <v>3575.6638802794705</v>
      </c>
      <c r="P18" s="629">
        <v>3382.3977550478248</v>
      </c>
      <c r="Q18" s="629">
        <v>2349.3868171397153</v>
      </c>
      <c r="R18" s="629">
        <v>2099.6772200230771</v>
      </c>
      <c r="S18" s="629">
        <v>2628.8716981202579</v>
      </c>
      <c r="T18" s="629">
        <v>4930</v>
      </c>
      <c r="U18" s="629">
        <v>4807.553876408836</v>
      </c>
      <c r="V18" s="629">
        <v>4199.6506607678239</v>
      </c>
      <c r="W18" s="629">
        <v>4112.7434605618328</v>
      </c>
      <c r="X18" s="629">
        <v>4683.8504888224052</v>
      </c>
      <c r="Y18" s="629">
        <v>4658.9992741215865</v>
      </c>
      <c r="Z18" s="629">
        <v>4190.6287963194291</v>
      </c>
      <c r="AA18" s="629">
        <v>3938.8512725084115</v>
      </c>
      <c r="AB18" s="629">
        <v>2999.3717479872739</v>
      </c>
      <c r="AC18" s="629">
        <v>2749.7532059051605</v>
      </c>
      <c r="AD18" s="629">
        <v>2380.0018681140828</v>
      </c>
      <c r="AE18" s="629">
        <v>3200.6897223084206</v>
      </c>
    </row>
    <row r="19" spans="1:31" ht="18" customHeight="1" x14ac:dyDescent="0.3">
      <c r="A19" s="631"/>
      <c r="B19" s="631"/>
      <c r="C19" s="701"/>
      <c r="D19" s="701"/>
      <c r="E19" s="701"/>
      <c r="F19" s="701"/>
      <c r="G19" s="701"/>
      <c r="H19" s="701"/>
      <c r="I19" s="701"/>
      <c r="J19" s="701"/>
      <c r="K19" s="701"/>
      <c r="L19" s="701"/>
      <c r="M19" s="701"/>
      <c r="N19" s="701"/>
      <c r="O19" s="701"/>
      <c r="P19" s="701"/>
      <c r="Q19" s="701"/>
      <c r="R19" s="701"/>
      <c r="S19" s="701"/>
      <c r="T19" s="701"/>
      <c r="U19" s="701"/>
      <c r="V19" s="701"/>
      <c r="W19" s="701"/>
      <c r="X19" s="701"/>
      <c r="Y19" s="701"/>
      <c r="Z19" s="701"/>
      <c r="AA19" s="701"/>
      <c r="AB19" s="701"/>
      <c r="AC19" s="701"/>
      <c r="AD19" s="701"/>
      <c r="AE19" s="701"/>
    </row>
    <row r="20" spans="1:31" ht="18" customHeight="1" x14ac:dyDescent="0.3">
      <c r="A20" s="626" t="s">
        <v>508</v>
      </c>
      <c r="B20" s="626" t="s">
        <v>511</v>
      </c>
      <c r="C20" s="629">
        <v>17124.1534444516</v>
      </c>
      <c r="D20" s="629">
        <v>17387.004475093752</v>
      </c>
      <c r="E20" s="629">
        <v>17480.373507102853</v>
      </c>
      <c r="F20" s="629">
        <v>18880.59577878311</v>
      </c>
      <c r="G20" s="629">
        <v>19772.350756399792</v>
      </c>
      <c r="H20" s="629">
        <v>19375.875493271189</v>
      </c>
      <c r="I20" s="629">
        <v>20209.57726746341</v>
      </c>
      <c r="J20" s="629">
        <v>20107.363307970078</v>
      </c>
      <c r="K20" s="629">
        <v>19626.674306006345</v>
      </c>
      <c r="L20" s="629">
        <v>25625.003998532386</v>
      </c>
      <c r="M20" s="629">
        <v>20229.791210376086</v>
      </c>
      <c r="N20" s="629">
        <v>13692.501802548008</v>
      </c>
      <c r="O20" s="629">
        <v>13167.280321686601</v>
      </c>
      <c r="P20" s="629">
        <v>13276.916430429383</v>
      </c>
      <c r="Q20" s="629">
        <v>15709.527810514972</v>
      </c>
      <c r="R20" s="629">
        <v>18406.097617916701</v>
      </c>
      <c r="S20" s="629">
        <v>16684.635220977005</v>
      </c>
      <c r="T20" s="629">
        <v>18208.3</v>
      </c>
      <c r="U20" s="629">
        <v>22351.503204308618</v>
      </c>
      <c r="V20" s="629">
        <v>22793.663781780338</v>
      </c>
      <c r="W20" s="629">
        <v>26910.501744209832</v>
      </c>
      <c r="X20" s="629">
        <v>26764.674456249071</v>
      </c>
      <c r="Y20" s="629">
        <v>29035.718389169582</v>
      </c>
      <c r="Z20" s="629">
        <v>30437.261802830217</v>
      </c>
      <c r="AA20" s="629">
        <v>30214.232700746641</v>
      </c>
      <c r="AB20" s="629">
        <v>32665.984429435379</v>
      </c>
      <c r="AC20" s="629">
        <v>24857.823151971599</v>
      </c>
      <c r="AD20" s="629">
        <v>27545.983244919938</v>
      </c>
      <c r="AE20" s="629">
        <v>22077.554442707245</v>
      </c>
    </row>
    <row r="21" spans="1:31" ht="18" customHeight="1" x14ac:dyDescent="0.3">
      <c r="A21" s="631"/>
      <c r="B21" s="631"/>
      <c r="C21" s="701"/>
      <c r="D21" s="701"/>
      <c r="E21" s="701"/>
      <c r="F21" s="701"/>
      <c r="G21" s="701"/>
      <c r="H21" s="701"/>
      <c r="I21" s="701"/>
      <c r="J21" s="701"/>
      <c r="K21" s="701"/>
      <c r="L21" s="701"/>
      <c r="M21" s="701"/>
      <c r="N21" s="701"/>
      <c r="O21" s="701"/>
      <c r="P21" s="701"/>
      <c r="Q21" s="701"/>
      <c r="R21" s="701"/>
      <c r="S21" s="701"/>
      <c r="T21" s="701"/>
      <c r="U21" s="701"/>
      <c r="V21" s="701"/>
      <c r="W21" s="701"/>
      <c r="X21" s="701"/>
      <c r="Y21" s="701"/>
      <c r="Z21" s="701"/>
      <c r="AA21" s="701"/>
      <c r="AB21" s="701"/>
      <c r="AC21" s="701"/>
      <c r="AD21" s="701"/>
      <c r="AE21" s="701"/>
    </row>
    <row r="22" spans="1:31" ht="18" customHeight="1" x14ac:dyDescent="0.3">
      <c r="A22" s="626" t="s">
        <v>510</v>
      </c>
      <c r="B22" s="626" t="s">
        <v>513</v>
      </c>
      <c r="C22" s="629">
        <v>16783.066562153781</v>
      </c>
      <c r="D22" s="629">
        <v>16662.990106930913</v>
      </c>
      <c r="E22" s="629">
        <v>16714.808306037146</v>
      </c>
      <c r="F22" s="629">
        <v>16933.391592858621</v>
      </c>
      <c r="G22" s="629">
        <v>16965.380737863452</v>
      </c>
      <c r="H22" s="629">
        <v>16894.259150927344</v>
      </c>
      <c r="I22" s="629">
        <v>17244.552747367612</v>
      </c>
      <c r="J22" s="629">
        <v>17176.067642631057</v>
      </c>
      <c r="K22" s="629">
        <v>17714.909966183142</v>
      </c>
      <c r="L22" s="629">
        <v>17779.359580064644</v>
      </c>
      <c r="M22" s="629">
        <v>17729.429084550167</v>
      </c>
      <c r="N22" s="629">
        <v>17596.792098551497</v>
      </c>
      <c r="O22" s="629">
        <v>17502.197926633598</v>
      </c>
      <c r="P22" s="629">
        <v>17546.488043785972</v>
      </c>
      <c r="Q22" s="629">
        <v>17729.666947954731</v>
      </c>
      <c r="R22" s="629">
        <v>17959.552263226153</v>
      </c>
      <c r="S22" s="629">
        <v>17891.487368666632</v>
      </c>
      <c r="T22" s="629">
        <v>17933.400000000001</v>
      </c>
      <c r="U22" s="629">
        <v>17891.033263811409</v>
      </c>
      <c r="V22" s="629">
        <v>17814.994206171017</v>
      </c>
      <c r="W22" s="629">
        <v>18016.92987628323</v>
      </c>
      <c r="X22" s="629">
        <v>17944.85720544224</v>
      </c>
      <c r="Y22" s="629">
        <v>17829.534681573681</v>
      </c>
      <c r="Z22" s="629">
        <v>18338.213278480045</v>
      </c>
      <c r="AA22" s="629">
        <v>18192.769241368547</v>
      </c>
      <c r="AB22" s="629">
        <v>18293.555926414694</v>
      </c>
      <c r="AC22" s="629">
        <v>18251.359706277355</v>
      </c>
      <c r="AD22" s="629">
        <v>18013.301744553763</v>
      </c>
      <c r="AE22" s="629">
        <v>17932.255108175697</v>
      </c>
    </row>
    <row r="23" spans="1:31" ht="18" customHeight="1" x14ac:dyDescent="0.3">
      <c r="A23" s="631"/>
      <c r="B23" s="631"/>
      <c r="C23" s="637"/>
      <c r="D23" s="637"/>
      <c r="E23" s="637"/>
      <c r="F23" s="637"/>
      <c r="G23" s="637"/>
      <c r="H23" s="637"/>
      <c r="I23" s="637"/>
      <c r="J23" s="637"/>
      <c r="K23" s="637"/>
      <c r="L23" s="637"/>
      <c r="M23" s="637"/>
      <c r="N23" s="637"/>
      <c r="O23" s="637"/>
      <c r="P23" s="637"/>
      <c r="Q23" s="637"/>
      <c r="R23" s="637"/>
      <c r="S23" s="637"/>
      <c r="T23" s="637"/>
      <c r="U23" s="637"/>
      <c r="V23" s="637"/>
      <c r="W23" s="637"/>
      <c r="X23" s="637"/>
      <c r="Y23" s="637"/>
      <c r="Z23" s="637"/>
      <c r="AA23" s="637"/>
      <c r="AB23" s="637"/>
      <c r="AC23" s="637"/>
      <c r="AD23" s="637"/>
      <c r="AE23" s="637"/>
    </row>
    <row r="24" spans="1:31" ht="18" customHeight="1" x14ac:dyDescent="0.3">
      <c r="A24" s="626"/>
      <c r="B24" s="626" t="s">
        <v>452</v>
      </c>
      <c r="C24" s="629">
        <v>1365617.8868358212</v>
      </c>
      <c r="D24" s="629">
        <v>1352899.4840214273</v>
      </c>
      <c r="E24" s="629">
        <v>1347793.6571326193</v>
      </c>
      <c r="F24" s="629">
        <v>1345907.5620222194</v>
      </c>
      <c r="G24" s="629">
        <v>1409571.0954317953</v>
      </c>
      <c r="H24" s="629">
        <v>1382124.0103554248</v>
      </c>
      <c r="I24" s="629">
        <v>1401974.9421275225</v>
      </c>
      <c r="J24" s="629">
        <v>1390782.2097556328</v>
      </c>
      <c r="K24" s="629">
        <v>1415355.9517944218</v>
      </c>
      <c r="L24" s="629">
        <v>1458048.7956527267</v>
      </c>
      <c r="M24" s="629">
        <v>1431901.7014428016</v>
      </c>
      <c r="N24" s="629">
        <v>1445319.2370927532</v>
      </c>
      <c r="O24" s="629">
        <v>1478965.3685137553</v>
      </c>
      <c r="P24" s="629">
        <v>1550497.1388212512</v>
      </c>
      <c r="Q24" s="629">
        <v>1527168.1696811719</v>
      </c>
      <c r="R24" s="629">
        <v>1546656.2380080998</v>
      </c>
      <c r="S24" s="629">
        <v>1569150.0222901902</v>
      </c>
      <c r="T24" s="629">
        <v>1606181.3</v>
      </c>
      <c r="U24" s="629">
        <v>1645107.2784188152</v>
      </c>
      <c r="V24" s="629">
        <v>1650047.9162514766</v>
      </c>
      <c r="W24" s="629">
        <v>1686367.4727960858</v>
      </c>
      <c r="X24" s="629">
        <v>1650434.5927597787</v>
      </c>
      <c r="Y24" s="629">
        <v>1741019.117012599</v>
      </c>
      <c r="Z24" s="629">
        <v>1732317.4066350746</v>
      </c>
      <c r="AA24" s="629">
        <v>1663606.6520986662</v>
      </c>
      <c r="AB24" s="629">
        <v>1709197.6267093744</v>
      </c>
      <c r="AC24" s="629">
        <v>1712098.6722167726</v>
      </c>
      <c r="AD24" s="629">
        <v>1775301.1514109641</v>
      </c>
      <c r="AE24" s="629">
        <v>1813310.0508268164</v>
      </c>
    </row>
    <row r="25" spans="1:31" thickBot="1" x14ac:dyDescent="0.35">
      <c r="A25" s="640"/>
      <c r="B25" s="640"/>
      <c r="C25" s="706"/>
      <c r="D25" s="706"/>
      <c r="E25" s="706"/>
      <c r="F25" s="706"/>
      <c r="G25" s="706"/>
      <c r="H25" s="706"/>
      <c r="I25" s="706"/>
      <c r="J25" s="706"/>
      <c r="K25" s="706"/>
      <c r="L25" s="706"/>
      <c r="M25" s="706"/>
      <c r="N25" s="706"/>
      <c r="O25" s="706"/>
      <c r="P25" s="706"/>
      <c r="Q25" s="706"/>
      <c r="R25" s="706"/>
      <c r="S25" s="706"/>
      <c r="T25" s="706"/>
      <c r="U25" s="706"/>
      <c r="V25" s="706"/>
      <c r="W25" s="706"/>
      <c r="X25" s="706"/>
      <c r="Y25" s="706"/>
      <c r="Z25" s="706"/>
      <c r="AA25" s="706"/>
      <c r="AB25" s="706"/>
      <c r="AC25" s="706"/>
      <c r="AD25" s="706"/>
      <c r="AE25" s="706"/>
    </row>
    <row r="26" spans="1:31" ht="18" hidden="1" thickTop="1" x14ac:dyDescent="0.3">
      <c r="A26" s="702"/>
      <c r="B26" s="702"/>
      <c r="C26" s="700"/>
      <c r="D26" s="700"/>
      <c r="E26" s="700"/>
      <c r="F26" s="700"/>
      <c r="G26" s="700"/>
      <c r="H26" s="700"/>
      <c r="I26" s="700"/>
      <c r="J26" s="700"/>
      <c r="K26" s="700"/>
      <c r="L26" s="700"/>
      <c r="M26" s="700"/>
      <c r="N26" s="700"/>
      <c r="O26" s="700"/>
      <c r="P26" s="700"/>
      <c r="Q26" s="700"/>
      <c r="R26" s="700"/>
      <c r="S26" s="700"/>
      <c r="T26" s="700"/>
      <c r="U26" s="700"/>
      <c r="V26" s="700"/>
      <c r="W26" s="700"/>
      <c r="X26" s="700"/>
      <c r="Y26" s="700"/>
      <c r="Z26" s="700"/>
      <c r="AA26" s="700"/>
      <c r="AB26" s="700"/>
      <c r="AC26" s="700"/>
      <c r="AD26" s="700"/>
      <c r="AE26" s="700"/>
    </row>
    <row r="27" spans="1:31" ht="18" thickTop="1" x14ac:dyDescent="0.3">
      <c r="A27" s="616"/>
      <c r="B27" s="616"/>
      <c r="C27" s="700"/>
      <c r="D27" s="700"/>
      <c r="E27" s="700"/>
      <c r="F27" s="700"/>
      <c r="G27" s="700"/>
      <c r="H27" s="700"/>
      <c r="I27" s="700"/>
      <c r="J27" s="700"/>
      <c r="K27" s="700"/>
      <c r="L27" s="700"/>
      <c r="M27" s="700"/>
      <c r="N27" s="700"/>
      <c r="O27" s="700"/>
      <c r="P27" s="700"/>
      <c r="Q27" s="700"/>
      <c r="R27" s="700"/>
      <c r="S27" s="700"/>
      <c r="T27" s="700"/>
      <c r="U27" s="700"/>
      <c r="V27" s="700"/>
      <c r="W27" s="700"/>
      <c r="X27" s="700"/>
      <c r="Y27" s="700"/>
      <c r="Z27" s="700"/>
      <c r="AA27" s="700"/>
      <c r="AB27" s="700"/>
      <c r="AC27" s="700"/>
      <c r="AD27" s="700"/>
      <c r="AE27" s="700"/>
    </row>
    <row r="28" spans="1:31" ht="18" thickBot="1" x14ac:dyDescent="0.35">
      <c r="A28" s="703"/>
      <c r="B28" s="703"/>
      <c r="C28" s="704"/>
      <c r="D28" s="704"/>
      <c r="E28" s="704"/>
      <c r="F28" s="704"/>
      <c r="G28" s="704"/>
      <c r="H28" s="704"/>
      <c r="I28" s="704"/>
      <c r="J28" s="704"/>
      <c r="K28" s="704"/>
      <c r="S28" s="619"/>
      <c r="X28" s="619"/>
      <c r="AE28" s="619" t="s">
        <v>29</v>
      </c>
    </row>
    <row r="29" spans="1:31" ht="24" customHeight="1" thickTop="1" thickBot="1" x14ac:dyDescent="0.35">
      <c r="A29" s="621" t="s">
        <v>472</v>
      </c>
      <c r="B29" s="621" t="s">
        <v>514</v>
      </c>
      <c r="C29" s="622">
        <v>43374</v>
      </c>
      <c r="D29" s="622">
        <v>43405</v>
      </c>
      <c r="E29" s="622">
        <v>43435</v>
      </c>
      <c r="F29" s="622">
        <v>43466</v>
      </c>
      <c r="G29" s="622">
        <v>43497</v>
      </c>
      <c r="H29" s="622">
        <v>43525</v>
      </c>
      <c r="I29" s="622">
        <v>43556</v>
      </c>
      <c r="J29" s="622">
        <v>43586</v>
      </c>
      <c r="K29" s="622">
        <v>43617</v>
      </c>
      <c r="L29" s="622">
        <v>43647</v>
      </c>
      <c r="M29" s="622">
        <v>43678</v>
      </c>
      <c r="N29" s="622">
        <v>43709</v>
      </c>
      <c r="O29" s="622">
        <v>43739</v>
      </c>
      <c r="P29" s="622">
        <v>43770</v>
      </c>
      <c r="Q29" s="622">
        <v>43800</v>
      </c>
      <c r="R29" s="622">
        <v>43831</v>
      </c>
      <c r="S29" s="623" t="s">
        <v>576</v>
      </c>
      <c r="T29" s="623" t="s">
        <v>475</v>
      </c>
      <c r="U29" s="623" t="s">
        <v>577</v>
      </c>
      <c r="V29" s="623" t="s">
        <v>578</v>
      </c>
      <c r="W29" s="623" t="s">
        <v>579</v>
      </c>
      <c r="X29" s="623" t="s">
        <v>479</v>
      </c>
      <c r="Y29" s="623" t="s">
        <v>480</v>
      </c>
      <c r="Z29" s="623" t="s">
        <v>481</v>
      </c>
      <c r="AA29" s="623" t="s">
        <v>482</v>
      </c>
      <c r="AB29" s="623" t="s">
        <v>483</v>
      </c>
      <c r="AC29" s="623" t="s">
        <v>484</v>
      </c>
      <c r="AD29" s="623" t="s">
        <v>485</v>
      </c>
      <c r="AE29" s="623" t="s">
        <v>580</v>
      </c>
    </row>
    <row r="30" spans="1:31" ht="18" customHeight="1" thickTop="1" x14ac:dyDescent="0.3">
      <c r="A30" s="631"/>
      <c r="B30" s="646"/>
      <c r="C30" s="637"/>
      <c r="D30" s="637"/>
      <c r="E30" s="637"/>
      <c r="F30" s="637"/>
      <c r="G30" s="637"/>
      <c r="H30" s="637"/>
      <c r="I30" s="637"/>
      <c r="J30" s="637"/>
      <c r="K30" s="637"/>
      <c r="L30" s="637"/>
      <c r="M30" s="637"/>
      <c r="N30" s="637"/>
      <c r="O30" s="637"/>
      <c r="P30" s="637"/>
      <c r="Q30" s="637"/>
      <c r="R30" s="637"/>
      <c r="S30" s="637"/>
      <c r="T30" s="637"/>
      <c r="U30" s="637"/>
      <c r="V30" s="637"/>
      <c r="W30" s="637"/>
      <c r="X30" s="637"/>
      <c r="Y30" s="637"/>
      <c r="Z30" s="637"/>
      <c r="AA30" s="637"/>
      <c r="AB30" s="637"/>
      <c r="AC30" s="637"/>
      <c r="AD30" s="637"/>
      <c r="AE30" s="637"/>
    </row>
    <row r="31" spans="1:31" ht="18" customHeight="1" x14ac:dyDescent="0.3">
      <c r="A31" s="626" t="s">
        <v>515</v>
      </c>
      <c r="B31" s="626" t="s">
        <v>590</v>
      </c>
      <c r="C31" s="629">
        <v>1003466.3580728481</v>
      </c>
      <c r="D31" s="629">
        <v>985825.42911876226</v>
      </c>
      <c r="E31" s="629">
        <v>993369.63823581871</v>
      </c>
      <c r="F31" s="629">
        <v>985565.37924373988</v>
      </c>
      <c r="G31" s="629">
        <v>1053179.7089023883</v>
      </c>
      <c r="H31" s="629">
        <v>1009110.9752867478</v>
      </c>
      <c r="I31" s="629">
        <v>1035201.4607954381</v>
      </c>
      <c r="J31" s="629">
        <v>1026121.6099641048</v>
      </c>
      <c r="K31" s="629">
        <v>1030371.0829183606</v>
      </c>
      <c r="L31" s="629">
        <v>1064072.370818259</v>
      </c>
      <c r="M31" s="629">
        <v>1043539.6086825189</v>
      </c>
      <c r="N31" s="629">
        <v>1055813.5645698449</v>
      </c>
      <c r="O31" s="629">
        <v>1100337.7640602475</v>
      </c>
      <c r="P31" s="629">
        <v>1164628.4610824005</v>
      </c>
      <c r="Q31" s="629">
        <v>1148426.0217205626</v>
      </c>
      <c r="R31" s="629">
        <v>1163870.4374500378</v>
      </c>
      <c r="S31" s="629">
        <v>1186540.9297861627</v>
      </c>
      <c r="T31" s="629">
        <v>1198205.4218182403</v>
      </c>
      <c r="U31" s="629">
        <v>1203806.418329777</v>
      </c>
      <c r="V31" s="629">
        <v>1212952.0876573164</v>
      </c>
      <c r="W31" s="629">
        <v>1238594.9601729973</v>
      </c>
      <c r="X31" s="629">
        <v>1209835.2488311327</v>
      </c>
      <c r="Y31" s="629">
        <v>1299599.0469368689</v>
      </c>
      <c r="Z31" s="629">
        <v>1293559.1728604105</v>
      </c>
      <c r="AA31" s="629">
        <v>1241999.2029383248</v>
      </c>
      <c r="AB31" s="629">
        <v>1284614.958036182</v>
      </c>
      <c r="AC31" s="629">
        <v>1297597.480225516</v>
      </c>
      <c r="AD31" s="629">
        <v>1350604.0030924445</v>
      </c>
      <c r="AE31" s="629">
        <v>1377236.757756907</v>
      </c>
    </row>
    <row r="32" spans="1:31" ht="18" customHeight="1" x14ac:dyDescent="0.3">
      <c r="A32" s="631" t="s">
        <v>591</v>
      </c>
      <c r="B32" s="631" t="s">
        <v>592</v>
      </c>
      <c r="C32" s="637">
        <v>684016.11894296249</v>
      </c>
      <c r="D32" s="637">
        <v>682378.04571106599</v>
      </c>
      <c r="E32" s="637">
        <v>690891.10797815153</v>
      </c>
      <c r="F32" s="637">
        <v>683455.39443433646</v>
      </c>
      <c r="G32" s="637">
        <v>734607.71920019027</v>
      </c>
      <c r="H32" s="637">
        <v>713130.30463240796</v>
      </c>
      <c r="I32" s="637">
        <v>732804.11482553033</v>
      </c>
      <c r="J32" s="637">
        <v>725006.83099447738</v>
      </c>
      <c r="K32" s="637">
        <v>725875.24979446107</v>
      </c>
      <c r="L32" s="637">
        <v>746384.07412294135</v>
      </c>
      <c r="M32" s="637">
        <v>735631.1107674815</v>
      </c>
      <c r="N32" s="637">
        <v>731605.02390251122</v>
      </c>
      <c r="O32" s="637">
        <v>770243.14127152518</v>
      </c>
      <c r="P32" s="637">
        <v>836476.11776609824</v>
      </c>
      <c r="Q32" s="637">
        <v>815485.01336853555</v>
      </c>
      <c r="R32" s="637">
        <v>822451.47965343355</v>
      </c>
      <c r="S32" s="637">
        <v>841107.24794872652</v>
      </c>
      <c r="T32" s="637">
        <v>870101.32714155549</v>
      </c>
      <c r="U32" s="637">
        <v>885748.23622033582</v>
      </c>
      <c r="V32" s="637">
        <v>887641.56076104497</v>
      </c>
      <c r="W32" s="637">
        <v>909407.36061140278</v>
      </c>
      <c r="X32" s="637">
        <v>883729.07255011238</v>
      </c>
      <c r="Y32" s="637">
        <v>980849.72483544645</v>
      </c>
      <c r="Z32" s="637">
        <v>946543.53277816495</v>
      </c>
      <c r="AA32" s="637">
        <v>921364.93943594652</v>
      </c>
      <c r="AB32" s="637">
        <v>954684.68506130739</v>
      </c>
      <c r="AC32" s="637">
        <v>950398.87402759143</v>
      </c>
      <c r="AD32" s="637">
        <v>1007112.6728638929</v>
      </c>
      <c r="AE32" s="637">
        <v>1015434.695668649</v>
      </c>
    </row>
    <row r="33" spans="1:31" ht="18" customHeight="1" x14ac:dyDescent="0.3">
      <c r="A33" s="631" t="s">
        <v>593</v>
      </c>
      <c r="B33" s="631" t="s">
        <v>594</v>
      </c>
      <c r="C33" s="637">
        <v>319450.23912988557</v>
      </c>
      <c r="D33" s="637">
        <v>303447.38340769592</v>
      </c>
      <c r="E33" s="637">
        <v>302478.53025766718</v>
      </c>
      <c r="F33" s="637">
        <v>302109.98480940354</v>
      </c>
      <c r="G33" s="637">
        <v>318571.98970219807</v>
      </c>
      <c r="H33" s="637">
        <v>295980.67065433983</v>
      </c>
      <c r="I33" s="637">
        <v>302397.34596990753</v>
      </c>
      <c r="J33" s="637">
        <v>301114.7789696274</v>
      </c>
      <c r="K33" s="637">
        <v>304495.83312389982</v>
      </c>
      <c r="L33" s="637">
        <v>317688.29669531749</v>
      </c>
      <c r="M33" s="637">
        <v>307908.4979150375</v>
      </c>
      <c r="N33" s="637">
        <v>324208.54066733358</v>
      </c>
      <c r="O33" s="637">
        <v>330094.62278872228</v>
      </c>
      <c r="P33" s="637">
        <v>328152.34331630234</v>
      </c>
      <c r="Q33" s="637">
        <v>332941.00835202687</v>
      </c>
      <c r="R33" s="637">
        <v>341418.95779660426</v>
      </c>
      <c r="S33" s="637">
        <v>345433.68183743628</v>
      </c>
      <c r="T33" s="637">
        <v>328104.09467668447</v>
      </c>
      <c r="U33" s="637">
        <v>318058.18210944097</v>
      </c>
      <c r="V33" s="637">
        <v>325310.52689627139</v>
      </c>
      <c r="W33" s="637">
        <v>329187.59956159454</v>
      </c>
      <c r="X33" s="637">
        <v>326106.17628101975</v>
      </c>
      <c r="Y33" s="637">
        <v>318749.32210142264</v>
      </c>
      <c r="Z33" s="637">
        <v>347015.64008224534</v>
      </c>
      <c r="AA33" s="637">
        <v>320634.26350237842</v>
      </c>
      <c r="AB33" s="637">
        <v>329930.27297487471</v>
      </c>
      <c r="AC33" s="637">
        <v>347198.60619792453</v>
      </c>
      <c r="AD33" s="637">
        <v>343491.33022855176</v>
      </c>
      <c r="AE33" s="637">
        <v>361802.0620882581</v>
      </c>
    </row>
    <row r="34" spans="1:31" ht="18" customHeight="1" x14ac:dyDescent="0.3">
      <c r="A34" s="631"/>
      <c r="B34" s="631"/>
      <c r="C34" s="705"/>
      <c r="D34" s="705"/>
      <c r="E34" s="705"/>
      <c r="F34" s="705"/>
      <c r="G34" s="705"/>
      <c r="H34" s="705"/>
      <c r="I34" s="705"/>
      <c r="J34" s="705"/>
      <c r="K34" s="705"/>
      <c r="L34" s="705"/>
      <c r="M34" s="705"/>
      <c r="N34" s="705"/>
      <c r="O34" s="705"/>
      <c r="P34" s="705"/>
      <c r="Q34" s="705"/>
      <c r="R34" s="705"/>
      <c r="S34" s="705"/>
      <c r="T34" s="705"/>
      <c r="U34" s="705"/>
      <c r="V34" s="705"/>
      <c r="W34" s="705"/>
      <c r="X34" s="705"/>
      <c r="Y34" s="705"/>
      <c r="Z34" s="705"/>
      <c r="AA34" s="705"/>
      <c r="AB34" s="705"/>
      <c r="AC34" s="705"/>
      <c r="AD34" s="705"/>
      <c r="AE34" s="705"/>
    </row>
    <row r="35" spans="1:31" ht="18" customHeight="1" x14ac:dyDescent="0.3">
      <c r="A35" s="626" t="s">
        <v>516</v>
      </c>
      <c r="B35" s="626" t="s">
        <v>586</v>
      </c>
      <c r="C35" s="629">
        <v>10396.875698402895</v>
      </c>
      <c r="D35" s="629">
        <v>10472.513971288818</v>
      </c>
      <c r="E35" s="629">
        <v>9552.8629273608403</v>
      </c>
      <c r="F35" s="629">
        <v>13987.50867411193</v>
      </c>
      <c r="G35" s="629">
        <v>13862.469159942078</v>
      </c>
      <c r="H35" s="629">
        <v>14163.428913594504</v>
      </c>
      <c r="I35" s="629">
        <v>14708.977414611722</v>
      </c>
      <c r="J35" s="629">
        <v>14942.4576806799</v>
      </c>
      <c r="K35" s="629">
        <v>15062.803368544977</v>
      </c>
      <c r="L35" s="629">
        <v>15026.021519396279</v>
      </c>
      <c r="M35" s="629">
        <v>14959.982031542395</v>
      </c>
      <c r="N35" s="629">
        <v>15120.636000181921</v>
      </c>
      <c r="O35" s="629">
        <v>15280.012605387969</v>
      </c>
      <c r="P35" s="629">
        <v>15447.164900141179</v>
      </c>
      <c r="Q35" s="629">
        <v>17015.682745620466</v>
      </c>
      <c r="R35" s="629">
        <v>17069.105568815172</v>
      </c>
      <c r="S35" s="629">
        <v>17096.525482945803</v>
      </c>
      <c r="T35" s="629">
        <v>16124.172714863298</v>
      </c>
      <c r="U35" s="629">
        <v>16212.858535886307</v>
      </c>
      <c r="V35" s="629">
        <v>16100.745294959024</v>
      </c>
      <c r="W35" s="629">
        <v>16874.40861594228</v>
      </c>
      <c r="X35" s="629">
        <v>17056.301030099683</v>
      </c>
      <c r="Y35" s="629">
        <v>17100.396193503762</v>
      </c>
      <c r="Z35" s="629">
        <v>16913.578328091779</v>
      </c>
      <c r="AA35" s="629">
        <v>16903.670228602685</v>
      </c>
      <c r="AB35" s="629">
        <v>16654.533657206321</v>
      </c>
      <c r="AC35" s="629">
        <v>16264.041633131037</v>
      </c>
      <c r="AD35" s="629">
        <v>16408.554026230264</v>
      </c>
      <c r="AE35" s="629">
        <v>16221.468650547791</v>
      </c>
    </row>
    <row r="36" spans="1:31" ht="18" customHeight="1" x14ac:dyDescent="0.3">
      <c r="A36" s="631"/>
      <c r="B36" s="631"/>
      <c r="C36" s="705"/>
      <c r="D36" s="705"/>
      <c r="E36" s="705"/>
      <c r="F36" s="705"/>
      <c r="G36" s="705"/>
      <c r="H36" s="705"/>
      <c r="I36" s="705"/>
      <c r="J36" s="705"/>
      <c r="K36" s="705"/>
      <c r="L36" s="705"/>
      <c r="M36" s="705"/>
      <c r="N36" s="705"/>
      <c r="O36" s="705"/>
      <c r="P36" s="705"/>
      <c r="Q36" s="705"/>
      <c r="R36" s="705"/>
      <c r="S36" s="705"/>
      <c r="T36" s="705"/>
      <c r="U36" s="705"/>
      <c r="V36" s="705"/>
      <c r="W36" s="705"/>
      <c r="X36" s="705"/>
      <c r="Y36" s="705"/>
      <c r="Z36" s="705"/>
      <c r="AA36" s="705"/>
      <c r="AB36" s="705"/>
      <c r="AC36" s="705"/>
      <c r="AD36" s="705"/>
      <c r="AE36" s="705"/>
    </row>
    <row r="37" spans="1:31" ht="18" customHeight="1" x14ac:dyDescent="0.3">
      <c r="A37" s="626" t="s">
        <v>524</v>
      </c>
      <c r="B37" s="626" t="s">
        <v>503</v>
      </c>
      <c r="C37" s="629">
        <v>138686.41134619206</v>
      </c>
      <c r="D37" s="629">
        <v>139939.762859062</v>
      </c>
      <c r="E37" s="629">
        <v>138215.13703439353</v>
      </c>
      <c r="F37" s="629">
        <v>138839.25534205005</v>
      </c>
      <c r="G37" s="629">
        <v>132963.92811812891</v>
      </c>
      <c r="H37" s="629">
        <v>141378.93299931596</v>
      </c>
      <c r="I37" s="629">
        <v>134742.84316092852</v>
      </c>
      <c r="J37" s="629">
        <v>128484.29869788558</v>
      </c>
      <c r="K37" s="629">
        <v>149602.96541626702</v>
      </c>
      <c r="L37" s="629">
        <v>146552.63785548275</v>
      </c>
      <c r="M37" s="629">
        <v>150093.02527221362</v>
      </c>
      <c r="N37" s="629">
        <v>152632.10169356837</v>
      </c>
      <c r="O37" s="629">
        <v>145443.19904246111</v>
      </c>
      <c r="P37" s="629">
        <v>147936.54823418125</v>
      </c>
      <c r="Q37" s="629">
        <v>146043.20855930113</v>
      </c>
      <c r="R37" s="629">
        <v>147009.44332419502</v>
      </c>
      <c r="S37" s="629">
        <v>143405.48763154136</v>
      </c>
      <c r="T37" s="629">
        <v>160364.31880343828</v>
      </c>
      <c r="U37" s="629">
        <v>185421.66517849173</v>
      </c>
      <c r="V37" s="629">
        <v>179417.44781692783</v>
      </c>
      <c r="W37" s="629">
        <v>182515.64472524228</v>
      </c>
      <c r="X37" s="629">
        <v>177189.80801213961</v>
      </c>
      <c r="Y37" s="629">
        <v>173268.27627573922</v>
      </c>
      <c r="Z37" s="629">
        <v>159553.83282579115</v>
      </c>
      <c r="AA37" s="629">
        <v>151206.4401817577</v>
      </c>
      <c r="AB37" s="629">
        <v>145580.02421794005</v>
      </c>
      <c r="AC37" s="629">
        <v>144427.01910085219</v>
      </c>
      <c r="AD37" s="629">
        <v>152334.79733372852</v>
      </c>
      <c r="AE37" s="629">
        <v>160018.34789737646</v>
      </c>
    </row>
    <row r="38" spans="1:31" ht="18" customHeight="1" x14ac:dyDescent="0.3">
      <c r="A38" s="631"/>
      <c r="B38" s="647"/>
      <c r="C38" s="705"/>
      <c r="D38" s="705"/>
      <c r="E38" s="705"/>
      <c r="F38" s="705"/>
      <c r="G38" s="705"/>
      <c r="H38" s="705"/>
      <c r="I38" s="705"/>
      <c r="J38" s="705"/>
      <c r="K38" s="705"/>
      <c r="L38" s="705"/>
      <c r="M38" s="705"/>
      <c r="N38" s="705"/>
      <c r="O38" s="705"/>
      <c r="P38" s="705"/>
      <c r="Q38" s="705"/>
      <c r="R38" s="705"/>
      <c r="S38" s="705"/>
      <c r="T38" s="705"/>
      <c r="U38" s="705"/>
      <c r="V38" s="705"/>
      <c r="W38" s="705"/>
      <c r="X38" s="705"/>
      <c r="Y38" s="705"/>
      <c r="Z38" s="705"/>
      <c r="AA38" s="705"/>
      <c r="AB38" s="705"/>
      <c r="AC38" s="705"/>
      <c r="AD38" s="705"/>
      <c r="AE38" s="705"/>
    </row>
    <row r="39" spans="1:31" ht="18" customHeight="1" x14ac:dyDescent="0.3">
      <c r="A39" s="626" t="s">
        <v>529</v>
      </c>
      <c r="B39" s="626" t="s">
        <v>588</v>
      </c>
      <c r="C39" s="629">
        <v>0</v>
      </c>
      <c r="D39" s="629">
        <v>0</v>
      </c>
      <c r="E39" s="629">
        <v>0</v>
      </c>
      <c r="F39" s="629">
        <v>0</v>
      </c>
      <c r="G39" s="629">
        <v>0</v>
      </c>
      <c r="H39" s="629">
        <v>0</v>
      </c>
      <c r="I39" s="629">
        <v>0</v>
      </c>
      <c r="J39" s="629">
        <v>0</v>
      </c>
      <c r="K39" s="629">
        <v>0</v>
      </c>
      <c r="L39" s="629">
        <v>0</v>
      </c>
      <c r="M39" s="629">
        <v>0</v>
      </c>
      <c r="N39" s="629">
        <v>0</v>
      </c>
      <c r="O39" s="629">
        <v>0</v>
      </c>
      <c r="P39" s="629">
        <v>0</v>
      </c>
      <c r="Q39" s="629">
        <v>0</v>
      </c>
      <c r="R39" s="629">
        <v>0</v>
      </c>
      <c r="S39" s="629">
        <v>0</v>
      </c>
      <c r="T39" s="629">
        <v>0</v>
      </c>
      <c r="U39" s="629">
        <v>0</v>
      </c>
      <c r="V39" s="629">
        <v>0</v>
      </c>
      <c r="W39" s="629">
        <v>0</v>
      </c>
      <c r="X39" s="629">
        <v>0</v>
      </c>
      <c r="Y39" s="629">
        <v>0</v>
      </c>
      <c r="Z39" s="629">
        <v>0</v>
      </c>
      <c r="AA39" s="629">
        <v>0</v>
      </c>
      <c r="AB39" s="629">
        <v>0</v>
      </c>
      <c r="AC39" s="629">
        <v>0</v>
      </c>
      <c r="AD39" s="629">
        <v>0</v>
      </c>
      <c r="AE39" s="629">
        <v>0</v>
      </c>
    </row>
    <row r="40" spans="1:31" ht="18" customHeight="1" x14ac:dyDescent="0.3">
      <c r="A40" s="631"/>
      <c r="B40" s="631"/>
      <c r="C40" s="705"/>
      <c r="D40" s="705"/>
      <c r="E40" s="705"/>
      <c r="F40" s="705"/>
      <c r="G40" s="705"/>
      <c r="H40" s="705"/>
      <c r="I40" s="705"/>
      <c r="J40" s="705"/>
      <c r="K40" s="705"/>
      <c r="L40" s="705"/>
      <c r="M40" s="705"/>
      <c r="N40" s="705"/>
      <c r="O40" s="705"/>
      <c r="P40" s="705"/>
      <c r="Q40" s="705"/>
      <c r="R40" s="705"/>
      <c r="S40" s="705"/>
      <c r="T40" s="705"/>
      <c r="U40" s="705"/>
      <c r="V40" s="705"/>
      <c r="W40" s="705"/>
      <c r="X40" s="705"/>
      <c r="Y40" s="705"/>
      <c r="Z40" s="705"/>
      <c r="AA40" s="705"/>
      <c r="AB40" s="705"/>
      <c r="AC40" s="705"/>
      <c r="AD40" s="705"/>
      <c r="AE40" s="705"/>
    </row>
    <row r="41" spans="1:31" ht="18" customHeight="1" x14ac:dyDescent="0.3">
      <c r="A41" s="626" t="s">
        <v>531</v>
      </c>
      <c r="B41" s="626" t="s">
        <v>595</v>
      </c>
      <c r="C41" s="629">
        <v>2220.5587516851147</v>
      </c>
      <c r="D41" s="629">
        <v>2973.7746983604889</v>
      </c>
      <c r="E41" s="629">
        <v>2793.4057543746385</v>
      </c>
      <c r="F41" s="629">
        <v>2837.0982304102877</v>
      </c>
      <c r="G41" s="629">
        <v>2889.4763727661752</v>
      </c>
      <c r="H41" s="629">
        <v>3485.0313894252599</v>
      </c>
      <c r="I41" s="629">
        <v>3357.6639987524809</v>
      </c>
      <c r="J41" s="629">
        <v>3611.6788113440039</v>
      </c>
      <c r="K41" s="629">
        <v>3354.7952141702235</v>
      </c>
      <c r="L41" s="629">
        <v>3600.691496904597</v>
      </c>
      <c r="M41" s="629">
        <v>3299.4268873645624</v>
      </c>
      <c r="N41" s="629">
        <v>4163.4008869055833</v>
      </c>
      <c r="O41" s="629">
        <v>3781.3165850788259</v>
      </c>
      <c r="P41" s="629">
        <v>3338.9534975578613</v>
      </c>
      <c r="Q41" s="629">
        <v>3241.382092907515</v>
      </c>
      <c r="R41" s="629">
        <v>2200.8045698953802</v>
      </c>
      <c r="S41" s="629">
        <v>3011.1787886331404</v>
      </c>
      <c r="T41" s="629">
        <v>5000.7986755779766</v>
      </c>
      <c r="U41" s="629">
        <v>5930.5633522589069</v>
      </c>
      <c r="V41" s="629">
        <v>4586.5524504908981</v>
      </c>
      <c r="W41" s="629">
        <v>3759.541357141497</v>
      </c>
      <c r="X41" s="629">
        <v>4915.516998261668</v>
      </c>
      <c r="Y41" s="629">
        <v>4783.2831960829226</v>
      </c>
      <c r="Z41" s="629">
        <v>4440.7225172802082</v>
      </c>
      <c r="AA41" s="629">
        <v>4091.4658880716315</v>
      </c>
      <c r="AB41" s="629">
        <v>3936.6845371689215</v>
      </c>
      <c r="AC41" s="629">
        <v>4012.1740674445377</v>
      </c>
      <c r="AD41" s="629">
        <v>3200.807848833183</v>
      </c>
      <c r="AE41" s="629">
        <v>3628.0198578387317</v>
      </c>
    </row>
    <row r="42" spans="1:31" ht="18" customHeight="1" x14ac:dyDescent="0.3">
      <c r="A42" s="631"/>
      <c r="B42" s="631"/>
      <c r="C42" s="705"/>
      <c r="D42" s="705"/>
      <c r="E42" s="705"/>
      <c r="F42" s="705"/>
      <c r="G42" s="705"/>
      <c r="H42" s="705"/>
      <c r="I42" s="705"/>
      <c r="J42" s="705"/>
      <c r="K42" s="705"/>
      <c r="L42" s="705"/>
      <c r="M42" s="705"/>
      <c r="N42" s="705"/>
      <c r="O42" s="705"/>
      <c r="P42" s="705"/>
      <c r="Q42" s="705"/>
      <c r="R42" s="705"/>
      <c r="S42" s="705"/>
      <c r="T42" s="705"/>
      <c r="U42" s="705"/>
      <c r="V42" s="705"/>
      <c r="W42" s="705"/>
      <c r="X42" s="705"/>
      <c r="Y42" s="705"/>
      <c r="Z42" s="705"/>
      <c r="AA42" s="705"/>
      <c r="AB42" s="705"/>
      <c r="AC42" s="705"/>
      <c r="AD42" s="705"/>
      <c r="AE42" s="705"/>
    </row>
    <row r="43" spans="1:31" ht="18" customHeight="1" x14ac:dyDescent="0.3">
      <c r="A43" s="626" t="s">
        <v>533</v>
      </c>
      <c r="B43" s="626" t="s">
        <v>537</v>
      </c>
      <c r="C43" s="629">
        <v>60013.962889054012</v>
      </c>
      <c r="D43" s="629">
        <v>60773.874818106429</v>
      </c>
      <c r="E43" s="629">
        <v>57694.48437717498</v>
      </c>
      <c r="F43" s="629">
        <v>56300.672538853141</v>
      </c>
      <c r="G43" s="629">
        <v>56791.655590215996</v>
      </c>
      <c r="H43" s="629">
        <v>60805.004832683189</v>
      </c>
      <c r="I43" s="629">
        <v>58260.859288613639</v>
      </c>
      <c r="J43" s="629">
        <v>58942.324860345238</v>
      </c>
      <c r="K43" s="629">
        <v>58518.643886942067</v>
      </c>
      <c r="L43" s="629">
        <v>70292.994113460183</v>
      </c>
      <c r="M43" s="629">
        <v>58634.16505471136</v>
      </c>
      <c r="N43" s="629">
        <v>58182.23040092372</v>
      </c>
      <c r="O43" s="629">
        <v>54607.917054842612</v>
      </c>
      <c r="P43" s="629">
        <v>57304.231994142923</v>
      </c>
      <c r="Q43" s="629">
        <v>50858.533136811959</v>
      </c>
      <c r="R43" s="629">
        <v>52804.560163316324</v>
      </c>
      <c r="S43" s="629">
        <v>52635.697361753249</v>
      </c>
      <c r="T43" s="629">
        <v>57478.951743014026</v>
      </c>
      <c r="U43" s="629">
        <v>62744.829927602121</v>
      </c>
      <c r="V43" s="629">
        <v>64305.412804674248</v>
      </c>
      <c r="W43" s="629">
        <v>70415.672806937917</v>
      </c>
      <c r="X43" s="629">
        <v>71356.143256979311</v>
      </c>
      <c r="Y43" s="629">
        <v>76106.689343189981</v>
      </c>
      <c r="Z43" s="629">
        <v>87469.272771371296</v>
      </c>
      <c r="AA43" s="629">
        <v>78202.314053361828</v>
      </c>
      <c r="AB43" s="629">
        <v>87754.815604549876</v>
      </c>
      <c r="AC43" s="629">
        <v>78803.152678761297</v>
      </c>
      <c r="AD43" s="629">
        <v>81714.099380288768</v>
      </c>
      <c r="AE43" s="629">
        <v>83848.382948681086</v>
      </c>
    </row>
    <row r="44" spans="1:31" ht="18" customHeight="1" x14ac:dyDescent="0.3">
      <c r="A44" s="631"/>
      <c r="B44" s="631"/>
      <c r="C44" s="705"/>
      <c r="D44" s="705"/>
      <c r="E44" s="705"/>
      <c r="F44" s="705"/>
      <c r="G44" s="705"/>
      <c r="H44" s="705"/>
      <c r="I44" s="705"/>
      <c r="J44" s="705"/>
      <c r="K44" s="705"/>
      <c r="L44" s="705"/>
      <c r="M44" s="705"/>
      <c r="N44" s="705"/>
      <c r="O44" s="705"/>
      <c r="P44" s="705"/>
      <c r="Q44" s="705"/>
      <c r="R44" s="705"/>
      <c r="S44" s="705"/>
      <c r="T44" s="705"/>
      <c r="U44" s="705"/>
      <c r="V44" s="705"/>
      <c r="W44" s="705"/>
      <c r="X44" s="705"/>
      <c r="Y44" s="705"/>
      <c r="Z44" s="705"/>
      <c r="AA44" s="705"/>
      <c r="AB44" s="705"/>
      <c r="AC44" s="705"/>
      <c r="AD44" s="705"/>
      <c r="AE44" s="705"/>
    </row>
    <row r="45" spans="1:31" ht="18" customHeight="1" x14ac:dyDescent="0.3">
      <c r="A45" s="626" t="s">
        <v>534</v>
      </c>
      <c r="B45" s="626" t="s">
        <v>587</v>
      </c>
      <c r="C45" s="629">
        <v>150833.72007763924</v>
      </c>
      <c r="D45" s="629">
        <v>152914.1285558478</v>
      </c>
      <c r="E45" s="629">
        <v>146168.12880349666</v>
      </c>
      <c r="F45" s="629">
        <v>148377.64799305439</v>
      </c>
      <c r="G45" s="629">
        <v>149883.85728835408</v>
      </c>
      <c r="H45" s="629">
        <v>153180.63693365804</v>
      </c>
      <c r="I45" s="629">
        <v>155703.13746917812</v>
      </c>
      <c r="J45" s="629">
        <v>158679.83974127311</v>
      </c>
      <c r="K45" s="629">
        <v>158445.66099013638</v>
      </c>
      <c r="L45" s="629">
        <v>158504.07984922366</v>
      </c>
      <c r="M45" s="629">
        <v>161375.49351445082</v>
      </c>
      <c r="N45" s="629">
        <v>159407.30354132867</v>
      </c>
      <c r="O45" s="629">
        <v>159515.15916573725</v>
      </c>
      <c r="P45" s="629">
        <v>161841.77911282721</v>
      </c>
      <c r="Q45" s="629">
        <v>161583.34142596857</v>
      </c>
      <c r="R45" s="629">
        <v>163701.88693183992</v>
      </c>
      <c r="S45" s="629">
        <v>166460.20323915419</v>
      </c>
      <c r="T45" s="629">
        <v>169007.67083421713</v>
      </c>
      <c r="U45" s="629">
        <v>170990.94309479953</v>
      </c>
      <c r="V45" s="629">
        <v>172685.670227108</v>
      </c>
      <c r="W45" s="629">
        <v>174207.24511782441</v>
      </c>
      <c r="X45" s="629">
        <v>170081.57463116586</v>
      </c>
      <c r="Y45" s="629">
        <v>170161.4250672138</v>
      </c>
      <c r="Z45" s="629">
        <v>170380.82733212991</v>
      </c>
      <c r="AA45" s="629">
        <v>171203.55880854747</v>
      </c>
      <c r="AB45" s="629">
        <v>170656.61065632669</v>
      </c>
      <c r="AC45" s="629">
        <v>170994.80451106728</v>
      </c>
      <c r="AD45" s="629">
        <v>171038.88972943914</v>
      </c>
      <c r="AE45" s="629">
        <v>172357.073715465</v>
      </c>
    </row>
    <row r="46" spans="1:31" ht="16.5" x14ac:dyDescent="0.3">
      <c r="A46" s="631"/>
      <c r="B46" s="631"/>
      <c r="C46" s="637"/>
      <c r="D46" s="637"/>
      <c r="E46" s="637"/>
      <c r="F46" s="637"/>
      <c r="G46" s="637"/>
      <c r="H46" s="637"/>
      <c r="I46" s="637"/>
      <c r="J46" s="637"/>
      <c r="K46" s="637"/>
      <c r="L46" s="637"/>
      <c r="M46" s="637"/>
      <c r="N46" s="637"/>
      <c r="O46" s="637"/>
      <c r="P46" s="637"/>
      <c r="Q46" s="637"/>
      <c r="R46" s="637"/>
      <c r="S46" s="637"/>
      <c r="T46" s="637"/>
      <c r="U46" s="637"/>
      <c r="V46" s="637"/>
      <c r="W46" s="637"/>
      <c r="X46" s="637"/>
      <c r="Y46" s="637"/>
      <c r="Z46" s="637"/>
      <c r="AA46" s="637"/>
      <c r="AB46" s="637"/>
      <c r="AC46" s="637"/>
      <c r="AD46" s="637"/>
      <c r="AE46" s="637"/>
    </row>
    <row r="47" spans="1:31" ht="16.5" x14ac:dyDescent="0.3">
      <c r="A47" s="626"/>
      <c r="B47" s="626" t="s">
        <v>464</v>
      </c>
      <c r="C47" s="629">
        <v>1365617.8868358212</v>
      </c>
      <c r="D47" s="629">
        <v>1352899.4840214273</v>
      </c>
      <c r="E47" s="629">
        <v>1347793.6571326193</v>
      </c>
      <c r="F47" s="629">
        <v>1345907.5620222194</v>
      </c>
      <c r="G47" s="629">
        <v>1409571.0954317953</v>
      </c>
      <c r="H47" s="629">
        <v>1382124.0103554248</v>
      </c>
      <c r="I47" s="629">
        <v>1401974.9421275225</v>
      </c>
      <c r="J47" s="629">
        <v>1390782.2097556328</v>
      </c>
      <c r="K47" s="629">
        <v>1415355.9517944218</v>
      </c>
      <c r="L47" s="629">
        <v>1458048.7956527267</v>
      </c>
      <c r="M47" s="629">
        <v>1431901.7014428016</v>
      </c>
      <c r="N47" s="629">
        <v>1445319.2370927532</v>
      </c>
      <c r="O47" s="629">
        <v>1478965.3685137553</v>
      </c>
      <c r="P47" s="629">
        <v>1550497.1388212512</v>
      </c>
      <c r="Q47" s="629">
        <v>1527168.1696811719</v>
      </c>
      <c r="R47" s="629">
        <v>1546656.2380080998</v>
      </c>
      <c r="S47" s="629">
        <v>1569150.0222901902</v>
      </c>
      <c r="T47" s="629">
        <v>1606181.3345893507</v>
      </c>
      <c r="U47" s="629">
        <v>1645107.2784188152</v>
      </c>
      <c r="V47" s="629">
        <v>1650047.9162514766</v>
      </c>
      <c r="W47" s="629">
        <v>1686367.4727960858</v>
      </c>
      <c r="X47" s="629">
        <v>1650434.5927597787</v>
      </c>
      <c r="Y47" s="629">
        <v>1741019.117012599</v>
      </c>
      <c r="Z47" s="629">
        <v>1732317.4066350746</v>
      </c>
      <c r="AA47" s="629">
        <v>1663606.6520986662</v>
      </c>
      <c r="AB47" s="629">
        <v>1709197.6267093744</v>
      </c>
      <c r="AC47" s="629">
        <v>1712098.6722167726</v>
      </c>
      <c r="AD47" s="629">
        <v>1775301.1514109641</v>
      </c>
      <c r="AE47" s="629">
        <v>1813310.0508268164</v>
      </c>
    </row>
    <row r="48" spans="1:31" thickBot="1" x14ac:dyDescent="0.35">
      <c r="A48" s="421"/>
      <c r="B48" s="421"/>
      <c r="C48" s="691"/>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691"/>
      <c r="AC48" s="691"/>
      <c r="AD48" s="691"/>
      <c r="AE48" s="691"/>
    </row>
    <row r="49" spans="1:1" s="653" customFormat="1" ht="18" customHeight="1" thickTop="1" x14ac:dyDescent="0.25">
      <c r="A49" s="650" t="s">
        <v>574</v>
      </c>
    </row>
    <row r="50" spans="1:1" s="653" customFormat="1" ht="15.75" x14ac:dyDescent="0.25">
      <c r="A50" s="650" t="s">
        <v>596</v>
      </c>
    </row>
    <row r="51" spans="1:1" s="653" customFormat="1" ht="15.75" x14ac:dyDescent="0.25">
      <c r="A51" s="650" t="s">
        <v>597</v>
      </c>
    </row>
    <row r="52" spans="1:1" s="653" customFormat="1" ht="14.25" x14ac:dyDescent="0.25">
      <c r="A52" s="650" t="s">
        <v>598</v>
      </c>
    </row>
    <row r="53" spans="1:1" s="653" customFormat="1" ht="15.75" x14ac:dyDescent="0.25">
      <c r="A53" s="650" t="s">
        <v>599</v>
      </c>
    </row>
    <row r="54" spans="1:1" s="653" customFormat="1" ht="15.75" x14ac:dyDescent="0.25">
      <c r="A54" s="707" t="s">
        <v>600</v>
      </c>
    </row>
    <row r="55" spans="1:1" s="653" customFormat="1" ht="18" customHeight="1" x14ac:dyDescent="0.25">
      <c r="A55" s="652" t="s">
        <v>429</v>
      </c>
    </row>
    <row r="56" spans="1:1" ht="15" customHeight="1" x14ac:dyDescent="0.3">
      <c r="A56" s="653"/>
    </row>
    <row r="57" spans="1:1" x14ac:dyDescent="0.3">
      <c r="A57" s="653"/>
    </row>
  </sheetData>
  <pageMargins left="0.75" right="0.75" top="0.75" bottom="0.75" header="0.3" footer="0"/>
  <pageSetup paperSize="9" scale="44"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428F-524B-40FD-A3EF-0E9748968197}">
  <sheetPr>
    <pageSetUpPr fitToPage="1"/>
  </sheetPr>
  <dimension ref="A1:WUS58"/>
  <sheetViews>
    <sheetView showGridLines="0" zoomScale="90" zoomScaleNormal="90" zoomScaleSheetLayoutView="80" workbookViewId="0"/>
  </sheetViews>
  <sheetFormatPr defaultRowHeight="17.25" x14ac:dyDescent="0.3"/>
  <cols>
    <col min="1" max="1" width="7.140625" style="396" customWidth="1"/>
    <col min="2" max="2" width="60.7109375" style="615" bestFit="1" customWidth="1"/>
    <col min="3" max="6" width="16.140625" style="396" hidden="1" customWidth="1"/>
    <col min="7" max="7" width="12.7109375" style="396" customWidth="1"/>
    <col min="8" max="10" width="12.7109375" style="396" hidden="1" customWidth="1"/>
    <col min="11" max="11" width="12.7109375" style="396" customWidth="1"/>
    <col min="12" max="16" width="12.7109375" style="396" hidden="1" customWidth="1"/>
    <col min="17" max="31" width="12.7109375" style="396" customWidth="1"/>
    <col min="32" max="146" width="9.140625" style="396"/>
    <col min="147" max="147" width="5.85546875" style="396" customWidth="1"/>
    <col min="148" max="148" width="55.42578125" style="396" bestFit="1" customWidth="1"/>
    <col min="149" max="241" width="9.140625" style="396" hidden="1" customWidth="1"/>
    <col min="242" max="252" width="10.7109375" style="396" customWidth="1"/>
    <col min="253" max="253" width="10.85546875" style="396" customWidth="1"/>
    <col min="254" max="254" width="10.7109375" style="396" bestFit="1" customWidth="1"/>
    <col min="255" max="402" width="9.140625" style="396"/>
    <col min="403" max="403" width="5.85546875" style="396" customWidth="1"/>
    <col min="404" max="404" width="55.42578125" style="396" bestFit="1" customWidth="1"/>
    <col min="405" max="497" width="9.140625" style="396" hidden="1" customWidth="1"/>
    <col min="498" max="508" width="10.7109375" style="396" customWidth="1"/>
    <col min="509" max="509" width="10.85546875" style="396" customWidth="1"/>
    <col min="510" max="510" width="10.7109375" style="396" bestFit="1" customWidth="1"/>
    <col min="511" max="658" width="9.140625" style="396"/>
    <col min="659" max="659" width="5.85546875" style="396" customWidth="1"/>
    <col min="660" max="660" width="55.42578125" style="396" bestFit="1" customWidth="1"/>
    <col min="661" max="753" width="9.140625" style="396" hidden="1" customWidth="1"/>
    <col min="754" max="764" width="10.7109375" style="396" customWidth="1"/>
    <col min="765" max="765" width="10.85546875" style="396" customWidth="1"/>
    <col min="766" max="766" width="10.7109375" style="396" bestFit="1" customWidth="1"/>
    <col min="767" max="914" width="9.140625" style="396"/>
    <col min="915" max="915" width="5.85546875" style="396" customWidth="1"/>
    <col min="916" max="916" width="55.42578125" style="396" bestFit="1" customWidth="1"/>
    <col min="917" max="1009" width="9.140625" style="396" hidden="1" customWidth="1"/>
    <col min="1010" max="1020" width="10.7109375" style="396" customWidth="1"/>
    <col min="1021" max="1021" width="10.85546875" style="396" customWidth="1"/>
    <col min="1022" max="1022" width="10.7109375" style="396" bestFit="1" customWidth="1"/>
    <col min="1023" max="1170" width="9.140625" style="396"/>
    <col min="1171" max="1171" width="5.85546875" style="396" customWidth="1"/>
    <col min="1172" max="1172" width="55.42578125" style="396" bestFit="1" customWidth="1"/>
    <col min="1173" max="1265" width="9.140625" style="396" hidden="1" customWidth="1"/>
    <col min="1266" max="1276" width="10.7109375" style="396" customWidth="1"/>
    <col min="1277" max="1277" width="10.85546875" style="396" customWidth="1"/>
    <col min="1278" max="1278" width="10.7109375" style="396" bestFit="1" customWidth="1"/>
    <col min="1279" max="1426" width="9.140625" style="396"/>
    <col min="1427" max="1427" width="5.85546875" style="396" customWidth="1"/>
    <col min="1428" max="1428" width="55.42578125" style="396" bestFit="1" customWidth="1"/>
    <col min="1429" max="1521" width="9.140625" style="396" hidden="1" customWidth="1"/>
    <col min="1522" max="1532" width="10.7109375" style="396" customWidth="1"/>
    <col min="1533" max="1533" width="10.85546875" style="396" customWidth="1"/>
    <col min="1534" max="1534" width="10.7109375" style="396" bestFit="1" customWidth="1"/>
    <col min="1535" max="1682" width="9.140625" style="396"/>
    <col min="1683" max="1683" width="5.85546875" style="396" customWidth="1"/>
    <col min="1684" max="1684" width="55.42578125" style="396" bestFit="1" customWidth="1"/>
    <col min="1685" max="1777" width="9.140625" style="396" hidden="1" customWidth="1"/>
    <col min="1778" max="1788" width="10.7109375" style="396" customWidth="1"/>
    <col min="1789" max="1789" width="10.85546875" style="396" customWidth="1"/>
    <col min="1790" max="1790" width="10.7109375" style="396" bestFit="1" customWidth="1"/>
    <col min="1791" max="1938" width="9.140625" style="396"/>
    <col min="1939" max="1939" width="5.85546875" style="396" customWidth="1"/>
    <col min="1940" max="1940" width="55.42578125" style="396" bestFit="1" customWidth="1"/>
    <col min="1941" max="2033" width="9.140625" style="396" hidden="1" customWidth="1"/>
    <col min="2034" max="2044" width="10.7109375" style="396" customWidth="1"/>
    <col min="2045" max="2045" width="10.85546875" style="396" customWidth="1"/>
    <col min="2046" max="2046" width="10.7109375" style="396" bestFit="1" customWidth="1"/>
    <col min="2047" max="2194" width="9.140625" style="396"/>
    <col min="2195" max="2195" width="5.85546875" style="396" customWidth="1"/>
    <col min="2196" max="2196" width="55.42578125" style="396" bestFit="1" customWidth="1"/>
    <col min="2197" max="2289" width="9.140625" style="396" hidden="1" customWidth="1"/>
    <col min="2290" max="2300" width="10.7109375" style="396" customWidth="1"/>
    <col min="2301" max="2301" width="10.85546875" style="396" customWidth="1"/>
    <col min="2302" max="2302" width="10.7109375" style="396" bestFit="1" customWidth="1"/>
    <col min="2303" max="2450" width="9.140625" style="396"/>
    <col min="2451" max="2451" width="5.85546875" style="396" customWidth="1"/>
    <col min="2452" max="2452" width="55.42578125" style="396" bestFit="1" customWidth="1"/>
    <col min="2453" max="2545" width="9.140625" style="396" hidden="1" customWidth="1"/>
    <col min="2546" max="2556" width="10.7109375" style="396" customWidth="1"/>
    <col min="2557" max="2557" width="10.85546875" style="396" customWidth="1"/>
    <col min="2558" max="2558" width="10.7109375" style="396" bestFit="1" customWidth="1"/>
    <col min="2559" max="2706" width="9.140625" style="396"/>
    <col min="2707" max="2707" width="5.85546875" style="396" customWidth="1"/>
    <col min="2708" max="2708" width="55.42578125" style="396" bestFit="1" customWidth="1"/>
    <col min="2709" max="2801" width="9.140625" style="396" hidden="1" customWidth="1"/>
    <col min="2802" max="2812" width="10.7109375" style="396" customWidth="1"/>
    <col min="2813" max="2813" width="10.85546875" style="396" customWidth="1"/>
    <col min="2814" max="2814" width="10.7109375" style="396" bestFit="1" customWidth="1"/>
    <col min="2815" max="2962" width="9.140625" style="396"/>
    <col min="2963" max="2963" width="5.85546875" style="396" customWidth="1"/>
    <col min="2964" max="2964" width="55.42578125" style="396" bestFit="1" customWidth="1"/>
    <col min="2965" max="3057" width="9.140625" style="396" hidden="1" customWidth="1"/>
    <col min="3058" max="3068" width="10.7109375" style="396" customWidth="1"/>
    <col min="3069" max="3069" width="10.85546875" style="396" customWidth="1"/>
    <col min="3070" max="3070" width="10.7109375" style="396" bestFit="1" customWidth="1"/>
    <col min="3071" max="3218" width="9.140625" style="396"/>
    <col min="3219" max="3219" width="5.85546875" style="396" customWidth="1"/>
    <col min="3220" max="3220" width="55.42578125" style="396" bestFit="1" customWidth="1"/>
    <col min="3221" max="3313" width="9.140625" style="396" hidden="1" customWidth="1"/>
    <col min="3314" max="3324" width="10.7109375" style="396" customWidth="1"/>
    <col min="3325" max="3325" width="10.85546875" style="396" customWidth="1"/>
    <col min="3326" max="3326" width="10.7109375" style="396" bestFit="1" customWidth="1"/>
    <col min="3327" max="3474" width="9.140625" style="396"/>
    <col min="3475" max="3475" width="5.85546875" style="396" customWidth="1"/>
    <col min="3476" max="3476" width="55.42578125" style="396" bestFit="1" customWidth="1"/>
    <col min="3477" max="3569" width="9.140625" style="396" hidden="1" customWidth="1"/>
    <col min="3570" max="3580" width="10.7109375" style="396" customWidth="1"/>
    <col min="3581" max="3581" width="10.85546875" style="396" customWidth="1"/>
    <col min="3582" max="3582" width="10.7109375" style="396" bestFit="1" customWidth="1"/>
    <col min="3583" max="3730" width="9.140625" style="396"/>
    <col min="3731" max="3731" width="5.85546875" style="396" customWidth="1"/>
    <col min="3732" max="3732" width="55.42578125" style="396" bestFit="1" customWidth="1"/>
    <col min="3733" max="3825" width="9.140625" style="396" hidden="1" customWidth="1"/>
    <col min="3826" max="3836" width="10.7109375" style="396" customWidth="1"/>
    <col min="3837" max="3837" width="10.85546875" style="396" customWidth="1"/>
    <col min="3838" max="3838" width="10.7109375" style="396" bestFit="1" customWidth="1"/>
    <col min="3839" max="3986" width="9.140625" style="396"/>
    <col min="3987" max="3987" width="5.85546875" style="396" customWidth="1"/>
    <col min="3988" max="3988" width="55.42578125" style="396" bestFit="1" customWidth="1"/>
    <col min="3989" max="4081" width="9.140625" style="396" hidden="1" customWidth="1"/>
    <col min="4082" max="4092" width="10.7109375" style="396" customWidth="1"/>
    <col min="4093" max="4093" width="10.85546875" style="396" customWidth="1"/>
    <col min="4094" max="4094" width="10.7109375" style="396" bestFit="1" customWidth="1"/>
    <col min="4095" max="4242" width="9.140625" style="396"/>
    <col min="4243" max="4243" width="5.85546875" style="396" customWidth="1"/>
    <col min="4244" max="4244" width="55.42578125" style="396" bestFit="1" customWidth="1"/>
    <col min="4245" max="4337" width="9.140625" style="396" hidden="1" customWidth="1"/>
    <col min="4338" max="4348" width="10.7109375" style="396" customWidth="1"/>
    <col min="4349" max="4349" width="10.85546875" style="396" customWidth="1"/>
    <col min="4350" max="4350" width="10.7109375" style="396" bestFit="1" customWidth="1"/>
    <col min="4351" max="4498" width="9.140625" style="396"/>
    <col min="4499" max="4499" width="5.85546875" style="396" customWidth="1"/>
    <col min="4500" max="4500" width="55.42578125" style="396" bestFit="1" customWidth="1"/>
    <col min="4501" max="4593" width="9.140625" style="396" hidden="1" customWidth="1"/>
    <col min="4594" max="4604" width="10.7109375" style="396" customWidth="1"/>
    <col min="4605" max="4605" width="10.85546875" style="396" customWidth="1"/>
    <col min="4606" max="4606" width="10.7109375" style="396" bestFit="1" customWidth="1"/>
    <col min="4607" max="4754" width="9.140625" style="396"/>
    <col min="4755" max="4755" width="5.85546875" style="396" customWidth="1"/>
    <col min="4756" max="4756" width="55.42578125" style="396" bestFit="1" customWidth="1"/>
    <col min="4757" max="4849" width="9.140625" style="396" hidden="1" customWidth="1"/>
    <col min="4850" max="4860" width="10.7109375" style="396" customWidth="1"/>
    <col min="4861" max="4861" width="10.85546875" style="396" customWidth="1"/>
    <col min="4862" max="4862" width="10.7109375" style="396" bestFit="1" customWidth="1"/>
    <col min="4863" max="5010" width="9.140625" style="396"/>
    <col min="5011" max="5011" width="5.85546875" style="396" customWidth="1"/>
    <col min="5012" max="5012" width="55.42578125" style="396" bestFit="1" customWidth="1"/>
    <col min="5013" max="5105" width="9.140625" style="396" hidden="1" customWidth="1"/>
    <col min="5106" max="5116" width="10.7109375" style="396" customWidth="1"/>
    <col min="5117" max="5117" width="10.85546875" style="396" customWidth="1"/>
    <col min="5118" max="5118" width="10.7109375" style="396" bestFit="1" customWidth="1"/>
    <col min="5119" max="5266" width="9.140625" style="396"/>
    <col min="5267" max="5267" width="5.85546875" style="396" customWidth="1"/>
    <col min="5268" max="5268" width="55.42578125" style="396" bestFit="1" customWidth="1"/>
    <col min="5269" max="5361" width="9.140625" style="396" hidden="1" customWidth="1"/>
    <col min="5362" max="5372" width="10.7109375" style="396" customWidth="1"/>
    <col min="5373" max="5373" width="10.85546875" style="396" customWidth="1"/>
    <col min="5374" max="5374" width="10.7109375" style="396" bestFit="1" customWidth="1"/>
    <col min="5375" max="5522" width="9.140625" style="396"/>
    <col min="5523" max="5523" width="5.85546875" style="396" customWidth="1"/>
    <col min="5524" max="5524" width="55.42578125" style="396" bestFit="1" customWidth="1"/>
    <col min="5525" max="5617" width="9.140625" style="396" hidden="1" customWidth="1"/>
    <col min="5618" max="5628" width="10.7109375" style="396" customWidth="1"/>
    <col min="5629" max="5629" width="10.85546875" style="396" customWidth="1"/>
    <col min="5630" max="5630" width="10.7109375" style="396" bestFit="1" customWidth="1"/>
    <col min="5631" max="5778" width="9.140625" style="396"/>
    <col min="5779" max="5779" width="5.85546875" style="396" customWidth="1"/>
    <col min="5780" max="5780" width="55.42578125" style="396" bestFit="1" customWidth="1"/>
    <col min="5781" max="5873" width="9.140625" style="396" hidden="1" customWidth="1"/>
    <col min="5874" max="5884" width="10.7109375" style="396" customWidth="1"/>
    <col min="5885" max="5885" width="10.85546875" style="396" customWidth="1"/>
    <col min="5886" max="5886" width="10.7109375" style="396" bestFit="1" customWidth="1"/>
    <col min="5887" max="6034" width="9.140625" style="396"/>
    <col min="6035" max="6035" width="5.85546875" style="396" customWidth="1"/>
    <col min="6036" max="6036" width="55.42578125" style="396" bestFit="1" customWidth="1"/>
    <col min="6037" max="6129" width="9.140625" style="396" hidden="1" customWidth="1"/>
    <col min="6130" max="6140" width="10.7109375" style="396" customWidth="1"/>
    <col min="6141" max="6141" width="10.85546875" style="396" customWidth="1"/>
    <col min="6142" max="6142" width="10.7109375" style="396" bestFit="1" customWidth="1"/>
    <col min="6143" max="6290" width="9.140625" style="396"/>
    <col min="6291" max="6291" width="5.85546875" style="396" customWidth="1"/>
    <col min="6292" max="6292" width="55.42578125" style="396" bestFit="1" customWidth="1"/>
    <col min="6293" max="6385" width="9.140625" style="396" hidden="1" customWidth="1"/>
    <col min="6386" max="6396" width="10.7109375" style="396" customWidth="1"/>
    <col min="6397" max="6397" width="10.85546875" style="396" customWidth="1"/>
    <col min="6398" max="6398" width="10.7109375" style="396" bestFit="1" customWidth="1"/>
    <col min="6399" max="6546" width="9.140625" style="396"/>
    <col min="6547" max="6547" width="5.85546875" style="396" customWidth="1"/>
    <col min="6548" max="6548" width="55.42578125" style="396" bestFit="1" customWidth="1"/>
    <col min="6549" max="6641" width="9.140625" style="396" hidden="1" customWidth="1"/>
    <col min="6642" max="6652" width="10.7109375" style="396" customWidth="1"/>
    <col min="6653" max="6653" width="10.85546875" style="396" customWidth="1"/>
    <col min="6654" max="6654" width="10.7109375" style="396" bestFit="1" customWidth="1"/>
    <col min="6655" max="6802" width="9.140625" style="396"/>
    <col min="6803" max="6803" width="5.85546875" style="396" customWidth="1"/>
    <col min="6804" max="6804" width="55.42578125" style="396" bestFit="1" customWidth="1"/>
    <col min="6805" max="6897" width="9.140625" style="396" hidden="1" customWidth="1"/>
    <col min="6898" max="6908" width="10.7109375" style="396" customWidth="1"/>
    <col min="6909" max="6909" width="10.85546875" style="396" customWidth="1"/>
    <col min="6910" max="6910" width="10.7109375" style="396" bestFit="1" customWidth="1"/>
    <col min="6911" max="7058" width="9.140625" style="396"/>
    <col min="7059" max="7059" width="5.85546875" style="396" customWidth="1"/>
    <col min="7060" max="7060" width="55.42578125" style="396" bestFit="1" customWidth="1"/>
    <col min="7061" max="7153" width="9.140625" style="396" hidden="1" customWidth="1"/>
    <col min="7154" max="7164" width="10.7109375" style="396" customWidth="1"/>
    <col min="7165" max="7165" width="10.85546875" style="396" customWidth="1"/>
    <col min="7166" max="7166" width="10.7109375" style="396" bestFit="1" customWidth="1"/>
    <col min="7167" max="7314" width="9.140625" style="396"/>
    <col min="7315" max="7315" width="5.85546875" style="396" customWidth="1"/>
    <col min="7316" max="7316" width="55.42578125" style="396" bestFit="1" customWidth="1"/>
    <col min="7317" max="7409" width="9.140625" style="396" hidden="1" customWidth="1"/>
    <col min="7410" max="7420" width="10.7109375" style="396" customWidth="1"/>
    <col min="7421" max="7421" width="10.85546875" style="396" customWidth="1"/>
    <col min="7422" max="7422" width="10.7109375" style="396" bestFit="1" customWidth="1"/>
    <col min="7423" max="7570" width="9.140625" style="396"/>
    <col min="7571" max="7571" width="5.85546875" style="396" customWidth="1"/>
    <col min="7572" max="7572" width="55.42578125" style="396" bestFit="1" customWidth="1"/>
    <col min="7573" max="7665" width="9.140625" style="396" hidden="1" customWidth="1"/>
    <col min="7666" max="7676" width="10.7109375" style="396" customWidth="1"/>
    <col min="7677" max="7677" width="10.85546875" style="396" customWidth="1"/>
    <col min="7678" max="7678" width="10.7109375" style="396" bestFit="1" customWidth="1"/>
    <col min="7679" max="7826" width="9.140625" style="396"/>
    <col min="7827" max="7827" width="5.85546875" style="396" customWidth="1"/>
    <col min="7828" max="7828" width="55.42578125" style="396" bestFit="1" customWidth="1"/>
    <col min="7829" max="7921" width="9.140625" style="396" hidden="1" customWidth="1"/>
    <col min="7922" max="7932" width="10.7109375" style="396" customWidth="1"/>
    <col min="7933" max="7933" width="10.85546875" style="396" customWidth="1"/>
    <col min="7934" max="7934" width="10.7109375" style="396" bestFit="1" customWidth="1"/>
    <col min="7935" max="8082" width="9.140625" style="396"/>
    <col min="8083" max="8083" width="5.85546875" style="396" customWidth="1"/>
    <col min="8084" max="8084" width="55.42578125" style="396" bestFit="1" customWidth="1"/>
    <col min="8085" max="8177" width="9.140625" style="396" hidden="1" customWidth="1"/>
    <col min="8178" max="8188" width="10.7109375" style="396" customWidth="1"/>
    <col min="8189" max="8189" width="10.85546875" style="396" customWidth="1"/>
    <col min="8190" max="8190" width="10.7109375" style="396" bestFit="1" customWidth="1"/>
    <col min="8191" max="8338" width="9.140625" style="396"/>
    <col min="8339" max="8339" width="5.85546875" style="396" customWidth="1"/>
    <col min="8340" max="8340" width="55.42578125" style="396" bestFit="1" customWidth="1"/>
    <col min="8341" max="8433" width="9.140625" style="396" hidden="1" customWidth="1"/>
    <col min="8434" max="8444" width="10.7109375" style="396" customWidth="1"/>
    <col min="8445" max="8445" width="10.85546875" style="396" customWidth="1"/>
    <col min="8446" max="8446" width="10.7109375" style="396" bestFit="1" customWidth="1"/>
    <col min="8447" max="8594" width="9.140625" style="396"/>
    <col min="8595" max="8595" width="5.85546875" style="396" customWidth="1"/>
    <col min="8596" max="8596" width="55.42578125" style="396" bestFit="1" customWidth="1"/>
    <col min="8597" max="8689" width="9.140625" style="396" hidden="1" customWidth="1"/>
    <col min="8690" max="8700" width="10.7109375" style="396" customWidth="1"/>
    <col min="8701" max="8701" width="10.85546875" style="396" customWidth="1"/>
    <col min="8702" max="8702" width="10.7109375" style="396" bestFit="1" customWidth="1"/>
    <col min="8703" max="8850" width="9.140625" style="396"/>
    <col min="8851" max="8851" width="5.85546875" style="396" customWidth="1"/>
    <col min="8852" max="8852" width="55.42578125" style="396" bestFit="1" customWidth="1"/>
    <col min="8853" max="8945" width="9.140625" style="396" hidden="1" customWidth="1"/>
    <col min="8946" max="8956" width="10.7109375" style="396" customWidth="1"/>
    <col min="8957" max="8957" width="10.85546875" style="396" customWidth="1"/>
    <col min="8958" max="8958" width="10.7109375" style="396" bestFit="1" customWidth="1"/>
    <col min="8959" max="9106" width="9.140625" style="396"/>
    <col min="9107" max="9107" width="5.85546875" style="396" customWidth="1"/>
    <col min="9108" max="9108" width="55.42578125" style="396" bestFit="1" customWidth="1"/>
    <col min="9109" max="9201" width="9.140625" style="396" hidden="1" customWidth="1"/>
    <col min="9202" max="9212" width="10.7109375" style="396" customWidth="1"/>
    <col min="9213" max="9213" width="10.85546875" style="396" customWidth="1"/>
    <col min="9214" max="9214" width="10.7109375" style="396" bestFit="1" customWidth="1"/>
    <col min="9215" max="9362" width="9.140625" style="396"/>
    <col min="9363" max="9363" width="5.85546875" style="396" customWidth="1"/>
    <col min="9364" max="9364" width="55.42578125" style="396" bestFit="1" customWidth="1"/>
    <col min="9365" max="9457" width="9.140625" style="396" hidden="1" customWidth="1"/>
    <col min="9458" max="9468" width="10.7109375" style="396" customWidth="1"/>
    <col min="9469" max="9469" width="10.85546875" style="396" customWidth="1"/>
    <col min="9470" max="9470" width="10.7109375" style="396" bestFit="1" customWidth="1"/>
    <col min="9471" max="9618" width="9.140625" style="396"/>
    <col min="9619" max="9619" width="5.85546875" style="396" customWidth="1"/>
    <col min="9620" max="9620" width="55.42578125" style="396" bestFit="1" customWidth="1"/>
    <col min="9621" max="9713" width="9.140625" style="396" hidden="1" customWidth="1"/>
    <col min="9714" max="9724" width="10.7109375" style="396" customWidth="1"/>
    <col min="9725" max="9725" width="10.85546875" style="396" customWidth="1"/>
    <col min="9726" max="9726" width="10.7109375" style="396" bestFit="1" customWidth="1"/>
    <col min="9727" max="9874" width="9.140625" style="396"/>
    <col min="9875" max="9875" width="5.85546875" style="396" customWidth="1"/>
    <col min="9876" max="9876" width="55.42578125" style="396" bestFit="1" customWidth="1"/>
    <col min="9877" max="9969" width="9.140625" style="396" hidden="1" customWidth="1"/>
    <col min="9970" max="9980" width="10.7109375" style="396" customWidth="1"/>
    <col min="9981" max="9981" width="10.85546875" style="396" customWidth="1"/>
    <col min="9982" max="9982" width="10.7109375" style="396" bestFit="1" customWidth="1"/>
    <col min="9983" max="10130" width="9.140625" style="396"/>
    <col min="10131" max="10131" width="5.85546875" style="396" customWidth="1"/>
    <col min="10132" max="10132" width="55.42578125" style="396" bestFit="1" customWidth="1"/>
    <col min="10133" max="10225" width="9.140625" style="396" hidden="1" customWidth="1"/>
    <col min="10226" max="10236" width="10.7109375" style="396" customWidth="1"/>
    <col min="10237" max="10237" width="10.85546875" style="396" customWidth="1"/>
    <col min="10238" max="10238" width="10.7109375" style="396" bestFit="1" customWidth="1"/>
    <col min="10239" max="10386" width="9.140625" style="396"/>
    <col min="10387" max="10387" width="5.85546875" style="396" customWidth="1"/>
    <col min="10388" max="10388" width="55.42578125" style="396" bestFit="1" customWidth="1"/>
    <col min="10389" max="10481" width="9.140625" style="396" hidden="1" customWidth="1"/>
    <col min="10482" max="10492" width="10.7109375" style="396" customWidth="1"/>
    <col min="10493" max="10493" width="10.85546875" style="396" customWidth="1"/>
    <col min="10494" max="10494" width="10.7109375" style="396" bestFit="1" customWidth="1"/>
    <col min="10495" max="10642" width="9.140625" style="396"/>
    <col min="10643" max="10643" width="5.85546875" style="396" customWidth="1"/>
    <col min="10644" max="10644" width="55.42578125" style="396" bestFit="1" customWidth="1"/>
    <col min="10645" max="10737" width="9.140625" style="396" hidden="1" customWidth="1"/>
    <col min="10738" max="10748" width="10.7109375" style="396" customWidth="1"/>
    <col min="10749" max="10749" width="10.85546875" style="396" customWidth="1"/>
    <col min="10750" max="10750" width="10.7109375" style="396" bestFit="1" customWidth="1"/>
    <col min="10751" max="10898" width="9.140625" style="396"/>
    <col min="10899" max="10899" width="5.85546875" style="396" customWidth="1"/>
    <col min="10900" max="10900" width="55.42578125" style="396" bestFit="1" customWidth="1"/>
    <col min="10901" max="10993" width="9.140625" style="396" hidden="1" customWidth="1"/>
    <col min="10994" max="11004" width="10.7109375" style="396" customWidth="1"/>
    <col min="11005" max="11005" width="10.85546875" style="396" customWidth="1"/>
    <col min="11006" max="11006" width="10.7109375" style="396" bestFit="1" customWidth="1"/>
    <col min="11007" max="11154" width="9.140625" style="396"/>
    <col min="11155" max="11155" width="5.85546875" style="396" customWidth="1"/>
    <col min="11156" max="11156" width="55.42578125" style="396" bestFit="1" customWidth="1"/>
    <col min="11157" max="11249" width="9.140625" style="396" hidden="1" customWidth="1"/>
    <col min="11250" max="11260" width="10.7109375" style="396" customWidth="1"/>
    <col min="11261" max="11261" width="10.85546875" style="396" customWidth="1"/>
    <col min="11262" max="11262" width="10.7109375" style="396" bestFit="1" customWidth="1"/>
    <col min="11263" max="11410" width="9.140625" style="396"/>
    <col min="11411" max="11411" width="5.85546875" style="396" customWidth="1"/>
    <col min="11412" max="11412" width="55.42578125" style="396" bestFit="1" customWidth="1"/>
    <col min="11413" max="11505" width="9.140625" style="396" hidden="1" customWidth="1"/>
    <col min="11506" max="11516" width="10.7109375" style="396" customWidth="1"/>
    <col min="11517" max="11517" width="10.85546875" style="396" customWidth="1"/>
    <col min="11518" max="11518" width="10.7109375" style="396" bestFit="1" customWidth="1"/>
    <col min="11519" max="11666" width="9.140625" style="396"/>
    <col min="11667" max="11667" width="5.85546875" style="396" customWidth="1"/>
    <col min="11668" max="11668" width="55.42578125" style="396" bestFit="1" customWidth="1"/>
    <col min="11669" max="11761" width="9.140625" style="396" hidden="1" customWidth="1"/>
    <col min="11762" max="11772" width="10.7109375" style="396" customWidth="1"/>
    <col min="11773" max="11773" width="10.85546875" style="396" customWidth="1"/>
    <col min="11774" max="11774" width="10.7109375" style="396" bestFit="1" customWidth="1"/>
    <col min="11775" max="11922" width="9.140625" style="396"/>
    <col min="11923" max="11923" width="5.85546875" style="396" customWidth="1"/>
    <col min="11924" max="11924" width="55.42578125" style="396" bestFit="1" customWidth="1"/>
    <col min="11925" max="12017" width="9.140625" style="396" hidden="1" customWidth="1"/>
    <col min="12018" max="12028" width="10.7109375" style="396" customWidth="1"/>
    <col min="12029" max="12029" width="10.85546875" style="396" customWidth="1"/>
    <col min="12030" max="12030" width="10.7109375" style="396" bestFit="1" customWidth="1"/>
    <col min="12031" max="12178" width="9.140625" style="396"/>
    <col min="12179" max="12179" width="5.85546875" style="396" customWidth="1"/>
    <col min="12180" max="12180" width="55.42578125" style="396" bestFit="1" customWidth="1"/>
    <col min="12181" max="12273" width="9.140625" style="396" hidden="1" customWidth="1"/>
    <col min="12274" max="12284" width="10.7109375" style="396" customWidth="1"/>
    <col min="12285" max="12285" width="10.85546875" style="396" customWidth="1"/>
    <col min="12286" max="12286" width="10.7109375" style="396" bestFit="1" customWidth="1"/>
    <col min="12287" max="12434" width="9.140625" style="396"/>
    <col min="12435" max="12435" width="5.85546875" style="396" customWidth="1"/>
    <col min="12436" max="12436" width="55.42578125" style="396" bestFit="1" customWidth="1"/>
    <col min="12437" max="12529" width="9.140625" style="396" hidden="1" customWidth="1"/>
    <col min="12530" max="12540" width="10.7109375" style="396" customWidth="1"/>
    <col min="12541" max="12541" width="10.85546875" style="396" customWidth="1"/>
    <col min="12542" max="12542" width="10.7109375" style="396" bestFit="1" customWidth="1"/>
    <col min="12543" max="12690" width="9.140625" style="396"/>
    <col min="12691" max="12691" width="5.85546875" style="396" customWidth="1"/>
    <col min="12692" max="12692" width="55.42578125" style="396" bestFit="1" customWidth="1"/>
    <col min="12693" max="12785" width="9.140625" style="396" hidden="1" customWidth="1"/>
    <col min="12786" max="12796" width="10.7109375" style="396" customWidth="1"/>
    <col min="12797" max="12797" width="10.85546875" style="396" customWidth="1"/>
    <col min="12798" max="12798" width="10.7109375" style="396" bestFit="1" customWidth="1"/>
    <col min="12799" max="12946" width="9.140625" style="396"/>
    <col min="12947" max="12947" width="5.85546875" style="396" customWidth="1"/>
    <col min="12948" max="12948" width="55.42578125" style="396" bestFit="1" customWidth="1"/>
    <col min="12949" max="13041" width="9.140625" style="396" hidden="1" customWidth="1"/>
    <col min="13042" max="13052" width="10.7109375" style="396" customWidth="1"/>
    <col min="13053" max="13053" width="10.85546875" style="396" customWidth="1"/>
    <col min="13054" max="13054" width="10.7109375" style="396" bestFit="1" customWidth="1"/>
    <col min="13055" max="13202" width="9.140625" style="396"/>
    <col min="13203" max="13203" width="5.85546875" style="396" customWidth="1"/>
    <col min="13204" max="13204" width="55.42578125" style="396" bestFit="1" customWidth="1"/>
    <col min="13205" max="13297" width="9.140625" style="396" hidden="1" customWidth="1"/>
    <col min="13298" max="13308" width="10.7109375" style="396" customWidth="1"/>
    <col min="13309" max="13309" width="10.85546875" style="396" customWidth="1"/>
    <col min="13310" max="13310" width="10.7109375" style="396" bestFit="1" customWidth="1"/>
    <col min="13311" max="13458" width="9.140625" style="396"/>
    <col min="13459" max="13459" width="5.85546875" style="396" customWidth="1"/>
    <col min="13460" max="13460" width="55.42578125" style="396" bestFit="1" customWidth="1"/>
    <col min="13461" max="13553" width="9.140625" style="396" hidden="1" customWidth="1"/>
    <col min="13554" max="13564" width="10.7109375" style="396" customWidth="1"/>
    <col min="13565" max="13565" width="10.85546875" style="396" customWidth="1"/>
    <col min="13566" max="13566" width="10.7109375" style="396" bestFit="1" customWidth="1"/>
    <col min="13567" max="13714" width="9.140625" style="396"/>
    <col min="13715" max="13715" width="5.85546875" style="396" customWidth="1"/>
    <col min="13716" max="13716" width="55.42578125" style="396" bestFit="1" customWidth="1"/>
    <col min="13717" max="13809" width="9.140625" style="396" hidden="1" customWidth="1"/>
    <col min="13810" max="13820" width="10.7109375" style="396" customWidth="1"/>
    <col min="13821" max="13821" width="10.85546875" style="396" customWidth="1"/>
    <col min="13822" max="13822" width="10.7109375" style="396" bestFit="1" customWidth="1"/>
    <col min="13823" max="13970" width="9.140625" style="396"/>
    <col min="13971" max="13971" width="5.85546875" style="396" customWidth="1"/>
    <col min="13972" max="13972" width="55.42578125" style="396" bestFit="1" customWidth="1"/>
    <col min="13973" max="14065" width="9.140625" style="396" hidden="1" customWidth="1"/>
    <col min="14066" max="14076" width="10.7109375" style="396" customWidth="1"/>
    <col min="14077" max="14077" width="10.85546875" style="396" customWidth="1"/>
    <col min="14078" max="14078" width="10.7109375" style="396" bestFit="1" customWidth="1"/>
    <col min="14079" max="14226" width="9.140625" style="396"/>
    <col min="14227" max="14227" width="5.85546875" style="396" customWidth="1"/>
    <col min="14228" max="14228" width="55.42578125" style="396" bestFit="1" customWidth="1"/>
    <col min="14229" max="14321" width="9.140625" style="396" hidden="1" customWidth="1"/>
    <col min="14322" max="14332" width="10.7109375" style="396" customWidth="1"/>
    <col min="14333" max="14333" width="10.85546875" style="396" customWidth="1"/>
    <col min="14334" max="14334" width="10.7109375" style="396" bestFit="1" customWidth="1"/>
    <col min="14335" max="14482" width="9.140625" style="396"/>
    <col min="14483" max="14483" width="5.85546875" style="396" customWidth="1"/>
    <col min="14484" max="14484" width="55.42578125" style="396" bestFit="1" customWidth="1"/>
    <col min="14485" max="14577" width="9.140625" style="396" hidden="1" customWidth="1"/>
    <col min="14578" max="14588" width="10.7109375" style="396" customWidth="1"/>
    <col min="14589" max="14589" width="10.85546875" style="396" customWidth="1"/>
    <col min="14590" max="14590" width="10.7109375" style="396" bestFit="1" customWidth="1"/>
    <col min="14591" max="14738" width="9.140625" style="396"/>
    <col min="14739" max="14739" width="5.85546875" style="396" customWidth="1"/>
    <col min="14740" max="14740" width="55.42578125" style="396" bestFit="1" customWidth="1"/>
    <col min="14741" max="14833" width="9.140625" style="396" hidden="1" customWidth="1"/>
    <col min="14834" max="14844" width="10.7109375" style="396" customWidth="1"/>
    <col min="14845" max="14845" width="10.85546875" style="396" customWidth="1"/>
    <col min="14846" max="14846" width="10.7109375" style="396" bestFit="1" customWidth="1"/>
    <col min="14847" max="14994" width="9.140625" style="396"/>
    <col min="14995" max="14995" width="5.85546875" style="396" customWidth="1"/>
    <col min="14996" max="14996" width="55.42578125" style="396" bestFit="1" customWidth="1"/>
    <col min="14997" max="15089" width="9.140625" style="396" hidden="1" customWidth="1"/>
    <col min="15090" max="15100" width="10.7109375" style="396" customWidth="1"/>
    <col min="15101" max="15101" width="10.85546875" style="396" customWidth="1"/>
    <col min="15102" max="15102" width="10.7109375" style="396" bestFit="1" customWidth="1"/>
    <col min="15103" max="15250" width="9.140625" style="396"/>
    <col min="15251" max="15251" width="5.85546875" style="396" customWidth="1"/>
    <col min="15252" max="15252" width="55.42578125" style="396" bestFit="1" customWidth="1"/>
    <col min="15253" max="15345" width="9.140625" style="396" hidden="1" customWidth="1"/>
    <col min="15346" max="15356" width="10.7109375" style="396" customWidth="1"/>
    <col min="15357" max="15357" width="10.85546875" style="396" customWidth="1"/>
    <col min="15358" max="15358" width="10.7109375" style="396" bestFit="1" customWidth="1"/>
    <col min="15359" max="15506" width="9.140625" style="396"/>
    <col min="15507" max="15507" width="5.85546875" style="396" customWidth="1"/>
    <col min="15508" max="15508" width="55.42578125" style="396" bestFit="1" customWidth="1"/>
    <col min="15509" max="15601" width="9.140625" style="396" hidden="1" customWidth="1"/>
    <col min="15602" max="15612" width="10.7109375" style="396" customWidth="1"/>
    <col min="15613" max="15613" width="10.85546875" style="396" customWidth="1"/>
    <col min="15614" max="15614" width="10.7109375" style="396" bestFit="1" customWidth="1"/>
    <col min="15615" max="15762" width="9.140625" style="396"/>
    <col min="15763" max="15763" width="5.85546875" style="396" customWidth="1"/>
    <col min="15764" max="15764" width="55.42578125" style="396" bestFit="1" customWidth="1"/>
    <col min="15765" max="15857" width="9.140625" style="396" hidden="1" customWidth="1"/>
    <col min="15858" max="15868" width="10.7109375" style="396" customWidth="1"/>
    <col min="15869" max="15869" width="10.85546875" style="396" customWidth="1"/>
    <col min="15870" max="15870" width="10.7109375" style="396" bestFit="1" customWidth="1"/>
    <col min="15871" max="16018" width="9.140625" style="396"/>
    <col min="16019" max="16019" width="5.85546875" style="396" customWidth="1"/>
    <col min="16020" max="16020" width="55.42578125" style="396" bestFit="1" customWidth="1"/>
    <col min="16021" max="16113" width="9.140625" style="396" hidden="1" customWidth="1"/>
    <col min="16114" max="16124" width="10.7109375" style="396" customWidth="1"/>
    <col min="16125" max="16125" width="10.85546875" style="396" customWidth="1"/>
    <col min="16126" max="16126" width="10.7109375" style="396" bestFit="1" customWidth="1"/>
    <col min="16127" max="16384" width="9.140625" style="396"/>
  </cols>
  <sheetData>
    <row r="1" spans="1:31" ht="19.5" customHeight="1" x14ac:dyDescent="0.3">
      <c r="A1" s="708" t="s">
        <v>5203</v>
      </c>
      <c r="B1" s="697"/>
    </row>
    <row r="2" spans="1:31" hidden="1" x14ac:dyDescent="0.3">
      <c r="A2" s="698"/>
      <c r="B2" s="699"/>
    </row>
    <row r="3" spans="1:31" ht="18" thickBot="1" x14ac:dyDescent="0.35">
      <c r="A3" s="616"/>
      <c r="B3" s="700"/>
      <c r="D3" s="619"/>
      <c r="E3" s="619"/>
      <c r="F3" s="619"/>
      <c r="H3" s="619"/>
      <c r="S3" s="619"/>
      <c r="X3" s="619"/>
      <c r="AE3" s="619" t="s">
        <v>29</v>
      </c>
    </row>
    <row r="4" spans="1:31" ht="24" customHeight="1" thickTop="1" thickBot="1" x14ac:dyDescent="0.35">
      <c r="A4" s="621" t="s">
        <v>472</v>
      </c>
      <c r="B4" s="621" t="s">
        <v>473</v>
      </c>
      <c r="C4" s="622">
        <v>43374</v>
      </c>
      <c r="D4" s="622">
        <v>43405</v>
      </c>
      <c r="E4" s="622">
        <v>43435</v>
      </c>
      <c r="F4" s="622">
        <v>43466</v>
      </c>
      <c r="G4" s="622">
        <v>43497</v>
      </c>
      <c r="H4" s="622">
        <v>43525</v>
      </c>
      <c r="I4" s="622">
        <v>43556</v>
      </c>
      <c r="J4" s="622">
        <v>43586</v>
      </c>
      <c r="K4" s="622">
        <v>43617</v>
      </c>
      <c r="L4" s="622">
        <v>43647</v>
      </c>
      <c r="M4" s="622">
        <v>43678</v>
      </c>
      <c r="N4" s="622">
        <v>43709</v>
      </c>
      <c r="O4" s="622">
        <v>43739</v>
      </c>
      <c r="P4" s="622">
        <v>43770</v>
      </c>
      <c r="Q4" s="622">
        <v>43800</v>
      </c>
      <c r="R4" s="622">
        <v>43831</v>
      </c>
      <c r="S4" s="623" t="s">
        <v>576</v>
      </c>
      <c r="T4" s="623" t="s">
        <v>475</v>
      </c>
      <c r="U4" s="623" t="s">
        <v>577</v>
      </c>
      <c r="V4" s="623" t="s">
        <v>578</v>
      </c>
      <c r="W4" s="623" t="s">
        <v>601</v>
      </c>
      <c r="X4" s="623" t="s">
        <v>479</v>
      </c>
      <c r="Y4" s="623" t="s">
        <v>480</v>
      </c>
      <c r="Z4" s="623" t="s">
        <v>481</v>
      </c>
      <c r="AA4" s="623" t="s">
        <v>482</v>
      </c>
      <c r="AB4" s="623" t="s">
        <v>483</v>
      </c>
      <c r="AC4" s="623" t="s">
        <v>484</v>
      </c>
      <c r="AD4" s="623" t="s">
        <v>485</v>
      </c>
      <c r="AE4" s="623" t="s">
        <v>580</v>
      </c>
    </row>
    <row r="5" spans="1:31" ht="18" customHeight="1" thickTop="1" x14ac:dyDescent="0.3">
      <c r="A5" s="413"/>
      <c r="B5" s="413"/>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row>
    <row r="6" spans="1:31" ht="18" customHeight="1" x14ac:dyDescent="0.3">
      <c r="A6" s="626" t="s">
        <v>488</v>
      </c>
      <c r="B6" s="626" t="s">
        <v>491</v>
      </c>
      <c r="C6" s="629">
        <v>6889.5157246000008</v>
      </c>
      <c r="D6" s="629">
        <v>6860.1638053400002</v>
      </c>
      <c r="E6" s="629">
        <v>7137.9533715400012</v>
      </c>
      <c r="F6" s="629">
        <v>7065.0594082700009</v>
      </c>
      <c r="G6" s="629">
        <v>6918.2987180299997</v>
      </c>
      <c r="H6" s="629">
        <v>7130.6788687300004</v>
      </c>
      <c r="I6" s="629">
        <v>9906.0073724700014</v>
      </c>
      <c r="J6" s="629">
        <v>7890.4231340100005</v>
      </c>
      <c r="K6" s="629">
        <v>8069.9081984799996</v>
      </c>
      <c r="L6" s="629">
        <v>8213.1324725599989</v>
      </c>
      <c r="M6" s="629">
        <v>8040.98475074</v>
      </c>
      <c r="N6" s="629">
        <v>8143.8793263400003</v>
      </c>
      <c r="O6" s="629">
        <v>8014.0373515900001</v>
      </c>
      <c r="P6" s="629">
        <v>7670.1874028599996</v>
      </c>
      <c r="Q6" s="629">
        <v>7972.3419708899992</v>
      </c>
      <c r="R6" s="629">
        <v>8269.4315490999998</v>
      </c>
      <c r="S6" s="629">
        <v>7376.8085596000001</v>
      </c>
      <c r="T6" s="629">
        <v>8000.3086672099989</v>
      </c>
      <c r="U6" s="629">
        <v>9306.8694179100003</v>
      </c>
      <c r="V6" s="629">
        <v>9481.0869493899991</v>
      </c>
      <c r="W6" s="629">
        <v>7778.6035591199989</v>
      </c>
      <c r="X6" s="629">
        <v>7054.1898808799997</v>
      </c>
      <c r="Y6" s="629">
        <v>6634.5639321799999</v>
      </c>
      <c r="Z6" s="629">
        <v>6428.6312984300002</v>
      </c>
      <c r="AA6" s="629">
        <v>6524.6855502199996</v>
      </c>
      <c r="AB6" s="629">
        <v>7159.0727882600004</v>
      </c>
      <c r="AC6" s="629">
        <v>7168.3112889499998</v>
      </c>
      <c r="AD6" s="629">
        <v>7011.7270396000004</v>
      </c>
      <c r="AE6" s="629">
        <v>6616.7358665399997</v>
      </c>
    </row>
    <row r="7" spans="1:31" ht="18" customHeight="1" x14ac:dyDescent="0.3">
      <c r="A7" s="631" t="s">
        <v>581</v>
      </c>
      <c r="B7" s="639" t="s">
        <v>575</v>
      </c>
      <c r="C7" s="637">
        <v>2.1255316899999999</v>
      </c>
      <c r="D7" s="637">
        <v>2.1192754300000001</v>
      </c>
      <c r="E7" s="637">
        <v>2.2282869499999998</v>
      </c>
      <c r="F7" s="637">
        <v>2.07141061</v>
      </c>
      <c r="G7" s="637">
        <v>2.3350382800000005</v>
      </c>
      <c r="H7" s="637">
        <v>2.0283251600000001</v>
      </c>
      <c r="I7" s="637">
        <v>2.0672495999999998</v>
      </c>
      <c r="J7" s="637">
        <v>2.3479572500000003</v>
      </c>
      <c r="K7" s="637">
        <v>2.0449950299999999</v>
      </c>
      <c r="L7" s="637">
        <v>1.8257430799999999</v>
      </c>
      <c r="M7" s="637">
        <v>2.1015982600000003</v>
      </c>
      <c r="N7" s="637">
        <v>2.2091104599999998</v>
      </c>
      <c r="O7" s="637">
        <v>2.1396711399999999</v>
      </c>
      <c r="P7" s="637">
        <v>3.2172066800000003</v>
      </c>
      <c r="Q7" s="637">
        <v>3.66200766</v>
      </c>
      <c r="R7" s="637">
        <v>3.6962569599999999</v>
      </c>
      <c r="S7" s="637">
        <v>2.3838034100000001</v>
      </c>
      <c r="T7" s="637">
        <v>2.1940803999999998</v>
      </c>
      <c r="U7" s="637">
        <v>2.2731981700000001</v>
      </c>
      <c r="V7" s="637">
        <v>3.6700169799999998</v>
      </c>
      <c r="W7" s="637">
        <v>3.2185672599999999</v>
      </c>
      <c r="X7" s="637">
        <v>3.3822865000000002</v>
      </c>
      <c r="Y7" s="637">
        <v>4.00424281</v>
      </c>
      <c r="Z7" s="637">
        <v>3.1150479199999999</v>
      </c>
      <c r="AA7" s="637">
        <v>2.9779581800000003</v>
      </c>
      <c r="AB7" s="637">
        <v>3.5097541899999998</v>
      </c>
      <c r="AC7" s="637">
        <v>2.5970547199999996</v>
      </c>
      <c r="AD7" s="637">
        <v>3.6482944899999996</v>
      </c>
      <c r="AE7" s="637">
        <v>3.0722889599999998</v>
      </c>
    </row>
    <row r="8" spans="1:31" ht="18" customHeight="1" x14ac:dyDescent="0.3">
      <c r="A8" s="631" t="s">
        <v>582</v>
      </c>
      <c r="B8" s="639" t="s">
        <v>583</v>
      </c>
      <c r="C8" s="637">
        <v>2048.87684141</v>
      </c>
      <c r="D8" s="637">
        <v>2162.4572991100003</v>
      </c>
      <c r="E8" s="637">
        <v>2275.4390492500002</v>
      </c>
      <c r="F8" s="637">
        <v>2187.2024636099995</v>
      </c>
      <c r="G8" s="637">
        <v>2219.8812308899996</v>
      </c>
      <c r="H8" s="637">
        <v>2309.3755411100001</v>
      </c>
      <c r="I8" s="637">
        <v>5132.7693236200003</v>
      </c>
      <c r="J8" s="637">
        <v>3126.86252698</v>
      </c>
      <c r="K8" s="637">
        <v>2628.6096517300002</v>
      </c>
      <c r="L8" s="637">
        <v>2659.6728767600002</v>
      </c>
      <c r="M8" s="637">
        <v>3032.8858741099998</v>
      </c>
      <c r="N8" s="637">
        <v>2885.2825593900002</v>
      </c>
      <c r="O8" s="637">
        <v>2797.44118183</v>
      </c>
      <c r="P8" s="637">
        <v>2687.3435359800001</v>
      </c>
      <c r="Q8" s="637">
        <v>2781.1416306099995</v>
      </c>
      <c r="R8" s="637">
        <v>2931.5468949199999</v>
      </c>
      <c r="S8" s="637">
        <v>2136.66904952</v>
      </c>
      <c r="T8" s="637">
        <v>2890.6835806599997</v>
      </c>
      <c r="U8" s="637">
        <v>4226.8995218099999</v>
      </c>
      <c r="V8" s="637">
        <v>4520.5710963199999</v>
      </c>
      <c r="W8" s="637">
        <v>3053.2745326400004</v>
      </c>
      <c r="X8" s="637">
        <v>2415.9259483999999</v>
      </c>
      <c r="Y8" s="637">
        <v>1984.2086634099999</v>
      </c>
      <c r="Z8" s="637">
        <v>1767.56107038</v>
      </c>
      <c r="AA8" s="637">
        <v>1956.9192613600001</v>
      </c>
      <c r="AB8" s="637">
        <v>2847.1646539200001</v>
      </c>
      <c r="AC8" s="637">
        <v>2886.1040588999999</v>
      </c>
      <c r="AD8" s="637">
        <v>2910.6211680599999</v>
      </c>
      <c r="AE8" s="637">
        <v>1982.1728863199999</v>
      </c>
    </row>
    <row r="9" spans="1:31" ht="18" customHeight="1" x14ac:dyDescent="0.3">
      <c r="A9" s="631" t="s">
        <v>584</v>
      </c>
      <c r="B9" s="639" t="s">
        <v>585</v>
      </c>
      <c r="C9" s="637">
        <v>4838.5133514999998</v>
      </c>
      <c r="D9" s="637">
        <v>4695.5872307999998</v>
      </c>
      <c r="E9" s="637">
        <v>4860.2860353400001</v>
      </c>
      <c r="F9" s="637">
        <v>4875.78553405</v>
      </c>
      <c r="G9" s="637">
        <v>4696.0824488599992</v>
      </c>
      <c r="H9" s="637">
        <v>4819.27500246</v>
      </c>
      <c r="I9" s="637">
        <v>4771.1707992499996</v>
      </c>
      <c r="J9" s="637">
        <v>4761.2126497800009</v>
      </c>
      <c r="K9" s="637">
        <v>5439.2535517200004</v>
      </c>
      <c r="L9" s="637">
        <v>5551.6338527200005</v>
      </c>
      <c r="M9" s="637">
        <v>5005.9972783699995</v>
      </c>
      <c r="N9" s="637">
        <v>5256.3876564900002</v>
      </c>
      <c r="O9" s="637">
        <v>5214.4564986200003</v>
      </c>
      <c r="P9" s="637">
        <v>4979.6266602000005</v>
      </c>
      <c r="Q9" s="637">
        <v>5187.5383326199999</v>
      </c>
      <c r="R9" s="637">
        <v>5334.1883972200003</v>
      </c>
      <c r="S9" s="637">
        <v>5237.7557066700001</v>
      </c>
      <c r="T9" s="637">
        <v>5107.43100615</v>
      </c>
      <c r="U9" s="637">
        <v>5077.6966979300005</v>
      </c>
      <c r="V9" s="637">
        <v>4956.8458360900004</v>
      </c>
      <c r="W9" s="637">
        <v>4722.110459219999</v>
      </c>
      <c r="X9" s="637">
        <v>4634.8816459799991</v>
      </c>
      <c r="Y9" s="637">
        <v>4646.3510259599998</v>
      </c>
      <c r="Z9" s="637">
        <v>4657.9551801300004</v>
      </c>
      <c r="AA9" s="637">
        <v>4564.7883306800004</v>
      </c>
      <c r="AB9" s="637">
        <v>4308.3983801499999</v>
      </c>
      <c r="AC9" s="637">
        <v>4279.6101753299999</v>
      </c>
      <c r="AD9" s="637">
        <v>4097.4575770500005</v>
      </c>
      <c r="AE9" s="637">
        <v>4631.4906912599999</v>
      </c>
    </row>
    <row r="10" spans="1:31" ht="18" customHeight="1" x14ac:dyDescent="0.3">
      <c r="A10" s="631"/>
      <c r="B10" s="631"/>
      <c r="C10" s="701"/>
      <c r="D10" s="701"/>
      <c r="E10" s="701"/>
      <c r="F10" s="701"/>
      <c r="G10" s="701"/>
      <c r="H10" s="701"/>
      <c r="I10" s="701"/>
      <c r="J10" s="701"/>
      <c r="K10" s="701"/>
      <c r="L10" s="701"/>
      <c r="M10" s="701"/>
      <c r="N10" s="701"/>
      <c r="O10" s="701"/>
      <c r="P10" s="701"/>
      <c r="Q10" s="701"/>
      <c r="R10" s="701"/>
      <c r="S10" s="701"/>
      <c r="T10" s="701"/>
      <c r="U10" s="701"/>
      <c r="V10" s="701"/>
      <c r="W10" s="701"/>
      <c r="X10" s="701"/>
      <c r="Y10" s="701"/>
      <c r="Z10" s="701"/>
      <c r="AA10" s="701"/>
      <c r="AB10" s="701"/>
      <c r="AC10" s="701"/>
      <c r="AD10" s="701"/>
      <c r="AE10" s="701"/>
    </row>
    <row r="11" spans="1:31" ht="18" customHeight="1" x14ac:dyDescent="0.3">
      <c r="A11" s="626" t="s">
        <v>490</v>
      </c>
      <c r="B11" s="626" t="s">
        <v>586</v>
      </c>
      <c r="C11" s="629">
        <v>4221.6224623199996</v>
      </c>
      <c r="D11" s="629">
        <v>4787.4185765900002</v>
      </c>
      <c r="E11" s="629">
        <v>4565.2739098900001</v>
      </c>
      <c r="F11" s="629">
        <v>4578.2717690099998</v>
      </c>
      <c r="G11" s="629">
        <v>4886.4241171000003</v>
      </c>
      <c r="H11" s="629">
        <v>4899.3148916600003</v>
      </c>
      <c r="I11" s="629">
        <v>4611.5893382200002</v>
      </c>
      <c r="J11" s="629">
        <v>4456.7396541799999</v>
      </c>
      <c r="K11" s="629">
        <v>3906.0180231500008</v>
      </c>
      <c r="L11" s="629">
        <v>3714.4465846499997</v>
      </c>
      <c r="M11" s="629">
        <v>4191.2973830800001</v>
      </c>
      <c r="N11" s="629">
        <v>4184.83437426</v>
      </c>
      <c r="O11" s="629">
        <v>4135.7727037200002</v>
      </c>
      <c r="P11" s="629">
        <v>4587.9014881700004</v>
      </c>
      <c r="Q11" s="629">
        <v>4599.4966443100002</v>
      </c>
      <c r="R11" s="629">
        <v>4223.5534941400001</v>
      </c>
      <c r="S11" s="629">
        <v>4367.6754189700005</v>
      </c>
      <c r="T11" s="629">
        <v>4093.1708770699997</v>
      </c>
      <c r="U11" s="629">
        <v>2792.87933183</v>
      </c>
      <c r="V11" s="629">
        <v>2794.3221522100002</v>
      </c>
      <c r="W11" s="629">
        <v>4453.8647564700004</v>
      </c>
      <c r="X11" s="629">
        <v>4557.4011225100003</v>
      </c>
      <c r="Y11" s="629">
        <v>4564.7820450400004</v>
      </c>
      <c r="Z11" s="629">
        <v>3962.81124043</v>
      </c>
      <c r="AA11" s="629">
        <v>3581.1917449000002</v>
      </c>
      <c r="AB11" s="629">
        <v>3581.4714010399998</v>
      </c>
      <c r="AC11" s="629">
        <v>3031.8715136700002</v>
      </c>
      <c r="AD11" s="629">
        <v>2227.1116753800002</v>
      </c>
      <c r="AE11" s="629">
        <v>2732.3337587599999</v>
      </c>
    </row>
    <row r="12" spans="1:31" ht="18" customHeight="1" x14ac:dyDescent="0.3">
      <c r="A12" s="631"/>
      <c r="B12" s="631"/>
      <c r="C12" s="701"/>
      <c r="D12" s="701"/>
      <c r="E12" s="701"/>
      <c r="F12" s="701"/>
      <c r="G12" s="701"/>
      <c r="H12" s="701"/>
      <c r="I12" s="701"/>
      <c r="J12" s="701"/>
      <c r="K12" s="701"/>
      <c r="L12" s="701"/>
      <c r="M12" s="701"/>
      <c r="N12" s="701"/>
      <c r="O12" s="701"/>
      <c r="P12" s="701"/>
      <c r="Q12" s="701"/>
      <c r="R12" s="701"/>
      <c r="S12" s="701"/>
      <c r="T12" s="701"/>
      <c r="U12" s="701"/>
      <c r="V12" s="701"/>
      <c r="W12" s="701"/>
      <c r="X12" s="701"/>
      <c r="Y12" s="701"/>
      <c r="Z12" s="701"/>
      <c r="AA12" s="701"/>
      <c r="AB12" s="701"/>
      <c r="AC12" s="701"/>
      <c r="AD12" s="701"/>
      <c r="AE12" s="701"/>
    </row>
    <row r="13" spans="1:31" ht="18" customHeight="1" x14ac:dyDescent="0.3">
      <c r="A13" s="626" t="s">
        <v>500</v>
      </c>
      <c r="B13" s="626" t="s">
        <v>503</v>
      </c>
      <c r="C13" s="629">
        <v>61788.929204800006</v>
      </c>
      <c r="D13" s="629">
        <v>62115.52870178</v>
      </c>
      <c r="E13" s="629">
        <v>62937.957910020006</v>
      </c>
      <c r="F13" s="629">
        <v>63092.996645710009</v>
      </c>
      <c r="G13" s="629">
        <v>62952.402119680002</v>
      </c>
      <c r="H13" s="629">
        <v>63005.937751399993</v>
      </c>
      <c r="I13" s="629">
        <v>62983.697272609999</v>
      </c>
      <c r="J13" s="629">
        <v>63435.106245609997</v>
      </c>
      <c r="K13" s="629">
        <v>64015.280219679989</v>
      </c>
      <c r="L13" s="629">
        <v>64116.820249290002</v>
      </c>
      <c r="M13" s="629">
        <v>64251.763532329998</v>
      </c>
      <c r="N13" s="629">
        <v>64167.612116440003</v>
      </c>
      <c r="O13" s="629">
        <v>2.5</v>
      </c>
      <c r="P13" s="629">
        <v>64803.658447130008</v>
      </c>
      <c r="Q13" s="629">
        <v>65648.735160800003</v>
      </c>
      <c r="R13" s="629">
        <v>65209.124655700005</v>
      </c>
      <c r="S13" s="629">
        <v>51333.949112180002</v>
      </c>
      <c r="T13" s="629">
        <v>51074.885613020007</v>
      </c>
      <c r="U13" s="629">
        <v>50751.705236380003</v>
      </c>
      <c r="V13" s="629">
        <v>50706.598559699996</v>
      </c>
      <c r="W13" s="629">
        <v>50412.561809599996</v>
      </c>
      <c r="X13" s="629">
        <v>50746.287517699995</v>
      </c>
      <c r="Y13" s="629">
        <v>51093.548557940005</v>
      </c>
      <c r="Z13" s="629">
        <v>51759.644969000001</v>
      </c>
      <c r="AA13" s="629">
        <v>50820.866305980002</v>
      </c>
      <c r="AB13" s="629">
        <v>51184.03943194</v>
      </c>
      <c r="AC13" s="629">
        <v>51050.350472260005</v>
      </c>
      <c r="AD13" s="629">
        <v>51920.221772149998</v>
      </c>
      <c r="AE13" s="629">
        <v>52717.67142033</v>
      </c>
    </row>
    <row r="14" spans="1:31" ht="18" customHeight="1" x14ac:dyDescent="0.3">
      <c r="A14" s="631"/>
      <c r="B14" s="631"/>
      <c r="C14" s="701"/>
      <c r="D14" s="701"/>
      <c r="E14" s="701"/>
      <c r="F14" s="701"/>
      <c r="G14" s="701"/>
      <c r="H14" s="701"/>
      <c r="I14" s="701"/>
      <c r="J14" s="701"/>
      <c r="K14" s="701"/>
      <c r="L14" s="701"/>
      <c r="M14" s="701"/>
      <c r="N14" s="701"/>
      <c r="O14" s="701"/>
      <c r="P14" s="701"/>
      <c r="Q14" s="701"/>
      <c r="R14" s="701"/>
      <c r="S14" s="701"/>
      <c r="T14" s="701"/>
      <c r="U14" s="701"/>
      <c r="V14" s="701"/>
      <c r="W14" s="701"/>
      <c r="X14" s="701"/>
      <c r="Y14" s="701"/>
      <c r="Z14" s="701"/>
      <c r="AA14" s="701"/>
      <c r="AB14" s="701"/>
      <c r="AC14" s="701"/>
      <c r="AD14" s="701"/>
      <c r="AE14" s="701"/>
    </row>
    <row r="15" spans="1:31" ht="18" customHeight="1" x14ac:dyDescent="0.3">
      <c r="A15" s="626" t="s">
        <v>502</v>
      </c>
      <c r="B15" s="626" t="s">
        <v>587</v>
      </c>
      <c r="C15" s="629">
        <v>35.474803000000001</v>
      </c>
      <c r="D15" s="629">
        <v>66.400627</v>
      </c>
      <c r="E15" s="629">
        <v>512.40737300000001</v>
      </c>
      <c r="F15" s="629">
        <v>513.118878</v>
      </c>
      <c r="G15" s="629">
        <v>513.98527189999993</v>
      </c>
      <c r="H15" s="629">
        <v>513.19316400000002</v>
      </c>
      <c r="I15" s="629">
        <v>515.20972374999997</v>
      </c>
      <c r="J15" s="629">
        <v>514.33098749999999</v>
      </c>
      <c r="K15" s="629">
        <v>514.66546525000001</v>
      </c>
      <c r="L15" s="629">
        <v>514.44156184999997</v>
      </c>
      <c r="M15" s="629">
        <v>514.64231700000005</v>
      </c>
      <c r="N15" s="629">
        <v>513.2903675</v>
      </c>
      <c r="O15" s="629">
        <v>515.84672790000002</v>
      </c>
      <c r="P15" s="629">
        <v>515.28500355000006</v>
      </c>
      <c r="Q15" s="629">
        <v>516.99238500000001</v>
      </c>
      <c r="R15" s="629">
        <v>519.25186514999996</v>
      </c>
      <c r="S15" s="629">
        <v>520.38607315000002</v>
      </c>
      <c r="T15" s="629">
        <v>499.77652914999999</v>
      </c>
      <c r="U15" s="629">
        <v>501.45596499999999</v>
      </c>
      <c r="V15" s="629">
        <v>505.12282419999997</v>
      </c>
      <c r="W15" s="629">
        <v>510.57895100000002</v>
      </c>
      <c r="X15" s="629">
        <v>561.854558</v>
      </c>
      <c r="Y15" s="629">
        <v>567.74027935000004</v>
      </c>
      <c r="Z15" s="629">
        <v>571.63318700000002</v>
      </c>
      <c r="AA15" s="629">
        <v>623.82369300000005</v>
      </c>
      <c r="AB15" s="629">
        <v>629.807547</v>
      </c>
      <c r="AC15" s="629">
        <v>636.62834099999998</v>
      </c>
      <c r="AD15" s="629">
        <v>639.45769399999995</v>
      </c>
      <c r="AE15" s="629">
        <v>640.49127799999997</v>
      </c>
    </row>
    <row r="16" spans="1:31" ht="18" customHeight="1" x14ac:dyDescent="0.3">
      <c r="A16" s="631"/>
      <c r="B16" s="639"/>
      <c r="C16" s="701"/>
      <c r="D16" s="701"/>
      <c r="E16" s="701"/>
      <c r="F16" s="701"/>
      <c r="G16" s="701"/>
      <c r="H16" s="701"/>
      <c r="I16" s="701"/>
      <c r="J16" s="701"/>
      <c r="K16" s="701"/>
      <c r="L16" s="701"/>
      <c r="M16" s="701"/>
      <c r="N16" s="701"/>
      <c r="O16" s="701"/>
      <c r="P16" s="701"/>
      <c r="Q16" s="701"/>
      <c r="R16" s="701"/>
      <c r="S16" s="701"/>
      <c r="T16" s="701"/>
      <c r="U16" s="701"/>
      <c r="V16" s="701"/>
      <c r="W16" s="701"/>
      <c r="X16" s="701"/>
      <c r="Y16" s="701"/>
      <c r="Z16" s="701"/>
      <c r="AA16" s="701"/>
      <c r="AB16" s="701"/>
      <c r="AC16" s="701"/>
      <c r="AD16" s="701"/>
      <c r="AE16" s="701"/>
    </row>
    <row r="17" spans="1:31" ht="18" customHeight="1" x14ac:dyDescent="0.3">
      <c r="A17" s="626" t="s">
        <v>504</v>
      </c>
      <c r="B17" s="626" t="s">
        <v>588</v>
      </c>
      <c r="C17" s="629">
        <v>0</v>
      </c>
      <c r="D17" s="629">
        <v>0</v>
      </c>
      <c r="E17" s="629">
        <v>0</v>
      </c>
      <c r="F17" s="629">
        <v>0</v>
      </c>
      <c r="G17" s="629">
        <v>0</v>
      </c>
      <c r="H17" s="629">
        <v>0</v>
      </c>
      <c r="I17" s="629">
        <v>0</v>
      </c>
      <c r="J17" s="629">
        <v>0</v>
      </c>
      <c r="K17" s="629">
        <v>0</v>
      </c>
      <c r="L17" s="629">
        <v>0</v>
      </c>
      <c r="M17" s="629">
        <v>0</v>
      </c>
      <c r="N17" s="629">
        <v>0</v>
      </c>
      <c r="O17" s="629">
        <v>0</v>
      </c>
      <c r="P17" s="629">
        <v>0</v>
      </c>
      <c r="Q17" s="629">
        <v>0</v>
      </c>
      <c r="R17" s="629">
        <v>0</v>
      </c>
      <c r="S17" s="629">
        <v>0</v>
      </c>
      <c r="T17" s="629">
        <v>0</v>
      </c>
      <c r="U17" s="629">
        <v>0</v>
      </c>
      <c r="V17" s="629">
        <v>0</v>
      </c>
      <c r="W17" s="629">
        <v>0</v>
      </c>
      <c r="X17" s="629">
        <v>0</v>
      </c>
      <c r="Y17" s="629">
        <v>0</v>
      </c>
      <c r="Z17" s="629">
        <v>0</v>
      </c>
      <c r="AA17" s="629">
        <v>0</v>
      </c>
      <c r="AB17" s="629">
        <v>0</v>
      </c>
      <c r="AC17" s="629">
        <v>0</v>
      </c>
      <c r="AD17" s="629">
        <v>0</v>
      </c>
      <c r="AE17" s="629">
        <v>0</v>
      </c>
    </row>
    <row r="18" spans="1:31" ht="18" customHeight="1" x14ac:dyDescent="0.3">
      <c r="A18" s="631"/>
      <c r="B18" s="631"/>
      <c r="C18" s="701"/>
      <c r="D18" s="701"/>
      <c r="E18" s="701"/>
      <c r="F18" s="701"/>
      <c r="G18" s="701"/>
      <c r="H18" s="701"/>
      <c r="I18" s="701"/>
      <c r="J18" s="701"/>
      <c r="K18" s="701"/>
      <c r="L18" s="701"/>
      <c r="M18" s="701"/>
      <c r="N18" s="701"/>
      <c r="O18" s="701"/>
      <c r="P18" s="701"/>
      <c r="Q18" s="701"/>
      <c r="R18" s="701"/>
      <c r="S18" s="701"/>
      <c r="T18" s="701"/>
      <c r="U18" s="701"/>
      <c r="V18" s="701"/>
      <c r="W18" s="701"/>
      <c r="X18" s="701"/>
      <c r="Y18" s="701"/>
      <c r="Z18" s="701"/>
      <c r="AA18" s="701"/>
      <c r="AB18" s="701"/>
      <c r="AC18" s="701"/>
      <c r="AD18" s="701"/>
      <c r="AE18" s="701"/>
    </row>
    <row r="19" spans="1:31" ht="18" customHeight="1" x14ac:dyDescent="0.3">
      <c r="A19" s="626" t="s">
        <v>506</v>
      </c>
      <c r="B19" s="626" t="s">
        <v>589</v>
      </c>
      <c r="C19" s="629">
        <v>0</v>
      </c>
      <c r="D19" s="629">
        <v>0</v>
      </c>
      <c r="E19" s="629">
        <v>0</v>
      </c>
      <c r="F19" s="629">
        <v>0</v>
      </c>
      <c r="G19" s="629">
        <v>0</v>
      </c>
      <c r="H19" s="629">
        <v>0</v>
      </c>
      <c r="I19" s="629">
        <v>0</v>
      </c>
      <c r="J19" s="629">
        <v>0</v>
      </c>
      <c r="K19" s="629">
        <v>0</v>
      </c>
      <c r="L19" s="629">
        <v>0</v>
      </c>
      <c r="M19" s="629">
        <v>0</v>
      </c>
      <c r="N19" s="629">
        <v>0</v>
      </c>
      <c r="O19" s="629">
        <v>0</v>
      </c>
      <c r="P19" s="629">
        <v>0</v>
      </c>
      <c r="Q19" s="629">
        <v>0</v>
      </c>
      <c r="R19" s="629">
        <v>0</v>
      </c>
      <c r="S19" s="629">
        <v>0</v>
      </c>
      <c r="T19" s="629">
        <v>0</v>
      </c>
      <c r="U19" s="629">
        <v>0</v>
      </c>
      <c r="V19" s="629">
        <v>0</v>
      </c>
      <c r="W19" s="629">
        <v>0</v>
      </c>
      <c r="X19" s="629">
        <v>0</v>
      </c>
      <c r="Y19" s="629">
        <v>0</v>
      </c>
      <c r="Z19" s="629">
        <v>0</v>
      </c>
      <c r="AA19" s="629">
        <v>0</v>
      </c>
      <c r="AB19" s="629">
        <v>0</v>
      </c>
      <c r="AC19" s="629">
        <v>0</v>
      </c>
      <c r="AD19" s="629">
        <v>0</v>
      </c>
      <c r="AE19" s="629">
        <v>0</v>
      </c>
    </row>
    <row r="20" spans="1:31" ht="18" customHeight="1" x14ac:dyDescent="0.3">
      <c r="A20" s="631"/>
      <c r="B20" s="631"/>
      <c r="C20" s="701"/>
      <c r="D20" s="701"/>
      <c r="E20" s="701"/>
      <c r="F20" s="701"/>
      <c r="G20" s="701"/>
      <c r="H20" s="701"/>
      <c r="I20" s="701"/>
      <c r="J20" s="701"/>
      <c r="K20" s="701"/>
      <c r="L20" s="701"/>
      <c r="M20" s="701"/>
      <c r="N20" s="701"/>
      <c r="O20" s="701"/>
      <c r="P20" s="701"/>
      <c r="Q20" s="701"/>
      <c r="R20" s="701"/>
      <c r="S20" s="701"/>
      <c r="T20" s="701"/>
      <c r="U20" s="701"/>
      <c r="V20" s="701"/>
      <c r="W20" s="701"/>
      <c r="X20" s="701"/>
      <c r="Y20" s="701"/>
      <c r="Z20" s="701"/>
      <c r="AA20" s="701"/>
      <c r="AB20" s="701"/>
      <c r="AC20" s="701"/>
      <c r="AD20" s="701"/>
      <c r="AE20" s="701"/>
    </row>
    <row r="21" spans="1:31" ht="18" customHeight="1" x14ac:dyDescent="0.3">
      <c r="A21" s="626" t="s">
        <v>508</v>
      </c>
      <c r="B21" s="626" t="s">
        <v>511</v>
      </c>
      <c r="C21" s="629">
        <v>1165.5842754800001</v>
      </c>
      <c r="D21" s="629">
        <v>1144.3339894400001</v>
      </c>
      <c r="E21" s="629">
        <v>1252.33697779</v>
      </c>
      <c r="F21" s="629">
        <v>1158.7047769400001</v>
      </c>
      <c r="G21" s="629">
        <v>1211.0408513799998</v>
      </c>
      <c r="H21" s="629">
        <v>1379.6697941500001</v>
      </c>
      <c r="I21" s="629">
        <v>1151.33994018</v>
      </c>
      <c r="J21" s="629">
        <v>1216.2030727000001</v>
      </c>
      <c r="K21" s="629">
        <v>1267.5159774499998</v>
      </c>
      <c r="L21" s="629">
        <v>1237.7968273299998</v>
      </c>
      <c r="M21" s="629">
        <v>957.69574081000007</v>
      </c>
      <c r="N21" s="629">
        <v>946.51278145000003</v>
      </c>
      <c r="O21" s="629">
        <v>978.26740600000016</v>
      </c>
      <c r="P21" s="629">
        <v>935.78048269999988</v>
      </c>
      <c r="Q21" s="629">
        <v>819.60248229999991</v>
      </c>
      <c r="R21" s="629">
        <v>824.27017603000002</v>
      </c>
      <c r="S21" s="629">
        <v>527.13489362999997</v>
      </c>
      <c r="T21" s="629">
        <v>491.28439797999988</v>
      </c>
      <c r="U21" s="629">
        <v>548.74033615999997</v>
      </c>
      <c r="V21" s="629">
        <v>562.88839671000005</v>
      </c>
      <c r="W21" s="629">
        <v>612.32924229999992</v>
      </c>
      <c r="X21" s="629">
        <v>659.42193758000008</v>
      </c>
      <c r="Y21" s="629">
        <v>683.09322334000001</v>
      </c>
      <c r="Z21" s="629">
        <v>663.31553169999995</v>
      </c>
      <c r="AA21" s="629">
        <v>1302.3887944200001</v>
      </c>
      <c r="AB21" s="629">
        <v>1318.0694026400001</v>
      </c>
      <c r="AC21" s="629">
        <v>1327.1109784799999</v>
      </c>
      <c r="AD21" s="629">
        <v>1050.54140972</v>
      </c>
      <c r="AE21" s="629">
        <v>681.51544925999997</v>
      </c>
    </row>
    <row r="22" spans="1:31" ht="18" customHeight="1" x14ac:dyDescent="0.3">
      <c r="A22" s="631"/>
      <c r="B22" s="631"/>
      <c r="C22" s="701"/>
      <c r="D22" s="701"/>
      <c r="E22" s="701"/>
      <c r="F22" s="701"/>
      <c r="G22" s="701"/>
      <c r="H22" s="701"/>
      <c r="I22" s="701"/>
      <c r="J22" s="701"/>
      <c r="K22" s="701"/>
      <c r="L22" s="701"/>
      <c r="M22" s="701"/>
      <c r="N22" s="701"/>
      <c r="O22" s="701"/>
      <c r="P22" s="701"/>
      <c r="Q22" s="701"/>
      <c r="R22" s="701"/>
      <c r="S22" s="701"/>
      <c r="T22" s="701"/>
      <c r="U22" s="701"/>
      <c r="V22" s="701"/>
      <c r="W22" s="701"/>
      <c r="X22" s="701"/>
      <c r="Y22" s="701"/>
      <c r="Z22" s="701"/>
      <c r="AA22" s="701"/>
      <c r="AB22" s="701"/>
      <c r="AC22" s="701"/>
      <c r="AD22" s="701"/>
      <c r="AE22" s="701"/>
    </row>
    <row r="23" spans="1:31" ht="18" customHeight="1" x14ac:dyDescent="0.3">
      <c r="A23" s="626" t="s">
        <v>510</v>
      </c>
      <c r="B23" s="626" t="s">
        <v>513</v>
      </c>
      <c r="C23" s="629">
        <v>3135.7740471799998</v>
      </c>
      <c r="D23" s="629">
        <v>3130.7487091800003</v>
      </c>
      <c r="E23" s="629">
        <v>2788.11250492</v>
      </c>
      <c r="F23" s="629">
        <v>2893.4054980399997</v>
      </c>
      <c r="G23" s="629">
        <v>2886.2862546699994</v>
      </c>
      <c r="H23" s="629">
        <v>2915.3276858499994</v>
      </c>
      <c r="I23" s="629">
        <v>2892.2268666600003</v>
      </c>
      <c r="J23" s="629">
        <v>2926.1956566900008</v>
      </c>
      <c r="K23" s="629">
        <v>3039.1836180400005</v>
      </c>
      <c r="L23" s="629">
        <v>3042.5841576500002</v>
      </c>
      <c r="M23" s="629">
        <v>3027.9828807100002</v>
      </c>
      <c r="N23" s="629">
        <v>3033.2130022399997</v>
      </c>
      <c r="O23" s="629">
        <v>3162.9474170500002</v>
      </c>
      <c r="P23" s="629">
        <v>3145.97798883</v>
      </c>
      <c r="Q23" s="629">
        <v>3130.6690823399995</v>
      </c>
      <c r="R23" s="629">
        <v>3050.2464105699996</v>
      </c>
      <c r="S23" s="629">
        <v>2466.9573183599996</v>
      </c>
      <c r="T23" s="629">
        <v>2492.7728384800002</v>
      </c>
      <c r="U23" s="629">
        <v>2477.3548169100004</v>
      </c>
      <c r="V23" s="629">
        <v>2456.2756352000001</v>
      </c>
      <c r="W23" s="629">
        <v>2428.09250729</v>
      </c>
      <c r="X23" s="629">
        <v>2411.7953546499998</v>
      </c>
      <c r="Y23" s="629">
        <v>2381.6292145699995</v>
      </c>
      <c r="Z23" s="629">
        <v>2427.2441287400002</v>
      </c>
      <c r="AA23" s="629">
        <v>2419.9539893900001</v>
      </c>
      <c r="AB23" s="629">
        <v>2422.0065897999998</v>
      </c>
      <c r="AC23" s="629">
        <v>2462.5170033900004</v>
      </c>
      <c r="AD23" s="629">
        <v>2830.7603667199996</v>
      </c>
      <c r="AE23" s="629">
        <v>2858.7945148799995</v>
      </c>
    </row>
    <row r="24" spans="1:31" ht="18" customHeight="1" x14ac:dyDescent="0.3">
      <c r="A24" s="631"/>
      <c r="B24" s="631"/>
      <c r="C24" s="637"/>
      <c r="D24" s="637"/>
      <c r="E24" s="637"/>
      <c r="F24" s="637"/>
      <c r="G24" s="637"/>
      <c r="H24" s="637"/>
      <c r="I24" s="637"/>
      <c r="J24" s="637"/>
      <c r="K24" s="637"/>
      <c r="L24" s="637"/>
      <c r="M24" s="637"/>
      <c r="N24" s="637"/>
      <c r="O24" s="637"/>
      <c r="P24" s="637"/>
      <c r="Q24" s="637"/>
      <c r="R24" s="637"/>
      <c r="S24" s="637"/>
      <c r="T24" s="637"/>
      <c r="U24" s="637"/>
      <c r="V24" s="637"/>
      <c r="W24" s="637"/>
      <c r="X24" s="637"/>
      <c r="Y24" s="637"/>
      <c r="Z24" s="637"/>
      <c r="AA24" s="637"/>
      <c r="AB24" s="637"/>
      <c r="AC24" s="637"/>
      <c r="AD24" s="637"/>
      <c r="AE24" s="637"/>
    </row>
    <row r="25" spans="1:31" ht="18" customHeight="1" x14ac:dyDescent="0.3">
      <c r="A25" s="626"/>
      <c r="B25" s="626" t="s">
        <v>452</v>
      </c>
      <c r="C25" s="629">
        <v>77236.900517380011</v>
      </c>
      <c r="D25" s="629">
        <v>78104.594409330006</v>
      </c>
      <c r="E25" s="629">
        <v>79194.042047160008</v>
      </c>
      <c r="F25" s="629">
        <v>79301.556975970001</v>
      </c>
      <c r="G25" s="629">
        <v>79368.437332760004</v>
      </c>
      <c r="H25" s="629">
        <v>79844.122155790013</v>
      </c>
      <c r="I25" s="629">
        <v>82060.070513889994</v>
      </c>
      <c r="J25" s="629">
        <v>80438.998750690007</v>
      </c>
      <c r="K25" s="629">
        <v>80812.571502049992</v>
      </c>
      <c r="L25" s="629">
        <v>80839.221853329989</v>
      </c>
      <c r="M25" s="629">
        <v>80984.36660466998</v>
      </c>
      <c r="N25" s="629">
        <v>80989.341968230001</v>
      </c>
      <c r="O25" s="629">
        <v>81080.767267770003</v>
      </c>
      <c r="P25" s="629">
        <v>81658.790813240004</v>
      </c>
      <c r="Q25" s="629">
        <v>82687.837725639984</v>
      </c>
      <c r="R25" s="629">
        <v>82095.878150689998</v>
      </c>
      <c r="S25" s="629">
        <v>66592.911375890006</v>
      </c>
      <c r="T25" s="629">
        <v>66652.19892291</v>
      </c>
      <c r="U25" s="629">
        <v>66379.005104190001</v>
      </c>
      <c r="V25" s="629">
        <v>66506.294517410002</v>
      </c>
      <c r="W25" s="629">
        <v>66196.030825779992</v>
      </c>
      <c r="X25" s="629">
        <v>65990.950371319996</v>
      </c>
      <c r="Y25" s="629">
        <v>65925.357252419999</v>
      </c>
      <c r="Z25" s="629">
        <v>65813.280355299998</v>
      </c>
      <c r="AA25" s="629">
        <v>65272.910077909997</v>
      </c>
      <c r="AB25" s="629">
        <v>66294.467160679997</v>
      </c>
      <c r="AC25" s="629">
        <v>65676.789597750001</v>
      </c>
      <c r="AD25" s="629">
        <v>65679.819957569998</v>
      </c>
      <c r="AE25" s="629">
        <v>66247.542287770004</v>
      </c>
    </row>
    <row r="26" spans="1:31" thickBot="1" x14ac:dyDescent="0.35">
      <c r="A26" s="640"/>
      <c r="B26" s="640"/>
      <c r="C26" s="706"/>
      <c r="D26" s="706"/>
      <c r="E26" s="706"/>
      <c r="F26" s="706"/>
      <c r="G26" s="706"/>
      <c r="H26" s="706"/>
      <c r="I26" s="706"/>
      <c r="J26" s="706"/>
      <c r="K26" s="706"/>
      <c r="L26" s="706"/>
      <c r="M26" s="706"/>
      <c r="N26" s="706"/>
      <c r="O26" s="706"/>
      <c r="P26" s="706"/>
      <c r="Q26" s="706"/>
      <c r="R26" s="706"/>
      <c r="S26" s="706"/>
      <c r="T26" s="706"/>
      <c r="U26" s="706"/>
      <c r="V26" s="706"/>
      <c r="W26" s="706"/>
      <c r="X26" s="706"/>
      <c r="Y26" s="706"/>
      <c r="Z26" s="706"/>
      <c r="AA26" s="706"/>
      <c r="AB26" s="706"/>
      <c r="AC26" s="706"/>
      <c r="AD26" s="706"/>
      <c r="AE26" s="706"/>
    </row>
    <row r="27" spans="1:31" ht="18" hidden="1" thickTop="1" x14ac:dyDescent="0.3">
      <c r="A27" s="702"/>
      <c r="B27" s="702"/>
      <c r="C27" s="700"/>
      <c r="D27" s="700"/>
      <c r="E27" s="700"/>
      <c r="F27" s="700"/>
      <c r="G27" s="700"/>
      <c r="H27" s="700"/>
      <c r="I27" s="700"/>
      <c r="J27" s="700"/>
      <c r="K27" s="700"/>
      <c r="L27" s="700"/>
      <c r="M27" s="700"/>
      <c r="N27" s="700"/>
      <c r="O27" s="700"/>
      <c r="P27" s="700"/>
      <c r="Q27" s="700"/>
      <c r="R27" s="700"/>
      <c r="S27" s="700"/>
      <c r="T27" s="700"/>
      <c r="U27" s="700"/>
      <c r="V27" s="700"/>
      <c r="W27" s="700"/>
      <c r="X27" s="700"/>
      <c r="Y27" s="700"/>
      <c r="Z27" s="700"/>
      <c r="AA27" s="700"/>
      <c r="AB27" s="700"/>
      <c r="AC27" s="700"/>
      <c r="AD27" s="700"/>
      <c r="AE27" s="700"/>
    </row>
    <row r="28" spans="1:31" ht="18" thickTop="1" x14ac:dyDescent="0.3">
      <c r="A28" s="616"/>
      <c r="B28" s="616"/>
      <c r="C28" s="700"/>
      <c r="D28" s="700"/>
      <c r="E28" s="700"/>
      <c r="F28" s="700"/>
      <c r="G28" s="700"/>
      <c r="H28" s="700"/>
      <c r="I28" s="700"/>
      <c r="J28" s="700"/>
      <c r="K28" s="700"/>
      <c r="L28" s="700"/>
      <c r="M28" s="700"/>
      <c r="N28" s="700"/>
      <c r="O28" s="700"/>
      <c r="P28" s="700"/>
      <c r="Q28" s="700"/>
      <c r="R28" s="700"/>
      <c r="S28" s="700"/>
      <c r="T28" s="700"/>
      <c r="U28" s="700"/>
      <c r="V28" s="700"/>
      <c r="W28" s="700"/>
      <c r="X28" s="700"/>
      <c r="Y28" s="700"/>
      <c r="Z28" s="700"/>
      <c r="AA28" s="700"/>
      <c r="AB28" s="700"/>
      <c r="AC28" s="700"/>
      <c r="AD28" s="700"/>
      <c r="AE28" s="700"/>
    </row>
    <row r="29" spans="1:31" ht="18" thickBot="1" x14ac:dyDescent="0.35">
      <c r="A29" s="703"/>
      <c r="B29" s="703"/>
      <c r="C29" s="704"/>
      <c r="D29" s="704"/>
      <c r="E29" s="704"/>
      <c r="F29" s="704"/>
      <c r="G29" s="704"/>
      <c r="H29" s="704"/>
      <c r="I29" s="704"/>
      <c r="J29" s="704"/>
      <c r="K29" s="704"/>
      <c r="S29" s="619"/>
      <c r="X29" s="619"/>
      <c r="AE29" s="619" t="s">
        <v>29</v>
      </c>
    </row>
    <row r="30" spans="1:31" ht="24" customHeight="1" thickTop="1" thickBot="1" x14ac:dyDescent="0.35">
      <c r="A30" s="621" t="s">
        <v>472</v>
      </c>
      <c r="B30" s="621" t="s">
        <v>514</v>
      </c>
      <c r="C30" s="622">
        <v>43374</v>
      </c>
      <c r="D30" s="622">
        <v>43405</v>
      </c>
      <c r="E30" s="622">
        <v>43435</v>
      </c>
      <c r="F30" s="622">
        <v>43466</v>
      </c>
      <c r="G30" s="622">
        <v>43497</v>
      </c>
      <c r="H30" s="622">
        <v>43525</v>
      </c>
      <c r="I30" s="622">
        <v>43556</v>
      </c>
      <c r="J30" s="622">
        <v>43586</v>
      </c>
      <c r="K30" s="622">
        <v>43617</v>
      </c>
      <c r="L30" s="622">
        <v>43647</v>
      </c>
      <c r="M30" s="622">
        <v>43678</v>
      </c>
      <c r="N30" s="622">
        <v>43709</v>
      </c>
      <c r="O30" s="622">
        <v>43739</v>
      </c>
      <c r="P30" s="622">
        <v>43770</v>
      </c>
      <c r="Q30" s="622">
        <v>43800</v>
      </c>
      <c r="R30" s="622">
        <v>43831</v>
      </c>
      <c r="S30" s="623" t="s">
        <v>576</v>
      </c>
      <c r="T30" s="623" t="s">
        <v>475</v>
      </c>
      <c r="U30" s="623" t="s">
        <v>577</v>
      </c>
      <c r="V30" s="623" t="s">
        <v>578</v>
      </c>
      <c r="W30" s="623" t="s">
        <v>601</v>
      </c>
      <c r="X30" s="623" t="s">
        <v>479</v>
      </c>
      <c r="Y30" s="623" t="s">
        <v>480</v>
      </c>
      <c r="Z30" s="623" t="s">
        <v>481</v>
      </c>
      <c r="AA30" s="623" t="s">
        <v>482</v>
      </c>
      <c r="AB30" s="623" t="s">
        <v>483</v>
      </c>
      <c r="AC30" s="623" t="s">
        <v>484</v>
      </c>
      <c r="AD30" s="623" t="s">
        <v>485</v>
      </c>
      <c r="AE30" s="623" t="s">
        <v>602</v>
      </c>
    </row>
    <row r="31" spans="1:31" ht="18" customHeight="1" thickTop="1" x14ac:dyDescent="0.3">
      <c r="A31" s="631"/>
      <c r="B31" s="646"/>
      <c r="C31" s="637"/>
      <c r="D31" s="637"/>
      <c r="E31" s="637"/>
      <c r="F31" s="637"/>
      <c r="G31" s="637"/>
      <c r="H31" s="637"/>
      <c r="I31" s="637"/>
      <c r="J31" s="637"/>
      <c r="K31" s="637"/>
      <c r="L31" s="637"/>
      <c r="M31" s="637"/>
      <c r="N31" s="637"/>
      <c r="O31" s="637"/>
      <c r="P31" s="637"/>
      <c r="Q31" s="637"/>
      <c r="R31" s="637"/>
      <c r="S31" s="637"/>
      <c r="T31" s="637"/>
      <c r="U31" s="637"/>
      <c r="V31" s="637"/>
      <c r="W31" s="637"/>
      <c r="X31" s="637"/>
      <c r="Y31" s="637"/>
      <c r="Z31" s="637"/>
      <c r="AA31" s="637"/>
      <c r="AB31" s="637"/>
      <c r="AC31" s="637"/>
      <c r="AD31" s="637"/>
      <c r="AE31" s="637"/>
    </row>
    <row r="32" spans="1:31" ht="18" customHeight="1" x14ac:dyDescent="0.3">
      <c r="A32" s="626" t="s">
        <v>515</v>
      </c>
      <c r="B32" s="626" t="s">
        <v>590</v>
      </c>
      <c r="C32" s="629">
        <v>47694.177166809997</v>
      </c>
      <c r="D32" s="629">
        <v>47745.283479010002</v>
      </c>
      <c r="E32" s="629">
        <v>47737.845197770002</v>
      </c>
      <c r="F32" s="629">
        <v>47533.503202229993</v>
      </c>
      <c r="G32" s="629">
        <v>47382.638370020002</v>
      </c>
      <c r="H32" s="629">
        <v>47401.410157419996</v>
      </c>
      <c r="I32" s="629">
        <v>47427.397743109999</v>
      </c>
      <c r="J32" s="629">
        <v>44530.876024979996</v>
      </c>
      <c r="K32" s="629">
        <v>44522.778753110004</v>
      </c>
      <c r="L32" s="629">
        <v>44434.032098189993</v>
      </c>
      <c r="M32" s="629">
        <v>44511.747251239998</v>
      </c>
      <c r="N32" s="629">
        <v>44315.940731650007</v>
      </c>
      <c r="O32" s="629">
        <v>44245.641496850003</v>
      </c>
      <c r="P32" s="629">
        <v>44255.250134319998</v>
      </c>
      <c r="Q32" s="629">
        <v>44277.996081609999</v>
      </c>
      <c r="R32" s="629">
        <v>44222.000640229999</v>
      </c>
      <c r="S32" s="629">
        <v>44210.372361330003</v>
      </c>
      <c r="T32" s="629">
        <v>44280.088956700005</v>
      </c>
      <c r="U32" s="629">
        <v>43930.418946800004</v>
      </c>
      <c r="V32" s="629">
        <v>43827.40912086</v>
      </c>
      <c r="W32" s="629">
        <v>43482.168871139998</v>
      </c>
      <c r="X32" s="629">
        <v>43076.47440621</v>
      </c>
      <c r="Y32" s="629">
        <v>42811.304690979996</v>
      </c>
      <c r="Z32" s="629">
        <v>42626.153110209998</v>
      </c>
      <c r="AA32" s="629">
        <v>42367.831198520005</v>
      </c>
      <c r="AB32" s="629">
        <v>43182.478514529997</v>
      </c>
      <c r="AC32" s="629">
        <v>42642.621432439999</v>
      </c>
      <c r="AD32" s="629">
        <v>42279.742461139998</v>
      </c>
      <c r="AE32" s="629">
        <v>42341.546560030001</v>
      </c>
    </row>
    <row r="33" spans="1:31" ht="18" customHeight="1" x14ac:dyDescent="0.3">
      <c r="A33" s="631" t="s">
        <v>591</v>
      </c>
      <c r="B33" s="631" t="s">
        <v>592</v>
      </c>
      <c r="C33" s="637">
        <v>0</v>
      </c>
      <c r="D33" s="637">
        <v>0</v>
      </c>
      <c r="E33" s="637">
        <v>0</v>
      </c>
      <c r="F33" s="637">
        <v>0</v>
      </c>
      <c r="G33" s="637">
        <v>0</v>
      </c>
      <c r="H33" s="637">
        <v>0</v>
      </c>
      <c r="I33" s="637">
        <v>0</v>
      </c>
      <c r="J33" s="637">
        <v>0</v>
      </c>
      <c r="K33" s="637">
        <v>0</v>
      </c>
      <c r="L33" s="637">
        <v>0</v>
      </c>
      <c r="M33" s="637">
        <v>0</v>
      </c>
      <c r="N33" s="637">
        <v>0</v>
      </c>
      <c r="O33" s="637">
        <v>0</v>
      </c>
      <c r="P33" s="637">
        <v>0</v>
      </c>
      <c r="Q33" s="637">
        <v>0</v>
      </c>
      <c r="R33" s="637">
        <v>0</v>
      </c>
      <c r="S33" s="637">
        <v>0</v>
      </c>
      <c r="T33" s="637">
        <v>0</v>
      </c>
      <c r="U33" s="637">
        <v>0</v>
      </c>
      <c r="V33" s="637">
        <v>0</v>
      </c>
      <c r="W33" s="637">
        <v>0</v>
      </c>
      <c r="X33" s="637">
        <v>0</v>
      </c>
      <c r="Y33" s="637">
        <v>0</v>
      </c>
      <c r="Z33" s="637">
        <v>0</v>
      </c>
      <c r="AA33" s="637">
        <v>0</v>
      </c>
      <c r="AB33" s="637">
        <v>0</v>
      </c>
      <c r="AC33" s="637">
        <v>0</v>
      </c>
      <c r="AD33" s="637">
        <v>0</v>
      </c>
      <c r="AE33" s="637">
        <v>0</v>
      </c>
    </row>
    <row r="34" spans="1:31" ht="18" customHeight="1" x14ac:dyDescent="0.3">
      <c r="A34" s="631" t="s">
        <v>593</v>
      </c>
      <c r="B34" s="631" t="s">
        <v>594</v>
      </c>
      <c r="C34" s="637">
        <v>47694.177166810005</v>
      </c>
      <c r="D34" s="637">
        <v>47745.283479009995</v>
      </c>
      <c r="E34" s="637">
        <v>47737.845197770002</v>
      </c>
      <c r="F34" s="637">
        <v>47533.50320223</v>
      </c>
      <c r="G34" s="637">
        <v>47382.638370019995</v>
      </c>
      <c r="H34" s="637">
        <v>47401.410157420003</v>
      </c>
      <c r="I34" s="637">
        <v>47427.397743109999</v>
      </c>
      <c r="J34" s="637">
        <v>44530.876024979996</v>
      </c>
      <c r="K34" s="637">
        <v>44522.778753110004</v>
      </c>
      <c r="L34" s="637">
        <v>44434.032098189993</v>
      </c>
      <c r="M34" s="637">
        <v>44511.747251240013</v>
      </c>
      <c r="N34" s="637">
        <v>44315.94073165</v>
      </c>
      <c r="O34" s="637">
        <v>44245.641496850003</v>
      </c>
      <c r="P34" s="637">
        <v>44255.250134319991</v>
      </c>
      <c r="Q34" s="637">
        <v>44277.996081610007</v>
      </c>
      <c r="R34" s="637">
        <v>44222.000640229999</v>
      </c>
      <c r="S34" s="637">
        <v>44210.372361329995</v>
      </c>
      <c r="T34" s="637">
        <v>44280.088956699998</v>
      </c>
      <c r="U34" s="637">
        <v>43930.418946800004</v>
      </c>
      <c r="V34" s="637">
        <v>43827.40912086</v>
      </c>
      <c r="W34" s="637">
        <v>43482.168871139998</v>
      </c>
      <c r="X34" s="637">
        <v>43076.47440621</v>
      </c>
      <c r="Y34" s="637">
        <v>42811.304690979996</v>
      </c>
      <c r="Z34" s="637">
        <v>42626.153110209998</v>
      </c>
      <c r="AA34" s="637">
        <v>42367.831198519998</v>
      </c>
      <c r="AB34" s="637">
        <v>43182.478514529997</v>
      </c>
      <c r="AC34" s="637">
        <v>42642.621432439999</v>
      </c>
      <c r="AD34" s="637">
        <v>42279.742461139998</v>
      </c>
      <c r="AE34" s="637">
        <v>42341.546560030001</v>
      </c>
    </row>
    <row r="35" spans="1:31" ht="18" customHeight="1" x14ac:dyDescent="0.3">
      <c r="A35" s="631"/>
      <c r="B35" s="631"/>
      <c r="C35" s="705"/>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5"/>
    </row>
    <row r="36" spans="1:31" ht="18" customHeight="1" x14ac:dyDescent="0.3">
      <c r="A36" s="626" t="s">
        <v>516</v>
      </c>
      <c r="B36" s="626" t="s">
        <v>586</v>
      </c>
      <c r="C36" s="629">
        <v>0</v>
      </c>
      <c r="D36" s="629">
        <v>0</v>
      </c>
      <c r="E36" s="629">
        <v>0</v>
      </c>
      <c r="F36" s="629">
        <v>0</v>
      </c>
      <c r="G36" s="629">
        <v>0</v>
      </c>
      <c r="H36" s="629">
        <v>1000</v>
      </c>
      <c r="I36" s="629">
        <v>2500</v>
      </c>
      <c r="J36" s="629">
        <v>2500</v>
      </c>
      <c r="K36" s="629">
        <v>3500</v>
      </c>
      <c r="L36" s="629">
        <v>3500</v>
      </c>
      <c r="M36" s="629">
        <v>3500</v>
      </c>
      <c r="N36" s="629">
        <v>3500</v>
      </c>
      <c r="O36" s="629">
        <v>3500</v>
      </c>
      <c r="P36" s="629">
        <v>3500</v>
      </c>
      <c r="Q36" s="629">
        <v>3500</v>
      </c>
      <c r="R36" s="629">
        <v>3500</v>
      </c>
      <c r="S36" s="629">
        <v>0</v>
      </c>
      <c r="T36" s="629">
        <v>0</v>
      </c>
      <c r="U36" s="629">
        <v>0</v>
      </c>
      <c r="V36" s="629">
        <v>0</v>
      </c>
      <c r="W36" s="629">
        <v>0</v>
      </c>
      <c r="X36" s="629">
        <v>0</v>
      </c>
      <c r="Y36" s="629">
        <v>0</v>
      </c>
      <c r="Z36" s="629">
        <v>0</v>
      </c>
      <c r="AA36" s="629">
        <v>0</v>
      </c>
      <c r="AB36" s="629">
        <v>0</v>
      </c>
      <c r="AC36" s="629">
        <v>0</v>
      </c>
      <c r="AD36" s="629">
        <v>0</v>
      </c>
      <c r="AE36" s="629">
        <v>0</v>
      </c>
    </row>
    <row r="37" spans="1:31" ht="18" customHeight="1" x14ac:dyDescent="0.3">
      <c r="A37" s="631"/>
      <c r="B37" s="631"/>
      <c r="C37" s="705"/>
      <c r="D37" s="705"/>
      <c r="E37" s="705"/>
      <c r="F37" s="705"/>
      <c r="G37" s="705"/>
      <c r="H37" s="705"/>
      <c r="I37" s="705"/>
      <c r="J37" s="705"/>
      <c r="K37" s="705"/>
      <c r="L37" s="705"/>
      <c r="M37" s="705"/>
      <c r="N37" s="705"/>
      <c r="O37" s="705"/>
      <c r="P37" s="705"/>
      <c r="Q37" s="705"/>
      <c r="R37" s="705"/>
      <c r="S37" s="705"/>
      <c r="T37" s="705"/>
      <c r="U37" s="705"/>
      <c r="V37" s="705"/>
      <c r="W37" s="705"/>
      <c r="X37" s="705"/>
      <c r="Y37" s="705"/>
      <c r="Z37" s="705"/>
      <c r="AA37" s="705"/>
      <c r="AB37" s="705"/>
      <c r="AC37" s="705"/>
      <c r="AD37" s="705"/>
      <c r="AE37" s="705"/>
    </row>
    <row r="38" spans="1:31" ht="18" customHeight="1" x14ac:dyDescent="0.3">
      <c r="A38" s="626" t="s">
        <v>524</v>
      </c>
      <c r="B38" s="626" t="s">
        <v>503</v>
      </c>
      <c r="C38" s="629">
        <v>6737.2744701100009</v>
      </c>
      <c r="D38" s="629">
        <v>7196.0808801700005</v>
      </c>
      <c r="E38" s="629">
        <v>7568.8271590600007</v>
      </c>
      <c r="F38" s="629">
        <v>8126.2390832200008</v>
      </c>
      <c r="G38" s="629">
        <v>8243.5994757700009</v>
      </c>
      <c r="H38" s="629">
        <v>7569.0138445899993</v>
      </c>
      <c r="I38" s="629">
        <v>8000.0027897499976</v>
      </c>
      <c r="J38" s="629">
        <v>8753.0440673700014</v>
      </c>
      <c r="K38" s="629">
        <v>8185.6564800400001</v>
      </c>
      <c r="L38" s="629">
        <v>8054.2517909899998</v>
      </c>
      <c r="M38" s="629">
        <v>8103.3172242500004</v>
      </c>
      <c r="N38" s="629">
        <v>8321.2882398300007</v>
      </c>
      <c r="O38" s="629">
        <v>8104.4168467400004</v>
      </c>
      <c r="P38" s="629">
        <v>8367.2974330099987</v>
      </c>
      <c r="Q38" s="629">
        <v>8603.3838927800007</v>
      </c>
      <c r="R38" s="629">
        <v>8426.8383009000008</v>
      </c>
      <c r="S38" s="629">
        <v>783.62091100999999</v>
      </c>
      <c r="T38" s="629">
        <v>780.2091568100002</v>
      </c>
      <c r="U38" s="629">
        <v>782.30236002000004</v>
      </c>
      <c r="V38" s="629">
        <v>747.65959606000001</v>
      </c>
      <c r="W38" s="629">
        <v>675.78406803999997</v>
      </c>
      <c r="X38" s="629">
        <v>689.16898163999997</v>
      </c>
      <c r="Y38" s="629">
        <v>684.64534749999996</v>
      </c>
      <c r="Z38" s="629">
        <v>681.53103354000007</v>
      </c>
      <c r="AA38" s="629">
        <v>794.32048476</v>
      </c>
      <c r="AB38" s="629">
        <v>756.13385965999987</v>
      </c>
      <c r="AC38" s="629">
        <v>759.68859431999988</v>
      </c>
      <c r="AD38" s="629">
        <v>775.20549093000011</v>
      </c>
      <c r="AE38" s="629">
        <v>762.7514358200001</v>
      </c>
    </row>
    <row r="39" spans="1:31" ht="18" customHeight="1" x14ac:dyDescent="0.3">
      <c r="A39" s="631"/>
      <c r="B39" s="647"/>
      <c r="C39" s="705"/>
      <c r="D39" s="705"/>
      <c r="E39" s="705"/>
      <c r="F39" s="705"/>
      <c r="G39" s="705"/>
      <c r="H39" s="705"/>
      <c r="I39" s="705"/>
      <c r="J39" s="705"/>
      <c r="K39" s="705"/>
      <c r="L39" s="705"/>
      <c r="M39" s="705"/>
      <c r="N39" s="705"/>
      <c r="O39" s="705"/>
      <c r="P39" s="705"/>
      <c r="Q39" s="705"/>
      <c r="R39" s="705"/>
      <c r="S39" s="705"/>
      <c r="T39" s="705"/>
      <c r="U39" s="705"/>
      <c r="V39" s="705"/>
      <c r="W39" s="705"/>
      <c r="X39" s="705"/>
      <c r="Y39" s="705"/>
      <c r="Z39" s="705"/>
      <c r="AA39" s="705"/>
      <c r="AB39" s="705"/>
      <c r="AC39" s="705"/>
      <c r="AD39" s="705"/>
      <c r="AE39" s="705"/>
    </row>
    <row r="40" spans="1:31" ht="18" customHeight="1" x14ac:dyDescent="0.3">
      <c r="A40" s="626" t="s">
        <v>529</v>
      </c>
      <c r="B40" s="626" t="s">
        <v>588</v>
      </c>
      <c r="C40" s="629">
        <v>0</v>
      </c>
      <c r="D40" s="629">
        <v>0</v>
      </c>
      <c r="E40" s="629">
        <v>0</v>
      </c>
      <c r="F40" s="629">
        <v>0</v>
      </c>
      <c r="G40" s="629">
        <v>0</v>
      </c>
      <c r="H40" s="629">
        <v>0</v>
      </c>
      <c r="I40" s="629">
        <v>0</v>
      </c>
      <c r="J40" s="629">
        <v>0</v>
      </c>
      <c r="K40" s="629">
        <v>0</v>
      </c>
      <c r="L40" s="629">
        <v>0</v>
      </c>
      <c r="M40" s="629">
        <v>0</v>
      </c>
      <c r="N40" s="629">
        <v>0</v>
      </c>
      <c r="O40" s="629">
        <v>0</v>
      </c>
      <c r="P40" s="629">
        <v>0</v>
      </c>
      <c r="Q40" s="629">
        <v>0</v>
      </c>
      <c r="R40" s="629">
        <v>0</v>
      </c>
      <c r="S40" s="629">
        <v>0</v>
      </c>
      <c r="T40" s="629">
        <v>0</v>
      </c>
      <c r="U40" s="629">
        <v>0</v>
      </c>
      <c r="V40" s="629">
        <v>0</v>
      </c>
      <c r="W40" s="629">
        <v>0</v>
      </c>
      <c r="X40" s="629">
        <v>0</v>
      </c>
      <c r="Y40" s="629">
        <v>0</v>
      </c>
      <c r="Z40" s="629">
        <v>0</v>
      </c>
      <c r="AA40" s="629">
        <v>0</v>
      </c>
      <c r="AB40" s="629">
        <v>0</v>
      </c>
      <c r="AC40" s="629">
        <v>0</v>
      </c>
      <c r="AD40" s="629">
        <v>0</v>
      </c>
      <c r="AE40" s="629">
        <v>0</v>
      </c>
    </row>
    <row r="41" spans="1:31" ht="18" customHeight="1" x14ac:dyDescent="0.3">
      <c r="A41" s="631"/>
      <c r="B41" s="631"/>
      <c r="C41" s="705"/>
      <c r="D41" s="705"/>
      <c r="E41" s="705"/>
      <c r="F41" s="705"/>
      <c r="G41" s="705"/>
      <c r="H41" s="705"/>
      <c r="I41" s="705"/>
      <c r="J41" s="705"/>
      <c r="K41" s="705"/>
      <c r="L41" s="705"/>
      <c r="M41" s="705"/>
      <c r="N41" s="705"/>
      <c r="O41" s="705"/>
      <c r="P41" s="705"/>
      <c r="Q41" s="705"/>
      <c r="R41" s="705"/>
      <c r="S41" s="705"/>
      <c r="T41" s="705"/>
      <c r="U41" s="705"/>
      <c r="V41" s="705"/>
      <c r="W41" s="705"/>
      <c r="X41" s="705"/>
      <c r="Y41" s="705"/>
      <c r="Z41" s="705"/>
      <c r="AA41" s="705"/>
      <c r="AB41" s="705"/>
      <c r="AC41" s="705"/>
      <c r="AD41" s="705"/>
      <c r="AE41" s="705"/>
    </row>
    <row r="42" spans="1:31" ht="18" customHeight="1" x14ac:dyDescent="0.3">
      <c r="A42" s="626" t="s">
        <v>531</v>
      </c>
      <c r="B42" s="626" t="s">
        <v>595</v>
      </c>
      <c r="C42" s="629">
        <v>0</v>
      </c>
      <c r="D42" s="629">
        <v>0</v>
      </c>
      <c r="E42" s="629">
        <v>0</v>
      </c>
      <c r="F42" s="629">
        <v>0</v>
      </c>
      <c r="G42" s="629">
        <v>0</v>
      </c>
      <c r="H42" s="629">
        <v>0</v>
      </c>
      <c r="I42" s="629">
        <v>0</v>
      </c>
      <c r="J42" s="629">
        <v>0</v>
      </c>
      <c r="K42" s="629">
        <v>0</v>
      </c>
      <c r="L42" s="629">
        <v>0</v>
      </c>
      <c r="M42" s="629">
        <v>0</v>
      </c>
      <c r="N42" s="629">
        <v>0</v>
      </c>
      <c r="O42" s="629">
        <v>0</v>
      </c>
      <c r="P42" s="629">
        <v>0</v>
      </c>
      <c r="Q42" s="629">
        <v>0</v>
      </c>
      <c r="R42" s="629">
        <v>0</v>
      </c>
      <c r="S42" s="629">
        <v>0</v>
      </c>
      <c r="T42" s="629">
        <v>0</v>
      </c>
      <c r="U42" s="629">
        <v>0</v>
      </c>
      <c r="V42" s="629">
        <v>0</v>
      </c>
      <c r="W42" s="629">
        <v>0</v>
      </c>
      <c r="X42" s="629">
        <v>0</v>
      </c>
      <c r="Y42" s="629">
        <v>0</v>
      </c>
      <c r="Z42" s="629">
        <v>0</v>
      </c>
      <c r="AA42" s="629">
        <v>0</v>
      </c>
      <c r="AB42" s="629">
        <v>0</v>
      </c>
      <c r="AC42" s="629">
        <v>0</v>
      </c>
      <c r="AD42" s="629">
        <v>0</v>
      </c>
      <c r="AE42" s="629">
        <v>0</v>
      </c>
    </row>
    <row r="43" spans="1:31" ht="18" customHeight="1" x14ac:dyDescent="0.3">
      <c r="A43" s="631"/>
      <c r="B43" s="631"/>
      <c r="C43" s="705"/>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5"/>
    </row>
    <row r="44" spans="1:31" ht="18" customHeight="1" x14ac:dyDescent="0.3">
      <c r="A44" s="626" t="s">
        <v>533</v>
      </c>
      <c r="B44" s="626" t="s">
        <v>537</v>
      </c>
      <c r="C44" s="629">
        <v>6314.8586488700012</v>
      </c>
      <c r="D44" s="629">
        <v>6490.8241229300002</v>
      </c>
      <c r="E44" s="629">
        <v>7060.6022900899989</v>
      </c>
      <c r="F44" s="629">
        <v>6622.88513367</v>
      </c>
      <c r="G44" s="629">
        <v>6563.53564955</v>
      </c>
      <c r="H44" s="629">
        <v>6600.6007098899991</v>
      </c>
      <c r="I44" s="629">
        <v>6765.2370936199995</v>
      </c>
      <c r="J44" s="629">
        <v>7161.5383294800004</v>
      </c>
      <c r="K44" s="629">
        <v>6905.9064424599992</v>
      </c>
      <c r="L44" s="629">
        <v>6975.311365139999</v>
      </c>
      <c r="M44" s="629">
        <v>6977.4743716700004</v>
      </c>
      <c r="N44" s="629">
        <v>6555.624133450001</v>
      </c>
      <c r="O44" s="629">
        <v>6666.5761637200003</v>
      </c>
      <c r="P44" s="629">
        <v>6795.361598389999</v>
      </c>
      <c r="Q44" s="629">
        <v>7403.5074112600005</v>
      </c>
      <c r="R44" s="629">
        <v>7144.2468703500008</v>
      </c>
      <c r="S44" s="629">
        <v>4582.5030572199994</v>
      </c>
      <c r="T44" s="629">
        <v>4464.1036987200005</v>
      </c>
      <c r="U44" s="629">
        <v>4411.2929158300003</v>
      </c>
      <c r="V44" s="629">
        <v>4730.8340509800009</v>
      </c>
      <c r="W44" s="629">
        <v>4690.5252794899998</v>
      </c>
      <c r="X44" s="629">
        <v>4808.5696513899993</v>
      </c>
      <c r="Y44" s="629">
        <v>4562.7797941899998</v>
      </c>
      <c r="Z44" s="629">
        <v>4887.6153473899994</v>
      </c>
      <c r="AA44" s="629">
        <v>4345.13922654</v>
      </c>
      <c r="AB44" s="629">
        <v>4410.2773806499999</v>
      </c>
      <c r="AC44" s="629">
        <v>4307.6419335399996</v>
      </c>
      <c r="AD44" s="629">
        <v>4527.5351244699996</v>
      </c>
      <c r="AE44" s="629">
        <v>4910.9876187199989</v>
      </c>
    </row>
    <row r="45" spans="1:31" ht="18" customHeight="1" x14ac:dyDescent="0.3">
      <c r="A45" s="631"/>
      <c r="B45" s="631"/>
      <c r="C45" s="705"/>
      <c r="D45" s="705"/>
      <c r="E45" s="705"/>
      <c r="F45" s="705"/>
      <c r="G45" s="705"/>
      <c r="H45" s="705"/>
      <c r="I45" s="705"/>
      <c r="J45" s="705"/>
      <c r="K45" s="705"/>
      <c r="L45" s="705"/>
      <c r="M45" s="705"/>
      <c r="N45" s="705"/>
      <c r="O45" s="705"/>
      <c r="P45" s="705"/>
      <c r="Q45" s="705"/>
      <c r="R45" s="705"/>
      <c r="S45" s="705"/>
      <c r="T45" s="705"/>
      <c r="U45" s="705"/>
      <c r="V45" s="705"/>
      <c r="W45" s="705"/>
      <c r="X45" s="705"/>
      <c r="Y45" s="705"/>
      <c r="Z45" s="705"/>
      <c r="AA45" s="705"/>
      <c r="AB45" s="705"/>
      <c r="AC45" s="705"/>
      <c r="AD45" s="705"/>
      <c r="AE45" s="705"/>
    </row>
    <row r="46" spans="1:31" ht="18" customHeight="1" x14ac:dyDescent="0.3">
      <c r="A46" s="626" t="s">
        <v>534</v>
      </c>
      <c r="B46" s="626" t="s">
        <v>587</v>
      </c>
      <c r="C46" s="629">
        <v>16490.590231589998</v>
      </c>
      <c r="D46" s="629">
        <v>16672.405927219999</v>
      </c>
      <c r="E46" s="629">
        <v>16826.767400239998</v>
      </c>
      <c r="F46" s="629">
        <v>17018.929556850002</v>
      </c>
      <c r="G46" s="629">
        <v>17178.663837420001</v>
      </c>
      <c r="H46" s="629">
        <v>17273.097443890001</v>
      </c>
      <c r="I46" s="629">
        <v>17367.432887409999</v>
      </c>
      <c r="J46" s="629">
        <v>17493.540328859999</v>
      </c>
      <c r="K46" s="629">
        <v>17698.229826440001</v>
      </c>
      <c r="L46" s="629">
        <v>17875.62659901</v>
      </c>
      <c r="M46" s="629">
        <v>17891.827757510004</v>
      </c>
      <c r="N46" s="629">
        <v>18296.488863300001</v>
      </c>
      <c r="O46" s="629">
        <v>18564.132760459997</v>
      </c>
      <c r="P46" s="629">
        <v>18740.88164752</v>
      </c>
      <c r="Q46" s="629">
        <v>18902.950339989999</v>
      </c>
      <c r="R46" s="629">
        <v>18802.792339209998</v>
      </c>
      <c r="S46" s="629">
        <v>17016.415046330003</v>
      </c>
      <c r="T46" s="629">
        <v>17127.79711068</v>
      </c>
      <c r="U46" s="629">
        <v>17254.990881540001</v>
      </c>
      <c r="V46" s="629">
        <v>17200.391749509999</v>
      </c>
      <c r="W46" s="629">
        <v>17347.552607109999</v>
      </c>
      <c r="X46" s="629">
        <v>17416.737332080003</v>
      </c>
      <c r="Y46" s="629">
        <v>17866.627419749999</v>
      </c>
      <c r="Z46" s="629">
        <v>17617.980864159999</v>
      </c>
      <c r="AA46" s="629">
        <v>17765.619168090001</v>
      </c>
      <c r="AB46" s="629">
        <v>17945.577405840006</v>
      </c>
      <c r="AC46" s="629">
        <v>17966.837637449997</v>
      </c>
      <c r="AD46" s="629">
        <v>18097.336881029998</v>
      </c>
      <c r="AE46" s="629">
        <v>18232.256673199998</v>
      </c>
    </row>
    <row r="47" spans="1:31" ht="16.5" x14ac:dyDescent="0.3">
      <c r="A47" s="631"/>
      <c r="B47" s="631"/>
      <c r="C47" s="637"/>
      <c r="D47" s="637"/>
      <c r="E47" s="637"/>
      <c r="F47" s="637"/>
      <c r="G47" s="637"/>
      <c r="H47" s="637"/>
      <c r="I47" s="637"/>
      <c r="J47" s="637"/>
      <c r="K47" s="637"/>
      <c r="L47" s="637"/>
      <c r="M47" s="637"/>
      <c r="N47" s="637"/>
      <c r="O47" s="637"/>
      <c r="P47" s="637"/>
      <c r="Q47" s="637"/>
      <c r="R47" s="637"/>
      <c r="S47" s="637"/>
      <c r="T47" s="637"/>
      <c r="U47" s="637"/>
      <c r="V47" s="637"/>
      <c r="W47" s="637"/>
      <c r="X47" s="637"/>
      <c r="Y47" s="637"/>
      <c r="Z47" s="637"/>
      <c r="AA47" s="637"/>
      <c r="AB47" s="637"/>
      <c r="AC47" s="637"/>
      <c r="AD47" s="637"/>
      <c r="AE47" s="637"/>
    </row>
    <row r="48" spans="1:31" ht="16.5" x14ac:dyDescent="0.3">
      <c r="A48" s="626"/>
      <c r="B48" s="626" t="s">
        <v>464</v>
      </c>
      <c r="C48" s="629">
        <v>77236.900517380011</v>
      </c>
      <c r="D48" s="629">
        <v>78104.594409330006</v>
      </c>
      <c r="E48" s="629">
        <v>79194.042047160008</v>
      </c>
      <c r="F48" s="629">
        <v>79301.556975970001</v>
      </c>
      <c r="G48" s="629">
        <v>79368.437332760004</v>
      </c>
      <c r="H48" s="629">
        <v>79844.122155790013</v>
      </c>
      <c r="I48" s="629">
        <v>82060.070513889994</v>
      </c>
      <c r="J48" s="629">
        <v>80438.998750690007</v>
      </c>
      <c r="K48" s="629">
        <v>80812.571502049992</v>
      </c>
      <c r="L48" s="629">
        <v>80839.221853329989</v>
      </c>
      <c r="M48" s="629">
        <v>80984.36660466998</v>
      </c>
      <c r="N48" s="629">
        <v>80989.341968230001</v>
      </c>
      <c r="O48" s="629">
        <v>81080.767267770003</v>
      </c>
      <c r="P48" s="629">
        <v>81658.790813240004</v>
      </c>
      <c r="Q48" s="629">
        <v>82687.837725639984</v>
      </c>
      <c r="R48" s="629">
        <v>82095.878150689998</v>
      </c>
      <c r="S48" s="629">
        <v>66592.911375890006</v>
      </c>
      <c r="T48" s="629">
        <v>66652.19892291</v>
      </c>
      <c r="U48" s="629">
        <v>66379.005104190001</v>
      </c>
      <c r="V48" s="629">
        <v>66506.294517410002</v>
      </c>
      <c r="W48" s="629">
        <v>66196.030825779992</v>
      </c>
      <c r="X48" s="629">
        <v>65990.950371319996</v>
      </c>
      <c r="Y48" s="629">
        <v>65925.357252419999</v>
      </c>
      <c r="Z48" s="629">
        <v>65813.280355299998</v>
      </c>
      <c r="AA48" s="629">
        <v>65272.910077909997</v>
      </c>
      <c r="AB48" s="629">
        <v>66294.467160679997</v>
      </c>
      <c r="AC48" s="629">
        <v>65676.789597750001</v>
      </c>
      <c r="AD48" s="629">
        <v>65679.819957569998</v>
      </c>
      <c r="AE48" s="629">
        <v>66247.542287770004</v>
      </c>
    </row>
    <row r="49" spans="1:31" thickBot="1" x14ac:dyDescent="0.35">
      <c r="A49" s="421"/>
      <c r="B49" s="421"/>
      <c r="C49" s="691"/>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691"/>
      <c r="AC49" s="691"/>
      <c r="AD49" s="691"/>
      <c r="AE49" s="691"/>
    </row>
    <row r="50" spans="1:31" s="653" customFormat="1" ht="18" customHeight="1" thickTop="1" x14ac:dyDescent="0.25">
      <c r="A50" s="650" t="s">
        <v>574</v>
      </c>
    </row>
    <row r="51" spans="1:31" s="653" customFormat="1" ht="21" customHeight="1" x14ac:dyDescent="0.25">
      <c r="A51" s="3726" t="s">
        <v>596</v>
      </c>
      <c r="B51" s="3726"/>
      <c r="C51" s="3726"/>
      <c r="D51" s="3726"/>
      <c r="E51" s="3726"/>
      <c r="F51" s="3726"/>
      <c r="G51" s="3726"/>
      <c r="H51" s="3726"/>
      <c r="I51" s="3726"/>
      <c r="J51" s="3726"/>
      <c r="K51" s="3726"/>
      <c r="L51" s="3726"/>
      <c r="M51" s="3726"/>
      <c r="N51" s="3726"/>
      <c r="O51" s="3726"/>
      <c r="P51" s="3726"/>
      <c r="Q51" s="3726"/>
      <c r="R51" s="3726"/>
    </row>
    <row r="52" spans="1:31" s="653" customFormat="1" ht="18" customHeight="1" x14ac:dyDescent="0.25">
      <c r="A52" s="650" t="s">
        <v>597</v>
      </c>
    </row>
    <row r="53" spans="1:31" s="653" customFormat="1" ht="18" customHeight="1" x14ac:dyDescent="0.25">
      <c r="A53" s="650" t="s">
        <v>598</v>
      </c>
    </row>
    <row r="54" spans="1:31" s="653" customFormat="1" ht="18" customHeight="1" x14ac:dyDescent="0.25">
      <c r="A54" s="650" t="s">
        <v>599</v>
      </c>
    </row>
    <row r="55" spans="1:31" s="653" customFormat="1" ht="18" customHeight="1" x14ac:dyDescent="0.25">
      <c r="A55" s="707" t="s">
        <v>600</v>
      </c>
    </row>
    <row r="56" spans="1:31" s="653" customFormat="1" ht="22.5" customHeight="1" x14ac:dyDescent="0.25">
      <c r="A56" s="652" t="s">
        <v>429</v>
      </c>
    </row>
    <row r="57" spans="1:31" ht="15" customHeight="1" x14ac:dyDescent="0.3">
      <c r="A57" s="653"/>
    </row>
    <row r="58" spans="1:31" x14ac:dyDescent="0.3">
      <c r="A58" s="653"/>
    </row>
  </sheetData>
  <mergeCells count="1">
    <mergeCell ref="A51:R51"/>
  </mergeCells>
  <pageMargins left="0.75" right="0.75" top="0.75" bottom="0.75" header="0.3" footer="0"/>
  <pageSetup paperSize="9" scale="3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0B69D-B576-45EF-99FB-A8484A3D6032}">
  <sheetPr>
    <pageSetUpPr fitToPage="1"/>
  </sheetPr>
  <dimension ref="A1:AL53"/>
  <sheetViews>
    <sheetView showGridLines="0" zoomScale="110" zoomScaleNormal="110" zoomScaleSheetLayoutView="70" workbookViewId="0">
      <pane xSplit="3" ySplit="3" topLeftCell="H4" activePane="bottomRight" state="frozen"/>
      <selection activeCell="Q16" sqref="Q16"/>
      <selection pane="topRight" activeCell="Q16" sqref="Q16"/>
      <selection pane="bottomLeft" activeCell="Q16" sqref="Q16"/>
      <selection pane="bottomRight" sqref="A1:A2"/>
    </sheetView>
  </sheetViews>
  <sheetFormatPr defaultColWidth="9.140625" defaultRowHeight="15" x14ac:dyDescent="0.25"/>
  <cols>
    <col min="1" max="1" width="74.42578125" style="14" customWidth="1"/>
    <col min="2" max="2" width="18.85546875" style="14" customWidth="1"/>
    <col min="3" max="3" width="11.7109375" style="14" customWidth="1"/>
    <col min="4" max="10" width="10.7109375" style="13" bestFit="1" customWidth="1"/>
    <col min="11" max="14" width="11" style="13" bestFit="1" customWidth="1"/>
    <col min="15" max="38" width="9.140625" style="13"/>
    <col min="39" max="16384" width="9.140625" style="14"/>
  </cols>
  <sheetData>
    <row r="1" spans="1:38" s="9" customFormat="1" ht="18" customHeight="1" x14ac:dyDescent="0.25">
      <c r="A1" s="3622" t="s">
        <v>21</v>
      </c>
      <c r="B1" s="5"/>
      <c r="C1" s="5"/>
      <c r="D1" s="6"/>
      <c r="E1" s="6"/>
      <c r="F1" s="6"/>
      <c r="G1" s="6"/>
      <c r="H1" s="6"/>
      <c r="I1" s="7"/>
      <c r="J1" s="7"/>
      <c r="K1" s="7"/>
      <c r="L1" s="7"/>
      <c r="M1" s="7"/>
      <c r="N1" s="7"/>
      <c r="O1" s="8"/>
      <c r="P1" s="8"/>
      <c r="Q1" s="8"/>
      <c r="R1" s="8"/>
      <c r="S1" s="8"/>
      <c r="T1" s="8"/>
      <c r="U1" s="8"/>
      <c r="V1" s="8"/>
      <c r="W1" s="8"/>
      <c r="X1" s="8"/>
      <c r="Y1" s="8"/>
      <c r="Z1" s="8"/>
      <c r="AA1" s="8"/>
      <c r="AB1" s="8"/>
      <c r="AC1" s="8"/>
      <c r="AD1" s="8"/>
      <c r="AE1" s="8"/>
      <c r="AF1" s="8"/>
      <c r="AG1" s="8"/>
      <c r="AH1" s="8"/>
      <c r="AI1" s="8"/>
      <c r="AJ1" s="8"/>
      <c r="AK1" s="8"/>
      <c r="AL1" s="8"/>
    </row>
    <row r="2" spans="1:38" s="9" customFormat="1" ht="13.5" customHeight="1" thickBot="1" x14ac:dyDescent="0.3">
      <c r="A2" s="3622"/>
      <c r="B2" s="5"/>
      <c r="C2" s="5"/>
      <c r="D2" s="10"/>
      <c r="E2" s="10"/>
      <c r="F2" s="10"/>
      <c r="G2" s="10"/>
      <c r="H2" s="10"/>
      <c r="I2" s="10"/>
      <c r="J2" s="10"/>
      <c r="K2" s="10"/>
      <c r="L2" s="10"/>
      <c r="M2" s="10"/>
      <c r="N2" s="10"/>
      <c r="O2" s="8"/>
      <c r="P2" s="8"/>
      <c r="Q2" s="8"/>
      <c r="R2" s="8"/>
      <c r="S2" s="8"/>
      <c r="T2" s="8"/>
      <c r="U2" s="8"/>
      <c r="V2" s="8"/>
      <c r="W2" s="8"/>
      <c r="X2" s="8"/>
      <c r="Y2" s="8"/>
      <c r="Z2" s="8"/>
      <c r="AA2" s="8"/>
      <c r="AB2" s="8"/>
      <c r="AC2" s="8"/>
      <c r="AD2" s="8"/>
      <c r="AE2" s="8"/>
      <c r="AF2" s="8"/>
      <c r="AG2" s="8"/>
      <c r="AH2" s="8"/>
      <c r="AI2" s="8"/>
      <c r="AJ2" s="8"/>
      <c r="AK2" s="8"/>
      <c r="AL2" s="8"/>
    </row>
    <row r="3" spans="1:38" ht="28.5" customHeight="1" thickTop="1" thickBot="1" x14ac:dyDescent="0.3">
      <c r="A3" s="11"/>
      <c r="B3" s="12" t="s">
        <v>22</v>
      </c>
      <c r="C3" s="12" t="s">
        <v>23</v>
      </c>
      <c r="D3" s="12">
        <v>2010</v>
      </c>
      <c r="E3" s="12">
        <v>2011</v>
      </c>
      <c r="F3" s="12">
        <v>2012</v>
      </c>
      <c r="G3" s="12">
        <v>2013</v>
      </c>
      <c r="H3" s="12">
        <v>2014</v>
      </c>
      <c r="I3" s="12">
        <v>2015</v>
      </c>
      <c r="J3" s="12">
        <v>2016</v>
      </c>
      <c r="K3" s="12">
        <v>2017</v>
      </c>
      <c r="L3" s="12">
        <v>2018</v>
      </c>
      <c r="M3" s="12">
        <v>2019</v>
      </c>
      <c r="N3" s="12">
        <v>2020</v>
      </c>
    </row>
    <row r="4" spans="1:38" ht="17.25" x14ac:dyDescent="0.25">
      <c r="A4" s="15" t="s">
        <v>24</v>
      </c>
      <c r="B4" s="16" t="s">
        <v>25</v>
      </c>
      <c r="C4" s="17"/>
      <c r="D4" s="18">
        <v>1250400</v>
      </c>
      <c r="E4" s="18">
        <v>1252404</v>
      </c>
      <c r="F4" s="18">
        <v>1255882</v>
      </c>
      <c r="G4" s="18">
        <v>1258653</v>
      </c>
      <c r="H4" s="18">
        <v>1260934</v>
      </c>
      <c r="I4" s="18">
        <v>1262605</v>
      </c>
      <c r="J4" s="18">
        <v>1263473</v>
      </c>
      <c r="K4" s="18">
        <v>1264613</v>
      </c>
      <c r="L4" s="18">
        <v>1265303</v>
      </c>
      <c r="M4" s="18">
        <v>1265711</v>
      </c>
      <c r="N4" s="19">
        <v>1265740</v>
      </c>
      <c r="O4" s="20"/>
    </row>
    <row r="5" spans="1:38" ht="16.5" x14ac:dyDescent="0.25">
      <c r="A5" s="15" t="s">
        <v>26</v>
      </c>
      <c r="B5" s="17" t="s">
        <v>27</v>
      </c>
      <c r="C5" s="17"/>
      <c r="D5" s="18">
        <v>934827</v>
      </c>
      <c r="E5" s="18">
        <v>964642</v>
      </c>
      <c r="F5" s="19">
        <v>965441</v>
      </c>
      <c r="G5" s="19">
        <v>992503</v>
      </c>
      <c r="H5" s="19">
        <v>1038334</v>
      </c>
      <c r="I5" s="19">
        <v>1151252</v>
      </c>
      <c r="J5" s="19">
        <v>1275227</v>
      </c>
      <c r="K5" s="19">
        <v>1341860</v>
      </c>
      <c r="L5" s="19">
        <v>1399408</v>
      </c>
      <c r="M5" s="19">
        <v>1383488</v>
      </c>
      <c r="N5" s="19">
        <v>308980</v>
      </c>
      <c r="O5" s="21"/>
    </row>
    <row r="6" spans="1:38" ht="16.5" x14ac:dyDescent="0.25">
      <c r="A6" s="15" t="s">
        <v>28</v>
      </c>
      <c r="B6" s="17" t="s">
        <v>27</v>
      </c>
      <c r="C6" s="17" t="s">
        <v>29</v>
      </c>
      <c r="D6" s="22">
        <v>39457</v>
      </c>
      <c r="E6" s="22">
        <v>42717</v>
      </c>
      <c r="F6" s="23">
        <v>44378</v>
      </c>
      <c r="G6" s="23">
        <v>40557</v>
      </c>
      <c r="H6" s="23">
        <v>44304</v>
      </c>
      <c r="I6" s="23">
        <v>50191</v>
      </c>
      <c r="J6" s="23">
        <v>55867</v>
      </c>
      <c r="K6" s="19">
        <v>60262</v>
      </c>
      <c r="L6" s="19">
        <v>64037</v>
      </c>
      <c r="M6" s="19">
        <v>63107</v>
      </c>
      <c r="N6" s="24">
        <v>17664</v>
      </c>
      <c r="O6" s="21"/>
    </row>
    <row r="7" spans="1:38" s="29" customFormat="1" ht="17.25" x14ac:dyDescent="0.25">
      <c r="A7" s="15" t="s">
        <v>30</v>
      </c>
      <c r="B7" s="25" t="s">
        <v>27</v>
      </c>
      <c r="C7" s="25" t="s">
        <v>31</v>
      </c>
      <c r="D7" s="26">
        <v>4.5</v>
      </c>
      <c r="E7" s="26">
        <v>3.9</v>
      </c>
      <c r="F7" s="26">
        <v>3.6</v>
      </c>
      <c r="G7" s="26">
        <v>3.4</v>
      </c>
      <c r="H7" s="26">
        <v>3.6</v>
      </c>
      <c r="I7" s="26">
        <v>3.1</v>
      </c>
      <c r="J7" s="26">
        <v>3.6</v>
      </c>
      <c r="K7" s="27">
        <v>3.6</v>
      </c>
      <c r="L7" s="27">
        <v>3.6</v>
      </c>
      <c r="M7" s="27">
        <v>3.2</v>
      </c>
      <c r="N7" s="27" t="s">
        <v>32</v>
      </c>
      <c r="O7" s="21"/>
      <c r="P7" s="28"/>
      <c r="Q7" s="28"/>
      <c r="R7" s="28"/>
      <c r="S7" s="28"/>
      <c r="T7" s="28"/>
      <c r="U7" s="28"/>
      <c r="V7" s="28"/>
      <c r="W7" s="28"/>
      <c r="X7" s="28"/>
      <c r="Y7" s="28"/>
      <c r="Z7" s="28"/>
      <c r="AA7" s="28"/>
      <c r="AB7" s="28"/>
      <c r="AC7" s="28"/>
      <c r="AD7" s="28"/>
      <c r="AE7" s="28"/>
      <c r="AF7" s="28"/>
      <c r="AG7" s="28"/>
      <c r="AH7" s="28"/>
      <c r="AI7" s="28"/>
      <c r="AJ7" s="28"/>
      <c r="AK7" s="28"/>
      <c r="AL7" s="28"/>
    </row>
    <row r="8" spans="1:38" s="29" customFormat="1" ht="17.25" x14ac:dyDescent="0.25">
      <c r="A8" s="15" t="s">
        <v>33</v>
      </c>
      <c r="B8" s="25" t="s">
        <v>27</v>
      </c>
      <c r="C8" s="25" t="s">
        <v>31</v>
      </c>
      <c r="D8" s="26">
        <v>4.4000000000000004</v>
      </c>
      <c r="E8" s="26">
        <v>4.0999999999999996</v>
      </c>
      <c r="F8" s="26">
        <v>3.5</v>
      </c>
      <c r="G8" s="26">
        <v>3.4</v>
      </c>
      <c r="H8" s="26">
        <v>3.7</v>
      </c>
      <c r="I8" s="26">
        <v>3.6</v>
      </c>
      <c r="J8" s="26">
        <v>3.8</v>
      </c>
      <c r="K8" s="27">
        <v>3.8</v>
      </c>
      <c r="L8" s="27">
        <v>3.8</v>
      </c>
      <c r="M8" s="27">
        <v>3</v>
      </c>
      <c r="N8" s="27" t="s">
        <v>34</v>
      </c>
      <c r="O8" s="21"/>
      <c r="P8" s="28"/>
      <c r="Q8" s="28"/>
      <c r="R8" s="28"/>
      <c r="S8" s="28"/>
      <c r="T8" s="28"/>
      <c r="U8" s="28"/>
      <c r="V8" s="28"/>
      <c r="W8" s="28"/>
      <c r="X8" s="28"/>
      <c r="Y8" s="28"/>
      <c r="Z8" s="28"/>
      <c r="AA8" s="28"/>
      <c r="AB8" s="28"/>
      <c r="AC8" s="28"/>
      <c r="AD8" s="28"/>
      <c r="AE8" s="28"/>
      <c r="AF8" s="28"/>
      <c r="AG8" s="28"/>
      <c r="AH8" s="28"/>
      <c r="AI8" s="28"/>
      <c r="AJ8" s="28"/>
      <c r="AK8" s="28"/>
      <c r="AL8" s="28"/>
    </row>
    <row r="9" spans="1:38" s="29" customFormat="1" ht="17.25" x14ac:dyDescent="0.25">
      <c r="A9" s="15" t="s">
        <v>35</v>
      </c>
      <c r="B9" s="25" t="s">
        <v>27</v>
      </c>
      <c r="C9" s="25" t="s">
        <v>29</v>
      </c>
      <c r="D9" s="23">
        <v>307957</v>
      </c>
      <c r="E9" s="23">
        <v>330647</v>
      </c>
      <c r="F9" s="23">
        <v>350644</v>
      </c>
      <c r="G9" s="23">
        <v>372397</v>
      </c>
      <c r="H9" s="23">
        <v>392062</v>
      </c>
      <c r="I9" s="23">
        <v>409893</v>
      </c>
      <c r="J9" s="23">
        <v>434765</v>
      </c>
      <c r="K9" s="19">
        <v>457201</v>
      </c>
      <c r="L9" s="19">
        <v>481256</v>
      </c>
      <c r="M9" s="19" t="s">
        <v>36</v>
      </c>
      <c r="N9" s="19" t="s">
        <v>37</v>
      </c>
      <c r="O9" s="21"/>
      <c r="P9" s="28"/>
      <c r="Q9" s="28"/>
      <c r="R9" s="28"/>
      <c r="S9" s="28"/>
      <c r="T9" s="28"/>
      <c r="U9" s="28"/>
      <c r="V9" s="28"/>
      <c r="W9" s="28"/>
      <c r="X9" s="28"/>
      <c r="Y9" s="28"/>
      <c r="Z9" s="28"/>
      <c r="AA9" s="28"/>
      <c r="AB9" s="28"/>
      <c r="AC9" s="28"/>
      <c r="AD9" s="28"/>
      <c r="AE9" s="28"/>
      <c r="AF9" s="28"/>
      <c r="AG9" s="28"/>
      <c r="AH9" s="28"/>
      <c r="AI9" s="28"/>
      <c r="AJ9" s="28"/>
      <c r="AK9" s="28"/>
      <c r="AL9" s="28"/>
    </row>
    <row r="10" spans="1:38" s="29" customFormat="1" ht="17.25" x14ac:dyDescent="0.25">
      <c r="A10" s="15" t="s">
        <v>38</v>
      </c>
      <c r="B10" s="25" t="s">
        <v>27</v>
      </c>
      <c r="C10" s="25" t="s">
        <v>29</v>
      </c>
      <c r="D10" s="23" t="s">
        <v>39</v>
      </c>
      <c r="E10" s="23" t="s">
        <v>40</v>
      </c>
      <c r="F10" s="23" t="s">
        <v>41</v>
      </c>
      <c r="G10" s="23" t="s">
        <v>42</v>
      </c>
      <c r="H10" s="23" t="s">
        <v>43</v>
      </c>
      <c r="I10" s="23" t="s">
        <v>44</v>
      </c>
      <c r="J10" s="23" t="s">
        <v>45</v>
      </c>
      <c r="K10" s="19" t="s">
        <v>46</v>
      </c>
      <c r="L10" s="19" t="s">
        <v>47</v>
      </c>
      <c r="M10" s="19" t="s">
        <v>48</v>
      </c>
      <c r="N10" s="19" t="s">
        <v>49</v>
      </c>
      <c r="O10" s="21"/>
      <c r="P10" s="28"/>
      <c r="Q10" s="28"/>
      <c r="R10" s="28"/>
      <c r="S10" s="28"/>
      <c r="T10" s="28"/>
      <c r="U10" s="28"/>
      <c r="V10" s="28"/>
      <c r="W10" s="28"/>
      <c r="X10" s="28"/>
      <c r="Y10" s="28"/>
      <c r="Z10" s="28"/>
      <c r="AA10" s="28"/>
      <c r="AB10" s="28"/>
      <c r="AC10" s="28"/>
      <c r="AD10" s="28"/>
      <c r="AE10" s="28"/>
      <c r="AF10" s="28"/>
      <c r="AG10" s="28"/>
      <c r="AH10" s="28"/>
      <c r="AI10" s="28"/>
      <c r="AJ10" s="28"/>
      <c r="AK10" s="28"/>
      <c r="AL10" s="28"/>
    </row>
    <row r="11" spans="1:38" s="29" customFormat="1" ht="17.25" x14ac:dyDescent="0.25">
      <c r="A11" s="15" t="s">
        <v>50</v>
      </c>
      <c r="B11" s="25" t="s">
        <v>51</v>
      </c>
      <c r="C11" s="25" t="s">
        <v>52</v>
      </c>
      <c r="D11" s="23" t="s">
        <v>53</v>
      </c>
      <c r="E11" s="23" t="s">
        <v>54</v>
      </c>
      <c r="F11" s="23" t="s">
        <v>55</v>
      </c>
      <c r="G11" s="23" t="s">
        <v>56</v>
      </c>
      <c r="H11" s="23" t="s">
        <v>57</v>
      </c>
      <c r="I11" s="23" t="s">
        <v>58</v>
      </c>
      <c r="J11" s="23" t="s">
        <v>59</v>
      </c>
      <c r="K11" s="19" t="s">
        <v>60</v>
      </c>
      <c r="L11" s="19" t="s">
        <v>61</v>
      </c>
      <c r="M11" s="19" t="s">
        <v>62</v>
      </c>
      <c r="N11" s="19" t="s">
        <v>63</v>
      </c>
      <c r="O11" s="21"/>
      <c r="P11" s="28"/>
      <c r="Q11" s="28"/>
      <c r="R11" s="28"/>
      <c r="S11" s="28"/>
      <c r="T11" s="28"/>
      <c r="U11" s="28"/>
      <c r="V11" s="28"/>
      <c r="W11" s="28"/>
      <c r="X11" s="28"/>
      <c r="Y11" s="28"/>
      <c r="Z11" s="28"/>
      <c r="AA11" s="28"/>
      <c r="AB11" s="28"/>
      <c r="AC11" s="28"/>
      <c r="AD11" s="28"/>
      <c r="AE11" s="28"/>
      <c r="AF11" s="28"/>
      <c r="AG11" s="28"/>
      <c r="AH11" s="28"/>
      <c r="AI11" s="28"/>
      <c r="AJ11" s="28"/>
      <c r="AK11" s="28"/>
      <c r="AL11" s="28"/>
    </row>
    <row r="12" spans="1:38" ht="16.5" x14ac:dyDescent="0.25">
      <c r="A12" s="15" t="s">
        <v>64</v>
      </c>
      <c r="B12" s="16" t="s">
        <v>65</v>
      </c>
      <c r="C12" s="17" t="s">
        <v>31</v>
      </c>
      <c r="D12" s="30">
        <v>1.7</v>
      </c>
      <c r="E12" s="30">
        <v>5.0999999999999996</v>
      </c>
      <c r="F12" s="30">
        <v>5.0999999999999996</v>
      </c>
      <c r="G12" s="30">
        <v>3.6</v>
      </c>
      <c r="H12" s="31">
        <v>4</v>
      </c>
      <c r="I12" s="31">
        <v>1.7</v>
      </c>
      <c r="J12" s="31">
        <v>0.9</v>
      </c>
      <c r="K12" s="31">
        <v>2.4</v>
      </c>
      <c r="L12" s="31">
        <v>4.3</v>
      </c>
      <c r="M12" s="31">
        <v>1</v>
      </c>
      <c r="N12" s="31">
        <v>1.8</v>
      </c>
      <c r="O12" s="20"/>
    </row>
    <row r="13" spans="1:38" ht="17.25" customHeight="1" x14ac:dyDescent="0.25">
      <c r="A13" s="15" t="s">
        <v>66</v>
      </c>
      <c r="B13" s="16" t="s">
        <v>51</v>
      </c>
      <c r="C13" s="17" t="s">
        <v>31</v>
      </c>
      <c r="D13" s="30">
        <v>2.9</v>
      </c>
      <c r="E13" s="30">
        <v>6.5</v>
      </c>
      <c r="F13" s="30">
        <v>3.9</v>
      </c>
      <c r="G13" s="30">
        <v>3.5</v>
      </c>
      <c r="H13" s="32">
        <v>3.2</v>
      </c>
      <c r="I13" s="32">
        <v>1.3</v>
      </c>
      <c r="J13" s="32">
        <v>1</v>
      </c>
      <c r="K13" s="27">
        <v>3.7</v>
      </c>
      <c r="L13" s="27">
        <v>3.2</v>
      </c>
      <c r="M13" s="27">
        <v>0.5</v>
      </c>
      <c r="N13" s="27" t="s">
        <v>67</v>
      </c>
      <c r="O13" s="20"/>
    </row>
    <row r="14" spans="1:38" s="34" customFormat="1" ht="17.25" x14ac:dyDescent="0.25">
      <c r="A14" s="15" t="s">
        <v>68</v>
      </c>
      <c r="B14" s="16" t="s">
        <v>51</v>
      </c>
      <c r="C14" s="17" t="s">
        <v>31</v>
      </c>
      <c r="D14" s="30">
        <v>7.6</v>
      </c>
      <c r="E14" s="30">
        <v>7.8</v>
      </c>
      <c r="F14" s="30">
        <v>8</v>
      </c>
      <c r="G14" s="30">
        <v>8</v>
      </c>
      <c r="H14" s="32">
        <v>7.8</v>
      </c>
      <c r="I14" s="32">
        <v>7.9</v>
      </c>
      <c r="J14" s="32">
        <v>7.3</v>
      </c>
      <c r="K14" s="27">
        <v>7.1</v>
      </c>
      <c r="L14" s="27">
        <v>6.9</v>
      </c>
      <c r="M14" s="27">
        <v>6.7</v>
      </c>
      <c r="N14" s="27" t="s">
        <v>69</v>
      </c>
      <c r="O14" s="21"/>
      <c r="P14" s="33"/>
      <c r="Q14" s="33"/>
      <c r="R14" s="33"/>
      <c r="S14" s="33"/>
      <c r="T14" s="33"/>
      <c r="U14" s="33"/>
      <c r="V14" s="33"/>
      <c r="W14" s="33"/>
      <c r="X14" s="33"/>
      <c r="Y14" s="33"/>
      <c r="Z14" s="33"/>
      <c r="AA14" s="33"/>
      <c r="AB14" s="33"/>
      <c r="AC14" s="33"/>
      <c r="AD14" s="33"/>
      <c r="AE14" s="33"/>
      <c r="AF14" s="33"/>
      <c r="AG14" s="33"/>
      <c r="AH14" s="33"/>
      <c r="AI14" s="33"/>
      <c r="AJ14" s="33"/>
      <c r="AK14" s="33"/>
      <c r="AL14" s="33"/>
    </row>
    <row r="15" spans="1:38" ht="17.25" x14ac:dyDescent="0.25">
      <c r="A15" s="15" t="s">
        <v>70</v>
      </c>
      <c r="B15" s="17" t="s">
        <v>65</v>
      </c>
      <c r="C15" s="17" t="s">
        <v>29</v>
      </c>
      <c r="D15" s="35">
        <v>-24655</v>
      </c>
      <c r="E15" s="35">
        <v>-34405</v>
      </c>
      <c r="F15" s="36">
        <v>-36021</v>
      </c>
      <c r="G15" s="36">
        <v>-29696</v>
      </c>
      <c r="H15" s="36">
        <v>-15933</v>
      </c>
      <c r="I15" s="36">
        <v>-20361</v>
      </c>
      <c r="J15" s="36">
        <v>-15941</v>
      </c>
      <c r="K15" s="36">
        <v>-20670</v>
      </c>
      <c r="L15" s="19" t="s">
        <v>71</v>
      </c>
      <c r="M15" s="19" t="s">
        <v>72</v>
      </c>
      <c r="N15" s="27" t="s">
        <v>73</v>
      </c>
      <c r="O15" s="20"/>
    </row>
    <row r="16" spans="1:38" ht="17.25" x14ac:dyDescent="0.25">
      <c r="A16" s="15" t="s">
        <v>74</v>
      </c>
      <c r="B16" s="17" t="s">
        <v>51</v>
      </c>
      <c r="C16" s="17" t="s">
        <v>29</v>
      </c>
      <c r="D16" s="23">
        <v>-30984</v>
      </c>
      <c r="E16" s="23">
        <v>-44630</v>
      </c>
      <c r="F16" s="35">
        <v>-25056</v>
      </c>
      <c r="G16" s="35">
        <v>-23122</v>
      </c>
      <c r="H16" s="37">
        <v>-21237</v>
      </c>
      <c r="I16" s="37">
        <v>-14723</v>
      </c>
      <c r="J16" s="37">
        <v>-17448</v>
      </c>
      <c r="K16" s="37">
        <v>-21059</v>
      </c>
      <c r="L16" s="19" t="s">
        <v>75</v>
      </c>
      <c r="M16" s="19" t="s">
        <v>76</v>
      </c>
      <c r="N16" s="37" t="s">
        <v>5221</v>
      </c>
      <c r="O16" s="20"/>
    </row>
    <row r="17" spans="1:15" ht="17.25" x14ac:dyDescent="0.25">
      <c r="A17" s="15" t="s">
        <v>77</v>
      </c>
      <c r="B17" s="17" t="s">
        <v>65</v>
      </c>
      <c r="C17" s="17" t="s">
        <v>29</v>
      </c>
      <c r="D17" s="38" t="s">
        <v>78</v>
      </c>
      <c r="E17" s="39" t="s">
        <v>79</v>
      </c>
      <c r="F17" s="39" t="s">
        <v>80</v>
      </c>
      <c r="G17" s="39" t="s">
        <v>81</v>
      </c>
      <c r="H17" s="35" t="s">
        <v>82</v>
      </c>
      <c r="I17" s="36" t="s">
        <v>83</v>
      </c>
      <c r="J17" s="36" t="s">
        <v>84</v>
      </c>
      <c r="K17" s="36" t="s">
        <v>85</v>
      </c>
      <c r="L17" s="36" t="s">
        <v>86</v>
      </c>
      <c r="M17" s="36" t="s">
        <v>87</v>
      </c>
      <c r="N17" s="27" t="s">
        <v>88</v>
      </c>
      <c r="O17" s="20"/>
    </row>
    <row r="18" spans="1:15" ht="17.25" x14ac:dyDescent="0.25">
      <c r="A18" s="15" t="s">
        <v>89</v>
      </c>
      <c r="B18" s="17" t="s">
        <v>51</v>
      </c>
      <c r="C18" s="17" t="s">
        <v>29</v>
      </c>
      <c r="D18" s="38">
        <v>6178</v>
      </c>
      <c r="E18" s="39" t="s">
        <v>90</v>
      </c>
      <c r="F18" s="39" t="s">
        <v>91</v>
      </c>
      <c r="G18" s="39" t="s">
        <v>92</v>
      </c>
      <c r="H18" s="39">
        <v>23019</v>
      </c>
      <c r="I18" s="39">
        <v>19960</v>
      </c>
      <c r="J18" s="39">
        <v>26227</v>
      </c>
      <c r="K18" s="37" t="s">
        <v>93</v>
      </c>
      <c r="L18" s="37" t="s">
        <v>94</v>
      </c>
      <c r="M18" s="37" t="s">
        <v>95</v>
      </c>
      <c r="N18" s="19" t="s">
        <v>5222</v>
      </c>
      <c r="O18" s="20"/>
    </row>
    <row r="19" spans="1:15" ht="16.5" x14ac:dyDescent="0.3">
      <c r="A19" s="15" t="s">
        <v>96</v>
      </c>
      <c r="B19" s="17" t="s">
        <v>97</v>
      </c>
      <c r="C19" s="40" t="s">
        <v>29</v>
      </c>
      <c r="D19" s="41">
        <v>79044.100000000006</v>
      </c>
      <c r="E19" s="42">
        <v>81474.2</v>
      </c>
      <c r="F19" s="42">
        <v>92988.2</v>
      </c>
      <c r="G19" s="42">
        <v>105009.1</v>
      </c>
      <c r="H19" s="42">
        <v>124344.2</v>
      </c>
      <c r="I19" s="42">
        <v>152902.1</v>
      </c>
      <c r="J19" s="42">
        <v>178858.1</v>
      </c>
      <c r="K19" s="19">
        <v>200368.2</v>
      </c>
      <c r="L19" s="19">
        <v>217585.1</v>
      </c>
      <c r="M19" s="19">
        <v>269494.09999999998</v>
      </c>
      <c r="N19" s="19">
        <v>288240</v>
      </c>
      <c r="O19" s="20"/>
    </row>
    <row r="20" spans="1:15" ht="17.25" x14ac:dyDescent="0.25">
      <c r="A20" s="15" t="s">
        <v>98</v>
      </c>
      <c r="B20" s="17" t="s">
        <v>27</v>
      </c>
      <c r="C20" s="17" t="s">
        <v>29</v>
      </c>
      <c r="D20" s="18">
        <v>134882</v>
      </c>
      <c r="E20" s="19">
        <v>147815</v>
      </c>
      <c r="F20" s="19">
        <v>160996</v>
      </c>
      <c r="G20" s="19">
        <v>165594</v>
      </c>
      <c r="H20" s="19">
        <v>172038</v>
      </c>
      <c r="I20" s="19">
        <v>168023</v>
      </c>
      <c r="J20" s="19">
        <v>165423</v>
      </c>
      <c r="K20" s="23">
        <v>180867</v>
      </c>
      <c r="L20" s="19" t="s">
        <v>99</v>
      </c>
      <c r="M20" s="23" t="s">
        <v>100</v>
      </c>
      <c r="N20" s="19" t="s">
        <v>101</v>
      </c>
      <c r="O20" s="20"/>
    </row>
    <row r="21" spans="1:15" ht="17.25" x14ac:dyDescent="0.25">
      <c r="A21" s="15" t="s">
        <v>102</v>
      </c>
      <c r="B21" s="17" t="s">
        <v>27</v>
      </c>
      <c r="C21" s="17" t="s">
        <v>29</v>
      </c>
      <c r="D21" s="18">
        <v>69550</v>
      </c>
      <c r="E21" s="19" t="s">
        <v>103</v>
      </c>
      <c r="F21" s="19">
        <v>79658</v>
      </c>
      <c r="G21" s="19">
        <v>88048</v>
      </c>
      <c r="H21" s="19">
        <v>94776</v>
      </c>
      <c r="I21" s="19">
        <v>93290</v>
      </c>
      <c r="J21" s="19">
        <v>84456</v>
      </c>
      <c r="K21" s="23">
        <v>80680</v>
      </c>
      <c r="L21" s="19" t="s">
        <v>104</v>
      </c>
      <c r="M21" s="23" t="s">
        <v>105</v>
      </c>
      <c r="N21" s="19" t="s">
        <v>106</v>
      </c>
      <c r="O21" s="20"/>
    </row>
    <row r="22" spans="1:15" ht="17.25" x14ac:dyDescent="0.25">
      <c r="A22" s="15" t="s">
        <v>107</v>
      </c>
      <c r="B22" s="17" t="s">
        <v>108</v>
      </c>
      <c r="C22" s="17" t="s">
        <v>31</v>
      </c>
      <c r="D22" s="43">
        <v>3.2</v>
      </c>
      <c r="E22" s="27">
        <v>3.2</v>
      </c>
      <c r="F22" s="27">
        <v>1.8</v>
      </c>
      <c r="G22" s="27">
        <v>3.5</v>
      </c>
      <c r="H22" s="27">
        <v>3.2</v>
      </c>
      <c r="I22" s="27">
        <v>3.5</v>
      </c>
      <c r="J22" s="27">
        <v>3.5</v>
      </c>
      <c r="K22" s="26">
        <v>2.9</v>
      </c>
      <c r="L22" s="27">
        <v>3.2</v>
      </c>
      <c r="M22" s="26" t="s">
        <v>109</v>
      </c>
      <c r="N22" s="26" t="s">
        <v>110</v>
      </c>
      <c r="O22" s="20"/>
    </row>
    <row r="23" spans="1:15" ht="17.25" x14ac:dyDescent="0.25">
      <c r="A23" s="15" t="s">
        <v>111</v>
      </c>
      <c r="B23" s="17" t="s">
        <v>112</v>
      </c>
      <c r="C23" s="17" t="s">
        <v>29</v>
      </c>
      <c r="D23" s="18">
        <v>26791</v>
      </c>
      <c r="E23" s="19">
        <v>31351</v>
      </c>
      <c r="F23" s="19">
        <v>35947</v>
      </c>
      <c r="G23" s="19">
        <v>47162</v>
      </c>
      <c r="H23" s="19">
        <v>51429</v>
      </c>
      <c r="I23" s="19">
        <v>54676</v>
      </c>
      <c r="J23" s="19">
        <v>51637</v>
      </c>
      <c r="K23" s="23">
        <v>45128</v>
      </c>
      <c r="L23" s="19" t="s">
        <v>113</v>
      </c>
      <c r="M23" s="23" t="s">
        <v>114</v>
      </c>
      <c r="N23" s="23" t="s">
        <v>115</v>
      </c>
      <c r="O23" s="20"/>
    </row>
    <row r="24" spans="1:15" ht="17.25" x14ac:dyDescent="0.25">
      <c r="A24" s="15" t="s">
        <v>116</v>
      </c>
      <c r="B24" s="17" t="s">
        <v>112</v>
      </c>
      <c r="C24" s="17" t="s">
        <v>31</v>
      </c>
      <c r="D24" s="18">
        <v>8.6999999999999993</v>
      </c>
      <c r="E24" s="19">
        <v>9.5</v>
      </c>
      <c r="F24" s="19">
        <v>10.3</v>
      </c>
      <c r="G24" s="19">
        <v>12.7</v>
      </c>
      <c r="H24" s="19">
        <v>13.1</v>
      </c>
      <c r="I24" s="19">
        <v>13.3</v>
      </c>
      <c r="J24" s="19">
        <v>11.9</v>
      </c>
      <c r="K24" s="23">
        <v>9.9</v>
      </c>
      <c r="L24" s="19" t="s">
        <v>117</v>
      </c>
      <c r="M24" s="23" t="s">
        <v>118</v>
      </c>
      <c r="N24" s="23" t="s">
        <v>119</v>
      </c>
      <c r="O24" s="20"/>
    </row>
    <row r="25" spans="1:15" ht="17.25" x14ac:dyDescent="0.25">
      <c r="A25" s="15" t="s">
        <v>120</v>
      </c>
      <c r="B25" s="17" t="s">
        <v>112</v>
      </c>
      <c r="C25" s="17" t="s">
        <v>29</v>
      </c>
      <c r="D25" s="18">
        <v>128557</v>
      </c>
      <c r="E25" s="19">
        <v>137219</v>
      </c>
      <c r="F25" s="19">
        <v>140806</v>
      </c>
      <c r="G25" s="19">
        <v>149960</v>
      </c>
      <c r="H25" s="19">
        <v>165285</v>
      </c>
      <c r="I25" s="19">
        <v>181649</v>
      </c>
      <c r="J25" s="19">
        <v>206280</v>
      </c>
      <c r="K25" s="23">
        <v>216645</v>
      </c>
      <c r="L25" s="19" t="s">
        <v>121</v>
      </c>
      <c r="M25" s="23" t="s">
        <v>122</v>
      </c>
      <c r="N25" s="23" t="s">
        <v>123</v>
      </c>
      <c r="O25" s="20"/>
    </row>
    <row r="26" spans="1:15" ht="17.25" x14ac:dyDescent="0.25">
      <c r="A26" s="15" t="s">
        <v>124</v>
      </c>
      <c r="B26" s="17" t="s">
        <v>112</v>
      </c>
      <c r="C26" s="17" t="s">
        <v>31</v>
      </c>
      <c r="D26" s="18">
        <v>41.9</v>
      </c>
      <c r="E26" s="19">
        <v>41.6</v>
      </c>
      <c r="F26" s="19">
        <v>40.200000000000003</v>
      </c>
      <c r="G26" s="19">
        <v>40.299999999999997</v>
      </c>
      <c r="H26" s="19">
        <v>42.2</v>
      </c>
      <c r="I26" s="19">
        <v>44.3</v>
      </c>
      <c r="J26" s="19">
        <v>47.4</v>
      </c>
      <c r="K26" s="23">
        <v>47.4</v>
      </c>
      <c r="L26" s="19" t="s">
        <v>125</v>
      </c>
      <c r="M26" s="23" t="s">
        <v>126</v>
      </c>
      <c r="N26" s="23" t="s">
        <v>127</v>
      </c>
      <c r="O26" s="20"/>
    </row>
    <row r="27" spans="1:15" ht="16.5" x14ac:dyDescent="0.3">
      <c r="A27" s="15" t="s">
        <v>128</v>
      </c>
      <c r="B27" s="17" t="s">
        <v>97</v>
      </c>
      <c r="C27" s="44" t="s">
        <v>29</v>
      </c>
      <c r="D27" s="45">
        <v>18975</v>
      </c>
      <c r="E27" s="45">
        <v>20308</v>
      </c>
      <c r="F27" s="45">
        <v>22170</v>
      </c>
      <c r="G27" s="45">
        <v>23316.684992015878</v>
      </c>
      <c r="H27" s="45">
        <v>25391.16857677501</v>
      </c>
      <c r="I27" s="45">
        <v>27638</v>
      </c>
      <c r="J27" s="45">
        <v>29731.251114000625</v>
      </c>
      <c r="K27" s="46">
        <v>32218.438809848714</v>
      </c>
      <c r="L27" s="46">
        <v>31636.023138115845</v>
      </c>
      <c r="M27" s="47">
        <v>35365.44116659162</v>
      </c>
      <c r="N27" s="47">
        <v>39610.504011841193</v>
      </c>
      <c r="O27" s="20"/>
    </row>
    <row r="28" spans="1:15" ht="16.5" x14ac:dyDescent="0.3">
      <c r="A28" s="15" t="s">
        <v>129</v>
      </c>
      <c r="B28" s="17" t="s">
        <v>97</v>
      </c>
      <c r="C28" s="44" t="s">
        <v>29</v>
      </c>
      <c r="D28" s="47">
        <v>300231.38741758827</v>
      </c>
      <c r="E28" s="47">
        <v>319536.66994800232</v>
      </c>
      <c r="F28" s="47">
        <v>345617</v>
      </c>
      <c r="G28" s="47">
        <v>365608.73772902408</v>
      </c>
      <c r="H28" s="47">
        <v>397556.54743014235</v>
      </c>
      <c r="I28" s="47">
        <v>437999</v>
      </c>
      <c r="J28" s="47">
        <v>477789</v>
      </c>
      <c r="K28" s="47">
        <v>522082.88855707517</v>
      </c>
      <c r="L28" s="19">
        <v>554892.69632883591</v>
      </c>
      <c r="M28" s="19">
        <v>601973.23458341032</v>
      </c>
      <c r="N28" s="19">
        <v>703592.72573349939</v>
      </c>
      <c r="O28" s="20"/>
    </row>
    <row r="29" spans="1:15" ht="16.5" x14ac:dyDescent="0.3">
      <c r="A29" s="15" t="s">
        <v>130</v>
      </c>
      <c r="B29" s="17" t="s">
        <v>27</v>
      </c>
      <c r="C29" s="44" t="s">
        <v>31</v>
      </c>
      <c r="D29" s="48">
        <v>1.2653087620035979</v>
      </c>
      <c r="E29" s="48">
        <v>6.4301346692851178</v>
      </c>
      <c r="F29" s="48">
        <v>8.1619208387699871</v>
      </c>
      <c r="G29" s="48">
        <v>5.7843618019437946</v>
      </c>
      <c r="H29" s="48">
        <v>8.738251142344641</v>
      </c>
      <c r="I29" s="49">
        <v>10.172754751816557</v>
      </c>
      <c r="J29" s="49">
        <v>9.1</v>
      </c>
      <c r="K29" s="49">
        <v>9.270616174818743</v>
      </c>
      <c r="L29" s="49">
        <v>6.2844058847513402</v>
      </c>
      <c r="M29" s="49">
        <v>8.4846202817335215</v>
      </c>
      <c r="N29" s="49">
        <v>16.881064690594417</v>
      </c>
      <c r="O29" s="20"/>
    </row>
    <row r="30" spans="1:15" ht="17.25" x14ac:dyDescent="0.3">
      <c r="A30" s="15" t="s">
        <v>131</v>
      </c>
      <c r="B30" s="17" t="s">
        <v>97</v>
      </c>
      <c r="C30" s="44" t="s">
        <v>29</v>
      </c>
      <c r="D30" s="45">
        <v>279011.9005774298</v>
      </c>
      <c r="E30" s="45">
        <v>311128.60589472816</v>
      </c>
      <c r="F30" s="45">
        <v>364273.63872408587</v>
      </c>
      <c r="G30" s="45">
        <v>413415.51091962057</v>
      </c>
      <c r="H30" s="45">
        <v>402034.57576756674</v>
      </c>
      <c r="I30" s="45">
        <v>434672</v>
      </c>
      <c r="J30" s="45">
        <v>439052</v>
      </c>
      <c r="K30" s="46">
        <v>504899.96303005406</v>
      </c>
      <c r="L30" s="46">
        <v>460261.97833692952</v>
      </c>
      <c r="M30" s="46">
        <v>495724.33515545481</v>
      </c>
      <c r="N30" s="46">
        <v>534011.13313720538</v>
      </c>
      <c r="O30" s="20"/>
    </row>
    <row r="31" spans="1:15" ht="17.25" x14ac:dyDescent="0.3">
      <c r="A31" s="15" t="s">
        <v>132</v>
      </c>
      <c r="B31" s="17" t="s">
        <v>27</v>
      </c>
      <c r="C31" s="44" t="s">
        <v>31</v>
      </c>
      <c r="D31" s="48">
        <v>22.605407844403146</v>
      </c>
      <c r="E31" s="48">
        <v>11.510872923639152</v>
      </c>
      <c r="F31" s="48">
        <v>17.081371440123895</v>
      </c>
      <c r="G31" s="48">
        <v>13.490372887717122</v>
      </c>
      <c r="H31" s="48">
        <v>-2.7529047293696247</v>
      </c>
      <c r="I31" s="48">
        <v>8.1180640172855032</v>
      </c>
      <c r="J31" s="48">
        <v>1</v>
      </c>
      <c r="K31" s="50">
        <v>15</v>
      </c>
      <c r="L31" s="50">
        <v>-8.8409562213549773</v>
      </c>
      <c r="M31" s="50">
        <v>7.7048199694143502</v>
      </c>
      <c r="N31" s="50">
        <v>7.7234049786448686</v>
      </c>
      <c r="O31" s="20"/>
    </row>
    <row r="32" spans="1:15" ht="3.75" customHeight="1" thickBot="1" x14ac:dyDescent="0.3">
      <c r="A32" s="51"/>
      <c r="B32" s="52"/>
      <c r="C32" s="53"/>
      <c r="D32" s="54"/>
      <c r="E32" s="54"/>
      <c r="F32" s="54"/>
      <c r="G32" s="54"/>
      <c r="H32" s="54"/>
      <c r="I32" s="54"/>
      <c r="J32" s="54"/>
      <c r="K32" s="54"/>
      <c r="L32" s="54"/>
      <c r="M32" s="54"/>
      <c r="N32" s="54"/>
    </row>
    <row r="33" spans="1:38" s="58" customFormat="1" ht="16.5" thickTop="1" x14ac:dyDescent="0.25">
      <c r="A33" s="55" t="s">
        <v>133</v>
      </c>
      <c r="B33" s="56" t="s">
        <v>134</v>
      </c>
      <c r="C33" s="56"/>
      <c r="D33" s="55"/>
      <c r="E33" s="57"/>
      <c r="F33" s="57"/>
      <c r="G33" s="56"/>
      <c r="I33" s="56" t="s">
        <v>135</v>
      </c>
      <c r="J33" s="57"/>
      <c r="K33" s="57"/>
      <c r="L33" s="57"/>
      <c r="M33" s="57"/>
      <c r="N33" s="57"/>
      <c r="O33" s="59"/>
      <c r="P33" s="59"/>
      <c r="Q33" s="59"/>
      <c r="R33" s="59"/>
      <c r="S33" s="59"/>
      <c r="T33" s="59"/>
      <c r="U33" s="59"/>
      <c r="V33" s="59"/>
      <c r="W33" s="59"/>
      <c r="X33" s="59"/>
      <c r="Y33" s="59"/>
      <c r="Z33" s="59"/>
      <c r="AA33" s="59"/>
      <c r="AB33" s="59"/>
      <c r="AC33" s="59"/>
      <c r="AD33" s="59"/>
      <c r="AE33" s="59"/>
      <c r="AF33" s="59"/>
      <c r="AG33" s="59"/>
      <c r="AH33" s="59"/>
      <c r="AI33" s="59"/>
      <c r="AJ33" s="59"/>
      <c r="AK33" s="59"/>
      <c r="AL33" s="59"/>
    </row>
    <row r="34" spans="1:38" s="58" customFormat="1" ht="15.75" x14ac:dyDescent="0.25">
      <c r="A34" s="60" t="s">
        <v>136</v>
      </c>
      <c r="B34" s="56"/>
      <c r="C34" s="55"/>
      <c r="D34" s="61"/>
      <c r="E34" s="57"/>
      <c r="F34" s="57"/>
      <c r="G34" s="57"/>
      <c r="H34" s="57"/>
      <c r="I34" s="57"/>
      <c r="J34" s="57"/>
      <c r="K34" s="57"/>
      <c r="L34" s="57"/>
      <c r="M34" s="57"/>
      <c r="N34" s="57"/>
      <c r="O34" s="59"/>
      <c r="P34" s="59"/>
      <c r="Q34" s="59"/>
      <c r="R34" s="59"/>
      <c r="S34" s="59"/>
      <c r="T34" s="59"/>
      <c r="U34" s="59"/>
      <c r="V34" s="59"/>
      <c r="W34" s="59"/>
      <c r="X34" s="59"/>
      <c r="Y34" s="59"/>
      <c r="Z34" s="59"/>
      <c r="AA34" s="59"/>
      <c r="AB34" s="59"/>
      <c r="AC34" s="59"/>
      <c r="AD34" s="59"/>
      <c r="AE34" s="59"/>
      <c r="AF34" s="59"/>
      <c r="AG34" s="59"/>
      <c r="AH34" s="59"/>
      <c r="AI34" s="59"/>
      <c r="AJ34" s="59"/>
      <c r="AK34" s="59"/>
      <c r="AL34" s="59"/>
    </row>
    <row r="35" spans="1:38" s="58" customFormat="1" ht="15.75" x14ac:dyDescent="0.25">
      <c r="A35" s="60" t="s">
        <v>137</v>
      </c>
      <c r="B35" s="56"/>
      <c r="C35" s="55"/>
      <c r="D35" s="57"/>
      <c r="E35" s="57"/>
      <c r="F35" s="57"/>
      <c r="G35" s="57"/>
      <c r="H35" s="57"/>
      <c r="I35" s="57"/>
      <c r="J35" s="57"/>
      <c r="K35" s="57"/>
      <c r="L35" s="57"/>
      <c r="M35" s="57"/>
      <c r="N35" s="57"/>
      <c r="O35" s="59"/>
      <c r="P35" s="59"/>
      <c r="Q35" s="59"/>
      <c r="R35" s="59"/>
      <c r="S35" s="59"/>
      <c r="T35" s="59"/>
      <c r="U35" s="59"/>
      <c r="V35" s="59"/>
      <c r="W35" s="59"/>
      <c r="X35" s="59"/>
      <c r="Y35" s="59"/>
      <c r="Z35" s="59"/>
      <c r="AA35" s="59"/>
      <c r="AB35" s="59"/>
      <c r="AC35" s="59"/>
      <c r="AD35" s="59"/>
      <c r="AE35" s="59"/>
      <c r="AF35" s="59"/>
      <c r="AG35" s="59"/>
      <c r="AH35" s="59"/>
      <c r="AI35" s="59"/>
      <c r="AJ35" s="59"/>
      <c r="AK35" s="59"/>
      <c r="AL35" s="59"/>
    </row>
    <row r="36" spans="1:38" s="58" customFormat="1" ht="15.75" x14ac:dyDescent="0.25">
      <c r="A36" s="60" t="s">
        <v>138</v>
      </c>
      <c r="B36" s="56"/>
      <c r="C36" s="55"/>
      <c r="D36" s="57"/>
      <c r="E36" s="57"/>
      <c r="F36" s="57"/>
      <c r="G36" s="57"/>
      <c r="H36" s="57"/>
      <c r="I36" s="57"/>
      <c r="J36" s="57"/>
      <c r="K36" s="57"/>
      <c r="L36" s="57"/>
      <c r="M36" s="57"/>
      <c r="N36" s="57"/>
      <c r="O36" s="59"/>
      <c r="P36" s="59"/>
      <c r="Q36" s="59"/>
      <c r="R36" s="59"/>
      <c r="S36" s="59"/>
      <c r="T36" s="59"/>
      <c r="U36" s="59"/>
      <c r="V36" s="59"/>
      <c r="W36" s="59"/>
      <c r="X36" s="59"/>
      <c r="Y36" s="59"/>
      <c r="Z36" s="59"/>
      <c r="AA36" s="59"/>
      <c r="AB36" s="59"/>
      <c r="AC36" s="59"/>
      <c r="AD36" s="59"/>
      <c r="AE36" s="59"/>
      <c r="AF36" s="59"/>
      <c r="AG36" s="59"/>
      <c r="AH36" s="59"/>
      <c r="AI36" s="59"/>
      <c r="AJ36" s="59"/>
      <c r="AK36" s="59"/>
      <c r="AL36" s="59"/>
    </row>
    <row r="37" spans="1:38" s="58" customFormat="1" ht="29.25" customHeight="1" x14ac:dyDescent="0.25">
      <c r="A37" s="3623" t="s">
        <v>139</v>
      </c>
      <c r="B37" s="3623"/>
      <c r="C37" s="3623"/>
      <c r="D37" s="3623"/>
      <c r="E37" s="3623"/>
      <c r="F37" s="3623"/>
      <c r="G37" s="3623"/>
      <c r="H37" s="3623"/>
      <c r="I37" s="3623"/>
      <c r="J37" s="3623"/>
      <c r="K37" s="3623"/>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row>
    <row r="38" spans="1:38" s="62" customFormat="1" ht="30" customHeight="1" x14ac:dyDescent="0.25">
      <c r="A38" s="3623" t="s">
        <v>140</v>
      </c>
      <c r="B38" s="3623"/>
      <c r="C38" s="3623"/>
      <c r="D38" s="3623"/>
      <c r="E38" s="3623"/>
      <c r="F38" s="3623"/>
      <c r="G38" s="3623"/>
      <c r="H38" s="3623"/>
      <c r="I38" s="3623"/>
      <c r="J38" s="3623"/>
      <c r="K38" s="3623"/>
    </row>
    <row r="39" spans="1:38" s="58" customFormat="1" ht="15.75" x14ac:dyDescent="0.25">
      <c r="A39" s="60" t="s">
        <v>141</v>
      </c>
      <c r="B39" s="63"/>
      <c r="C39" s="60"/>
      <c r="D39" s="63"/>
      <c r="E39" s="63"/>
      <c r="F39" s="63"/>
      <c r="G39" s="63"/>
      <c r="H39" s="63"/>
      <c r="I39" s="57"/>
      <c r="J39" s="57"/>
      <c r="K39" s="57"/>
      <c r="L39" s="57"/>
      <c r="M39" s="57"/>
      <c r="N39" s="57"/>
      <c r="O39" s="59"/>
      <c r="P39" s="59"/>
      <c r="Q39" s="59"/>
      <c r="R39" s="59"/>
      <c r="S39" s="59"/>
      <c r="T39" s="59"/>
      <c r="U39" s="59"/>
      <c r="V39" s="59"/>
      <c r="W39" s="59"/>
      <c r="X39" s="59"/>
      <c r="Y39" s="59"/>
      <c r="Z39" s="59"/>
      <c r="AA39" s="59"/>
      <c r="AB39" s="59"/>
      <c r="AC39" s="59"/>
      <c r="AD39" s="59"/>
      <c r="AE39" s="59"/>
      <c r="AF39" s="59"/>
      <c r="AG39" s="59"/>
      <c r="AH39" s="59"/>
      <c r="AI39" s="59"/>
      <c r="AJ39" s="59"/>
      <c r="AK39" s="59"/>
      <c r="AL39" s="59"/>
    </row>
    <row r="40" spans="1:38" s="58" customFormat="1" ht="15.75" x14ac:dyDescent="0.25">
      <c r="A40" s="56" t="s">
        <v>142</v>
      </c>
      <c r="B40" s="55"/>
      <c r="C40" s="56"/>
      <c r="D40" s="57"/>
      <c r="E40" s="57"/>
      <c r="F40" s="57"/>
      <c r="G40" s="57"/>
      <c r="H40" s="57"/>
      <c r="I40" s="57"/>
      <c r="J40" s="57"/>
      <c r="K40" s="57"/>
      <c r="L40" s="57"/>
      <c r="M40" s="57"/>
      <c r="N40" s="57"/>
      <c r="O40" s="59"/>
      <c r="P40" s="59"/>
      <c r="Q40" s="59"/>
      <c r="R40" s="59"/>
      <c r="S40" s="59"/>
      <c r="T40" s="59"/>
      <c r="U40" s="59"/>
      <c r="V40" s="59"/>
      <c r="W40" s="59"/>
      <c r="X40" s="59"/>
      <c r="Y40" s="59"/>
      <c r="Z40" s="59"/>
      <c r="AA40" s="59"/>
      <c r="AB40" s="59"/>
      <c r="AC40" s="59"/>
      <c r="AD40" s="59"/>
      <c r="AE40" s="59"/>
      <c r="AF40" s="59"/>
      <c r="AG40" s="59"/>
      <c r="AH40" s="59"/>
      <c r="AI40" s="59"/>
      <c r="AJ40" s="59"/>
      <c r="AK40" s="59"/>
      <c r="AL40" s="59"/>
    </row>
    <row r="41" spans="1:38" s="58" customFormat="1" ht="14.25" x14ac:dyDescent="0.25">
      <c r="A41" s="56" t="s">
        <v>143</v>
      </c>
      <c r="B41" s="56"/>
      <c r="C41" s="56"/>
      <c r="D41" s="57"/>
      <c r="E41" s="57"/>
      <c r="F41" s="57"/>
      <c r="G41" s="57"/>
      <c r="H41" s="57"/>
      <c r="I41" s="57"/>
      <c r="J41" s="57"/>
      <c r="K41" s="57"/>
      <c r="L41" s="57"/>
      <c r="M41" s="57"/>
      <c r="N41" s="57"/>
      <c r="O41" s="59"/>
      <c r="P41" s="59"/>
      <c r="Q41" s="59"/>
      <c r="R41" s="59"/>
      <c r="S41" s="59"/>
      <c r="T41" s="59"/>
      <c r="U41" s="59"/>
      <c r="V41" s="59"/>
      <c r="W41" s="59"/>
      <c r="X41" s="59"/>
      <c r="Y41" s="59"/>
      <c r="Z41" s="59"/>
      <c r="AA41" s="59"/>
      <c r="AB41" s="59"/>
      <c r="AC41" s="59"/>
      <c r="AD41" s="59"/>
      <c r="AE41" s="59"/>
      <c r="AF41" s="59"/>
      <c r="AG41" s="59"/>
      <c r="AH41" s="59"/>
      <c r="AI41" s="59"/>
      <c r="AJ41" s="59"/>
      <c r="AK41" s="59"/>
      <c r="AL41" s="59"/>
    </row>
    <row r="42" spans="1:38" ht="16.5" x14ac:dyDescent="0.25">
      <c r="A42" s="64"/>
      <c r="B42" s="65"/>
      <c r="C42" s="64"/>
      <c r="D42" s="66"/>
      <c r="E42" s="66"/>
      <c r="F42" s="66"/>
      <c r="G42" s="67"/>
      <c r="H42" s="67"/>
      <c r="I42" s="10"/>
      <c r="J42" s="10"/>
      <c r="K42" s="10"/>
      <c r="L42" s="10"/>
      <c r="M42" s="10"/>
      <c r="N42" s="10"/>
    </row>
    <row r="43" spans="1:38" x14ac:dyDescent="0.25">
      <c r="A43" s="68"/>
      <c r="B43" s="9"/>
      <c r="C43" s="9"/>
      <c r="D43" s="69"/>
      <c r="E43" s="69"/>
      <c r="F43" s="69"/>
      <c r="G43" s="69"/>
      <c r="H43" s="69"/>
      <c r="I43" s="69"/>
      <c r="J43" s="69"/>
      <c r="K43" s="69"/>
      <c r="L43" s="69"/>
      <c r="M43" s="69"/>
      <c r="N43" s="69"/>
    </row>
    <row r="44" spans="1:38" x14ac:dyDescent="0.25">
      <c r="A44" s="68"/>
      <c r="B44" s="9"/>
      <c r="C44" s="9"/>
      <c r="D44" s="8"/>
      <c r="E44" s="8"/>
      <c r="F44" s="8"/>
      <c r="G44" s="8"/>
      <c r="H44" s="8"/>
      <c r="I44" s="8"/>
      <c r="J44" s="8"/>
      <c r="K44" s="8"/>
      <c r="L44" s="8"/>
      <c r="M44" s="8"/>
      <c r="N44" s="8"/>
    </row>
    <row r="45" spans="1:38" x14ac:dyDescent="0.25">
      <c r="A45" s="68"/>
      <c r="B45" s="9"/>
      <c r="C45" s="9"/>
      <c r="D45" s="8"/>
      <c r="E45" s="8"/>
      <c r="F45" s="8"/>
      <c r="G45" s="8"/>
      <c r="H45" s="8"/>
      <c r="I45" s="8"/>
      <c r="J45" s="8"/>
      <c r="K45" s="8"/>
      <c r="L45" s="8"/>
      <c r="M45" s="8"/>
      <c r="N45" s="8"/>
    </row>
    <row r="46" spans="1:38" x14ac:dyDescent="0.25">
      <c r="A46" s="68"/>
      <c r="B46" s="9"/>
      <c r="C46" s="9"/>
      <c r="D46" s="8"/>
      <c r="E46" s="8"/>
      <c r="F46" s="8"/>
      <c r="G46" s="8"/>
      <c r="H46" s="8"/>
      <c r="I46" s="8"/>
      <c r="J46" s="8"/>
      <c r="K46" s="8"/>
      <c r="L46" s="8"/>
      <c r="M46" s="8"/>
      <c r="N46" s="8"/>
    </row>
    <row r="47" spans="1:38" x14ac:dyDescent="0.25">
      <c r="A47" s="68"/>
      <c r="B47" s="9"/>
      <c r="C47" s="9"/>
      <c r="D47" s="8"/>
      <c r="E47" s="8"/>
      <c r="F47" s="8"/>
      <c r="G47" s="8"/>
      <c r="H47" s="8"/>
      <c r="I47" s="8"/>
      <c r="J47" s="8"/>
      <c r="K47" s="8"/>
      <c r="L47" s="8"/>
      <c r="M47" s="8"/>
      <c r="N47" s="8"/>
    </row>
    <row r="48" spans="1:38" x14ac:dyDescent="0.25">
      <c r="A48" s="68"/>
      <c r="B48" s="9"/>
      <c r="C48" s="9"/>
      <c r="D48" s="8"/>
      <c r="E48" s="8"/>
      <c r="F48" s="8"/>
      <c r="G48" s="8"/>
      <c r="H48" s="8"/>
      <c r="I48" s="8"/>
      <c r="J48" s="8"/>
      <c r="K48" s="8"/>
      <c r="L48" s="8"/>
      <c r="M48" s="8"/>
      <c r="N48" s="8"/>
    </row>
    <row r="49" spans="1:14" x14ac:dyDescent="0.25">
      <c r="A49" s="68"/>
      <c r="B49" s="9"/>
      <c r="C49" s="9"/>
      <c r="D49" s="8"/>
      <c r="E49" s="8"/>
      <c r="F49" s="8"/>
      <c r="G49" s="8"/>
      <c r="H49" s="8"/>
      <c r="I49" s="8"/>
      <c r="J49" s="8"/>
      <c r="K49" s="8"/>
      <c r="L49" s="8"/>
      <c r="M49" s="8"/>
      <c r="N49" s="8"/>
    </row>
    <row r="50" spans="1:14" x14ac:dyDescent="0.25">
      <c r="A50" s="68"/>
      <c r="B50" s="9"/>
      <c r="C50" s="9"/>
      <c r="D50" s="8"/>
      <c r="E50" s="8"/>
      <c r="F50" s="8"/>
      <c r="G50" s="8"/>
      <c r="H50" s="8"/>
      <c r="I50" s="8"/>
      <c r="J50" s="8"/>
      <c r="K50" s="8"/>
      <c r="L50" s="8"/>
      <c r="M50" s="8"/>
      <c r="N50" s="8"/>
    </row>
    <row r="51" spans="1:14" x14ac:dyDescent="0.25">
      <c r="A51" s="70"/>
    </row>
    <row r="52" spans="1:14" x14ac:dyDescent="0.25">
      <c r="A52" s="70"/>
    </row>
    <row r="53" spans="1:14" x14ac:dyDescent="0.25">
      <c r="A53" s="70"/>
    </row>
  </sheetData>
  <mergeCells count="3">
    <mergeCell ref="A1:A2"/>
    <mergeCell ref="A37:K37"/>
    <mergeCell ref="A38:K38"/>
  </mergeCells>
  <pageMargins left="0.75" right="0.25" top="0.75" bottom="0.75" header="0" footer="0"/>
  <pageSetup scale="56"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E0595-9603-4691-9D7A-D93280A6BD8A}">
  <sheetPr>
    <pageSetUpPr fitToPage="1"/>
  </sheetPr>
  <dimension ref="A1:AE57"/>
  <sheetViews>
    <sheetView showGridLines="0" zoomScale="90" zoomScaleNormal="90" zoomScaleSheetLayoutView="80" workbookViewId="0"/>
  </sheetViews>
  <sheetFormatPr defaultColWidth="9.140625" defaultRowHeight="17.25" x14ac:dyDescent="0.3"/>
  <cols>
    <col min="1" max="1" width="7.140625" style="396" customWidth="1"/>
    <col min="2" max="2" width="71.42578125" style="615" customWidth="1"/>
    <col min="3" max="6" width="16.5703125" style="396" hidden="1" customWidth="1"/>
    <col min="7" max="7" width="12.7109375" style="396" customWidth="1"/>
    <col min="8" max="10" width="16.5703125" style="396" hidden="1" customWidth="1"/>
    <col min="11" max="11" width="12.7109375" style="396" customWidth="1"/>
    <col min="12" max="16" width="12.7109375" style="396" hidden="1" customWidth="1"/>
    <col min="17" max="31" width="12.7109375" style="396" customWidth="1"/>
    <col min="32" max="16384" width="9.140625" style="396"/>
  </cols>
  <sheetData>
    <row r="1" spans="1:31" ht="19.5" customHeight="1" x14ac:dyDescent="0.3">
      <c r="A1" s="708" t="s">
        <v>5204</v>
      </c>
      <c r="B1" s="697"/>
    </row>
    <row r="2" spans="1:31" hidden="1" x14ac:dyDescent="0.3">
      <c r="A2" s="698"/>
      <c r="B2" s="699"/>
    </row>
    <row r="3" spans="1:31" ht="18" thickBot="1" x14ac:dyDescent="0.35">
      <c r="A3" s="616"/>
      <c r="B3" s="700"/>
      <c r="D3" s="619"/>
      <c r="F3" s="619"/>
      <c r="H3" s="619"/>
      <c r="S3" s="619"/>
      <c r="X3" s="619"/>
      <c r="AE3" s="619" t="s">
        <v>29</v>
      </c>
    </row>
    <row r="4" spans="1:31" ht="24" customHeight="1" thickTop="1" thickBot="1" x14ac:dyDescent="0.35">
      <c r="A4" s="621" t="s">
        <v>472</v>
      </c>
      <c r="B4" s="621" t="s">
        <v>473</v>
      </c>
      <c r="C4" s="622">
        <v>43374</v>
      </c>
      <c r="D4" s="622">
        <v>43405</v>
      </c>
      <c r="E4" s="622">
        <v>43435</v>
      </c>
      <c r="F4" s="622">
        <v>43466</v>
      </c>
      <c r="G4" s="622">
        <v>43497</v>
      </c>
      <c r="H4" s="622">
        <v>43525</v>
      </c>
      <c r="I4" s="622">
        <v>43556</v>
      </c>
      <c r="J4" s="622">
        <v>43586</v>
      </c>
      <c r="K4" s="622">
        <v>43617</v>
      </c>
      <c r="L4" s="622">
        <v>43647</v>
      </c>
      <c r="M4" s="622">
        <v>43678</v>
      </c>
      <c r="N4" s="622">
        <v>43709</v>
      </c>
      <c r="O4" s="622">
        <v>43739</v>
      </c>
      <c r="P4" s="622">
        <v>43770</v>
      </c>
      <c r="Q4" s="622">
        <v>43800</v>
      </c>
      <c r="R4" s="622">
        <v>43831</v>
      </c>
      <c r="S4" s="623" t="s">
        <v>576</v>
      </c>
      <c r="T4" s="623" t="s">
        <v>475</v>
      </c>
      <c r="U4" s="623" t="s">
        <v>577</v>
      </c>
      <c r="V4" s="623" t="s">
        <v>578</v>
      </c>
      <c r="W4" s="623" t="s">
        <v>604</v>
      </c>
      <c r="X4" s="623" t="s">
        <v>479</v>
      </c>
      <c r="Y4" s="623" t="s">
        <v>480</v>
      </c>
      <c r="Z4" s="623" t="s">
        <v>481</v>
      </c>
      <c r="AA4" s="623" t="s">
        <v>482</v>
      </c>
      <c r="AB4" s="623">
        <v>44136</v>
      </c>
      <c r="AC4" s="623">
        <v>44166</v>
      </c>
      <c r="AD4" s="623">
        <v>44197</v>
      </c>
      <c r="AE4" s="623" t="s">
        <v>580</v>
      </c>
    </row>
    <row r="5" spans="1:31" ht="18" customHeight="1" thickTop="1" x14ac:dyDescent="0.3">
      <c r="A5" s="631"/>
      <c r="B5" s="631"/>
      <c r="C5" s="701"/>
      <c r="D5" s="701"/>
      <c r="E5" s="701"/>
      <c r="F5" s="701"/>
      <c r="G5" s="701"/>
      <c r="H5" s="701"/>
      <c r="I5" s="701"/>
      <c r="J5" s="701"/>
      <c r="K5" s="701"/>
      <c r="L5" s="701"/>
      <c r="M5" s="701"/>
      <c r="N5" s="701"/>
      <c r="O5" s="701"/>
      <c r="P5" s="701"/>
      <c r="Q5" s="701"/>
      <c r="R5" s="701"/>
      <c r="S5" s="701"/>
      <c r="T5" s="701"/>
      <c r="U5" s="701"/>
      <c r="V5" s="701"/>
      <c r="W5" s="701"/>
      <c r="X5" s="701"/>
      <c r="Y5" s="701"/>
      <c r="Z5" s="701"/>
      <c r="AA5" s="701"/>
      <c r="AB5" s="701"/>
      <c r="AC5" s="701"/>
      <c r="AD5" s="701"/>
      <c r="AE5" s="701"/>
    </row>
    <row r="6" spans="1:31" ht="18" customHeight="1" x14ac:dyDescent="0.3">
      <c r="A6" s="626" t="s">
        <v>488</v>
      </c>
      <c r="B6" s="626" t="s">
        <v>491</v>
      </c>
      <c r="C6" s="629">
        <v>352382.65874345228</v>
      </c>
      <c r="D6" s="629">
        <v>327920.33516186185</v>
      </c>
      <c r="E6" s="629">
        <v>316209.87737736892</v>
      </c>
      <c r="F6" s="629">
        <v>319201.92619764269</v>
      </c>
      <c r="G6" s="629">
        <v>380680.54327686707</v>
      </c>
      <c r="H6" s="629">
        <v>324533.76780826127</v>
      </c>
      <c r="I6" s="629">
        <v>346704.14379382069</v>
      </c>
      <c r="J6" s="629">
        <v>316876.71704503114</v>
      </c>
      <c r="K6" s="629">
        <v>309109.14536801691</v>
      </c>
      <c r="L6" s="629">
        <v>361707.16808019171</v>
      </c>
      <c r="M6" s="629">
        <v>328762.4441763162</v>
      </c>
      <c r="N6" s="629">
        <v>323561.64893500909</v>
      </c>
      <c r="O6" s="629">
        <v>360468.66513252858</v>
      </c>
      <c r="P6" s="629">
        <v>407899.89230275352</v>
      </c>
      <c r="Q6" s="629">
        <v>401959.12895732146</v>
      </c>
      <c r="R6" s="629">
        <v>403255.54478148493</v>
      </c>
      <c r="S6" s="629">
        <v>418956.87172310788</v>
      </c>
      <c r="T6" s="629">
        <v>404153.32814372377</v>
      </c>
      <c r="U6" s="629">
        <v>426493.0256736438</v>
      </c>
      <c r="V6" s="629">
        <v>450696.90787833044</v>
      </c>
      <c r="W6" s="629">
        <v>455100.66837098059</v>
      </c>
      <c r="X6" s="629">
        <v>465308.54841139418</v>
      </c>
      <c r="Y6" s="629">
        <v>518028.83294883283</v>
      </c>
      <c r="Z6" s="629">
        <v>475010.77010921878</v>
      </c>
      <c r="AA6" s="629">
        <v>446372.18701189163</v>
      </c>
      <c r="AB6" s="629">
        <v>487656.46189793228</v>
      </c>
      <c r="AC6" s="629">
        <v>454504.37840981764</v>
      </c>
      <c r="AD6" s="629">
        <v>520819.10399072175</v>
      </c>
      <c r="AE6" s="629">
        <v>552550.62849132053</v>
      </c>
    </row>
    <row r="7" spans="1:31" ht="18" customHeight="1" x14ac:dyDescent="0.3">
      <c r="A7" s="631" t="s">
        <v>581</v>
      </c>
      <c r="B7" s="639" t="s">
        <v>575</v>
      </c>
      <c r="C7" s="637">
        <v>5828.702181240812</v>
      </c>
      <c r="D7" s="637">
        <v>6054.3858939150368</v>
      </c>
      <c r="E7" s="637">
        <v>8360.2894402560742</v>
      </c>
      <c r="F7" s="637">
        <v>7759.9553550904993</v>
      </c>
      <c r="G7" s="637">
        <v>6530.730579473915</v>
      </c>
      <c r="H7" s="637">
        <v>6640.0305433026942</v>
      </c>
      <c r="I7" s="637">
        <v>6902.9341032585908</v>
      </c>
      <c r="J7" s="637">
        <v>6872.5555002081692</v>
      </c>
      <c r="K7" s="637">
        <v>6177.9436973460779</v>
      </c>
      <c r="L7" s="637">
        <v>6602.5604775961119</v>
      </c>
      <c r="M7" s="637">
        <v>6348.6245271663302</v>
      </c>
      <c r="N7" s="637">
        <v>5738.5111612363607</v>
      </c>
      <c r="O7" s="637">
        <v>6697.7579109175322</v>
      </c>
      <c r="P7" s="637">
        <v>6345.998426860222</v>
      </c>
      <c r="Q7" s="637">
        <v>8324.0907585841396</v>
      </c>
      <c r="R7" s="637">
        <v>6868.9554540669205</v>
      </c>
      <c r="S7" s="637">
        <v>6257.8903958900755</v>
      </c>
      <c r="T7" s="637">
        <v>7136.6265785968735</v>
      </c>
      <c r="U7" s="637">
        <v>7601.3403745045689</v>
      </c>
      <c r="V7" s="637">
        <v>6334.8505257107245</v>
      </c>
      <c r="W7" s="637">
        <v>6455.8079960320565</v>
      </c>
      <c r="X7" s="637">
        <v>6675.9658162889946</v>
      </c>
      <c r="Y7" s="637">
        <v>5983.3729770705913</v>
      </c>
      <c r="Z7" s="637">
        <v>6583.1101653207952</v>
      </c>
      <c r="AA7" s="637">
        <v>6325.0031614402933</v>
      </c>
      <c r="AB7" s="637">
        <v>6341.9746562151086</v>
      </c>
      <c r="AC7" s="637">
        <v>7802.4237398683463</v>
      </c>
      <c r="AD7" s="637">
        <v>6869.4784972203452</v>
      </c>
      <c r="AE7" s="637">
        <v>6219.4256891969662</v>
      </c>
    </row>
    <row r="8" spans="1:31" ht="18" customHeight="1" x14ac:dyDescent="0.3">
      <c r="A8" s="631" t="s">
        <v>582</v>
      </c>
      <c r="B8" s="639" t="s">
        <v>583</v>
      </c>
      <c r="C8" s="637">
        <v>173381.3298458028</v>
      </c>
      <c r="D8" s="637">
        <v>175766.72956203023</v>
      </c>
      <c r="E8" s="637">
        <v>179861.51667529377</v>
      </c>
      <c r="F8" s="637">
        <v>166656.2823980746</v>
      </c>
      <c r="G8" s="637">
        <v>218741.93917047724</v>
      </c>
      <c r="H8" s="637">
        <v>148784.65950281508</v>
      </c>
      <c r="I8" s="637">
        <v>152363.91290428655</v>
      </c>
      <c r="J8" s="637">
        <v>171171.26782187127</v>
      </c>
      <c r="K8" s="637">
        <v>139446.11174069665</v>
      </c>
      <c r="L8" s="637">
        <v>164503.46989044474</v>
      </c>
      <c r="M8" s="637">
        <v>174360.0578024826</v>
      </c>
      <c r="N8" s="637">
        <v>170599.00602792698</v>
      </c>
      <c r="O8" s="637">
        <v>140552.65337958492</v>
      </c>
      <c r="P8" s="637">
        <v>196988.65093711403</v>
      </c>
      <c r="Q8" s="637">
        <v>195356.4574400392</v>
      </c>
      <c r="R8" s="637">
        <v>168620.30609577609</v>
      </c>
      <c r="S8" s="637">
        <v>184468.63515810797</v>
      </c>
      <c r="T8" s="637">
        <v>244235.52559768956</v>
      </c>
      <c r="U8" s="637">
        <v>237164.70714972774</v>
      </c>
      <c r="V8" s="637">
        <v>266535.71108401776</v>
      </c>
      <c r="W8" s="637">
        <v>270466.87606112094</v>
      </c>
      <c r="X8" s="637">
        <v>266458.73841444019</v>
      </c>
      <c r="Y8" s="637">
        <v>248838.06735341562</v>
      </c>
      <c r="Z8" s="637">
        <v>226633.8149536335</v>
      </c>
      <c r="AA8" s="637">
        <v>222200.87075696298</v>
      </c>
      <c r="AB8" s="637">
        <v>266737.75133838831</v>
      </c>
      <c r="AC8" s="637">
        <v>249640.6629259208</v>
      </c>
      <c r="AD8" s="637">
        <v>298527.63465918199</v>
      </c>
      <c r="AE8" s="637">
        <v>289683.53061357467</v>
      </c>
    </row>
    <row r="9" spans="1:31" ht="18" customHeight="1" x14ac:dyDescent="0.3">
      <c r="A9" s="631" t="s">
        <v>584</v>
      </c>
      <c r="B9" s="639" t="s">
        <v>585</v>
      </c>
      <c r="C9" s="637">
        <v>173172.62671640876</v>
      </c>
      <c r="D9" s="637">
        <v>146099.21970591653</v>
      </c>
      <c r="E9" s="637">
        <v>127988.0712618191</v>
      </c>
      <c r="F9" s="637">
        <v>144785.68844447759</v>
      </c>
      <c r="G9" s="637">
        <v>155407.87352691597</v>
      </c>
      <c r="H9" s="637">
        <v>169109.07776214351</v>
      </c>
      <c r="I9" s="637">
        <v>187437.29678627563</v>
      </c>
      <c r="J9" s="637">
        <v>138832.89372295167</v>
      </c>
      <c r="K9" s="637">
        <v>163485.08992997417</v>
      </c>
      <c r="L9" s="637">
        <v>190601.13771215084</v>
      </c>
      <c r="M9" s="637">
        <v>148053.7618466673</v>
      </c>
      <c r="N9" s="637">
        <v>147224.13174584584</v>
      </c>
      <c r="O9" s="637">
        <v>213218.25384202611</v>
      </c>
      <c r="P9" s="637">
        <v>204565.24293877941</v>
      </c>
      <c r="Q9" s="637">
        <v>198278.58075869814</v>
      </c>
      <c r="R9" s="637">
        <v>227766.28323164184</v>
      </c>
      <c r="S9" s="637">
        <v>228230.34616910992</v>
      </c>
      <c r="T9" s="637">
        <v>152781.17596743727</v>
      </c>
      <c r="U9" s="637">
        <v>181726.97814941159</v>
      </c>
      <c r="V9" s="637">
        <v>177826.34626860201</v>
      </c>
      <c r="W9" s="637">
        <v>178177.98431382765</v>
      </c>
      <c r="X9" s="637">
        <v>192173.84418066501</v>
      </c>
      <c r="Y9" s="637">
        <v>263207.39261834661</v>
      </c>
      <c r="Z9" s="637">
        <v>241793.84499026436</v>
      </c>
      <c r="AA9" s="637">
        <v>217846.31309348825</v>
      </c>
      <c r="AB9" s="637">
        <v>214576.73590332895</v>
      </c>
      <c r="AC9" s="637">
        <v>197061.29174402845</v>
      </c>
      <c r="AD9" s="637">
        <v>215421.99083431941</v>
      </c>
      <c r="AE9" s="637">
        <v>256647.67218854895</v>
      </c>
    </row>
    <row r="10" spans="1:31" ht="18" customHeight="1" x14ac:dyDescent="0.3">
      <c r="A10" s="631"/>
      <c r="B10" s="631"/>
      <c r="C10" s="701"/>
      <c r="D10" s="701"/>
      <c r="E10" s="701"/>
      <c r="F10" s="701"/>
      <c r="G10" s="701"/>
      <c r="H10" s="701"/>
      <c r="I10" s="701"/>
      <c r="J10" s="701"/>
      <c r="K10" s="701"/>
      <c r="L10" s="701"/>
      <c r="M10" s="701"/>
      <c r="N10" s="701"/>
      <c r="O10" s="701"/>
      <c r="P10" s="701"/>
      <c r="Q10" s="701"/>
      <c r="R10" s="701"/>
      <c r="S10" s="701"/>
      <c r="T10" s="701"/>
      <c r="U10" s="701"/>
      <c r="V10" s="701"/>
      <c r="W10" s="701"/>
      <c r="X10" s="701"/>
      <c r="Y10" s="701"/>
      <c r="Z10" s="701"/>
      <c r="AA10" s="701"/>
      <c r="AB10" s="701"/>
      <c r="AC10" s="701"/>
      <c r="AD10" s="701"/>
      <c r="AE10" s="701"/>
    </row>
    <row r="11" spans="1:31" ht="18" customHeight="1" x14ac:dyDescent="0.3">
      <c r="A11" s="626" t="s">
        <v>490</v>
      </c>
      <c r="B11" s="626" t="s">
        <v>586</v>
      </c>
      <c r="C11" s="629">
        <v>327630.77294823021</v>
      </c>
      <c r="D11" s="629">
        <v>333470.95698926511</v>
      </c>
      <c r="E11" s="629">
        <v>350968.38650447491</v>
      </c>
      <c r="F11" s="629">
        <v>358001.3554269165</v>
      </c>
      <c r="G11" s="629">
        <v>347437.77768638934</v>
      </c>
      <c r="H11" s="629">
        <v>378416.79190307087</v>
      </c>
      <c r="I11" s="629">
        <v>378558.75986836496</v>
      </c>
      <c r="J11" s="629">
        <v>391934.62651550985</v>
      </c>
      <c r="K11" s="629">
        <v>405081.47764100193</v>
      </c>
      <c r="L11" s="629">
        <v>401782.16336970386</v>
      </c>
      <c r="M11" s="629">
        <v>407728.68482421571</v>
      </c>
      <c r="N11" s="629">
        <v>428954.61020773958</v>
      </c>
      <c r="O11" s="629">
        <v>425591.38709617959</v>
      </c>
      <c r="P11" s="629">
        <v>437209.7122741589</v>
      </c>
      <c r="Q11" s="629">
        <v>428742.83614877128</v>
      </c>
      <c r="R11" s="629">
        <v>429917.31513406034</v>
      </c>
      <c r="S11" s="629">
        <v>439966.34829577862</v>
      </c>
      <c r="T11" s="629">
        <v>457125.30249846954</v>
      </c>
      <c r="U11" s="629">
        <v>451719.02531060879</v>
      </c>
      <c r="V11" s="629">
        <v>436798.7349990005</v>
      </c>
      <c r="W11" s="629">
        <v>475143.44724685518</v>
      </c>
      <c r="X11" s="629">
        <v>443092.58729525917</v>
      </c>
      <c r="Y11" s="629">
        <v>485011.091365517</v>
      </c>
      <c r="Z11" s="629">
        <v>512902.96428020345</v>
      </c>
      <c r="AA11" s="629">
        <v>477087.06073245301</v>
      </c>
      <c r="AB11" s="629">
        <v>478622.81155718985</v>
      </c>
      <c r="AC11" s="629">
        <v>517588.44899013394</v>
      </c>
      <c r="AD11" s="629">
        <v>496594.69112318568</v>
      </c>
      <c r="AE11" s="629">
        <v>516291.06396368064</v>
      </c>
    </row>
    <row r="12" spans="1:31" ht="18" customHeight="1" x14ac:dyDescent="0.3">
      <c r="A12" s="631"/>
      <c r="B12" s="631"/>
      <c r="C12" s="701"/>
      <c r="D12" s="701"/>
      <c r="E12" s="701"/>
      <c r="F12" s="701"/>
      <c r="G12" s="701"/>
      <c r="H12" s="701"/>
      <c r="I12" s="701"/>
      <c r="J12" s="701"/>
      <c r="K12" s="701"/>
      <c r="L12" s="701"/>
      <c r="M12" s="701"/>
      <c r="N12" s="701"/>
      <c r="O12" s="701"/>
      <c r="P12" s="701"/>
      <c r="Q12" s="701"/>
      <c r="R12" s="701"/>
      <c r="S12" s="701"/>
      <c r="T12" s="701"/>
      <c r="U12" s="701"/>
      <c r="V12" s="701"/>
      <c r="W12" s="701"/>
      <c r="X12" s="701"/>
      <c r="Y12" s="701"/>
      <c r="Z12" s="701"/>
      <c r="AA12" s="701"/>
      <c r="AB12" s="701"/>
      <c r="AC12" s="701"/>
      <c r="AD12" s="701"/>
      <c r="AE12" s="701"/>
    </row>
    <row r="13" spans="1:31" ht="18" customHeight="1" x14ac:dyDescent="0.3">
      <c r="A13" s="626" t="s">
        <v>500</v>
      </c>
      <c r="B13" s="626" t="s">
        <v>503</v>
      </c>
      <c r="C13" s="629">
        <v>708663.32216151489</v>
      </c>
      <c r="D13" s="629">
        <v>714853.05679720815</v>
      </c>
      <c r="E13" s="629">
        <v>708936.49842787953</v>
      </c>
      <c r="F13" s="629">
        <v>695073.82051677885</v>
      </c>
      <c r="G13" s="629">
        <v>706937.14946621063</v>
      </c>
      <c r="H13" s="629">
        <v>704768.11334067048</v>
      </c>
      <c r="I13" s="629">
        <v>703696.06040598499</v>
      </c>
      <c r="J13" s="629">
        <v>707155.52268913737</v>
      </c>
      <c r="K13" s="629">
        <v>726966.39755275915</v>
      </c>
      <c r="L13" s="629">
        <v>713834.90551463258</v>
      </c>
      <c r="M13" s="629">
        <v>720257.45068302006</v>
      </c>
      <c r="N13" s="629">
        <v>723534.62623566575</v>
      </c>
      <c r="O13" s="629">
        <v>2.5</v>
      </c>
      <c r="P13" s="629">
        <v>737497.58049775031</v>
      </c>
      <c r="Q13" s="629">
        <v>728938.52957856865</v>
      </c>
      <c r="R13" s="629">
        <v>742084.61249075818</v>
      </c>
      <c r="S13" s="629">
        <v>725572.46814879216</v>
      </c>
      <c r="T13" s="629">
        <v>757163.5663965448</v>
      </c>
      <c r="U13" s="629">
        <v>774314.2027293751</v>
      </c>
      <c r="V13" s="629">
        <v>770110.41535220959</v>
      </c>
      <c r="W13" s="629">
        <v>759541.87247999141</v>
      </c>
      <c r="X13" s="629">
        <v>744589.45632046938</v>
      </c>
      <c r="Y13" s="629">
        <v>738097.06445591967</v>
      </c>
      <c r="Z13" s="629">
        <v>743072.73715021019</v>
      </c>
      <c r="AA13" s="629">
        <v>738036.71336475888</v>
      </c>
      <c r="AB13" s="629">
        <v>738953.76345726592</v>
      </c>
      <c r="AC13" s="629">
        <v>743370.77964074153</v>
      </c>
      <c r="AD13" s="629">
        <v>758998.60062403698</v>
      </c>
      <c r="AE13" s="629">
        <v>751008.20181972231</v>
      </c>
    </row>
    <row r="14" spans="1:31" ht="18" customHeight="1" x14ac:dyDescent="0.3">
      <c r="A14" s="631"/>
      <c r="B14" s="631"/>
      <c r="C14" s="701"/>
      <c r="D14" s="701"/>
      <c r="E14" s="701"/>
      <c r="F14" s="701"/>
      <c r="G14" s="701"/>
      <c r="H14" s="701"/>
      <c r="I14" s="701"/>
      <c r="J14" s="701"/>
      <c r="K14" s="701"/>
      <c r="L14" s="701"/>
      <c r="M14" s="701"/>
      <c r="N14" s="701"/>
      <c r="O14" s="701"/>
      <c r="P14" s="701"/>
      <c r="Q14" s="701"/>
      <c r="R14" s="701"/>
      <c r="S14" s="701"/>
      <c r="T14" s="701"/>
      <c r="U14" s="701"/>
      <c r="V14" s="701"/>
      <c r="W14" s="701"/>
      <c r="X14" s="701"/>
      <c r="Y14" s="701"/>
      <c r="Z14" s="701"/>
      <c r="AA14" s="701"/>
      <c r="AB14" s="701"/>
      <c r="AC14" s="701"/>
      <c r="AD14" s="701"/>
      <c r="AE14" s="701"/>
    </row>
    <row r="15" spans="1:31" ht="18" customHeight="1" x14ac:dyDescent="0.3">
      <c r="A15" s="626" t="s">
        <v>502</v>
      </c>
      <c r="B15" s="626" t="s">
        <v>587</v>
      </c>
      <c r="C15" s="629">
        <v>12589.621973824433</v>
      </c>
      <c r="D15" s="629">
        <v>13501.139163622658</v>
      </c>
      <c r="E15" s="629">
        <v>9986.8857277853003</v>
      </c>
      <c r="F15" s="629">
        <v>10095.495468557454</v>
      </c>
      <c r="G15" s="629">
        <v>10157.444531889556</v>
      </c>
      <c r="H15" s="629">
        <v>10317.174743903428</v>
      </c>
      <c r="I15" s="629">
        <v>10442.953023997045</v>
      </c>
      <c r="J15" s="629">
        <v>10595.980940939275</v>
      </c>
      <c r="K15" s="629">
        <v>10682.249386270058</v>
      </c>
      <c r="L15" s="629">
        <v>10815.073433513482</v>
      </c>
      <c r="M15" s="629">
        <v>10814.863469248108</v>
      </c>
      <c r="N15" s="629">
        <v>10762.003978477787</v>
      </c>
      <c r="O15" s="629">
        <v>10887.902771479756</v>
      </c>
      <c r="P15" s="629">
        <v>11259.358949235164</v>
      </c>
      <c r="Q15" s="629">
        <v>10475.26327615134</v>
      </c>
      <c r="R15" s="629">
        <v>11153.818530420192</v>
      </c>
      <c r="S15" s="629">
        <v>11047.171624398048</v>
      </c>
      <c r="T15" s="629">
        <v>10334.929529277169</v>
      </c>
      <c r="U15" s="629">
        <v>10883.117502628947</v>
      </c>
      <c r="V15" s="629">
        <v>11116.312514426576</v>
      </c>
      <c r="W15" s="629">
        <v>10693.066549533531</v>
      </c>
      <c r="X15" s="629">
        <v>10966.431334722036</v>
      </c>
      <c r="Y15" s="629">
        <v>11215.085085814488</v>
      </c>
      <c r="Z15" s="629">
        <v>11084.62098786256</v>
      </c>
      <c r="AA15" s="629">
        <v>11312.96882757909</v>
      </c>
      <c r="AB15" s="629">
        <v>12558.066975188196</v>
      </c>
      <c r="AC15" s="629">
        <v>12661.78356089481</v>
      </c>
      <c r="AD15" s="629">
        <v>12746.865146142296</v>
      </c>
      <c r="AE15" s="629">
        <v>12955.693384601209</v>
      </c>
    </row>
    <row r="16" spans="1:31" ht="18" customHeight="1" x14ac:dyDescent="0.3">
      <c r="A16" s="631"/>
      <c r="B16" s="639"/>
      <c r="C16" s="701"/>
      <c r="D16" s="701"/>
      <c r="E16" s="701"/>
      <c r="F16" s="701"/>
      <c r="G16" s="701"/>
      <c r="H16" s="701"/>
      <c r="I16" s="701"/>
      <c r="J16" s="701"/>
      <c r="K16" s="701"/>
      <c r="L16" s="701"/>
      <c r="M16" s="701"/>
      <c r="N16" s="701"/>
      <c r="O16" s="701"/>
      <c r="P16" s="701"/>
      <c r="Q16" s="701"/>
      <c r="R16" s="701"/>
      <c r="S16" s="701"/>
      <c r="T16" s="701"/>
      <c r="U16" s="701"/>
      <c r="V16" s="701"/>
      <c r="W16" s="701"/>
      <c r="X16" s="701"/>
      <c r="Y16" s="701"/>
      <c r="Z16" s="701"/>
      <c r="AA16" s="701"/>
      <c r="AB16" s="701"/>
      <c r="AC16" s="701"/>
      <c r="AD16" s="701"/>
      <c r="AE16" s="701"/>
    </row>
    <row r="17" spans="1:31" ht="18" customHeight="1" x14ac:dyDescent="0.3">
      <c r="A17" s="626" t="s">
        <v>504</v>
      </c>
      <c r="B17" s="626" t="s">
        <v>588</v>
      </c>
      <c r="C17" s="629">
        <v>0.95513000000000003</v>
      </c>
      <c r="D17" s="629">
        <v>0.51665499999999998</v>
      </c>
      <c r="E17" s="629">
        <v>0.271646</v>
      </c>
      <c r="F17" s="629">
        <v>0.45336859999999995</v>
      </c>
      <c r="G17" s="629">
        <v>0.15168720000000002</v>
      </c>
      <c r="H17" s="629">
        <v>3.7975800000000004E-2</v>
      </c>
      <c r="I17" s="629">
        <v>0.11742039999999999</v>
      </c>
      <c r="J17" s="629">
        <v>3.4548206399999994</v>
      </c>
      <c r="K17" s="629">
        <v>3.0374739299999995</v>
      </c>
      <c r="L17" s="629">
        <v>2.6577852200000001</v>
      </c>
      <c r="M17" s="629">
        <v>2.2780965099999997</v>
      </c>
      <c r="N17" s="629">
        <v>2.4612918000000001</v>
      </c>
      <c r="O17" s="629">
        <v>2.2407580899999999</v>
      </c>
      <c r="P17" s="629">
        <v>1.8249098000000001</v>
      </c>
      <c r="Q17" s="629">
        <v>1.39630575</v>
      </c>
      <c r="R17" s="629">
        <v>0.98153430000000008</v>
      </c>
      <c r="S17" s="629">
        <v>0.98737425000000001</v>
      </c>
      <c r="T17" s="629">
        <v>0.63828099999999999</v>
      </c>
      <c r="U17" s="629">
        <v>0.72680915000000001</v>
      </c>
      <c r="V17" s="629">
        <v>4.3673442900000001</v>
      </c>
      <c r="W17" s="629">
        <v>3.85214386</v>
      </c>
      <c r="X17" s="629">
        <v>3.9203265099999998</v>
      </c>
      <c r="Y17" s="629">
        <v>3.4256261600000002</v>
      </c>
      <c r="Z17" s="629">
        <v>2.93092481</v>
      </c>
      <c r="AA17" s="629">
        <v>2.4362414599999997</v>
      </c>
      <c r="AB17" s="629">
        <v>2.0018861999999999</v>
      </c>
      <c r="AC17" s="629">
        <v>1.50716691</v>
      </c>
      <c r="AD17" s="629">
        <v>1.1218504199999999</v>
      </c>
      <c r="AE17" s="629">
        <v>1.19621793</v>
      </c>
    </row>
    <row r="18" spans="1:31" ht="18" customHeight="1" x14ac:dyDescent="0.3">
      <c r="A18" s="631"/>
      <c r="B18" s="631"/>
      <c r="C18" s="701"/>
      <c r="D18" s="701"/>
      <c r="E18" s="701"/>
      <c r="F18" s="701"/>
      <c r="G18" s="701"/>
      <c r="H18" s="701"/>
      <c r="I18" s="701"/>
      <c r="J18" s="701"/>
      <c r="K18" s="701"/>
      <c r="L18" s="701"/>
      <c r="M18" s="701"/>
      <c r="N18" s="701"/>
      <c r="O18" s="701"/>
      <c r="P18" s="701"/>
      <c r="Q18" s="701"/>
      <c r="R18" s="701"/>
      <c r="S18" s="701"/>
      <c r="T18" s="701"/>
      <c r="U18" s="701"/>
      <c r="V18" s="701"/>
      <c r="W18" s="701"/>
      <c r="X18" s="701"/>
      <c r="Y18" s="701"/>
      <c r="Z18" s="701"/>
      <c r="AA18" s="701"/>
      <c r="AB18" s="701"/>
      <c r="AC18" s="701"/>
      <c r="AD18" s="701"/>
      <c r="AE18" s="701"/>
    </row>
    <row r="19" spans="1:31" ht="18" customHeight="1" x14ac:dyDescent="0.3">
      <c r="A19" s="626" t="s">
        <v>506</v>
      </c>
      <c r="B19" s="626" t="s">
        <v>589</v>
      </c>
      <c r="C19" s="629">
        <v>3378.8780669142157</v>
      </c>
      <c r="D19" s="629">
        <v>2932.9963831550385</v>
      </c>
      <c r="E19" s="629">
        <v>2650.1482004206027</v>
      </c>
      <c r="F19" s="629">
        <v>2969.9703730723818</v>
      </c>
      <c r="G19" s="629">
        <v>2891.4075156859453</v>
      </c>
      <c r="H19" s="629">
        <v>3367.1146153100922</v>
      </c>
      <c r="I19" s="629">
        <v>3135.2813071736273</v>
      </c>
      <c r="J19" s="629">
        <v>3229.0768150738986</v>
      </c>
      <c r="K19" s="629">
        <v>2677.9320068139214</v>
      </c>
      <c r="L19" s="629">
        <v>3061.3047592178323</v>
      </c>
      <c r="M19" s="629">
        <v>3375.4478817152722</v>
      </c>
      <c r="N19" s="629">
        <v>4224.2087275010272</v>
      </c>
      <c r="O19" s="629">
        <v>3575.6638802794705</v>
      </c>
      <c r="P19" s="629">
        <v>3382.3977550478248</v>
      </c>
      <c r="Q19" s="629">
        <v>2349.3868171397153</v>
      </c>
      <c r="R19" s="629">
        <v>2099.6772200230771</v>
      </c>
      <c r="S19" s="629">
        <v>2628.8716981202579</v>
      </c>
      <c r="T19" s="629">
        <v>4930.0215133975844</v>
      </c>
      <c r="U19" s="629">
        <v>4807.553876408836</v>
      </c>
      <c r="V19" s="629">
        <v>4199.6506607678239</v>
      </c>
      <c r="W19" s="629">
        <v>4112.7434605618328</v>
      </c>
      <c r="X19" s="629">
        <v>4683.8504888224052</v>
      </c>
      <c r="Y19" s="629">
        <v>4658.9992741215865</v>
      </c>
      <c r="Z19" s="629">
        <v>4190.6287963194291</v>
      </c>
      <c r="AA19" s="629">
        <v>3938.8512725084115</v>
      </c>
      <c r="AB19" s="629">
        <v>2999.3717479872739</v>
      </c>
      <c r="AC19" s="629">
        <v>2749.7532059051605</v>
      </c>
      <c r="AD19" s="629">
        <v>2380.0018681140828</v>
      </c>
      <c r="AE19" s="629">
        <v>3200.6897223084206</v>
      </c>
    </row>
    <row r="20" spans="1:31" ht="18" customHeight="1" x14ac:dyDescent="0.3">
      <c r="A20" s="631"/>
      <c r="B20" s="631"/>
      <c r="C20" s="701"/>
      <c r="D20" s="701"/>
      <c r="E20" s="701"/>
      <c r="F20" s="701"/>
      <c r="G20" s="701"/>
      <c r="H20" s="701"/>
      <c r="I20" s="701"/>
      <c r="J20" s="701"/>
      <c r="K20" s="701"/>
      <c r="L20" s="701"/>
      <c r="M20" s="701"/>
      <c r="N20" s="701"/>
      <c r="O20" s="701"/>
      <c r="P20" s="701"/>
      <c r="Q20" s="701"/>
      <c r="R20" s="701"/>
      <c r="S20" s="701"/>
      <c r="T20" s="701"/>
      <c r="U20" s="701"/>
      <c r="V20" s="701"/>
      <c r="W20" s="701"/>
      <c r="X20" s="701"/>
      <c r="Y20" s="701"/>
      <c r="Z20" s="701"/>
      <c r="AA20" s="701"/>
      <c r="AB20" s="701"/>
      <c r="AC20" s="701"/>
      <c r="AD20" s="701"/>
      <c r="AE20" s="701"/>
    </row>
    <row r="21" spans="1:31" ht="18" customHeight="1" x14ac:dyDescent="0.3">
      <c r="A21" s="626" t="s">
        <v>508</v>
      </c>
      <c r="B21" s="626" t="s">
        <v>511</v>
      </c>
      <c r="C21" s="629">
        <v>18289.7377199316</v>
      </c>
      <c r="D21" s="629">
        <v>18531.338464533754</v>
      </c>
      <c r="E21" s="629">
        <v>18732.710484892854</v>
      </c>
      <c r="F21" s="629">
        <v>20039.300555723112</v>
      </c>
      <c r="G21" s="629">
        <v>20983.391607779791</v>
      </c>
      <c r="H21" s="629">
        <v>20755.545287421188</v>
      </c>
      <c r="I21" s="629">
        <v>21360.917207643412</v>
      </c>
      <c r="J21" s="629">
        <v>21323.566380670076</v>
      </c>
      <c r="K21" s="629">
        <v>20894.190283456344</v>
      </c>
      <c r="L21" s="629">
        <v>26862.800825862385</v>
      </c>
      <c r="M21" s="629">
        <v>21187.486951186085</v>
      </c>
      <c r="N21" s="629">
        <v>14639.014583998007</v>
      </c>
      <c r="O21" s="629">
        <v>14145.547727686602</v>
      </c>
      <c r="P21" s="629">
        <v>14212.696913129383</v>
      </c>
      <c r="Q21" s="629">
        <v>16529.130292814971</v>
      </c>
      <c r="R21" s="629">
        <v>19230.367793946702</v>
      </c>
      <c r="S21" s="629">
        <v>17211.770114607003</v>
      </c>
      <c r="T21" s="629">
        <v>18699.621971386547</v>
      </c>
      <c r="U21" s="629">
        <v>22900.243540468615</v>
      </c>
      <c r="V21" s="629">
        <v>23356.552178490336</v>
      </c>
      <c r="W21" s="629">
        <v>27522.830986509831</v>
      </c>
      <c r="X21" s="629">
        <v>27424.096393829073</v>
      </c>
      <c r="Y21" s="629">
        <v>29718.811612509584</v>
      </c>
      <c r="Z21" s="629">
        <v>31100.577334530215</v>
      </c>
      <c r="AA21" s="629">
        <v>31516.621495166641</v>
      </c>
      <c r="AB21" s="629">
        <v>33984.053832075377</v>
      </c>
      <c r="AC21" s="629">
        <v>26184.934130451598</v>
      </c>
      <c r="AD21" s="629">
        <v>28596.524654639939</v>
      </c>
      <c r="AE21" s="629">
        <v>22759.069891967243</v>
      </c>
    </row>
    <row r="22" spans="1:31" ht="18" customHeight="1" x14ac:dyDescent="0.3">
      <c r="A22" s="631"/>
      <c r="B22" s="631"/>
      <c r="C22" s="701"/>
      <c r="D22" s="701"/>
      <c r="E22" s="701"/>
      <c r="F22" s="701"/>
      <c r="G22" s="701"/>
      <c r="H22" s="701"/>
      <c r="I22" s="701"/>
      <c r="J22" s="701"/>
      <c r="K22" s="701"/>
      <c r="L22" s="701"/>
      <c r="M22" s="701"/>
      <c r="N22" s="701"/>
      <c r="O22" s="701"/>
      <c r="P22" s="701"/>
      <c r="Q22" s="701"/>
      <c r="R22" s="701"/>
      <c r="S22" s="701"/>
      <c r="T22" s="701"/>
      <c r="U22" s="701"/>
      <c r="V22" s="701"/>
      <c r="W22" s="701"/>
      <c r="X22" s="701"/>
      <c r="Y22" s="701"/>
      <c r="Z22" s="701"/>
      <c r="AA22" s="701"/>
      <c r="AB22" s="701"/>
      <c r="AC22" s="701"/>
      <c r="AD22" s="701"/>
      <c r="AE22" s="701"/>
    </row>
    <row r="23" spans="1:31" ht="18" customHeight="1" x14ac:dyDescent="0.3">
      <c r="A23" s="626" t="s">
        <v>510</v>
      </c>
      <c r="B23" s="626" t="s">
        <v>513</v>
      </c>
      <c r="C23" s="629">
        <v>19918.84060933378</v>
      </c>
      <c r="D23" s="629">
        <v>19793.738816110912</v>
      </c>
      <c r="E23" s="629">
        <v>19502.920810957148</v>
      </c>
      <c r="F23" s="629">
        <v>19826.797090898621</v>
      </c>
      <c r="G23" s="629">
        <v>19851.66699253345</v>
      </c>
      <c r="H23" s="629">
        <v>19809.586836777344</v>
      </c>
      <c r="I23" s="629">
        <v>20136.779614027611</v>
      </c>
      <c r="J23" s="629">
        <v>20102.263299321057</v>
      </c>
      <c r="K23" s="629">
        <v>20754.093584223141</v>
      </c>
      <c r="L23" s="629">
        <v>20821.943737714642</v>
      </c>
      <c r="M23" s="629">
        <v>20757.411965260166</v>
      </c>
      <c r="N23" s="629">
        <v>20630.005100791495</v>
      </c>
      <c r="O23" s="629">
        <v>20665.145343683598</v>
      </c>
      <c r="P23" s="629">
        <v>20692.466032615976</v>
      </c>
      <c r="Q23" s="629">
        <v>20860.336030294729</v>
      </c>
      <c r="R23" s="629">
        <v>21009.798673796155</v>
      </c>
      <c r="S23" s="629">
        <v>20358.444687026633</v>
      </c>
      <c r="T23" s="629">
        <v>20426.125178461436</v>
      </c>
      <c r="U23" s="629">
        <v>20368.388080721408</v>
      </c>
      <c r="V23" s="629">
        <v>20271.269841371017</v>
      </c>
      <c r="W23" s="629">
        <v>20445.022383573232</v>
      </c>
      <c r="X23" s="629">
        <v>20356.65256009224</v>
      </c>
      <c r="Y23" s="629">
        <v>20211.16389614368</v>
      </c>
      <c r="Z23" s="629">
        <v>20765.457407220048</v>
      </c>
      <c r="AA23" s="629">
        <v>20612.723230758544</v>
      </c>
      <c r="AB23" s="629">
        <v>20715.562516214693</v>
      </c>
      <c r="AC23" s="629">
        <v>20713.876709667355</v>
      </c>
      <c r="AD23" s="629">
        <v>20844.062111273764</v>
      </c>
      <c r="AE23" s="629">
        <v>20791.0496230557</v>
      </c>
    </row>
    <row r="24" spans="1:31" ht="18" customHeight="1" x14ac:dyDescent="0.3">
      <c r="A24" s="631"/>
      <c r="B24" s="631"/>
      <c r="C24" s="637"/>
      <c r="D24" s="637"/>
      <c r="E24" s="637"/>
      <c r="F24" s="637"/>
      <c r="G24" s="637"/>
      <c r="H24" s="637"/>
      <c r="I24" s="637"/>
      <c r="J24" s="637"/>
      <c r="K24" s="637"/>
      <c r="L24" s="637"/>
      <c r="M24" s="637"/>
      <c r="N24" s="637"/>
      <c r="O24" s="637"/>
      <c r="P24" s="637"/>
      <c r="Q24" s="637"/>
      <c r="R24" s="637"/>
      <c r="S24" s="637"/>
      <c r="T24" s="637"/>
      <c r="U24" s="637"/>
      <c r="V24" s="637"/>
      <c r="W24" s="637"/>
      <c r="X24" s="637"/>
      <c r="Y24" s="637"/>
      <c r="Z24" s="637"/>
      <c r="AA24" s="637"/>
      <c r="AB24" s="637"/>
      <c r="AC24" s="637"/>
      <c r="AD24" s="637"/>
      <c r="AE24" s="637"/>
    </row>
    <row r="25" spans="1:31" ht="18" customHeight="1" x14ac:dyDescent="0.3">
      <c r="A25" s="626"/>
      <c r="B25" s="626" t="s">
        <v>452</v>
      </c>
      <c r="C25" s="629">
        <v>1442854.7873532013</v>
      </c>
      <c r="D25" s="629">
        <v>1431004.0784307574</v>
      </c>
      <c r="E25" s="629">
        <v>1426987.6991797793</v>
      </c>
      <c r="F25" s="629">
        <v>1425209.1189981895</v>
      </c>
      <c r="G25" s="629">
        <v>1488939.5327645554</v>
      </c>
      <c r="H25" s="629">
        <v>1461968.1325112148</v>
      </c>
      <c r="I25" s="629">
        <v>1484035.0126414124</v>
      </c>
      <c r="J25" s="629">
        <v>1471221.2085063227</v>
      </c>
      <c r="K25" s="629">
        <v>1496168.5232964717</v>
      </c>
      <c r="L25" s="629">
        <v>1538888.0175060567</v>
      </c>
      <c r="M25" s="629">
        <v>1512886.0680474716</v>
      </c>
      <c r="N25" s="629">
        <v>1526308.5790609831</v>
      </c>
      <c r="O25" s="629">
        <v>1560046.1357815252</v>
      </c>
      <c r="P25" s="629">
        <v>1632155.9296344912</v>
      </c>
      <c r="Q25" s="629">
        <v>1609856.0074068117</v>
      </c>
      <c r="R25" s="629">
        <v>1628752.1161587897</v>
      </c>
      <c r="S25" s="629">
        <v>1635742.93366608</v>
      </c>
      <c r="T25" s="629">
        <v>1672833.5335122608</v>
      </c>
      <c r="U25" s="629">
        <v>1711486.2835230052</v>
      </c>
      <c r="V25" s="629">
        <v>1716554.2107688864</v>
      </c>
      <c r="W25" s="629">
        <v>1752563.5036218658</v>
      </c>
      <c r="X25" s="629">
        <v>1716425.5431310988</v>
      </c>
      <c r="Y25" s="629">
        <v>1806944.4742650189</v>
      </c>
      <c r="Z25" s="629">
        <v>1798130.6869903747</v>
      </c>
      <c r="AA25" s="629">
        <v>1728879.5621765761</v>
      </c>
      <c r="AB25" s="629">
        <v>1775492.0938700542</v>
      </c>
      <c r="AC25" s="629">
        <v>1777775.4618145225</v>
      </c>
      <c r="AD25" s="629">
        <v>1840980.9713685343</v>
      </c>
      <c r="AE25" s="629">
        <v>1879557.5931145863</v>
      </c>
    </row>
    <row r="26" spans="1:31" thickBot="1" x14ac:dyDescent="0.35">
      <c r="A26" s="640"/>
      <c r="B26" s="640"/>
      <c r="C26" s="706"/>
      <c r="D26" s="706"/>
      <c r="E26" s="706"/>
      <c r="F26" s="706"/>
      <c r="G26" s="706"/>
      <c r="H26" s="706"/>
      <c r="I26" s="706"/>
      <c r="J26" s="706"/>
      <c r="K26" s="706"/>
      <c r="L26" s="706"/>
      <c r="M26" s="706"/>
      <c r="N26" s="706"/>
      <c r="O26" s="706"/>
      <c r="P26" s="706"/>
      <c r="Q26" s="706"/>
      <c r="R26" s="706"/>
      <c r="S26" s="706"/>
      <c r="T26" s="706"/>
      <c r="U26" s="706"/>
      <c r="V26" s="706"/>
      <c r="W26" s="706"/>
      <c r="X26" s="706"/>
      <c r="Y26" s="706"/>
      <c r="Z26" s="706"/>
      <c r="AA26" s="706"/>
      <c r="AB26" s="706"/>
      <c r="AC26" s="706"/>
      <c r="AD26" s="706"/>
      <c r="AE26" s="706"/>
    </row>
    <row r="27" spans="1:31" ht="18" hidden="1" thickTop="1" x14ac:dyDescent="0.3">
      <c r="A27" s="702"/>
      <c r="B27" s="702"/>
      <c r="C27" s="700"/>
      <c r="D27" s="700"/>
      <c r="E27" s="700"/>
      <c r="F27" s="700"/>
      <c r="G27" s="700"/>
      <c r="H27" s="700"/>
      <c r="I27" s="700"/>
      <c r="J27" s="700"/>
      <c r="K27" s="700"/>
      <c r="L27" s="700"/>
      <c r="M27" s="700"/>
      <c r="N27" s="700"/>
      <c r="O27" s="700"/>
      <c r="P27" s="700"/>
      <c r="Q27" s="700"/>
      <c r="R27" s="700"/>
      <c r="S27" s="700"/>
      <c r="T27" s="700"/>
      <c r="U27" s="700"/>
      <c r="V27" s="700"/>
      <c r="W27" s="700"/>
      <c r="X27" s="700"/>
      <c r="Y27" s="700"/>
      <c r="Z27" s="700"/>
      <c r="AA27" s="700"/>
      <c r="AB27" s="700"/>
      <c r="AC27" s="700"/>
      <c r="AD27" s="700"/>
      <c r="AE27" s="700"/>
    </row>
    <row r="28" spans="1:31" ht="18" thickTop="1" x14ac:dyDescent="0.3">
      <c r="A28" s="616"/>
      <c r="B28" s="616"/>
      <c r="C28" s="700"/>
      <c r="D28" s="700"/>
      <c r="E28" s="700"/>
      <c r="F28" s="700"/>
      <c r="G28" s="700"/>
      <c r="H28" s="700"/>
      <c r="I28" s="700"/>
      <c r="J28" s="700"/>
      <c r="K28" s="700"/>
      <c r="L28" s="700"/>
      <c r="M28" s="700"/>
      <c r="N28" s="700"/>
      <c r="O28" s="700"/>
      <c r="P28" s="700"/>
      <c r="Q28" s="700"/>
      <c r="R28" s="700"/>
      <c r="S28" s="700"/>
      <c r="T28" s="700"/>
      <c r="U28" s="700"/>
      <c r="V28" s="700"/>
      <c r="W28" s="700"/>
      <c r="X28" s="700"/>
      <c r="Y28" s="700"/>
      <c r="Z28" s="700"/>
      <c r="AA28" s="700"/>
      <c r="AB28" s="700"/>
      <c r="AC28" s="700"/>
      <c r="AD28" s="700"/>
      <c r="AE28" s="700"/>
    </row>
    <row r="29" spans="1:31" ht="18" thickBot="1" x14ac:dyDescent="0.35">
      <c r="A29" s="703"/>
      <c r="B29" s="703"/>
      <c r="C29" s="704"/>
      <c r="D29" s="704"/>
      <c r="E29" s="704"/>
      <c r="F29" s="704"/>
      <c r="G29" s="704"/>
      <c r="H29" s="704"/>
      <c r="I29" s="704"/>
      <c r="J29" s="704"/>
      <c r="K29" s="704"/>
      <c r="S29" s="619"/>
      <c r="X29" s="619"/>
      <c r="AE29" s="619" t="s">
        <v>29</v>
      </c>
    </row>
    <row r="30" spans="1:31" ht="24" customHeight="1" thickTop="1" thickBot="1" x14ac:dyDescent="0.35">
      <c r="A30" s="621" t="s">
        <v>472</v>
      </c>
      <c r="B30" s="621" t="s">
        <v>514</v>
      </c>
      <c r="C30" s="622">
        <v>43374</v>
      </c>
      <c r="D30" s="622">
        <v>43405</v>
      </c>
      <c r="E30" s="622">
        <v>43435</v>
      </c>
      <c r="F30" s="622">
        <v>43466</v>
      </c>
      <c r="G30" s="622">
        <v>43497</v>
      </c>
      <c r="H30" s="622">
        <v>43525</v>
      </c>
      <c r="I30" s="622">
        <v>43556</v>
      </c>
      <c r="J30" s="622">
        <v>43586</v>
      </c>
      <c r="K30" s="622">
        <v>43617</v>
      </c>
      <c r="L30" s="622">
        <v>43647</v>
      </c>
      <c r="M30" s="622">
        <v>43678</v>
      </c>
      <c r="N30" s="622">
        <v>43709</v>
      </c>
      <c r="O30" s="622">
        <v>43739</v>
      </c>
      <c r="P30" s="622">
        <v>43770</v>
      </c>
      <c r="Q30" s="622">
        <v>43800</v>
      </c>
      <c r="R30" s="622">
        <v>43831</v>
      </c>
      <c r="S30" s="623" t="s">
        <v>576</v>
      </c>
      <c r="T30" s="623" t="s">
        <v>475</v>
      </c>
      <c r="U30" s="623" t="s">
        <v>577</v>
      </c>
      <c r="V30" s="623" t="s">
        <v>578</v>
      </c>
      <c r="W30" s="623" t="s">
        <v>605</v>
      </c>
      <c r="X30" s="623" t="s">
        <v>479</v>
      </c>
      <c r="Y30" s="623" t="s">
        <v>480</v>
      </c>
      <c r="Z30" s="623" t="s">
        <v>481</v>
      </c>
      <c r="AA30" s="623" t="s">
        <v>482</v>
      </c>
      <c r="AB30" s="623">
        <v>44136</v>
      </c>
      <c r="AC30" s="623">
        <v>44166</v>
      </c>
      <c r="AD30" s="623">
        <v>44197</v>
      </c>
      <c r="AE30" s="623" t="s">
        <v>580</v>
      </c>
    </row>
    <row r="31" spans="1:31" ht="18" customHeight="1" thickTop="1" x14ac:dyDescent="0.3">
      <c r="A31" s="631"/>
      <c r="B31" s="631"/>
      <c r="C31" s="705"/>
      <c r="D31" s="705"/>
      <c r="E31" s="705"/>
      <c r="F31" s="705"/>
      <c r="G31" s="705"/>
      <c r="H31" s="705"/>
      <c r="I31" s="705"/>
      <c r="J31" s="705"/>
      <c r="K31" s="705"/>
      <c r="L31" s="705"/>
      <c r="M31" s="705"/>
      <c r="N31" s="705"/>
      <c r="O31" s="705"/>
      <c r="P31" s="705"/>
      <c r="Q31" s="705"/>
      <c r="R31" s="705"/>
      <c r="S31" s="705"/>
      <c r="T31" s="705"/>
      <c r="U31" s="705"/>
      <c r="V31" s="705"/>
      <c r="W31" s="705"/>
      <c r="X31" s="705"/>
      <c r="Y31" s="705"/>
      <c r="Z31" s="705"/>
      <c r="AA31" s="705"/>
      <c r="AB31" s="705"/>
      <c r="AC31" s="705"/>
      <c r="AD31" s="705"/>
      <c r="AE31" s="705"/>
    </row>
    <row r="32" spans="1:31" ht="18" customHeight="1" x14ac:dyDescent="0.3">
      <c r="A32" s="626" t="s">
        <v>515</v>
      </c>
      <c r="B32" s="626" t="s">
        <v>590</v>
      </c>
      <c r="C32" s="629">
        <v>1051160.5352396581</v>
      </c>
      <c r="D32" s="629">
        <v>1033570.7125977722</v>
      </c>
      <c r="E32" s="629">
        <v>1041107.4834335888</v>
      </c>
      <c r="F32" s="629">
        <v>1033098.8824459699</v>
      </c>
      <c r="G32" s="629">
        <v>1100562.3472724084</v>
      </c>
      <c r="H32" s="629">
        <v>1056512.3854441678</v>
      </c>
      <c r="I32" s="629">
        <v>1082628.8585385482</v>
      </c>
      <c r="J32" s="629">
        <v>1070652.4859890849</v>
      </c>
      <c r="K32" s="629">
        <v>1074893.8616714706</v>
      </c>
      <c r="L32" s="629">
        <v>1108506.4029164489</v>
      </c>
      <c r="M32" s="629">
        <v>1088051.3559337589</v>
      </c>
      <c r="N32" s="629">
        <v>1100129.5053014948</v>
      </c>
      <c r="O32" s="629">
        <v>1144583.4055570974</v>
      </c>
      <c r="P32" s="629">
        <v>1208883.7112167208</v>
      </c>
      <c r="Q32" s="629">
        <v>1192704.0178021726</v>
      </c>
      <c r="R32" s="629">
        <v>1208092.4380902678</v>
      </c>
      <c r="S32" s="629">
        <v>1230751.3021474928</v>
      </c>
      <c r="T32" s="629">
        <v>1242485.5107749403</v>
      </c>
      <c r="U32" s="629">
        <v>1247736.837276577</v>
      </c>
      <c r="V32" s="629">
        <v>1256779.4967781764</v>
      </c>
      <c r="W32" s="629">
        <v>1282077.1290441372</v>
      </c>
      <c r="X32" s="629">
        <v>1252911.7232373424</v>
      </c>
      <c r="Y32" s="629">
        <v>1342410.3516278488</v>
      </c>
      <c r="Z32" s="629">
        <v>1336185.3259706206</v>
      </c>
      <c r="AA32" s="629">
        <v>1284367.0341368448</v>
      </c>
      <c r="AB32" s="629">
        <v>1327797.436550712</v>
      </c>
      <c r="AC32" s="629">
        <v>1340240.1016579561</v>
      </c>
      <c r="AD32" s="629">
        <v>1392883.7455535845</v>
      </c>
      <c r="AE32" s="629">
        <v>1419578.304316937</v>
      </c>
    </row>
    <row r="33" spans="1:31" ht="18" customHeight="1" x14ac:dyDescent="0.3">
      <c r="A33" s="631" t="s">
        <v>591</v>
      </c>
      <c r="B33" s="631" t="s">
        <v>592</v>
      </c>
      <c r="C33" s="637">
        <v>684016.11894296249</v>
      </c>
      <c r="D33" s="637">
        <v>682378.04571106599</v>
      </c>
      <c r="E33" s="637">
        <v>690891.10797815153</v>
      </c>
      <c r="F33" s="637">
        <v>683455.39443433646</v>
      </c>
      <c r="G33" s="637">
        <v>734607.71920019027</v>
      </c>
      <c r="H33" s="637">
        <v>713130.30463240796</v>
      </c>
      <c r="I33" s="637">
        <v>732804.11482553033</v>
      </c>
      <c r="J33" s="637">
        <v>725006.83099447738</v>
      </c>
      <c r="K33" s="637">
        <v>725875.24979446107</v>
      </c>
      <c r="L33" s="637">
        <v>746384.07412294135</v>
      </c>
      <c r="M33" s="637">
        <v>735631.1107674815</v>
      </c>
      <c r="N33" s="637">
        <v>731605.02390251122</v>
      </c>
      <c r="O33" s="637">
        <v>770243.14127152518</v>
      </c>
      <c r="P33" s="637">
        <v>836476.11776609824</v>
      </c>
      <c r="Q33" s="637">
        <v>815485.01336853555</v>
      </c>
      <c r="R33" s="637">
        <v>822451.47965343355</v>
      </c>
      <c r="S33" s="637">
        <v>841107.24794872652</v>
      </c>
      <c r="T33" s="637">
        <v>870101.32714155549</v>
      </c>
      <c r="U33" s="637">
        <v>885748.23622033582</v>
      </c>
      <c r="V33" s="637">
        <v>887641.56076104497</v>
      </c>
      <c r="W33" s="637">
        <v>909407.36061140278</v>
      </c>
      <c r="X33" s="637">
        <v>883729.07255011238</v>
      </c>
      <c r="Y33" s="637">
        <v>980849.72483544645</v>
      </c>
      <c r="Z33" s="637">
        <v>946543.53277816495</v>
      </c>
      <c r="AA33" s="637">
        <v>921364.93943594652</v>
      </c>
      <c r="AB33" s="637">
        <v>954684.68506130739</v>
      </c>
      <c r="AC33" s="637">
        <v>950398.87402759143</v>
      </c>
      <c r="AD33" s="637">
        <v>1007112.6728638929</v>
      </c>
      <c r="AE33" s="637">
        <v>1015434.695668649</v>
      </c>
    </row>
    <row r="34" spans="1:31" ht="18" customHeight="1" x14ac:dyDescent="0.3">
      <c r="A34" s="631" t="s">
        <v>593</v>
      </c>
      <c r="B34" s="631" t="s">
        <v>594</v>
      </c>
      <c r="C34" s="637">
        <v>367144.41629669559</v>
      </c>
      <c r="D34" s="637">
        <v>351192.66688670591</v>
      </c>
      <c r="E34" s="637">
        <v>350216.37545543717</v>
      </c>
      <c r="F34" s="637">
        <v>349643.48801163351</v>
      </c>
      <c r="G34" s="637">
        <v>365954.62807221804</v>
      </c>
      <c r="H34" s="637">
        <v>343382.08081175981</v>
      </c>
      <c r="I34" s="637">
        <v>349824.74371301755</v>
      </c>
      <c r="J34" s="637">
        <v>345645.65499460738</v>
      </c>
      <c r="K34" s="637">
        <v>349018.61187700985</v>
      </c>
      <c r="L34" s="637">
        <v>362122.32879350748</v>
      </c>
      <c r="M34" s="637">
        <v>352420.24516627751</v>
      </c>
      <c r="N34" s="637">
        <v>368524.48139898363</v>
      </c>
      <c r="O34" s="637">
        <v>374340.26428557228</v>
      </c>
      <c r="P34" s="637">
        <v>372407.5934506224</v>
      </c>
      <c r="Q34" s="637">
        <v>377219.0044336369</v>
      </c>
      <c r="R34" s="637">
        <v>385640.95843683422</v>
      </c>
      <c r="S34" s="637">
        <v>389644.05419876624</v>
      </c>
      <c r="T34" s="637">
        <v>372384.18363338447</v>
      </c>
      <c r="U34" s="637">
        <v>361988.60105624102</v>
      </c>
      <c r="V34" s="637">
        <v>369137.93601713137</v>
      </c>
      <c r="W34" s="637">
        <v>372669.76843273448</v>
      </c>
      <c r="X34" s="637">
        <v>369182.65068722982</v>
      </c>
      <c r="Y34" s="637">
        <v>361560.62679240271</v>
      </c>
      <c r="Z34" s="637">
        <v>389641.79319245537</v>
      </c>
      <c r="AA34" s="637">
        <v>363002.09470089845</v>
      </c>
      <c r="AB34" s="637">
        <v>373112.75148940471</v>
      </c>
      <c r="AC34" s="637">
        <v>389841.22763036448</v>
      </c>
      <c r="AD34" s="637">
        <v>385771.07268969185</v>
      </c>
      <c r="AE34" s="637">
        <v>404143.60864828806</v>
      </c>
    </row>
    <row r="35" spans="1:31" ht="18" customHeight="1" x14ac:dyDescent="0.3">
      <c r="A35" s="631"/>
      <c r="B35" s="631"/>
      <c r="C35" s="705"/>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5"/>
    </row>
    <row r="36" spans="1:31" ht="18" customHeight="1" x14ac:dyDescent="0.3">
      <c r="A36" s="626" t="s">
        <v>516</v>
      </c>
      <c r="B36" s="626" t="s">
        <v>586</v>
      </c>
      <c r="C36" s="629">
        <v>10396.875698402895</v>
      </c>
      <c r="D36" s="629">
        <v>10472.513971288818</v>
      </c>
      <c r="E36" s="629">
        <v>9552.8629273608403</v>
      </c>
      <c r="F36" s="629">
        <v>13987.50867411193</v>
      </c>
      <c r="G36" s="629">
        <v>13862.469159942078</v>
      </c>
      <c r="H36" s="629">
        <v>15163.428913594504</v>
      </c>
      <c r="I36" s="629">
        <v>17208.97741461172</v>
      </c>
      <c r="J36" s="629">
        <v>17442.457680679901</v>
      </c>
      <c r="K36" s="629">
        <v>18562.803368544977</v>
      </c>
      <c r="L36" s="629">
        <v>18526.021519396279</v>
      </c>
      <c r="M36" s="629">
        <v>18459.982031542393</v>
      </c>
      <c r="N36" s="629">
        <v>18620.636000181923</v>
      </c>
      <c r="O36" s="629">
        <v>18780.012605387969</v>
      </c>
      <c r="P36" s="629">
        <v>18947.164900141179</v>
      </c>
      <c r="Q36" s="629">
        <v>20515.682745620466</v>
      </c>
      <c r="R36" s="629">
        <v>20569.105568815176</v>
      </c>
      <c r="S36" s="629">
        <v>17096.525482945803</v>
      </c>
      <c r="T36" s="629">
        <v>16124.172714863298</v>
      </c>
      <c r="U36" s="629">
        <v>16212.858535886307</v>
      </c>
      <c r="V36" s="629">
        <v>16100.745294959024</v>
      </c>
      <c r="W36" s="629">
        <v>16874.40861594228</v>
      </c>
      <c r="X36" s="629">
        <v>17056.301030099683</v>
      </c>
      <c r="Y36" s="629">
        <v>17100.396193503762</v>
      </c>
      <c r="Z36" s="629">
        <v>16913.578328091779</v>
      </c>
      <c r="AA36" s="629">
        <v>16903.670228602685</v>
      </c>
      <c r="AB36" s="629">
        <v>16654.533657206321</v>
      </c>
      <c r="AC36" s="629">
        <v>16264.041633131037</v>
      </c>
      <c r="AD36" s="629">
        <v>16408.554026230264</v>
      </c>
      <c r="AE36" s="629">
        <v>16221.468650547791</v>
      </c>
    </row>
    <row r="37" spans="1:31" ht="18" customHeight="1" x14ac:dyDescent="0.3">
      <c r="A37" s="631"/>
      <c r="B37" s="631"/>
      <c r="C37" s="705"/>
      <c r="D37" s="705"/>
      <c r="E37" s="705"/>
      <c r="F37" s="705"/>
      <c r="G37" s="705"/>
      <c r="H37" s="705"/>
      <c r="I37" s="705"/>
      <c r="J37" s="705"/>
      <c r="K37" s="705"/>
      <c r="L37" s="705"/>
      <c r="M37" s="705"/>
      <c r="N37" s="705"/>
      <c r="O37" s="705"/>
      <c r="P37" s="705"/>
      <c r="Q37" s="705"/>
      <c r="R37" s="705"/>
      <c r="S37" s="705"/>
      <c r="T37" s="705"/>
      <c r="U37" s="705"/>
      <c r="V37" s="705"/>
      <c r="W37" s="705"/>
      <c r="X37" s="705"/>
      <c r="Y37" s="705"/>
      <c r="Z37" s="705"/>
      <c r="AA37" s="705"/>
      <c r="AB37" s="705"/>
      <c r="AC37" s="705"/>
      <c r="AD37" s="705"/>
      <c r="AE37" s="705"/>
    </row>
    <row r="38" spans="1:31" ht="18" customHeight="1" x14ac:dyDescent="0.3">
      <c r="A38" s="626" t="s">
        <v>524</v>
      </c>
      <c r="B38" s="626" t="s">
        <v>503</v>
      </c>
      <c r="C38" s="629">
        <v>145423.68581630205</v>
      </c>
      <c r="D38" s="629">
        <v>147135.84373923199</v>
      </c>
      <c r="E38" s="629">
        <v>145783.96419345352</v>
      </c>
      <c r="F38" s="629">
        <v>146965.49442527004</v>
      </c>
      <c r="G38" s="629">
        <v>141207.52759389891</v>
      </c>
      <c r="H38" s="629">
        <v>148947.94684390596</v>
      </c>
      <c r="I38" s="629">
        <v>142742.84595067851</v>
      </c>
      <c r="J38" s="629">
        <v>137237.34276525557</v>
      </c>
      <c r="K38" s="629">
        <v>157788.62189630701</v>
      </c>
      <c r="L38" s="629">
        <v>154606.88964647276</v>
      </c>
      <c r="M38" s="629">
        <v>158196.34249646362</v>
      </c>
      <c r="N38" s="629">
        <v>160953.38993339837</v>
      </c>
      <c r="O38" s="629">
        <v>153547.61588920112</v>
      </c>
      <c r="P38" s="629">
        <v>156303.84566719126</v>
      </c>
      <c r="Q38" s="629">
        <v>154646.59245208112</v>
      </c>
      <c r="R38" s="629">
        <v>155436.281625095</v>
      </c>
      <c r="S38" s="629">
        <v>144189.10854255137</v>
      </c>
      <c r="T38" s="629">
        <v>161144.52796024826</v>
      </c>
      <c r="U38" s="629">
        <v>186203.96753851173</v>
      </c>
      <c r="V38" s="629">
        <v>180165.10741298783</v>
      </c>
      <c r="W38" s="629">
        <v>183191.42879328228</v>
      </c>
      <c r="X38" s="629">
        <v>177878.97699377962</v>
      </c>
      <c r="Y38" s="629">
        <v>173952.92162323924</v>
      </c>
      <c r="Z38" s="629">
        <v>160235.36385933115</v>
      </c>
      <c r="AA38" s="629">
        <v>152000.76066651769</v>
      </c>
      <c r="AB38" s="629">
        <v>146336.15807760006</v>
      </c>
      <c r="AC38" s="629">
        <v>145186.7076951722</v>
      </c>
      <c r="AD38" s="629">
        <v>153110.0028246585</v>
      </c>
      <c r="AE38" s="629">
        <v>160781.09933319647</v>
      </c>
    </row>
    <row r="39" spans="1:31" ht="18" customHeight="1" x14ac:dyDescent="0.3">
      <c r="A39" s="631"/>
      <c r="B39" s="647"/>
      <c r="C39" s="705"/>
      <c r="D39" s="705"/>
      <c r="E39" s="705"/>
      <c r="F39" s="705"/>
      <c r="G39" s="705"/>
      <c r="H39" s="705"/>
      <c r="I39" s="705"/>
      <c r="J39" s="705"/>
      <c r="K39" s="705"/>
      <c r="L39" s="705"/>
      <c r="M39" s="705"/>
      <c r="N39" s="705"/>
      <c r="O39" s="705"/>
      <c r="P39" s="705"/>
      <c r="Q39" s="705"/>
      <c r="R39" s="705"/>
      <c r="S39" s="705"/>
      <c r="T39" s="705"/>
      <c r="U39" s="705"/>
      <c r="V39" s="705"/>
      <c r="W39" s="705"/>
      <c r="X39" s="705"/>
      <c r="Y39" s="705"/>
      <c r="Z39" s="705"/>
      <c r="AA39" s="705"/>
      <c r="AB39" s="705"/>
      <c r="AC39" s="705"/>
      <c r="AD39" s="705"/>
      <c r="AE39" s="705"/>
    </row>
    <row r="40" spans="1:31" ht="18" customHeight="1" x14ac:dyDescent="0.3">
      <c r="A40" s="626" t="s">
        <v>529</v>
      </c>
      <c r="B40" s="626" t="s">
        <v>588</v>
      </c>
      <c r="C40" s="629">
        <v>0</v>
      </c>
      <c r="D40" s="629">
        <v>0</v>
      </c>
      <c r="E40" s="629">
        <v>0</v>
      </c>
      <c r="F40" s="629">
        <v>0</v>
      </c>
      <c r="G40" s="629">
        <v>0</v>
      </c>
      <c r="H40" s="629">
        <v>0</v>
      </c>
      <c r="I40" s="629">
        <v>0</v>
      </c>
      <c r="J40" s="629">
        <v>0</v>
      </c>
      <c r="K40" s="629">
        <v>0</v>
      </c>
      <c r="L40" s="629">
        <v>0</v>
      </c>
      <c r="M40" s="629">
        <v>0</v>
      </c>
      <c r="N40" s="629">
        <v>0</v>
      </c>
      <c r="O40" s="629">
        <v>0</v>
      </c>
      <c r="P40" s="629">
        <v>0</v>
      </c>
      <c r="Q40" s="629">
        <v>0</v>
      </c>
      <c r="R40" s="629">
        <v>0</v>
      </c>
      <c r="S40" s="629">
        <v>0</v>
      </c>
      <c r="T40" s="629">
        <v>0</v>
      </c>
      <c r="U40" s="629">
        <v>0</v>
      </c>
      <c r="V40" s="629">
        <v>0</v>
      </c>
      <c r="W40" s="629">
        <v>0</v>
      </c>
      <c r="X40" s="629">
        <v>0</v>
      </c>
      <c r="Y40" s="629">
        <v>0</v>
      </c>
      <c r="Z40" s="629">
        <v>0</v>
      </c>
      <c r="AA40" s="629">
        <v>0</v>
      </c>
      <c r="AB40" s="629">
        <v>0</v>
      </c>
      <c r="AC40" s="629">
        <v>0</v>
      </c>
      <c r="AD40" s="629">
        <v>0</v>
      </c>
      <c r="AE40" s="629">
        <v>0</v>
      </c>
    </row>
    <row r="41" spans="1:31" ht="18" customHeight="1" x14ac:dyDescent="0.3">
      <c r="A41" s="631"/>
      <c r="B41" s="631"/>
      <c r="C41" s="705"/>
      <c r="D41" s="705"/>
      <c r="E41" s="705"/>
      <c r="F41" s="705"/>
      <c r="G41" s="705"/>
      <c r="H41" s="705"/>
      <c r="I41" s="705"/>
      <c r="J41" s="705"/>
      <c r="K41" s="705"/>
      <c r="L41" s="705"/>
      <c r="M41" s="705"/>
      <c r="N41" s="705"/>
      <c r="O41" s="705"/>
      <c r="P41" s="705"/>
      <c r="Q41" s="705"/>
      <c r="R41" s="705"/>
      <c r="S41" s="705"/>
      <c r="T41" s="705"/>
      <c r="U41" s="705"/>
      <c r="V41" s="705"/>
      <c r="W41" s="705"/>
      <c r="X41" s="705"/>
      <c r="Y41" s="705"/>
      <c r="Z41" s="705"/>
      <c r="AA41" s="705"/>
      <c r="AB41" s="705"/>
      <c r="AC41" s="705"/>
      <c r="AD41" s="705"/>
      <c r="AE41" s="705"/>
    </row>
    <row r="42" spans="1:31" ht="18" customHeight="1" x14ac:dyDescent="0.3">
      <c r="A42" s="626" t="s">
        <v>531</v>
      </c>
      <c r="B42" s="626" t="s">
        <v>595</v>
      </c>
      <c r="C42" s="629">
        <v>2220.5587516851147</v>
      </c>
      <c r="D42" s="629">
        <v>2973.7746983604889</v>
      </c>
      <c r="E42" s="629">
        <v>2793.4057543746385</v>
      </c>
      <c r="F42" s="629">
        <v>2837.0982304102877</v>
      </c>
      <c r="G42" s="629">
        <v>2889.4763727661752</v>
      </c>
      <c r="H42" s="629">
        <v>3485.0313894252599</v>
      </c>
      <c r="I42" s="629">
        <v>3357.6639987524809</v>
      </c>
      <c r="J42" s="629">
        <v>3611.6788113440039</v>
      </c>
      <c r="K42" s="629">
        <v>3354.7952141702235</v>
      </c>
      <c r="L42" s="629">
        <v>3600.691496904597</v>
      </c>
      <c r="M42" s="629">
        <v>3299.4268873645624</v>
      </c>
      <c r="N42" s="629">
        <v>4163.4008869055833</v>
      </c>
      <c r="O42" s="629">
        <v>3781.3165850788259</v>
      </c>
      <c r="P42" s="629">
        <v>3338.9534975578613</v>
      </c>
      <c r="Q42" s="629">
        <v>3241.382092907515</v>
      </c>
      <c r="R42" s="629">
        <v>2200.8045698953802</v>
      </c>
      <c r="S42" s="629">
        <v>3011.1787886331404</v>
      </c>
      <c r="T42" s="629">
        <v>5000.7986755779766</v>
      </c>
      <c r="U42" s="629">
        <v>5930.5633522589069</v>
      </c>
      <c r="V42" s="629">
        <v>4586.5524504908981</v>
      </c>
      <c r="W42" s="629">
        <v>3759.541357141497</v>
      </c>
      <c r="X42" s="629">
        <v>4915.516998261668</v>
      </c>
      <c r="Y42" s="629">
        <v>4783.2831960829226</v>
      </c>
      <c r="Z42" s="629">
        <v>4440.7225172802082</v>
      </c>
      <c r="AA42" s="629">
        <v>4091.4658880716315</v>
      </c>
      <c r="AB42" s="629">
        <v>3936.6845371689215</v>
      </c>
      <c r="AC42" s="629">
        <v>4012.1740674445377</v>
      </c>
      <c r="AD42" s="629">
        <v>3200.807848833183</v>
      </c>
      <c r="AE42" s="629">
        <v>3628.0198578387317</v>
      </c>
    </row>
    <row r="43" spans="1:31" ht="18" customHeight="1" x14ac:dyDescent="0.3">
      <c r="A43" s="631"/>
      <c r="B43" s="631"/>
      <c r="C43" s="705"/>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5"/>
    </row>
    <row r="44" spans="1:31" ht="18" customHeight="1" x14ac:dyDescent="0.3">
      <c r="A44" s="626" t="s">
        <v>533</v>
      </c>
      <c r="B44" s="626" t="s">
        <v>537</v>
      </c>
      <c r="C44" s="629">
        <v>66328.821537924014</v>
      </c>
      <c r="D44" s="629">
        <v>67264.698941036433</v>
      </c>
      <c r="E44" s="629">
        <v>64755.086667264979</v>
      </c>
      <c r="F44" s="629">
        <v>62923.557672523144</v>
      </c>
      <c r="G44" s="629">
        <v>63355.191239765998</v>
      </c>
      <c r="H44" s="629">
        <v>67405.60554257319</v>
      </c>
      <c r="I44" s="629">
        <v>65026.096382233642</v>
      </c>
      <c r="J44" s="629">
        <v>66103.863189825235</v>
      </c>
      <c r="K44" s="629">
        <v>65424.550329402067</v>
      </c>
      <c r="L44" s="629">
        <v>77268.305478600189</v>
      </c>
      <c r="M44" s="629">
        <v>65611.639426381356</v>
      </c>
      <c r="N44" s="629">
        <v>64737.854534373721</v>
      </c>
      <c r="O44" s="629">
        <v>61274.493218562609</v>
      </c>
      <c r="P44" s="629">
        <v>64099.593592532918</v>
      </c>
      <c r="Q44" s="629">
        <v>58262.040548071964</v>
      </c>
      <c r="R44" s="629">
        <v>59948.807033666322</v>
      </c>
      <c r="S44" s="629">
        <v>57218.200418973254</v>
      </c>
      <c r="T44" s="629">
        <v>61943.055441734024</v>
      </c>
      <c r="U44" s="629">
        <v>67156.122843432124</v>
      </c>
      <c r="V44" s="629">
        <v>69036.246855654244</v>
      </c>
      <c r="W44" s="629">
        <v>75106.198086427918</v>
      </c>
      <c r="X44" s="629">
        <v>76164.712908369314</v>
      </c>
      <c r="Y44" s="629">
        <v>80669.469137379987</v>
      </c>
      <c r="Z44" s="629">
        <v>92356.888118761286</v>
      </c>
      <c r="AA44" s="629">
        <v>82547.45327990182</v>
      </c>
      <c r="AB44" s="629">
        <v>92165.092985199881</v>
      </c>
      <c r="AC44" s="629">
        <v>83110.794612301281</v>
      </c>
      <c r="AD44" s="629">
        <v>86241.634504758767</v>
      </c>
      <c r="AE44" s="629">
        <v>88759.370567401085</v>
      </c>
    </row>
    <row r="45" spans="1:31" ht="18" customHeight="1" x14ac:dyDescent="0.3">
      <c r="A45" s="631"/>
      <c r="B45" s="631"/>
      <c r="C45" s="705"/>
      <c r="D45" s="705"/>
      <c r="E45" s="705"/>
      <c r="F45" s="705"/>
      <c r="G45" s="705"/>
      <c r="H45" s="705"/>
      <c r="I45" s="705"/>
      <c r="J45" s="705"/>
      <c r="K45" s="705"/>
      <c r="L45" s="705"/>
      <c r="M45" s="705"/>
      <c r="N45" s="705"/>
      <c r="O45" s="705"/>
      <c r="P45" s="705"/>
      <c r="Q45" s="705"/>
      <c r="R45" s="705"/>
      <c r="S45" s="705"/>
      <c r="T45" s="705"/>
      <c r="U45" s="705"/>
      <c r="V45" s="705"/>
      <c r="W45" s="705"/>
      <c r="X45" s="705"/>
      <c r="Y45" s="705"/>
      <c r="Z45" s="705"/>
      <c r="AA45" s="705"/>
      <c r="AB45" s="705"/>
      <c r="AC45" s="705"/>
      <c r="AD45" s="705"/>
      <c r="AE45" s="705"/>
    </row>
    <row r="46" spans="1:31" ht="18" customHeight="1" x14ac:dyDescent="0.3">
      <c r="A46" s="626" t="s">
        <v>534</v>
      </c>
      <c r="B46" s="626" t="s">
        <v>587</v>
      </c>
      <c r="C46" s="629">
        <v>167324.31030922924</v>
      </c>
      <c r="D46" s="629">
        <v>169586.53448306781</v>
      </c>
      <c r="E46" s="629">
        <v>162994.89620373666</v>
      </c>
      <c r="F46" s="629">
        <v>165396.57754990438</v>
      </c>
      <c r="G46" s="629">
        <v>167062.52112577407</v>
      </c>
      <c r="H46" s="629">
        <v>170453.73437754804</v>
      </c>
      <c r="I46" s="629">
        <v>173070.57035658811</v>
      </c>
      <c r="J46" s="629">
        <v>176173.38007013311</v>
      </c>
      <c r="K46" s="629">
        <v>176143.89081657637</v>
      </c>
      <c r="L46" s="629">
        <v>176379.70644823366</v>
      </c>
      <c r="M46" s="629">
        <v>179267.32127196083</v>
      </c>
      <c r="N46" s="629">
        <v>177703.79240462868</v>
      </c>
      <c r="O46" s="629">
        <v>178079.29192619724</v>
      </c>
      <c r="P46" s="629">
        <v>180582.66076034721</v>
      </c>
      <c r="Q46" s="629">
        <v>180486.29176595857</v>
      </c>
      <c r="R46" s="629">
        <v>182504.67927104991</v>
      </c>
      <c r="S46" s="629">
        <v>183476.6182854842</v>
      </c>
      <c r="T46" s="629">
        <v>186135.46794489713</v>
      </c>
      <c r="U46" s="629">
        <v>188245.93397633953</v>
      </c>
      <c r="V46" s="629">
        <v>189886.06197661802</v>
      </c>
      <c r="W46" s="629">
        <v>191554.79772493438</v>
      </c>
      <c r="X46" s="629">
        <v>187498.31196324585</v>
      </c>
      <c r="Y46" s="629">
        <v>188028.0524869638</v>
      </c>
      <c r="Z46" s="629">
        <v>187998.80819628993</v>
      </c>
      <c r="AA46" s="629">
        <v>188969.17797663747</v>
      </c>
      <c r="AB46" s="629">
        <v>188602.18806216668</v>
      </c>
      <c r="AC46" s="629">
        <v>188961.64214851728</v>
      </c>
      <c r="AD46" s="629">
        <v>189136.22661046914</v>
      </c>
      <c r="AE46" s="629">
        <v>190589.33038866497</v>
      </c>
    </row>
    <row r="47" spans="1:31" ht="16.5" x14ac:dyDescent="0.3">
      <c r="A47" s="631"/>
      <c r="B47" s="631"/>
      <c r="C47" s="637"/>
      <c r="D47" s="637"/>
      <c r="E47" s="637"/>
      <c r="F47" s="637"/>
      <c r="G47" s="637"/>
      <c r="H47" s="637"/>
      <c r="I47" s="637"/>
      <c r="J47" s="637"/>
      <c r="K47" s="637"/>
      <c r="L47" s="637"/>
      <c r="M47" s="637"/>
      <c r="N47" s="637"/>
      <c r="O47" s="637"/>
      <c r="P47" s="637"/>
      <c r="Q47" s="637"/>
      <c r="R47" s="637"/>
      <c r="S47" s="637"/>
      <c r="T47" s="637"/>
      <c r="U47" s="637"/>
      <c r="V47" s="637"/>
      <c r="W47" s="637"/>
      <c r="X47" s="637"/>
      <c r="Y47" s="637"/>
      <c r="Z47" s="637"/>
      <c r="AA47" s="637"/>
      <c r="AB47" s="637"/>
      <c r="AC47" s="637"/>
      <c r="AD47" s="637"/>
      <c r="AE47" s="637"/>
    </row>
    <row r="48" spans="1:31" ht="16.5" x14ac:dyDescent="0.3">
      <c r="A48" s="626"/>
      <c r="B48" s="626" t="s">
        <v>464</v>
      </c>
      <c r="C48" s="629">
        <v>1442854.7873532013</v>
      </c>
      <c r="D48" s="629">
        <v>1431004.0784307574</v>
      </c>
      <c r="E48" s="629">
        <v>1426987.6991797793</v>
      </c>
      <c r="F48" s="629">
        <v>1425209.1189981895</v>
      </c>
      <c r="G48" s="629">
        <v>1488939.5327645554</v>
      </c>
      <c r="H48" s="629">
        <v>1461968.1325112148</v>
      </c>
      <c r="I48" s="629">
        <v>1484035.0126414124</v>
      </c>
      <c r="J48" s="629">
        <v>1471221.2085063227</v>
      </c>
      <c r="K48" s="629">
        <v>1496168.5232964717</v>
      </c>
      <c r="L48" s="629">
        <v>1538888.0175060567</v>
      </c>
      <c r="M48" s="629">
        <v>1512886.0680474716</v>
      </c>
      <c r="N48" s="629">
        <v>1526308.5790609831</v>
      </c>
      <c r="O48" s="629">
        <v>1560046.1357815252</v>
      </c>
      <c r="P48" s="629">
        <v>1632155.9296344912</v>
      </c>
      <c r="Q48" s="629">
        <v>1609856.0074068117</v>
      </c>
      <c r="R48" s="629">
        <v>1628752.1161587897</v>
      </c>
      <c r="S48" s="629">
        <v>1635742.93366608</v>
      </c>
      <c r="T48" s="629">
        <v>1672833.5335122608</v>
      </c>
      <c r="U48" s="629">
        <v>1711486.2835230052</v>
      </c>
      <c r="V48" s="629">
        <v>1716554.2107688864</v>
      </c>
      <c r="W48" s="629">
        <v>1752563.5036218658</v>
      </c>
      <c r="X48" s="629">
        <v>1716425.5431310988</v>
      </c>
      <c r="Y48" s="629">
        <v>1806944.4742650189</v>
      </c>
      <c r="Z48" s="629">
        <v>1798130.6869903747</v>
      </c>
      <c r="AA48" s="629">
        <v>1728879.5621765761</v>
      </c>
      <c r="AB48" s="629">
        <v>1775492.0938700542</v>
      </c>
      <c r="AC48" s="629">
        <v>1777775.4618145225</v>
      </c>
      <c r="AD48" s="629">
        <v>1840980.9713685343</v>
      </c>
      <c r="AE48" s="629">
        <v>1879557.5931145863</v>
      </c>
    </row>
    <row r="49" spans="1:31" thickBot="1" x14ac:dyDescent="0.35">
      <c r="A49" s="421"/>
      <c r="B49" s="421"/>
      <c r="C49" s="691"/>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691"/>
      <c r="AC49" s="691"/>
      <c r="AD49" s="691"/>
      <c r="AE49" s="691"/>
    </row>
    <row r="50" spans="1:31" s="653" customFormat="1" ht="18" customHeight="1" thickTop="1" x14ac:dyDescent="0.25">
      <c r="A50" s="650" t="s">
        <v>574</v>
      </c>
    </row>
    <row r="51" spans="1:31" s="653" customFormat="1" ht="15.75" customHeight="1" x14ac:dyDescent="0.25">
      <c r="A51" s="3726" t="s">
        <v>596</v>
      </c>
      <c r="B51" s="3726"/>
      <c r="C51" s="3726"/>
      <c r="D51" s="3726"/>
      <c r="E51" s="3726"/>
      <c r="F51" s="3726"/>
      <c r="G51" s="3726"/>
      <c r="H51" s="3726"/>
      <c r="I51" s="3726"/>
      <c r="J51" s="3726"/>
      <c r="K51" s="3726"/>
      <c r="L51" s="3726"/>
      <c r="M51" s="3726"/>
      <c r="N51" s="3726"/>
      <c r="O51" s="713"/>
      <c r="P51" s="713"/>
      <c r="Q51" s="713"/>
      <c r="R51" s="713"/>
      <c r="S51" s="713"/>
      <c r="T51" s="713"/>
      <c r="U51" s="713"/>
      <c r="V51" s="713"/>
      <c r="W51" s="713"/>
      <c r="X51" s="713"/>
      <c r="Y51" s="713"/>
      <c r="Z51" s="713"/>
      <c r="AA51" s="713"/>
      <c r="AB51" s="713"/>
      <c r="AC51" s="713"/>
      <c r="AD51" s="713"/>
      <c r="AE51" s="713"/>
    </row>
    <row r="52" spans="1:31" s="653" customFormat="1" ht="15.75" customHeight="1" x14ac:dyDescent="0.25">
      <c r="A52" s="650" t="s">
        <v>606</v>
      </c>
    </row>
    <row r="53" spans="1:31" s="653" customFormat="1" ht="15.75" customHeight="1" x14ac:dyDescent="0.25">
      <c r="A53" s="650" t="s">
        <v>599</v>
      </c>
    </row>
    <row r="54" spans="1:31" s="653" customFormat="1" ht="15.75" customHeight="1" x14ac:dyDescent="0.25">
      <c r="A54" s="707" t="s">
        <v>600</v>
      </c>
    </row>
    <row r="55" spans="1:31" s="653" customFormat="1" ht="15.75" customHeight="1" x14ac:dyDescent="0.25">
      <c r="A55" s="652" t="s">
        <v>429</v>
      </c>
    </row>
    <row r="56" spans="1:31" ht="15" customHeight="1" x14ac:dyDescent="0.3">
      <c r="A56" s="653"/>
    </row>
    <row r="57" spans="1:31" x14ac:dyDescent="0.3">
      <c r="A57" s="653"/>
    </row>
  </sheetData>
  <mergeCells count="1">
    <mergeCell ref="A51:N51"/>
  </mergeCells>
  <pageMargins left="0.75" right="0.75" top="0.75" bottom="0.75" header="0.3" footer="0"/>
  <pageSetup paperSize="9" scale="36"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32F6D-D7BD-40C3-B413-DD430D15DAEB}">
  <sheetPr>
    <pageSetUpPr fitToPage="1"/>
  </sheetPr>
  <dimension ref="A1:AD49"/>
  <sheetViews>
    <sheetView zoomScale="80" zoomScaleNormal="80" zoomScaleSheetLayoutView="80" workbookViewId="0">
      <pane xSplit="7" ySplit="4" topLeftCell="J17" activePane="bottomRight" state="frozen"/>
      <selection activeCell="AE31" sqref="AE31"/>
      <selection pane="topRight" activeCell="AE31" sqref="AE31"/>
      <selection pane="bottomLeft" activeCell="AE31" sqref="AE31"/>
      <selection pane="bottomRight"/>
    </sheetView>
  </sheetViews>
  <sheetFormatPr defaultColWidth="9.140625" defaultRowHeight="15" customHeight="1" x14ac:dyDescent="0.25"/>
  <cols>
    <col min="1" max="1" width="63" style="720" customWidth="1"/>
    <col min="2" max="5" width="15.5703125" style="720" hidden="1" customWidth="1"/>
    <col min="6" max="6" width="12.7109375" style="720" customWidth="1"/>
    <col min="7" max="9" width="15.7109375" style="720" hidden="1" customWidth="1"/>
    <col min="10" max="10" width="12.7109375" style="720" customWidth="1"/>
    <col min="11" max="15" width="15.7109375" style="720" hidden="1" customWidth="1"/>
    <col min="16" max="30" width="12.7109375" style="720" customWidth="1"/>
    <col min="31" max="16384" width="9.140625" style="720"/>
  </cols>
  <sheetData>
    <row r="1" spans="1:30" s="716" customFormat="1" ht="24.75" customHeight="1" x14ac:dyDescent="0.25">
      <c r="A1" s="714" t="s">
        <v>5205</v>
      </c>
    </row>
    <row r="2" spans="1:30" s="716" customFormat="1" ht="15.75" customHeight="1" thickBot="1" x14ac:dyDescent="0.3">
      <c r="A2" s="714"/>
      <c r="R2" s="721"/>
      <c r="W2" s="721"/>
      <c r="AD2" s="721" t="s">
        <v>29</v>
      </c>
    </row>
    <row r="3" spans="1:30" s="722" customFormat="1" ht="26.25" customHeight="1" thickTop="1" thickBot="1" x14ac:dyDescent="0.35">
      <c r="A3" s="727"/>
      <c r="B3" s="728">
        <v>43374</v>
      </c>
      <c r="C3" s="728">
        <v>43405</v>
      </c>
      <c r="D3" s="728">
        <v>43435</v>
      </c>
      <c r="E3" s="728">
        <v>43466</v>
      </c>
      <c r="F3" s="728">
        <v>43497</v>
      </c>
      <c r="G3" s="728">
        <v>43525</v>
      </c>
      <c r="H3" s="728">
        <v>43556</v>
      </c>
      <c r="I3" s="728">
        <v>43586</v>
      </c>
      <c r="J3" s="728">
        <v>43617</v>
      </c>
      <c r="K3" s="728">
        <v>43647</v>
      </c>
      <c r="L3" s="728">
        <v>43678</v>
      </c>
      <c r="M3" s="728">
        <v>43709</v>
      </c>
      <c r="N3" s="728">
        <v>43739</v>
      </c>
      <c r="O3" s="728">
        <v>43770</v>
      </c>
      <c r="P3" s="728">
        <v>43800</v>
      </c>
      <c r="Q3" s="728">
        <v>43831</v>
      </c>
      <c r="R3" s="729" t="s">
        <v>576</v>
      </c>
      <c r="S3" s="729" t="s">
        <v>475</v>
      </c>
      <c r="T3" s="623" t="s">
        <v>577</v>
      </c>
      <c r="U3" s="623" t="s">
        <v>578</v>
      </c>
      <c r="V3" s="623" t="s">
        <v>601</v>
      </c>
      <c r="W3" s="623" t="s">
        <v>479</v>
      </c>
      <c r="X3" s="623" t="s">
        <v>480</v>
      </c>
      <c r="Y3" s="623" t="s">
        <v>481</v>
      </c>
      <c r="Z3" s="623" t="s">
        <v>482</v>
      </c>
      <c r="AA3" s="623">
        <v>44136</v>
      </c>
      <c r="AB3" s="623">
        <v>44166</v>
      </c>
      <c r="AC3" s="623">
        <v>44197</v>
      </c>
      <c r="AD3" s="623" t="s">
        <v>580</v>
      </c>
    </row>
    <row r="4" spans="1:30" ht="17.25" customHeight="1" thickTop="1" x14ac:dyDescent="0.25">
      <c r="A4" s="730"/>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row>
    <row r="5" spans="1:30" ht="22.5" customHeight="1" x14ac:dyDescent="0.25">
      <c r="A5" s="731" t="s">
        <v>608</v>
      </c>
      <c r="B5" s="685">
        <v>385649.40622922993</v>
      </c>
      <c r="C5" s="685">
        <v>363279.79565297958</v>
      </c>
      <c r="D5" s="685">
        <v>353672.22692313755</v>
      </c>
      <c r="E5" s="685">
        <v>336891.62640916527</v>
      </c>
      <c r="F5" s="685">
        <v>392202.11374761362</v>
      </c>
      <c r="G5" s="685">
        <v>354145.52008613723</v>
      </c>
      <c r="H5" s="685">
        <v>372566.96164006862</v>
      </c>
      <c r="I5" s="685">
        <v>346889.67271337175</v>
      </c>
      <c r="J5" s="685">
        <v>339080.05635992333</v>
      </c>
      <c r="K5" s="685">
        <v>372547.20632164081</v>
      </c>
      <c r="L5" s="685">
        <v>345020.34132282884</v>
      </c>
      <c r="M5" s="685">
        <v>352026.16984591458</v>
      </c>
      <c r="N5" s="685">
        <v>372869.15477806696</v>
      </c>
      <c r="O5" s="685">
        <v>425430.81849484541</v>
      </c>
      <c r="P5" s="685">
        <v>378325.0342431232</v>
      </c>
      <c r="Q5" s="685">
        <v>378124.14407719782</v>
      </c>
      <c r="R5" s="685">
        <v>389345.73745258374</v>
      </c>
      <c r="S5" s="685">
        <v>393152.78312206076</v>
      </c>
      <c r="T5" s="685">
        <v>393799.49649500381</v>
      </c>
      <c r="U5" s="685">
        <v>399158.47932819545</v>
      </c>
      <c r="V5" s="685">
        <v>431125.96424864652</v>
      </c>
      <c r="W5" s="685">
        <v>397686.15572789341</v>
      </c>
      <c r="X5" s="685">
        <v>491444.3765313914</v>
      </c>
      <c r="Y5" s="685">
        <v>505283.20364732033</v>
      </c>
      <c r="Z5" s="685">
        <v>461673.38126699225</v>
      </c>
      <c r="AA5" s="685">
        <v>477535.98417066422</v>
      </c>
      <c r="AB5" s="685">
        <v>468677.71510817122</v>
      </c>
      <c r="AC5" s="685">
        <v>452951.25845440623</v>
      </c>
      <c r="AD5" s="685">
        <v>524636.90653630672</v>
      </c>
    </row>
    <row r="6" spans="1:30" ht="22.5" customHeight="1" x14ac:dyDescent="0.25">
      <c r="A6" s="732" t="s">
        <v>609</v>
      </c>
      <c r="B6" s="724">
        <v>678116.00874646718</v>
      </c>
      <c r="C6" s="724">
        <v>661319.61851377657</v>
      </c>
      <c r="D6" s="724">
        <v>663158.79373686097</v>
      </c>
      <c r="E6" s="724">
        <v>647990.19809867325</v>
      </c>
      <c r="F6" s="724">
        <v>703553.30534787918</v>
      </c>
      <c r="G6" s="724">
        <v>675194.62987425947</v>
      </c>
      <c r="H6" s="724">
        <v>684160.43367899</v>
      </c>
      <c r="I6" s="724">
        <v>668329.45538384817</v>
      </c>
      <c r="J6" s="724">
        <v>673345.51050488092</v>
      </c>
      <c r="K6" s="724">
        <v>711383.89268833294</v>
      </c>
      <c r="L6" s="724">
        <v>688087.10238610615</v>
      </c>
      <c r="M6" s="724">
        <v>701251.50397485052</v>
      </c>
      <c r="N6" s="724">
        <v>726116.50519541709</v>
      </c>
      <c r="O6" s="724">
        <v>787087.88260076311</v>
      </c>
      <c r="P6" s="724">
        <v>754966.84731831658</v>
      </c>
      <c r="Q6" s="724">
        <v>756348.23036135093</v>
      </c>
      <c r="R6" s="724">
        <v>777464.69550262822</v>
      </c>
      <c r="S6" s="724">
        <v>785681.97074679343</v>
      </c>
      <c r="T6" s="724">
        <v>807365.04549238144</v>
      </c>
      <c r="U6" s="724">
        <v>803679.92756011896</v>
      </c>
      <c r="V6" s="724">
        <v>832593.46048708796</v>
      </c>
      <c r="W6" s="724">
        <v>793383.35183111648</v>
      </c>
      <c r="X6" s="724">
        <v>895454.73890974268</v>
      </c>
      <c r="Y6" s="724">
        <v>885191.04906106566</v>
      </c>
      <c r="Z6" s="724">
        <v>828386.98563737061</v>
      </c>
      <c r="AA6" s="724">
        <v>867378.62936680508</v>
      </c>
      <c r="AB6" s="724">
        <v>851966.97411224968</v>
      </c>
      <c r="AC6" s="724">
        <v>876296.81615577568</v>
      </c>
      <c r="AD6" s="724">
        <v>935790.86435820011</v>
      </c>
    </row>
    <row r="7" spans="1:30" ht="22.5" customHeight="1" x14ac:dyDescent="0.25">
      <c r="A7" s="732" t="s">
        <v>610</v>
      </c>
      <c r="B7" s="724">
        <v>-292466.60251723725</v>
      </c>
      <c r="C7" s="724">
        <v>-298039.82286079699</v>
      </c>
      <c r="D7" s="724">
        <v>-309486.56681372342</v>
      </c>
      <c r="E7" s="724">
        <v>-311098.57168950798</v>
      </c>
      <c r="F7" s="724">
        <v>-311351.19160026556</v>
      </c>
      <c r="G7" s="724">
        <v>-321049.10978812224</v>
      </c>
      <c r="H7" s="724">
        <v>-311593.47203892138</v>
      </c>
      <c r="I7" s="724">
        <v>-321439.78267047642</v>
      </c>
      <c r="J7" s="724">
        <v>-334265.45414495759</v>
      </c>
      <c r="K7" s="724">
        <v>-338836.68636669213</v>
      </c>
      <c r="L7" s="724">
        <v>-343066.76106327731</v>
      </c>
      <c r="M7" s="724">
        <v>-349225.33412893594</v>
      </c>
      <c r="N7" s="724">
        <v>-353247.35041735013</v>
      </c>
      <c r="O7" s="724">
        <v>-361657.0641059177</v>
      </c>
      <c r="P7" s="724">
        <v>-376641.81307519338</v>
      </c>
      <c r="Q7" s="724">
        <v>-378224.08628415311</v>
      </c>
      <c r="R7" s="724">
        <v>-388118.95805004449</v>
      </c>
      <c r="S7" s="724">
        <v>-392529.18762473267</v>
      </c>
      <c r="T7" s="724">
        <v>-413565.54899737763</v>
      </c>
      <c r="U7" s="724">
        <v>-404521.44823192351</v>
      </c>
      <c r="V7" s="724">
        <v>-401467.49623844144</v>
      </c>
      <c r="W7" s="724">
        <v>-395697.19610322308</v>
      </c>
      <c r="X7" s="724">
        <v>-404010.36237835127</v>
      </c>
      <c r="Y7" s="724">
        <v>-379907.84541374532</v>
      </c>
      <c r="Z7" s="724">
        <v>-366713.60437037837</v>
      </c>
      <c r="AA7" s="724">
        <v>-389842.64519614086</v>
      </c>
      <c r="AB7" s="724">
        <v>-383289.25900407846</v>
      </c>
      <c r="AC7" s="724">
        <v>-423345.55770136946</v>
      </c>
      <c r="AD7" s="724">
        <v>-411153.95782189345</v>
      </c>
    </row>
    <row r="8" spans="1:30" ht="14.25" customHeight="1" x14ac:dyDescent="0.25">
      <c r="A8" s="732"/>
      <c r="B8" s="724"/>
      <c r="C8" s="724"/>
      <c r="D8" s="724"/>
      <c r="E8" s="724"/>
      <c r="F8" s="724"/>
      <c r="G8" s="724"/>
      <c r="H8" s="724"/>
      <c r="I8" s="724"/>
      <c r="J8" s="724"/>
      <c r="K8" s="724"/>
      <c r="L8" s="724"/>
      <c r="M8" s="724"/>
      <c r="N8" s="724"/>
      <c r="O8" s="724"/>
      <c r="P8" s="724"/>
      <c r="Q8" s="724"/>
      <c r="R8" s="724"/>
      <c r="S8" s="724"/>
      <c r="T8" s="724"/>
      <c r="U8" s="724"/>
      <c r="V8" s="724"/>
      <c r="W8" s="724"/>
      <c r="X8" s="724"/>
      <c r="Y8" s="724"/>
      <c r="Z8" s="724"/>
      <c r="AA8" s="724"/>
      <c r="AB8" s="724"/>
      <c r="AC8" s="724"/>
      <c r="AD8" s="724"/>
    </row>
    <row r="9" spans="1:30" ht="22.5" customHeight="1" x14ac:dyDescent="0.25">
      <c r="A9" s="731" t="s">
        <v>611</v>
      </c>
      <c r="B9" s="685">
        <v>132582.19629137509</v>
      </c>
      <c r="C9" s="685">
        <v>135312.77791247051</v>
      </c>
      <c r="D9" s="685">
        <v>132372.44885152235</v>
      </c>
      <c r="E9" s="685">
        <v>134947.45689269016</v>
      </c>
      <c r="F9" s="685">
        <v>135234.18626352379</v>
      </c>
      <c r="G9" s="685">
        <v>134998.85710492329</v>
      </c>
      <c r="H9" s="685">
        <v>137618.88812548789</v>
      </c>
      <c r="I9" s="685">
        <v>143328.28211254504</v>
      </c>
      <c r="J9" s="685">
        <v>151952.28731442726</v>
      </c>
      <c r="K9" s="685">
        <v>154739.02827337652</v>
      </c>
      <c r="L9" s="685">
        <v>149034.35477402413</v>
      </c>
      <c r="M9" s="685">
        <v>153434.97414880735</v>
      </c>
      <c r="N9" s="685">
        <v>154371.74485310129</v>
      </c>
      <c r="O9" s="685">
        <v>156427.96770249953</v>
      </c>
      <c r="P9" s="685">
        <v>164461.29444468091</v>
      </c>
      <c r="Q9" s="685">
        <v>173109.62377702535</v>
      </c>
      <c r="R9" s="685">
        <v>176675.21250976957</v>
      </c>
      <c r="S9" s="685">
        <v>177248.7694930635</v>
      </c>
      <c r="T9" s="685">
        <v>172276.68957304404</v>
      </c>
      <c r="U9" s="685">
        <v>180782.39108579364</v>
      </c>
      <c r="V9" s="685">
        <v>171197.6469577543</v>
      </c>
      <c r="W9" s="685">
        <v>181323.72398935939</v>
      </c>
      <c r="X9" s="685">
        <v>176731.37385215604</v>
      </c>
      <c r="Y9" s="685">
        <v>195048.36213158641</v>
      </c>
      <c r="Z9" s="685">
        <v>191636.4330704801</v>
      </c>
      <c r="AA9" s="685">
        <v>195960.85227549582</v>
      </c>
      <c r="AB9" s="685">
        <v>210879.5022295207</v>
      </c>
      <c r="AC9" s="685">
        <v>229393.72252891655</v>
      </c>
      <c r="AD9" s="685">
        <v>210793.90180145408</v>
      </c>
    </row>
    <row r="10" spans="1:30" ht="22.5" customHeight="1" x14ac:dyDescent="0.25">
      <c r="A10" s="732" t="s">
        <v>612</v>
      </c>
      <c r="B10" s="724">
        <v>5441.6693809101835</v>
      </c>
      <c r="C10" s="724">
        <v>5638.6729159237802</v>
      </c>
      <c r="D10" s="724">
        <v>7704.4489917341543</v>
      </c>
      <c r="E10" s="724">
        <v>7354.9369597161085</v>
      </c>
      <c r="F10" s="724">
        <v>6057.7412150413129</v>
      </c>
      <c r="G10" s="724">
        <v>6188.3169892272736</v>
      </c>
      <c r="H10" s="724">
        <v>6526.4704679423421</v>
      </c>
      <c r="I10" s="724">
        <v>6456.2028305483882</v>
      </c>
      <c r="J10" s="724">
        <v>5837.0643281894327</v>
      </c>
      <c r="K10" s="724">
        <v>6124.8075236438253</v>
      </c>
      <c r="L10" s="724">
        <v>5972.4088819290218</v>
      </c>
      <c r="M10" s="724">
        <v>5242.610979963948</v>
      </c>
      <c r="N10" s="724">
        <v>6250.6338458380906</v>
      </c>
      <c r="O10" s="724">
        <v>5814.1562041309053</v>
      </c>
      <c r="P10" s="724">
        <v>7543.713894688377</v>
      </c>
      <c r="Q10" s="724">
        <v>6263.8035133059066</v>
      </c>
      <c r="R10" s="724">
        <v>5655.1840796482666</v>
      </c>
      <c r="S10" s="724">
        <v>6490.3051716908449</v>
      </c>
      <c r="T10" s="724">
        <v>6930.7378024656709</v>
      </c>
      <c r="U10" s="724">
        <v>5586.7797979408087</v>
      </c>
      <c r="V10" s="724">
        <v>5722.302474896841</v>
      </c>
      <c r="W10" s="724">
        <v>5767.0276340122928</v>
      </c>
      <c r="X10" s="724">
        <v>5098.575338673737</v>
      </c>
      <c r="Y10" s="724">
        <v>5599.5383830129713</v>
      </c>
      <c r="Z10" s="724">
        <v>5477.2437161352191</v>
      </c>
      <c r="AA10" s="724">
        <v>5394.0144405774463</v>
      </c>
      <c r="AB10" s="724">
        <v>6950.9651418888052</v>
      </c>
      <c r="AC10" s="724">
        <v>6011.4850225429063</v>
      </c>
      <c r="AD10" s="724">
        <v>5340.56838381337</v>
      </c>
    </row>
    <row r="11" spans="1:30" ht="22.5" customHeight="1" x14ac:dyDescent="0.25">
      <c r="A11" s="732" t="s">
        <v>620</v>
      </c>
      <c r="B11" s="724">
        <v>82563.59234208928</v>
      </c>
      <c r="C11" s="724">
        <v>87384.928497697823</v>
      </c>
      <c r="D11" s="724">
        <v>79538.672407307458</v>
      </c>
      <c r="E11" s="724">
        <v>83333.376206196423</v>
      </c>
      <c r="F11" s="724">
        <v>82695.745708529226</v>
      </c>
      <c r="G11" s="724">
        <v>78909.555408014174</v>
      </c>
      <c r="H11" s="724">
        <v>78765.13547548691</v>
      </c>
      <c r="I11" s="724">
        <v>79256.70218141214</v>
      </c>
      <c r="J11" s="724">
        <v>82850.505690479287</v>
      </c>
      <c r="K11" s="724">
        <v>87436.502564791313</v>
      </c>
      <c r="L11" s="724">
        <v>82086.954213231613</v>
      </c>
      <c r="M11" s="724">
        <v>83675.527711102128</v>
      </c>
      <c r="N11" s="724">
        <v>81087.619998718204</v>
      </c>
      <c r="O11" s="724">
        <v>86933.210777206274</v>
      </c>
      <c r="P11" s="724">
        <v>93476.41056536464</v>
      </c>
      <c r="Q11" s="724">
        <v>90915.576182441</v>
      </c>
      <c r="R11" s="724">
        <v>94764.483631942116</v>
      </c>
      <c r="S11" s="724">
        <v>101628.99271691046</v>
      </c>
      <c r="T11" s="724">
        <v>105771.52741119532</v>
      </c>
      <c r="U11" s="724">
        <v>129614.41687471696</v>
      </c>
      <c r="V11" s="724">
        <v>118702.32704485014</v>
      </c>
      <c r="W11" s="724">
        <v>121061.68863668956</v>
      </c>
      <c r="X11" s="724">
        <v>104970.81586813295</v>
      </c>
      <c r="Y11" s="724">
        <v>103196.24441352117</v>
      </c>
      <c r="Z11" s="724">
        <v>111265.96529821929</v>
      </c>
      <c r="AA11" s="724">
        <v>116844.16643911877</v>
      </c>
      <c r="AB11" s="724">
        <v>124183.61474854042</v>
      </c>
      <c r="AC11" s="724">
        <v>145633.34386328957</v>
      </c>
      <c r="AD11" s="724">
        <v>128075.85248768893</v>
      </c>
    </row>
    <row r="12" spans="1:30" ht="19.5" customHeight="1" x14ac:dyDescent="0.25">
      <c r="A12" s="732" t="s">
        <v>613</v>
      </c>
      <c r="B12" s="724">
        <v>44576.934568375611</v>
      </c>
      <c r="C12" s="724">
        <v>42289.176498848909</v>
      </c>
      <c r="D12" s="724">
        <v>45129.327452480735</v>
      </c>
      <c r="E12" s="724">
        <v>44259.143726777613</v>
      </c>
      <c r="F12" s="724">
        <v>46480.699339953251</v>
      </c>
      <c r="G12" s="724">
        <v>49900.984707681826</v>
      </c>
      <c r="H12" s="724">
        <v>52327.28218205864</v>
      </c>
      <c r="I12" s="724">
        <v>57615.377100584534</v>
      </c>
      <c r="J12" s="724">
        <v>63264.717295758535</v>
      </c>
      <c r="K12" s="724">
        <v>61177.71818494139</v>
      </c>
      <c r="L12" s="724">
        <v>60974.991678863509</v>
      </c>
      <c r="M12" s="724">
        <v>64516.835457741283</v>
      </c>
      <c r="N12" s="724">
        <v>67033.491008544996</v>
      </c>
      <c r="O12" s="724">
        <v>63680.600721162351</v>
      </c>
      <c r="P12" s="724">
        <v>63441.169984627886</v>
      </c>
      <c r="Q12" s="724">
        <v>75930.244081278448</v>
      </c>
      <c r="R12" s="724">
        <v>76255.54479817918</v>
      </c>
      <c r="S12" s="724">
        <v>69129.471604462175</v>
      </c>
      <c r="T12" s="724">
        <v>59574.424359383054</v>
      </c>
      <c r="U12" s="724">
        <v>45581.194413135876</v>
      </c>
      <c r="V12" s="724">
        <v>46773.017438007322</v>
      </c>
      <c r="W12" s="724">
        <v>54495.007718657536</v>
      </c>
      <c r="X12" s="724">
        <v>66661.982645349344</v>
      </c>
      <c r="Y12" s="724">
        <v>86252.579335052287</v>
      </c>
      <c r="Z12" s="724">
        <v>74893.224056125589</v>
      </c>
      <c r="AA12" s="724">
        <v>73722.671395799611</v>
      </c>
      <c r="AB12" s="724">
        <v>79744.922339091499</v>
      </c>
      <c r="AC12" s="724">
        <v>77748.893643084084</v>
      </c>
      <c r="AD12" s="724">
        <v>77377.480929951766</v>
      </c>
    </row>
    <row r="13" spans="1:30" ht="11.25" customHeight="1" x14ac:dyDescent="0.25">
      <c r="A13" s="732"/>
      <c r="B13" s="724"/>
      <c r="C13" s="724"/>
      <c r="D13" s="724"/>
      <c r="E13" s="724"/>
      <c r="F13" s="724"/>
      <c r="G13" s="724"/>
      <c r="H13" s="724"/>
      <c r="I13" s="724"/>
      <c r="J13" s="724"/>
      <c r="K13" s="724"/>
      <c r="L13" s="724"/>
      <c r="M13" s="724"/>
      <c r="N13" s="724"/>
      <c r="O13" s="724">
        <v>2.5</v>
      </c>
      <c r="P13" s="724"/>
      <c r="Q13" s="724"/>
      <c r="R13" s="724"/>
      <c r="S13" s="724"/>
      <c r="T13" s="724"/>
      <c r="U13" s="724"/>
      <c r="V13" s="724"/>
      <c r="W13" s="724"/>
      <c r="X13" s="724"/>
      <c r="Y13" s="724"/>
      <c r="Z13" s="724"/>
      <c r="AA13" s="724"/>
      <c r="AB13" s="724"/>
      <c r="AC13" s="724"/>
      <c r="AD13" s="724"/>
    </row>
    <row r="14" spans="1:30" ht="22.5" customHeight="1" x14ac:dyDescent="0.25">
      <c r="A14" s="731" t="s">
        <v>614</v>
      </c>
      <c r="B14" s="685">
        <v>95912.159010256728</v>
      </c>
      <c r="C14" s="685">
        <v>96358.448604507867</v>
      </c>
      <c r="D14" s="685">
        <v>94606.461094577156</v>
      </c>
      <c r="E14" s="685">
        <v>98513.136882358493</v>
      </c>
      <c r="F14" s="685">
        <v>98419.089581583234</v>
      </c>
      <c r="G14" s="685">
        <v>102100.8388480961</v>
      </c>
      <c r="H14" s="685">
        <v>100429.58168204807</v>
      </c>
      <c r="I14" s="685">
        <v>104956.51997646724</v>
      </c>
      <c r="J14" s="685">
        <v>99603.390430154977</v>
      </c>
      <c r="K14" s="685">
        <v>99147.19424265236</v>
      </c>
      <c r="L14" s="685">
        <v>104710.76653035931</v>
      </c>
      <c r="M14" s="685">
        <v>101090.81024325041</v>
      </c>
      <c r="N14" s="685">
        <v>102614.10500011046</v>
      </c>
      <c r="O14" s="685">
        <v>109799.84181547757</v>
      </c>
      <c r="P14" s="685">
        <v>96370.221954894601</v>
      </c>
      <c r="Q14" s="685">
        <v>104792.89405483412</v>
      </c>
      <c r="R14" s="685">
        <v>100235.90780331341</v>
      </c>
      <c r="S14" s="685">
        <v>107522.06243744137</v>
      </c>
      <c r="T14" s="685">
        <v>115117.06355502739</v>
      </c>
      <c r="U14" s="685">
        <v>113663.82334381409</v>
      </c>
      <c r="V14" s="685">
        <v>130985.36750735366</v>
      </c>
      <c r="W14" s="685">
        <v>123870.57175727657</v>
      </c>
      <c r="X14" s="685">
        <v>117658.22214513682</v>
      </c>
      <c r="Y14" s="685">
        <v>115101.32136797829</v>
      </c>
      <c r="Z14" s="685">
        <v>110071.78765070974</v>
      </c>
      <c r="AA14" s="685">
        <v>108053.66679872123</v>
      </c>
      <c r="AB14" s="685">
        <v>105924.61550965313</v>
      </c>
      <c r="AC14" s="685">
        <v>113219.15246678972</v>
      </c>
      <c r="AD14" s="685">
        <v>119083.44453456254</v>
      </c>
    </row>
    <row r="15" spans="1:30" ht="22.5" customHeight="1" x14ac:dyDescent="0.25">
      <c r="A15" s="732" t="s">
        <v>615</v>
      </c>
      <c r="B15" s="724">
        <v>108217.11890005319</v>
      </c>
      <c r="C15" s="724">
        <v>108579.23208321015</v>
      </c>
      <c r="D15" s="724">
        <v>106178.93122812911</v>
      </c>
      <c r="E15" s="724">
        <v>110549.0315719678</v>
      </c>
      <c r="F15" s="724">
        <v>108574.7629698135</v>
      </c>
      <c r="G15" s="724">
        <v>111766.4702303556</v>
      </c>
      <c r="H15" s="724">
        <v>112862.75934543875</v>
      </c>
      <c r="I15" s="724">
        <v>115551.63246242593</v>
      </c>
      <c r="J15" s="724">
        <v>110970.08129169466</v>
      </c>
      <c r="K15" s="724">
        <v>110078.73144454572</v>
      </c>
      <c r="L15" s="724">
        <v>115273.40085948257</v>
      </c>
      <c r="M15" s="724">
        <v>112146.14209126255</v>
      </c>
      <c r="N15" s="724">
        <v>114600.09017981113</v>
      </c>
      <c r="O15" s="724">
        <v>121045.56187016412</v>
      </c>
      <c r="P15" s="724">
        <v>120246.625444812</v>
      </c>
      <c r="Q15" s="724">
        <v>121462.67168724733</v>
      </c>
      <c r="R15" s="724">
        <v>121946.85739869358</v>
      </c>
      <c r="S15" s="724">
        <v>129309.58465342212</v>
      </c>
      <c r="T15" s="724">
        <v>138351.73114569145</v>
      </c>
      <c r="U15" s="724">
        <v>138328.15159699001</v>
      </c>
      <c r="V15" s="724">
        <v>152923.42619524119</v>
      </c>
      <c r="W15" s="724">
        <v>142978.58982017741</v>
      </c>
      <c r="X15" s="724">
        <v>134498.01065773799</v>
      </c>
      <c r="Y15" s="724">
        <v>131560.56328186748</v>
      </c>
      <c r="Z15" s="724">
        <v>124840.14199082051</v>
      </c>
      <c r="AA15" s="724">
        <v>126668.97558227062</v>
      </c>
      <c r="AB15" s="724">
        <v>131312.31108673761</v>
      </c>
      <c r="AC15" s="724">
        <v>135720.47854898963</v>
      </c>
      <c r="AD15" s="724">
        <v>143416.61068777461</v>
      </c>
    </row>
    <row r="16" spans="1:30" ht="22.5" customHeight="1" x14ac:dyDescent="0.25">
      <c r="A16" s="732" t="s">
        <v>616</v>
      </c>
      <c r="B16" s="724">
        <v>-12304.959889796466</v>
      </c>
      <c r="C16" s="724">
        <v>-12220.783478702284</v>
      </c>
      <c r="D16" s="724">
        <v>-11572.470133551949</v>
      </c>
      <c r="E16" s="724">
        <v>-12035.894689609304</v>
      </c>
      <c r="F16" s="724">
        <v>-10155.673388230263</v>
      </c>
      <c r="G16" s="724">
        <v>-9665.6313822594966</v>
      </c>
      <c r="H16" s="724">
        <v>-12433.177663390679</v>
      </c>
      <c r="I16" s="724">
        <v>-10595.112485958683</v>
      </c>
      <c r="J16" s="724">
        <v>-11366.690861539679</v>
      </c>
      <c r="K16" s="724">
        <v>-10931.537201893361</v>
      </c>
      <c r="L16" s="724">
        <v>-10562.634329123266</v>
      </c>
      <c r="M16" s="724">
        <v>-11055.331848012143</v>
      </c>
      <c r="N16" s="724">
        <v>-11985.98517970067</v>
      </c>
      <c r="O16" s="724">
        <v>-11245.720054686546</v>
      </c>
      <c r="P16" s="724">
        <v>-23876.403489917404</v>
      </c>
      <c r="Q16" s="724">
        <v>-16669.77763241321</v>
      </c>
      <c r="R16" s="724">
        <v>-21710.949595380163</v>
      </c>
      <c r="S16" s="724">
        <v>-21787.522215980738</v>
      </c>
      <c r="T16" s="724">
        <v>-23234.667590664052</v>
      </c>
      <c r="U16" s="724">
        <v>-24664.328253175914</v>
      </c>
      <c r="V16" s="724">
        <v>-21938.05868788754</v>
      </c>
      <c r="W16" s="724">
        <v>-19108.018062900832</v>
      </c>
      <c r="X16" s="724">
        <v>-16839.788512601172</v>
      </c>
      <c r="Y16" s="724">
        <v>-16459.241913889193</v>
      </c>
      <c r="Z16" s="724">
        <v>-14768.35434011078</v>
      </c>
      <c r="AA16" s="724">
        <v>-18615.30878354939</v>
      </c>
      <c r="AB16" s="724">
        <v>-25387.695577084476</v>
      </c>
      <c r="AC16" s="724">
        <v>-22501.32608219991</v>
      </c>
      <c r="AD16" s="724">
        <v>-24333.166153212067</v>
      </c>
    </row>
    <row r="17" spans="1:30" ht="17.25" customHeight="1" x14ac:dyDescent="0.25">
      <c r="A17" s="731"/>
      <c r="B17" s="685"/>
      <c r="C17" s="685"/>
      <c r="D17" s="685"/>
      <c r="E17" s="685"/>
      <c r="F17" s="685"/>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row>
    <row r="18" spans="1:30" ht="22.5" customHeight="1" x14ac:dyDescent="0.25">
      <c r="A18" s="731" t="s">
        <v>621</v>
      </c>
      <c r="B18" s="685">
        <v>451073.7371483951</v>
      </c>
      <c r="C18" s="685">
        <v>451878.05634321668</v>
      </c>
      <c r="D18" s="685">
        <v>456334.86147293949</v>
      </c>
      <c r="E18" s="685">
        <v>455941.45380823663</v>
      </c>
      <c r="F18" s="685">
        <v>461357.69229075871</v>
      </c>
      <c r="G18" s="685">
        <v>461200.64549646678</v>
      </c>
      <c r="H18" s="685">
        <v>466015.88957993238</v>
      </c>
      <c r="I18" s="685">
        <v>468822.28168550559</v>
      </c>
      <c r="J18" s="685">
        <v>474117.6138447515</v>
      </c>
      <c r="K18" s="685">
        <v>475524.32201576926</v>
      </c>
      <c r="L18" s="685">
        <v>479207.38735999202</v>
      </c>
      <c r="M18" s="685">
        <v>483866.50208134501</v>
      </c>
      <c r="N18" s="685">
        <v>484379.95621825446</v>
      </c>
      <c r="O18" s="685">
        <v>486395.38783103629</v>
      </c>
      <c r="P18" s="685">
        <v>491691.96661388484</v>
      </c>
      <c r="Q18" s="685">
        <v>492867.89942938258</v>
      </c>
      <c r="R18" s="685">
        <v>488865.79346722353</v>
      </c>
      <c r="S18" s="685">
        <v>493090.07736421895</v>
      </c>
      <c r="T18" s="685">
        <v>500206.62997035653</v>
      </c>
      <c r="U18" s="685">
        <v>499767.30424507416</v>
      </c>
      <c r="V18" s="685">
        <v>502641.43176622962</v>
      </c>
      <c r="W18" s="685">
        <v>503880.49019510503</v>
      </c>
      <c r="X18" s="685">
        <v>501601.1696651699</v>
      </c>
      <c r="Y18" s="685">
        <v>496108.67695145996</v>
      </c>
      <c r="Z18" s="685">
        <v>494915.82835421042</v>
      </c>
      <c r="AA18" s="685">
        <v>494144.66428709624</v>
      </c>
      <c r="AB18" s="685">
        <v>493910.45560742536</v>
      </c>
      <c r="AC18" s="685">
        <v>505527.66557847703</v>
      </c>
      <c r="AD18" s="685">
        <v>496239.7346823978</v>
      </c>
    </row>
    <row r="19" spans="1:30" ht="10.5" customHeight="1" x14ac:dyDescent="0.25">
      <c r="A19" s="733"/>
      <c r="B19" s="724"/>
      <c r="C19" s="724"/>
      <c r="D19" s="724"/>
      <c r="E19" s="724"/>
      <c r="F19" s="724"/>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row>
    <row r="20" spans="1:30" ht="21.75" customHeight="1" x14ac:dyDescent="0.25">
      <c r="A20" s="731" t="s">
        <v>617</v>
      </c>
      <c r="B20" s="685">
        <v>522.57621659999995</v>
      </c>
      <c r="C20" s="685">
        <v>530.43674090999991</v>
      </c>
      <c r="D20" s="685">
        <v>451.85899688000006</v>
      </c>
      <c r="E20" s="685">
        <v>449.49498455999998</v>
      </c>
      <c r="F20" s="685">
        <v>460.36892423999996</v>
      </c>
      <c r="G20" s="685">
        <v>495.24021552999994</v>
      </c>
      <c r="H20" s="685">
        <v>452.14654894</v>
      </c>
      <c r="I20" s="685">
        <v>456.44429422000002</v>
      </c>
      <c r="J20" s="685">
        <v>311.48910302000002</v>
      </c>
      <c r="K20" s="685">
        <v>311.82640702999998</v>
      </c>
      <c r="L20" s="685">
        <v>308.17392470999994</v>
      </c>
      <c r="M20" s="685">
        <v>256.47710615</v>
      </c>
      <c r="N20" s="685">
        <v>146.41670360000001</v>
      </c>
      <c r="O20" s="685">
        <v>154.76987269999998</v>
      </c>
      <c r="P20" s="685">
        <v>78.109223049999997</v>
      </c>
      <c r="Q20" s="685">
        <v>73.199827839999998</v>
      </c>
      <c r="R20" s="685">
        <v>159.13884273999997</v>
      </c>
      <c r="S20" s="685">
        <v>90.191372209999997</v>
      </c>
      <c r="T20" s="685">
        <v>95.977676840000015</v>
      </c>
      <c r="U20" s="685">
        <v>100.59973837999999</v>
      </c>
      <c r="V20" s="685">
        <v>12138.693073389999</v>
      </c>
      <c r="W20" s="685">
        <v>12016.07055699</v>
      </c>
      <c r="X20" s="685">
        <v>12031.780456820001</v>
      </c>
      <c r="Y20" s="685">
        <v>10246.224443559999</v>
      </c>
      <c r="Z20" s="685">
        <v>10311.653699110002</v>
      </c>
      <c r="AA20" s="685">
        <v>10417.145987380001</v>
      </c>
      <c r="AB20" s="685">
        <v>2047.99303992</v>
      </c>
      <c r="AC20" s="685">
        <v>2066.7607259299998</v>
      </c>
      <c r="AD20" s="685">
        <v>2079.2860818499998</v>
      </c>
    </row>
    <row r="21" spans="1:30" ht="9.75" customHeight="1" x14ac:dyDescent="0.25">
      <c r="A21" s="731"/>
      <c r="B21" s="724"/>
      <c r="C21" s="724"/>
      <c r="D21" s="724"/>
      <c r="E21" s="724"/>
      <c r="F21" s="724"/>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row>
    <row r="22" spans="1:30" ht="22.5" customHeight="1" x14ac:dyDescent="0.25">
      <c r="A22" s="731" t="s">
        <v>622</v>
      </c>
      <c r="B22" s="685">
        <v>349789.39643925882</v>
      </c>
      <c r="C22" s="685">
        <v>354170.3034660893</v>
      </c>
      <c r="D22" s="685">
        <v>357735.22139157733</v>
      </c>
      <c r="E22" s="685">
        <v>357962.47704415396</v>
      </c>
      <c r="F22" s="685">
        <v>360581.78950197063</v>
      </c>
      <c r="G22" s="685">
        <v>363085.37267747527</v>
      </c>
      <c r="H22" s="685">
        <v>364932.49857265683</v>
      </c>
      <c r="I22" s="685">
        <v>366847.34362554888</v>
      </c>
      <c r="J22" s="685">
        <v>372438.94038680987</v>
      </c>
      <c r="K22" s="685">
        <v>371917.46975703631</v>
      </c>
      <c r="L22" s="685">
        <v>370888.18591016589</v>
      </c>
      <c r="M22" s="685">
        <v>372574.82047093648</v>
      </c>
      <c r="N22" s="685">
        <v>379078.89212929457</v>
      </c>
      <c r="O22" s="685">
        <v>385351.11206594779</v>
      </c>
      <c r="P22" s="685">
        <v>393440.09602186747</v>
      </c>
      <c r="Q22" s="685">
        <v>393991.29553756956</v>
      </c>
      <c r="R22" s="685">
        <v>404976.78114451043</v>
      </c>
      <c r="S22" s="685">
        <v>417170.38737767446</v>
      </c>
      <c r="T22" s="685">
        <v>431839.58590218471</v>
      </c>
      <c r="U22" s="685">
        <v>439171.12592656486</v>
      </c>
      <c r="V22" s="685">
        <v>442961.82572781673</v>
      </c>
      <c r="W22" s="685">
        <v>440860.03805052245</v>
      </c>
      <c r="X22" s="685">
        <v>441254.28449667618</v>
      </c>
      <c r="Y22" s="685">
        <v>450949.35300080496</v>
      </c>
      <c r="Z22" s="685">
        <v>452880.19470378384</v>
      </c>
      <c r="AA22" s="685">
        <v>451506.00409469916</v>
      </c>
      <c r="AB22" s="685">
        <v>460594.77236869972</v>
      </c>
      <c r="AC22" s="685">
        <v>466335.37205285276</v>
      </c>
      <c r="AD22" s="685">
        <v>471158.83303180221</v>
      </c>
    </row>
    <row r="23" spans="1:30" ht="10.5" customHeight="1" x14ac:dyDescent="0.25">
      <c r="A23" s="731"/>
      <c r="B23" s="685"/>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row>
    <row r="24" spans="1:30" ht="22.5" customHeight="1" x14ac:dyDescent="0.25">
      <c r="A24" s="731" t="s">
        <v>623</v>
      </c>
      <c r="B24" s="685">
        <v>144883.38886078529</v>
      </c>
      <c r="C24" s="685">
        <v>143439.12745355885</v>
      </c>
      <c r="D24" s="685">
        <v>143496.29122423049</v>
      </c>
      <c r="E24" s="685">
        <v>145106.94909269409</v>
      </c>
      <c r="F24" s="685">
        <v>146097.19155949244</v>
      </c>
      <c r="G24" s="685">
        <v>144905.64824180829</v>
      </c>
      <c r="H24" s="685">
        <v>145337.20193105954</v>
      </c>
      <c r="I24" s="685">
        <v>142617.13254103361</v>
      </c>
      <c r="J24" s="685">
        <v>142168.91231730412</v>
      </c>
      <c r="K24" s="685">
        <v>145175.64693089874</v>
      </c>
      <c r="L24" s="685">
        <v>145009.12880182205</v>
      </c>
      <c r="M24" s="685">
        <v>146886.99544390262</v>
      </c>
      <c r="N24" s="685">
        <v>148587.50168630731</v>
      </c>
      <c r="O24" s="685">
        <v>148924.06911314867</v>
      </c>
      <c r="P24" s="685">
        <v>146135.72684683496</v>
      </c>
      <c r="Q24" s="685">
        <v>149654.89173177833</v>
      </c>
      <c r="R24" s="685">
        <v>149489.65466258017</v>
      </c>
      <c r="S24" s="685">
        <v>148721.92179424886</v>
      </c>
      <c r="T24" s="685">
        <v>145212.12223979147</v>
      </c>
      <c r="U24" s="685">
        <v>145121.90364971879</v>
      </c>
      <c r="V24" s="685">
        <v>146233.60011356845</v>
      </c>
      <c r="W24" s="685">
        <v>147731.5166022795</v>
      </c>
      <c r="X24" s="685">
        <v>148643.92693014941</v>
      </c>
      <c r="Y24" s="685">
        <v>148733.96141695153</v>
      </c>
      <c r="Z24" s="685">
        <v>148776.37339146185</v>
      </c>
      <c r="AA24" s="685">
        <v>150773.99329671604</v>
      </c>
      <c r="AB24" s="685">
        <v>150023.86640949865</v>
      </c>
      <c r="AC24" s="685">
        <v>149489.95006325806</v>
      </c>
      <c r="AD24" s="685">
        <v>148159.36137781234</v>
      </c>
    </row>
    <row r="25" spans="1:30" ht="8.25" customHeight="1" x14ac:dyDescent="0.25">
      <c r="A25" s="734"/>
      <c r="B25" s="724"/>
      <c r="C25" s="724"/>
      <c r="D25" s="724"/>
      <c r="E25" s="724"/>
      <c r="F25" s="724"/>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row>
    <row r="26" spans="1:30" ht="22.5" customHeight="1" x14ac:dyDescent="0.25">
      <c r="A26" s="731" t="s">
        <v>624</v>
      </c>
      <c r="B26" s="685">
        <v>0</v>
      </c>
      <c r="C26" s="685">
        <v>0</v>
      </c>
      <c r="D26" s="685">
        <v>0</v>
      </c>
      <c r="E26" s="685">
        <v>0</v>
      </c>
      <c r="F26" s="685">
        <v>0</v>
      </c>
      <c r="G26" s="685">
        <v>0</v>
      </c>
      <c r="H26" s="685">
        <v>0</v>
      </c>
      <c r="I26" s="685">
        <v>0</v>
      </c>
      <c r="J26" s="685">
        <v>0</v>
      </c>
      <c r="K26" s="685">
        <v>0</v>
      </c>
      <c r="L26" s="685">
        <v>0</v>
      </c>
      <c r="M26" s="685">
        <v>0</v>
      </c>
      <c r="N26" s="685">
        <v>0</v>
      </c>
      <c r="O26" s="685">
        <v>0</v>
      </c>
      <c r="P26" s="685">
        <v>0</v>
      </c>
      <c r="Q26" s="685">
        <v>0</v>
      </c>
      <c r="R26" s="685">
        <v>0</v>
      </c>
      <c r="S26" s="685">
        <v>0</v>
      </c>
      <c r="T26" s="685">
        <v>0</v>
      </c>
      <c r="U26" s="685">
        <v>0</v>
      </c>
      <c r="V26" s="685">
        <v>0</v>
      </c>
      <c r="W26" s="685">
        <v>0</v>
      </c>
      <c r="X26" s="685">
        <v>0</v>
      </c>
      <c r="Y26" s="685">
        <v>0</v>
      </c>
      <c r="Z26" s="685">
        <v>0</v>
      </c>
      <c r="AA26" s="685">
        <v>0</v>
      </c>
      <c r="AB26" s="685">
        <v>0</v>
      </c>
      <c r="AC26" s="685">
        <v>0</v>
      </c>
      <c r="AD26" s="685">
        <v>0</v>
      </c>
    </row>
    <row r="27" spans="1:30" ht="10.5" customHeight="1" x14ac:dyDescent="0.25">
      <c r="A27" s="732"/>
      <c r="B27" s="724"/>
      <c r="C27" s="724"/>
      <c r="D27" s="724"/>
      <c r="E27" s="724"/>
      <c r="F27" s="724"/>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row>
    <row r="28" spans="1:30" ht="22.5" customHeight="1" x14ac:dyDescent="0.25">
      <c r="A28" s="731" t="s">
        <v>618</v>
      </c>
      <c r="B28" s="685"/>
      <c r="C28" s="685"/>
      <c r="D28" s="685"/>
      <c r="E28" s="685"/>
      <c r="F28" s="685"/>
      <c r="G28" s="685"/>
      <c r="H28" s="685"/>
      <c r="I28" s="685"/>
      <c r="J28" s="685"/>
      <c r="K28" s="685"/>
      <c r="L28" s="685"/>
      <c r="M28" s="685"/>
      <c r="N28" s="685"/>
      <c r="O28" s="685"/>
      <c r="P28" s="685"/>
      <c r="Q28" s="685"/>
      <c r="R28" s="685"/>
      <c r="S28" s="685"/>
      <c r="T28" s="685"/>
      <c r="U28" s="685"/>
      <c r="V28" s="685"/>
      <c r="W28" s="685"/>
      <c r="X28" s="685"/>
      <c r="Y28" s="685"/>
      <c r="Z28" s="685"/>
      <c r="AA28" s="685"/>
      <c r="AB28" s="685"/>
      <c r="AC28" s="685"/>
      <c r="AD28" s="685"/>
    </row>
    <row r="29" spans="1:30" ht="22.5" customHeight="1" x14ac:dyDescent="0.25">
      <c r="A29" s="730" t="s">
        <v>619</v>
      </c>
      <c r="B29" s="685">
        <v>371820.41246335511</v>
      </c>
      <c r="C29" s="685">
        <v>345978.12591905287</v>
      </c>
      <c r="D29" s="685">
        <v>344592.93580855796</v>
      </c>
      <c r="E29" s="685">
        <v>330296.29170795</v>
      </c>
      <c r="F29" s="685">
        <v>385448.02944673214</v>
      </c>
      <c r="G29" s="685">
        <v>345639.7747620907</v>
      </c>
      <c r="H29" s="685">
        <v>365706.06015358894</v>
      </c>
      <c r="I29" s="685">
        <v>348318.70683307596</v>
      </c>
      <c r="J29" s="685">
        <v>345759.14137831796</v>
      </c>
      <c r="K29" s="685">
        <v>374528.30897165101</v>
      </c>
      <c r="L29" s="685">
        <v>354951.43150542554</v>
      </c>
      <c r="M29" s="685">
        <v>360949.47712199442</v>
      </c>
      <c r="N29" s="685">
        <v>378549.76280583034</v>
      </c>
      <c r="O29" s="685">
        <v>429442.59929208434</v>
      </c>
      <c r="P29" s="685">
        <v>385057.17265573645</v>
      </c>
      <c r="Q29" s="685">
        <v>395984.38072670449</v>
      </c>
      <c r="R29" s="685">
        <v>395609.24065458408</v>
      </c>
      <c r="S29" s="685">
        <v>392116.27284580446</v>
      </c>
      <c r="T29" s="685">
        <v>388056.22939926386</v>
      </c>
      <c r="U29" s="685">
        <v>390645.14163770003</v>
      </c>
      <c r="V29" s="685">
        <v>410080.53944106522</v>
      </c>
      <c r="W29" s="685">
        <v>388542.33471318497</v>
      </c>
      <c r="X29" s="685">
        <v>464110.86675237794</v>
      </c>
      <c r="Y29" s="685">
        <v>473879.77038058394</v>
      </c>
      <c r="Z29" s="685">
        <v>420020.78837752168</v>
      </c>
      <c r="AA29" s="685">
        <v>432221.76154978963</v>
      </c>
      <c r="AB29" s="685">
        <v>439047.8970075947</v>
      </c>
      <c r="AC29" s="685">
        <v>454257.41830865305</v>
      </c>
      <c r="AD29" s="685">
        <v>493140.21808222844</v>
      </c>
    </row>
    <row r="30" spans="1:30" ht="12" customHeight="1" x14ac:dyDescent="0.25">
      <c r="A30" s="735"/>
      <c r="B30" s="724"/>
      <c r="C30" s="724"/>
      <c r="D30" s="724"/>
      <c r="E30" s="724"/>
      <c r="F30" s="724"/>
      <c r="G30" s="724"/>
      <c r="H30" s="724"/>
      <c r="I30" s="724"/>
      <c r="J30" s="724"/>
      <c r="K30" s="724"/>
      <c r="L30" s="724"/>
      <c r="M30" s="724"/>
      <c r="N30" s="724"/>
      <c r="O30" s="724"/>
      <c r="P30" s="724"/>
      <c r="Q30" s="724"/>
      <c r="R30" s="724"/>
      <c r="S30" s="724"/>
      <c r="T30" s="724"/>
      <c r="U30" s="724"/>
      <c r="V30" s="724"/>
      <c r="W30" s="724"/>
      <c r="X30" s="724"/>
      <c r="Y30" s="724"/>
      <c r="Z30" s="724"/>
      <c r="AA30" s="724"/>
      <c r="AB30" s="724"/>
      <c r="AC30" s="724"/>
      <c r="AD30" s="724"/>
    </row>
    <row r="31" spans="1:30" ht="22.5" customHeight="1" x14ac:dyDescent="0.25">
      <c r="A31" s="731" t="s">
        <v>625</v>
      </c>
      <c r="B31" s="685">
        <v>1623.27390423</v>
      </c>
      <c r="C31" s="685">
        <v>1548.5679364100001</v>
      </c>
      <c r="D31" s="685">
        <v>855.12510182999995</v>
      </c>
      <c r="E31" s="685">
        <v>1275.4246460999998</v>
      </c>
      <c r="F31" s="685">
        <v>1296.6051401700001</v>
      </c>
      <c r="G31" s="685">
        <v>1322.7311870499998</v>
      </c>
      <c r="H31" s="685">
        <v>1664.4127358000001</v>
      </c>
      <c r="I31" s="685">
        <v>1730.7663387500002</v>
      </c>
      <c r="J31" s="685">
        <v>1744.1606250000002</v>
      </c>
      <c r="K31" s="685">
        <v>1269.4877059999999</v>
      </c>
      <c r="L31" s="685">
        <v>1336.3206773700001</v>
      </c>
      <c r="M31" s="685">
        <v>1431.07576062</v>
      </c>
      <c r="N31" s="685">
        <v>1613.53974404</v>
      </c>
      <c r="O31" s="685">
        <v>1697.4800377300003</v>
      </c>
      <c r="P31" s="685">
        <v>1644.9191077999999</v>
      </c>
      <c r="Q31" s="685">
        <v>1569.9684395700001</v>
      </c>
      <c r="R31" s="685">
        <v>1514.3693039699997</v>
      </c>
      <c r="S31" s="685">
        <v>1589.9343460800001</v>
      </c>
      <c r="T31" s="685">
        <v>1389.7755594499999</v>
      </c>
      <c r="U31" s="685">
        <v>1248.1248768700002</v>
      </c>
      <c r="V31" s="685">
        <v>1545.2350535099999</v>
      </c>
      <c r="W31" s="685">
        <v>1659.15287908</v>
      </c>
      <c r="X31" s="685">
        <v>1893.0338647900003</v>
      </c>
      <c r="Y31" s="685">
        <v>1791.4027259099998</v>
      </c>
      <c r="Z31" s="685">
        <v>1726.3617396699999</v>
      </c>
      <c r="AA31" s="685">
        <v>1796.3770332900001</v>
      </c>
      <c r="AB31" s="685">
        <v>1653.1243997000001</v>
      </c>
      <c r="AC31" s="685">
        <v>1735.5649875700001</v>
      </c>
      <c r="AD31" s="685">
        <v>1632.2116555099999</v>
      </c>
    </row>
    <row r="32" spans="1:30" ht="6.75" customHeight="1" x14ac:dyDescent="0.25">
      <c r="A32" s="735"/>
      <c r="B32" s="724"/>
      <c r="C32" s="724"/>
      <c r="D32" s="724"/>
      <c r="E32" s="724"/>
      <c r="F32" s="724"/>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row>
    <row r="33" spans="1:30" ht="18" customHeight="1" x14ac:dyDescent="0.25">
      <c r="A33" s="731" t="s">
        <v>503</v>
      </c>
      <c r="B33" s="685">
        <v>1632.4893438899999</v>
      </c>
      <c r="C33" s="685">
        <v>1792.6862675599998</v>
      </c>
      <c r="D33" s="685">
        <v>2003.9572564100004</v>
      </c>
      <c r="E33" s="685">
        <v>2552.4010111900002</v>
      </c>
      <c r="F33" s="685">
        <v>2499.3138635099999</v>
      </c>
      <c r="G33" s="685">
        <v>2038.20702794</v>
      </c>
      <c r="H33" s="685">
        <v>2539.0902784499999</v>
      </c>
      <c r="I33" s="685">
        <v>3039.9506260800003</v>
      </c>
      <c r="J33" s="685">
        <v>2805.1478813600002</v>
      </c>
      <c r="K33" s="685">
        <v>2330.8089022000004</v>
      </c>
      <c r="L33" s="685">
        <v>2798.3830364800001</v>
      </c>
      <c r="M33" s="685">
        <v>3012.69729035</v>
      </c>
      <c r="N33" s="685">
        <v>3265.6251120099996</v>
      </c>
      <c r="O33" s="685">
        <v>3925.75648331</v>
      </c>
      <c r="P33" s="685">
        <v>4599.7472379300016</v>
      </c>
      <c r="Q33" s="685">
        <v>4238.9144227299994</v>
      </c>
      <c r="R33" s="685">
        <v>57.091407879999998</v>
      </c>
      <c r="S33" s="685">
        <v>55.851357880000002</v>
      </c>
      <c r="T33" s="685">
        <v>55.869201259999997</v>
      </c>
      <c r="U33" s="685">
        <v>54.111268260000003</v>
      </c>
      <c r="V33" s="685">
        <v>54.130567880000001</v>
      </c>
      <c r="W33" s="685">
        <v>67.366464649999998</v>
      </c>
      <c r="X33" s="685">
        <v>91.748766759999995</v>
      </c>
      <c r="Y33" s="685">
        <v>91.150441400000005</v>
      </c>
      <c r="Z33" s="685">
        <v>104.49683879999999</v>
      </c>
      <c r="AA33" s="685">
        <v>117.42358992</v>
      </c>
      <c r="AB33" s="685">
        <v>123.24530838</v>
      </c>
      <c r="AC33" s="685">
        <v>147.75145222</v>
      </c>
      <c r="AD33" s="685">
        <v>151.36129400999999</v>
      </c>
    </row>
    <row r="34" spans="1:30" ht="8.25" customHeight="1" x14ac:dyDescent="0.25">
      <c r="A34" s="735"/>
      <c r="B34" s="724"/>
      <c r="C34" s="724"/>
      <c r="D34" s="724"/>
      <c r="E34" s="724"/>
      <c r="F34" s="724"/>
      <c r="G34" s="724"/>
      <c r="H34" s="724"/>
      <c r="I34" s="724"/>
      <c r="J34" s="724"/>
      <c r="K34" s="724"/>
      <c r="L34" s="724"/>
      <c r="M34" s="724"/>
      <c r="N34" s="724"/>
      <c r="O34" s="724"/>
      <c r="P34" s="724"/>
      <c r="Q34" s="724"/>
      <c r="R34" s="724"/>
      <c r="S34" s="724"/>
      <c r="T34" s="724"/>
      <c r="U34" s="724"/>
      <c r="V34" s="724"/>
      <c r="W34" s="724"/>
      <c r="X34" s="724"/>
      <c r="Y34" s="724"/>
      <c r="Z34" s="724"/>
      <c r="AA34" s="724"/>
      <c r="AB34" s="724"/>
      <c r="AC34" s="724"/>
      <c r="AD34" s="724"/>
    </row>
    <row r="35" spans="1:30" ht="17.25" customHeight="1" x14ac:dyDescent="0.25">
      <c r="A35" s="731" t="s">
        <v>595</v>
      </c>
      <c r="B35" s="685">
        <v>725.5638831950298</v>
      </c>
      <c r="C35" s="685">
        <v>682.56711189350335</v>
      </c>
      <c r="D35" s="685">
        <v>721.26581348887601</v>
      </c>
      <c r="E35" s="685">
        <v>793.48505532829211</v>
      </c>
      <c r="F35" s="685">
        <v>845.2363743790977</v>
      </c>
      <c r="G35" s="685">
        <v>973.05045557940718</v>
      </c>
      <c r="H35" s="685">
        <v>883.02524867605166</v>
      </c>
      <c r="I35" s="685">
        <v>855.93827996839514</v>
      </c>
      <c r="J35" s="685">
        <v>682.47721434085372</v>
      </c>
      <c r="K35" s="685">
        <v>1224.048572871633</v>
      </c>
      <c r="L35" s="685">
        <v>1246.6045671305631</v>
      </c>
      <c r="M35" s="685">
        <v>1494.9483908614461</v>
      </c>
      <c r="N35" s="685">
        <v>1200.4160331051226</v>
      </c>
      <c r="O35" s="685">
        <v>955.76363592580117</v>
      </c>
      <c r="P35" s="685">
        <v>386.53557206151777</v>
      </c>
      <c r="Q35" s="685">
        <v>517.60928102836704</v>
      </c>
      <c r="R35" s="685">
        <v>807.8960421569227</v>
      </c>
      <c r="S35" s="685">
        <v>1451.7716805643795</v>
      </c>
      <c r="T35" s="685">
        <v>1616.2441390656709</v>
      </c>
      <c r="U35" s="685">
        <v>1300.3614356249816</v>
      </c>
      <c r="V35" s="685">
        <v>1000.7588714996272</v>
      </c>
      <c r="W35" s="685">
        <v>907.81543222046503</v>
      </c>
      <c r="X35" s="685">
        <v>1014.533581349178</v>
      </c>
      <c r="Y35" s="685">
        <v>1467.2900490025236</v>
      </c>
      <c r="Z35" s="685">
        <v>1443.3517260527958</v>
      </c>
      <c r="AA35" s="685">
        <v>1146.3648273212923</v>
      </c>
      <c r="AB35" s="685">
        <v>789.5229444521342</v>
      </c>
      <c r="AC35" s="685">
        <v>607.31263338088661</v>
      </c>
      <c r="AD35" s="685">
        <v>848.79643543092561</v>
      </c>
    </row>
    <row r="36" spans="1:30" ht="10.5" customHeight="1" x14ac:dyDescent="0.25">
      <c r="A36" s="731"/>
      <c r="B36" s="685"/>
      <c r="C36" s="685"/>
      <c r="D36" s="685"/>
      <c r="E36" s="685"/>
      <c r="F36" s="685"/>
      <c r="G36" s="685"/>
      <c r="H36" s="685"/>
      <c r="I36" s="685"/>
      <c r="J36" s="685"/>
      <c r="K36" s="685"/>
      <c r="L36" s="685"/>
      <c r="M36" s="685"/>
      <c r="N36" s="685"/>
      <c r="O36" s="685"/>
      <c r="P36" s="685"/>
      <c r="Q36" s="685"/>
      <c r="R36" s="685"/>
      <c r="S36" s="685"/>
      <c r="T36" s="685"/>
      <c r="U36" s="685"/>
      <c r="V36" s="685"/>
      <c r="W36" s="685"/>
      <c r="X36" s="685"/>
      <c r="Y36" s="685"/>
      <c r="Z36" s="685"/>
      <c r="AA36" s="685"/>
      <c r="AB36" s="685"/>
      <c r="AC36" s="685"/>
      <c r="AD36" s="685"/>
    </row>
    <row r="37" spans="1:30" ht="17.25" customHeight="1" x14ac:dyDescent="0.25">
      <c r="A37" s="731" t="s">
        <v>588</v>
      </c>
      <c r="B37" s="686">
        <v>0</v>
      </c>
      <c r="C37" s="686">
        <v>0</v>
      </c>
      <c r="D37" s="686">
        <v>0</v>
      </c>
      <c r="E37" s="686">
        <v>0</v>
      </c>
      <c r="F37" s="686">
        <v>0</v>
      </c>
      <c r="G37" s="686">
        <v>0</v>
      </c>
      <c r="H37" s="686">
        <v>0</v>
      </c>
      <c r="I37" s="686">
        <v>0</v>
      </c>
      <c r="J37" s="686">
        <v>0</v>
      </c>
      <c r="K37" s="686">
        <v>0</v>
      </c>
      <c r="L37" s="686">
        <v>0</v>
      </c>
      <c r="M37" s="686">
        <v>0</v>
      </c>
      <c r="N37" s="686">
        <v>0</v>
      </c>
      <c r="O37" s="686">
        <v>0</v>
      </c>
      <c r="P37" s="686">
        <v>0</v>
      </c>
      <c r="Q37" s="686">
        <v>0</v>
      </c>
      <c r="R37" s="686">
        <v>0</v>
      </c>
      <c r="S37" s="686">
        <v>0</v>
      </c>
      <c r="T37" s="686">
        <v>0</v>
      </c>
      <c r="U37" s="686">
        <v>0</v>
      </c>
      <c r="V37" s="686">
        <v>0</v>
      </c>
      <c r="W37" s="686">
        <v>0</v>
      </c>
      <c r="X37" s="686">
        <v>0</v>
      </c>
      <c r="Y37" s="686">
        <v>0</v>
      </c>
      <c r="Z37" s="686">
        <v>0</v>
      </c>
      <c r="AA37" s="686">
        <v>0</v>
      </c>
      <c r="AB37" s="686">
        <v>0</v>
      </c>
      <c r="AC37" s="686">
        <v>0</v>
      </c>
      <c r="AD37" s="686">
        <v>0</v>
      </c>
    </row>
    <row r="38" spans="1:30" ht="13.5" customHeight="1" x14ac:dyDescent="0.25">
      <c r="A38" s="735"/>
      <c r="B38" s="724"/>
      <c r="C38" s="724"/>
      <c r="D38" s="724"/>
      <c r="E38" s="724"/>
      <c r="F38" s="724"/>
      <c r="G38" s="724"/>
      <c r="H38" s="724"/>
      <c r="I38" s="724"/>
      <c r="J38" s="724"/>
      <c r="K38" s="724"/>
      <c r="L38" s="724"/>
      <c r="M38" s="724"/>
      <c r="N38" s="724"/>
      <c r="O38" s="724"/>
      <c r="P38" s="724"/>
      <c r="Q38" s="724"/>
      <c r="R38" s="724"/>
      <c r="S38" s="724"/>
      <c r="T38" s="724"/>
      <c r="U38" s="724"/>
      <c r="V38" s="724"/>
      <c r="W38" s="724"/>
      <c r="X38" s="724"/>
      <c r="Y38" s="724"/>
      <c r="Z38" s="724"/>
      <c r="AA38" s="724"/>
      <c r="AB38" s="724"/>
      <c r="AC38" s="724"/>
      <c r="AD38" s="724"/>
    </row>
    <row r="39" spans="1:30" ht="11.25" customHeight="1" x14ac:dyDescent="0.25">
      <c r="A39" s="731" t="s">
        <v>587</v>
      </c>
      <c r="B39" s="685">
        <v>167324.31030922927</v>
      </c>
      <c r="C39" s="685">
        <v>169586.53448306775</v>
      </c>
      <c r="D39" s="685">
        <v>162994.89620373669</v>
      </c>
      <c r="E39" s="685">
        <v>165396.57754990438</v>
      </c>
      <c r="F39" s="685">
        <v>167062.52112577404</v>
      </c>
      <c r="G39" s="685">
        <v>170453.73437754804</v>
      </c>
      <c r="H39" s="685">
        <v>173070.57035658814</v>
      </c>
      <c r="I39" s="685">
        <v>176173.38007013311</v>
      </c>
      <c r="J39" s="685">
        <v>176143.8908165764</v>
      </c>
      <c r="K39" s="685">
        <v>176379.70644823369</v>
      </c>
      <c r="L39" s="685">
        <v>179267.32127196083</v>
      </c>
      <c r="M39" s="685">
        <v>177703.79240462868</v>
      </c>
      <c r="N39" s="685">
        <v>178079.29192619727</v>
      </c>
      <c r="O39" s="685">
        <v>180582.66076034718</v>
      </c>
      <c r="P39" s="685">
        <v>180486.29176595857</v>
      </c>
      <c r="Q39" s="685">
        <v>182504.67927104994</v>
      </c>
      <c r="R39" s="685">
        <v>183476.61828548415</v>
      </c>
      <c r="S39" s="685">
        <v>186135.4679448971</v>
      </c>
      <c r="T39" s="685">
        <v>188245.9339763395</v>
      </c>
      <c r="U39" s="685">
        <v>189886.06197661796</v>
      </c>
      <c r="V39" s="685">
        <v>191554.79772493441</v>
      </c>
      <c r="W39" s="685">
        <v>187498.31196324585</v>
      </c>
      <c r="X39" s="685">
        <v>188028.0524869638</v>
      </c>
      <c r="Y39" s="685">
        <v>187998.80819628984</v>
      </c>
      <c r="Z39" s="685">
        <v>188969.1779766375</v>
      </c>
      <c r="AA39" s="685">
        <v>188602.18806216671</v>
      </c>
      <c r="AB39" s="685">
        <v>188961.64214851733</v>
      </c>
      <c r="AC39" s="685">
        <v>189136.22661046914</v>
      </c>
      <c r="AD39" s="685">
        <v>190589.330388665</v>
      </c>
    </row>
    <row r="40" spans="1:30" ht="10.5" customHeight="1" x14ac:dyDescent="0.25">
      <c r="A40" s="732"/>
      <c r="B40" s="724"/>
      <c r="C40" s="724"/>
      <c r="D40" s="724"/>
      <c r="E40" s="724"/>
      <c r="F40" s="724"/>
      <c r="G40" s="724"/>
      <c r="H40" s="724"/>
      <c r="I40" s="724"/>
      <c r="J40" s="724"/>
      <c r="K40" s="724"/>
      <c r="L40" s="724"/>
      <c r="M40" s="724"/>
      <c r="N40" s="724"/>
      <c r="O40" s="724"/>
      <c r="P40" s="724"/>
      <c r="Q40" s="724"/>
      <c r="R40" s="724"/>
      <c r="S40" s="724"/>
      <c r="T40" s="724"/>
      <c r="U40" s="724"/>
      <c r="V40" s="724"/>
      <c r="W40" s="724"/>
      <c r="X40" s="724"/>
      <c r="Y40" s="724"/>
      <c r="Z40" s="724"/>
      <c r="AA40" s="724"/>
      <c r="AB40" s="724"/>
      <c r="AC40" s="724"/>
      <c r="AD40" s="724"/>
    </row>
    <row r="41" spans="1:30" ht="18" customHeight="1" x14ac:dyDescent="0.25">
      <c r="A41" s="731" t="s">
        <v>568</v>
      </c>
      <c r="B41" s="685">
        <v>26896.087258713422</v>
      </c>
      <c r="C41" s="685">
        <v>29100.729134632551</v>
      </c>
      <c r="D41" s="685">
        <v>24134.446545465074</v>
      </c>
      <c r="E41" s="685">
        <v>22460.572900569918</v>
      </c>
      <c r="F41" s="685">
        <v>22922.025947210619</v>
      </c>
      <c r="G41" s="685">
        <v>23532.102590601666</v>
      </c>
      <c r="H41" s="685">
        <v>22046.315201777368</v>
      </c>
      <c r="I41" s="685">
        <v>23957.09387907989</v>
      </c>
      <c r="J41" s="685">
        <v>22699.188226527789</v>
      </c>
      <c r="K41" s="685">
        <v>28820.447157517687</v>
      </c>
      <c r="L41" s="685">
        <v>22167.300292139458</v>
      </c>
      <c r="M41" s="685">
        <v>26108.172329873574</v>
      </c>
      <c r="N41" s="685">
        <v>23713.51470914856</v>
      </c>
      <c r="O41" s="685">
        <v>27019.804582665161</v>
      </c>
      <c r="P41" s="685">
        <v>19019.918825344452</v>
      </c>
      <c r="Q41" s="685">
        <v>20359.622100169196</v>
      </c>
      <c r="R41" s="685">
        <v>19031.86088898444</v>
      </c>
      <c r="S41" s="685">
        <v>23681.893697425519</v>
      </c>
      <c r="T41" s="685">
        <v>24888.141499236568</v>
      </c>
      <c r="U41" s="685">
        <v>25844.567493140414</v>
      </c>
      <c r="V41" s="685">
        <v>30380.829906319705</v>
      </c>
      <c r="W41" s="685">
        <v>27478.335007460904</v>
      </c>
      <c r="X41" s="685">
        <v>30366.914857967749</v>
      </c>
      <c r="Y41" s="685">
        <v>36383.603443842294</v>
      </c>
      <c r="Z41" s="685">
        <v>34065.031889354956</v>
      </c>
      <c r="AA41" s="685">
        <v>39113.909090694455</v>
      </c>
      <c r="AB41" s="685">
        <v>36150.224828007966</v>
      </c>
      <c r="AC41" s="685">
        <v>37315.442194255513</v>
      </c>
      <c r="AD41" s="685">
        <v>42994.589207411875</v>
      </c>
    </row>
    <row r="42" spans="1:30" ht="12.75" customHeight="1" thickBot="1" x14ac:dyDescent="0.3">
      <c r="A42" s="736"/>
      <c r="B42" s="725"/>
      <c r="C42" s="725"/>
      <c r="D42" s="725"/>
      <c r="E42" s="725"/>
      <c r="F42" s="725"/>
      <c r="G42" s="725"/>
      <c r="H42" s="725"/>
      <c r="I42" s="725"/>
      <c r="J42" s="725"/>
      <c r="K42" s="725"/>
      <c r="L42" s="725"/>
      <c r="M42" s="725"/>
      <c r="N42" s="725"/>
      <c r="O42" s="725"/>
      <c r="P42" s="725"/>
      <c r="Q42" s="725"/>
      <c r="R42" s="725"/>
      <c r="S42" s="725"/>
      <c r="T42" s="725"/>
      <c r="U42" s="725"/>
      <c r="V42" s="725"/>
      <c r="W42" s="725"/>
      <c r="X42" s="725"/>
      <c r="Y42" s="725"/>
      <c r="Z42" s="725"/>
      <c r="AA42" s="725"/>
      <c r="AB42" s="725"/>
      <c r="AC42" s="725"/>
      <c r="AD42" s="725"/>
    </row>
    <row r="43" spans="1:30" ht="15" customHeight="1" thickTop="1" x14ac:dyDescent="0.25">
      <c r="A43" s="719" t="s">
        <v>626</v>
      </c>
    </row>
    <row r="44" spans="1:30" s="737" customFormat="1" ht="15.95" customHeight="1" x14ac:dyDescent="0.2">
      <c r="A44" s="711" t="s">
        <v>627</v>
      </c>
      <c r="B44" s="711"/>
      <c r="C44" s="711"/>
      <c r="D44" s="711"/>
      <c r="E44" s="711"/>
      <c r="F44" s="711"/>
      <c r="G44" s="711"/>
      <c r="H44" s="711"/>
      <c r="I44" s="711"/>
      <c r="J44" s="711"/>
      <c r="K44" s="711"/>
      <c r="L44" s="711"/>
      <c r="M44" s="711"/>
      <c r="N44" s="711"/>
      <c r="O44" s="711"/>
    </row>
    <row r="45" spans="1:30" s="737" customFormat="1" ht="15.95" customHeight="1" x14ac:dyDescent="0.2">
      <c r="A45" s="711" t="s">
        <v>628</v>
      </c>
      <c r="B45" s="711"/>
      <c r="C45" s="711"/>
      <c r="D45" s="711"/>
      <c r="E45" s="711"/>
      <c r="F45" s="711"/>
      <c r="G45" s="711"/>
      <c r="H45" s="711"/>
      <c r="I45" s="711"/>
      <c r="J45" s="711"/>
      <c r="K45" s="711"/>
      <c r="L45" s="711"/>
      <c r="M45" s="711"/>
      <c r="N45" s="711"/>
      <c r="O45" s="711"/>
    </row>
    <row r="46" spans="1:30" s="737" customFormat="1" ht="15.95" customHeight="1" x14ac:dyDescent="0.2">
      <c r="A46" s="3727" t="s">
        <v>599</v>
      </c>
      <c r="B46" s="3727"/>
      <c r="C46" s="3727"/>
      <c r="D46" s="3727"/>
      <c r="E46" s="3727"/>
      <c r="F46" s="3727"/>
      <c r="G46" s="3727"/>
      <c r="H46" s="3727"/>
      <c r="I46" s="3727"/>
      <c r="J46" s="3727"/>
      <c r="K46" s="3727"/>
      <c r="L46" s="3727"/>
      <c r="M46" s="3727"/>
      <c r="N46" s="3727"/>
      <c r="O46" s="3727"/>
    </row>
    <row r="47" spans="1:30" s="737" customFormat="1" ht="15.95" customHeight="1" x14ac:dyDescent="0.25">
      <c r="A47" s="707" t="s">
        <v>600</v>
      </c>
      <c r="B47" s="431"/>
      <c r="C47" s="431"/>
      <c r="D47" s="431"/>
      <c r="E47" s="431"/>
      <c r="F47" s="431"/>
      <c r="G47" s="431"/>
      <c r="H47" s="431"/>
      <c r="I47" s="431"/>
      <c r="J47" s="431"/>
      <c r="K47" s="431"/>
      <c r="L47" s="431"/>
      <c r="M47" s="431"/>
      <c r="N47" s="431"/>
      <c r="O47" s="431"/>
    </row>
    <row r="48" spans="1:30" s="737" customFormat="1" ht="15.95" customHeight="1" x14ac:dyDescent="0.25">
      <c r="A48" s="650" t="s">
        <v>574</v>
      </c>
      <c r="B48" s="738"/>
      <c r="C48" s="738"/>
      <c r="D48" s="738"/>
      <c r="E48" s="738"/>
      <c r="F48" s="738"/>
      <c r="G48" s="738"/>
      <c r="H48" s="738"/>
      <c r="I48" s="738"/>
      <c r="J48" s="738"/>
      <c r="K48" s="738"/>
      <c r="L48" s="738"/>
      <c r="M48" s="738"/>
      <c r="N48" s="738"/>
      <c r="O48" s="738"/>
      <c r="P48" s="738"/>
      <c r="Q48" s="738"/>
      <c r="R48" s="738"/>
      <c r="S48" s="738"/>
      <c r="T48" s="738"/>
      <c r="U48" s="738"/>
      <c r="V48" s="738"/>
      <c r="W48" s="738"/>
      <c r="X48" s="738"/>
      <c r="Y48" s="738"/>
      <c r="Z48" s="738"/>
      <c r="AA48" s="738"/>
      <c r="AB48" s="738"/>
      <c r="AC48" s="738"/>
      <c r="AD48" s="738"/>
    </row>
    <row r="49" spans="1:30" s="737" customFormat="1" ht="15.95" customHeight="1" x14ac:dyDescent="0.25">
      <c r="A49" s="650" t="s">
        <v>429</v>
      </c>
      <c r="B49" s="738"/>
      <c r="C49" s="738"/>
      <c r="D49" s="738"/>
      <c r="E49" s="738"/>
      <c r="F49" s="738"/>
      <c r="G49" s="738"/>
      <c r="H49" s="738"/>
      <c r="I49" s="738"/>
      <c r="J49" s="738"/>
      <c r="K49" s="738"/>
      <c r="L49" s="738"/>
      <c r="M49" s="738"/>
      <c r="N49" s="738"/>
      <c r="O49" s="738"/>
      <c r="P49" s="738"/>
      <c r="Q49" s="738"/>
      <c r="R49" s="738"/>
      <c r="S49" s="738"/>
      <c r="T49" s="738"/>
      <c r="U49" s="738"/>
      <c r="V49" s="738"/>
      <c r="W49" s="738"/>
      <c r="X49" s="738"/>
      <c r="Y49" s="738"/>
      <c r="Z49" s="738"/>
      <c r="AA49" s="738"/>
      <c r="AB49" s="738"/>
      <c r="AC49" s="738"/>
      <c r="AD49" s="738"/>
    </row>
  </sheetData>
  <mergeCells count="1">
    <mergeCell ref="A46:O46"/>
  </mergeCells>
  <pageMargins left="0.75" right="0.75" top="0.75" bottom="0.75" header="0.3" footer="0"/>
  <pageSetup paperSize="9" scale="46" fitToHeight="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BFAF0-401E-4F13-A253-BA67D53AEEA7}">
  <sheetPr>
    <pageSetUpPr fitToPage="1"/>
  </sheetPr>
  <dimension ref="A1:AD43"/>
  <sheetViews>
    <sheetView zoomScale="90" zoomScaleNormal="90" zoomScaleSheetLayoutView="80" workbookViewId="0"/>
  </sheetViews>
  <sheetFormatPr defaultColWidth="9.140625" defaultRowHeight="15.75" customHeight="1" x14ac:dyDescent="0.25"/>
  <cols>
    <col min="1" max="1" width="59" style="718" customWidth="1"/>
    <col min="2" max="5" width="11.85546875" style="718" hidden="1" customWidth="1"/>
    <col min="6" max="6" width="11.85546875" style="718" customWidth="1"/>
    <col min="7" max="9" width="11.85546875" style="718" hidden="1" customWidth="1"/>
    <col min="10" max="10" width="11.85546875" style="718" customWidth="1"/>
    <col min="11" max="15" width="11.85546875" style="718" hidden="1" customWidth="1"/>
    <col min="16" max="30" width="11.85546875" style="718" customWidth="1"/>
    <col min="31" max="16384" width="9.140625" style="718"/>
  </cols>
  <sheetData>
    <row r="1" spans="1:30" s="615" customFormat="1" ht="24" customHeight="1" x14ac:dyDescent="0.3">
      <c r="A1" s="654" t="s">
        <v>5206</v>
      </c>
    </row>
    <row r="2" spans="1:30" ht="13.5" customHeight="1" thickBot="1" x14ac:dyDescent="0.3">
      <c r="A2" s="739"/>
      <c r="C2" s="721"/>
      <c r="G2" s="721"/>
      <c r="R2" s="721"/>
      <c r="W2" s="721"/>
      <c r="AB2" s="721"/>
      <c r="AD2" s="721" t="s">
        <v>29</v>
      </c>
    </row>
    <row r="3" spans="1:30" s="740" customFormat="1" ht="21" customHeight="1" thickTop="1" thickBot="1" x14ac:dyDescent="0.35">
      <c r="A3" s="743"/>
      <c r="B3" s="728">
        <v>43374</v>
      </c>
      <c r="C3" s="728">
        <v>43405</v>
      </c>
      <c r="D3" s="728">
        <v>43435</v>
      </c>
      <c r="E3" s="728">
        <v>43466</v>
      </c>
      <c r="F3" s="728">
        <v>43497</v>
      </c>
      <c r="G3" s="728">
        <v>43525</v>
      </c>
      <c r="H3" s="728">
        <v>43556</v>
      </c>
      <c r="I3" s="728">
        <v>43586</v>
      </c>
      <c r="J3" s="728">
        <v>43617</v>
      </c>
      <c r="K3" s="728">
        <v>43647</v>
      </c>
      <c r="L3" s="728">
        <v>43678</v>
      </c>
      <c r="M3" s="728">
        <v>43709</v>
      </c>
      <c r="N3" s="728">
        <v>43739</v>
      </c>
      <c r="O3" s="728">
        <v>43770</v>
      </c>
      <c r="P3" s="728">
        <v>43800</v>
      </c>
      <c r="Q3" s="728">
        <v>43831</v>
      </c>
      <c r="R3" s="729" t="s">
        <v>576</v>
      </c>
      <c r="S3" s="729" t="s">
        <v>475</v>
      </c>
      <c r="T3" s="623" t="s">
        <v>577</v>
      </c>
      <c r="U3" s="623" t="s">
        <v>578</v>
      </c>
      <c r="V3" s="623" t="s">
        <v>601</v>
      </c>
      <c r="W3" s="623" t="s">
        <v>479</v>
      </c>
      <c r="X3" s="623" t="s">
        <v>480</v>
      </c>
      <c r="Y3" s="623" t="s">
        <v>481</v>
      </c>
      <c r="Z3" s="623" t="s">
        <v>482</v>
      </c>
      <c r="AA3" s="623">
        <v>44136</v>
      </c>
      <c r="AB3" s="623">
        <v>44166</v>
      </c>
      <c r="AC3" s="623">
        <v>44197</v>
      </c>
      <c r="AD3" s="623" t="s">
        <v>580</v>
      </c>
    </row>
    <row r="4" spans="1:30" ht="15" customHeight="1" thickTop="1" x14ac:dyDescent="0.25">
      <c r="A4" s="732"/>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c r="AD4" s="744"/>
    </row>
    <row r="5" spans="1:30" ht="22.5" customHeight="1" x14ac:dyDescent="0.25">
      <c r="A5" s="731" t="s">
        <v>549</v>
      </c>
      <c r="B5" s="685">
        <v>603245.70985475881</v>
      </c>
      <c r="C5" s="685">
        <v>578095.53196456493</v>
      </c>
      <c r="D5" s="685">
        <v>570676.64685810125</v>
      </c>
      <c r="E5" s="685">
        <v>555738.52165962593</v>
      </c>
      <c r="F5" s="685">
        <v>612169.07425153302</v>
      </c>
      <c r="G5" s="685">
        <v>580722.23639972229</v>
      </c>
      <c r="H5" s="685">
        <v>601793.3831605739</v>
      </c>
      <c r="I5" s="685">
        <v>587297.76118893118</v>
      </c>
      <c r="J5" s="685">
        <v>592037.74036985345</v>
      </c>
      <c r="K5" s="685">
        <v>631511.75170988846</v>
      </c>
      <c r="L5" s="685">
        <v>604448.16456935892</v>
      </c>
      <c r="M5" s="685">
        <v>614788.03581099678</v>
      </c>
      <c r="N5" s="685">
        <v>636312.00008742744</v>
      </c>
      <c r="O5" s="685">
        <v>694122.06739733275</v>
      </c>
      <c r="P5" s="685">
        <v>647472.0633556376</v>
      </c>
      <c r="Q5" s="685">
        <v>656936.82186131133</v>
      </c>
      <c r="R5" s="685">
        <v>663250.26434066286</v>
      </c>
      <c r="S5" s="685">
        <v>669451.75571228086</v>
      </c>
      <c r="T5" s="685">
        <v>674018.17257455934</v>
      </c>
      <c r="U5" s="685">
        <v>674698.84540283575</v>
      </c>
      <c r="V5" s="685">
        <v>710010.22029280965</v>
      </c>
      <c r="W5" s="685">
        <v>693282.2088749262</v>
      </c>
      <c r="X5" s="685">
        <v>770270.23610633228</v>
      </c>
      <c r="Y5" s="685">
        <v>783278.32101354213</v>
      </c>
      <c r="Z5" s="685">
        <v>730816.51683918678</v>
      </c>
      <c r="AA5" s="685">
        <v>745880.10079184012</v>
      </c>
      <c r="AB5" s="685">
        <v>753659.20792943332</v>
      </c>
      <c r="AC5" s="685">
        <v>758357.98090497137</v>
      </c>
      <c r="AD5" s="685">
        <v>811243.01065622596</v>
      </c>
    </row>
    <row r="6" spans="1:30" ht="22.5" customHeight="1" x14ac:dyDescent="0.25">
      <c r="A6" s="732" t="s">
        <v>629</v>
      </c>
      <c r="B6" s="724">
        <v>896191.11415082228</v>
      </c>
      <c r="C6" s="724">
        <v>876588.10035106866</v>
      </c>
      <c r="D6" s="724">
        <v>880669.4843989436</v>
      </c>
      <c r="E6" s="724">
        <v>867388.41003377514</v>
      </c>
      <c r="F6" s="724">
        <v>923993.0794532852</v>
      </c>
      <c r="G6" s="724">
        <v>902296.71547221811</v>
      </c>
      <c r="H6" s="724">
        <v>913921.65625984012</v>
      </c>
      <c r="I6" s="724">
        <v>909355.8619534215</v>
      </c>
      <c r="J6" s="724">
        <v>926623.10344077705</v>
      </c>
      <c r="K6" s="724">
        <v>970603.58319878997</v>
      </c>
      <c r="L6" s="724">
        <v>947835.72570016305</v>
      </c>
      <c r="M6" s="724">
        <v>964327.463522451</v>
      </c>
      <c r="N6" s="724">
        <v>989884.53617529338</v>
      </c>
      <c r="O6" s="724">
        <v>1056196.2182027367</v>
      </c>
      <c r="P6" s="724">
        <v>1024420.1348020786</v>
      </c>
      <c r="Q6" s="724">
        <v>1035432.7387717043</v>
      </c>
      <c r="R6" s="724">
        <v>1051669.5278650182</v>
      </c>
      <c r="S6" s="724">
        <v>1062328.6973418109</v>
      </c>
      <c r="T6" s="724">
        <v>1087943.5535600239</v>
      </c>
      <c r="U6" s="724">
        <v>1079551.4158543271</v>
      </c>
      <c r="V6" s="724">
        <v>1121475.9017184153</v>
      </c>
      <c r="W6" s="724">
        <v>1098950.6150285406</v>
      </c>
      <c r="X6" s="724">
        <v>1184344.438216028</v>
      </c>
      <c r="Y6" s="724">
        <v>1173343.7042032997</v>
      </c>
      <c r="Z6" s="724">
        <v>1107728.9327450846</v>
      </c>
      <c r="AA6" s="724">
        <v>1145991.8670518862</v>
      </c>
      <c r="AB6" s="724">
        <v>1139657.3932159878</v>
      </c>
      <c r="AC6" s="724">
        <v>1184473.452374368</v>
      </c>
      <c r="AD6" s="724">
        <v>1229037.7751683218</v>
      </c>
    </row>
    <row r="7" spans="1:30" ht="22.5" customHeight="1" x14ac:dyDescent="0.25">
      <c r="A7" s="732" t="s">
        <v>630</v>
      </c>
      <c r="B7" s="724">
        <v>-292945.40429606347</v>
      </c>
      <c r="C7" s="724">
        <v>-298492.56838650367</v>
      </c>
      <c r="D7" s="724">
        <v>-309992.83754084236</v>
      </c>
      <c r="E7" s="724">
        <v>-311649.88837414928</v>
      </c>
      <c r="F7" s="724">
        <v>-311824.00520175224</v>
      </c>
      <c r="G7" s="724">
        <v>-321574.47907249589</v>
      </c>
      <c r="H7" s="724">
        <v>-312128.27309926628</v>
      </c>
      <c r="I7" s="724">
        <v>-322058.10076449031</v>
      </c>
      <c r="J7" s="724">
        <v>-334585.3630709236</v>
      </c>
      <c r="K7" s="724">
        <v>-339091.83148890157</v>
      </c>
      <c r="L7" s="724">
        <v>-343387.56113080413</v>
      </c>
      <c r="M7" s="724">
        <v>-349539.42771145422</v>
      </c>
      <c r="N7" s="724">
        <v>-353572.53608786588</v>
      </c>
      <c r="O7" s="724">
        <v>-362074.15080540394</v>
      </c>
      <c r="P7" s="724">
        <v>-376948.071446441</v>
      </c>
      <c r="Q7" s="724">
        <v>-378495.91691039287</v>
      </c>
      <c r="R7" s="724">
        <v>-388419.26352435537</v>
      </c>
      <c r="S7" s="724">
        <v>-392876.94162953005</v>
      </c>
      <c r="T7" s="724">
        <v>-413925.38098546455</v>
      </c>
      <c r="U7" s="724">
        <v>-404852.5704514914</v>
      </c>
      <c r="V7" s="724">
        <v>-411465.68142560567</v>
      </c>
      <c r="W7" s="724">
        <v>-405668.40615361446</v>
      </c>
      <c r="X7" s="724">
        <v>-414074.20210969576</v>
      </c>
      <c r="Y7" s="724">
        <v>-390065.38318975759</v>
      </c>
      <c r="Z7" s="724">
        <v>-376912.41590589785</v>
      </c>
      <c r="AA7" s="724">
        <v>-400111.7662600461</v>
      </c>
      <c r="AB7" s="724">
        <v>-385998.18528655457</v>
      </c>
      <c r="AC7" s="724">
        <v>-426115.47146939661</v>
      </c>
      <c r="AD7" s="724">
        <v>-417794.76451209589</v>
      </c>
    </row>
    <row r="8" spans="1:30" ht="13.5" customHeight="1" x14ac:dyDescent="0.25">
      <c r="A8" s="732"/>
      <c r="B8" s="724"/>
      <c r="C8" s="724"/>
      <c r="D8" s="724"/>
      <c r="E8" s="724"/>
      <c r="F8" s="724"/>
      <c r="G8" s="724"/>
      <c r="H8" s="724"/>
      <c r="I8" s="724"/>
      <c r="J8" s="724"/>
      <c r="K8" s="724"/>
      <c r="L8" s="724"/>
      <c r="M8" s="724"/>
      <c r="N8" s="724"/>
      <c r="O8" s="724"/>
      <c r="P8" s="724"/>
      <c r="Q8" s="724"/>
      <c r="R8" s="724"/>
      <c r="S8" s="724"/>
      <c r="T8" s="724"/>
      <c r="U8" s="724"/>
      <c r="V8" s="724"/>
      <c r="W8" s="724"/>
      <c r="X8" s="724"/>
      <c r="Y8" s="724"/>
      <c r="Z8" s="724"/>
      <c r="AA8" s="724"/>
      <c r="AB8" s="724"/>
      <c r="AC8" s="724"/>
      <c r="AD8" s="724"/>
    </row>
    <row r="9" spans="1:30" ht="22.5" customHeight="1" x14ac:dyDescent="0.25">
      <c r="A9" s="731" t="s">
        <v>631</v>
      </c>
      <c r="B9" s="685">
        <v>528507.15049697482</v>
      </c>
      <c r="C9" s="685">
        <v>532504.71843454451</v>
      </c>
      <c r="D9" s="685">
        <v>535595.34332503879</v>
      </c>
      <c r="E9" s="685">
        <v>537435.03660130629</v>
      </c>
      <c r="F9" s="685">
        <v>544408.05608472717</v>
      </c>
      <c r="G9" s="685">
        <v>546452.15534119459</v>
      </c>
      <c r="H9" s="685">
        <v>551405.17527963209</v>
      </c>
      <c r="I9" s="685">
        <v>556514.24032124854</v>
      </c>
      <c r="J9" s="685">
        <v>559315.16579802462</v>
      </c>
      <c r="K9" s="685">
        <v>560316.61627336999</v>
      </c>
      <c r="L9" s="685">
        <v>566314.99988263834</v>
      </c>
      <c r="M9" s="685">
        <v>569585.84295182757</v>
      </c>
      <c r="N9" s="685">
        <v>572947.61443394527</v>
      </c>
      <c r="O9" s="685">
        <v>580946.77017233381</v>
      </c>
      <c r="P9" s="685">
        <v>568231.20749208983</v>
      </c>
      <c r="Q9" s="685">
        <v>577470.58963284642</v>
      </c>
      <c r="R9" s="685">
        <v>579449.06567024486</v>
      </c>
      <c r="S9" s="685">
        <v>590893.29062382143</v>
      </c>
      <c r="T9" s="685">
        <v>606617.82903432159</v>
      </c>
      <c r="U9" s="685">
        <v>618478.67383789143</v>
      </c>
      <c r="V9" s="685">
        <v>615619.1752611004</v>
      </c>
      <c r="W9" s="685">
        <v>612042.03886945278</v>
      </c>
      <c r="X9" s="685">
        <v>575645.00194022548</v>
      </c>
      <c r="Y9" s="685">
        <v>565342.6026336879</v>
      </c>
      <c r="Z9" s="685">
        <v>601140.60929480777</v>
      </c>
      <c r="AA9" s="685">
        <v>606637.00377823273</v>
      </c>
      <c r="AB9" s="685">
        <v>612902.89043286897</v>
      </c>
      <c r="AC9" s="685">
        <v>629590.50231638446</v>
      </c>
      <c r="AD9" s="685">
        <v>624614.1777794204</v>
      </c>
    </row>
    <row r="10" spans="1:30" ht="22.5" customHeight="1" x14ac:dyDescent="0.25">
      <c r="A10" s="731" t="s">
        <v>632</v>
      </c>
      <c r="B10" s="685">
        <v>73521.73544106973</v>
      </c>
      <c r="C10" s="685">
        <v>76710.534558027837</v>
      </c>
      <c r="D10" s="685">
        <v>75333.36498810933</v>
      </c>
      <c r="E10" s="685">
        <v>77577.83028939963</v>
      </c>
      <c r="F10" s="685">
        <v>79130.052553158428</v>
      </c>
      <c r="G10" s="685">
        <v>81328.105320117786</v>
      </c>
      <c r="H10" s="685">
        <v>81462.347226139711</v>
      </c>
      <c r="I10" s="685">
        <v>83756.258916353021</v>
      </c>
      <c r="J10" s="685">
        <v>81157.434213993198</v>
      </c>
      <c r="K10" s="685">
        <v>80769.930632950753</v>
      </c>
      <c r="L10" s="685">
        <v>83083.676186016295</v>
      </c>
      <c r="M10" s="685">
        <v>81688.577415032501</v>
      </c>
      <c r="N10" s="685">
        <v>84532.691022840867</v>
      </c>
      <c r="O10" s="685">
        <v>90520.634915157571</v>
      </c>
      <c r="P10" s="685">
        <v>72506.872336634973</v>
      </c>
      <c r="Q10" s="685">
        <v>80581.332171483809</v>
      </c>
      <c r="R10" s="685">
        <v>86551.353297311303</v>
      </c>
      <c r="S10" s="685">
        <v>93766.65130088247</v>
      </c>
      <c r="T10" s="685">
        <v>102389.82691172507</v>
      </c>
      <c r="U10" s="685">
        <v>114689.53232434727</v>
      </c>
      <c r="V10" s="685">
        <v>108858.03239432072</v>
      </c>
      <c r="W10" s="685">
        <v>102781.82188343778</v>
      </c>
      <c r="X10" s="685">
        <v>68553.84791210563</v>
      </c>
      <c r="Y10" s="685">
        <v>63587.994259148021</v>
      </c>
      <c r="Z10" s="685">
        <v>67640.188858857393</v>
      </c>
      <c r="AA10" s="685">
        <v>73793.763753036474</v>
      </c>
      <c r="AB10" s="685">
        <v>78891.757295663585</v>
      </c>
      <c r="AC10" s="685">
        <v>83951.434636307575</v>
      </c>
      <c r="AD10" s="685">
        <v>88117.980086452633</v>
      </c>
    </row>
    <row r="11" spans="1:30" ht="22.5" customHeight="1" x14ac:dyDescent="0.25">
      <c r="A11" s="732" t="s">
        <v>633</v>
      </c>
      <c r="B11" s="724">
        <v>108562.61593662319</v>
      </c>
      <c r="C11" s="724">
        <v>108923.96045578015</v>
      </c>
      <c r="D11" s="724">
        <v>106522.54550469911</v>
      </c>
      <c r="E11" s="724">
        <v>110891.83050453781</v>
      </c>
      <c r="F11" s="724">
        <v>108916.8087983835</v>
      </c>
      <c r="G11" s="724">
        <v>112107.7442829256</v>
      </c>
      <c r="H11" s="724">
        <v>113203.19004600875</v>
      </c>
      <c r="I11" s="724">
        <v>115890.98669991593</v>
      </c>
      <c r="J11" s="724">
        <v>111312.03404918466</v>
      </c>
      <c r="K11" s="724">
        <v>110419.95805792572</v>
      </c>
      <c r="L11" s="724">
        <v>115601.73085135258</v>
      </c>
      <c r="M11" s="724">
        <v>112474.58672580255</v>
      </c>
      <c r="N11" s="724">
        <v>114928.57344395113</v>
      </c>
      <c r="O11" s="724">
        <v>121374.08251778412</v>
      </c>
      <c r="P11" s="724">
        <v>120575.18472203201</v>
      </c>
      <c r="Q11" s="724">
        <v>121791.26959406733</v>
      </c>
      <c r="R11" s="724">
        <v>122275.49144287358</v>
      </c>
      <c r="S11" s="724">
        <v>129638.25732720213</v>
      </c>
      <c r="T11" s="724">
        <v>153690.12734889146</v>
      </c>
      <c r="U11" s="724">
        <v>153678.35557526001</v>
      </c>
      <c r="V11" s="724">
        <v>168287.1343339812</v>
      </c>
      <c r="W11" s="724">
        <v>158018.09263549742</v>
      </c>
      <c r="X11" s="724">
        <v>149556.62306209799</v>
      </c>
      <c r="Y11" s="724">
        <v>146628.42226156747</v>
      </c>
      <c r="Z11" s="724">
        <v>139917.55576504051</v>
      </c>
      <c r="AA11" s="724">
        <v>141755.63593183062</v>
      </c>
      <c r="AB11" s="724">
        <v>146408.5262308176</v>
      </c>
      <c r="AC11" s="724">
        <v>150826.24848758962</v>
      </c>
      <c r="AD11" s="724">
        <v>158531.01076336461</v>
      </c>
    </row>
    <row r="12" spans="1:30" ht="22.5" customHeight="1" x14ac:dyDescent="0.25">
      <c r="A12" s="732" t="s">
        <v>634</v>
      </c>
      <c r="B12" s="724">
        <v>-35040.880495553465</v>
      </c>
      <c r="C12" s="724">
        <v>-32213.425897752317</v>
      </c>
      <c r="D12" s="724">
        <v>-31189.180516589779</v>
      </c>
      <c r="E12" s="724">
        <v>-33314.000215138185</v>
      </c>
      <c r="F12" s="724">
        <v>-29786.756245225064</v>
      </c>
      <c r="G12" s="724">
        <v>-30779.63896280781</v>
      </c>
      <c r="H12" s="724">
        <v>-31740.842819869038</v>
      </c>
      <c r="I12" s="724">
        <v>-32134.727783562914</v>
      </c>
      <c r="J12" s="724">
        <v>-30154.59983519146</v>
      </c>
      <c r="K12" s="724">
        <v>-29650.027424974964</v>
      </c>
      <c r="L12" s="724">
        <v>-32518.054665336287</v>
      </c>
      <c r="M12" s="724">
        <v>-30786.009310770052</v>
      </c>
      <c r="N12" s="724">
        <v>-30395.882421110262</v>
      </c>
      <c r="O12" s="724">
        <v>-30853.447602626547</v>
      </c>
      <c r="P12" s="724">
        <v>-48068.312385397032</v>
      </c>
      <c r="Q12" s="724">
        <v>-41209.93742258352</v>
      </c>
      <c r="R12" s="724">
        <v>-35724.138145562276</v>
      </c>
      <c r="S12" s="724">
        <v>-35871.606026319656</v>
      </c>
      <c r="T12" s="724">
        <v>-51300.300437166385</v>
      </c>
      <c r="U12" s="724">
        <v>-38988.823250912741</v>
      </c>
      <c r="V12" s="724">
        <v>-59429.101939660482</v>
      </c>
      <c r="W12" s="724">
        <v>-55236.270752059645</v>
      </c>
      <c r="X12" s="724">
        <v>-81002.775149992362</v>
      </c>
      <c r="Y12" s="724">
        <v>-83040.428002419445</v>
      </c>
      <c r="Z12" s="724">
        <v>-72277.366906183117</v>
      </c>
      <c r="AA12" s="724">
        <v>-67961.872178794147</v>
      </c>
      <c r="AB12" s="724">
        <v>-67516.768935154018</v>
      </c>
      <c r="AC12" s="724">
        <v>-66874.813851282044</v>
      </c>
      <c r="AD12" s="724">
        <v>-70413.030676911978</v>
      </c>
    </row>
    <row r="13" spans="1:30" ht="22.5" customHeight="1" x14ac:dyDescent="0.25">
      <c r="A13" s="731" t="s">
        <v>639</v>
      </c>
      <c r="B13" s="685">
        <v>454985.41505590512</v>
      </c>
      <c r="C13" s="685">
        <v>455794.18387651665</v>
      </c>
      <c r="D13" s="685">
        <v>460261.97833692946</v>
      </c>
      <c r="E13" s="685">
        <v>459857.20631190663</v>
      </c>
      <c r="F13" s="685">
        <v>465278.00353156874</v>
      </c>
      <c r="G13" s="685">
        <v>465124.05002107681</v>
      </c>
      <c r="H13" s="685">
        <v>469942.82805349235</v>
      </c>
      <c r="I13" s="685">
        <v>472757.98140489554</v>
      </c>
      <c r="J13" s="685">
        <v>478157.73158403143</v>
      </c>
      <c r="K13" s="685">
        <v>479546.68564041925</v>
      </c>
      <c r="L13" s="685">
        <v>483231.32369662204</v>
      </c>
      <c r="M13" s="685">
        <v>487897.26553679502</v>
      </c>
      <c r="N13" s="685">
        <v>488414.92341110442</v>
      </c>
      <c r="O13" s="685">
        <v>2.5</v>
      </c>
      <c r="P13" s="685">
        <v>495724.33515545487</v>
      </c>
      <c r="Q13" s="685">
        <v>496889.25746136258</v>
      </c>
      <c r="R13" s="685">
        <v>492897.71237293351</v>
      </c>
      <c r="S13" s="685">
        <v>497126.63932293892</v>
      </c>
      <c r="T13" s="685">
        <v>504228.00212259649</v>
      </c>
      <c r="U13" s="685">
        <v>503789.14151354413</v>
      </c>
      <c r="V13" s="685">
        <v>506761.14286677964</v>
      </c>
      <c r="W13" s="685">
        <v>509260.21698601497</v>
      </c>
      <c r="X13" s="685">
        <v>507091.15402811987</v>
      </c>
      <c r="Y13" s="685">
        <v>501754.60837453988</v>
      </c>
      <c r="Z13" s="685">
        <v>533500.42043595039</v>
      </c>
      <c r="AA13" s="685">
        <v>532843.24002519622</v>
      </c>
      <c r="AB13" s="685">
        <v>534011.13313720538</v>
      </c>
      <c r="AC13" s="685">
        <v>545639.06768007693</v>
      </c>
      <c r="AD13" s="685">
        <v>536496.19769296772</v>
      </c>
    </row>
    <row r="14" spans="1:30" ht="13.5" customHeight="1" x14ac:dyDescent="0.25">
      <c r="A14" s="732"/>
      <c r="B14" s="724"/>
      <c r="C14" s="724"/>
      <c r="D14" s="724"/>
      <c r="E14" s="724"/>
      <c r="F14" s="724"/>
      <c r="G14" s="724"/>
      <c r="H14" s="724"/>
      <c r="I14" s="724"/>
      <c r="J14" s="724"/>
      <c r="K14" s="724"/>
      <c r="L14" s="724"/>
      <c r="M14" s="724"/>
      <c r="N14" s="724"/>
      <c r="O14" s="724"/>
      <c r="P14" s="724"/>
      <c r="Q14" s="724"/>
      <c r="R14" s="724"/>
      <c r="S14" s="724"/>
      <c r="T14" s="724"/>
      <c r="U14" s="724"/>
      <c r="V14" s="724"/>
      <c r="W14" s="724"/>
      <c r="X14" s="724"/>
      <c r="Y14" s="724"/>
      <c r="Z14" s="724"/>
      <c r="AA14" s="724"/>
      <c r="AB14" s="724"/>
      <c r="AC14" s="724"/>
      <c r="AD14" s="724"/>
    </row>
    <row r="15" spans="1:30" ht="22.5" customHeight="1" x14ac:dyDescent="0.25">
      <c r="A15" s="731" t="s">
        <v>635</v>
      </c>
      <c r="B15" s="685">
        <v>544713.22111905226</v>
      </c>
      <c r="C15" s="685">
        <v>547078.01010348124</v>
      </c>
      <c r="D15" s="685">
        <v>554892.69632883591</v>
      </c>
      <c r="E15" s="685">
        <v>554908.23577923037</v>
      </c>
      <c r="F15" s="685">
        <v>559637.26738361537</v>
      </c>
      <c r="G15" s="685">
        <v>562978.93241245963</v>
      </c>
      <c r="H15" s="685">
        <v>565338.49062105222</v>
      </c>
      <c r="I15" s="685">
        <v>564329.58136491175</v>
      </c>
      <c r="J15" s="685">
        <v>571821.25441540603</v>
      </c>
      <c r="K15" s="685">
        <v>574711.70473376976</v>
      </c>
      <c r="L15" s="685">
        <v>573609.46124614414</v>
      </c>
      <c r="M15" s="685">
        <v>576579.80937112006</v>
      </c>
      <c r="N15" s="685">
        <v>586220.9455710582</v>
      </c>
      <c r="O15" s="685">
        <v>592579.06939322897</v>
      </c>
      <c r="P15" s="685">
        <v>601973.23458341032</v>
      </c>
      <c r="Q15" s="685">
        <v>604264.38169844472</v>
      </c>
      <c r="R15" s="685">
        <v>612966.7983084236</v>
      </c>
      <c r="S15" s="685">
        <v>623487.74252911494</v>
      </c>
      <c r="T15" s="685">
        <v>634874.85028223693</v>
      </c>
      <c r="U15" s="685">
        <v>640638.5183000121</v>
      </c>
      <c r="V15" s="685">
        <v>644329.59710239817</v>
      </c>
      <c r="W15" s="685">
        <v>645173.52177810203</v>
      </c>
      <c r="X15" s="685">
        <v>646149.29340344621</v>
      </c>
      <c r="Y15" s="685">
        <v>655899.11789156613</v>
      </c>
      <c r="Z15" s="685">
        <v>693565.16370723839</v>
      </c>
      <c r="AA15" s="685">
        <v>694772.90107514313</v>
      </c>
      <c r="AB15" s="685">
        <v>703592.72573349939</v>
      </c>
      <c r="AC15" s="685">
        <v>708184.36570888828</v>
      </c>
      <c r="AD15" s="685">
        <v>710613.30748368672</v>
      </c>
    </row>
    <row r="16" spans="1:30" ht="22.5" customHeight="1" x14ac:dyDescent="0.25">
      <c r="A16" s="732" t="s">
        <v>636</v>
      </c>
      <c r="B16" s="724">
        <v>29071.941947559819</v>
      </c>
      <c r="C16" s="724">
        <v>29111.019947766225</v>
      </c>
      <c r="D16" s="724">
        <v>31636.023138115845</v>
      </c>
      <c r="E16" s="724">
        <v>29893.550483353891</v>
      </c>
      <c r="F16" s="724">
        <v>29612.111529268681</v>
      </c>
      <c r="G16" s="724">
        <v>29987.258875632728</v>
      </c>
      <c r="H16" s="724">
        <v>29808.532092407655</v>
      </c>
      <c r="I16" s="724">
        <v>29873.778942881614</v>
      </c>
      <c r="J16" s="724">
        <v>30056.327956020566</v>
      </c>
      <c r="K16" s="724">
        <v>30327.714046756177</v>
      </c>
      <c r="L16" s="724">
        <v>30499.597336790979</v>
      </c>
      <c r="M16" s="724">
        <v>30620.709542476052</v>
      </c>
      <c r="N16" s="724">
        <v>31634.880380811912</v>
      </c>
      <c r="O16" s="724">
        <v>31672.719324559101</v>
      </c>
      <c r="P16" s="724">
        <v>35365.44116659162</v>
      </c>
      <c r="Q16" s="724">
        <v>33646.968742174089</v>
      </c>
      <c r="R16" s="724">
        <v>33729.331543131731</v>
      </c>
      <c r="S16" s="724">
        <v>34041.210177219153</v>
      </c>
      <c r="T16" s="724">
        <v>35441.178040064326</v>
      </c>
      <c r="U16" s="724">
        <v>36965.41341447919</v>
      </c>
      <c r="V16" s="724">
        <v>36133.21804392316</v>
      </c>
      <c r="W16" s="724">
        <v>36349.4683146877</v>
      </c>
      <c r="X16" s="724">
        <v>36481.794617266271</v>
      </c>
      <c r="Y16" s="724">
        <v>36167.186899197026</v>
      </c>
      <c r="Z16" s="724">
        <v>36623.820447114776</v>
      </c>
      <c r="AA16" s="724">
        <v>36907.671134592551</v>
      </c>
      <c r="AB16" s="724">
        <v>39610.504011841193</v>
      </c>
      <c r="AC16" s="724">
        <v>38497.754583117094</v>
      </c>
      <c r="AD16" s="724">
        <v>38230.063502696634</v>
      </c>
    </row>
    <row r="17" spans="1:30" ht="22.5" customHeight="1" x14ac:dyDescent="0.25">
      <c r="A17" s="732" t="s">
        <v>640</v>
      </c>
      <c r="B17" s="724">
        <v>349817.3692072588</v>
      </c>
      <c r="C17" s="724">
        <v>354201.30768308928</v>
      </c>
      <c r="D17" s="724">
        <v>357765.07698057732</v>
      </c>
      <c r="E17" s="724">
        <v>357996.54613215395</v>
      </c>
      <c r="F17" s="724">
        <v>360616.08258897066</v>
      </c>
      <c r="G17" s="724">
        <v>363121.49049247528</v>
      </c>
      <c r="H17" s="724">
        <v>364963.17042565683</v>
      </c>
      <c r="I17" s="724">
        <v>366876.16172554885</v>
      </c>
      <c r="J17" s="724">
        <v>372476.17302280985</v>
      </c>
      <c r="K17" s="724">
        <v>371956.17727903632</v>
      </c>
      <c r="L17" s="724">
        <v>370917.33419416589</v>
      </c>
      <c r="M17" s="724">
        <v>372604.91621793649</v>
      </c>
      <c r="N17" s="724">
        <v>379112.62310929457</v>
      </c>
      <c r="O17" s="724">
        <v>385379.45376494777</v>
      </c>
      <c r="P17" s="724">
        <v>393472.95413386746</v>
      </c>
      <c r="Q17" s="724">
        <v>394025.78620856954</v>
      </c>
      <c r="R17" s="724">
        <v>405010.9204585104</v>
      </c>
      <c r="S17" s="724">
        <v>417207.36841667444</v>
      </c>
      <c r="T17" s="724">
        <v>431884.0214971847</v>
      </c>
      <c r="U17" s="724">
        <v>439214.34439756483</v>
      </c>
      <c r="V17" s="724">
        <v>442993.63756981672</v>
      </c>
      <c r="W17" s="724">
        <v>441891.34842852247</v>
      </c>
      <c r="X17" s="724">
        <v>442286.64786667615</v>
      </c>
      <c r="Y17" s="724">
        <v>451981.33376380499</v>
      </c>
      <c r="Z17" s="724">
        <v>486714.30772278382</v>
      </c>
      <c r="AA17" s="724">
        <v>485340.02046269918</v>
      </c>
      <c r="AB17" s="724">
        <v>493926.79344369972</v>
      </c>
      <c r="AC17" s="724">
        <v>499582.36185885279</v>
      </c>
      <c r="AD17" s="724">
        <v>504343.96406380221</v>
      </c>
    </row>
    <row r="18" spans="1:30" ht="22.5" customHeight="1" x14ac:dyDescent="0.25">
      <c r="A18" s="732" t="s">
        <v>641</v>
      </c>
      <c r="B18" s="724">
        <v>144948.09209820529</v>
      </c>
      <c r="C18" s="724">
        <v>143502.54002618886</v>
      </c>
      <c r="D18" s="724">
        <v>143591.75394556049</v>
      </c>
      <c r="E18" s="724">
        <v>145167.76914755409</v>
      </c>
      <c r="F18" s="724">
        <v>146160.50104224373</v>
      </c>
      <c r="G18" s="724">
        <v>145041.4055475583</v>
      </c>
      <c r="H18" s="724">
        <v>145419.72368479954</v>
      </c>
      <c r="I18" s="724">
        <v>142675.43303174363</v>
      </c>
      <c r="J18" s="724">
        <v>142305.97178097413</v>
      </c>
      <c r="K18" s="724">
        <v>145276.86816338875</v>
      </c>
      <c r="L18" s="724">
        <v>145133.04978730206</v>
      </c>
      <c r="M18" s="724">
        <v>147008.39646150314</v>
      </c>
      <c r="N18" s="724">
        <v>148678.14615921731</v>
      </c>
      <c r="O18" s="724">
        <v>149076.11817971867</v>
      </c>
      <c r="P18" s="724">
        <v>146311.98532118497</v>
      </c>
      <c r="Q18" s="724">
        <v>149732.40711379156</v>
      </c>
      <c r="R18" s="724">
        <v>149590.31547323018</v>
      </c>
      <c r="S18" s="724">
        <v>148814.45449413886</v>
      </c>
      <c r="T18" s="724">
        <v>145371.78443962146</v>
      </c>
      <c r="U18" s="724">
        <v>145231.1709535988</v>
      </c>
      <c r="V18" s="724">
        <v>146359.36920270845</v>
      </c>
      <c r="W18" s="724">
        <v>147731.5166022795</v>
      </c>
      <c r="X18" s="724">
        <v>148643.92693014941</v>
      </c>
      <c r="Y18" s="724">
        <v>148733.96141695153</v>
      </c>
      <c r="Z18" s="724">
        <v>148776.37339146185</v>
      </c>
      <c r="AA18" s="724">
        <v>150773.99329671604</v>
      </c>
      <c r="AB18" s="724">
        <v>150023.86640949865</v>
      </c>
      <c r="AC18" s="724">
        <v>149489.95006325806</v>
      </c>
      <c r="AD18" s="724">
        <v>148159.36137781234</v>
      </c>
    </row>
    <row r="19" spans="1:30" ht="22.5" customHeight="1" x14ac:dyDescent="0.25">
      <c r="A19" s="732" t="s">
        <v>642</v>
      </c>
      <c r="B19" s="724">
        <v>20875.81786602833</v>
      </c>
      <c r="C19" s="724">
        <v>20263.142446436872</v>
      </c>
      <c r="D19" s="724">
        <v>21899.842264582279</v>
      </c>
      <c r="E19" s="724">
        <v>21850.370016168483</v>
      </c>
      <c r="F19" s="724">
        <v>23248.572223132323</v>
      </c>
      <c r="G19" s="724">
        <v>24828.777496793307</v>
      </c>
      <c r="H19" s="724">
        <v>25147.064418188154</v>
      </c>
      <c r="I19" s="724">
        <v>24904.207664737729</v>
      </c>
      <c r="J19" s="724">
        <v>26982.781655601539</v>
      </c>
      <c r="K19" s="724">
        <v>27150.945244588522</v>
      </c>
      <c r="L19" s="724">
        <v>27059.47992788527</v>
      </c>
      <c r="M19" s="724">
        <v>26345.787149204461</v>
      </c>
      <c r="N19" s="724">
        <v>26795.295921734403</v>
      </c>
      <c r="O19" s="724">
        <v>26450.778124003409</v>
      </c>
      <c r="P19" s="724">
        <v>26822.853961766399</v>
      </c>
      <c r="Q19" s="724">
        <v>26859.219633909466</v>
      </c>
      <c r="R19" s="724">
        <v>24636.230833551264</v>
      </c>
      <c r="S19" s="724">
        <v>23424.709441082585</v>
      </c>
      <c r="T19" s="724">
        <v>22177.866305366384</v>
      </c>
      <c r="U19" s="724">
        <v>19227.589534369341</v>
      </c>
      <c r="V19" s="724">
        <v>18843.372285949888</v>
      </c>
      <c r="W19" s="724">
        <v>19201.188432612289</v>
      </c>
      <c r="X19" s="724">
        <v>18736.923989354444</v>
      </c>
      <c r="Y19" s="724">
        <v>19016.635811612556</v>
      </c>
      <c r="Z19" s="724">
        <v>21450.662145877915</v>
      </c>
      <c r="AA19" s="724">
        <v>21751.216181135442</v>
      </c>
      <c r="AB19" s="724">
        <v>20031.561868459889</v>
      </c>
      <c r="AC19" s="724">
        <v>20614.299203660394</v>
      </c>
      <c r="AD19" s="724">
        <v>19879.918539375511</v>
      </c>
    </row>
    <row r="20" spans="1:30" ht="13.5" customHeight="1" x14ac:dyDescent="0.25">
      <c r="A20" s="732"/>
      <c r="B20" s="724"/>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row>
    <row r="21" spans="1:30" ht="22.5" customHeight="1" x14ac:dyDescent="0.25">
      <c r="A21" s="731" t="s">
        <v>637</v>
      </c>
      <c r="B21" s="685">
        <v>371878.45595635509</v>
      </c>
      <c r="C21" s="685">
        <v>346036.16941205284</v>
      </c>
      <c r="D21" s="685">
        <v>344650.97930155793</v>
      </c>
      <c r="E21" s="685">
        <v>330354.33520094998</v>
      </c>
      <c r="F21" s="685">
        <v>385506.07293973211</v>
      </c>
      <c r="G21" s="685">
        <v>345697.81825509068</v>
      </c>
      <c r="H21" s="685">
        <v>365764.10364658892</v>
      </c>
      <c r="I21" s="685">
        <v>348376.75032607594</v>
      </c>
      <c r="J21" s="685">
        <v>345817.18487131794</v>
      </c>
      <c r="K21" s="685">
        <v>374586.35246465099</v>
      </c>
      <c r="L21" s="685">
        <v>355009.47499842552</v>
      </c>
      <c r="M21" s="685">
        <v>361007.5206149944</v>
      </c>
      <c r="N21" s="685">
        <v>378607.80629883031</v>
      </c>
      <c r="O21" s="685">
        <v>429500.64278508432</v>
      </c>
      <c r="P21" s="685">
        <v>385115.21614873642</v>
      </c>
      <c r="Q21" s="685">
        <v>396042.42421970447</v>
      </c>
      <c r="R21" s="685">
        <v>395667.28414758405</v>
      </c>
      <c r="S21" s="685">
        <v>392174.31633880443</v>
      </c>
      <c r="T21" s="685">
        <v>388114.27289226383</v>
      </c>
      <c r="U21" s="685">
        <v>390703.1851307</v>
      </c>
      <c r="V21" s="685">
        <v>410138.5829340652</v>
      </c>
      <c r="W21" s="685">
        <v>388600.37820618495</v>
      </c>
      <c r="X21" s="685">
        <v>464168.91024537792</v>
      </c>
      <c r="Y21" s="685">
        <v>473937.81387358392</v>
      </c>
      <c r="Z21" s="685">
        <v>420078.83187052165</v>
      </c>
      <c r="AA21" s="685">
        <v>432279.80504278961</v>
      </c>
      <c r="AB21" s="685">
        <v>439105.94050059468</v>
      </c>
      <c r="AC21" s="685">
        <v>454315.46180165303</v>
      </c>
      <c r="AD21" s="685">
        <v>493198.26157522842</v>
      </c>
    </row>
    <row r="22" spans="1:30" ht="13.5" customHeight="1" x14ac:dyDescent="0.25">
      <c r="A22" s="732"/>
      <c r="B22" s="724"/>
      <c r="C22" s="724"/>
      <c r="D22" s="724"/>
      <c r="E22" s="724"/>
      <c r="F22" s="724"/>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row>
    <row r="23" spans="1:30" ht="22.5" customHeight="1" x14ac:dyDescent="0.25">
      <c r="A23" s="731" t="s">
        <v>625</v>
      </c>
      <c r="B23" s="685">
        <v>1624.2148832299999</v>
      </c>
      <c r="C23" s="685">
        <v>1549.5089154100001</v>
      </c>
      <c r="D23" s="685">
        <v>856.06608082999992</v>
      </c>
      <c r="E23" s="685">
        <v>1276.3656250999998</v>
      </c>
      <c r="F23" s="685">
        <v>1297.5461191700001</v>
      </c>
      <c r="G23" s="685">
        <v>1323.6721660499998</v>
      </c>
      <c r="H23" s="685">
        <v>1665.3537148</v>
      </c>
      <c r="I23" s="685">
        <v>1731.7073177500001</v>
      </c>
      <c r="J23" s="685">
        <v>1745.1016040000002</v>
      </c>
      <c r="K23" s="685">
        <v>1270.4286849999999</v>
      </c>
      <c r="L23" s="685">
        <v>1337.2616563700001</v>
      </c>
      <c r="M23" s="685">
        <v>1432.01673962</v>
      </c>
      <c r="N23" s="685">
        <v>1614.4807230399999</v>
      </c>
      <c r="O23" s="685">
        <v>1698.3874377300003</v>
      </c>
      <c r="P23" s="685">
        <v>1645.8600867999999</v>
      </c>
      <c r="Q23" s="685">
        <v>1571.04019756</v>
      </c>
      <c r="R23" s="685">
        <v>1515.4410619599996</v>
      </c>
      <c r="S23" s="685">
        <v>1591.00610407</v>
      </c>
      <c r="T23" s="685">
        <v>1402.85396128</v>
      </c>
      <c r="U23" s="685">
        <v>1291.2186228800001</v>
      </c>
      <c r="V23" s="685">
        <v>2054.9898269199998</v>
      </c>
      <c r="W23" s="685">
        <v>2561.1279846699999</v>
      </c>
      <c r="X23" s="685">
        <v>3037.2003470899999</v>
      </c>
      <c r="Y23" s="685">
        <v>3242.8194992999997</v>
      </c>
      <c r="Z23" s="685">
        <v>3321.13749422</v>
      </c>
      <c r="AA23" s="685">
        <v>3509.1284145600002</v>
      </c>
      <c r="AB23" s="685">
        <v>3573.3840891999998</v>
      </c>
      <c r="AC23" s="685">
        <v>3781.9343671400002</v>
      </c>
      <c r="AD23" s="685">
        <v>3801.0068398799995</v>
      </c>
    </row>
    <row r="24" spans="1:30" ht="13.5" customHeight="1" x14ac:dyDescent="0.25">
      <c r="A24" s="732"/>
      <c r="B24" s="724"/>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row>
    <row r="25" spans="1:30" ht="22.5" customHeight="1" x14ac:dyDescent="0.25">
      <c r="A25" s="731" t="s">
        <v>503</v>
      </c>
      <c r="B25" s="685">
        <v>1632.4893438899999</v>
      </c>
      <c r="C25" s="685">
        <v>1792.6862675599998</v>
      </c>
      <c r="D25" s="685">
        <v>2003.9572564100004</v>
      </c>
      <c r="E25" s="685">
        <v>2552.4010111900002</v>
      </c>
      <c r="F25" s="685">
        <v>2499.3138635099999</v>
      </c>
      <c r="G25" s="685">
        <v>2038.20702794</v>
      </c>
      <c r="H25" s="685">
        <v>2539.0902784499999</v>
      </c>
      <c r="I25" s="685">
        <v>3039.9506260800003</v>
      </c>
      <c r="J25" s="685">
        <v>2805.1478813600002</v>
      </c>
      <c r="K25" s="685">
        <v>2330.8089022000004</v>
      </c>
      <c r="L25" s="685">
        <v>2798.3830364800001</v>
      </c>
      <c r="M25" s="685">
        <v>3012.69729035</v>
      </c>
      <c r="N25" s="685">
        <v>3265.6251120099996</v>
      </c>
      <c r="O25" s="685">
        <v>3925.75648331</v>
      </c>
      <c r="P25" s="685">
        <v>4599.7472379300016</v>
      </c>
      <c r="Q25" s="685">
        <v>4238.9144227299994</v>
      </c>
      <c r="R25" s="685">
        <v>57.091407879999998</v>
      </c>
      <c r="S25" s="685">
        <v>55.851357880000002</v>
      </c>
      <c r="T25" s="685">
        <v>55.869201259999997</v>
      </c>
      <c r="U25" s="685">
        <v>54.111268260000003</v>
      </c>
      <c r="V25" s="685">
        <v>54.130567880000001</v>
      </c>
      <c r="W25" s="685">
        <v>67.366464649999998</v>
      </c>
      <c r="X25" s="685">
        <v>91.748766759999995</v>
      </c>
      <c r="Y25" s="685">
        <v>91.150441400000005</v>
      </c>
      <c r="Z25" s="685">
        <v>104.49683879999999</v>
      </c>
      <c r="AA25" s="685">
        <v>117.42358992</v>
      </c>
      <c r="AB25" s="685">
        <v>123.24530838</v>
      </c>
      <c r="AC25" s="685">
        <v>147.75145222</v>
      </c>
      <c r="AD25" s="685">
        <v>151.36129400999999</v>
      </c>
    </row>
    <row r="26" spans="1:30" ht="13.5" customHeight="1" x14ac:dyDescent="0.25">
      <c r="A26" s="732"/>
      <c r="B26" s="724"/>
      <c r="C26" s="724"/>
      <c r="D26" s="724"/>
      <c r="E26" s="724"/>
      <c r="F26" s="724"/>
      <c r="G26" s="724"/>
      <c r="H26" s="724"/>
      <c r="I26" s="724"/>
      <c r="J26" s="724"/>
      <c r="K26" s="724"/>
      <c r="L26" s="724"/>
      <c r="M26" s="724"/>
      <c r="N26" s="724"/>
      <c r="O26" s="724"/>
      <c r="P26" s="724"/>
      <c r="Q26" s="724"/>
      <c r="R26" s="724"/>
      <c r="S26" s="724"/>
      <c r="T26" s="724"/>
      <c r="U26" s="724"/>
      <c r="V26" s="724"/>
      <c r="W26" s="724"/>
      <c r="X26" s="724"/>
      <c r="Y26" s="724"/>
      <c r="Z26" s="724"/>
      <c r="AA26" s="724"/>
      <c r="AB26" s="724"/>
      <c r="AC26" s="724"/>
      <c r="AD26" s="724"/>
    </row>
    <row r="27" spans="1:30" ht="22.5" customHeight="1" x14ac:dyDescent="0.25">
      <c r="A27" s="731" t="s">
        <v>595</v>
      </c>
      <c r="B27" s="685">
        <v>725.5638831950298</v>
      </c>
      <c r="C27" s="685">
        <v>682.56711189350335</v>
      </c>
      <c r="D27" s="685">
        <v>721.26581348887601</v>
      </c>
      <c r="E27" s="685">
        <v>793.48505532829211</v>
      </c>
      <c r="F27" s="685">
        <v>845.2363743790977</v>
      </c>
      <c r="G27" s="685">
        <v>973.05045557940718</v>
      </c>
      <c r="H27" s="685">
        <v>883.02524867605166</v>
      </c>
      <c r="I27" s="685">
        <v>855.93827996839514</v>
      </c>
      <c r="J27" s="685">
        <v>682.47721434085372</v>
      </c>
      <c r="K27" s="685">
        <v>1224.048572871633</v>
      </c>
      <c r="L27" s="685">
        <v>1246.6045671305631</v>
      </c>
      <c r="M27" s="685">
        <v>1494.9483908614461</v>
      </c>
      <c r="N27" s="685">
        <v>1200.4160331051226</v>
      </c>
      <c r="O27" s="685">
        <v>955.76363592580117</v>
      </c>
      <c r="P27" s="685">
        <v>386.53557206151777</v>
      </c>
      <c r="Q27" s="685">
        <v>517.60928102836704</v>
      </c>
      <c r="R27" s="685">
        <v>807.8960421569227</v>
      </c>
      <c r="S27" s="685">
        <v>1451.7716805643795</v>
      </c>
      <c r="T27" s="685">
        <v>1616.2441390656709</v>
      </c>
      <c r="U27" s="685">
        <v>1300.3614356249816</v>
      </c>
      <c r="V27" s="685">
        <v>1000.7588714996272</v>
      </c>
      <c r="W27" s="685">
        <v>907.81543222046503</v>
      </c>
      <c r="X27" s="685">
        <v>1014.533581349178</v>
      </c>
      <c r="Y27" s="685">
        <v>1467.2900490025236</v>
      </c>
      <c r="Z27" s="685">
        <v>1443.3517260527958</v>
      </c>
      <c r="AA27" s="685">
        <v>1146.3648273212923</v>
      </c>
      <c r="AB27" s="685">
        <v>789.5229444521342</v>
      </c>
      <c r="AC27" s="685">
        <v>607.31263338088661</v>
      </c>
      <c r="AD27" s="685">
        <v>848.79643543092561</v>
      </c>
    </row>
    <row r="28" spans="1:30" ht="13.5" customHeight="1" x14ac:dyDescent="0.25">
      <c r="A28" s="732"/>
      <c r="B28" s="724"/>
      <c r="C28" s="724"/>
      <c r="D28" s="724"/>
      <c r="E28" s="724"/>
      <c r="F28" s="724"/>
      <c r="G28" s="724"/>
      <c r="H28" s="724"/>
      <c r="I28" s="724"/>
      <c r="J28" s="724"/>
      <c r="K28" s="724"/>
      <c r="L28" s="724"/>
      <c r="M28" s="724"/>
      <c r="N28" s="724"/>
      <c r="O28" s="724"/>
      <c r="P28" s="724"/>
      <c r="Q28" s="724"/>
      <c r="R28" s="724"/>
      <c r="S28" s="724"/>
      <c r="T28" s="724"/>
      <c r="U28" s="724"/>
      <c r="V28" s="724"/>
      <c r="W28" s="724"/>
      <c r="X28" s="724"/>
      <c r="Y28" s="724"/>
      <c r="Z28" s="724"/>
      <c r="AA28" s="724"/>
      <c r="AB28" s="724"/>
      <c r="AC28" s="724"/>
      <c r="AD28" s="724"/>
    </row>
    <row r="29" spans="1:30" ht="22.5" customHeight="1" x14ac:dyDescent="0.25">
      <c r="A29" s="731" t="s">
        <v>588</v>
      </c>
      <c r="B29" s="686">
        <v>0</v>
      </c>
      <c r="C29" s="686">
        <v>0</v>
      </c>
      <c r="D29" s="686">
        <v>0</v>
      </c>
      <c r="E29" s="686">
        <v>0</v>
      </c>
      <c r="F29" s="686">
        <v>0</v>
      </c>
      <c r="G29" s="686">
        <v>0</v>
      </c>
      <c r="H29" s="686">
        <v>0</v>
      </c>
      <c r="I29" s="686">
        <v>0</v>
      </c>
      <c r="J29" s="686">
        <v>0</v>
      </c>
      <c r="K29" s="686">
        <v>0</v>
      </c>
      <c r="L29" s="686">
        <v>0</v>
      </c>
      <c r="M29" s="686">
        <v>0</v>
      </c>
      <c r="N29" s="686">
        <v>0</v>
      </c>
      <c r="O29" s="686">
        <v>0</v>
      </c>
      <c r="P29" s="686">
        <v>0</v>
      </c>
      <c r="Q29" s="686">
        <v>0</v>
      </c>
      <c r="R29" s="686">
        <v>0</v>
      </c>
      <c r="S29" s="686">
        <v>0</v>
      </c>
      <c r="T29" s="686">
        <v>0</v>
      </c>
      <c r="U29" s="686">
        <v>0</v>
      </c>
      <c r="V29" s="686">
        <v>0</v>
      </c>
      <c r="W29" s="686">
        <v>0</v>
      </c>
      <c r="X29" s="686">
        <v>0</v>
      </c>
      <c r="Y29" s="686">
        <v>0</v>
      </c>
      <c r="Z29" s="686">
        <v>0</v>
      </c>
      <c r="AA29" s="686">
        <v>0</v>
      </c>
      <c r="AB29" s="686">
        <v>0</v>
      </c>
      <c r="AC29" s="686">
        <v>0</v>
      </c>
      <c r="AD29" s="686">
        <v>0</v>
      </c>
    </row>
    <row r="30" spans="1:30" ht="13.5" customHeight="1" x14ac:dyDescent="0.25">
      <c r="A30" s="731"/>
      <c r="B30" s="724"/>
      <c r="C30" s="724"/>
      <c r="D30" s="724"/>
      <c r="E30" s="724"/>
      <c r="F30" s="724"/>
      <c r="G30" s="724"/>
      <c r="H30" s="724"/>
      <c r="I30" s="724"/>
      <c r="J30" s="724"/>
      <c r="K30" s="724"/>
      <c r="L30" s="724"/>
      <c r="M30" s="724"/>
      <c r="N30" s="724"/>
      <c r="O30" s="724"/>
      <c r="P30" s="724"/>
      <c r="Q30" s="724"/>
      <c r="R30" s="724"/>
      <c r="S30" s="724"/>
      <c r="T30" s="724"/>
      <c r="U30" s="724"/>
      <c r="V30" s="724"/>
      <c r="W30" s="724"/>
      <c r="X30" s="724"/>
      <c r="Y30" s="724"/>
      <c r="Z30" s="724"/>
      <c r="AA30" s="724"/>
      <c r="AB30" s="724"/>
      <c r="AC30" s="724"/>
      <c r="AD30" s="724"/>
    </row>
    <row r="31" spans="1:30" ht="22.5" customHeight="1" x14ac:dyDescent="0.25">
      <c r="A31" s="731" t="s">
        <v>587</v>
      </c>
      <c r="B31" s="685">
        <v>184560.96970361937</v>
      </c>
      <c r="C31" s="685">
        <v>185634.10930544781</v>
      </c>
      <c r="D31" s="685">
        <v>179789.45059458673</v>
      </c>
      <c r="E31" s="685">
        <v>181584.39022957438</v>
      </c>
      <c r="F31" s="685">
        <v>184348.49805244402</v>
      </c>
      <c r="G31" s="685">
        <v>191580.51658052808</v>
      </c>
      <c r="H31" s="685">
        <v>196348.37790652827</v>
      </c>
      <c r="I31" s="685">
        <v>203059.44546283313</v>
      </c>
      <c r="J31" s="685">
        <v>206939.94366730633</v>
      </c>
      <c r="K31" s="685">
        <v>208628.49552108371</v>
      </c>
      <c r="L31" s="685">
        <v>213530.47211507088</v>
      </c>
      <c r="M31" s="685">
        <v>214015.83826313863</v>
      </c>
      <c r="N31" s="685">
        <v>214897.29406523731</v>
      </c>
      <c r="O31" s="685">
        <v>219063.34317591711</v>
      </c>
      <c r="P31" s="685">
        <v>202909.76263088861</v>
      </c>
      <c r="Q31" s="685">
        <v>207851.93480854982</v>
      </c>
      <c r="R31" s="685">
        <v>213391.78002219409</v>
      </c>
      <c r="S31" s="685">
        <v>219402.21658233705</v>
      </c>
      <c r="T31" s="685">
        <v>231561.45596144948</v>
      </c>
      <c r="U31" s="685">
        <v>235244.80914070798</v>
      </c>
      <c r="V31" s="685">
        <v>240168.8175008744</v>
      </c>
      <c r="W31" s="685">
        <v>239442.65778811579</v>
      </c>
      <c r="X31" s="685">
        <v>239734.94097950388</v>
      </c>
      <c r="Y31" s="685">
        <v>239173.75834845979</v>
      </c>
      <c r="Z31" s="685">
        <v>240117.00027631735</v>
      </c>
      <c r="AA31" s="685">
        <v>242333.71534306684</v>
      </c>
      <c r="AB31" s="685">
        <v>243801.96936709742</v>
      </c>
      <c r="AC31" s="685">
        <v>243961.5728057294</v>
      </c>
      <c r="AD31" s="685">
        <v>245252.98143415523</v>
      </c>
    </row>
    <row r="32" spans="1:30" ht="13.5" customHeight="1" x14ac:dyDescent="0.25">
      <c r="A32" s="732"/>
      <c r="B32" s="724"/>
      <c r="C32" s="724"/>
      <c r="D32" s="724"/>
      <c r="E32" s="724"/>
      <c r="F32" s="724"/>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row>
    <row r="33" spans="1:30" ht="22.5" customHeight="1" x14ac:dyDescent="0.25">
      <c r="A33" s="731" t="s">
        <v>568</v>
      </c>
      <c r="B33" s="686">
        <v>26617.945462391956</v>
      </c>
      <c r="C33" s="686">
        <v>27827.199283264174</v>
      </c>
      <c r="D33" s="686">
        <v>23357.574807430465</v>
      </c>
      <c r="E33" s="686">
        <v>21704.345359559138</v>
      </c>
      <c r="F33" s="686">
        <v>22443.195603409276</v>
      </c>
      <c r="G33" s="686">
        <v>22582.194843269004</v>
      </c>
      <c r="H33" s="686">
        <v>20660.117024110368</v>
      </c>
      <c r="I33" s="686">
        <v>22418.628132560669</v>
      </c>
      <c r="J33" s="686">
        <v>21541.796514146852</v>
      </c>
      <c r="K33" s="686">
        <v>29076.529103682446</v>
      </c>
      <c r="L33" s="686">
        <v>23231.506832375955</v>
      </c>
      <c r="M33" s="686">
        <v>26831.048092739558</v>
      </c>
      <c r="N33" s="686">
        <v>23453.046718091926</v>
      </c>
      <c r="O33" s="686">
        <v>27345.874658470031</v>
      </c>
      <c r="P33" s="686">
        <v>19072.914587900203</v>
      </c>
      <c r="Q33" s="686">
        <v>19921.106866140493</v>
      </c>
      <c r="R33" s="686">
        <v>18293.039020708904</v>
      </c>
      <c r="S33" s="686">
        <v>22182.141743331649</v>
      </c>
      <c r="T33" s="686">
        <v>23010.455171324906</v>
      </c>
      <c r="U33" s="686">
        <v>23945.315342544403</v>
      </c>
      <c r="V33" s="686">
        <v>27882.518750275995</v>
      </c>
      <c r="W33" s="686">
        <v>28571.380090245635</v>
      </c>
      <c r="X33" s="686">
        <v>-8281.389277159411</v>
      </c>
      <c r="Y33" s="686">
        <v>-25191.026456272048</v>
      </c>
      <c r="Z33" s="686">
        <v>-26672.855779345526</v>
      </c>
      <c r="AA33" s="686">
        <v>-21642.233722918427</v>
      </c>
      <c r="AB33" s="686">
        <v>-24424.689581111343</v>
      </c>
      <c r="AC33" s="686">
        <v>-23049.915547845856</v>
      </c>
      <c r="AD33" s="686">
        <v>-18008.526626935411</v>
      </c>
    </row>
    <row r="34" spans="1:30" ht="13.5" customHeight="1" thickBot="1" x14ac:dyDescent="0.3">
      <c r="A34" s="736"/>
      <c r="B34" s="725"/>
      <c r="C34" s="725"/>
      <c r="D34" s="725"/>
      <c r="E34" s="725"/>
      <c r="F34" s="725"/>
      <c r="G34" s="725"/>
      <c r="H34" s="725"/>
      <c r="I34" s="725"/>
      <c r="J34" s="725"/>
      <c r="K34" s="725"/>
      <c r="L34" s="725"/>
      <c r="M34" s="725"/>
      <c r="N34" s="725"/>
      <c r="O34" s="725"/>
      <c r="P34" s="725"/>
      <c r="Q34" s="725"/>
      <c r="R34" s="725"/>
      <c r="S34" s="725"/>
      <c r="T34" s="725"/>
      <c r="U34" s="725"/>
      <c r="V34" s="725"/>
      <c r="W34" s="725"/>
      <c r="X34" s="725"/>
      <c r="Y34" s="725"/>
      <c r="Z34" s="725"/>
      <c r="AA34" s="725"/>
      <c r="AB34" s="725"/>
      <c r="AC34" s="725"/>
      <c r="AD34" s="725"/>
    </row>
    <row r="35" spans="1:30" ht="15" thickTop="1" x14ac:dyDescent="0.25">
      <c r="A35" s="719" t="s">
        <v>626</v>
      </c>
    </row>
    <row r="36" spans="1:30" ht="21.75" customHeight="1" x14ac:dyDescent="0.25">
      <c r="A36" s="726" t="s">
        <v>638</v>
      </c>
    </row>
    <row r="37" spans="1:30" ht="17.100000000000001" customHeight="1" x14ac:dyDescent="0.25">
      <c r="A37" s="711" t="s">
        <v>643</v>
      </c>
      <c r="B37" s="712"/>
      <c r="C37" s="712"/>
      <c r="D37" s="712"/>
      <c r="E37" s="712"/>
      <c r="F37" s="712"/>
      <c r="G37" s="712"/>
      <c r="H37" s="712"/>
      <c r="I37" s="712"/>
      <c r="J37" s="712"/>
      <c r="K37" s="712"/>
      <c r="L37" s="712"/>
      <c r="M37" s="712"/>
      <c r="N37" s="712"/>
      <c r="O37" s="712"/>
      <c r="P37" s="712"/>
      <c r="Q37" s="712"/>
      <c r="R37" s="712"/>
      <c r="S37" s="712"/>
      <c r="T37" s="712"/>
      <c r="U37" s="712"/>
      <c r="V37" s="712"/>
      <c r="W37" s="712"/>
      <c r="X37" s="712"/>
      <c r="Y37" s="712"/>
      <c r="Z37" s="712"/>
      <c r="AA37" s="712"/>
      <c r="AB37" s="712"/>
      <c r="AC37" s="712"/>
      <c r="AD37" s="712"/>
    </row>
    <row r="38" spans="1:30" ht="17.100000000000001" customHeight="1" x14ac:dyDescent="0.25">
      <c r="A38" s="711" t="s">
        <v>644</v>
      </c>
      <c r="B38" s="712"/>
      <c r="C38" s="712"/>
      <c r="D38" s="712"/>
      <c r="E38" s="712"/>
      <c r="F38" s="712"/>
      <c r="G38" s="712"/>
      <c r="H38" s="712"/>
      <c r="I38" s="712"/>
      <c r="J38" s="712"/>
      <c r="K38" s="712"/>
      <c r="L38" s="712"/>
      <c r="M38" s="712"/>
      <c r="N38" s="712"/>
      <c r="O38" s="712"/>
      <c r="P38" s="712"/>
      <c r="Q38" s="712"/>
      <c r="R38" s="712"/>
      <c r="S38" s="712"/>
      <c r="T38" s="712"/>
      <c r="U38" s="712"/>
      <c r="V38" s="712"/>
      <c r="W38" s="712"/>
      <c r="X38" s="712"/>
      <c r="Y38" s="712"/>
      <c r="Z38" s="712"/>
      <c r="AA38" s="712"/>
      <c r="AB38" s="712"/>
      <c r="AC38" s="712"/>
      <c r="AD38" s="712"/>
    </row>
    <row r="39" spans="1:30" ht="17.100000000000001" customHeight="1" x14ac:dyDescent="0.25">
      <c r="A39" s="711" t="s">
        <v>599</v>
      </c>
      <c r="B39" s="712"/>
      <c r="C39" s="712"/>
      <c r="D39" s="712"/>
      <c r="E39" s="712"/>
      <c r="F39" s="712"/>
      <c r="G39" s="712"/>
      <c r="H39" s="712"/>
      <c r="I39" s="712"/>
      <c r="J39" s="712"/>
      <c r="K39" s="712"/>
      <c r="L39" s="712"/>
      <c r="M39" s="712"/>
      <c r="N39" s="712"/>
      <c r="O39" s="712"/>
      <c r="P39" s="712"/>
      <c r="Q39" s="712"/>
      <c r="R39" s="712"/>
      <c r="S39" s="712"/>
      <c r="T39" s="712"/>
      <c r="U39" s="712"/>
      <c r="V39" s="712"/>
      <c r="W39" s="712"/>
      <c r="X39" s="712"/>
      <c r="Y39" s="712"/>
      <c r="Z39" s="712"/>
      <c r="AA39" s="712"/>
      <c r="AB39" s="712"/>
      <c r="AC39" s="712"/>
      <c r="AD39" s="712"/>
    </row>
    <row r="40" spans="1:30" ht="17.100000000000001" customHeight="1" x14ac:dyDescent="0.25">
      <c r="A40" s="707" t="s">
        <v>600</v>
      </c>
      <c r="B40" s="712"/>
      <c r="C40" s="712"/>
      <c r="D40" s="712"/>
      <c r="E40" s="712"/>
      <c r="F40" s="712"/>
      <c r="G40" s="712"/>
      <c r="H40" s="712"/>
      <c r="I40" s="712"/>
      <c r="J40" s="712"/>
      <c r="K40" s="712"/>
      <c r="L40" s="712"/>
      <c r="M40" s="712"/>
      <c r="N40" s="712"/>
      <c r="O40" s="712"/>
      <c r="P40" s="712"/>
      <c r="Q40" s="712"/>
      <c r="R40" s="712"/>
      <c r="S40" s="712"/>
      <c r="T40" s="712"/>
      <c r="U40" s="712"/>
      <c r="V40" s="712"/>
      <c r="W40" s="712"/>
      <c r="X40" s="712"/>
      <c r="Y40" s="712"/>
      <c r="Z40" s="712"/>
      <c r="AA40" s="712"/>
      <c r="AB40" s="712"/>
      <c r="AC40" s="712"/>
      <c r="AD40" s="712"/>
    </row>
    <row r="41" spans="1:30" ht="18.75" customHeight="1" x14ac:dyDescent="0.25">
      <c r="A41" s="650" t="s">
        <v>429</v>
      </c>
    </row>
    <row r="42" spans="1:30" ht="12.75" customHeight="1" x14ac:dyDescent="0.25"/>
    <row r="43" spans="1:30" ht="12.75" customHeight="1" x14ac:dyDescent="0.25"/>
  </sheetData>
  <pageMargins left="0.75" right="0.75" top="0.75" bottom="0.75" header="0.3" footer="0"/>
  <pageSetup paperSize="9" scale="48" fitToHeight="0" orientation="landscape"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4DDBB-249D-4B47-9BAA-3C6C0B949C78}">
  <sheetPr>
    <pageSetUpPr fitToPage="1"/>
  </sheetPr>
  <dimension ref="A1:WYV66"/>
  <sheetViews>
    <sheetView zoomScale="80" zoomScaleNormal="80" zoomScaleSheetLayoutView="80" workbookViewId="0"/>
  </sheetViews>
  <sheetFormatPr defaultRowHeight="14.25" x14ac:dyDescent="0.25"/>
  <cols>
    <col min="1" max="1" width="60.28515625" style="754" customWidth="1"/>
    <col min="2" max="95" width="13.28515625" style="754" hidden="1" customWidth="1"/>
    <col min="96" max="97" width="13.85546875" style="754" hidden="1" customWidth="1"/>
    <col min="98" max="110" width="14.42578125" style="754" hidden="1" customWidth="1"/>
    <col min="111" max="111" width="12.7109375" style="754" customWidth="1"/>
    <col min="112" max="114" width="14.42578125" style="754" hidden="1" customWidth="1"/>
    <col min="115" max="115" width="12.7109375" style="754" customWidth="1"/>
    <col min="116" max="120" width="14.42578125" style="754" hidden="1" customWidth="1"/>
    <col min="121" max="135" width="12.7109375" style="754" customWidth="1"/>
    <col min="136" max="309" width="9.140625" style="754"/>
    <col min="310" max="310" width="54.140625" style="754" customWidth="1"/>
    <col min="311" max="348" width="9.140625" style="754" hidden="1" customWidth="1"/>
    <col min="349" max="361" width="8.7109375" style="754" customWidth="1"/>
    <col min="362" max="565" width="9.140625" style="754"/>
    <col min="566" max="566" width="54.140625" style="754" customWidth="1"/>
    <col min="567" max="604" width="9.140625" style="754" hidden="1" customWidth="1"/>
    <col min="605" max="617" width="8.7109375" style="754" customWidth="1"/>
    <col min="618" max="821" width="9.140625" style="754"/>
    <col min="822" max="822" width="54.140625" style="754" customWidth="1"/>
    <col min="823" max="860" width="9.140625" style="754" hidden="1" customWidth="1"/>
    <col min="861" max="873" width="8.7109375" style="754" customWidth="1"/>
    <col min="874" max="1077" width="9.140625" style="754"/>
    <col min="1078" max="1078" width="54.140625" style="754" customWidth="1"/>
    <col min="1079" max="1116" width="9.140625" style="754" hidden="1" customWidth="1"/>
    <col min="1117" max="1129" width="8.7109375" style="754" customWidth="1"/>
    <col min="1130" max="1333" width="9.140625" style="754"/>
    <col min="1334" max="1334" width="54.140625" style="754" customWidth="1"/>
    <col min="1335" max="1372" width="9.140625" style="754" hidden="1" customWidth="1"/>
    <col min="1373" max="1385" width="8.7109375" style="754" customWidth="1"/>
    <col min="1386" max="1589" width="9.140625" style="754"/>
    <col min="1590" max="1590" width="54.140625" style="754" customWidth="1"/>
    <col min="1591" max="1628" width="9.140625" style="754" hidden="1" customWidth="1"/>
    <col min="1629" max="1641" width="8.7109375" style="754" customWidth="1"/>
    <col min="1642" max="1845" width="9.140625" style="754"/>
    <col min="1846" max="1846" width="54.140625" style="754" customWidth="1"/>
    <col min="1847" max="1884" width="9.140625" style="754" hidden="1" customWidth="1"/>
    <col min="1885" max="1897" width="8.7109375" style="754" customWidth="1"/>
    <col min="1898" max="2101" width="9.140625" style="754"/>
    <col min="2102" max="2102" width="54.140625" style="754" customWidth="1"/>
    <col min="2103" max="2140" width="9.140625" style="754" hidden="1" customWidth="1"/>
    <col min="2141" max="2153" width="8.7109375" style="754" customWidth="1"/>
    <col min="2154" max="2357" width="9.140625" style="754"/>
    <col min="2358" max="2358" width="54.140625" style="754" customWidth="1"/>
    <col min="2359" max="2396" width="9.140625" style="754" hidden="1" customWidth="1"/>
    <col min="2397" max="2409" width="8.7109375" style="754" customWidth="1"/>
    <col min="2410" max="2613" width="9.140625" style="754"/>
    <col min="2614" max="2614" width="54.140625" style="754" customWidth="1"/>
    <col min="2615" max="2652" width="9.140625" style="754" hidden="1" customWidth="1"/>
    <col min="2653" max="2665" width="8.7109375" style="754" customWidth="1"/>
    <col min="2666" max="2869" width="9.140625" style="754"/>
    <col min="2870" max="2870" width="54.140625" style="754" customWidth="1"/>
    <col min="2871" max="2908" width="9.140625" style="754" hidden="1" customWidth="1"/>
    <col min="2909" max="2921" width="8.7109375" style="754" customWidth="1"/>
    <col min="2922" max="3125" width="9.140625" style="754"/>
    <col min="3126" max="3126" width="54.140625" style="754" customWidth="1"/>
    <col min="3127" max="3164" width="9.140625" style="754" hidden="1" customWidth="1"/>
    <col min="3165" max="3177" width="8.7109375" style="754" customWidth="1"/>
    <col min="3178" max="3381" width="9.140625" style="754"/>
    <col min="3382" max="3382" width="54.140625" style="754" customWidth="1"/>
    <col min="3383" max="3420" width="9.140625" style="754" hidden="1" customWidth="1"/>
    <col min="3421" max="3433" width="8.7109375" style="754" customWidth="1"/>
    <col min="3434" max="3637" width="9.140625" style="754"/>
    <col min="3638" max="3638" width="54.140625" style="754" customWidth="1"/>
    <col min="3639" max="3676" width="9.140625" style="754" hidden="1" customWidth="1"/>
    <col min="3677" max="3689" width="8.7109375" style="754" customWidth="1"/>
    <col min="3690" max="3893" width="9.140625" style="754"/>
    <col min="3894" max="3894" width="54.140625" style="754" customWidth="1"/>
    <col min="3895" max="3932" width="9.140625" style="754" hidden="1" customWidth="1"/>
    <col min="3933" max="3945" width="8.7109375" style="754" customWidth="1"/>
    <col min="3946" max="4149" width="9.140625" style="754"/>
    <col min="4150" max="4150" width="54.140625" style="754" customWidth="1"/>
    <col min="4151" max="4188" width="9.140625" style="754" hidden="1" customWidth="1"/>
    <col min="4189" max="4201" width="8.7109375" style="754" customWidth="1"/>
    <col min="4202" max="4405" width="9.140625" style="754"/>
    <col min="4406" max="4406" width="54.140625" style="754" customWidth="1"/>
    <col min="4407" max="4444" width="9.140625" style="754" hidden="1" customWidth="1"/>
    <col min="4445" max="4457" width="8.7109375" style="754" customWidth="1"/>
    <col min="4458" max="4661" width="9.140625" style="754"/>
    <col min="4662" max="4662" width="54.140625" style="754" customWidth="1"/>
    <col min="4663" max="4700" width="9.140625" style="754" hidden="1" customWidth="1"/>
    <col min="4701" max="4713" width="8.7109375" style="754" customWidth="1"/>
    <col min="4714" max="4917" width="9.140625" style="754"/>
    <col min="4918" max="4918" width="54.140625" style="754" customWidth="1"/>
    <col min="4919" max="4956" width="9.140625" style="754" hidden="1" customWidth="1"/>
    <col min="4957" max="4969" width="8.7109375" style="754" customWidth="1"/>
    <col min="4970" max="5173" width="9.140625" style="754"/>
    <col min="5174" max="5174" width="54.140625" style="754" customWidth="1"/>
    <col min="5175" max="5212" width="9.140625" style="754" hidden="1" customWidth="1"/>
    <col min="5213" max="5225" width="8.7109375" style="754" customWidth="1"/>
    <col min="5226" max="5429" width="9.140625" style="754"/>
    <col min="5430" max="5430" width="54.140625" style="754" customWidth="1"/>
    <col min="5431" max="5468" width="9.140625" style="754" hidden="1" customWidth="1"/>
    <col min="5469" max="5481" width="8.7109375" style="754" customWidth="1"/>
    <col min="5482" max="5685" width="9.140625" style="754"/>
    <col min="5686" max="5686" width="54.140625" style="754" customWidth="1"/>
    <col min="5687" max="5724" width="9.140625" style="754" hidden="1" customWidth="1"/>
    <col min="5725" max="5737" width="8.7109375" style="754" customWidth="1"/>
    <col min="5738" max="5941" width="9.140625" style="754"/>
    <col min="5942" max="5942" width="54.140625" style="754" customWidth="1"/>
    <col min="5943" max="5980" width="9.140625" style="754" hidden="1" customWidth="1"/>
    <col min="5981" max="5993" width="8.7109375" style="754" customWidth="1"/>
    <col min="5994" max="6197" width="9.140625" style="754"/>
    <col min="6198" max="6198" width="54.140625" style="754" customWidth="1"/>
    <col min="6199" max="6236" width="9.140625" style="754" hidden="1" customWidth="1"/>
    <col min="6237" max="6249" width="8.7109375" style="754" customWidth="1"/>
    <col min="6250" max="6453" width="9.140625" style="754"/>
    <col min="6454" max="6454" width="54.140625" style="754" customWidth="1"/>
    <col min="6455" max="6492" width="9.140625" style="754" hidden="1" customWidth="1"/>
    <col min="6493" max="6505" width="8.7109375" style="754" customWidth="1"/>
    <col min="6506" max="6709" width="9.140625" style="754"/>
    <col min="6710" max="6710" width="54.140625" style="754" customWidth="1"/>
    <col min="6711" max="6748" width="9.140625" style="754" hidden="1" customWidth="1"/>
    <col min="6749" max="6761" width="8.7109375" style="754" customWidth="1"/>
    <col min="6762" max="6965" width="9.140625" style="754"/>
    <col min="6966" max="6966" width="54.140625" style="754" customWidth="1"/>
    <col min="6967" max="7004" width="9.140625" style="754" hidden="1" customWidth="1"/>
    <col min="7005" max="7017" width="8.7109375" style="754" customWidth="1"/>
    <col min="7018" max="7221" width="9.140625" style="754"/>
    <col min="7222" max="7222" width="54.140625" style="754" customWidth="1"/>
    <col min="7223" max="7260" width="9.140625" style="754" hidden="1" customWidth="1"/>
    <col min="7261" max="7273" width="8.7109375" style="754" customWidth="1"/>
    <col min="7274" max="7477" width="9.140625" style="754"/>
    <col min="7478" max="7478" width="54.140625" style="754" customWidth="1"/>
    <col min="7479" max="7516" width="9.140625" style="754" hidden="1" customWidth="1"/>
    <col min="7517" max="7529" width="8.7109375" style="754" customWidth="1"/>
    <col min="7530" max="7733" width="9.140625" style="754"/>
    <col min="7734" max="7734" width="54.140625" style="754" customWidth="1"/>
    <col min="7735" max="7772" width="9.140625" style="754" hidden="1" customWidth="1"/>
    <col min="7773" max="7785" width="8.7109375" style="754" customWidth="1"/>
    <col min="7786" max="7989" width="9.140625" style="754"/>
    <col min="7990" max="7990" width="54.140625" style="754" customWidth="1"/>
    <col min="7991" max="8028" width="9.140625" style="754" hidden="1" customWidth="1"/>
    <col min="8029" max="8041" width="8.7109375" style="754" customWidth="1"/>
    <col min="8042" max="8245" width="9.140625" style="754"/>
    <col min="8246" max="8246" width="54.140625" style="754" customWidth="1"/>
    <col min="8247" max="8284" width="9.140625" style="754" hidden="1" customWidth="1"/>
    <col min="8285" max="8297" width="8.7109375" style="754" customWidth="1"/>
    <col min="8298" max="8501" width="9.140625" style="754"/>
    <col min="8502" max="8502" width="54.140625" style="754" customWidth="1"/>
    <col min="8503" max="8540" width="9.140625" style="754" hidden="1" customWidth="1"/>
    <col min="8541" max="8553" width="8.7109375" style="754" customWidth="1"/>
    <col min="8554" max="8757" width="9.140625" style="754"/>
    <col min="8758" max="8758" width="54.140625" style="754" customWidth="1"/>
    <col min="8759" max="8796" width="9.140625" style="754" hidden="1" customWidth="1"/>
    <col min="8797" max="8809" width="8.7109375" style="754" customWidth="1"/>
    <col min="8810" max="9013" width="9.140625" style="754"/>
    <col min="9014" max="9014" width="54.140625" style="754" customWidth="1"/>
    <col min="9015" max="9052" width="9.140625" style="754" hidden="1" customWidth="1"/>
    <col min="9053" max="9065" width="8.7109375" style="754" customWidth="1"/>
    <col min="9066" max="9269" width="9.140625" style="754"/>
    <col min="9270" max="9270" width="54.140625" style="754" customWidth="1"/>
    <col min="9271" max="9308" width="9.140625" style="754" hidden="1" customWidth="1"/>
    <col min="9309" max="9321" width="8.7109375" style="754" customWidth="1"/>
    <col min="9322" max="9525" width="9.140625" style="754"/>
    <col min="9526" max="9526" width="54.140625" style="754" customWidth="1"/>
    <col min="9527" max="9564" width="9.140625" style="754" hidden="1" customWidth="1"/>
    <col min="9565" max="9577" width="8.7109375" style="754" customWidth="1"/>
    <col min="9578" max="9781" width="9.140625" style="754"/>
    <col min="9782" max="9782" width="54.140625" style="754" customWidth="1"/>
    <col min="9783" max="9820" width="9.140625" style="754" hidden="1" customWidth="1"/>
    <col min="9821" max="9833" width="8.7109375" style="754" customWidth="1"/>
    <col min="9834" max="10037" width="9.140625" style="754"/>
    <col min="10038" max="10038" width="54.140625" style="754" customWidth="1"/>
    <col min="10039" max="10076" width="9.140625" style="754" hidden="1" customWidth="1"/>
    <col min="10077" max="10089" width="8.7109375" style="754" customWidth="1"/>
    <col min="10090" max="10293" width="9.140625" style="754"/>
    <col min="10294" max="10294" width="54.140625" style="754" customWidth="1"/>
    <col min="10295" max="10332" width="9.140625" style="754" hidden="1" customWidth="1"/>
    <col min="10333" max="10345" width="8.7109375" style="754" customWidth="1"/>
    <col min="10346" max="10549" width="9.140625" style="754"/>
    <col min="10550" max="10550" width="54.140625" style="754" customWidth="1"/>
    <col min="10551" max="10588" width="9.140625" style="754" hidden="1" customWidth="1"/>
    <col min="10589" max="10601" width="8.7109375" style="754" customWidth="1"/>
    <col min="10602" max="10805" width="9.140625" style="754"/>
    <col min="10806" max="10806" width="54.140625" style="754" customWidth="1"/>
    <col min="10807" max="10844" width="9.140625" style="754" hidden="1" customWidth="1"/>
    <col min="10845" max="10857" width="8.7109375" style="754" customWidth="1"/>
    <col min="10858" max="11061" width="9.140625" style="754"/>
    <col min="11062" max="11062" width="54.140625" style="754" customWidth="1"/>
    <col min="11063" max="11100" width="9.140625" style="754" hidden="1" customWidth="1"/>
    <col min="11101" max="11113" width="8.7109375" style="754" customWidth="1"/>
    <col min="11114" max="11317" width="9.140625" style="754"/>
    <col min="11318" max="11318" width="54.140625" style="754" customWidth="1"/>
    <col min="11319" max="11356" width="9.140625" style="754" hidden="1" customWidth="1"/>
    <col min="11357" max="11369" width="8.7109375" style="754" customWidth="1"/>
    <col min="11370" max="11573" width="9.140625" style="754"/>
    <col min="11574" max="11574" width="54.140625" style="754" customWidth="1"/>
    <col min="11575" max="11612" width="9.140625" style="754" hidden="1" customWidth="1"/>
    <col min="11613" max="11625" width="8.7109375" style="754" customWidth="1"/>
    <col min="11626" max="11829" width="9.140625" style="754"/>
    <col min="11830" max="11830" width="54.140625" style="754" customWidth="1"/>
    <col min="11831" max="11868" width="9.140625" style="754" hidden="1" customWidth="1"/>
    <col min="11869" max="11881" width="8.7109375" style="754" customWidth="1"/>
    <col min="11882" max="12085" width="9.140625" style="754"/>
    <col min="12086" max="12086" width="54.140625" style="754" customWidth="1"/>
    <col min="12087" max="12124" width="9.140625" style="754" hidden="1" customWidth="1"/>
    <col min="12125" max="12137" width="8.7109375" style="754" customWidth="1"/>
    <col min="12138" max="12341" width="9.140625" style="754"/>
    <col min="12342" max="12342" width="54.140625" style="754" customWidth="1"/>
    <col min="12343" max="12380" width="9.140625" style="754" hidden="1" customWidth="1"/>
    <col min="12381" max="12393" width="8.7109375" style="754" customWidth="1"/>
    <col min="12394" max="12597" width="9.140625" style="754"/>
    <col min="12598" max="12598" width="54.140625" style="754" customWidth="1"/>
    <col min="12599" max="12636" width="9.140625" style="754" hidden="1" customWidth="1"/>
    <col min="12637" max="12649" width="8.7109375" style="754" customWidth="1"/>
    <col min="12650" max="12853" width="9.140625" style="754"/>
    <col min="12854" max="12854" width="54.140625" style="754" customWidth="1"/>
    <col min="12855" max="12892" width="9.140625" style="754" hidden="1" customWidth="1"/>
    <col min="12893" max="12905" width="8.7109375" style="754" customWidth="1"/>
    <col min="12906" max="13109" width="9.140625" style="754"/>
    <col min="13110" max="13110" width="54.140625" style="754" customWidth="1"/>
    <col min="13111" max="13148" width="9.140625" style="754" hidden="1" customWidth="1"/>
    <col min="13149" max="13161" width="8.7109375" style="754" customWidth="1"/>
    <col min="13162" max="13365" width="9.140625" style="754"/>
    <col min="13366" max="13366" width="54.140625" style="754" customWidth="1"/>
    <col min="13367" max="13404" width="9.140625" style="754" hidden="1" customWidth="1"/>
    <col min="13405" max="13417" width="8.7109375" style="754" customWidth="1"/>
    <col min="13418" max="13621" width="9.140625" style="754"/>
    <col min="13622" max="13622" width="54.140625" style="754" customWidth="1"/>
    <col min="13623" max="13660" width="9.140625" style="754" hidden="1" customWidth="1"/>
    <col min="13661" max="13673" width="8.7109375" style="754" customWidth="1"/>
    <col min="13674" max="13877" width="9.140625" style="754"/>
    <col min="13878" max="13878" width="54.140625" style="754" customWidth="1"/>
    <col min="13879" max="13916" width="9.140625" style="754" hidden="1" customWidth="1"/>
    <col min="13917" max="13929" width="8.7109375" style="754" customWidth="1"/>
    <col min="13930" max="14133" width="9.140625" style="754"/>
    <col min="14134" max="14134" width="54.140625" style="754" customWidth="1"/>
    <col min="14135" max="14172" width="9.140625" style="754" hidden="1" customWidth="1"/>
    <col min="14173" max="14185" width="8.7109375" style="754" customWidth="1"/>
    <col min="14186" max="14389" width="9.140625" style="754"/>
    <col min="14390" max="14390" width="54.140625" style="754" customWidth="1"/>
    <col min="14391" max="14428" width="9.140625" style="754" hidden="1" customWidth="1"/>
    <col min="14429" max="14441" width="8.7109375" style="754" customWidth="1"/>
    <col min="14442" max="14645" width="9.140625" style="754"/>
    <col min="14646" max="14646" width="54.140625" style="754" customWidth="1"/>
    <col min="14647" max="14684" width="9.140625" style="754" hidden="1" customWidth="1"/>
    <col min="14685" max="14697" width="8.7109375" style="754" customWidth="1"/>
    <col min="14698" max="14901" width="9.140625" style="754"/>
    <col min="14902" max="14902" width="54.140625" style="754" customWidth="1"/>
    <col min="14903" max="14940" width="9.140625" style="754" hidden="1" customWidth="1"/>
    <col min="14941" max="14953" width="8.7109375" style="754" customWidth="1"/>
    <col min="14954" max="15157" width="9.140625" style="754"/>
    <col min="15158" max="15158" width="54.140625" style="754" customWidth="1"/>
    <col min="15159" max="15196" width="9.140625" style="754" hidden="1" customWidth="1"/>
    <col min="15197" max="15209" width="8.7109375" style="754" customWidth="1"/>
    <col min="15210" max="15413" width="9.140625" style="754"/>
    <col min="15414" max="15414" width="54.140625" style="754" customWidth="1"/>
    <col min="15415" max="15452" width="9.140625" style="754" hidden="1" customWidth="1"/>
    <col min="15453" max="15465" width="8.7109375" style="754" customWidth="1"/>
    <col min="15466" max="15669" width="9.140625" style="754"/>
    <col min="15670" max="15670" width="54.140625" style="754" customWidth="1"/>
    <col min="15671" max="15708" width="9.140625" style="754" hidden="1" customWidth="1"/>
    <col min="15709" max="15721" width="8.7109375" style="754" customWidth="1"/>
    <col min="15722" max="15925" width="9.140625" style="754"/>
    <col min="15926" max="15926" width="54.140625" style="754" customWidth="1"/>
    <col min="15927" max="15964" width="9.140625" style="754" hidden="1" customWidth="1"/>
    <col min="15965" max="15977" width="8.7109375" style="754" customWidth="1"/>
    <col min="15978" max="16181" width="9.140625" style="754"/>
    <col min="16182" max="16182" width="54.140625" style="754" customWidth="1"/>
    <col min="16183" max="16220" width="9.140625" style="754" hidden="1" customWidth="1"/>
    <col min="16221" max="16233" width="8.7109375" style="754" customWidth="1"/>
    <col min="16234" max="16384" width="9.140625" style="754"/>
  </cols>
  <sheetData>
    <row r="1" spans="1:135" s="746" customFormat="1" ht="22.5" customHeight="1" x14ac:dyDescent="0.25">
      <c r="A1" s="745" t="s">
        <v>5210</v>
      </c>
    </row>
    <row r="2" spans="1:135" s="748" customFormat="1" ht="18.75" customHeight="1" thickBot="1" x14ac:dyDescent="0.3">
      <c r="A2" s="747"/>
      <c r="DS2" s="749"/>
      <c r="DX2" s="749"/>
      <c r="EC2" s="749"/>
      <c r="EE2" s="749" t="s">
        <v>29</v>
      </c>
    </row>
    <row r="3" spans="1:135" ht="21" customHeight="1" thickTop="1" thickBot="1" x14ac:dyDescent="0.35">
      <c r="A3" s="750" t="s">
        <v>645</v>
      </c>
      <c r="B3" s="751">
        <v>40208</v>
      </c>
      <c r="C3" s="752">
        <v>40237</v>
      </c>
      <c r="D3" s="752">
        <v>40239</v>
      </c>
      <c r="E3" s="752">
        <v>40270</v>
      </c>
      <c r="F3" s="752">
        <v>40301</v>
      </c>
      <c r="G3" s="752">
        <v>40332</v>
      </c>
      <c r="H3" s="752">
        <v>40363</v>
      </c>
      <c r="I3" s="752">
        <v>40394</v>
      </c>
      <c r="J3" s="752">
        <v>40425</v>
      </c>
      <c r="K3" s="752">
        <v>40456</v>
      </c>
      <c r="L3" s="752">
        <v>40487</v>
      </c>
      <c r="M3" s="752">
        <v>40518</v>
      </c>
      <c r="N3" s="752">
        <v>40549</v>
      </c>
      <c r="O3" s="752">
        <v>40580</v>
      </c>
      <c r="P3" s="752">
        <v>40611</v>
      </c>
      <c r="Q3" s="752">
        <v>40642</v>
      </c>
      <c r="R3" s="752">
        <v>40673</v>
      </c>
      <c r="S3" s="752">
        <v>40704</v>
      </c>
      <c r="T3" s="752">
        <v>40735</v>
      </c>
      <c r="U3" s="752">
        <v>40766</v>
      </c>
      <c r="V3" s="752">
        <v>40797</v>
      </c>
      <c r="W3" s="752">
        <v>40828</v>
      </c>
      <c r="X3" s="752">
        <v>40859</v>
      </c>
      <c r="Y3" s="752">
        <v>40890</v>
      </c>
      <c r="Z3" s="752">
        <v>40921</v>
      </c>
      <c r="AA3" s="752">
        <v>40952</v>
      </c>
      <c r="AB3" s="752">
        <v>40983</v>
      </c>
      <c r="AC3" s="752">
        <v>41014</v>
      </c>
      <c r="AD3" s="752">
        <v>41045</v>
      </c>
      <c r="AE3" s="752">
        <v>41076</v>
      </c>
      <c r="AF3" s="752">
        <v>41107</v>
      </c>
      <c r="AG3" s="752">
        <v>41138</v>
      </c>
      <c r="AH3" s="752">
        <v>41169</v>
      </c>
      <c r="AI3" s="752">
        <v>41200</v>
      </c>
      <c r="AJ3" s="752">
        <v>41231</v>
      </c>
      <c r="AK3" s="752">
        <v>41262</v>
      </c>
      <c r="AL3" s="752">
        <v>41293</v>
      </c>
      <c r="AM3" s="752">
        <v>41324</v>
      </c>
      <c r="AN3" s="752">
        <v>41355</v>
      </c>
      <c r="AO3" s="752">
        <v>41386</v>
      </c>
      <c r="AP3" s="752">
        <v>41417</v>
      </c>
      <c r="AQ3" s="752">
        <v>41448</v>
      </c>
      <c r="AR3" s="752">
        <v>41479</v>
      </c>
      <c r="AS3" s="752">
        <v>41510</v>
      </c>
      <c r="AT3" s="752">
        <v>41541</v>
      </c>
      <c r="AU3" s="752">
        <v>41572</v>
      </c>
      <c r="AV3" s="752">
        <v>41603</v>
      </c>
      <c r="AW3" s="752">
        <v>41634</v>
      </c>
      <c r="AX3" s="752">
        <v>41665</v>
      </c>
      <c r="AY3" s="752">
        <v>41696</v>
      </c>
      <c r="AZ3" s="752">
        <v>41727</v>
      </c>
      <c r="BA3" s="752">
        <v>41758</v>
      </c>
      <c r="BB3" s="752">
        <v>41789</v>
      </c>
      <c r="BC3" s="752">
        <v>41820</v>
      </c>
      <c r="BD3" s="752">
        <v>41851</v>
      </c>
      <c r="BE3" s="752">
        <v>41882</v>
      </c>
      <c r="BF3" s="752">
        <v>41912</v>
      </c>
      <c r="BG3" s="752">
        <v>41913</v>
      </c>
      <c r="BH3" s="752">
        <v>41944</v>
      </c>
      <c r="BI3" s="752">
        <v>41975</v>
      </c>
      <c r="BJ3" s="752">
        <v>42006</v>
      </c>
      <c r="BK3" s="752">
        <v>42037</v>
      </c>
      <c r="BL3" s="752">
        <v>42068</v>
      </c>
      <c r="BM3" s="752">
        <v>42099</v>
      </c>
      <c r="BN3" s="752">
        <v>42130</v>
      </c>
      <c r="BO3" s="752">
        <v>42161</v>
      </c>
      <c r="BP3" s="752">
        <v>42192</v>
      </c>
      <c r="BQ3" s="752">
        <v>42223</v>
      </c>
      <c r="BR3" s="752">
        <v>42254</v>
      </c>
      <c r="BS3" s="752">
        <v>42285</v>
      </c>
      <c r="BT3" s="752">
        <v>42316</v>
      </c>
      <c r="BU3" s="752">
        <v>42347</v>
      </c>
      <c r="BV3" s="752">
        <v>42378</v>
      </c>
      <c r="BW3" s="752">
        <v>42409</v>
      </c>
      <c r="BX3" s="752">
        <v>42440</v>
      </c>
      <c r="BY3" s="752">
        <v>42471</v>
      </c>
      <c r="BZ3" s="752">
        <v>42502</v>
      </c>
      <c r="CA3" s="752">
        <v>42533</v>
      </c>
      <c r="CB3" s="752">
        <v>42564</v>
      </c>
      <c r="CC3" s="752">
        <v>42595</v>
      </c>
      <c r="CD3" s="752">
        <v>42626</v>
      </c>
      <c r="CE3" s="752">
        <v>42657</v>
      </c>
      <c r="CF3" s="752">
        <v>42688</v>
      </c>
      <c r="CG3" s="752">
        <v>42719</v>
      </c>
      <c r="CH3" s="752">
        <v>42750</v>
      </c>
      <c r="CI3" s="752">
        <v>42781</v>
      </c>
      <c r="CJ3" s="752">
        <v>42812</v>
      </c>
      <c r="CK3" s="752">
        <v>42843</v>
      </c>
      <c r="CL3" s="752">
        <v>42874</v>
      </c>
      <c r="CM3" s="752">
        <v>42905</v>
      </c>
      <c r="CN3" s="752">
        <v>42936</v>
      </c>
      <c r="CO3" s="752">
        <v>42967</v>
      </c>
      <c r="CP3" s="752">
        <v>42998</v>
      </c>
      <c r="CQ3" s="752">
        <v>43029</v>
      </c>
      <c r="CR3" s="752">
        <v>43060</v>
      </c>
      <c r="CS3" s="752">
        <v>43091</v>
      </c>
      <c r="CT3" s="752">
        <v>43122</v>
      </c>
      <c r="CU3" s="752">
        <v>43153</v>
      </c>
      <c r="CV3" s="752">
        <v>43184</v>
      </c>
      <c r="CW3" s="752">
        <v>43215</v>
      </c>
      <c r="CX3" s="752">
        <v>43246</v>
      </c>
      <c r="CY3" s="752">
        <v>43277</v>
      </c>
      <c r="CZ3" s="752">
        <v>43308</v>
      </c>
      <c r="DA3" s="752">
        <v>43339</v>
      </c>
      <c r="DB3" s="752">
        <v>43370</v>
      </c>
      <c r="DC3" s="752">
        <v>43401</v>
      </c>
      <c r="DD3" s="752">
        <v>43432</v>
      </c>
      <c r="DE3" s="752">
        <v>43462</v>
      </c>
      <c r="DF3" s="752">
        <v>43493</v>
      </c>
      <c r="DG3" s="752">
        <v>43524</v>
      </c>
      <c r="DH3" s="752">
        <v>43552</v>
      </c>
      <c r="DI3" s="752">
        <v>43583</v>
      </c>
      <c r="DJ3" s="752">
        <v>43613</v>
      </c>
      <c r="DK3" s="752">
        <v>43644</v>
      </c>
      <c r="DL3" s="752">
        <v>43674</v>
      </c>
      <c r="DM3" s="752">
        <v>43705</v>
      </c>
      <c r="DN3" s="752">
        <v>43736</v>
      </c>
      <c r="DO3" s="752">
        <v>43766</v>
      </c>
      <c r="DP3" s="752">
        <v>43797</v>
      </c>
      <c r="DQ3" s="752">
        <v>43827</v>
      </c>
      <c r="DR3" s="752">
        <v>43858</v>
      </c>
      <c r="DS3" s="753" t="s">
        <v>576</v>
      </c>
      <c r="DT3" s="753" t="s">
        <v>475</v>
      </c>
      <c r="DU3" s="623" t="s">
        <v>577</v>
      </c>
      <c r="DV3" s="623" t="s">
        <v>477</v>
      </c>
      <c r="DW3" s="623" t="s">
        <v>605</v>
      </c>
      <c r="DX3" s="623" t="s">
        <v>479</v>
      </c>
      <c r="DY3" s="623" t="s">
        <v>480</v>
      </c>
      <c r="DZ3" s="623" t="s">
        <v>481</v>
      </c>
      <c r="EA3" s="623" t="s">
        <v>482</v>
      </c>
      <c r="EB3" s="623">
        <v>44136</v>
      </c>
      <c r="EC3" s="623">
        <v>44166</v>
      </c>
      <c r="ED3" s="623">
        <v>44197</v>
      </c>
      <c r="EE3" s="623" t="s">
        <v>580</v>
      </c>
    </row>
    <row r="4" spans="1:135" ht="17.100000000000001" customHeight="1" thickTop="1" x14ac:dyDescent="0.25">
      <c r="A4" s="755"/>
      <c r="B4" s="756"/>
      <c r="C4" s="756"/>
      <c r="D4" s="756"/>
      <c r="E4" s="756"/>
      <c r="F4" s="756"/>
      <c r="G4" s="756"/>
      <c r="H4" s="756"/>
      <c r="I4" s="756"/>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756"/>
      <c r="AO4" s="756"/>
      <c r="AP4" s="756"/>
      <c r="AQ4" s="756"/>
      <c r="AR4" s="756"/>
      <c r="AS4" s="756"/>
      <c r="AT4" s="756"/>
      <c r="AU4" s="756"/>
      <c r="AV4" s="756"/>
      <c r="AW4" s="756"/>
      <c r="AX4" s="756"/>
      <c r="AY4" s="756"/>
      <c r="AZ4" s="756"/>
      <c r="BA4" s="756"/>
      <c r="BB4" s="756"/>
      <c r="BC4" s="756"/>
      <c r="BD4" s="756"/>
      <c r="BE4" s="756"/>
      <c r="BF4" s="756"/>
      <c r="BG4" s="756"/>
      <c r="BH4" s="756"/>
      <c r="BI4" s="756"/>
      <c r="BJ4" s="756"/>
      <c r="BK4" s="756"/>
      <c r="BL4" s="756"/>
      <c r="BM4" s="756"/>
      <c r="BN4" s="756"/>
      <c r="BO4" s="756"/>
      <c r="BP4" s="756"/>
      <c r="BQ4" s="756"/>
      <c r="BR4" s="756"/>
      <c r="BS4" s="756"/>
      <c r="BT4" s="756"/>
      <c r="BU4" s="756"/>
      <c r="BV4" s="756"/>
      <c r="BW4" s="756"/>
      <c r="BX4" s="756"/>
      <c r="BY4" s="756"/>
      <c r="BZ4" s="756"/>
      <c r="CA4" s="756"/>
      <c r="CB4" s="756"/>
      <c r="CC4" s="756"/>
      <c r="CD4" s="756"/>
      <c r="CE4" s="756"/>
      <c r="CF4" s="756"/>
      <c r="CG4" s="756"/>
      <c r="CH4" s="756"/>
      <c r="CI4" s="756"/>
      <c r="CJ4" s="756"/>
      <c r="CK4" s="756"/>
      <c r="CL4" s="756"/>
      <c r="CM4" s="756"/>
      <c r="CN4" s="756"/>
      <c r="CO4" s="756"/>
      <c r="CP4" s="756"/>
      <c r="CQ4" s="756"/>
      <c r="CR4" s="756"/>
      <c r="CS4" s="756"/>
      <c r="CT4" s="756"/>
      <c r="CU4" s="756"/>
      <c r="CV4" s="756"/>
      <c r="CW4" s="756"/>
      <c r="CX4" s="756"/>
      <c r="CY4" s="756"/>
      <c r="CZ4" s="756"/>
      <c r="DA4" s="756"/>
      <c r="DB4" s="756"/>
      <c r="DC4" s="756"/>
      <c r="DD4" s="756"/>
      <c r="DE4" s="756"/>
      <c r="DF4" s="756"/>
      <c r="DG4" s="756"/>
      <c r="DH4" s="756"/>
      <c r="DI4" s="756"/>
      <c r="DJ4" s="756"/>
      <c r="DK4" s="756"/>
      <c r="DL4" s="756"/>
      <c r="DM4" s="756"/>
      <c r="DN4" s="756"/>
      <c r="DO4" s="756"/>
      <c r="DP4" s="756"/>
      <c r="DQ4" s="756"/>
      <c r="DR4" s="756"/>
      <c r="DS4" s="756"/>
      <c r="DT4" s="756"/>
      <c r="DU4" s="756"/>
      <c r="DV4" s="756"/>
      <c r="DW4" s="756"/>
      <c r="DX4" s="756"/>
      <c r="DY4" s="756"/>
      <c r="DZ4" s="756"/>
      <c r="EA4" s="756"/>
      <c r="EB4" s="756"/>
      <c r="EC4" s="756"/>
      <c r="ED4" s="756"/>
      <c r="EE4" s="756"/>
    </row>
    <row r="5" spans="1:135" ht="17.100000000000001" customHeight="1" x14ac:dyDescent="0.25">
      <c r="A5" s="755" t="s">
        <v>646</v>
      </c>
      <c r="B5" s="757">
        <v>16171.960026841443</v>
      </c>
      <c r="C5" s="757">
        <v>15979.918504390556</v>
      </c>
      <c r="D5" s="757">
        <v>15845.174678718537</v>
      </c>
      <c r="E5" s="757">
        <v>16036.327574022573</v>
      </c>
      <c r="F5" s="757">
        <v>16227.254416493004</v>
      </c>
      <c r="G5" s="757">
        <v>15904.557043885216</v>
      </c>
      <c r="H5" s="757">
        <v>16369.721227265134</v>
      </c>
      <c r="I5" s="757">
        <v>16281.24484228429</v>
      </c>
      <c r="J5" s="757">
        <v>16241.980758452173</v>
      </c>
      <c r="K5" s="757">
        <v>16473.996105313156</v>
      </c>
      <c r="L5" s="757">
        <v>16722.43897559122</v>
      </c>
      <c r="M5" s="757">
        <v>18975.006270668913</v>
      </c>
      <c r="N5" s="757">
        <v>18010.593082900665</v>
      </c>
      <c r="O5" s="757">
        <v>17749.329653375997</v>
      </c>
      <c r="P5" s="757">
        <v>17492.407133231845</v>
      </c>
      <c r="Q5" s="757">
        <v>17646.497592686108</v>
      </c>
      <c r="R5" s="757">
        <v>17594.772439179418</v>
      </c>
      <c r="S5" s="757">
        <v>17516.570954198032</v>
      </c>
      <c r="T5" s="757">
        <v>18045.280669068587</v>
      </c>
      <c r="U5" s="757">
        <v>18269.489570318754</v>
      </c>
      <c r="V5" s="757">
        <v>17957.873646394448</v>
      </c>
      <c r="W5" s="757">
        <v>18294.304306683174</v>
      </c>
      <c r="X5" s="757">
        <v>17891.407119467123</v>
      </c>
      <c r="Y5" s="757">
        <v>20307.786446312803</v>
      </c>
      <c r="Z5" s="757">
        <v>19209.573208944614</v>
      </c>
      <c r="AA5" s="757">
        <v>18923.022119759324</v>
      </c>
      <c r="AB5" s="757">
        <v>18978.695497382185</v>
      </c>
      <c r="AC5" s="757">
        <v>18961.549992068223</v>
      </c>
      <c r="AD5" s="757">
        <v>18678.032246711129</v>
      </c>
      <c r="AE5" s="757">
        <v>19013.633662171222</v>
      </c>
      <c r="AF5" s="757">
        <v>19228.031835841684</v>
      </c>
      <c r="AG5" s="757">
        <v>19287.1599017013</v>
      </c>
      <c r="AH5" s="757">
        <v>19233.798105900336</v>
      </c>
      <c r="AI5" s="757">
        <v>19257.554559318654</v>
      </c>
      <c r="AJ5" s="757">
        <v>19629.552590686864</v>
      </c>
      <c r="AK5" s="757">
        <v>22169.717386902448</v>
      </c>
      <c r="AL5" s="757">
        <v>20964.304899561892</v>
      </c>
      <c r="AM5" s="757">
        <v>20780.286985424955</v>
      </c>
      <c r="AN5" s="757">
        <v>20987.016268127656</v>
      </c>
      <c r="AO5" s="757">
        <v>20656.089712851328</v>
      </c>
      <c r="AP5" s="757">
        <v>20557.306859228109</v>
      </c>
      <c r="AQ5" s="757">
        <v>20523.48661882988</v>
      </c>
      <c r="AR5" s="757">
        <v>20820.159883091204</v>
      </c>
      <c r="AS5" s="757">
        <v>20987.512445111654</v>
      </c>
      <c r="AT5" s="757">
        <v>20664.185177378316</v>
      </c>
      <c r="AU5" s="757">
        <v>20702.891560809614</v>
      </c>
      <c r="AV5" s="757">
        <v>20888.105552438185</v>
      </c>
      <c r="AW5" s="757">
        <v>23316.684992015878</v>
      </c>
      <c r="AX5" s="757">
        <v>22265.883860057205</v>
      </c>
      <c r="AY5" s="757">
        <v>22077.566872167037</v>
      </c>
      <c r="AZ5" s="757">
        <v>22090.400144122301</v>
      </c>
      <c r="BA5" s="757">
        <v>21718.536421617555</v>
      </c>
      <c r="BB5" s="757">
        <v>21737.2264592838</v>
      </c>
      <c r="BC5" s="757">
        <v>21684.992832060678</v>
      </c>
      <c r="BD5" s="757">
        <v>22175.789473345048</v>
      </c>
      <c r="BE5" s="757">
        <v>22196.112731025903</v>
      </c>
      <c r="BF5" s="757">
        <v>21848.23998536943</v>
      </c>
      <c r="BG5" s="757">
        <v>22102.50724703589</v>
      </c>
      <c r="BH5" s="757">
        <v>22503.624769895934</v>
      </c>
      <c r="BI5" s="757">
        <v>25391.16857677501</v>
      </c>
      <c r="BJ5" s="757">
        <v>24029.803890028252</v>
      </c>
      <c r="BK5" s="757">
        <v>24013.562842210038</v>
      </c>
      <c r="BL5" s="757">
        <v>23784.870318967191</v>
      </c>
      <c r="BM5" s="757">
        <v>23912.218911613985</v>
      </c>
      <c r="BN5" s="757">
        <v>24220.596316528303</v>
      </c>
      <c r="BO5" s="757">
        <v>24017.50101763201</v>
      </c>
      <c r="BP5" s="757">
        <v>24588.241511306522</v>
      </c>
      <c r="BQ5" s="757">
        <v>24794.334919669374</v>
      </c>
      <c r="BR5" s="757">
        <v>24354.580198828076</v>
      </c>
      <c r="BS5" s="757">
        <v>24815.527936131883</v>
      </c>
      <c r="BT5" s="757">
        <v>25002.24008601328</v>
      </c>
      <c r="BU5" s="757">
        <v>27638</v>
      </c>
      <c r="BV5" s="757">
        <v>26531.097152112925</v>
      </c>
      <c r="BW5" s="757">
        <v>26526.899703812975</v>
      </c>
      <c r="BX5" s="757">
        <v>26183.738862633141</v>
      </c>
      <c r="BY5" s="757">
        <v>26254.514732054799</v>
      </c>
      <c r="BZ5" s="757">
        <v>26173.261525868962</v>
      </c>
      <c r="CA5" s="757">
        <v>26253.964140184591</v>
      </c>
      <c r="CB5" s="757">
        <v>26762.160082529066</v>
      </c>
      <c r="CC5" s="757">
        <v>26565.777695196768</v>
      </c>
      <c r="CD5" s="757">
        <v>26679.574401556256</v>
      </c>
      <c r="CE5" s="757">
        <v>27085.920970584004</v>
      </c>
      <c r="CF5" s="757">
        <v>26977.870846605641</v>
      </c>
      <c r="CG5" s="757">
        <v>29731.251114000625</v>
      </c>
      <c r="CH5" s="757">
        <v>28503.782930543362</v>
      </c>
      <c r="CI5" s="757">
        <v>28353.789284723396</v>
      </c>
      <c r="CJ5" s="757">
        <v>28226.794639748969</v>
      </c>
      <c r="CK5" s="757">
        <v>28264.118735730339</v>
      </c>
      <c r="CL5" s="757">
        <v>28038.109877324951</v>
      </c>
      <c r="CM5" s="757">
        <v>28460.470012456764</v>
      </c>
      <c r="CN5" s="757">
        <v>28732.075101738672</v>
      </c>
      <c r="CO5" s="757">
        <v>28547.538359344486</v>
      </c>
      <c r="CP5" s="757">
        <v>28558.473586083212</v>
      </c>
      <c r="CQ5" s="757">
        <v>28844.392046574456</v>
      </c>
      <c r="CR5" s="757">
        <v>29119.574478804388</v>
      </c>
      <c r="CS5" s="757">
        <v>32218.438809848714</v>
      </c>
      <c r="CT5" s="757">
        <v>30902.666062600962</v>
      </c>
      <c r="CU5" s="757">
        <v>30604.554093916278</v>
      </c>
      <c r="CV5" s="757">
        <v>29949.46705897844</v>
      </c>
      <c r="CW5" s="757">
        <v>29305.442108130697</v>
      </c>
      <c r="CX5" s="757">
        <v>28891.577411526578</v>
      </c>
      <c r="CY5" s="757">
        <v>29087.652257059555</v>
      </c>
      <c r="CZ5" s="757">
        <v>29217.356379832076</v>
      </c>
      <c r="DA5" s="757">
        <v>29104.323065575794</v>
      </c>
      <c r="DB5" s="757">
        <v>29000.117582687668</v>
      </c>
      <c r="DC5" s="757">
        <v>29071.941947559819</v>
      </c>
      <c r="DD5" s="757">
        <v>29111.019947766225</v>
      </c>
      <c r="DE5" s="757">
        <v>31636.023138115845</v>
      </c>
      <c r="DF5" s="757">
        <v>29893.550483353891</v>
      </c>
      <c r="DG5" s="757">
        <v>29612.111529268681</v>
      </c>
      <c r="DH5" s="757">
        <v>29987.258875632728</v>
      </c>
      <c r="DI5" s="757">
        <v>29808.532092407655</v>
      </c>
      <c r="DJ5" s="757">
        <v>29873.778942881614</v>
      </c>
      <c r="DK5" s="757">
        <v>30056.327956020566</v>
      </c>
      <c r="DL5" s="757">
        <v>30327.714046756177</v>
      </c>
      <c r="DM5" s="757">
        <v>30499.597336790979</v>
      </c>
      <c r="DN5" s="757">
        <v>30620.709542476052</v>
      </c>
      <c r="DO5" s="757">
        <v>31634.880380811912</v>
      </c>
      <c r="DP5" s="757">
        <v>31672.719324559101</v>
      </c>
      <c r="DQ5" s="757">
        <v>35365.44116659162</v>
      </c>
      <c r="DR5" s="757">
        <v>33646.968742174089</v>
      </c>
      <c r="DS5" s="757">
        <v>33729.331543131731</v>
      </c>
      <c r="DT5" s="757">
        <v>34041.210177219153</v>
      </c>
      <c r="DU5" s="757">
        <v>35441.178040064326</v>
      </c>
      <c r="DV5" s="757">
        <v>36965.41341447919</v>
      </c>
      <c r="DW5" s="757">
        <v>36133.21804392316</v>
      </c>
      <c r="DX5" s="757">
        <v>36349.4683146877</v>
      </c>
      <c r="DY5" s="757">
        <v>36481.794617266271</v>
      </c>
      <c r="DZ5" s="757">
        <v>36167.186899197026</v>
      </c>
      <c r="EA5" s="757">
        <v>36623.820447114776</v>
      </c>
      <c r="EB5" s="757">
        <v>36907.671134592551</v>
      </c>
      <c r="EC5" s="757">
        <v>39610.504011841193</v>
      </c>
      <c r="ED5" s="757">
        <v>38497.754583117094</v>
      </c>
      <c r="EE5" s="757">
        <v>38230.063502696634</v>
      </c>
    </row>
    <row r="6" spans="1:135" ht="17.100000000000001" customHeight="1" x14ac:dyDescent="0.25">
      <c r="A6" s="755" t="s">
        <v>647</v>
      </c>
      <c r="B6" s="757">
        <v>2780.4818602185578</v>
      </c>
      <c r="C6" s="757">
        <v>2661.1428895894414</v>
      </c>
      <c r="D6" s="757">
        <v>2898.1288821314602</v>
      </c>
      <c r="E6" s="757">
        <v>2715.3582111474238</v>
      </c>
      <c r="F6" s="757">
        <v>2684.0971327969955</v>
      </c>
      <c r="G6" s="757">
        <v>2744.9043118847831</v>
      </c>
      <c r="H6" s="757">
        <v>2589.750992474867</v>
      </c>
      <c r="I6" s="757">
        <v>2818.4901145357067</v>
      </c>
      <c r="J6" s="757">
        <v>2854.1944993078255</v>
      </c>
      <c r="K6" s="757">
        <v>2652.7364417868403</v>
      </c>
      <c r="L6" s="757">
        <v>2792.7197988087805</v>
      </c>
      <c r="M6" s="757">
        <v>3616.7552011710859</v>
      </c>
      <c r="N6" s="757">
        <v>3226.065290569335</v>
      </c>
      <c r="O6" s="757">
        <v>2789.5613597740057</v>
      </c>
      <c r="P6" s="757">
        <v>3064.4438332881532</v>
      </c>
      <c r="Q6" s="757">
        <v>2706.3366797338899</v>
      </c>
      <c r="R6" s="757">
        <v>3000.4766235805801</v>
      </c>
      <c r="S6" s="757">
        <v>2937.2266495119648</v>
      </c>
      <c r="T6" s="757">
        <v>2860.3833820514105</v>
      </c>
      <c r="U6" s="757">
        <v>3375.9320411612475</v>
      </c>
      <c r="V6" s="757">
        <v>3198.9278438555507</v>
      </c>
      <c r="W6" s="757">
        <v>3543.8328578868231</v>
      </c>
      <c r="X6" s="757">
        <v>3523.5380632228726</v>
      </c>
      <c r="Y6" s="757">
        <v>4161.9693968671954</v>
      </c>
      <c r="Z6" s="757">
        <v>3378.484805855383</v>
      </c>
      <c r="AA6" s="757">
        <v>3248.2380390606745</v>
      </c>
      <c r="AB6" s="757">
        <v>2883.3512458578157</v>
      </c>
      <c r="AC6" s="757">
        <v>2977.8079643617739</v>
      </c>
      <c r="AD6" s="757">
        <v>3403.9576576288719</v>
      </c>
      <c r="AE6" s="757">
        <v>2731.8580123987772</v>
      </c>
      <c r="AF6" s="757">
        <v>2921.5951604483175</v>
      </c>
      <c r="AG6" s="757">
        <v>3285.2655863486962</v>
      </c>
      <c r="AH6" s="757">
        <v>3218.9780038196668</v>
      </c>
      <c r="AI6" s="757">
        <v>3775.3428060113479</v>
      </c>
      <c r="AJ6" s="757">
        <v>3586.6000795631339</v>
      </c>
      <c r="AK6" s="757">
        <v>4791.5966149175529</v>
      </c>
      <c r="AL6" s="757">
        <v>4198.8004375281098</v>
      </c>
      <c r="AM6" s="757">
        <v>3718.4681231650479</v>
      </c>
      <c r="AN6" s="757">
        <v>3968.0071440123438</v>
      </c>
      <c r="AO6" s="757">
        <v>4263.4817446186689</v>
      </c>
      <c r="AP6" s="757">
        <v>4030.7237780018918</v>
      </c>
      <c r="AQ6" s="757">
        <v>3881.5519780801178</v>
      </c>
      <c r="AR6" s="757">
        <v>4400.6176584587956</v>
      </c>
      <c r="AS6" s="757">
        <v>4329.7500811983455</v>
      </c>
      <c r="AT6" s="757">
        <v>4242.0866869116808</v>
      </c>
      <c r="AU6" s="757">
        <v>4812.0552422003866</v>
      </c>
      <c r="AV6" s="757">
        <v>4467.8940639118146</v>
      </c>
      <c r="AW6" s="757">
        <v>6810.9656838341225</v>
      </c>
      <c r="AX6" s="757">
        <v>5069.9095430427915</v>
      </c>
      <c r="AY6" s="757">
        <v>4859.8693030329596</v>
      </c>
      <c r="AZ6" s="757">
        <v>4678.5999159676958</v>
      </c>
      <c r="BA6" s="757">
        <v>5002.6420686924439</v>
      </c>
      <c r="BB6" s="757">
        <v>4285.1118852461977</v>
      </c>
      <c r="BC6" s="757">
        <v>4659.9065244093199</v>
      </c>
      <c r="BD6" s="757">
        <v>5162.9735006449473</v>
      </c>
      <c r="BE6" s="757">
        <v>4784.119899514094</v>
      </c>
      <c r="BF6" s="757">
        <v>4722.670419430573</v>
      </c>
      <c r="BG6" s="757">
        <v>4493.5170977541047</v>
      </c>
      <c r="BH6" s="757">
        <v>4728.3325385640619</v>
      </c>
      <c r="BI6" s="757">
        <v>7139.7543311749869</v>
      </c>
      <c r="BJ6" s="757">
        <v>4663.7387838217473</v>
      </c>
      <c r="BK6" s="757">
        <v>4523.7478623699599</v>
      </c>
      <c r="BL6" s="757">
        <v>4450.9223558028089</v>
      </c>
      <c r="BM6" s="757">
        <v>4979.4203134760128</v>
      </c>
      <c r="BN6" s="757">
        <v>4161.0018502116955</v>
      </c>
      <c r="BO6" s="757">
        <v>4383.6580079079868</v>
      </c>
      <c r="BP6" s="757">
        <v>4496.3473000134763</v>
      </c>
      <c r="BQ6" s="757">
        <v>3994.4044263306255</v>
      </c>
      <c r="BR6" s="757">
        <v>4461.7785986819208</v>
      </c>
      <c r="BS6" s="757">
        <v>4318.628638748115</v>
      </c>
      <c r="BT6" s="757">
        <v>4136.1890971867178</v>
      </c>
      <c r="BU6" s="757">
        <v>5700</v>
      </c>
      <c r="BV6" s="757">
        <v>4639.9123097070715</v>
      </c>
      <c r="BW6" s="757">
        <v>4120.3852649670216</v>
      </c>
      <c r="BX6" s="757">
        <v>4559.5574301768565</v>
      </c>
      <c r="BY6" s="757">
        <v>4193.0783909652037</v>
      </c>
      <c r="BZ6" s="757">
        <v>4398.2989610010391</v>
      </c>
      <c r="CA6" s="757">
        <v>4326.8833435254101</v>
      </c>
      <c r="CB6" s="757">
        <v>4260.7877591309334</v>
      </c>
      <c r="CC6" s="757">
        <v>4589.0046524532281</v>
      </c>
      <c r="CD6" s="757">
        <v>4732.6255099037444</v>
      </c>
      <c r="CE6" s="757">
        <v>4727.9586299159955</v>
      </c>
      <c r="CF6" s="757">
        <v>5014.1771895143556</v>
      </c>
      <c r="CG6" s="757">
        <v>6187.1460565193684</v>
      </c>
      <c r="CH6" s="757">
        <v>5518.0582707766389</v>
      </c>
      <c r="CI6" s="757">
        <v>5086.7802471466075</v>
      </c>
      <c r="CJ6" s="757">
        <v>5413.5634866610299</v>
      </c>
      <c r="CK6" s="757">
        <v>4919.5590877596596</v>
      </c>
      <c r="CL6" s="757">
        <v>4519.4033162250489</v>
      </c>
      <c r="CM6" s="757">
        <v>5103.3417168232363</v>
      </c>
      <c r="CN6" s="757">
        <v>4617.9956123513275</v>
      </c>
      <c r="CO6" s="757">
        <v>4377.7882468055095</v>
      </c>
      <c r="CP6" s="757">
        <v>4636.5514420067884</v>
      </c>
      <c r="CQ6" s="757">
        <v>5956.1293232755443</v>
      </c>
      <c r="CR6" s="757">
        <v>5488.725887875612</v>
      </c>
      <c r="CS6" s="757">
        <v>6493.0487123812809</v>
      </c>
      <c r="CT6" s="757">
        <v>6233.4020422090307</v>
      </c>
      <c r="CU6" s="757">
        <v>5547.9557401637248</v>
      </c>
      <c r="CV6" s="757">
        <v>5202.3559418015602</v>
      </c>
      <c r="CW6" s="757">
        <v>5160.4314191792973</v>
      </c>
      <c r="CX6" s="757">
        <v>5317.7048001934272</v>
      </c>
      <c r="CY6" s="757">
        <v>4753.28732685045</v>
      </c>
      <c r="CZ6" s="757">
        <v>5137.0804043879234</v>
      </c>
      <c r="DA6" s="757">
        <v>4877.3073580142081</v>
      </c>
      <c r="DB6" s="757">
        <v>4489.8915086023289</v>
      </c>
      <c r="DC6" s="757">
        <v>5441.6693809101835</v>
      </c>
      <c r="DD6" s="757">
        <v>5638.6729159237802</v>
      </c>
      <c r="DE6" s="757">
        <v>7704.4489917341543</v>
      </c>
      <c r="DF6" s="757">
        <v>7354.9369597161085</v>
      </c>
      <c r="DG6" s="757">
        <v>6057.7412150413129</v>
      </c>
      <c r="DH6" s="757">
        <v>6188.3169892272736</v>
      </c>
      <c r="DI6" s="757">
        <v>6526.4704679423421</v>
      </c>
      <c r="DJ6" s="757">
        <v>6456.2028305483882</v>
      </c>
      <c r="DK6" s="757">
        <v>5837.0643281894327</v>
      </c>
      <c r="DL6" s="757">
        <v>6124.8075236438253</v>
      </c>
      <c r="DM6" s="757">
        <v>5972.4088819290218</v>
      </c>
      <c r="DN6" s="757">
        <v>5242.610979963948</v>
      </c>
      <c r="DO6" s="757">
        <v>6250.6338458380906</v>
      </c>
      <c r="DP6" s="757">
        <v>5814.1562041309053</v>
      </c>
      <c r="DQ6" s="757">
        <v>7543.713894688377</v>
      </c>
      <c r="DR6" s="757">
        <v>6263.8035133059066</v>
      </c>
      <c r="DS6" s="757">
        <v>5655.1840796482666</v>
      </c>
      <c r="DT6" s="757">
        <v>6490.3051716908449</v>
      </c>
      <c r="DU6" s="757">
        <v>6930.7378024656709</v>
      </c>
      <c r="DV6" s="757">
        <v>5586.7797979408087</v>
      </c>
      <c r="DW6" s="757">
        <v>5722.302474896841</v>
      </c>
      <c r="DX6" s="757">
        <v>5767.0276340122928</v>
      </c>
      <c r="DY6" s="757">
        <v>5098.575338673737</v>
      </c>
      <c r="DZ6" s="757">
        <v>5599.5383830129713</v>
      </c>
      <c r="EA6" s="757">
        <v>5477.2437161352191</v>
      </c>
      <c r="EB6" s="757">
        <v>5394.0144405774463</v>
      </c>
      <c r="EC6" s="757">
        <v>6950.9651418888052</v>
      </c>
      <c r="ED6" s="757">
        <v>6011.4850225429063</v>
      </c>
      <c r="EE6" s="757">
        <v>5340.56838381337</v>
      </c>
    </row>
    <row r="7" spans="1:135" ht="17.100000000000001" customHeight="1" x14ac:dyDescent="0.25">
      <c r="A7" s="755" t="s">
        <v>648</v>
      </c>
      <c r="B7" s="757">
        <v>13354.1369304</v>
      </c>
      <c r="C7" s="757">
        <v>15547.269751184082</v>
      </c>
      <c r="D7" s="757">
        <v>16275.622386438796</v>
      </c>
      <c r="E7" s="757">
        <v>15221.23032284</v>
      </c>
      <c r="F7" s="757">
        <v>16093.601333399249</v>
      </c>
      <c r="G7" s="757">
        <v>16999.361531195795</v>
      </c>
      <c r="H7" s="757">
        <v>19152.045058170501</v>
      </c>
      <c r="I7" s="757">
        <v>17322.563515917751</v>
      </c>
      <c r="J7" s="757">
        <v>17348.093718887878</v>
      </c>
      <c r="K7" s="757">
        <v>19741.48304675605</v>
      </c>
      <c r="L7" s="757">
        <v>20508.300298751532</v>
      </c>
      <c r="M7" s="757">
        <v>22343.765787940167</v>
      </c>
      <c r="N7" s="757">
        <v>22984.200542913426</v>
      </c>
      <c r="O7" s="757">
        <v>22919.075251580765</v>
      </c>
      <c r="P7" s="757">
        <v>22059.179417132509</v>
      </c>
      <c r="Q7" s="757">
        <v>23166.702863040875</v>
      </c>
      <c r="R7" s="757">
        <v>20938.908755252636</v>
      </c>
      <c r="S7" s="757">
        <v>21782.913917106107</v>
      </c>
      <c r="T7" s="757">
        <v>21168.268613999975</v>
      </c>
      <c r="U7" s="757">
        <v>22548.75644605832</v>
      </c>
      <c r="V7" s="757">
        <v>21135.314750968126</v>
      </c>
      <c r="W7" s="757">
        <v>20621.053342979791</v>
      </c>
      <c r="X7" s="757">
        <v>20552.26384958261</v>
      </c>
      <c r="Y7" s="757">
        <v>23811.115484457412</v>
      </c>
      <c r="Z7" s="757">
        <v>21262.747211979215</v>
      </c>
      <c r="AA7" s="757">
        <v>22729.78389618911</v>
      </c>
      <c r="AB7" s="757">
        <v>22777.196732427616</v>
      </c>
      <c r="AC7" s="757">
        <v>22587.705621703659</v>
      </c>
      <c r="AD7" s="757">
        <v>22581.00185845033</v>
      </c>
      <c r="AE7" s="757">
        <v>24165.476965627764</v>
      </c>
      <c r="AF7" s="757">
        <v>23900.002767059999</v>
      </c>
      <c r="AG7" s="757">
        <v>23612.924114190002</v>
      </c>
      <c r="AH7" s="757">
        <v>24815.184473119996</v>
      </c>
      <c r="AI7" s="757">
        <v>23406.22358813</v>
      </c>
      <c r="AJ7" s="757">
        <v>22282.956181639998</v>
      </c>
      <c r="AK7" s="757">
        <v>25661.61601234</v>
      </c>
      <c r="AL7" s="757">
        <v>24923.575304820002</v>
      </c>
      <c r="AM7" s="757">
        <v>27863.721685230001</v>
      </c>
      <c r="AN7" s="757">
        <v>27008.273728829998</v>
      </c>
      <c r="AO7" s="757">
        <v>23896.042957950001</v>
      </c>
      <c r="AP7" s="757">
        <v>28157.483017939998</v>
      </c>
      <c r="AQ7" s="757">
        <v>28688.974320559999</v>
      </c>
      <c r="AR7" s="757">
        <v>28935.587960119999</v>
      </c>
      <c r="AS7" s="757">
        <v>26134.653011400002</v>
      </c>
      <c r="AT7" s="757">
        <v>25278.962214350006</v>
      </c>
      <c r="AU7" s="757">
        <v>26462.917852329996</v>
      </c>
      <c r="AV7" s="757">
        <v>28401.248003600002</v>
      </c>
      <c r="AW7" s="757">
        <v>32222.361538929999</v>
      </c>
      <c r="AX7" s="757">
        <v>31332.858156099996</v>
      </c>
      <c r="AY7" s="757">
        <v>37154.273890489996</v>
      </c>
      <c r="AZ7" s="757">
        <v>35714.452707160002</v>
      </c>
      <c r="BA7" s="757">
        <v>35349.192402590001</v>
      </c>
      <c r="BB7" s="757">
        <v>36559.695734500005</v>
      </c>
      <c r="BC7" s="757">
        <v>35792.13994986</v>
      </c>
      <c r="BD7" s="757">
        <v>37463.480514460003</v>
      </c>
      <c r="BE7" s="757">
        <v>39541.545096289999</v>
      </c>
      <c r="BF7" s="757">
        <v>37218.004232480009</v>
      </c>
      <c r="BG7" s="757">
        <v>38604.992392180007</v>
      </c>
      <c r="BH7" s="757">
        <v>36126.117609040004</v>
      </c>
      <c r="BI7" s="757">
        <v>35402.665723730002</v>
      </c>
      <c r="BJ7" s="757">
        <v>40194.553121159995</v>
      </c>
      <c r="BK7" s="757">
        <v>41903.326050510004</v>
      </c>
      <c r="BL7" s="757">
        <v>45342.041259387093</v>
      </c>
      <c r="BM7" s="757">
        <v>46268.043769730008</v>
      </c>
      <c r="BN7" s="757">
        <v>42422.148787660008</v>
      </c>
      <c r="BO7" s="757">
        <v>43192.988507800001</v>
      </c>
      <c r="BP7" s="757">
        <v>39688.594744379996</v>
      </c>
      <c r="BQ7" s="757">
        <v>37781.122630039994</v>
      </c>
      <c r="BR7" s="757">
        <v>38130.92308647</v>
      </c>
      <c r="BS7" s="757">
        <v>42033.614138259996</v>
      </c>
      <c r="BT7" s="757">
        <v>41357.989154869996</v>
      </c>
      <c r="BU7" s="757">
        <v>40232</v>
      </c>
      <c r="BV7" s="757">
        <v>43327.37065099</v>
      </c>
      <c r="BW7" s="757">
        <v>42270.242217110004</v>
      </c>
      <c r="BX7" s="757">
        <v>38702.747159840001</v>
      </c>
      <c r="BY7" s="757">
        <v>36966.402783769998</v>
      </c>
      <c r="BZ7" s="757">
        <v>45500.998912250005</v>
      </c>
      <c r="CA7" s="757">
        <v>39838.989369879993</v>
      </c>
      <c r="CB7" s="757">
        <v>40788.16046508</v>
      </c>
      <c r="CC7" s="757">
        <v>41119.640720480005</v>
      </c>
      <c r="CD7" s="757">
        <v>41671.594240912294</v>
      </c>
      <c r="CE7" s="757">
        <v>39342.389224932289</v>
      </c>
      <c r="CF7" s="757">
        <v>43057.980335112297</v>
      </c>
      <c r="CG7" s="757">
        <v>46144.057143852289</v>
      </c>
      <c r="CH7" s="757">
        <v>49052.035099962297</v>
      </c>
      <c r="CI7" s="757">
        <v>46447.503736152299</v>
      </c>
      <c r="CJ7" s="757">
        <v>42630.130434432293</v>
      </c>
      <c r="CK7" s="757">
        <v>50649.058355552283</v>
      </c>
      <c r="CL7" s="757">
        <v>51387.394905092289</v>
      </c>
      <c r="CM7" s="757">
        <v>47138.658829172295</v>
      </c>
      <c r="CN7" s="757">
        <v>48911.241085272297</v>
      </c>
      <c r="CO7" s="757">
        <v>46142.886787152289</v>
      </c>
      <c r="CP7" s="757">
        <v>52734.662568232292</v>
      </c>
      <c r="CQ7" s="757">
        <v>47975.549305722285</v>
      </c>
      <c r="CR7" s="757">
        <v>55447.42017634229</v>
      </c>
      <c r="CS7" s="757">
        <v>63436.593504842291</v>
      </c>
      <c r="CT7" s="757">
        <v>64010.385101322288</v>
      </c>
      <c r="CU7" s="757">
        <v>64691.880049190004</v>
      </c>
      <c r="CV7" s="757">
        <v>61775.648335420003</v>
      </c>
      <c r="CW7" s="757">
        <v>62298.683299819997</v>
      </c>
      <c r="CX7" s="757">
        <v>65146.519412010006</v>
      </c>
      <c r="CY7" s="757">
        <v>75207.92356529001</v>
      </c>
      <c r="CZ7" s="757">
        <v>66305.61094092</v>
      </c>
      <c r="DA7" s="757">
        <v>78975.213065695003</v>
      </c>
      <c r="DB7" s="757">
        <v>66270.398734379996</v>
      </c>
      <c r="DC7" s="757">
        <v>63583.843827479999</v>
      </c>
      <c r="DD7" s="757">
        <v>68343.119430899998</v>
      </c>
      <c r="DE7" s="757">
        <v>61526.639409400006</v>
      </c>
      <c r="DF7" s="757">
        <v>65569.821188270012</v>
      </c>
      <c r="DG7" s="757">
        <v>67814.736733609985</v>
      </c>
      <c r="DH7" s="757">
        <v>65703.469429789999</v>
      </c>
      <c r="DI7" s="757">
        <v>67220.293253249998</v>
      </c>
      <c r="DJ7" s="757">
        <v>72201.11818676001</v>
      </c>
      <c r="DK7" s="757">
        <v>69836.564613819995</v>
      </c>
      <c r="DL7" s="757">
        <v>73400.208292349998</v>
      </c>
      <c r="DM7" s="757">
        <v>68249.798498079996</v>
      </c>
      <c r="DN7" s="757">
        <v>69874.510723400002</v>
      </c>
      <c r="DO7" s="757">
        <v>66725.449632139993</v>
      </c>
      <c r="DP7" s="757">
        <v>73298.830747629996</v>
      </c>
      <c r="DQ7" s="757">
        <v>80442.341112480019</v>
      </c>
      <c r="DR7" s="757">
        <v>77776.282186179989</v>
      </c>
      <c r="DS7" s="757">
        <v>82662.719124980009</v>
      </c>
      <c r="DT7" s="757">
        <v>85871.212860280008</v>
      </c>
      <c r="DU7" s="757">
        <v>90023.860949669994</v>
      </c>
      <c r="DV7" s="757">
        <v>114298.81100968999</v>
      </c>
      <c r="DW7" s="757">
        <v>106491.25758024</v>
      </c>
      <c r="DX7" s="757">
        <v>111756.76418896001</v>
      </c>
      <c r="DY7" s="757">
        <v>95879.586515479998</v>
      </c>
      <c r="DZ7" s="757">
        <v>94156.614546609999</v>
      </c>
      <c r="EA7" s="757">
        <v>135936.18902791</v>
      </c>
      <c r="EB7" s="757">
        <v>141911.90418340999</v>
      </c>
      <c r="EC7" s="757">
        <v>148154.26381224999</v>
      </c>
      <c r="ED7" s="757">
        <v>169642.08276880998</v>
      </c>
      <c r="EE7" s="757">
        <v>152420.99205742002</v>
      </c>
    </row>
    <row r="8" spans="1:135" ht="17.100000000000001" customHeight="1" x14ac:dyDescent="0.25">
      <c r="A8" s="755" t="s">
        <v>649</v>
      </c>
      <c r="B8" s="757"/>
      <c r="C8" s="757"/>
      <c r="D8" s="757"/>
      <c r="E8" s="757"/>
      <c r="F8" s="757"/>
      <c r="G8" s="757"/>
      <c r="H8" s="757"/>
      <c r="I8" s="757"/>
      <c r="J8" s="757"/>
      <c r="K8" s="757"/>
      <c r="L8" s="757"/>
      <c r="M8" s="757"/>
      <c r="N8" s="757"/>
      <c r="O8" s="757"/>
      <c r="P8" s="757"/>
      <c r="Q8" s="757"/>
      <c r="R8" s="757"/>
      <c r="S8" s="757"/>
      <c r="T8" s="757"/>
      <c r="U8" s="757"/>
      <c r="V8" s="757"/>
      <c r="W8" s="757"/>
      <c r="X8" s="757"/>
      <c r="Y8" s="757"/>
      <c r="Z8" s="757"/>
      <c r="AA8" s="757"/>
      <c r="AB8" s="757"/>
      <c r="AC8" s="757"/>
      <c r="AD8" s="757"/>
      <c r="AE8" s="757"/>
      <c r="AF8" s="757"/>
      <c r="AG8" s="757"/>
      <c r="AH8" s="757"/>
      <c r="AI8" s="757"/>
      <c r="AJ8" s="757"/>
      <c r="AK8" s="757"/>
      <c r="AL8" s="757"/>
      <c r="AM8" s="757"/>
      <c r="AN8" s="757"/>
      <c r="AO8" s="757"/>
      <c r="AP8" s="757"/>
      <c r="AQ8" s="757"/>
      <c r="AR8" s="757"/>
      <c r="AS8" s="757"/>
      <c r="AT8" s="757"/>
      <c r="AU8" s="757"/>
      <c r="AV8" s="757"/>
      <c r="AW8" s="757"/>
      <c r="AX8" s="757"/>
      <c r="AY8" s="757"/>
      <c r="AZ8" s="757"/>
      <c r="BA8" s="757"/>
      <c r="BB8" s="757"/>
      <c r="BC8" s="757"/>
      <c r="BD8" s="757"/>
      <c r="BE8" s="757"/>
      <c r="BF8" s="757"/>
      <c r="BG8" s="757"/>
      <c r="BH8" s="757"/>
      <c r="BI8" s="757"/>
      <c r="BJ8" s="757"/>
      <c r="BK8" s="757"/>
      <c r="BL8" s="757"/>
      <c r="BM8" s="757"/>
      <c r="BN8" s="757"/>
      <c r="BO8" s="757"/>
      <c r="BP8" s="757"/>
      <c r="BQ8" s="757"/>
      <c r="BR8" s="757"/>
      <c r="BS8" s="757"/>
      <c r="BT8" s="757"/>
      <c r="BU8" s="757"/>
      <c r="BV8" s="757"/>
      <c r="BW8" s="757"/>
      <c r="BX8" s="757"/>
      <c r="BY8" s="757"/>
      <c r="BZ8" s="757"/>
      <c r="CA8" s="757"/>
      <c r="CB8" s="757"/>
      <c r="CC8" s="757"/>
      <c r="CD8" s="757"/>
      <c r="CE8" s="757"/>
      <c r="CF8" s="757"/>
      <c r="CG8" s="757"/>
      <c r="CH8" s="757"/>
      <c r="CI8" s="757"/>
      <c r="CJ8" s="757"/>
      <c r="CK8" s="757"/>
      <c r="CL8" s="757"/>
      <c r="CM8" s="757"/>
      <c r="CN8" s="757"/>
      <c r="CO8" s="757"/>
      <c r="CP8" s="757"/>
      <c r="CQ8" s="757"/>
      <c r="CR8" s="757"/>
      <c r="CS8" s="757"/>
      <c r="CT8" s="757"/>
      <c r="CU8" s="757"/>
      <c r="CV8" s="757"/>
      <c r="CW8" s="757"/>
      <c r="CX8" s="757"/>
      <c r="CY8" s="757"/>
      <c r="CZ8" s="757"/>
      <c r="DA8" s="757"/>
      <c r="DB8" s="757"/>
      <c r="DC8" s="757"/>
      <c r="DD8" s="757"/>
      <c r="DE8" s="757"/>
      <c r="DF8" s="757"/>
      <c r="DG8" s="757"/>
      <c r="DH8" s="757"/>
      <c r="DI8" s="757"/>
      <c r="DJ8" s="757"/>
      <c r="DK8" s="757"/>
      <c r="DL8" s="757"/>
      <c r="DM8" s="757"/>
      <c r="DN8" s="757"/>
      <c r="DO8" s="757"/>
      <c r="DP8" s="757"/>
      <c r="DQ8" s="757"/>
      <c r="DR8" s="757"/>
      <c r="DS8" s="757"/>
      <c r="DT8" s="757"/>
      <c r="DU8" s="757"/>
      <c r="DV8" s="757"/>
      <c r="DW8" s="757"/>
      <c r="DX8" s="757"/>
      <c r="DY8" s="757"/>
      <c r="DZ8" s="757"/>
      <c r="EA8" s="757"/>
      <c r="EB8" s="757"/>
      <c r="EC8" s="757"/>
      <c r="ED8" s="757"/>
      <c r="EE8" s="757"/>
    </row>
    <row r="9" spans="1:135" s="760" customFormat="1" ht="17.100000000000001" customHeight="1" x14ac:dyDescent="0.25">
      <c r="A9" s="758" t="s">
        <v>650</v>
      </c>
      <c r="B9" s="759">
        <v>13180.361091909999</v>
      </c>
      <c r="C9" s="759">
        <v>15445.119449369999</v>
      </c>
      <c r="D9" s="759">
        <v>16168.046902009999</v>
      </c>
      <c r="E9" s="759">
        <v>15124.25977701</v>
      </c>
      <c r="F9" s="759">
        <v>16001.144004809998</v>
      </c>
      <c r="G9" s="759">
        <v>16558.544007380002</v>
      </c>
      <c r="H9" s="759">
        <v>19007.349950509997</v>
      </c>
      <c r="I9" s="759">
        <v>17182.945034510001</v>
      </c>
      <c r="J9" s="759">
        <v>17080.954378169998</v>
      </c>
      <c r="K9" s="759">
        <v>19601.086913409999</v>
      </c>
      <c r="L9" s="759">
        <v>20360.644917080001</v>
      </c>
      <c r="M9" s="759">
        <v>22187.582204819999</v>
      </c>
      <c r="N9" s="759">
        <v>22842.828379009999</v>
      </c>
      <c r="O9" s="759">
        <v>22753.930035100002</v>
      </c>
      <c r="P9" s="759">
        <v>21902.896262459999</v>
      </c>
      <c r="Q9" s="759">
        <v>22996.164349359999</v>
      </c>
      <c r="R9" s="759">
        <v>20819.986171249999</v>
      </c>
      <c r="S9" s="759">
        <v>21555.850004669999</v>
      </c>
      <c r="T9" s="759">
        <v>21020.661866890001</v>
      </c>
      <c r="U9" s="759">
        <v>22403.703741509999</v>
      </c>
      <c r="V9" s="759">
        <v>20956.707757559998</v>
      </c>
      <c r="W9" s="759">
        <v>20392.186258429996</v>
      </c>
      <c r="X9" s="759">
        <v>20406.316159820002</v>
      </c>
      <c r="Y9" s="759">
        <v>23666.373667289998</v>
      </c>
      <c r="Z9" s="759">
        <v>21128.55688815</v>
      </c>
      <c r="AA9" s="759">
        <v>22606.986195919999</v>
      </c>
      <c r="AB9" s="759">
        <v>22648.888231509998</v>
      </c>
      <c r="AC9" s="759">
        <v>22462.387835019999</v>
      </c>
      <c r="AD9" s="759">
        <v>22476.149191739998</v>
      </c>
      <c r="AE9" s="759">
        <v>23977.369481069996</v>
      </c>
      <c r="AF9" s="759">
        <v>23701.931139239998</v>
      </c>
      <c r="AG9" s="759">
        <v>23541.113787940001</v>
      </c>
      <c r="AH9" s="759">
        <v>24591.544820159997</v>
      </c>
      <c r="AI9" s="759">
        <v>23167.60481945</v>
      </c>
      <c r="AJ9" s="759">
        <v>22131.482146099999</v>
      </c>
      <c r="AK9" s="759">
        <v>25515.138641540001</v>
      </c>
      <c r="AL9" s="759">
        <v>24854.226564650002</v>
      </c>
      <c r="AM9" s="759">
        <v>27797.761466790002</v>
      </c>
      <c r="AN9" s="759">
        <v>26943.295328619999</v>
      </c>
      <c r="AO9" s="759">
        <v>23830.458748830002</v>
      </c>
      <c r="AP9" s="759">
        <v>28088.96964996</v>
      </c>
      <c r="AQ9" s="759">
        <v>28377.491470929999</v>
      </c>
      <c r="AR9" s="759">
        <v>28845.220740209999</v>
      </c>
      <c r="AS9" s="759">
        <v>26045.912519270001</v>
      </c>
      <c r="AT9" s="759">
        <v>25113.663529400004</v>
      </c>
      <c r="AU9" s="759">
        <v>26366.097784619997</v>
      </c>
      <c r="AV9" s="759">
        <v>28225.168882770002</v>
      </c>
      <c r="AW9" s="759">
        <v>31894.798558349998</v>
      </c>
      <c r="AX9" s="759">
        <v>31263.989790459997</v>
      </c>
      <c r="AY9" s="759">
        <v>37062.201626349997</v>
      </c>
      <c r="AZ9" s="759">
        <v>35626.74721275</v>
      </c>
      <c r="BA9" s="759">
        <v>35263.900715039999</v>
      </c>
      <c r="BB9" s="759">
        <v>36480.672927440006</v>
      </c>
      <c r="BC9" s="759">
        <v>35505.536266570001</v>
      </c>
      <c r="BD9" s="759">
        <v>37346.30601778</v>
      </c>
      <c r="BE9" s="759">
        <v>39447.964838309999</v>
      </c>
      <c r="BF9" s="759">
        <v>37043.045730330006</v>
      </c>
      <c r="BG9" s="759">
        <v>38406.794046370007</v>
      </c>
      <c r="BH9" s="759">
        <v>36009.536248050004</v>
      </c>
      <c r="BI9" s="759">
        <v>35269.696321449999</v>
      </c>
      <c r="BJ9" s="759">
        <v>40104.413002199995</v>
      </c>
      <c r="BK9" s="759">
        <v>41805.112039910004</v>
      </c>
      <c r="BL9" s="759">
        <v>45054.548004237091</v>
      </c>
      <c r="BM9" s="759">
        <v>46161.870899910005</v>
      </c>
      <c r="BN9" s="759">
        <v>42302.540231880004</v>
      </c>
      <c r="BO9" s="759">
        <v>42987.27696255</v>
      </c>
      <c r="BP9" s="759">
        <v>39385.219822699997</v>
      </c>
      <c r="BQ9" s="759">
        <v>36807.436373129996</v>
      </c>
      <c r="BR9" s="759">
        <v>37970.221436699998</v>
      </c>
      <c r="BS9" s="759">
        <v>41922.34927662</v>
      </c>
      <c r="BT9" s="759">
        <v>41263.81340811</v>
      </c>
      <c r="BU9" s="759">
        <v>39962</v>
      </c>
      <c r="BV9" s="759">
        <v>43239.512165820001</v>
      </c>
      <c r="BW9" s="759">
        <v>42176.046251020001</v>
      </c>
      <c r="BX9" s="759">
        <v>38608.694038940004</v>
      </c>
      <c r="BY9" s="759">
        <v>36805.113869389999</v>
      </c>
      <c r="BZ9" s="759">
        <v>45411.241120620005</v>
      </c>
      <c r="CA9" s="759">
        <v>39659.050252699992</v>
      </c>
      <c r="CB9" s="759">
        <v>40641.943913030002</v>
      </c>
      <c r="CC9" s="759">
        <v>40847.126320720003</v>
      </c>
      <c r="CD9" s="759">
        <v>41470.56727</v>
      </c>
      <c r="CE9" s="759">
        <v>39234.331478</v>
      </c>
      <c r="CF9" s="759">
        <v>42934.689576000004</v>
      </c>
      <c r="CG9" s="759">
        <v>45642.115197769999</v>
      </c>
      <c r="CH9" s="759">
        <v>48951.913890610005</v>
      </c>
      <c r="CI9" s="759">
        <v>46324.269419410004</v>
      </c>
      <c r="CJ9" s="759">
        <v>42441.435363860001</v>
      </c>
      <c r="CK9" s="759">
        <v>50524.902447699991</v>
      </c>
      <c r="CL9" s="759">
        <v>51270.683553429997</v>
      </c>
      <c r="CM9" s="759">
        <v>46984.148916220001</v>
      </c>
      <c r="CN9" s="759">
        <v>48775.635459120007</v>
      </c>
      <c r="CO9" s="759">
        <v>46023.509124389995</v>
      </c>
      <c r="CP9" s="759">
        <v>52573.411807529999</v>
      </c>
      <c r="CQ9" s="759">
        <v>47851.757256239995</v>
      </c>
      <c r="CR9" s="759">
        <v>55350.635036970001</v>
      </c>
      <c r="CS9" s="759">
        <v>63319.442593779997</v>
      </c>
      <c r="CT9" s="759">
        <v>63907.960726270678</v>
      </c>
      <c r="CU9" s="759">
        <v>64589.194299900002</v>
      </c>
      <c r="CV9" s="759">
        <v>61684.655452080005</v>
      </c>
      <c r="CW9" s="759">
        <v>62161.711645019997</v>
      </c>
      <c r="CX9" s="759">
        <v>65056.358257800006</v>
      </c>
      <c r="CY9" s="759">
        <v>75026.109037970004</v>
      </c>
      <c r="CZ9" s="759">
        <v>66061.261849009999</v>
      </c>
      <c r="DA9" s="759">
        <v>78886.824107995009</v>
      </c>
      <c r="DB9" s="759">
        <v>66111.966410969995</v>
      </c>
      <c r="DC9" s="759">
        <v>63491.167822060001</v>
      </c>
      <c r="DD9" s="759">
        <v>68248.702641269992</v>
      </c>
      <c r="DE9" s="759">
        <v>61401.321099070003</v>
      </c>
      <c r="DF9" s="759">
        <v>65474.932045410009</v>
      </c>
      <c r="DG9" s="759">
        <v>67717.134163858689</v>
      </c>
      <c r="DH9" s="759">
        <v>65531.594309039996</v>
      </c>
      <c r="DI9" s="759">
        <v>67107.099646510003</v>
      </c>
      <c r="DJ9" s="759">
        <v>72113.999596050009</v>
      </c>
      <c r="DK9" s="759">
        <v>69662.272514149998</v>
      </c>
      <c r="DL9" s="759">
        <v>73260.279537859999</v>
      </c>
      <c r="DM9" s="759">
        <v>68096.729228600001</v>
      </c>
      <c r="DN9" s="759">
        <v>69723.013958799478</v>
      </c>
      <c r="DO9" s="759">
        <v>66601.074179229996</v>
      </c>
      <c r="DP9" s="759">
        <v>73118.439982059994</v>
      </c>
      <c r="DQ9" s="759">
        <v>80233.224526130012</v>
      </c>
      <c r="DR9" s="759">
        <v>77664.276133166772</v>
      </c>
      <c r="DS9" s="759">
        <v>82527.919000330003</v>
      </c>
      <c r="DT9" s="759">
        <v>85741.699121390004</v>
      </c>
      <c r="DU9" s="759">
        <v>89819.763154839995</v>
      </c>
      <c r="DV9" s="759">
        <v>114146.32523480999</v>
      </c>
      <c r="DW9" s="759">
        <v>106333.6766491</v>
      </c>
      <c r="DX9" s="759">
        <v>110725.45381096001</v>
      </c>
      <c r="DY9" s="759">
        <v>94847.223145479991</v>
      </c>
      <c r="DZ9" s="759">
        <v>93124.633783609999</v>
      </c>
      <c r="EA9" s="759">
        <v>102102.07600891001</v>
      </c>
      <c r="EB9" s="759">
        <v>108077.88781541001</v>
      </c>
      <c r="EC9" s="759">
        <v>114822.24273725</v>
      </c>
      <c r="ED9" s="759">
        <v>136395.09296280998</v>
      </c>
      <c r="EE9" s="759">
        <v>119235.86102542</v>
      </c>
    </row>
    <row r="10" spans="1:135" s="760" customFormat="1" ht="17.100000000000001" customHeight="1" x14ac:dyDescent="0.25">
      <c r="A10" s="758" t="s">
        <v>651</v>
      </c>
      <c r="B10" s="759">
        <v>173.77583848999998</v>
      </c>
      <c r="C10" s="759">
        <v>102.15030181408299</v>
      </c>
      <c r="D10" s="759">
        <v>107.57548442879599</v>
      </c>
      <c r="E10" s="759">
        <v>96.970545829999992</v>
      </c>
      <c r="F10" s="759">
        <v>92.457328589252</v>
      </c>
      <c r="G10" s="759">
        <v>440.817523815794</v>
      </c>
      <c r="H10" s="759">
        <v>144.695107660503</v>
      </c>
      <c r="I10" s="759">
        <v>139.61848140775101</v>
      </c>
      <c r="J10" s="759">
        <v>267.13934071788196</v>
      </c>
      <c r="K10" s="759">
        <v>140.39613334605099</v>
      </c>
      <c r="L10" s="759">
        <v>147.65538167153198</v>
      </c>
      <c r="M10" s="759">
        <v>156.18358312016798</v>
      </c>
      <c r="N10" s="759">
        <v>141.37216390342701</v>
      </c>
      <c r="O10" s="759">
        <v>165.14521648076197</v>
      </c>
      <c r="P10" s="759">
        <v>156.283154672509</v>
      </c>
      <c r="Q10" s="759">
        <v>170.538513680878</v>
      </c>
      <c r="R10" s="759">
        <v>118.92258400263799</v>
      </c>
      <c r="S10" s="759">
        <v>227.06391243610898</v>
      </c>
      <c r="T10" s="759">
        <v>147.606747109975</v>
      </c>
      <c r="U10" s="759">
        <v>145.05270454831998</v>
      </c>
      <c r="V10" s="759">
        <v>178.60699340812801</v>
      </c>
      <c r="W10" s="759">
        <v>228.86708454979401</v>
      </c>
      <c r="X10" s="759">
        <v>145.94768976260698</v>
      </c>
      <c r="Y10" s="759">
        <v>144.74181716741302</v>
      </c>
      <c r="Z10" s="759">
        <v>134.190323829216</v>
      </c>
      <c r="AA10" s="759">
        <v>122.79770026911299</v>
      </c>
      <c r="AB10" s="759">
        <v>128.30850091761698</v>
      </c>
      <c r="AC10" s="759">
        <v>125.31778668365899</v>
      </c>
      <c r="AD10" s="759">
        <v>104.85266671033099</v>
      </c>
      <c r="AE10" s="759">
        <v>188.10748455776599</v>
      </c>
      <c r="AF10" s="759">
        <v>198.07162782</v>
      </c>
      <c r="AG10" s="759">
        <v>71.810326250000003</v>
      </c>
      <c r="AH10" s="759">
        <v>223.63965296000001</v>
      </c>
      <c r="AI10" s="759">
        <v>238.61876867999996</v>
      </c>
      <c r="AJ10" s="759">
        <v>151.47403553999999</v>
      </c>
      <c r="AK10" s="759">
        <v>146.47737080000002</v>
      </c>
      <c r="AL10" s="759">
        <v>69.348740169999985</v>
      </c>
      <c r="AM10" s="759">
        <v>65.960218440000006</v>
      </c>
      <c r="AN10" s="759">
        <v>64.97840020999999</v>
      </c>
      <c r="AO10" s="759">
        <v>65.584209119999997</v>
      </c>
      <c r="AP10" s="759">
        <v>68.513367979999998</v>
      </c>
      <c r="AQ10" s="759">
        <v>311.48284962999998</v>
      </c>
      <c r="AR10" s="759">
        <v>90.367219909999989</v>
      </c>
      <c r="AS10" s="759">
        <v>88.740492129999993</v>
      </c>
      <c r="AT10" s="759">
        <v>165.29868494999999</v>
      </c>
      <c r="AU10" s="759">
        <v>96.820067709999989</v>
      </c>
      <c r="AV10" s="759">
        <v>176.07912083000002</v>
      </c>
      <c r="AW10" s="759">
        <v>327.56298057999999</v>
      </c>
      <c r="AX10" s="759">
        <v>68.868365640000007</v>
      </c>
      <c r="AY10" s="759">
        <v>92.072264139999987</v>
      </c>
      <c r="AZ10" s="759">
        <v>87.70549441</v>
      </c>
      <c r="BA10" s="759">
        <v>85.291687549999992</v>
      </c>
      <c r="BB10" s="759">
        <v>79.022807060000005</v>
      </c>
      <c r="BC10" s="759">
        <v>286.60368328999999</v>
      </c>
      <c r="BD10" s="759">
        <v>117.17449668</v>
      </c>
      <c r="BE10" s="759">
        <v>93.580257980000013</v>
      </c>
      <c r="BF10" s="759">
        <v>174.95850214999999</v>
      </c>
      <c r="BG10" s="759">
        <v>198.19834580999998</v>
      </c>
      <c r="BH10" s="759">
        <v>116.58136098999999</v>
      </c>
      <c r="BI10" s="759">
        <v>132.96940228</v>
      </c>
      <c r="BJ10" s="759">
        <v>90.140118959999995</v>
      </c>
      <c r="BK10" s="759">
        <v>98.214010599999995</v>
      </c>
      <c r="BL10" s="759">
        <v>287.49325514999998</v>
      </c>
      <c r="BM10" s="759">
        <v>106.17286981999999</v>
      </c>
      <c r="BN10" s="759">
        <v>119.60855578000002</v>
      </c>
      <c r="BO10" s="759">
        <v>205.71154525</v>
      </c>
      <c r="BP10" s="759">
        <v>303.37492168</v>
      </c>
      <c r="BQ10" s="759">
        <v>973.68625691</v>
      </c>
      <c r="BR10" s="759">
        <v>160.70164977000002</v>
      </c>
      <c r="BS10" s="759">
        <v>111.26486164000001</v>
      </c>
      <c r="BT10" s="759">
        <v>94.175746759999996</v>
      </c>
      <c r="BU10" s="759">
        <v>269</v>
      </c>
      <c r="BV10" s="759">
        <v>87.858485169999994</v>
      </c>
      <c r="BW10" s="759">
        <v>94.195966089999999</v>
      </c>
      <c r="BX10" s="759">
        <v>94.053120899999996</v>
      </c>
      <c r="BY10" s="759">
        <v>161.28891437999999</v>
      </c>
      <c r="BZ10" s="759">
        <v>89.757791629999986</v>
      </c>
      <c r="CA10" s="759">
        <v>179.93911718000001</v>
      </c>
      <c r="CB10" s="759">
        <v>146.21655204999999</v>
      </c>
      <c r="CC10" s="759">
        <v>272.51439976</v>
      </c>
      <c r="CD10" s="759">
        <v>201.026970912292</v>
      </c>
      <c r="CE10" s="759">
        <v>108.05774693229202</v>
      </c>
      <c r="CF10" s="759">
        <v>123.29075911229199</v>
      </c>
      <c r="CG10" s="759">
        <v>501.94194608229202</v>
      </c>
      <c r="CH10" s="759">
        <v>100.121209352292</v>
      </c>
      <c r="CI10" s="759">
        <v>123.23431674229201</v>
      </c>
      <c r="CJ10" s="759">
        <v>188.695070572292</v>
      </c>
      <c r="CK10" s="759">
        <v>124.155907852292</v>
      </c>
      <c r="CL10" s="759">
        <v>116.71135166229199</v>
      </c>
      <c r="CM10" s="759">
        <v>154.50991295229201</v>
      </c>
      <c r="CN10" s="759">
        <v>135.60562615229202</v>
      </c>
      <c r="CO10" s="759">
        <v>119.37766276229199</v>
      </c>
      <c r="CP10" s="759">
        <v>161.25076070229198</v>
      </c>
      <c r="CQ10" s="759">
        <v>123.792049482292</v>
      </c>
      <c r="CR10" s="759">
        <v>96.785139372292008</v>
      </c>
      <c r="CS10" s="759">
        <v>117.1509110622919</v>
      </c>
      <c r="CT10" s="759">
        <v>102.42437505161277</v>
      </c>
      <c r="CU10" s="759">
        <v>102.68574928999996</v>
      </c>
      <c r="CV10" s="759">
        <v>90.992883340000006</v>
      </c>
      <c r="CW10" s="759">
        <v>136.97165480000001</v>
      </c>
      <c r="CX10" s="759">
        <v>90.161154210000007</v>
      </c>
      <c r="CY10" s="759">
        <v>181.81452732</v>
      </c>
      <c r="CZ10" s="759">
        <v>244.34909191</v>
      </c>
      <c r="DA10" s="759">
        <v>88.388957700000006</v>
      </c>
      <c r="DB10" s="759">
        <v>158.43232340999998</v>
      </c>
      <c r="DC10" s="759">
        <v>92.67600542000001</v>
      </c>
      <c r="DD10" s="759">
        <v>94.416789629999997</v>
      </c>
      <c r="DE10" s="759">
        <v>125.31831032999997</v>
      </c>
      <c r="DF10" s="759">
        <v>94.889142859999993</v>
      </c>
      <c r="DG10" s="759">
        <v>97.602569751300095</v>
      </c>
      <c r="DH10" s="759">
        <v>171.87512075000001</v>
      </c>
      <c r="DI10" s="759">
        <v>113.19360673999999</v>
      </c>
      <c r="DJ10" s="759">
        <v>87.118590710000007</v>
      </c>
      <c r="DK10" s="759">
        <v>174.29209967000003</v>
      </c>
      <c r="DL10" s="759">
        <v>139.92875448999999</v>
      </c>
      <c r="DM10" s="759">
        <v>153.06926948</v>
      </c>
      <c r="DN10" s="759">
        <v>151.49676460052194</v>
      </c>
      <c r="DO10" s="759">
        <v>124.37545290999998</v>
      </c>
      <c r="DP10" s="759">
        <v>180.39076556999999</v>
      </c>
      <c r="DQ10" s="759">
        <v>209.11658635000001</v>
      </c>
      <c r="DR10" s="759">
        <v>112.00605301321792</v>
      </c>
      <c r="DS10" s="759">
        <v>134.80012464999999</v>
      </c>
      <c r="DT10" s="759">
        <v>129.51373888999998</v>
      </c>
      <c r="DU10" s="759">
        <v>204.09779483000003</v>
      </c>
      <c r="DV10" s="759">
        <v>152.48577488000001</v>
      </c>
      <c r="DW10" s="759">
        <v>157.5809311400001</v>
      </c>
      <c r="DX10" s="759">
        <v>1031.3103779999999</v>
      </c>
      <c r="DY10" s="759">
        <v>1032.36337</v>
      </c>
      <c r="DZ10" s="759">
        <v>1031.980763</v>
      </c>
      <c r="EA10" s="759">
        <v>33834.113019000004</v>
      </c>
      <c r="EB10" s="759">
        <v>33834.016367999997</v>
      </c>
      <c r="EC10" s="759">
        <v>33332.021075000004</v>
      </c>
      <c r="ED10" s="759">
        <v>33246.989805999998</v>
      </c>
      <c r="EE10" s="759">
        <v>33185.131032000005</v>
      </c>
    </row>
    <row r="11" spans="1:135" ht="17.100000000000001" customHeight="1" x14ac:dyDescent="0.25">
      <c r="A11" s="755"/>
      <c r="B11" s="757"/>
      <c r="C11" s="757"/>
      <c r="D11" s="757"/>
      <c r="E11" s="757"/>
      <c r="F11" s="757"/>
      <c r="G11" s="757"/>
      <c r="H11" s="757"/>
      <c r="I11" s="757"/>
      <c r="J11" s="757"/>
      <c r="K11" s="757"/>
      <c r="L11" s="757"/>
      <c r="M11" s="757"/>
      <c r="N11" s="757"/>
      <c r="O11" s="757"/>
      <c r="P11" s="757"/>
      <c r="Q11" s="757"/>
      <c r="R11" s="757"/>
      <c r="S11" s="757"/>
      <c r="T11" s="757"/>
      <c r="U11" s="757"/>
      <c r="V11" s="757"/>
      <c r="W11" s="757"/>
      <c r="X11" s="757"/>
      <c r="Y11" s="757"/>
      <c r="Z11" s="757"/>
      <c r="AA11" s="757"/>
      <c r="AB11" s="757"/>
      <c r="AC11" s="757"/>
      <c r="AD11" s="757"/>
      <c r="AE11" s="757"/>
      <c r="AF11" s="757"/>
      <c r="AG11" s="757"/>
      <c r="AH11" s="757"/>
      <c r="AI11" s="757"/>
      <c r="AJ11" s="757"/>
      <c r="AK11" s="757"/>
      <c r="AL11" s="757"/>
      <c r="AM11" s="757"/>
      <c r="AN11" s="757"/>
      <c r="AO11" s="757"/>
      <c r="AP11" s="757"/>
      <c r="AQ11" s="757"/>
      <c r="AR11" s="757"/>
      <c r="AS11" s="757"/>
      <c r="AT11" s="757"/>
      <c r="AU11" s="757"/>
      <c r="AV11" s="757"/>
      <c r="AW11" s="757"/>
      <c r="AX11" s="757"/>
      <c r="AY11" s="757"/>
      <c r="AZ11" s="757"/>
      <c r="BA11" s="757"/>
      <c r="BB11" s="757"/>
      <c r="BC11" s="757"/>
      <c r="BD11" s="757"/>
      <c r="BE11" s="757"/>
      <c r="BF11" s="757"/>
      <c r="BG11" s="757"/>
      <c r="BH11" s="757"/>
      <c r="BI11" s="757"/>
      <c r="BJ11" s="757"/>
      <c r="BK11" s="757"/>
      <c r="BL11" s="757"/>
      <c r="BM11" s="757"/>
      <c r="BN11" s="757"/>
      <c r="BO11" s="757"/>
      <c r="BP11" s="757"/>
      <c r="BQ11" s="757"/>
      <c r="BR11" s="757"/>
      <c r="BS11" s="757"/>
      <c r="BT11" s="757"/>
      <c r="BU11" s="757"/>
      <c r="BV11" s="757"/>
      <c r="BW11" s="757"/>
      <c r="BX11" s="757"/>
      <c r="BY11" s="757"/>
      <c r="BZ11" s="757"/>
      <c r="CA11" s="757"/>
      <c r="CB11" s="757"/>
      <c r="CC11" s="757"/>
      <c r="CD11" s="757"/>
      <c r="CE11" s="757"/>
      <c r="CF11" s="757"/>
      <c r="CG11" s="757"/>
      <c r="CH11" s="757"/>
      <c r="CI11" s="757"/>
      <c r="CJ11" s="757"/>
      <c r="CK11" s="757"/>
      <c r="CL11" s="757"/>
      <c r="CM11" s="757"/>
      <c r="CN11" s="757"/>
      <c r="CO11" s="757"/>
      <c r="CP11" s="757"/>
      <c r="CQ11" s="757"/>
      <c r="CR11" s="757"/>
      <c r="CS11" s="757"/>
      <c r="CT11" s="757"/>
      <c r="CU11" s="757"/>
      <c r="CV11" s="757"/>
      <c r="CW11" s="757"/>
      <c r="CX11" s="757"/>
      <c r="CY11" s="757"/>
      <c r="CZ11" s="757"/>
      <c r="DA11" s="757"/>
      <c r="DB11" s="757"/>
      <c r="DC11" s="757"/>
      <c r="DD11" s="757"/>
      <c r="DE11" s="757"/>
      <c r="DF11" s="757"/>
      <c r="DG11" s="757"/>
      <c r="DH11" s="757"/>
      <c r="DI11" s="757"/>
      <c r="DJ11" s="757"/>
      <c r="DK11" s="757"/>
      <c r="DL11" s="757"/>
      <c r="DM11" s="757"/>
      <c r="DN11" s="757"/>
      <c r="DO11" s="757"/>
      <c r="DP11" s="757"/>
      <c r="DQ11" s="757"/>
      <c r="DR11" s="757"/>
      <c r="DS11" s="757"/>
      <c r="DT11" s="757"/>
      <c r="DU11" s="757"/>
      <c r="DV11" s="757"/>
      <c r="DW11" s="757"/>
      <c r="DX11" s="757"/>
      <c r="DY11" s="757"/>
      <c r="DZ11" s="757"/>
      <c r="EA11" s="757"/>
      <c r="EB11" s="757"/>
      <c r="EC11" s="757"/>
      <c r="ED11" s="757"/>
      <c r="EE11" s="757"/>
    </row>
    <row r="12" spans="1:135" s="763" customFormat="1" ht="17.100000000000001" customHeight="1" x14ac:dyDescent="0.25">
      <c r="A12" s="761" t="s">
        <v>652</v>
      </c>
      <c r="B12" s="762">
        <v>32306.578817460002</v>
      </c>
      <c r="C12" s="762">
        <v>34188.331145164077</v>
      </c>
      <c r="D12" s="762">
        <v>35018.925947288793</v>
      </c>
      <c r="E12" s="762">
        <v>33972.916108009995</v>
      </c>
      <c r="F12" s="762">
        <v>35004.952882689249</v>
      </c>
      <c r="G12" s="762">
        <v>35648.822886965791</v>
      </c>
      <c r="H12" s="762">
        <v>38111.517277910505</v>
      </c>
      <c r="I12" s="762">
        <v>36422.298472737748</v>
      </c>
      <c r="J12" s="762">
        <v>36444.268976647872</v>
      </c>
      <c r="K12" s="762">
        <v>38868.215593856046</v>
      </c>
      <c r="L12" s="762">
        <v>40023.459073151535</v>
      </c>
      <c r="M12" s="762">
        <v>44935.527259780167</v>
      </c>
      <c r="N12" s="762">
        <v>44220.858916383426</v>
      </c>
      <c r="O12" s="762">
        <v>43457.96626473077</v>
      </c>
      <c r="P12" s="762">
        <v>42616.030383652513</v>
      </c>
      <c r="Q12" s="762">
        <v>43519.537135460872</v>
      </c>
      <c r="R12" s="762">
        <v>41534.157818012638</v>
      </c>
      <c r="S12" s="762">
        <v>42236.711520816105</v>
      </c>
      <c r="T12" s="762">
        <v>42073.932665119974</v>
      </c>
      <c r="U12" s="762">
        <v>44194.178057538316</v>
      </c>
      <c r="V12" s="762">
        <v>42292.116241218129</v>
      </c>
      <c r="W12" s="762">
        <v>42459.190507549793</v>
      </c>
      <c r="X12" s="762">
        <v>41967.209032272607</v>
      </c>
      <c r="Y12" s="762">
        <v>48280.871327637411</v>
      </c>
      <c r="Z12" s="762">
        <v>43850.805226779208</v>
      </c>
      <c r="AA12" s="762">
        <v>44901.044055009108</v>
      </c>
      <c r="AB12" s="762">
        <v>44639.243475667616</v>
      </c>
      <c r="AC12" s="762">
        <v>44527.06357813366</v>
      </c>
      <c r="AD12" s="762">
        <v>44662.991762790334</v>
      </c>
      <c r="AE12" s="762">
        <v>45910.968640197767</v>
      </c>
      <c r="AF12" s="762">
        <v>46049.62976335</v>
      </c>
      <c r="AG12" s="762">
        <v>46185.349602239992</v>
      </c>
      <c r="AH12" s="762">
        <v>47267.960582839994</v>
      </c>
      <c r="AI12" s="762">
        <v>46439.120953460006</v>
      </c>
      <c r="AJ12" s="762">
        <v>45499.108851889992</v>
      </c>
      <c r="AK12" s="762">
        <v>52622.930014159996</v>
      </c>
      <c r="AL12" s="762">
        <v>50086.680641910003</v>
      </c>
      <c r="AM12" s="762">
        <v>52362.476793820002</v>
      </c>
      <c r="AN12" s="762">
        <v>51963.297140969997</v>
      </c>
      <c r="AO12" s="762">
        <v>48815.614415420001</v>
      </c>
      <c r="AP12" s="762">
        <v>52745.513655169998</v>
      </c>
      <c r="AQ12" s="762">
        <v>53094.012917469998</v>
      </c>
      <c r="AR12" s="762">
        <v>54156.36550167</v>
      </c>
      <c r="AS12" s="762">
        <v>51451.915537709996</v>
      </c>
      <c r="AT12" s="762">
        <v>50185.234078640002</v>
      </c>
      <c r="AU12" s="762">
        <v>51977.864655339996</v>
      </c>
      <c r="AV12" s="762">
        <v>53757.247619950002</v>
      </c>
      <c r="AW12" s="762">
        <v>62350.012214779999</v>
      </c>
      <c r="AX12" s="762">
        <v>58668.651559199992</v>
      </c>
      <c r="AY12" s="762">
        <v>64091.710065689993</v>
      </c>
      <c r="AZ12" s="762">
        <v>62483.452767249997</v>
      </c>
      <c r="BA12" s="762">
        <v>62070.370892899999</v>
      </c>
      <c r="BB12" s="762">
        <v>62582.034079030003</v>
      </c>
      <c r="BC12" s="762">
        <v>62137.03930633</v>
      </c>
      <c r="BD12" s="762">
        <v>64802.243488449996</v>
      </c>
      <c r="BE12" s="762">
        <v>66521.777726829998</v>
      </c>
      <c r="BF12" s="762">
        <v>63788.91463728001</v>
      </c>
      <c r="BG12" s="762">
        <v>65201.016736970007</v>
      </c>
      <c r="BH12" s="762">
        <v>63358.074917500002</v>
      </c>
      <c r="BI12" s="762">
        <v>67933.588631680002</v>
      </c>
      <c r="BJ12" s="762">
        <v>68888.095795009998</v>
      </c>
      <c r="BK12" s="762">
        <v>70440.636755090003</v>
      </c>
      <c r="BL12" s="762">
        <v>73577.833934157097</v>
      </c>
      <c r="BM12" s="762">
        <v>75159.682994820003</v>
      </c>
      <c r="BN12" s="762">
        <v>70803.746954400005</v>
      </c>
      <c r="BO12" s="762">
        <v>71594.147533340001</v>
      </c>
      <c r="BP12" s="762">
        <v>68773.183555700001</v>
      </c>
      <c r="BQ12" s="762">
        <v>66569.861976039989</v>
      </c>
      <c r="BR12" s="762">
        <v>66947.281883980002</v>
      </c>
      <c r="BS12" s="762">
        <v>71167.770713139995</v>
      </c>
      <c r="BT12" s="762">
        <v>70496.418338069998</v>
      </c>
      <c r="BU12" s="762">
        <v>73569</v>
      </c>
      <c r="BV12" s="762">
        <v>74498.380112810002</v>
      </c>
      <c r="BW12" s="762">
        <v>72917.527185890009</v>
      </c>
      <c r="BX12" s="762">
        <v>69446.043452650003</v>
      </c>
      <c r="BY12" s="762">
        <v>67413.995906789991</v>
      </c>
      <c r="BZ12" s="762">
        <v>76072.559399120015</v>
      </c>
      <c r="CA12" s="762">
        <v>70419.836853589994</v>
      </c>
      <c r="CB12" s="762">
        <v>71811.108306740003</v>
      </c>
      <c r="CC12" s="762">
        <v>72274.423068130011</v>
      </c>
      <c r="CD12" s="762">
        <v>73083.794152372298</v>
      </c>
      <c r="CE12" s="762">
        <v>71156.268825432286</v>
      </c>
      <c r="CF12" s="762">
        <v>75050.0283712323</v>
      </c>
      <c r="CG12" s="762">
        <v>82062.454314372284</v>
      </c>
      <c r="CH12" s="762">
        <v>83073.876301282289</v>
      </c>
      <c r="CI12" s="762">
        <v>79888.073268022301</v>
      </c>
      <c r="CJ12" s="762">
        <v>76270.488560842292</v>
      </c>
      <c r="CK12" s="762">
        <v>83832.736179042287</v>
      </c>
      <c r="CL12" s="762">
        <v>83944.908098642292</v>
      </c>
      <c r="CM12" s="762">
        <v>80702.470558452304</v>
      </c>
      <c r="CN12" s="762">
        <v>82261.311799362302</v>
      </c>
      <c r="CO12" s="762">
        <v>79068.213393302285</v>
      </c>
      <c r="CP12" s="762">
        <v>85929.687596322299</v>
      </c>
      <c r="CQ12" s="762">
        <v>82776.070675572293</v>
      </c>
      <c r="CR12" s="762">
        <v>90055.720543022297</v>
      </c>
      <c r="CS12" s="762">
        <v>102148.08102707229</v>
      </c>
      <c r="CT12" s="762">
        <v>101146.45320613228</v>
      </c>
      <c r="CU12" s="762">
        <v>100844.38988327001</v>
      </c>
      <c r="CV12" s="762">
        <v>96927.471336200004</v>
      </c>
      <c r="CW12" s="762">
        <v>96764.55682713</v>
      </c>
      <c r="CX12" s="762">
        <v>99355.801623730018</v>
      </c>
      <c r="CY12" s="762">
        <v>109048.86314920001</v>
      </c>
      <c r="CZ12" s="762">
        <v>100660.04772514</v>
      </c>
      <c r="DA12" s="762">
        <v>112956.84348928501</v>
      </c>
      <c r="DB12" s="762">
        <v>99760.407825670001</v>
      </c>
      <c r="DC12" s="762">
        <v>98097.455155950011</v>
      </c>
      <c r="DD12" s="762">
        <v>103092.81229459</v>
      </c>
      <c r="DE12" s="762">
        <v>100867.11153925001</v>
      </c>
      <c r="DF12" s="762">
        <v>102818.30863134001</v>
      </c>
      <c r="DG12" s="762">
        <v>103484.58947791997</v>
      </c>
      <c r="DH12" s="762">
        <v>101879.04529465</v>
      </c>
      <c r="DI12" s="762">
        <v>103555.29581359999</v>
      </c>
      <c r="DJ12" s="762">
        <v>108531.09996019001</v>
      </c>
      <c r="DK12" s="762">
        <v>105729.95689803</v>
      </c>
      <c r="DL12" s="762">
        <v>109852.72986275</v>
      </c>
      <c r="DM12" s="762">
        <v>104721.80471679999</v>
      </c>
      <c r="DN12" s="762">
        <v>105737.83124584</v>
      </c>
      <c r="DO12" s="762">
        <v>104610.96385879</v>
      </c>
      <c r="DP12" s="762">
        <v>110785.70627632001</v>
      </c>
      <c r="DQ12" s="762">
        <v>123351.49617376001</v>
      </c>
      <c r="DR12" s="762">
        <v>117687.05444165999</v>
      </c>
      <c r="DS12" s="762">
        <v>122047.23474776</v>
      </c>
      <c r="DT12" s="762">
        <v>126402.72820919001</v>
      </c>
      <c r="DU12" s="762">
        <v>132395.77679219999</v>
      </c>
      <c r="DV12" s="762">
        <v>156851.00422210997</v>
      </c>
      <c r="DW12" s="762">
        <v>148346.77809906</v>
      </c>
      <c r="DX12" s="762">
        <v>153873.26013765999</v>
      </c>
      <c r="DY12" s="762">
        <v>137459.95647142001</v>
      </c>
      <c r="DZ12" s="762">
        <v>135923.33982882</v>
      </c>
      <c r="EA12" s="762">
        <v>178037.25319116001</v>
      </c>
      <c r="EB12" s="762">
        <v>184213.58975858</v>
      </c>
      <c r="EC12" s="762">
        <v>194715.73296597999</v>
      </c>
      <c r="ED12" s="762">
        <v>214151.32237446998</v>
      </c>
      <c r="EE12" s="762">
        <v>195991.62394393003</v>
      </c>
    </row>
    <row r="13" spans="1:135" ht="17.100000000000001" customHeight="1" thickBot="1" x14ac:dyDescent="0.3">
      <c r="A13" s="755"/>
      <c r="B13" s="757"/>
      <c r="C13" s="757"/>
      <c r="D13" s="757"/>
      <c r="E13" s="757"/>
      <c r="F13" s="757"/>
      <c r="G13" s="757"/>
      <c r="H13" s="757"/>
      <c r="I13" s="757"/>
      <c r="J13" s="757"/>
      <c r="K13" s="757"/>
      <c r="L13" s="757"/>
      <c r="M13" s="757"/>
      <c r="N13" s="757"/>
      <c r="O13" s="757">
        <v>2.5</v>
      </c>
      <c r="P13" s="757"/>
      <c r="Q13" s="757"/>
      <c r="R13" s="757"/>
      <c r="S13" s="757"/>
      <c r="T13" s="757"/>
      <c r="U13" s="757"/>
      <c r="V13" s="757"/>
      <c r="W13" s="757"/>
      <c r="X13" s="757"/>
      <c r="Y13" s="757"/>
      <c r="Z13" s="757"/>
      <c r="AA13" s="757"/>
      <c r="AB13" s="757"/>
      <c r="AC13" s="757"/>
      <c r="AD13" s="757"/>
      <c r="AE13" s="757"/>
      <c r="AF13" s="757"/>
      <c r="AG13" s="757"/>
      <c r="AH13" s="757"/>
      <c r="AI13" s="757"/>
      <c r="AJ13" s="757"/>
      <c r="AK13" s="757"/>
      <c r="AL13" s="757"/>
      <c r="AM13" s="757"/>
      <c r="AN13" s="757"/>
      <c r="AO13" s="757"/>
      <c r="AP13" s="757"/>
      <c r="AQ13" s="757"/>
      <c r="AR13" s="757"/>
      <c r="AS13" s="757"/>
      <c r="AT13" s="757"/>
      <c r="AU13" s="757"/>
      <c r="AV13" s="757"/>
      <c r="AW13" s="757"/>
      <c r="AX13" s="757"/>
      <c r="AY13" s="757"/>
      <c r="AZ13" s="757"/>
      <c r="BA13" s="757"/>
      <c r="BB13" s="757"/>
      <c r="BC13" s="757"/>
      <c r="BD13" s="757"/>
      <c r="BE13" s="757"/>
      <c r="BF13" s="757"/>
      <c r="BG13" s="757"/>
      <c r="BH13" s="757"/>
      <c r="BI13" s="757"/>
      <c r="BJ13" s="757"/>
      <c r="BK13" s="757"/>
      <c r="BL13" s="757"/>
      <c r="BM13" s="757"/>
      <c r="BN13" s="757"/>
      <c r="BO13" s="757"/>
      <c r="BP13" s="757"/>
      <c r="BQ13" s="757"/>
      <c r="BR13" s="757"/>
      <c r="BS13" s="757"/>
      <c r="BT13" s="757"/>
      <c r="BU13" s="757"/>
      <c r="BV13" s="757"/>
      <c r="BW13" s="757"/>
      <c r="BX13" s="757"/>
      <c r="BY13" s="757"/>
      <c r="BZ13" s="757"/>
      <c r="CA13" s="757"/>
      <c r="CB13" s="757"/>
      <c r="CC13" s="757"/>
      <c r="CD13" s="757"/>
      <c r="CE13" s="757"/>
      <c r="CF13" s="757"/>
      <c r="CG13" s="757"/>
      <c r="CH13" s="757"/>
      <c r="CI13" s="757"/>
      <c r="CJ13" s="757"/>
      <c r="CK13" s="757"/>
      <c r="CL13" s="757"/>
      <c r="CM13" s="757"/>
      <c r="CN13" s="757"/>
      <c r="CO13" s="757"/>
      <c r="CP13" s="757"/>
      <c r="CQ13" s="757"/>
      <c r="CR13" s="757"/>
      <c r="CS13" s="757"/>
      <c r="CT13" s="757"/>
      <c r="CU13" s="757"/>
      <c r="CV13" s="757"/>
      <c r="CW13" s="757"/>
      <c r="CX13" s="757"/>
      <c r="CY13" s="757"/>
      <c r="CZ13" s="757"/>
      <c r="DA13" s="757"/>
      <c r="DB13" s="757"/>
      <c r="DC13" s="757"/>
      <c r="DD13" s="757"/>
      <c r="DE13" s="757"/>
      <c r="DF13" s="757"/>
      <c r="DG13" s="757"/>
      <c r="DH13" s="757"/>
      <c r="DI13" s="757"/>
      <c r="DJ13" s="757"/>
      <c r="DK13" s="757"/>
      <c r="DL13" s="757"/>
      <c r="DM13" s="757"/>
      <c r="DN13" s="757"/>
      <c r="DO13" s="757"/>
      <c r="DP13" s="757"/>
      <c r="DQ13" s="757"/>
      <c r="DR13" s="757"/>
      <c r="DS13" s="757"/>
      <c r="DT13" s="757"/>
      <c r="DU13" s="757"/>
      <c r="DV13" s="757"/>
      <c r="DW13" s="757"/>
      <c r="DX13" s="757"/>
      <c r="DY13" s="757"/>
      <c r="DZ13" s="757"/>
      <c r="EA13" s="757"/>
      <c r="EB13" s="757"/>
      <c r="EC13" s="757"/>
      <c r="ED13" s="757"/>
      <c r="EE13" s="757"/>
    </row>
    <row r="14" spans="1:135" ht="17.100000000000001" customHeight="1" thickTop="1" thickBot="1" x14ac:dyDescent="0.3">
      <c r="A14" s="764" t="s">
        <v>653</v>
      </c>
      <c r="B14" s="765"/>
      <c r="C14" s="765"/>
      <c r="D14" s="765"/>
      <c r="E14" s="765"/>
      <c r="F14" s="765"/>
      <c r="G14" s="765"/>
      <c r="H14" s="765"/>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5"/>
      <c r="AO14" s="765"/>
      <c r="AP14" s="765"/>
      <c r="AQ14" s="765"/>
      <c r="AR14" s="765"/>
      <c r="AS14" s="765"/>
      <c r="AT14" s="765"/>
      <c r="AU14" s="765"/>
      <c r="AV14" s="765"/>
      <c r="AW14" s="765"/>
      <c r="AX14" s="765"/>
      <c r="AY14" s="765"/>
      <c r="AZ14" s="765"/>
      <c r="BA14" s="765"/>
      <c r="BB14" s="765"/>
      <c r="BC14" s="765"/>
      <c r="BD14" s="765"/>
      <c r="BE14" s="765"/>
      <c r="BF14" s="765"/>
      <c r="BG14" s="765"/>
      <c r="BH14" s="765"/>
      <c r="BI14" s="765"/>
      <c r="BJ14" s="765"/>
      <c r="BK14" s="765"/>
      <c r="BL14" s="765"/>
      <c r="BM14" s="765"/>
      <c r="BN14" s="765"/>
      <c r="BO14" s="765"/>
      <c r="BP14" s="765"/>
      <c r="BQ14" s="765"/>
      <c r="BR14" s="765"/>
      <c r="BS14" s="765"/>
      <c r="BT14" s="765"/>
      <c r="BU14" s="765"/>
      <c r="BV14" s="765"/>
      <c r="BW14" s="765"/>
      <c r="BX14" s="765"/>
      <c r="BY14" s="765"/>
      <c r="BZ14" s="765"/>
      <c r="CA14" s="765"/>
      <c r="CB14" s="765"/>
      <c r="CC14" s="765"/>
      <c r="CD14" s="765"/>
      <c r="CE14" s="765"/>
      <c r="CF14" s="765"/>
      <c r="CG14" s="765"/>
      <c r="CH14" s="765"/>
      <c r="CI14" s="765"/>
      <c r="CJ14" s="765"/>
      <c r="CK14" s="765"/>
      <c r="CL14" s="765"/>
      <c r="CM14" s="765"/>
      <c r="CN14" s="765"/>
      <c r="CO14" s="765"/>
      <c r="CP14" s="765"/>
      <c r="CQ14" s="765"/>
      <c r="CR14" s="765"/>
      <c r="CS14" s="765"/>
      <c r="CT14" s="765"/>
      <c r="CU14" s="765"/>
      <c r="CV14" s="765"/>
      <c r="CW14" s="765"/>
      <c r="CX14" s="765"/>
      <c r="CY14" s="765"/>
      <c r="CZ14" s="765"/>
      <c r="DA14" s="765"/>
      <c r="DB14" s="765"/>
      <c r="DC14" s="765"/>
      <c r="DD14" s="765"/>
      <c r="DE14" s="765"/>
      <c r="DF14" s="765"/>
      <c r="DG14" s="765"/>
      <c r="DH14" s="765"/>
      <c r="DI14" s="765"/>
      <c r="DJ14" s="765"/>
      <c r="DK14" s="765"/>
      <c r="DL14" s="765"/>
      <c r="DM14" s="765"/>
      <c r="DN14" s="765"/>
      <c r="DO14" s="765"/>
      <c r="DP14" s="765"/>
      <c r="DQ14" s="765"/>
      <c r="DR14" s="765"/>
      <c r="DS14" s="765"/>
      <c r="DT14" s="765"/>
      <c r="DU14" s="765"/>
      <c r="DV14" s="765"/>
      <c r="DW14" s="765"/>
      <c r="DX14" s="765"/>
      <c r="DY14" s="765"/>
      <c r="DZ14" s="765"/>
      <c r="EA14" s="765"/>
      <c r="EB14" s="765"/>
      <c r="EC14" s="765"/>
      <c r="ED14" s="765"/>
      <c r="EE14" s="765"/>
    </row>
    <row r="15" spans="1:135" ht="17.100000000000001" customHeight="1" thickTop="1" x14ac:dyDescent="0.25">
      <c r="A15" s="755"/>
      <c r="B15" s="757"/>
      <c r="C15" s="757"/>
      <c r="D15" s="757"/>
      <c r="E15" s="757"/>
      <c r="F15" s="757"/>
      <c r="G15" s="757"/>
      <c r="H15" s="757"/>
      <c r="I15" s="757"/>
      <c r="J15" s="757"/>
      <c r="K15" s="757"/>
      <c r="L15" s="757"/>
      <c r="M15" s="757"/>
      <c r="N15" s="757"/>
      <c r="O15" s="757"/>
      <c r="P15" s="757"/>
      <c r="Q15" s="757"/>
      <c r="R15" s="757"/>
      <c r="S15" s="757"/>
      <c r="T15" s="757"/>
      <c r="U15" s="757"/>
      <c r="V15" s="757"/>
      <c r="W15" s="757"/>
      <c r="X15" s="757"/>
      <c r="Y15" s="757"/>
      <c r="Z15" s="757"/>
      <c r="AA15" s="757"/>
      <c r="AB15" s="757"/>
      <c r="AC15" s="757"/>
      <c r="AD15" s="757"/>
      <c r="AE15" s="757"/>
      <c r="AF15" s="757"/>
      <c r="AG15" s="757"/>
      <c r="AH15" s="757"/>
      <c r="AI15" s="757"/>
      <c r="AJ15" s="757"/>
      <c r="AK15" s="757"/>
      <c r="AL15" s="757"/>
      <c r="AM15" s="757"/>
      <c r="AN15" s="757"/>
      <c r="AO15" s="757"/>
      <c r="AP15" s="757"/>
      <c r="AQ15" s="757"/>
      <c r="AR15" s="757"/>
      <c r="AS15" s="757"/>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c r="CB15" s="757"/>
      <c r="CC15" s="757"/>
      <c r="CD15" s="757"/>
      <c r="CE15" s="757"/>
      <c r="CF15" s="757"/>
      <c r="CG15" s="757"/>
      <c r="CH15" s="757"/>
      <c r="CI15" s="757"/>
      <c r="CJ15" s="757"/>
      <c r="CK15" s="757"/>
      <c r="CL15" s="757"/>
      <c r="CM15" s="757"/>
      <c r="CN15" s="757"/>
      <c r="CO15" s="757"/>
      <c r="CP15" s="757"/>
      <c r="CQ15" s="757"/>
      <c r="CR15" s="757"/>
      <c r="CS15" s="757"/>
      <c r="CT15" s="757"/>
      <c r="CU15" s="757"/>
      <c r="CV15" s="757"/>
      <c r="CW15" s="757"/>
      <c r="CX15" s="757"/>
      <c r="CY15" s="757"/>
      <c r="CZ15" s="757"/>
      <c r="DA15" s="757"/>
      <c r="DB15" s="757"/>
      <c r="DC15" s="757"/>
      <c r="DD15" s="757"/>
      <c r="DE15" s="757"/>
      <c r="DF15" s="757"/>
      <c r="DG15" s="757"/>
      <c r="DH15" s="757"/>
      <c r="DI15" s="757"/>
      <c r="DJ15" s="757"/>
      <c r="DK15" s="757"/>
      <c r="DL15" s="757"/>
      <c r="DM15" s="757"/>
      <c r="DN15" s="757"/>
      <c r="DO15" s="757"/>
      <c r="DP15" s="757"/>
      <c r="DQ15" s="757"/>
      <c r="DR15" s="757"/>
      <c r="DS15" s="757"/>
      <c r="DT15" s="757"/>
      <c r="DU15" s="757"/>
      <c r="DV15" s="757"/>
      <c r="DW15" s="757"/>
      <c r="DX15" s="757"/>
      <c r="DY15" s="757"/>
      <c r="DZ15" s="757"/>
      <c r="EA15" s="757"/>
      <c r="EB15" s="757"/>
      <c r="EC15" s="757"/>
      <c r="ED15" s="757"/>
      <c r="EE15" s="757"/>
    </row>
    <row r="16" spans="1:135" ht="17.100000000000001" customHeight="1" x14ac:dyDescent="0.25">
      <c r="A16" s="755" t="s">
        <v>654</v>
      </c>
      <c r="B16" s="757">
        <v>66426.303235972882</v>
      </c>
      <c r="C16" s="757">
        <v>67813.347178623269</v>
      </c>
      <c r="D16" s="757">
        <v>67350.55298928589</v>
      </c>
      <c r="E16" s="757">
        <v>67898.424276395206</v>
      </c>
      <c r="F16" s="757">
        <v>70563.533940011592</v>
      </c>
      <c r="G16" s="757">
        <v>69029.206086238628</v>
      </c>
      <c r="H16" s="757">
        <v>69173.827566074178</v>
      </c>
      <c r="I16" s="757">
        <v>70109.753901685341</v>
      </c>
      <c r="J16" s="757">
        <v>73222.669057128718</v>
      </c>
      <c r="K16" s="757">
        <v>72628.910586909114</v>
      </c>
      <c r="L16" s="757">
        <v>74948.541309052278</v>
      </c>
      <c r="M16" s="757">
        <v>77907.26620021234</v>
      </c>
      <c r="N16" s="757">
        <v>74640.649942564065</v>
      </c>
      <c r="O16" s="757">
        <v>74618.615312754191</v>
      </c>
      <c r="P16" s="757">
        <v>76376.735414886105</v>
      </c>
      <c r="Q16" s="757">
        <v>75700.789623743025</v>
      </c>
      <c r="R16" s="757">
        <v>77269.692369705648</v>
      </c>
      <c r="S16" s="757">
        <v>79953.017943437662</v>
      </c>
      <c r="T16" s="757">
        <v>79074.75525046949</v>
      </c>
      <c r="U16" s="757">
        <v>79520.667822633579</v>
      </c>
      <c r="V16" s="757">
        <v>78671.260029511788</v>
      </c>
      <c r="W16" s="757">
        <v>81199.667306703283</v>
      </c>
      <c r="X16" s="757">
        <v>77556.049942866448</v>
      </c>
      <c r="Y16" s="757">
        <v>80100.875885288551</v>
      </c>
      <c r="Z16" s="757">
        <v>80040.746933815622</v>
      </c>
      <c r="AA16" s="757">
        <v>79939.581236785903</v>
      </c>
      <c r="AB16" s="757">
        <v>79411.668224062698</v>
      </c>
      <c r="AC16" s="757">
        <v>79032.748513622151</v>
      </c>
      <c r="AD16" s="757">
        <v>78098.527743300889</v>
      </c>
      <c r="AE16" s="757">
        <v>85159.248901662751</v>
      </c>
      <c r="AF16" s="757">
        <v>86394.874568552084</v>
      </c>
      <c r="AG16" s="757">
        <v>86880.112743733043</v>
      </c>
      <c r="AH16" s="757">
        <v>87928.224802783152</v>
      </c>
      <c r="AI16" s="757">
        <v>88106.871545446251</v>
      </c>
      <c r="AJ16" s="757">
        <v>90488.3945909303</v>
      </c>
      <c r="AK16" s="757">
        <v>91559.825805914632</v>
      </c>
      <c r="AL16" s="757">
        <v>94098.106945505308</v>
      </c>
      <c r="AM16" s="757">
        <v>93549.31388682939</v>
      </c>
      <c r="AN16" s="757">
        <v>96754.802980609718</v>
      </c>
      <c r="AO16" s="757">
        <v>95870.007278678371</v>
      </c>
      <c r="AP16" s="757">
        <v>104072.51915873688</v>
      </c>
      <c r="AQ16" s="757">
        <v>103579.9323233067</v>
      </c>
      <c r="AR16" s="757">
        <v>100694.20800170788</v>
      </c>
      <c r="AS16" s="757">
        <v>99291.769986535714</v>
      </c>
      <c r="AT16" s="757">
        <v>100933.44968334469</v>
      </c>
      <c r="AU16" s="757">
        <v>100229.18125081969</v>
      </c>
      <c r="AV16" s="757">
        <v>99261.274187500021</v>
      </c>
      <c r="AW16" s="757">
        <v>103497.94482550361</v>
      </c>
      <c r="AX16" s="757">
        <v>102921.43799632388</v>
      </c>
      <c r="AY16" s="757">
        <v>108544.33997084292</v>
      </c>
      <c r="AZ16" s="757">
        <v>110343.08859754098</v>
      </c>
      <c r="BA16" s="757">
        <v>114721.20755311572</v>
      </c>
      <c r="BB16" s="757">
        <v>117055.21513527753</v>
      </c>
      <c r="BC16" s="757">
        <v>119619.60702976644</v>
      </c>
      <c r="BD16" s="757">
        <v>121075.74227892855</v>
      </c>
      <c r="BE16" s="757">
        <v>123260.36938210644</v>
      </c>
      <c r="BF16" s="757">
        <v>120752.98616916555</v>
      </c>
      <c r="BG16" s="757">
        <v>119694.92564294937</v>
      </c>
      <c r="BH16" s="757">
        <v>117838.97237219621</v>
      </c>
      <c r="BI16" s="757">
        <v>122735.45625949455</v>
      </c>
      <c r="BJ16" s="757">
        <v>120049.19112513392</v>
      </c>
      <c r="BK16" s="757">
        <v>126047.57279302411</v>
      </c>
      <c r="BL16" s="757">
        <v>139062.48919025276</v>
      </c>
      <c r="BM16" s="757">
        <v>137586.09214340354</v>
      </c>
      <c r="BN16" s="757">
        <v>138175.21268258648</v>
      </c>
      <c r="BO16" s="757">
        <v>138628.47666558527</v>
      </c>
      <c r="BP16" s="757">
        <v>142104.72795610214</v>
      </c>
      <c r="BQ16" s="757">
        <v>142278.28919419972</v>
      </c>
      <c r="BR16" s="757">
        <v>144450.61180768846</v>
      </c>
      <c r="BS16" s="757">
        <v>148534.72719634642</v>
      </c>
      <c r="BT16" s="757">
        <v>150438.85095480151</v>
      </c>
      <c r="BU16" s="757">
        <v>151519.5</v>
      </c>
      <c r="BV16" s="757">
        <v>153595.05761268668</v>
      </c>
      <c r="BW16" s="757">
        <v>156324.69065769573</v>
      </c>
      <c r="BX16" s="757">
        <v>157406.6914241621</v>
      </c>
      <c r="BY16" s="757">
        <v>156600.80811839449</v>
      </c>
      <c r="BZ16" s="757">
        <v>159897.71195550862</v>
      </c>
      <c r="CA16" s="757">
        <v>166725.92581236121</v>
      </c>
      <c r="CB16" s="757">
        <v>166910.92624923383</v>
      </c>
      <c r="CC16" s="757">
        <v>166395.73053723547</v>
      </c>
      <c r="CD16" s="757">
        <v>169580.80563689113</v>
      </c>
      <c r="CE16" s="757">
        <v>171298.85641524161</v>
      </c>
      <c r="CF16" s="757">
        <v>173801.30735711419</v>
      </c>
      <c r="CG16" s="757">
        <v>177668.55562032614</v>
      </c>
      <c r="CH16" s="757">
        <v>174394.86292201749</v>
      </c>
      <c r="CI16" s="757">
        <v>174924.25180757011</v>
      </c>
      <c r="CJ16" s="757">
        <v>175637.22381427392</v>
      </c>
      <c r="CK16" s="757">
        <v>179152.63008492597</v>
      </c>
      <c r="CL16" s="757">
        <v>178461.27118693173</v>
      </c>
      <c r="CM16" s="757">
        <v>180437.56616006474</v>
      </c>
      <c r="CN16" s="757">
        <v>176191.51600309185</v>
      </c>
      <c r="CO16" s="757">
        <v>175785.32195359335</v>
      </c>
      <c r="CP16" s="757">
        <v>185058.20583007197</v>
      </c>
      <c r="CQ16" s="757">
        <v>188375.48139406703</v>
      </c>
      <c r="CR16" s="757">
        <v>191339.81988459302</v>
      </c>
      <c r="CS16" s="757">
        <v>200039.4517179582</v>
      </c>
      <c r="CT16" s="757">
        <v>196835.78700488887</v>
      </c>
      <c r="CU16" s="757">
        <v>202954.33186410007</v>
      </c>
      <c r="CV16" s="757">
        <v>207215.69517574867</v>
      </c>
      <c r="CW16" s="757">
        <v>214373.48147916992</v>
      </c>
      <c r="CX16" s="757">
        <v>221942.12390585776</v>
      </c>
      <c r="CY16" s="757">
        <v>230238.77583979841</v>
      </c>
      <c r="CZ16" s="757">
        <v>221922.20800793669</v>
      </c>
      <c r="DA16" s="757">
        <v>225940.38191798772</v>
      </c>
      <c r="DB16" s="757">
        <v>218871.25093894106</v>
      </c>
      <c r="DC16" s="757">
        <v>217596.3036255289</v>
      </c>
      <c r="DD16" s="757">
        <v>214815.73631158541</v>
      </c>
      <c r="DE16" s="757">
        <v>217004.41993496372</v>
      </c>
      <c r="DF16" s="757">
        <v>218846.8952504606</v>
      </c>
      <c r="DG16" s="757">
        <v>219966.96050391931</v>
      </c>
      <c r="DH16" s="757">
        <v>226576.71631358506</v>
      </c>
      <c r="DI16" s="757">
        <v>229226.42152050519</v>
      </c>
      <c r="DJ16" s="757">
        <v>240408.08847555952</v>
      </c>
      <c r="DK16" s="757">
        <v>252957.68400993009</v>
      </c>
      <c r="DL16" s="757">
        <v>258964.54538824756</v>
      </c>
      <c r="DM16" s="757">
        <v>259427.82324653002</v>
      </c>
      <c r="DN16" s="757">
        <v>262761.86596508219</v>
      </c>
      <c r="DO16" s="757">
        <v>263442.84530936059</v>
      </c>
      <c r="DP16" s="757">
        <v>268691.24890248722</v>
      </c>
      <c r="DQ16" s="757">
        <v>269147.02911251434</v>
      </c>
      <c r="DR16" s="757">
        <v>278812.67778411362</v>
      </c>
      <c r="DS16" s="757">
        <v>273904.52688807907</v>
      </c>
      <c r="DT16" s="757">
        <v>276298.97259022022</v>
      </c>
      <c r="DU16" s="757">
        <v>280218.67607955547</v>
      </c>
      <c r="DV16" s="757">
        <v>275540.36607464025</v>
      </c>
      <c r="DW16" s="757">
        <v>278884.25604416308</v>
      </c>
      <c r="DX16" s="757">
        <v>295596.05314703286</v>
      </c>
      <c r="DY16" s="757">
        <v>278825.85957494081</v>
      </c>
      <c r="DZ16" s="757">
        <v>277995.11736622191</v>
      </c>
      <c r="EA16" s="757">
        <v>269143.13557219441</v>
      </c>
      <c r="EB16" s="757">
        <v>268344.11662117584</v>
      </c>
      <c r="EC16" s="757">
        <v>284981.4928212621</v>
      </c>
      <c r="ED16" s="757">
        <v>305406.72245056508</v>
      </c>
      <c r="EE16" s="757">
        <v>286606.10411991918</v>
      </c>
    </row>
    <row r="17" spans="1:135" ht="17.100000000000001" customHeight="1" x14ac:dyDescent="0.25">
      <c r="A17" s="755" t="s">
        <v>655</v>
      </c>
      <c r="B17" s="757">
        <v>-16094.591653099998</v>
      </c>
      <c r="C17" s="757">
        <v>-15133.990915980001</v>
      </c>
      <c r="D17" s="757">
        <v>-10574.257390679999</v>
      </c>
      <c r="E17" s="757">
        <v>-13160.13132181</v>
      </c>
      <c r="F17" s="757">
        <v>-13184.197336680001</v>
      </c>
      <c r="G17" s="757">
        <v>-12603.214470860001</v>
      </c>
      <c r="H17" s="757">
        <v>-12649.402737140001</v>
      </c>
      <c r="I17" s="757">
        <v>-13999.36386032</v>
      </c>
      <c r="J17" s="757">
        <v>-12309.791425859999</v>
      </c>
      <c r="K17" s="757">
        <v>-9506.4930552200003</v>
      </c>
      <c r="L17" s="757">
        <v>-11316.247423609999</v>
      </c>
      <c r="M17" s="757">
        <v>-9687.6799926800013</v>
      </c>
      <c r="N17" s="757">
        <v>-8384.2803368000004</v>
      </c>
      <c r="O17" s="757">
        <v>-7735.6408573600002</v>
      </c>
      <c r="P17" s="757">
        <v>-11176.693028849997</v>
      </c>
      <c r="Q17" s="757">
        <v>-9606.6951597400002</v>
      </c>
      <c r="R17" s="757">
        <v>-11320.184787369999</v>
      </c>
      <c r="S17" s="757">
        <v>-10168.74607549</v>
      </c>
      <c r="T17" s="757">
        <v>-11201.799995440004</v>
      </c>
      <c r="U17" s="757">
        <v>-8361.1217992800011</v>
      </c>
      <c r="V17" s="757">
        <v>-10561.849022570001</v>
      </c>
      <c r="W17" s="757">
        <v>-11253.339342660001</v>
      </c>
      <c r="X17" s="757">
        <v>-9436.6171233200002</v>
      </c>
      <c r="Y17" s="757">
        <v>-7837.3001372700001</v>
      </c>
      <c r="Z17" s="757">
        <v>-10079.960773000003</v>
      </c>
      <c r="AA17" s="757">
        <v>-8692.3302772299994</v>
      </c>
      <c r="AB17" s="757">
        <v>-9372.881900270002</v>
      </c>
      <c r="AC17" s="757">
        <v>-8880.1699302400029</v>
      </c>
      <c r="AD17" s="757">
        <v>-8780.1530179400033</v>
      </c>
      <c r="AE17" s="757">
        <v>-11179.910112040001</v>
      </c>
      <c r="AF17" s="757">
        <v>-11456.030725809998</v>
      </c>
      <c r="AG17" s="757">
        <v>-13179.341982179998</v>
      </c>
      <c r="AH17" s="757">
        <v>-11879.09227354</v>
      </c>
      <c r="AI17" s="757">
        <v>-13350.546611650003</v>
      </c>
      <c r="AJ17" s="757">
        <v>-16898.939951499997</v>
      </c>
      <c r="AK17" s="757">
        <v>-11466.967172649998</v>
      </c>
      <c r="AL17" s="757">
        <v>-13650.276193949998</v>
      </c>
      <c r="AM17" s="757">
        <v>-12018.874950829999</v>
      </c>
      <c r="AN17" s="757">
        <v>-12476.195903029999</v>
      </c>
      <c r="AO17" s="757">
        <v>-14313.36957282</v>
      </c>
      <c r="AP17" s="757">
        <v>-17374.062681929754</v>
      </c>
      <c r="AQ17" s="757">
        <v>-18112.053482993684</v>
      </c>
      <c r="AR17" s="757">
        <v>-14044.60487612374</v>
      </c>
      <c r="AS17" s="757">
        <v>-13816.06028582856</v>
      </c>
      <c r="AT17" s="757">
        <v>-17341.511666418828</v>
      </c>
      <c r="AU17" s="757">
        <v>-15217.901120033093</v>
      </c>
      <c r="AV17" s="757">
        <v>-13552.266238281474</v>
      </c>
      <c r="AW17" s="757">
        <v>-10932.694839660657</v>
      </c>
      <c r="AX17" s="757">
        <v>-13197.887711877294</v>
      </c>
      <c r="AY17" s="757">
        <v>-12463.583303451964</v>
      </c>
      <c r="AZ17" s="757">
        <v>-13387.690245879574</v>
      </c>
      <c r="BA17" s="757">
        <v>-17897.114501728862</v>
      </c>
      <c r="BB17" s="757">
        <v>-16472.475734490621</v>
      </c>
      <c r="BC17" s="757">
        <v>-18912.303265928196</v>
      </c>
      <c r="BD17" s="757">
        <v>-19181.228839505362</v>
      </c>
      <c r="BE17" s="757">
        <v>-20865.026249724659</v>
      </c>
      <c r="BF17" s="757">
        <v>-24581.233548614022</v>
      </c>
      <c r="BG17" s="757">
        <v>-22626.159615587952</v>
      </c>
      <c r="BH17" s="757">
        <v>-19870.683686191223</v>
      </c>
      <c r="BI17" s="757">
        <v>-20743.429970004472</v>
      </c>
      <c r="BJ17" s="757">
        <v>-19352.681883520723</v>
      </c>
      <c r="BK17" s="757">
        <v>-22349.474304150681</v>
      </c>
      <c r="BL17" s="757">
        <v>-23502.995871067244</v>
      </c>
      <c r="BM17" s="757">
        <v>-22661.474497705807</v>
      </c>
      <c r="BN17" s="757">
        <v>-22878.465939326445</v>
      </c>
      <c r="BO17" s="757">
        <v>-21714.827886328236</v>
      </c>
      <c r="BP17" s="757">
        <v>-26328.382232080454</v>
      </c>
      <c r="BQ17" s="757">
        <v>-25956.873075779848</v>
      </c>
      <c r="BR17" s="757">
        <v>-26828.959248950447</v>
      </c>
      <c r="BS17" s="757">
        <v>-25650.317494534476</v>
      </c>
      <c r="BT17" s="757">
        <v>-29430.173450514856</v>
      </c>
      <c r="BU17" s="757">
        <v>-28634.9</v>
      </c>
      <c r="BV17" s="757">
        <v>-26971.136303966399</v>
      </c>
      <c r="BW17" s="757">
        <v>-29312.760556908066</v>
      </c>
      <c r="BX17" s="757">
        <v>-31958.729724419147</v>
      </c>
      <c r="BY17" s="757">
        <v>-34518.630189887648</v>
      </c>
      <c r="BZ17" s="757">
        <v>-29765.040157252177</v>
      </c>
      <c r="CA17" s="757">
        <v>-35913.45428410665</v>
      </c>
      <c r="CB17" s="757">
        <v>-35783.323356305329</v>
      </c>
      <c r="CC17" s="757">
        <v>-37224.626337385162</v>
      </c>
      <c r="CD17" s="757">
        <v>-37942.026526596077</v>
      </c>
      <c r="CE17" s="757">
        <v>-41152.21912881577</v>
      </c>
      <c r="CF17" s="757">
        <v>-41550.868337346699</v>
      </c>
      <c r="CG17" s="757">
        <v>-38386.59096716639</v>
      </c>
      <c r="CH17" s="757">
        <v>-32405.033911957518</v>
      </c>
      <c r="CI17" s="757">
        <v>-35191.526846515859</v>
      </c>
      <c r="CJ17" s="757">
        <v>-40506.141151634103</v>
      </c>
      <c r="CK17" s="757">
        <v>-39546.197622725238</v>
      </c>
      <c r="CL17" s="757">
        <v>-35351.569054948355</v>
      </c>
      <c r="CM17" s="757">
        <v>-34907.183384128431</v>
      </c>
      <c r="CN17" s="757">
        <v>-27481.992926843894</v>
      </c>
      <c r="CO17" s="757">
        <v>-28939.114406344157</v>
      </c>
      <c r="CP17" s="757">
        <v>-26135.339736256545</v>
      </c>
      <c r="CQ17" s="757">
        <v>-29274.277120821997</v>
      </c>
      <c r="CR17" s="757">
        <v>-29484.768431556058</v>
      </c>
      <c r="CS17" s="757">
        <v>-24932.121414385856</v>
      </c>
      <c r="CT17" s="757">
        <v>-23701.260518967501</v>
      </c>
      <c r="CU17" s="757">
        <v>-19829.780191346192</v>
      </c>
      <c r="CV17" s="757">
        <v>-18394.546459666919</v>
      </c>
      <c r="CW17" s="757">
        <v>-17571.779205522427</v>
      </c>
      <c r="CX17" s="757">
        <v>-18573.606077410073</v>
      </c>
      <c r="CY17" s="757">
        <v>-22246.375063844021</v>
      </c>
      <c r="CZ17" s="757">
        <v>-25283.029247717244</v>
      </c>
      <c r="DA17" s="757">
        <v>-21010.18099120606</v>
      </c>
      <c r="DB17" s="757">
        <v>-22958.469095949196</v>
      </c>
      <c r="DC17" s="757">
        <v>-22390.423569186998</v>
      </c>
      <c r="DD17" s="757">
        <v>-19647.914046480033</v>
      </c>
      <c r="DE17" s="757">
        <v>-19273.09610646783</v>
      </c>
      <c r="DF17" s="757">
        <v>-20935.306592958881</v>
      </c>
      <c r="DG17" s="757">
        <v>-19289.037028424798</v>
      </c>
      <c r="DH17" s="757">
        <v>-20772.733527978315</v>
      </c>
      <c r="DI17" s="757">
        <v>-18967.234455908358</v>
      </c>
      <c r="DJ17" s="757">
        <v>-21200.26106011423</v>
      </c>
      <c r="DK17" s="757">
        <v>-18445.956216161783</v>
      </c>
      <c r="DL17" s="757">
        <v>-18377.2636097016</v>
      </c>
      <c r="DM17" s="757">
        <v>-21627.090344343022</v>
      </c>
      <c r="DN17" s="757">
        <v>-19402.232828217911</v>
      </c>
      <c r="DO17" s="757">
        <v>-18081.413977269593</v>
      </c>
      <c r="DP17" s="757">
        <v>-19279.206900320001</v>
      </c>
      <c r="DQ17" s="757">
        <v>-23863.349618259625</v>
      </c>
      <c r="DR17" s="757">
        <v>-24211.561883350314</v>
      </c>
      <c r="DS17" s="757">
        <v>-13684.554506002109</v>
      </c>
      <c r="DT17" s="757">
        <v>-13755.411136558921</v>
      </c>
      <c r="DU17" s="757">
        <v>-12727.236643302333</v>
      </c>
      <c r="DV17" s="757">
        <v>1025.7089805331761</v>
      </c>
      <c r="DW17" s="757">
        <v>-22127.335113032943</v>
      </c>
      <c r="DX17" s="757">
        <v>-21088.749873838813</v>
      </c>
      <c r="DY17" s="757">
        <v>-49104.374233031187</v>
      </c>
      <c r="DZ17" s="757">
        <v>-51513.327108830243</v>
      </c>
      <c r="EA17" s="757">
        <v>-42431.598791852331</v>
      </c>
      <c r="EB17" s="757">
        <v>-34259.903045684754</v>
      </c>
      <c r="EC17" s="757">
        <v>-27032.858213989537</v>
      </c>
      <c r="ED17" s="757">
        <v>-29267.717830482128</v>
      </c>
      <c r="EE17" s="757">
        <v>-30965.464448109906</v>
      </c>
    </row>
    <row r="18" spans="1:135" ht="17.100000000000001" customHeight="1" x14ac:dyDescent="0.25">
      <c r="A18" s="755" t="s">
        <v>656</v>
      </c>
      <c r="B18" s="757">
        <v>416.39877228</v>
      </c>
      <c r="C18" s="757">
        <v>398.98351687999997</v>
      </c>
      <c r="D18" s="757">
        <v>464.59303090000003</v>
      </c>
      <c r="E18" s="757">
        <v>369.60301450999998</v>
      </c>
      <c r="F18" s="757">
        <v>408.48481404999995</v>
      </c>
      <c r="G18" s="757">
        <v>451.59551101999995</v>
      </c>
      <c r="H18" s="757">
        <v>445.53247376000002</v>
      </c>
      <c r="I18" s="757">
        <v>375.32156171000003</v>
      </c>
      <c r="J18" s="757">
        <v>729.0334312199999</v>
      </c>
      <c r="K18" s="757">
        <v>725.01450312999987</v>
      </c>
      <c r="L18" s="757">
        <v>1098.9094759899999</v>
      </c>
      <c r="M18" s="757">
        <v>992.11887309000008</v>
      </c>
      <c r="N18" s="757">
        <v>1201.4398751599999</v>
      </c>
      <c r="O18" s="757">
        <v>986.17518556999994</v>
      </c>
      <c r="P18" s="757">
        <v>242.02596110999997</v>
      </c>
      <c r="Q18" s="757">
        <v>265.07175250999995</v>
      </c>
      <c r="R18" s="757">
        <v>629.2786777099999</v>
      </c>
      <c r="S18" s="757">
        <v>246.32987396999999</v>
      </c>
      <c r="T18" s="757">
        <v>1772.48621953</v>
      </c>
      <c r="U18" s="757">
        <v>1112.8485640200001</v>
      </c>
      <c r="V18" s="757">
        <v>719.99327042000004</v>
      </c>
      <c r="W18" s="757">
        <v>955.00277437</v>
      </c>
      <c r="X18" s="757">
        <v>1127.9270470100003</v>
      </c>
      <c r="Y18" s="757">
        <v>1138.7372729100002</v>
      </c>
      <c r="Z18" s="757">
        <v>1211.1530704200002</v>
      </c>
      <c r="AA18" s="757">
        <v>1131.4411226499999</v>
      </c>
      <c r="AB18" s="757">
        <v>1179.4819348599999</v>
      </c>
      <c r="AC18" s="757">
        <v>1157.8965479799999</v>
      </c>
      <c r="AD18" s="757">
        <v>218.86825797</v>
      </c>
      <c r="AE18" s="757">
        <v>450.09873363999998</v>
      </c>
      <c r="AF18" s="757">
        <v>152.5676181</v>
      </c>
      <c r="AG18" s="757">
        <v>445.32254952000005</v>
      </c>
      <c r="AH18" s="757">
        <v>763.68187892000003</v>
      </c>
      <c r="AI18" s="757">
        <v>1163.6323081500002</v>
      </c>
      <c r="AJ18" s="757">
        <v>1325.8463739199999</v>
      </c>
      <c r="AK18" s="757">
        <v>1804.5649623700001</v>
      </c>
      <c r="AL18" s="757">
        <v>2146.9082228399998</v>
      </c>
      <c r="AM18" s="757">
        <v>2114.7532336799995</v>
      </c>
      <c r="AN18" s="757">
        <v>2108.0848065299997</v>
      </c>
      <c r="AO18" s="757">
        <v>2342.2126538799998</v>
      </c>
      <c r="AP18" s="757">
        <v>1233.3859579699999</v>
      </c>
      <c r="AQ18" s="757">
        <v>1546.1322582800001</v>
      </c>
      <c r="AR18" s="757">
        <v>1729.84466681</v>
      </c>
      <c r="AS18" s="757">
        <v>2100.3866184399999</v>
      </c>
      <c r="AT18" s="757">
        <v>2973.8737531799998</v>
      </c>
      <c r="AU18" s="757">
        <v>2466.6333634100001</v>
      </c>
      <c r="AV18" s="757">
        <v>2627.7498871299995</v>
      </c>
      <c r="AW18" s="757">
        <v>2715.6635386299995</v>
      </c>
      <c r="AX18" s="757">
        <v>3505.64319918</v>
      </c>
      <c r="AY18" s="757">
        <v>3459.2269215600004</v>
      </c>
      <c r="AZ18" s="757">
        <v>3529.4347085599993</v>
      </c>
      <c r="BA18" s="757">
        <v>3453.8968748400002</v>
      </c>
      <c r="BB18" s="757">
        <v>2412.4059201499999</v>
      </c>
      <c r="BC18" s="757">
        <v>2414.3403686699999</v>
      </c>
      <c r="BD18" s="757">
        <v>1784.51822917</v>
      </c>
      <c r="BE18" s="757">
        <v>2049.3917820399997</v>
      </c>
      <c r="BF18" s="757">
        <v>2089.3361430999998</v>
      </c>
      <c r="BG18" s="757">
        <v>2102.1365570700004</v>
      </c>
      <c r="BH18" s="757">
        <v>2294.0404291999994</v>
      </c>
      <c r="BI18" s="757">
        <v>2467.8894129999999</v>
      </c>
      <c r="BJ18" s="757">
        <v>2207.8287976499996</v>
      </c>
      <c r="BK18" s="757">
        <v>2382.2947444899996</v>
      </c>
      <c r="BL18" s="757">
        <v>2443.1738772899998</v>
      </c>
      <c r="BM18" s="757">
        <v>2611.5448260100006</v>
      </c>
      <c r="BN18" s="757">
        <v>2007.7485255200002</v>
      </c>
      <c r="BO18" s="757">
        <v>2027.59553033</v>
      </c>
      <c r="BP18" s="757">
        <v>1574.8875632300001</v>
      </c>
      <c r="BQ18" s="757">
        <v>1242.43514559</v>
      </c>
      <c r="BR18" s="757">
        <v>1307.1408722699998</v>
      </c>
      <c r="BS18" s="757">
        <v>1065.56092048</v>
      </c>
      <c r="BT18" s="757">
        <v>1057.6542133000003</v>
      </c>
      <c r="BU18" s="757">
        <v>1056.7</v>
      </c>
      <c r="BV18" s="757">
        <v>996.92193865999991</v>
      </c>
      <c r="BW18" s="757">
        <v>1008.8143971</v>
      </c>
      <c r="BX18" s="757">
        <v>1011.9442757100001</v>
      </c>
      <c r="BY18" s="757">
        <v>1066.7009175000001</v>
      </c>
      <c r="BZ18" s="757">
        <v>1016.77921311</v>
      </c>
      <c r="CA18" s="757">
        <v>866.98502473000008</v>
      </c>
      <c r="CB18" s="757">
        <v>1356.7076687000001</v>
      </c>
      <c r="CC18" s="757">
        <v>876.30193002999999</v>
      </c>
      <c r="CD18" s="757">
        <v>902.85366694000004</v>
      </c>
      <c r="CE18" s="757">
        <v>874.22326047999991</v>
      </c>
      <c r="CF18" s="757">
        <v>871.67880075999994</v>
      </c>
      <c r="CG18" s="757">
        <v>884.54086482000002</v>
      </c>
      <c r="CH18" s="757">
        <v>764.88943096000003</v>
      </c>
      <c r="CI18" s="757">
        <v>759.47528250999994</v>
      </c>
      <c r="CJ18" s="757">
        <v>783.26216117999991</v>
      </c>
      <c r="CK18" s="757">
        <v>777.68830327000012</v>
      </c>
      <c r="CL18" s="757">
        <v>780.34392504000004</v>
      </c>
      <c r="CM18" s="757">
        <v>666.0651149900001</v>
      </c>
      <c r="CN18" s="757">
        <v>663.17858106999995</v>
      </c>
      <c r="CO18" s="757">
        <v>662.97412502999987</v>
      </c>
      <c r="CP18" s="757">
        <v>679.88341018999995</v>
      </c>
      <c r="CQ18" s="757">
        <v>680.51631947999999</v>
      </c>
      <c r="CR18" s="757">
        <v>686.30011655999999</v>
      </c>
      <c r="CS18" s="757">
        <v>675.2423620400001</v>
      </c>
      <c r="CT18" s="757">
        <v>728.38201835000007</v>
      </c>
      <c r="CU18" s="757">
        <v>618.91564277000009</v>
      </c>
      <c r="CV18" s="757">
        <v>647.7223449899999</v>
      </c>
      <c r="CW18" s="757">
        <v>619.35890265</v>
      </c>
      <c r="CX18" s="757">
        <v>615.95369096000013</v>
      </c>
      <c r="CY18" s="757">
        <v>532.94062998999993</v>
      </c>
      <c r="CZ18" s="757">
        <v>486.13695540999993</v>
      </c>
      <c r="DA18" s="757">
        <v>504.09098372999995</v>
      </c>
      <c r="DB18" s="757">
        <v>490.31621081999998</v>
      </c>
      <c r="DC18" s="757">
        <v>486.93154324999995</v>
      </c>
      <c r="DD18" s="757">
        <v>505.02529141000002</v>
      </c>
      <c r="DE18" s="757">
        <v>448.45071628999995</v>
      </c>
      <c r="DF18" s="757">
        <v>424.32515734000003</v>
      </c>
      <c r="DG18" s="757">
        <v>415.21715676999997</v>
      </c>
      <c r="DH18" s="757">
        <v>425.40114375000002</v>
      </c>
      <c r="DI18" s="757">
        <v>408.29458506000003</v>
      </c>
      <c r="DJ18" s="757">
        <v>436.04864189999995</v>
      </c>
      <c r="DK18" s="757">
        <v>290.27401915000002</v>
      </c>
      <c r="DL18" s="757">
        <v>262.41021176999999</v>
      </c>
      <c r="DM18" s="757">
        <v>270.84950722999997</v>
      </c>
      <c r="DN18" s="757">
        <v>162.27015924</v>
      </c>
      <c r="DO18" s="757">
        <v>117.93738719999999</v>
      </c>
      <c r="DP18" s="757">
        <v>136.1017042</v>
      </c>
      <c r="DQ18" s="757">
        <v>22.977313389999999</v>
      </c>
      <c r="DR18" s="757">
        <v>55.86070909</v>
      </c>
      <c r="DS18" s="757">
        <v>37.523696020000003</v>
      </c>
      <c r="DT18" s="757">
        <v>581.83854550000001</v>
      </c>
      <c r="DU18" s="757">
        <v>588.79924046999997</v>
      </c>
      <c r="DV18" s="757">
        <v>595.43215739000004</v>
      </c>
      <c r="DW18" s="757">
        <v>12103.041259670001</v>
      </c>
      <c r="DX18" s="757">
        <v>12052.1134747</v>
      </c>
      <c r="DY18" s="757">
        <v>12003.757200059999</v>
      </c>
      <c r="DZ18" s="757">
        <v>10233.65064851</v>
      </c>
      <c r="EA18" s="757">
        <v>10266.188454180001</v>
      </c>
      <c r="EB18" s="757">
        <v>10257.780566359997</v>
      </c>
      <c r="EC18" s="757">
        <v>2052.56562381</v>
      </c>
      <c r="ED18" s="757">
        <v>2039.6351765099998</v>
      </c>
      <c r="EE18" s="757">
        <v>2037.7262019</v>
      </c>
    </row>
    <row r="19" spans="1:135" ht="17.100000000000001" customHeight="1" x14ac:dyDescent="0.25">
      <c r="A19" s="755" t="s">
        <v>657</v>
      </c>
      <c r="B19" s="757">
        <v>153.19780331999999</v>
      </c>
      <c r="C19" s="757">
        <v>154.31596911</v>
      </c>
      <c r="D19" s="757">
        <v>138.70587049999997</v>
      </c>
      <c r="E19" s="757">
        <v>145.20146566999998</v>
      </c>
      <c r="F19" s="757">
        <v>139.64907062999998</v>
      </c>
      <c r="G19" s="757">
        <v>144.54348844999998</v>
      </c>
      <c r="H19" s="757">
        <v>136.46690247999999</v>
      </c>
      <c r="I19" s="757">
        <v>137.70103456999999</v>
      </c>
      <c r="J19" s="757">
        <v>166.28222216</v>
      </c>
      <c r="K19" s="757">
        <v>164.10271523999998</v>
      </c>
      <c r="L19" s="757">
        <v>188.36966712999998</v>
      </c>
      <c r="M19" s="757">
        <v>289.10614802999993</v>
      </c>
      <c r="N19" s="757">
        <v>325.25928297999997</v>
      </c>
      <c r="O19" s="757">
        <v>266.26099159999995</v>
      </c>
      <c r="P19" s="757">
        <v>282.16233682000001</v>
      </c>
      <c r="Q19" s="757">
        <v>326.19289162000001</v>
      </c>
      <c r="R19" s="757">
        <v>355.96613649</v>
      </c>
      <c r="S19" s="757">
        <v>144.95301177000002</v>
      </c>
      <c r="T19" s="757">
        <v>145.04960496999999</v>
      </c>
      <c r="U19" s="757">
        <v>146.18456738</v>
      </c>
      <c r="V19" s="757">
        <v>147.98835771</v>
      </c>
      <c r="W19" s="757">
        <v>189.87692557</v>
      </c>
      <c r="X19" s="757">
        <v>188.68572480999998</v>
      </c>
      <c r="Y19" s="757">
        <v>187.66180904000001</v>
      </c>
      <c r="Z19" s="757">
        <v>184.76241243000001</v>
      </c>
      <c r="AA19" s="757">
        <v>235.96431477000002</v>
      </c>
      <c r="AB19" s="757">
        <v>228.80128807000003</v>
      </c>
      <c r="AC19" s="757">
        <v>202.30284356000001</v>
      </c>
      <c r="AD19" s="757">
        <v>207.31680611000002</v>
      </c>
      <c r="AE19" s="757">
        <v>142.31707372000002</v>
      </c>
      <c r="AF19" s="757">
        <v>246.29880878</v>
      </c>
      <c r="AG19" s="757">
        <v>157.61338316000001</v>
      </c>
      <c r="AH19" s="757">
        <v>186.53756657</v>
      </c>
      <c r="AI19" s="757">
        <v>186.00266166</v>
      </c>
      <c r="AJ19" s="757">
        <v>148.20166657000001</v>
      </c>
      <c r="AK19" s="757">
        <v>184.47326498999999</v>
      </c>
      <c r="AL19" s="757">
        <v>158.50110899000001</v>
      </c>
      <c r="AM19" s="757">
        <v>151.81138362999999</v>
      </c>
      <c r="AN19" s="757">
        <v>144.74117856000001</v>
      </c>
      <c r="AO19" s="757">
        <v>154.39851223000002</v>
      </c>
      <c r="AP19" s="757">
        <v>135.40763834000001</v>
      </c>
      <c r="AQ19" s="757">
        <v>198.07188681</v>
      </c>
      <c r="AR19" s="757">
        <v>126.59522910000001</v>
      </c>
      <c r="AS19" s="757">
        <v>150.84449430999999</v>
      </c>
      <c r="AT19" s="757">
        <v>162.74188365000003</v>
      </c>
      <c r="AU19" s="757">
        <v>164.49673319999999</v>
      </c>
      <c r="AV19" s="757">
        <v>163.62766462999997</v>
      </c>
      <c r="AW19" s="757">
        <v>172.66457023999999</v>
      </c>
      <c r="AX19" s="757">
        <v>134.78201322999996</v>
      </c>
      <c r="AY19" s="757">
        <v>146.16603488000001</v>
      </c>
      <c r="AZ19" s="757">
        <v>154.80724961999994</v>
      </c>
      <c r="BA19" s="757">
        <v>158.50427366000002</v>
      </c>
      <c r="BB19" s="757">
        <v>161.91662781999997</v>
      </c>
      <c r="BC19" s="757">
        <v>159.59387422</v>
      </c>
      <c r="BD19" s="757">
        <v>117.25199542000001</v>
      </c>
      <c r="BE19" s="757">
        <v>129.45984655000001</v>
      </c>
      <c r="BF19" s="757">
        <v>134.73078520999996</v>
      </c>
      <c r="BG19" s="757">
        <v>140.02408560999999</v>
      </c>
      <c r="BH19" s="757">
        <v>139.35857369000001</v>
      </c>
      <c r="BI19" s="757">
        <v>152.22108252999999</v>
      </c>
      <c r="BJ19" s="757">
        <v>115.15130846999999</v>
      </c>
      <c r="BK19" s="757">
        <v>126.01319054</v>
      </c>
      <c r="BL19" s="757">
        <v>127.1554088</v>
      </c>
      <c r="BM19" s="757">
        <v>371.52363643000001</v>
      </c>
      <c r="BN19" s="757">
        <v>379.96656151999991</v>
      </c>
      <c r="BO19" s="757">
        <v>3704.0103747000003</v>
      </c>
      <c r="BP19" s="757">
        <v>3664.27348949</v>
      </c>
      <c r="BQ19" s="757">
        <v>3670.1731644900001</v>
      </c>
      <c r="BR19" s="757">
        <v>3675.21057273</v>
      </c>
      <c r="BS19" s="757">
        <v>3683.2173269999998</v>
      </c>
      <c r="BT19" s="757">
        <v>3657.3844738899998</v>
      </c>
      <c r="BU19" s="757">
        <v>3668.5</v>
      </c>
      <c r="BV19" s="757">
        <v>3617.0592188099999</v>
      </c>
      <c r="BW19" s="757">
        <v>3626.6453938499999</v>
      </c>
      <c r="BX19" s="757">
        <v>3623.0380289999998</v>
      </c>
      <c r="BY19" s="757">
        <v>3622.9704508099999</v>
      </c>
      <c r="BZ19" s="757">
        <v>3621.55255085</v>
      </c>
      <c r="CA19" s="757">
        <v>3760.6580941399998</v>
      </c>
      <c r="CB19" s="757">
        <v>3749.1737147999997</v>
      </c>
      <c r="CC19" s="757">
        <v>3761.8094959199998</v>
      </c>
      <c r="CD19" s="757">
        <v>3762.2770625399999</v>
      </c>
      <c r="CE19" s="757">
        <v>3758.5232117199998</v>
      </c>
      <c r="CF19" s="757">
        <v>3767.8315939099998</v>
      </c>
      <c r="CG19" s="757">
        <v>3786.0611617799996</v>
      </c>
      <c r="CH19" s="757">
        <v>3776.0857908899998</v>
      </c>
      <c r="CI19" s="757">
        <v>3765.93455279</v>
      </c>
      <c r="CJ19" s="757">
        <v>3765.1976652000003</v>
      </c>
      <c r="CK19" s="757">
        <v>3761.3297814900002</v>
      </c>
      <c r="CL19" s="757">
        <v>3766.3030819800001</v>
      </c>
      <c r="CM19" s="757">
        <v>3851.56925434</v>
      </c>
      <c r="CN19" s="757">
        <v>3838.2095615300004</v>
      </c>
      <c r="CO19" s="757">
        <v>3841.6459451600003</v>
      </c>
      <c r="CP19" s="757">
        <v>3854.8684223200003</v>
      </c>
      <c r="CQ19" s="757">
        <v>3851.2765629800001</v>
      </c>
      <c r="CR19" s="757">
        <v>3841.4149903800003</v>
      </c>
      <c r="CS19" s="757">
        <v>3843.0021967400003</v>
      </c>
      <c r="CT19" s="757">
        <v>3829.80791262</v>
      </c>
      <c r="CU19" s="757">
        <v>3850.1254325200002</v>
      </c>
      <c r="CV19" s="757">
        <v>3837.4422250600001</v>
      </c>
      <c r="CW19" s="757">
        <v>3832.0039649100004</v>
      </c>
      <c r="CX19" s="757">
        <v>3838.5214351200002</v>
      </c>
      <c r="CY19" s="757">
        <v>3939.3595319200003</v>
      </c>
      <c r="CZ19" s="757">
        <v>3924.4904188699998</v>
      </c>
      <c r="DA19" s="757">
        <v>3928.2821452100002</v>
      </c>
      <c r="DB19" s="757">
        <v>3940.63574281</v>
      </c>
      <c r="DC19" s="757">
        <v>3911.6779075099998</v>
      </c>
      <c r="DD19" s="757">
        <v>3916.1275332999999</v>
      </c>
      <c r="DE19" s="757">
        <v>3927.1168639899997</v>
      </c>
      <c r="DF19" s="757">
        <v>3915.7525036699999</v>
      </c>
      <c r="DG19" s="757">
        <v>3920.3112408100001</v>
      </c>
      <c r="DH19" s="757">
        <v>3923.40452461</v>
      </c>
      <c r="DI19" s="757">
        <v>3926.9384735599997</v>
      </c>
      <c r="DJ19" s="757">
        <v>3935.6997193899997</v>
      </c>
      <c r="DK19" s="757">
        <v>4040.11773928</v>
      </c>
      <c r="DL19" s="757">
        <v>4022.36362465</v>
      </c>
      <c r="DM19" s="757">
        <v>4023.9363366299999</v>
      </c>
      <c r="DN19" s="757">
        <v>4030.76345545</v>
      </c>
      <c r="DO19" s="757">
        <v>4034.9671928500002</v>
      </c>
      <c r="DP19" s="757">
        <v>4030.7474261400002</v>
      </c>
      <c r="DQ19" s="757">
        <v>4032.3685415700002</v>
      </c>
      <c r="DR19" s="757">
        <v>4021.3580319799999</v>
      </c>
      <c r="DS19" s="757">
        <v>4031.9189057100002</v>
      </c>
      <c r="DT19" s="757">
        <v>4036.5619587200003</v>
      </c>
      <c r="DU19" s="757">
        <v>4021.3721522400001</v>
      </c>
      <c r="DV19" s="757">
        <v>4021.8372684700003</v>
      </c>
      <c r="DW19" s="757">
        <v>4119.7111005500001</v>
      </c>
      <c r="DX19" s="757">
        <v>5379.726790910001</v>
      </c>
      <c r="DY19" s="757">
        <v>5489.9843629499983</v>
      </c>
      <c r="DZ19" s="757">
        <v>5645.9314230800037</v>
      </c>
      <c r="EA19" s="757">
        <v>38584.592081740004</v>
      </c>
      <c r="EB19" s="757">
        <v>38698.5757381</v>
      </c>
      <c r="EC19" s="757">
        <v>40100.677529779998</v>
      </c>
      <c r="ED19" s="757">
        <v>40111.402101599997</v>
      </c>
      <c r="EE19" s="757">
        <v>40256.463010569998</v>
      </c>
    </row>
    <row r="20" spans="1:135" ht="17.100000000000001" customHeight="1" x14ac:dyDescent="0.25">
      <c r="A20" s="755" t="s">
        <v>658</v>
      </c>
      <c r="B20" s="757">
        <v>18594.729341072874</v>
      </c>
      <c r="C20" s="757">
        <v>19044.324603401274</v>
      </c>
      <c r="D20" s="757">
        <v>22360.668552649873</v>
      </c>
      <c r="E20" s="757">
        <v>21280.181327235212</v>
      </c>
      <c r="F20" s="757">
        <v>22922.517605351597</v>
      </c>
      <c r="G20" s="757">
        <v>21373.307422236627</v>
      </c>
      <c r="H20" s="757">
        <v>18994.907343880179</v>
      </c>
      <c r="I20" s="757">
        <v>20201.11458074515</v>
      </c>
      <c r="J20" s="757">
        <v>25363.924309142734</v>
      </c>
      <c r="K20" s="757">
        <v>25143.319156730104</v>
      </c>
      <c r="L20" s="757">
        <v>24896.11395498427</v>
      </c>
      <c r="M20" s="757">
        <v>24565.283968943342</v>
      </c>
      <c r="N20" s="757">
        <v>23562.209847259786</v>
      </c>
      <c r="O20" s="757">
        <v>24677.444186577806</v>
      </c>
      <c r="P20" s="757">
        <v>23108.200299823584</v>
      </c>
      <c r="Q20" s="757">
        <v>23165.82197285549</v>
      </c>
      <c r="R20" s="757">
        <v>25400.594578360418</v>
      </c>
      <c r="S20" s="757">
        <v>27938.843234947642</v>
      </c>
      <c r="T20" s="757">
        <v>27716.558216280049</v>
      </c>
      <c r="U20" s="757">
        <v>28224.401098000351</v>
      </c>
      <c r="V20" s="757">
        <v>26685.276395961795</v>
      </c>
      <c r="W20" s="757">
        <v>28632.017156241829</v>
      </c>
      <c r="X20" s="757">
        <v>27468.836560251591</v>
      </c>
      <c r="Y20" s="757">
        <v>25309.103500960551</v>
      </c>
      <c r="Z20" s="757">
        <v>27505.896416856463</v>
      </c>
      <c r="AA20" s="757">
        <v>27713.612342122353</v>
      </c>
      <c r="AB20" s="757">
        <v>26807.826071009738</v>
      </c>
      <c r="AC20" s="757">
        <v>26985.714396542317</v>
      </c>
      <c r="AD20" s="757">
        <v>25081.56802680812</v>
      </c>
      <c r="AE20" s="757">
        <v>28660.785956678155</v>
      </c>
      <c r="AF20" s="757">
        <v>29288.080506300139</v>
      </c>
      <c r="AG20" s="757">
        <v>28118.357092553313</v>
      </c>
      <c r="AH20" s="757">
        <v>29731.391392921221</v>
      </c>
      <c r="AI20" s="757">
        <v>29666.838950144462</v>
      </c>
      <c r="AJ20" s="757">
        <v>29564.39343112606</v>
      </c>
      <c r="AK20" s="757">
        <v>29458.966505068092</v>
      </c>
      <c r="AL20" s="757">
        <v>32666.559441311121</v>
      </c>
      <c r="AM20" s="757">
        <v>31434.526478312724</v>
      </c>
      <c r="AN20" s="757">
        <v>34568.136052714675</v>
      </c>
      <c r="AO20" s="757">
        <v>35237.634672762681</v>
      </c>
      <c r="AP20" s="757">
        <v>35321.736417755252</v>
      </c>
      <c r="AQ20" s="757">
        <v>34118.070068315443</v>
      </c>
      <c r="AR20" s="757">
        <v>34349.677520039455</v>
      </c>
      <c r="AS20" s="757">
        <v>36275.025275776556</v>
      </c>
      <c r="AT20" s="757">
        <v>36543.319575843278</v>
      </c>
      <c r="AU20" s="757">
        <v>35664.545571807263</v>
      </c>
      <c r="AV20" s="757">
        <v>34743.13788053047</v>
      </c>
      <c r="AW20" s="757">
        <v>33103.565879656737</v>
      </c>
      <c r="AX20" s="757">
        <v>34695.323937723748</v>
      </c>
      <c r="AY20" s="757">
        <v>35594.439558382459</v>
      </c>
      <c r="AZ20" s="757">
        <v>38156.187542883796</v>
      </c>
      <c r="BA20" s="757">
        <v>38366.123306714959</v>
      </c>
      <c r="BB20" s="757">
        <v>40575.027869459576</v>
      </c>
      <c r="BC20" s="757">
        <v>41144.198700293819</v>
      </c>
      <c r="BD20" s="757">
        <v>38994.040175877031</v>
      </c>
      <c r="BE20" s="757">
        <v>38052.417033983897</v>
      </c>
      <c r="BF20" s="757">
        <v>34606.904911888341</v>
      </c>
      <c r="BG20" s="757">
        <v>34109.909932740469</v>
      </c>
      <c r="BH20" s="757">
        <v>37043.612771806722</v>
      </c>
      <c r="BI20" s="757">
        <v>36678.548153023294</v>
      </c>
      <c r="BJ20" s="757">
        <v>34131.393553218462</v>
      </c>
      <c r="BK20" s="757">
        <v>35765.769668424458</v>
      </c>
      <c r="BL20" s="757">
        <v>44551.988671439511</v>
      </c>
      <c r="BM20" s="757">
        <v>42748.003113312807</v>
      </c>
      <c r="BN20" s="757">
        <v>46880.714875900085</v>
      </c>
      <c r="BO20" s="757">
        <v>51051.107150947049</v>
      </c>
      <c r="BP20" s="757">
        <v>52242.323221041683</v>
      </c>
      <c r="BQ20" s="757">
        <v>54664.162452459925</v>
      </c>
      <c r="BR20" s="757">
        <v>55656.722119757993</v>
      </c>
      <c r="BS20" s="757">
        <v>56465.417236151901</v>
      </c>
      <c r="BT20" s="757">
        <v>55227.297853406679</v>
      </c>
      <c r="BU20" s="757">
        <v>54040.800000000003</v>
      </c>
      <c r="BV20" s="757">
        <v>56739.522353380264</v>
      </c>
      <c r="BW20" s="757">
        <v>58729.86270584767</v>
      </c>
      <c r="BX20" s="757">
        <v>60636.900551802959</v>
      </c>
      <c r="BY20" s="757">
        <v>59357.853390026838</v>
      </c>
      <c r="BZ20" s="757">
        <v>58698.444163096399</v>
      </c>
      <c r="CA20" s="757">
        <v>65020.277793534573</v>
      </c>
      <c r="CB20" s="757">
        <v>64422.375969688524</v>
      </c>
      <c r="CC20" s="757">
        <v>61534.792557670284</v>
      </c>
      <c r="CD20" s="757">
        <v>63220.115687402707</v>
      </c>
      <c r="CE20" s="757">
        <v>63623.114933193639</v>
      </c>
      <c r="CF20" s="757">
        <v>61839.921043205184</v>
      </c>
      <c r="CG20" s="757">
        <v>61890.112365387526</v>
      </c>
      <c r="CH20" s="757">
        <v>63456.927930627688</v>
      </c>
      <c r="CI20" s="757">
        <v>64370.061528331978</v>
      </c>
      <c r="CJ20" s="757">
        <v>63409.053928177484</v>
      </c>
      <c r="CK20" s="757">
        <v>60312.714367918365</v>
      </c>
      <c r="CL20" s="757">
        <v>63711.441040361075</v>
      </c>
      <c r="CM20" s="757">
        <v>69345.546586814031</v>
      </c>
      <c r="CN20" s="757">
        <v>70949.599419485647</v>
      </c>
      <c r="CO20" s="757">
        <v>72282.614224136923</v>
      </c>
      <c r="CP20" s="757">
        <v>77527.930330003146</v>
      </c>
      <c r="CQ20" s="757">
        <v>80856.926480132723</v>
      </c>
      <c r="CR20" s="757">
        <v>76327.046016954657</v>
      </c>
      <c r="CS20" s="757">
        <v>77477.493835279631</v>
      </c>
      <c r="CT20" s="757">
        <v>76546.263210759076</v>
      </c>
      <c r="CU20" s="757">
        <v>86749.20286477395</v>
      </c>
      <c r="CV20" s="757">
        <v>96378.841949931724</v>
      </c>
      <c r="CW20" s="757">
        <v>104488.50831407748</v>
      </c>
      <c r="CX20" s="757">
        <v>108467.19133079766</v>
      </c>
      <c r="CY20" s="757">
        <v>103415.83778866437</v>
      </c>
      <c r="CZ20" s="757">
        <v>100389.75840935941</v>
      </c>
      <c r="DA20" s="757">
        <v>96405.730566441547</v>
      </c>
      <c r="DB20" s="757">
        <v>100583.32597095185</v>
      </c>
      <c r="DC20" s="757">
        <v>101507.03435115184</v>
      </c>
      <c r="DD20" s="757">
        <v>96496.162795225304</v>
      </c>
      <c r="DE20" s="757">
        <v>101239.7798695259</v>
      </c>
      <c r="DF20" s="757">
        <v>99433.357687171723</v>
      </c>
      <c r="DG20" s="757">
        <v>101528.86239515475</v>
      </c>
      <c r="DH20" s="757">
        <v>108273.74315931668</v>
      </c>
      <c r="DI20" s="757">
        <v>111039.12430961682</v>
      </c>
      <c r="DJ20" s="757">
        <v>115048.47581654516</v>
      </c>
      <c r="DK20" s="757">
        <v>133112.16265416832</v>
      </c>
      <c r="DL20" s="757">
        <v>135019.32575221598</v>
      </c>
      <c r="DM20" s="757">
        <v>137373.71402924694</v>
      </c>
      <c r="DN20" s="757">
        <v>141814.83550571432</v>
      </c>
      <c r="DO20" s="757">
        <v>144903.37205335102</v>
      </c>
      <c r="DP20" s="757">
        <v>142793.18485618688</v>
      </c>
      <c r="DQ20" s="757">
        <v>125987.52917545472</v>
      </c>
      <c r="DR20" s="757">
        <v>140991.28020017332</v>
      </c>
      <c r="DS20" s="757">
        <v>142242.18023604696</v>
      </c>
      <c r="DT20" s="757">
        <v>140759.2337486913</v>
      </c>
      <c r="DU20" s="757">
        <v>139705.83403676309</v>
      </c>
      <c r="DV20" s="757">
        <v>124332.3402589262</v>
      </c>
      <c r="DW20" s="757">
        <v>124632.89519229365</v>
      </c>
      <c r="DX20" s="757">
        <v>138065.88340095407</v>
      </c>
      <c r="DY20" s="757">
        <v>109755.27043330966</v>
      </c>
      <c r="DZ20" s="757">
        <v>106438.03249997162</v>
      </c>
      <c r="EA20" s="757">
        <v>97525.064124912169</v>
      </c>
      <c r="EB20" s="757">
        <v>98826.98012118107</v>
      </c>
      <c r="EC20" s="757">
        <v>105386.14479469259</v>
      </c>
      <c r="ED20" s="757">
        <v>104138.71952353296</v>
      </c>
      <c r="EE20" s="757">
        <v>101943.20494015915</v>
      </c>
    </row>
    <row r="21" spans="1:135" ht="17.100000000000001" customHeight="1" x14ac:dyDescent="0.25">
      <c r="A21" s="755"/>
      <c r="B21" s="757"/>
      <c r="C21" s="757"/>
      <c r="D21" s="757"/>
      <c r="E21" s="757"/>
      <c r="F21" s="757"/>
      <c r="G21" s="757"/>
      <c r="H21" s="757"/>
      <c r="I21" s="757"/>
      <c r="J21" s="757"/>
      <c r="K21" s="757"/>
      <c r="L21" s="757"/>
      <c r="M21" s="757"/>
      <c r="N21" s="757"/>
      <c r="O21" s="757"/>
      <c r="P21" s="757"/>
      <c r="Q21" s="757"/>
      <c r="R21" s="757"/>
      <c r="S21" s="757"/>
      <c r="T21" s="757"/>
      <c r="U21" s="757"/>
      <c r="V21" s="757"/>
      <c r="W21" s="757"/>
      <c r="X21" s="757"/>
      <c r="Y21" s="757"/>
      <c r="Z21" s="757"/>
      <c r="AA21" s="757"/>
      <c r="AB21" s="757"/>
      <c r="AC21" s="757"/>
      <c r="AD21" s="757"/>
      <c r="AE21" s="757"/>
      <c r="AF21" s="757"/>
      <c r="AG21" s="757"/>
      <c r="AH21" s="757"/>
      <c r="AI21" s="757"/>
      <c r="AJ21" s="757"/>
      <c r="AK21" s="757"/>
      <c r="AL21" s="757"/>
      <c r="AM21" s="757"/>
      <c r="AN21" s="757"/>
      <c r="AO21" s="757"/>
      <c r="AP21" s="757"/>
      <c r="AQ21" s="757"/>
      <c r="AR21" s="757"/>
      <c r="AS21" s="757"/>
      <c r="AT21" s="757"/>
      <c r="AU21" s="757"/>
      <c r="AV21" s="757"/>
      <c r="AW21" s="757"/>
      <c r="AX21" s="757"/>
      <c r="AY21" s="757"/>
      <c r="AZ21" s="757"/>
      <c r="BA21" s="757"/>
      <c r="BB21" s="757"/>
      <c r="BC21" s="757"/>
      <c r="BD21" s="757"/>
      <c r="BE21" s="757"/>
      <c r="BF21" s="757"/>
      <c r="BG21" s="757"/>
      <c r="BH21" s="757"/>
      <c r="BI21" s="757"/>
      <c r="BJ21" s="757"/>
      <c r="BK21" s="757"/>
      <c r="BL21" s="757"/>
      <c r="BM21" s="757"/>
      <c r="BN21" s="757"/>
      <c r="BO21" s="757"/>
      <c r="BP21" s="757"/>
      <c r="BQ21" s="757"/>
      <c r="BR21" s="757"/>
      <c r="BS21" s="757"/>
      <c r="BT21" s="757"/>
      <c r="BU21" s="757"/>
      <c r="BV21" s="757"/>
      <c r="BW21" s="757"/>
      <c r="BX21" s="757"/>
      <c r="BY21" s="757"/>
      <c r="BZ21" s="757"/>
      <c r="CA21" s="757"/>
      <c r="CB21" s="757"/>
      <c r="CC21" s="757"/>
      <c r="CD21" s="757"/>
      <c r="CE21" s="757"/>
      <c r="CF21" s="757"/>
      <c r="CG21" s="757"/>
      <c r="CH21" s="757"/>
      <c r="CI21" s="757"/>
      <c r="CJ21" s="757"/>
      <c r="CK21" s="757"/>
      <c r="CL21" s="757"/>
      <c r="CM21" s="757"/>
      <c r="CN21" s="757"/>
      <c r="CO21" s="757"/>
      <c r="CP21" s="757"/>
      <c r="CQ21" s="757"/>
      <c r="CR21" s="757"/>
      <c r="CS21" s="757"/>
      <c r="CT21" s="757"/>
      <c r="CU21" s="757"/>
      <c r="CV21" s="757"/>
      <c r="CW21" s="757"/>
      <c r="CX21" s="757"/>
      <c r="CY21" s="757"/>
      <c r="CZ21" s="757"/>
      <c r="DA21" s="757"/>
      <c r="DB21" s="757"/>
      <c r="DC21" s="757"/>
      <c r="DD21" s="757"/>
      <c r="DE21" s="757"/>
      <c r="DF21" s="757"/>
      <c r="DG21" s="757"/>
      <c r="DH21" s="757"/>
      <c r="DI21" s="757"/>
      <c r="DJ21" s="757"/>
      <c r="DK21" s="757"/>
      <c r="DL21" s="757"/>
      <c r="DM21" s="757"/>
      <c r="DN21" s="757"/>
      <c r="DO21" s="757"/>
      <c r="DP21" s="757"/>
      <c r="DQ21" s="757"/>
      <c r="DR21" s="757"/>
      <c r="DS21" s="757"/>
      <c r="DT21" s="757"/>
      <c r="DU21" s="757"/>
      <c r="DV21" s="757"/>
      <c r="DW21" s="757"/>
      <c r="DX21" s="757"/>
      <c r="DY21" s="757"/>
      <c r="DZ21" s="757"/>
      <c r="EA21" s="757"/>
      <c r="EB21" s="757"/>
      <c r="EC21" s="757"/>
      <c r="ED21" s="757"/>
      <c r="EE21" s="757"/>
    </row>
    <row r="22" spans="1:135" s="763" customFormat="1" ht="17.100000000000001" customHeight="1" x14ac:dyDescent="0.25">
      <c r="A22" s="761" t="s">
        <v>659</v>
      </c>
      <c r="B22" s="762">
        <v>32306.578817400012</v>
      </c>
      <c r="C22" s="762">
        <v>34188.33114523199</v>
      </c>
      <c r="D22" s="762">
        <v>35018.925947356023</v>
      </c>
      <c r="E22" s="762">
        <v>33972.916107529993</v>
      </c>
      <c r="F22" s="762">
        <v>35004.95288266</v>
      </c>
      <c r="G22" s="762">
        <v>35648.823192611999</v>
      </c>
      <c r="H22" s="762">
        <v>38111.516861294003</v>
      </c>
      <c r="I22" s="762">
        <v>36422.298056900181</v>
      </c>
      <c r="J22" s="762">
        <v>36444.268975505984</v>
      </c>
      <c r="K22" s="762">
        <v>38868.215593329005</v>
      </c>
      <c r="L22" s="762">
        <v>40023.459073578015</v>
      </c>
      <c r="M22" s="762">
        <v>44935.527259708993</v>
      </c>
      <c r="N22" s="762">
        <v>44220.858916644269</v>
      </c>
      <c r="O22" s="762">
        <v>43457.966445986371</v>
      </c>
      <c r="P22" s="762">
        <v>42616.030384142519</v>
      </c>
      <c r="Q22" s="762">
        <v>43519.537135277533</v>
      </c>
      <c r="R22" s="762">
        <v>41534.157818175219</v>
      </c>
      <c r="S22" s="762">
        <v>42236.711518740027</v>
      </c>
      <c r="T22" s="762">
        <v>42073.932863249436</v>
      </c>
      <c r="U22" s="762">
        <v>44194.178056753226</v>
      </c>
      <c r="V22" s="762">
        <v>42292.116239109986</v>
      </c>
      <c r="W22" s="762">
        <v>42459.190507741456</v>
      </c>
      <c r="X22" s="762">
        <v>41967.209031114857</v>
      </c>
      <c r="Y22" s="762">
        <v>48280.871329008005</v>
      </c>
      <c r="Z22" s="762">
        <v>43850.805226809163</v>
      </c>
      <c r="AA22" s="762">
        <v>44901.044054853548</v>
      </c>
      <c r="AB22" s="762">
        <v>44639.243475712952</v>
      </c>
      <c r="AC22" s="762">
        <v>44527.063578379821</v>
      </c>
      <c r="AD22" s="762">
        <v>44662.991762632766</v>
      </c>
      <c r="AE22" s="762">
        <v>45910.968640304593</v>
      </c>
      <c r="AF22" s="762">
        <v>46049.629763321958</v>
      </c>
      <c r="AG22" s="762">
        <v>46185.349601679744</v>
      </c>
      <c r="AH22" s="762">
        <v>47267.960581811938</v>
      </c>
      <c r="AI22" s="762">
        <v>46439.120953461781</v>
      </c>
      <c r="AJ22" s="762">
        <v>45499.109248794244</v>
      </c>
      <c r="AK22" s="762">
        <v>52622.930355556542</v>
      </c>
      <c r="AL22" s="762">
        <v>50086.680642074178</v>
      </c>
      <c r="AM22" s="762">
        <v>52362.47707499667</v>
      </c>
      <c r="AN22" s="762">
        <v>51963.297009955029</v>
      </c>
      <c r="AO22" s="762">
        <v>48815.61419920568</v>
      </c>
      <c r="AP22" s="762">
        <v>52745.513655361865</v>
      </c>
      <c r="AQ22" s="762">
        <v>53094.012917087573</v>
      </c>
      <c r="AR22" s="762">
        <v>54156.365501454675</v>
      </c>
      <c r="AS22" s="762">
        <v>51451.915537680601</v>
      </c>
      <c r="AT22" s="762">
        <v>50185.234077912588</v>
      </c>
      <c r="AU22" s="762">
        <v>51977.864655589321</v>
      </c>
      <c r="AV22" s="762">
        <v>53757.247620448077</v>
      </c>
      <c r="AW22" s="762">
        <v>62350.012215056217</v>
      </c>
      <c r="AX22" s="762">
        <v>58668.651559132835</v>
      </c>
      <c r="AY22" s="762">
        <v>64091.710065448504</v>
      </c>
      <c r="AZ22" s="762">
        <v>62483.452766957605</v>
      </c>
      <c r="BA22" s="762">
        <v>62070.370893171887</v>
      </c>
      <c r="BB22" s="762">
        <v>62582.034079297329</v>
      </c>
      <c r="BC22" s="762">
        <v>62137.039306434432</v>
      </c>
      <c r="BD22" s="762">
        <v>64802.243488136155</v>
      </c>
      <c r="BE22" s="762">
        <v>66521.777726987872</v>
      </c>
      <c r="BF22" s="762">
        <v>63788.91463697319</v>
      </c>
      <c r="BG22" s="762">
        <v>65201.016737300946</v>
      </c>
      <c r="BH22" s="762">
        <v>63358.07491708827</v>
      </c>
      <c r="BI22" s="762">
        <v>67933.588631996783</v>
      </c>
      <c r="BJ22" s="762">
        <v>68888.095794514724</v>
      </c>
      <c r="BK22" s="762">
        <v>70440.636755478976</v>
      </c>
      <c r="BL22" s="762">
        <v>73577.833933835995</v>
      </c>
      <c r="BM22" s="762">
        <v>75159.682994824921</v>
      </c>
      <c r="BN22" s="762">
        <v>70803.746954399961</v>
      </c>
      <c r="BO22" s="762">
        <v>71594.147533339987</v>
      </c>
      <c r="BP22" s="762">
        <v>68773.18355570003</v>
      </c>
      <c r="BQ22" s="762">
        <v>66569.861976039945</v>
      </c>
      <c r="BR22" s="762">
        <v>66947.281883980017</v>
      </c>
      <c r="BS22" s="762">
        <v>71167.770713140038</v>
      </c>
      <c r="BT22" s="762">
        <v>70496.418338069983</v>
      </c>
      <c r="BU22" s="762">
        <v>73569</v>
      </c>
      <c r="BV22" s="762">
        <v>74498.380112810017</v>
      </c>
      <c r="BW22" s="762">
        <v>72917.527185889994</v>
      </c>
      <c r="BX22" s="762">
        <v>69446.043452650003</v>
      </c>
      <c r="BY22" s="762">
        <v>67413.995906789991</v>
      </c>
      <c r="BZ22" s="762">
        <v>76072.559399120044</v>
      </c>
      <c r="CA22" s="762">
        <v>70419.836853590008</v>
      </c>
      <c r="CB22" s="762">
        <v>71811.108306739974</v>
      </c>
      <c r="CC22" s="762">
        <v>72274.423068130025</v>
      </c>
      <c r="CD22" s="762">
        <v>73083.794152372357</v>
      </c>
      <c r="CE22" s="762">
        <v>71156.268825432198</v>
      </c>
      <c r="CF22" s="762">
        <v>75050.0283712323</v>
      </c>
      <c r="CG22" s="762">
        <v>82062.45431437224</v>
      </c>
      <c r="CH22" s="762">
        <v>83073.876301282289</v>
      </c>
      <c r="CI22" s="762">
        <v>79888.073268022243</v>
      </c>
      <c r="CJ22" s="762">
        <v>76270.488560842321</v>
      </c>
      <c r="CK22" s="762">
        <v>83832.73617904236</v>
      </c>
      <c r="CL22" s="762">
        <v>83944.908098642307</v>
      </c>
      <c r="CM22" s="762">
        <v>80702.47055845226</v>
      </c>
      <c r="CN22" s="762">
        <v>82261.311799362316</v>
      </c>
      <c r="CO22" s="762">
        <v>79068.213393302285</v>
      </c>
      <c r="CP22" s="762">
        <v>85929.68759632227</v>
      </c>
      <c r="CQ22" s="762">
        <v>82776.070675572308</v>
      </c>
      <c r="CR22" s="762">
        <v>90055.720543022311</v>
      </c>
      <c r="CS22" s="762">
        <v>102148.08102707274</v>
      </c>
      <c r="CT22" s="762">
        <v>101146.4532061323</v>
      </c>
      <c r="CU22" s="762">
        <v>100844.38988326993</v>
      </c>
      <c r="CV22" s="762">
        <v>96927.471336200018</v>
      </c>
      <c r="CW22" s="762">
        <v>96764.55682713</v>
      </c>
      <c r="CX22" s="762">
        <v>99355.801623730033</v>
      </c>
      <c r="CY22" s="762">
        <v>109048.8631492</v>
      </c>
      <c r="CZ22" s="762">
        <v>100660.04772514006</v>
      </c>
      <c r="DA22" s="762">
        <v>112956.84348928012</v>
      </c>
      <c r="DB22" s="762">
        <v>99760.407825670001</v>
      </c>
      <c r="DC22" s="762">
        <v>98097.45515595004</v>
      </c>
      <c r="DD22" s="762">
        <v>103092.81229459008</v>
      </c>
      <c r="DE22" s="762">
        <v>100867.11153925001</v>
      </c>
      <c r="DF22" s="762">
        <v>102818.30863133998</v>
      </c>
      <c r="DG22" s="762">
        <v>103484.58947791977</v>
      </c>
      <c r="DH22" s="762">
        <v>101879.04529465007</v>
      </c>
      <c r="DI22" s="762">
        <v>103555.29581360002</v>
      </c>
      <c r="DJ22" s="762">
        <v>108531.09996019013</v>
      </c>
      <c r="DK22" s="762">
        <v>105729.95689802998</v>
      </c>
      <c r="DL22" s="762">
        <v>109852.72986274998</v>
      </c>
      <c r="DM22" s="762">
        <v>104721.80471680008</v>
      </c>
      <c r="DN22" s="762">
        <v>105737.83124583997</v>
      </c>
      <c r="DO22" s="762">
        <v>104610.96385878997</v>
      </c>
      <c r="DP22" s="762">
        <v>110785.70627632033</v>
      </c>
      <c r="DQ22" s="762">
        <v>123351.49617376001</v>
      </c>
      <c r="DR22" s="762">
        <v>117687.05444165997</v>
      </c>
      <c r="DS22" s="762">
        <v>122047.23474776</v>
      </c>
      <c r="DT22" s="762">
        <v>126402.72820918998</v>
      </c>
      <c r="DU22" s="762">
        <v>132395.77679220008</v>
      </c>
      <c r="DV22" s="762">
        <v>156851.00422210718</v>
      </c>
      <c r="DW22" s="762">
        <v>148346.77809905648</v>
      </c>
      <c r="DX22" s="762">
        <v>153873.26013785001</v>
      </c>
      <c r="DY22" s="762">
        <v>137459.95647160997</v>
      </c>
      <c r="DZ22" s="762">
        <v>135923.33982901004</v>
      </c>
      <c r="EA22" s="762">
        <v>178037.25319134988</v>
      </c>
      <c r="EB22" s="762">
        <v>184213.58975877002</v>
      </c>
      <c r="EC22" s="762">
        <v>194715.73296617001</v>
      </c>
      <c r="ED22" s="762">
        <v>214151.32237466006</v>
      </c>
      <c r="EE22" s="762">
        <v>195991.62394412007</v>
      </c>
    </row>
    <row r="23" spans="1:135" ht="15.6" customHeight="1" thickBot="1" x14ac:dyDescent="0.3">
      <c r="A23" s="766"/>
      <c r="B23" s="767"/>
      <c r="C23" s="767"/>
      <c r="D23" s="767"/>
      <c r="E23" s="767"/>
      <c r="F23" s="767"/>
      <c r="G23" s="767"/>
      <c r="H23" s="767"/>
      <c r="I23" s="767"/>
      <c r="J23" s="767"/>
      <c r="K23" s="767"/>
      <c r="L23" s="767"/>
      <c r="M23" s="767"/>
      <c r="N23" s="767"/>
      <c r="O23" s="767"/>
      <c r="P23" s="767"/>
      <c r="Q23" s="767"/>
      <c r="R23" s="767"/>
      <c r="S23" s="767"/>
      <c r="T23" s="767"/>
      <c r="U23" s="767"/>
      <c r="V23" s="767"/>
      <c r="W23" s="767"/>
      <c r="X23" s="767"/>
      <c r="Y23" s="767"/>
      <c r="Z23" s="767"/>
      <c r="AA23" s="767"/>
      <c r="AB23" s="767"/>
      <c r="AC23" s="767"/>
      <c r="AD23" s="767"/>
      <c r="AE23" s="767"/>
      <c r="AF23" s="767"/>
      <c r="AG23" s="767"/>
      <c r="AH23" s="767"/>
      <c r="AI23" s="767"/>
      <c r="AJ23" s="767"/>
      <c r="AK23" s="767"/>
      <c r="AL23" s="767"/>
      <c r="AM23" s="767"/>
      <c r="AN23" s="767"/>
      <c r="AO23" s="767"/>
      <c r="AP23" s="767"/>
      <c r="AQ23" s="767"/>
      <c r="AR23" s="767"/>
      <c r="AS23" s="767"/>
      <c r="AT23" s="767"/>
      <c r="AU23" s="767"/>
      <c r="AV23" s="767"/>
      <c r="AW23" s="767"/>
      <c r="AX23" s="767"/>
      <c r="AY23" s="767"/>
      <c r="AZ23" s="767"/>
      <c r="BA23" s="767"/>
      <c r="BB23" s="767"/>
      <c r="BC23" s="767"/>
      <c r="BD23" s="767"/>
      <c r="BE23" s="767"/>
      <c r="BF23" s="767"/>
      <c r="BG23" s="767"/>
      <c r="BH23" s="767"/>
      <c r="BI23" s="767"/>
      <c r="BJ23" s="767"/>
      <c r="BK23" s="767"/>
      <c r="BL23" s="767"/>
      <c r="BM23" s="767"/>
      <c r="BN23" s="767"/>
      <c r="BO23" s="767"/>
      <c r="BP23" s="767"/>
      <c r="BQ23" s="767"/>
      <c r="BR23" s="767"/>
      <c r="BS23" s="767"/>
      <c r="BT23" s="767"/>
      <c r="BU23" s="767"/>
      <c r="BV23" s="767"/>
      <c r="BW23" s="767"/>
      <c r="BX23" s="767"/>
      <c r="BY23" s="767"/>
      <c r="BZ23" s="767"/>
      <c r="CA23" s="767"/>
      <c r="CB23" s="767"/>
      <c r="CC23" s="767"/>
      <c r="CD23" s="767"/>
      <c r="CE23" s="767"/>
      <c r="CF23" s="767"/>
      <c r="CG23" s="767"/>
      <c r="CH23" s="767"/>
      <c r="CI23" s="767"/>
      <c r="CJ23" s="767"/>
      <c r="CK23" s="767"/>
      <c r="CL23" s="767"/>
      <c r="CM23" s="767"/>
      <c r="CN23" s="767"/>
      <c r="CO23" s="767"/>
      <c r="CP23" s="767"/>
      <c r="CQ23" s="767"/>
      <c r="CR23" s="767"/>
      <c r="CS23" s="767"/>
      <c r="CT23" s="767"/>
      <c r="CU23" s="767"/>
      <c r="CV23" s="767"/>
      <c r="CW23" s="767"/>
      <c r="CX23" s="767"/>
      <c r="CY23" s="767"/>
      <c r="CZ23" s="767"/>
      <c r="DA23" s="767"/>
      <c r="DB23" s="767"/>
      <c r="DC23" s="767"/>
      <c r="DD23" s="767"/>
      <c r="DE23" s="767"/>
      <c r="DF23" s="767"/>
      <c r="DG23" s="767"/>
      <c r="DH23" s="767"/>
      <c r="DI23" s="767"/>
      <c r="DJ23" s="767"/>
      <c r="DK23" s="767"/>
      <c r="DL23" s="767"/>
      <c r="DM23" s="767"/>
      <c r="DN23" s="767"/>
      <c r="DO23" s="767"/>
      <c r="DP23" s="767"/>
      <c r="DQ23" s="767"/>
      <c r="DR23" s="767"/>
      <c r="DS23" s="767"/>
      <c r="DT23" s="767"/>
      <c r="DU23" s="767"/>
      <c r="DV23" s="767"/>
      <c r="DW23" s="767"/>
      <c r="DX23" s="767"/>
      <c r="DY23" s="767"/>
      <c r="DZ23" s="767"/>
      <c r="EA23" s="767"/>
      <c r="EB23" s="767"/>
      <c r="EC23" s="767"/>
      <c r="ED23" s="767"/>
      <c r="EE23" s="767"/>
    </row>
    <row r="24" spans="1:135" ht="15" thickTop="1" x14ac:dyDescent="0.25">
      <c r="A24" s="760" t="s">
        <v>574</v>
      </c>
    </row>
    <row r="26" spans="1:135" ht="25.5" customHeight="1" x14ac:dyDescent="0.25">
      <c r="A26" s="745" t="s">
        <v>5211</v>
      </c>
    </row>
    <row r="27" spans="1:135" s="768" customFormat="1" ht="18.75" customHeight="1" thickBot="1" x14ac:dyDescent="0.3">
      <c r="A27" s="748"/>
      <c r="DS27" s="749"/>
      <c r="DX27" s="749"/>
      <c r="EE27" s="749" t="s">
        <v>29</v>
      </c>
    </row>
    <row r="28" spans="1:135" ht="18.75" thickTop="1" thickBot="1" x14ac:dyDescent="0.35">
      <c r="A28" s="750" t="s">
        <v>660</v>
      </c>
      <c r="B28" s="752">
        <f t="shared" ref="B28:BM28" si="0">B3</f>
        <v>40208</v>
      </c>
      <c r="C28" s="752">
        <f t="shared" si="0"/>
        <v>40237</v>
      </c>
      <c r="D28" s="752">
        <f t="shared" si="0"/>
        <v>40239</v>
      </c>
      <c r="E28" s="752">
        <f t="shared" si="0"/>
        <v>40270</v>
      </c>
      <c r="F28" s="752">
        <f t="shared" si="0"/>
        <v>40301</v>
      </c>
      <c r="G28" s="752">
        <f t="shared" si="0"/>
        <v>40332</v>
      </c>
      <c r="H28" s="752">
        <f t="shared" si="0"/>
        <v>40363</v>
      </c>
      <c r="I28" s="752">
        <f t="shared" si="0"/>
        <v>40394</v>
      </c>
      <c r="J28" s="752">
        <f t="shared" si="0"/>
        <v>40425</v>
      </c>
      <c r="K28" s="752">
        <f t="shared" si="0"/>
        <v>40456</v>
      </c>
      <c r="L28" s="752">
        <f t="shared" si="0"/>
        <v>40487</v>
      </c>
      <c r="M28" s="752">
        <f t="shared" si="0"/>
        <v>40518</v>
      </c>
      <c r="N28" s="752">
        <f t="shared" si="0"/>
        <v>40549</v>
      </c>
      <c r="O28" s="752">
        <f t="shared" si="0"/>
        <v>40580</v>
      </c>
      <c r="P28" s="752">
        <f t="shared" si="0"/>
        <v>40611</v>
      </c>
      <c r="Q28" s="752">
        <f t="shared" si="0"/>
        <v>40642</v>
      </c>
      <c r="R28" s="752">
        <f t="shared" si="0"/>
        <v>40673</v>
      </c>
      <c r="S28" s="752">
        <f t="shared" si="0"/>
        <v>40704</v>
      </c>
      <c r="T28" s="752">
        <f t="shared" si="0"/>
        <v>40735</v>
      </c>
      <c r="U28" s="752">
        <f t="shared" si="0"/>
        <v>40766</v>
      </c>
      <c r="V28" s="752">
        <f t="shared" si="0"/>
        <v>40797</v>
      </c>
      <c r="W28" s="752">
        <f t="shared" si="0"/>
        <v>40828</v>
      </c>
      <c r="X28" s="752">
        <f t="shared" si="0"/>
        <v>40859</v>
      </c>
      <c r="Y28" s="752">
        <f t="shared" si="0"/>
        <v>40890</v>
      </c>
      <c r="Z28" s="752">
        <f t="shared" si="0"/>
        <v>40921</v>
      </c>
      <c r="AA28" s="752">
        <f t="shared" si="0"/>
        <v>40952</v>
      </c>
      <c r="AB28" s="752">
        <f t="shared" si="0"/>
        <v>40983</v>
      </c>
      <c r="AC28" s="752">
        <f t="shared" si="0"/>
        <v>41014</v>
      </c>
      <c r="AD28" s="752">
        <f t="shared" si="0"/>
        <v>41045</v>
      </c>
      <c r="AE28" s="752">
        <f t="shared" si="0"/>
        <v>41076</v>
      </c>
      <c r="AF28" s="752">
        <f t="shared" si="0"/>
        <v>41107</v>
      </c>
      <c r="AG28" s="752">
        <f t="shared" si="0"/>
        <v>41138</v>
      </c>
      <c r="AH28" s="752">
        <f t="shared" si="0"/>
        <v>41169</v>
      </c>
      <c r="AI28" s="752">
        <f t="shared" si="0"/>
        <v>41200</v>
      </c>
      <c r="AJ28" s="752">
        <f t="shared" si="0"/>
        <v>41231</v>
      </c>
      <c r="AK28" s="752">
        <f t="shared" si="0"/>
        <v>41262</v>
      </c>
      <c r="AL28" s="752">
        <f t="shared" si="0"/>
        <v>41293</v>
      </c>
      <c r="AM28" s="752">
        <f t="shared" si="0"/>
        <v>41324</v>
      </c>
      <c r="AN28" s="752">
        <f t="shared" si="0"/>
        <v>41355</v>
      </c>
      <c r="AO28" s="752">
        <f t="shared" si="0"/>
        <v>41386</v>
      </c>
      <c r="AP28" s="752">
        <f t="shared" si="0"/>
        <v>41417</v>
      </c>
      <c r="AQ28" s="752">
        <f t="shared" si="0"/>
        <v>41448</v>
      </c>
      <c r="AR28" s="752">
        <f t="shared" si="0"/>
        <v>41479</v>
      </c>
      <c r="AS28" s="752">
        <f t="shared" si="0"/>
        <v>41510</v>
      </c>
      <c r="AT28" s="752">
        <f t="shared" si="0"/>
        <v>41541</v>
      </c>
      <c r="AU28" s="752">
        <f t="shared" si="0"/>
        <v>41572</v>
      </c>
      <c r="AV28" s="752">
        <f t="shared" si="0"/>
        <v>41603</v>
      </c>
      <c r="AW28" s="752">
        <f t="shared" si="0"/>
        <v>41634</v>
      </c>
      <c r="AX28" s="752">
        <f t="shared" si="0"/>
        <v>41665</v>
      </c>
      <c r="AY28" s="752">
        <f t="shared" si="0"/>
        <v>41696</v>
      </c>
      <c r="AZ28" s="752">
        <f t="shared" si="0"/>
        <v>41727</v>
      </c>
      <c r="BA28" s="752">
        <f t="shared" si="0"/>
        <v>41758</v>
      </c>
      <c r="BB28" s="752">
        <f t="shared" si="0"/>
        <v>41789</v>
      </c>
      <c r="BC28" s="752">
        <f t="shared" si="0"/>
        <v>41820</v>
      </c>
      <c r="BD28" s="752">
        <f t="shared" si="0"/>
        <v>41851</v>
      </c>
      <c r="BE28" s="752">
        <f t="shared" si="0"/>
        <v>41882</v>
      </c>
      <c r="BF28" s="752">
        <f t="shared" si="0"/>
        <v>41912</v>
      </c>
      <c r="BG28" s="752">
        <f t="shared" si="0"/>
        <v>41913</v>
      </c>
      <c r="BH28" s="752">
        <f t="shared" si="0"/>
        <v>41944</v>
      </c>
      <c r="BI28" s="752">
        <f t="shared" si="0"/>
        <v>41975</v>
      </c>
      <c r="BJ28" s="752">
        <f t="shared" si="0"/>
        <v>42006</v>
      </c>
      <c r="BK28" s="752">
        <f t="shared" si="0"/>
        <v>42037</v>
      </c>
      <c r="BL28" s="752">
        <f t="shared" si="0"/>
        <v>42068</v>
      </c>
      <c r="BM28" s="752">
        <f t="shared" si="0"/>
        <v>42099</v>
      </c>
      <c r="BN28" s="752">
        <f t="shared" ref="BN28:DR28" si="1">BN3</f>
        <v>42130</v>
      </c>
      <c r="BO28" s="752">
        <f t="shared" si="1"/>
        <v>42161</v>
      </c>
      <c r="BP28" s="752">
        <f t="shared" si="1"/>
        <v>42192</v>
      </c>
      <c r="BQ28" s="752">
        <f t="shared" si="1"/>
        <v>42223</v>
      </c>
      <c r="BR28" s="752">
        <f t="shared" si="1"/>
        <v>42254</v>
      </c>
      <c r="BS28" s="752">
        <f t="shared" si="1"/>
        <v>42285</v>
      </c>
      <c r="BT28" s="752">
        <f t="shared" si="1"/>
        <v>42316</v>
      </c>
      <c r="BU28" s="752">
        <f t="shared" si="1"/>
        <v>42347</v>
      </c>
      <c r="BV28" s="752">
        <f t="shared" si="1"/>
        <v>42378</v>
      </c>
      <c r="BW28" s="752">
        <f t="shared" si="1"/>
        <v>42409</v>
      </c>
      <c r="BX28" s="752">
        <f t="shared" si="1"/>
        <v>42440</v>
      </c>
      <c r="BY28" s="752">
        <f t="shared" si="1"/>
        <v>42471</v>
      </c>
      <c r="BZ28" s="752">
        <f t="shared" si="1"/>
        <v>42502</v>
      </c>
      <c r="CA28" s="752">
        <f t="shared" si="1"/>
        <v>42533</v>
      </c>
      <c r="CB28" s="752">
        <f t="shared" si="1"/>
        <v>42564</v>
      </c>
      <c r="CC28" s="752">
        <f t="shared" si="1"/>
        <v>42595</v>
      </c>
      <c r="CD28" s="752">
        <f t="shared" si="1"/>
        <v>42626</v>
      </c>
      <c r="CE28" s="752">
        <f t="shared" si="1"/>
        <v>42657</v>
      </c>
      <c r="CF28" s="752">
        <f t="shared" si="1"/>
        <v>42688</v>
      </c>
      <c r="CG28" s="752">
        <f t="shared" si="1"/>
        <v>42719</v>
      </c>
      <c r="CH28" s="752">
        <f t="shared" si="1"/>
        <v>42750</v>
      </c>
      <c r="CI28" s="752">
        <f t="shared" si="1"/>
        <v>42781</v>
      </c>
      <c r="CJ28" s="752">
        <f t="shared" si="1"/>
        <v>42812</v>
      </c>
      <c r="CK28" s="752">
        <f t="shared" si="1"/>
        <v>42843</v>
      </c>
      <c r="CL28" s="752">
        <f t="shared" si="1"/>
        <v>42874</v>
      </c>
      <c r="CM28" s="752">
        <f t="shared" si="1"/>
        <v>42905</v>
      </c>
      <c r="CN28" s="752">
        <f t="shared" si="1"/>
        <v>42936</v>
      </c>
      <c r="CO28" s="752">
        <f t="shared" si="1"/>
        <v>42967</v>
      </c>
      <c r="CP28" s="752">
        <f t="shared" si="1"/>
        <v>42998</v>
      </c>
      <c r="CQ28" s="752">
        <f t="shared" si="1"/>
        <v>43029</v>
      </c>
      <c r="CR28" s="752">
        <f t="shared" si="1"/>
        <v>43060</v>
      </c>
      <c r="CS28" s="752">
        <f t="shared" si="1"/>
        <v>43091</v>
      </c>
      <c r="CT28" s="752">
        <f t="shared" si="1"/>
        <v>43122</v>
      </c>
      <c r="CU28" s="752">
        <f t="shared" si="1"/>
        <v>43153</v>
      </c>
      <c r="CV28" s="752">
        <f t="shared" si="1"/>
        <v>43184</v>
      </c>
      <c r="CW28" s="752">
        <f t="shared" si="1"/>
        <v>43215</v>
      </c>
      <c r="CX28" s="752">
        <f t="shared" si="1"/>
        <v>43246</v>
      </c>
      <c r="CY28" s="752">
        <f t="shared" si="1"/>
        <v>43277</v>
      </c>
      <c r="CZ28" s="752">
        <f t="shared" si="1"/>
        <v>43308</v>
      </c>
      <c r="DA28" s="752">
        <f t="shared" si="1"/>
        <v>43339</v>
      </c>
      <c r="DB28" s="752">
        <f t="shared" si="1"/>
        <v>43370</v>
      </c>
      <c r="DC28" s="752">
        <f t="shared" si="1"/>
        <v>43401</v>
      </c>
      <c r="DD28" s="752">
        <f t="shared" si="1"/>
        <v>43432</v>
      </c>
      <c r="DE28" s="752">
        <f t="shared" si="1"/>
        <v>43462</v>
      </c>
      <c r="DF28" s="752">
        <f t="shared" si="1"/>
        <v>43493</v>
      </c>
      <c r="DG28" s="752">
        <f t="shared" si="1"/>
        <v>43524</v>
      </c>
      <c r="DH28" s="752">
        <f t="shared" si="1"/>
        <v>43552</v>
      </c>
      <c r="DI28" s="752">
        <f t="shared" si="1"/>
        <v>43583</v>
      </c>
      <c r="DJ28" s="752">
        <f t="shared" si="1"/>
        <v>43613</v>
      </c>
      <c r="DK28" s="752">
        <f t="shared" si="1"/>
        <v>43644</v>
      </c>
      <c r="DL28" s="752">
        <f t="shared" si="1"/>
        <v>43674</v>
      </c>
      <c r="DM28" s="752">
        <f t="shared" si="1"/>
        <v>43705</v>
      </c>
      <c r="DN28" s="752">
        <f t="shared" si="1"/>
        <v>43736</v>
      </c>
      <c r="DO28" s="752">
        <f t="shared" si="1"/>
        <v>43766</v>
      </c>
      <c r="DP28" s="752">
        <f t="shared" si="1"/>
        <v>43797</v>
      </c>
      <c r="DQ28" s="752">
        <f t="shared" si="1"/>
        <v>43827</v>
      </c>
      <c r="DR28" s="752">
        <f t="shared" si="1"/>
        <v>43858</v>
      </c>
      <c r="DS28" s="753" t="s">
        <v>576</v>
      </c>
      <c r="DT28" s="753" t="s">
        <v>475</v>
      </c>
      <c r="DU28" s="623" t="s">
        <v>577</v>
      </c>
      <c r="DV28" s="623" t="s">
        <v>477</v>
      </c>
      <c r="DW28" s="623" t="s">
        <v>605</v>
      </c>
      <c r="DX28" s="623" t="s">
        <v>479</v>
      </c>
      <c r="DY28" s="623" t="s">
        <v>480</v>
      </c>
      <c r="DZ28" s="623" t="s">
        <v>481</v>
      </c>
      <c r="EA28" s="623" t="s">
        <v>482</v>
      </c>
      <c r="EB28" s="623">
        <v>44136</v>
      </c>
      <c r="EC28" s="623">
        <v>44166</v>
      </c>
      <c r="ED28" s="623">
        <v>44197</v>
      </c>
      <c r="EE28" s="623" t="s">
        <v>580</v>
      </c>
    </row>
    <row r="29" spans="1:135" ht="17.100000000000001" customHeight="1" thickTop="1" x14ac:dyDescent="0.25">
      <c r="A29" s="755"/>
      <c r="B29" s="756"/>
      <c r="C29" s="756"/>
      <c r="D29" s="756"/>
      <c r="E29" s="756"/>
      <c r="F29" s="756"/>
      <c r="G29" s="756"/>
      <c r="H29" s="756"/>
      <c r="I29" s="756"/>
      <c r="J29" s="756"/>
      <c r="K29" s="756"/>
      <c r="L29" s="756"/>
      <c r="M29" s="756"/>
      <c r="N29" s="756"/>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c r="CB29" s="756"/>
      <c r="CC29" s="756"/>
      <c r="CD29" s="756"/>
      <c r="CE29" s="756"/>
      <c r="CF29" s="756"/>
      <c r="CG29" s="756"/>
      <c r="CH29" s="756"/>
      <c r="CI29" s="756"/>
      <c r="CJ29" s="756"/>
      <c r="CK29" s="756"/>
      <c r="CL29" s="756"/>
      <c r="CM29" s="756"/>
      <c r="CN29" s="756"/>
      <c r="CO29" s="756"/>
      <c r="CP29" s="756"/>
      <c r="CQ29" s="756"/>
      <c r="CR29" s="756"/>
      <c r="CS29" s="756"/>
      <c r="CT29" s="756"/>
      <c r="CU29" s="756"/>
      <c r="CV29" s="756"/>
      <c r="CW29" s="756"/>
      <c r="CX29" s="756"/>
      <c r="CY29" s="756"/>
      <c r="CZ29" s="756"/>
      <c r="DA29" s="756"/>
      <c r="DB29" s="756"/>
      <c r="DC29" s="756"/>
      <c r="DD29" s="756"/>
      <c r="DE29" s="756"/>
      <c r="DF29" s="756"/>
      <c r="DG29" s="756"/>
      <c r="DH29" s="756"/>
      <c r="DI29" s="756"/>
      <c r="DJ29" s="756"/>
      <c r="DK29" s="756"/>
      <c r="DL29" s="756"/>
      <c r="DM29" s="756"/>
      <c r="DN29" s="756"/>
      <c r="DO29" s="756"/>
      <c r="DP29" s="756"/>
      <c r="DQ29" s="756"/>
      <c r="DR29" s="756"/>
      <c r="DS29" s="756"/>
      <c r="DT29" s="756"/>
      <c r="DU29" s="756"/>
      <c r="DV29" s="756"/>
      <c r="DW29" s="756"/>
      <c r="DX29" s="756"/>
      <c r="DY29" s="756"/>
      <c r="DZ29" s="756"/>
      <c r="EA29" s="756"/>
      <c r="EB29" s="756"/>
      <c r="EC29" s="756"/>
      <c r="ED29" s="756"/>
      <c r="EE29" s="756"/>
    </row>
    <row r="30" spans="1:135" ht="17.100000000000001" customHeight="1" x14ac:dyDescent="0.25">
      <c r="A30" s="761" t="s">
        <v>661</v>
      </c>
      <c r="B30" s="762">
        <v>16171.960026841443</v>
      </c>
      <c r="C30" s="762">
        <v>15979.918504390556</v>
      </c>
      <c r="D30" s="762">
        <v>15845.174678718537</v>
      </c>
      <c r="E30" s="762">
        <v>16036.327574022573</v>
      </c>
      <c r="F30" s="762">
        <v>16227.254416493004</v>
      </c>
      <c r="G30" s="762">
        <v>15904.557043885216</v>
      </c>
      <c r="H30" s="762">
        <v>16369.721227265134</v>
      </c>
      <c r="I30" s="762">
        <v>16281.24484228429</v>
      </c>
      <c r="J30" s="762">
        <v>16241.980758452173</v>
      </c>
      <c r="K30" s="762">
        <v>16473.996105313156</v>
      </c>
      <c r="L30" s="762">
        <v>16722.43897559122</v>
      </c>
      <c r="M30" s="762">
        <v>18975.006270668913</v>
      </c>
      <c r="N30" s="762">
        <v>18010.593082900665</v>
      </c>
      <c r="O30" s="762">
        <v>17749.329653375997</v>
      </c>
      <c r="P30" s="762">
        <v>17492.407133231845</v>
      </c>
      <c r="Q30" s="762">
        <v>17646.497592686108</v>
      </c>
      <c r="R30" s="762">
        <v>17594.772439179418</v>
      </c>
      <c r="S30" s="762">
        <v>17516.570954198032</v>
      </c>
      <c r="T30" s="762">
        <v>18045.280669068587</v>
      </c>
      <c r="U30" s="762">
        <v>18269.489570318754</v>
      </c>
      <c r="V30" s="762">
        <v>17957.873646394448</v>
      </c>
      <c r="W30" s="762">
        <v>18294.304306683174</v>
      </c>
      <c r="X30" s="762">
        <v>17891.407119467123</v>
      </c>
      <c r="Y30" s="762">
        <v>20307.786446312803</v>
      </c>
      <c r="Z30" s="762">
        <v>19209.573208944614</v>
      </c>
      <c r="AA30" s="762">
        <v>18923.022119759324</v>
      </c>
      <c r="AB30" s="762">
        <v>18978.695497382185</v>
      </c>
      <c r="AC30" s="762">
        <v>18961.549992068223</v>
      </c>
      <c r="AD30" s="762">
        <v>18678.032246711129</v>
      </c>
      <c r="AE30" s="762">
        <v>19013.633662171222</v>
      </c>
      <c r="AF30" s="762">
        <v>19228.031835841684</v>
      </c>
      <c r="AG30" s="762">
        <v>19287.1599017013</v>
      </c>
      <c r="AH30" s="762">
        <v>19233.798105900336</v>
      </c>
      <c r="AI30" s="762">
        <v>19257.554559318654</v>
      </c>
      <c r="AJ30" s="762">
        <v>19629.552590686864</v>
      </c>
      <c r="AK30" s="762">
        <v>22169.717386902448</v>
      </c>
      <c r="AL30" s="762">
        <v>20964.304899561892</v>
      </c>
      <c r="AM30" s="762">
        <v>20780.286985424955</v>
      </c>
      <c r="AN30" s="762">
        <v>20987.016268127656</v>
      </c>
      <c r="AO30" s="762">
        <v>20656.089712851328</v>
      </c>
      <c r="AP30" s="762">
        <v>20557.306859228109</v>
      </c>
      <c r="AQ30" s="762">
        <v>20523.48661882988</v>
      </c>
      <c r="AR30" s="762">
        <v>20820.159883091204</v>
      </c>
      <c r="AS30" s="762">
        <v>20987.512445111654</v>
      </c>
      <c r="AT30" s="762">
        <v>20664.185177378316</v>
      </c>
      <c r="AU30" s="762">
        <v>20702.891560809614</v>
      </c>
      <c r="AV30" s="762">
        <v>20888.105552438185</v>
      </c>
      <c r="AW30" s="762">
        <v>23316.684992015878</v>
      </c>
      <c r="AX30" s="762">
        <v>22265.883860057205</v>
      </c>
      <c r="AY30" s="762">
        <v>22077.566872167037</v>
      </c>
      <c r="AZ30" s="762">
        <v>22090.400144122301</v>
      </c>
      <c r="BA30" s="762">
        <v>21718.536421617555</v>
      </c>
      <c r="BB30" s="762">
        <v>21737.2264592838</v>
      </c>
      <c r="BC30" s="762">
        <v>21684.992832060678</v>
      </c>
      <c r="BD30" s="762">
        <v>22175.789473345048</v>
      </c>
      <c r="BE30" s="762">
        <v>22196.112731025903</v>
      </c>
      <c r="BF30" s="762">
        <v>21848.23998536943</v>
      </c>
      <c r="BG30" s="762">
        <v>22102.50724703589</v>
      </c>
      <c r="BH30" s="762">
        <v>22503.624769895934</v>
      </c>
      <c r="BI30" s="762">
        <v>25391.16857677501</v>
      </c>
      <c r="BJ30" s="762">
        <v>24029.803890028252</v>
      </c>
      <c r="BK30" s="762">
        <v>24013.562842210038</v>
      </c>
      <c r="BL30" s="762">
        <v>23784.870318967191</v>
      </c>
      <c r="BM30" s="762">
        <v>23912.218911613985</v>
      </c>
      <c r="BN30" s="762">
        <v>24220.596316528303</v>
      </c>
      <c r="BO30" s="762">
        <v>24017.50101763201</v>
      </c>
      <c r="BP30" s="762">
        <v>24588.241511306522</v>
      </c>
      <c r="BQ30" s="762">
        <v>24794.334919669374</v>
      </c>
      <c r="BR30" s="762">
        <v>24354.580198828076</v>
      </c>
      <c r="BS30" s="762">
        <v>24815.527936131883</v>
      </c>
      <c r="BT30" s="762">
        <v>25002.24008601328</v>
      </c>
      <c r="BU30" s="762">
        <v>27638</v>
      </c>
      <c r="BV30" s="762">
        <v>26531.097152112925</v>
      </c>
      <c r="BW30" s="762">
        <v>26526.899703812975</v>
      </c>
      <c r="BX30" s="762">
        <v>26183.738862633141</v>
      </c>
      <c r="BY30" s="762">
        <v>26254.514732054799</v>
      </c>
      <c r="BZ30" s="762">
        <v>26173.261525868962</v>
      </c>
      <c r="CA30" s="762">
        <v>26253.964140184591</v>
      </c>
      <c r="CB30" s="762">
        <v>26762.160082529066</v>
      </c>
      <c r="CC30" s="762">
        <v>26565.777695196768</v>
      </c>
      <c r="CD30" s="762">
        <v>26679.574401556256</v>
      </c>
      <c r="CE30" s="762">
        <v>27085.920970584004</v>
      </c>
      <c r="CF30" s="762">
        <v>26977.870846605641</v>
      </c>
      <c r="CG30" s="762">
        <v>29731.251114000625</v>
      </c>
      <c r="CH30" s="762">
        <v>28503.782930543362</v>
      </c>
      <c r="CI30" s="762">
        <v>28353.789284723396</v>
      </c>
      <c r="CJ30" s="762">
        <v>28226.794639748969</v>
      </c>
      <c r="CK30" s="762">
        <v>28264.118735730339</v>
      </c>
      <c r="CL30" s="762">
        <v>28038.109877324951</v>
      </c>
      <c r="CM30" s="762">
        <v>28460.470012456764</v>
      </c>
      <c r="CN30" s="762">
        <v>28732.075101738672</v>
      </c>
      <c r="CO30" s="762">
        <v>28547.538359344486</v>
      </c>
      <c r="CP30" s="762">
        <v>28558.473586083212</v>
      </c>
      <c r="CQ30" s="762">
        <v>28844.392046574456</v>
      </c>
      <c r="CR30" s="762">
        <v>29119.574478804388</v>
      </c>
      <c r="CS30" s="762">
        <v>32218.438809848714</v>
      </c>
      <c r="CT30" s="762">
        <v>30902.666062600962</v>
      </c>
      <c r="CU30" s="762">
        <v>30604.554093916278</v>
      </c>
      <c r="CV30" s="762">
        <v>29949.46705897844</v>
      </c>
      <c r="CW30" s="762">
        <v>29305.442108130697</v>
      </c>
      <c r="CX30" s="762">
        <v>28891.577411526578</v>
      </c>
      <c r="CY30" s="762">
        <v>29087.652257059555</v>
      </c>
      <c r="CZ30" s="762">
        <v>29217.356379832076</v>
      </c>
      <c r="DA30" s="762">
        <v>29104.323065575794</v>
      </c>
      <c r="DB30" s="762">
        <v>29000.117582687668</v>
      </c>
      <c r="DC30" s="762">
        <v>29071.941947559819</v>
      </c>
      <c r="DD30" s="762">
        <v>29111.019947766225</v>
      </c>
      <c r="DE30" s="762">
        <v>31636.023138115845</v>
      </c>
      <c r="DF30" s="762">
        <v>29893.550483353891</v>
      </c>
      <c r="DG30" s="762">
        <v>29612.111529268681</v>
      </c>
      <c r="DH30" s="762">
        <v>29987.258875632728</v>
      </c>
      <c r="DI30" s="762">
        <v>29808.532092407655</v>
      </c>
      <c r="DJ30" s="762">
        <v>29873.778942881614</v>
      </c>
      <c r="DK30" s="762">
        <v>30056.327956020566</v>
      </c>
      <c r="DL30" s="762">
        <v>30327.714046756177</v>
      </c>
      <c r="DM30" s="762">
        <v>30499.597336790979</v>
      </c>
      <c r="DN30" s="762">
        <v>30620.709542476052</v>
      </c>
      <c r="DO30" s="762">
        <v>31634.880380811912</v>
      </c>
      <c r="DP30" s="762">
        <v>31672.719324559101</v>
      </c>
      <c r="DQ30" s="762">
        <v>35365.44116659162</v>
      </c>
      <c r="DR30" s="762">
        <v>33646.968742174089</v>
      </c>
      <c r="DS30" s="762">
        <v>33729.331543131731</v>
      </c>
      <c r="DT30" s="762">
        <v>34041.210177219153</v>
      </c>
      <c r="DU30" s="762">
        <v>35441.178040064326</v>
      </c>
      <c r="DV30" s="762">
        <v>36965.41341447919</v>
      </c>
      <c r="DW30" s="762">
        <v>36133.21804392316</v>
      </c>
      <c r="DX30" s="762">
        <v>36349.4683146877</v>
      </c>
      <c r="DY30" s="762">
        <v>36481.794617266271</v>
      </c>
      <c r="DZ30" s="762">
        <v>36167.186899197026</v>
      </c>
      <c r="EA30" s="762">
        <v>36623.820447114776</v>
      </c>
      <c r="EB30" s="762">
        <v>36907.671134592551</v>
      </c>
      <c r="EC30" s="762">
        <v>39610.504011841193</v>
      </c>
      <c r="ED30" s="762">
        <v>38497.754583117094</v>
      </c>
      <c r="EE30" s="762">
        <v>38230.063502696634</v>
      </c>
    </row>
    <row r="31" spans="1:135" ht="17.100000000000001" customHeight="1" x14ac:dyDescent="0.25">
      <c r="A31" s="755"/>
      <c r="B31" s="757"/>
      <c r="C31" s="757"/>
      <c r="D31" s="757"/>
      <c r="E31" s="757"/>
      <c r="F31" s="757"/>
      <c r="G31" s="757"/>
      <c r="H31" s="757"/>
      <c r="I31" s="757"/>
      <c r="J31" s="757"/>
      <c r="K31" s="757"/>
      <c r="L31" s="757"/>
      <c r="M31" s="757"/>
      <c r="N31" s="757"/>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c r="BP31" s="757"/>
      <c r="BQ31" s="757"/>
      <c r="BR31" s="757"/>
      <c r="BS31" s="757"/>
      <c r="BT31" s="757"/>
      <c r="BU31" s="757"/>
      <c r="BV31" s="757"/>
      <c r="BW31" s="757"/>
      <c r="BX31" s="757"/>
      <c r="BY31" s="757"/>
      <c r="BZ31" s="757"/>
      <c r="CA31" s="757"/>
      <c r="CB31" s="757"/>
      <c r="CC31" s="757"/>
      <c r="CD31" s="757"/>
      <c r="CE31" s="757"/>
      <c r="CF31" s="757"/>
      <c r="CG31" s="757"/>
      <c r="CH31" s="757"/>
      <c r="CI31" s="757"/>
      <c r="CJ31" s="757"/>
      <c r="CK31" s="757"/>
      <c r="CL31" s="757"/>
      <c r="CM31" s="757"/>
      <c r="CN31" s="757"/>
      <c r="CO31" s="757"/>
      <c r="CP31" s="757"/>
      <c r="CQ31" s="757"/>
      <c r="CR31" s="757"/>
      <c r="CS31" s="757"/>
      <c r="CT31" s="757"/>
      <c r="CU31" s="757"/>
      <c r="CV31" s="757"/>
      <c r="CW31" s="757"/>
      <c r="CX31" s="757"/>
      <c r="CY31" s="757"/>
      <c r="CZ31" s="757"/>
      <c r="DA31" s="757"/>
      <c r="DB31" s="757"/>
      <c r="DC31" s="757"/>
      <c r="DD31" s="757"/>
      <c r="DE31" s="757"/>
      <c r="DF31" s="757"/>
      <c r="DG31" s="757"/>
      <c r="DH31" s="757"/>
      <c r="DI31" s="757"/>
      <c r="DJ31" s="757"/>
      <c r="DK31" s="757"/>
      <c r="DL31" s="757"/>
      <c r="DM31" s="757"/>
      <c r="DN31" s="757"/>
      <c r="DO31" s="757"/>
      <c r="DP31" s="757"/>
      <c r="DQ31" s="757"/>
      <c r="DR31" s="757"/>
      <c r="DS31" s="757"/>
      <c r="DT31" s="757"/>
      <c r="DU31" s="757"/>
      <c r="DV31" s="757"/>
      <c r="DW31" s="757"/>
      <c r="DX31" s="757"/>
      <c r="DY31" s="757"/>
      <c r="DZ31" s="757"/>
      <c r="EA31" s="757"/>
      <c r="EB31" s="757"/>
      <c r="EC31" s="757"/>
      <c r="ED31" s="757"/>
      <c r="EE31" s="757"/>
    </row>
    <row r="32" spans="1:135" s="770" customFormat="1" ht="17.100000000000001" customHeight="1" x14ac:dyDescent="0.25">
      <c r="A32" s="761" t="s">
        <v>662</v>
      </c>
      <c r="B32" s="769">
        <v>262779.5015632147</v>
      </c>
      <c r="C32" s="769">
        <v>264057.76339828677</v>
      </c>
      <c r="D32" s="769">
        <v>264776.04770116782</v>
      </c>
      <c r="E32" s="769">
        <v>265200.44039999519</v>
      </c>
      <c r="F32" s="769">
        <v>269104.80540743779</v>
      </c>
      <c r="G32" s="769">
        <v>270106.42494520359</v>
      </c>
      <c r="H32" s="769">
        <v>264769.68598999013</v>
      </c>
      <c r="I32" s="769">
        <v>264669.62046290125</v>
      </c>
      <c r="J32" s="769">
        <v>265976.39699568599</v>
      </c>
      <c r="K32" s="769">
        <v>269571.33023849851</v>
      </c>
      <c r="L32" s="769">
        <v>270029.13039542979</v>
      </c>
      <c r="M32" s="769">
        <v>279886.99483961938</v>
      </c>
      <c r="N32" s="769">
        <v>279119.75838825299</v>
      </c>
      <c r="O32" s="769">
        <v>279143.96090258844</v>
      </c>
      <c r="P32" s="769">
        <v>279033.05188559968</v>
      </c>
      <c r="Q32" s="769">
        <v>279723.28703053849</v>
      </c>
      <c r="R32" s="769">
        <v>280000.01104516501</v>
      </c>
      <c r="S32" s="769">
        <v>286647.83603887563</v>
      </c>
      <c r="T32" s="769">
        <v>284975.68760065449</v>
      </c>
      <c r="U32" s="769">
        <v>288194.10910637275</v>
      </c>
      <c r="V32" s="769">
        <v>289106.27921217348</v>
      </c>
      <c r="W32" s="769">
        <v>289175.53447019449</v>
      </c>
      <c r="X32" s="769">
        <v>292816.04205141065</v>
      </c>
      <c r="Y32" s="769">
        <v>297267.0356254995</v>
      </c>
      <c r="Z32" s="769">
        <v>296980.53648144862</v>
      </c>
      <c r="AA32" s="769">
        <v>297392.54275508103</v>
      </c>
      <c r="AB32" s="769">
        <v>300043.49338473415</v>
      </c>
      <c r="AC32" s="769">
        <v>300289.76140986924</v>
      </c>
      <c r="AD32" s="769">
        <v>303466.85046386882</v>
      </c>
      <c r="AE32" s="769">
        <v>306962.05544932105</v>
      </c>
      <c r="AF32" s="769">
        <v>307708.81543507014</v>
      </c>
      <c r="AG32" s="769">
        <v>308071.75529019051</v>
      </c>
      <c r="AH32" s="769">
        <v>310215.23095012933</v>
      </c>
      <c r="AI32" s="769">
        <v>313379.31191915669</v>
      </c>
      <c r="AJ32" s="769">
        <v>315137.22430656629</v>
      </c>
      <c r="AK32" s="769">
        <v>321473.1614820658</v>
      </c>
      <c r="AL32" s="769">
        <v>317682.17211174121</v>
      </c>
      <c r="AM32" s="769">
        <v>321694.93921399117</v>
      </c>
      <c r="AN32" s="769">
        <v>323809.9441676701</v>
      </c>
      <c r="AO32" s="769">
        <v>322165.43226985569</v>
      </c>
      <c r="AP32" s="769">
        <v>322155.49817562092</v>
      </c>
      <c r="AQ32" s="769">
        <v>326886.59317617537</v>
      </c>
      <c r="AR32" s="769">
        <v>328319.31068521115</v>
      </c>
      <c r="AS32" s="769">
        <v>326233.81419469474</v>
      </c>
      <c r="AT32" s="769">
        <v>325961.08539955295</v>
      </c>
      <c r="AU32" s="769">
        <v>325273.5265156586</v>
      </c>
      <c r="AV32" s="769">
        <v>329997.05301319313</v>
      </c>
      <c r="AW32" s="769">
        <v>339223.05653291399</v>
      </c>
      <c r="AX32" s="769">
        <v>339885.00907691423</v>
      </c>
      <c r="AY32" s="769">
        <v>344194.73731778259</v>
      </c>
      <c r="AZ32" s="769">
        <v>346774.53440549463</v>
      </c>
      <c r="BA32" s="769">
        <v>348117.7985624203</v>
      </c>
      <c r="BB32" s="769">
        <v>349455.69587364286</v>
      </c>
      <c r="BC32" s="769">
        <v>353543.85195621575</v>
      </c>
      <c r="BD32" s="769">
        <v>352288.15233182034</v>
      </c>
      <c r="BE32" s="769">
        <v>353822.35197988013</v>
      </c>
      <c r="BF32" s="769"/>
      <c r="BG32" s="769">
        <v>360738.60955280316</v>
      </c>
      <c r="BH32" s="769">
        <v>363488.5939377285</v>
      </c>
      <c r="BI32" s="769">
        <v>368807.39966870245</v>
      </c>
      <c r="BJ32" s="769">
        <v>371339.34610959678</v>
      </c>
      <c r="BK32" s="769">
        <v>375903.78862909717</v>
      </c>
      <c r="BL32" s="769">
        <v>382688.10021914449</v>
      </c>
      <c r="BM32" s="769">
        <v>382541.94092201203</v>
      </c>
      <c r="BN32" s="769">
        <v>384214.44659292855</v>
      </c>
      <c r="BO32" s="769">
        <v>390950.69252831343</v>
      </c>
      <c r="BP32" s="769">
        <v>391937.41968210641</v>
      </c>
      <c r="BQ32" s="769">
        <v>396664.11114246375</v>
      </c>
      <c r="BR32" s="769">
        <v>395207.15163287392</v>
      </c>
      <c r="BS32" s="769">
        <v>399456.09791243402</v>
      </c>
      <c r="BT32" s="769">
        <v>402314.58556001104</v>
      </c>
      <c r="BU32" s="769">
        <v>405833.20807412814</v>
      </c>
      <c r="BV32" s="769">
        <v>410894.74005079851</v>
      </c>
      <c r="BW32" s="769">
        <v>411062.4337523788</v>
      </c>
      <c r="BX32" s="769">
        <v>411003.53531777876</v>
      </c>
      <c r="BY32" s="769">
        <v>415303.89044441318</v>
      </c>
      <c r="BZ32" s="769">
        <v>418219.55332661653</v>
      </c>
      <c r="CA32" s="769">
        <v>423303.51975117775</v>
      </c>
      <c r="CB32" s="769">
        <v>428864.33145541447</v>
      </c>
      <c r="CC32" s="769">
        <v>429428.36075120146</v>
      </c>
      <c r="CD32" s="769">
        <v>429496.01749830076</v>
      </c>
      <c r="CE32" s="769">
        <v>434988.71208623721</v>
      </c>
      <c r="CF32" s="769">
        <v>433639.22775976022</v>
      </c>
      <c r="CG32" s="769">
        <v>442364.44616217952</v>
      </c>
      <c r="CH32" s="769">
        <v>448499.33825286059</v>
      </c>
      <c r="CI32" s="769">
        <v>450716.43873719231</v>
      </c>
      <c r="CJ32" s="769">
        <v>450990.02541797649</v>
      </c>
      <c r="CK32" s="769">
        <v>452343.40161049931</v>
      </c>
      <c r="CL32" s="769">
        <v>459250.08892718429</v>
      </c>
      <c r="CM32" s="769">
        <v>456427.19202104118</v>
      </c>
      <c r="CN32" s="769">
        <v>459067.44018989836</v>
      </c>
      <c r="CO32" s="769">
        <v>461030.86411248631</v>
      </c>
      <c r="CP32" s="769">
        <v>479119.89097030851</v>
      </c>
      <c r="CQ32" s="769">
        <v>472736.14482511242</v>
      </c>
      <c r="CR32" s="769">
        <v>472409.0927920519</v>
      </c>
      <c r="CS32" s="769">
        <v>482667.74237499374</v>
      </c>
      <c r="CT32" s="769">
        <v>479564.60623322381</v>
      </c>
      <c r="CU32" s="769">
        <v>485263.4403891979</v>
      </c>
      <c r="CV32" s="769">
        <v>484935.02354812616</v>
      </c>
      <c r="CW32" s="769">
        <v>486766.53321843152</v>
      </c>
      <c r="CX32" s="769">
        <v>484396.28383912839</v>
      </c>
      <c r="CY32" s="769">
        <v>488646.41254468495</v>
      </c>
      <c r="CZ32" s="769">
        <v>482974.75570640434</v>
      </c>
      <c r="DA32" s="769">
        <v>486271.87387543957</v>
      </c>
      <c r="DB32" s="769">
        <v>486063.92147704825</v>
      </c>
      <c r="DC32" s="769">
        <v>494765.46130546415</v>
      </c>
      <c r="DD32" s="769">
        <v>497703.84770927817</v>
      </c>
      <c r="DE32" s="769">
        <v>501356.83092613786</v>
      </c>
      <c r="DF32" s="769">
        <v>503164.31527970801</v>
      </c>
      <c r="DG32" s="769">
        <v>506776.58363121439</v>
      </c>
      <c r="DH32" s="769">
        <v>508162.89604003355</v>
      </c>
      <c r="DI32" s="769">
        <v>510382.89411045646</v>
      </c>
      <c r="DJ32" s="769">
        <v>509551.59475729236</v>
      </c>
      <c r="DK32" s="769">
        <v>514782.14480378397</v>
      </c>
      <c r="DL32" s="769">
        <v>517233.04544242506</v>
      </c>
      <c r="DM32" s="769">
        <v>516050.38398146792</v>
      </c>
      <c r="DN32" s="769">
        <v>519613.31267943967</v>
      </c>
      <c r="DO32" s="769">
        <v>527790.76926851191</v>
      </c>
      <c r="DP32" s="769">
        <v>534455.57194466633</v>
      </c>
      <c r="DQ32" s="769">
        <v>539784.93945505237</v>
      </c>
      <c r="DR32" s="769">
        <v>543758.1933223611</v>
      </c>
      <c r="DS32" s="769">
        <v>554601.23593174061</v>
      </c>
      <c r="DT32" s="769">
        <v>566021.82291081338</v>
      </c>
      <c r="DU32" s="769">
        <v>577255.80593680614</v>
      </c>
      <c r="DV32" s="769">
        <v>584445.51535116357</v>
      </c>
      <c r="DW32" s="769">
        <v>589353.00677252514</v>
      </c>
      <c r="DX32" s="769">
        <v>589622.86503080209</v>
      </c>
      <c r="DY32" s="769">
        <v>590930.57479682565</v>
      </c>
      <c r="DZ32" s="769">
        <v>600715.29518075648</v>
      </c>
      <c r="EA32" s="769">
        <v>635490.68111424567</v>
      </c>
      <c r="EB32" s="769">
        <v>636114.01375941525</v>
      </c>
      <c r="EC32" s="769">
        <v>643950.65985319833</v>
      </c>
      <c r="ED32" s="769">
        <v>649072.31192211073</v>
      </c>
      <c r="EE32" s="769">
        <v>652503.32544161461</v>
      </c>
    </row>
    <row r="33" spans="1:135" ht="17.100000000000001" customHeight="1" x14ac:dyDescent="0.25">
      <c r="A33" s="755" t="s">
        <v>663</v>
      </c>
      <c r="B33" s="757">
        <v>213521.08369421167</v>
      </c>
      <c r="C33" s="757">
        <v>214152.52219590041</v>
      </c>
      <c r="D33" s="757">
        <v>214996.89740597483</v>
      </c>
      <c r="E33" s="757">
        <v>216068.66031839768</v>
      </c>
      <c r="F33" s="757">
        <v>218565.43243162055</v>
      </c>
      <c r="G33" s="757">
        <v>219744.42829505008</v>
      </c>
      <c r="H33" s="757">
        <v>220026.54403680007</v>
      </c>
      <c r="I33" s="757">
        <v>219522.36123575034</v>
      </c>
      <c r="J33" s="757">
        <v>223006.83569222022</v>
      </c>
      <c r="K33" s="757">
        <v>224565.69035535166</v>
      </c>
      <c r="L33" s="757">
        <v>227322.56248384828</v>
      </c>
      <c r="M33" s="757">
        <v>233793.48419983912</v>
      </c>
      <c r="N33" s="757">
        <v>232896.93570251323</v>
      </c>
      <c r="O33" s="757">
        <v>233587.29308369145</v>
      </c>
      <c r="P33" s="757">
        <v>233430.08036890274</v>
      </c>
      <c r="Q33" s="757">
        <v>235733.74221987731</v>
      </c>
      <c r="R33" s="757">
        <v>235292.93225596426</v>
      </c>
      <c r="S33" s="757">
        <v>239285.97167290945</v>
      </c>
      <c r="T33" s="757">
        <v>239686.7516539924</v>
      </c>
      <c r="U33" s="757">
        <v>241762.08585902042</v>
      </c>
      <c r="V33" s="757">
        <v>243785.04594335333</v>
      </c>
      <c r="W33" s="757">
        <v>244785.86623858049</v>
      </c>
      <c r="X33" s="757">
        <v>246774.50444475445</v>
      </c>
      <c r="Y33" s="757">
        <v>252351.37967126927</v>
      </c>
      <c r="Z33" s="757">
        <v>251074.05522328083</v>
      </c>
      <c r="AA33" s="757">
        <v>251274.87608042461</v>
      </c>
      <c r="AB33" s="757">
        <v>254185.33444486526</v>
      </c>
      <c r="AC33" s="757">
        <v>253833.36365588987</v>
      </c>
      <c r="AD33" s="757">
        <v>255425.76570462392</v>
      </c>
      <c r="AE33" s="757">
        <v>257808.53456294621</v>
      </c>
      <c r="AF33" s="757">
        <v>259251.55818388495</v>
      </c>
      <c r="AG33" s="757">
        <v>260172.38056515891</v>
      </c>
      <c r="AH33" s="757">
        <v>262817.61866149365</v>
      </c>
      <c r="AI33" s="757">
        <v>265685.06515032356</v>
      </c>
      <c r="AJ33" s="757">
        <v>266845.83043018705</v>
      </c>
      <c r="AK33" s="757">
        <v>273700.65408594679</v>
      </c>
      <c r="AL33" s="757">
        <v>272175.75214871624</v>
      </c>
      <c r="AM33" s="757">
        <v>275407.04238395503</v>
      </c>
      <c r="AN33" s="757">
        <v>277346.35851650289</v>
      </c>
      <c r="AO33" s="757">
        <v>275625.55968584697</v>
      </c>
      <c r="AP33" s="757">
        <v>275817.62297859474</v>
      </c>
      <c r="AQ33" s="757">
        <v>279725.38262216351</v>
      </c>
      <c r="AR33" s="757">
        <v>281168.70816883206</v>
      </c>
      <c r="AS33" s="757">
        <v>279220.67769182712</v>
      </c>
      <c r="AT33" s="757">
        <v>278938.85514650441</v>
      </c>
      <c r="AU33" s="757">
        <v>281126.22713029268</v>
      </c>
      <c r="AV33" s="757">
        <v>284577.17221535498</v>
      </c>
      <c r="AW33" s="757">
        <v>292239.93514942372</v>
      </c>
      <c r="AX33" s="757">
        <v>293301.91346407199</v>
      </c>
      <c r="AY33" s="757">
        <v>296922.706717967</v>
      </c>
      <c r="AZ33" s="757">
        <v>297774.71599538618</v>
      </c>
      <c r="BA33" s="757">
        <v>299610.84284902748</v>
      </c>
      <c r="BB33" s="757">
        <v>300842.119230679</v>
      </c>
      <c r="BC33" s="757">
        <v>304026.26109071745</v>
      </c>
      <c r="BD33" s="757">
        <v>303694.53967249679</v>
      </c>
      <c r="BE33" s="757">
        <v>304959.77667235408</v>
      </c>
      <c r="BF33" s="757">
        <v>304788.46004529129</v>
      </c>
      <c r="BG33" s="757">
        <v>309195.26034288359</v>
      </c>
      <c r="BH33" s="757">
        <v>312595.0378667335</v>
      </c>
      <c r="BI33" s="757">
        <v>315928.37547089229</v>
      </c>
      <c r="BJ33" s="757">
        <v>317313.51560598653</v>
      </c>
      <c r="BK33" s="757">
        <v>319149.10425981949</v>
      </c>
      <c r="BL33" s="757">
        <v>321415.93491189805</v>
      </c>
      <c r="BM33" s="757">
        <v>323925.42465895909</v>
      </c>
      <c r="BN33" s="757">
        <v>327291.49538695271</v>
      </c>
      <c r="BO33" s="757">
        <v>331546.6572541935</v>
      </c>
      <c r="BP33" s="757">
        <v>331888.50616126024</v>
      </c>
      <c r="BQ33" s="757">
        <v>333104.72531767166</v>
      </c>
      <c r="BR33" s="757">
        <v>333950.8097552968</v>
      </c>
      <c r="BS33" s="757">
        <v>336355.88035406766</v>
      </c>
      <c r="BT33" s="757">
        <v>334947.85481433308</v>
      </c>
      <c r="BU33" s="757">
        <v>340382.34104877291</v>
      </c>
      <c r="BV33" s="757">
        <v>344561.44557284965</v>
      </c>
      <c r="BW33" s="757">
        <v>344333.73861898226</v>
      </c>
      <c r="BX33" s="757">
        <v>345155.05724248721</v>
      </c>
      <c r="BY33" s="757">
        <v>348137.16686652356</v>
      </c>
      <c r="BZ33" s="757">
        <v>349003.384800356</v>
      </c>
      <c r="CA33" s="757">
        <v>354277.1888720229</v>
      </c>
      <c r="CB33" s="757">
        <v>359250.40112428821</v>
      </c>
      <c r="CC33" s="757">
        <v>358254.62756738212</v>
      </c>
      <c r="CD33" s="757">
        <v>360409.1292259834</v>
      </c>
      <c r="CE33" s="757">
        <v>362058.77726732404</v>
      </c>
      <c r="CF33" s="757">
        <v>363418.64994330367</v>
      </c>
      <c r="CG33" s="757">
        <v>370421.8685497737</v>
      </c>
      <c r="CH33" s="757">
        <v>371795.26211189845</v>
      </c>
      <c r="CI33" s="757">
        <v>375430.56392913277</v>
      </c>
      <c r="CJ33" s="757">
        <v>374828.36321020662</v>
      </c>
      <c r="CK33" s="757">
        <v>374963.7468177625</v>
      </c>
      <c r="CL33" s="757">
        <v>376820.62604355684</v>
      </c>
      <c r="CM33" s="757">
        <v>378235.04925993888</v>
      </c>
      <c r="CN33" s="757">
        <v>381727.34615589271</v>
      </c>
      <c r="CO33" s="757">
        <v>383297.05028324784</v>
      </c>
      <c r="CP33" s="757">
        <v>393274.2198047163</v>
      </c>
      <c r="CQ33" s="757">
        <v>392801.23869676382</v>
      </c>
      <c r="CR33" s="757">
        <v>392498.83864456031</v>
      </c>
      <c r="CS33" s="757">
        <v>402595.47519923234</v>
      </c>
      <c r="CT33" s="757">
        <v>402068.72158102668</v>
      </c>
      <c r="CU33" s="757">
        <v>404902.86070235434</v>
      </c>
      <c r="CV33" s="757">
        <v>403892.89173214865</v>
      </c>
      <c r="CW33" s="757">
        <v>403198.88798027206</v>
      </c>
      <c r="CX33" s="757">
        <v>400170.78264582035</v>
      </c>
      <c r="CY33" s="757">
        <v>402559.80232859822</v>
      </c>
      <c r="CZ33" s="757">
        <v>398545.98182793421</v>
      </c>
      <c r="DA33" s="757">
        <v>399885.37566679617</v>
      </c>
      <c r="DB33" s="757">
        <v>401129.99403478671</v>
      </c>
      <c r="DC33" s="757">
        <v>405909.8991193031</v>
      </c>
      <c r="DD33" s="757">
        <v>409157.41910667333</v>
      </c>
      <c r="DE33" s="757">
        <v>412277.16296210728</v>
      </c>
      <c r="DF33" s="757">
        <v>413954.62327104452</v>
      </c>
      <c r="DG33" s="757">
        <v>415347.72805608716</v>
      </c>
      <c r="DH33" s="757">
        <v>416746.47042478342</v>
      </c>
      <c r="DI33" s="757">
        <v>416905.59199882706</v>
      </c>
      <c r="DJ33" s="757">
        <v>417016.23017847474</v>
      </c>
      <c r="DK33" s="757">
        <v>421675.57124950312</v>
      </c>
      <c r="DL33" s="757">
        <v>421609.68825040915</v>
      </c>
      <c r="DM33" s="757">
        <v>420306.24850470253</v>
      </c>
      <c r="DN33" s="757">
        <v>419950.11007934174</v>
      </c>
      <c r="DO33" s="757">
        <v>424667.4332815705</v>
      </c>
      <c r="DP33" s="757">
        <v>430092.00263252715</v>
      </c>
      <c r="DQ33" s="757">
        <v>436287.2349872021</v>
      </c>
      <c r="DR33" s="757">
        <v>439939.0333575845</v>
      </c>
      <c r="DS33" s="757">
        <v>449251.6302752241</v>
      </c>
      <c r="DT33" s="757">
        <v>452251.28667232883</v>
      </c>
      <c r="DU33" s="757">
        <v>457571.28964476561</v>
      </c>
      <c r="DV33" s="757">
        <v>464536.40528024867</v>
      </c>
      <c r="DW33" s="757">
        <v>467655.95106603578</v>
      </c>
      <c r="DX33" s="757">
        <v>471762.73893901333</v>
      </c>
      <c r="DY33" s="757">
        <v>468424.93314883218</v>
      </c>
      <c r="DZ33" s="757">
        <v>475307.92274957534</v>
      </c>
      <c r="EA33" s="757">
        <v>508217.56825418083</v>
      </c>
      <c r="EB33" s="757">
        <v>507835.76845324051</v>
      </c>
      <c r="EC33" s="757">
        <v>515340.35422207887</v>
      </c>
      <c r="ED33" s="757">
        <v>517343.49007352057</v>
      </c>
      <c r="EE33" s="757">
        <v>519011.55036969681</v>
      </c>
    </row>
    <row r="34" spans="1:135" ht="17.100000000000001" customHeight="1" x14ac:dyDescent="0.25">
      <c r="A34" s="755" t="s">
        <v>664</v>
      </c>
      <c r="B34" s="757">
        <v>49258.417869002995</v>
      </c>
      <c r="C34" s="757">
        <v>49905.241202386365</v>
      </c>
      <c r="D34" s="757">
        <v>49779.150295192965</v>
      </c>
      <c r="E34" s="757">
        <v>49131.780081597477</v>
      </c>
      <c r="F34" s="757">
        <v>50539.372975817263</v>
      </c>
      <c r="G34" s="757">
        <v>50361.996650153487</v>
      </c>
      <c r="H34" s="757">
        <v>44743.141953190068</v>
      </c>
      <c r="I34" s="757">
        <v>45147.25922715092</v>
      </c>
      <c r="J34" s="757">
        <v>42969.561303465794</v>
      </c>
      <c r="K34" s="757">
        <v>45005.639883146825</v>
      </c>
      <c r="L34" s="757">
        <v>42706.567911581544</v>
      </c>
      <c r="M34" s="757">
        <v>46093.510639780267</v>
      </c>
      <c r="N34" s="757">
        <v>46222.822685739731</v>
      </c>
      <c r="O34" s="757">
        <v>45556.667818897025</v>
      </c>
      <c r="P34" s="757">
        <v>45602.971516696918</v>
      </c>
      <c r="Q34" s="757">
        <v>43989.544810661188</v>
      </c>
      <c r="R34" s="757">
        <v>44707.07878920075</v>
      </c>
      <c r="S34" s="757">
        <v>47361.864365966161</v>
      </c>
      <c r="T34" s="757">
        <v>45288.935946662117</v>
      </c>
      <c r="U34" s="757">
        <v>46432.023247352321</v>
      </c>
      <c r="V34" s="757">
        <v>45321.233268820164</v>
      </c>
      <c r="W34" s="757">
        <v>44389.668231614007</v>
      </c>
      <c r="X34" s="757">
        <v>46041.537606656202</v>
      </c>
      <c r="Y34" s="757">
        <v>44915.655954230228</v>
      </c>
      <c r="Z34" s="757">
        <v>45906.481258167805</v>
      </c>
      <c r="AA34" s="757">
        <v>46117.66667465643</v>
      </c>
      <c r="AB34" s="757">
        <v>45858.158939868867</v>
      </c>
      <c r="AC34" s="757">
        <v>46456.39775397937</v>
      </c>
      <c r="AD34" s="757">
        <v>48041.084759244921</v>
      </c>
      <c r="AE34" s="757">
        <v>49153.52088637487</v>
      </c>
      <c r="AF34" s="757">
        <v>48457.25725118519</v>
      </c>
      <c r="AG34" s="757">
        <v>47899.374725031601</v>
      </c>
      <c r="AH34" s="757">
        <v>47397.612288635704</v>
      </c>
      <c r="AI34" s="757">
        <v>47694.246768833138</v>
      </c>
      <c r="AJ34" s="757">
        <v>48291.393876379254</v>
      </c>
      <c r="AK34" s="757">
        <v>47772.507396118992</v>
      </c>
      <c r="AL34" s="757">
        <v>45506.419963024957</v>
      </c>
      <c r="AM34" s="757">
        <v>46287.896830036152</v>
      </c>
      <c r="AN34" s="757">
        <v>46463.585651167188</v>
      </c>
      <c r="AO34" s="757">
        <v>46539.872584008735</v>
      </c>
      <c r="AP34" s="757">
        <v>46337.875197026187</v>
      </c>
      <c r="AQ34" s="757">
        <v>47161.210554011886</v>
      </c>
      <c r="AR34" s="757">
        <v>47150.602516379113</v>
      </c>
      <c r="AS34" s="757">
        <v>47013.13650286763</v>
      </c>
      <c r="AT34" s="757">
        <v>47022.230253048561</v>
      </c>
      <c r="AU34" s="757">
        <v>44147.299385365928</v>
      </c>
      <c r="AV34" s="757">
        <v>45419.880797838174</v>
      </c>
      <c r="AW34" s="757">
        <v>46983.121383490296</v>
      </c>
      <c r="AX34" s="757">
        <v>46583.095612842248</v>
      </c>
      <c r="AY34" s="757">
        <v>47272.030599815611</v>
      </c>
      <c r="AZ34" s="757">
        <v>48999.81841010847</v>
      </c>
      <c r="BA34" s="757">
        <v>48506.955713392825</v>
      </c>
      <c r="BB34" s="757">
        <v>48613.576642963882</v>
      </c>
      <c r="BC34" s="757">
        <v>49517.590865498278</v>
      </c>
      <c r="BD34" s="757">
        <v>48593.612659323546</v>
      </c>
      <c r="BE34" s="757">
        <v>48862.575307526073</v>
      </c>
      <c r="BF34" s="757">
        <v>49737.102566827001</v>
      </c>
      <c r="BG34" s="757">
        <v>51543.349209919579</v>
      </c>
      <c r="BH34" s="757">
        <v>50893.556070995015</v>
      </c>
      <c r="BI34" s="757">
        <v>52879.024197810155</v>
      </c>
      <c r="BJ34" s="757">
        <v>54025.830503610283</v>
      </c>
      <c r="BK34" s="757">
        <v>56754.684369277653</v>
      </c>
      <c r="BL34" s="757">
        <v>61272.165307246447</v>
      </c>
      <c r="BM34" s="757">
        <v>58616.516263052945</v>
      </c>
      <c r="BN34" s="757">
        <v>56922.951205975849</v>
      </c>
      <c r="BO34" s="757">
        <v>59404.035274119953</v>
      </c>
      <c r="BP34" s="757">
        <v>60048.913520846174</v>
      </c>
      <c r="BQ34" s="757">
        <v>63559.385824792058</v>
      </c>
      <c r="BR34" s="757">
        <v>61256.341877577128</v>
      </c>
      <c r="BS34" s="757">
        <v>63100.217558366363</v>
      </c>
      <c r="BT34" s="757">
        <v>67366.730745677953</v>
      </c>
      <c r="BU34" s="757">
        <v>65450.867025355248</v>
      </c>
      <c r="BV34" s="757">
        <v>66333.29447794889</v>
      </c>
      <c r="BW34" s="757">
        <v>66728.695133396541</v>
      </c>
      <c r="BX34" s="757">
        <v>65848.478075291554</v>
      </c>
      <c r="BY34" s="757">
        <v>67166.723577889585</v>
      </c>
      <c r="BZ34" s="757">
        <v>69216.168526260561</v>
      </c>
      <c r="CA34" s="757">
        <v>69026.330879154833</v>
      </c>
      <c r="CB34" s="757">
        <v>69613.930331126248</v>
      </c>
      <c r="CC34" s="757">
        <v>71173.73318381935</v>
      </c>
      <c r="CD34" s="757">
        <v>69086.888272317388</v>
      </c>
      <c r="CE34" s="757">
        <v>72929.934818913185</v>
      </c>
      <c r="CF34" s="757">
        <v>70220.577816456527</v>
      </c>
      <c r="CG34" s="757">
        <v>71942.577612405832</v>
      </c>
      <c r="CH34" s="757">
        <v>76704.076140962148</v>
      </c>
      <c r="CI34" s="757">
        <v>75285.874808059525</v>
      </c>
      <c r="CJ34" s="757">
        <v>76161.66220776987</v>
      </c>
      <c r="CK34" s="757">
        <v>77379.654792736823</v>
      </c>
      <c r="CL34" s="757">
        <v>82429.462883627435</v>
      </c>
      <c r="CM34" s="757">
        <v>78192.142761102295</v>
      </c>
      <c r="CN34" s="757">
        <v>77340.09403400564</v>
      </c>
      <c r="CO34" s="757">
        <v>77733.813829238454</v>
      </c>
      <c r="CP34" s="757">
        <v>85845.671165592197</v>
      </c>
      <c r="CQ34" s="757">
        <v>79934.906128348637</v>
      </c>
      <c r="CR34" s="757">
        <v>79910.254147491592</v>
      </c>
      <c r="CS34" s="757">
        <v>80072.267175761386</v>
      </c>
      <c r="CT34" s="757">
        <v>77495.884652197128</v>
      </c>
      <c r="CU34" s="757">
        <v>80360.579686843557</v>
      </c>
      <c r="CV34" s="757">
        <v>81042.131815977496</v>
      </c>
      <c r="CW34" s="757">
        <v>83567.645238159472</v>
      </c>
      <c r="CX34" s="757">
        <v>84225.501193308024</v>
      </c>
      <c r="CY34" s="757">
        <v>86086.610216086716</v>
      </c>
      <c r="CZ34" s="757">
        <v>84428.773878470151</v>
      </c>
      <c r="DA34" s="757">
        <v>86386.498208643417</v>
      </c>
      <c r="DB34" s="757">
        <v>84933.927442261527</v>
      </c>
      <c r="DC34" s="757">
        <v>88855.562186161042</v>
      </c>
      <c r="DD34" s="757">
        <v>88546.428602604836</v>
      </c>
      <c r="DE34" s="757">
        <v>89079.667964030567</v>
      </c>
      <c r="DF34" s="757">
        <v>89209.692008663493</v>
      </c>
      <c r="DG34" s="757">
        <v>91428.855575127222</v>
      </c>
      <c r="DH34" s="757">
        <v>91416.425615250162</v>
      </c>
      <c r="DI34" s="757">
        <v>93477.302111629368</v>
      </c>
      <c r="DJ34" s="757">
        <v>92535.364578817622</v>
      </c>
      <c r="DK34" s="757">
        <v>93106.573554280825</v>
      </c>
      <c r="DL34" s="757">
        <v>95623.357192015887</v>
      </c>
      <c r="DM34" s="757">
        <v>95744.135476765383</v>
      </c>
      <c r="DN34" s="757">
        <v>99663.202600097924</v>
      </c>
      <c r="DO34" s="757">
        <v>103123.3359869414</v>
      </c>
      <c r="DP34" s="757">
        <v>104363.56931213924</v>
      </c>
      <c r="DQ34" s="757">
        <v>103497.70446785023</v>
      </c>
      <c r="DR34" s="757">
        <v>103819.15996477655</v>
      </c>
      <c r="DS34" s="757">
        <v>105349.60565651649</v>
      </c>
      <c r="DT34" s="757">
        <v>113770.53623848449</v>
      </c>
      <c r="DU34" s="757">
        <v>119684.51629204056</v>
      </c>
      <c r="DV34" s="757">
        <v>119909.11007091495</v>
      </c>
      <c r="DW34" s="757">
        <v>121697.05570648938</v>
      </c>
      <c r="DX34" s="757">
        <v>117860.12609178873</v>
      </c>
      <c r="DY34" s="757">
        <v>122505.64164799343</v>
      </c>
      <c r="DZ34" s="757">
        <v>125407.37243118114</v>
      </c>
      <c r="EA34" s="757">
        <v>127273.11286006481</v>
      </c>
      <c r="EB34" s="757">
        <v>128278.24530617477</v>
      </c>
      <c r="EC34" s="757">
        <v>128610.30563111944</v>
      </c>
      <c r="ED34" s="757">
        <v>131728.82184859013</v>
      </c>
      <c r="EE34" s="757">
        <v>133491.7750719178</v>
      </c>
    </row>
    <row r="35" spans="1:135" s="770" customFormat="1" ht="17.100000000000001" customHeight="1" x14ac:dyDescent="0.25">
      <c r="A35" s="761"/>
      <c r="B35" s="769"/>
      <c r="C35" s="769"/>
      <c r="D35" s="769"/>
      <c r="E35" s="769"/>
      <c r="F35" s="769"/>
      <c r="G35" s="769"/>
      <c r="H35" s="769"/>
      <c r="I35" s="769"/>
      <c r="J35" s="769"/>
      <c r="K35" s="769"/>
      <c r="L35" s="769"/>
      <c r="M35" s="769"/>
      <c r="N35" s="769"/>
      <c r="O35" s="769"/>
      <c r="P35" s="769"/>
      <c r="Q35" s="769"/>
      <c r="R35" s="769"/>
      <c r="S35" s="769"/>
      <c r="T35" s="769"/>
      <c r="U35" s="769"/>
      <c r="V35" s="769"/>
      <c r="W35" s="769"/>
      <c r="X35" s="769"/>
      <c r="Y35" s="769"/>
      <c r="Z35" s="769"/>
      <c r="AA35" s="769"/>
      <c r="AB35" s="769"/>
      <c r="AC35" s="769"/>
      <c r="AD35" s="769"/>
      <c r="AE35" s="769"/>
      <c r="AF35" s="769"/>
      <c r="AG35" s="769"/>
      <c r="AH35" s="769"/>
      <c r="AI35" s="769"/>
      <c r="AJ35" s="769"/>
      <c r="AK35" s="769"/>
      <c r="AL35" s="769"/>
      <c r="AM35" s="769"/>
      <c r="AN35" s="769"/>
      <c r="AO35" s="769"/>
      <c r="AP35" s="769"/>
      <c r="AQ35" s="769"/>
      <c r="AR35" s="769"/>
      <c r="AS35" s="769"/>
      <c r="AT35" s="769"/>
      <c r="AU35" s="769"/>
      <c r="AV35" s="769"/>
      <c r="AW35" s="769"/>
      <c r="AX35" s="769"/>
      <c r="AY35" s="769"/>
      <c r="AZ35" s="769"/>
      <c r="BA35" s="769"/>
      <c r="BB35" s="769"/>
      <c r="BC35" s="769"/>
      <c r="BD35" s="769"/>
      <c r="BE35" s="769"/>
      <c r="BF35" s="769"/>
      <c r="BG35" s="769"/>
      <c r="BH35" s="769"/>
      <c r="BI35" s="769"/>
      <c r="BJ35" s="769"/>
      <c r="BK35" s="769"/>
      <c r="BL35" s="769"/>
      <c r="BM35" s="769"/>
      <c r="BN35" s="769"/>
      <c r="BO35" s="769"/>
      <c r="BP35" s="769"/>
      <c r="BQ35" s="769"/>
      <c r="BR35" s="769"/>
      <c r="BS35" s="769"/>
      <c r="BT35" s="769"/>
      <c r="BU35" s="769"/>
      <c r="BV35" s="769"/>
      <c r="BW35" s="769"/>
      <c r="BX35" s="769"/>
      <c r="BY35" s="769"/>
      <c r="BZ35" s="769"/>
      <c r="CA35" s="769"/>
      <c r="CB35" s="769"/>
      <c r="CC35" s="769"/>
      <c r="CD35" s="769"/>
      <c r="CE35" s="769"/>
      <c r="CF35" s="769"/>
      <c r="CG35" s="769"/>
      <c r="CH35" s="769"/>
      <c r="CI35" s="769"/>
      <c r="CJ35" s="769"/>
      <c r="CK35" s="769"/>
      <c r="CL35" s="769"/>
      <c r="CM35" s="769"/>
      <c r="CN35" s="769"/>
      <c r="CO35" s="769"/>
      <c r="CP35" s="769"/>
      <c r="CQ35" s="769"/>
      <c r="CR35" s="769"/>
      <c r="CS35" s="769"/>
      <c r="CT35" s="769"/>
      <c r="CU35" s="769"/>
      <c r="CV35" s="769"/>
      <c r="CW35" s="769"/>
      <c r="CX35" s="769"/>
      <c r="CY35" s="769"/>
      <c r="CZ35" s="769"/>
      <c r="DA35" s="769"/>
      <c r="DB35" s="769"/>
      <c r="DC35" s="769"/>
      <c r="DD35" s="769"/>
      <c r="DE35" s="769"/>
      <c r="DF35" s="769"/>
      <c r="DG35" s="769"/>
      <c r="DH35" s="769"/>
      <c r="DI35" s="769"/>
      <c r="DJ35" s="769"/>
      <c r="DK35" s="769"/>
      <c r="DL35" s="769"/>
      <c r="DM35" s="769"/>
      <c r="DN35" s="769"/>
      <c r="DO35" s="769"/>
      <c r="DP35" s="769"/>
      <c r="DQ35" s="769"/>
      <c r="DR35" s="769"/>
      <c r="DS35" s="769"/>
      <c r="DT35" s="769"/>
      <c r="DU35" s="769"/>
      <c r="DV35" s="769"/>
      <c r="DW35" s="769"/>
      <c r="DX35" s="769"/>
      <c r="DY35" s="769"/>
      <c r="DZ35" s="769"/>
      <c r="EA35" s="769"/>
      <c r="EB35" s="769"/>
      <c r="EC35" s="769"/>
      <c r="ED35" s="769"/>
      <c r="EE35" s="769"/>
    </row>
    <row r="36" spans="1:135" ht="17.100000000000001" customHeight="1" x14ac:dyDescent="0.25">
      <c r="A36" s="761" t="s">
        <v>665</v>
      </c>
      <c r="B36" s="762">
        <v>783.64372534999995</v>
      </c>
      <c r="C36" s="762">
        <v>795.03426162999995</v>
      </c>
      <c r="D36" s="762">
        <v>806.36142286999996</v>
      </c>
      <c r="E36" s="762">
        <v>817.11920386999998</v>
      </c>
      <c r="F36" s="762">
        <v>829.69099342999993</v>
      </c>
      <c r="G36" s="762">
        <v>841.75958768999999</v>
      </c>
      <c r="H36" s="762">
        <v>841.34192214999996</v>
      </c>
      <c r="I36" s="762">
        <v>1154.4623700399998</v>
      </c>
      <c r="J36" s="762">
        <v>1363.0654015</v>
      </c>
      <c r="K36" s="762">
        <v>1373.6286405800001</v>
      </c>
      <c r="L36" s="762">
        <v>1384.20574319</v>
      </c>
      <c r="M36" s="762">
        <v>1369.3863073</v>
      </c>
      <c r="N36" s="762">
        <v>1426.2743159300001</v>
      </c>
      <c r="O36" s="762">
        <v>1476.03948885</v>
      </c>
      <c r="P36" s="762">
        <v>1630.0385137999997</v>
      </c>
      <c r="Q36" s="762">
        <v>1689.9994090199998</v>
      </c>
      <c r="R36" s="762">
        <v>1899.85599727</v>
      </c>
      <c r="S36" s="762">
        <v>2063.3104229999999</v>
      </c>
      <c r="T36" s="762">
        <v>2372.3748750300001</v>
      </c>
      <c r="U36" s="762">
        <v>2306.47121625</v>
      </c>
      <c r="V36" s="762">
        <v>2056.6709448299998</v>
      </c>
      <c r="W36" s="762">
        <v>2116.2009389599998</v>
      </c>
      <c r="X36" s="762">
        <v>2051.2235128499997</v>
      </c>
      <c r="Y36" s="762">
        <v>1961.8478761899999</v>
      </c>
      <c r="Z36" s="762">
        <v>1984.6860037900001</v>
      </c>
      <c r="AA36" s="762">
        <v>1995.9486257499998</v>
      </c>
      <c r="AB36" s="762">
        <v>2005.9441404300003</v>
      </c>
      <c r="AC36" s="762">
        <v>1992.1532479099997</v>
      </c>
      <c r="AD36" s="762">
        <v>1849.5591248699998</v>
      </c>
      <c r="AE36" s="762">
        <v>1875.3351060299997</v>
      </c>
      <c r="AF36" s="762">
        <v>1936.5029719600002</v>
      </c>
      <c r="AG36" s="762">
        <v>1851.673110803793</v>
      </c>
      <c r="AH36" s="762">
        <v>1814.6462352099998</v>
      </c>
      <c r="AI36" s="762">
        <v>1721.5765366799997</v>
      </c>
      <c r="AJ36" s="762">
        <v>1805.74863611</v>
      </c>
      <c r="AK36" s="762">
        <v>1974.3166444399999</v>
      </c>
      <c r="AL36" s="762">
        <v>2262.4435178399999</v>
      </c>
      <c r="AM36" s="762">
        <v>2351.3082030999999</v>
      </c>
      <c r="AN36" s="762">
        <v>3448.7304686399993</v>
      </c>
      <c r="AO36" s="762">
        <v>3743.5864957599997</v>
      </c>
      <c r="AP36" s="762">
        <v>3999.3408676136651</v>
      </c>
      <c r="AQ36" s="762">
        <v>3965.7390630241857</v>
      </c>
      <c r="AR36" s="762">
        <v>3805.2291209016812</v>
      </c>
      <c r="AS36" s="762">
        <v>4196.5119901589333</v>
      </c>
      <c r="AT36" s="762">
        <v>3873.9655759735083</v>
      </c>
      <c r="AU36" s="762">
        <v>3834.4420223342331</v>
      </c>
      <c r="AV36" s="762">
        <v>3807.9246632170971</v>
      </c>
      <c r="AW36" s="762">
        <v>3068.9962040941982</v>
      </c>
      <c r="AX36" s="762">
        <v>2829.7994003941976</v>
      </c>
      <c r="AY36" s="762">
        <v>2794.3926927264838</v>
      </c>
      <c r="AZ36" s="762">
        <v>2913.4585715098992</v>
      </c>
      <c r="BA36" s="762">
        <v>2839.1386935717792</v>
      </c>
      <c r="BB36" s="762">
        <v>3255.5148564524297</v>
      </c>
      <c r="BC36" s="762">
        <v>3227.4135863002011</v>
      </c>
      <c r="BD36" s="762">
        <v>3261.284114974846</v>
      </c>
      <c r="BE36" s="762">
        <v>3183.1414728874179</v>
      </c>
      <c r="BF36" s="762">
        <v>3162.2660737335982</v>
      </c>
      <c r="BG36" s="762">
        <v>3168.5560858585532</v>
      </c>
      <c r="BH36" s="762">
        <v>3301.3535812006594</v>
      </c>
      <c r="BI36" s="762">
        <v>3357.9791846648477</v>
      </c>
      <c r="BJ36" s="762">
        <v>4496.627362015477</v>
      </c>
      <c r="BK36" s="762">
        <v>4535.0995045407535</v>
      </c>
      <c r="BL36" s="762">
        <v>4442.2773463772428</v>
      </c>
      <c r="BM36" s="762">
        <v>3612.6871511249556</v>
      </c>
      <c r="BN36" s="762">
        <v>3482.7200483611373</v>
      </c>
      <c r="BO36" s="762">
        <v>3433.9104956339547</v>
      </c>
      <c r="BP36" s="762">
        <v>3740.5348717135103</v>
      </c>
      <c r="BQ36" s="762">
        <v>4282.2870050452148</v>
      </c>
      <c r="BR36" s="762">
        <v>4240.0883480011971</v>
      </c>
      <c r="BS36" s="762">
        <v>4097.1532527337404</v>
      </c>
      <c r="BT36" s="762">
        <v>4311.319879260267</v>
      </c>
      <c r="BU36" s="762">
        <v>4528</v>
      </c>
      <c r="BV36" s="762">
        <v>4461.3404523252648</v>
      </c>
      <c r="BW36" s="762">
        <v>5017.5877982776055</v>
      </c>
      <c r="BX36" s="762">
        <v>5262.5803928261712</v>
      </c>
      <c r="BY36" s="762">
        <v>5353.4526379026456</v>
      </c>
      <c r="BZ36" s="762">
        <v>5256.0764080971458</v>
      </c>
      <c r="CA36" s="762">
        <v>5408.7092345139299</v>
      </c>
      <c r="CB36" s="762">
        <v>5491.2462259029944</v>
      </c>
      <c r="CC36" s="762">
        <v>5436.6706351267985</v>
      </c>
      <c r="CD36" s="762">
        <v>5544.8631686256003</v>
      </c>
      <c r="CE36" s="762">
        <v>5553.879623126265</v>
      </c>
      <c r="CF36" s="762">
        <v>5564.8910241680105</v>
      </c>
      <c r="CG36" s="762">
        <v>5693.2150896204776</v>
      </c>
      <c r="CH36" s="762">
        <v>5527.0617560315086</v>
      </c>
      <c r="CI36" s="762">
        <v>5732.7160480058883</v>
      </c>
      <c r="CJ36" s="762">
        <v>5853.7965146864262</v>
      </c>
      <c r="CK36" s="762">
        <v>5815.0072680430085</v>
      </c>
      <c r="CL36" s="762">
        <v>5734.4835843124411</v>
      </c>
      <c r="CM36" s="762">
        <v>6609.3673211767855</v>
      </c>
      <c r="CN36" s="762">
        <v>7072.2057372340641</v>
      </c>
      <c r="CO36" s="762">
        <v>6686.930092383277</v>
      </c>
      <c r="CP36" s="762">
        <v>6665.215872617171</v>
      </c>
      <c r="CQ36" s="762">
        <v>7408.4961447948253</v>
      </c>
      <c r="CR36" s="762">
        <v>7407.8599867863122</v>
      </c>
      <c r="CS36" s="762">
        <v>7196.7073722327259</v>
      </c>
      <c r="CT36" s="762">
        <v>7230.9232202344692</v>
      </c>
      <c r="CU36" s="762">
        <v>9137.6931534317901</v>
      </c>
      <c r="CV36" s="762">
        <v>14330.722787116316</v>
      </c>
      <c r="CW36" s="762">
        <v>17249.681833727274</v>
      </c>
      <c r="CX36" s="762">
        <v>19118.262837352169</v>
      </c>
      <c r="CY36" s="762">
        <v>19903.838705227441</v>
      </c>
      <c r="CZ36" s="762">
        <v>21538.073019094274</v>
      </c>
      <c r="DA36" s="762">
        <v>20669.349258329887</v>
      </c>
      <c r="DB36" s="762">
        <v>22012.365536176865</v>
      </c>
      <c r="DC36" s="762">
        <v>20875.81786602833</v>
      </c>
      <c r="DD36" s="762">
        <v>20263.142446436872</v>
      </c>
      <c r="DE36" s="762">
        <v>21899.842264582279</v>
      </c>
      <c r="DF36" s="762">
        <v>21850.370016168483</v>
      </c>
      <c r="DG36" s="762">
        <v>23248.572223132323</v>
      </c>
      <c r="DH36" s="762">
        <v>24828.777496793307</v>
      </c>
      <c r="DI36" s="762">
        <v>25147.064418188154</v>
      </c>
      <c r="DJ36" s="762">
        <v>24904.207664737729</v>
      </c>
      <c r="DK36" s="762">
        <v>26982.781655601542</v>
      </c>
      <c r="DL36" s="762">
        <v>27150.945244588518</v>
      </c>
      <c r="DM36" s="762">
        <v>27059.47992788527</v>
      </c>
      <c r="DN36" s="762">
        <v>26345.787149204461</v>
      </c>
      <c r="DO36" s="762">
        <v>26795.295921734403</v>
      </c>
      <c r="DP36" s="762">
        <v>26450.778124003409</v>
      </c>
      <c r="DQ36" s="762">
        <v>26822.853961766399</v>
      </c>
      <c r="DR36" s="762">
        <v>26859.219633909466</v>
      </c>
      <c r="DS36" s="762">
        <v>24636.230833551264</v>
      </c>
      <c r="DT36" s="762">
        <v>23424.709441082585</v>
      </c>
      <c r="DU36" s="762">
        <v>22177.866305366384</v>
      </c>
      <c r="DV36" s="762">
        <v>19227.589534369341</v>
      </c>
      <c r="DW36" s="762">
        <v>18843.372285949888</v>
      </c>
      <c r="DX36" s="762">
        <v>19201.188432612289</v>
      </c>
      <c r="DY36" s="762">
        <v>18736.923989354444</v>
      </c>
      <c r="DZ36" s="762">
        <v>19016.635811612556</v>
      </c>
      <c r="EA36" s="762">
        <v>21450.662145877915</v>
      </c>
      <c r="EB36" s="762">
        <v>21751.216181135442</v>
      </c>
      <c r="EC36" s="762">
        <v>20031.561868459889</v>
      </c>
      <c r="ED36" s="762">
        <v>20614.299203660394</v>
      </c>
      <c r="EE36" s="762">
        <v>19879.918539375511</v>
      </c>
    </row>
    <row r="37" spans="1:135" ht="17.100000000000001" customHeight="1" x14ac:dyDescent="0.25">
      <c r="A37" s="755"/>
      <c r="B37" s="757"/>
      <c r="C37" s="757"/>
      <c r="D37" s="757"/>
      <c r="E37" s="757"/>
      <c r="F37" s="757"/>
      <c r="G37" s="757"/>
      <c r="H37" s="757"/>
      <c r="I37" s="757"/>
      <c r="J37" s="757"/>
      <c r="K37" s="757"/>
      <c r="L37" s="757"/>
      <c r="M37" s="757"/>
      <c r="N37" s="757"/>
      <c r="O37" s="757"/>
      <c r="P37" s="757"/>
      <c r="Q37" s="757"/>
      <c r="R37" s="757"/>
      <c r="S37" s="757"/>
      <c r="T37" s="757"/>
      <c r="U37" s="757"/>
      <c r="V37" s="757"/>
      <c r="W37" s="757"/>
      <c r="X37" s="757"/>
      <c r="Y37" s="757"/>
      <c r="Z37" s="757"/>
      <c r="AA37" s="757"/>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757"/>
      <c r="AZ37" s="757"/>
      <c r="BA37" s="757"/>
      <c r="BB37" s="757"/>
      <c r="BC37" s="757"/>
      <c r="BD37" s="757"/>
      <c r="BE37" s="757"/>
      <c r="BF37" s="757"/>
      <c r="BG37" s="757"/>
      <c r="BH37" s="757"/>
      <c r="BI37" s="757"/>
      <c r="BJ37" s="757"/>
      <c r="BK37" s="757"/>
      <c r="BL37" s="757"/>
      <c r="BM37" s="757"/>
      <c r="BN37" s="757"/>
      <c r="BO37" s="757"/>
      <c r="BP37" s="757"/>
      <c r="BQ37" s="757"/>
      <c r="BR37" s="757"/>
      <c r="BS37" s="757"/>
      <c r="BT37" s="757"/>
      <c r="BU37" s="757"/>
      <c r="BV37" s="757"/>
      <c r="BW37" s="757"/>
      <c r="BX37" s="757"/>
      <c r="BY37" s="757"/>
      <c r="BZ37" s="757"/>
      <c r="CA37" s="757"/>
      <c r="CB37" s="757"/>
      <c r="CC37" s="757"/>
      <c r="CD37" s="757"/>
      <c r="CE37" s="757"/>
      <c r="CF37" s="757"/>
      <c r="CG37" s="757"/>
      <c r="CH37" s="757"/>
      <c r="CI37" s="757"/>
      <c r="CJ37" s="757"/>
      <c r="CK37" s="757"/>
      <c r="CL37" s="757"/>
      <c r="CM37" s="757"/>
      <c r="CN37" s="757"/>
      <c r="CO37" s="757"/>
      <c r="CP37" s="757"/>
      <c r="CQ37" s="757"/>
      <c r="CR37" s="757"/>
      <c r="CS37" s="757"/>
      <c r="CT37" s="757"/>
      <c r="CU37" s="757"/>
      <c r="CV37" s="757"/>
      <c r="CW37" s="757"/>
      <c r="CX37" s="757"/>
      <c r="CY37" s="757"/>
      <c r="CZ37" s="757"/>
      <c r="DA37" s="757"/>
      <c r="DB37" s="757"/>
      <c r="DC37" s="757"/>
      <c r="DD37" s="757"/>
      <c r="DE37" s="757"/>
      <c r="DF37" s="757"/>
      <c r="DG37" s="757"/>
      <c r="DH37" s="757"/>
      <c r="DI37" s="757"/>
      <c r="DJ37" s="757"/>
      <c r="DK37" s="757"/>
      <c r="DL37" s="757"/>
      <c r="DM37" s="757"/>
      <c r="DN37" s="757"/>
      <c r="DO37" s="757"/>
      <c r="DP37" s="757"/>
      <c r="DQ37" s="757"/>
      <c r="DR37" s="757"/>
      <c r="DS37" s="757"/>
      <c r="DT37" s="757"/>
      <c r="DU37" s="757"/>
      <c r="DV37" s="757"/>
      <c r="DW37" s="757"/>
      <c r="DX37" s="757"/>
      <c r="DY37" s="757"/>
      <c r="DZ37" s="757"/>
      <c r="EA37" s="757"/>
      <c r="EB37" s="757"/>
      <c r="EC37" s="757"/>
      <c r="ED37" s="757"/>
      <c r="EE37" s="757"/>
    </row>
    <row r="38" spans="1:135" ht="17.100000000000001" customHeight="1" x14ac:dyDescent="0.25">
      <c r="A38" s="761" t="s">
        <v>666</v>
      </c>
      <c r="B38" s="762">
        <v>279735.10531540611</v>
      </c>
      <c r="C38" s="762">
        <v>280832.71616430732</v>
      </c>
      <c r="D38" s="762">
        <v>281427.58380275639</v>
      </c>
      <c r="E38" s="762">
        <v>282053.88717788778</v>
      </c>
      <c r="F38" s="762">
        <v>286161.75081736076</v>
      </c>
      <c r="G38" s="762">
        <v>286852.74157677882</v>
      </c>
      <c r="H38" s="762">
        <v>281980.74913940526</v>
      </c>
      <c r="I38" s="762">
        <v>282105.32767522556</v>
      </c>
      <c r="J38" s="762">
        <v>283581.44315563812</v>
      </c>
      <c r="K38" s="762">
        <v>287418.95498439169</v>
      </c>
      <c r="L38" s="762">
        <v>288135.77511421102</v>
      </c>
      <c r="M38" s="762">
        <v>300231.38741758832</v>
      </c>
      <c r="N38" s="762">
        <v>298556.62578708364</v>
      </c>
      <c r="O38" s="762">
        <v>298369.33004481444</v>
      </c>
      <c r="P38" s="762">
        <v>298155.49753263156</v>
      </c>
      <c r="Q38" s="762">
        <v>299059.78403224458</v>
      </c>
      <c r="R38" s="762">
        <v>299494.6394816144</v>
      </c>
      <c r="S38" s="762">
        <v>306227.71741607366</v>
      </c>
      <c r="T38" s="762">
        <v>305393.34314475307</v>
      </c>
      <c r="U38" s="762">
        <v>308770.06989294151</v>
      </c>
      <c r="V38" s="762">
        <v>309120.82380339794</v>
      </c>
      <c r="W38" s="762">
        <v>309586.03971583769</v>
      </c>
      <c r="X38" s="762">
        <v>312758.67268372775</v>
      </c>
      <c r="Y38" s="762">
        <v>319536.66994800227</v>
      </c>
      <c r="Z38" s="762">
        <v>318174.79569418327</v>
      </c>
      <c r="AA38" s="762">
        <v>318311.5135005904</v>
      </c>
      <c r="AB38" s="762">
        <v>321028.13302254636</v>
      </c>
      <c r="AC38" s="762">
        <v>321243.46464984748</v>
      </c>
      <c r="AD38" s="762">
        <v>323994.44183544995</v>
      </c>
      <c r="AE38" s="762">
        <v>327851.02421752224</v>
      </c>
      <c r="AF38" s="762">
        <v>328873.35024287179</v>
      </c>
      <c r="AG38" s="762">
        <v>329210.58830269566</v>
      </c>
      <c r="AH38" s="762">
        <v>331263.67529123969</v>
      </c>
      <c r="AI38" s="762">
        <v>334358.44301515532</v>
      </c>
      <c r="AJ38" s="762">
        <v>336572.52553336316</v>
      </c>
      <c r="AK38" s="762">
        <v>345617.19551340822</v>
      </c>
      <c r="AL38" s="762">
        <v>340908.92052914313</v>
      </c>
      <c r="AM38" s="762">
        <v>344826.53440251609</v>
      </c>
      <c r="AN38" s="762">
        <v>348245.69090443774</v>
      </c>
      <c r="AO38" s="762">
        <v>346565.10847846704</v>
      </c>
      <c r="AP38" s="762">
        <v>346712.14590246271</v>
      </c>
      <c r="AQ38" s="762">
        <v>351375.81885802944</v>
      </c>
      <c r="AR38" s="762">
        <v>352944.69968920405</v>
      </c>
      <c r="AS38" s="762">
        <v>351417.83862996532</v>
      </c>
      <c r="AT38" s="762">
        <v>350499.23615290475</v>
      </c>
      <c r="AU38" s="762">
        <v>349810.86009880248</v>
      </c>
      <c r="AV38" s="762">
        <v>354693.08322884841</v>
      </c>
      <c r="AW38" s="762">
        <v>365608.73772902408</v>
      </c>
      <c r="AX38" s="762">
        <v>364980.69233736565</v>
      </c>
      <c r="AY38" s="762">
        <v>369066.6968826761</v>
      </c>
      <c r="AZ38" s="762">
        <v>371778.39312112686</v>
      </c>
      <c r="BA38" s="762">
        <v>372675.47367760964</v>
      </c>
      <c r="BB38" s="762">
        <v>374448.43718937907</v>
      </c>
      <c r="BC38" s="762">
        <v>378456.25837457663</v>
      </c>
      <c r="BD38" s="762">
        <v>377725.22592014022</v>
      </c>
      <c r="BE38" s="762">
        <v>379201.60618379345</v>
      </c>
      <c r="BF38" s="762"/>
      <c r="BG38" s="762">
        <v>386009.67288569763</v>
      </c>
      <c r="BH38" s="762">
        <v>389293.57228882506</v>
      </c>
      <c r="BI38" s="762">
        <v>397556.54743014229</v>
      </c>
      <c r="BJ38" s="762">
        <v>399865.77736164053</v>
      </c>
      <c r="BK38" s="762">
        <v>404452.45097584795</v>
      </c>
      <c r="BL38" s="762">
        <v>410915.24788448896</v>
      </c>
      <c r="BM38" s="762">
        <v>410066.84698475094</v>
      </c>
      <c r="BN38" s="762">
        <v>411917.76295781799</v>
      </c>
      <c r="BO38" s="762">
        <v>418402.10404157941</v>
      </c>
      <c r="BP38" s="762">
        <v>420266.19606512645</v>
      </c>
      <c r="BQ38" s="762">
        <v>425740.73306717834</v>
      </c>
      <c r="BR38" s="762">
        <v>423801.82017970318</v>
      </c>
      <c r="BS38" s="762">
        <v>428368.77910129965</v>
      </c>
      <c r="BT38" s="762">
        <v>431628.14552528458</v>
      </c>
      <c r="BU38" s="762">
        <v>437999.20807412814</v>
      </c>
      <c r="BV38" s="762">
        <v>441887.17765523668</v>
      </c>
      <c r="BW38" s="762">
        <v>442606.92125446937</v>
      </c>
      <c r="BX38" s="762">
        <v>442449.85457323806</v>
      </c>
      <c r="BY38" s="762">
        <v>446911.8578143706</v>
      </c>
      <c r="BZ38" s="762">
        <v>449648.89126058266</v>
      </c>
      <c r="CA38" s="762">
        <v>454966.19312587625</v>
      </c>
      <c r="CB38" s="762">
        <v>461117.73776384653</v>
      </c>
      <c r="CC38" s="762">
        <v>461430.80908152502</v>
      </c>
      <c r="CD38" s="762">
        <v>461720.45506848267</v>
      </c>
      <c r="CE38" s="762">
        <v>467628.51267994742</v>
      </c>
      <c r="CF38" s="762">
        <v>466181.98963053385</v>
      </c>
      <c r="CG38" s="762">
        <v>477788.91236580064</v>
      </c>
      <c r="CH38" s="762">
        <v>482530.18293943547</v>
      </c>
      <c r="CI38" s="762">
        <v>484802.94406992162</v>
      </c>
      <c r="CJ38" s="762">
        <v>485070.61657241191</v>
      </c>
      <c r="CK38" s="762">
        <v>486422.52761427267</v>
      </c>
      <c r="CL38" s="762">
        <v>493022.68238882167</v>
      </c>
      <c r="CM38" s="762">
        <v>491497.02935467474</v>
      </c>
      <c r="CN38" s="762">
        <v>494871.72102887114</v>
      </c>
      <c r="CO38" s="762">
        <v>496265.33256421407</v>
      </c>
      <c r="CP38" s="762">
        <v>514343.58042900887</v>
      </c>
      <c r="CQ38" s="762">
        <v>508989.03301648167</v>
      </c>
      <c r="CR38" s="762">
        <v>508936.52725764259</v>
      </c>
      <c r="CS38" s="762">
        <v>522082.88855707523</v>
      </c>
      <c r="CT38" s="762">
        <v>517698.19551605923</v>
      </c>
      <c r="CU38" s="762">
        <v>525005.68763654598</v>
      </c>
      <c r="CV38" s="762">
        <v>529215.21339422092</v>
      </c>
      <c r="CW38" s="762">
        <v>533321.65716028947</v>
      </c>
      <c r="CX38" s="762">
        <v>532406.12408800714</v>
      </c>
      <c r="CY38" s="762">
        <v>537637.90350697201</v>
      </c>
      <c r="CZ38" s="762">
        <v>533730.18510533066</v>
      </c>
      <c r="DA38" s="762">
        <v>536045.54619934526</v>
      </c>
      <c r="DB38" s="762">
        <v>537076.40459591278</v>
      </c>
      <c r="DC38" s="762">
        <v>544713.22111905226</v>
      </c>
      <c r="DD38" s="762">
        <v>547078.01010348136</v>
      </c>
      <c r="DE38" s="762">
        <v>554892.69632883603</v>
      </c>
      <c r="DF38" s="762">
        <v>554908.23577923037</v>
      </c>
      <c r="DG38" s="762">
        <v>559637.26738361549</v>
      </c>
      <c r="DH38" s="762">
        <v>562978.93241245963</v>
      </c>
      <c r="DI38" s="762">
        <v>565338.49062105233</v>
      </c>
      <c r="DJ38" s="762">
        <v>564329.58136491163</v>
      </c>
      <c r="DK38" s="762">
        <v>571821.25441540615</v>
      </c>
      <c r="DL38" s="762">
        <v>574711.70473376976</v>
      </c>
      <c r="DM38" s="762">
        <v>573609.46124614414</v>
      </c>
      <c r="DN38" s="762">
        <v>576579.80937112018</v>
      </c>
      <c r="DO38" s="762">
        <v>586220.9455710582</v>
      </c>
      <c r="DP38" s="762">
        <v>592579.06939322886</v>
      </c>
      <c r="DQ38" s="762">
        <v>601973.23458341032</v>
      </c>
      <c r="DR38" s="762">
        <v>604264.38169844472</v>
      </c>
      <c r="DS38" s="762">
        <v>612966.7983084236</v>
      </c>
      <c r="DT38" s="762">
        <v>623487.74252911506</v>
      </c>
      <c r="DU38" s="762">
        <v>634874.85028223682</v>
      </c>
      <c r="DV38" s="762">
        <v>640638.5183000121</v>
      </c>
      <c r="DW38" s="762">
        <v>644329.59710239817</v>
      </c>
      <c r="DX38" s="762">
        <v>645173.52177810215</v>
      </c>
      <c r="DY38" s="762">
        <v>646149.29340344633</v>
      </c>
      <c r="DZ38" s="762">
        <v>655899.11789156613</v>
      </c>
      <c r="EA38" s="762">
        <v>693565.16370723839</v>
      </c>
      <c r="EB38" s="762">
        <v>694772.90107514313</v>
      </c>
      <c r="EC38" s="762">
        <v>703592.72573349939</v>
      </c>
      <c r="ED38" s="762">
        <v>708184.36570888816</v>
      </c>
      <c r="EE38" s="762">
        <v>710613.30748368683</v>
      </c>
    </row>
    <row r="39" spans="1:135" ht="17.100000000000001" customHeight="1" thickBot="1" x14ac:dyDescent="0.3">
      <c r="A39" s="755"/>
      <c r="B39" s="771"/>
      <c r="C39" s="771"/>
      <c r="D39" s="771"/>
      <c r="E39" s="771"/>
      <c r="F39" s="771"/>
      <c r="G39" s="771"/>
      <c r="H39" s="771"/>
      <c r="I39" s="771"/>
      <c r="J39" s="771"/>
      <c r="K39" s="771"/>
      <c r="L39" s="771"/>
      <c r="M39" s="771"/>
      <c r="N39" s="771"/>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771"/>
      <c r="BL39" s="771"/>
      <c r="BM39" s="771"/>
      <c r="BN39" s="771"/>
      <c r="BO39" s="771"/>
      <c r="BP39" s="771"/>
      <c r="BQ39" s="771"/>
      <c r="BR39" s="771"/>
      <c r="BS39" s="771"/>
      <c r="BT39" s="771"/>
      <c r="BU39" s="771"/>
      <c r="BV39" s="771"/>
      <c r="BW39" s="771"/>
      <c r="BX39" s="771"/>
      <c r="BY39" s="771"/>
      <c r="BZ39" s="771"/>
      <c r="CA39" s="771"/>
      <c r="CB39" s="771"/>
      <c r="CC39" s="771"/>
      <c r="CD39" s="771"/>
      <c r="CE39" s="771"/>
      <c r="CF39" s="771"/>
      <c r="CG39" s="771"/>
      <c r="CH39" s="771"/>
      <c r="CI39" s="771"/>
      <c r="CJ39" s="771"/>
      <c r="CK39" s="771"/>
      <c r="CL39" s="771"/>
      <c r="CM39" s="771"/>
      <c r="CN39" s="771"/>
      <c r="CO39" s="771"/>
      <c r="CP39" s="771"/>
      <c r="CQ39" s="771"/>
      <c r="CR39" s="771"/>
      <c r="CS39" s="771"/>
      <c r="CT39" s="771"/>
      <c r="CU39" s="771"/>
      <c r="CV39" s="771"/>
      <c r="CW39" s="771"/>
      <c r="CX39" s="771"/>
      <c r="CY39" s="771"/>
      <c r="CZ39" s="771"/>
      <c r="DA39" s="771"/>
      <c r="DB39" s="771"/>
      <c r="DC39" s="771"/>
      <c r="DD39" s="771"/>
      <c r="DE39" s="771"/>
      <c r="DF39" s="771"/>
      <c r="DG39" s="771"/>
      <c r="DH39" s="771"/>
      <c r="DI39" s="771"/>
      <c r="DJ39" s="771"/>
      <c r="DK39" s="771"/>
      <c r="DL39" s="771"/>
      <c r="DM39" s="771"/>
      <c r="DN39" s="771"/>
      <c r="DO39" s="771"/>
      <c r="DP39" s="771"/>
      <c r="DQ39" s="771"/>
      <c r="DR39" s="771"/>
      <c r="DS39" s="771"/>
      <c r="DT39" s="771"/>
      <c r="DU39" s="771"/>
      <c r="DV39" s="771"/>
      <c r="DW39" s="771"/>
      <c r="DX39" s="771"/>
      <c r="DY39" s="771"/>
      <c r="DZ39" s="771"/>
      <c r="EA39" s="771"/>
      <c r="EB39" s="771"/>
      <c r="EC39" s="771"/>
      <c r="ED39" s="771"/>
      <c r="EE39" s="771"/>
    </row>
    <row r="40" spans="1:135" ht="17.100000000000001" customHeight="1" thickTop="1" thickBot="1" x14ac:dyDescent="0.3">
      <c r="A40" s="764" t="s">
        <v>667</v>
      </c>
      <c r="B40" s="772"/>
      <c r="C40" s="772"/>
      <c r="D40" s="772"/>
      <c r="E40" s="772"/>
      <c r="F40" s="772"/>
      <c r="G40" s="772"/>
      <c r="H40" s="772"/>
      <c r="I40" s="772"/>
      <c r="J40" s="772"/>
      <c r="K40" s="772"/>
      <c r="L40" s="772"/>
      <c r="M40" s="772"/>
      <c r="N40" s="772"/>
      <c r="O40" s="772"/>
      <c r="P40" s="772"/>
      <c r="Q40" s="772"/>
      <c r="R40" s="772"/>
      <c r="S40" s="772"/>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c r="AS40" s="772"/>
      <c r="AT40" s="772"/>
      <c r="AU40" s="772"/>
      <c r="AV40" s="772"/>
      <c r="AW40" s="772"/>
      <c r="AX40" s="772"/>
      <c r="AY40" s="772"/>
      <c r="AZ40" s="772"/>
      <c r="BA40" s="772"/>
      <c r="BB40" s="772"/>
      <c r="BC40" s="772"/>
      <c r="BD40" s="772"/>
      <c r="BE40" s="772"/>
      <c r="BF40" s="772"/>
      <c r="BG40" s="772"/>
      <c r="BH40" s="772"/>
      <c r="BI40" s="772"/>
      <c r="BJ40" s="772"/>
      <c r="BK40" s="772"/>
      <c r="BL40" s="772"/>
      <c r="BM40" s="772"/>
      <c r="BN40" s="772"/>
      <c r="BO40" s="772"/>
      <c r="BP40" s="772"/>
      <c r="BQ40" s="772"/>
      <c r="BR40" s="772"/>
      <c r="BS40" s="772"/>
      <c r="BT40" s="772"/>
      <c r="BU40" s="772"/>
      <c r="BV40" s="772"/>
      <c r="BW40" s="772"/>
      <c r="BX40" s="772"/>
      <c r="BY40" s="772"/>
      <c r="BZ40" s="772"/>
      <c r="CA40" s="772"/>
      <c r="CB40" s="772"/>
      <c r="CC40" s="772"/>
      <c r="CD40" s="772"/>
      <c r="CE40" s="772"/>
      <c r="CF40" s="772"/>
      <c r="CG40" s="772"/>
      <c r="CH40" s="772"/>
      <c r="CI40" s="772"/>
      <c r="CJ40" s="772"/>
      <c r="CK40" s="772"/>
      <c r="CL40" s="772"/>
      <c r="CM40" s="772"/>
      <c r="CN40" s="772"/>
      <c r="CO40" s="772"/>
      <c r="CP40" s="772"/>
      <c r="CQ40" s="772"/>
      <c r="CR40" s="772"/>
      <c r="CS40" s="772"/>
      <c r="CT40" s="772"/>
      <c r="CU40" s="772"/>
      <c r="CV40" s="772"/>
      <c r="CW40" s="772"/>
      <c r="CX40" s="772"/>
      <c r="CY40" s="772"/>
      <c r="CZ40" s="772"/>
      <c r="DA40" s="772"/>
      <c r="DB40" s="772"/>
      <c r="DC40" s="772"/>
      <c r="DD40" s="772"/>
      <c r="DE40" s="772"/>
      <c r="DF40" s="772"/>
      <c r="DG40" s="772"/>
      <c r="DH40" s="772"/>
      <c r="DI40" s="772"/>
      <c r="DJ40" s="772"/>
      <c r="DK40" s="772"/>
      <c r="DL40" s="772"/>
      <c r="DM40" s="772"/>
      <c r="DN40" s="772"/>
      <c r="DO40" s="772"/>
      <c r="DP40" s="772"/>
      <c r="DQ40" s="772"/>
      <c r="DR40" s="772"/>
      <c r="DS40" s="772"/>
      <c r="DT40" s="772"/>
      <c r="DU40" s="772"/>
      <c r="DV40" s="772"/>
      <c r="DW40" s="772"/>
      <c r="DX40" s="772"/>
      <c r="DY40" s="772"/>
      <c r="DZ40" s="772"/>
      <c r="EA40" s="772"/>
      <c r="EB40" s="772"/>
      <c r="EC40" s="772"/>
      <c r="ED40" s="772"/>
      <c r="EE40" s="772"/>
    </row>
    <row r="41" spans="1:135" ht="17.100000000000001" customHeight="1" thickTop="1" x14ac:dyDescent="0.25">
      <c r="A41" s="755"/>
      <c r="B41" s="771"/>
      <c r="C41" s="771"/>
      <c r="D41" s="771"/>
      <c r="E41" s="771"/>
      <c r="F41" s="771"/>
      <c r="G41" s="771"/>
      <c r="H41" s="771"/>
      <c r="I41" s="771"/>
      <c r="J41" s="771"/>
      <c r="K41" s="771"/>
      <c r="L41" s="771"/>
      <c r="M41" s="771"/>
      <c r="N41" s="771"/>
      <c r="O41" s="771"/>
      <c r="P41" s="771"/>
      <c r="Q41" s="771"/>
      <c r="R41" s="771"/>
      <c r="S41" s="771"/>
      <c r="T41" s="771"/>
      <c r="U41" s="771"/>
      <c r="V41" s="771"/>
      <c r="W41" s="771"/>
      <c r="X41" s="771"/>
      <c r="Y41" s="771"/>
      <c r="Z41" s="771"/>
      <c r="AA41" s="771"/>
      <c r="AB41" s="771"/>
      <c r="AC41" s="771"/>
      <c r="AD41" s="771"/>
      <c r="AE41" s="771"/>
      <c r="AF41" s="771"/>
      <c r="AG41" s="771"/>
      <c r="AH41" s="771"/>
      <c r="AI41" s="771"/>
      <c r="AJ41" s="771"/>
      <c r="AK41" s="771"/>
      <c r="AL41" s="771"/>
      <c r="AM41" s="771"/>
      <c r="AN41" s="771"/>
      <c r="AO41" s="771"/>
      <c r="AP41" s="771"/>
      <c r="AQ41" s="771"/>
      <c r="AR41" s="771"/>
      <c r="AS41" s="771"/>
      <c r="AT41" s="771"/>
      <c r="AU41" s="771"/>
      <c r="AV41" s="771"/>
      <c r="AW41" s="771"/>
      <c r="AX41" s="771"/>
      <c r="AY41" s="771"/>
      <c r="AZ41" s="771"/>
      <c r="BA41" s="771"/>
      <c r="BB41" s="771"/>
      <c r="BC41" s="771"/>
      <c r="BD41" s="771"/>
      <c r="BE41" s="771"/>
      <c r="BF41" s="771"/>
      <c r="BG41" s="771"/>
      <c r="BH41" s="771"/>
      <c r="BI41" s="771"/>
      <c r="BJ41" s="771"/>
      <c r="BK41" s="771"/>
      <c r="BL41" s="771"/>
      <c r="BM41" s="771"/>
      <c r="BN41" s="771"/>
      <c r="BO41" s="771"/>
      <c r="BP41" s="771"/>
      <c r="BQ41" s="771"/>
      <c r="BR41" s="771"/>
      <c r="BS41" s="771"/>
      <c r="BT41" s="771"/>
      <c r="BU41" s="771"/>
      <c r="BV41" s="771"/>
      <c r="BW41" s="771"/>
      <c r="BX41" s="771"/>
      <c r="BY41" s="771"/>
      <c r="BZ41" s="771"/>
      <c r="CA41" s="771"/>
      <c r="CB41" s="771"/>
      <c r="CC41" s="771"/>
      <c r="CD41" s="771"/>
      <c r="CE41" s="771"/>
      <c r="CF41" s="771"/>
      <c r="CG41" s="771"/>
      <c r="CH41" s="771"/>
      <c r="CI41" s="771"/>
      <c r="CJ41" s="771"/>
      <c r="CK41" s="771"/>
      <c r="CL41" s="771"/>
      <c r="CM41" s="771"/>
      <c r="CN41" s="771"/>
      <c r="CO41" s="771"/>
      <c r="CP41" s="771"/>
      <c r="CQ41" s="771"/>
      <c r="CR41" s="771"/>
      <c r="CS41" s="771"/>
      <c r="CT41" s="771"/>
      <c r="CU41" s="771"/>
      <c r="CV41" s="771"/>
      <c r="CW41" s="771"/>
      <c r="CX41" s="771"/>
      <c r="CY41" s="771"/>
      <c r="CZ41" s="771"/>
      <c r="DA41" s="771"/>
      <c r="DB41" s="771"/>
      <c r="DC41" s="771"/>
      <c r="DD41" s="771"/>
      <c r="DE41" s="771"/>
      <c r="DF41" s="771"/>
      <c r="DG41" s="771"/>
      <c r="DH41" s="771"/>
      <c r="DI41" s="771"/>
      <c r="DJ41" s="771"/>
      <c r="DK41" s="771"/>
      <c r="DL41" s="771"/>
      <c r="DM41" s="771"/>
      <c r="DN41" s="771"/>
      <c r="DO41" s="771"/>
      <c r="DP41" s="771"/>
      <c r="DQ41" s="771"/>
      <c r="DR41" s="771"/>
      <c r="DS41" s="771"/>
      <c r="DT41" s="771"/>
      <c r="DU41" s="771"/>
      <c r="DV41" s="771"/>
      <c r="DW41" s="771"/>
      <c r="DX41" s="771"/>
      <c r="DY41" s="771"/>
      <c r="DZ41" s="771"/>
      <c r="EA41" s="771"/>
      <c r="EB41" s="771"/>
      <c r="EC41" s="771"/>
      <c r="ED41" s="771"/>
      <c r="EE41" s="771"/>
    </row>
    <row r="42" spans="1:135" s="763" customFormat="1" ht="17.100000000000001" customHeight="1" x14ac:dyDescent="0.25">
      <c r="A42" s="761" t="s">
        <v>668</v>
      </c>
      <c r="B42" s="762">
        <v>355837.03116140142</v>
      </c>
      <c r="C42" s="762">
        <v>360605.04953497002</v>
      </c>
      <c r="D42" s="762">
        <v>364782.59790840576</v>
      </c>
      <c r="E42" s="762">
        <v>347836.52930073522</v>
      </c>
      <c r="F42" s="762">
        <v>398474.36596555047</v>
      </c>
      <c r="G42" s="762">
        <v>389200.51288481901</v>
      </c>
      <c r="H42" s="762">
        <v>349996.3624868911</v>
      </c>
      <c r="I42" s="762">
        <v>374559.74357372645</v>
      </c>
      <c r="J42" s="762">
        <v>374311.56619276927</v>
      </c>
      <c r="K42" s="762">
        <v>375558.95299317496</v>
      </c>
      <c r="L42" s="762">
        <v>387400.46029459569</v>
      </c>
      <c r="M42" s="762">
        <v>396025.74941314518</v>
      </c>
      <c r="N42" s="762">
        <v>397868.12297975575</v>
      </c>
      <c r="O42" s="762">
        <v>391740.02392533398</v>
      </c>
      <c r="P42" s="762">
        <v>362731.64003700012</v>
      </c>
      <c r="Q42" s="762">
        <v>376961.4054074281</v>
      </c>
      <c r="R42" s="762">
        <v>368985.7930979958</v>
      </c>
      <c r="S42" s="762">
        <v>398640.04925210675</v>
      </c>
      <c r="T42" s="762">
        <v>384262.82808588771</v>
      </c>
      <c r="U42" s="762">
        <v>367127.2188200822</v>
      </c>
      <c r="V42" s="762">
        <v>372146.50669052522</v>
      </c>
      <c r="W42" s="762">
        <v>373804.4944400455</v>
      </c>
      <c r="X42" s="762">
        <v>424939.29194978258</v>
      </c>
      <c r="Y42" s="762">
        <v>370755.11539752875</v>
      </c>
      <c r="Z42" s="762">
        <v>348029.36244730791</v>
      </c>
      <c r="AA42" s="762">
        <v>354708.02445732517</v>
      </c>
      <c r="AB42" s="762">
        <v>400460.72834256146</v>
      </c>
      <c r="AC42" s="762">
        <v>400880.36506270594</v>
      </c>
      <c r="AD42" s="762">
        <v>418934.88927327795</v>
      </c>
      <c r="AE42" s="762">
        <v>358615.76786022121</v>
      </c>
      <c r="AF42" s="762">
        <v>391317.48373264499</v>
      </c>
      <c r="AG42" s="762">
        <v>349407.08494980849</v>
      </c>
      <c r="AH42" s="762">
        <v>374495.66562962084</v>
      </c>
      <c r="AI42" s="762">
        <v>394291.12349107303</v>
      </c>
      <c r="AJ42" s="762">
        <v>396660.75575007964</v>
      </c>
      <c r="AK42" s="762">
        <v>401320.90685726883</v>
      </c>
      <c r="AL42" s="762">
        <v>425209.26168858795</v>
      </c>
      <c r="AM42" s="762">
        <v>371958.7623117551</v>
      </c>
      <c r="AN42" s="762">
        <v>396287.8725248843</v>
      </c>
      <c r="AO42" s="762">
        <v>406538.14793432248</v>
      </c>
      <c r="AP42" s="762">
        <v>439271.34989535093</v>
      </c>
      <c r="AQ42" s="762">
        <v>394121.83621676941</v>
      </c>
      <c r="AR42" s="762">
        <v>408187.61987977172</v>
      </c>
      <c r="AS42" s="762">
        <v>388409.77044791594</v>
      </c>
      <c r="AT42" s="762">
        <v>381997.94592616044</v>
      </c>
      <c r="AU42" s="762">
        <v>372526.31475613813</v>
      </c>
      <c r="AV42" s="762">
        <v>375922.76888081006</v>
      </c>
      <c r="AW42" s="762">
        <v>396299.89658375003</v>
      </c>
      <c r="AX42" s="762">
        <v>371419.29907392239</v>
      </c>
      <c r="AY42" s="762">
        <v>374464.47402240866</v>
      </c>
      <c r="AZ42" s="762">
        <v>371676.94106507872</v>
      </c>
      <c r="BA42" s="762">
        <v>396120.44744818617</v>
      </c>
      <c r="BB42" s="762">
        <v>383220.66580576624</v>
      </c>
      <c r="BC42" s="762">
        <v>382241.50857958256</v>
      </c>
      <c r="BD42" s="762">
        <v>392334.94110129168</v>
      </c>
      <c r="BE42" s="762">
        <v>409256.21862257959</v>
      </c>
      <c r="BF42" s="762">
        <v>440686.40925503476</v>
      </c>
      <c r="BG42" s="762">
        <v>478691.88928722718</v>
      </c>
      <c r="BH42" s="762">
        <v>440194.91016732709</v>
      </c>
      <c r="BI42" s="762">
        <v>457823.19600778719</v>
      </c>
      <c r="BJ42" s="762">
        <v>476038.28698620782</v>
      </c>
      <c r="BK42" s="762">
        <v>485169.87018662738</v>
      </c>
      <c r="BL42" s="762">
        <v>557980.5835344377</v>
      </c>
      <c r="BM42" s="762">
        <v>567281.29490467894</v>
      </c>
      <c r="BN42" s="762">
        <v>533346.63558336219</v>
      </c>
      <c r="BO42" s="762">
        <v>519851.26260418026</v>
      </c>
      <c r="BP42" s="762">
        <v>529873.89145630517</v>
      </c>
      <c r="BQ42" s="762">
        <v>510245.61552506249</v>
      </c>
      <c r="BR42" s="762">
        <v>505829.92519510188</v>
      </c>
      <c r="BS42" s="762">
        <v>531278.38441134978</v>
      </c>
      <c r="BT42" s="762">
        <v>512635.67167410499</v>
      </c>
      <c r="BU42" s="762">
        <v>529026</v>
      </c>
      <c r="BV42" s="762">
        <v>537501.79617460479</v>
      </c>
      <c r="BW42" s="762">
        <v>535959.01879941381</v>
      </c>
      <c r="BX42" s="762">
        <v>507495.62778716208</v>
      </c>
      <c r="BY42" s="762">
        <v>525294.95739611925</v>
      </c>
      <c r="BZ42" s="762">
        <v>518021.95943167125</v>
      </c>
      <c r="CA42" s="762">
        <v>529764.93604130822</v>
      </c>
      <c r="CB42" s="762">
        <v>536626.51856016926</v>
      </c>
      <c r="CC42" s="762">
        <v>547521.43514884717</v>
      </c>
      <c r="CD42" s="762">
        <v>541173.83052793902</v>
      </c>
      <c r="CE42" s="762">
        <v>541487.57271531678</v>
      </c>
      <c r="CF42" s="762">
        <v>576673.06690380152</v>
      </c>
      <c r="CG42" s="762">
        <v>549150.67852010694</v>
      </c>
      <c r="CH42" s="762">
        <v>552006.36508890952</v>
      </c>
      <c r="CI42" s="762">
        <v>550124.7344342561</v>
      </c>
      <c r="CJ42" s="762">
        <v>565446.81070961035</v>
      </c>
      <c r="CK42" s="762">
        <v>551541.81471568416</v>
      </c>
      <c r="CL42" s="762">
        <v>561428.59090975497</v>
      </c>
      <c r="CM42" s="762">
        <v>577136.64347912977</v>
      </c>
      <c r="CN42" s="762">
        <v>580170.7653518169</v>
      </c>
      <c r="CO42" s="762">
        <v>540911.94800799026</v>
      </c>
      <c r="CP42" s="762">
        <v>563666.52959597646</v>
      </c>
      <c r="CQ42" s="762">
        <v>535212.04018846143</v>
      </c>
      <c r="CR42" s="762">
        <v>569639.94483249891</v>
      </c>
      <c r="CS42" s="762">
        <v>566912.84179853182</v>
      </c>
      <c r="CT42" s="762">
        <v>549881.65774852363</v>
      </c>
      <c r="CU42" s="762">
        <v>556282.08886925748</v>
      </c>
      <c r="CV42" s="762">
        <v>582960.01031995635</v>
      </c>
      <c r="CW42" s="762">
        <v>572820.86763924407</v>
      </c>
      <c r="CX42" s="762">
        <v>601678.34298669721</v>
      </c>
      <c r="CY42" s="762">
        <v>607621.19459096855</v>
      </c>
      <c r="CZ42" s="762">
        <v>596736.62845357263</v>
      </c>
      <c r="DA42" s="762">
        <v>598948.66485129017</v>
      </c>
      <c r="DB42" s="762">
        <v>571629.67140376905</v>
      </c>
      <c r="DC42" s="762">
        <v>603245.70985475881</v>
      </c>
      <c r="DD42" s="762">
        <v>578095.53196456493</v>
      </c>
      <c r="DE42" s="762">
        <v>570676.64685810125</v>
      </c>
      <c r="DF42" s="762">
        <v>555738.52165962593</v>
      </c>
      <c r="DG42" s="762">
        <v>612169.0742515329</v>
      </c>
      <c r="DH42" s="762">
        <v>580722.23639972229</v>
      </c>
      <c r="DI42" s="762">
        <v>601793.38316057378</v>
      </c>
      <c r="DJ42" s="762">
        <v>587297.7611889313</v>
      </c>
      <c r="DK42" s="762">
        <v>592037.74036985345</v>
      </c>
      <c r="DL42" s="762">
        <v>631511.75170988834</v>
      </c>
      <c r="DM42" s="762">
        <v>604448.16456935881</v>
      </c>
      <c r="DN42" s="762">
        <v>614788.03581099678</v>
      </c>
      <c r="DO42" s="762">
        <v>636312.00008742756</v>
      </c>
      <c r="DP42" s="762">
        <v>694122.06739733263</v>
      </c>
      <c r="DQ42" s="762">
        <v>647472.06335563748</v>
      </c>
      <c r="DR42" s="762">
        <v>656936.82186131144</v>
      </c>
      <c r="DS42" s="762">
        <v>663250.26434066286</v>
      </c>
      <c r="DT42" s="762">
        <v>669451.75571228098</v>
      </c>
      <c r="DU42" s="762">
        <v>674018.17257455923</v>
      </c>
      <c r="DV42" s="762">
        <v>674698.84540283564</v>
      </c>
      <c r="DW42" s="762">
        <v>710010.22029280965</v>
      </c>
      <c r="DX42" s="762">
        <v>693282.2088749262</v>
      </c>
      <c r="DY42" s="762">
        <v>770270.23610633216</v>
      </c>
      <c r="DZ42" s="762">
        <v>783278.32101354224</v>
      </c>
      <c r="EA42" s="762">
        <v>730816.51683918666</v>
      </c>
      <c r="EB42" s="762">
        <v>745880.10079184012</v>
      </c>
      <c r="EC42" s="762">
        <v>753659.20792943332</v>
      </c>
      <c r="ED42" s="762">
        <v>758357.98090497125</v>
      </c>
      <c r="EE42" s="762">
        <v>811243.01065622596</v>
      </c>
    </row>
    <row r="43" spans="1:135" ht="17.100000000000001" customHeight="1" x14ac:dyDescent="0.25">
      <c r="A43" s="755" t="s">
        <v>669</v>
      </c>
      <c r="B43" s="757">
        <v>66426.303235972882</v>
      </c>
      <c r="C43" s="757">
        <v>67813.347178623269</v>
      </c>
      <c r="D43" s="757">
        <v>67350.55298928589</v>
      </c>
      <c r="E43" s="757">
        <v>67898.424276395206</v>
      </c>
      <c r="F43" s="757">
        <v>70563.533940011592</v>
      </c>
      <c r="G43" s="757">
        <v>69029.206086238628</v>
      </c>
      <c r="H43" s="757">
        <v>69173.827566074178</v>
      </c>
      <c r="I43" s="757">
        <v>70109.753901685341</v>
      </c>
      <c r="J43" s="757">
        <v>73222.669057128718</v>
      </c>
      <c r="K43" s="757">
        <v>72628.910586909114</v>
      </c>
      <c r="L43" s="757">
        <v>74948.541309052278</v>
      </c>
      <c r="M43" s="757">
        <v>77907.26620021234</v>
      </c>
      <c r="N43" s="757">
        <v>74640.649942564065</v>
      </c>
      <c r="O43" s="757">
        <v>74618.615312754191</v>
      </c>
      <c r="P43" s="757">
        <v>76376.735414886105</v>
      </c>
      <c r="Q43" s="757">
        <v>75700.789623743025</v>
      </c>
      <c r="R43" s="757">
        <v>77269.692369705648</v>
      </c>
      <c r="S43" s="757">
        <v>79953.017943437662</v>
      </c>
      <c r="T43" s="757">
        <v>79074.75525046949</v>
      </c>
      <c r="U43" s="757">
        <v>79520.667822633579</v>
      </c>
      <c r="V43" s="757">
        <v>78671.260029511788</v>
      </c>
      <c r="W43" s="757">
        <v>81199.667306703283</v>
      </c>
      <c r="X43" s="757">
        <v>77556.049942866448</v>
      </c>
      <c r="Y43" s="757">
        <v>80100.875885288551</v>
      </c>
      <c r="Z43" s="757">
        <v>80040.746933815622</v>
      </c>
      <c r="AA43" s="757">
        <v>79939.581236785903</v>
      </c>
      <c r="AB43" s="757">
        <v>79411.668224062698</v>
      </c>
      <c r="AC43" s="757">
        <v>79032.748513622151</v>
      </c>
      <c r="AD43" s="757">
        <v>78098.527743300889</v>
      </c>
      <c r="AE43" s="757">
        <v>85159.248901662751</v>
      </c>
      <c r="AF43" s="757">
        <v>86394.874568552084</v>
      </c>
      <c r="AG43" s="757">
        <v>86880.112743733043</v>
      </c>
      <c r="AH43" s="757">
        <v>87928.224802783152</v>
      </c>
      <c r="AI43" s="757">
        <v>88106.871545446251</v>
      </c>
      <c r="AJ43" s="757">
        <v>90488.3945909303</v>
      </c>
      <c r="AK43" s="757">
        <v>91559.825805914632</v>
      </c>
      <c r="AL43" s="757">
        <v>94098.106945505308</v>
      </c>
      <c r="AM43" s="757">
        <v>93549.31388682939</v>
      </c>
      <c r="AN43" s="757">
        <v>96754.802980609718</v>
      </c>
      <c r="AO43" s="757">
        <v>95870.007278678371</v>
      </c>
      <c r="AP43" s="757">
        <v>104072.51915873688</v>
      </c>
      <c r="AQ43" s="757">
        <v>103579.9323233067</v>
      </c>
      <c r="AR43" s="757">
        <v>100694.20800170788</v>
      </c>
      <c r="AS43" s="757">
        <v>99291.769986535714</v>
      </c>
      <c r="AT43" s="757">
        <v>100933.44968334469</v>
      </c>
      <c r="AU43" s="757">
        <v>100229.18125081969</v>
      </c>
      <c r="AV43" s="757">
        <v>99261.274187500021</v>
      </c>
      <c r="AW43" s="757">
        <v>103497.94482550361</v>
      </c>
      <c r="AX43" s="757">
        <v>102921.43799632388</v>
      </c>
      <c r="AY43" s="757">
        <v>108544.33997084292</v>
      </c>
      <c r="AZ43" s="757">
        <v>110343.08859754098</v>
      </c>
      <c r="BA43" s="757">
        <v>114721.20755311572</v>
      </c>
      <c r="BB43" s="757">
        <v>117055.21513527753</v>
      </c>
      <c r="BC43" s="757">
        <v>119619.60702976644</v>
      </c>
      <c r="BD43" s="757">
        <v>121075.74227892855</v>
      </c>
      <c r="BE43" s="757">
        <v>123260.36938210644</v>
      </c>
      <c r="BF43" s="757">
        <v>120752.98616916555</v>
      </c>
      <c r="BG43" s="757">
        <v>119694.92564294937</v>
      </c>
      <c r="BH43" s="757">
        <v>117838.97237219621</v>
      </c>
      <c r="BI43" s="757">
        <v>122735.45625949455</v>
      </c>
      <c r="BJ43" s="757">
        <v>120049.19112513392</v>
      </c>
      <c r="BK43" s="757">
        <v>126047.57279302411</v>
      </c>
      <c r="BL43" s="757">
        <v>139062.48919025276</v>
      </c>
      <c r="BM43" s="757">
        <v>137586.09214340354</v>
      </c>
      <c r="BN43" s="757">
        <v>138175.21268258648</v>
      </c>
      <c r="BO43" s="757">
        <v>138628.47666558527</v>
      </c>
      <c r="BP43" s="757">
        <v>142104.72795610214</v>
      </c>
      <c r="BQ43" s="757">
        <v>142278.28919419972</v>
      </c>
      <c r="BR43" s="757">
        <v>144450.61180768846</v>
      </c>
      <c r="BS43" s="757">
        <v>148534.72719634642</v>
      </c>
      <c r="BT43" s="757">
        <v>150438.85095480151</v>
      </c>
      <c r="BU43" s="757">
        <v>151519</v>
      </c>
      <c r="BV43" s="757">
        <v>153595.05761268668</v>
      </c>
      <c r="BW43" s="757">
        <v>156324.69065769573</v>
      </c>
      <c r="BX43" s="757">
        <v>157406.6914241621</v>
      </c>
      <c r="BY43" s="757">
        <v>156600.80811839449</v>
      </c>
      <c r="BZ43" s="757">
        <v>159897.71195550862</v>
      </c>
      <c r="CA43" s="757">
        <v>166725.92581236121</v>
      </c>
      <c r="CB43" s="757">
        <v>166910.92624923383</v>
      </c>
      <c r="CC43" s="757">
        <v>166395.73053723547</v>
      </c>
      <c r="CD43" s="757">
        <v>169580.80563689113</v>
      </c>
      <c r="CE43" s="757">
        <v>171298.85641524161</v>
      </c>
      <c r="CF43" s="757">
        <v>173801.30735711419</v>
      </c>
      <c r="CG43" s="757">
        <v>177668.55562032614</v>
      </c>
      <c r="CH43" s="757">
        <v>174394.86292201749</v>
      </c>
      <c r="CI43" s="757">
        <v>174924.25180757011</v>
      </c>
      <c r="CJ43" s="757">
        <v>175637.22381427392</v>
      </c>
      <c r="CK43" s="757">
        <v>179152.63008492597</v>
      </c>
      <c r="CL43" s="757">
        <v>178461.27118693173</v>
      </c>
      <c r="CM43" s="757">
        <v>180437.56616006474</v>
      </c>
      <c r="CN43" s="757">
        <v>176191.51600309185</v>
      </c>
      <c r="CO43" s="757">
        <v>175785.32195359335</v>
      </c>
      <c r="CP43" s="757">
        <v>185058.20583007197</v>
      </c>
      <c r="CQ43" s="757">
        <v>188375.48139406703</v>
      </c>
      <c r="CR43" s="757">
        <v>191339.81988459302</v>
      </c>
      <c r="CS43" s="757">
        <v>200039.4517179582</v>
      </c>
      <c r="CT43" s="757">
        <v>196835.78700488887</v>
      </c>
      <c r="CU43" s="757">
        <v>202954.33186410007</v>
      </c>
      <c r="CV43" s="757">
        <v>207215.69517574867</v>
      </c>
      <c r="CW43" s="757">
        <v>214373.48147916992</v>
      </c>
      <c r="CX43" s="757">
        <v>221942.12390585776</v>
      </c>
      <c r="CY43" s="757">
        <v>230238.77583979841</v>
      </c>
      <c r="CZ43" s="757">
        <v>221922.20800793669</v>
      </c>
      <c r="DA43" s="757">
        <v>225940.38191798772</v>
      </c>
      <c r="DB43" s="757">
        <v>218871.25093894106</v>
      </c>
      <c r="DC43" s="757">
        <v>217596.3036255289</v>
      </c>
      <c r="DD43" s="757">
        <v>214815.73631158541</v>
      </c>
      <c r="DE43" s="757">
        <v>217004.41993496372</v>
      </c>
      <c r="DF43" s="757">
        <v>218846.8952504606</v>
      </c>
      <c r="DG43" s="757">
        <v>219966.96050391931</v>
      </c>
      <c r="DH43" s="757">
        <v>226576.71631358506</v>
      </c>
      <c r="DI43" s="757">
        <v>229226.42152050519</v>
      </c>
      <c r="DJ43" s="757">
        <v>240408.08847555952</v>
      </c>
      <c r="DK43" s="757">
        <v>252957.68400993009</v>
      </c>
      <c r="DL43" s="757">
        <v>258964.54538824756</v>
      </c>
      <c r="DM43" s="757">
        <v>259427.82324653002</v>
      </c>
      <c r="DN43" s="757">
        <v>262761.86596508219</v>
      </c>
      <c r="DO43" s="757">
        <v>263442.84530936059</v>
      </c>
      <c r="DP43" s="757">
        <v>268691.24890248722</v>
      </c>
      <c r="DQ43" s="757">
        <v>269147.02911251434</v>
      </c>
      <c r="DR43" s="757">
        <v>278812.67778411362</v>
      </c>
      <c r="DS43" s="757">
        <v>273904.52688807907</v>
      </c>
      <c r="DT43" s="757">
        <v>276298.97259022022</v>
      </c>
      <c r="DU43" s="757">
        <v>280218.67607955547</v>
      </c>
      <c r="DV43" s="757">
        <v>275540.36607464025</v>
      </c>
      <c r="DW43" s="757">
        <v>278884.25604416308</v>
      </c>
      <c r="DX43" s="757">
        <v>295596.05314703286</v>
      </c>
      <c r="DY43" s="757">
        <v>278825.85957494081</v>
      </c>
      <c r="DZ43" s="757">
        <v>277995.11736622191</v>
      </c>
      <c r="EA43" s="757">
        <v>269143.13557219441</v>
      </c>
      <c r="EB43" s="757">
        <v>268344.11662117584</v>
      </c>
      <c r="EC43" s="757">
        <v>284981.4928212621</v>
      </c>
      <c r="ED43" s="757">
        <v>305406.72245056508</v>
      </c>
      <c r="EE43" s="757">
        <v>286606.10411991918</v>
      </c>
    </row>
    <row r="44" spans="1:135" ht="17.100000000000001" customHeight="1" x14ac:dyDescent="0.25">
      <c r="A44" s="755" t="s">
        <v>670</v>
      </c>
      <c r="B44" s="757">
        <v>289410.72792542854</v>
      </c>
      <c r="C44" s="757">
        <v>292791.70235634677</v>
      </c>
      <c r="D44" s="757">
        <v>297432.04491911986</v>
      </c>
      <c r="E44" s="757">
        <v>279938.10502433998</v>
      </c>
      <c r="F44" s="757">
        <v>327910.8320255389</v>
      </c>
      <c r="G44" s="757">
        <v>320171.30679858039</v>
      </c>
      <c r="H44" s="757">
        <v>280822.53492081689</v>
      </c>
      <c r="I44" s="757">
        <v>304449.98967204109</v>
      </c>
      <c r="J44" s="757">
        <v>301088.89713564055</v>
      </c>
      <c r="K44" s="757">
        <v>302930.04240626586</v>
      </c>
      <c r="L44" s="757">
        <v>312451.91898554342</v>
      </c>
      <c r="M44" s="757">
        <v>318118.48321293283</v>
      </c>
      <c r="N44" s="757">
        <v>323227.47303719167</v>
      </c>
      <c r="O44" s="757">
        <v>317121.40861257981</v>
      </c>
      <c r="P44" s="757">
        <v>286354.90462211403</v>
      </c>
      <c r="Q44" s="757">
        <v>301260.61578368506</v>
      </c>
      <c r="R44" s="757">
        <v>291716.10072829016</v>
      </c>
      <c r="S44" s="757">
        <v>318687.03130866907</v>
      </c>
      <c r="T44" s="757">
        <v>305188.07283541822</v>
      </c>
      <c r="U44" s="757">
        <v>287606.55099744862</v>
      </c>
      <c r="V44" s="757">
        <v>293475.2466610134</v>
      </c>
      <c r="W44" s="757">
        <v>292604.82713334222</v>
      </c>
      <c r="X44" s="757">
        <v>347383.24200691615</v>
      </c>
      <c r="Y44" s="757">
        <v>290654.23951224022</v>
      </c>
      <c r="Z44" s="757">
        <v>267988.61551349226</v>
      </c>
      <c r="AA44" s="757">
        <v>274768.44322053925</v>
      </c>
      <c r="AB44" s="757">
        <v>321049.06011849875</v>
      </c>
      <c r="AC44" s="757">
        <v>321847.61654908379</v>
      </c>
      <c r="AD44" s="757">
        <v>340836.36152997706</v>
      </c>
      <c r="AE44" s="757">
        <v>273456.51895855844</v>
      </c>
      <c r="AF44" s="757">
        <v>304922.60916409292</v>
      </c>
      <c r="AG44" s="757">
        <v>262526.97220607544</v>
      </c>
      <c r="AH44" s="757">
        <v>286567.44082683767</v>
      </c>
      <c r="AI44" s="757">
        <v>306184.25194562681</v>
      </c>
      <c r="AJ44" s="757">
        <v>306172.36115914932</v>
      </c>
      <c r="AK44" s="757">
        <v>309761.08105135418</v>
      </c>
      <c r="AL44" s="757">
        <v>331111.15474308265</v>
      </c>
      <c r="AM44" s="757">
        <v>278409.44842492574</v>
      </c>
      <c r="AN44" s="757">
        <v>299533.06954427459</v>
      </c>
      <c r="AO44" s="757">
        <v>310668.14065564412</v>
      </c>
      <c r="AP44" s="757">
        <v>335198.83073661407</v>
      </c>
      <c r="AQ44" s="757">
        <v>290541.90389346273</v>
      </c>
      <c r="AR44" s="757">
        <v>307493.41187806381</v>
      </c>
      <c r="AS44" s="757">
        <v>289118.00046138023</v>
      </c>
      <c r="AT44" s="757">
        <v>281064.49624281575</v>
      </c>
      <c r="AU44" s="757">
        <v>272297.13350531843</v>
      </c>
      <c r="AV44" s="757">
        <v>276661.49469331006</v>
      </c>
      <c r="AW44" s="757">
        <v>292801.9517582464</v>
      </c>
      <c r="AX44" s="757">
        <v>268497.86107759853</v>
      </c>
      <c r="AY44" s="757">
        <v>265920.13405156572</v>
      </c>
      <c r="AZ44" s="757">
        <v>261333.85246753774</v>
      </c>
      <c r="BA44" s="757">
        <v>281399.23989507044</v>
      </c>
      <c r="BB44" s="757">
        <v>266165.4506704887</v>
      </c>
      <c r="BC44" s="757">
        <v>262621.90154981613</v>
      </c>
      <c r="BD44" s="757">
        <v>271259.19882236311</v>
      </c>
      <c r="BE44" s="757">
        <v>285995.84924047318</v>
      </c>
      <c r="BF44" s="757">
        <v>319933.42308586923</v>
      </c>
      <c r="BG44" s="757">
        <v>358996.96364427783</v>
      </c>
      <c r="BH44" s="757">
        <v>322355.93779513089</v>
      </c>
      <c r="BI44" s="757">
        <v>335087.73974829266</v>
      </c>
      <c r="BJ44" s="757">
        <v>355989.09586107393</v>
      </c>
      <c r="BK44" s="757">
        <v>359122.29739360325</v>
      </c>
      <c r="BL44" s="757">
        <v>418918.09434418491</v>
      </c>
      <c r="BM44" s="757">
        <v>429695.2027612754</v>
      </c>
      <c r="BN44" s="757">
        <v>395171.42290077568</v>
      </c>
      <c r="BO44" s="757">
        <v>381222.78593859496</v>
      </c>
      <c r="BP44" s="757">
        <v>387769.16350020299</v>
      </c>
      <c r="BQ44" s="757">
        <v>367967.32633086276</v>
      </c>
      <c r="BR44" s="757">
        <v>361379.31338741345</v>
      </c>
      <c r="BS44" s="757">
        <v>382743.65721500339</v>
      </c>
      <c r="BT44" s="757">
        <v>362196.82071930351</v>
      </c>
      <c r="BU44" s="757">
        <v>377506</v>
      </c>
      <c r="BV44" s="757">
        <v>383906.73856191809</v>
      </c>
      <c r="BW44" s="757">
        <v>379634.32814171806</v>
      </c>
      <c r="BX44" s="757">
        <v>350088.93636299996</v>
      </c>
      <c r="BY44" s="757">
        <v>368694.14927772473</v>
      </c>
      <c r="BZ44" s="757">
        <v>358124.24747616262</v>
      </c>
      <c r="CA44" s="757">
        <v>363039.01022894704</v>
      </c>
      <c r="CB44" s="757">
        <v>369715.59231093543</v>
      </c>
      <c r="CC44" s="757">
        <v>381125.70461161173</v>
      </c>
      <c r="CD44" s="757">
        <v>371593.02489104785</v>
      </c>
      <c r="CE44" s="757">
        <v>370188.71630007518</v>
      </c>
      <c r="CF44" s="757">
        <v>402871.7595466873</v>
      </c>
      <c r="CG44" s="757">
        <v>371482.12289978075</v>
      </c>
      <c r="CH44" s="757">
        <v>377611.50216689205</v>
      </c>
      <c r="CI44" s="757">
        <v>375200.48262668593</v>
      </c>
      <c r="CJ44" s="757">
        <v>389809.58689533646</v>
      </c>
      <c r="CK44" s="757">
        <v>372389.18463075813</v>
      </c>
      <c r="CL44" s="757">
        <v>382967.31972282327</v>
      </c>
      <c r="CM44" s="757">
        <v>396699.07731906505</v>
      </c>
      <c r="CN44" s="757">
        <v>403979.24934872502</v>
      </c>
      <c r="CO44" s="757">
        <v>365126.62605439691</v>
      </c>
      <c r="CP44" s="757">
        <v>378608.32376590453</v>
      </c>
      <c r="CQ44" s="757">
        <v>346836.55879439437</v>
      </c>
      <c r="CR44" s="757">
        <v>378300.12494790595</v>
      </c>
      <c r="CS44" s="757">
        <v>366873.39008057356</v>
      </c>
      <c r="CT44" s="757">
        <v>353045.87074363476</v>
      </c>
      <c r="CU44" s="757">
        <v>353327.75700515741</v>
      </c>
      <c r="CV44" s="757">
        <v>375744.31514420774</v>
      </c>
      <c r="CW44" s="757">
        <v>358447.38616007409</v>
      </c>
      <c r="CX44" s="757">
        <v>379736.21908083942</v>
      </c>
      <c r="CY44" s="757">
        <v>377382.4187511701</v>
      </c>
      <c r="CZ44" s="757">
        <v>374814.42044563591</v>
      </c>
      <c r="DA44" s="757">
        <v>373008.28293330251</v>
      </c>
      <c r="DB44" s="757">
        <v>352758.42046482803</v>
      </c>
      <c r="DC44" s="757">
        <v>385649.40622922993</v>
      </c>
      <c r="DD44" s="757">
        <v>363279.79565297958</v>
      </c>
      <c r="DE44" s="757">
        <v>353672.22692313755</v>
      </c>
      <c r="DF44" s="757">
        <v>336891.62640916527</v>
      </c>
      <c r="DG44" s="757">
        <v>392202.11374761362</v>
      </c>
      <c r="DH44" s="757">
        <v>354145.52008613723</v>
      </c>
      <c r="DI44" s="757">
        <v>372566.96164006862</v>
      </c>
      <c r="DJ44" s="757">
        <v>346889.67271337175</v>
      </c>
      <c r="DK44" s="757">
        <v>339080.05635992333</v>
      </c>
      <c r="DL44" s="757">
        <v>372547.20632164081</v>
      </c>
      <c r="DM44" s="757">
        <v>345020.34132282884</v>
      </c>
      <c r="DN44" s="757">
        <v>352026.16984591458</v>
      </c>
      <c r="DO44" s="757">
        <v>372869.15477806696</v>
      </c>
      <c r="DP44" s="757">
        <v>425430.81849484541</v>
      </c>
      <c r="DQ44" s="757">
        <v>378325.0342431232</v>
      </c>
      <c r="DR44" s="757">
        <v>378124.14407719782</v>
      </c>
      <c r="DS44" s="757">
        <v>389345.73745258374</v>
      </c>
      <c r="DT44" s="757">
        <v>393152.78312206076</v>
      </c>
      <c r="DU44" s="757">
        <v>393799.49649500381</v>
      </c>
      <c r="DV44" s="757">
        <v>399158.47932819545</v>
      </c>
      <c r="DW44" s="757">
        <v>431125.96424864652</v>
      </c>
      <c r="DX44" s="757">
        <v>397686.15572789341</v>
      </c>
      <c r="DY44" s="757">
        <v>491444.3765313914</v>
      </c>
      <c r="DZ44" s="757">
        <v>505283.20364732033</v>
      </c>
      <c r="EA44" s="757">
        <v>461673.38126699225</v>
      </c>
      <c r="EB44" s="757">
        <v>477535.98417066422</v>
      </c>
      <c r="EC44" s="757">
        <v>468677.71510817122</v>
      </c>
      <c r="ED44" s="757">
        <v>452951.25845440623</v>
      </c>
      <c r="EE44" s="757">
        <v>524636.90653630672</v>
      </c>
    </row>
    <row r="45" spans="1:135" s="770" customFormat="1" ht="17.100000000000001" customHeight="1" x14ac:dyDescent="0.25">
      <c r="A45" s="773" t="s">
        <v>671</v>
      </c>
      <c r="B45" s="769">
        <v>30107.789499937426</v>
      </c>
      <c r="C45" s="769">
        <v>31094.415139565433</v>
      </c>
      <c r="D45" s="769">
        <v>30962.734737710922</v>
      </c>
      <c r="E45" s="769">
        <v>31722.669563358049</v>
      </c>
      <c r="F45" s="769">
        <v>32291.245409282688</v>
      </c>
      <c r="G45" s="769">
        <v>32190.982644318014</v>
      </c>
      <c r="H45" s="769">
        <v>30094.231303218694</v>
      </c>
      <c r="I45" s="769">
        <v>28685.302738552557</v>
      </c>
      <c r="J45" s="769">
        <v>27202.292881792404</v>
      </c>
      <c r="K45" s="769">
        <v>28366.741870910635</v>
      </c>
      <c r="L45" s="769">
        <v>26731.42360877612</v>
      </c>
      <c r="M45" s="769">
        <v>29842.888080704441</v>
      </c>
      <c r="N45" s="769">
        <v>29586.633266821053</v>
      </c>
      <c r="O45" s="769">
        <v>29891.802077865294</v>
      </c>
      <c r="P45" s="769">
        <v>25947.623236333402</v>
      </c>
      <c r="Q45" s="769">
        <v>27891.315556650738</v>
      </c>
      <c r="R45" s="769">
        <v>27836.31586989648</v>
      </c>
      <c r="S45" s="769">
        <v>29550.652640857741</v>
      </c>
      <c r="T45" s="769">
        <v>28814.146909541629</v>
      </c>
      <c r="U45" s="769">
        <v>29743.461993769037</v>
      </c>
      <c r="V45" s="769">
        <v>28007.929026793463</v>
      </c>
      <c r="W45" s="769">
        <v>27848.917471561232</v>
      </c>
      <c r="X45" s="769">
        <v>30798.47857303136</v>
      </c>
      <c r="Y45" s="769">
        <v>30173.425683765054</v>
      </c>
      <c r="Z45" s="769">
        <v>27635.564013278305</v>
      </c>
      <c r="AA45" s="769">
        <v>28505.675546840474</v>
      </c>
      <c r="AB45" s="769">
        <v>30015.249470331852</v>
      </c>
      <c r="AC45" s="769">
        <v>28849.601820639546</v>
      </c>
      <c r="AD45" s="769">
        <v>29685.935308031254</v>
      </c>
      <c r="AE45" s="769">
        <v>27434.626315896196</v>
      </c>
      <c r="AF45" s="769">
        <v>24564.372512824601</v>
      </c>
      <c r="AG45" s="769">
        <v>24843.929419416803</v>
      </c>
      <c r="AH45" s="769">
        <v>26903.079659206087</v>
      </c>
      <c r="AI45" s="769">
        <v>26692.130185590468</v>
      </c>
      <c r="AJ45" s="769">
        <v>23489.867346898696</v>
      </c>
      <c r="AK45" s="769">
        <v>26748.267328989143</v>
      </c>
      <c r="AL45" s="769">
        <v>24970.557388426176</v>
      </c>
      <c r="AM45" s="769">
        <v>27360.034197333964</v>
      </c>
      <c r="AN45" s="769">
        <v>28048.947249844314</v>
      </c>
      <c r="AO45" s="769">
        <v>27103.250200486156</v>
      </c>
      <c r="AP45" s="769">
        <v>23704.250976455434</v>
      </c>
      <c r="AQ45" s="769">
        <v>24490.234397729695</v>
      </c>
      <c r="AR45" s="769">
        <v>29194.044954404722</v>
      </c>
      <c r="AS45" s="769">
        <v>31589.148616054383</v>
      </c>
      <c r="AT45" s="769">
        <v>28878.627380932823</v>
      </c>
      <c r="AU45" s="769">
        <v>29438.984456836901</v>
      </c>
      <c r="AV45" s="769">
        <v>32222.328507304621</v>
      </c>
      <c r="AW45" s="769">
        <v>34759.046630821162</v>
      </c>
      <c r="AX45" s="769">
        <v>34060.323408110286</v>
      </c>
      <c r="AY45" s="769">
        <v>34817.59427536845</v>
      </c>
      <c r="AZ45" s="769">
        <v>35853.595180281867</v>
      </c>
      <c r="BA45" s="769">
        <v>32821.366597128304</v>
      </c>
      <c r="BB45" s="769">
        <v>35817.305316602025</v>
      </c>
      <c r="BC45" s="769">
        <v>34503.982019541341</v>
      </c>
      <c r="BD45" s="769">
        <v>34366.650950250732</v>
      </c>
      <c r="BE45" s="769">
        <v>33649.017850934637</v>
      </c>
      <c r="BF45" s="769">
        <v>34106.491150883034</v>
      </c>
      <c r="BG45" s="769">
        <v>38799.4385675999</v>
      </c>
      <c r="BH45" s="769">
        <v>42147.93707209549</v>
      </c>
      <c r="BI45" s="769">
        <v>44771.48306422789</v>
      </c>
      <c r="BJ45" s="769">
        <v>45036.202349362306</v>
      </c>
      <c r="BK45" s="769">
        <v>46331.067374710321</v>
      </c>
      <c r="BL45" s="769">
        <v>41183.321744285538</v>
      </c>
      <c r="BM45" s="769">
        <v>43101.216780224531</v>
      </c>
      <c r="BN45" s="769">
        <v>45620.751845429142</v>
      </c>
      <c r="BO45" s="769">
        <v>46467.822872853139</v>
      </c>
      <c r="BP45" s="769">
        <v>41800.329991954648</v>
      </c>
      <c r="BQ45" s="769">
        <v>43686.775365199937</v>
      </c>
      <c r="BR45" s="769">
        <v>43681.973409324011</v>
      </c>
      <c r="BS45" s="769">
        <v>44899.085888896501</v>
      </c>
      <c r="BT45" s="769">
        <v>43210.837423796293</v>
      </c>
      <c r="BU45" s="769">
        <v>41980</v>
      </c>
      <c r="BV45" s="769">
        <v>45398.624617775524</v>
      </c>
      <c r="BW45" s="769">
        <v>45850.184701248843</v>
      </c>
      <c r="BX45" s="769">
        <v>47471.770916704685</v>
      </c>
      <c r="BY45" s="769">
        <v>48841.163122945531</v>
      </c>
      <c r="BZ45" s="769">
        <v>48939.061043156864</v>
      </c>
      <c r="CA45" s="769">
        <v>48559.106785962656</v>
      </c>
      <c r="CB45" s="769">
        <v>50347.187260151761</v>
      </c>
      <c r="CC45" s="769">
        <v>51497.330629808996</v>
      </c>
      <c r="CD45" s="769">
        <v>52695.083670413922</v>
      </c>
      <c r="CE45" s="769">
        <v>51355.875816715743</v>
      </c>
      <c r="CF45" s="769">
        <v>50543.252148329782</v>
      </c>
      <c r="CG45" s="769">
        <v>54205.256048266332</v>
      </c>
      <c r="CH45" s="769">
        <v>57786.276979130576</v>
      </c>
      <c r="CI45" s="769">
        <v>60550.247691456199</v>
      </c>
      <c r="CJ45" s="769">
        <v>58360.116763411352</v>
      </c>
      <c r="CK45" s="769">
        <v>59555.127514303174</v>
      </c>
      <c r="CL45" s="769">
        <v>60020.524952242806</v>
      </c>
      <c r="CM45" s="769">
        <v>58184.085388191401</v>
      </c>
      <c r="CN45" s="769">
        <v>60388.294788046122</v>
      </c>
      <c r="CO45" s="769">
        <v>61673.068176989822</v>
      </c>
      <c r="CP45" s="769">
        <v>68216.477835393627</v>
      </c>
      <c r="CQ45" s="769">
        <v>65446.342275645453</v>
      </c>
      <c r="CR45" s="769">
        <v>66975.754472175235</v>
      </c>
      <c r="CS45" s="769">
        <v>69678.438954631318</v>
      </c>
      <c r="CT45" s="769">
        <v>70026.805459254945</v>
      </c>
      <c r="CU45" s="769">
        <v>74964.16579981595</v>
      </c>
      <c r="CV45" s="769">
        <v>75603.222067292911</v>
      </c>
      <c r="CW45" s="769">
        <v>74864.738460086723</v>
      </c>
      <c r="CX45" s="769">
        <v>72846.78961780922</v>
      </c>
      <c r="CY45" s="769">
        <v>70859.639008618862</v>
      </c>
      <c r="CZ45" s="769">
        <v>68061.108631799856</v>
      </c>
      <c r="DA45" s="769">
        <v>70572.590508300942</v>
      </c>
      <c r="DB45" s="769">
        <v>71569.497963110611</v>
      </c>
      <c r="DC45" s="769">
        <v>73521.73544106973</v>
      </c>
      <c r="DD45" s="769">
        <v>76710.534558027837</v>
      </c>
      <c r="DE45" s="769">
        <v>75333.36498810933</v>
      </c>
      <c r="DF45" s="769">
        <v>77577.830289399615</v>
      </c>
      <c r="DG45" s="769">
        <v>79130.052553158428</v>
      </c>
      <c r="DH45" s="769">
        <v>81328.105320117786</v>
      </c>
      <c r="DI45" s="769">
        <v>81462.347226139711</v>
      </c>
      <c r="DJ45" s="769">
        <v>83756.258916353021</v>
      </c>
      <c r="DK45" s="769">
        <v>81157.434213993198</v>
      </c>
      <c r="DL45" s="769">
        <v>80769.930632950767</v>
      </c>
      <c r="DM45" s="769">
        <v>83083.676186016295</v>
      </c>
      <c r="DN45" s="769">
        <v>81688.577415032501</v>
      </c>
      <c r="DO45" s="769">
        <v>84532.691022840867</v>
      </c>
      <c r="DP45" s="769">
        <v>90520.634915157571</v>
      </c>
      <c r="DQ45" s="769">
        <v>72506.872336634973</v>
      </c>
      <c r="DR45" s="769">
        <v>80581.332171483809</v>
      </c>
      <c r="DS45" s="769">
        <v>86551.353297311303</v>
      </c>
      <c r="DT45" s="769">
        <v>93766.651300882455</v>
      </c>
      <c r="DU45" s="769">
        <v>102389.82691172506</v>
      </c>
      <c r="DV45" s="769">
        <v>114689.53232434727</v>
      </c>
      <c r="DW45" s="769">
        <v>108858.03239432072</v>
      </c>
      <c r="DX45" s="769">
        <v>102781.82188343776</v>
      </c>
      <c r="DY45" s="769">
        <v>68553.847912105644</v>
      </c>
      <c r="DZ45" s="769">
        <v>63587.99425914805</v>
      </c>
      <c r="EA45" s="769">
        <v>67640.188858857407</v>
      </c>
      <c r="EB45" s="769">
        <v>73793.763753036474</v>
      </c>
      <c r="EC45" s="769">
        <v>78891.757295663585</v>
      </c>
      <c r="ED45" s="769">
        <v>83951.434636307589</v>
      </c>
      <c r="EE45" s="769">
        <v>88117.980086452633</v>
      </c>
    </row>
    <row r="46" spans="1:135" ht="17.100000000000001" customHeight="1" x14ac:dyDescent="0.25">
      <c r="A46" s="755" t="s">
        <v>669</v>
      </c>
      <c r="B46" s="757">
        <v>-16094.591653099998</v>
      </c>
      <c r="C46" s="757">
        <v>-15133.990915980001</v>
      </c>
      <c r="D46" s="757">
        <v>-10574.257390679999</v>
      </c>
      <c r="E46" s="757">
        <v>-13160.13132181</v>
      </c>
      <c r="F46" s="757">
        <v>-13184.197336680001</v>
      </c>
      <c r="G46" s="757">
        <v>-12603.214470860001</v>
      </c>
      <c r="H46" s="757">
        <v>-12649.402737140001</v>
      </c>
      <c r="I46" s="757">
        <v>-13999.36386032</v>
      </c>
      <c r="J46" s="757">
        <v>-12309.791425859999</v>
      </c>
      <c r="K46" s="757">
        <v>-9506.4930552200003</v>
      </c>
      <c r="L46" s="757">
        <v>-11316.247423609999</v>
      </c>
      <c r="M46" s="757">
        <v>-9687.6799926800013</v>
      </c>
      <c r="N46" s="757">
        <v>-8384.2803368000004</v>
      </c>
      <c r="O46" s="757">
        <v>-7735.6408573600002</v>
      </c>
      <c r="P46" s="757">
        <v>-11176.693028849997</v>
      </c>
      <c r="Q46" s="757">
        <v>-9606.6951597400002</v>
      </c>
      <c r="R46" s="757">
        <v>-11320.184787369999</v>
      </c>
      <c r="S46" s="757">
        <v>-10168.74607549</v>
      </c>
      <c r="T46" s="757">
        <v>-11201.799995440004</v>
      </c>
      <c r="U46" s="757">
        <v>-8361.1217992800011</v>
      </c>
      <c r="V46" s="757">
        <v>-10561.849022570001</v>
      </c>
      <c r="W46" s="757">
        <v>-11253.339342660001</v>
      </c>
      <c r="X46" s="757">
        <v>-9436.6171233200002</v>
      </c>
      <c r="Y46" s="757">
        <v>-7837.3001372700001</v>
      </c>
      <c r="Z46" s="757">
        <v>-10079.960773000003</v>
      </c>
      <c r="AA46" s="757">
        <v>-8692.3302772299994</v>
      </c>
      <c r="AB46" s="757">
        <v>-9372.881900270002</v>
      </c>
      <c r="AC46" s="757">
        <v>-8880.1699302400029</v>
      </c>
      <c r="AD46" s="757">
        <v>-8780.1530179400033</v>
      </c>
      <c r="AE46" s="757">
        <v>-11179.910112040001</v>
      </c>
      <c r="AF46" s="757">
        <v>-11456.030725809998</v>
      </c>
      <c r="AG46" s="757">
        <v>-13179.341982179998</v>
      </c>
      <c r="AH46" s="757">
        <v>-11879.09227354</v>
      </c>
      <c r="AI46" s="757">
        <v>-13350.546611650003</v>
      </c>
      <c r="AJ46" s="757">
        <v>-16898.939951499997</v>
      </c>
      <c r="AK46" s="757">
        <v>-11466.967172649998</v>
      </c>
      <c r="AL46" s="757">
        <v>-13650.276193949998</v>
      </c>
      <c r="AM46" s="757">
        <v>-12018.874950829999</v>
      </c>
      <c r="AN46" s="757">
        <v>-12476.195903029999</v>
      </c>
      <c r="AO46" s="757">
        <v>-14313.36957282</v>
      </c>
      <c r="AP46" s="757">
        <v>-17374.062681929754</v>
      </c>
      <c r="AQ46" s="757">
        <v>-18112.053482993684</v>
      </c>
      <c r="AR46" s="757">
        <v>-14044.60487612374</v>
      </c>
      <c r="AS46" s="757">
        <v>-13816.06028582856</v>
      </c>
      <c r="AT46" s="757">
        <v>-17341.511666418828</v>
      </c>
      <c r="AU46" s="757">
        <v>-15217.901120033093</v>
      </c>
      <c r="AV46" s="757">
        <v>-13552.266238281474</v>
      </c>
      <c r="AW46" s="757">
        <v>-10932.694839660657</v>
      </c>
      <c r="AX46" s="757">
        <v>-13197.887711877294</v>
      </c>
      <c r="AY46" s="757">
        <v>-12463.583303451964</v>
      </c>
      <c r="AZ46" s="757">
        <v>-13387.690245879574</v>
      </c>
      <c r="BA46" s="757">
        <v>-17897.114501728862</v>
      </c>
      <c r="BB46" s="757">
        <v>-16472.475734490621</v>
      </c>
      <c r="BC46" s="757">
        <v>-18912.303265928196</v>
      </c>
      <c r="BD46" s="757">
        <v>-19181.228839505362</v>
      </c>
      <c r="BE46" s="757">
        <v>-20865.026249724659</v>
      </c>
      <c r="BF46" s="757">
        <v>-24581.233548614022</v>
      </c>
      <c r="BG46" s="757">
        <v>-22626.159615587952</v>
      </c>
      <c r="BH46" s="757">
        <v>-19870.683686191223</v>
      </c>
      <c r="BI46" s="757">
        <v>-20743.429970004472</v>
      </c>
      <c r="BJ46" s="757">
        <v>-19352.681883520723</v>
      </c>
      <c r="BK46" s="757">
        <v>-22349.474304150681</v>
      </c>
      <c r="BL46" s="757">
        <v>-23502.995871067244</v>
      </c>
      <c r="BM46" s="757">
        <v>-22661.474497705807</v>
      </c>
      <c r="BN46" s="757">
        <v>-22878.465939326445</v>
      </c>
      <c r="BO46" s="757">
        <v>-21714.827886328236</v>
      </c>
      <c r="BP46" s="757">
        <v>-26328.382232080454</v>
      </c>
      <c r="BQ46" s="757">
        <v>-25956.873075779848</v>
      </c>
      <c r="BR46" s="757">
        <v>-26828.959248950447</v>
      </c>
      <c r="BS46" s="757">
        <v>-25650.317494534476</v>
      </c>
      <c r="BT46" s="757">
        <v>-29430.173450514856</v>
      </c>
      <c r="BU46" s="757">
        <v>-28635</v>
      </c>
      <c r="BV46" s="757">
        <v>-26971.136303966399</v>
      </c>
      <c r="BW46" s="757">
        <v>-29312.760556908066</v>
      </c>
      <c r="BX46" s="757">
        <v>-31958.729724419147</v>
      </c>
      <c r="BY46" s="757">
        <v>-34518.630189887648</v>
      </c>
      <c r="BZ46" s="757">
        <v>-29765.040157252177</v>
      </c>
      <c r="CA46" s="757">
        <v>-35913.45428410665</v>
      </c>
      <c r="CB46" s="757">
        <v>-35783.323356305329</v>
      </c>
      <c r="CC46" s="757">
        <v>-37224.626337385162</v>
      </c>
      <c r="CD46" s="757">
        <v>-37942.026526596077</v>
      </c>
      <c r="CE46" s="757">
        <v>-41152.21912881577</v>
      </c>
      <c r="CF46" s="757">
        <v>-41550.868337346699</v>
      </c>
      <c r="CG46" s="757">
        <v>-38386.59096716639</v>
      </c>
      <c r="CH46" s="757">
        <v>-32405.033911957518</v>
      </c>
      <c r="CI46" s="757">
        <v>-35191.526846515859</v>
      </c>
      <c r="CJ46" s="757">
        <v>-40506.141151634103</v>
      </c>
      <c r="CK46" s="757">
        <v>-39546.197622725238</v>
      </c>
      <c r="CL46" s="757">
        <v>-35351.569054948355</v>
      </c>
      <c r="CM46" s="757">
        <v>-34907.183384128431</v>
      </c>
      <c r="CN46" s="757">
        <v>-27481.992926843894</v>
      </c>
      <c r="CO46" s="757">
        <v>-28939.114406344157</v>
      </c>
      <c r="CP46" s="757">
        <v>-26135.339736256545</v>
      </c>
      <c r="CQ46" s="757">
        <v>-29274.277120821997</v>
      </c>
      <c r="CR46" s="757">
        <v>-29484.768431556058</v>
      </c>
      <c r="CS46" s="757">
        <v>-24932.121414385856</v>
      </c>
      <c r="CT46" s="757">
        <v>-23701.260518967501</v>
      </c>
      <c r="CU46" s="757">
        <v>-19829.780191346192</v>
      </c>
      <c r="CV46" s="757">
        <v>-18394.546459666919</v>
      </c>
      <c r="CW46" s="757">
        <v>-17571.779205522427</v>
      </c>
      <c r="CX46" s="757">
        <v>-18573.606077410073</v>
      </c>
      <c r="CY46" s="757">
        <v>-22246.375063844021</v>
      </c>
      <c r="CZ46" s="757">
        <v>-25283.029247717244</v>
      </c>
      <c r="DA46" s="757">
        <v>-21010.18099120606</v>
      </c>
      <c r="DB46" s="757">
        <v>-22958.469095949196</v>
      </c>
      <c r="DC46" s="757">
        <v>-22390.423569186998</v>
      </c>
      <c r="DD46" s="757">
        <v>-19647.914046480033</v>
      </c>
      <c r="DE46" s="757">
        <v>-19273.09610646783</v>
      </c>
      <c r="DF46" s="757">
        <v>-20935.306592958881</v>
      </c>
      <c r="DG46" s="757">
        <v>-19289.037028424798</v>
      </c>
      <c r="DH46" s="757">
        <v>-20772.733527978315</v>
      </c>
      <c r="DI46" s="757">
        <v>-18967.234455908358</v>
      </c>
      <c r="DJ46" s="757">
        <v>-21200.26106011423</v>
      </c>
      <c r="DK46" s="757">
        <v>-18445.956216161783</v>
      </c>
      <c r="DL46" s="757">
        <v>-18377.2636097016</v>
      </c>
      <c r="DM46" s="757">
        <v>-21627.090344343022</v>
      </c>
      <c r="DN46" s="757">
        <v>-19402.232828217911</v>
      </c>
      <c r="DO46" s="757">
        <v>-18081.413977269593</v>
      </c>
      <c r="DP46" s="757">
        <v>-19279.206900320001</v>
      </c>
      <c r="DQ46" s="757">
        <v>-23863.349618259625</v>
      </c>
      <c r="DR46" s="757">
        <v>-24211.561883350314</v>
      </c>
      <c r="DS46" s="757">
        <v>-13684.554506002109</v>
      </c>
      <c r="DT46" s="757">
        <v>-13755.411136558921</v>
      </c>
      <c r="DU46" s="757">
        <v>-12727.236643302333</v>
      </c>
      <c r="DV46" s="757">
        <v>1025.7089805331761</v>
      </c>
      <c r="DW46" s="757">
        <v>-22127.335113032943</v>
      </c>
      <c r="DX46" s="757">
        <v>-21088.749873838813</v>
      </c>
      <c r="DY46" s="757">
        <v>-49104.374233031187</v>
      </c>
      <c r="DZ46" s="757">
        <v>-51513.327108830243</v>
      </c>
      <c r="EA46" s="757">
        <v>-42431.598791852331</v>
      </c>
      <c r="EB46" s="757">
        <v>-34259.903045684754</v>
      </c>
      <c r="EC46" s="757">
        <v>-27032.858213989537</v>
      </c>
      <c r="ED46" s="757">
        <v>-29267.717830482128</v>
      </c>
      <c r="EE46" s="757">
        <v>-30965.464448109906</v>
      </c>
    </row>
    <row r="47" spans="1:135" ht="17.100000000000001" customHeight="1" x14ac:dyDescent="0.25">
      <c r="A47" s="755" t="s">
        <v>670</v>
      </c>
      <c r="B47" s="757">
        <v>46202.381153037422</v>
      </c>
      <c r="C47" s="757">
        <v>46228.406055545434</v>
      </c>
      <c r="D47" s="757">
        <v>41536.992128390921</v>
      </c>
      <c r="E47" s="757">
        <v>44882.80088516805</v>
      </c>
      <c r="F47" s="757">
        <v>45475.44274596269</v>
      </c>
      <c r="G47" s="757">
        <v>44794.197115178016</v>
      </c>
      <c r="H47" s="757">
        <v>42743.634040358695</v>
      </c>
      <c r="I47" s="757">
        <v>42684.666598872558</v>
      </c>
      <c r="J47" s="757">
        <v>39512.084307652403</v>
      </c>
      <c r="K47" s="757">
        <v>37873.234926130637</v>
      </c>
      <c r="L47" s="757">
        <v>38047.671032386119</v>
      </c>
      <c r="M47" s="757">
        <v>39530.568073384442</v>
      </c>
      <c r="N47" s="757">
        <v>37970.913603621055</v>
      </c>
      <c r="O47" s="757">
        <v>37627.442935225292</v>
      </c>
      <c r="P47" s="757">
        <v>37124.316265183399</v>
      </c>
      <c r="Q47" s="757">
        <v>37498.010716390738</v>
      </c>
      <c r="R47" s="757">
        <v>39156.500657266479</v>
      </c>
      <c r="S47" s="757">
        <v>39719.398716347743</v>
      </c>
      <c r="T47" s="757">
        <v>40015.946904981633</v>
      </c>
      <c r="U47" s="757">
        <v>38104.583793049038</v>
      </c>
      <c r="V47" s="757">
        <v>38569.778049363464</v>
      </c>
      <c r="W47" s="757">
        <v>39102.256814221233</v>
      </c>
      <c r="X47" s="757">
        <v>40235.09569635136</v>
      </c>
      <c r="Y47" s="757">
        <v>38010.725821035056</v>
      </c>
      <c r="Z47" s="757">
        <v>37715.524786278307</v>
      </c>
      <c r="AA47" s="757">
        <v>37198.005824070475</v>
      </c>
      <c r="AB47" s="757">
        <v>39388.131370601855</v>
      </c>
      <c r="AC47" s="757">
        <v>37729.771750879547</v>
      </c>
      <c r="AD47" s="757">
        <v>38466.088325971257</v>
      </c>
      <c r="AE47" s="757">
        <v>38614.536427936197</v>
      </c>
      <c r="AF47" s="757">
        <v>36020.403238634601</v>
      </c>
      <c r="AG47" s="757">
        <v>38023.271401596801</v>
      </c>
      <c r="AH47" s="757">
        <v>38782.171932746089</v>
      </c>
      <c r="AI47" s="757">
        <v>40042.67679724047</v>
      </c>
      <c r="AJ47" s="757">
        <v>40388.807298398693</v>
      </c>
      <c r="AK47" s="757">
        <v>38215.234501639141</v>
      </c>
      <c r="AL47" s="757">
        <v>38620.833582376174</v>
      </c>
      <c r="AM47" s="757">
        <v>39378.909148163963</v>
      </c>
      <c r="AN47" s="757">
        <v>40525.143152874312</v>
      </c>
      <c r="AO47" s="757">
        <v>41416.619773306156</v>
      </c>
      <c r="AP47" s="757">
        <v>41078.313658385188</v>
      </c>
      <c r="AQ47" s="757">
        <v>42602.287880723379</v>
      </c>
      <c r="AR47" s="757">
        <v>43238.649830528462</v>
      </c>
      <c r="AS47" s="757">
        <v>45405.208901882943</v>
      </c>
      <c r="AT47" s="757">
        <v>46220.139047351651</v>
      </c>
      <c r="AU47" s="757">
        <v>44656.885576869994</v>
      </c>
      <c r="AV47" s="757">
        <v>45774.594745586095</v>
      </c>
      <c r="AW47" s="757">
        <v>45691.741470481815</v>
      </c>
      <c r="AX47" s="757">
        <v>47258.21111998758</v>
      </c>
      <c r="AY47" s="757">
        <v>47281.17757882041</v>
      </c>
      <c r="AZ47" s="757">
        <v>49241.285426161441</v>
      </c>
      <c r="BA47" s="757">
        <v>50718.48109885717</v>
      </c>
      <c r="BB47" s="757">
        <v>52289.78105109265</v>
      </c>
      <c r="BC47" s="757">
        <v>53416.285285469537</v>
      </c>
      <c r="BD47" s="757">
        <v>53547.879789756094</v>
      </c>
      <c r="BE47" s="757">
        <v>54514.044100659296</v>
      </c>
      <c r="BF47" s="757">
        <v>58687.724699497056</v>
      </c>
      <c r="BG47" s="757">
        <v>61425.598183187853</v>
      </c>
      <c r="BH47" s="757">
        <v>62018.620758286714</v>
      </c>
      <c r="BI47" s="757">
        <v>65514.913034232362</v>
      </c>
      <c r="BJ47" s="757">
        <v>64388.884232883029</v>
      </c>
      <c r="BK47" s="757">
        <v>68680.541678861002</v>
      </c>
      <c r="BL47" s="757">
        <v>64686.317615352782</v>
      </c>
      <c r="BM47" s="757">
        <v>65762.691277930338</v>
      </c>
      <c r="BN47" s="757">
        <v>68499.217784755587</v>
      </c>
      <c r="BO47" s="757">
        <v>68182.650759181372</v>
      </c>
      <c r="BP47" s="757">
        <v>68128.712224035102</v>
      </c>
      <c r="BQ47" s="757">
        <v>69643.648440979785</v>
      </c>
      <c r="BR47" s="757">
        <v>70510.932658274454</v>
      </c>
      <c r="BS47" s="757">
        <v>70549.403383430981</v>
      </c>
      <c r="BT47" s="757">
        <v>72641.010874311149</v>
      </c>
      <c r="BU47" s="757">
        <v>70615</v>
      </c>
      <c r="BV47" s="757">
        <v>72369.760921741923</v>
      </c>
      <c r="BW47" s="757">
        <v>75162.945258156906</v>
      </c>
      <c r="BX47" s="757">
        <v>79430.500641123828</v>
      </c>
      <c r="BY47" s="757">
        <v>83359.793312833179</v>
      </c>
      <c r="BZ47" s="757">
        <v>78704.101200409044</v>
      </c>
      <c r="CA47" s="757">
        <v>84472.561070069307</v>
      </c>
      <c r="CB47" s="757">
        <v>86130.51061645709</v>
      </c>
      <c r="CC47" s="757">
        <v>88721.956967194157</v>
      </c>
      <c r="CD47" s="757">
        <v>90637.110197009999</v>
      </c>
      <c r="CE47" s="757">
        <v>92508.094945531513</v>
      </c>
      <c r="CF47" s="757">
        <v>92094.120485676482</v>
      </c>
      <c r="CG47" s="757">
        <v>92591.847015432722</v>
      </c>
      <c r="CH47" s="757">
        <v>90191.310891088098</v>
      </c>
      <c r="CI47" s="757">
        <v>95741.774537972058</v>
      </c>
      <c r="CJ47" s="757">
        <v>98866.257915045455</v>
      </c>
      <c r="CK47" s="757">
        <v>99101.325137028412</v>
      </c>
      <c r="CL47" s="757">
        <v>95372.094007191161</v>
      </c>
      <c r="CM47" s="757">
        <v>93091.268772319832</v>
      </c>
      <c r="CN47" s="757">
        <v>87870.287714890015</v>
      </c>
      <c r="CO47" s="757">
        <v>90612.182583333983</v>
      </c>
      <c r="CP47" s="757">
        <v>94351.817571650172</v>
      </c>
      <c r="CQ47" s="757">
        <v>94720.619396467446</v>
      </c>
      <c r="CR47" s="757">
        <v>96460.522903731297</v>
      </c>
      <c r="CS47" s="757">
        <v>94610.56036901717</v>
      </c>
      <c r="CT47" s="757">
        <v>93728.065978222439</v>
      </c>
      <c r="CU47" s="757">
        <v>94793.945991162138</v>
      </c>
      <c r="CV47" s="757">
        <v>93997.76852695983</v>
      </c>
      <c r="CW47" s="757">
        <v>92436.51766560915</v>
      </c>
      <c r="CX47" s="757">
        <v>91420.395695219297</v>
      </c>
      <c r="CY47" s="757">
        <v>93106.014072462887</v>
      </c>
      <c r="CZ47" s="757">
        <v>93344.137879517104</v>
      </c>
      <c r="DA47" s="757">
        <v>91582.771499506998</v>
      </c>
      <c r="DB47" s="757">
        <v>94527.967059059811</v>
      </c>
      <c r="DC47" s="757">
        <v>95912.159010256728</v>
      </c>
      <c r="DD47" s="757">
        <v>96358.448604507867</v>
      </c>
      <c r="DE47" s="757">
        <v>94606.461094577156</v>
      </c>
      <c r="DF47" s="757">
        <v>98513.136882358493</v>
      </c>
      <c r="DG47" s="757">
        <v>98419.089581583234</v>
      </c>
      <c r="DH47" s="757">
        <v>102100.8388480961</v>
      </c>
      <c r="DI47" s="757">
        <v>100429.58168204807</v>
      </c>
      <c r="DJ47" s="757">
        <v>104956.51997646724</v>
      </c>
      <c r="DK47" s="757">
        <v>99603.390430154977</v>
      </c>
      <c r="DL47" s="757">
        <v>99147.19424265236</v>
      </c>
      <c r="DM47" s="757">
        <v>104710.76653035931</v>
      </c>
      <c r="DN47" s="757">
        <v>101090.81024325041</v>
      </c>
      <c r="DO47" s="757">
        <v>102614.10500011046</v>
      </c>
      <c r="DP47" s="757">
        <v>109799.84181547757</v>
      </c>
      <c r="DQ47" s="757">
        <v>96370.221954894601</v>
      </c>
      <c r="DR47" s="757">
        <v>104792.89405483412</v>
      </c>
      <c r="DS47" s="757">
        <v>100235.90780331341</v>
      </c>
      <c r="DT47" s="757">
        <v>107522.06243744137</v>
      </c>
      <c r="DU47" s="757">
        <v>115117.06355502739</v>
      </c>
      <c r="DV47" s="757">
        <v>113663.82334381409</v>
      </c>
      <c r="DW47" s="757">
        <v>130985.36750735366</v>
      </c>
      <c r="DX47" s="757">
        <v>123870.57175727657</v>
      </c>
      <c r="DY47" s="757">
        <v>117658.22214513682</v>
      </c>
      <c r="DZ47" s="757">
        <v>115101.32136797829</v>
      </c>
      <c r="EA47" s="757">
        <v>110071.78765070974</v>
      </c>
      <c r="EB47" s="757">
        <v>108053.66679872123</v>
      </c>
      <c r="EC47" s="757">
        <v>105924.61550965313</v>
      </c>
      <c r="ED47" s="757">
        <v>113219.15246678972</v>
      </c>
      <c r="EE47" s="757">
        <v>119083.44453456254</v>
      </c>
    </row>
    <row r="48" spans="1:135" s="770" customFormat="1" ht="17.100000000000001" customHeight="1" x14ac:dyDescent="0.25">
      <c r="A48" s="773" t="s">
        <v>672</v>
      </c>
      <c r="B48" s="769">
        <v>249049.6457634767</v>
      </c>
      <c r="C48" s="769">
        <v>248807.77216519354</v>
      </c>
      <c r="D48" s="769">
        <v>251216.34014935835</v>
      </c>
      <c r="E48" s="769">
        <v>252571.14770766051</v>
      </c>
      <c r="F48" s="769">
        <v>263772.26442897564</v>
      </c>
      <c r="G48" s="769">
        <v>267573.77706727927</v>
      </c>
      <c r="H48" s="769">
        <v>266546.19427709124</v>
      </c>
      <c r="I48" s="769">
        <v>271927.19652940845</v>
      </c>
      <c r="J48" s="769">
        <v>272605.20555799588</v>
      </c>
      <c r="K48" s="769">
        <v>274950.37682160974</v>
      </c>
      <c r="L48" s="769">
        <v>276946.48094082711</v>
      </c>
      <c r="M48" s="769">
        <v>279011.9005774298</v>
      </c>
      <c r="N48" s="769">
        <v>278925.50306887995</v>
      </c>
      <c r="O48" s="769">
        <v>281794.30187684559</v>
      </c>
      <c r="P48" s="769">
        <v>282552.45791129809</v>
      </c>
      <c r="Q48" s="769">
        <v>286531.20071991388</v>
      </c>
      <c r="R48" s="769">
        <v>288418.86245035374</v>
      </c>
      <c r="S48" s="769">
        <v>292124.32001176995</v>
      </c>
      <c r="T48" s="769">
        <v>295910.29042288021</v>
      </c>
      <c r="U48" s="769">
        <v>298869.28538751893</v>
      </c>
      <c r="V48" s="769">
        <v>304317.74497532001</v>
      </c>
      <c r="W48" s="769">
        <v>313019.72673447238</v>
      </c>
      <c r="X48" s="769">
        <v>311448.56077553553</v>
      </c>
      <c r="Y48" s="769">
        <v>311128.60589472816</v>
      </c>
      <c r="Z48" s="769">
        <v>311614.96213569335</v>
      </c>
      <c r="AA48" s="769">
        <v>312053.74452528806</v>
      </c>
      <c r="AB48" s="769">
        <v>316252.63222865068</v>
      </c>
      <c r="AC48" s="769">
        <v>322237.36142590013</v>
      </c>
      <c r="AD48" s="769">
        <v>328425.03858686506</v>
      </c>
      <c r="AE48" s="769">
        <v>339992.21987458708</v>
      </c>
      <c r="AF48" s="769">
        <v>344302.14351216564</v>
      </c>
      <c r="AG48" s="769">
        <v>346757.92890193785</v>
      </c>
      <c r="AH48" s="769">
        <v>349337.30424399534</v>
      </c>
      <c r="AI48" s="769">
        <v>353848.92335604446</v>
      </c>
      <c r="AJ48" s="769">
        <v>357405.85055804724</v>
      </c>
      <c r="AK48" s="769">
        <v>364273.63872408587</v>
      </c>
      <c r="AL48" s="769">
        <v>365700.0106858334</v>
      </c>
      <c r="AM48" s="769">
        <v>372023.55270095076</v>
      </c>
      <c r="AN48" s="769">
        <v>369763.25433820783</v>
      </c>
      <c r="AO48" s="769">
        <v>373549.03799787484</v>
      </c>
      <c r="AP48" s="769">
        <v>371865.91460924764</v>
      </c>
      <c r="AQ48" s="769">
        <v>371452.23091788462</v>
      </c>
      <c r="AR48" s="769">
        <v>381516.64452129649</v>
      </c>
      <c r="AS48" s="769">
        <v>403214.62648758269</v>
      </c>
      <c r="AT48" s="769">
        <v>409852.99746432231</v>
      </c>
      <c r="AU48" s="769">
        <v>403332.10506721033</v>
      </c>
      <c r="AV48" s="769">
        <v>406428.21979282878</v>
      </c>
      <c r="AW48" s="769">
        <v>413415.51091962057</v>
      </c>
      <c r="AX48" s="769">
        <v>398598.84518461517</v>
      </c>
      <c r="AY48" s="769">
        <v>401054.46897641121</v>
      </c>
      <c r="AZ48" s="769">
        <v>402940.77149325603</v>
      </c>
      <c r="BA48" s="769">
        <v>403970.49852973624</v>
      </c>
      <c r="BB48" s="769">
        <v>398087.2159975979</v>
      </c>
      <c r="BC48" s="769">
        <v>391977.25670871098</v>
      </c>
      <c r="BD48" s="769">
        <v>390386.78573823883</v>
      </c>
      <c r="BE48" s="769">
        <v>389133.07236688567</v>
      </c>
      <c r="BF48" s="769">
        <v>390326.26670956856</v>
      </c>
      <c r="BG48" s="769">
        <v>394713.68888715311</v>
      </c>
      <c r="BH48" s="769">
        <v>403626.6251230645</v>
      </c>
      <c r="BI48" s="769">
        <v>402034.57576756674</v>
      </c>
      <c r="BJ48" s="769">
        <v>403049.78413234965</v>
      </c>
      <c r="BK48" s="769">
        <v>406708.58711020421</v>
      </c>
      <c r="BL48" s="769">
        <v>420833.52840106795</v>
      </c>
      <c r="BM48" s="769">
        <v>409999.09764211474</v>
      </c>
      <c r="BN48" s="769">
        <v>410049.14788507775</v>
      </c>
      <c r="BO48" s="769">
        <v>414496.77065093926</v>
      </c>
      <c r="BP48" s="769">
        <v>415860.11372209055</v>
      </c>
      <c r="BQ48" s="769">
        <v>424519.53156377701</v>
      </c>
      <c r="BR48" s="769">
        <v>426617.64876020927</v>
      </c>
      <c r="BS48" s="769">
        <v>427637.71890229994</v>
      </c>
      <c r="BT48" s="769">
        <v>430810.36150097579</v>
      </c>
      <c r="BU48" s="769">
        <v>434672</v>
      </c>
      <c r="BV48" s="769">
        <v>439203.52930083545</v>
      </c>
      <c r="BW48" s="769">
        <v>439359.98284018214</v>
      </c>
      <c r="BX48" s="769">
        <v>435001.29686293373</v>
      </c>
      <c r="BY48" s="769">
        <v>431098.67933808913</v>
      </c>
      <c r="BZ48" s="769">
        <v>435339.36788126238</v>
      </c>
      <c r="CA48" s="769">
        <v>437123.20882603136</v>
      </c>
      <c r="CB48" s="769">
        <v>444612.80199413287</v>
      </c>
      <c r="CC48" s="769">
        <v>439060.37191924034</v>
      </c>
      <c r="CD48" s="769">
        <v>440061.58054031956</v>
      </c>
      <c r="CE48" s="769">
        <v>447458.7780713992</v>
      </c>
      <c r="CF48" s="769">
        <v>441429.38226082473</v>
      </c>
      <c r="CG48" s="769">
        <v>439052.39421066613</v>
      </c>
      <c r="CH48" s="769">
        <v>438225.26982365304</v>
      </c>
      <c r="CI48" s="769">
        <v>453757.59330395272</v>
      </c>
      <c r="CJ48" s="769">
        <v>466565.74806269351</v>
      </c>
      <c r="CK48" s="769">
        <v>466979.72767845431</v>
      </c>
      <c r="CL48" s="769">
        <v>471439.24873741303</v>
      </c>
      <c r="CM48" s="769">
        <v>469475.22165179282</v>
      </c>
      <c r="CN48" s="769">
        <v>477606.15503394004</v>
      </c>
      <c r="CO48" s="769">
        <v>484031.97308948234</v>
      </c>
      <c r="CP48" s="769">
        <v>499347.11667182925</v>
      </c>
      <c r="CQ48" s="769">
        <v>508743.01371824613</v>
      </c>
      <c r="CR48" s="769">
        <v>506885.11758552428</v>
      </c>
      <c r="CS48" s="769">
        <v>504899.96303005406</v>
      </c>
      <c r="CT48" s="769">
        <v>513653.74925429007</v>
      </c>
      <c r="CU48" s="769">
        <v>508134.20288955612</v>
      </c>
      <c r="CV48" s="769">
        <v>501638.0525921855</v>
      </c>
      <c r="CW48" s="769">
        <v>503874.2544021557</v>
      </c>
      <c r="CX48" s="769">
        <v>442037.41343123297</v>
      </c>
      <c r="CY48" s="769">
        <v>449910.84770792403</v>
      </c>
      <c r="CZ48" s="769">
        <v>457172.64846335299</v>
      </c>
      <c r="DA48" s="769">
        <v>450663.51815579436</v>
      </c>
      <c r="DB48" s="769">
        <v>454880.58753516397</v>
      </c>
      <c r="DC48" s="769">
        <v>454985.41505590512</v>
      </c>
      <c r="DD48" s="769">
        <v>455794.1838765167</v>
      </c>
      <c r="DE48" s="769">
        <v>460261.97833692952</v>
      </c>
      <c r="DF48" s="769">
        <v>459857.20631190663</v>
      </c>
      <c r="DG48" s="769">
        <v>465278.00353156874</v>
      </c>
      <c r="DH48" s="769">
        <v>465124.05002107681</v>
      </c>
      <c r="DI48" s="769">
        <v>469942.82805349235</v>
      </c>
      <c r="DJ48" s="769">
        <v>472757.9814048956</v>
      </c>
      <c r="DK48" s="769">
        <v>478157.73158403148</v>
      </c>
      <c r="DL48" s="769">
        <v>479546.68564041925</v>
      </c>
      <c r="DM48" s="769">
        <v>483231.32369662204</v>
      </c>
      <c r="DN48" s="769">
        <v>487897.26553679502</v>
      </c>
      <c r="DO48" s="769">
        <v>488414.92341110448</v>
      </c>
      <c r="DP48" s="769">
        <v>490426.1352571763</v>
      </c>
      <c r="DQ48" s="769">
        <v>495724.33515545481</v>
      </c>
      <c r="DR48" s="769">
        <v>496889.25746136258</v>
      </c>
      <c r="DS48" s="769">
        <v>492897.71237293351</v>
      </c>
      <c r="DT48" s="769">
        <v>497126.63932293892</v>
      </c>
      <c r="DU48" s="769">
        <v>504228.00212259655</v>
      </c>
      <c r="DV48" s="769">
        <v>503789.14151354413</v>
      </c>
      <c r="DW48" s="769">
        <v>506761.14286677964</v>
      </c>
      <c r="DX48" s="769">
        <v>509260.21698601503</v>
      </c>
      <c r="DY48" s="769">
        <v>507091.15402811993</v>
      </c>
      <c r="DZ48" s="769">
        <v>501754.60837453994</v>
      </c>
      <c r="EA48" s="769">
        <v>533500.42043595039</v>
      </c>
      <c r="EB48" s="769">
        <v>532843.24002519622</v>
      </c>
      <c r="EC48" s="769">
        <v>534011.13313720538</v>
      </c>
      <c r="ED48" s="769">
        <v>545639.06768007705</v>
      </c>
      <c r="EE48" s="769">
        <v>536496.19769296783</v>
      </c>
    </row>
    <row r="49" spans="1:135" ht="17.100000000000001" customHeight="1" x14ac:dyDescent="0.25">
      <c r="A49" s="755" t="s">
        <v>669</v>
      </c>
      <c r="B49" s="757">
        <v>153.19780331999999</v>
      </c>
      <c r="C49" s="757">
        <v>154.31596911</v>
      </c>
      <c r="D49" s="757">
        <v>138.70587049999997</v>
      </c>
      <c r="E49" s="757">
        <v>145.20146566999998</v>
      </c>
      <c r="F49" s="757">
        <v>139.64907062999998</v>
      </c>
      <c r="G49" s="757">
        <v>144.54348844999998</v>
      </c>
      <c r="H49" s="757">
        <v>136.46690247999999</v>
      </c>
      <c r="I49" s="757">
        <v>137.70103456999999</v>
      </c>
      <c r="J49" s="757">
        <v>166.28222216</v>
      </c>
      <c r="K49" s="757">
        <v>164.10271523999998</v>
      </c>
      <c r="L49" s="757">
        <v>188.36966712999998</v>
      </c>
      <c r="M49" s="757">
        <v>289.10614802999993</v>
      </c>
      <c r="N49" s="757">
        <v>325.25928297999997</v>
      </c>
      <c r="O49" s="757">
        <v>266.26099159999995</v>
      </c>
      <c r="P49" s="757">
        <v>282.16233682000001</v>
      </c>
      <c r="Q49" s="757">
        <v>326.19289162000001</v>
      </c>
      <c r="R49" s="757">
        <v>355.96613649</v>
      </c>
      <c r="S49" s="757">
        <v>144.95301177000002</v>
      </c>
      <c r="T49" s="757">
        <v>145.04960496999999</v>
      </c>
      <c r="U49" s="757">
        <v>146.18456738</v>
      </c>
      <c r="V49" s="757">
        <v>147.98835771</v>
      </c>
      <c r="W49" s="757">
        <v>189.87692557</v>
      </c>
      <c r="X49" s="757">
        <v>188.68572480999998</v>
      </c>
      <c r="Y49" s="757">
        <v>187.66180904000001</v>
      </c>
      <c r="Z49" s="757">
        <v>184.76241243000001</v>
      </c>
      <c r="AA49" s="757">
        <v>235.96431477000002</v>
      </c>
      <c r="AB49" s="757">
        <v>228.80128807000003</v>
      </c>
      <c r="AC49" s="757">
        <v>202.30284356000001</v>
      </c>
      <c r="AD49" s="757">
        <v>207.31680611000002</v>
      </c>
      <c r="AE49" s="757">
        <v>142.31707372000002</v>
      </c>
      <c r="AF49" s="757">
        <v>246.29880878</v>
      </c>
      <c r="AG49" s="757">
        <v>157.61338316000001</v>
      </c>
      <c r="AH49" s="757">
        <v>186.53756657</v>
      </c>
      <c r="AI49" s="757">
        <v>186.00266166</v>
      </c>
      <c r="AJ49" s="757">
        <v>148.20166657000001</v>
      </c>
      <c r="AK49" s="757">
        <v>184.47326498999999</v>
      </c>
      <c r="AL49" s="757">
        <v>158.50110899000001</v>
      </c>
      <c r="AM49" s="757">
        <v>151.81138362999999</v>
      </c>
      <c r="AN49" s="757">
        <v>144.74117856000001</v>
      </c>
      <c r="AO49" s="757">
        <v>154.39851223000002</v>
      </c>
      <c r="AP49" s="757">
        <v>135.40763834000001</v>
      </c>
      <c r="AQ49" s="757">
        <v>198.07188681</v>
      </c>
      <c r="AR49" s="757">
        <v>126.59522910000001</v>
      </c>
      <c r="AS49" s="757">
        <v>150.84449430999999</v>
      </c>
      <c r="AT49" s="757">
        <v>162.74188365000003</v>
      </c>
      <c r="AU49" s="757">
        <v>164.49673319999999</v>
      </c>
      <c r="AV49" s="757">
        <v>163.62766462999997</v>
      </c>
      <c r="AW49" s="757">
        <v>172.66457023999999</v>
      </c>
      <c r="AX49" s="757">
        <v>134.78201322999996</v>
      </c>
      <c r="AY49" s="757">
        <v>146.16603488000001</v>
      </c>
      <c r="AZ49" s="757">
        <v>154.80724961999994</v>
      </c>
      <c r="BA49" s="757">
        <v>158.50427366000002</v>
      </c>
      <c r="BB49" s="757">
        <v>161.91662781999997</v>
      </c>
      <c r="BC49" s="757">
        <v>159.59387422</v>
      </c>
      <c r="BD49" s="757">
        <v>117.25199542000001</v>
      </c>
      <c r="BE49" s="757">
        <v>129.45984655000001</v>
      </c>
      <c r="BF49" s="757">
        <v>134.73078520999996</v>
      </c>
      <c r="BG49" s="757">
        <v>140.02408560999999</v>
      </c>
      <c r="BH49" s="757">
        <v>139.35857369000001</v>
      </c>
      <c r="BI49" s="757">
        <v>152.22108252999999</v>
      </c>
      <c r="BJ49" s="757">
        <v>115.15130846999999</v>
      </c>
      <c r="BK49" s="757">
        <v>126.01319054</v>
      </c>
      <c r="BL49" s="757">
        <v>127.1554088</v>
      </c>
      <c r="BM49" s="757">
        <v>371.52363643000001</v>
      </c>
      <c r="BN49" s="757">
        <v>379.96656151999991</v>
      </c>
      <c r="BO49" s="757">
        <v>3704.0103747000003</v>
      </c>
      <c r="BP49" s="757">
        <v>3664.27348949</v>
      </c>
      <c r="BQ49" s="757">
        <v>3670.1731644900001</v>
      </c>
      <c r="BR49" s="757">
        <v>3675.21057273</v>
      </c>
      <c r="BS49" s="757">
        <v>3683.2173269999998</v>
      </c>
      <c r="BT49" s="757">
        <v>3657.3844738899998</v>
      </c>
      <c r="BU49" s="757">
        <v>3669</v>
      </c>
      <c r="BV49" s="757">
        <v>3617.0592188099999</v>
      </c>
      <c r="BW49" s="757">
        <v>3626.6453938499999</v>
      </c>
      <c r="BX49" s="757">
        <v>3623.0380289999998</v>
      </c>
      <c r="BY49" s="757">
        <v>3622.9704508099999</v>
      </c>
      <c r="BZ49" s="757">
        <v>3621.55255085</v>
      </c>
      <c r="CA49" s="757">
        <v>3760.6580941399998</v>
      </c>
      <c r="CB49" s="757">
        <v>3749.1737147999997</v>
      </c>
      <c r="CC49" s="757">
        <v>3761.8094959199998</v>
      </c>
      <c r="CD49" s="757">
        <v>3762.2770625399999</v>
      </c>
      <c r="CE49" s="757">
        <v>3758.5232117199998</v>
      </c>
      <c r="CF49" s="757">
        <v>3767.8315939099998</v>
      </c>
      <c r="CG49" s="757">
        <v>3786.0611617799996</v>
      </c>
      <c r="CH49" s="757">
        <v>3776.0857908899998</v>
      </c>
      <c r="CI49" s="757">
        <v>3765.93455279</v>
      </c>
      <c r="CJ49" s="757">
        <v>3765.1976652000003</v>
      </c>
      <c r="CK49" s="757">
        <v>3761.3297814900002</v>
      </c>
      <c r="CL49" s="757">
        <v>3766.3030819800001</v>
      </c>
      <c r="CM49" s="757">
        <v>3851.56925434</v>
      </c>
      <c r="CN49" s="757">
        <v>3838.2095615300004</v>
      </c>
      <c r="CO49" s="757">
        <v>3841.6459451600003</v>
      </c>
      <c r="CP49" s="757">
        <v>3854.8684223200003</v>
      </c>
      <c r="CQ49" s="757">
        <v>3851.2765629800001</v>
      </c>
      <c r="CR49" s="757">
        <v>3841.4149903800003</v>
      </c>
      <c r="CS49" s="757">
        <v>3843.0021967400003</v>
      </c>
      <c r="CT49" s="757">
        <v>3829.80791262</v>
      </c>
      <c r="CU49" s="757">
        <v>3850.1254325200002</v>
      </c>
      <c r="CV49" s="757">
        <v>3837.4422250600001</v>
      </c>
      <c r="CW49" s="757">
        <v>3832.0039649100004</v>
      </c>
      <c r="CX49" s="757">
        <v>3838.5214351200002</v>
      </c>
      <c r="CY49" s="757">
        <v>3939.3595319200003</v>
      </c>
      <c r="CZ49" s="757">
        <v>3924.4904188699998</v>
      </c>
      <c r="DA49" s="757">
        <v>3928.2821452100002</v>
      </c>
      <c r="DB49" s="757">
        <v>3940.63574281</v>
      </c>
      <c r="DC49" s="757">
        <v>3911.6779075099998</v>
      </c>
      <c r="DD49" s="757">
        <v>3916.1275332999999</v>
      </c>
      <c r="DE49" s="757">
        <v>3927.1168639899997</v>
      </c>
      <c r="DF49" s="757">
        <v>3915.7525036699999</v>
      </c>
      <c r="DG49" s="757">
        <v>3920.3112408100001</v>
      </c>
      <c r="DH49" s="757">
        <v>3923.40452461</v>
      </c>
      <c r="DI49" s="757">
        <v>3926.9384735599997</v>
      </c>
      <c r="DJ49" s="757">
        <v>3935.6997193899997</v>
      </c>
      <c r="DK49" s="757">
        <v>4040.11773928</v>
      </c>
      <c r="DL49" s="757">
        <v>4022.36362465</v>
      </c>
      <c r="DM49" s="757">
        <v>4023.9363366299999</v>
      </c>
      <c r="DN49" s="757">
        <v>4030.76345545</v>
      </c>
      <c r="DO49" s="757">
        <v>4034.9671928500002</v>
      </c>
      <c r="DP49" s="757">
        <v>4030.7474261400002</v>
      </c>
      <c r="DQ49" s="757">
        <v>4032.3685415700002</v>
      </c>
      <c r="DR49" s="757">
        <v>4021.3580319799999</v>
      </c>
      <c r="DS49" s="757">
        <v>4031.9189057100002</v>
      </c>
      <c r="DT49" s="757">
        <v>4036.5619587200003</v>
      </c>
      <c r="DU49" s="757">
        <v>4021.3721522400001</v>
      </c>
      <c r="DV49" s="757">
        <v>4021.8372684700003</v>
      </c>
      <c r="DW49" s="757">
        <v>4119.7111005500001</v>
      </c>
      <c r="DX49" s="757">
        <v>5379.726790910001</v>
      </c>
      <c r="DY49" s="757">
        <v>5489.9843629499983</v>
      </c>
      <c r="DZ49" s="757">
        <v>5645.9314230800037</v>
      </c>
      <c r="EA49" s="757">
        <v>38584.592081740004</v>
      </c>
      <c r="EB49" s="757">
        <v>38698.5757381</v>
      </c>
      <c r="EC49" s="757">
        <v>40100.677529779998</v>
      </c>
      <c r="ED49" s="757">
        <v>40111.402101599997</v>
      </c>
      <c r="EE49" s="757">
        <v>40256.463010569998</v>
      </c>
    </row>
    <row r="50" spans="1:135" ht="17.100000000000001" customHeight="1" x14ac:dyDescent="0.25">
      <c r="A50" s="755" t="s">
        <v>673</v>
      </c>
      <c r="B50" s="757">
        <v>248896.44796015669</v>
      </c>
      <c r="C50" s="757">
        <v>248653.45619608354</v>
      </c>
      <c r="D50" s="757">
        <v>251077.63427885834</v>
      </c>
      <c r="E50" s="757">
        <v>252425.94624199052</v>
      </c>
      <c r="F50" s="757">
        <v>263632.61535834562</v>
      </c>
      <c r="G50" s="757">
        <v>267429.23357882927</v>
      </c>
      <c r="H50" s="757">
        <v>266409.72737461125</v>
      </c>
      <c r="I50" s="757">
        <v>271789.49549483845</v>
      </c>
      <c r="J50" s="757">
        <v>272438.92333583586</v>
      </c>
      <c r="K50" s="757">
        <v>274786.27410636976</v>
      </c>
      <c r="L50" s="757">
        <v>276758.11127369711</v>
      </c>
      <c r="M50" s="757">
        <v>278722.79442939977</v>
      </c>
      <c r="N50" s="757">
        <v>278600.24378589995</v>
      </c>
      <c r="O50" s="757">
        <v>281528.0408852456</v>
      </c>
      <c r="P50" s="757">
        <v>282270.29557447811</v>
      </c>
      <c r="Q50" s="757">
        <v>286205.00782829389</v>
      </c>
      <c r="R50" s="757">
        <v>288062.89631386375</v>
      </c>
      <c r="S50" s="757">
        <v>291979.36699999997</v>
      </c>
      <c r="T50" s="757">
        <v>295765.24081791023</v>
      </c>
      <c r="U50" s="757">
        <v>298723.10082013893</v>
      </c>
      <c r="V50" s="757">
        <v>304169.75661760999</v>
      </c>
      <c r="W50" s="757">
        <v>312829.84980890236</v>
      </c>
      <c r="X50" s="757">
        <v>311259.87505072553</v>
      </c>
      <c r="Y50" s="757">
        <v>310940.94408568816</v>
      </c>
      <c r="Z50" s="757">
        <v>311430.19972326333</v>
      </c>
      <c r="AA50" s="757">
        <v>311817.78021051805</v>
      </c>
      <c r="AB50" s="757">
        <v>316023.83094058069</v>
      </c>
      <c r="AC50" s="757">
        <v>322035.05858234013</v>
      </c>
      <c r="AD50" s="757">
        <v>328217.72178075509</v>
      </c>
      <c r="AE50" s="757">
        <v>339849.9028008671</v>
      </c>
      <c r="AF50" s="757">
        <v>344055.84470338566</v>
      </c>
      <c r="AG50" s="757">
        <v>346600.31551877788</v>
      </c>
      <c r="AH50" s="757">
        <v>349150.76667742536</v>
      </c>
      <c r="AI50" s="757">
        <v>353662.92069438443</v>
      </c>
      <c r="AJ50" s="757">
        <v>357257.64889147726</v>
      </c>
      <c r="AK50" s="757">
        <v>364089.16545909585</v>
      </c>
      <c r="AL50" s="757">
        <v>365541.50957684341</v>
      </c>
      <c r="AM50" s="757">
        <v>371871.74131732079</v>
      </c>
      <c r="AN50" s="757">
        <v>369618.51315964782</v>
      </c>
      <c r="AO50" s="757">
        <v>373394.63948564482</v>
      </c>
      <c r="AP50" s="757">
        <v>371730.50697090762</v>
      </c>
      <c r="AQ50" s="757">
        <v>371254.15903107461</v>
      </c>
      <c r="AR50" s="757">
        <v>381390.04929219646</v>
      </c>
      <c r="AS50" s="757">
        <v>403063.78199327271</v>
      </c>
      <c r="AT50" s="757">
        <v>409690.2555806723</v>
      </c>
      <c r="AU50" s="757">
        <v>403167.60833401035</v>
      </c>
      <c r="AV50" s="757">
        <v>406264.59212819877</v>
      </c>
      <c r="AW50" s="757">
        <v>413242.84634938056</v>
      </c>
      <c r="AX50" s="757">
        <v>398464.06317138515</v>
      </c>
      <c r="AY50" s="757">
        <v>400908.30294153123</v>
      </c>
      <c r="AZ50" s="757">
        <v>402785.96424363606</v>
      </c>
      <c r="BA50" s="757">
        <v>403811.99425607623</v>
      </c>
      <c r="BB50" s="757">
        <v>397925.2993697779</v>
      </c>
      <c r="BC50" s="757">
        <v>391817.662834491</v>
      </c>
      <c r="BD50" s="757">
        <v>390269.53374281881</v>
      </c>
      <c r="BE50" s="757">
        <v>389003.61252033565</v>
      </c>
      <c r="BF50" s="757">
        <v>390191.53592435858</v>
      </c>
      <c r="BG50" s="757">
        <v>394573.66480154311</v>
      </c>
      <c r="BH50" s="757">
        <v>403487.2665493745</v>
      </c>
      <c r="BI50" s="757">
        <v>401882.35468503676</v>
      </c>
      <c r="BJ50" s="757">
        <v>402934.63282387966</v>
      </c>
      <c r="BK50" s="757">
        <v>406582.5739196642</v>
      </c>
      <c r="BL50" s="757">
        <v>420706.37299226795</v>
      </c>
      <c r="BM50" s="757">
        <v>409627.57400568476</v>
      </c>
      <c r="BN50" s="757">
        <v>409669.18132355774</v>
      </c>
      <c r="BO50" s="757">
        <v>410792.76027623925</v>
      </c>
      <c r="BP50" s="757">
        <v>412195.84023260057</v>
      </c>
      <c r="BQ50" s="757">
        <v>420849.35839928698</v>
      </c>
      <c r="BR50" s="757">
        <v>422942.43818747927</v>
      </c>
      <c r="BS50" s="757">
        <v>423954.50157529995</v>
      </c>
      <c r="BT50" s="757">
        <v>427152.97702708578</v>
      </c>
      <c r="BU50" s="757">
        <v>431004</v>
      </c>
      <c r="BV50" s="757">
        <v>435586.47008202545</v>
      </c>
      <c r="BW50" s="757">
        <v>435733.33744633215</v>
      </c>
      <c r="BX50" s="757">
        <v>431378.25883393374</v>
      </c>
      <c r="BY50" s="757">
        <v>427475.70888727915</v>
      </c>
      <c r="BZ50" s="757">
        <v>431717.81533041236</v>
      </c>
      <c r="CA50" s="757">
        <v>433362.55073189136</v>
      </c>
      <c r="CB50" s="757">
        <v>440863.62827933289</v>
      </c>
      <c r="CC50" s="757">
        <v>435298.56242332031</v>
      </c>
      <c r="CD50" s="757">
        <v>436299.30347777955</v>
      </c>
      <c r="CE50" s="757">
        <v>443700.2548596792</v>
      </c>
      <c r="CF50" s="757">
        <v>437661.55066691473</v>
      </c>
      <c r="CG50" s="757">
        <v>435266.33304888615</v>
      </c>
      <c r="CH50" s="757">
        <v>434449.18403276306</v>
      </c>
      <c r="CI50" s="757">
        <v>449991.6587511627</v>
      </c>
      <c r="CJ50" s="757">
        <v>462800.55039749353</v>
      </c>
      <c r="CK50" s="757">
        <v>463218.39789696428</v>
      </c>
      <c r="CL50" s="757">
        <v>467672.94565543305</v>
      </c>
      <c r="CM50" s="757">
        <v>465623.6523974528</v>
      </c>
      <c r="CN50" s="757">
        <v>473767.94547241007</v>
      </c>
      <c r="CO50" s="757">
        <v>480190.32714432233</v>
      </c>
      <c r="CP50" s="757">
        <v>495492.24824950926</v>
      </c>
      <c r="CQ50" s="757">
        <v>504891.73715526611</v>
      </c>
      <c r="CR50" s="757">
        <v>503043.70259514428</v>
      </c>
      <c r="CS50" s="757">
        <v>501056.96083331405</v>
      </c>
      <c r="CT50" s="757">
        <v>509823.94134167006</v>
      </c>
      <c r="CU50" s="757">
        <v>504284.07745703612</v>
      </c>
      <c r="CV50" s="757">
        <v>497800.61036712548</v>
      </c>
      <c r="CW50" s="757">
        <v>500042.2504372457</v>
      </c>
      <c r="CX50" s="757">
        <v>438198.89199611294</v>
      </c>
      <c r="CY50" s="757">
        <v>445971.48817600403</v>
      </c>
      <c r="CZ50" s="757">
        <v>453248.15804448299</v>
      </c>
      <c r="DA50" s="757">
        <v>446735.23601058434</v>
      </c>
      <c r="DB50" s="757">
        <v>450939.951792354</v>
      </c>
      <c r="DC50" s="757">
        <v>451073.7371483951</v>
      </c>
      <c r="DD50" s="757">
        <v>451878.05634321668</v>
      </c>
      <c r="DE50" s="757">
        <v>456334.86147293949</v>
      </c>
      <c r="DF50" s="757">
        <v>455941.45380823663</v>
      </c>
      <c r="DG50" s="757">
        <v>461357.69229075871</v>
      </c>
      <c r="DH50" s="757">
        <v>461200.64549646678</v>
      </c>
      <c r="DI50" s="757">
        <v>466015.88957993238</v>
      </c>
      <c r="DJ50" s="757">
        <v>468822.28168550559</v>
      </c>
      <c r="DK50" s="757">
        <v>474117.6138447515</v>
      </c>
      <c r="DL50" s="757">
        <v>475524.32201576926</v>
      </c>
      <c r="DM50" s="757">
        <v>479207.38735999202</v>
      </c>
      <c r="DN50" s="757">
        <v>483866.50208134501</v>
      </c>
      <c r="DO50" s="757">
        <v>484379.95621825446</v>
      </c>
      <c r="DP50" s="757">
        <v>486395.38783103629</v>
      </c>
      <c r="DQ50" s="757">
        <v>491691.96661388484</v>
      </c>
      <c r="DR50" s="757">
        <v>492867.89942938258</v>
      </c>
      <c r="DS50" s="757">
        <v>488865.79346722353</v>
      </c>
      <c r="DT50" s="757">
        <v>493090.07736421895</v>
      </c>
      <c r="DU50" s="757">
        <v>500206.62997035653</v>
      </c>
      <c r="DV50" s="757">
        <v>499767.30424507416</v>
      </c>
      <c r="DW50" s="757">
        <v>502641.43176622962</v>
      </c>
      <c r="DX50" s="757">
        <v>503880.49019510503</v>
      </c>
      <c r="DY50" s="757">
        <v>501601.1696651699</v>
      </c>
      <c r="DZ50" s="757">
        <v>496108.67695145996</v>
      </c>
      <c r="EA50" s="757">
        <v>494915.82835421042</v>
      </c>
      <c r="EB50" s="757">
        <v>494144.66428709624</v>
      </c>
      <c r="EC50" s="757">
        <v>493910.45560742536</v>
      </c>
      <c r="ED50" s="757">
        <v>505527.66557847703</v>
      </c>
      <c r="EE50" s="757">
        <v>496239.7346823978</v>
      </c>
    </row>
    <row r="51" spans="1:135" ht="6" customHeight="1" x14ac:dyDescent="0.25">
      <c r="A51" s="755"/>
      <c r="B51" s="757"/>
      <c r="C51" s="757"/>
      <c r="D51" s="757"/>
      <c r="E51" s="757"/>
      <c r="F51" s="757"/>
      <c r="G51" s="757"/>
      <c r="H51" s="757"/>
      <c r="I51" s="757"/>
      <c r="J51" s="757"/>
      <c r="K51" s="757"/>
      <c r="L51" s="757"/>
      <c r="M51" s="757"/>
      <c r="N51" s="757"/>
      <c r="O51" s="757"/>
      <c r="P51" s="757"/>
      <c r="Q51" s="757"/>
      <c r="R51" s="757"/>
      <c r="S51" s="757"/>
      <c r="T51" s="757"/>
      <c r="U51" s="757"/>
      <c r="V51" s="757"/>
      <c r="W51" s="757"/>
      <c r="X51" s="757"/>
      <c r="Y51" s="757"/>
      <c r="Z51" s="757"/>
      <c r="AA51" s="757"/>
      <c r="AB51" s="757"/>
      <c r="AC51" s="757"/>
      <c r="AD51" s="757"/>
      <c r="AE51" s="757"/>
      <c r="AF51" s="757"/>
      <c r="AG51" s="757"/>
      <c r="AH51" s="757"/>
      <c r="AI51" s="757"/>
      <c r="AJ51" s="757"/>
      <c r="AK51" s="757"/>
      <c r="AL51" s="757"/>
      <c r="AM51" s="757"/>
      <c r="AN51" s="757"/>
      <c r="AO51" s="757"/>
      <c r="AP51" s="757"/>
      <c r="AQ51" s="757"/>
      <c r="AR51" s="757"/>
      <c r="AS51" s="757"/>
      <c r="AT51" s="757"/>
      <c r="AU51" s="757"/>
      <c r="AV51" s="757"/>
      <c r="AW51" s="757"/>
      <c r="AX51" s="757"/>
      <c r="AY51" s="757"/>
      <c r="AZ51" s="757"/>
      <c r="BA51" s="757"/>
      <c r="BB51" s="757"/>
      <c r="BC51" s="757"/>
      <c r="BD51" s="757"/>
      <c r="BE51" s="757"/>
      <c r="BF51" s="757"/>
      <c r="BG51" s="757"/>
      <c r="BH51" s="757"/>
      <c r="BI51" s="757"/>
      <c r="BJ51" s="757"/>
      <c r="BK51" s="757"/>
      <c r="BL51" s="757"/>
      <c r="BM51" s="757"/>
      <c r="BN51" s="757"/>
      <c r="BO51" s="757"/>
      <c r="BP51" s="757"/>
      <c r="BQ51" s="757"/>
      <c r="BR51" s="757"/>
      <c r="BS51" s="757"/>
      <c r="BT51" s="757"/>
      <c r="BU51" s="757"/>
      <c r="BV51" s="757"/>
      <c r="BW51" s="757"/>
      <c r="BX51" s="757"/>
      <c r="BY51" s="757"/>
      <c r="BZ51" s="757"/>
      <c r="CA51" s="757"/>
      <c r="CB51" s="757"/>
      <c r="CC51" s="757"/>
      <c r="CD51" s="757"/>
      <c r="CE51" s="757"/>
      <c r="CF51" s="757"/>
      <c r="CG51" s="757"/>
      <c r="CH51" s="757"/>
      <c r="CI51" s="757"/>
      <c r="CJ51" s="757"/>
      <c r="CK51" s="757"/>
      <c r="CL51" s="757"/>
      <c r="CM51" s="757"/>
      <c r="CN51" s="757"/>
      <c r="CO51" s="757"/>
      <c r="CP51" s="757"/>
      <c r="CQ51" s="757"/>
      <c r="CR51" s="757"/>
      <c r="CS51" s="757"/>
      <c r="CT51" s="757"/>
      <c r="CU51" s="757"/>
      <c r="CV51" s="757"/>
      <c r="CW51" s="757"/>
      <c r="CX51" s="757"/>
      <c r="CY51" s="757"/>
      <c r="CZ51" s="757"/>
      <c r="DA51" s="757"/>
      <c r="DB51" s="757"/>
      <c r="DC51" s="757"/>
      <c r="DD51" s="757"/>
      <c r="DE51" s="757"/>
      <c r="DF51" s="757"/>
      <c r="DG51" s="757"/>
      <c r="DH51" s="757"/>
      <c r="DI51" s="757"/>
      <c r="DJ51" s="757"/>
      <c r="DK51" s="757"/>
      <c r="DL51" s="757"/>
      <c r="DM51" s="757"/>
      <c r="DN51" s="757"/>
      <c r="DO51" s="757"/>
      <c r="DP51" s="757"/>
      <c r="DQ51" s="757"/>
      <c r="DR51" s="757"/>
      <c r="DS51" s="757"/>
      <c r="DT51" s="757"/>
      <c r="DU51" s="757"/>
      <c r="DV51" s="757"/>
      <c r="DW51" s="757"/>
      <c r="DX51" s="757"/>
      <c r="DY51" s="757"/>
      <c r="DZ51" s="757"/>
      <c r="EA51" s="757"/>
      <c r="EB51" s="757"/>
      <c r="EC51" s="757"/>
      <c r="ED51" s="757"/>
      <c r="EE51" s="757"/>
    </row>
    <row r="52" spans="1:135" ht="18.75" customHeight="1" x14ac:dyDescent="0.25">
      <c r="A52" s="774" t="s">
        <v>674</v>
      </c>
      <c r="B52" s="759">
        <v>242562.11196942668</v>
      </c>
      <c r="C52" s="759">
        <v>243311.51183294356</v>
      </c>
      <c r="D52" s="759">
        <v>245033.22232351839</v>
      </c>
      <c r="E52" s="759">
        <v>244018.02989344046</v>
      </c>
      <c r="F52" s="759">
        <v>250580.00481199563</v>
      </c>
      <c r="G52" s="759">
        <v>254522.90055574928</v>
      </c>
      <c r="H52" s="759">
        <v>253012.12550947376</v>
      </c>
      <c r="I52" s="759">
        <v>257454.08719937806</v>
      </c>
      <c r="J52" s="759">
        <v>259335.49789052695</v>
      </c>
      <c r="K52" s="759">
        <v>261678.9711234938</v>
      </c>
      <c r="L52" s="759">
        <v>263432.48575053358</v>
      </c>
      <c r="M52" s="759">
        <v>269479.06372029684</v>
      </c>
      <c r="N52" s="759">
        <v>268545.90110465075</v>
      </c>
      <c r="O52" s="759">
        <v>270706.00045230635</v>
      </c>
      <c r="P52" s="759">
        <v>271381.57843502238</v>
      </c>
      <c r="Q52" s="759">
        <v>273618.81903622823</v>
      </c>
      <c r="R52" s="759">
        <v>276101.33253532433</v>
      </c>
      <c r="S52" s="759">
        <v>279636.03401176998</v>
      </c>
      <c r="T52" s="759">
        <v>281649.19143097132</v>
      </c>
      <c r="U52" s="759">
        <v>284773.79267272697</v>
      </c>
      <c r="V52" s="759">
        <v>287793.6374971855</v>
      </c>
      <c r="W52" s="759">
        <v>292660.7243567055</v>
      </c>
      <c r="X52" s="759">
        <v>293820.32975756953</v>
      </c>
      <c r="Y52" s="759">
        <v>293809.05868648255</v>
      </c>
      <c r="Z52" s="759">
        <v>293787.48378060694</v>
      </c>
      <c r="AA52" s="759">
        <v>293916.31173214311</v>
      </c>
      <c r="AB52" s="759">
        <v>298362.30671179813</v>
      </c>
      <c r="AC52" s="759">
        <v>301613.59854571871</v>
      </c>
      <c r="AD52" s="759">
        <v>303907.25735931937</v>
      </c>
      <c r="AE52" s="759">
        <v>312520.51665193163</v>
      </c>
      <c r="AF52" s="759">
        <v>313073.27916318265</v>
      </c>
      <c r="AG52" s="759">
        <v>316802.83527758741</v>
      </c>
      <c r="AH52" s="759">
        <v>318570.33801969216</v>
      </c>
      <c r="AI52" s="759">
        <v>321861.70005690499</v>
      </c>
      <c r="AJ52" s="759">
        <v>325813.98861694545</v>
      </c>
      <c r="AK52" s="759">
        <v>330304.64909046493</v>
      </c>
      <c r="AL52" s="759">
        <v>328508.86187479884</v>
      </c>
      <c r="AM52" s="759">
        <v>331788.19470645627</v>
      </c>
      <c r="AN52" s="759">
        <v>333574.84401124058</v>
      </c>
      <c r="AO52" s="759">
        <v>334073.21014901489</v>
      </c>
      <c r="AP52" s="759">
        <v>334073.18083811045</v>
      </c>
      <c r="AQ52" s="759">
        <v>339787.95809160796</v>
      </c>
      <c r="AR52" s="759">
        <v>344071.85512530396</v>
      </c>
      <c r="AS52" s="759">
        <v>348781.90767205984</v>
      </c>
      <c r="AT52" s="759">
        <v>353373.48349503544</v>
      </c>
      <c r="AU52" s="759">
        <v>352846.1219285758</v>
      </c>
      <c r="AV52" s="759">
        <v>357507.50147930754</v>
      </c>
      <c r="AW52" s="759">
        <v>364510.65586951422</v>
      </c>
      <c r="AX52" s="759">
        <v>362518.7063858778</v>
      </c>
      <c r="AY52" s="759">
        <v>362416.71640368144</v>
      </c>
      <c r="AZ52" s="759">
        <v>362301.75205255731</v>
      </c>
      <c r="BA52" s="759">
        <v>362647.74075911712</v>
      </c>
      <c r="BB52" s="759">
        <v>364146.25827612425</v>
      </c>
      <c r="BC52" s="759">
        <v>362461.78854091698</v>
      </c>
      <c r="BD52" s="759">
        <v>363119.32068775996</v>
      </c>
      <c r="BE52" s="759">
        <v>366256.70194460597</v>
      </c>
      <c r="BF52" s="759">
        <v>366262.44414170802</v>
      </c>
      <c r="BG52" s="759">
        <v>369036.43841667695</v>
      </c>
      <c r="BH52" s="759">
        <v>376770.02295745182</v>
      </c>
      <c r="BI52" s="759">
        <v>377115.52007397683</v>
      </c>
      <c r="BJ52" s="759">
        <v>377415.83557693823</v>
      </c>
      <c r="BK52" s="759">
        <v>379375.14075688412</v>
      </c>
      <c r="BL52" s="759">
        <v>390489.03554982535</v>
      </c>
      <c r="BM52" s="759">
        <v>383511.898432152</v>
      </c>
      <c r="BN52" s="759">
        <v>382943.08865305979</v>
      </c>
      <c r="BO52" s="759">
        <v>390091.30184545578</v>
      </c>
      <c r="BP52" s="759">
        <v>392484.16284335993</v>
      </c>
      <c r="BQ52" s="759">
        <v>399578.67107999191</v>
      </c>
      <c r="BR52" s="759">
        <v>399596.71795572154</v>
      </c>
      <c r="BS52" s="759">
        <v>399304.60391711706</v>
      </c>
      <c r="BT52" s="759">
        <v>405934.2108810615</v>
      </c>
      <c r="BU52" s="759">
        <v>408360.47241010662</v>
      </c>
      <c r="BV52" s="759">
        <v>409901.54682423087</v>
      </c>
      <c r="BW52" s="759">
        <v>411760.46212674555</v>
      </c>
      <c r="BX52" s="759">
        <v>403618.5301601871</v>
      </c>
      <c r="BY52" s="759">
        <v>404170.42852843145</v>
      </c>
      <c r="BZ52" s="759">
        <v>406392.28219512198</v>
      </c>
      <c r="CA52" s="759">
        <v>412858.33403765433</v>
      </c>
      <c r="CB52" s="759">
        <v>418312.32298509002</v>
      </c>
      <c r="CC52" s="759">
        <v>409810.2337848742</v>
      </c>
      <c r="CD52" s="759">
        <v>411334.84280373016</v>
      </c>
      <c r="CE52" s="759">
        <v>413118.726759037</v>
      </c>
      <c r="CF52" s="759">
        <v>408284.7854693706</v>
      </c>
      <c r="CG52" s="759">
        <v>408210.29552648833</v>
      </c>
      <c r="CH52" s="759">
        <v>411355.22411205643</v>
      </c>
      <c r="CI52" s="759">
        <v>414998.95588853676</v>
      </c>
      <c r="CJ52" s="759">
        <v>420162.91707200051</v>
      </c>
      <c r="CK52" s="759">
        <v>417861.6664119091</v>
      </c>
      <c r="CL52" s="759">
        <v>417538.24736722454</v>
      </c>
      <c r="CM52" s="759">
        <v>419501.26862938714</v>
      </c>
      <c r="CN52" s="759">
        <v>422242.57889364951</v>
      </c>
      <c r="CO52" s="759">
        <v>420659.44246949913</v>
      </c>
      <c r="CP52" s="759">
        <v>431854.14441803261</v>
      </c>
      <c r="CQ52" s="759">
        <v>437745.82835771621</v>
      </c>
      <c r="CR52" s="759">
        <v>438085.45339373196</v>
      </c>
      <c r="CS52" s="759">
        <v>435641.13726076647</v>
      </c>
      <c r="CT52" s="759">
        <v>437543.56693863496</v>
      </c>
      <c r="CU52" s="759">
        <v>434896.66525239084</v>
      </c>
      <c r="CV52" s="759">
        <v>438645.79286807741</v>
      </c>
      <c r="CW52" s="759">
        <v>445127.61354573042</v>
      </c>
      <c r="CX52" s="759">
        <v>439151.8278160647</v>
      </c>
      <c r="CY52" s="759">
        <v>447696.41991047864</v>
      </c>
      <c r="CZ52" s="759">
        <v>455083.13499532134</v>
      </c>
      <c r="DA52" s="759">
        <v>449977.45894831209</v>
      </c>
      <c r="DB52" s="759">
        <v>454015.84530202148</v>
      </c>
      <c r="DC52" s="759">
        <v>454190.78123609524</v>
      </c>
      <c r="DD52" s="759">
        <v>454882.68842526473</v>
      </c>
      <c r="DE52" s="759">
        <v>459351.36548958201</v>
      </c>
      <c r="DF52" s="759">
        <v>458939.01248369756</v>
      </c>
      <c r="DG52" s="759">
        <v>464527.96994986956</v>
      </c>
      <c r="DH52" s="759">
        <v>464144.84813985118</v>
      </c>
      <c r="DI52" s="759">
        <v>468965.47283334041</v>
      </c>
      <c r="DJ52" s="759">
        <v>471681.55436881317</v>
      </c>
      <c r="DK52" s="759">
        <v>477204.31823043991</v>
      </c>
      <c r="DL52" s="759">
        <v>478400.86147888104</v>
      </c>
      <c r="DM52" s="759">
        <v>481904.16058688215</v>
      </c>
      <c r="DN52" s="759">
        <v>486149.80898323591</v>
      </c>
      <c r="DO52" s="759">
        <v>486960.89213428122</v>
      </c>
      <c r="DP52" s="759">
        <v>489426.76461272768</v>
      </c>
      <c r="DQ52" s="759">
        <v>495280.55354361341</v>
      </c>
      <c r="DR52" s="759">
        <v>496425.66980248305</v>
      </c>
      <c r="DS52" s="759">
        <v>492212.07592749252</v>
      </c>
      <c r="DT52" s="759">
        <v>495645.72407105454</v>
      </c>
      <c r="DU52" s="759">
        <v>502644.42678486818</v>
      </c>
      <c r="DV52" s="759">
        <v>502582.17119695008</v>
      </c>
      <c r="DW52" s="759">
        <v>505830.46994406736</v>
      </c>
      <c r="DX52" s="759">
        <v>507984.31835709297</v>
      </c>
      <c r="DY52" s="759">
        <v>505871.6088069235</v>
      </c>
      <c r="DZ52" s="759">
        <v>500395.58546714834</v>
      </c>
      <c r="EA52" s="759">
        <v>532072.54937940149</v>
      </c>
      <c r="EB52" s="759">
        <v>531744.1441203549</v>
      </c>
      <c r="EC52" s="759">
        <v>533239.04807505291</v>
      </c>
      <c r="ED52" s="759">
        <v>545224.34204658028</v>
      </c>
      <c r="EE52" s="759">
        <v>535927.36758797616</v>
      </c>
    </row>
    <row r="53" spans="1:135" s="763" customFormat="1" ht="17.100000000000001" customHeight="1" x14ac:dyDescent="0.25">
      <c r="A53" s="761" t="s">
        <v>675</v>
      </c>
      <c r="B53" s="762">
        <v>279157.43526341411</v>
      </c>
      <c r="C53" s="762">
        <v>279902.18730475899</v>
      </c>
      <c r="D53" s="762">
        <v>282179.07488706929</v>
      </c>
      <c r="E53" s="762">
        <v>284293.81727101858</v>
      </c>
      <c r="F53" s="762">
        <v>296063.50983825832</v>
      </c>
      <c r="G53" s="762">
        <v>299764.75971159729</v>
      </c>
      <c r="H53" s="762">
        <v>296640.42558030994</v>
      </c>
      <c r="I53" s="762">
        <v>300612.49926796101</v>
      </c>
      <c r="J53" s="762">
        <v>299807.49843978829</v>
      </c>
      <c r="K53" s="762">
        <v>303317.11869252037</v>
      </c>
      <c r="L53" s="762">
        <v>303677.90454960323</v>
      </c>
      <c r="M53" s="762">
        <v>308854.78865813423</v>
      </c>
      <c r="N53" s="762">
        <v>308512.13633570098</v>
      </c>
      <c r="O53" s="762">
        <v>311686.10395471088</v>
      </c>
      <c r="P53" s="762">
        <v>308500.08114763151</v>
      </c>
      <c r="Q53" s="762">
        <v>314422.51627656462</v>
      </c>
      <c r="R53" s="762">
        <v>316255.17832025024</v>
      </c>
      <c r="S53" s="762">
        <v>321674.97265262768</v>
      </c>
      <c r="T53" s="762">
        <v>324724.43733242183</v>
      </c>
      <c r="U53" s="762">
        <v>328612.74738128798</v>
      </c>
      <c r="V53" s="762">
        <v>332325.67400211346</v>
      </c>
      <c r="W53" s="762">
        <v>340868.64420603361</v>
      </c>
      <c r="X53" s="762">
        <v>342247.0393485669</v>
      </c>
      <c r="Y53" s="762">
        <v>341302.03157849319</v>
      </c>
      <c r="Z53" s="762">
        <v>339250.52614897164</v>
      </c>
      <c r="AA53" s="762">
        <v>340559.42007212853</v>
      </c>
      <c r="AB53" s="762">
        <v>346267.88169898256</v>
      </c>
      <c r="AC53" s="762">
        <v>351086.9632465397</v>
      </c>
      <c r="AD53" s="762">
        <v>358110.97389489633</v>
      </c>
      <c r="AE53" s="762">
        <v>367426.84619048331</v>
      </c>
      <c r="AF53" s="762">
        <v>368866.51602499024</v>
      </c>
      <c r="AG53" s="762">
        <v>371601.85832135467</v>
      </c>
      <c r="AH53" s="762">
        <v>376240.38390320144</v>
      </c>
      <c r="AI53" s="762">
        <v>380541.05354163493</v>
      </c>
      <c r="AJ53" s="762">
        <v>380895.71790494595</v>
      </c>
      <c r="AK53" s="762">
        <v>391021.90605307504</v>
      </c>
      <c r="AL53" s="762">
        <v>390670.56807425956</v>
      </c>
      <c r="AM53" s="762">
        <v>399383.58689828473</v>
      </c>
      <c r="AN53" s="762">
        <v>397812.20158805215</v>
      </c>
      <c r="AO53" s="762">
        <v>400652.288198361</v>
      </c>
      <c r="AP53" s="762">
        <v>395570.1655857031</v>
      </c>
      <c r="AQ53" s="762">
        <v>395942.4653156143</v>
      </c>
      <c r="AR53" s="762">
        <v>410710.68947570119</v>
      </c>
      <c r="AS53" s="762">
        <v>434803.77510363708</v>
      </c>
      <c r="AT53" s="762">
        <v>438731.62484525511</v>
      </c>
      <c r="AU53" s="762">
        <v>432771.08952404722</v>
      </c>
      <c r="AV53" s="762">
        <v>438650.54830013338</v>
      </c>
      <c r="AW53" s="762">
        <v>448174.55755044171</v>
      </c>
      <c r="AX53" s="762">
        <v>432659.16859272547</v>
      </c>
      <c r="AY53" s="762">
        <v>435872.06325177965</v>
      </c>
      <c r="AZ53" s="762">
        <v>438794.36667353788</v>
      </c>
      <c r="BA53" s="762">
        <v>436791.86512686452</v>
      </c>
      <c r="BB53" s="762">
        <v>433904.5213141999</v>
      </c>
      <c r="BC53" s="762">
        <v>426481.2387282523</v>
      </c>
      <c r="BD53" s="762">
        <v>424753.43668848957</v>
      </c>
      <c r="BE53" s="762">
        <v>422782.09021782031</v>
      </c>
      <c r="BF53" s="762">
        <v>424432.75786045159</v>
      </c>
      <c r="BG53" s="762">
        <v>433513.12745475303</v>
      </c>
      <c r="BH53" s="762">
        <v>445774.56219515996</v>
      </c>
      <c r="BI53" s="762">
        <v>446806.05883179465</v>
      </c>
      <c r="BJ53" s="762">
        <v>448085.98648171197</v>
      </c>
      <c r="BK53" s="762">
        <v>453039.65448491456</v>
      </c>
      <c r="BL53" s="762">
        <v>462016.85014535347</v>
      </c>
      <c r="BM53" s="762">
        <v>453100.31442233926</v>
      </c>
      <c r="BN53" s="762">
        <v>455669.89973050688</v>
      </c>
      <c r="BO53" s="762">
        <v>460964.5935237924</v>
      </c>
      <c r="BP53" s="762">
        <v>457660.44371404522</v>
      </c>
      <c r="BQ53" s="762">
        <v>468206.30692897696</v>
      </c>
      <c r="BR53" s="762">
        <v>470299.62216953328</v>
      </c>
      <c r="BS53" s="762">
        <v>472536.80479119642</v>
      </c>
      <c r="BT53" s="762">
        <v>474021.19892477209</v>
      </c>
      <c r="BU53" s="762">
        <v>476653</v>
      </c>
      <c r="BV53" s="762">
        <v>484602.153918611</v>
      </c>
      <c r="BW53" s="762">
        <v>485210.16754143097</v>
      </c>
      <c r="BX53" s="762">
        <v>482473.0677796384</v>
      </c>
      <c r="BY53" s="762">
        <v>479939.84246103466</v>
      </c>
      <c r="BZ53" s="762">
        <v>484278.42892441922</v>
      </c>
      <c r="CA53" s="762">
        <v>485682.31561199401</v>
      </c>
      <c r="CB53" s="762">
        <v>494959.98925428465</v>
      </c>
      <c r="CC53" s="762">
        <v>490557.70254904934</v>
      </c>
      <c r="CD53" s="762">
        <v>492756.66421073349</v>
      </c>
      <c r="CE53" s="762">
        <v>498814.65388811496</v>
      </c>
      <c r="CF53" s="762">
        <v>491972.63440915453</v>
      </c>
      <c r="CG53" s="762">
        <v>493257.65025893244</v>
      </c>
      <c r="CH53" s="762">
        <v>496011.54680278362</v>
      </c>
      <c r="CI53" s="762">
        <v>514307.84099540894</v>
      </c>
      <c r="CJ53" s="762">
        <v>524925.86482610484</v>
      </c>
      <c r="CK53" s="762">
        <v>526534.85519275744</v>
      </c>
      <c r="CL53" s="762">
        <v>531459.77368965582</v>
      </c>
      <c r="CM53" s="762">
        <v>527659.30703998427</v>
      </c>
      <c r="CN53" s="762">
        <v>537994.44982198614</v>
      </c>
      <c r="CO53" s="762">
        <v>545705.0412664722</v>
      </c>
      <c r="CP53" s="762">
        <v>567563.59450722288</v>
      </c>
      <c r="CQ53" s="762">
        <v>574189.3559938916</v>
      </c>
      <c r="CR53" s="762">
        <v>573860.87205769948</v>
      </c>
      <c r="CS53" s="762">
        <v>574578.40198468533</v>
      </c>
      <c r="CT53" s="762">
        <v>583680.55471354502</v>
      </c>
      <c r="CU53" s="762">
        <v>583098.36868937209</v>
      </c>
      <c r="CV53" s="762">
        <v>577241.27465947845</v>
      </c>
      <c r="CW53" s="762">
        <v>578738.99286224239</v>
      </c>
      <c r="CX53" s="762">
        <v>514884.2030490422</v>
      </c>
      <c r="CY53" s="762">
        <v>520770.48671654286</v>
      </c>
      <c r="CZ53" s="762">
        <v>525233.75709515286</v>
      </c>
      <c r="DA53" s="762">
        <v>521236.10866409529</v>
      </c>
      <c r="DB53" s="762">
        <v>526450.08549827454</v>
      </c>
      <c r="DC53" s="762">
        <v>528507.15049697482</v>
      </c>
      <c r="DD53" s="762">
        <v>532504.71843454451</v>
      </c>
      <c r="DE53" s="762">
        <v>535595.34332503891</v>
      </c>
      <c r="DF53" s="762">
        <v>537435.03660130629</v>
      </c>
      <c r="DG53" s="762">
        <v>544408.05608472717</v>
      </c>
      <c r="DH53" s="762">
        <v>546452.15534119459</v>
      </c>
      <c r="DI53" s="762">
        <v>551405.17527963209</v>
      </c>
      <c r="DJ53" s="762">
        <v>556514.24032124865</v>
      </c>
      <c r="DK53" s="762">
        <v>559315.16579802474</v>
      </c>
      <c r="DL53" s="762">
        <v>560316.61627336999</v>
      </c>
      <c r="DM53" s="762">
        <v>566314.99988263834</v>
      </c>
      <c r="DN53" s="762">
        <v>569585.84295182757</v>
      </c>
      <c r="DO53" s="762">
        <v>572947.61443394539</v>
      </c>
      <c r="DP53" s="762">
        <v>580946.77017233381</v>
      </c>
      <c r="DQ53" s="762">
        <v>568231.20749208983</v>
      </c>
      <c r="DR53" s="762">
        <v>577470.58963284642</v>
      </c>
      <c r="DS53" s="762">
        <v>579449.06567024486</v>
      </c>
      <c r="DT53" s="762">
        <v>590893.29062382132</v>
      </c>
      <c r="DU53" s="762">
        <v>606617.82903432159</v>
      </c>
      <c r="DV53" s="762">
        <v>618478.67383789143</v>
      </c>
      <c r="DW53" s="762">
        <v>615619.1752611004</v>
      </c>
      <c r="DX53" s="762">
        <v>612042.03886945278</v>
      </c>
      <c r="DY53" s="762">
        <v>575645.0019402256</v>
      </c>
      <c r="DZ53" s="762">
        <v>565342.60263368802</v>
      </c>
      <c r="EA53" s="762">
        <v>601140.60929480777</v>
      </c>
      <c r="EB53" s="762">
        <v>606637.00377823273</v>
      </c>
      <c r="EC53" s="762">
        <v>612902.89043286897</v>
      </c>
      <c r="ED53" s="762">
        <v>629590.50231638458</v>
      </c>
      <c r="EE53" s="762">
        <v>624614.17777942051</v>
      </c>
    </row>
    <row r="54" spans="1:135" s="763" customFormat="1" ht="17.100000000000001" customHeight="1" x14ac:dyDescent="0.25">
      <c r="A54" s="761" t="s">
        <v>676</v>
      </c>
      <c r="B54" s="762">
        <v>355259.36110940948</v>
      </c>
      <c r="C54" s="762">
        <v>359674.52067542169</v>
      </c>
      <c r="D54" s="762">
        <v>365534.08899271872</v>
      </c>
      <c r="E54" s="762">
        <v>350076.45939386607</v>
      </c>
      <c r="F54" s="762">
        <v>408376.12498644798</v>
      </c>
      <c r="G54" s="762">
        <v>402112.53101963754</v>
      </c>
      <c r="H54" s="762">
        <v>364656.03892779577</v>
      </c>
      <c r="I54" s="762">
        <v>393066.9151664619</v>
      </c>
      <c r="J54" s="762">
        <v>390537.62147691939</v>
      </c>
      <c r="K54" s="762">
        <v>391457.11670130375</v>
      </c>
      <c r="L54" s="762">
        <v>402942.5897299879</v>
      </c>
      <c r="M54" s="762">
        <v>404649.15065369115</v>
      </c>
      <c r="N54" s="762">
        <v>407823.63352837315</v>
      </c>
      <c r="O54" s="762">
        <v>405056.79783523042</v>
      </c>
      <c r="P54" s="762">
        <v>373076.22365200013</v>
      </c>
      <c r="Q54" s="762">
        <v>392324.13765174814</v>
      </c>
      <c r="R54" s="762">
        <v>385746.33193663164</v>
      </c>
      <c r="S54" s="762">
        <v>414087.30448866077</v>
      </c>
      <c r="T54" s="762">
        <v>403593.92227355641</v>
      </c>
      <c r="U54" s="762">
        <v>386969.89630842878</v>
      </c>
      <c r="V54" s="762">
        <v>395351.35688924079</v>
      </c>
      <c r="W54" s="762">
        <v>405087.09893024142</v>
      </c>
      <c r="X54" s="762">
        <v>454427.65861462167</v>
      </c>
      <c r="Y54" s="762">
        <v>392520.47702801961</v>
      </c>
      <c r="Z54" s="762">
        <v>369105.09290209634</v>
      </c>
      <c r="AA54" s="762">
        <v>376955.9310288633</v>
      </c>
      <c r="AB54" s="762">
        <v>425700.47701899771</v>
      </c>
      <c r="AC54" s="762">
        <v>430723.86365939816</v>
      </c>
      <c r="AD54" s="762">
        <v>453051.42133272428</v>
      </c>
      <c r="AE54" s="762">
        <v>398191.58983318222</v>
      </c>
      <c r="AF54" s="762">
        <v>431310.64951476338</v>
      </c>
      <c r="AG54" s="762">
        <v>391798.35496846749</v>
      </c>
      <c r="AH54" s="762">
        <v>419472.37424158253</v>
      </c>
      <c r="AI54" s="762">
        <v>440473.73401755263</v>
      </c>
      <c r="AJ54" s="762">
        <v>440983.94812166237</v>
      </c>
      <c r="AK54" s="762">
        <v>446725.61739693565</v>
      </c>
      <c r="AL54" s="762">
        <v>474970.90923370438</v>
      </c>
      <c r="AM54" s="762">
        <v>426515.81480752374</v>
      </c>
      <c r="AN54" s="762">
        <v>445854.38320849871</v>
      </c>
      <c r="AO54" s="762">
        <v>460625.32765421644</v>
      </c>
      <c r="AP54" s="762">
        <v>488129.86957859132</v>
      </c>
      <c r="AQ54" s="762">
        <v>438688.48267435428</v>
      </c>
      <c r="AR54" s="762">
        <v>465953.60966626892</v>
      </c>
      <c r="AS54" s="762">
        <v>471795.70692158758</v>
      </c>
      <c r="AT54" s="762">
        <v>470230.33461851074</v>
      </c>
      <c r="AU54" s="762">
        <v>455486.54418138292</v>
      </c>
      <c r="AV54" s="762">
        <v>459880.23395209498</v>
      </c>
      <c r="AW54" s="762">
        <v>478865.71640516765</v>
      </c>
      <c r="AX54" s="762">
        <v>439097.77532928227</v>
      </c>
      <c r="AY54" s="762">
        <v>441269.8403915122</v>
      </c>
      <c r="AZ54" s="762">
        <v>438692.91461748979</v>
      </c>
      <c r="BA54" s="762">
        <v>460236.83889744111</v>
      </c>
      <c r="BB54" s="762">
        <v>442676.74993058713</v>
      </c>
      <c r="BC54" s="762">
        <v>430266.48893325822</v>
      </c>
      <c r="BD54" s="762">
        <v>439363.15186964103</v>
      </c>
      <c r="BE54" s="762">
        <v>452836.70265660645</v>
      </c>
      <c r="BF54" s="762">
        <v>485583.09844426496</v>
      </c>
      <c r="BG54" s="762">
        <v>526195.34385628253</v>
      </c>
      <c r="BH54" s="762">
        <v>496675.90007366199</v>
      </c>
      <c r="BI54" s="762">
        <v>507072.70740943949</v>
      </c>
      <c r="BJ54" s="762">
        <v>524258.49610627926</v>
      </c>
      <c r="BK54" s="762">
        <v>533757.07369569398</v>
      </c>
      <c r="BL54" s="762">
        <v>609082.18579530215</v>
      </c>
      <c r="BM54" s="762">
        <v>610314.7623422672</v>
      </c>
      <c r="BN54" s="762">
        <v>577098.77235605102</v>
      </c>
      <c r="BO54" s="762">
        <v>562413.7520863933</v>
      </c>
      <c r="BP54" s="762">
        <v>567268.13910522393</v>
      </c>
      <c r="BQ54" s="762">
        <v>552711.18938686117</v>
      </c>
      <c r="BR54" s="762">
        <v>552327.72718493198</v>
      </c>
      <c r="BS54" s="762">
        <v>575446.41010124655</v>
      </c>
      <c r="BT54" s="762">
        <v>555028.7250735925</v>
      </c>
      <c r="BU54" s="762">
        <v>567680</v>
      </c>
      <c r="BV54" s="762">
        <v>580216.77243797912</v>
      </c>
      <c r="BW54" s="762">
        <v>578562.26508637541</v>
      </c>
      <c r="BX54" s="762">
        <v>547518.84099356248</v>
      </c>
      <c r="BY54" s="762">
        <v>558322.94204278337</v>
      </c>
      <c r="BZ54" s="762">
        <v>552651.4970955078</v>
      </c>
      <c r="CA54" s="762">
        <v>560481.05852742586</v>
      </c>
      <c r="CB54" s="762">
        <v>570468.77005060739</v>
      </c>
      <c r="CC54" s="762">
        <v>576648.32861637149</v>
      </c>
      <c r="CD54" s="762">
        <v>572210.03967018984</v>
      </c>
      <c r="CE54" s="762">
        <v>572673.71392348432</v>
      </c>
      <c r="CF54" s="762">
        <v>602463.71168242232</v>
      </c>
      <c r="CG54" s="762">
        <v>564619.41641323874</v>
      </c>
      <c r="CH54" s="762">
        <v>565487.72895225766</v>
      </c>
      <c r="CI54" s="762">
        <v>579629.63135974342</v>
      </c>
      <c r="CJ54" s="762">
        <v>605302.05896330334</v>
      </c>
      <c r="CK54" s="762">
        <v>591654.14229416894</v>
      </c>
      <c r="CL54" s="762">
        <v>599865.68221058906</v>
      </c>
      <c r="CM54" s="762">
        <v>613298.92116443929</v>
      </c>
      <c r="CN54" s="762">
        <v>623293.49414493178</v>
      </c>
      <c r="CO54" s="762">
        <v>590351.65671024844</v>
      </c>
      <c r="CP54" s="762">
        <v>616886.54367419053</v>
      </c>
      <c r="CQ54" s="762">
        <v>600412.36316587124</v>
      </c>
      <c r="CR54" s="762">
        <v>634564.2896325558</v>
      </c>
      <c r="CS54" s="762">
        <v>619408.35522614198</v>
      </c>
      <c r="CT54" s="762">
        <v>615864.01694600936</v>
      </c>
      <c r="CU54" s="762">
        <v>614374.76992208359</v>
      </c>
      <c r="CV54" s="762">
        <v>630986.07158521377</v>
      </c>
      <c r="CW54" s="762">
        <v>618238.20334119699</v>
      </c>
      <c r="CX54" s="762">
        <v>584156.42194773233</v>
      </c>
      <c r="CY54" s="762">
        <v>590753.77780053939</v>
      </c>
      <c r="CZ54" s="762">
        <v>588240.20044339471</v>
      </c>
      <c r="DA54" s="762">
        <v>584139.2273160402</v>
      </c>
      <c r="DB54" s="762">
        <v>561003.35230613092</v>
      </c>
      <c r="DC54" s="762">
        <v>587039.63923268137</v>
      </c>
      <c r="DD54" s="762">
        <v>563522.24029562809</v>
      </c>
      <c r="DE54" s="762">
        <v>551379.29385430424</v>
      </c>
      <c r="DF54" s="762">
        <v>538265.32248170185</v>
      </c>
      <c r="DG54" s="762">
        <v>596939.8629526447</v>
      </c>
      <c r="DH54" s="762">
        <v>564195.45932845725</v>
      </c>
      <c r="DI54" s="762">
        <v>587860.06781915366</v>
      </c>
      <c r="DJ54" s="762">
        <v>579482.4201452682</v>
      </c>
      <c r="DK54" s="762">
        <v>579531.65175247216</v>
      </c>
      <c r="DL54" s="762">
        <v>617116.66324948857</v>
      </c>
      <c r="DM54" s="762">
        <v>597153.703205853</v>
      </c>
      <c r="DN54" s="762">
        <v>607794.06939170428</v>
      </c>
      <c r="DO54" s="762">
        <v>623038.66895031475</v>
      </c>
      <c r="DP54" s="762">
        <v>682489.76817643747</v>
      </c>
      <c r="DQ54" s="762">
        <v>613730.03626431699</v>
      </c>
      <c r="DR54" s="762">
        <v>630143.02979571314</v>
      </c>
      <c r="DS54" s="762">
        <v>629732.53170248412</v>
      </c>
      <c r="DT54" s="762">
        <v>636857.30380698736</v>
      </c>
      <c r="DU54" s="762">
        <v>645761.15132664389</v>
      </c>
      <c r="DV54" s="762">
        <v>652539.00094071496</v>
      </c>
      <c r="DW54" s="762">
        <v>681299.79845151189</v>
      </c>
      <c r="DX54" s="762">
        <v>660150.72596627683</v>
      </c>
      <c r="DY54" s="762">
        <v>699765.94464311143</v>
      </c>
      <c r="DZ54" s="762">
        <v>692721.80575566413</v>
      </c>
      <c r="EA54" s="762">
        <v>638391.96242675604</v>
      </c>
      <c r="EB54" s="762">
        <v>657744.20349492971</v>
      </c>
      <c r="EC54" s="762">
        <v>662969.3726288029</v>
      </c>
      <c r="ED54" s="762">
        <v>679764.11751246767</v>
      </c>
      <c r="EE54" s="762">
        <v>725243.88095195964</v>
      </c>
    </row>
    <row r="55" spans="1:135" ht="17.100000000000001" customHeight="1" x14ac:dyDescent="0.25">
      <c r="A55" s="755"/>
      <c r="B55" s="757"/>
      <c r="C55" s="757"/>
      <c r="D55" s="757"/>
      <c r="E55" s="757"/>
      <c r="F55" s="757"/>
      <c r="G55" s="757"/>
      <c r="H55" s="757"/>
      <c r="I55" s="757"/>
      <c r="J55" s="757"/>
      <c r="K55" s="757"/>
      <c r="L55" s="757"/>
      <c r="M55" s="757"/>
      <c r="N55" s="757"/>
      <c r="O55" s="757"/>
      <c r="P55" s="757"/>
      <c r="Q55" s="757"/>
      <c r="R55" s="757"/>
      <c r="S55" s="757"/>
      <c r="T55" s="757"/>
      <c r="U55" s="757"/>
      <c r="V55" s="757"/>
      <c r="W55" s="757"/>
      <c r="X55" s="757"/>
      <c r="Y55" s="757"/>
      <c r="Z55" s="757"/>
      <c r="AA55" s="757"/>
      <c r="AB55" s="757"/>
      <c r="AC55" s="757"/>
      <c r="AD55" s="757"/>
      <c r="AE55" s="757"/>
      <c r="AF55" s="757"/>
      <c r="AG55" s="757"/>
      <c r="AH55" s="757"/>
      <c r="AI55" s="757"/>
      <c r="AJ55" s="757"/>
      <c r="AK55" s="757"/>
      <c r="AL55" s="757"/>
      <c r="AM55" s="757"/>
      <c r="AN55" s="757"/>
      <c r="AO55" s="757"/>
      <c r="AP55" s="757"/>
      <c r="AQ55" s="757"/>
      <c r="AR55" s="757"/>
      <c r="AS55" s="757"/>
      <c r="AT55" s="757"/>
      <c r="AU55" s="757"/>
      <c r="AV55" s="757"/>
      <c r="AW55" s="757"/>
      <c r="AX55" s="757"/>
      <c r="AY55" s="757"/>
      <c r="AZ55" s="757"/>
      <c r="BA55" s="757"/>
      <c r="BB55" s="757"/>
      <c r="BC55" s="757"/>
      <c r="BD55" s="757"/>
      <c r="BE55" s="757"/>
      <c r="BF55" s="757"/>
      <c r="BG55" s="757"/>
      <c r="BH55" s="757"/>
      <c r="BI55" s="757"/>
      <c r="BJ55" s="757"/>
      <c r="BK55" s="757"/>
      <c r="BL55" s="757"/>
      <c r="BM55" s="757"/>
      <c r="BN55" s="757"/>
      <c r="BO55" s="757"/>
      <c r="BP55" s="757"/>
      <c r="BQ55" s="757"/>
      <c r="BR55" s="757"/>
      <c r="BS55" s="757"/>
      <c r="BT55" s="757"/>
      <c r="BU55" s="757"/>
      <c r="BV55" s="757"/>
      <c r="BW55" s="757"/>
      <c r="BX55" s="757"/>
      <c r="BY55" s="757"/>
      <c r="BZ55" s="757"/>
      <c r="CA55" s="757"/>
      <c r="CB55" s="757"/>
      <c r="CC55" s="757"/>
      <c r="CD55" s="757"/>
      <c r="CE55" s="757"/>
      <c r="CF55" s="757"/>
      <c r="CG55" s="757"/>
      <c r="CH55" s="757"/>
      <c r="CI55" s="757"/>
      <c r="CJ55" s="757"/>
      <c r="CK55" s="757"/>
      <c r="CL55" s="757"/>
      <c r="CM55" s="757"/>
      <c r="CN55" s="757"/>
      <c r="CO55" s="757"/>
      <c r="CP55" s="757"/>
      <c r="CQ55" s="757"/>
      <c r="CR55" s="757"/>
      <c r="CS55" s="757"/>
      <c r="CT55" s="757"/>
      <c r="CU55" s="757"/>
      <c r="CV55" s="757"/>
      <c r="CW55" s="757"/>
      <c r="CX55" s="757"/>
      <c r="CY55" s="757"/>
      <c r="CZ55" s="757"/>
      <c r="DA55" s="757"/>
      <c r="DB55" s="757"/>
      <c r="DC55" s="757"/>
      <c r="DD55" s="757"/>
      <c r="DE55" s="757"/>
      <c r="DF55" s="757"/>
      <c r="DG55" s="757"/>
      <c r="DH55" s="757"/>
      <c r="DI55" s="757"/>
      <c r="DJ55" s="757"/>
      <c r="DK55" s="757"/>
      <c r="DL55" s="757"/>
      <c r="DM55" s="757"/>
      <c r="DN55" s="757"/>
      <c r="DO55" s="757"/>
      <c r="DP55" s="757"/>
      <c r="DQ55" s="757"/>
      <c r="DR55" s="757"/>
      <c r="DS55" s="757"/>
      <c r="DT55" s="757"/>
      <c r="DU55" s="757"/>
      <c r="DV55" s="757"/>
      <c r="DW55" s="757"/>
      <c r="DX55" s="757"/>
      <c r="DY55" s="757"/>
      <c r="DZ55" s="757"/>
      <c r="EA55" s="757"/>
      <c r="EB55" s="757"/>
      <c r="EC55" s="757"/>
      <c r="ED55" s="757"/>
      <c r="EE55" s="757"/>
    </row>
    <row r="56" spans="1:135" ht="17.100000000000001" customHeight="1" x14ac:dyDescent="0.25">
      <c r="A56" s="761" t="s">
        <v>677</v>
      </c>
      <c r="B56" s="762">
        <v>279735.10531540611</v>
      </c>
      <c r="C56" s="762">
        <v>280832.71616430732</v>
      </c>
      <c r="D56" s="762">
        <v>281427.58380275627</v>
      </c>
      <c r="E56" s="762">
        <v>282053.88717788766</v>
      </c>
      <c r="F56" s="762">
        <v>286161.75081736082</v>
      </c>
      <c r="G56" s="762">
        <v>286852.74157677876</v>
      </c>
      <c r="H56" s="762">
        <v>281980.74913940526</v>
      </c>
      <c r="I56" s="762">
        <v>282105.32767522562</v>
      </c>
      <c r="J56" s="762">
        <v>283581.44315563818</v>
      </c>
      <c r="K56" s="762">
        <v>287418.95498439157</v>
      </c>
      <c r="L56" s="762">
        <v>288135.77511421102</v>
      </c>
      <c r="M56" s="762">
        <v>300231.38741758827</v>
      </c>
      <c r="N56" s="762">
        <v>298556.62578708358</v>
      </c>
      <c r="O56" s="762">
        <v>298369.33004481444</v>
      </c>
      <c r="P56" s="762">
        <v>298155.49753263145</v>
      </c>
      <c r="Q56" s="762">
        <v>299059.78403224458</v>
      </c>
      <c r="R56" s="762">
        <v>299494.6394816144</v>
      </c>
      <c r="S56" s="762">
        <v>306227.71741607366</v>
      </c>
      <c r="T56" s="762">
        <v>305393.34314475307</v>
      </c>
      <c r="U56" s="762">
        <v>308770.06989294133</v>
      </c>
      <c r="V56" s="762">
        <v>309120.82380339794</v>
      </c>
      <c r="W56" s="762">
        <v>309586.03971583769</v>
      </c>
      <c r="X56" s="762">
        <v>312758.67268372775</v>
      </c>
      <c r="Y56" s="762">
        <v>319536.66994800232</v>
      </c>
      <c r="Z56" s="762">
        <v>318174.79569418321</v>
      </c>
      <c r="AA56" s="762">
        <v>318311.51350059046</v>
      </c>
      <c r="AB56" s="762">
        <v>321028.13302254636</v>
      </c>
      <c r="AC56" s="762">
        <v>321243.46464984748</v>
      </c>
      <c r="AD56" s="762">
        <v>323994.44183545001</v>
      </c>
      <c r="AE56" s="762">
        <v>327851.0242175223</v>
      </c>
      <c r="AF56" s="762">
        <v>328873.35024287179</v>
      </c>
      <c r="AG56" s="762">
        <v>329210.58830269566</v>
      </c>
      <c r="AH56" s="762">
        <v>331263.67529123981</v>
      </c>
      <c r="AI56" s="762">
        <v>334358.44301515532</v>
      </c>
      <c r="AJ56" s="762">
        <v>336572.52553336322</v>
      </c>
      <c r="AK56" s="762">
        <v>345617.19551340822</v>
      </c>
      <c r="AL56" s="762">
        <v>340908.92052914313</v>
      </c>
      <c r="AM56" s="762">
        <v>344826.53440251609</v>
      </c>
      <c r="AN56" s="762">
        <v>348245.69090443768</v>
      </c>
      <c r="AO56" s="762">
        <v>346565.10847846698</v>
      </c>
      <c r="AP56" s="762">
        <v>346711.64590246277</v>
      </c>
      <c r="AQ56" s="762">
        <v>351375.8188580295</v>
      </c>
      <c r="AR56" s="762">
        <v>352944.69968920399</v>
      </c>
      <c r="AS56" s="762">
        <v>351417.83862996544</v>
      </c>
      <c r="AT56" s="762">
        <v>350499.23615290475</v>
      </c>
      <c r="AU56" s="762">
        <v>349810.86009880243</v>
      </c>
      <c r="AV56" s="762">
        <v>354693.08322884847</v>
      </c>
      <c r="AW56" s="762">
        <v>365608.73772902408</v>
      </c>
      <c r="AX56" s="762">
        <v>364980.69233736559</v>
      </c>
      <c r="AY56" s="762">
        <v>369066.69688267616</v>
      </c>
      <c r="AZ56" s="762">
        <v>371778.39312112681</v>
      </c>
      <c r="BA56" s="762">
        <v>372675.47367760952</v>
      </c>
      <c r="BB56" s="762">
        <v>374448.43718937901</v>
      </c>
      <c r="BC56" s="762">
        <v>378456.25837457669</v>
      </c>
      <c r="BD56" s="762">
        <v>377725.22592014016</v>
      </c>
      <c r="BE56" s="762">
        <v>379201.6061837934</v>
      </c>
      <c r="BF56" s="762">
        <v>379536.06867122138</v>
      </c>
      <c r="BG56" s="762">
        <v>386009.67288569768</v>
      </c>
      <c r="BH56" s="762">
        <v>389293.57228882512</v>
      </c>
      <c r="BI56" s="762">
        <v>397556.54743014241</v>
      </c>
      <c r="BJ56" s="762">
        <v>399865.77736164053</v>
      </c>
      <c r="BK56" s="762">
        <v>404452.45097584801</v>
      </c>
      <c r="BL56" s="762">
        <v>410915.24788448901</v>
      </c>
      <c r="BM56" s="762">
        <v>410066.84698475106</v>
      </c>
      <c r="BN56" s="762">
        <v>411917.76295781811</v>
      </c>
      <c r="BO56" s="762">
        <v>418402.10404157941</v>
      </c>
      <c r="BP56" s="762">
        <v>420266.19606512645</v>
      </c>
      <c r="BQ56" s="762">
        <v>425740.73306717828</v>
      </c>
      <c r="BR56" s="762">
        <v>423801.82017970318</v>
      </c>
      <c r="BS56" s="762">
        <v>428368.77910129959</v>
      </c>
      <c r="BT56" s="762">
        <v>431628.14552528458</v>
      </c>
      <c r="BU56" s="762">
        <v>437999</v>
      </c>
      <c r="BV56" s="762">
        <v>441887.17765523668</v>
      </c>
      <c r="BW56" s="762">
        <v>442606.92125446931</v>
      </c>
      <c r="BX56" s="762">
        <v>442449.85457323794</v>
      </c>
      <c r="BY56" s="762">
        <v>446911.85781437054</v>
      </c>
      <c r="BZ56" s="762">
        <v>449648.89126058272</v>
      </c>
      <c r="CA56" s="762">
        <v>454966.19312587637</v>
      </c>
      <c r="CB56" s="762">
        <v>461117.73776384653</v>
      </c>
      <c r="CC56" s="762">
        <v>461430.80908152496</v>
      </c>
      <c r="CD56" s="762">
        <v>461720.45506848267</v>
      </c>
      <c r="CE56" s="762">
        <v>467628.51267994742</v>
      </c>
      <c r="CF56" s="762">
        <v>466181.98963053362</v>
      </c>
      <c r="CG56" s="762">
        <v>477788.9123658007</v>
      </c>
      <c r="CH56" s="762">
        <v>482530.18293943547</v>
      </c>
      <c r="CI56" s="762">
        <v>484802.9440699215</v>
      </c>
      <c r="CJ56" s="762">
        <v>485070.61657241185</v>
      </c>
      <c r="CK56" s="762">
        <v>486422.52761427267</v>
      </c>
      <c r="CL56" s="762">
        <v>493022.68238882185</v>
      </c>
      <c r="CM56" s="762">
        <v>491497.02935467474</v>
      </c>
      <c r="CN56" s="762">
        <v>494871.72102887125</v>
      </c>
      <c r="CO56" s="762">
        <v>496265.33256421401</v>
      </c>
      <c r="CP56" s="762">
        <v>514343.5804290087</v>
      </c>
      <c r="CQ56" s="762">
        <v>508989.0330164819</v>
      </c>
      <c r="CR56" s="762">
        <v>508936.52725764248</v>
      </c>
      <c r="CS56" s="762">
        <v>522082.88855707517</v>
      </c>
      <c r="CT56" s="762">
        <v>517698.19551605918</v>
      </c>
      <c r="CU56" s="762">
        <v>525005.68763654598</v>
      </c>
      <c r="CV56" s="762">
        <v>529215.21339422092</v>
      </c>
      <c r="CW56" s="762">
        <v>533321.65716028935</v>
      </c>
      <c r="CX56" s="762">
        <v>532406.12408800703</v>
      </c>
      <c r="CY56" s="762">
        <v>537637.90350697201</v>
      </c>
      <c r="CZ56" s="762">
        <v>533730.18510533078</v>
      </c>
      <c r="DA56" s="762">
        <v>536045.54619934538</v>
      </c>
      <c r="DB56" s="762">
        <v>537076.40459591278</v>
      </c>
      <c r="DC56" s="762">
        <v>544713.22111905226</v>
      </c>
      <c r="DD56" s="762">
        <v>547078.01010348136</v>
      </c>
      <c r="DE56" s="762">
        <v>554892.69632883591</v>
      </c>
      <c r="DF56" s="762">
        <v>554908.23577923025</v>
      </c>
      <c r="DG56" s="762">
        <v>559637.26738361525</v>
      </c>
      <c r="DH56" s="762">
        <v>562978.93241245952</v>
      </c>
      <c r="DI56" s="762">
        <v>565338.49062105222</v>
      </c>
      <c r="DJ56" s="762">
        <v>564329.58136491186</v>
      </c>
      <c r="DK56" s="762">
        <v>571821.25441540615</v>
      </c>
      <c r="DL56" s="762">
        <v>574711.70473376976</v>
      </c>
      <c r="DM56" s="762">
        <v>573609.46124614426</v>
      </c>
      <c r="DN56" s="762">
        <v>576579.80937112018</v>
      </c>
      <c r="DO56" s="762">
        <v>586220.94557105831</v>
      </c>
      <c r="DP56" s="762">
        <v>592579.06939322909</v>
      </c>
      <c r="DQ56" s="762">
        <v>601973.23458341032</v>
      </c>
      <c r="DR56" s="762">
        <v>604264.3816984446</v>
      </c>
      <c r="DS56" s="762">
        <v>612966.7983084236</v>
      </c>
      <c r="DT56" s="762">
        <v>623487.74252911494</v>
      </c>
      <c r="DU56" s="762">
        <v>634874.85028223682</v>
      </c>
      <c r="DV56" s="762">
        <v>640638.51830001222</v>
      </c>
      <c r="DW56" s="762">
        <v>644329.59710239829</v>
      </c>
      <c r="DX56" s="762">
        <v>645173.52177810227</v>
      </c>
      <c r="DY56" s="762">
        <v>646149.29340344621</v>
      </c>
      <c r="DZ56" s="762">
        <v>655899.11789156613</v>
      </c>
      <c r="EA56" s="762">
        <v>693565.16370723839</v>
      </c>
      <c r="EB56" s="762">
        <v>694772.90107514313</v>
      </c>
      <c r="EC56" s="762">
        <v>703592.72573349951</v>
      </c>
      <c r="ED56" s="762">
        <v>708184.36570888816</v>
      </c>
      <c r="EE56" s="762">
        <v>710613.30748368683</v>
      </c>
    </row>
    <row r="57" spans="1:135" ht="17.100000000000001" customHeight="1" thickBot="1" x14ac:dyDescent="0.3">
      <c r="A57" s="766"/>
      <c r="B57" s="767"/>
      <c r="C57" s="767"/>
      <c r="D57" s="767"/>
      <c r="E57" s="767"/>
      <c r="F57" s="767"/>
      <c r="G57" s="767"/>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767"/>
      <c r="AM57" s="767"/>
      <c r="AN57" s="767"/>
      <c r="AO57" s="767"/>
      <c r="AP57" s="767"/>
      <c r="AQ57" s="767"/>
      <c r="AR57" s="767"/>
      <c r="AS57" s="767"/>
      <c r="AT57" s="767"/>
      <c r="AU57" s="767"/>
      <c r="AV57" s="767"/>
      <c r="AW57" s="767"/>
      <c r="AX57" s="767"/>
      <c r="AY57" s="767"/>
      <c r="AZ57" s="767"/>
      <c r="BA57" s="767"/>
      <c r="BB57" s="767"/>
      <c r="BC57" s="767"/>
      <c r="BD57" s="767"/>
      <c r="BE57" s="767"/>
      <c r="BF57" s="767"/>
      <c r="BG57" s="767"/>
      <c r="BH57" s="767"/>
      <c r="BI57" s="767"/>
      <c r="BJ57" s="767"/>
      <c r="BK57" s="767"/>
      <c r="BL57" s="767"/>
      <c r="BM57" s="767"/>
      <c r="BN57" s="767"/>
      <c r="BO57" s="767"/>
      <c r="BP57" s="767"/>
      <c r="BQ57" s="767"/>
      <c r="BR57" s="767"/>
      <c r="BS57" s="767"/>
      <c r="BT57" s="767"/>
      <c r="BU57" s="767"/>
      <c r="BV57" s="767"/>
      <c r="BW57" s="767"/>
      <c r="BX57" s="767"/>
      <c r="BY57" s="767"/>
      <c r="BZ57" s="767"/>
      <c r="CA57" s="767"/>
      <c r="CB57" s="767"/>
      <c r="CC57" s="767"/>
      <c r="CD57" s="767"/>
      <c r="CE57" s="767"/>
      <c r="CF57" s="767"/>
      <c r="CG57" s="767"/>
      <c r="CH57" s="767"/>
      <c r="CI57" s="767"/>
      <c r="CJ57" s="767"/>
      <c r="CK57" s="767"/>
      <c r="CL57" s="767"/>
      <c r="CM57" s="767"/>
      <c r="CN57" s="767"/>
      <c r="CO57" s="767"/>
      <c r="CP57" s="767"/>
      <c r="CQ57" s="767"/>
      <c r="CR57" s="767"/>
      <c r="CS57" s="767"/>
      <c r="CT57" s="767"/>
      <c r="CU57" s="767"/>
      <c r="CV57" s="767"/>
      <c r="CW57" s="767"/>
      <c r="CX57" s="767"/>
      <c r="CY57" s="767"/>
      <c r="CZ57" s="767"/>
      <c r="DA57" s="767"/>
      <c r="DB57" s="767"/>
      <c r="DC57" s="767"/>
      <c r="DD57" s="767"/>
      <c r="DE57" s="767"/>
      <c r="DF57" s="767"/>
      <c r="DG57" s="767"/>
      <c r="DH57" s="767"/>
      <c r="DI57" s="767"/>
      <c r="DJ57" s="767"/>
      <c r="DK57" s="767"/>
      <c r="DL57" s="767"/>
      <c r="DM57" s="767"/>
      <c r="DN57" s="767"/>
      <c r="DO57" s="767"/>
      <c r="DP57" s="767"/>
      <c r="DQ57" s="767"/>
      <c r="DR57" s="767"/>
      <c r="DS57" s="767"/>
      <c r="DT57" s="767"/>
      <c r="DU57" s="767"/>
      <c r="DV57" s="767"/>
      <c r="DW57" s="767"/>
      <c r="DX57" s="767"/>
      <c r="DY57" s="767"/>
      <c r="DZ57" s="767"/>
      <c r="EA57" s="767"/>
      <c r="EB57" s="767"/>
      <c r="EC57" s="767"/>
      <c r="ED57" s="767"/>
      <c r="EE57" s="767"/>
    </row>
    <row r="58" spans="1:135" s="760" customFormat="1" ht="15" thickTop="1" x14ac:dyDescent="0.25">
      <c r="A58" s="760" t="s">
        <v>574</v>
      </c>
    </row>
    <row r="59" spans="1:135" s="760" customFormat="1" x14ac:dyDescent="0.25">
      <c r="A59" s="760" t="s">
        <v>626</v>
      </c>
    </row>
    <row r="60" spans="1:135" s="760" customFormat="1" ht="15.75" x14ac:dyDescent="0.25">
      <c r="A60" s="760" t="s">
        <v>678</v>
      </c>
    </row>
    <row r="61" spans="1:135" s="760" customFormat="1" ht="25.5" customHeight="1" x14ac:dyDescent="0.25">
      <c r="A61" s="760" t="s">
        <v>679</v>
      </c>
      <c r="DE61" s="775"/>
      <c r="DF61" s="775"/>
      <c r="DG61" s="775"/>
      <c r="DH61" s="775"/>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row>
    <row r="62" spans="1:135" s="760" customFormat="1" ht="15.75" x14ac:dyDescent="0.25">
      <c r="A62" s="760" t="s">
        <v>680</v>
      </c>
    </row>
    <row r="63" spans="1:135" s="760" customFormat="1" ht="15.75" x14ac:dyDescent="0.25">
      <c r="A63" s="707" t="s">
        <v>600</v>
      </c>
    </row>
    <row r="64" spans="1:135" s="760" customFormat="1" ht="19.5" customHeight="1" x14ac:dyDescent="0.25">
      <c r="A64" s="776" t="s">
        <v>429</v>
      </c>
    </row>
    <row r="65" spans="1:1" ht="16.5" x14ac:dyDescent="0.25">
      <c r="A65" s="768"/>
    </row>
    <row r="66" spans="1:1" x14ac:dyDescent="0.2">
      <c r="A66" s="777"/>
    </row>
  </sheetData>
  <pageMargins left="0.75" right="0.75" top="0.75" bottom="0.75" header="0.3" footer="0"/>
  <pageSetup paperSize="9" scale="42" orientation="landscape" r:id="rId1"/>
  <headerFooter alignWithMargins="0"/>
  <rowBreaks count="1" manualBreakCount="1">
    <brk id="12" max="16383" man="1"/>
  </rowBreaks>
  <colBreaks count="1" manualBreakCount="1">
    <brk id="107"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7E534-89B2-4AFA-9E32-5B74521C185D}">
  <sheetPr>
    <pageSetUpPr fitToPage="1"/>
  </sheetPr>
  <dimension ref="A1:BWD129"/>
  <sheetViews>
    <sheetView showGridLines="0" zoomScale="90" zoomScaleNormal="90" zoomScaleSheetLayoutView="90" workbookViewId="0">
      <selection sqref="A1:D1"/>
    </sheetView>
  </sheetViews>
  <sheetFormatPr defaultColWidth="74.28515625" defaultRowHeight="15" x14ac:dyDescent="0.25"/>
  <cols>
    <col min="1" max="1" width="104.5703125" style="653" customWidth="1"/>
    <col min="2" max="2" width="11.85546875" style="653" customWidth="1"/>
    <col min="3" max="3" width="11.42578125" style="653" customWidth="1"/>
    <col min="4" max="4" width="12.28515625" style="653" bestFit="1" customWidth="1"/>
    <col min="5" max="5" width="6.28515625" style="653" customWidth="1"/>
    <col min="6" max="6" width="10.140625" style="653" customWidth="1"/>
    <col min="7" max="7" width="11.28515625" style="653" customWidth="1"/>
    <col min="8" max="8" width="12" style="653" customWidth="1"/>
    <col min="9" max="9" width="10.28515625" style="653" customWidth="1"/>
    <col min="10" max="12" width="18.7109375" style="653" bestFit="1" customWidth="1"/>
    <col min="13" max="1954" width="74.28515625" style="653"/>
  </cols>
  <sheetData>
    <row r="1" spans="1:1954" ht="21.75" customHeight="1" x14ac:dyDescent="0.3">
      <c r="A1" s="3728" t="s">
        <v>681</v>
      </c>
      <c r="B1" s="3728"/>
      <c r="C1" s="3728"/>
      <c r="D1" s="3728"/>
    </row>
    <row r="2" spans="1:1954" ht="12.75" customHeight="1" thickBot="1" x14ac:dyDescent="0.3">
      <c r="D2" s="619" t="s">
        <v>603</v>
      </c>
    </row>
    <row r="3" spans="1:1954" ht="18.75" thickTop="1" thickBot="1" x14ac:dyDescent="0.35">
      <c r="A3" s="778"/>
      <c r="B3" s="623" t="s">
        <v>682</v>
      </c>
      <c r="C3" s="623" t="s">
        <v>683</v>
      </c>
      <c r="D3" s="623" t="s">
        <v>684</v>
      </c>
    </row>
    <row r="4" spans="1:1954" ht="17.25" thickTop="1" x14ac:dyDescent="0.3">
      <c r="A4" s="779" t="s">
        <v>685</v>
      </c>
      <c r="B4" s="780">
        <v>115065.24166028472</v>
      </c>
      <c r="C4" s="780">
        <v>57797.622163123939</v>
      </c>
      <c r="D4" s="780">
        <v>172862.86382340864</v>
      </c>
      <c r="F4" s="781"/>
      <c r="G4" s="781"/>
      <c r="H4" s="781"/>
      <c r="J4" s="782"/>
      <c r="K4" s="782"/>
      <c r="L4" s="782"/>
    </row>
    <row r="5" spans="1:1954" ht="16.5" x14ac:dyDescent="0.3">
      <c r="A5" s="783" t="s">
        <v>686</v>
      </c>
      <c r="B5" s="784">
        <v>11733.080214612257</v>
      </c>
      <c r="C5" s="784">
        <v>2298.8174250589764</v>
      </c>
      <c r="D5" s="784">
        <v>14031.897639671233</v>
      </c>
      <c r="F5" s="781"/>
      <c r="G5" s="781"/>
      <c r="H5" s="781"/>
      <c r="J5" s="782"/>
      <c r="K5" s="782"/>
      <c r="L5" s="782"/>
    </row>
    <row r="6" spans="1:1954" ht="16.5" x14ac:dyDescent="0.3">
      <c r="A6" s="785" t="s">
        <v>687</v>
      </c>
      <c r="B6" s="786">
        <v>11611.006901562256</v>
      </c>
      <c r="C6" s="786">
        <v>2135.7589891189764</v>
      </c>
      <c r="D6" s="786">
        <v>13746.765890681232</v>
      </c>
      <c r="F6" s="781"/>
      <c r="G6" s="781"/>
      <c r="H6" s="781"/>
      <c r="J6" s="782"/>
      <c r="K6" s="782"/>
      <c r="L6" s="782"/>
    </row>
    <row r="7" spans="1:1954" ht="16.5" x14ac:dyDescent="0.3">
      <c r="A7" s="787" t="s">
        <v>688</v>
      </c>
      <c r="B7" s="788">
        <v>8773.5928874226538</v>
      </c>
      <c r="C7" s="788">
        <v>687.7057036589764</v>
      </c>
      <c r="D7" s="788">
        <v>9461.2985910816315</v>
      </c>
      <c r="F7" s="781"/>
      <c r="G7" s="781"/>
      <c r="H7" s="781"/>
      <c r="J7" s="782"/>
      <c r="K7" s="782"/>
      <c r="L7" s="782"/>
    </row>
    <row r="8" spans="1:1954" ht="16.5" x14ac:dyDescent="0.3">
      <c r="A8" s="787" t="s">
        <v>689</v>
      </c>
      <c r="B8" s="788">
        <v>2837.4140141396038</v>
      </c>
      <c r="C8" s="788">
        <v>1448.0532854600001</v>
      </c>
      <c r="D8" s="788">
        <v>4285.4672995996034</v>
      </c>
      <c r="F8" s="781"/>
      <c r="G8" s="781"/>
      <c r="H8" s="781"/>
      <c r="J8" s="782"/>
      <c r="K8" s="782"/>
      <c r="L8" s="782"/>
    </row>
    <row r="9" spans="1:1954" ht="16.5" x14ac:dyDescent="0.3">
      <c r="A9" s="785" t="s">
        <v>690</v>
      </c>
      <c r="B9" s="786">
        <v>48.259762719999998</v>
      </c>
      <c r="C9" s="786">
        <v>19.614477910000002</v>
      </c>
      <c r="D9" s="786">
        <v>67.874240629999989</v>
      </c>
      <c r="F9" s="781"/>
      <c r="G9" s="781"/>
      <c r="H9" s="781"/>
      <c r="J9" s="782"/>
      <c r="K9" s="782"/>
      <c r="L9" s="782"/>
    </row>
    <row r="10" spans="1:1954" ht="16.5" x14ac:dyDescent="0.3">
      <c r="A10" s="785" t="s">
        <v>691</v>
      </c>
      <c r="B10" s="786">
        <v>73.813550330000012</v>
      </c>
      <c r="C10" s="786">
        <v>143.44395803</v>
      </c>
      <c r="D10" s="786">
        <v>217.25750835999997</v>
      </c>
      <c r="F10" s="781"/>
      <c r="G10" s="781"/>
      <c r="H10" s="781"/>
      <c r="J10" s="782"/>
      <c r="K10" s="782"/>
      <c r="L10" s="782"/>
    </row>
    <row r="11" spans="1:1954" ht="16.5" x14ac:dyDescent="0.3">
      <c r="A11" s="783" t="s">
        <v>692</v>
      </c>
      <c r="B11" s="784">
        <v>2.2869962000000004</v>
      </c>
      <c r="C11" s="784">
        <v>0</v>
      </c>
      <c r="D11" s="784">
        <v>2.2869962000000004</v>
      </c>
      <c r="E11" s="679"/>
      <c r="F11" s="789"/>
      <c r="G11" s="781"/>
      <c r="H11" s="789"/>
      <c r="I11" s="679"/>
      <c r="J11" s="782"/>
      <c r="K11" s="782"/>
      <c r="L11" s="782"/>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79"/>
      <c r="CQ11" s="679"/>
      <c r="CR11" s="679"/>
      <c r="CS11" s="679"/>
      <c r="CT11" s="679"/>
      <c r="CU11" s="679"/>
      <c r="CV11" s="679"/>
      <c r="CW11" s="679"/>
      <c r="CX11" s="679"/>
      <c r="CY11" s="679"/>
      <c r="CZ11" s="679"/>
      <c r="DA11" s="679"/>
      <c r="DB11" s="679"/>
      <c r="DC11" s="679"/>
      <c r="DD11" s="679"/>
      <c r="DE11" s="679"/>
      <c r="DF11" s="679"/>
      <c r="DG11" s="679"/>
      <c r="DH11" s="679"/>
      <c r="DI11" s="679"/>
      <c r="DJ11" s="679"/>
      <c r="DK11" s="679"/>
      <c r="DL11" s="679"/>
      <c r="DM11" s="679"/>
      <c r="DN11" s="679"/>
      <c r="DO11" s="679"/>
      <c r="DP11" s="679"/>
      <c r="DQ11" s="679"/>
      <c r="DR11" s="679"/>
      <c r="DS11" s="679"/>
      <c r="DT11" s="679"/>
      <c r="DU11" s="679"/>
      <c r="DV11" s="679"/>
      <c r="DW11" s="679"/>
      <c r="DX11" s="679"/>
      <c r="DY11" s="679"/>
      <c r="DZ11" s="679"/>
      <c r="EA11" s="679"/>
      <c r="EB11" s="679"/>
      <c r="EC11" s="679"/>
      <c r="ED11" s="679"/>
      <c r="EE11" s="679"/>
      <c r="EF11" s="679"/>
      <c r="EG11" s="679"/>
      <c r="EH11" s="679"/>
      <c r="EI11" s="679"/>
      <c r="EJ11" s="679"/>
      <c r="EK11" s="679"/>
      <c r="EL11" s="679"/>
      <c r="EM11" s="679"/>
      <c r="EN11" s="679"/>
      <c r="EO11" s="679"/>
      <c r="EP11" s="679"/>
      <c r="EQ11" s="679"/>
      <c r="ER11" s="679"/>
      <c r="ES11" s="679"/>
      <c r="ET11" s="679"/>
      <c r="EU11" s="679"/>
      <c r="EV11" s="679"/>
      <c r="EW11" s="679"/>
      <c r="EX11" s="679"/>
      <c r="EY11" s="679"/>
      <c r="EZ11" s="679"/>
      <c r="FA11" s="679"/>
      <c r="FB11" s="679"/>
      <c r="FC11" s="679"/>
      <c r="FD11" s="679"/>
      <c r="FE11" s="679"/>
      <c r="FF11" s="679"/>
      <c r="FG11" s="679"/>
      <c r="FH11" s="679"/>
      <c r="FI11" s="679"/>
      <c r="FJ11" s="679"/>
      <c r="FK11" s="679"/>
      <c r="FL11" s="679"/>
      <c r="FM11" s="679"/>
      <c r="FN11" s="679"/>
      <c r="FO11" s="679"/>
      <c r="FP11" s="679"/>
      <c r="FQ11" s="679"/>
      <c r="FR11" s="679"/>
      <c r="FS11" s="679"/>
      <c r="FT11" s="679"/>
      <c r="FU11" s="679"/>
      <c r="FV11" s="679"/>
      <c r="FW11" s="679"/>
      <c r="FX11" s="679"/>
      <c r="FY11" s="679"/>
      <c r="FZ11" s="679"/>
      <c r="GA11" s="679"/>
      <c r="GB11" s="679"/>
      <c r="GC11" s="679"/>
      <c r="GD11" s="679"/>
      <c r="GE11" s="679"/>
      <c r="GF11" s="679"/>
      <c r="GG11" s="679"/>
      <c r="GH11" s="679"/>
      <c r="GI11" s="679"/>
      <c r="GJ11" s="679"/>
      <c r="GK11" s="679"/>
      <c r="GL11" s="679"/>
      <c r="GM11" s="679"/>
      <c r="GN11" s="679"/>
      <c r="GO11" s="679"/>
      <c r="GP11" s="679"/>
      <c r="GQ11" s="679"/>
      <c r="GR11" s="679"/>
      <c r="GS11" s="679"/>
      <c r="GT11" s="679"/>
      <c r="GU11" s="679"/>
      <c r="GV11" s="679"/>
      <c r="GW11" s="679"/>
      <c r="GX11" s="679"/>
      <c r="GY11" s="679"/>
      <c r="GZ11" s="679"/>
      <c r="HA11" s="679"/>
      <c r="HB11" s="679"/>
      <c r="HC11" s="679"/>
      <c r="HD11" s="679"/>
      <c r="HE11" s="679"/>
      <c r="HF11" s="679"/>
      <c r="HG11" s="679"/>
      <c r="HH11" s="679"/>
      <c r="HI11" s="679"/>
      <c r="HJ11" s="679"/>
      <c r="HK11" s="679"/>
      <c r="HL11" s="679"/>
      <c r="HM11" s="679"/>
      <c r="HN11" s="679"/>
      <c r="HO11" s="679"/>
      <c r="HP11" s="679"/>
      <c r="HQ11" s="679"/>
      <c r="HR11" s="679"/>
      <c r="HS11" s="679"/>
      <c r="HT11" s="679"/>
      <c r="HU11" s="679"/>
      <c r="HV11" s="679"/>
      <c r="HW11" s="679"/>
      <c r="HX11" s="679"/>
      <c r="HY11" s="679"/>
      <c r="HZ11" s="679"/>
      <c r="IA11" s="679"/>
      <c r="IB11" s="679"/>
      <c r="IC11" s="679"/>
      <c r="ID11" s="679"/>
      <c r="IE11" s="679"/>
      <c r="IF11" s="679"/>
      <c r="IG11" s="679"/>
      <c r="IH11" s="679"/>
      <c r="II11" s="679"/>
      <c r="IJ11" s="679"/>
      <c r="IK11" s="679"/>
      <c r="IL11" s="679"/>
      <c r="IM11" s="679"/>
      <c r="IN11" s="679"/>
      <c r="IO11" s="679"/>
      <c r="IP11" s="679"/>
      <c r="IQ11" s="679"/>
      <c r="IR11" s="679"/>
      <c r="IS11" s="679"/>
      <c r="IT11" s="679"/>
      <c r="IU11" s="679"/>
      <c r="IV11" s="679"/>
      <c r="IW11" s="679"/>
      <c r="IX11" s="679"/>
      <c r="IY11" s="679"/>
      <c r="IZ11" s="679"/>
      <c r="JA11" s="679"/>
      <c r="JB11" s="679"/>
      <c r="JC11" s="679"/>
      <c r="JD11" s="679"/>
      <c r="JE11" s="679"/>
      <c r="JF11" s="679"/>
      <c r="JG11" s="679"/>
      <c r="JH11" s="679"/>
      <c r="JI11" s="679"/>
      <c r="JJ11" s="679"/>
      <c r="JK11" s="679"/>
      <c r="JL11" s="679"/>
      <c r="JM11" s="679"/>
      <c r="JN11" s="679"/>
      <c r="JO11" s="679"/>
      <c r="JP11" s="679"/>
      <c r="JQ11" s="679"/>
      <c r="JR11" s="679"/>
      <c r="JS11" s="679"/>
      <c r="JT11" s="679"/>
      <c r="JU11" s="679"/>
      <c r="JV11" s="679"/>
      <c r="JW11" s="679"/>
      <c r="JX11" s="679"/>
      <c r="JY11" s="679"/>
      <c r="JZ11" s="679"/>
      <c r="KA11" s="679"/>
      <c r="KB11" s="679"/>
      <c r="KC11" s="679"/>
      <c r="KD11" s="679"/>
      <c r="KE11" s="679"/>
      <c r="KF11" s="679"/>
      <c r="KG11" s="679"/>
      <c r="KH11" s="679"/>
      <c r="KI11" s="679"/>
      <c r="KJ11" s="679"/>
      <c r="KK11" s="679"/>
      <c r="KL11" s="679"/>
      <c r="KM11" s="679"/>
      <c r="KN11" s="679"/>
      <c r="KO11" s="679"/>
      <c r="KP11" s="679"/>
      <c r="KQ11" s="679"/>
      <c r="KR11" s="679"/>
      <c r="KS11" s="679"/>
      <c r="KT11" s="679"/>
      <c r="KU11" s="679"/>
      <c r="KV11" s="679"/>
      <c r="KW11" s="679"/>
      <c r="KX11" s="679"/>
      <c r="KY11" s="679"/>
      <c r="KZ11" s="679"/>
      <c r="LA11" s="679"/>
      <c r="LB11" s="679"/>
      <c r="LC11" s="679"/>
      <c r="LD11" s="679"/>
      <c r="LE11" s="679"/>
      <c r="LF11" s="679"/>
      <c r="LG11" s="679"/>
      <c r="LH11" s="679"/>
      <c r="LI11" s="679"/>
      <c r="LJ11" s="679"/>
      <c r="LK11" s="679"/>
      <c r="LL11" s="679"/>
      <c r="LM11" s="679"/>
      <c r="LN11" s="679"/>
      <c r="LO11" s="679"/>
      <c r="LP11" s="679"/>
      <c r="LQ11" s="679"/>
      <c r="LR11" s="679"/>
      <c r="LS11" s="679"/>
      <c r="LT11" s="679"/>
      <c r="LU11" s="679"/>
      <c r="LV11" s="679"/>
      <c r="LW11" s="679"/>
      <c r="LX11" s="679"/>
      <c r="LY11" s="679"/>
      <c r="LZ11" s="679"/>
      <c r="MA11" s="679"/>
      <c r="MB11" s="679"/>
      <c r="MC11" s="679"/>
      <c r="MD11" s="679"/>
      <c r="ME11" s="679"/>
      <c r="MF11" s="679"/>
      <c r="MG11" s="679"/>
      <c r="MH11" s="679"/>
      <c r="MI11" s="679"/>
      <c r="MJ11" s="679"/>
      <c r="MK11" s="679"/>
      <c r="ML11" s="679"/>
      <c r="MM11" s="679"/>
      <c r="MN11" s="679"/>
      <c r="MO11" s="679"/>
      <c r="MP11" s="679"/>
      <c r="MQ11" s="679"/>
      <c r="MR11" s="679"/>
      <c r="MS11" s="679"/>
      <c r="MT11" s="679"/>
      <c r="MU11" s="679"/>
      <c r="MV11" s="679"/>
      <c r="MW11" s="679"/>
      <c r="MX11" s="679"/>
      <c r="MY11" s="679"/>
      <c r="MZ11" s="679"/>
      <c r="NA11" s="679"/>
      <c r="NB11" s="679"/>
      <c r="NC11" s="679"/>
      <c r="ND11" s="679"/>
      <c r="NE11" s="679"/>
      <c r="NF11" s="679"/>
      <c r="NG11" s="679"/>
      <c r="NH11" s="679"/>
      <c r="NI11" s="679"/>
      <c r="NJ11" s="679"/>
      <c r="NK11" s="679"/>
      <c r="NL11" s="679"/>
      <c r="NM11" s="679"/>
      <c r="NN11" s="679"/>
      <c r="NO11" s="679"/>
      <c r="NP11" s="679"/>
      <c r="NQ11" s="679"/>
      <c r="NR11" s="679"/>
      <c r="NS11" s="679"/>
      <c r="NT11" s="679"/>
      <c r="NU11" s="679"/>
      <c r="NV11" s="679"/>
      <c r="NW11" s="679"/>
      <c r="NX11" s="679"/>
      <c r="NY11" s="679"/>
      <c r="NZ11" s="679"/>
      <c r="OA11" s="679"/>
      <c r="OB11" s="679"/>
      <c r="OC11" s="679"/>
      <c r="OD11" s="679"/>
      <c r="OE11" s="679"/>
      <c r="OF11" s="679"/>
      <c r="OG11" s="679"/>
      <c r="OH11" s="679"/>
      <c r="OI11" s="679"/>
      <c r="OJ11" s="679"/>
      <c r="OK11" s="679"/>
      <c r="OL11" s="679"/>
      <c r="OM11" s="679"/>
      <c r="ON11" s="679"/>
      <c r="OO11" s="679"/>
      <c r="OP11" s="679"/>
      <c r="OQ11" s="679"/>
      <c r="OR11" s="679"/>
      <c r="OS11" s="679"/>
      <c r="OT11" s="679"/>
      <c r="OU11" s="679"/>
      <c r="OV11" s="679"/>
      <c r="OW11" s="679"/>
      <c r="OX11" s="679"/>
      <c r="OY11" s="679"/>
      <c r="OZ11" s="679"/>
      <c r="PA11" s="679"/>
      <c r="PB11" s="679"/>
      <c r="PC11" s="679"/>
      <c r="PD11" s="679"/>
      <c r="PE11" s="679"/>
      <c r="PF11" s="679"/>
      <c r="PG11" s="679"/>
      <c r="PH11" s="679"/>
      <c r="PI11" s="679"/>
      <c r="PJ11" s="679"/>
      <c r="PK11" s="679"/>
      <c r="PL11" s="679"/>
      <c r="PM11" s="679"/>
      <c r="PN11" s="679"/>
      <c r="PO11" s="679"/>
      <c r="PP11" s="679"/>
      <c r="PQ11" s="679"/>
      <c r="PR11" s="679"/>
      <c r="PS11" s="679"/>
      <c r="PT11" s="679"/>
      <c r="PU11" s="679"/>
      <c r="PV11" s="679"/>
      <c r="PW11" s="679"/>
      <c r="PX11" s="679"/>
      <c r="PY11" s="679"/>
      <c r="PZ11" s="679"/>
      <c r="QA11" s="679"/>
      <c r="QB11" s="679"/>
      <c r="QC11" s="679"/>
      <c r="QD11" s="679"/>
      <c r="QE11" s="679"/>
      <c r="QF11" s="679"/>
      <c r="QG11" s="679"/>
      <c r="QH11" s="679"/>
      <c r="QI11" s="679"/>
      <c r="QJ11" s="679"/>
      <c r="QK11" s="679"/>
      <c r="QL11" s="679"/>
      <c r="QM11" s="679"/>
      <c r="QN11" s="679"/>
      <c r="QO11" s="679"/>
      <c r="QP11" s="679"/>
      <c r="QQ11" s="679"/>
      <c r="QR11" s="679"/>
      <c r="QS11" s="679"/>
      <c r="QT11" s="679"/>
      <c r="QU11" s="679"/>
      <c r="QV11" s="679"/>
      <c r="QW11" s="679"/>
      <c r="QX11" s="679"/>
      <c r="QY11" s="679"/>
      <c r="QZ11" s="679"/>
      <c r="RA11" s="679"/>
      <c r="RB11" s="679"/>
      <c r="RC11" s="679"/>
      <c r="RD11" s="679"/>
      <c r="RE11" s="679"/>
      <c r="RF11" s="679"/>
      <c r="RG11" s="679"/>
      <c r="RH11" s="679"/>
      <c r="RI11" s="679"/>
      <c r="RJ11" s="679"/>
      <c r="RK11" s="679"/>
      <c r="RL11" s="679"/>
      <c r="RM11" s="679"/>
      <c r="RN11" s="679"/>
      <c r="RO11" s="679"/>
      <c r="RP11" s="679"/>
      <c r="RQ11" s="679"/>
      <c r="RR11" s="679"/>
      <c r="RS11" s="679"/>
      <c r="RT11" s="679"/>
      <c r="RU11" s="679"/>
      <c r="RV11" s="679"/>
      <c r="RW11" s="679"/>
      <c r="RX11" s="679"/>
      <c r="RY11" s="679"/>
      <c r="RZ11" s="679"/>
      <c r="SA11" s="679"/>
      <c r="SB11" s="679"/>
      <c r="SC11" s="679"/>
      <c r="SD11" s="679"/>
      <c r="SE11" s="679"/>
      <c r="SF11" s="679"/>
      <c r="SG11" s="679"/>
      <c r="SH11" s="679"/>
      <c r="SI11" s="679"/>
      <c r="SJ11" s="679"/>
      <c r="SK11" s="679"/>
      <c r="SL11" s="679"/>
      <c r="SM11" s="679"/>
      <c r="SN11" s="679"/>
      <c r="SO11" s="679"/>
      <c r="SP11" s="679"/>
      <c r="SQ11" s="679"/>
      <c r="SR11" s="679"/>
      <c r="SS11" s="679"/>
      <c r="ST11" s="679"/>
      <c r="SU11" s="679"/>
      <c r="SV11" s="679"/>
      <c r="SW11" s="679"/>
      <c r="SX11" s="679"/>
      <c r="SY11" s="679"/>
      <c r="SZ11" s="679"/>
      <c r="TA11" s="679"/>
      <c r="TB11" s="679"/>
      <c r="TC11" s="679"/>
      <c r="TD11" s="679"/>
      <c r="TE11" s="679"/>
      <c r="TF11" s="679"/>
      <c r="TG11" s="679"/>
      <c r="TH11" s="679"/>
      <c r="TI11" s="679"/>
      <c r="TJ11" s="679"/>
      <c r="TK11" s="679"/>
      <c r="TL11" s="679"/>
      <c r="TM11" s="679"/>
      <c r="TN11" s="679"/>
      <c r="TO11" s="679"/>
      <c r="TP11" s="679"/>
      <c r="TQ11" s="679"/>
      <c r="TR11" s="679"/>
      <c r="TS11" s="679"/>
      <c r="TT11" s="679"/>
      <c r="TU11" s="679"/>
      <c r="TV11" s="679"/>
      <c r="TW11" s="679"/>
      <c r="TX11" s="679"/>
      <c r="TY11" s="679"/>
      <c r="TZ11" s="679"/>
      <c r="UA11" s="679"/>
      <c r="UB11" s="679"/>
      <c r="UC11" s="679"/>
      <c r="UD11" s="679"/>
      <c r="UE11" s="679"/>
      <c r="UF11" s="679"/>
      <c r="UG11" s="679"/>
      <c r="UH11" s="679"/>
      <c r="UI11" s="679"/>
      <c r="UJ11" s="679"/>
      <c r="UK11" s="679"/>
      <c r="UL11" s="679"/>
      <c r="UM11" s="679"/>
      <c r="UN11" s="679"/>
      <c r="UO11" s="679"/>
      <c r="UP11" s="679"/>
      <c r="UQ11" s="679"/>
      <c r="UR11" s="679"/>
      <c r="US11" s="679"/>
      <c r="UT11" s="679"/>
      <c r="UU11" s="679"/>
      <c r="UV11" s="679"/>
      <c r="UW11" s="679"/>
      <c r="UX11" s="679"/>
      <c r="UY11" s="679"/>
      <c r="UZ11" s="679"/>
      <c r="VA11" s="679"/>
      <c r="VB11" s="679"/>
      <c r="VC11" s="679"/>
      <c r="VD11" s="679"/>
      <c r="VE11" s="679"/>
      <c r="VF11" s="679"/>
      <c r="VG11" s="679"/>
      <c r="VH11" s="679"/>
      <c r="VI11" s="679"/>
      <c r="VJ11" s="679"/>
      <c r="VK11" s="679"/>
      <c r="VL11" s="679"/>
      <c r="VM11" s="679"/>
      <c r="VN11" s="679"/>
      <c r="VO11" s="679"/>
      <c r="VP11" s="679"/>
      <c r="VQ11" s="679"/>
      <c r="VR11" s="679"/>
      <c r="VS11" s="679"/>
      <c r="VT11" s="679"/>
      <c r="VU11" s="679"/>
      <c r="VV11" s="679"/>
      <c r="VW11" s="679"/>
      <c r="VX11" s="679"/>
      <c r="VY11" s="679"/>
      <c r="VZ11" s="679"/>
      <c r="WA11" s="679"/>
      <c r="WB11" s="679"/>
      <c r="WC11" s="679"/>
      <c r="WD11" s="679"/>
      <c r="WE11" s="679"/>
      <c r="WF11" s="679"/>
      <c r="WG11" s="679"/>
      <c r="WH11" s="679"/>
      <c r="WI11" s="679"/>
      <c r="WJ11" s="679"/>
      <c r="WK11" s="679"/>
      <c r="WL11" s="679"/>
      <c r="WM11" s="679"/>
      <c r="WN11" s="679"/>
      <c r="WO11" s="679"/>
      <c r="WP11" s="679"/>
      <c r="WQ11" s="679"/>
      <c r="WR11" s="679"/>
      <c r="WS11" s="679"/>
      <c r="WT11" s="679"/>
      <c r="WU11" s="679"/>
      <c r="WV11" s="679"/>
      <c r="WW11" s="679"/>
      <c r="WX11" s="679"/>
      <c r="WY11" s="679"/>
      <c r="WZ11" s="679"/>
      <c r="XA11" s="679"/>
      <c r="XB11" s="679"/>
      <c r="XC11" s="679"/>
      <c r="XD11" s="679"/>
      <c r="XE11" s="679"/>
      <c r="XF11" s="679"/>
      <c r="XG11" s="679"/>
      <c r="XH11" s="679"/>
      <c r="XI11" s="679"/>
      <c r="XJ11" s="679"/>
      <c r="XK11" s="679"/>
      <c r="XL11" s="679"/>
      <c r="XM11" s="679"/>
      <c r="XN11" s="679"/>
      <c r="XO11" s="679"/>
      <c r="XP11" s="679"/>
      <c r="XQ11" s="679"/>
      <c r="XR11" s="679"/>
      <c r="XS11" s="679"/>
      <c r="XT11" s="679"/>
      <c r="XU11" s="679"/>
      <c r="XV11" s="679"/>
      <c r="XW11" s="679"/>
      <c r="XX11" s="679"/>
      <c r="XY11" s="679"/>
      <c r="XZ11" s="679"/>
      <c r="YA11" s="679"/>
      <c r="YB11" s="679"/>
      <c r="YC11" s="679"/>
      <c r="YD11" s="679"/>
      <c r="YE11" s="679"/>
      <c r="YF11" s="679"/>
      <c r="YG11" s="679"/>
      <c r="YH11" s="679"/>
      <c r="YI11" s="679"/>
      <c r="YJ11" s="679"/>
      <c r="YK11" s="679"/>
      <c r="YL11" s="679"/>
      <c r="YM11" s="679"/>
      <c r="YN11" s="679"/>
      <c r="YO11" s="679"/>
      <c r="YP11" s="679"/>
      <c r="YQ11" s="679"/>
      <c r="YR11" s="679"/>
      <c r="YS11" s="679"/>
      <c r="YT11" s="679"/>
      <c r="YU11" s="679"/>
      <c r="YV11" s="679"/>
      <c r="YW11" s="679"/>
      <c r="YX11" s="679"/>
      <c r="YY11" s="679"/>
      <c r="YZ11" s="679"/>
      <c r="ZA11" s="679"/>
      <c r="ZB11" s="679"/>
      <c r="ZC11" s="679"/>
      <c r="ZD11" s="679"/>
      <c r="ZE11" s="679"/>
      <c r="ZF11" s="679"/>
      <c r="ZG11" s="679"/>
      <c r="ZH11" s="679"/>
      <c r="ZI11" s="679"/>
      <c r="ZJ11" s="679"/>
      <c r="ZK11" s="679"/>
      <c r="ZL11" s="679"/>
      <c r="ZM11" s="679"/>
      <c r="ZN11" s="679"/>
      <c r="ZO11" s="679"/>
      <c r="ZP11" s="679"/>
      <c r="ZQ11" s="679"/>
      <c r="ZR11" s="679"/>
      <c r="ZS11" s="679"/>
      <c r="ZT11" s="679"/>
      <c r="ZU11" s="679"/>
      <c r="ZV11" s="679"/>
      <c r="ZW11" s="679"/>
      <c r="ZX11" s="679"/>
      <c r="ZY11" s="679"/>
      <c r="ZZ11" s="679"/>
      <c r="AAA11" s="679"/>
      <c r="AAB11" s="679"/>
      <c r="AAC11" s="679"/>
      <c r="AAD11" s="679"/>
      <c r="AAE11" s="679"/>
      <c r="AAF11" s="679"/>
      <c r="AAG11" s="679"/>
      <c r="AAH11" s="679"/>
      <c r="AAI11" s="679"/>
      <c r="AAJ11" s="679"/>
      <c r="AAK11" s="679"/>
      <c r="AAL11" s="679"/>
      <c r="AAM11" s="679"/>
      <c r="AAN11" s="679"/>
      <c r="AAO11" s="679"/>
      <c r="AAP11" s="679"/>
      <c r="AAQ11" s="679"/>
      <c r="AAR11" s="679"/>
      <c r="AAS11" s="679"/>
      <c r="AAT11" s="679"/>
      <c r="AAU11" s="679"/>
      <c r="AAV11" s="679"/>
      <c r="AAW11" s="679"/>
      <c r="AAX11" s="679"/>
      <c r="AAY11" s="679"/>
      <c r="AAZ11" s="679"/>
      <c r="ABA11" s="679"/>
      <c r="ABB11" s="679"/>
      <c r="ABC11" s="679"/>
      <c r="ABD11" s="679"/>
      <c r="ABE11" s="679"/>
      <c r="ABF11" s="679"/>
      <c r="ABG11" s="679"/>
      <c r="ABH11" s="679"/>
      <c r="ABI11" s="679"/>
      <c r="ABJ11" s="679"/>
      <c r="ABK11" s="679"/>
      <c r="ABL11" s="679"/>
      <c r="ABM11" s="679"/>
      <c r="ABN11" s="679"/>
      <c r="ABO11" s="679"/>
      <c r="ABP11" s="679"/>
      <c r="ABQ11" s="679"/>
      <c r="ABR11" s="679"/>
      <c r="ABS11" s="679"/>
      <c r="ABT11" s="679"/>
      <c r="ABU11" s="679"/>
      <c r="ABV11" s="679"/>
      <c r="ABW11" s="679"/>
      <c r="ABX11" s="679"/>
      <c r="ABY11" s="679"/>
      <c r="ABZ11" s="679"/>
      <c r="ACA11" s="679"/>
      <c r="ACB11" s="679"/>
      <c r="ACC11" s="679"/>
      <c r="ACD11" s="679"/>
      <c r="ACE11" s="679"/>
      <c r="ACF11" s="679"/>
      <c r="ACG11" s="679"/>
      <c r="ACH11" s="679"/>
      <c r="ACI11" s="679"/>
      <c r="ACJ11" s="679"/>
      <c r="ACK11" s="679"/>
      <c r="ACL11" s="679"/>
      <c r="ACM11" s="679"/>
      <c r="ACN11" s="679"/>
      <c r="ACO11" s="679"/>
      <c r="ACP11" s="679"/>
      <c r="ACQ11" s="679"/>
      <c r="ACR11" s="679"/>
      <c r="ACS11" s="679"/>
      <c r="ACT11" s="679"/>
      <c r="ACU11" s="679"/>
      <c r="ACV11" s="679"/>
      <c r="ACW11" s="679"/>
      <c r="ACX11" s="679"/>
      <c r="ACY11" s="679"/>
      <c r="ACZ11" s="679"/>
      <c r="ADA11" s="679"/>
      <c r="ADB11" s="679"/>
      <c r="ADC11" s="679"/>
      <c r="ADD11" s="679"/>
      <c r="ADE11" s="679"/>
      <c r="ADF11" s="679"/>
      <c r="ADG11" s="679"/>
      <c r="ADH11" s="679"/>
      <c r="ADI11" s="679"/>
      <c r="ADJ11" s="679"/>
      <c r="ADK11" s="679"/>
      <c r="ADL11" s="679"/>
      <c r="ADM11" s="679"/>
      <c r="ADN11" s="679"/>
      <c r="ADO11" s="679"/>
      <c r="ADP11" s="679"/>
      <c r="ADQ11" s="679"/>
      <c r="ADR11" s="679"/>
      <c r="ADS11" s="679"/>
      <c r="ADT11" s="679"/>
      <c r="ADU11" s="679"/>
      <c r="ADV11" s="679"/>
      <c r="ADW11" s="679"/>
      <c r="ADX11" s="679"/>
      <c r="ADY11" s="679"/>
      <c r="ADZ11" s="679"/>
      <c r="AEA11" s="679"/>
      <c r="AEB11" s="679"/>
      <c r="AEC11" s="679"/>
      <c r="AED11" s="679"/>
      <c r="AEE11" s="679"/>
      <c r="AEF11" s="679"/>
      <c r="AEG11" s="679"/>
      <c r="AEH11" s="679"/>
      <c r="AEI11" s="679"/>
      <c r="AEJ11" s="679"/>
      <c r="AEK11" s="679"/>
      <c r="AEL11" s="679"/>
      <c r="AEM11" s="679"/>
      <c r="AEN11" s="679"/>
      <c r="AEO11" s="679"/>
      <c r="AEP11" s="679"/>
      <c r="AEQ11" s="679"/>
      <c r="AER11" s="679"/>
      <c r="AES11" s="679"/>
      <c r="AET11" s="679"/>
      <c r="AEU11" s="679"/>
      <c r="AEV11" s="679"/>
      <c r="AEW11" s="679"/>
      <c r="AEX11" s="679"/>
      <c r="AEY11" s="679"/>
      <c r="AEZ11" s="679"/>
      <c r="AFA11" s="679"/>
      <c r="AFB11" s="679"/>
      <c r="AFC11" s="679"/>
      <c r="AFD11" s="679"/>
      <c r="AFE11" s="679"/>
      <c r="AFF11" s="679"/>
      <c r="AFG11" s="679"/>
      <c r="AFH11" s="679"/>
      <c r="AFI11" s="679"/>
      <c r="AFJ11" s="679"/>
      <c r="AFK11" s="679"/>
      <c r="AFL11" s="679"/>
      <c r="AFM11" s="679"/>
      <c r="AFN11" s="679"/>
      <c r="AFO11" s="679"/>
      <c r="AFP11" s="679"/>
      <c r="AFQ11" s="679"/>
      <c r="AFR11" s="679"/>
      <c r="AFS11" s="679"/>
      <c r="AFT11" s="679"/>
      <c r="AFU11" s="679"/>
      <c r="AFV11" s="679"/>
      <c r="AFW11" s="679"/>
      <c r="AFX11" s="679"/>
      <c r="AFY11" s="679"/>
      <c r="AFZ11" s="679"/>
      <c r="AGA11" s="679"/>
      <c r="AGB11" s="679"/>
      <c r="AGC11" s="679"/>
      <c r="AGD11" s="679"/>
      <c r="AGE11" s="679"/>
      <c r="AGF11" s="679"/>
      <c r="AGG11" s="679"/>
      <c r="AGH11" s="679"/>
      <c r="AGI11" s="679"/>
      <c r="AGJ11" s="679"/>
      <c r="AGK11" s="679"/>
      <c r="AGL11" s="679"/>
      <c r="AGM11" s="679"/>
      <c r="AGN11" s="679"/>
      <c r="AGO11" s="679"/>
      <c r="AGP11" s="679"/>
      <c r="AGQ11" s="679"/>
      <c r="AGR11" s="679"/>
      <c r="AGS11" s="679"/>
      <c r="AGT11" s="679"/>
      <c r="AGU11" s="679"/>
      <c r="AGV11" s="679"/>
      <c r="AGW11" s="679"/>
      <c r="AGX11" s="679"/>
      <c r="AGY11" s="679"/>
      <c r="AGZ11" s="679"/>
      <c r="AHA11" s="679"/>
      <c r="AHB11" s="679"/>
      <c r="AHC11" s="679"/>
      <c r="AHD11" s="679"/>
      <c r="AHE11" s="679"/>
      <c r="AHF11" s="679"/>
      <c r="AHG11" s="679"/>
      <c r="AHH11" s="679"/>
      <c r="AHI11" s="679"/>
      <c r="AHJ11" s="679"/>
      <c r="AHK11" s="679"/>
      <c r="AHL11" s="679"/>
      <c r="AHM11" s="679"/>
      <c r="AHN11" s="679"/>
      <c r="AHO11" s="679"/>
      <c r="AHP11" s="679"/>
      <c r="AHQ11" s="679"/>
      <c r="AHR11" s="679"/>
      <c r="AHS11" s="679"/>
      <c r="AHT11" s="679"/>
      <c r="AHU11" s="679"/>
      <c r="AHV11" s="679"/>
      <c r="AHW11" s="679"/>
      <c r="AHX11" s="679"/>
      <c r="AHY11" s="679"/>
      <c r="AHZ11" s="679"/>
      <c r="AIA11" s="679"/>
      <c r="AIB11" s="679"/>
      <c r="AIC11" s="679"/>
      <c r="AID11" s="679"/>
      <c r="AIE11" s="679"/>
      <c r="AIF11" s="679"/>
      <c r="AIG11" s="679"/>
      <c r="AIH11" s="679"/>
      <c r="AII11" s="679"/>
      <c r="AIJ11" s="679"/>
      <c r="AIK11" s="679"/>
      <c r="AIL11" s="679"/>
      <c r="AIM11" s="679"/>
      <c r="AIN11" s="679"/>
      <c r="AIO11" s="679"/>
      <c r="AIP11" s="679"/>
      <c r="AIQ11" s="679"/>
      <c r="AIR11" s="679"/>
      <c r="AIS11" s="679"/>
      <c r="AIT11" s="679"/>
      <c r="AIU11" s="679"/>
      <c r="AIV11" s="679"/>
      <c r="AIW11" s="679"/>
      <c r="AIX11" s="679"/>
      <c r="AIY11" s="679"/>
      <c r="AIZ11" s="679"/>
      <c r="AJA11" s="679"/>
      <c r="AJB11" s="679"/>
      <c r="AJC11" s="679"/>
      <c r="AJD11" s="679"/>
      <c r="AJE11" s="679"/>
      <c r="AJF11" s="679"/>
      <c r="AJG11" s="679"/>
      <c r="AJH11" s="679"/>
      <c r="AJI11" s="679"/>
      <c r="AJJ11" s="679"/>
      <c r="AJK11" s="679"/>
      <c r="AJL11" s="679"/>
      <c r="AJM11" s="679"/>
      <c r="AJN11" s="679"/>
      <c r="AJO11" s="679"/>
      <c r="AJP11" s="679"/>
      <c r="AJQ11" s="679"/>
      <c r="AJR11" s="679"/>
      <c r="AJS11" s="679"/>
      <c r="AJT11" s="679"/>
      <c r="AJU11" s="679"/>
      <c r="AJV11" s="679"/>
      <c r="AJW11" s="679"/>
      <c r="AJX11" s="679"/>
      <c r="AJY11" s="679"/>
      <c r="AJZ11" s="679"/>
      <c r="AKA11" s="679"/>
      <c r="AKB11" s="679"/>
      <c r="AKC11" s="679"/>
      <c r="AKD11" s="679"/>
      <c r="AKE11" s="679"/>
      <c r="AKF11" s="679"/>
      <c r="AKG11" s="679"/>
      <c r="AKH11" s="679"/>
      <c r="AKI11" s="679"/>
      <c r="AKJ11" s="679"/>
      <c r="AKK11" s="679"/>
      <c r="AKL11" s="679"/>
      <c r="AKM11" s="679"/>
      <c r="AKN11" s="679"/>
      <c r="AKO11" s="679"/>
      <c r="AKP11" s="679"/>
      <c r="AKQ11" s="679"/>
      <c r="AKR11" s="679"/>
      <c r="AKS11" s="679"/>
      <c r="AKT11" s="679"/>
      <c r="AKU11" s="679"/>
      <c r="AKV11" s="679"/>
      <c r="AKW11" s="679"/>
      <c r="AKX11" s="679"/>
      <c r="AKY11" s="679"/>
      <c r="AKZ11" s="679"/>
      <c r="ALA11" s="679"/>
      <c r="ALB11" s="679"/>
      <c r="ALC11" s="679"/>
      <c r="ALD11" s="679"/>
      <c r="ALE11" s="679"/>
      <c r="ALF11" s="679"/>
      <c r="ALG11" s="679"/>
      <c r="ALH11" s="679"/>
      <c r="ALI11" s="679"/>
      <c r="ALJ11" s="679"/>
      <c r="ALK11" s="679"/>
      <c r="ALL11" s="679"/>
      <c r="ALM11" s="679"/>
      <c r="ALN11" s="679"/>
      <c r="ALO11" s="679"/>
      <c r="ALP11" s="679"/>
      <c r="ALQ11" s="679"/>
      <c r="ALR11" s="679"/>
      <c r="ALS11" s="679"/>
      <c r="ALT11" s="679"/>
      <c r="ALU11" s="679"/>
      <c r="ALV11" s="679"/>
      <c r="ALW11" s="679"/>
      <c r="ALX11" s="679"/>
      <c r="ALY11" s="679"/>
      <c r="ALZ11" s="679"/>
      <c r="AMA11" s="679"/>
      <c r="AMB11" s="679"/>
      <c r="AMC11" s="679"/>
      <c r="AMD11" s="679"/>
      <c r="AME11" s="679"/>
      <c r="AMF11" s="679"/>
      <c r="AMG11" s="679"/>
      <c r="AMH11" s="679"/>
      <c r="AMI11" s="679"/>
      <c r="AMJ11" s="679"/>
      <c r="AMK11" s="679"/>
      <c r="AML11" s="679"/>
      <c r="AMM11" s="679"/>
      <c r="AMN11" s="679"/>
      <c r="AMO11" s="679"/>
      <c r="AMP11" s="679"/>
      <c r="AMQ11" s="679"/>
      <c r="AMR11" s="679"/>
      <c r="AMS11" s="679"/>
      <c r="AMT11" s="679"/>
      <c r="AMU11" s="679"/>
      <c r="AMV11" s="679"/>
      <c r="AMW11" s="679"/>
      <c r="AMX11" s="679"/>
      <c r="AMY11" s="679"/>
      <c r="AMZ11" s="679"/>
      <c r="ANA11" s="679"/>
      <c r="ANB11" s="679"/>
      <c r="ANC11" s="679"/>
      <c r="AND11" s="679"/>
      <c r="ANE11" s="679"/>
      <c r="ANF11" s="679"/>
      <c r="ANG11" s="679"/>
      <c r="ANH11" s="679"/>
      <c r="ANI11" s="679"/>
      <c r="ANJ11" s="679"/>
      <c r="ANK11" s="679"/>
      <c r="ANL11" s="679"/>
      <c r="ANM11" s="679"/>
      <c r="ANN11" s="679"/>
      <c r="ANO11" s="679"/>
      <c r="ANP11" s="679"/>
      <c r="ANQ11" s="679"/>
      <c r="ANR11" s="679"/>
      <c r="ANS11" s="679"/>
      <c r="ANT11" s="679"/>
      <c r="ANU11" s="679"/>
      <c r="ANV11" s="679"/>
      <c r="ANW11" s="679"/>
      <c r="ANX11" s="679"/>
      <c r="ANY11" s="679"/>
      <c r="ANZ11" s="679"/>
      <c r="AOA11" s="679"/>
      <c r="AOB11" s="679"/>
      <c r="AOC11" s="679"/>
      <c r="AOD11" s="679"/>
      <c r="AOE11" s="679"/>
      <c r="AOF11" s="679"/>
      <c r="AOG11" s="679"/>
      <c r="AOH11" s="679"/>
      <c r="AOI11" s="679"/>
      <c r="AOJ11" s="679"/>
      <c r="AOK11" s="679"/>
      <c r="AOL11" s="679"/>
      <c r="AOM11" s="679"/>
      <c r="AON11" s="679"/>
      <c r="AOO11" s="679"/>
      <c r="AOP11" s="679"/>
      <c r="AOQ11" s="679"/>
      <c r="AOR11" s="679"/>
      <c r="AOS11" s="679"/>
      <c r="AOT11" s="679"/>
      <c r="AOU11" s="679"/>
      <c r="AOV11" s="679"/>
      <c r="AOW11" s="679"/>
      <c r="AOX11" s="679"/>
      <c r="AOY11" s="679"/>
      <c r="AOZ11" s="679"/>
      <c r="APA11" s="679"/>
      <c r="APB11" s="679"/>
      <c r="APC11" s="679"/>
      <c r="APD11" s="679"/>
      <c r="APE11" s="679"/>
      <c r="APF11" s="679"/>
      <c r="APG11" s="679"/>
      <c r="APH11" s="679"/>
      <c r="API11" s="679"/>
      <c r="APJ11" s="679"/>
      <c r="APK11" s="679"/>
      <c r="APL11" s="679"/>
      <c r="APM11" s="679"/>
      <c r="APN11" s="679"/>
      <c r="APO11" s="679"/>
      <c r="APP11" s="679"/>
      <c r="APQ11" s="679"/>
      <c r="APR11" s="679"/>
      <c r="APS11" s="679"/>
      <c r="APT11" s="679"/>
      <c r="APU11" s="679"/>
      <c r="APV11" s="679"/>
      <c r="APW11" s="679"/>
      <c r="APX11" s="679"/>
      <c r="APY11" s="679"/>
      <c r="APZ11" s="679"/>
      <c r="AQA11" s="679"/>
      <c r="AQB11" s="679"/>
      <c r="AQC11" s="679"/>
      <c r="AQD11" s="679"/>
      <c r="AQE11" s="679"/>
      <c r="AQF11" s="679"/>
      <c r="AQG11" s="679"/>
      <c r="AQH11" s="679"/>
      <c r="AQI11" s="679"/>
      <c r="AQJ11" s="679"/>
      <c r="AQK11" s="679"/>
      <c r="AQL11" s="679"/>
      <c r="AQM11" s="679"/>
      <c r="AQN11" s="679"/>
      <c r="AQO11" s="679"/>
      <c r="AQP11" s="679"/>
      <c r="AQQ11" s="679"/>
      <c r="AQR11" s="679"/>
      <c r="AQS11" s="679"/>
      <c r="AQT11" s="679"/>
      <c r="AQU11" s="679"/>
      <c r="AQV11" s="679"/>
      <c r="AQW11" s="679"/>
      <c r="AQX11" s="679"/>
      <c r="AQY11" s="679"/>
      <c r="AQZ11" s="679"/>
      <c r="ARA11" s="679"/>
      <c r="ARB11" s="679"/>
      <c r="ARC11" s="679"/>
      <c r="ARD11" s="679"/>
      <c r="ARE11" s="679"/>
      <c r="ARF11" s="679"/>
      <c r="ARG11" s="679"/>
      <c r="ARH11" s="679"/>
      <c r="ARI11" s="679"/>
      <c r="ARJ11" s="679"/>
      <c r="ARK11" s="679"/>
      <c r="ARL11" s="679"/>
      <c r="ARM11" s="679"/>
      <c r="ARN11" s="679"/>
      <c r="ARO11" s="679"/>
      <c r="ARP11" s="679"/>
      <c r="ARQ11" s="679"/>
      <c r="ARR11" s="679"/>
      <c r="ARS11" s="679"/>
      <c r="ART11" s="679"/>
      <c r="ARU11" s="679"/>
      <c r="ARV11" s="679"/>
      <c r="ARW11" s="679"/>
      <c r="ARX11" s="679"/>
      <c r="ARY11" s="679"/>
      <c r="ARZ11" s="679"/>
      <c r="ASA11" s="679"/>
      <c r="ASB11" s="679"/>
      <c r="ASC11" s="679"/>
      <c r="ASD11" s="679"/>
      <c r="ASE11" s="679"/>
      <c r="ASF11" s="679"/>
      <c r="ASG11" s="679"/>
      <c r="ASH11" s="679"/>
      <c r="ASI11" s="679"/>
      <c r="ASJ11" s="679"/>
      <c r="ASK11" s="679"/>
      <c r="ASL11" s="679"/>
      <c r="ASM11" s="679"/>
      <c r="ASN11" s="679"/>
      <c r="ASO11" s="679"/>
      <c r="ASP11" s="679"/>
      <c r="ASQ11" s="679"/>
      <c r="ASR11" s="679"/>
      <c r="ASS11" s="679"/>
      <c r="AST11" s="679"/>
      <c r="ASU11" s="679"/>
      <c r="ASV11" s="679"/>
      <c r="ASW11" s="679"/>
      <c r="ASX11" s="679"/>
      <c r="ASY11" s="679"/>
      <c r="ASZ11" s="679"/>
      <c r="ATA11" s="679"/>
      <c r="ATB11" s="679"/>
      <c r="ATC11" s="679"/>
      <c r="ATD11" s="679"/>
      <c r="ATE11" s="679"/>
      <c r="ATF11" s="679"/>
      <c r="ATG11" s="679"/>
      <c r="ATH11" s="679"/>
      <c r="ATI11" s="679"/>
      <c r="ATJ11" s="679"/>
      <c r="ATK11" s="679"/>
      <c r="ATL11" s="679"/>
      <c r="ATM11" s="679"/>
      <c r="ATN11" s="679"/>
      <c r="ATO11" s="679"/>
      <c r="ATP11" s="679"/>
      <c r="ATQ11" s="679"/>
      <c r="ATR11" s="679"/>
      <c r="ATS11" s="679"/>
      <c r="ATT11" s="679"/>
      <c r="ATU11" s="679"/>
      <c r="ATV11" s="679"/>
      <c r="ATW11" s="679"/>
      <c r="ATX11" s="679"/>
      <c r="ATY11" s="679"/>
      <c r="ATZ11" s="679"/>
      <c r="AUA11" s="679"/>
      <c r="AUB11" s="679"/>
      <c r="AUC11" s="679"/>
      <c r="AUD11" s="679"/>
      <c r="AUE11" s="679"/>
      <c r="AUF11" s="679"/>
      <c r="AUG11" s="679"/>
      <c r="AUH11" s="679"/>
      <c r="AUI11" s="679"/>
      <c r="AUJ11" s="679"/>
      <c r="AUK11" s="679"/>
      <c r="AUL11" s="679"/>
      <c r="AUM11" s="679"/>
      <c r="AUN11" s="679"/>
      <c r="AUO11" s="679"/>
      <c r="AUP11" s="679"/>
      <c r="AUQ11" s="679"/>
      <c r="AUR11" s="679"/>
      <c r="AUS11" s="679"/>
      <c r="AUT11" s="679"/>
      <c r="AUU11" s="679"/>
      <c r="AUV11" s="679"/>
      <c r="AUW11" s="679"/>
      <c r="AUX11" s="679"/>
      <c r="AUY11" s="679"/>
      <c r="AUZ11" s="679"/>
      <c r="AVA11" s="679"/>
      <c r="AVB11" s="679"/>
      <c r="AVC11" s="679"/>
      <c r="AVD11" s="679"/>
      <c r="AVE11" s="679"/>
      <c r="AVF11" s="679"/>
      <c r="AVG11" s="679"/>
      <c r="AVH11" s="679"/>
      <c r="AVI11" s="679"/>
      <c r="AVJ11" s="679"/>
      <c r="AVK11" s="679"/>
      <c r="AVL11" s="679"/>
      <c r="AVM11" s="679"/>
      <c r="AVN11" s="679"/>
      <c r="AVO11" s="679"/>
      <c r="AVP11" s="679"/>
      <c r="AVQ11" s="679"/>
      <c r="AVR11" s="679"/>
      <c r="AVS11" s="679"/>
      <c r="AVT11" s="679"/>
      <c r="AVU11" s="679"/>
      <c r="AVV11" s="679"/>
      <c r="AVW11" s="679"/>
      <c r="AVX11" s="679"/>
      <c r="AVY11" s="679"/>
      <c r="AVZ11" s="679"/>
      <c r="AWA11" s="679"/>
      <c r="AWB11" s="679"/>
      <c r="AWC11" s="679"/>
      <c r="AWD11" s="679"/>
      <c r="AWE11" s="679"/>
      <c r="AWF11" s="679"/>
      <c r="AWG11" s="679"/>
      <c r="AWH11" s="679"/>
      <c r="AWI11" s="679"/>
      <c r="AWJ11" s="679"/>
      <c r="AWK11" s="679"/>
      <c r="AWL11" s="679"/>
      <c r="AWM11" s="679"/>
      <c r="AWN11" s="679"/>
      <c r="AWO11" s="679"/>
      <c r="AWP11" s="679"/>
      <c r="AWQ11" s="679"/>
      <c r="AWR11" s="679"/>
      <c r="AWS11" s="679"/>
      <c r="AWT11" s="679"/>
      <c r="AWU11" s="679"/>
      <c r="AWV11" s="679"/>
      <c r="AWW11" s="679"/>
      <c r="AWX11" s="679"/>
      <c r="AWY11" s="679"/>
      <c r="AWZ11" s="679"/>
      <c r="AXA11" s="679"/>
      <c r="AXB11" s="679"/>
      <c r="AXC11" s="679"/>
      <c r="AXD11" s="679"/>
      <c r="AXE11" s="679"/>
      <c r="AXF11" s="679"/>
      <c r="AXG11" s="679"/>
      <c r="AXH11" s="679"/>
      <c r="AXI11" s="679"/>
      <c r="AXJ11" s="679"/>
      <c r="AXK11" s="679"/>
      <c r="AXL11" s="679"/>
      <c r="AXM11" s="679"/>
      <c r="AXN11" s="679"/>
      <c r="AXO11" s="679"/>
      <c r="AXP11" s="679"/>
      <c r="AXQ11" s="679"/>
      <c r="AXR11" s="679"/>
      <c r="AXS11" s="679"/>
      <c r="AXT11" s="679"/>
      <c r="AXU11" s="679"/>
      <c r="AXV11" s="679"/>
      <c r="AXW11" s="679"/>
      <c r="AXX11" s="679"/>
      <c r="AXY11" s="679"/>
      <c r="AXZ11" s="679"/>
      <c r="AYA11" s="679"/>
      <c r="AYB11" s="679"/>
      <c r="AYC11" s="679"/>
      <c r="AYD11" s="679"/>
      <c r="AYE11" s="679"/>
      <c r="AYF11" s="679"/>
      <c r="AYG11" s="679"/>
      <c r="AYH11" s="679"/>
      <c r="AYI11" s="679"/>
      <c r="AYJ11" s="679"/>
      <c r="AYK11" s="679"/>
      <c r="AYL11" s="679"/>
      <c r="AYM11" s="679"/>
      <c r="AYN11" s="679"/>
      <c r="AYO11" s="679"/>
      <c r="AYP11" s="679"/>
      <c r="AYQ11" s="679"/>
      <c r="AYR11" s="679"/>
      <c r="AYS11" s="679"/>
      <c r="AYT11" s="679"/>
      <c r="AYU11" s="679"/>
      <c r="AYV11" s="679"/>
      <c r="AYW11" s="679"/>
      <c r="AYX11" s="679"/>
      <c r="AYY11" s="679"/>
      <c r="AYZ11" s="679"/>
      <c r="AZA11" s="679"/>
      <c r="AZB11" s="679"/>
      <c r="AZC11" s="679"/>
      <c r="AZD11" s="679"/>
      <c r="AZE11" s="679"/>
      <c r="AZF11" s="679"/>
      <c r="AZG11" s="679"/>
      <c r="AZH11" s="679"/>
      <c r="AZI11" s="679"/>
      <c r="AZJ11" s="679"/>
      <c r="AZK11" s="679"/>
      <c r="AZL11" s="679"/>
      <c r="AZM11" s="679"/>
      <c r="AZN11" s="679"/>
      <c r="AZO11" s="679"/>
      <c r="AZP11" s="679"/>
      <c r="AZQ11" s="679"/>
      <c r="AZR11" s="679"/>
      <c r="AZS11" s="679"/>
      <c r="AZT11" s="679"/>
      <c r="AZU11" s="679"/>
      <c r="AZV11" s="679"/>
      <c r="AZW11" s="679"/>
      <c r="AZX11" s="679"/>
      <c r="AZY11" s="679"/>
      <c r="AZZ11" s="679"/>
      <c r="BAA11" s="679"/>
      <c r="BAB11" s="679"/>
      <c r="BAC11" s="679"/>
      <c r="BAD11" s="679"/>
      <c r="BAE11" s="679"/>
      <c r="BAF11" s="679"/>
      <c r="BAG11" s="679"/>
      <c r="BAH11" s="679"/>
      <c r="BAI11" s="679"/>
      <c r="BAJ11" s="679"/>
      <c r="BAK11" s="679"/>
      <c r="BAL11" s="679"/>
      <c r="BAM11" s="679"/>
      <c r="BAN11" s="679"/>
      <c r="BAO11" s="679"/>
      <c r="BAP11" s="679"/>
      <c r="BAQ11" s="679"/>
      <c r="BAR11" s="679"/>
      <c r="BAS11" s="679"/>
      <c r="BAT11" s="679"/>
      <c r="BAU11" s="679"/>
      <c r="BAV11" s="679"/>
      <c r="BAW11" s="679"/>
      <c r="BAX11" s="679"/>
      <c r="BAY11" s="679"/>
      <c r="BAZ11" s="679"/>
      <c r="BBA11" s="679"/>
      <c r="BBB11" s="679"/>
      <c r="BBC11" s="679"/>
      <c r="BBD11" s="679"/>
      <c r="BBE11" s="679"/>
      <c r="BBF11" s="679"/>
      <c r="BBG11" s="679"/>
      <c r="BBH11" s="679"/>
      <c r="BBI11" s="679"/>
      <c r="BBJ11" s="679"/>
      <c r="BBK11" s="679"/>
      <c r="BBL11" s="679"/>
      <c r="BBM11" s="679"/>
      <c r="BBN11" s="679"/>
      <c r="BBO11" s="679"/>
      <c r="BBP11" s="679"/>
      <c r="BBQ11" s="679"/>
      <c r="BBR11" s="679"/>
      <c r="BBS11" s="679"/>
      <c r="BBT11" s="679"/>
      <c r="BBU11" s="679"/>
      <c r="BBV11" s="679"/>
      <c r="BBW11" s="679"/>
      <c r="BBX11" s="679"/>
      <c r="BBY11" s="679"/>
      <c r="BBZ11" s="679"/>
      <c r="BCA11" s="679"/>
      <c r="BCB11" s="679"/>
      <c r="BCC11" s="679"/>
      <c r="BCD11" s="679"/>
      <c r="BCE11" s="679"/>
      <c r="BCF11" s="679"/>
      <c r="BCG11" s="679"/>
      <c r="BCH11" s="679"/>
      <c r="BCI11" s="679"/>
      <c r="BCJ11" s="679"/>
      <c r="BCK11" s="679"/>
      <c r="BCL11" s="679"/>
      <c r="BCM11" s="679"/>
      <c r="BCN11" s="679"/>
      <c r="BCO11" s="679"/>
      <c r="BCP11" s="679"/>
      <c r="BCQ11" s="679"/>
      <c r="BCR11" s="679"/>
      <c r="BCS11" s="679"/>
      <c r="BCT11" s="679"/>
      <c r="BCU11" s="679"/>
      <c r="BCV11" s="679"/>
      <c r="BCW11" s="679"/>
      <c r="BCX11" s="679"/>
      <c r="BCY11" s="679"/>
      <c r="BCZ11" s="679"/>
      <c r="BDA11" s="679"/>
      <c r="BDB11" s="679"/>
      <c r="BDC11" s="679"/>
      <c r="BDD11" s="679"/>
      <c r="BDE11" s="679"/>
      <c r="BDF11" s="679"/>
      <c r="BDG11" s="679"/>
      <c r="BDH11" s="679"/>
      <c r="BDI11" s="679"/>
      <c r="BDJ11" s="679"/>
      <c r="BDK11" s="679"/>
      <c r="BDL11" s="679"/>
      <c r="BDM11" s="679"/>
      <c r="BDN11" s="679"/>
      <c r="BDO11" s="679"/>
      <c r="BDP11" s="679"/>
      <c r="BDQ11" s="679"/>
      <c r="BDR11" s="679"/>
      <c r="BDS11" s="679"/>
      <c r="BDT11" s="679"/>
      <c r="BDU11" s="679"/>
      <c r="BDV11" s="679"/>
      <c r="BDW11" s="679"/>
      <c r="BDX11" s="679"/>
      <c r="BDY11" s="679"/>
      <c r="BDZ11" s="679"/>
      <c r="BEA11" s="679"/>
      <c r="BEB11" s="679"/>
      <c r="BEC11" s="679"/>
      <c r="BED11" s="679"/>
      <c r="BEE11" s="679"/>
      <c r="BEF11" s="679"/>
      <c r="BEG11" s="679"/>
      <c r="BEH11" s="679"/>
      <c r="BEI11" s="679"/>
      <c r="BEJ11" s="679"/>
      <c r="BEK11" s="679"/>
      <c r="BEL11" s="679"/>
      <c r="BEM11" s="679"/>
      <c r="BEN11" s="679"/>
      <c r="BEO11" s="679"/>
      <c r="BEP11" s="679"/>
      <c r="BEQ11" s="679"/>
      <c r="BER11" s="679"/>
      <c r="BES11" s="679"/>
      <c r="BET11" s="679"/>
      <c r="BEU11" s="679"/>
      <c r="BEV11" s="679"/>
      <c r="BEW11" s="679"/>
      <c r="BEX11" s="679"/>
      <c r="BEY11" s="679"/>
      <c r="BEZ11" s="679"/>
      <c r="BFA11" s="679"/>
      <c r="BFB11" s="679"/>
      <c r="BFC11" s="679"/>
      <c r="BFD11" s="679"/>
      <c r="BFE11" s="679"/>
      <c r="BFF11" s="679"/>
      <c r="BFG11" s="679"/>
      <c r="BFH11" s="679"/>
      <c r="BFI11" s="679"/>
      <c r="BFJ11" s="679"/>
      <c r="BFK11" s="679"/>
      <c r="BFL11" s="679"/>
      <c r="BFM11" s="679"/>
      <c r="BFN11" s="679"/>
      <c r="BFO11" s="679"/>
      <c r="BFP11" s="679"/>
      <c r="BFQ11" s="679"/>
      <c r="BFR11" s="679"/>
      <c r="BFS11" s="679"/>
      <c r="BFT11" s="679"/>
      <c r="BFU11" s="679"/>
      <c r="BFV11" s="679"/>
      <c r="BFW11" s="679"/>
      <c r="BFX11" s="679"/>
      <c r="BFY11" s="679"/>
      <c r="BFZ11" s="679"/>
      <c r="BGA11" s="679"/>
      <c r="BGB11" s="679"/>
      <c r="BGC11" s="679"/>
      <c r="BGD11" s="679"/>
      <c r="BGE11" s="679"/>
      <c r="BGF11" s="679"/>
      <c r="BGG11" s="679"/>
      <c r="BGH11" s="679"/>
      <c r="BGI11" s="679"/>
      <c r="BGJ11" s="679"/>
      <c r="BGK11" s="679"/>
      <c r="BGL11" s="679"/>
      <c r="BGM11" s="679"/>
      <c r="BGN11" s="679"/>
      <c r="BGO11" s="679"/>
      <c r="BGP11" s="679"/>
      <c r="BGQ11" s="679"/>
      <c r="BGR11" s="679"/>
      <c r="BGS11" s="679"/>
      <c r="BGT11" s="679"/>
      <c r="BGU11" s="679"/>
      <c r="BGV11" s="679"/>
      <c r="BGW11" s="679"/>
      <c r="BGX11" s="679"/>
      <c r="BGY11" s="679"/>
      <c r="BGZ11" s="679"/>
      <c r="BHA11" s="679"/>
      <c r="BHB11" s="679"/>
      <c r="BHC11" s="679"/>
      <c r="BHD11" s="679"/>
      <c r="BHE11" s="679"/>
      <c r="BHF11" s="679"/>
      <c r="BHG11" s="679"/>
      <c r="BHH11" s="679"/>
      <c r="BHI11" s="679"/>
      <c r="BHJ11" s="679"/>
      <c r="BHK11" s="679"/>
      <c r="BHL11" s="679"/>
      <c r="BHM11" s="679"/>
      <c r="BHN11" s="679"/>
      <c r="BHO11" s="679"/>
      <c r="BHP11" s="679"/>
      <c r="BHQ11" s="679"/>
      <c r="BHR11" s="679"/>
      <c r="BHS11" s="679"/>
      <c r="BHT11" s="679"/>
      <c r="BHU11" s="679"/>
      <c r="BHV11" s="679"/>
      <c r="BHW11" s="679"/>
      <c r="BHX11" s="679"/>
      <c r="BHY11" s="679"/>
      <c r="BHZ11" s="679"/>
      <c r="BIA11" s="679"/>
      <c r="BIB11" s="679"/>
      <c r="BIC11" s="679"/>
      <c r="BID11" s="679"/>
      <c r="BIE11" s="679"/>
      <c r="BIF11" s="679"/>
      <c r="BIG11" s="679"/>
      <c r="BIH11" s="679"/>
      <c r="BII11" s="679"/>
      <c r="BIJ11" s="679"/>
      <c r="BIK11" s="679"/>
      <c r="BIL11" s="679"/>
      <c r="BIM11" s="679"/>
      <c r="BIN11" s="679"/>
      <c r="BIO11" s="679"/>
      <c r="BIP11" s="679"/>
      <c r="BIQ11" s="679"/>
      <c r="BIR11" s="679"/>
      <c r="BIS11" s="679"/>
      <c r="BIT11" s="679"/>
      <c r="BIU11" s="679"/>
      <c r="BIV11" s="679"/>
      <c r="BIW11" s="679"/>
      <c r="BIX11" s="679"/>
      <c r="BIY11" s="679"/>
      <c r="BIZ11" s="679"/>
      <c r="BJA11" s="679"/>
      <c r="BJB11" s="679"/>
      <c r="BJC11" s="679"/>
      <c r="BJD11" s="679"/>
      <c r="BJE11" s="679"/>
      <c r="BJF11" s="679"/>
      <c r="BJG11" s="679"/>
      <c r="BJH11" s="679"/>
      <c r="BJI11" s="679"/>
      <c r="BJJ11" s="679"/>
      <c r="BJK11" s="679"/>
      <c r="BJL11" s="679"/>
      <c r="BJM11" s="679"/>
      <c r="BJN11" s="679"/>
      <c r="BJO11" s="679"/>
      <c r="BJP11" s="679"/>
      <c r="BJQ11" s="679"/>
      <c r="BJR11" s="679"/>
      <c r="BJS11" s="679"/>
      <c r="BJT11" s="679"/>
      <c r="BJU11" s="679"/>
      <c r="BJV11" s="679"/>
      <c r="BJW11" s="679"/>
      <c r="BJX11" s="679"/>
      <c r="BJY11" s="679"/>
      <c r="BJZ11" s="679"/>
      <c r="BKA11" s="679"/>
      <c r="BKB11" s="679"/>
      <c r="BKC11" s="679"/>
      <c r="BKD11" s="679"/>
      <c r="BKE11" s="679"/>
      <c r="BKF11" s="679"/>
      <c r="BKG11" s="679"/>
      <c r="BKH11" s="679"/>
      <c r="BKI11" s="679"/>
      <c r="BKJ11" s="679"/>
      <c r="BKK11" s="679"/>
      <c r="BKL11" s="679"/>
      <c r="BKM11" s="679"/>
      <c r="BKN11" s="679"/>
      <c r="BKO11" s="679"/>
      <c r="BKP11" s="679"/>
      <c r="BKQ11" s="679"/>
      <c r="BKR11" s="679"/>
      <c r="BKS11" s="679"/>
      <c r="BKT11" s="679"/>
      <c r="BKU11" s="679"/>
      <c r="BKV11" s="679"/>
      <c r="BKW11" s="679"/>
      <c r="BKX11" s="679"/>
      <c r="BKY11" s="679"/>
      <c r="BKZ11" s="679"/>
      <c r="BLA11" s="679"/>
      <c r="BLB11" s="679"/>
      <c r="BLC11" s="679"/>
      <c r="BLD11" s="679"/>
      <c r="BLE11" s="679"/>
      <c r="BLF11" s="679"/>
      <c r="BLG11" s="679"/>
      <c r="BLH11" s="679"/>
      <c r="BLI11" s="679"/>
      <c r="BLJ11" s="679"/>
      <c r="BLK11" s="679"/>
      <c r="BLL11" s="679"/>
      <c r="BLM11" s="679"/>
      <c r="BLN11" s="679"/>
      <c r="BLO11" s="679"/>
      <c r="BLP11" s="679"/>
      <c r="BLQ11" s="679"/>
      <c r="BLR11" s="679"/>
      <c r="BLS11" s="679"/>
      <c r="BLT11" s="679"/>
      <c r="BLU11" s="679"/>
      <c r="BLV11" s="679"/>
      <c r="BLW11" s="679"/>
      <c r="BLX11" s="679"/>
      <c r="BLY11" s="679"/>
      <c r="BLZ11" s="679"/>
      <c r="BMA11" s="679"/>
      <c r="BMB11" s="679"/>
      <c r="BMC11" s="679"/>
      <c r="BMD11" s="679"/>
      <c r="BME11" s="679"/>
      <c r="BMF11" s="679"/>
      <c r="BMG11" s="679"/>
      <c r="BMH11" s="679"/>
      <c r="BMI11" s="679"/>
      <c r="BMJ11" s="679"/>
      <c r="BMK11" s="679"/>
      <c r="BML11" s="679"/>
      <c r="BMM11" s="679"/>
      <c r="BMN11" s="679"/>
      <c r="BMO11" s="679"/>
      <c r="BMP11" s="679"/>
      <c r="BMQ11" s="679"/>
      <c r="BMR11" s="679"/>
      <c r="BMS11" s="679"/>
      <c r="BMT11" s="679"/>
      <c r="BMU11" s="679"/>
      <c r="BMV11" s="679"/>
      <c r="BMW11" s="679"/>
      <c r="BMX11" s="679"/>
      <c r="BMY11" s="679"/>
      <c r="BMZ11" s="679"/>
      <c r="BNA11" s="679"/>
      <c r="BNB11" s="679"/>
      <c r="BNC11" s="679"/>
      <c r="BND11" s="679"/>
      <c r="BNE11" s="679"/>
      <c r="BNF11" s="679"/>
      <c r="BNG11" s="679"/>
      <c r="BNH11" s="679"/>
      <c r="BNI11" s="679"/>
      <c r="BNJ11" s="679"/>
      <c r="BNK11" s="679"/>
      <c r="BNL11" s="679"/>
      <c r="BNM11" s="679"/>
      <c r="BNN11" s="679"/>
      <c r="BNO11" s="679"/>
      <c r="BNP11" s="679"/>
      <c r="BNQ11" s="679"/>
      <c r="BNR11" s="679"/>
      <c r="BNS11" s="679"/>
      <c r="BNT11" s="679"/>
      <c r="BNU11" s="679"/>
      <c r="BNV11" s="679"/>
      <c r="BNW11" s="679"/>
      <c r="BNX11" s="679"/>
      <c r="BNY11" s="679"/>
      <c r="BNZ11" s="679"/>
      <c r="BOA11" s="679"/>
      <c r="BOB11" s="679"/>
      <c r="BOC11" s="679"/>
      <c r="BOD11" s="679"/>
      <c r="BOE11" s="679"/>
      <c r="BOF11" s="679"/>
      <c r="BOG11" s="679"/>
      <c r="BOH11" s="679"/>
      <c r="BOI11" s="679"/>
      <c r="BOJ11" s="679"/>
      <c r="BOK11" s="679"/>
      <c r="BOL11" s="679"/>
      <c r="BOM11" s="679"/>
      <c r="BON11" s="679"/>
      <c r="BOO11" s="679"/>
      <c r="BOP11" s="679"/>
      <c r="BOQ11" s="679"/>
      <c r="BOR11" s="679"/>
      <c r="BOS11" s="679"/>
      <c r="BOT11" s="679"/>
      <c r="BOU11" s="679"/>
      <c r="BOV11" s="679"/>
      <c r="BOW11" s="679"/>
      <c r="BOX11" s="679"/>
      <c r="BOY11" s="679"/>
      <c r="BOZ11" s="679"/>
      <c r="BPA11" s="679"/>
      <c r="BPB11" s="679"/>
      <c r="BPC11" s="679"/>
      <c r="BPD11" s="679"/>
      <c r="BPE11" s="679"/>
      <c r="BPF11" s="679"/>
      <c r="BPG11" s="679"/>
      <c r="BPH11" s="679"/>
      <c r="BPI11" s="679"/>
      <c r="BPJ11" s="679"/>
      <c r="BPK11" s="679"/>
      <c r="BPL11" s="679"/>
      <c r="BPM11" s="679"/>
      <c r="BPN11" s="679"/>
      <c r="BPO11" s="679"/>
      <c r="BPP11" s="679"/>
      <c r="BPQ11" s="679"/>
      <c r="BPR11" s="679"/>
      <c r="BPS11" s="679"/>
      <c r="BPT11" s="679"/>
      <c r="BPU11" s="679"/>
      <c r="BPV11" s="679"/>
      <c r="BPW11" s="679"/>
      <c r="BPX11" s="679"/>
      <c r="BPY11" s="679"/>
      <c r="BPZ11" s="679"/>
      <c r="BQA11" s="679"/>
      <c r="BQB11" s="679"/>
      <c r="BQC11" s="679"/>
      <c r="BQD11" s="679"/>
      <c r="BQE11" s="679"/>
      <c r="BQF11" s="679"/>
      <c r="BQG11" s="679"/>
      <c r="BQH11" s="679"/>
      <c r="BQI11" s="679"/>
      <c r="BQJ11" s="679"/>
      <c r="BQK11" s="679"/>
      <c r="BQL11" s="679"/>
      <c r="BQM11" s="679"/>
      <c r="BQN11" s="679"/>
      <c r="BQO11" s="679"/>
      <c r="BQP11" s="679"/>
      <c r="BQQ11" s="679"/>
      <c r="BQR11" s="679"/>
      <c r="BQS11" s="679"/>
      <c r="BQT11" s="679"/>
      <c r="BQU11" s="679"/>
      <c r="BQV11" s="679"/>
      <c r="BQW11" s="679"/>
      <c r="BQX11" s="679"/>
      <c r="BQY11" s="679"/>
      <c r="BQZ11" s="679"/>
      <c r="BRA11" s="679"/>
      <c r="BRB11" s="679"/>
      <c r="BRC11" s="679"/>
      <c r="BRD11" s="679"/>
      <c r="BRE11" s="679"/>
      <c r="BRF11" s="679"/>
      <c r="BRG11" s="679"/>
      <c r="BRH11" s="679"/>
      <c r="BRI11" s="679"/>
      <c r="BRJ11" s="679"/>
      <c r="BRK11" s="679"/>
      <c r="BRL11" s="679"/>
      <c r="BRM11" s="679"/>
      <c r="BRN11" s="679"/>
      <c r="BRO11" s="679"/>
      <c r="BRP11" s="679"/>
      <c r="BRQ11" s="679"/>
      <c r="BRR11" s="679"/>
      <c r="BRS11" s="679"/>
      <c r="BRT11" s="679"/>
      <c r="BRU11" s="679"/>
      <c r="BRV11" s="679"/>
      <c r="BRW11" s="679"/>
      <c r="BRX11" s="679"/>
      <c r="BRY11" s="679"/>
      <c r="BRZ11" s="679"/>
      <c r="BSA11" s="679"/>
      <c r="BSB11" s="679"/>
      <c r="BSC11" s="679"/>
      <c r="BSD11" s="679"/>
      <c r="BSE11" s="679"/>
      <c r="BSF11" s="679"/>
      <c r="BSG11" s="679"/>
      <c r="BSH11" s="679"/>
      <c r="BSI11" s="679"/>
      <c r="BSJ11" s="679"/>
      <c r="BSK11" s="679"/>
      <c r="BSL11" s="679"/>
      <c r="BSM11" s="679"/>
      <c r="BSN11" s="679"/>
      <c r="BSO11" s="679"/>
      <c r="BSP11" s="679"/>
      <c r="BSQ11" s="679"/>
      <c r="BSR11" s="679"/>
      <c r="BSS11" s="679"/>
      <c r="BST11" s="679"/>
      <c r="BSU11" s="679"/>
      <c r="BSV11" s="679"/>
      <c r="BSW11" s="679"/>
      <c r="BSX11" s="679"/>
      <c r="BSY11" s="679"/>
      <c r="BSZ11" s="679"/>
      <c r="BTA11" s="679"/>
      <c r="BTB11" s="679"/>
      <c r="BTC11" s="679"/>
      <c r="BTD11" s="679"/>
      <c r="BTE11" s="679"/>
      <c r="BTF11" s="679"/>
      <c r="BTG11" s="679"/>
      <c r="BTH11" s="679"/>
      <c r="BTI11" s="679"/>
      <c r="BTJ11" s="679"/>
      <c r="BTK11" s="679"/>
      <c r="BTL11" s="679"/>
      <c r="BTM11" s="679"/>
      <c r="BTN11" s="679"/>
      <c r="BTO11" s="679"/>
      <c r="BTP11" s="679"/>
      <c r="BTQ11" s="679"/>
      <c r="BTR11" s="679"/>
      <c r="BTS11" s="679"/>
      <c r="BTT11" s="679"/>
      <c r="BTU11" s="679"/>
      <c r="BTV11" s="679"/>
      <c r="BTW11" s="679"/>
      <c r="BTX11" s="679"/>
      <c r="BTY11" s="679"/>
      <c r="BTZ11" s="679"/>
      <c r="BUA11" s="679"/>
      <c r="BUB11" s="679"/>
      <c r="BUC11" s="679"/>
      <c r="BUD11" s="679"/>
      <c r="BUE11" s="679"/>
      <c r="BUF11" s="679"/>
      <c r="BUG11" s="679"/>
      <c r="BUH11" s="679"/>
      <c r="BUI11" s="679"/>
      <c r="BUJ11" s="679"/>
      <c r="BUK11" s="679"/>
      <c r="BUL11" s="679"/>
      <c r="BUM11" s="679"/>
      <c r="BUN11" s="679"/>
      <c r="BUO11" s="679"/>
      <c r="BUP11" s="679"/>
      <c r="BUQ11" s="679"/>
      <c r="BUR11" s="679"/>
      <c r="BUS11" s="679"/>
      <c r="BUT11" s="679"/>
      <c r="BUU11" s="679"/>
      <c r="BUV11" s="679"/>
      <c r="BUW11" s="679"/>
      <c r="BUX11" s="679"/>
      <c r="BUY11" s="679"/>
      <c r="BUZ11" s="679"/>
      <c r="BVA11" s="679"/>
      <c r="BVB11" s="679"/>
      <c r="BVC11" s="679"/>
      <c r="BVD11" s="679"/>
      <c r="BVE11" s="679"/>
      <c r="BVF11" s="679"/>
      <c r="BVG11" s="679"/>
      <c r="BVH11" s="679"/>
      <c r="BVI11" s="679"/>
      <c r="BVJ11" s="679"/>
      <c r="BVK11" s="679"/>
      <c r="BVL11" s="679"/>
      <c r="BVM11" s="679"/>
      <c r="BVN11" s="679"/>
      <c r="BVO11" s="679"/>
      <c r="BVP11" s="679"/>
      <c r="BVQ11" s="679"/>
      <c r="BVR11" s="679"/>
      <c r="BVS11" s="679"/>
      <c r="BVT11" s="679"/>
      <c r="BVU11" s="679"/>
      <c r="BVV11" s="679"/>
      <c r="BVW11" s="679"/>
      <c r="BVX11" s="679"/>
      <c r="BVY11" s="679"/>
      <c r="BVZ11" s="679"/>
      <c r="BWA11" s="679"/>
      <c r="BWB11" s="679"/>
      <c r="BWC11" s="679"/>
      <c r="BWD11" s="679"/>
    </row>
    <row r="12" spans="1:1954" ht="16.5" x14ac:dyDescent="0.3">
      <c r="A12" s="783" t="s">
        <v>693</v>
      </c>
      <c r="B12" s="784">
        <v>14064.236465793998</v>
      </c>
      <c r="C12" s="784">
        <v>6511.8687925239101</v>
      </c>
      <c r="D12" s="784">
        <v>20576.105258317908</v>
      </c>
      <c r="E12" s="679"/>
      <c r="F12" s="789"/>
      <c r="G12" s="781"/>
      <c r="H12" s="789"/>
      <c r="I12" s="679"/>
      <c r="J12" s="782"/>
      <c r="K12" s="782"/>
      <c r="L12" s="782"/>
      <c r="M12" s="679"/>
      <c r="N12" s="679"/>
      <c r="O12" s="679"/>
      <c r="P12" s="679"/>
      <c r="Q12" s="679"/>
      <c r="R12" s="679"/>
      <c r="S12" s="679"/>
      <c r="T12" s="679"/>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c r="AT12" s="679"/>
      <c r="AU12" s="679"/>
      <c r="AV12" s="679"/>
      <c r="AW12" s="679"/>
      <c r="AX12" s="679"/>
      <c r="AY12" s="679"/>
      <c r="AZ12" s="679"/>
      <c r="BA12" s="679"/>
      <c r="BB12" s="679"/>
      <c r="BC12" s="679"/>
      <c r="BD12" s="679"/>
      <c r="BE12" s="679"/>
      <c r="BF12" s="679"/>
      <c r="BG12" s="679"/>
      <c r="BH12" s="679"/>
      <c r="BI12" s="679"/>
      <c r="BJ12" s="679"/>
      <c r="BK12" s="679"/>
      <c r="BL12" s="679"/>
      <c r="BM12" s="679"/>
      <c r="BN12" s="679"/>
      <c r="BO12" s="679"/>
      <c r="BP12" s="679"/>
      <c r="BQ12" s="679"/>
      <c r="BR12" s="679"/>
      <c r="BS12" s="679"/>
      <c r="BT12" s="679"/>
      <c r="BU12" s="679"/>
      <c r="BV12" s="679"/>
      <c r="BW12" s="679"/>
      <c r="BX12" s="679"/>
      <c r="BY12" s="679"/>
      <c r="BZ12" s="679"/>
      <c r="CA12" s="679"/>
      <c r="CB12" s="679"/>
      <c r="CC12" s="679"/>
      <c r="CD12" s="679"/>
      <c r="CE12" s="679"/>
      <c r="CF12" s="679"/>
      <c r="CG12" s="679"/>
      <c r="CH12" s="679"/>
      <c r="CI12" s="679"/>
      <c r="CJ12" s="679"/>
      <c r="CK12" s="679"/>
      <c r="CL12" s="679"/>
      <c r="CM12" s="679"/>
      <c r="CN12" s="679"/>
      <c r="CO12" s="679"/>
      <c r="CP12" s="679"/>
      <c r="CQ12" s="679"/>
      <c r="CR12" s="679"/>
      <c r="CS12" s="679"/>
      <c r="CT12" s="679"/>
      <c r="CU12" s="679"/>
      <c r="CV12" s="679"/>
      <c r="CW12" s="679"/>
      <c r="CX12" s="679"/>
      <c r="CY12" s="679"/>
      <c r="CZ12" s="679"/>
      <c r="DA12" s="679"/>
      <c r="DB12" s="679"/>
      <c r="DC12" s="679"/>
      <c r="DD12" s="679"/>
      <c r="DE12" s="679"/>
      <c r="DF12" s="679"/>
      <c r="DG12" s="679"/>
      <c r="DH12" s="679"/>
      <c r="DI12" s="679"/>
      <c r="DJ12" s="679"/>
      <c r="DK12" s="679"/>
      <c r="DL12" s="679"/>
      <c r="DM12" s="679"/>
      <c r="DN12" s="679"/>
      <c r="DO12" s="679"/>
      <c r="DP12" s="679"/>
      <c r="DQ12" s="679"/>
      <c r="DR12" s="679"/>
      <c r="DS12" s="679"/>
      <c r="DT12" s="679"/>
      <c r="DU12" s="679"/>
      <c r="DV12" s="679"/>
      <c r="DW12" s="679"/>
      <c r="DX12" s="679"/>
      <c r="DY12" s="679"/>
      <c r="DZ12" s="679"/>
      <c r="EA12" s="679"/>
      <c r="EB12" s="679"/>
      <c r="EC12" s="679"/>
      <c r="ED12" s="679"/>
      <c r="EE12" s="679"/>
      <c r="EF12" s="679"/>
      <c r="EG12" s="679"/>
      <c r="EH12" s="679"/>
      <c r="EI12" s="679"/>
      <c r="EJ12" s="679"/>
      <c r="EK12" s="679"/>
      <c r="EL12" s="679"/>
      <c r="EM12" s="679"/>
      <c r="EN12" s="679"/>
      <c r="EO12" s="679"/>
      <c r="EP12" s="679"/>
      <c r="EQ12" s="679"/>
      <c r="ER12" s="679"/>
      <c r="ES12" s="679"/>
      <c r="ET12" s="679"/>
      <c r="EU12" s="679"/>
      <c r="EV12" s="679"/>
      <c r="EW12" s="679"/>
      <c r="EX12" s="679"/>
      <c r="EY12" s="679"/>
      <c r="EZ12" s="679"/>
      <c r="FA12" s="679"/>
      <c r="FB12" s="679"/>
      <c r="FC12" s="679"/>
      <c r="FD12" s="679"/>
      <c r="FE12" s="679"/>
      <c r="FF12" s="679"/>
      <c r="FG12" s="679"/>
      <c r="FH12" s="679"/>
      <c r="FI12" s="679"/>
      <c r="FJ12" s="679"/>
      <c r="FK12" s="679"/>
      <c r="FL12" s="679"/>
      <c r="FM12" s="679"/>
      <c r="FN12" s="679"/>
      <c r="FO12" s="679"/>
      <c r="FP12" s="679"/>
      <c r="FQ12" s="679"/>
      <c r="FR12" s="679"/>
      <c r="FS12" s="679"/>
      <c r="FT12" s="679"/>
      <c r="FU12" s="679"/>
      <c r="FV12" s="679"/>
      <c r="FW12" s="679"/>
      <c r="FX12" s="679"/>
      <c r="FY12" s="679"/>
      <c r="FZ12" s="679"/>
      <c r="GA12" s="679"/>
      <c r="GB12" s="679"/>
      <c r="GC12" s="679"/>
      <c r="GD12" s="679"/>
      <c r="GE12" s="679"/>
      <c r="GF12" s="679"/>
      <c r="GG12" s="679"/>
      <c r="GH12" s="679"/>
      <c r="GI12" s="679"/>
      <c r="GJ12" s="679"/>
      <c r="GK12" s="679"/>
      <c r="GL12" s="679"/>
      <c r="GM12" s="679"/>
      <c r="GN12" s="679"/>
      <c r="GO12" s="679"/>
      <c r="GP12" s="679"/>
      <c r="GQ12" s="679"/>
      <c r="GR12" s="679"/>
      <c r="GS12" s="679"/>
      <c r="GT12" s="679"/>
      <c r="GU12" s="679"/>
      <c r="GV12" s="679"/>
      <c r="GW12" s="679"/>
      <c r="GX12" s="679"/>
      <c r="GY12" s="679"/>
      <c r="GZ12" s="679"/>
      <c r="HA12" s="679"/>
      <c r="HB12" s="679"/>
      <c r="HC12" s="679"/>
      <c r="HD12" s="679"/>
      <c r="HE12" s="679"/>
      <c r="HF12" s="679"/>
      <c r="HG12" s="679"/>
      <c r="HH12" s="679"/>
      <c r="HI12" s="679"/>
      <c r="HJ12" s="679"/>
      <c r="HK12" s="679"/>
      <c r="HL12" s="679"/>
      <c r="HM12" s="679"/>
      <c r="HN12" s="679"/>
      <c r="HO12" s="679"/>
      <c r="HP12" s="679"/>
      <c r="HQ12" s="679"/>
      <c r="HR12" s="679"/>
      <c r="HS12" s="679"/>
      <c r="HT12" s="679"/>
      <c r="HU12" s="679"/>
      <c r="HV12" s="679"/>
      <c r="HW12" s="679"/>
      <c r="HX12" s="679"/>
      <c r="HY12" s="679"/>
      <c r="HZ12" s="679"/>
      <c r="IA12" s="679"/>
      <c r="IB12" s="679"/>
      <c r="IC12" s="679"/>
      <c r="ID12" s="679"/>
      <c r="IE12" s="679"/>
      <c r="IF12" s="679"/>
      <c r="IG12" s="679"/>
      <c r="IH12" s="679"/>
      <c r="II12" s="679"/>
      <c r="IJ12" s="679"/>
      <c r="IK12" s="679"/>
      <c r="IL12" s="679"/>
      <c r="IM12" s="679"/>
      <c r="IN12" s="679"/>
      <c r="IO12" s="679"/>
      <c r="IP12" s="679"/>
      <c r="IQ12" s="679"/>
      <c r="IR12" s="679"/>
      <c r="IS12" s="679"/>
      <c r="IT12" s="679"/>
      <c r="IU12" s="679"/>
      <c r="IV12" s="679"/>
      <c r="IW12" s="679"/>
      <c r="IX12" s="679"/>
      <c r="IY12" s="679"/>
      <c r="IZ12" s="679"/>
      <c r="JA12" s="679"/>
      <c r="JB12" s="679"/>
      <c r="JC12" s="679"/>
      <c r="JD12" s="679"/>
      <c r="JE12" s="679"/>
      <c r="JF12" s="679"/>
      <c r="JG12" s="679"/>
      <c r="JH12" s="679"/>
      <c r="JI12" s="679"/>
      <c r="JJ12" s="679"/>
      <c r="JK12" s="679"/>
      <c r="JL12" s="679"/>
      <c r="JM12" s="679"/>
      <c r="JN12" s="679"/>
      <c r="JO12" s="679"/>
      <c r="JP12" s="679"/>
      <c r="JQ12" s="679"/>
      <c r="JR12" s="679"/>
      <c r="JS12" s="679"/>
      <c r="JT12" s="679"/>
      <c r="JU12" s="679"/>
      <c r="JV12" s="679"/>
      <c r="JW12" s="679"/>
      <c r="JX12" s="679"/>
      <c r="JY12" s="679"/>
      <c r="JZ12" s="679"/>
      <c r="KA12" s="679"/>
      <c r="KB12" s="679"/>
      <c r="KC12" s="679"/>
      <c r="KD12" s="679"/>
      <c r="KE12" s="679"/>
      <c r="KF12" s="679"/>
      <c r="KG12" s="679"/>
      <c r="KH12" s="679"/>
      <c r="KI12" s="679"/>
      <c r="KJ12" s="679"/>
      <c r="KK12" s="679"/>
      <c r="KL12" s="679"/>
      <c r="KM12" s="679"/>
      <c r="KN12" s="679"/>
      <c r="KO12" s="679"/>
      <c r="KP12" s="679"/>
      <c r="KQ12" s="679"/>
      <c r="KR12" s="679"/>
      <c r="KS12" s="679"/>
      <c r="KT12" s="679"/>
      <c r="KU12" s="679"/>
      <c r="KV12" s="679"/>
      <c r="KW12" s="679"/>
      <c r="KX12" s="679"/>
      <c r="KY12" s="679"/>
      <c r="KZ12" s="679"/>
      <c r="LA12" s="679"/>
      <c r="LB12" s="679"/>
      <c r="LC12" s="679"/>
      <c r="LD12" s="679"/>
      <c r="LE12" s="679"/>
      <c r="LF12" s="679"/>
      <c r="LG12" s="679"/>
      <c r="LH12" s="679"/>
      <c r="LI12" s="679"/>
      <c r="LJ12" s="679"/>
      <c r="LK12" s="679"/>
      <c r="LL12" s="679"/>
      <c r="LM12" s="679"/>
      <c r="LN12" s="679"/>
      <c r="LO12" s="679"/>
      <c r="LP12" s="679"/>
      <c r="LQ12" s="679"/>
      <c r="LR12" s="679"/>
      <c r="LS12" s="679"/>
      <c r="LT12" s="679"/>
      <c r="LU12" s="679"/>
      <c r="LV12" s="679"/>
      <c r="LW12" s="679"/>
      <c r="LX12" s="679"/>
      <c r="LY12" s="679"/>
      <c r="LZ12" s="679"/>
      <c r="MA12" s="679"/>
      <c r="MB12" s="679"/>
      <c r="MC12" s="679"/>
      <c r="MD12" s="679"/>
      <c r="ME12" s="679"/>
      <c r="MF12" s="679"/>
      <c r="MG12" s="679"/>
      <c r="MH12" s="679"/>
      <c r="MI12" s="679"/>
      <c r="MJ12" s="679"/>
      <c r="MK12" s="679"/>
      <c r="ML12" s="679"/>
      <c r="MM12" s="679"/>
      <c r="MN12" s="679"/>
      <c r="MO12" s="679"/>
      <c r="MP12" s="679"/>
      <c r="MQ12" s="679"/>
      <c r="MR12" s="679"/>
      <c r="MS12" s="679"/>
      <c r="MT12" s="679"/>
      <c r="MU12" s="679"/>
      <c r="MV12" s="679"/>
      <c r="MW12" s="679"/>
      <c r="MX12" s="679"/>
      <c r="MY12" s="679"/>
      <c r="MZ12" s="679"/>
      <c r="NA12" s="679"/>
      <c r="NB12" s="679"/>
      <c r="NC12" s="679"/>
      <c r="ND12" s="679"/>
      <c r="NE12" s="679"/>
      <c r="NF12" s="679"/>
      <c r="NG12" s="679"/>
      <c r="NH12" s="679"/>
      <c r="NI12" s="679"/>
      <c r="NJ12" s="679"/>
      <c r="NK12" s="679"/>
      <c r="NL12" s="679"/>
      <c r="NM12" s="679"/>
      <c r="NN12" s="679"/>
      <c r="NO12" s="679"/>
      <c r="NP12" s="679"/>
      <c r="NQ12" s="679"/>
      <c r="NR12" s="679"/>
      <c r="NS12" s="679"/>
      <c r="NT12" s="679"/>
      <c r="NU12" s="679"/>
      <c r="NV12" s="679"/>
      <c r="NW12" s="679"/>
      <c r="NX12" s="679"/>
      <c r="NY12" s="679"/>
      <c r="NZ12" s="679"/>
      <c r="OA12" s="679"/>
      <c r="OB12" s="679"/>
      <c r="OC12" s="679"/>
      <c r="OD12" s="679"/>
      <c r="OE12" s="679"/>
      <c r="OF12" s="679"/>
      <c r="OG12" s="679"/>
      <c r="OH12" s="679"/>
      <c r="OI12" s="679"/>
      <c r="OJ12" s="679"/>
      <c r="OK12" s="679"/>
      <c r="OL12" s="679"/>
      <c r="OM12" s="679"/>
      <c r="ON12" s="679"/>
      <c r="OO12" s="679"/>
      <c r="OP12" s="679"/>
      <c r="OQ12" s="679"/>
      <c r="OR12" s="679"/>
      <c r="OS12" s="679"/>
      <c r="OT12" s="679"/>
      <c r="OU12" s="679"/>
      <c r="OV12" s="679"/>
      <c r="OW12" s="679"/>
      <c r="OX12" s="679"/>
      <c r="OY12" s="679"/>
      <c r="OZ12" s="679"/>
      <c r="PA12" s="679"/>
      <c r="PB12" s="679"/>
      <c r="PC12" s="679"/>
      <c r="PD12" s="679"/>
      <c r="PE12" s="679"/>
      <c r="PF12" s="679"/>
      <c r="PG12" s="679"/>
      <c r="PH12" s="679"/>
      <c r="PI12" s="679"/>
      <c r="PJ12" s="679"/>
      <c r="PK12" s="679"/>
      <c r="PL12" s="679"/>
      <c r="PM12" s="679"/>
      <c r="PN12" s="679"/>
      <c r="PO12" s="679"/>
      <c r="PP12" s="679"/>
      <c r="PQ12" s="679"/>
      <c r="PR12" s="679"/>
      <c r="PS12" s="679"/>
      <c r="PT12" s="679"/>
      <c r="PU12" s="679"/>
      <c r="PV12" s="679"/>
      <c r="PW12" s="679"/>
      <c r="PX12" s="679"/>
      <c r="PY12" s="679"/>
      <c r="PZ12" s="679"/>
      <c r="QA12" s="679"/>
      <c r="QB12" s="679"/>
      <c r="QC12" s="679"/>
      <c r="QD12" s="679"/>
      <c r="QE12" s="679"/>
      <c r="QF12" s="679"/>
      <c r="QG12" s="679"/>
      <c r="QH12" s="679"/>
      <c r="QI12" s="679"/>
      <c r="QJ12" s="679"/>
      <c r="QK12" s="679"/>
      <c r="QL12" s="679"/>
      <c r="QM12" s="679"/>
      <c r="QN12" s="679"/>
      <c r="QO12" s="679"/>
      <c r="QP12" s="679"/>
      <c r="QQ12" s="679"/>
      <c r="QR12" s="679"/>
      <c r="QS12" s="679"/>
      <c r="QT12" s="679"/>
      <c r="QU12" s="679"/>
      <c r="QV12" s="679"/>
      <c r="QW12" s="679"/>
      <c r="QX12" s="679"/>
      <c r="QY12" s="679"/>
      <c r="QZ12" s="679"/>
      <c r="RA12" s="679"/>
      <c r="RB12" s="679"/>
      <c r="RC12" s="679"/>
      <c r="RD12" s="679"/>
      <c r="RE12" s="679"/>
      <c r="RF12" s="679"/>
      <c r="RG12" s="679"/>
      <c r="RH12" s="679"/>
      <c r="RI12" s="679"/>
      <c r="RJ12" s="679"/>
      <c r="RK12" s="679"/>
      <c r="RL12" s="679"/>
      <c r="RM12" s="679"/>
      <c r="RN12" s="679"/>
      <c r="RO12" s="679"/>
      <c r="RP12" s="679"/>
      <c r="RQ12" s="679"/>
      <c r="RR12" s="679"/>
      <c r="RS12" s="679"/>
      <c r="RT12" s="679"/>
      <c r="RU12" s="679"/>
      <c r="RV12" s="679"/>
      <c r="RW12" s="679"/>
      <c r="RX12" s="679"/>
      <c r="RY12" s="679"/>
      <c r="RZ12" s="679"/>
      <c r="SA12" s="679"/>
      <c r="SB12" s="679"/>
      <c r="SC12" s="679"/>
      <c r="SD12" s="679"/>
      <c r="SE12" s="679"/>
      <c r="SF12" s="679"/>
      <c r="SG12" s="679"/>
      <c r="SH12" s="679"/>
      <c r="SI12" s="679"/>
      <c r="SJ12" s="679"/>
      <c r="SK12" s="679"/>
      <c r="SL12" s="679"/>
      <c r="SM12" s="679"/>
      <c r="SN12" s="679"/>
      <c r="SO12" s="679"/>
      <c r="SP12" s="679"/>
      <c r="SQ12" s="679"/>
      <c r="SR12" s="679"/>
      <c r="SS12" s="679"/>
      <c r="ST12" s="679"/>
      <c r="SU12" s="679"/>
      <c r="SV12" s="679"/>
      <c r="SW12" s="679"/>
      <c r="SX12" s="679"/>
      <c r="SY12" s="679"/>
      <c r="SZ12" s="679"/>
      <c r="TA12" s="679"/>
      <c r="TB12" s="679"/>
      <c r="TC12" s="679"/>
      <c r="TD12" s="679"/>
      <c r="TE12" s="679"/>
      <c r="TF12" s="679"/>
      <c r="TG12" s="679"/>
      <c r="TH12" s="679"/>
      <c r="TI12" s="679"/>
      <c r="TJ12" s="679"/>
      <c r="TK12" s="679"/>
      <c r="TL12" s="679"/>
      <c r="TM12" s="679"/>
      <c r="TN12" s="679"/>
      <c r="TO12" s="679"/>
      <c r="TP12" s="679"/>
      <c r="TQ12" s="679"/>
      <c r="TR12" s="679"/>
      <c r="TS12" s="679"/>
      <c r="TT12" s="679"/>
      <c r="TU12" s="679"/>
      <c r="TV12" s="679"/>
      <c r="TW12" s="679"/>
      <c r="TX12" s="679"/>
      <c r="TY12" s="679"/>
      <c r="TZ12" s="679"/>
      <c r="UA12" s="679"/>
      <c r="UB12" s="679"/>
      <c r="UC12" s="679"/>
      <c r="UD12" s="679"/>
      <c r="UE12" s="679"/>
      <c r="UF12" s="679"/>
      <c r="UG12" s="679"/>
      <c r="UH12" s="679"/>
      <c r="UI12" s="679"/>
      <c r="UJ12" s="679"/>
      <c r="UK12" s="679"/>
      <c r="UL12" s="679"/>
      <c r="UM12" s="679"/>
      <c r="UN12" s="679"/>
      <c r="UO12" s="679"/>
      <c r="UP12" s="679"/>
      <c r="UQ12" s="679"/>
      <c r="UR12" s="679"/>
      <c r="US12" s="679"/>
      <c r="UT12" s="679"/>
      <c r="UU12" s="679"/>
      <c r="UV12" s="679"/>
      <c r="UW12" s="679"/>
      <c r="UX12" s="679"/>
      <c r="UY12" s="679"/>
      <c r="UZ12" s="679"/>
      <c r="VA12" s="679"/>
      <c r="VB12" s="679"/>
      <c r="VC12" s="679"/>
      <c r="VD12" s="679"/>
      <c r="VE12" s="679"/>
      <c r="VF12" s="679"/>
      <c r="VG12" s="679"/>
      <c r="VH12" s="679"/>
      <c r="VI12" s="679"/>
      <c r="VJ12" s="679"/>
      <c r="VK12" s="679"/>
      <c r="VL12" s="679"/>
      <c r="VM12" s="679"/>
      <c r="VN12" s="679"/>
      <c r="VO12" s="679"/>
      <c r="VP12" s="679"/>
      <c r="VQ12" s="679"/>
      <c r="VR12" s="679"/>
      <c r="VS12" s="679"/>
      <c r="VT12" s="679"/>
      <c r="VU12" s="679"/>
      <c r="VV12" s="679"/>
      <c r="VW12" s="679"/>
      <c r="VX12" s="679"/>
      <c r="VY12" s="679"/>
      <c r="VZ12" s="679"/>
      <c r="WA12" s="679"/>
      <c r="WB12" s="679"/>
      <c r="WC12" s="679"/>
      <c r="WD12" s="679"/>
      <c r="WE12" s="679"/>
      <c r="WF12" s="679"/>
      <c r="WG12" s="679"/>
      <c r="WH12" s="679"/>
      <c r="WI12" s="679"/>
      <c r="WJ12" s="679"/>
      <c r="WK12" s="679"/>
      <c r="WL12" s="679"/>
      <c r="WM12" s="679"/>
      <c r="WN12" s="679"/>
      <c r="WO12" s="679"/>
      <c r="WP12" s="679"/>
      <c r="WQ12" s="679"/>
      <c r="WR12" s="679"/>
      <c r="WS12" s="679"/>
      <c r="WT12" s="679"/>
      <c r="WU12" s="679"/>
      <c r="WV12" s="679"/>
      <c r="WW12" s="679"/>
      <c r="WX12" s="679"/>
      <c r="WY12" s="679"/>
      <c r="WZ12" s="679"/>
      <c r="XA12" s="679"/>
      <c r="XB12" s="679"/>
      <c r="XC12" s="679"/>
      <c r="XD12" s="679"/>
      <c r="XE12" s="679"/>
      <c r="XF12" s="679"/>
      <c r="XG12" s="679"/>
      <c r="XH12" s="679"/>
      <c r="XI12" s="679"/>
      <c r="XJ12" s="679"/>
      <c r="XK12" s="679"/>
      <c r="XL12" s="679"/>
      <c r="XM12" s="679"/>
      <c r="XN12" s="679"/>
      <c r="XO12" s="679"/>
      <c r="XP12" s="679"/>
      <c r="XQ12" s="679"/>
      <c r="XR12" s="679"/>
      <c r="XS12" s="679"/>
      <c r="XT12" s="679"/>
      <c r="XU12" s="679"/>
      <c r="XV12" s="679"/>
      <c r="XW12" s="679"/>
      <c r="XX12" s="679"/>
      <c r="XY12" s="679"/>
      <c r="XZ12" s="679"/>
      <c r="YA12" s="679"/>
      <c r="YB12" s="679"/>
      <c r="YC12" s="679"/>
      <c r="YD12" s="679"/>
      <c r="YE12" s="679"/>
      <c r="YF12" s="679"/>
      <c r="YG12" s="679"/>
      <c r="YH12" s="679"/>
      <c r="YI12" s="679"/>
      <c r="YJ12" s="679"/>
      <c r="YK12" s="679"/>
      <c r="YL12" s="679"/>
      <c r="YM12" s="679"/>
      <c r="YN12" s="679"/>
      <c r="YO12" s="679"/>
      <c r="YP12" s="679"/>
      <c r="YQ12" s="679"/>
      <c r="YR12" s="679"/>
      <c r="YS12" s="679"/>
      <c r="YT12" s="679"/>
      <c r="YU12" s="679"/>
      <c r="YV12" s="679"/>
      <c r="YW12" s="679"/>
      <c r="YX12" s="679"/>
      <c r="YY12" s="679"/>
      <c r="YZ12" s="679"/>
      <c r="ZA12" s="679"/>
      <c r="ZB12" s="679"/>
      <c r="ZC12" s="679"/>
      <c r="ZD12" s="679"/>
      <c r="ZE12" s="679"/>
      <c r="ZF12" s="679"/>
      <c r="ZG12" s="679"/>
      <c r="ZH12" s="679"/>
      <c r="ZI12" s="679"/>
      <c r="ZJ12" s="679"/>
      <c r="ZK12" s="679"/>
      <c r="ZL12" s="679"/>
      <c r="ZM12" s="679"/>
      <c r="ZN12" s="679"/>
      <c r="ZO12" s="679"/>
      <c r="ZP12" s="679"/>
      <c r="ZQ12" s="679"/>
      <c r="ZR12" s="679"/>
      <c r="ZS12" s="679"/>
      <c r="ZT12" s="679"/>
      <c r="ZU12" s="679"/>
      <c r="ZV12" s="679"/>
      <c r="ZW12" s="679"/>
      <c r="ZX12" s="679"/>
      <c r="ZY12" s="679"/>
      <c r="ZZ12" s="679"/>
      <c r="AAA12" s="679"/>
      <c r="AAB12" s="679"/>
      <c r="AAC12" s="679"/>
      <c r="AAD12" s="679"/>
      <c r="AAE12" s="679"/>
      <c r="AAF12" s="679"/>
      <c r="AAG12" s="679"/>
      <c r="AAH12" s="679"/>
      <c r="AAI12" s="679"/>
      <c r="AAJ12" s="679"/>
      <c r="AAK12" s="679"/>
      <c r="AAL12" s="679"/>
      <c r="AAM12" s="679"/>
      <c r="AAN12" s="679"/>
      <c r="AAO12" s="679"/>
      <c r="AAP12" s="679"/>
      <c r="AAQ12" s="679"/>
      <c r="AAR12" s="679"/>
      <c r="AAS12" s="679"/>
      <c r="AAT12" s="679"/>
      <c r="AAU12" s="679"/>
      <c r="AAV12" s="679"/>
      <c r="AAW12" s="679"/>
      <c r="AAX12" s="679"/>
      <c r="AAY12" s="679"/>
      <c r="AAZ12" s="679"/>
      <c r="ABA12" s="679"/>
      <c r="ABB12" s="679"/>
      <c r="ABC12" s="679"/>
      <c r="ABD12" s="679"/>
      <c r="ABE12" s="679"/>
      <c r="ABF12" s="679"/>
      <c r="ABG12" s="679"/>
      <c r="ABH12" s="679"/>
      <c r="ABI12" s="679"/>
      <c r="ABJ12" s="679"/>
      <c r="ABK12" s="679"/>
      <c r="ABL12" s="679"/>
      <c r="ABM12" s="679"/>
      <c r="ABN12" s="679"/>
      <c r="ABO12" s="679"/>
      <c r="ABP12" s="679"/>
      <c r="ABQ12" s="679"/>
      <c r="ABR12" s="679"/>
      <c r="ABS12" s="679"/>
      <c r="ABT12" s="679"/>
      <c r="ABU12" s="679"/>
      <c r="ABV12" s="679"/>
      <c r="ABW12" s="679"/>
      <c r="ABX12" s="679"/>
      <c r="ABY12" s="679"/>
      <c r="ABZ12" s="679"/>
      <c r="ACA12" s="679"/>
      <c r="ACB12" s="679"/>
      <c r="ACC12" s="679"/>
      <c r="ACD12" s="679"/>
      <c r="ACE12" s="679"/>
      <c r="ACF12" s="679"/>
      <c r="ACG12" s="679"/>
      <c r="ACH12" s="679"/>
      <c r="ACI12" s="679"/>
      <c r="ACJ12" s="679"/>
      <c r="ACK12" s="679"/>
      <c r="ACL12" s="679"/>
      <c r="ACM12" s="679"/>
      <c r="ACN12" s="679"/>
      <c r="ACO12" s="679"/>
      <c r="ACP12" s="679"/>
      <c r="ACQ12" s="679"/>
      <c r="ACR12" s="679"/>
      <c r="ACS12" s="679"/>
      <c r="ACT12" s="679"/>
      <c r="ACU12" s="679"/>
      <c r="ACV12" s="679"/>
      <c r="ACW12" s="679"/>
      <c r="ACX12" s="679"/>
      <c r="ACY12" s="679"/>
      <c r="ACZ12" s="679"/>
      <c r="ADA12" s="679"/>
      <c r="ADB12" s="679"/>
      <c r="ADC12" s="679"/>
      <c r="ADD12" s="679"/>
      <c r="ADE12" s="679"/>
      <c r="ADF12" s="679"/>
      <c r="ADG12" s="679"/>
      <c r="ADH12" s="679"/>
      <c r="ADI12" s="679"/>
      <c r="ADJ12" s="679"/>
      <c r="ADK12" s="679"/>
      <c r="ADL12" s="679"/>
      <c r="ADM12" s="679"/>
      <c r="ADN12" s="679"/>
      <c r="ADO12" s="679"/>
      <c r="ADP12" s="679"/>
      <c r="ADQ12" s="679"/>
      <c r="ADR12" s="679"/>
      <c r="ADS12" s="679"/>
      <c r="ADT12" s="679"/>
      <c r="ADU12" s="679"/>
      <c r="ADV12" s="679"/>
      <c r="ADW12" s="679"/>
      <c r="ADX12" s="679"/>
      <c r="ADY12" s="679"/>
      <c r="ADZ12" s="679"/>
      <c r="AEA12" s="679"/>
      <c r="AEB12" s="679"/>
      <c r="AEC12" s="679"/>
      <c r="AED12" s="679"/>
      <c r="AEE12" s="679"/>
      <c r="AEF12" s="679"/>
      <c r="AEG12" s="679"/>
      <c r="AEH12" s="679"/>
      <c r="AEI12" s="679"/>
      <c r="AEJ12" s="679"/>
      <c r="AEK12" s="679"/>
      <c r="AEL12" s="679"/>
      <c r="AEM12" s="679"/>
      <c r="AEN12" s="679"/>
      <c r="AEO12" s="679"/>
      <c r="AEP12" s="679"/>
      <c r="AEQ12" s="679"/>
      <c r="AER12" s="679"/>
      <c r="AES12" s="679"/>
      <c r="AET12" s="679"/>
      <c r="AEU12" s="679"/>
      <c r="AEV12" s="679"/>
      <c r="AEW12" s="679"/>
      <c r="AEX12" s="679"/>
      <c r="AEY12" s="679"/>
      <c r="AEZ12" s="679"/>
      <c r="AFA12" s="679"/>
      <c r="AFB12" s="679"/>
      <c r="AFC12" s="679"/>
      <c r="AFD12" s="679"/>
      <c r="AFE12" s="679"/>
      <c r="AFF12" s="679"/>
      <c r="AFG12" s="679"/>
      <c r="AFH12" s="679"/>
      <c r="AFI12" s="679"/>
      <c r="AFJ12" s="679"/>
      <c r="AFK12" s="679"/>
      <c r="AFL12" s="679"/>
      <c r="AFM12" s="679"/>
      <c r="AFN12" s="679"/>
      <c r="AFO12" s="679"/>
      <c r="AFP12" s="679"/>
      <c r="AFQ12" s="679"/>
      <c r="AFR12" s="679"/>
      <c r="AFS12" s="679"/>
      <c r="AFT12" s="679"/>
      <c r="AFU12" s="679"/>
      <c r="AFV12" s="679"/>
      <c r="AFW12" s="679"/>
      <c r="AFX12" s="679"/>
      <c r="AFY12" s="679"/>
      <c r="AFZ12" s="679"/>
      <c r="AGA12" s="679"/>
      <c r="AGB12" s="679"/>
      <c r="AGC12" s="679"/>
      <c r="AGD12" s="679"/>
      <c r="AGE12" s="679"/>
      <c r="AGF12" s="679"/>
      <c r="AGG12" s="679"/>
      <c r="AGH12" s="679"/>
      <c r="AGI12" s="679"/>
      <c r="AGJ12" s="679"/>
      <c r="AGK12" s="679"/>
      <c r="AGL12" s="679"/>
      <c r="AGM12" s="679"/>
      <c r="AGN12" s="679"/>
      <c r="AGO12" s="679"/>
      <c r="AGP12" s="679"/>
      <c r="AGQ12" s="679"/>
      <c r="AGR12" s="679"/>
      <c r="AGS12" s="679"/>
      <c r="AGT12" s="679"/>
      <c r="AGU12" s="679"/>
      <c r="AGV12" s="679"/>
      <c r="AGW12" s="679"/>
      <c r="AGX12" s="679"/>
      <c r="AGY12" s="679"/>
      <c r="AGZ12" s="679"/>
      <c r="AHA12" s="679"/>
      <c r="AHB12" s="679"/>
      <c r="AHC12" s="679"/>
      <c r="AHD12" s="679"/>
      <c r="AHE12" s="679"/>
      <c r="AHF12" s="679"/>
      <c r="AHG12" s="679"/>
      <c r="AHH12" s="679"/>
      <c r="AHI12" s="679"/>
      <c r="AHJ12" s="679"/>
      <c r="AHK12" s="679"/>
      <c r="AHL12" s="679"/>
      <c r="AHM12" s="679"/>
      <c r="AHN12" s="679"/>
      <c r="AHO12" s="679"/>
      <c r="AHP12" s="679"/>
      <c r="AHQ12" s="679"/>
      <c r="AHR12" s="679"/>
      <c r="AHS12" s="679"/>
      <c r="AHT12" s="679"/>
      <c r="AHU12" s="679"/>
      <c r="AHV12" s="679"/>
      <c r="AHW12" s="679"/>
      <c r="AHX12" s="679"/>
      <c r="AHY12" s="679"/>
      <c r="AHZ12" s="679"/>
      <c r="AIA12" s="679"/>
      <c r="AIB12" s="679"/>
      <c r="AIC12" s="679"/>
      <c r="AID12" s="679"/>
      <c r="AIE12" s="679"/>
      <c r="AIF12" s="679"/>
      <c r="AIG12" s="679"/>
      <c r="AIH12" s="679"/>
      <c r="AII12" s="679"/>
      <c r="AIJ12" s="679"/>
      <c r="AIK12" s="679"/>
      <c r="AIL12" s="679"/>
      <c r="AIM12" s="679"/>
      <c r="AIN12" s="679"/>
      <c r="AIO12" s="679"/>
      <c r="AIP12" s="679"/>
      <c r="AIQ12" s="679"/>
      <c r="AIR12" s="679"/>
      <c r="AIS12" s="679"/>
      <c r="AIT12" s="679"/>
      <c r="AIU12" s="679"/>
      <c r="AIV12" s="679"/>
      <c r="AIW12" s="679"/>
      <c r="AIX12" s="679"/>
      <c r="AIY12" s="679"/>
      <c r="AIZ12" s="679"/>
      <c r="AJA12" s="679"/>
      <c r="AJB12" s="679"/>
      <c r="AJC12" s="679"/>
      <c r="AJD12" s="679"/>
      <c r="AJE12" s="679"/>
      <c r="AJF12" s="679"/>
      <c r="AJG12" s="679"/>
      <c r="AJH12" s="679"/>
      <c r="AJI12" s="679"/>
      <c r="AJJ12" s="679"/>
      <c r="AJK12" s="679"/>
      <c r="AJL12" s="679"/>
      <c r="AJM12" s="679"/>
      <c r="AJN12" s="679"/>
      <c r="AJO12" s="679"/>
      <c r="AJP12" s="679"/>
      <c r="AJQ12" s="679"/>
      <c r="AJR12" s="679"/>
      <c r="AJS12" s="679"/>
      <c r="AJT12" s="679"/>
      <c r="AJU12" s="679"/>
      <c r="AJV12" s="679"/>
      <c r="AJW12" s="679"/>
      <c r="AJX12" s="679"/>
      <c r="AJY12" s="679"/>
      <c r="AJZ12" s="679"/>
      <c r="AKA12" s="679"/>
      <c r="AKB12" s="679"/>
      <c r="AKC12" s="679"/>
      <c r="AKD12" s="679"/>
      <c r="AKE12" s="679"/>
      <c r="AKF12" s="679"/>
      <c r="AKG12" s="679"/>
      <c r="AKH12" s="679"/>
      <c r="AKI12" s="679"/>
      <c r="AKJ12" s="679"/>
      <c r="AKK12" s="679"/>
      <c r="AKL12" s="679"/>
      <c r="AKM12" s="679"/>
      <c r="AKN12" s="679"/>
      <c r="AKO12" s="679"/>
      <c r="AKP12" s="679"/>
      <c r="AKQ12" s="679"/>
      <c r="AKR12" s="679"/>
      <c r="AKS12" s="679"/>
      <c r="AKT12" s="679"/>
      <c r="AKU12" s="679"/>
      <c r="AKV12" s="679"/>
      <c r="AKW12" s="679"/>
      <c r="AKX12" s="679"/>
      <c r="AKY12" s="679"/>
      <c r="AKZ12" s="679"/>
      <c r="ALA12" s="679"/>
      <c r="ALB12" s="679"/>
      <c r="ALC12" s="679"/>
      <c r="ALD12" s="679"/>
      <c r="ALE12" s="679"/>
      <c r="ALF12" s="679"/>
      <c r="ALG12" s="679"/>
      <c r="ALH12" s="679"/>
      <c r="ALI12" s="679"/>
      <c r="ALJ12" s="679"/>
      <c r="ALK12" s="679"/>
      <c r="ALL12" s="679"/>
      <c r="ALM12" s="679"/>
      <c r="ALN12" s="679"/>
      <c r="ALO12" s="679"/>
      <c r="ALP12" s="679"/>
      <c r="ALQ12" s="679"/>
      <c r="ALR12" s="679"/>
      <c r="ALS12" s="679"/>
      <c r="ALT12" s="679"/>
      <c r="ALU12" s="679"/>
      <c r="ALV12" s="679"/>
      <c r="ALW12" s="679"/>
      <c r="ALX12" s="679"/>
      <c r="ALY12" s="679"/>
      <c r="ALZ12" s="679"/>
      <c r="AMA12" s="679"/>
      <c r="AMB12" s="679"/>
      <c r="AMC12" s="679"/>
      <c r="AMD12" s="679"/>
      <c r="AME12" s="679"/>
      <c r="AMF12" s="679"/>
      <c r="AMG12" s="679"/>
      <c r="AMH12" s="679"/>
      <c r="AMI12" s="679"/>
      <c r="AMJ12" s="679"/>
      <c r="AMK12" s="679"/>
      <c r="AML12" s="679"/>
      <c r="AMM12" s="679"/>
      <c r="AMN12" s="679"/>
      <c r="AMO12" s="679"/>
      <c r="AMP12" s="679"/>
      <c r="AMQ12" s="679"/>
      <c r="AMR12" s="679"/>
      <c r="AMS12" s="679"/>
      <c r="AMT12" s="679"/>
      <c r="AMU12" s="679"/>
      <c r="AMV12" s="679"/>
      <c r="AMW12" s="679"/>
      <c r="AMX12" s="679"/>
      <c r="AMY12" s="679"/>
      <c r="AMZ12" s="679"/>
      <c r="ANA12" s="679"/>
      <c r="ANB12" s="679"/>
      <c r="ANC12" s="679"/>
      <c r="AND12" s="679"/>
      <c r="ANE12" s="679"/>
      <c r="ANF12" s="679"/>
      <c r="ANG12" s="679"/>
      <c r="ANH12" s="679"/>
      <c r="ANI12" s="679"/>
      <c r="ANJ12" s="679"/>
      <c r="ANK12" s="679"/>
      <c r="ANL12" s="679"/>
      <c r="ANM12" s="679"/>
      <c r="ANN12" s="679"/>
      <c r="ANO12" s="679"/>
      <c r="ANP12" s="679"/>
      <c r="ANQ12" s="679"/>
      <c r="ANR12" s="679"/>
      <c r="ANS12" s="679"/>
      <c r="ANT12" s="679"/>
      <c r="ANU12" s="679"/>
      <c r="ANV12" s="679"/>
      <c r="ANW12" s="679"/>
      <c r="ANX12" s="679"/>
      <c r="ANY12" s="679"/>
      <c r="ANZ12" s="679"/>
      <c r="AOA12" s="679"/>
      <c r="AOB12" s="679"/>
      <c r="AOC12" s="679"/>
      <c r="AOD12" s="679"/>
      <c r="AOE12" s="679"/>
      <c r="AOF12" s="679"/>
      <c r="AOG12" s="679"/>
      <c r="AOH12" s="679"/>
      <c r="AOI12" s="679"/>
      <c r="AOJ12" s="679"/>
      <c r="AOK12" s="679"/>
      <c r="AOL12" s="679"/>
      <c r="AOM12" s="679"/>
      <c r="AON12" s="679"/>
      <c r="AOO12" s="679"/>
      <c r="AOP12" s="679"/>
      <c r="AOQ12" s="679"/>
      <c r="AOR12" s="679"/>
      <c r="AOS12" s="679"/>
      <c r="AOT12" s="679"/>
      <c r="AOU12" s="679"/>
      <c r="AOV12" s="679"/>
      <c r="AOW12" s="679"/>
      <c r="AOX12" s="679"/>
      <c r="AOY12" s="679"/>
      <c r="AOZ12" s="679"/>
      <c r="APA12" s="679"/>
      <c r="APB12" s="679"/>
      <c r="APC12" s="679"/>
      <c r="APD12" s="679"/>
      <c r="APE12" s="679"/>
      <c r="APF12" s="679"/>
      <c r="APG12" s="679"/>
      <c r="APH12" s="679"/>
      <c r="API12" s="679"/>
      <c r="APJ12" s="679"/>
      <c r="APK12" s="679"/>
      <c r="APL12" s="679"/>
      <c r="APM12" s="679"/>
      <c r="APN12" s="679"/>
      <c r="APO12" s="679"/>
      <c r="APP12" s="679"/>
      <c r="APQ12" s="679"/>
      <c r="APR12" s="679"/>
      <c r="APS12" s="679"/>
      <c r="APT12" s="679"/>
      <c r="APU12" s="679"/>
      <c r="APV12" s="679"/>
      <c r="APW12" s="679"/>
      <c r="APX12" s="679"/>
      <c r="APY12" s="679"/>
      <c r="APZ12" s="679"/>
      <c r="AQA12" s="679"/>
      <c r="AQB12" s="679"/>
      <c r="AQC12" s="679"/>
      <c r="AQD12" s="679"/>
      <c r="AQE12" s="679"/>
      <c r="AQF12" s="679"/>
      <c r="AQG12" s="679"/>
      <c r="AQH12" s="679"/>
      <c r="AQI12" s="679"/>
      <c r="AQJ12" s="679"/>
      <c r="AQK12" s="679"/>
      <c r="AQL12" s="679"/>
      <c r="AQM12" s="679"/>
      <c r="AQN12" s="679"/>
      <c r="AQO12" s="679"/>
      <c r="AQP12" s="679"/>
      <c r="AQQ12" s="679"/>
      <c r="AQR12" s="679"/>
      <c r="AQS12" s="679"/>
      <c r="AQT12" s="679"/>
      <c r="AQU12" s="679"/>
      <c r="AQV12" s="679"/>
      <c r="AQW12" s="679"/>
      <c r="AQX12" s="679"/>
      <c r="AQY12" s="679"/>
      <c r="AQZ12" s="679"/>
      <c r="ARA12" s="679"/>
      <c r="ARB12" s="679"/>
      <c r="ARC12" s="679"/>
      <c r="ARD12" s="679"/>
      <c r="ARE12" s="679"/>
      <c r="ARF12" s="679"/>
      <c r="ARG12" s="679"/>
      <c r="ARH12" s="679"/>
      <c r="ARI12" s="679"/>
      <c r="ARJ12" s="679"/>
      <c r="ARK12" s="679"/>
      <c r="ARL12" s="679"/>
      <c r="ARM12" s="679"/>
      <c r="ARN12" s="679"/>
      <c r="ARO12" s="679"/>
      <c r="ARP12" s="679"/>
      <c r="ARQ12" s="679"/>
      <c r="ARR12" s="679"/>
      <c r="ARS12" s="679"/>
      <c r="ART12" s="679"/>
      <c r="ARU12" s="679"/>
      <c r="ARV12" s="679"/>
      <c r="ARW12" s="679"/>
      <c r="ARX12" s="679"/>
      <c r="ARY12" s="679"/>
      <c r="ARZ12" s="679"/>
      <c r="ASA12" s="679"/>
      <c r="ASB12" s="679"/>
      <c r="ASC12" s="679"/>
      <c r="ASD12" s="679"/>
      <c r="ASE12" s="679"/>
      <c r="ASF12" s="679"/>
      <c r="ASG12" s="679"/>
      <c r="ASH12" s="679"/>
      <c r="ASI12" s="679"/>
      <c r="ASJ12" s="679"/>
      <c r="ASK12" s="679"/>
      <c r="ASL12" s="679"/>
      <c r="ASM12" s="679"/>
      <c r="ASN12" s="679"/>
      <c r="ASO12" s="679"/>
      <c r="ASP12" s="679"/>
      <c r="ASQ12" s="679"/>
      <c r="ASR12" s="679"/>
      <c r="ASS12" s="679"/>
      <c r="AST12" s="679"/>
      <c r="ASU12" s="679"/>
      <c r="ASV12" s="679"/>
      <c r="ASW12" s="679"/>
      <c r="ASX12" s="679"/>
      <c r="ASY12" s="679"/>
      <c r="ASZ12" s="679"/>
      <c r="ATA12" s="679"/>
      <c r="ATB12" s="679"/>
      <c r="ATC12" s="679"/>
      <c r="ATD12" s="679"/>
      <c r="ATE12" s="679"/>
      <c r="ATF12" s="679"/>
      <c r="ATG12" s="679"/>
      <c r="ATH12" s="679"/>
      <c r="ATI12" s="679"/>
      <c r="ATJ12" s="679"/>
      <c r="ATK12" s="679"/>
      <c r="ATL12" s="679"/>
      <c r="ATM12" s="679"/>
      <c r="ATN12" s="679"/>
      <c r="ATO12" s="679"/>
      <c r="ATP12" s="679"/>
      <c r="ATQ12" s="679"/>
      <c r="ATR12" s="679"/>
      <c r="ATS12" s="679"/>
      <c r="ATT12" s="679"/>
      <c r="ATU12" s="679"/>
      <c r="ATV12" s="679"/>
      <c r="ATW12" s="679"/>
      <c r="ATX12" s="679"/>
      <c r="ATY12" s="679"/>
      <c r="ATZ12" s="679"/>
      <c r="AUA12" s="679"/>
      <c r="AUB12" s="679"/>
      <c r="AUC12" s="679"/>
      <c r="AUD12" s="679"/>
      <c r="AUE12" s="679"/>
      <c r="AUF12" s="679"/>
      <c r="AUG12" s="679"/>
      <c r="AUH12" s="679"/>
      <c r="AUI12" s="679"/>
      <c r="AUJ12" s="679"/>
      <c r="AUK12" s="679"/>
      <c r="AUL12" s="679"/>
      <c r="AUM12" s="679"/>
      <c r="AUN12" s="679"/>
      <c r="AUO12" s="679"/>
      <c r="AUP12" s="679"/>
      <c r="AUQ12" s="679"/>
      <c r="AUR12" s="679"/>
      <c r="AUS12" s="679"/>
      <c r="AUT12" s="679"/>
      <c r="AUU12" s="679"/>
      <c r="AUV12" s="679"/>
      <c r="AUW12" s="679"/>
      <c r="AUX12" s="679"/>
      <c r="AUY12" s="679"/>
      <c r="AUZ12" s="679"/>
      <c r="AVA12" s="679"/>
      <c r="AVB12" s="679"/>
      <c r="AVC12" s="679"/>
      <c r="AVD12" s="679"/>
      <c r="AVE12" s="679"/>
      <c r="AVF12" s="679"/>
      <c r="AVG12" s="679"/>
      <c r="AVH12" s="679"/>
      <c r="AVI12" s="679"/>
      <c r="AVJ12" s="679"/>
      <c r="AVK12" s="679"/>
      <c r="AVL12" s="679"/>
      <c r="AVM12" s="679"/>
      <c r="AVN12" s="679"/>
      <c r="AVO12" s="679"/>
      <c r="AVP12" s="679"/>
      <c r="AVQ12" s="679"/>
      <c r="AVR12" s="679"/>
      <c r="AVS12" s="679"/>
      <c r="AVT12" s="679"/>
      <c r="AVU12" s="679"/>
      <c r="AVV12" s="679"/>
      <c r="AVW12" s="679"/>
      <c r="AVX12" s="679"/>
      <c r="AVY12" s="679"/>
      <c r="AVZ12" s="679"/>
      <c r="AWA12" s="679"/>
      <c r="AWB12" s="679"/>
      <c r="AWC12" s="679"/>
      <c r="AWD12" s="679"/>
      <c r="AWE12" s="679"/>
      <c r="AWF12" s="679"/>
      <c r="AWG12" s="679"/>
      <c r="AWH12" s="679"/>
      <c r="AWI12" s="679"/>
      <c r="AWJ12" s="679"/>
      <c r="AWK12" s="679"/>
      <c r="AWL12" s="679"/>
      <c r="AWM12" s="679"/>
      <c r="AWN12" s="679"/>
      <c r="AWO12" s="679"/>
      <c r="AWP12" s="679"/>
      <c r="AWQ12" s="679"/>
      <c r="AWR12" s="679"/>
      <c r="AWS12" s="679"/>
      <c r="AWT12" s="679"/>
      <c r="AWU12" s="679"/>
      <c r="AWV12" s="679"/>
      <c r="AWW12" s="679"/>
      <c r="AWX12" s="679"/>
      <c r="AWY12" s="679"/>
      <c r="AWZ12" s="679"/>
      <c r="AXA12" s="679"/>
      <c r="AXB12" s="679"/>
      <c r="AXC12" s="679"/>
      <c r="AXD12" s="679"/>
      <c r="AXE12" s="679"/>
      <c r="AXF12" s="679"/>
      <c r="AXG12" s="679"/>
      <c r="AXH12" s="679"/>
      <c r="AXI12" s="679"/>
      <c r="AXJ12" s="679"/>
      <c r="AXK12" s="679"/>
      <c r="AXL12" s="679"/>
      <c r="AXM12" s="679"/>
      <c r="AXN12" s="679"/>
      <c r="AXO12" s="679"/>
      <c r="AXP12" s="679"/>
      <c r="AXQ12" s="679"/>
      <c r="AXR12" s="679"/>
      <c r="AXS12" s="679"/>
      <c r="AXT12" s="679"/>
      <c r="AXU12" s="679"/>
      <c r="AXV12" s="679"/>
      <c r="AXW12" s="679"/>
      <c r="AXX12" s="679"/>
      <c r="AXY12" s="679"/>
      <c r="AXZ12" s="679"/>
      <c r="AYA12" s="679"/>
      <c r="AYB12" s="679"/>
      <c r="AYC12" s="679"/>
      <c r="AYD12" s="679"/>
      <c r="AYE12" s="679"/>
      <c r="AYF12" s="679"/>
      <c r="AYG12" s="679"/>
      <c r="AYH12" s="679"/>
      <c r="AYI12" s="679"/>
      <c r="AYJ12" s="679"/>
      <c r="AYK12" s="679"/>
      <c r="AYL12" s="679"/>
      <c r="AYM12" s="679"/>
      <c r="AYN12" s="679"/>
      <c r="AYO12" s="679"/>
      <c r="AYP12" s="679"/>
      <c r="AYQ12" s="679"/>
      <c r="AYR12" s="679"/>
      <c r="AYS12" s="679"/>
      <c r="AYT12" s="679"/>
      <c r="AYU12" s="679"/>
      <c r="AYV12" s="679"/>
      <c r="AYW12" s="679"/>
      <c r="AYX12" s="679"/>
      <c r="AYY12" s="679"/>
      <c r="AYZ12" s="679"/>
      <c r="AZA12" s="679"/>
      <c r="AZB12" s="679"/>
      <c r="AZC12" s="679"/>
      <c r="AZD12" s="679"/>
      <c r="AZE12" s="679"/>
      <c r="AZF12" s="679"/>
      <c r="AZG12" s="679"/>
      <c r="AZH12" s="679"/>
      <c r="AZI12" s="679"/>
      <c r="AZJ12" s="679"/>
      <c r="AZK12" s="679"/>
      <c r="AZL12" s="679"/>
      <c r="AZM12" s="679"/>
      <c r="AZN12" s="679"/>
      <c r="AZO12" s="679"/>
      <c r="AZP12" s="679"/>
      <c r="AZQ12" s="679"/>
      <c r="AZR12" s="679"/>
      <c r="AZS12" s="679"/>
      <c r="AZT12" s="679"/>
      <c r="AZU12" s="679"/>
      <c r="AZV12" s="679"/>
      <c r="AZW12" s="679"/>
      <c r="AZX12" s="679"/>
      <c r="AZY12" s="679"/>
      <c r="AZZ12" s="679"/>
      <c r="BAA12" s="679"/>
      <c r="BAB12" s="679"/>
      <c r="BAC12" s="679"/>
      <c r="BAD12" s="679"/>
      <c r="BAE12" s="679"/>
      <c r="BAF12" s="679"/>
      <c r="BAG12" s="679"/>
      <c r="BAH12" s="679"/>
      <c r="BAI12" s="679"/>
      <c r="BAJ12" s="679"/>
      <c r="BAK12" s="679"/>
      <c r="BAL12" s="679"/>
      <c r="BAM12" s="679"/>
      <c r="BAN12" s="679"/>
      <c r="BAO12" s="679"/>
      <c r="BAP12" s="679"/>
      <c r="BAQ12" s="679"/>
      <c r="BAR12" s="679"/>
      <c r="BAS12" s="679"/>
      <c r="BAT12" s="679"/>
      <c r="BAU12" s="679"/>
      <c r="BAV12" s="679"/>
      <c r="BAW12" s="679"/>
      <c r="BAX12" s="679"/>
      <c r="BAY12" s="679"/>
      <c r="BAZ12" s="679"/>
      <c r="BBA12" s="679"/>
      <c r="BBB12" s="679"/>
      <c r="BBC12" s="679"/>
      <c r="BBD12" s="679"/>
      <c r="BBE12" s="679"/>
      <c r="BBF12" s="679"/>
      <c r="BBG12" s="679"/>
      <c r="BBH12" s="679"/>
      <c r="BBI12" s="679"/>
      <c r="BBJ12" s="679"/>
      <c r="BBK12" s="679"/>
      <c r="BBL12" s="679"/>
      <c r="BBM12" s="679"/>
      <c r="BBN12" s="679"/>
      <c r="BBO12" s="679"/>
      <c r="BBP12" s="679"/>
      <c r="BBQ12" s="679"/>
      <c r="BBR12" s="679"/>
      <c r="BBS12" s="679"/>
      <c r="BBT12" s="679"/>
      <c r="BBU12" s="679"/>
      <c r="BBV12" s="679"/>
      <c r="BBW12" s="679"/>
      <c r="BBX12" s="679"/>
      <c r="BBY12" s="679"/>
      <c r="BBZ12" s="679"/>
      <c r="BCA12" s="679"/>
      <c r="BCB12" s="679"/>
      <c r="BCC12" s="679"/>
      <c r="BCD12" s="679"/>
      <c r="BCE12" s="679"/>
      <c r="BCF12" s="679"/>
      <c r="BCG12" s="679"/>
      <c r="BCH12" s="679"/>
      <c r="BCI12" s="679"/>
      <c r="BCJ12" s="679"/>
      <c r="BCK12" s="679"/>
      <c r="BCL12" s="679"/>
      <c r="BCM12" s="679"/>
      <c r="BCN12" s="679"/>
      <c r="BCO12" s="679"/>
      <c r="BCP12" s="679"/>
      <c r="BCQ12" s="679"/>
      <c r="BCR12" s="679"/>
      <c r="BCS12" s="679"/>
      <c r="BCT12" s="679"/>
      <c r="BCU12" s="679"/>
      <c r="BCV12" s="679"/>
      <c r="BCW12" s="679"/>
      <c r="BCX12" s="679"/>
      <c r="BCY12" s="679"/>
      <c r="BCZ12" s="679"/>
      <c r="BDA12" s="679"/>
      <c r="BDB12" s="679"/>
      <c r="BDC12" s="679"/>
      <c r="BDD12" s="679"/>
      <c r="BDE12" s="679"/>
      <c r="BDF12" s="679"/>
      <c r="BDG12" s="679"/>
      <c r="BDH12" s="679"/>
      <c r="BDI12" s="679"/>
      <c r="BDJ12" s="679"/>
      <c r="BDK12" s="679"/>
      <c r="BDL12" s="679"/>
      <c r="BDM12" s="679"/>
      <c r="BDN12" s="679"/>
      <c r="BDO12" s="679"/>
      <c r="BDP12" s="679"/>
      <c r="BDQ12" s="679"/>
      <c r="BDR12" s="679"/>
      <c r="BDS12" s="679"/>
      <c r="BDT12" s="679"/>
      <c r="BDU12" s="679"/>
      <c r="BDV12" s="679"/>
      <c r="BDW12" s="679"/>
      <c r="BDX12" s="679"/>
      <c r="BDY12" s="679"/>
      <c r="BDZ12" s="679"/>
      <c r="BEA12" s="679"/>
      <c r="BEB12" s="679"/>
      <c r="BEC12" s="679"/>
      <c r="BED12" s="679"/>
      <c r="BEE12" s="679"/>
      <c r="BEF12" s="679"/>
      <c r="BEG12" s="679"/>
      <c r="BEH12" s="679"/>
      <c r="BEI12" s="679"/>
      <c r="BEJ12" s="679"/>
      <c r="BEK12" s="679"/>
      <c r="BEL12" s="679"/>
      <c r="BEM12" s="679"/>
      <c r="BEN12" s="679"/>
      <c r="BEO12" s="679"/>
      <c r="BEP12" s="679"/>
      <c r="BEQ12" s="679"/>
      <c r="BER12" s="679"/>
      <c r="BES12" s="679"/>
      <c r="BET12" s="679"/>
      <c r="BEU12" s="679"/>
      <c r="BEV12" s="679"/>
      <c r="BEW12" s="679"/>
      <c r="BEX12" s="679"/>
      <c r="BEY12" s="679"/>
      <c r="BEZ12" s="679"/>
      <c r="BFA12" s="679"/>
      <c r="BFB12" s="679"/>
      <c r="BFC12" s="679"/>
      <c r="BFD12" s="679"/>
      <c r="BFE12" s="679"/>
      <c r="BFF12" s="679"/>
      <c r="BFG12" s="679"/>
      <c r="BFH12" s="679"/>
      <c r="BFI12" s="679"/>
      <c r="BFJ12" s="679"/>
      <c r="BFK12" s="679"/>
      <c r="BFL12" s="679"/>
      <c r="BFM12" s="679"/>
      <c r="BFN12" s="679"/>
      <c r="BFO12" s="679"/>
      <c r="BFP12" s="679"/>
      <c r="BFQ12" s="679"/>
      <c r="BFR12" s="679"/>
      <c r="BFS12" s="679"/>
      <c r="BFT12" s="679"/>
      <c r="BFU12" s="679"/>
      <c r="BFV12" s="679"/>
      <c r="BFW12" s="679"/>
      <c r="BFX12" s="679"/>
      <c r="BFY12" s="679"/>
      <c r="BFZ12" s="679"/>
      <c r="BGA12" s="679"/>
      <c r="BGB12" s="679"/>
      <c r="BGC12" s="679"/>
      <c r="BGD12" s="679"/>
      <c r="BGE12" s="679"/>
      <c r="BGF12" s="679"/>
      <c r="BGG12" s="679"/>
      <c r="BGH12" s="679"/>
      <c r="BGI12" s="679"/>
      <c r="BGJ12" s="679"/>
      <c r="BGK12" s="679"/>
      <c r="BGL12" s="679"/>
      <c r="BGM12" s="679"/>
      <c r="BGN12" s="679"/>
      <c r="BGO12" s="679"/>
      <c r="BGP12" s="679"/>
      <c r="BGQ12" s="679"/>
      <c r="BGR12" s="679"/>
      <c r="BGS12" s="679"/>
      <c r="BGT12" s="679"/>
      <c r="BGU12" s="679"/>
      <c r="BGV12" s="679"/>
      <c r="BGW12" s="679"/>
      <c r="BGX12" s="679"/>
      <c r="BGY12" s="679"/>
      <c r="BGZ12" s="679"/>
      <c r="BHA12" s="679"/>
      <c r="BHB12" s="679"/>
      <c r="BHC12" s="679"/>
      <c r="BHD12" s="679"/>
      <c r="BHE12" s="679"/>
      <c r="BHF12" s="679"/>
      <c r="BHG12" s="679"/>
      <c r="BHH12" s="679"/>
      <c r="BHI12" s="679"/>
      <c r="BHJ12" s="679"/>
      <c r="BHK12" s="679"/>
      <c r="BHL12" s="679"/>
      <c r="BHM12" s="679"/>
      <c r="BHN12" s="679"/>
      <c r="BHO12" s="679"/>
      <c r="BHP12" s="679"/>
      <c r="BHQ12" s="679"/>
      <c r="BHR12" s="679"/>
      <c r="BHS12" s="679"/>
      <c r="BHT12" s="679"/>
      <c r="BHU12" s="679"/>
      <c r="BHV12" s="679"/>
      <c r="BHW12" s="679"/>
      <c r="BHX12" s="679"/>
      <c r="BHY12" s="679"/>
      <c r="BHZ12" s="679"/>
      <c r="BIA12" s="679"/>
      <c r="BIB12" s="679"/>
      <c r="BIC12" s="679"/>
      <c r="BID12" s="679"/>
      <c r="BIE12" s="679"/>
      <c r="BIF12" s="679"/>
      <c r="BIG12" s="679"/>
      <c r="BIH12" s="679"/>
      <c r="BII12" s="679"/>
      <c r="BIJ12" s="679"/>
      <c r="BIK12" s="679"/>
      <c r="BIL12" s="679"/>
      <c r="BIM12" s="679"/>
      <c r="BIN12" s="679"/>
      <c r="BIO12" s="679"/>
      <c r="BIP12" s="679"/>
      <c r="BIQ12" s="679"/>
      <c r="BIR12" s="679"/>
      <c r="BIS12" s="679"/>
      <c r="BIT12" s="679"/>
      <c r="BIU12" s="679"/>
      <c r="BIV12" s="679"/>
      <c r="BIW12" s="679"/>
      <c r="BIX12" s="679"/>
      <c r="BIY12" s="679"/>
      <c r="BIZ12" s="679"/>
      <c r="BJA12" s="679"/>
      <c r="BJB12" s="679"/>
      <c r="BJC12" s="679"/>
      <c r="BJD12" s="679"/>
      <c r="BJE12" s="679"/>
      <c r="BJF12" s="679"/>
      <c r="BJG12" s="679"/>
      <c r="BJH12" s="679"/>
      <c r="BJI12" s="679"/>
      <c r="BJJ12" s="679"/>
      <c r="BJK12" s="679"/>
      <c r="BJL12" s="679"/>
      <c r="BJM12" s="679"/>
      <c r="BJN12" s="679"/>
      <c r="BJO12" s="679"/>
      <c r="BJP12" s="679"/>
      <c r="BJQ12" s="679"/>
      <c r="BJR12" s="679"/>
      <c r="BJS12" s="679"/>
      <c r="BJT12" s="679"/>
      <c r="BJU12" s="679"/>
      <c r="BJV12" s="679"/>
      <c r="BJW12" s="679"/>
      <c r="BJX12" s="679"/>
      <c r="BJY12" s="679"/>
      <c r="BJZ12" s="679"/>
      <c r="BKA12" s="679"/>
      <c r="BKB12" s="679"/>
      <c r="BKC12" s="679"/>
      <c r="BKD12" s="679"/>
      <c r="BKE12" s="679"/>
      <c r="BKF12" s="679"/>
      <c r="BKG12" s="679"/>
      <c r="BKH12" s="679"/>
      <c r="BKI12" s="679"/>
      <c r="BKJ12" s="679"/>
      <c r="BKK12" s="679"/>
      <c r="BKL12" s="679"/>
      <c r="BKM12" s="679"/>
      <c r="BKN12" s="679"/>
      <c r="BKO12" s="679"/>
      <c r="BKP12" s="679"/>
      <c r="BKQ12" s="679"/>
      <c r="BKR12" s="679"/>
      <c r="BKS12" s="679"/>
      <c r="BKT12" s="679"/>
      <c r="BKU12" s="679"/>
      <c r="BKV12" s="679"/>
      <c r="BKW12" s="679"/>
      <c r="BKX12" s="679"/>
      <c r="BKY12" s="679"/>
      <c r="BKZ12" s="679"/>
      <c r="BLA12" s="679"/>
      <c r="BLB12" s="679"/>
      <c r="BLC12" s="679"/>
      <c r="BLD12" s="679"/>
      <c r="BLE12" s="679"/>
      <c r="BLF12" s="679"/>
      <c r="BLG12" s="679"/>
      <c r="BLH12" s="679"/>
      <c r="BLI12" s="679"/>
      <c r="BLJ12" s="679"/>
      <c r="BLK12" s="679"/>
      <c r="BLL12" s="679"/>
      <c r="BLM12" s="679"/>
      <c r="BLN12" s="679"/>
      <c r="BLO12" s="679"/>
      <c r="BLP12" s="679"/>
      <c r="BLQ12" s="679"/>
      <c r="BLR12" s="679"/>
      <c r="BLS12" s="679"/>
      <c r="BLT12" s="679"/>
      <c r="BLU12" s="679"/>
      <c r="BLV12" s="679"/>
      <c r="BLW12" s="679"/>
      <c r="BLX12" s="679"/>
      <c r="BLY12" s="679"/>
      <c r="BLZ12" s="679"/>
      <c r="BMA12" s="679"/>
      <c r="BMB12" s="679"/>
      <c r="BMC12" s="679"/>
      <c r="BMD12" s="679"/>
      <c r="BME12" s="679"/>
      <c r="BMF12" s="679"/>
      <c r="BMG12" s="679"/>
      <c r="BMH12" s="679"/>
      <c r="BMI12" s="679"/>
      <c r="BMJ12" s="679"/>
      <c r="BMK12" s="679"/>
      <c r="BML12" s="679"/>
      <c r="BMM12" s="679"/>
      <c r="BMN12" s="679"/>
      <c r="BMO12" s="679"/>
      <c r="BMP12" s="679"/>
      <c r="BMQ12" s="679"/>
      <c r="BMR12" s="679"/>
      <c r="BMS12" s="679"/>
      <c r="BMT12" s="679"/>
      <c r="BMU12" s="679"/>
      <c r="BMV12" s="679"/>
      <c r="BMW12" s="679"/>
      <c r="BMX12" s="679"/>
      <c r="BMY12" s="679"/>
      <c r="BMZ12" s="679"/>
      <c r="BNA12" s="679"/>
      <c r="BNB12" s="679"/>
      <c r="BNC12" s="679"/>
      <c r="BND12" s="679"/>
      <c r="BNE12" s="679"/>
      <c r="BNF12" s="679"/>
      <c r="BNG12" s="679"/>
      <c r="BNH12" s="679"/>
      <c r="BNI12" s="679"/>
      <c r="BNJ12" s="679"/>
      <c r="BNK12" s="679"/>
      <c r="BNL12" s="679"/>
      <c r="BNM12" s="679"/>
      <c r="BNN12" s="679"/>
      <c r="BNO12" s="679"/>
      <c r="BNP12" s="679"/>
      <c r="BNQ12" s="679"/>
      <c r="BNR12" s="679"/>
      <c r="BNS12" s="679"/>
      <c r="BNT12" s="679"/>
      <c r="BNU12" s="679"/>
      <c r="BNV12" s="679"/>
      <c r="BNW12" s="679"/>
      <c r="BNX12" s="679"/>
      <c r="BNY12" s="679"/>
      <c r="BNZ12" s="679"/>
      <c r="BOA12" s="679"/>
      <c r="BOB12" s="679"/>
      <c r="BOC12" s="679"/>
      <c r="BOD12" s="679"/>
      <c r="BOE12" s="679"/>
      <c r="BOF12" s="679"/>
      <c r="BOG12" s="679"/>
      <c r="BOH12" s="679"/>
      <c r="BOI12" s="679"/>
      <c r="BOJ12" s="679"/>
      <c r="BOK12" s="679"/>
      <c r="BOL12" s="679"/>
      <c r="BOM12" s="679"/>
      <c r="BON12" s="679"/>
      <c r="BOO12" s="679"/>
      <c r="BOP12" s="679"/>
      <c r="BOQ12" s="679"/>
      <c r="BOR12" s="679"/>
      <c r="BOS12" s="679"/>
      <c r="BOT12" s="679"/>
      <c r="BOU12" s="679"/>
      <c r="BOV12" s="679"/>
      <c r="BOW12" s="679"/>
      <c r="BOX12" s="679"/>
      <c r="BOY12" s="679"/>
      <c r="BOZ12" s="679"/>
      <c r="BPA12" s="679"/>
      <c r="BPB12" s="679"/>
      <c r="BPC12" s="679"/>
      <c r="BPD12" s="679"/>
      <c r="BPE12" s="679"/>
      <c r="BPF12" s="679"/>
      <c r="BPG12" s="679"/>
      <c r="BPH12" s="679"/>
      <c r="BPI12" s="679"/>
      <c r="BPJ12" s="679"/>
      <c r="BPK12" s="679"/>
      <c r="BPL12" s="679"/>
      <c r="BPM12" s="679"/>
      <c r="BPN12" s="679"/>
      <c r="BPO12" s="679"/>
      <c r="BPP12" s="679"/>
      <c r="BPQ12" s="679"/>
      <c r="BPR12" s="679"/>
      <c r="BPS12" s="679"/>
      <c r="BPT12" s="679"/>
      <c r="BPU12" s="679"/>
      <c r="BPV12" s="679"/>
      <c r="BPW12" s="679"/>
      <c r="BPX12" s="679"/>
      <c r="BPY12" s="679"/>
      <c r="BPZ12" s="679"/>
      <c r="BQA12" s="679"/>
      <c r="BQB12" s="679"/>
      <c r="BQC12" s="679"/>
      <c r="BQD12" s="679"/>
      <c r="BQE12" s="679"/>
      <c r="BQF12" s="679"/>
      <c r="BQG12" s="679"/>
      <c r="BQH12" s="679"/>
      <c r="BQI12" s="679"/>
      <c r="BQJ12" s="679"/>
      <c r="BQK12" s="679"/>
      <c r="BQL12" s="679"/>
      <c r="BQM12" s="679"/>
      <c r="BQN12" s="679"/>
      <c r="BQO12" s="679"/>
      <c r="BQP12" s="679"/>
      <c r="BQQ12" s="679"/>
      <c r="BQR12" s="679"/>
      <c r="BQS12" s="679"/>
      <c r="BQT12" s="679"/>
      <c r="BQU12" s="679"/>
      <c r="BQV12" s="679"/>
      <c r="BQW12" s="679"/>
      <c r="BQX12" s="679"/>
      <c r="BQY12" s="679"/>
      <c r="BQZ12" s="679"/>
      <c r="BRA12" s="679"/>
      <c r="BRB12" s="679"/>
      <c r="BRC12" s="679"/>
      <c r="BRD12" s="679"/>
      <c r="BRE12" s="679"/>
      <c r="BRF12" s="679"/>
      <c r="BRG12" s="679"/>
      <c r="BRH12" s="679"/>
      <c r="BRI12" s="679"/>
      <c r="BRJ12" s="679"/>
      <c r="BRK12" s="679"/>
      <c r="BRL12" s="679"/>
      <c r="BRM12" s="679"/>
      <c r="BRN12" s="679"/>
      <c r="BRO12" s="679"/>
      <c r="BRP12" s="679"/>
      <c r="BRQ12" s="679"/>
      <c r="BRR12" s="679"/>
      <c r="BRS12" s="679"/>
      <c r="BRT12" s="679"/>
      <c r="BRU12" s="679"/>
      <c r="BRV12" s="679"/>
      <c r="BRW12" s="679"/>
      <c r="BRX12" s="679"/>
      <c r="BRY12" s="679"/>
      <c r="BRZ12" s="679"/>
      <c r="BSA12" s="679"/>
      <c r="BSB12" s="679"/>
      <c r="BSC12" s="679"/>
      <c r="BSD12" s="679"/>
      <c r="BSE12" s="679"/>
      <c r="BSF12" s="679"/>
      <c r="BSG12" s="679"/>
      <c r="BSH12" s="679"/>
      <c r="BSI12" s="679"/>
      <c r="BSJ12" s="679"/>
      <c r="BSK12" s="679"/>
      <c r="BSL12" s="679"/>
      <c r="BSM12" s="679"/>
      <c r="BSN12" s="679"/>
      <c r="BSO12" s="679"/>
      <c r="BSP12" s="679"/>
      <c r="BSQ12" s="679"/>
      <c r="BSR12" s="679"/>
      <c r="BSS12" s="679"/>
      <c r="BST12" s="679"/>
      <c r="BSU12" s="679"/>
      <c r="BSV12" s="679"/>
      <c r="BSW12" s="679"/>
      <c r="BSX12" s="679"/>
      <c r="BSY12" s="679"/>
      <c r="BSZ12" s="679"/>
      <c r="BTA12" s="679"/>
      <c r="BTB12" s="679"/>
      <c r="BTC12" s="679"/>
      <c r="BTD12" s="679"/>
      <c r="BTE12" s="679"/>
      <c r="BTF12" s="679"/>
      <c r="BTG12" s="679"/>
      <c r="BTH12" s="679"/>
      <c r="BTI12" s="679"/>
      <c r="BTJ12" s="679"/>
      <c r="BTK12" s="679"/>
      <c r="BTL12" s="679"/>
      <c r="BTM12" s="679"/>
      <c r="BTN12" s="679"/>
      <c r="BTO12" s="679"/>
      <c r="BTP12" s="679"/>
      <c r="BTQ12" s="679"/>
      <c r="BTR12" s="679"/>
      <c r="BTS12" s="679"/>
      <c r="BTT12" s="679"/>
      <c r="BTU12" s="679"/>
      <c r="BTV12" s="679"/>
      <c r="BTW12" s="679"/>
      <c r="BTX12" s="679"/>
      <c r="BTY12" s="679"/>
      <c r="BTZ12" s="679"/>
      <c r="BUA12" s="679"/>
      <c r="BUB12" s="679"/>
      <c r="BUC12" s="679"/>
      <c r="BUD12" s="679"/>
      <c r="BUE12" s="679"/>
      <c r="BUF12" s="679"/>
      <c r="BUG12" s="679"/>
      <c r="BUH12" s="679"/>
      <c r="BUI12" s="679"/>
      <c r="BUJ12" s="679"/>
      <c r="BUK12" s="679"/>
      <c r="BUL12" s="679"/>
      <c r="BUM12" s="679"/>
      <c r="BUN12" s="679"/>
      <c r="BUO12" s="679"/>
      <c r="BUP12" s="679"/>
      <c r="BUQ12" s="679"/>
      <c r="BUR12" s="679"/>
      <c r="BUS12" s="679"/>
      <c r="BUT12" s="679"/>
      <c r="BUU12" s="679"/>
      <c r="BUV12" s="679"/>
      <c r="BUW12" s="679"/>
      <c r="BUX12" s="679"/>
      <c r="BUY12" s="679"/>
      <c r="BUZ12" s="679"/>
      <c r="BVA12" s="679"/>
      <c r="BVB12" s="679"/>
      <c r="BVC12" s="679"/>
      <c r="BVD12" s="679"/>
      <c r="BVE12" s="679"/>
      <c r="BVF12" s="679"/>
      <c r="BVG12" s="679"/>
      <c r="BVH12" s="679"/>
      <c r="BVI12" s="679"/>
      <c r="BVJ12" s="679"/>
      <c r="BVK12" s="679"/>
      <c r="BVL12" s="679"/>
      <c r="BVM12" s="679"/>
      <c r="BVN12" s="679"/>
      <c r="BVO12" s="679"/>
      <c r="BVP12" s="679"/>
      <c r="BVQ12" s="679"/>
      <c r="BVR12" s="679"/>
      <c r="BVS12" s="679"/>
      <c r="BVT12" s="679"/>
      <c r="BVU12" s="679"/>
      <c r="BVV12" s="679"/>
      <c r="BVW12" s="679"/>
      <c r="BVX12" s="679"/>
      <c r="BVY12" s="679"/>
      <c r="BVZ12" s="679"/>
      <c r="BWA12" s="679"/>
      <c r="BWB12" s="679"/>
      <c r="BWC12" s="679"/>
      <c r="BWD12" s="679"/>
    </row>
    <row r="13" spans="1:1954" ht="16.5" x14ac:dyDescent="0.3">
      <c r="A13" s="785" t="s">
        <v>694</v>
      </c>
      <c r="B13" s="786">
        <v>2344.1251287495825</v>
      </c>
      <c r="C13" s="786">
        <v>1639.4859921399998</v>
      </c>
      <c r="D13" s="786">
        <v>3983.6111208895823</v>
      </c>
      <c r="F13" s="781"/>
      <c r="G13" s="781"/>
      <c r="H13" s="781"/>
      <c r="J13" s="782"/>
      <c r="K13" s="782"/>
      <c r="L13" s="782"/>
      <c r="O13" s="653">
        <v>2.5</v>
      </c>
    </row>
    <row r="14" spans="1:1954" ht="16.5" x14ac:dyDescent="0.3">
      <c r="A14" s="787" t="s">
        <v>695</v>
      </c>
      <c r="B14" s="788">
        <v>71.131510447534666</v>
      </c>
      <c r="C14" s="788">
        <v>1357.0927905000001</v>
      </c>
      <c r="D14" s="788">
        <v>1428.2243009475346</v>
      </c>
      <c r="F14" s="781"/>
      <c r="G14" s="781"/>
      <c r="H14" s="781"/>
      <c r="J14" s="782"/>
      <c r="K14" s="782"/>
      <c r="L14" s="782"/>
    </row>
    <row r="15" spans="1:1954" ht="16.5" x14ac:dyDescent="0.3">
      <c r="A15" s="787" t="s">
        <v>696</v>
      </c>
      <c r="B15" s="788">
        <v>604.71194859000002</v>
      </c>
      <c r="C15" s="788">
        <v>252.89078642000001</v>
      </c>
      <c r="D15" s="788">
        <v>857.60273500999995</v>
      </c>
      <c r="F15" s="781"/>
      <c r="G15" s="781"/>
      <c r="H15" s="781"/>
      <c r="J15" s="782"/>
      <c r="K15" s="782"/>
      <c r="L15" s="782"/>
    </row>
    <row r="16" spans="1:1954" ht="16.5" x14ac:dyDescent="0.3">
      <c r="A16" s="787" t="s">
        <v>697</v>
      </c>
      <c r="B16" s="788">
        <v>1668.2816697120479</v>
      </c>
      <c r="C16" s="788">
        <v>29.50241522</v>
      </c>
      <c r="D16" s="788">
        <v>1697.7840849320478</v>
      </c>
      <c r="F16" s="781"/>
      <c r="G16" s="781"/>
      <c r="H16" s="781"/>
      <c r="J16" s="782"/>
      <c r="K16" s="782"/>
      <c r="L16" s="782"/>
    </row>
    <row r="17" spans="1:1954" ht="16.5" x14ac:dyDescent="0.3">
      <c r="A17" s="785" t="s">
        <v>698</v>
      </c>
      <c r="B17" s="786">
        <v>886.57279600000004</v>
      </c>
      <c r="C17" s="786">
        <v>334.62681827999995</v>
      </c>
      <c r="D17" s="786">
        <v>1221.1996142799999</v>
      </c>
      <c r="F17" s="781"/>
      <c r="G17" s="781"/>
      <c r="H17" s="781"/>
      <c r="J17" s="782"/>
      <c r="K17" s="782"/>
      <c r="L17" s="782"/>
    </row>
    <row r="18" spans="1:1954" ht="16.5" x14ac:dyDescent="0.3">
      <c r="A18" s="785" t="s">
        <v>699</v>
      </c>
      <c r="B18" s="786">
        <v>2052.69605694341</v>
      </c>
      <c r="C18" s="786">
        <v>2480.4520242107565</v>
      </c>
      <c r="D18" s="786">
        <v>4533.148081154166</v>
      </c>
      <c r="F18" s="781"/>
      <c r="G18" s="781"/>
      <c r="H18" s="781"/>
      <c r="J18" s="782"/>
      <c r="K18" s="782"/>
      <c r="L18" s="782"/>
    </row>
    <row r="19" spans="1:1954" ht="16.5" x14ac:dyDescent="0.3">
      <c r="A19" s="785" t="s">
        <v>700</v>
      </c>
      <c r="B19" s="786">
        <v>2865.845586038688</v>
      </c>
      <c r="C19" s="786">
        <v>907.12964934701756</v>
      </c>
      <c r="D19" s="786">
        <v>3772.9752353857057</v>
      </c>
      <c r="F19" s="781"/>
      <c r="G19" s="781"/>
      <c r="H19" s="781"/>
      <c r="J19" s="782"/>
      <c r="K19" s="782"/>
      <c r="L19" s="782"/>
    </row>
    <row r="20" spans="1:1954" ht="16.5" x14ac:dyDescent="0.3">
      <c r="A20" s="785" t="s">
        <v>701</v>
      </c>
      <c r="B20" s="786">
        <v>77.668139694112625</v>
      </c>
      <c r="C20" s="786">
        <v>9.9812370161369088</v>
      </c>
      <c r="D20" s="786">
        <v>87.649376710249541</v>
      </c>
      <c r="F20" s="781"/>
      <c r="G20" s="781"/>
      <c r="H20" s="781"/>
      <c r="J20" s="782"/>
      <c r="K20" s="782"/>
      <c r="L20" s="782"/>
    </row>
    <row r="21" spans="1:1954" ht="16.5" x14ac:dyDescent="0.3">
      <c r="A21" s="785" t="s">
        <v>702</v>
      </c>
      <c r="B21" s="786">
        <v>308.00108508000005</v>
      </c>
      <c r="C21" s="786">
        <v>20.344554110000001</v>
      </c>
      <c r="D21" s="786">
        <v>328.34563918999999</v>
      </c>
      <c r="F21" s="781"/>
      <c r="G21" s="781"/>
      <c r="H21" s="781"/>
      <c r="J21" s="782"/>
      <c r="K21" s="782"/>
      <c r="L21" s="782"/>
    </row>
    <row r="22" spans="1:1954" ht="16.5" x14ac:dyDescent="0.3">
      <c r="A22" s="785" t="s">
        <v>703</v>
      </c>
      <c r="B22" s="786">
        <v>324.43004868000003</v>
      </c>
      <c r="C22" s="786">
        <v>9.974520029999999</v>
      </c>
      <c r="D22" s="786">
        <v>334.40456871000004</v>
      </c>
      <c r="F22" s="781"/>
      <c r="G22" s="781"/>
      <c r="H22" s="781"/>
      <c r="J22" s="782"/>
      <c r="K22" s="782"/>
      <c r="L22" s="782"/>
    </row>
    <row r="23" spans="1:1954" ht="16.5" x14ac:dyDescent="0.3">
      <c r="A23" s="785" t="s">
        <v>704</v>
      </c>
      <c r="B23" s="786">
        <v>784.79452516000003</v>
      </c>
      <c r="C23" s="786">
        <v>155.37630958000003</v>
      </c>
      <c r="D23" s="786">
        <v>940.17083474000003</v>
      </c>
      <c r="F23" s="781"/>
      <c r="G23" s="781"/>
      <c r="H23" s="781"/>
      <c r="J23" s="782"/>
      <c r="K23" s="782"/>
      <c r="L23" s="782"/>
    </row>
    <row r="24" spans="1:1954" ht="16.5" x14ac:dyDescent="0.3">
      <c r="A24" s="785" t="s">
        <v>705</v>
      </c>
      <c r="B24" s="786">
        <v>53.492212730000006</v>
      </c>
      <c r="C24" s="786">
        <v>111.76664257</v>
      </c>
      <c r="D24" s="786">
        <v>165.25885530000002</v>
      </c>
      <c r="F24" s="781"/>
      <c r="G24" s="781"/>
      <c r="H24" s="781"/>
      <c r="J24" s="782"/>
      <c r="K24" s="782"/>
      <c r="L24" s="782"/>
    </row>
    <row r="25" spans="1:1954" ht="16.5" x14ac:dyDescent="0.3">
      <c r="A25" s="785" t="s">
        <v>706</v>
      </c>
      <c r="B25" s="786">
        <v>311.04014103490522</v>
      </c>
      <c r="C25" s="786">
        <v>99.538114340000007</v>
      </c>
      <c r="D25" s="786">
        <v>410.57825537490515</v>
      </c>
      <c r="F25" s="781"/>
      <c r="G25" s="781"/>
      <c r="H25" s="781"/>
      <c r="J25" s="782"/>
      <c r="K25" s="782"/>
      <c r="L25" s="782"/>
    </row>
    <row r="26" spans="1:1954" ht="16.5" x14ac:dyDescent="0.3">
      <c r="A26" s="785" t="s">
        <v>707</v>
      </c>
      <c r="B26" s="786">
        <v>209.23431257999999</v>
      </c>
      <c r="C26" s="786">
        <v>1.8259099999999997E-2</v>
      </c>
      <c r="D26" s="786">
        <v>209.25257168000002</v>
      </c>
      <c r="F26" s="781"/>
      <c r="G26" s="781"/>
      <c r="H26" s="781"/>
      <c r="J26" s="782"/>
      <c r="K26" s="782"/>
      <c r="L26" s="782"/>
    </row>
    <row r="27" spans="1:1954" ht="16.5" x14ac:dyDescent="0.3">
      <c r="A27" s="785" t="s">
        <v>708</v>
      </c>
      <c r="B27" s="786">
        <v>570.77073019748855</v>
      </c>
      <c r="C27" s="786">
        <v>184.69797989999998</v>
      </c>
      <c r="D27" s="786">
        <v>755.46871009748861</v>
      </c>
      <c r="F27" s="781"/>
      <c r="G27" s="781"/>
      <c r="H27" s="781"/>
      <c r="J27" s="782"/>
      <c r="K27" s="782"/>
      <c r="L27" s="782"/>
    </row>
    <row r="28" spans="1:1954" ht="16.5" x14ac:dyDescent="0.3">
      <c r="A28" s="785" t="s">
        <v>709</v>
      </c>
      <c r="B28" s="786">
        <v>38.690898740000002</v>
      </c>
      <c r="C28" s="786">
        <v>130.03198195000002</v>
      </c>
      <c r="D28" s="786">
        <v>168.72288069000001</v>
      </c>
      <c r="F28" s="781"/>
      <c r="G28" s="781"/>
      <c r="H28" s="781"/>
      <c r="J28" s="782"/>
      <c r="K28" s="782"/>
      <c r="L28" s="782"/>
    </row>
    <row r="29" spans="1:1954" ht="16.5" x14ac:dyDescent="0.3">
      <c r="A29" s="785" t="s">
        <v>710</v>
      </c>
      <c r="B29" s="786">
        <v>241.42817279999997</v>
      </c>
      <c r="C29" s="786">
        <v>4.6613599999999998E-3</v>
      </c>
      <c r="D29" s="786">
        <v>241.43283415999997</v>
      </c>
      <c r="F29" s="781"/>
      <c r="G29" s="781"/>
      <c r="H29" s="781"/>
      <c r="J29" s="782"/>
      <c r="K29" s="782"/>
      <c r="L29" s="782"/>
    </row>
    <row r="30" spans="1:1954" ht="16.5" x14ac:dyDescent="0.3">
      <c r="A30" s="785" t="s">
        <v>711</v>
      </c>
      <c r="B30" s="786">
        <v>194.96303702742296</v>
      </c>
      <c r="C30" s="786">
        <v>1.64981E-3</v>
      </c>
      <c r="D30" s="786">
        <v>194.96468683742296</v>
      </c>
      <c r="F30" s="781"/>
      <c r="G30" s="781"/>
      <c r="H30" s="781"/>
      <c r="J30" s="782"/>
      <c r="K30" s="782"/>
      <c r="L30" s="782"/>
    </row>
    <row r="31" spans="1:1954" ht="16.5" x14ac:dyDescent="0.3">
      <c r="A31" s="785" t="s">
        <v>712</v>
      </c>
      <c r="B31" s="786">
        <v>2529.5443400591239</v>
      </c>
      <c r="C31" s="786">
        <v>421.95945590999997</v>
      </c>
      <c r="D31" s="786">
        <v>2951.5037959691249</v>
      </c>
      <c r="F31" s="781"/>
      <c r="G31" s="781"/>
      <c r="H31" s="781"/>
      <c r="J31" s="782"/>
      <c r="K31" s="782"/>
      <c r="L31" s="782"/>
    </row>
    <row r="32" spans="1:1954" ht="16.5" x14ac:dyDescent="0.3">
      <c r="A32" s="787" t="s">
        <v>713</v>
      </c>
      <c r="B32" s="788">
        <v>126.67684505694139</v>
      </c>
      <c r="C32" s="788">
        <v>7.6100426199999998</v>
      </c>
      <c r="D32" s="788">
        <v>134.2868876769414</v>
      </c>
      <c r="E32" s="650"/>
      <c r="F32" s="790"/>
      <c r="G32" s="781"/>
      <c r="H32" s="790"/>
      <c r="I32" s="650"/>
      <c r="J32" s="782"/>
      <c r="K32" s="782"/>
      <c r="L32" s="782"/>
      <c r="M32" s="650"/>
      <c r="N32" s="650"/>
      <c r="O32" s="650"/>
      <c r="P32" s="650"/>
      <c r="Q32" s="650"/>
      <c r="R32" s="650"/>
      <c r="S32" s="650"/>
      <c r="T32" s="650"/>
      <c r="U32" s="650"/>
      <c r="V32" s="650"/>
      <c r="W32" s="650"/>
      <c r="X32" s="650"/>
      <c r="Y32" s="650"/>
      <c r="Z32" s="650"/>
      <c r="AA32" s="650"/>
      <c r="AB32" s="650"/>
      <c r="AC32" s="650"/>
      <c r="AD32" s="650"/>
      <c r="AE32" s="650"/>
      <c r="AF32" s="650"/>
      <c r="AG32" s="650"/>
      <c r="AH32" s="650"/>
      <c r="AI32" s="650"/>
      <c r="AJ32" s="650"/>
      <c r="AK32" s="650"/>
      <c r="AL32" s="650"/>
      <c r="AM32" s="650"/>
      <c r="AN32" s="650"/>
      <c r="AO32" s="650"/>
      <c r="AP32" s="650"/>
      <c r="AQ32" s="650"/>
      <c r="AR32" s="650"/>
      <c r="AS32" s="650"/>
      <c r="AT32" s="650"/>
      <c r="AU32" s="650"/>
      <c r="AV32" s="650"/>
      <c r="AW32" s="650"/>
      <c r="AX32" s="650"/>
      <c r="AY32" s="650"/>
      <c r="AZ32" s="650"/>
      <c r="BA32" s="650"/>
      <c r="BB32" s="650"/>
      <c r="BC32" s="650"/>
      <c r="BD32" s="650"/>
      <c r="BE32" s="650"/>
      <c r="BF32" s="650"/>
      <c r="BG32" s="650"/>
      <c r="BH32" s="650"/>
      <c r="BI32" s="650"/>
      <c r="BJ32" s="650"/>
      <c r="BK32" s="650"/>
      <c r="BL32" s="650"/>
      <c r="BM32" s="650"/>
      <c r="BN32" s="650"/>
      <c r="BO32" s="650"/>
      <c r="BP32" s="650"/>
      <c r="BQ32" s="650"/>
      <c r="BR32" s="650"/>
      <c r="BS32" s="650"/>
      <c r="BT32" s="650"/>
      <c r="BU32" s="650"/>
      <c r="BV32" s="650"/>
      <c r="BW32" s="650"/>
      <c r="BX32" s="650"/>
      <c r="BY32" s="650"/>
      <c r="BZ32" s="650"/>
      <c r="CA32" s="650"/>
      <c r="CB32" s="650"/>
      <c r="CC32" s="650"/>
      <c r="CD32" s="650"/>
      <c r="CE32" s="650"/>
      <c r="CF32" s="650"/>
      <c r="CG32" s="650"/>
      <c r="CH32" s="650"/>
      <c r="CI32" s="650"/>
      <c r="CJ32" s="650"/>
      <c r="CK32" s="650"/>
      <c r="CL32" s="650"/>
      <c r="CM32" s="650"/>
      <c r="CN32" s="650"/>
      <c r="CO32" s="650"/>
      <c r="CP32" s="650"/>
      <c r="CQ32" s="650"/>
      <c r="CR32" s="650"/>
      <c r="CS32" s="650"/>
      <c r="CT32" s="650"/>
      <c r="CU32" s="650"/>
      <c r="CV32" s="650"/>
      <c r="CW32" s="650"/>
      <c r="CX32" s="650"/>
      <c r="CY32" s="650"/>
      <c r="CZ32" s="650"/>
      <c r="DA32" s="650"/>
      <c r="DB32" s="650"/>
      <c r="DC32" s="650"/>
      <c r="DD32" s="650"/>
      <c r="DE32" s="650"/>
      <c r="DF32" s="650"/>
      <c r="DG32" s="650"/>
      <c r="DH32" s="650"/>
      <c r="DI32" s="650"/>
      <c r="DJ32" s="650"/>
      <c r="DK32" s="650"/>
      <c r="DL32" s="650"/>
      <c r="DM32" s="650"/>
      <c r="DN32" s="650"/>
      <c r="DO32" s="650"/>
      <c r="DP32" s="650"/>
      <c r="DQ32" s="650"/>
      <c r="DR32" s="650"/>
      <c r="DS32" s="650"/>
      <c r="DT32" s="650"/>
      <c r="DU32" s="650"/>
      <c r="DV32" s="650"/>
      <c r="DW32" s="650"/>
      <c r="DX32" s="650"/>
      <c r="DY32" s="650"/>
      <c r="DZ32" s="650"/>
      <c r="EA32" s="650"/>
      <c r="EB32" s="650"/>
      <c r="EC32" s="650"/>
      <c r="ED32" s="650"/>
      <c r="EE32" s="650"/>
      <c r="EF32" s="650"/>
      <c r="EG32" s="650"/>
      <c r="EH32" s="650"/>
      <c r="EI32" s="650"/>
      <c r="EJ32" s="650"/>
      <c r="EK32" s="650"/>
      <c r="EL32" s="650"/>
      <c r="EM32" s="650"/>
      <c r="EN32" s="650"/>
      <c r="EO32" s="650"/>
      <c r="EP32" s="650"/>
      <c r="EQ32" s="650"/>
      <c r="ER32" s="650"/>
      <c r="ES32" s="650"/>
      <c r="ET32" s="650"/>
      <c r="EU32" s="650"/>
      <c r="EV32" s="650"/>
      <c r="EW32" s="650"/>
      <c r="EX32" s="650"/>
      <c r="EY32" s="650"/>
      <c r="EZ32" s="650"/>
      <c r="FA32" s="650"/>
      <c r="FB32" s="650"/>
      <c r="FC32" s="650"/>
      <c r="FD32" s="650"/>
      <c r="FE32" s="650"/>
      <c r="FF32" s="650"/>
      <c r="FG32" s="650"/>
      <c r="FH32" s="650"/>
      <c r="FI32" s="650"/>
      <c r="FJ32" s="650"/>
      <c r="FK32" s="650"/>
      <c r="FL32" s="650"/>
      <c r="FM32" s="650"/>
      <c r="FN32" s="650"/>
      <c r="FO32" s="650"/>
      <c r="FP32" s="650"/>
      <c r="FQ32" s="650"/>
      <c r="FR32" s="650"/>
      <c r="FS32" s="650"/>
      <c r="FT32" s="650"/>
      <c r="FU32" s="650"/>
      <c r="FV32" s="650"/>
      <c r="FW32" s="650"/>
      <c r="FX32" s="650"/>
      <c r="FY32" s="650"/>
      <c r="FZ32" s="650"/>
      <c r="GA32" s="650"/>
      <c r="GB32" s="650"/>
      <c r="GC32" s="650"/>
      <c r="GD32" s="650"/>
      <c r="GE32" s="650"/>
      <c r="GF32" s="650"/>
      <c r="GG32" s="650"/>
      <c r="GH32" s="650"/>
      <c r="GI32" s="650"/>
      <c r="GJ32" s="650"/>
      <c r="GK32" s="650"/>
      <c r="GL32" s="650"/>
      <c r="GM32" s="650"/>
      <c r="GN32" s="650"/>
      <c r="GO32" s="650"/>
      <c r="GP32" s="650"/>
      <c r="GQ32" s="650"/>
      <c r="GR32" s="650"/>
      <c r="GS32" s="650"/>
      <c r="GT32" s="650"/>
      <c r="GU32" s="650"/>
      <c r="GV32" s="650"/>
      <c r="GW32" s="650"/>
      <c r="GX32" s="650"/>
      <c r="GY32" s="650"/>
      <c r="GZ32" s="650"/>
      <c r="HA32" s="650"/>
      <c r="HB32" s="650"/>
      <c r="HC32" s="650"/>
      <c r="HD32" s="650"/>
      <c r="HE32" s="650"/>
      <c r="HF32" s="650"/>
      <c r="HG32" s="650"/>
      <c r="HH32" s="650"/>
      <c r="HI32" s="650"/>
      <c r="HJ32" s="650"/>
      <c r="HK32" s="650"/>
      <c r="HL32" s="650"/>
      <c r="HM32" s="650"/>
      <c r="HN32" s="650"/>
      <c r="HO32" s="650"/>
      <c r="HP32" s="650"/>
      <c r="HQ32" s="650"/>
      <c r="HR32" s="650"/>
      <c r="HS32" s="650"/>
      <c r="HT32" s="650"/>
      <c r="HU32" s="650"/>
      <c r="HV32" s="650"/>
      <c r="HW32" s="650"/>
      <c r="HX32" s="650"/>
      <c r="HY32" s="650"/>
      <c r="HZ32" s="650"/>
      <c r="IA32" s="650"/>
      <c r="IB32" s="650"/>
      <c r="IC32" s="650"/>
      <c r="ID32" s="650"/>
      <c r="IE32" s="650"/>
      <c r="IF32" s="650"/>
      <c r="IG32" s="650"/>
      <c r="IH32" s="650"/>
      <c r="II32" s="650"/>
      <c r="IJ32" s="650"/>
      <c r="IK32" s="650"/>
      <c r="IL32" s="650"/>
      <c r="IM32" s="650"/>
      <c r="IN32" s="650"/>
      <c r="IO32" s="650"/>
      <c r="IP32" s="650"/>
      <c r="IQ32" s="650"/>
      <c r="IR32" s="650"/>
      <c r="IS32" s="650"/>
      <c r="IT32" s="650"/>
      <c r="IU32" s="650"/>
      <c r="IV32" s="650"/>
      <c r="IW32" s="650"/>
      <c r="IX32" s="650"/>
      <c r="IY32" s="650"/>
      <c r="IZ32" s="650"/>
      <c r="JA32" s="650"/>
      <c r="JB32" s="650"/>
      <c r="JC32" s="650"/>
      <c r="JD32" s="650"/>
      <c r="JE32" s="650"/>
      <c r="JF32" s="650"/>
      <c r="JG32" s="650"/>
      <c r="JH32" s="650"/>
      <c r="JI32" s="650"/>
      <c r="JJ32" s="650"/>
      <c r="JK32" s="650"/>
      <c r="JL32" s="650"/>
      <c r="JM32" s="650"/>
      <c r="JN32" s="650"/>
      <c r="JO32" s="650"/>
      <c r="JP32" s="650"/>
      <c r="JQ32" s="650"/>
      <c r="JR32" s="650"/>
      <c r="JS32" s="650"/>
      <c r="JT32" s="650"/>
      <c r="JU32" s="650"/>
      <c r="JV32" s="650"/>
      <c r="JW32" s="650"/>
      <c r="JX32" s="650"/>
      <c r="JY32" s="650"/>
      <c r="JZ32" s="650"/>
      <c r="KA32" s="650"/>
      <c r="KB32" s="650"/>
      <c r="KC32" s="650"/>
      <c r="KD32" s="650"/>
      <c r="KE32" s="650"/>
      <c r="KF32" s="650"/>
      <c r="KG32" s="650"/>
      <c r="KH32" s="650"/>
      <c r="KI32" s="650"/>
      <c r="KJ32" s="650"/>
      <c r="KK32" s="650"/>
      <c r="KL32" s="650"/>
      <c r="KM32" s="650"/>
      <c r="KN32" s="650"/>
      <c r="KO32" s="650"/>
      <c r="KP32" s="650"/>
      <c r="KQ32" s="650"/>
      <c r="KR32" s="650"/>
      <c r="KS32" s="650"/>
      <c r="KT32" s="650"/>
      <c r="KU32" s="650"/>
      <c r="KV32" s="650"/>
      <c r="KW32" s="650"/>
      <c r="KX32" s="650"/>
      <c r="KY32" s="650"/>
      <c r="KZ32" s="650"/>
      <c r="LA32" s="650"/>
      <c r="LB32" s="650"/>
      <c r="LC32" s="650"/>
      <c r="LD32" s="650"/>
      <c r="LE32" s="650"/>
      <c r="LF32" s="650"/>
      <c r="LG32" s="650"/>
      <c r="LH32" s="650"/>
      <c r="LI32" s="650"/>
      <c r="LJ32" s="650"/>
      <c r="LK32" s="650"/>
      <c r="LL32" s="650"/>
      <c r="LM32" s="650"/>
      <c r="LN32" s="650"/>
      <c r="LO32" s="650"/>
      <c r="LP32" s="650"/>
      <c r="LQ32" s="650"/>
      <c r="LR32" s="650"/>
      <c r="LS32" s="650"/>
      <c r="LT32" s="650"/>
      <c r="LU32" s="650"/>
      <c r="LV32" s="650"/>
      <c r="LW32" s="650"/>
      <c r="LX32" s="650"/>
      <c r="LY32" s="650"/>
      <c r="LZ32" s="650"/>
      <c r="MA32" s="650"/>
      <c r="MB32" s="650"/>
      <c r="MC32" s="650"/>
      <c r="MD32" s="650"/>
      <c r="ME32" s="650"/>
      <c r="MF32" s="650"/>
      <c r="MG32" s="650"/>
      <c r="MH32" s="650"/>
      <c r="MI32" s="650"/>
      <c r="MJ32" s="650"/>
      <c r="MK32" s="650"/>
      <c r="ML32" s="650"/>
      <c r="MM32" s="650"/>
      <c r="MN32" s="650"/>
      <c r="MO32" s="650"/>
      <c r="MP32" s="650"/>
      <c r="MQ32" s="650"/>
      <c r="MR32" s="650"/>
      <c r="MS32" s="650"/>
      <c r="MT32" s="650"/>
      <c r="MU32" s="650"/>
      <c r="MV32" s="650"/>
      <c r="MW32" s="650"/>
      <c r="MX32" s="650"/>
      <c r="MY32" s="650"/>
      <c r="MZ32" s="650"/>
      <c r="NA32" s="650"/>
      <c r="NB32" s="650"/>
      <c r="NC32" s="650"/>
      <c r="ND32" s="650"/>
      <c r="NE32" s="650"/>
      <c r="NF32" s="650"/>
      <c r="NG32" s="650"/>
      <c r="NH32" s="650"/>
      <c r="NI32" s="650"/>
      <c r="NJ32" s="650"/>
      <c r="NK32" s="650"/>
      <c r="NL32" s="650"/>
      <c r="NM32" s="650"/>
      <c r="NN32" s="650"/>
      <c r="NO32" s="650"/>
      <c r="NP32" s="650"/>
      <c r="NQ32" s="650"/>
      <c r="NR32" s="650"/>
      <c r="NS32" s="650"/>
      <c r="NT32" s="650"/>
      <c r="NU32" s="650"/>
      <c r="NV32" s="650"/>
      <c r="NW32" s="650"/>
      <c r="NX32" s="650"/>
      <c r="NY32" s="650"/>
      <c r="NZ32" s="650"/>
      <c r="OA32" s="650"/>
      <c r="OB32" s="650"/>
      <c r="OC32" s="650"/>
      <c r="OD32" s="650"/>
      <c r="OE32" s="650"/>
      <c r="OF32" s="650"/>
      <c r="OG32" s="650"/>
      <c r="OH32" s="650"/>
      <c r="OI32" s="650"/>
      <c r="OJ32" s="650"/>
      <c r="OK32" s="650"/>
      <c r="OL32" s="650"/>
      <c r="OM32" s="650"/>
      <c r="ON32" s="650"/>
      <c r="OO32" s="650"/>
      <c r="OP32" s="650"/>
      <c r="OQ32" s="650"/>
      <c r="OR32" s="650"/>
      <c r="OS32" s="650"/>
      <c r="OT32" s="650"/>
      <c r="OU32" s="650"/>
      <c r="OV32" s="650"/>
      <c r="OW32" s="650"/>
      <c r="OX32" s="650"/>
      <c r="OY32" s="650"/>
      <c r="OZ32" s="650"/>
      <c r="PA32" s="650"/>
      <c r="PB32" s="650"/>
      <c r="PC32" s="650"/>
      <c r="PD32" s="650"/>
      <c r="PE32" s="650"/>
      <c r="PF32" s="650"/>
      <c r="PG32" s="650"/>
      <c r="PH32" s="650"/>
      <c r="PI32" s="650"/>
      <c r="PJ32" s="650"/>
      <c r="PK32" s="650"/>
      <c r="PL32" s="650"/>
      <c r="PM32" s="650"/>
      <c r="PN32" s="650"/>
      <c r="PO32" s="650"/>
      <c r="PP32" s="650"/>
      <c r="PQ32" s="650"/>
      <c r="PR32" s="650"/>
      <c r="PS32" s="650"/>
      <c r="PT32" s="650"/>
      <c r="PU32" s="650"/>
      <c r="PV32" s="650"/>
      <c r="PW32" s="650"/>
      <c r="PX32" s="650"/>
      <c r="PY32" s="650"/>
      <c r="PZ32" s="650"/>
      <c r="QA32" s="650"/>
      <c r="QB32" s="650"/>
      <c r="QC32" s="650"/>
      <c r="QD32" s="650"/>
      <c r="QE32" s="650"/>
      <c r="QF32" s="650"/>
      <c r="QG32" s="650"/>
      <c r="QH32" s="650"/>
      <c r="QI32" s="650"/>
      <c r="QJ32" s="650"/>
      <c r="QK32" s="650"/>
      <c r="QL32" s="650"/>
      <c r="QM32" s="650"/>
      <c r="QN32" s="650"/>
      <c r="QO32" s="650"/>
      <c r="QP32" s="650"/>
      <c r="QQ32" s="650"/>
      <c r="QR32" s="650"/>
      <c r="QS32" s="650"/>
      <c r="QT32" s="650"/>
      <c r="QU32" s="650"/>
      <c r="QV32" s="650"/>
      <c r="QW32" s="650"/>
      <c r="QX32" s="650"/>
      <c r="QY32" s="650"/>
      <c r="QZ32" s="650"/>
      <c r="RA32" s="650"/>
      <c r="RB32" s="650"/>
      <c r="RC32" s="650"/>
      <c r="RD32" s="650"/>
      <c r="RE32" s="650"/>
      <c r="RF32" s="650"/>
      <c r="RG32" s="650"/>
      <c r="RH32" s="650"/>
      <c r="RI32" s="650"/>
      <c r="RJ32" s="650"/>
      <c r="RK32" s="650"/>
      <c r="RL32" s="650"/>
      <c r="RM32" s="650"/>
      <c r="RN32" s="650"/>
      <c r="RO32" s="650"/>
      <c r="RP32" s="650"/>
      <c r="RQ32" s="650"/>
      <c r="RR32" s="650"/>
      <c r="RS32" s="650"/>
      <c r="RT32" s="650"/>
      <c r="RU32" s="650"/>
      <c r="RV32" s="650"/>
      <c r="RW32" s="650"/>
      <c r="RX32" s="650"/>
      <c r="RY32" s="650"/>
      <c r="RZ32" s="650"/>
      <c r="SA32" s="650"/>
      <c r="SB32" s="650"/>
      <c r="SC32" s="650"/>
      <c r="SD32" s="650"/>
      <c r="SE32" s="650"/>
      <c r="SF32" s="650"/>
      <c r="SG32" s="650"/>
      <c r="SH32" s="650"/>
      <c r="SI32" s="650"/>
      <c r="SJ32" s="650"/>
      <c r="SK32" s="650"/>
      <c r="SL32" s="650"/>
      <c r="SM32" s="650"/>
      <c r="SN32" s="650"/>
      <c r="SO32" s="650"/>
      <c r="SP32" s="650"/>
      <c r="SQ32" s="650"/>
      <c r="SR32" s="650"/>
      <c r="SS32" s="650"/>
      <c r="ST32" s="650"/>
      <c r="SU32" s="650"/>
      <c r="SV32" s="650"/>
      <c r="SW32" s="650"/>
      <c r="SX32" s="650"/>
      <c r="SY32" s="650"/>
      <c r="SZ32" s="650"/>
      <c r="TA32" s="650"/>
      <c r="TB32" s="650"/>
      <c r="TC32" s="650"/>
      <c r="TD32" s="650"/>
      <c r="TE32" s="650"/>
      <c r="TF32" s="650"/>
      <c r="TG32" s="650"/>
      <c r="TH32" s="650"/>
      <c r="TI32" s="650"/>
      <c r="TJ32" s="650"/>
      <c r="TK32" s="650"/>
      <c r="TL32" s="650"/>
      <c r="TM32" s="650"/>
      <c r="TN32" s="650"/>
      <c r="TO32" s="650"/>
      <c r="TP32" s="650"/>
      <c r="TQ32" s="650"/>
      <c r="TR32" s="650"/>
      <c r="TS32" s="650"/>
      <c r="TT32" s="650"/>
      <c r="TU32" s="650"/>
      <c r="TV32" s="650"/>
      <c r="TW32" s="650"/>
      <c r="TX32" s="650"/>
      <c r="TY32" s="650"/>
      <c r="TZ32" s="650"/>
      <c r="UA32" s="650"/>
      <c r="UB32" s="650"/>
      <c r="UC32" s="650"/>
      <c r="UD32" s="650"/>
      <c r="UE32" s="650"/>
      <c r="UF32" s="650"/>
      <c r="UG32" s="650"/>
      <c r="UH32" s="650"/>
      <c r="UI32" s="650"/>
      <c r="UJ32" s="650"/>
      <c r="UK32" s="650"/>
      <c r="UL32" s="650"/>
      <c r="UM32" s="650"/>
      <c r="UN32" s="650"/>
      <c r="UO32" s="650"/>
      <c r="UP32" s="650"/>
      <c r="UQ32" s="650"/>
      <c r="UR32" s="650"/>
      <c r="US32" s="650"/>
      <c r="UT32" s="650"/>
      <c r="UU32" s="650"/>
      <c r="UV32" s="650"/>
      <c r="UW32" s="650"/>
      <c r="UX32" s="650"/>
      <c r="UY32" s="650"/>
      <c r="UZ32" s="650"/>
      <c r="VA32" s="650"/>
      <c r="VB32" s="650"/>
      <c r="VC32" s="650"/>
      <c r="VD32" s="650"/>
      <c r="VE32" s="650"/>
      <c r="VF32" s="650"/>
      <c r="VG32" s="650"/>
      <c r="VH32" s="650"/>
      <c r="VI32" s="650"/>
      <c r="VJ32" s="650"/>
      <c r="VK32" s="650"/>
      <c r="VL32" s="650"/>
      <c r="VM32" s="650"/>
      <c r="VN32" s="650"/>
      <c r="VO32" s="650"/>
      <c r="VP32" s="650"/>
      <c r="VQ32" s="650"/>
      <c r="VR32" s="650"/>
      <c r="VS32" s="650"/>
      <c r="VT32" s="650"/>
      <c r="VU32" s="650"/>
      <c r="VV32" s="650"/>
      <c r="VW32" s="650"/>
      <c r="VX32" s="650"/>
      <c r="VY32" s="650"/>
      <c r="VZ32" s="650"/>
      <c r="WA32" s="650"/>
      <c r="WB32" s="650"/>
      <c r="WC32" s="650"/>
      <c r="WD32" s="650"/>
      <c r="WE32" s="650"/>
      <c r="WF32" s="650"/>
      <c r="WG32" s="650"/>
      <c r="WH32" s="650"/>
      <c r="WI32" s="650"/>
      <c r="WJ32" s="650"/>
      <c r="WK32" s="650"/>
      <c r="WL32" s="650"/>
      <c r="WM32" s="650"/>
      <c r="WN32" s="650"/>
      <c r="WO32" s="650"/>
      <c r="WP32" s="650"/>
      <c r="WQ32" s="650"/>
      <c r="WR32" s="650"/>
      <c r="WS32" s="650"/>
      <c r="WT32" s="650"/>
      <c r="WU32" s="650"/>
      <c r="WV32" s="650"/>
      <c r="WW32" s="650"/>
      <c r="WX32" s="650"/>
      <c r="WY32" s="650"/>
      <c r="WZ32" s="650"/>
      <c r="XA32" s="650"/>
      <c r="XB32" s="650"/>
      <c r="XC32" s="650"/>
      <c r="XD32" s="650"/>
      <c r="XE32" s="650"/>
      <c r="XF32" s="650"/>
      <c r="XG32" s="650"/>
      <c r="XH32" s="650"/>
      <c r="XI32" s="650"/>
      <c r="XJ32" s="650"/>
      <c r="XK32" s="650"/>
      <c r="XL32" s="650"/>
      <c r="XM32" s="650"/>
      <c r="XN32" s="650"/>
      <c r="XO32" s="650"/>
      <c r="XP32" s="650"/>
      <c r="XQ32" s="650"/>
      <c r="XR32" s="650"/>
      <c r="XS32" s="650"/>
      <c r="XT32" s="650"/>
      <c r="XU32" s="650"/>
      <c r="XV32" s="650"/>
      <c r="XW32" s="650"/>
      <c r="XX32" s="650"/>
      <c r="XY32" s="650"/>
      <c r="XZ32" s="650"/>
      <c r="YA32" s="650"/>
      <c r="YB32" s="650"/>
      <c r="YC32" s="650"/>
      <c r="YD32" s="650"/>
      <c r="YE32" s="650"/>
      <c r="YF32" s="650"/>
      <c r="YG32" s="650"/>
      <c r="YH32" s="650"/>
      <c r="YI32" s="650"/>
      <c r="YJ32" s="650"/>
      <c r="YK32" s="650"/>
      <c r="YL32" s="650"/>
      <c r="YM32" s="650"/>
      <c r="YN32" s="650"/>
      <c r="YO32" s="650"/>
      <c r="YP32" s="650"/>
      <c r="YQ32" s="650"/>
      <c r="YR32" s="650"/>
      <c r="YS32" s="650"/>
      <c r="YT32" s="650"/>
      <c r="YU32" s="650"/>
      <c r="YV32" s="650"/>
      <c r="YW32" s="650"/>
      <c r="YX32" s="650"/>
      <c r="YY32" s="650"/>
      <c r="YZ32" s="650"/>
      <c r="ZA32" s="650"/>
      <c r="ZB32" s="650"/>
      <c r="ZC32" s="650"/>
      <c r="ZD32" s="650"/>
      <c r="ZE32" s="650"/>
      <c r="ZF32" s="650"/>
      <c r="ZG32" s="650"/>
      <c r="ZH32" s="650"/>
      <c r="ZI32" s="650"/>
      <c r="ZJ32" s="650"/>
      <c r="ZK32" s="650"/>
      <c r="ZL32" s="650"/>
      <c r="ZM32" s="650"/>
      <c r="ZN32" s="650"/>
      <c r="ZO32" s="650"/>
      <c r="ZP32" s="650"/>
      <c r="ZQ32" s="650"/>
      <c r="ZR32" s="650"/>
      <c r="ZS32" s="650"/>
      <c r="ZT32" s="650"/>
      <c r="ZU32" s="650"/>
      <c r="ZV32" s="650"/>
      <c r="ZW32" s="650"/>
      <c r="ZX32" s="650"/>
      <c r="ZY32" s="650"/>
      <c r="ZZ32" s="650"/>
      <c r="AAA32" s="650"/>
      <c r="AAB32" s="650"/>
      <c r="AAC32" s="650"/>
      <c r="AAD32" s="650"/>
      <c r="AAE32" s="650"/>
      <c r="AAF32" s="650"/>
      <c r="AAG32" s="650"/>
      <c r="AAH32" s="650"/>
      <c r="AAI32" s="650"/>
      <c r="AAJ32" s="650"/>
      <c r="AAK32" s="650"/>
      <c r="AAL32" s="650"/>
      <c r="AAM32" s="650"/>
      <c r="AAN32" s="650"/>
      <c r="AAO32" s="650"/>
      <c r="AAP32" s="650"/>
      <c r="AAQ32" s="650"/>
      <c r="AAR32" s="650"/>
      <c r="AAS32" s="650"/>
      <c r="AAT32" s="650"/>
      <c r="AAU32" s="650"/>
      <c r="AAV32" s="650"/>
      <c r="AAW32" s="650"/>
      <c r="AAX32" s="650"/>
      <c r="AAY32" s="650"/>
      <c r="AAZ32" s="650"/>
      <c r="ABA32" s="650"/>
      <c r="ABB32" s="650"/>
      <c r="ABC32" s="650"/>
      <c r="ABD32" s="650"/>
      <c r="ABE32" s="650"/>
      <c r="ABF32" s="650"/>
      <c r="ABG32" s="650"/>
      <c r="ABH32" s="650"/>
      <c r="ABI32" s="650"/>
      <c r="ABJ32" s="650"/>
      <c r="ABK32" s="650"/>
      <c r="ABL32" s="650"/>
      <c r="ABM32" s="650"/>
      <c r="ABN32" s="650"/>
      <c r="ABO32" s="650"/>
      <c r="ABP32" s="650"/>
      <c r="ABQ32" s="650"/>
      <c r="ABR32" s="650"/>
      <c r="ABS32" s="650"/>
      <c r="ABT32" s="650"/>
      <c r="ABU32" s="650"/>
      <c r="ABV32" s="650"/>
      <c r="ABW32" s="650"/>
      <c r="ABX32" s="650"/>
      <c r="ABY32" s="650"/>
      <c r="ABZ32" s="650"/>
      <c r="ACA32" s="650"/>
      <c r="ACB32" s="650"/>
      <c r="ACC32" s="650"/>
      <c r="ACD32" s="650"/>
      <c r="ACE32" s="650"/>
      <c r="ACF32" s="650"/>
      <c r="ACG32" s="650"/>
      <c r="ACH32" s="650"/>
      <c r="ACI32" s="650"/>
      <c r="ACJ32" s="650"/>
      <c r="ACK32" s="650"/>
      <c r="ACL32" s="650"/>
      <c r="ACM32" s="650"/>
      <c r="ACN32" s="650"/>
      <c r="ACO32" s="650"/>
      <c r="ACP32" s="650"/>
      <c r="ACQ32" s="650"/>
      <c r="ACR32" s="650"/>
      <c r="ACS32" s="650"/>
      <c r="ACT32" s="650"/>
      <c r="ACU32" s="650"/>
      <c r="ACV32" s="650"/>
      <c r="ACW32" s="650"/>
      <c r="ACX32" s="650"/>
      <c r="ACY32" s="650"/>
      <c r="ACZ32" s="650"/>
      <c r="ADA32" s="650"/>
      <c r="ADB32" s="650"/>
      <c r="ADC32" s="650"/>
      <c r="ADD32" s="650"/>
      <c r="ADE32" s="650"/>
      <c r="ADF32" s="650"/>
      <c r="ADG32" s="650"/>
      <c r="ADH32" s="650"/>
      <c r="ADI32" s="650"/>
      <c r="ADJ32" s="650"/>
      <c r="ADK32" s="650"/>
      <c r="ADL32" s="650"/>
      <c r="ADM32" s="650"/>
      <c r="ADN32" s="650"/>
      <c r="ADO32" s="650"/>
      <c r="ADP32" s="650"/>
      <c r="ADQ32" s="650"/>
      <c r="ADR32" s="650"/>
      <c r="ADS32" s="650"/>
      <c r="ADT32" s="650"/>
      <c r="ADU32" s="650"/>
      <c r="ADV32" s="650"/>
      <c r="ADW32" s="650"/>
      <c r="ADX32" s="650"/>
      <c r="ADY32" s="650"/>
      <c r="ADZ32" s="650"/>
      <c r="AEA32" s="650"/>
      <c r="AEB32" s="650"/>
      <c r="AEC32" s="650"/>
      <c r="AED32" s="650"/>
      <c r="AEE32" s="650"/>
      <c r="AEF32" s="650"/>
      <c r="AEG32" s="650"/>
      <c r="AEH32" s="650"/>
      <c r="AEI32" s="650"/>
      <c r="AEJ32" s="650"/>
      <c r="AEK32" s="650"/>
      <c r="AEL32" s="650"/>
      <c r="AEM32" s="650"/>
      <c r="AEN32" s="650"/>
      <c r="AEO32" s="650"/>
      <c r="AEP32" s="650"/>
      <c r="AEQ32" s="650"/>
      <c r="AER32" s="650"/>
      <c r="AES32" s="650"/>
      <c r="AET32" s="650"/>
      <c r="AEU32" s="650"/>
      <c r="AEV32" s="650"/>
      <c r="AEW32" s="650"/>
      <c r="AEX32" s="650"/>
      <c r="AEY32" s="650"/>
      <c r="AEZ32" s="650"/>
      <c r="AFA32" s="650"/>
      <c r="AFB32" s="650"/>
      <c r="AFC32" s="650"/>
      <c r="AFD32" s="650"/>
      <c r="AFE32" s="650"/>
      <c r="AFF32" s="650"/>
      <c r="AFG32" s="650"/>
      <c r="AFH32" s="650"/>
      <c r="AFI32" s="650"/>
      <c r="AFJ32" s="650"/>
      <c r="AFK32" s="650"/>
      <c r="AFL32" s="650"/>
      <c r="AFM32" s="650"/>
      <c r="AFN32" s="650"/>
      <c r="AFO32" s="650"/>
      <c r="AFP32" s="650"/>
      <c r="AFQ32" s="650"/>
      <c r="AFR32" s="650"/>
      <c r="AFS32" s="650"/>
      <c r="AFT32" s="650"/>
      <c r="AFU32" s="650"/>
      <c r="AFV32" s="650"/>
      <c r="AFW32" s="650"/>
      <c r="AFX32" s="650"/>
      <c r="AFY32" s="650"/>
      <c r="AFZ32" s="650"/>
      <c r="AGA32" s="650"/>
      <c r="AGB32" s="650"/>
      <c r="AGC32" s="650"/>
      <c r="AGD32" s="650"/>
      <c r="AGE32" s="650"/>
      <c r="AGF32" s="650"/>
      <c r="AGG32" s="650"/>
      <c r="AGH32" s="650"/>
      <c r="AGI32" s="650"/>
      <c r="AGJ32" s="650"/>
      <c r="AGK32" s="650"/>
      <c r="AGL32" s="650"/>
      <c r="AGM32" s="650"/>
      <c r="AGN32" s="650"/>
      <c r="AGO32" s="650"/>
      <c r="AGP32" s="650"/>
      <c r="AGQ32" s="650"/>
      <c r="AGR32" s="650"/>
      <c r="AGS32" s="650"/>
      <c r="AGT32" s="650"/>
      <c r="AGU32" s="650"/>
      <c r="AGV32" s="650"/>
      <c r="AGW32" s="650"/>
      <c r="AGX32" s="650"/>
      <c r="AGY32" s="650"/>
      <c r="AGZ32" s="650"/>
      <c r="AHA32" s="650"/>
      <c r="AHB32" s="650"/>
      <c r="AHC32" s="650"/>
      <c r="AHD32" s="650"/>
      <c r="AHE32" s="650"/>
      <c r="AHF32" s="650"/>
      <c r="AHG32" s="650"/>
      <c r="AHH32" s="650"/>
      <c r="AHI32" s="650"/>
      <c r="AHJ32" s="650"/>
      <c r="AHK32" s="650"/>
      <c r="AHL32" s="650"/>
      <c r="AHM32" s="650"/>
      <c r="AHN32" s="650"/>
      <c r="AHO32" s="650"/>
      <c r="AHP32" s="650"/>
      <c r="AHQ32" s="650"/>
      <c r="AHR32" s="650"/>
      <c r="AHS32" s="650"/>
      <c r="AHT32" s="650"/>
      <c r="AHU32" s="650"/>
      <c r="AHV32" s="650"/>
      <c r="AHW32" s="650"/>
      <c r="AHX32" s="650"/>
      <c r="AHY32" s="650"/>
      <c r="AHZ32" s="650"/>
      <c r="AIA32" s="650"/>
      <c r="AIB32" s="650"/>
      <c r="AIC32" s="650"/>
      <c r="AID32" s="650"/>
      <c r="AIE32" s="650"/>
      <c r="AIF32" s="650"/>
      <c r="AIG32" s="650"/>
      <c r="AIH32" s="650"/>
      <c r="AII32" s="650"/>
      <c r="AIJ32" s="650"/>
      <c r="AIK32" s="650"/>
      <c r="AIL32" s="650"/>
      <c r="AIM32" s="650"/>
      <c r="AIN32" s="650"/>
      <c r="AIO32" s="650"/>
      <c r="AIP32" s="650"/>
      <c r="AIQ32" s="650"/>
      <c r="AIR32" s="650"/>
      <c r="AIS32" s="650"/>
      <c r="AIT32" s="650"/>
      <c r="AIU32" s="650"/>
      <c r="AIV32" s="650"/>
      <c r="AIW32" s="650"/>
      <c r="AIX32" s="650"/>
      <c r="AIY32" s="650"/>
      <c r="AIZ32" s="650"/>
      <c r="AJA32" s="650"/>
      <c r="AJB32" s="650"/>
      <c r="AJC32" s="650"/>
      <c r="AJD32" s="650"/>
      <c r="AJE32" s="650"/>
      <c r="AJF32" s="650"/>
      <c r="AJG32" s="650"/>
      <c r="AJH32" s="650"/>
      <c r="AJI32" s="650"/>
      <c r="AJJ32" s="650"/>
      <c r="AJK32" s="650"/>
      <c r="AJL32" s="650"/>
      <c r="AJM32" s="650"/>
      <c r="AJN32" s="650"/>
      <c r="AJO32" s="650"/>
      <c r="AJP32" s="650"/>
      <c r="AJQ32" s="650"/>
      <c r="AJR32" s="650"/>
      <c r="AJS32" s="650"/>
      <c r="AJT32" s="650"/>
      <c r="AJU32" s="650"/>
      <c r="AJV32" s="650"/>
      <c r="AJW32" s="650"/>
      <c r="AJX32" s="650"/>
      <c r="AJY32" s="650"/>
      <c r="AJZ32" s="650"/>
      <c r="AKA32" s="650"/>
      <c r="AKB32" s="650"/>
      <c r="AKC32" s="650"/>
      <c r="AKD32" s="650"/>
      <c r="AKE32" s="650"/>
      <c r="AKF32" s="650"/>
      <c r="AKG32" s="650"/>
      <c r="AKH32" s="650"/>
      <c r="AKI32" s="650"/>
      <c r="AKJ32" s="650"/>
      <c r="AKK32" s="650"/>
      <c r="AKL32" s="650"/>
      <c r="AKM32" s="650"/>
      <c r="AKN32" s="650"/>
      <c r="AKO32" s="650"/>
      <c r="AKP32" s="650"/>
      <c r="AKQ32" s="650"/>
      <c r="AKR32" s="650"/>
      <c r="AKS32" s="650"/>
      <c r="AKT32" s="650"/>
      <c r="AKU32" s="650"/>
      <c r="AKV32" s="650"/>
      <c r="AKW32" s="650"/>
      <c r="AKX32" s="650"/>
      <c r="AKY32" s="650"/>
      <c r="AKZ32" s="650"/>
      <c r="ALA32" s="650"/>
      <c r="ALB32" s="650"/>
      <c r="ALC32" s="650"/>
      <c r="ALD32" s="650"/>
      <c r="ALE32" s="650"/>
      <c r="ALF32" s="650"/>
      <c r="ALG32" s="650"/>
      <c r="ALH32" s="650"/>
      <c r="ALI32" s="650"/>
      <c r="ALJ32" s="650"/>
      <c r="ALK32" s="650"/>
      <c r="ALL32" s="650"/>
      <c r="ALM32" s="650"/>
      <c r="ALN32" s="650"/>
      <c r="ALO32" s="650"/>
      <c r="ALP32" s="650"/>
      <c r="ALQ32" s="650"/>
      <c r="ALR32" s="650"/>
      <c r="ALS32" s="650"/>
      <c r="ALT32" s="650"/>
      <c r="ALU32" s="650"/>
      <c r="ALV32" s="650"/>
      <c r="ALW32" s="650"/>
      <c r="ALX32" s="650"/>
      <c r="ALY32" s="650"/>
      <c r="ALZ32" s="650"/>
      <c r="AMA32" s="650"/>
      <c r="AMB32" s="650"/>
      <c r="AMC32" s="650"/>
      <c r="AMD32" s="650"/>
      <c r="AME32" s="650"/>
      <c r="AMF32" s="650"/>
      <c r="AMG32" s="650"/>
      <c r="AMH32" s="650"/>
      <c r="AMI32" s="650"/>
      <c r="AMJ32" s="650"/>
      <c r="AMK32" s="650"/>
      <c r="AML32" s="650"/>
      <c r="AMM32" s="650"/>
      <c r="AMN32" s="650"/>
      <c r="AMO32" s="650"/>
      <c r="AMP32" s="650"/>
      <c r="AMQ32" s="650"/>
      <c r="AMR32" s="650"/>
      <c r="AMS32" s="650"/>
      <c r="AMT32" s="650"/>
      <c r="AMU32" s="650"/>
      <c r="AMV32" s="650"/>
      <c r="AMW32" s="650"/>
      <c r="AMX32" s="650"/>
      <c r="AMY32" s="650"/>
      <c r="AMZ32" s="650"/>
      <c r="ANA32" s="650"/>
      <c r="ANB32" s="650"/>
      <c r="ANC32" s="650"/>
      <c r="AND32" s="650"/>
      <c r="ANE32" s="650"/>
      <c r="ANF32" s="650"/>
      <c r="ANG32" s="650"/>
      <c r="ANH32" s="650"/>
      <c r="ANI32" s="650"/>
      <c r="ANJ32" s="650"/>
      <c r="ANK32" s="650"/>
      <c r="ANL32" s="650"/>
      <c r="ANM32" s="650"/>
      <c r="ANN32" s="650"/>
      <c r="ANO32" s="650"/>
      <c r="ANP32" s="650"/>
      <c r="ANQ32" s="650"/>
      <c r="ANR32" s="650"/>
      <c r="ANS32" s="650"/>
      <c r="ANT32" s="650"/>
      <c r="ANU32" s="650"/>
      <c r="ANV32" s="650"/>
      <c r="ANW32" s="650"/>
      <c r="ANX32" s="650"/>
      <c r="ANY32" s="650"/>
      <c r="ANZ32" s="650"/>
      <c r="AOA32" s="650"/>
      <c r="AOB32" s="650"/>
      <c r="AOC32" s="650"/>
      <c r="AOD32" s="650"/>
      <c r="AOE32" s="650"/>
      <c r="AOF32" s="650"/>
      <c r="AOG32" s="650"/>
      <c r="AOH32" s="650"/>
      <c r="AOI32" s="650"/>
      <c r="AOJ32" s="650"/>
      <c r="AOK32" s="650"/>
      <c r="AOL32" s="650"/>
      <c r="AOM32" s="650"/>
      <c r="AON32" s="650"/>
      <c r="AOO32" s="650"/>
      <c r="AOP32" s="650"/>
      <c r="AOQ32" s="650"/>
      <c r="AOR32" s="650"/>
      <c r="AOS32" s="650"/>
      <c r="AOT32" s="650"/>
      <c r="AOU32" s="650"/>
      <c r="AOV32" s="650"/>
      <c r="AOW32" s="650"/>
      <c r="AOX32" s="650"/>
      <c r="AOY32" s="650"/>
      <c r="AOZ32" s="650"/>
      <c r="APA32" s="650"/>
      <c r="APB32" s="650"/>
      <c r="APC32" s="650"/>
      <c r="APD32" s="650"/>
      <c r="APE32" s="650"/>
      <c r="APF32" s="650"/>
      <c r="APG32" s="650"/>
      <c r="APH32" s="650"/>
      <c r="API32" s="650"/>
      <c r="APJ32" s="650"/>
      <c r="APK32" s="650"/>
      <c r="APL32" s="650"/>
      <c r="APM32" s="650"/>
      <c r="APN32" s="650"/>
      <c r="APO32" s="650"/>
      <c r="APP32" s="650"/>
      <c r="APQ32" s="650"/>
      <c r="APR32" s="650"/>
      <c r="APS32" s="650"/>
      <c r="APT32" s="650"/>
      <c r="APU32" s="650"/>
      <c r="APV32" s="650"/>
      <c r="APW32" s="650"/>
      <c r="APX32" s="650"/>
      <c r="APY32" s="650"/>
      <c r="APZ32" s="650"/>
      <c r="AQA32" s="650"/>
      <c r="AQB32" s="650"/>
      <c r="AQC32" s="650"/>
      <c r="AQD32" s="650"/>
      <c r="AQE32" s="650"/>
      <c r="AQF32" s="650"/>
      <c r="AQG32" s="650"/>
      <c r="AQH32" s="650"/>
      <c r="AQI32" s="650"/>
      <c r="AQJ32" s="650"/>
      <c r="AQK32" s="650"/>
      <c r="AQL32" s="650"/>
      <c r="AQM32" s="650"/>
      <c r="AQN32" s="650"/>
      <c r="AQO32" s="650"/>
      <c r="AQP32" s="650"/>
      <c r="AQQ32" s="650"/>
      <c r="AQR32" s="650"/>
      <c r="AQS32" s="650"/>
      <c r="AQT32" s="650"/>
      <c r="AQU32" s="650"/>
      <c r="AQV32" s="650"/>
      <c r="AQW32" s="650"/>
      <c r="AQX32" s="650"/>
      <c r="AQY32" s="650"/>
      <c r="AQZ32" s="650"/>
      <c r="ARA32" s="650"/>
      <c r="ARB32" s="650"/>
      <c r="ARC32" s="650"/>
      <c r="ARD32" s="650"/>
      <c r="ARE32" s="650"/>
      <c r="ARF32" s="650"/>
      <c r="ARG32" s="650"/>
      <c r="ARH32" s="650"/>
      <c r="ARI32" s="650"/>
      <c r="ARJ32" s="650"/>
      <c r="ARK32" s="650"/>
      <c r="ARL32" s="650"/>
      <c r="ARM32" s="650"/>
      <c r="ARN32" s="650"/>
      <c r="ARO32" s="650"/>
      <c r="ARP32" s="650"/>
      <c r="ARQ32" s="650"/>
      <c r="ARR32" s="650"/>
      <c r="ARS32" s="650"/>
      <c r="ART32" s="650"/>
      <c r="ARU32" s="650"/>
      <c r="ARV32" s="650"/>
      <c r="ARW32" s="650"/>
      <c r="ARX32" s="650"/>
      <c r="ARY32" s="650"/>
      <c r="ARZ32" s="650"/>
      <c r="ASA32" s="650"/>
      <c r="ASB32" s="650"/>
      <c r="ASC32" s="650"/>
      <c r="ASD32" s="650"/>
      <c r="ASE32" s="650"/>
      <c r="ASF32" s="650"/>
      <c r="ASG32" s="650"/>
      <c r="ASH32" s="650"/>
      <c r="ASI32" s="650"/>
      <c r="ASJ32" s="650"/>
      <c r="ASK32" s="650"/>
      <c r="ASL32" s="650"/>
      <c r="ASM32" s="650"/>
      <c r="ASN32" s="650"/>
      <c r="ASO32" s="650"/>
      <c r="ASP32" s="650"/>
      <c r="ASQ32" s="650"/>
      <c r="ASR32" s="650"/>
      <c r="ASS32" s="650"/>
      <c r="AST32" s="650"/>
      <c r="ASU32" s="650"/>
      <c r="ASV32" s="650"/>
      <c r="ASW32" s="650"/>
      <c r="ASX32" s="650"/>
      <c r="ASY32" s="650"/>
      <c r="ASZ32" s="650"/>
      <c r="ATA32" s="650"/>
      <c r="ATB32" s="650"/>
      <c r="ATC32" s="650"/>
      <c r="ATD32" s="650"/>
      <c r="ATE32" s="650"/>
      <c r="ATF32" s="650"/>
      <c r="ATG32" s="650"/>
      <c r="ATH32" s="650"/>
      <c r="ATI32" s="650"/>
      <c r="ATJ32" s="650"/>
      <c r="ATK32" s="650"/>
      <c r="ATL32" s="650"/>
      <c r="ATM32" s="650"/>
      <c r="ATN32" s="650"/>
      <c r="ATO32" s="650"/>
      <c r="ATP32" s="650"/>
      <c r="ATQ32" s="650"/>
      <c r="ATR32" s="650"/>
      <c r="ATS32" s="650"/>
      <c r="ATT32" s="650"/>
      <c r="ATU32" s="650"/>
      <c r="ATV32" s="650"/>
      <c r="ATW32" s="650"/>
      <c r="ATX32" s="650"/>
      <c r="ATY32" s="650"/>
      <c r="ATZ32" s="650"/>
      <c r="AUA32" s="650"/>
      <c r="AUB32" s="650"/>
      <c r="AUC32" s="650"/>
      <c r="AUD32" s="650"/>
      <c r="AUE32" s="650"/>
      <c r="AUF32" s="650"/>
      <c r="AUG32" s="650"/>
      <c r="AUH32" s="650"/>
      <c r="AUI32" s="650"/>
      <c r="AUJ32" s="650"/>
      <c r="AUK32" s="650"/>
      <c r="AUL32" s="650"/>
      <c r="AUM32" s="650"/>
      <c r="AUN32" s="650"/>
      <c r="AUO32" s="650"/>
      <c r="AUP32" s="650"/>
      <c r="AUQ32" s="650"/>
      <c r="AUR32" s="650"/>
      <c r="AUS32" s="650"/>
      <c r="AUT32" s="650"/>
      <c r="AUU32" s="650"/>
      <c r="AUV32" s="650"/>
      <c r="AUW32" s="650"/>
      <c r="AUX32" s="650"/>
      <c r="AUY32" s="650"/>
      <c r="AUZ32" s="650"/>
      <c r="AVA32" s="650"/>
      <c r="AVB32" s="650"/>
      <c r="AVC32" s="650"/>
      <c r="AVD32" s="650"/>
      <c r="AVE32" s="650"/>
      <c r="AVF32" s="650"/>
      <c r="AVG32" s="650"/>
      <c r="AVH32" s="650"/>
      <c r="AVI32" s="650"/>
      <c r="AVJ32" s="650"/>
      <c r="AVK32" s="650"/>
      <c r="AVL32" s="650"/>
      <c r="AVM32" s="650"/>
      <c r="AVN32" s="650"/>
      <c r="AVO32" s="650"/>
      <c r="AVP32" s="650"/>
      <c r="AVQ32" s="650"/>
      <c r="AVR32" s="650"/>
      <c r="AVS32" s="650"/>
      <c r="AVT32" s="650"/>
      <c r="AVU32" s="650"/>
      <c r="AVV32" s="650"/>
      <c r="AVW32" s="650"/>
      <c r="AVX32" s="650"/>
      <c r="AVY32" s="650"/>
      <c r="AVZ32" s="650"/>
      <c r="AWA32" s="650"/>
      <c r="AWB32" s="650"/>
      <c r="AWC32" s="650"/>
      <c r="AWD32" s="650"/>
      <c r="AWE32" s="650"/>
      <c r="AWF32" s="650"/>
      <c r="AWG32" s="650"/>
      <c r="AWH32" s="650"/>
      <c r="AWI32" s="650"/>
      <c r="AWJ32" s="650"/>
      <c r="AWK32" s="650"/>
      <c r="AWL32" s="650"/>
      <c r="AWM32" s="650"/>
      <c r="AWN32" s="650"/>
      <c r="AWO32" s="650"/>
      <c r="AWP32" s="650"/>
      <c r="AWQ32" s="650"/>
      <c r="AWR32" s="650"/>
      <c r="AWS32" s="650"/>
      <c r="AWT32" s="650"/>
      <c r="AWU32" s="650"/>
      <c r="AWV32" s="650"/>
      <c r="AWW32" s="650"/>
      <c r="AWX32" s="650"/>
      <c r="AWY32" s="650"/>
      <c r="AWZ32" s="650"/>
      <c r="AXA32" s="650"/>
      <c r="AXB32" s="650"/>
      <c r="AXC32" s="650"/>
      <c r="AXD32" s="650"/>
      <c r="AXE32" s="650"/>
      <c r="AXF32" s="650"/>
      <c r="AXG32" s="650"/>
      <c r="AXH32" s="650"/>
      <c r="AXI32" s="650"/>
      <c r="AXJ32" s="650"/>
      <c r="AXK32" s="650"/>
      <c r="AXL32" s="650"/>
      <c r="AXM32" s="650"/>
      <c r="AXN32" s="650"/>
      <c r="AXO32" s="650"/>
      <c r="AXP32" s="650"/>
      <c r="AXQ32" s="650"/>
      <c r="AXR32" s="650"/>
      <c r="AXS32" s="650"/>
      <c r="AXT32" s="650"/>
      <c r="AXU32" s="650"/>
      <c r="AXV32" s="650"/>
      <c r="AXW32" s="650"/>
      <c r="AXX32" s="650"/>
      <c r="AXY32" s="650"/>
      <c r="AXZ32" s="650"/>
      <c r="AYA32" s="650"/>
      <c r="AYB32" s="650"/>
      <c r="AYC32" s="650"/>
      <c r="AYD32" s="650"/>
      <c r="AYE32" s="650"/>
      <c r="AYF32" s="650"/>
      <c r="AYG32" s="650"/>
      <c r="AYH32" s="650"/>
      <c r="AYI32" s="650"/>
      <c r="AYJ32" s="650"/>
      <c r="AYK32" s="650"/>
      <c r="AYL32" s="650"/>
      <c r="AYM32" s="650"/>
      <c r="AYN32" s="650"/>
      <c r="AYO32" s="650"/>
      <c r="AYP32" s="650"/>
      <c r="AYQ32" s="650"/>
      <c r="AYR32" s="650"/>
      <c r="AYS32" s="650"/>
      <c r="AYT32" s="650"/>
      <c r="AYU32" s="650"/>
      <c r="AYV32" s="650"/>
      <c r="AYW32" s="650"/>
      <c r="AYX32" s="650"/>
      <c r="AYY32" s="650"/>
      <c r="AYZ32" s="650"/>
      <c r="AZA32" s="650"/>
      <c r="AZB32" s="650"/>
      <c r="AZC32" s="650"/>
      <c r="AZD32" s="650"/>
      <c r="AZE32" s="650"/>
      <c r="AZF32" s="650"/>
      <c r="AZG32" s="650"/>
      <c r="AZH32" s="650"/>
      <c r="AZI32" s="650"/>
      <c r="AZJ32" s="650"/>
      <c r="AZK32" s="650"/>
      <c r="AZL32" s="650"/>
      <c r="AZM32" s="650"/>
      <c r="AZN32" s="650"/>
      <c r="AZO32" s="650"/>
      <c r="AZP32" s="650"/>
      <c r="AZQ32" s="650"/>
      <c r="AZR32" s="650"/>
      <c r="AZS32" s="650"/>
      <c r="AZT32" s="650"/>
      <c r="AZU32" s="650"/>
      <c r="AZV32" s="650"/>
      <c r="AZW32" s="650"/>
      <c r="AZX32" s="650"/>
      <c r="AZY32" s="650"/>
      <c r="AZZ32" s="650"/>
      <c r="BAA32" s="650"/>
      <c r="BAB32" s="650"/>
      <c r="BAC32" s="650"/>
      <c r="BAD32" s="650"/>
      <c r="BAE32" s="650"/>
      <c r="BAF32" s="650"/>
      <c r="BAG32" s="650"/>
      <c r="BAH32" s="650"/>
      <c r="BAI32" s="650"/>
      <c r="BAJ32" s="650"/>
      <c r="BAK32" s="650"/>
      <c r="BAL32" s="650"/>
      <c r="BAM32" s="650"/>
      <c r="BAN32" s="650"/>
      <c r="BAO32" s="650"/>
      <c r="BAP32" s="650"/>
      <c r="BAQ32" s="650"/>
      <c r="BAR32" s="650"/>
      <c r="BAS32" s="650"/>
      <c r="BAT32" s="650"/>
      <c r="BAU32" s="650"/>
      <c r="BAV32" s="650"/>
      <c r="BAW32" s="650"/>
      <c r="BAX32" s="650"/>
      <c r="BAY32" s="650"/>
      <c r="BAZ32" s="650"/>
      <c r="BBA32" s="650"/>
      <c r="BBB32" s="650"/>
      <c r="BBC32" s="650"/>
      <c r="BBD32" s="650"/>
      <c r="BBE32" s="650"/>
      <c r="BBF32" s="650"/>
      <c r="BBG32" s="650"/>
      <c r="BBH32" s="650"/>
      <c r="BBI32" s="650"/>
      <c r="BBJ32" s="650"/>
      <c r="BBK32" s="650"/>
      <c r="BBL32" s="650"/>
      <c r="BBM32" s="650"/>
      <c r="BBN32" s="650"/>
      <c r="BBO32" s="650"/>
      <c r="BBP32" s="650"/>
      <c r="BBQ32" s="650"/>
      <c r="BBR32" s="650"/>
      <c r="BBS32" s="650"/>
      <c r="BBT32" s="650"/>
      <c r="BBU32" s="650"/>
      <c r="BBV32" s="650"/>
      <c r="BBW32" s="650"/>
      <c r="BBX32" s="650"/>
      <c r="BBY32" s="650"/>
      <c r="BBZ32" s="650"/>
      <c r="BCA32" s="650"/>
      <c r="BCB32" s="650"/>
      <c r="BCC32" s="650"/>
      <c r="BCD32" s="650"/>
      <c r="BCE32" s="650"/>
      <c r="BCF32" s="650"/>
      <c r="BCG32" s="650"/>
      <c r="BCH32" s="650"/>
      <c r="BCI32" s="650"/>
      <c r="BCJ32" s="650"/>
      <c r="BCK32" s="650"/>
      <c r="BCL32" s="650"/>
      <c r="BCM32" s="650"/>
      <c r="BCN32" s="650"/>
      <c r="BCO32" s="650"/>
      <c r="BCP32" s="650"/>
      <c r="BCQ32" s="650"/>
      <c r="BCR32" s="650"/>
      <c r="BCS32" s="650"/>
      <c r="BCT32" s="650"/>
      <c r="BCU32" s="650"/>
      <c r="BCV32" s="650"/>
      <c r="BCW32" s="650"/>
      <c r="BCX32" s="650"/>
      <c r="BCY32" s="650"/>
      <c r="BCZ32" s="650"/>
      <c r="BDA32" s="650"/>
      <c r="BDB32" s="650"/>
      <c r="BDC32" s="650"/>
      <c r="BDD32" s="650"/>
      <c r="BDE32" s="650"/>
      <c r="BDF32" s="650"/>
      <c r="BDG32" s="650"/>
      <c r="BDH32" s="650"/>
      <c r="BDI32" s="650"/>
      <c r="BDJ32" s="650"/>
      <c r="BDK32" s="650"/>
      <c r="BDL32" s="650"/>
      <c r="BDM32" s="650"/>
      <c r="BDN32" s="650"/>
      <c r="BDO32" s="650"/>
      <c r="BDP32" s="650"/>
      <c r="BDQ32" s="650"/>
      <c r="BDR32" s="650"/>
      <c r="BDS32" s="650"/>
      <c r="BDT32" s="650"/>
      <c r="BDU32" s="650"/>
      <c r="BDV32" s="650"/>
      <c r="BDW32" s="650"/>
      <c r="BDX32" s="650"/>
      <c r="BDY32" s="650"/>
      <c r="BDZ32" s="650"/>
      <c r="BEA32" s="650"/>
      <c r="BEB32" s="650"/>
      <c r="BEC32" s="650"/>
      <c r="BED32" s="650"/>
      <c r="BEE32" s="650"/>
      <c r="BEF32" s="650"/>
      <c r="BEG32" s="650"/>
      <c r="BEH32" s="650"/>
      <c r="BEI32" s="650"/>
      <c r="BEJ32" s="650"/>
      <c r="BEK32" s="650"/>
      <c r="BEL32" s="650"/>
      <c r="BEM32" s="650"/>
      <c r="BEN32" s="650"/>
      <c r="BEO32" s="650"/>
      <c r="BEP32" s="650"/>
      <c r="BEQ32" s="650"/>
      <c r="BER32" s="650"/>
      <c r="BES32" s="650"/>
      <c r="BET32" s="650"/>
      <c r="BEU32" s="650"/>
      <c r="BEV32" s="650"/>
      <c r="BEW32" s="650"/>
      <c r="BEX32" s="650"/>
      <c r="BEY32" s="650"/>
      <c r="BEZ32" s="650"/>
      <c r="BFA32" s="650"/>
      <c r="BFB32" s="650"/>
      <c r="BFC32" s="650"/>
      <c r="BFD32" s="650"/>
      <c r="BFE32" s="650"/>
      <c r="BFF32" s="650"/>
      <c r="BFG32" s="650"/>
      <c r="BFH32" s="650"/>
      <c r="BFI32" s="650"/>
      <c r="BFJ32" s="650"/>
      <c r="BFK32" s="650"/>
      <c r="BFL32" s="650"/>
      <c r="BFM32" s="650"/>
      <c r="BFN32" s="650"/>
      <c r="BFO32" s="650"/>
      <c r="BFP32" s="650"/>
      <c r="BFQ32" s="650"/>
      <c r="BFR32" s="650"/>
      <c r="BFS32" s="650"/>
      <c r="BFT32" s="650"/>
      <c r="BFU32" s="650"/>
      <c r="BFV32" s="650"/>
      <c r="BFW32" s="650"/>
      <c r="BFX32" s="650"/>
      <c r="BFY32" s="650"/>
      <c r="BFZ32" s="650"/>
      <c r="BGA32" s="650"/>
      <c r="BGB32" s="650"/>
      <c r="BGC32" s="650"/>
      <c r="BGD32" s="650"/>
      <c r="BGE32" s="650"/>
      <c r="BGF32" s="650"/>
      <c r="BGG32" s="650"/>
      <c r="BGH32" s="650"/>
      <c r="BGI32" s="650"/>
      <c r="BGJ32" s="650"/>
      <c r="BGK32" s="650"/>
      <c r="BGL32" s="650"/>
      <c r="BGM32" s="650"/>
      <c r="BGN32" s="650"/>
      <c r="BGO32" s="650"/>
      <c r="BGP32" s="650"/>
      <c r="BGQ32" s="650"/>
      <c r="BGR32" s="650"/>
      <c r="BGS32" s="650"/>
      <c r="BGT32" s="650"/>
      <c r="BGU32" s="650"/>
      <c r="BGV32" s="650"/>
      <c r="BGW32" s="650"/>
      <c r="BGX32" s="650"/>
      <c r="BGY32" s="650"/>
      <c r="BGZ32" s="650"/>
      <c r="BHA32" s="650"/>
      <c r="BHB32" s="650"/>
      <c r="BHC32" s="650"/>
      <c r="BHD32" s="650"/>
      <c r="BHE32" s="650"/>
      <c r="BHF32" s="650"/>
      <c r="BHG32" s="650"/>
      <c r="BHH32" s="650"/>
      <c r="BHI32" s="650"/>
      <c r="BHJ32" s="650"/>
      <c r="BHK32" s="650"/>
      <c r="BHL32" s="650"/>
      <c r="BHM32" s="650"/>
      <c r="BHN32" s="650"/>
      <c r="BHO32" s="650"/>
      <c r="BHP32" s="650"/>
      <c r="BHQ32" s="650"/>
      <c r="BHR32" s="650"/>
      <c r="BHS32" s="650"/>
      <c r="BHT32" s="650"/>
      <c r="BHU32" s="650"/>
      <c r="BHV32" s="650"/>
      <c r="BHW32" s="650"/>
      <c r="BHX32" s="650"/>
      <c r="BHY32" s="650"/>
      <c r="BHZ32" s="650"/>
      <c r="BIA32" s="650"/>
      <c r="BIB32" s="650"/>
      <c r="BIC32" s="650"/>
      <c r="BID32" s="650"/>
      <c r="BIE32" s="650"/>
      <c r="BIF32" s="650"/>
      <c r="BIG32" s="650"/>
      <c r="BIH32" s="650"/>
      <c r="BII32" s="650"/>
      <c r="BIJ32" s="650"/>
      <c r="BIK32" s="650"/>
      <c r="BIL32" s="650"/>
      <c r="BIM32" s="650"/>
      <c r="BIN32" s="650"/>
      <c r="BIO32" s="650"/>
      <c r="BIP32" s="650"/>
      <c r="BIQ32" s="650"/>
      <c r="BIR32" s="650"/>
      <c r="BIS32" s="650"/>
      <c r="BIT32" s="650"/>
      <c r="BIU32" s="650"/>
      <c r="BIV32" s="650"/>
      <c r="BIW32" s="650"/>
      <c r="BIX32" s="650"/>
      <c r="BIY32" s="650"/>
      <c r="BIZ32" s="650"/>
      <c r="BJA32" s="650"/>
      <c r="BJB32" s="650"/>
      <c r="BJC32" s="650"/>
      <c r="BJD32" s="650"/>
      <c r="BJE32" s="650"/>
      <c r="BJF32" s="650"/>
      <c r="BJG32" s="650"/>
      <c r="BJH32" s="650"/>
      <c r="BJI32" s="650"/>
      <c r="BJJ32" s="650"/>
      <c r="BJK32" s="650"/>
      <c r="BJL32" s="650"/>
      <c r="BJM32" s="650"/>
      <c r="BJN32" s="650"/>
      <c r="BJO32" s="650"/>
      <c r="BJP32" s="650"/>
      <c r="BJQ32" s="650"/>
      <c r="BJR32" s="650"/>
      <c r="BJS32" s="650"/>
      <c r="BJT32" s="650"/>
      <c r="BJU32" s="650"/>
      <c r="BJV32" s="650"/>
      <c r="BJW32" s="650"/>
      <c r="BJX32" s="650"/>
      <c r="BJY32" s="650"/>
      <c r="BJZ32" s="650"/>
      <c r="BKA32" s="650"/>
      <c r="BKB32" s="650"/>
      <c r="BKC32" s="650"/>
      <c r="BKD32" s="650"/>
      <c r="BKE32" s="650"/>
      <c r="BKF32" s="650"/>
      <c r="BKG32" s="650"/>
      <c r="BKH32" s="650"/>
      <c r="BKI32" s="650"/>
      <c r="BKJ32" s="650"/>
      <c r="BKK32" s="650"/>
      <c r="BKL32" s="650"/>
      <c r="BKM32" s="650"/>
      <c r="BKN32" s="650"/>
      <c r="BKO32" s="650"/>
      <c r="BKP32" s="650"/>
      <c r="BKQ32" s="650"/>
      <c r="BKR32" s="650"/>
      <c r="BKS32" s="650"/>
      <c r="BKT32" s="650"/>
      <c r="BKU32" s="650"/>
      <c r="BKV32" s="650"/>
      <c r="BKW32" s="650"/>
      <c r="BKX32" s="650"/>
      <c r="BKY32" s="650"/>
      <c r="BKZ32" s="650"/>
      <c r="BLA32" s="650"/>
      <c r="BLB32" s="650"/>
      <c r="BLC32" s="650"/>
      <c r="BLD32" s="650"/>
      <c r="BLE32" s="650"/>
      <c r="BLF32" s="650"/>
      <c r="BLG32" s="650"/>
      <c r="BLH32" s="650"/>
      <c r="BLI32" s="650"/>
      <c r="BLJ32" s="650"/>
      <c r="BLK32" s="650"/>
      <c r="BLL32" s="650"/>
      <c r="BLM32" s="650"/>
      <c r="BLN32" s="650"/>
      <c r="BLO32" s="650"/>
      <c r="BLP32" s="650"/>
      <c r="BLQ32" s="650"/>
      <c r="BLR32" s="650"/>
      <c r="BLS32" s="650"/>
      <c r="BLT32" s="650"/>
      <c r="BLU32" s="650"/>
      <c r="BLV32" s="650"/>
      <c r="BLW32" s="650"/>
      <c r="BLX32" s="650"/>
      <c r="BLY32" s="650"/>
      <c r="BLZ32" s="650"/>
      <c r="BMA32" s="650"/>
      <c r="BMB32" s="650"/>
      <c r="BMC32" s="650"/>
      <c r="BMD32" s="650"/>
      <c r="BME32" s="650"/>
      <c r="BMF32" s="650"/>
      <c r="BMG32" s="650"/>
      <c r="BMH32" s="650"/>
      <c r="BMI32" s="650"/>
      <c r="BMJ32" s="650"/>
      <c r="BMK32" s="650"/>
      <c r="BML32" s="650"/>
      <c r="BMM32" s="650"/>
      <c r="BMN32" s="650"/>
      <c r="BMO32" s="650"/>
      <c r="BMP32" s="650"/>
      <c r="BMQ32" s="650"/>
      <c r="BMR32" s="650"/>
      <c r="BMS32" s="650"/>
      <c r="BMT32" s="650"/>
      <c r="BMU32" s="650"/>
      <c r="BMV32" s="650"/>
      <c r="BMW32" s="650"/>
      <c r="BMX32" s="650"/>
      <c r="BMY32" s="650"/>
      <c r="BMZ32" s="650"/>
      <c r="BNA32" s="650"/>
      <c r="BNB32" s="650"/>
      <c r="BNC32" s="650"/>
      <c r="BND32" s="650"/>
      <c r="BNE32" s="650"/>
      <c r="BNF32" s="650"/>
      <c r="BNG32" s="650"/>
      <c r="BNH32" s="650"/>
      <c r="BNI32" s="650"/>
      <c r="BNJ32" s="650"/>
      <c r="BNK32" s="650"/>
      <c r="BNL32" s="650"/>
      <c r="BNM32" s="650"/>
      <c r="BNN32" s="650"/>
      <c r="BNO32" s="650"/>
      <c r="BNP32" s="650"/>
      <c r="BNQ32" s="650"/>
      <c r="BNR32" s="650"/>
      <c r="BNS32" s="650"/>
      <c r="BNT32" s="650"/>
      <c r="BNU32" s="650"/>
      <c r="BNV32" s="650"/>
      <c r="BNW32" s="650"/>
      <c r="BNX32" s="650"/>
      <c r="BNY32" s="650"/>
      <c r="BNZ32" s="650"/>
      <c r="BOA32" s="650"/>
      <c r="BOB32" s="650"/>
      <c r="BOC32" s="650"/>
      <c r="BOD32" s="650"/>
      <c r="BOE32" s="650"/>
      <c r="BOF32" s="650"/>
      <c r="BOG32" s="650"/>
      <c r="BOH32" s="650"/>
      <c r="BOI32" s="650"/>
      <c r="BOJ32" s="650"/>
      <c r="BOK32" s="650"/>
      <c r="BOL32" s="650"/>
      <c r="BOM32" s="650"/>
      <c r="BON32" s="650"/>
      <c r="BOO32" s="650"/>
      <c r="BOP32" s="650"/>
      <c r="BOQ32" s="650"/>
      <c r="BOR32" s="650"/>
      <c r="BOS32" s="650"/>
      <c r="BOT32" s="650"/>
      <c r="BOU32" s="650"/>
      <c r="BOV32" s="650"/>
      <c r="BOW32" s="650"/>
      <c r="BOX32" s="650"/>
      <c r="BOY32" s="650"/>
      <c r="BOZ32" s="650"/>
      <c r="BPA32" s="650"/>
      <c r="BPB32" s="650"/>
      <c r="BPC32" s="650"/>
      <c r="BPD32" s="650"/>
      <c r="BPE32" s="650"/>
      <c r="BPF32" s="650"/>
      <c r="BPG32" s="650"/>
      <c r="BPH32" s="650"/>
      <c r="BPI32" s="650"/>
      <c r="BPJ32" s="650"/>
      <c r="BPK32" s="650"/>
      <c r="BPL32" s="650"/>
      <c r="BPM32" s="650"/>
      <c r="BPN32" s="650"/>
      <c r="BPO32" s="650"/>
      <c r="BPP32" s="650"/>
      <c r="BPQ32" s="650"/>
      <c r="BPR32" s="650"/>
      <c r="BPS32" s="650"/>
      <c r="BPT32" s="650"/>
      <c r="BPU32" s="650"/>
      <c r="BPV32" s="650"/>
      <c r="BPW32" s="650"/>
      <c r="BPX32" s="650"/>
      <c r="BPY32" s="650"/>
      <c r="BPZ32" s="650"/>
      <c r="BQA32" s="650"/>
      <c r="BQB32" s="650"/>
      <c r="BQC32" s="650"/>
      <c r="BQD32" s="650"/>
      <c r="BQE32" s="650"/>
      <c r="BQF32" s="650"/>
      <c r="BQG32" s="650"/>
      <c r="BQH32" s="650"/>
      <c r="BQI32" s="650"/>
      <c r="BQJ32" s="650"/>
      <c r="BQK32" s="650"/>
      <c r="BQL32" s="650"/>
      <c r="BQM32" s="650"/>
      <c r="BQN32" s="650"/>
      <c r="BQO32" s="650"/>
      <c r="BQP32" s="650"/>
      <c r="BQQ32" s="650"/>
      <c r="BQR32" s="650"/>
      <c r="BQS32" s="650"/>
      <c r="BQT32" s="650"/>
      <c r="BQU32" s="650"/>
      <c r="BQV32" s="650"/>
      <c r="BQW32" s="650"/>
      <c r="BQX32" s="650"/>
      <c r="BQY32" s="650"/>
      <c r="BQZ32" s="650"/>
      <c r="BRA32" s="650"/>
      <c r="BRB32" s="650"/>
      <c r="BRC32" s="650"/>
      <c r="BRD32" s="650"/>
      <c r="BRE32" s="650"/>
      <c r="BRF32" s="650"/>
      <c r="BRG32" s="650"/>
      <c r="BRH32" s="650"/>
      <c r="BRI32" s="650"/>
      <c r="BRJ32" s="650"/>
      <c r="BRK32" s="650"/>
      <c r="BRL32" s="650"/>
      <c r="BRM32" s="650"/>
      <c r="BRN32" s="650"/>
      <c r="BRO32" s="650"/>
      <c r="BRP32" s="650"/>
      <c r="BRQ32" s="650"/>
      <c r="BRR32" s="650"/>
      <c r="BRS32" s="650"/>
      <c r="BRT32" s="650"/>
      <c r="BRU32" s="650"/>
      <c r="BRV32" s="650"/>
      <c r="BRW32" s="650"/>
      <c r="BRX32" s="650"/>
      <c r="BRY32" s="650"/>
      <c r="BRZ32" s="650"/>
      <c r="BSA32" s="650"/>
      <c r="BSB32" s="650"/>
      <c r="BSC32" s="650"/>
      <c r="BSD32" s="650"/>
      <c r="BSE32" s="650"/>
      <c r="BSF32" s="650"/>
      <c r="BSG32" s="650"/>
      <c r="BSH32" s="650"/>
      <c r="BSI32" s="650"/>
      <c r="BSJ32" s="650"/>
      <c r="BSK32" s="650"/>
      <c r="BSL32" s="650"/>
      <c r="BSM32" s="650"/>
      <c r="BSN32" s="650"/>
      <c r="BSO32" s="650"/>
      <c r="BSP32" s="650"/>
      <c r="BSQ32" s="650"/>
      <c r="BSR32" s="650"/>
      <c r="BSS32" s="650"/>
      <c r="BST32" s="650"/>
      <c r="BSU32" s="650"/>
      <c r="BSV32" s="650"/>
      <c r="BSW32" s="650"/>
      <c r="BSX32" s="650"/>
      <c r="BSY32" s="650"/>
      <c r="BSZ32" s="650"/>
      <c r="BTA32" s="650"/>
      <c r="BTB32" s="650"/>
      <c r="BTC32" s="650"/>
      <c r="BTD32" s="650"/>
      <c r="BTE32" s="650"/>
      <c r="BTF32" s="650"/>
      <c r="BTG32" s="650"/>
      <c r="BTH32" s="650"/>
      <c r="BTI32" s="650"/>
      <c r="BTJ32" s="650"/>
      <c r="BTK32" s="650"/>
      <c r="BTL32" s="650"/>
      <c r="BTM32" s="650"/>
      <c r="BTN32" s="650"/>
      <c r="BTO32" s="650"/>
      <c r="BTP32" s="650"/>
      <c r="BTQ32" s="650"/>
      <c r="BTR32" s="650"/>
      <c r="BTS32" s="650"/>
      <c r="BTT32" s="650"/>
      <c r="BTU32" s="650"/>
      <c r="BTV32" s="650"/>
      <c r="BTW32" s="650"/>
      <c r="BTX32" s="650"/>
      <c r="BTY32" s="650"/>
      <c r="BTZ32" s="650"/>
      <c r="BUA32" s="650"/>
      <c r="BUB32" s="650"/>
      <c r="BUC32" s="650"/>
      <c r="BUD32" s="650"/>
      <c r="BUE32" s="650"/>
      <c r="BUF32" s="650"/>
      <c r="BUG32" s="650"/>
      <c r="BUH32" s="650"/>
      <c r="BUI32" s="650"/>
      <c r="BUJ32" s="650"/>
      <c r="BUK32" s="650"/>
      <c r="BUL32" s="650"/>
      <c r="BUM32" s="650"/>
      <c r="BUN32" s="650"/>
      <c r="BUO32" s="650"/>
      <c r="BUP32" s="650"/>
      <c r="BUQ32" s="650"/>
      <c r="BUR32" s="650"/>
      <c r="BUS32" s="650"/>
      <c r="BUT32" s="650"/>
      <c r="BUU32" s="650"/>
      <c r="BUV32" s="650"/>
      <c r="BUW32" s="650"/>
      <c r="BUX32" s="650"/>
      <c r="BUY32" s="650"/>
      <c r="BUZ32" s="650"/>
      <c r="BVA32" s="650"/>
      <c r="BVB32" s="650"/>
      <c r="BVC32" s="650"/>
      <c r="BVD32" s="650"/>
      <c r="BVE32" s="650"/>
      <c r="BVF32" s="650"/>
      <c r="BVG32" s="650"/>
      <c r="BVH32" s="650"/>
      <c r="BVI32" s="650"/>
      <c r="BVJ32" s="650"/>
      <c r="BVK32" s="650"/>
      <c r="BVL32" s="650"/>
      <c r="BVM32" s="650"/>
      <c r="BVN32" s="650"/>
      <c r="BVO32" s="650"/>
      <c r="BVP32" s="650"/>
      <c r="BVQ32" s="650"/>
      <c r="BVR32" s="650"/>
      <c r="BVS32" s="650"/>
      <c r="BVT32" s="650"/>
      <c r="BVU32" s="650"/>
      <c r="BVV32" s="650"/>
      <c r="BVW32" s="650"/>
      <c r="BVX32" s="650"/>
      <c r="BVY32" s="650"/>
      <c r="BVZ32" s="650"/>
      <c r="BWA32" s="650"/>
      <c r="BWB32" s="650"/>
      <c r="BWC32" s="650"/>
      <c r="BWD32" s="650"/>
    </row>
    <row r="33" spans="1:1954" ht="16.5" x14ac:dyDescent="0.3">
      <c r="A33" s="787" t="s">
        <v>714</v>
      </c>
      <c r="B33" s="788">
        <v>2402.8674950021827</v>
      </c>
      <c r="C33" s="788">
        <v>414.34941328999997</v>
      </c>
      <c r="D33" s="788">
        <v>2817.2169082921828</v>
      </c>
      <c r="E33" s="650"/>
      <c r="F33" s="790"/>
      <c r="G33" s="781"/>
      <c r="H33" s="790"/>
      <c r="I33" s="650"/>
      <c r="J33" s="782"/>
      <c r="K33" s="782"/>
      <c r="L33" s="782"/>
      <c r="M33" s="650"/>
      <c r="N33" s="650"/>
      <c r="O33" s="650"/>
      <c r="P33" s="650"/>
      <c r="Q33" s="650"/>
      <c r="R33" s="650"/>
      <c r="S33" s="650"/>
      <c r="T33" s="650"/>
      <c r="U33" s="650"/>
      <c r="V33" s="650"/>
      <c r="W33" s="650"/>
      <c r="X33" s="650"/>
      <c r="Y33" s="650"/>
      <c r="Z33" s="650"/>
      <c r="AA33" s="650"/>
      <c r="AB33" s="650"/>
      <c r="AC33" s="650"/>
      <c r="AD33" s="650"/>
      <c r="AE33" s="650"/>
      <c r="AF33" s="650"/>
      <c r="AG33" s="650"/>
      <c r="AH33" s="650"/>
      <c r="AI33" s="650"/>
      <c r="AJ33" s="650"/>
      <c r="AK33" s="650"/>
      <c r="AL33" s="650"/>
      <c r="AM33" s="650"/>
      <c r="AN33" s="650"/>
      <c r="AO33" s="650"/>
      <c r="AP33" s="650"/>
      <c r="AQ33" s="650"/>
      <c r="AR33" s="650"/>
      <c r="AS33" s="650"/>
      <c r="AT33" s="650"/>
      <c r="AU33" s="650"/>
      <c r="AV33" s="650"/>
      <c r="AW33" s="650"/>
      <c r="AX33" s="650"/>
      <c r="AY33" s="650"/>
      <c r="AZ33" s="650"/>
      <c r="BA33" s="650"/>
      <c r="BB33" s="650"/>
      <c r="BC33" s="650"/>
      <c r="BD33" s="650"/>
      <c r="BE33" s="650"/>
      <c r="BF33" s="650"/>
      <c r="BG33" s="650"/>
      <c r="BH33" s="650"/>
      <c r="BI33" s="650"/>
      <c r="BJ33" s="650"/>
      <c r="BK33" s="650"/>
      <c r="BL33" s="650"/>
      <c r="BM33" s="650"/>
      <c r="BN33" s="650"/>
      <c r="BO33" s="650"/>
      <c r="BP33" s="650"/>
      <c r="BQ33" s="650"/>
      <c r="BR33" s="650"/>
      <c r="BS33" s="650"/>
      <c r="BT33" s="650"/>
      <c r="BU33" s="650"/>
      <c r="BV33" s="650"/>
      <c r="BW33" s="650"/>
      <c r="BX33" s="650"/>
      <c r="BY33" s="650"/>
      <c r="BZ33" s="650"/>
      <c r="CA33" s="650"/>
      <c r="CB33" s="650"/>
      <c r="CC33" s="650"/>
      <c r="CD33" s="650"/>
      <c r="CE33" s="650"/>
      <c r="CF33" s="650"/>
      <c r="CG33" s="650"/>
      <c r="CH33" s="650"/>
      <c r="CI33" s="650"/>
      <c r="CJ33" s="650"/>
      <c r="CK33" s="650"/>
      <c r="CL33" s="650"/>
      <c r="CM33" s="650"/>
      <c r="CN33" s="650"/>
      <c r="CO33" s="650"/>
      <c r="CP33" s="650"/>
      <c r="CQ33" s="650"/>
      <c r="CR33" s="650"/>
      <c r="CS33" s="650"/>
      <c r="CT33" s="650"/>
      <c r="CU33" s="650"/>
      <c r="CV33" s="650"/>
      <c r="CW33" s="650"/>
      <c r="CX33" s="650"/>
      <c r="CY33" s="650"/>
      <c r="CZ33" s="650"/>
      <c r="DA33" s="650"/>
      <c r="DB33" s="650"/>
      <c r="DC33" s="650"/>
      <c r="DD33" s="650"/>
      <c r="DE33" s="650"/>
      <c r="DF33" s="650"/>
      <c r="DG33" s="650"/>
      <c r="DH33" s="650"/>
      <c r="DI33" s="650"/>
      <c r="DJ33" s="650"/>
      <c r="DK33" s="650"/>
      <c r="DL33" s="650"/>
      <c r="DM33" s="650"/>
      <c r="DN33" s="650"/>
      <c r="DO33" s="650"/>
      <c r="DP33" s="650"/>
      <c r="DQ33" s="650"/>
      <c r="DR33" s="650"/>
      <c r="DS33" s="650"/>
      <c r="DT33" s="650"/>
      <c r="DU33" s="650"/>
      <c r="DV33" s="650"/>
      <c r="DW33" s="650"/>
      <c r="DX33" s="650"/>
      <c r="DY33" s="650"/>
      <c r="DZ33" s="650"/>
      <c r="EA33" s="650"/>
      <c r="EB33" s="650"/>
      <c r="EC33" s="650"/>
      <c r="ED33" s="650"/>
      <c r="EE33" s="650"/>
      <c r="EF33" s="650"/>
      <c r="EG33" s="650"/>
      <c r="EH33" s="650"/>
      <c r="EI33" s="650"/>
      <c r="EJ33" s="650"/>
      <c r="EK33" s="650"/>
      <c r="EL33" s="650"/>
      <c r="EM33" s="650"/>
      <c r="EN33" s="650"/>
      <c r="EO33" s="650"/>
      <c r="EP33" s="650"/>
      <c r="EQ33" s="650"/>
      <c r="ER33" s="650"/>
      <c r="ES33" s="650"/>
      <c r="ET33" s="650"/>
      <c r="EU33" s="650"/>
      <c r="EV33" s="650"/>
      <c r="EW33" s="650"/>
      <c r="EX33" s="650"/>
      <c r="EY33" s="650"/>
      <c r="EZ33" s="650"/>
      <c r="FA33" s="650"/>
      <c r="FB33" s="650"/>
      <c r="FC33" s="650"/>
      <c r="FD33" s="650"/>
      <c r="FE33" s="650"/>
      <c r="FF33" s="650"/>
      <c r="FG33" s="650"/>
      <c r="FH33" s="650"/>
      <c r="FI33" s="650"/>
      <c r="FJ33" s="650"/>
      <c r="FK33" s="650"/>
      <c r="FL33" s="650"/>
      <c r="FM33" s="650"/>
      <c r="FN33" s="650"/>
      <c r="FO33" s="650"/>
      <c r="FP33" s="650"/>
      <c r="FQ33" s="650"/>
      <c r="FR33" s="650"/>
      <c r="FS33" s="650"/>
      <c r="FT33" s="650"/>
      <c r="FU33" s="650"/>
      <c r="FV33" s="650"/>
      <c r="FW33" s="650"/>
      <c r="FX33" s="650"/>
      <c r="FY33" s="650"/>
      <c r="FZ33" s="650"/>
      <c r="GA33" s="650"/>
      <c r="GB33" s="650"/>
      <c r="GC33" s="650"/>
      <c r="GD33" s="650"/>
      <c r="GE33" s="650"/>
      <c r="GF33" s="650"/>
      <c r="GG33" s="650"/>
      <c r="GH33" s="650"/>
      <c r="GI33" s="650"/>
      <c r="GJ33" s="650"/>
      <c r="GK33" s="650"/>
      <c r="GL33" s="650"/>
      <c r="GM33" s="650"/>
      <c r="GN33" s="650"/>
      <c r="GO33" s="650"/>
      <c r="GP33" s="650"/>
      <c r="GQ33" s="650"/>
      <c r="GR33" s="650"/>
      <c r="GS33" s="650"/>
      <c r="GT33" s="650"/>
      <c r="GU33" s="650"/>
      <c r="GV33" s="650"/>
      <c r="GW33" s="650"/>
      <c r="GX33" s="650"/>
      <c r="GY33" s="650"/>
      <c r="GZ33" s="650"/>
      <c r="HA33" s="650"/>
      <c r="HB33" s="650"/>
      <c r="HC33" s="650"/>
      <c r="HD33" s="650"/>
      <c r="HE33" s="650"/>
      <c r="HF33" s="650"/>
      <c r="HG33" s="650"/>
      <c r="HH33" s="650"/>
      <c r="HI33" s="650"/>
      <c r="HJ33" s="650"/>
      <c r="HK33" s="650"/>
      <c r="HL33" s="650"/>
      <c r="HM33" s="650"/>
      <c r="HN33" s="650"/>
      <c r="HO33" s="650"/>
      <c r="HP33" s="650"/>
      <c r="HQ33" s="650"/>
      <c r="HR33" s="650"/>
      <c r="HS33" s="650"/>
      <c r="HT33" s="650"/>
      <c r="HU33" s="650"/>
      <c r="HV33" s="650"/>
      <c r="HW33" s="650"/>
      <c r="HX33" s="650"/>
      <c r="HY33" s="650"/>
      <c r="HZ33" s="650"/>
      <c r="IA33" s="650"/>
      <c r="IB33" s="650"/>
      <c r="IC33" s="650"/>
      <c r="ID33" s="650"/>
      <c r="IE33" s="650"/>
      <c r="IF33" s="650"/>
      <c r="IG33" s="650"/>
      <c r="IH33" s="650"/>
      <c r="II33" s="650"/>
      <c r="IJ33" s="650"/>
      <c r="IK33" s="650"/>
      <c r="IL33" s="650"/>
      <c r="IM33" s="650"/>
      <c r="IN33" s="650"/>
      <c r="IO33" s="650"/>
      <c r="IP33" s="650"/>
      <c r="IQ33" s="650"/>
      <c r="IR33" s="650"/>
      <c r="IS33" s="650"/>
      <c r="IT33" s="650"/>
      <c r="IU33" s="650"/>
      <c r="IV33" s="650"/>
      <c r="IW33" s="650"/>
      <c r="IX33" s="650"/>
      <c r="IY33" s="650"/>
      <c r="IZ33" s="650"/>
      <c r="JA33" s="650"/>
      <c r="JB33" s="650"/>
      <c r="JC33" s="650"/>
      <c r="JD33" s="650"/>
      <c r="JE33" s="650"/>
      <c r="JF33" s="650"/>
      <c r="JG33" s="650"/>
      <c r="JH33" s="650"/>
      <c r="JI33" s="650"/>
      <c r="JJ33" s="650"/>
      <c r="JK33" s="650"/>
      <c r="JL33" s="650"/>
      <c r="JM33" s="650"/>
      <c r="JN33" s="650"/>
      <c r="JO33" s="650"/>
      <c r="JP33" s="650"/>
      <c r="JQ33" s="650"/>
      <c r="JR33" s="650"/>
      <c r="JS33" s="650"/>
      <c r="JT33" s="650"/>
      <c r="JU33" s="650"/>
      <c r="JV33" s="650"/>
      <c r="JW33" s="650"/>
      <c r="JX33" s="650"/>
      <c r="JY33" s="650"/>
      <c r="JZ33" s="650"/>
      <c r="KA33" s="650"/>
      <c r="KB33" s="650"/>
      <c r="KC33" s="650"/>
      <c r="KD33" s="650"/>
      <c r="KE33" s="650"/>
      <c r="KF33" s="650"/>
      <c r="KG33" s="650"/>
      <c r="KH33" s="650"/>
      <c r="KI33" s="650"/>
      <c r="KJ33" s="650"/>
      <c r="KK33" s="650"/>
      <c r="KL33" s="650"/>
      <c r="KM33" s="650"/>
      <c r="KN33" s="650"/>
      <c r="KO33" s="650"/>
      <c r="KP33" s="650"/>
      <c r="KQ33" s="650"/>
      <c r="KR33" s="650"/>
      <c r="KS33" s="650"/>
      <c r="KT33" s="650"/>
      <c r="KU33" s="650"/>
      <c r="KV33" s="650"/>
      <c r="KW33" s="650"/>
      <c r="KX33" s="650"/>
      <c r="KY33" s="650"/>
      <c r="KZ33" s="650"/>
      <c r="LA33" s="650"/>
      <c r="LB33" s="650"/>
      <c r="LC33" s="650"/>
      <c r="LD33" s="650"/>
      <c r="LE33" s="650"/>
      <c r="LF33" s="650"/>
      <c r="LG33" s="650"/>
      <c r="LH33" s="650"/>
      <c r="LI33" s="650"/>
      <c r="LJ33" s="650"/>
      <c r="LK33" s="650"/>
      <c r="LL33" s="650"/>
      <c r="LM33" s="650"/>
      <c r="LN33" s="650"/>
      <c r="LO33" s="650"/>
      <c r="LP33" s="650"/>
      <c r="LQ33" s="650"/>
      <c r="LR33" s="650"/>
      <c r="LS33" s="650"/>
      <c r="LT33" s="650"/>
      <c r="LU33" s="650"/>
      <c r="LV33" s="650"/>
      <c r="LW33" s="650"/>
      <c r="LX33" s="650"/>
      <c r="LY33" s="650"/>
      <c r="LZ33" s="650"/>
      <c r="MA33" s="650"/>
      <c r="MB33" s="650"/>
      <c r="MC33" s="650"/>
      <c r="MD33" s="650"/>
      <c r="ME33" s="650"/>
      <c r="MF33" s="650"/>
      <c r="MG33" s="650"/>
      <c r="MH33" s="650"/>
      <c r="MI33" s="650"/>
      <c r="MJ33" s="650"/>
      <c r="MK33" s="650"/>
      <c r="ML33" s="650"/>
      <c r="MM33" s="650"/>
      <c r="MN33" s="650"/>
      <c r="MO33" s="650"/>
      <c r="MP33" s="650"/>
      <c r="MQ33" s="650"/>
      <c r="MR33" s="650"/>
      <c r="MS33" s="650"/>
      <c r="MT33" s="650"/>
      <c r="MU33" s="650"/>
      <c r="MV33" s="650"/>
      <c r="MW33" s="650"/>
      <c r="MX33" s="650"/>
      <c r="MY33" s="650"/>
      <c r="MZ33" s="650"/>
      <c r="NA33" s="650"/>
      <c r="NB33" s="650"/>
      <c r="NC33" s="650"/>
      <c r="ND33" s="650"/>
      <c r="NE33" s="650"/>
      <c r="NF33" s="650"/>
      <c r="NG33" s="650"/>
      <c r="NH33" s="650"/>
      <c r="NI33" s="650"/>
      <c r="NJ33" s="650"/>
      <c r="NK33" s="650"/>
      <c r="NL33" s="650"/>
      <c r="NM33" s="650"/>
      <c r="NN33" s="650"/>
      <c r="NO33" s="650"/>
      <c r="NP33" s="650"/>
      <c r="NQ33" s="650"/>
      <c r="NR33" s="650"/>
      <c r="NS33" s="650"/>
      <c r="NT33" s="650"/>
      <c r="NU33" s="650"/>
      <c r="NV33" s="650"/>
      <c r="NW33" s="650"/>
      <c r="NX33" s="650"/>
      <c r="NY33" s="650"/>
      <c r="NZ33" s="650"/>
      <c r="OA33" s="650"/>
      <c r="OB33" s="650"/>
      <c r="OC33" s="650"/>
      <c r="OD33" s="650"/>
      <c r="OE33" s="650"/>
      <c r="OF33" s="650"/>
      <c r="OG33" s="650"/>
      <c r="OH33" s="650"/>
      <c r="OI33" s="650"/>
      <c r="OJ33" s="650"/>
      <c r="OK33" s="650"/>
      <c r="OL33" s="650"/>
      <c r="OM33" s="650"/>
      <c r="ON33" s="650"/>
      <c r="OO33" s="650"/>
      <c r="OP33" s="650"/>
      <c r="OQ33" s="650"/>
      <c r="OR33" s="650"/>
      <c r="OS33" s="650"/>
      <c r="OT33" s="650"/>
      <c r="OU33" s="650"/>
      <c r="OV33" s="650"/>
      <c r="OW33" s="650"/>
      <c r="OX33" s="650"/>
      <c r="OY33" s="650"/>
      <c r="OZ33" s="650"/>
      <c r="PA33" s="650"/>
      <c r="PB33" s="650"/>
      <c r="PC33" s="650"/>
      <c r="PD33" s="650"/>
      <c r="PE33" s="650"/>
      <c r="PF33" s="650"/>
      <c r="PG33" s="650"/>
      <c r="PH33" s="650"/>
      <c r="PI33" s="650"/>
      <c r="PJ33" s="650"/>
      <c r="PK33" s="650"/>
      <c r="PL33" s="650"/>
      <c r="PM33" s="650"/>
      <c r="PN33" s="650"/>
      <c r="PO33" s="650"/>
      <c r="PP33" s="650"/>
      <c r="PQ33" s="650"/>
      <c r="PR33" s="650"/>
      <c r="PS33" s="650"/>
      <c r="PT33" s="650"/>
      <c r="PU33" s="650"/>
      <c r="PV33" s="650"/>
      <c r="PW33" s="650"/>
      <c r="PX33" s="650"/>
      <c r="PY33" s="650"/>
      <c r="PZ33" s="650"/>
      <c r="QA33" s="650"/>
      <c r="QB33" s="650"/>
      <c r="QC33" s="650"/>
      <c r="QD33" s="650"/>
      <c r="QE33" s="650"/>
      <c r="QF33" s="650"/>
      <c r="QG33" s="650"/>
      <c r="QH33" s="650"/>
      <c r="QI33" s="650"/>
      <c r="QJ33" s="650"/>
      <c r="QK33" s="650"/>
      <c r="QL33" s="650"/>
      <c r="QM33" s="650"/>
      <c r="QN33" s="650"/>
      <c r="QO33" s="650"/>
      <c r="QP33" s="650"/>
      <c r="QQ33" s="650"/>
      <c r="QR33" s="650"/>
      <c r="QS33" s="650"/>
      <c r="QT33" s="650"/>
      <c r="QU33" s="650"/>
      <c r="QV33" s="650"/>
      <c r="QW33" s="650"/>
      <c r="QX33" s="650"/>
      <c r="QY33" s="650"/>
      <c r="QZ33" s="650"/>
      <c r="RA33" s="650"/>
      <c r="RB33" s="650"/>
      <c r="RC33" s="650"/>
      <c r="RD33" s="650"/>
      <c r="RE33" s="650"/>
      <c r="RF33" s="650"/>
      <c r="RG33" s="650"/>
      <c r="RH33" s="650"/>
      <c r="RI33" s="650"/>
      <c r="RJ33" s="650"/>
      <c r="RK33" s="650"/>
      <c r="RL33" s="650"/>
      <c r="RM33" s="650"/>
      <c r="RN33" s="650"/>
      <c r="RO33" s="650"/>
      <c r="RP33" s="650"/>
      <c r="RQ33" s="650"/>
      <c r="RR33" s="650"/>
      <c r="RS33" s="650"/>
      <c r="RT33" s="650"/>
      <c r="RU33" s="650"/>
      <c r="RV33" s="650"/>
      <c r="RW33" s="650"/>
      <c r="RX33" s="650"/>
      <c r="RY33" s="650"/>
      <c r="RZ33" s="650"/>
      <c r="SA33" s="650"/>
      <c r="SB33" s="650"/>
      <c r="SC33" s="650"/>
      <c r="SD33" s="650"/>
      <c r="SE33" s="650"/>
      <c r="SF33" s="650"/>
      <c r="SG33" s="650"/>
      <c r="SH33" s="650"/>
      <c r="SI33" s="650"/>
      <c r="SJ33" s="650"/>
      <c r="SK33" s="650"/>
      <c r="SL33" s="650"/>
      <c r="SM33" s="650"/>
      <c r="SN33" s="650"/>
      <c r="SO33" s="650"/>
      <c r="SP33" s="650"/>
      <c r="SQ33" s="650"/>
      <c r="SR33" s="650"/>
      <c r="SS33" s="650"/>
      <c r="ST33" s="650"/>
      <c r="SU33" s="650"/>
      <c r="SV33" s="650"/>
      <c r="SW33" s="650"/>
      <c r="SX33" s="650"/>
      <c r="SY33" s="650"/>
      <c r="SZ33" s="650"/>
      <c r="TA33" s="650"/>
      <c r="TB33" s="650"/>
      <c r="TC33" s="650"/>
      <c r="TD33" s="650"/>
      <c r="TE33" s="650"/>
      <c r="TF33" s="650"/>
      <c r="TG33" s="650"/>
      <c r="TH33" s="650"/>
      <c r="TI33" s="650"/>
      <c r="TJ33" s="650"/>
      <c r="TK33" s="650"/>
      <c r="TL33" s="650"/>
      <c r="TM33" s="650"/>
      <c r="TN33" s="650"/>
      <c r="TO33" s="650"/>
      <c r="TP33" s="650"/>
      <c r="TQ33" s="650"/>
      <c r="TR33" s="650"/>
      <c r="TS33" s="650"/>
      <c r="TT33" s="650"/>
      <c r="TU33" s="650"/>
      <c r="TV33" s="650"/>
      <c r="TW33" s="650"/>
      <c r="TX33" s="650"/>
      <c r="TY33" s="650"/>
      <c r="TZ33" s="650"/>
      <c r="UA33" s="650"/>
      <c r="UB33" s="650"/>
      <c r="UC33" s="650"/>
      <c r="UD33" s="650"/>
      <c r="UE33" s="650"/>
      <c r="UF33" s="650"/>
      <c r="UG33" s="650"/>
      <c r="UH33" s="650"/>
      <c r="UI33" s="650"/>
      <c r="UJ33" s="650"/>
      <c r="UK33" s="650"/>
      <c r="UL33" s="650"/>
      <c r="UM33" s="650"/>
      <c r="UN33" s="650"/>
      <c r="UO33" s="650"/>
      <c r="UP33" s="650"/>
      <c r="UQ33" s="650"/>
      <c r="UR33" s="650"/>
      <c r="US33" s="650"/>
      <c r="UT33" s="650"/>
      <c r="UU33" s="650"/>
      <c r="UV33" s="650"/>
      <c r="UW33" s="650"/>
      <c r="UX33" s="650"/>
      <c r="UY33" s="650"/>
      <c r="UZ33" s="650"/>
      <c r="VA33" s="650"/>
      <c r="VB33" s="650"/>
      <c r="VC33" s="650"/>
      <c r="VD33" s="650"/>
      <c r="VE33" s="650"/>
      <c r="VF33" s="650"/>
      <c r="VG33" s="650"/>
      <c r="VH33" s="650"/>
      <c r="VI33" s="650"/>
      <c r="VJ33" s="650"/>
      <c r="VK33" s="650"/>
      <c r="VL33" s="650"/>
      <c r="VM33" s="650"/>
      <c r="VN33" s="650"/>
      <c r="VO33" s="650"/>
      <c r="VP33" s="650"/>
      <c r="VQ33" s="650"/>
      <c r="VR33" s="650"/>
      <c r="VS33" s="650"/>
      <c r="VT33" s="650"/>
      <c r="VU33" s="650"/>
      <c r="VV33" s="650"/>
      <c r="VW33" s="650"/>
      <c r="VX33" s="650"/>
      <c r="VY33" s="650"/>
      <c r="VZ33" s="650"/>
      <c r="WA33" s="650"/>
      <c r="WB33" s="650"/>
      <c r="WC33" s="650"/>
      <c r="WD33" s="650"/>
      <c r="WE33" s="650"/>
      <c r="WF33" s="650"/>
      <c r="WG33" s="650"/>
      <c r="WH33" s="650"/>
      <c r="WI33" s="650"/>
      <c r="WJ33" s="650"/>
      <c r="WK33" s="650"/>
      <c r="WL33" s="650"/>
      <c r="WM33" s="650"/>
      <c r="WN33" s="650"/>
      <c r="WO33" s="650"/>
      <c r="WP33" s="650"/>
      <c r="WQ33" s="650"/>
      <c r="WR33" s="650"/>
      <c r="WS33" s="650"/>
      <c r="WT33" s="650"/>
      <c r="WU33" s="650"/>
      <c r="WV33" s="650"/>
      <c r="WW33" s="650"/>
      <c r="WX33" s="650"/>
      <c r="WY33" s="650"/>
      <c r="WZ33" s="650"/>
      <c r="XA33" s="650"/>
      <c r="XB33" s="650"/>
      <c r="XC33" s="650"/>
      <c r="XD33" s="650"/>
      <c r="XE33" s="650"/>
      <c r="XF33" s="650"/>
      <c r="XG33" s="650"/>
      <c r="XH33" s="650"/>
      <c r="XI33" s="650"/>
      <c r="XJ33" s="650"/>
      <c r="XK33" s="650"/>
      <c r="XL33" s="650"/>
      <c r="XM33" s="650"/>
      <c r="XN33" s="650"/>
      <c r="XO33" s="650"/>
      <c r="XP33" s="650"/>
      <c r="XQ33" s="650"/>
      <c r="XR33" s="650"/>
      <c r="XS33" s="650"/>
      <c r="XT33" s="650"/>
      <c r="XU33" s="650"/>
      <c r="XV33" s="650"/>
      <c r="XW33" s="650"/>
      <c r="XX33" s="650"/>
      <c r="XY33" s="650"/>
      <c r="XZ33" s="650"/>
      <c r="YA33" s="650"/>
      <c r="YB33" s="650"/>
      <c r="YC33" s="650"/>
      <c r="YD33" s="650"/>
      <c r="YE33" s="650"/>
      <c r="YF33" s="650"/>
      <c r="YG33" s="650"/>
      <c r="YH33" s="650"/>
      <c r="YI33" s="650"/>
      <c r="YJ33" s="650"/>
      <c r="YK33" s="650"/>
      <c r="YL33" s="650"/>
      <c r="YM33" s="650"/>
      <c r="YN33" s="650"/>
      <c r="YO33" s="650"/>
      <c r="YP33" s="650"/>
      <c r="YQ33" s="650"/>
      <c r="YR33" s="650"/>
      <c r="YS33" s="650"/>
      <c r="YT33" s="650"/>
      <c r="YU33" s="650"/>
      <c r="YV33" s="650"/>
      <c r="YW33" s="650"/>
      <c r="YX33" s="650"/>
      <c r="YY33" s="650"/>
      <c r="YZ33" s="650"/>
      <c r="ZA33" s="650"/>
      <c r="ZB33" s="650"/>
      <c r="ZC33" s="650"/>
      <c r="ZD33" s="650"/>
      <c r="ZE33" s="650"/>
      <c r="ZF33" s="650"/>
      <c r="ZG33" s="650"/>
      <c r="ZH33" s="650"/>
      <c r="ZI33" s="650"/>
      <c r="ZJ33" s="650"/>
      <c r="ZK33" s="650"/>
      <c r="ZL33" s="650"/>
      <c r="ZM33" s="650"/>
      <c r="ZN33" s="650"/>
      <c r="ZO33" s="650"/>
      <c r="ZP33" s="650"/>
      <c r="ZQ33" s="650"/>
      <c r="ZR33" s="650"/>
      <c r="ZS33" s="650"/>
      <c r="ZT33" s="650"/>
      <c r="ZU33" s="650"/>
      <c r="ZV33" s="650"/>
      <c r="ZW33" s="650"/>
      <c r="ZX33" s="650"/>
      <c r="ZY33" s="650"/>
      <c r="ZZ33" s="650"/>
      <c r="AAA33" s="650"/>
      <c r="AAB33" s="650"/>
      <c r="AAC33" s="650"/>
      <c r="AAD33" s="650"/>
      <c r="AAE33" s="650"/>
      <c r="AAF33" s="650"/>
      <c r="AAG33" s="650"/>
      <c r="AAH33" s="650"/>
      <c r="AAI33" s="650"/>
      <c r="AAJ33" s="650"/>
      <c r="AAK33" s="650"/>
      <c r="AAL33" s="650"/>
      <c r="AAM33" s="650"/>
      <c r="AAN33" s="650"/>
      <c r="AAO33" s="650"/>
      <c r="AAP33" s="650"/>
      <c r="AAQ33" s="650"/>
      <c r="AAR33" s="650"/>
      <c r="AAS33" s="650"/>
      <c r="AAT33" s="650"/>
      <c r="AAU33" s="650"/>
      <c r="AAV33" s="650"/>
      <c r="AAW33" s="650"/>
      <c r="AAX33" s="650"/>
      <c r="AAY33" s="650"/>
      <c r="AAZ33" s="650"/>
      <c r="ABA33" s="650"/>
      <c r="ABB33" s="650"/>
      <c r="ABC33" s="650"/>
      <c r="ABD33" s="650"/>
      <c r="ABE33" s="650"/>
      <c r="ABF33" s="650"/>
      <c r="ABG33" s="650"/>
      <c r="ABH33" s="650"/>
      <c r="ABI33" s="650"/>
      <c r="ABJ33" s="650"/>
      <c r="ABK33" s="650"/>
      <c r="ABL33" s="650"/>
      <c r="ABM33" s="650"/>
      <c r="ABN33" s="650"/>
      <c r="ABO33" s="650"/>
      <c r="ABP33" s="650"/>
      <c r="ABQ33" s="650"/>
      <c r="ABR33" s="650"/>
      <c r="ABS33" s="650"/>
      <c r="ABT33" s="650"/>
      <c r="ABU33" s="650"/>
      <c r="ABV33" s="650"/>
      <c r="ABW33" s="650"/>
      <c r="ABX33" s="650"/>
      <c r="ABY33" s="650"/>
      <c r="ABZ33" s="650"/>
      <c r="ACA33" s="650"/>
      <c r="ACB33" s="650"/>
      <c r="ACC33" s="650"/>
      <c r="ACD33" s="650"/>
      <c r="ACE33" s="650"/>
      <c r="ACF33" s="650"/>
      <c r="ACG33" s="650"/>
      <c r="ACH33" s="650"/>
      <c r="ACI33" s="650"/>
      <c r="ACJ33" s="650"/>
      <c r="ACK33" s="650"/>
      <c r="ACL33" s="650"/>
      <c r="ACM33" s="650"/>
      <c r="ACN33" s="650"/>
      <c r="ACO33" s="650"/>
      <c r="ACP33" s="650"/>
      <c r="ACQ33" s="650"/>
      <c r="ACR33" s="650"/>
      <c r="ACS33" s="650"/>
      <c r="ACT33" s="650"/>
      <c r="ACU33" s="650"/>
      <c r="ACV33" s="650"/>
      <c r="ACW33" s="650"/>
      <c r="ACX33" s="650"/>
      <c r="ACY33" s="650"/>
      <c r="ACZ33" s="650"/>
      <c r="ADA33" s="650"/>
      <c r="ADB33" s="650"/>
      <c r="ADC33" s="650"/>
      <c r="ADD33" s="650"/>
      <c r="ADE33" s="650"/>
      <c r="ADF33" s="650"/>
      <c r="ADG33" s="650"/>
      <c r="ADH33" s="650"/>
      <c r="ADI33" s="650"/>
      <c r="ADJ33" s="650"/>
      <c r="ADK33" s="650"/>
      <c r="ADL33" s="650"/>
      <c r="ADM33" s="650"/>
      <c r="ADN33" s="650"/>
      <c r="ADO33" s="650"/>
      <c r="ADP33" s="650"/>
      <c r="ADQ33" s="650"/>
      <c r="ADR33" s="650"/>
      <c r="ADS33" s="650"/>
      <c r="ADT33" s="650"/>
      <c r="ADU33" s="650"/>
      <c r="ADV33" s="650"/>
      <c r="ADW33" s="650"/>
      <c r="ADX33" s="650"/>
      <c r="ADY33" s="650"/>
      <c r="ADZ33" s="650"/>
      <c r="AEA33" s="650"/>
      <c r="AEB33" s="650"/>
      <c r="AEC33" s="650"/>
      <c r="AED33" s="650"/>
      <c r="AEE33" s="650"/>
      <c r="AEF33" s="650"/>
      <c r="AEG33" s="650"/>
      <c r="AEH33" s="650"/>
      <c r="AEI33" s="650"/>
      <c r="AEJ33" s="650"/>
      <c r="AEK33" s="650"/>
      <c r="AEL33" s="650"/>
      <c r="AEM33" s="650"/>
      <c r="AEN33" s="650"/>
      <c r="AEO33" s="650"/>
      <c r="AEP33" s="650"/>
      <c r="AEQ33" s="650"/>
      <c r="AER33" s="650"/>
      <c r="AES33" s="650"/>
      <c r="AET33" s="650"/>
      <c r="AEU33" s="650"/>
      <c r="AEV33" s="650"/>
      <c r="AEW33" s="650"/>
      <c r="AEX33" s="650"/>
      <c r="AEY33" s="650"/>
      <c r="AEZ33" s="650"/>
      <c r="AFA33" s="650"/>
      <c r="AFB33" s="650"/>
      <c r="AFC33" s="650"/>
      <c r="AFD33" s="650"/>
      <c r="AFE33" s="650"/>
      <c r="AFF33" s="650"/>
      <c r="AFG33" s="650"/>
      <c r="AFH33" s="650"/>
      <c r="AFI33" s="650"/>
      <c r="AFJ33" s="650"/>
      <c r="AFK33" s="650"/>
      <c r="AFL33" s="650"/>
      <c r="AFM33" s="650"/>
      <c r="AFN33" s="650"/>
      <c r="AFO33" s="650"/>
      <c r="AFP33" s="650"/>
      <c r="AFQ33" s="650"/>
      <c r="AFR33" s="650"/>
      <c r="AFS33" s="650"/>
      <c r="AFT33" s="650"/>
      <c r="AFU33" s="650"/>
      <c r="AFV33" s="650"/>
      <c r="AFW33" s="650"/>
      <c r="AFX33" s="650"/>
      <c r="AFY33" s="650"/>
      <c r="AFZ33" s="650"/>
      <c r="AGA33" s="650"/>
      <c r="AGB33" s="650"/>
      <c r="AGC33" s="650"/>
      <c r="AGD33" s="650"/>
      <c r="AGE33" s="650"/>
      <c r="AGF33" s="650"/>
      <c r="AGG33" s="650"/>
      <c r="AGH33" s="650"/>
      <c r="AGI33" s="650"/>
      <c r="AGJ33" s="650"/>
      <c r="AGK33" s="650"/>
      <c r="AGL33" s="650"/>
      <c r="AGM33" s="650"/>
      <c r="AGN33" s="650"/>
      <c r="AGO33" s="650"/>
      <c r="AGP33" s="650"/>
      <c r="AGQ33" s="650"/>
      <c r="AGR33" s="650"/>
      <c r="AGS33" s="650"/>
      <c r="AGT33" s="650"/>
      <c r="AGU33" s="650"/>
      <c r="AGV33" s="650"/>
      <c r="AGW33" s="650"/>
      <c r="AGX33" s="650"/>
      <c r="AGY33" s="650"/>
      <c r="AGZ33" s="650"/>
      <c r="AHA33" s="650"/>
      <c r="AHB33" s="650"/>
      <c r="AHC33" s="650"/>
      <c r="AHD33" s="650"/>
      <c r="AHE33" s="650"/>
      <c r="AHF33" s="650"/>
      <c r="AHG33" s="650"/>
      <c r="AHH33" s="650"/>
      <c r="AHI33" s="650"/>
      <c r="AHJ33" s="650"/>
      <c r="AHK33" s="650"/>
      <c r="AHL33" s="650"/>
      <c r="AHM33" s="650"/>
      <c r="AHN33" s="650"/>
      <c r="AHO33" s="650"/>
      <c r="AHP33" s="650"/>
      <c r="AHQ33" s="650"/>
      <c r="AHR33" s="650"/>
      <c r="AHS33" s="650"/>
      <c r="AHT33" s="650"/>
      <c r="AHU33" s="650"/>
      <c r="AHV33" s="650"/>
      <c r="AHW33" s="650"/>
      <c r="AHX33" s="650"/>
      <c r="AHY33" s="650"/>
      <c r="AHZ33" s="650"/>
      <c r="AIA33" s="650"/>
      <c r="AIB33" s="650"/>
      <c r="AIC33" s="650"/>
      <c r="AID33" s="650"/>
      <c r="AIE33" s="650"/>
      <c r="AIF33" s="650"/>
      <c r="AIG33" s="650"/>
      <c r="AIH33" s="650"/>
      <c r="AII33" s="650"/>
      <c r="AIJ33" s="650"/>
      <c r="AIK33" s="650"/>
      <c r="AIL33" s="650"/>
      <c r="AIM33" s="650"/>
      <c r="AIN33" s="650"/>
      <c r="AIO33" s="650"/>
      <c r="AIP33" s="650"/>
      <c r="AIQ33" s="650"/>
      <c r="AIR33" s="650"/>
      <c r="AIS33" s="650"/>
      <c r="AIT33" s="650"/>
      <c r="AIU33" s="650"/>
      <c r="AIV33" s="650"/>
      <c r="AIW33" s="650"/>
      <c r="AIX33" s="650"/>
      <c r="AIY33" s="650"/>
      <c r="AIZ33" s="650"/>
      <c r="AJA33" s="650"/>
      <c r="AJB33" s="650"/>
      <c r="AJC33" s="650"/>
      <c r="AJD33" s="650"/>
      <c r="AJE33" s="650"/>
      <c r="AJF33" s="650"/>
      <c r="AJG33" s="650"/>
      <c r="AJH33" s="650"/>
      <c r="AJI33" s="650"/>
      <c r="AJJ33" s="650"/>
      <c r="AJK33" s="650"/>
      <c r="AJL33" s="650"/>
      <c r="AJM33" s="650"/>
      <c r="AJN33" s="650"/>
      <c r="AJO33" s="650"/>
      <c r="AJP33" s="650"/>
      <c r="AJQ33" s="650"/>
      <c r="AJR33" s="650"/>
      <c r="AJS33" s="650"/>
      <c r="AJT33" s="650"/>
      <c r="AJU33" s="650"/>
      <c r="AJV33" s="650"/>
      <c r="AJW33" s="650"/>
      <c r="AJX33" s="650"/>
      <c r="AJY33" s="650"/>
      <c r="AJZ33" s="650"/>
      <c r="AKA33" s="650"/>
      <c r="AKB33" s="650"/>
      <c r="AKC33" s="650"/>
      <c r="AKD33" s="650"/>
      <c r="AKE33" s="650"/>
      <c r="AKF33" s="650"/>
      <c r="AKG33" s="650"/>
      <c r="AKH33" s="650"/>
      <c r="AKI33" s="650"/>
      <c r="AKJ33" s="650"/>
      <c r="AKK33" s="650"/>
      <c r="AKL33" s="650"/>
      <c r="AKM33" s="650"/>
      <c r="AKN33" s="650"/>
      <c r="AKO33" s="650"/>
      <c r="AKP33" s="650"/>
      <c r="AKQ33" s="650"/>
      <c r="AKR33" s="650"/>
      <c r="AKS33" s="650"/>
      <c r="AKT33" s="650"/>
      <c r="AKU33" s="650"/>
      <c r="AKV33" s="650"/>
      <c r="AKW33" s="650"/>
      <c r="AKX33" s="650"/>
      <c r="AKY33" s="650"/>
      <c r="AKZ33" s="650"/>
      <c r="ALA33" s="650"/>
      <c r="ALB33" s="650"/>
      <c r="ALC33" s="650"/>
      <c r="ALD33" s="650"/>
      <c r="ALE33" s="650"/>
      <c r="ALF33" s="650"/>
      <c r="ALG33" s="650"/>
      <c r="ALH33" s="650"/>
      <c r="ALI33" s="650"/>
      <c r="ALJ33" s="650"/>
      <c r="ALK33" s="650"/>
      <c r="ALL33" s="650"/>
      <c r="ALM33" s="650"/>
      <c r="ALN33" s="650"/>
      <c r="ALO33" s="650"/>
      <c r="ALP33" s="650"/>
      <c r="ALQ33" s="650"/>
      <c r="ALR33" s="650"/>
      <c r="ALS33" s="650"/>
      <c r="ALT33" s="650"/>
      <c r="ALU33" s="650"/>
      <c r="ALV33" s="650"/>
      <c r="ALW33" s="650"/>
      <c r="ALX33" s="650"/>
      <c r="ALY33" s="650"/>
      <c r="ALZ33" s="650"/>
      <c r="AMA33" s="650"/>
      <c r="AMB33" s="650"/>
      <c r="AMC33" s="650"/>
      <c r="AMD33" s="650"/>
      <c r="AME33" s="650"/>
      <c r="AMF33" s="650"/>
      <c r="AMG33" s="650"/>
      <c r="AMH33" s="650"/>
      <c r="AMI33" s="650"/>
      <c r="AMJ33" s="650"/>
      <c r="AMK33" s="650"/>
      <c r="AML33" s="650"/>
      <c r="AMM33" s="650"/>
      <c r="AMN33" s="650"/>
      <c r="AMO33" s="650"/>
      <c r="AMP33" s="650"/>
      <c r="AMQ33" s="650"/>
      <c r="AMR33" s="650"/>
      <c r="AMS33" s="650"/>
      <c r="AMT33" s="650"/>
      <c r="AMU33" s="650"/>
      <c r="AMV33" s="650"/>
      <c r="AMW33" s="650"/>
      <c r="AMX33" s="650"/>
      <c r="AMY33" s="650"/>
      <c r="AMZ33" s="650"/>
      <c r="ANA33" s="650"/>
      <c r="ANB33" s="650"/>
      <c r="ANC33" s="650"/>
      <c r="AND33" s="650"/>
      <c r="ANE33" s="650"/>
      <c r="ANF33" s="650"/>
      <c r="ANG33" s="650"/>
      <c r="ANH33" s="650"/>
      <c r="ANI33" s="650"/>
      <c r="ANJ33" s="650"/>
      <c r="ANK33" s="650"/>
      <c r="ANL33" s="650"/>
      <c r="ANM33" s="650"/>
      <c r="ANN33" s="650"/>
      <c r="ANO33" s="650"/>
      <c r="ANP33" s="650"/>
      <c r="ANQ33" s="650"/>
      <c r="ANR33" s="650"/>
      <c r="ANS33" s="650"/>
      <c r="ANT33" s="650"/>
      <c r="ANU33" s="650"/>
      <c r="ANV33" s="650"/>
      <c r="ANW33" s="650"/>
      <c r="ANX33" s="650"/>
      <c r="ANY33" s="650"/>
      <c r="ANZ33" s="650"/>
      <c r="AOA33" s="650"/>
      <c r="AOB33" s="650"/>
      <c r="AOC33" s="650"/>
      <c r="AOD33" s="650"/>
      <c r="AOE33" s="650"/>
      <c r="AOF33" s="650"/>
      <c r="AOG33" s="650"/>
      <c r="AOH33" s="650"/>
      <c r="AOI33" s="650"/>
      <c r="AOJ33" s="650"/>
      <c r="AOK33" s="650"/>
      <c r="AOL33" s="650"/>
      <c r="AOM33" s="650"/>
      <c r="AON33" s="650"/>
      <c r="AOO33" s="650"/>
      <c r="AOP33" s="650"/>
      <c r="AOQ33" s="650"/>
      <c r="AOR33" s="650"/>
      <c r="AOS33" s="650"/>
      <c r="AOT33" s="650"/>
      <c r="AOU33" s="650"/>
      <c r="AOV33" s="650"/>
      <c r="AOW33" s="650"/>
      <c r="AOX33" s="650"/>
      <c r="AOY33" s="650"/>
      <c r="AOZ33" s="650"/>
      <c r="APA33" s="650"/>
      <c r="APB33" s="650"/>
      <c r="APC33" s="650"/>
      <c r="APD33" s="650"/>
      <c r="APE33" s="650"/>
      <c r="APF33" s="650"/>
      <c r="APG33" s="650"/>
      <c r="APH33" s="650"/>
      <c r="API33" s="650"/>
      <c r="APJ33" s="650"/>
      <c r="APK33" s="650"/>
      <c r="APL33" s="650"/>
      <c r="APM33" s="650"/>
      <c r="APN33" s="650"/>
      <c r="APO33" s="650"/>
      <c r="APP33" s="650"/>
      <c r="APQ33" s="650"/>
      <c r="APR33" s="650"/>
      <c r="APS33" s="650"/>
      <c r="APT33" s="650"/>
      <c r="APU33" s="650"/>
      <c r="APV33" s="650"/>
      <c r="APW33" s="650"/>
      <c r="APX33" s="650"/>
      <c r="APY33" s="650"/>
      <c r="APZ33" s="650"/>
      <c r="AQA33" s="650"/>
      <c r="AQB33" s="650"/>
      <c r="AQC33" s="650"/>
      <c r="AQD33" s="650"/>
      <c r="AQE33" s="650"/>
      <c r="AQF33" s="650"/>
      <c r="AQG33" s="650"/>
      <c r="AQH33" s="650"/>
      <c r="AQI33" s="650"/>
      <c r="AQJ33" s="650"/>
      <c r="AQK33" s="650"/>
      <c r="AQL33" s="650"/>
      <c r="AQM33" s="650"/>
      <c r="AQN33" s="650"/>
      <c r="AQO33" s="650"/>
      <c r="AQP33" s="650"/>
      <c r="AQQ33" s="650"/>
      <c r="AQR33" s="650"/>
      <c r="AQS33" s="650"/>
      <c r="AQT33" s="650"/>
      <c r="AQU33" s="650"/>
      <c r="AQV33" s="650"/>
      <c r="AQW33" s="650"/>
      <c r="AQX33" s="650"/>
      <c r="AQY33" s="650"/>
      <c r="AQZ33" s="650"/>
      <c r="ARA33" s="650"/>
      <c r="ARB33" s="650"/>
      <c r="ARC33" s="650"/>
      <c r="ARD33" s="650"/>
      <c r="ARE33" s="650"/>
      <c r="ARF33" s="650"/>
      <c r="ARG33" s="650"/>
      <c r="ARH33" s="650"/>
      <c r="ARI33" s="650"/>
      <c r="ARJ33" s="650"/>
      <c r="ARK33" s="650"/>
      <c r="ARL33" s="650"/>
      <c r="ARM33" s="650"/>
      <c r="ARN33" s="650"/>
      <c r="ARO33" s="650"/>
      <c r="ARP33" s="650"/>
      <c r="ARQ33" s="650"/>
      <c r="ARR33" s="650"/>
      <c r="ARS33" s="650"/>
      <c r="ART33" s="650"/>
      <c r="ARU33" s="650"/>
      <c r="ARV33" s="650"/>
      <c r="ARW33" s="650"/>
      <c r="ARX33" s="650"/>
      <c r="ARY33" s="650"/>
      <c r="ARZ33" s="650"/>
      <c r="ASA33" s="650"/>
      <c r="ASB33" s="650"/>
      <c r="ASC33" s="650"/>
      <c r="ASD33" s="650"/>
      <c r="ASE33" s="650"/>
      <c r="ASF33" s="650"/>
      <c r="ASG33" s="650"/>
      <c r="ASH33" s="650"/>
      <c r="ASI33" s="650"/>
      <c r="ASJ33" s="650"/>
      <c r="ASK33" s="650"/>
      <c r="ASL33" s="650"/>
      <c r="ASM33" s="650"/>
      <c r="ASN33" s="650"/>
      <c r="ASO33" s="650"/>
      <c r="ASP33" s="650"/>
      <c r="ASQ33" s="650"/>
      <c r="ASR33" s="650"/>
      <c r="ASS33" s="650"/>
      <c r="AST33" s="650"/>
      <c r="ASU33" s="650"/>
      <c r="ASV33" s="650"/>
      <c r="ASW33" s="650"/>
      <c r="ASX33" s="650"/>
      <c r="ASY33" s="650"/>
      <c r="ASZ33" s="650"/>
      <c r="ATA33" s="650"/>
      <c r="ATB33" s="650"/>
      <c r="ATC33" s="650"/>
      <c r="ATD33" s="650"/>
      <c r="ATE33" s="650"/>
      <c r="ATF33" s="650"/>
      <c r="ATG33" s="650"/>
      <c r="ATH33" s="650"/>
      <c r="ATI33" s="650"/>
      <c r="ATJ33" s="650"/>
      <c r="ATK33" s="650"/>
      <c r="ATL33" s="650"/>
      <c r="ATM33" s="650"/>
      <c r="ATN33" s="650"/>
      <c r="ATO33" s="650"/>
      <c r="ATP33" s="650"/>
      <c r="ATQ33" s="650"/>
      <c r="ATR33" s="650"/>
      <c r="ATS33" s="650"/>
      <c r="ATT33" s="650"/>
      <c r="ATU33" s="650"/>
      <c r="ATV33" s="650"/>
      <c r="ATW33" s="650"/>
      <c r="ATX33" s="650"/>
      <c r="ATY33" s="650"/>
      <c r="ATZ33" s="650"/>
      <c r="AUA33" s="650"/>
      <c r="AUB33" s="650"/>
      <c r="AUC33" s="650"/>
      <c r="AUD33" s="650"/>
      <c r="AUE33" s="650"/>
      <c r="AUF33" s="650"/>
      <c r="AUG33" s="650"/>
      <c r="AUH33" s="650"/>
      <c r="AUI33" s="650"/>
      <c r="AUJ33" s="650"/>
      <c r="AUK33" s="650"/>
      <c r="AUL33" s="650"/>
      <c r="AUM33" s="650"/>
      <c r="AUN33" s="650"/>
      <c r="AUO33" s="650"/>
      <c r="AUP33" s="650"/>
      <c r="AUQ33" s="650"/>
      <c r="AUR33" s="650"/>
      <c r="AUS33" s="650"/>
      <c r="AUT33" s="650"/>
      <c r="AUU33" s="650"/>
      <c r="AUV33" s="650"/>
      <c r="AUW33" s="650"/>
      <c r="AUX33" s="650"/>
      <c r="AUY33" s="650"/>
      <c r="AUZ33" s="650"/>
      <c r="AVA33" s="650"/>
      <c r="AVB33" s="650"/>
      <c r="AVC33" s="650"/>
      <c r="AVD33" s="650"/>
      <c r="AVE33" s="650"/>
      <c r="AVF33" s="650"/>
      <c r="AVG33" s="650"/>
      <c r="AVH33" s="650"/>
      <c r="AVI33" s="650"/>
      <c r="AVJ33" s="650"/>
      <c r="AVK33" s="650"/>
      <c r="AVL33" s="650"/>
      <c r="AVM33" s="650"/>
      <c r="AVN33" s="650"/>
      <c r="AVO33" s="650"/>
      <c r="AVP33" s="650"/>
      <c r="AVQ33" s="650"/>
      <c r="AVR33" s="650"/>
      <c r="AVS33" s="650"/>
      <c r="AVT33" s="650"/>
      <c r="AVU33" s="650"/>
      <c r="AVV33" s="650"/>
      <c r="AVW33" s="650"/>
      <c r="AVX33" s="650"/>
      <c r="AVY33" s="650"/>
      <c r="AVZ33" s="650"/>
      <c r="AWA33" s="650"/>
      <c r="AWB33" s="650"/>
      <c r="AWC33" s="650"/>
      <c r="AWD33" s="650"/>
      <c r="AWE33" s="650"/>
      <c r="AWF33" s="650"/>
      <c r="AWG33" s="650"/>
      <c r="AWH33" s="650"/>
      <c r="AWI33" s="650"/>
      <c r="AWJ33" s="650"/>
      <c r="AWK33" s="650"/>
      <c r="AWL33" s="650"/>
      <c r="AWM33" s="650"/>
      <c r="AWN33" s="650"/>
      <c r="AWO33" s="650"/>
      <c r="AWP33" s="650"/>
      <c r="AWQ33" s="650"/>
      <c r="AWR33" s="650"/>
      <c r="AWS33" s="650"/>
      <c r="AWT33" s="650"/>
      <c r="AWU33" s="650"/>
      <c r="AWV33" s="650"/>
      <c r="AWW33" s="650"/>
      <c r="AWX33" s="650"/>
      <c r="AWY33" s="650"/>
      <c r="AWZ33" s="650"/>
      <c r="AXA33" s="650"/>
      <c r="AXB33" s="650"/>
      <c r="AXC33" s="650"/>
      <c r="AXD33" s="650"/>
      <c r="AXE33" s="650"/>
      <c r="AXF33" s="650"/>
      <c r="AXG33" s="650"/>
      <c r="AXH33" s="650"/>
      <c r="AXI33" s="650"/>
      <c r="AXJ33" s="650"/>
      <c r="AXK33" s="650"/>
      <c r="AXL33" s="650"/>
      <c r="AXM33" s="650"/>
      <c r="AXN33" s="650"/>
      <c r="AXO33" s="650"/>
      <c r="AXP33" s="650"/>
      <c r="AXQ33" s="650"/>
      <c r="AXR33" s="650"/>
      <c r="AXS33" s="650"/>
      <c r="AXT33" s="650"/>
      <c r="AXU33" s="650"/>
      <c r="AXV33" s="650"/>
      <c r="AXW33" s="650"/>
      <c r="AXX33" s="650"/>
      <c r="AXY33" s="650"/>
      <c r="AXZ33" s="650"/>
      <c r="AYA33" s="650"/>
      <c r="AYB33" s="650"/>
      <c r="AYC33" s="650"/>
      <c r="AYD33" s="650"/>
      <c r="AYE33" s="650"/>
      <c r="AYF33" s="650"/>
      <c r="AYG33" s="650"/>
      <c r="AYH33" s="650"/>
      <c r="AYI33" s="650"/>
      <c r="AYJ33" s="650"/>
      <c r="AYK33" s="650"/>
      <c r="AYL33" s="650"/>
      <c r="AYM33" s="650"/>
      <c r="AYN33" s="650"/>
      <c r="AYO33" s="650"/>
      <c r="AYP33" s="650"/>
      <c r="AYQ33" s="650"/>
      <c r="AYR33" s="650"/>
      <c r="AYS33" s="650"/>
      <c r="AYT33" s="650"/>
      <c r="AYU33" s="650"/>
      <c r="AYV33" s="650"/>
      <c r="AYW33" s="650"/>
      <c r="AYX33" s="650"/>
      <c r="AYY33" s="650"/>
      <c r="AYZ33" s="650"/>
      <c r="AZA33" s="650"/>
      <c r="AZB33" s="650"/>
      <c r="AZC33" s="650"/>
      <c r="AZD33" s="650"/>
      <c r="AZE33" s="650"/>
      <c r="AZF33" s="650"/>
      <c r="AZG33" s="650"/>
      <c r="AZH33" s="650"/>
      <c r="AZI33" s="650"/>
      <c r="AZJ33" s="650"/>
      <c r="AZK33" s="650"/>
      <c r="AZL33" s="650"/>
      <c r="AZM33" s="650"/>
      <c r="AZN33" s="650"/>
      <c r="AZO33" s="650"/>
      <c r="AZP33" s="650"/>
      <c r="AZQ33" s="650"/>
      <c r="AZR33" s="650"/>
      <c r="AZS33" s="650"/>
      <c r="AZT33" s="650"/>
      <c r="AZU33" s="650"/>
      <c r="AZV33" s="650"/>
      <c r="AZW33" s="650"/>
      <c r="AZX33" s="650"/>
      <c r="AZY33" s="650"/>
      <c r="AZZ33" s="650"/>
      <c r="BAA33" s="650"/>
      <c r="BAB33" s="650"/>
      <c r="BAC33" s="650"/>
      <c r="BAD33" s="650"/>
      <c r="BAE33" s="650"/>
      <c r="BAF33" s="650"/>
      <c r="BAG33" s="650"/>
      <c r="BAH33" s="650"/>
      <c r="BAI33" s="650"/>
      <c r="BAJ33" s="650"/>
      <c r="BAK33" s="650"/>
      <c r="BAL33" s="650"/>
      <c r="BAM33" s="650"/>
      <c r="BAN33" s="650"/>
      <c r="BAO33" s="650"/>
      <c r="BAP33" s="650"/>
      <c r="BAQ33" s="650"/>
      <c r="BAR33" s="650"/>
      <c r="BAS33" s="650"/>
      <c r="BAT33" s="650"/>
      <c r="BAU33" s="650"/>
      <c r="BAV33" s="650"/>
      <c r="BAW33" s="650"/>
      <c r="BAX33" s="650"/>
      <c r="BAY33" s="650"/>
      <c r="BAZ33" s="650"/>
      <c r="BBA33" s="650"/>
      <c r="BBB33" s="650"/>
      <c r="BBC33" s="650"/>
      <c r="BBD33" s="650"/>
      <c r="BBE33" s="650"/>
      <c r="BBF33" s="650"/>
      <c r="BBG33" s="650"/>
      <c r="BBH33" s="650"/>
      <c r="BBI33" s="650"/>
      <c r="BBJ33" s="650"/>
      <c r="BBK33" s="650"/>
      <c r="BBL33" s="650"/>
      <c r="BBM33" s="650"/>
      <c r="BBN33" s="650"/>
      <c r="BBO33" s="650"/>
      <c r="BBP33" s="650"/>
      <c r="BBQ33" s="650"/>
      <c r="BBR33" s="650"/>
      <c r="BBS33" s="650"/>
      <c r="BBT33" s="650"/>
      <c r="BBU33" s="650"/>
      <c r="BBV33" s="650"/>
      <c r="BBW33" s="650"/>
      <c r="BBX33" s="650"/>
      <c r="BBY33" s="650"/>
      <c r="BBZ33" s="650"/>
      <c r="BCA33" s="650"/>
      <c r="BCB33" s="650"/>
      <c r="BCC33" s="650"/>
      <c r="BCD33" s="650"/>
      <c r="BCE33" s="650"/>
      <c r="BCF33" s="650"/>
      <c r="BCG33" s="650"/>
      <c r="BCH33" s="650"/>
      <c r="BCI33" s="650"/>
      <c r="BCJ33" s="650"/>
      <c r="BCK33" s="650"/>
      <c r="BCL33" s="650"/>
      <c r="BCM33" s="650"/>
      <c r="BCN33" s="650"/>
      <c r="BCO33" s="650"/>
      <c r="BCP33" s="650"/>
      <c r="BCQ33" s="650"/>
      <c r="BCR33" s="650"/>
      <c r="BCS33" s="650"/>
      <c r="BCT33" s="650"/>
      <c r="BCU33" s="650"/>
      <c r="BCV33" s="650"/>
      <c r="BCW33" s="650"/>
      <c r="BCX33" s="650"/>
      <c r="BCY33" s="650"/>
      <c r="BCZ33" s="650"/>
      <c r="BDA33" s="650"/>
      <c r="BDB33" s="650"/>
      <c r="BDC33" s="650"/>
      <c r="BDD33" s="650"/>
      <c r="BDE33" s="650"/>
      <c r="BDF33" s="650"/>
      <c r="BDG33" s="650"/>
      <c r="BDH33" s="650"/>
      <c r="BDI33" s="650"/>
      <c r="BDJ33" s="650"/>
      <c r="BDK33" s="650"/>
      <c r="BDL33" s="650"/>
      <c r="BDM33" s="650"/>
      <c r="BDN33" s="650"/>
      <c r="BDO33" s="650"/>
      <c r="BDP33" s="650"/>
      <c r="BDQ33" s="650"/>
      <c r="BDR33" s="650"/>
      <c r="BDS33" s="650"/>
      <c r="BDT33" s="650"/>
      <c r="BDU33" s="650"/>
      <c r="BDV33" s="650"/>
      <c r="BDW33" s="650"/>
      <c r="BDX33" s="650"/>
      <c r="BDY33" s="650"/>
      <c r="BDZ33" s="650"/>
      <c r="BEA33" s="650"/>
      <c r="BEB33" s="650"/>
      <c r="BEC33" s="650"/>
      <c r="BED33" s="650"/>
      <c r="BEE33" s="650"/>
      <c r="BEF33" s="650"/>
      <c r="BEG33" s="650"/>
      <c r="BEH33" s="650"/>
      <c r="BEI33" s="650"/>
      <c r="BEJ33" s="650"/>
      <c r="BEK33" s="650"/>
      <c r="BEL33" s="650"/>
      <c r="BEM33" s="650"/>
      <c r="BEN33" s="650"/>
      <c r="BEO33" s="650"/>
      <c r="BEP33" s="650"/>
      <c r="BEQ33" s="650"/>
      <c r="BER33" s="650"/>
      <c r="BES33" s="650"/>
      <c r="BET33" s="650"/>
      <c r="BEU33" s="650"/>
      <c r="BEV33" s="650"/>
      <c r="BEW33" s="650"/>
      <c r="BEX33" s="650"/>
      <c r="BEY33" s="650"/>
      <c r="BEZ33" s="650"/>
      <c r="BFA33" s="650"/>
      <c r="BFB33" s="650"/>
      <c r="BFC33" s="650"/>
      <c r="BFD33" s="650"/>
      <c r="BFE33" s="650"/>
      <c r="BFF33" s="650"/>
      <c r="BFG33" s="650"/>
      <c r="BFH33" s="650"/>
      <c r="BFI33" s="650"/>
      <c r="BFJ33" s="650"/>
      <c r="BFK33" s="650"/>
      <c r="BFL33" s="650"/>
      <c r="BFM33" s="650"/>
      <c r="BFN33" s="650"/>
      <c r="BFO33" s="650"/>
      <c r="BFP33" s="650"/>
      <c r="BFQ33" s="650"/>
      <c r="BFR33" s="650"/>
      <c r="BFS33" s="650"/>
      <c r="BFT33" s="650"/>
      <c r="BFU33" s="650"/>
      <c r="BFV33" s="650"/>
      <c r="BFW33" s="650"/>
      <c r="BFX33" s="650"/>
      <c r="BFY33" s="650"/>
      <c r="BFZ33" s="650"/>
      <c r="BGA33" s="650"/>
      <c r="BGB33" s="650"/>
      <c r="BGC33" s="650"/>
      <c r="BGD33" s="650"/>
      <c r="BGE33" s="650"/>
      <c r="BGF33" s="650"/>
      <c r="BGG33" s="650"/>
      <c r="BGH33" s="650"/>
      <c r="BGI33" s="650"/>
      <c r="BGJ33" s="650"/>
      <c r="BGK33" s="650"/>
      <c r="BGL33" s="650"/>
      <c r="BGM33" s="650"/>
      <c r="BGN33" s="650"/>
      <c r="BGO33" s="650"/>
      <c r="BGP33" s="650"/>
      <c r="BGQ33" s="650"/>
      <c r="BGR33" s="650"/>
      <c r="BGS33" s="650"/>
      <c r="BGT33" s="650"/>
      <c r="BGU33" s="650"/>
      <c r="BGV33" s="650"/>
      <c r="BGW33" s="650"/>
      <c r="BGX33" s="650"/>
      <c r="BGY33" s="650"/>
      <c r="BGZ33" s="650"/>
      <c r="BHA33" s="650"/>
      <c r="BHB33" s="650"/>
      <c r="BHC33" s="650"/>
      <c r="BHD33" s="650"/>
      <c r="BHE33" s="650"/>
      <c r="BHF33" s="650"/>
      <c r="BHG33" s="650"/>
      <c r="BHH33" s="650"/>
      <c r="BHI33" s="650"/>
      <c r="BHJ33" s="650"/>
      <c r="BHK33" s="650"/>
      <c r="BHL33" s="650"/>
      <c r="BHM33" s="650"/>
      <c r="BHN33" s="650"/>
      <c r="BHO33" s="650"/>
      <c r="BHP33" s="650"/>
      <c r="BHQ33" s="650"/>
      <c r="BHR33" s="650"/>
      <c r="BHS33" s="650"/>
      <c r="BHT33" s="650"/>
      <c r="BHU33" s="650"/>
      <c r="BHV33" s="650"/>
      <c r="BHW33" s="650"/>
      <c r="BHX33" s="650"/>
      <c r="BHY33" s="650"/>
      <c r="BHZ33" s="650"/>
      <c r="BIA33" s="650"/>
      <c r="BIB33" s="650"/>
      <c r="BIC33" s="650"/>
      <c r="BID33" s="650"/>
      <c r="BIE33" s="650"/>
      <c r="BIF33" s="650"/>
      <c r="BIG33" s="650"/>
      <c r="BIH33" s="650"/>
      <c r="BII33" s="650"/>
      <c r="BIJ33" s="650"/>
      <c r="BIK33" s="650"/>
      <c r="BIL33" s="650"/>
      <c r="BIM33" s="650"/>
      <c r="BIN33" s="650"/>
      <c r="BIO33" s="650"/>
      <c r="BIP33" s="650"/>
      <c r="BIQ33" s="650"/>
      <c r="BIR33" s="650"/>
      <c r="BIS33" s="650"/>
      <c r="BIT33" s="650"/>
      <c r="BIU33" s="650"/>
      <c r="BIV33" s="650"/>
      <c r="BIW33" s="650"/>
      <c r="BIX33" s="650"/>
      <c r="BIY33" s="650"/>
      <c r="BIZ33" s="650"/>
      <c r="BJA33" s="650"/>
      <c r="BJB33" s="650"/>
      <c r="BJC33" s="650"/>
      <c r="BJD33" s="650"/>
      <c r="BJE33" s="650"/>
      <c r="BJF33" s="650"/>
      <c r="BJG33" s="650"/>
      <c r="BJH33" s="650"/>
      <c r="BJI33" s="650"/>
      <c r="BJJ33" s="650"/>
      <c r="BJK33" s="650"/>
      <c r="BJL33" s="650"/>
      <c r="BJM33" s="650"/>
      <c r="BJN33" s="650"/>
      <c r="BJO33" s="650"/>
      <c r="BJP33" s="650"/>
      <c r="BJQ33" s="650"/>
      <c r="BJR33" s="650"/>
      <c r="BJS33" s="650"/>
      <c r="BJT33" s="650"/>
      <c r="BJU33" s="650"/>
      <c r="BJV33" s="650"/>
      <c r="BJW33" s="650"/>
      <c r="BJX33" s="650"/>
      <c r="BJY33" s="650"/>
      <c r="BJZ33" s="650"/>
      <c r="BKA33" s="650"/>
      <c r="BKB33" s="650"/>
      <c r="BKC33" s="650"/>
      <c r="BKD33" s="650"/>
      <c r="BKE33" s="650"/>
      <c r="BKF33" s="650"/>
      <c r="BKG33" s="650"/>
      <c r="BKH33" s="650"/>
      <c r="BKI33" s="650"/>
      <c r="BKJ33" s="650"/>
      <c r="BKK33" s="650"/>
      <c r="BKL33" s="650"/>
      <c r="BKM33" s="650"/>
      <c r="BKN33" s="650"/>
      <c r="BKO33" s="650"/>
      <c r="BKP33" s="650"/>
      <c r="BKQ33" s="650"/>
      <c r="BKR33" s="650"/>
      <c r="BKS33" s="650"/>
      <c r="BKT33" s="650"/>
      <c r="BKU33" s="650"/>
      <c r="BKV33" s="650"/>
      <c r="BKW33" s="650"/>
      <c r="BKX33" s="650"/>
      <c r="BKY33" s="650"/>
      <c r="BKZ33" s="650"/>
      <c r="BLA33" s="650"/>
      <c r="BLB33" s="650"/>
      <c r="BLC33" s="650"/>
      <c r="BLD33" s="650"/>
      <c r="BLE33" s="650"/>
      <c r="BLF33" s="650"/>
      <c r="BLG33" s="650"/>
      <c r="BLH33" s="650"/>
      <c r="BLI33" s="650"/>
      <c r="BLJ33" s="650"/>
      <c r="BLK33" s="650"/>
      <c r="BLL33" s="650"/>
      <c r="BLM33" s="650"/>
      <c r="BLN33" s="650"/>
      <c r="BLO33" s="650"/>
      <c r="BLP33" s="650"/>
      <c r="BLQ33" s="650"/>
      <c r="BLR33" s="650"/>
      <c r="BLS33" s="650"/>
      <c r="BLT33" s="650"/>
      <c r="BLU33" s="650"/>
      <c r="BLV33" s="650"/>
      <c r="BLW33" s="650"/>
      <c r="BLX33" s="650"/>
      <c r="BLY33" s="650"/>
      <c r="BLZ33" s="650"/>
      <c r="BMA33" s="650"/>
      <c r="BMB33" s="650"/>
      <c r="BMC33" s="650"/>
      <c r="BMD33" s="650"/>
      <c r="BME33" s="650"/>
      <c r="BMF33" s="650"/>
      <c r="BMG33" s="650"/>
      <c r="BMH33" s="650"/>
      <c r="BMI33" s="650"/>
      <c r="BMJ33" s="650"/>
      <c r="BMK33" s="650"/>
      <c r="BML33" s="650"/>
      <c r="BMM33" s="650"/>
      <c r="BMN33" s="650"/>
      <c r="BMO33" s="650"/>
      <c r="BMP33" s="650"/>
      <c r="BMQ33" s="650"/>
      <c r="BMR33" s="650"/>
      <c r="BMS33" s="650"/>
      <c r="BMT33" s="650"/>
      <c r="BMU33" s="650"/>
      <c r="BMV33" s="650"/>
      <c r="BMW33" s="650"/>
      <c r="BMX33" s="650"/>
      <c r="BMY33" s="650"/>
      <c r="BMZ33" s="650"/>
      <c r="BNA33" s="650"/>
      <c r="BNB33" s="650"/>
      <c r="BNC33" s="650"/>
      <c r="BND33" s="650"/>
      <c r="BNE33" s="650"/>
      <c r="BNF33" s="650"/>
      <c r="BNG33" s="650"/>
      <c r="BNH33" s="650"/>
      <c r="BNI33" s="650"/>
      <c r="BNJ33" s="650"/>
      <c r="BNK33" s="650"/>
      <c r="BNL33" s="650"/>
      <c r="BNM33" s="650"/>
      <c r="BNN33" s="650"/>
      <c r="BNO33" s="650"/>
      <c r="BNP33" s="650"/>
      <c r="BNQ33" s="650"/>
      <c r="BNR33" s="650"/>
      <c r="BNS33" s="650"/>
      <c r="BNT33" s="650"/>
      <c r="BNU33" s="650"/>
      <c r="BNV33" s="650"/>
      <c r="BNW33" s="650"/>
      <c r="BNX33" s="650"/>
      <c r="BNY33" s="650"/>
      <c r="BNZ33" s="650"/>
      <c r="BOA33" s="650"/>
      <c r="BOB33" s="650"/>
      <c r="BOC33" s="650"/>
      <c r="BOD33" s="650"/>
      <c r="BOE33" s="650"/>
      <c r="BOF33" s="650"/>
      <c r="BOG33" s="650"/>
      <c r="BOH33" s="650"/>
      <c r="BOI33" s="650"/>
      <c r="BOJ33" s="650"/>
      <c r="BOK33" s="650"/>
      <c r="BOL33" s="650"/>
      <c r="BOM33" s="650"/>
      <c r="BON33" s="650"/>
      <c r="BOO33" s="650"/>
      <c r="BOP33" s="650"/>
      <c r="BOQ33" s="650"/>
      <c r="BOR33" s="650"/>
      <c r="BOS33" s="650"/>
      <c r="BOT33" s="650"/>
      <c r="BOU33" s="650"/>
      <c r="BOV33" s="650"/>
      <c r="BOW33" s="650"/>
      <c r="BOX33" s="650"/>
      <c r="BOY33" s="650"/>
      <c r="BOZ33" s="650"/>
      <c r="BPA33" s="650"/>
      <c r="BPB33" s="650"/>
      <c r="BPC33" s="650"/>
      <c r="BPD33" s="650"/>
      <c r="BPE33" s="650"/>
      <c r="BPF33" s="650"/>
      <c r="BPG33" s="650"/>
      <c r="BPH33" s="650"/>
      <c r="BPI33" s="650"/>
      <c r="BPJ33" s="650"/>
      <c r="BPK33" s="650"/>
      <c r="BPL33" s="650"/>
      <c r="BPM33" s="650"/>
      <c r="BPN33" s="650"/>
      <c r="BPO33" s="650"/>
      <c r="BPP33" s="650"/>
      <c r="BPQ33" s="650"/>
      <c r="BPR33" s="650"/>
      <c r="BPS33" s="650"/>
      <c r="BPT33" s="650"/>
      <c r="BPU33" s="650"/>
      <c r="BPV33" s="650"/>
      <c r="BPW33" s="650"/>
      <c r="BPX33" s="650"/>
      <c r="BPY33" s="650"/>
      <c r="BPZ33" s="650"/>
      <c r="BQA33" s="650"/>
      <c r="BQB33" s="650"/>
      <c r="BQC33" s="650"/>
      <c r="BQD33" s="650"/>
      <c r="BQE33" s="650"/>
      <c r="BQF33" s="650"/>
      <c r="BQG33" s="650"/>
      <c r="BQH33" s="650"/>
      <c r="BQI33" s="650"/>
      <c r="BQJ33" s="650"/>
      <c r="BQK33" s="650"/>
      <c r="BQL33" s="650"/>
      <c r="BQM33" s="650"/>
      <c r="BQN33" s="650"/>
      <c r="BQO33" s="650"/>
      <c r="BQP33" s="650"/>
      <c r="BQQ33" s="650"/>
      <c r="BQR33" s="650"/>
      <c r="BQS33" s="650"/>
      <c r="BQT33" s="650"/>
      <c r="BQU33" s="650"/>
      <c r="BQV33" s="650"/>
      <c r="BQW33" s="650"/>
      <c r="BQX33" s="650"/>
      <c r="BQY33" s="650"/>
      <c r="BQZ33" s="650"/>
      <c r="BRA33" s="650"/>
      <c r="BRB33" s="650"/>
      <c r="BRC33" s="650"/>
      <c r="BRD33" s="650"/>
      <c r="BRE33" s="650"/>
      <c r="BRF33" s="650"/>
      <c r="BRG33" s="650"/>
      <c r="BRH33" s="650"/>
      <c r="BRI33" s="650"/>
      <c r="BRJ33" s="650"/>
      <c r="BRK33" s="650"/>
      <c r="BRL33" s="650"/>
      <c r="BRM33" s="650"/>
      <c r="BRN33" s="650"/>
      <c r="BRO33" s="650"/>
      <c r="BRP33" s="650"/>
      <c r="BRQ33" s="650"/>
      <c r="BRR33" s="650"/>
      <c r="BRS33" s="650"/>
      <c r="BRT33" s="650"/>
      <c r="BRU33" s="650"/>
      <c r="BRV33" s="650"/>
      <c r="BRW33" s="650"/>
      <c r="BRX33" s="650"/>
      <c r="BRY33" s="650"/>
      <c r="BRZ33" s="650"/>
      <c r="BSA33" s="650"/>
      <c r="BSB33" s="650"/>
      <c r="BSC33" s="650"/>
      <c r="BSD33" s="650"/>
      <c r="BSE33" s="650"/>
      <c r="BSF33" s="650"/>
      <c r="BSG33" s="650"/>
      <c r="BSH33" s="650"/>
      <c r="BSI33" s="650"/>
      <c r="BSJ33" s="650"/>
      <c r="BSK33" s="650"/>
      <c r="BSL33" s="650"/>
      <c r="BSM33" s="650"/>
      <c r="BSN33" s="650"/>
      <c r="BSO33" s="650"/>
      <c r="BSP33" s="650"/>
      <c r="BSQ33" s="650"/>
      <c r="BSR33" s="650"/>
      <c r="BSS33" s="650"/>
      <c r="BST33" s="650"/>
      <c r="BSU33" s="650"/>
      <c r="BSV33" s="650"/>
      <c r="BSW33" s="650"/>
      <c r="BSX33" s="650"/>
      <c r="BSY33" s="650"/>
      <c r="BSZ33" s="650"/>
      <c r="BTA33" s="650"/>
      <c r="BTB33" s="650"/>
      <c r="BTC33" s="650"/>
      <c r="BTD33" s="650"/>
      <c r="BTE33" s="650"/>
      <c r="BTF33" s="650"/>
      <c r="BTG33" s="650"/>
      <c r="BTH33" s="650"/>
      <c r="BTI33" s="650"/>
      <c r="BTJ33" s="650"/>
      <c r="BTK33" s="650"/>
      <c r="BTL33" s="650"/>
      <c r="BTM33" s="650"/>
      <c r="BTN33" s="650"/>
      <c r="BTO33" s="650"/>
      <c r="BTP33" s="650"/>
      <c r="BTQ33" s="650"/>
      <c r="BTR33" s="650"/>
      <c r="BTS33" s="650"/>
      <c r="BTT33" s="650"/>
      <c r="BTU33" s="650"/>
      <c r="BTV33" s="650"/>
      <c r="BTW33" s="650"/>
      <c r="BTX33" s="650"/>
      <c r="BTY33" s="650"/>
      <c r="BTZ33" s="650"/>
      <c r="BUA33" s="650"/>
      <c r="BUB33" s="650"/>
      <c r="BUC33" s="650"/>
      <c r="BUD33" s="650"/>
      <c r="BUE33" s="650"/>
      <c r="BUF33" s="650"/>
      <c r="BUG33" s="650"/>
      <c r="BUH33" s="650"/>
      <c r="BUI33" s="650"/>
      <c r="BUJ33" s="650"/>
      <c r="BUK33" s="650"/>
      <c r="BUL33" s="650"/>
      <c r="BUM33" s="650"/>
      <c r="BUN33" s="650"/>
      <c r="BUO33" s="650"/>
      <c r="BUP33" s="650"/>
      <c r="BUQ33" s="650"/>
      <c r="BUR33" s="650"/>
      <c r="BUS33" s="650"/>
      <c r="BUT33" s="650"/>
      <c r="BUU33" s="650"/>
      <c r="BUV33" s="650"/>
      <c r="BUW33" s="650"/>
      <c r="BUX33" s="650"/>
      <c r="BUY33" s="650"/>
      <c r="BUZ33" s="650"/>
      <c r="BVA33" s="650"/>
      <c r="BVB33" s="650"/>
      <c r="BVC33" s="650"/>
      <c r="BVD33" s="650"/>
      <c r="BVE33" s="650"/>
      <c r="BVF33" s="650"/>
      <c r="BVG33" s="650"/>
      <c r="BVH33" s="650"/>
      <c r="BVI33" s="650"/>
      <c r="BVJ33" s="650"/>
      <c r="BVK33" s="650"/>
      <c r="BVL33" s="650"/>
      <c r="BVM33" s="650"/>
      <c r="BVN33" s="650"/>
      <c r="BVO33" s="650"/>
      <c r="BVP33" s="650"/>
      <c r="BVQ33" s="650"/>
      <c r="BVR33" s="650"/>
      <c r="BVS33" s="650"/>
      <c r="BVT33" s="650"/>
      <c r="BVU33" s="650"/>
      <c r="BVV33" s="650"/>
      <c r="BVW33" s="650"/>
      <c r="BVX33" s="650"/>
      <c r="BVY33" s="650"/>
      <c r="BVZ33" s="650"/>
      <c r="BWA33" s="650"/>
      <c r="BWB33" s="650"/>
      <c r="BWC33" s="650"/>
      <c r="BWD33" s="650"/>
    </row>
    <row r="34" spans="1:1954" ht="16.5" x14ac:dyDescent="0.3">
      <c r="A34" s="785" t="s">
        <v>715</v>
      </c>
      <c r="B34" s="786">
        <v>270.93925427926524</v>
      </c>
      <c r="C34" s="786">
        <v>6.47894287</v>
      </c>
      <c r="D34" s="786">
        <v>277.41819714926521</v>
      </c>
      <c r="F34" s="781"/>
      <c r="G34" s="781"/>
      <c r="H34" s="781"/>
      <c r="J34" s="782"/>
      <c r="K34" s="782"/>
      <c r="L34" s="782"/>
    </row>
    <row r="35" spans="1:1954" ht="16.5" x14ac:dyDescent="0.3">
      <c r="A35" s="783" t="s">
        <v>716</v>
      </c>
      <c r="B35" s="784">
        <v>704.10686521000002</v>
      </c>
      <c r="C35" s="784">
        <v>2812.8970394399998</v>
      </c>
      <c r="D35" s="784">
        <v>3517.0039046500001</v>
      </c>
      <c r="E35" s="679"/>
      <c r="F35" s="789"/>
      <c r="G35" s="781"/>
      <c r="H35" s="789"/>
      <c r="I35" s="679"/>
      <c r="J35" s="782"/>
      <c r="K35" s="782"/>
      <c r="L35" s="782"/>
      <c r="M35" s="679"/>
      <c r="N35" s="679"/>
      <c r="O35" s="679"/>
      <c r="P35" s="679"/>
      <c r="Q35" s="679"/>
      <c r="R35" s="679"/>
      <c r="S35" s="679"/>
      <c r="T35" s="679"/>
      <c r="U35" s="679"/>
      <c r="V35" s="679"/>
      <c r="W35" s="679"/>
      <c r="X35" s="679"/>
      <c r="Y35" s="679"/>
      <c r="Z35" s="679"/>
      <c r="AA35" s="679"/>
      <c r="AB35" s="679"/>
      <c r="AC35" s="679"/>
      <c r="AD35" s="679"/>
      <c r="AE35" s="679"/>
      <c r="AF35" s="679"/>
      <c r="AG35" s="679"/>
      <c r="AH35" s="679"/>
      <c r="AI35" s="679"/>
      <c r="AJ35" s="679"/>
      <c r="AK35" s="679"/>
      <c r="AL35" s="679"/>
      <c r="AM35" s="679"/>
      <c r="AN35" s="679"/>
      <c r="AO35" s="679"/>
      <c r="AP35" s="679"/>
      <c r="AQ35" s="679"/>
      <c r="AR35" s="679"/>
      <c r="AS35" s="679"/>
      <c r="AT35" s="679"/>
      <c r="AU35" s="679"/>
      <c r="AV35" s="679"/>
      <c r="AW35" s="679"/>
      <c r="AX35" s="679"/>
      <c r="AY35" s="679"/>
      <c r="AZ35" s="679"/>
      <c r="BA35" s="679"/>
      <c r="BB35" s="679"/>
      <c r="BC35" s="679"/>
      <c r="BD35" s="679"/>
      <c r="BE35" s="679"/>
      <c r="BF35" s="679"/>
      <c r="BG35" s="679"/>
      <c r="BH35" s="679"/>
      <c r="BI35" s="679"/>
      <c r="BJ35" s="679"/>
      <c r="BK35" s="679"/>
      <c r="BL35" s="679"/>
      <c r="BM35" s="679"/>
      <c r="BN35" s="679"/>
      <c r="BO35" s="679"/>
      <c r="BP35" s="679"/>
      <c r="BQ35" s="679"/>
      <c r="BR35" s="679"/>
      <c r="BS35" s="679"/>
      <c r="BT35" s="679"/>
      <c r="BU35" s="679"/>
      <c r="BV35" s="679"/>
      <c r="BW35" s="679"/>
      <c r="BX35" s="679"/>
      <c r="BY35" s="679"/>
      <c r="BZ35" s="679"/>
      <c r="CA35" s="679"/>
      <c r="CB35" s="679"/>
      <c r="CC35" s="679"/>
      <c r="CD35" s="679"/>
      <c r="CE35" s="679"/>
      <c r="CF35" s="679"/>
      <c r="CG35" s="679"/>
      <c r="CH35" s="679"/>
      <c r="CI35" s="679"/>
      <c r="CJ35" s="679"/>
      <c r="CK35" s="679"/>
      <c r="CL35" s="679"/>
      <c r="CM35" s="679"/>
      <c r="CN35" s="679"/>
      <c r="CO35" s="679"/>
      <c r="CP35" s="679"/>
      <c r="CQ35" s="679"/>
      <c r="CR35" s="679"/>
      <c r="CS35" s="679"/>
      <c r="CT35" s="679"/>
      <c r="CU35" s="679"/>
      <c r="CV35" s="679"/>
      <c r="CW35" s="679"/>
      <c r="CX35" s="679"/>
      <c r="CY35" s="679"/>
      <c r="CZ35" s="679"/>
      <c r="DA35" s="679"/>
      <c r="DB35" s="679"/>
      <c r="DC35" s="679"/>
      <c r="DD35" s="679"/>
      <c r="DE35" s="679"/>
      <c r="DF35" s="679"/>
      <c r="DG35" s="679"/>
      <c r="DH35" s="679"/>
      <c r="DI35" s="679"/>
      <c r="DJ35" s="679"/>
      <c r="DK35" s="679"/>
      <c r="DL35" s="679"/>
      <c r="DM35" s="679"/>
      <c r="DN35" s="679"/>
      <c r="DO35" s="679"/>
      <c r="DP35" s="679"/>
      <c r="DQ35" s="679"/>
      <c r="DR35" s="679"/>
      <c r="DS35" s="679"/>
      <c r="DT35" s="679"/>
      <c r="DU35" s="679"/>
      <c r="DV35" s="679"/>
      <c r="DW35" s="679"/>
      <c r="DX35" s="679"/>
      <c r="DY35" s="679"/>
      <c r="DZ35" s="679"/>
      <c r="EA35" s="679"/>
      <c r="EB35" s="679"/>
      <c r="EC35" s="679"/>
      <c r="ED35" s="679"/>
      <c r="EE35" s="679"/>
      <c r="EF35" s="679"/>
      <c r="EG35" s="679"/>
      <c r="EH35" s="679"/>
      <c r="EI35" s="679"/>
      <c r="EJ35" s="679"/>
      <c r="EK35" s="679"/>
      <c r="EL35" s="679"/>
      <c r="EM35" s="679"/>
      <c r="EN35" s="679"/>
      <c r="EO35" s="679"/>
      <c r="EP35" s="679"/>
      <c r="EQ35" s="679"/>
      <c r="ER35" s="679"/>
      <c r="ES35" s="679"/>
      <c r="ET35" s="679"/>
      <c r="EU35" s="679"/>
      <c r="EV35" s="679"/>
      <c r="EW35" s="679"/>
      <c r="EX35" s="679"/>
      <c r="EY35" s="679"/>
      <c r="EZ35" s="679"/>
      <c r="FA35" s="679"/>
      <c r="FB35" s="679"/>
      <c r="FC35" s="679"/>
      <c r="FD35" s="679"/>
      <c r="FE35" s="679"/>
      <c r="FF35" s="679"/>
      <c r="FG35" s="679"/>
      <c r="FH35" s="679"/>
      <c r="FI35" s="679"/>
      <c r="FJ35" s="679"/>
      <c r="FK35" s="679"/>
      <c r="FL35" s="679"/>
      <c r="FM35" s="679"/>
      <c r="FN35" s="679"/>
      <c r="FO35" s="679"/>
      <c r="FP35" s="679"/>
      <c r="FQ35" s="679"/>
      <c r="FR35" s="679"/>
      <c r="FS35" s="679"/>
      <c r="FT35" s="679"/>
      <c r="FU35" s="679"/>
      <c r="FV35" s="679"/>
      <c r="FW35" s="679"/>
      <c r="FX35" s="679"/>
      <c r="FY35" s="679"/>
      <c r="FZ35" s="679"/>
      <c r="GA35" s="679"/>
      <c r="GB35" s="679"/>
      <c r="GC35" s="679"/>
      <c r="GD35" s="679"/>
      <c r="GE35" s="679"/>
      <c r="GF35" s="679"/>
      <c r="GG35" s="679"/>
      <c r="GH35" s="679"/>
      <c r="GI35" s="679"/>
      <c r="GJ35" s="679"/>
      <c r="GK35" s="679"/>
      <c r="GL35" s="679"/>
      <c r="GM35" s="679"/>
      <c r="GN35" s="679"/>
      <c r="GO35" s="679"/>
      <c r="GP35" s="679"/>
      <c r="GQ35" s="679"/>
      <c r="GR35" s="679"/>
      <c r="GS35" s="679"/>
      <c r="GT35" s="679"/>
      <c r="GU35" s="679"/>
      <c r="GV35" s="679"/>
      <c r="GW35" s="679"/>
      <c r="GX35" s="679"/>
      <c r="GY35" s="679"/>
      <c r="GZ35" s="679"/>
      <c r="HA35" s="679"/>
      <c r="HB35" s="679"/>
      <c r="HC35" s="679"/>
      <c r="HD35" s="679"/>
      <c r="HE35" s="679"/>
      <c r="HF35" s="679"/>
      <c r="HG35" s="679"/>
      <c r="HH35" s="679"/>
      <c r="HI35" s="679"/>
      <c r="HJ35" s="679"/>
      <c r="HK35" s="679"/>
      <c r="HL35" s="679"/>
      <c r="HM35" s="679"/>
      <c r="HN35" s="679"/>
      <c r="HO35" s="679"/>
      <c r="HP35" s="679"/>
      <c r="HQ35" s="679"/>
      <c r="HR35" s="679"/>
      <c r="HS35" s="679"/>
      <c r="HT35" s="679"/>
      <c r="HU35" s="679"/>
      <c r="HV35" s="679"/>
      <c r="HW35" s="679"/>
      <c r="HX35" s="679"/>
      <c r="HY35" s="679"/>
      <c r="HZ35" s="679"/>
      <c r="IA35" s="679"/>
      <c r="IB35" s="679"/>
      <c r="IC35" s="679"/>
      <c r="ID35" s="679"/>
      <c r="IE35" s="679"/>
      <c r="IF35" s="679"/>
      <c r="IG35" s="679"/>
      <c r="IH35" s="679"/>
      <c r="II35" s="679"/>
      <c r="IJ35" s="679"/>
      <c r="IK35" s="679"/>
      <c r="IL35" s="679"/>
      <c r="IM35" s="679"/>
      <c r="IN35" s="679"/>
      <c r="IO35" s="679"/>
      <c r="IP35" s="679"/>
      <c r="IQ35" s="679"/>
      <c r="IR35" s="679"/>
      <c r="IS35" s="679"/>
      <c r="IT35" s="679"/>
      <c r="IU35" s="679"/>
      <c r="IV35" s="679"/>
      <c r="IW35" s="679"/>
      <c r="IX35" s="679"/>
      <c r="IY35" s="679"/>
      <c r="IZ35" s="679"/>
      <c r="JA35" s="679"/>
      <c r="JB35" s="679"/>
      <c r="JC35" s="679"/>
      <c r="JD35" s="679"/>
      <c r="JE35" s="679"/>
      <c r="JF35" s="679"/>
      <c r="JG35" s="679"/>
      <c r="JH35" s="679"/>
      <c r="JI35" s="679"/>
      <c r="JJ35" s="679"/>
      <c r="JK35" s="679"/>
      <c r="JL35" s="679"/>
      <c r="JM35" s="679"/>
      <c r="JN35" s="679"/>
      <c r="JO35" s="679"/>
      <c r="JP35" s="679"/>
      <c r="JQ35" s="679"/>
      <c r="JR35" s="679"/>
      <c r="JS35" s="679"/>
      <c r="JT35" s="679"/>
      <c r="JU35" s="679"/>
      <c r="JV35" s="679"/>
      <c r="JW35" s="679"/>
      <c r="JX35" s="679"/>
      <c r="JY35" s="679"/>
      <c r="JZ35" s="679"/>
      <c r="KA35" s="679"/>
      <c r="KB35" s="679"/>
      <c r="KC35" s="679"/>
      <c r="KD35" s="679"/>
      <c r="KE35" s="679"/>
      <c r="KF35" s="679"/>
      <c r="KG35" s="679"/>
      <c r="KH35" s="679"/>
      <c r="KI35" s="679"/>
      <c r="KJ35" s="679"/>
      <c r="KK35" s="679"/>
      <c r="KL35" s="679"/>
      <c r="KM35" s="679"/>
      <c r="KN35" s="679"/>
      <c r="KO35" s="679"/>
      <c r="KP35" s="679"/>
      <c r="KQ35" s="679"/>
      <c r="KR35" s="679"/>
      <c r="KS35" s="679"/>
      <c r="KT35" s="679"/>
      <c r="KU35" s="679"/>
      <c r="KV35" s="679"/>
      <c r="KW35" s="679"/>
      <c r="KX35" s="679"/>
      <c r="KY35" s="679"/>
      <c r="KZ35" s="679"/>
      <c r="LA35" s="679"/>
      <c r="LB35" s="679"/>
      <c r="LC35" s="679"/>
      <c r="LD35" s="679"/>
      <c r="LE35" s="679"/>
      <c r="LF35" s="679"/>
      <c r="LG35" s="679"/>
      <c r="LH35" s="679"/>
      <c r="LI35" s="679"/>
      <c r="LJ35" s="679"/>
      <c r="LK35" s="679"/>
      <c r="LL35" s="679"/>
      <c r="LM35" s="679"/>
      <c r="LN35" s="679"/>
      <c r="LO35" s="679"/>
      <c r="LP35" s="679"/>
      <c r="LQ35" s="679"/>
      <c r="LR35" s="679"/>
      <c r="LS35" s="679"/>
      <c r="LT35" s="679"/>
      <c r="LU35" s="679"/>
      <c r="LV35" s="679"/>
      <c r="LW35" s="679"/>
      <c r="LX35" s="679"/>
      <c r="LY35" s="679"/>
      <c r="LZ35" s="679"/>
      <c r="MA35" s="679"/>
      <c r="MB35" s="679"/>
      <c r="MC35" s="679"/>
      <c r="MD35" s="679"/>
      <c r="ME35" s="679"/>
      <c r="MF35" s="679"/>
      <c r="MG35" s="679"/>
      <c r="MH35" s="679"/>
      <c r="MI35" s="679"/>
      <c r="MJ35" s="679"/>
      <c r="MK35" s="679"/>
      <c r="ML35" s="679"/>
      <c r="MM35" s="679"/>
      <c r="MN35" s="679"/>
      <c r="MO35" s="679"/>
      <c r="MP35" s="679"/>
      <c r="MQ35" s="679"/>
      <c r="MR35" s="679"/>
      <c r="MS35" s="679"/>
      <c r="MT35" s="679"/>
      <c r="MU35" s="679"/>
      <c r="MV35" s="679"/>
      <c r="MW35" s="679"/>
      <c r="MX35" s="679"/>
      <c r="MY35" s="679"/>
      <c r="MZ35" s="679"/>
      <c r="NA35" s="679"/>
      <c r="NB35" s="679"/>
      <c r="NC35" s="679"/>
      <c r="ND35" s="679"/>
      <c r="NE35" s="679"/>
      <c r="NF35" s="679"/>
      <c r="NG35" s="679"/>
      <c r="NH35" s="679"/>
      <c r="NI35" s="679"/>
      <c r="NJ35" s="679"/>
      <c r="NK35" s="679"/>
      <c r="NL35" s="679"/>
      <c r="NM35" s="679"/>
      <c r="NN35" s="679"/>
      <c r="NO35" s="679"/>
      <c r="NP35" s="679"/>
      <c r="NQ35" s="679"/>
      <c r="NR35" s="679"/>
      <c r="NS35" s="679"/>
      <c r="NT35" s="679"/>
      <c r="NU35" s="679"/>
      <c r="NV35" s="679"/>
      <c r="NW35" s="679"/>
      <c r="NX35" s="679"/>
      <c r="NY35" s="679"/>
      <c r="NZ35" s="679"/>
      <c r="OA35" s="679"/>
      <c r="OB35" s="679"/>
      <c r="OC35" s="679"/>
      <c r="OD35" s="679"/>
      <c r="OE35" s="679"/>
      <c r="OF35" s="679"/>
      <c r="OG35" s="679"/>
      <c r="OH35" s="679"/>
      <c r="OI35" s="679"/>
      <c r="OJ35" s="679"/>
      <c r="OK35" s="679"/>
      <c r="OL35" s="679"/>
      <c r="OM35" s="679"/>
      <c r="ON35" s="679"/>
      <c r="OO35" s="679"/>
      <c r="OP35" s="679"/>
      <c r="OQ35" s="679"/>
      <c r="OR35" s="679"/>
      <c r="OS35" s="679"/>
      <c r="OT35" s="679"/>
      <c r="OU35" s="679"/>
      <c r="OV35" s="679"/>
      <c r="OW35" s="679"/>
      <c r="OX35" s="679"/>
      <c r="OY35" s="679"/>
      <c r="OZ35" s="679"/>
      <c r="PA35" s="679"/>
      <c r="PB35" s="679"/>
      <c r="PC35" s="679"/>
      <c r="PD35" s="679"/>
      <c r="PE35" s="679"/>
      <c r="PF35" s="679"/>
      <c r="PG35" s="679"/>
      <c r="PH35" s="679"/>
      <c r="PI35" s="679"/>
      <c r="PJ35" s="679"/>
      <c r="PK35" s="679"/>
      <c r="PL35" s="679"/>
      <c r="PM35" s="679"/>
      <c r="PN35" s="679"/>
      <c r="PO35" s="679"/>
      <c r="PP35" s="679"/>
      <c r="PQ35" s="679"/>
      <c r="PR35" s="679"/>
      <c r="PS35" s="679"/>
      <c r="PT35" s="679"/>
      <c r="PU35" s="679"/>
      <c r="PV35" s="679"/>
      <c r="PW35" s="679"/>
      <c r="PX35" s="679"/>
      <c r="PY35" s="679"/>
      <c r="PZ35" s="679"/>
      <c r="QA35" s="679"/>
      <c r="QB35" s="679"/>
      <c r="QC35" s="679"/>
      <c r="QD35" s="679"/>
      <c r="QE35" s="679"/>
      <c r="QF35" s="679"/>
      <c r="QG35" s="679"/>
      <c r="QH35" s="679"/>
      <c r="QI35" s="679"/>
      <c r="QJ35" s="679"/>
      <c r="QK35" s="679"/>
      <c r="QL35" s="679"/>
      <c r="QM35" s="679"/>
      <c r="QN35" s="679"/>
      <c r="QO35" s="679"/>
      <c r="QP35" s="679"/>
      <c r="QQ35" s="679"/>
      <c r="QR35" s="679"/>
      <c r="QS35" s="679"/>
      <c r="QT35" s="679"/>
      <c r="QU35" s="679"/>
      <c r="QV35" s="679"/>
      <c r="QW35" s="679"/>
      <c r="QX35" s="679"/>
      <c r="QY35" s="679"/>
      <c r="QZ35" s="679"/>
      <c r="RA35" s="679"/>
      <c r="RB35" s="679"/>
      <c r="RC35" s="679"/>
      <c r="RD35" s="679"/>
      <c r="RE35" s="679"/>
      <c r="RF35" s="679"/>
      <c r="RG35" s="679"/>
      <c r="RH35" s="679"/>
      <c r="RI35" s="679"/>
      <c r="RJ35" s="679"/>
      <c r="RK35" s="679"/>
      <c r="RL35" s="679"/>
      <c r="RM35" s="679"/>
      <c r="RN35" s="679"/>
      <c r="RO35" s="679"/>
      <c r="RP35" s="679"/>
      <c r="RQ35" s="679"/>
      <c r="RR35" s="679"/>
      <c r="RS35" s="679"/>
      <c r="RT35" s="679"/>
      <c r="RU35" s="679"/>
      <c r="RV35" s="679"/>
      <c r="RW35" s="679"/>
      <c r="RX35" s="679"/>
      <c r="RY35" s="679"/>
      <c r="RZ35" s="679"/>
      <c r="SA35" s="679"/>
      <c r="SB35" s="679"/>
      <c r="SC35" s="679"/>
      <c r="SD35" s="679"/>
      <c r="SE35" s="679"/>
      <c r="SF35" s="679"/>
      <c r="SG35" s="679"/>
      <c r="SH35" s="679"/>
      <c r="SI35" s="679"/>
      <c r="SJ35" s="679"/>
      <c r="SK35" s="679"/>
      <c r="SL35" s="679"/>
      <c r="SM35" s="679"/>
      <c r="SN35" s="679"/>
      <c r="SO35" s="679"/>
      <c r="SP35" s="679"/>
      <c r="SQ35" s="679"/>
      <c r="SR35" s="679"/>
      <c r="SS35" s="679"/>
      <c r="ST35" s="679"/>
      <c r="SU35" s="679"/>
      <c r="SV35" s="679"/>
      <c r="SW35" s="679"/>
      <c r="SX35" s="679"/>
      <c r="SY35" s="679"/>
      <c r="SZ35" s="679"/>
      <c r="TA35" s="679"/>
      <c r="TB35" s="679"/>
      <c r="TC35" s="679"/>
      <c r="TD35" s="679"/>
      <c r="TE35" s="679"/>
      <c r="TF35" s="679"/>
      <c r="TG35" s="679"/>
      <c r="TH35" s="679"/>
      <c r="TI35" s="679"/>
      <c r="TJ35" s="679"/>
      <c r="TK35" s="679"/>
      <c r="TL35" s="679"/>
      <c r="TM35" s="679"/>
      <c r="TN35" s="679"/>
      <c r="TO35" s="679"/>
      <c r="TP35" s="679"/>
      <c r="TQ35" s="679"/>
      <c r="TR35" s="679"/>
      <c r="TS35" s="679"/>
      <c r="TT35" s="679"/>
      <c r="TU35" s="679"/>
      <c r="TV35" s="679"/>
      <c r="TW35" s="679"/>
      <c r="TX35" s="679"/>
      <c r="TY35" s="679"/>
      <c r="TZ35" s="679"/>
      <c r="UA35" s="679"/>
      <c r="UB35" s="679"/>
      <c r="UC35" s="679"/>
      <c r="UD35" s="679"/>
      <c r="UE35" s="679"/>
      <c r="UF35" s="679"/>
      <c r="UG35" s="679"/>
      <c r="UH35" s="679"/>
      <c r="UI35" s="679"/>
      <c r="UJ35" s="679"/>
      <c r="UK35" s="679"/>
      <c r="UL35" s="679"/>
      <c r="UM35" s="679"/>
      <c r="UN35" s="679"/>
      <c r="UO35" s="679"/>
      <c r="UP35" s="679"/>
      <c r="UQ35" s="679"/>
      <c r="UR35" s="679"/>
      <c r="US35" s="679"/>
      <c r="UT35" s="679"/>
      <c r="UU35" s="679"/>
      <c r="UV35" s="679"/>
      <c r="UW35" s="679"/>
      <c r="UX35" s="679"/>
      <c r="UY35" s="679"/>
      <c r="UZ35" s="679"/>
      <c r="VA35" s="679"/>
      <c r="VB35" s="679"/>
      <c r="VC35" s="679"/>
      <c r="VD35" s="679"/>
      <c r="VE35" s="679"/>
      <c r="VF35" s="679"/>
      <c r="VG35" s="679"/>
      <c r="VH35" s="679"/>
      <c r="VI35" s="679"/>
      <c r="VJ35" s="679"/>
      <c r="VK35" s="679"/>
      <c r="VL35" s="679"/>
      <c r="VM35" s="679"/>
      <c r="VN35" s="679"/>
      <c r="VO35" s="679"/>
      <c r="VP35" s="679"/>
      <c r="VQ35" s="679"/>
      <c r="VR35" s="679"/>
      <c r="VS35" s="679"/>
      <c r="VT35" s="679"/>
      <c r="VU35" s="679"/>
      <c r="VV35" s="679"/>
      <c r="VW35" s="679"/>
      <c r="VX35" s="679"/>
      <c r="VY35" s="679"/>
      <c r="VZ35" s="679"/>
      <c r="WA35" s="679"/>
      <c r="WB35" s="679"/>
      <c r="WC35" s="679"/>
      <c r="WD35" s="679"/>
      <c r="WE35" s="679"/>
      <c r="WF35" s="679"/>
      <c r="WG35" s="679"/>
      <c r="WH35" s="679"/>
      <c r="WI35" s="679"/>
      <c r="WJ35" s="679"/>
      <c r="WK35" s="679"/>
      <c r="WL35" s="679"/>
      <c r="WM35" s="679"/>
      <c r="WN35" s="679"/>
      <c r="WO35" s="679"/>
      <c r="WP35" s="679"/>
      <c r="WQ35" s="679"/>
      <c r="WR35" s="679"/>
      <c r="WS35" s="679"/>
      <c r="WT35" s="679"/>
      <c r="WU35" s="679"/>
      <c r="WV35" s="679"/>
      <c r="WW35" s="679"/>
      <c r="WX35" s="679"/>
      <c r="WY35" s="679"/>
      <c r="WZ35" s="679"/>
      <c r="XA35" s="679"/>
      <c r="XB35" s="679"/>
      <c r="XC35" s="679"/>
      <c r="XD35" s="679"/>
      <c r="XE35" s="679"/>
      <c r="XF35" s="679"/>
      <c r="XG35" s="679"/>
      <c r="XH35" s="679"/>
      <c r="XI35" s="679"/>
      <c r="XJ35" s="679"/>
      <c r="XK35" s="679"/>
      <c r="XL35" s="679"/>
      <c r="XM35" s="679"/>
      <c r="XN35" s="679"/>
      <c r="XO35" s="679"/>
      <c r="XP35" s="679"/>
      <c r="XQ35" s="679"/>
      <c r="XR35" s="679"/>
      <c r="XS35" s="679"/>
      <c r="XT35" s="679"/>
      <c r="XU35" s="679"/>
      <c r="XV35" s="679"/>
      <c r="XW35" s="679"/>
      <c r="XX35" s="679"/>
      <c r="XY35" s="679"/>
      <c r="XZ35" s="679"/>
      <c r="YA35" s="679"/>
      <c r="YB35" s="679"/>
      <c r="YC35" s="679"/>
      <c r="YD35" s="679"/>
      <c r="YE35" s="679"/>
      <c r="YF35" s="679"/>
      <c r="YG35" s="679"/>
      <c r="YH35" s="679"/>
      <c r="YI35" s="679"/>
      <c r="YJ35" s="679"/>
      <c r="YK35" s="679"/>
      <c r="YL35" s="679"/>
      <c r="YM35" s="679"/>
      <c r="YN35" s="679"/>
      <c r="YO35" s="679"/>
      <c r="YP35" s="679"/>
      <c r="YQ35" s="679"/>
      <c r="YR35" s="679"/>
      <c r="YS35" s="679"/>
      <c r="YT35" s="679"/>
      <c r="YU35" s="679"/>
      <c r="YV35" s="679"/>
      <c r="YW35" s="679"/>
      <c r="YX35" s="679"/>
      <c r="YY35" s="679"/>
      <c r="YZ35" s="679"/>
      <c r="ZA35" s="679"/>
      <c r="ZB35" s="679"/>
      <c r="ZC35" s="679"/>
      <c r="ZD35" s="679"/>
      <c r="ZE35" s="679"/>
      <c r="ZF35" s="679"/>
      <c r="ZG35" s="679"/>
      <c r="ZH35" s="679"/>
      <c r="ZI35" s="679"/>
      <c r="ZJ35" s="679"/>
      <c r="ZK35" s="679"/>
      <c r="ZL35" s="679"/>
      <c r="ZM35" s="679"/>
      <c r="ZN35" s="679"/>
      <c r="ZO35" s="679"/>
      <c r="ZP35" s="679"/>
      <c r="ZQ35" s="679"/>
      <c r="ZR35" s="679"/>
      <c r="ZS35" s="679"/>
      <c r="ZT35" s="679"/>
      <c r="ZU35" s="679"/>
      <c r="ZV35" s="679"/>
      <c r="ZW35" s="679"/>
      <c r="ZX35" s="679"/>
      <c r="ZY35" s="679"/>
      <c r="ZZ35" s="679"/>
      <c r="AAA35" s="679"/>
      <c r="AAB35" s="679"/>
      <c r="AAC35" s="679"/>
      <c r="AAD35" s="679"/>
      <c r="AAE35" s="679"/>
      <c r="AAF35" s="679"/>
      <c r="AAG35" s="679"/>
      <c r="AAH35" s="679"/>
      <c r="AAI35" s="679"/>
      <c r="AAJ35" s="679"/>
      <c r="AAK35" s="679"/>
      <c r="AAL35" s="679"/>
      <c r="AAM35" s="679"/>
      <c r="AAN35" s="679"/>
      <c r="AAO35" s="679"/>
      <c r="AAP35" s="679"/>
      <c r="AAQ35" s="679"/>
      <c r="AAR35" s="679"/>
      <c r="AAS35" s="679"/>
      <c r="AAT35" s="679"/>
      <c r="AAU35" s="679"/>
      <c r="AAV35" s="679"/>
      <c r="AAW35" s="679"/>
      <c r="AAX35" s="679"/>
      <c r="AAY35" s="679"/>
      <c r="AAZ35" s="679"/>
      <c r="ABA35" s="679"/>
      <c r="ABB35" s="679"/>
      <c r="ABC35" s="679"/>
      <c r="ABD35" s="679"/>
      <c r="ABE35" s="679"/>
      <c r="ABF35" s="679"/>
      <c r="ABG35" s="679"/>
      <c r="ABH35" s="679"/>
      <c r="ABI35" s="679"/>
      <c r="ABJ35" s="679"/>
      <c r="ABK35" s="679"/>
      <c r="ABL35" s="679"/>
      <c r="ABM35" s="679"/>
      <c r="ABN35" s="679"/>
      <c r="ABO35" s="679"/>
      <c r="ABP35" s="679"/>
      <c r="ABQ35" s="679"/>
      <c r="ABR35" s="679"/>
      <c r="ABS35" s="679"/>
      <c r="ABT35" s="679"/>
      <c r="ABU35" s="679"/>
      <c r="ABV35" s="679"/>
      <c r="ABW35" s="679"/>
      <c r="ABX35" s="679"/>
      <c r="ABY35" s="679"/>
      <c r="ABZ35" s="679"/>
      <c r="ACA35" s="679"/>
      <c r="ACB35" s="679"/>
      <c r="ACC35" s="679"/>
      <c r="ACD35" s="679"/>
      <c r="ACE35" s="679"/>
      <c r="ACF35" s="679"/>
      <c r="ACG35" s="679"/>
      <c r="ACH35" s="679"/>
      <c r="ACI35" s="679"/>
      <c r="ACJ35" s="679"/>
      <c r="ACK35" s="679"/>
      <c r="ACL35" s="679"/>
      <c r="ACM35" s="679"/>
      <c r="ACN35" s="679"/>
      <c r="ACO35" s="679"/>
      <c r="ACP35" s="679"/>
      <c r="ACQ35" s="679"/>
      <c r="ACR35" s="679"/>
      <c r="ACS35" s="679"/>
      <c r="ACT35" s="679"/>
      <c r="ACU35" s="679"/>
      <c r="ACV35" s="679"/>
      <c r="ACW35" s="679"/>
      <c r="ACX35" s="679"/>
      <c r="ACY35" s="679"/>
      <c r="ACZ35" s="679"/>
      <c r="ADA35" s="679"/>
      <c r="ADB35" s="679"/>
      <c r="ADC35" s="679"/>
      <c r="ADD35" s="679"/>
      <c r="ADE35" s="679"/>
      <c r="ADF35" s="679"/>
      <c r="ADG35" s="679"/>
      <c r="ADH35" s="679"/>
      <c r="ADI35" s="679"/>
      <c r="ADJ35" s="679"/>
      <c r="ADK35" s="679"/>
      <c r="ADL35" s="679"/>
      <c r="ADM35" s="679"/>
      <c r="ADN35" s="679"/>
      <c r="ADO35" s="679"/>
      <c r="ADP35" s="679"/>
      <c r="ADQ35" s="679"/>
      <c r="ADR35" s="679"/>
      <c r="ADS35" s="679"/>
      <c r="ADT35" s="679"/>
      <c r="ADU35" s="679"/>
      <c r="ADV35" s="679"/>
      <c r="ADW35" s="679"/>
      <c r="ADX35" s="679"/>
      <c r="ADY35" s="679"/>
      <c r="ADZ35" s="679"/>
      <c r="AEA35" s="679"/>
      <c r="AEB35" s="679"/>
      <c r="AEC35" s="679"/>
      <c r="AED35" s="679"/>
      <c r="AEE35" s="679"/>
      <c r="AEF35" s="679"/>
      <c r="AEG35" s="679"/>
      <c r="AEH35" s="679"/>
      <c r="AEI35" s="679"/>
      <c r="AEJ35" s="679"/>
      <c r="AEK35" s="679"/>
      <c r="AEL35" s="679"/>
      <c r="AEM35" s="679"/>
      <c r="AEN35" s="679"/>
      <c r="AEO35" s="679"/>
      <c r="AEP35" s="679"/>
      <c r="AEQ35" s="679"/>
      <c r="AER35" s="679"/>
      <c r="AES35" s="679"/>
      <c r="AET35" s="679"/>
      <c r="AEU35" s="679"/>
      <c r="AEV35" s="679"/>
      <c r="AEW35" s="679"/>
      <c r="AEX35" s="679"/>
      <c r="AEY35" s="679"/>
      <c r="AEZ35" s="679"/>
      <c r="AFA35" s="679"/>
      <c r="AFB35" s="679"/>
      <c r="AFC35" s="679"/>
      <c r="AFD35" s="679"/>
      <c r="AFE35" s="679"/>
      <c r="AFF35" s="679"/>
      <c r="AFG35" s="679"/>
      <c r="AFH35" s="679"/>
      <c r="AFI35" s="679"/>
      <c r="AFJ35" s="679"/>
      <c r="AFK35" s="679"/>
      <c r="AFL35" s="679"/>
      <c r="AFM35" s="679"/>
      <c r="AFN35" s="679"/>
      <c r="AFO35" s="679"/>
      <c r="AFP35" s="679"/>
      <c r="AFQ35" s="679"/>
      <c r="AFR35" s="679"/>
      <c r="AFS35" s="679"/>
      <c r="AFT35" s="679"/>
      <c r="AFU35" s="679"/>
      <c r="AFV35" s="679"/>
      <c r="AFW35" s="679"/>
      <c r="AFX35" s="679"/>
      <c r="AFY35" s="679"/>
      <c r="AFZ35" s="679"/>
      <c r="AGA35" s="679"/>
      <c r="AGB35" s="679"/>
      <c r="AGC35" s="679"/>
      <c r="AGD35" s="679"/>
      <c r="AGE35" s="679"/>
      <c r="AGF35" s="679"/>
      <c r="AGG35" s="679"/>
      <c r="AGH35" s="679"/>
      <c r="AGI35" s="679"/>
      <c r="AGJ35" s="679"/>
      <c r="AGK35" s="679"/>
      <c r="AGL35" s="679"/>
      <c r="AGM35" s="679"/>
      <c r="AGN35" s="679"/>
      <c r="AGO35" s="679"/>
      <c r="AGP35" s="679"/>
      <c r="AGQ35" s="679"/>
      <c r="AGR35" s="679"/>
      <c r="AGS35" s="679"/>
      <c r="AGT35" s="679"/>
      <c r="AGU35" s="679"/>
      <c r="AGV35" s="679"/>
      <c r="AGW35" s="679"/>
      <c r="AGX35" s="679"/>
      <c r="AGY35" s="679"/>
      <c r="AGZ35" s="679"/>
      <c r="AHA35" s="679"/>
      <c r="AHB35" s="679"/>
      <c r="AHC35" s="679"/>
      <c r="AHD35" s="679"/>
      <c r="AHE35" s="679"/>
      <c r="AHF35" s="679"/>
      <c r="AHG35" s="679"/>
      <c r="AHH35" s="679"/>
      <c r="AHI35" s="679"/>
      <c r="AHJ35" s="679"/>
      <c r="AHK35" s="679"/>
      <c r="AHL35" s="679"/>
      <c r="AHM35" s="679"/>
      <c r="AHN35" s="679"/>
      <c r="AHO35" s="679"/>
      <c r="AHP35" s="679"/>
      <c r="AHQ35" s="679"/>
      <c r="AHR35" s="679"/>
      <c r="AHS35" s="679"/>
      <c r="AHT35" s="679"/>
      <c r="AHU35" s="679"/>
      <c r="AHV35" s="679"/>
      <c r="AHW35" s="679"/>
      <c r="AHX35" s="679"/>
      <c r="AHY35" s="679"/>
      <c r="AHZ35" s="679"/>
      <c r="AIA35" s="679"/>
      <c r="AIB35" s="679"/>
      <c r="AIC35" s="679"/>
      <c r="AID35" s="679"/>
      <c r="AIE35" s="679"/>
      <c r="AIF35" s="679"/>
      <c r="AIG35" s="679"/>
      <c r="AIH35" s="679"/>
      <c r="AII35" s="679"/>
      <c r="AIJ35" s="679"/>
      <c r="AIK35" s="679"/>
      <c r="AIL35" s="679"/>
      <c r="AIM35" s="679"/>
      <c r="AIN35" s="679"/>
      <c r="AIO35" s="679"/>
      <c r="AIP35" s="679"/>
      <c r="AIQ35" s="679"/>
      <c r="AIR35" s="679"/>
      <c r="AIS35" s="679"/>
      <c r="AIT35" s="679"/>
      <c r="AIU35" s="679"/>
      <c r="AIV35" s="679"/>
      <c r="AIW35" s="679"/>
      <c r="AIX35" s="679"/>
      <c r="AIY35" s="679"/>
      <c r="AIZ35" s="679"/>
      <c r="AJA35" s="679"/>
      <c r="AJB35" s="679"/>
      <c r="AJC35" s="679"/>
      <c r="AJD35" s="679"/>
      <c r="AJE35" s="679"/>
      <c r="AJF35" s="679"/>
      <c r="AJG35" s="679"/>
      <c r="AJH35" s="679"/>
      <c r="AJI35" s="679"/>
      <c r="AJJ35" s="679"/>
      <c r="AJK35" s="679"/>
      <c r="AJL35" s="679"/>
      <c r="AJM35" s="679"/>
      <c r="AJN35" s="679"/>
      <c r="AJO35" s="679"/>
      <c r="AJP35" s="679"/>
      <c r="AJQ35" s="679"/>
      <c r="AJR35" s="679"/>
      <c r="AJS35" s="679"/>
      <c r="AJT35" s="679"/>
      <c r="AJU35" s="679"/>
      <c r="AJV35" s="679"/>
      <c r="AJW35" s="679"/>
      <c r="AJX35" s="679"/>
      <c r="AJY35" s="679"/>
      <c r="AJZ35" s="679"/>
      <c r="AKA35" s="679"/>
      <c r="AKB35" s="679"/>
      <c r="AKC35" s="679"/>
      <c r="AKD35" s="679"/>
      <c r="AKE35" s="679"/>
      <c r="AKF35" s="679"/>
      <c r="AKG35" s="679"/>
      <c r="AKH35" s="679"/>
      <c r="AKI35" s="679"/>
      <c r="AKJ35" s="679"/>
      <c r="AKK35" s="679"/>
      <c r="AKL35" s="679"/>
      <c r="AKM35" s="679"/>
      <c r="AKN35" s="679"/>
      <c r="AKO35" s="679"/>
      <c r="AKP35" s="679"/>
      <c r="AKQ35" s="679"/>
      <c r="AKR35" s="679"/>
      <c r="AKS35" s="679"/>
      <c r="AKT35" s="679"/>
      <c r="AKU35" s="679"/>
      <c r="AKV35" s="679"/>
      <c r="AKW35" s="679"/>
      <c r="AKX35" s="679"/>
      <c r="AKY35" s="679"/>
      <c r="AKZ35" s="679"/>
      <c r="ALA35" s="679"/>
      <c r="ALB35" s="679"/>
      <c r="ALC35" s="679"/>
      <c r="ALD35" s="679"/>
      <c r="ALE35" s="679"/>
      <c r="ALF35" s="679"/>
      <c r="ALG35" s="679"/>
      <c r="ALH35" s="679"/>
      <c r="ALI35" s="679"/>
      <c r="ALJ35" s="679"/>
      <c r="ALK35" s="679"/>
      <c r="ALL35" s="679"/>
      <c r="ALM35" s="679"/>
      <c r="ALN35" s="679"/>
      <c r="ALO35" s="679"/>
      <c r="ALP35" s="679"/>
      <c r="ALQ35" s="679"/>
      <c r="ALR35" s="679"/>
      <c r="ALS35" s="679"/>
      <c r="ALT35" s="679"/>
      <c r="ALU35" s="679"/>
      <c r="ALV35" s="679"/>
      <c r="ALW35" s="679"/>
      <c r="ALX35" s="679"/>
      <c r="ALY35" s="679"/>
      <c r="ALZ35" s="679"/>
      <c r="AMA35" s="679"/>
      <c r="AMB35" s="679"/>
      <c r="AMC35" s="679"/>
      <c r="AMD35" s="679"/>
      <c r="AME35" s="679"/>
      <c r="AMF35" s="679"/>
      <c r="AMG35" s="679"/>
      <c r="AMH35" s="679"/>
      <c r="AMI35" s="679"/>
      <c r="AMJ35" s="679"/>
      <c r="AMK35" s="679"/>
      <c r="AML35" s="679"/>
      <c r="AMM35" s="679"/>
      <c r="AMN35" s="679"/>
      <c r="AMO35" s="679"/>
      <c r="AMP35" s="679"/>
      <c r="AMQ35" s="679"/>
      <c r="AMR35" s="679"/>
      <c r="AMS35" s="679"/>
      <c r="AMT35" s="679"/>
      <c r="AMU35" s="679"/>
      <c r="AMV35" s="679"/>
      <c r="AMW35" s="679"/>
      <c r="AMX35" s="679"/>
      <c r="AMY35" s="679"/>
      <c r="AMZ35" s="679"/>
      <c r="ANA35" s="679"/>
      <c r="ANB35" s="679"/>
      <c r="ANC35" s="679"/>
      <c r="AND35" s="679"/>
      <c r="ANE35" s="679"/>
      <c r="ANF35" s="679"/>
      <c r="ANG35" s="679"/>
      <c r="ANH35" s="679"/>
      <c r="ANI35" s="679"/>
      <c r="ANJ35" s="679"/>
      <c r="ANK35" s="679"/>
      <c r="ANL35" s="679"/>
      <c r="ANM35" s="679"/>
      <c r="ANN35" s="679"/>
      <c r="ANO35" s="679"/>
      <c r="ANP35" s="679"/>
      <c r="ANQ35" s="679"/>
      <c r="ANR35" s="679"/>
      <c r="ANS35" s="679"/>
      <c r="ANT35" s="679"/>
      <c r="ANU35" s="679"/>
      <c r="ANV35" s="679"/>
      <c r="ANW35" s="679"/>
      <c r="ANX35" s="679"/>
      <c r="ANY35" s="679"/>
      <c r="ANZ35" s="679"/>
      <c r="AOA35" s="679"/>
      <c r="AOB35" s="679"/>
      <c r="AOC35" s="679"/>
      <c r="AOD35" s="679"/>
      <c r="AOE35" s="679"/>
      <c r="AOF35" s="679"/>
      <c r="AOG35" s="679"/>
      <c r="AOH35" s="679"/>
      <c r="AOI35" s="679"/>
      <c r="AOJ35" s="679"/>
      <c r="AOK35" s="679"/>
      <c r="AOL35" s="679"/>
      <c r="AOM35" s="679"/>
      <c r="AON35" s="679"/>
      <c r="AOO35" s="679"/>
      <c r="AOP35" s="679"/>
      <c r="AOQ35" s="679"/>
      <c r="AOR35" s="679"/>
      <c r="AOS35" s="679"/>
      <c r="AOT35" s="679"/>
      <c r="AOU35" s="679"/>
      <c r="AOV35" s="679"/>
      <c r="AOW35" s="679"/>
      <c r="AOX35" s="679"/>
      <c r="AOY35" s="679"/>
      <c r="AOZ35" s="679"/>
      <c r="APA35" s="679"/>
      <c r="APB35" s="679"/>
      <c r="APC35" s="679"/>
      <c r="APD35" s="679"/>
      <c r="APE35" s="679"/>
      <c r="APF35" s="679"/>
      <c r="APG35" s="679"/>
      <c r="APH35" s="679"/>
      <c r="API35" s="679"/>
      <c r="APJ35" s="679"/>
      <c r="APK35" s="679"/>
      <c r="APL35" s="679"/>
      <c r="APM35" s="679"/>
      <c r="APN35" s="679"/>
      <c r="APO35" s="679"/>
      <c r="APP35" s="679"/>
      <c r="APQ35" s="679"/>
      <c r="APR35" s="679"/>
      <c r="APS35" s="679"/>
      <c r="APT35" s="679"/>
      <c r="APU35" s="679"/>
      <c r="APV35" s="679"/>
      <c r="APW35" s="679"/>
      <c r="APX35" s="679"/>
      <c r="APY35" s="679"/>
      <c r="APZ35" s="679"/>
      <c r="AQA35" s="679"/>
      <c r="AQB35" s="679"/>
      <c r="AQC35" s="679"/>
      <c r="AQD35" s="679"/>
      <c r="AQE35" s="679"/>
      <c r="AQF35" s="679"/>
      <c r="AQG35" s="679"/>
      <c r="AQH35" s="679"/>
      <c r="AQI35" s="679"/>
      <c r="AQJ35" s="679"/>
      <c r="AQK35" s="679"/>
      <c r="AQL35" s="679"/>
      <c r="AQM35" s="679"/>
      <c r="AQN35" s="679"/>
      <c r="AQO35" s="679"/>
      <c r="AQP35" s="679"/>
      <c r="AQQ35" s="679"/>
      <c r="AQR35" s="679"/>
      <c r="AQS35" s="679"/>
      <c r="AQT35" s="679"/>
      <c r="AQU35" s="679"/>
      <c r="AQV35" s="679"/>
      <c r="AQW35" s="679"/>
      <c r="AQX35" s="679"/>
      <c r="AQY35" s="679"/>
      <c r="AQZ35" s="679"/>
      <c r="ARA35" s="679"/>
      <c r="ARB35" s="679"/>
      <c r="ARC35" s="679"/>
      <c r="ARD35" s="679"/>
      <c r="ARE35" s="679"/>
      <c r="ARF35" s="679"/>
      <c r="ARG35" s="679"/>
      <c r="ARH35" s="679"/>
      <c r="ARI35" s="679"/>
      <c r="ARJ35" s="679"/>
      <c r="ARK35" s="679"/>
      <c r="ARL35" s="679"/>
      <c r="ARM35" s="679"/>
      <c r="ARN35" s="679"/>
      <c r="ARO35" s="679"/>
      <c r="ARP35" s="679"/>
      <c r="ARQ35" s="679"/>
      <c r="ARR35" s="679"/>
      <c r="ARS35" s="679"/>
      <c r="ART35" s="679"/>
      <c r="ARU35" s="679"/>
      <c r="ARV35" s="679"/>
      <c r="ARW35" s="679"/>
      <c r="ARX35" s="679"/>
      <c r="ARY35" s="679"/>
      <c r="ARZ35" s="679"/>
      <c r="ASA35" s="679"/>
      <c r="ASB35" s="679"/>
      <c r="ASC35" s="679"/>
      <c r="ASD35" s="679"/>
      <c r="ASE35" s="679"/>
      <c r="ASF35" s="679"/>
      <c r="ASG35" s="679"/>
      <c r="ASH35" s="679"/>
      <c r="ASI35" s="679"/>
      <c r="ASJ35" s="679"/>
      <c r="ASK35" s="679"/>
      <c r="ASL35" s="679"/>
      <c r="ASM35" s="679"/>
      <c r="ASN35" s="679"/>
      <c r="ASO35" s="679"/>
      <c r="ASP35" s="679"/>
      <c r="ASQ35" s="679"/>
      <c r="ASR35" s="679"/>
      <c r="ASS35" s="679"/>
      <c r="AST35" s="679"/>
      <c r="ASU35" s="679"/>
      <c r="ASV35" s="679"/>
      <c r="ASW35" s="679"/>
      <c r="ASX35" s="679"/>
      <c r="ASY35" s="679"/>
      <c r="ASZ35" s="679"/>
      <c r="ATA35" s="679"/>
      <c r="ATB35" s="679"/>
      <c r="ATC35" s="679"/>
      <c r="ATD35" s="679"/>
      <c r="ATE35" s="679"/>
      <c r="ATF35" s="679"/>
      <c r="ATG35" s="679"/>
      <c r="ATH35" s="679"/>
      <c r="ATI35" s="679"/>
      <c r="ATJ35" s="679"/>
      <c r="ATK35" s="679"/>
      <c r="ATL35" s="679"/>
      <c r="ATM35" s="679"/>
      <c r="ATN35" s="679"/>
      <c r="ATO35" s="679"/>
      <c r="ATP35" s="679"/>
      <c r="ATQ35" s="679"/>
      <c r="ATR35" s="679"/>
      <c r="ATS35" s="679"/>
      <c r="ATT35" s="679"/>
      <c r="ATU35" s="679"/>
      <c r="ATV35" s="679"/>
      <c r="ATW35" s="679"/>
      <c r="ATX35" s="679"/>
      <c r="ATY35" s="679"/>
      <c r="ATZ35" s="679"/>
      <c r="AUA35" s="679"/>
      <c r="AUB35" s="679"/>
      <c r="AUC35" s="679"/>
      <c r="AUD35" s="679"/>
      <c r="AUE35" s="679"/>
      <c r="AUF35" s="679"/>
      <c r="AUG35" s="679"/>
      <c r="AUH35" s="679"/>
      <c r="AUI35" s="679"/>
      <c r="AUJ35" s="679"/>
      <c r="AUK35" s="679"/>
      <c r="AUL35" s="679"/>
      <c r="AUM35" s="679"/>
      <c r="AUN35" s="679"/>
      <c r="AUO35" s="679"/>
      <c r="AUP35" s="679"/>
      <c r="AUQ35" s="679"/>
      <c r="AUR35" s="679"/>
      <c r="AUS35" s="679"/>
      <c r="AUT35" s="679"/>
      <c r="AUU35" s="679"/>
      <c r="AUV35" s="679"/>
      <c r="AUW35" s="679"/>
      <c r="AUX35" s="679"/>
      <c r="AUY35" s="679"/>
      <c r="AUZ35" s="679"/>
      <c r="AVA35" s="679"/>
      <c r="AVB35" s="679"/>
      <c r="AVC35" s="679"/>
      <c r="AVD35" s="679"/>
      <c r="AVE35" s="679"/>
      <c r="AVF35" s="679"/>
      <c r="AVG35" s="679"/>
      <c r="AVH35" s="679"/>
      <c r="AVI35" s="679"/>
      <c r="AVJ35" s="679"/>
      <c r="AVK35" s="679"/>
      <c r="AVL35" s="679"/>
      <c r="AVM35" s="679"/>
      <c r="AVN35" s="679"/>
      <c r="AVO35" s="679"/>
      <c r="AVP35" s="679"/>
      <c r="AVQ35" s="679"/>
      <c r="AVR35" s="679"/>
      <c r="AVS35" s="679"/>
      <c r="AVT35" s="679"/>
      <c r="AVU35" s="679"/>
      <c r="AVV35" s="679"/>
      <c r="AVW35" s="679"/>
      <c r="AVX35" s="679"/>
      <c r="AVY35" s="679"/>
      <c r="AVZ35" s="679"/>
      <c r="AWA35" s="679"/>
      <c r="AWB35" s="679"/>
      <c r="AWC35" s="679"/>
      <c r="AWD35" s="679"/>
      <c r="AWE35" s="679"/>
      <c r="AWF35" s="679"/>
      <c r="AWG35" s="679"/>
      <c r="AWH35" s="679"/>
      <c r="AWI35" s="679"/>
      <c r="AWJ35" s="679"/>
      <c r="AWK35" s="679"/>
      <c r="AWL35" s="679"/>
      <c r="AWM35" s="679"/>
      <c r="AWN35" s="679"/>
      <c r="AWO35" s="679"/>
      <c r="AWP35" s="679"/>
      <c r="AWQ35" s="679"/>
      <c r="AWR35" s="679"/>
      <c r="AWS35" s="679"/>
      <c r="AWT35" s="679"/>
      <c r="AWU35" s="679"/>
      <c r="AWV35" s="679"/>
      <c r="AWW35" s="679"/>
      <c r="AWX35" s="679"/>
      <c r="AWY35" s="679"/>
      <c r="AWZ35" s="679"/>
      <c r="AXA35" s="679"/>
      <c r="AXB35" s="679"/>
      <c r="AXC35" s="679"/>
      <c r="AXD35" s="679"/>
      <c r="AXE35" s="679"/>
      <c r="AXF35" s="679"/>
      <c r="AXG35" s="679"/>
      <c r="AXH35" s="679"/>
      <c r="AXI35" s="679"/>
      <c r="AXJ35" s="679"/>
      <c r="AXK35" s="679"/>
      <c r="AXL35" s="679"/>
      <c r="AXM35" s="679"/>
      <c r="AXN35" s="679"/>
      <c r="AXO35" s="679"/>
      <c r="AXP35" s="679"/>
      <c r="AXQ35" s="679"/>
      <c r="AXR35" s="679"/>
      <c r="AXS35" s="679"/>
      <c r="AXT35" s="679"/>
      <c r="AXU35" s="679"/>
      <c r="AXV35" s="679"/>
      <c r="AXW35" s="679"/>
      <c r="AXX35" s="679"/>
      <c r="AXY35" s="679"/>
      <c r="AXZ35" s="679"/>
      <c r="AYA35" s="679"/>
      <c r="AYB35" s="679"/>
      <c r="AYC35" s="679"/>
      <c r="AYD35" s="679"/>
      <c r="AYE35" s="679"/>
      <c r="AYF35" s="679"/>
      <c r="AYG35" s="679"/>
      <c r="AYH35" s="679"/>
      <c r="AYI35" s="679"/>
      <c r="AYJ35" s="679"/>
      <c r="AYK35" s="679"/>
      <c r="AYL35" s="679"/>
      <c r="AYM35" s="679"/>
      <c r="AYN35" s="679"/>
      <c r="AYO35" s="679"/>
      <c r="AYP35" s="679"/>
      <c r="AYQ35" s="679"/>
      <c r="AYR35" s="679"/>
      <c r="AYS35" s="679"/>
      <c r="AYT35" s="679"/>
      <c r="AYU35" s="679"/>
      <c r="AYV35" s="679"/>
      <c r="AYW35" s="679"/>
      <c r="AYX35" s="679"/>
      <c r="AYY35" s="679"/>
      <c r="AYZ35" s="679"/>
      <c r="AZA35" s="679"/>
      <c r="AZB35" s="679"/>
      <c r="AZC35" s="679"/>
      <c r="AZD35" s="679"/>
      <c r="AZE35" s="679"/>
      <c r="AZF35" s="679"/>
      <c r="AZG35" s="679"/>
      <c r="AZH35" s="679"/>
      <c r="AZI35" s="679"/>
      <c r="AZJ35" s="679"/>
      <c r="AZK35" s="679"/>
      <c r="AZL35" s="679"/>
      <c r="AZM35" s="679"/>
      <c r="AZN35" s="679"/>
      <c r="AZO35" s="679"/>
      <c r="AZP35" s="679"/>
      <c r="AZQ35" s="679"/>
      <c r="AZR35" s="679"/>
      <c r="AZS35" s="679"/>
      <c r="AZT35" s="679"/>
      <c r="AZU35" s="679"/>
      <c r="AZV35" s="679"/>
      <c r="AZW35" s="679"/>
      <c r="AZX35" s="679"/>
      <c r="AZY35" s="679"/>
      <c r="AZZ35" s="679"/>
      <c r="BAA35" s="679"/>
      <c r="BAB35" s="679"/>
      <c r="BAC35" s="679"/>
      <c r="BAD35" s="679"/>
      <c r="BAE35" s="679"/>
      <c r="BAF35" s="679"/>
      <c r="BAG35" s="679"/>
      <c r="BAH35" s="679"/>
      <c r="BAI35" s="679"/>
      <c r="BAJ35" s="679"/>
      <c r="BAK35" s="679"/>
      <c r="BAL35" s="679"/>
      <c r="BAM35" s="679"/>
      <c r="BAN35" s="679"/>
      <c r="BAO35" s="679"/>
      <c r="BAP35" s="679"/>
      <c r="BAQ35" s="679"/>
      <c r="BAR35" s="679"/>
      <c r="BAS35" s="679"/>
      <c r="BAT35" s="679"/>
      <c r="BAU35" s="679"/>
      <c r="BAV35" s="679"/>
      <c r="BAW35" s="679"/>
      <c r="BAX35" s="679"/>
      <c r="BAY35" s="679"/>
      <c r="BAZ35" s="679"/>
      <c r="BBA35" s="679"/>
      <c r="BBB35" s="679"/>
      <c r="BBC35" s="679"/>
      <c r="BBD35" s="679"/>
      <c r="BBE35" s="679"/>
      <c r="BBF35" s="679"/>
      <c r="BBG35" s="679"/>
      <c r="BBH35" s="679"/>
      <c r="BBI35" s="679"/>
      <c r="BBJ35" s="679"/>
      <c r="BBK35" s="679"/>
      <c r="BBL35" s="679"/>
      <c r="BBM35" s="679"/>
      <c r="BBN35" s="679"/>
      <c r="BBO35" s="679"/>
      <c r="BBP35" s="679"/>
      <c r="BBQ35" s="679"/>
      <c r="BBR35" s="679"/>
      <c r="BBS35" s="679"/>
      <c r="BBT35" s="679"/>
      <c r="BBU35" s="679"/>
      <c r="BBV35" s="679"/>
      <c r="BBW35" s="679"/>
      <c r="BBX35" s="679"/>
      <c r="BBY35" s="679"/>
      <c r="BBZ35" s="679"/>
      <c r="BCA35" s="679"/>
      <c r="BCB35" s="679"/>
      <c r="BCC35" s="679"/>
      <c r="BCD35" s="679"/>
      <c r="BCE35" s="679"/>
      <c r="BCF35" s="679"/>
      <c r="BCG35" s="679"/>
      <c r="BCH35" s="679"/>
      <c r="BCI35" s="679"/>
      <c r="BCJ35" s="679"/>
      <c r="BCK35" s="679"/>
      <c r="BCL35" s="679"/>
      <c r="BCM35" s="679"/>
      <c r="BCN35" s="679"/>
      <c r="BCO35" s="679"/>
      <c r="BCP35" s="679"/>
      <c r="BCQ35" s="679"/>
      <c r="BCR35" s="679"/>
      <c r="BCS35" s="679"/>
      <c r="BCT35" s="679"/>
      <c r="BCU35" s="679"/>
      <c r="BCV35" s="679"/>
      <c r="BCW35" s="679"/>
      <c r="BCX35" s="679"/>
      <c r="BCY35" s="679"/>
      <c r="BCZ35" s="679"/>
      <c r="BDA35" s="679"/>
      <c r="BDB35" s="679"/>
      <c r="BDC35" s="679"/>
      <c r="BDD35" s="679"/>
      <c r="BDE35" s="679"/>
      <c r="BDF35" s="679"/>
      <c r="BDG35" s="679"/>
      <c r="BDH35" s="679"/>
      <c r="BDI35" s="679"/>
      <c r="BDJ35" s="679"/>
      <c r="BDK35" s="679"/>
      <c r="BDL35" s="679"/>
      <c r="BDM35" s="679"/>
      <c r="BDN35" s="679"/>
      <c r="BDO35" s="679"/>
      <c r="BDP35" s="679"/>
      <c r="BDQ35" s="679"/>
      <c r="BDR35" s="679"/>
      <c r="BDS35" s="679"/>
      <c r="BDT35" s="679"/>
      <c r="BDU35" s="679"/>
      <c r="BDV35" s="679"/>
      <c r="BDW35" s="679"/>
      <c r="BDX35" s="679"/>
      <c r="BDY35" s="679"/>
      <c r="BDZ35" s="679"/>
      <c r="BEA35" s="679"/>
      <c r="BEB35" s="679"/>
      <c r="BEC35" s="679"/>
      <c r="BED35" s="679"/>
      <c r="BEE35" s="679"/>
      <c r="BEF35" s="679"/>
      <c r="BEG35" s="679"/>
      <c r="BEH35" s="679"/>
      <c r="BEI35" s="679"/>
      <c r="BEJ35" s="679"/>
      <c r="BEK35" s="679"/>
      <c r="BEL35" s="679"/>
      <c r="BEM35" s="679"/>
      <c r="BEN35" s="679"/>
      <c r="BEO35" s="679"/>
      <c r="BEP35" s="679"/>
      <c r="BEQ35" s="679"/>
      <c r="BER35" s="679"/>
      <c r="BES35" s="679"/>
      <c r="BET35" s="679"/>
      <c r="BEU35" s="679"/>
      <c r="BEV35" s="679"/>
      <c r="BEW35" s="679"/>
      <c r="BEX35" s="679"/>
      <c r="BEY35" s="679"/>
      <c r="BEZ35" s="679"/>
      <c r="BFA35" s="679"/>
      <c r="BFB35" s="679"/>
      <c r="BFC35" s="679"/>
      <c r="BFD35" s="679"/>
      <c r="BFE35" s="679"/>
      <c r="BFF35" s="679"/>
      <c r="BFG35" s="679"/>
      <c r="BFH35" s="679"/>
      <c r="BFI35" s="679"/>
      <c r="BFJ35" s="679"/>
      <c r="BFK35" s="679"/>
      <c r="BFL35" s="679"/>
      <c r="BFM35" s="679"/>
      <c r="BFN35" s="679"/>
      <c r="BFO35" s="679"/>
      <c r="BFP35" s="679"/>
      <c r="BFQ35" s="679"/>
      <c r="BFR35" s="679"/>
      <c r="BFS35" s="679"/>
      <c r="BFT35" s="679"/>
      <c r="BFU35" s="679"/>
      <c r="BFV35" s="679"/>
      <c r="BFW35" s="679"/>
      <c r="BFX35" s="679"/>
      <c r="BFY35" s="679"/>
      <c r="BFZ35" s="679"/>
      <c r="BGA35" s="679"/>
      <c r="BGB35" s="679"/>
      <c r="BGC35" s="679"/>
      <c r="BGD35" s="679"/>
      <c r="BGE35" s="679"/>
      <c r="BGF35" s="679"/>
      <c r="BGG35" s="679"/>
      <c r="BGH35" s="679"/>
      <c r="BGI35" s="679"/>
      <c r="BGJ35" s="679"/>
      <c r="BGK35" s="679"/>
      <c r="BGL35" s="679"/>
      <c r="BGM35" s="679"/>
      <c r="BGN35" s="679"/>
      <c r="BGO35" s="679"/>
      <c r="BGP35" s="679"/>
      <c r="BGQ35" s="679"/>
      <c r="BGR35" s="679"/>
      <c r="BGS35" s="679"/>
      <c r="BGT35" s="679"/>
      <c r="BGU35" s="679"/>
      <c r="BGV35" s="679"/>
      <c r="BGW35" s="679"/>
      <c r="BGX35" s="679"/>
      <c r="BGY35" s="679"/>
      <c r="BGZ35" s="679"/>
      <c r="BHA35" s="679"/>
      <c r="BHB35" s="679"/>
      <c r="BHC35" s="679"/>
      <c r="BHD35" s="679"/>
      <c r="BHE35" s="679"/>
      <c r="BHF35" s="679"/>
      <c r="BHG35" s="679"/>
      <c r="BHH35" s="679"/>
      <c r="BHI35" s="679"/>
      <c r="BHJ35" s="679"/>
      <c r="BHK35" s="679"/>
      <c r="BHL35" s="679"/>
      <c r="BHM35" s="679"/>
      <c r="BHN35" s="679"/>
      <c r="BHO35" s="679"/>
      <c r="BHP35" s="679"/>
      <c r="BHQ35" s="679"/>
      <c r="BHR35" s="679"/>
      <c r="BHS35" s="679"/>
      <c r="BHT35" s="679"/>
      <c r="BHU35" s="679"/>
      <c r="BHV35" s="679"/>
      <c r="BHW35" s="679"/>
      <c r="BHX35" s="679"/>
      <c r="BHY35" s="679"/>
      <c r="BHZ35" s="679"/>
      <c r="BIA35" s="679"/>
      <c r="BIB35" s="679"/>
      <c r="BIC35" s="679"/>
      <c r="BID35" s="679"/>
      <c r="BIE35" s="679"/>
      <c r="BIF35" s="679"/>
      <c r="BIG35" s="679"/>
      <c r="BIH35" s="679"/>
      <c r="BII35" s="679"/>
      <c r="BIJ35" s="679"/>
      <c r="BIK35" s="679"/>
      <c r="BIL35" s="679"/>
      <c r="BIM35" s="679"/>
      <c r="BIN35" s="679"/>
      <c r="BIO35" s="679"/>
      <c r="BIP35" s="679"/>
      <c r="BIQ35" s="679"/>
      <c r="BIR35" s="679"/>
      <c r="BIS35" s="679"/>
      <c r="BIT35" s="679"/>
      <c r="BIU35" s="679"/>
      <c r="BIV35" s="679"/>
      <c r="BIW35" s="679"/>
      <c r="BIX35" s="679"/>
      <c r="BIY35" s="679"/>
      <c r="BIZ35" s="679"/>
      <c r="BJA35" s="679"/>
      <c r="BJB35" s="679"/>
      <c r="BJC35" s="679"/>
      <c r="BJD35" s="679"/>
      <c r="BJE35" s="679"/>
      <c r="BJF35" s="679"/>
      <c r="BJG35" s="679"/>
      <c r="BJH35" s="679"/>
      <c r="BJI35" s="679"/>
      <c r="BJJ35" s="679"/>
      <c r="BJK35" s="679"/>
      <c r="BJL35" s="679"/>
      <c r="BJM35" s="679"/>
      <c r="BJN35" s="679"/>
      <c r="BJO35" s="679"/>
      <c r="BJP35" s="679"/>
      <c r="BJQ35" s="679"/>
      <c r="BJR35" s="679"/>
      <c r="BJS35" s="679"/>
      <c r="BJT35" s="679"/>
      <c r="BJU35" s="679"/>
      <c r="BJV35" s="679"/>
      <c r="BJW35" s="679"/>
      <c r="BJX35" s="679"/>
      <c r="BJY35" s="679"/>
      <c r="BJZ35" s="679"/>
      <c r="BKA35" s="679"/>
      <c r="BKB35" s="679"/>
      <c r="BKC35" s="679"/>
      <c r="BKD35" s="679"/>
      <c r="BKE35" s="679"/>
      <c r="BKF35" s="679"/>
      <c r="BKG35" s="679"/>
      <c r="BKH35" s="679"/>
      <c r="BKI35" s="679"/>
      <c r="BKJ35" s="679"/>
      <c r="BKK35" s="679"/>
      <c r="BKL35" s="679"/>
      <c r="BKM35" s="679"/>
      <c r="BKN35" s="679"/>
      <c r="BKO35" s="679"/>
      <c r="BKP35" s="679"/>
      <c r="BKQ35" s="679"/>
      <c r="BKR35" s="679"/>
      <c r="BKS35" s="679"/>
      <c r="BKT35" s="679"/>
      <c r="BKU35" s="679"/>
      <c r="BKV35" s="679"/>
      <c r="BKW35" s="679"/>
      <c r="BKX35" s="679"/>
      <c r="BKY35" s="679"/>
      <c r="BKZ35" s="679"/>
      <c r="BLA35" s="679"/>
      <c r="BLB35" s="679"/>
      <c r="BLC35" s="679"/>
      <c r="BLD35" s="679"/>
      <c r="BLE35" s="679"/>
      <c r="BLF35" s="679"/>
      <c r="BLG35" s="679"/>
      <c r="BLH35" s="679"/>
      <c r="BLI35" s="679"/>
      <c r="BLJ35" s="679"/>
      <c r="BLK35" s="679"/>
      <c r="BLL35" s="679"/>
      <c r="BLM35" s="679"/>
      <c r="BLN35" s="679"/>
      <c r="BLO35" s="679"/>
      <c r="BLP35" s="679"/>
      <c r="BLQ35" s="679"/>
      <c r="BLR35" s="679"/>
      <c r="BLS35" s="679"/>
      <c r="BLT35" s="679"/>
      <c r="BLU35" s="679"/>
      <c r="BLV35" s="679"/>
      <c r="BLW35" s="679"/>
      <c r="BLX35" s="679"/>
      <c r="BLY35" s="679"/>
      <c r="BLZ35" s="679"/>
      <c r="BMA35" s="679"/>
      <c r="BMB35" s="679"/>
      <c r="BMC35" s="679"/>
      <c r="BMD35" s="679"/>
      <c r="BME35" s="679"/>
      <c r="BMF35" s="679"/>
      <c r="BMG35" s="679"/>
      <c r="BMH35" s="679"/>
      <c r="BMI35" s="679"/>
      <c r="BMJ35" s="679"/>
      <c r="BMK35" s="679"/>
      <c r="BML35" s="679"/>
      <c r="BMM35" s="679"/>
      <c r="BMN35" s="679"/>
      <c r="BMO35" s="679"/>
      <c r="BMP35" s="679"/>
      <c r="BMQ35" s="679"/>
      <c r="BMR35" s="679"/>
      <c r="BMS35" s="679"/>
      <c r="BMT35" s="679"/>
      <c r="BMU35" s="679"/>
      <c r="BMV35" s="679"/>
      <c r="BMW35" s="679"/>
      <c r="BMX35" s="679"/>
      <c r="BMY35" s="679"/>
      <c r="BMZ35" s="679"/>
      <c r="BNA35" s="679"/>
      <c r="BNB35" s="679"/>
      <c r="BNC35" s="679"/>
      <c r="BND35" s="679"/>
      <c r="BNE35" s="679"/>
      <c r="BNF35" s="679"/>
      <c r="BNG35" s="679"/>
      <c r="BNH35" s="679"/>
      <c r="BNI35" s="679"/>
      <c r="BNJ35" s="679"/>
      <c r="BNK35" s="679"/>
      <c r="BNL35" s="679"/>
      <c r="BNM35" s="679"/>
      <c r="BNN35" s="679"/>
      <c r="BNO35" s="679"/>
      <c r="BNP35" s="679"/>
      <c r="BNQ35" s="679"/>
      <c r="BNR35" s="679"/>
      <c r="BNS35" s="679"/>
      <c r="BNT35" s="679"/>
      <c r="BNU35" s="679"/>
      <c r="BNV35" s="679"/>
      <c r="BNW35" s="679"/>
      <c r="BNX35" s="679"/>
      <c r="BNY35" s="679"/>
      <c r="BNZ35" s="679"/>
      <c r="BOA35" s="679"/>
      <c r="BOB35" s="679"/>
      <c r="BOC35" s="679"/>
      <c r="BOD35" s="679"/>
      <c r="BOE35" s="679"/>
      <c r="BOF35" s="679"/>
      <c r="BOG35" s="679"/>
      <c r="BOH35" s="679"/>
      <c r="BOI35" s="679"/>
      <c r="BOJ35" s="679"/>
      <c r="BOK35" s="679"/>
      <c r="BOL35" s="679"/>
      <c r="BOM35" s="679"/>
      <c r="BON35" s="679"/>
      <c r="BOO35" s="679"/>
      <c r="BOP35" s="679"/>
      <c r="BOQ35" s="679"/>
      <c r="BOR35" s="679"/>
      <c r="BOS35" s="679"/>
      <c r="BOT35" s="679"/>
      <c r="BOU35" s="679"/>
      <c r="BOV35" s="679"/>
      <c r="BOW35" s="679"/>
      <c r="BOX35" s="679"/>
      <c r="BOY35" s="679"/>
      <c r="BOZ35" s="679"/>
      <c r="BPA35" s="679"/>
      <c r="BPB35" s="679"/>
      <c r="BPC35" s="679"/>
      <c r="BPD35" s="679"/>
      <c r="BPE35" s="679"/>
      <c r="BPF35" s="679"/>
      <c r="BPG35" s="679"/>
      <c r="BPH35" s="679"/>
      <c r="BPI35" s="679"/>
      <c r="BPJ35" s="679"/>
      <c r="BPK35" s="679"/>
      <c r="BPL35" s="679"/>
      <c r="BPM35" s="679"/>
      <c r="BPN35" s="679"/>
      <c r="BPO35" s="679"/>
      <c r="BPP35" s="679"/>
      <c r="BPQ35" s="679"/>
      <c r="BPR35" s="679"/>
      <c r="BPS35" s="679"/>
      <c r="BPT35" s="679"/>
      <c r="BPU35" s="679"/>
      <c r="BPV35" s="679"/>
      <c r="BPW35" s="679"/>
      <c r="BPX35" s="679"/>
      <c r="BPY35" s="679"/>
      <c r="BPZ35" s="679"/>
      <c r="BQA35" s="679"/>
      <c r="BQB35" s="679"/>
      <c r="BQC35" s="679"/>
      <c r="BQD35" s="679"/>
      <c r="BQE35" s="679"/>
      <c r="BQF35" s="679"/>
      <c r="BQG35" s="679"/>
      <c r="BQH35" s="679"/>
      <c r="BQI35" s="679"/>
      <c r="BQJ35" s="679"/>
      <c r="BQK35" s="679"/>
      <c r="BQL35" s="679"/>
      <c r="BQM35" s="679"/>
      <c r="BQN35" s="679"/>
      <c r="BQO35" s="679"/>
      <c r="BQP35" s="679"/>
      <c r="BQQ35" s="679"/>
      <c r="BQR35" s="679"/>
      <c r="BQS35" s="679"/>
      <c r="BQT35" s="679"/>
      <c r="BQU35" s="679"/>
      <c r="BQV35" s="679"/>
      <c r="BQW35" s="679"/>
      <c r="BQX35" s="679"/>
      <c r="BQY35" s="679"/>
      <c r="BQZ35" s="679"/>
      <c r="BRA35" s="679"/>
      <c r="BRB35" s="679"/>
      <c r="BRC35" s="679"/>
      <c r="BRD35" s="679"/>
      <c r="BRE35" s="679"/>
      <c r="BRF35" s="679"/>
      <c r="BRG35" s="679"/>
      <c r="BRH35" s="679"/>
      <c r="BRI35" s="679"/>
      <c r="BRJ35" s="679"/>
      <c r="BRK35" s="679"/>
      <c r="BRL35" s="679"/>
      <c r="BRM35" s="679"/>
      <c r="BRN35" s="679"/>
      <c r="BRO35" s="679"/>
      <c r="BRP35" s="679"/>
      <c r="BRQ35" s="679"/>
      <c r="BRR35" s="679"/>
      <c r="BRS35" s="679"/>
      <c r="BRT35" s="679"/>
      <c r="BRU35" s="679"/>
      <c r="BRV35" s="679"/>
      <c r="BRW35" s="679"/>
      <c r="BRX35" s="679"/>
      <c r="BRY35" s="679"/>
      <c r="BRZ35" s="679"/>
      <c r="BSA35" s="679"/>
      <c r="BSB35" s="679"/>
      <c r="BSC35" s="679"/>
      <c r="BSD35" s="679"/>
      <c r="BSE35" s="679"/>
      <c r="BSF35" s="679"/>
      <c r="BSG35" s="679"/>
      <c r="BSH35" s="679"/>
      <c r="BSI35" s="679"/>
      <c r="BSJ35" s="679"/>
      <c r="BSK35" s="679"/>
      <c r="BSL35" s="679"/>
      <c r="BSM35" s="679"/>
      <c r="BSN35" s="679"/>
      <c r="BSO35" s="679"/>
      <c r="BSP35" s="679"/>
      <c r="BSQ35" s="679"/>
      <c r="BSR35" s="679"/>
      <c r="BSS35" s="679"/>
      <c r="BST35" s="679"/>
      <c r="BSU35" s="679"/>
      <c r="BSV35" s="679"/>
      <c r="BSW35" s="679"/>
      <c r="BSX35" s="679"/>
      <c r="BSY35" s="679"/>
      <c r="BSZ35" s="679"/>
      <c r="BTA35" s="679"/>
      <c r="BTB35" s="679"/>
      <c r="BTC35" s="679"/>
      <c r="BTD35" s="679"/>
      <c r="BTE35" s="679"/>
      <c r="BTF35" s="679"/>
      <c r="BTG35" s="679"/>
      <c r="BTH35" s="679"/>
      <c r="BTI35" s="679"/>
      <c r="BTJ35" s="679"/>
      <c r="BTK35" s="679"/>
      <c r="BTL35" s="679"/>
      <c r="BTM35" s="679"/>
      <c r="BTN35" s="679"/>
      <c r="BTO35" s="679"/>
      <c r="BTP35" s="679"/>
      <c r="BTQ35" s="679"/>
      <c r="BTR35" s="679"/>
      <c r="BTS35" s="679"/>
      <c r="BTT35" s="679"/>
      <c r="BTU35" s="679"/>
      <c r="BTV35" s="679"/>
      <c r="BTW35" s="679"/>
      <c r="BTX35" s="679"/>
      <c r="BTY35" s="679"/>
      <c r="BTZ35" s="679"/>
      <c r="BUA35" s="679"/>
      <c r="BUB35" s="679"/>
      <c r="BUC35" s="679"/>
      <c r="BUD35" s="679"/>
      <c r="BUE35" s="679"/>
      <c r="BUF35" s="679"/>
      <c r="BUG35" s="679"/>
      <c r="BUH35" s="679"/>
      <c r="BUI35" s="679"/>
      <c r="BUJ35" s="679"/>
      <c r="BUK35" s="679"/>
      <c r="BUL35" s="679"/>
      <c r="BUM35" s="679"/>
      <c r="BUN35" s="679"/>
      <c r="BUO35" s="679"/>
      <c r="BUP35" s="679"/>
      <c r="BUQ35" s="679"/>
      <c r="BUR35" s="679"/>
      <c r="BUS35" s="679"/>
      <c r="BUT35" s="679"/>
      <c r="BUU35" s="679"/>
      <c r="BUV35" s="679"/>
      <c r="BUW35" s="679"/>
      <c r="BUX35" s="679"/>
      <c r="BUY35" s="679"/>
      <c r="BUZ35" s="679"/>
      <c r="BVA35" s="679"/>
      <c r="BVB35" s="679"/>
      <c r="BVC35" s="679"/>
      <c r="BVD35" s="679"/>
      <c r="BVE35" s="679"/>
      <c r="BVF35" s="679"/>
      <c r="BVG35" s="679"/>
      <c r="BVH35" s="679"/>
      <c r="BVI35" s="679"/>
      <c r="BVJ35" s="679"/>
      <c r="BVK35" s="679"/>
      <c r="BVL35" s="679"/>
      <c r="BVM35" s="679"/>
      <c r="BVN35" s="679"/>
      <c r="BVO35" s="679"/>
      <c r="BVP35" s="679"/>
      <c r="BVQ35" s="679"/>
      <c r="BVR35" s="679"/>
      <c r="BVS35" s="679"/>
      <c r="BVT35" s="679"/>
      <c r="BVU35" s="679"/>
      <c r="BVV35" s="679"/>
      <c r="BVW35" s="679"/>
      <c r="BVX35" s="679"/>
      <c r="BVY35" s="679"/>
      <c r="BVZ35" s="679"/>
      <c r="BWA35" s="679"/>
      <c r="BWB35" s="679"/>
      <c r="BWC35" s="679"/>
      <c r="BWD35" s="679"/>
    </row>
    <row r="36" spans="1:1954" ht="16.5" x14ac:dyDescent="0.3">
      <c r="A36" s="783" t="s">
        <v>717</v>
      </c>
      <c r="B36" s="784">
        <v>119.97664464</v>
      </c>
      <c r="C36" s="784">
        <v>4.690101E-2</v>
      </c>
      <c r="D36" s="784">
        <v>120.02354565</v>
      </c>
      <c r="E36" s="679"/>
      <c r="F36" s="789"/>
      <c r="G36" s="781"/>
      <c r="H36" s="789"/>
      <c r="I36" s="679"/>
      <c r="J36" s="782"/>
      <c r="K36" s="782"/>
      <c r="L36" s="782"/>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679"/>
      <c r="AP36" s="679"/>
      <c r="AQ36" s="679"/>
      <c r="AR36" s="679"/>
      <c r="AS36" s="679"/>
      <c r="AT36" s="679"/>
      <c r="AU36" s="679"/>
      <c r="AV36" s="679"/>
      <c r="AW36" s="679"/>
      <c r="AX36" s="679"/>
      <c r="AY36" s="679"/>
      <c r="AZ36" s="679"/>
      <c r="BA36" s="679"/>
      <c r="BB36" s="679"/>
      <c r="BC36" s="679"/>
      <c r="BD36" s="679"/>
      <c r="BE36" s="679"/>
      <c r="BF36" s="679"/>
      <c r="BG36" s="679"/>
      <c r="BH36" s="679"/>
      <c r="BI36" s="679"/>
      <c r="BJ36" s="679"/>
      <c r="BK36" s="679"/>
      <c r="BL36" s="679"/>
      <c r="BM36" s="679"/>
      <c r="BN36" s="679"/>
      <c r="BO36" s="679"/>
      <c r="BP36" s="679"/>
      <c r="BQ36" s="679"/>
      <c r="BR36" s="679"/>
      <c r="BS36" s="679"/>
      <c r="BT36" s="679"/>
      <c r="BU36" s="679"/>
      <c r="BV36" s="679"/>
      <c r="BW36" s="679"/>
      <c r="BX36" s="679"/>
      <c r="BY36" s="679"/>
      <c r="BZ36" s="679"/>
      <c r="CA36" s="679"/>
      <c r="CB36" s="679"/>
      <c r="CC36" s="679"/>
      <c r="CD36" s="679"/>
      <c r="CE36" s="679"/>
      <c r="CF36" s="679"/>
      <c r="CG36" s="679"/>
      <c r="CH36" s="679"/>
      <c r="CI36" s="679"/>
      <c r="CJ36" s="679"/>
      <c r="CK36" s="679"/>
      <c r="CL36" s="679"/>
      <c r="CM36" s="679"/>
      <c r="CN36" s="679"/>
      <c r="CO36" s="679"/>
      <c r="CP36" s="679"/>
      <c r="CQ36" s="679"/>
      <c r="CR36" s="679"/>
      <c r="CS36" s="679"/>
      <c r="CT36" s="679"/>
      <c r="CU36" s="679"/>
      <c r="CV36" s="679"/>
      <c r="CW36" s="679"/>
      <c r="CX36" s="679"/>
      <c r="CY36" s="679"/>
      <c r="CZ36" s="679"/>
      <c r="DA36" s="679"/>
      <c r="DB36" s="679"/>
      <c r="DC36" s="679"/>
      <c r="DD36" s="679"/>
      <c r="DE36" s="679"/>
      <c r="DF36" s="679"/>
      <c r="DG36" s="679"/>
      <c r="DH36" s="679"/>
      <c r="DI36" s="679"/>
      <c r="DJ36" s="679"/>
      <c r="DK36" s="679"/>
      <c r="DL36" s="679"/>
      <c r="DM36" s="679"/>
      <c r="DN36" s="679"/>
      <c r="DO36" s="679"/>
      <c r="DP36" s="679"/>
      <c r="DQ36" s="679"/>
      <c r="DR36" s="679"/>
      <c r="DS36" s="679"/>
      <c r="DT36" s="679"/>
      <c r="DU36" s="679"/>
      <c r="DV36" s="679"/>
      <c r="DW36" s="679"/>
      <c r="DX36" s="679"/>
      <c r="DY36" s="679"/>
      <c r="DZ36" s="679"/>
      <c r="EA36" s="679"/>
      <c r="EB36" s="679"/>
      <c r="EC36" s="679"/>
      <c r="ED36" s="679"/>
      <c r="EE36" s="679"/>
      <c r="EF36" s="679"/>
      <c r="EG36" s="679"/>
      <c r="EH36" s="679"/>
      <c r="EI36" s="679"/>
      <c r="EJ36" s="679"/>
      <c r="EK36" s="679"/>
      <c r="EL36" s="679"/>
      <c r="EM36" s="679"/>
      <c r="EN36" s="679"/>
      <c r="EO36" s="679"/>
      <c r="EP36" s="679"/>
      <c r="EQ36" s="679"/>
      <c r="ER36" s="679"/>
      <c r="ES36" s="679"/>
      <c r="ET36" s="679"/>
      <c r="EU36" s="679"/>
      <c r="EV36" s="679"/>
      <c r="EW36" s="679"/>
      <c r="EX36" s="679"/>
      <c r="EY36" s="679"/>
      <c r="EZ36" s="679"/>
      <c r="FA36" s="679"/>
      <c r="FB36" s="679"/>
      <c r="FC36" s="679"/>
      <c r="FD36" s="679"/>
      <c r="FE36" s="679"/>
      <c r="FF36" s="679"/>
      <c r="FG36" s="679"/>
      <c r="FH36" s="679"/>
      <c r="FI36" s="679"/>
      <c r="FJ36" s="679"/>
      <c r="FK36" s="679"/>
      <c r="FL36" s="679"/>
      <c r="FM36" s="679"/>
      <c r="FN36" s="679"/>
      <c r="FO36" s="679"/>
      <c r="FP36" s="679"/>
      <c r="FQ36" s="679"/>
      <c r="FR36" s="679"/>
      <c r="FS36" s="679"/>
      <c r="FT36" s="679"/>
      <c r="FU36" s="679"/>
      <c r="FV36" s="679"/>
      <c r="FW36" s="679"/>
      <c r="FX36" s="679"/>
      <c r="FY36" s="679"/>
      <c r="FZ36" s="679"/>
      <c r="GA36" s="679"/>
      <c r="GB36" s="679"/>
      <c r="GC36" s="679"/>
      <c r="GD36" s="679"/>
      <c r="GE36" s="679"/>
      <c r="GF36" s="679"/>
      <c r="GG36" s="679"/>
      <c r="GH36" s="679"/>
      <c r="GI36" s="679"/>
      <c r="GJ36" s="679"/>
      <c r="GK36" s="679"/>
      <c r="GL36" s="679"/>
      <c r="GM36" s="679"/>
      <c r="GN36" s="679"/>
      <c r="GO36" s="679"/>
      <c r="GP36" s="679"/>
      <c r="GQ36" s="679"/>
      <c r="GR36" s="679"/>
      <c r="GS36" s="679"/>
      <c r="GT36" s="679"/>
      <c r="GU36" s="679"/>
      <c r="GV36" s="679"/>
      <c r="GW36" s="679"/>
      <c r="GX36" s="679"/>
      <c r="GY36" s="679"/>
      <c r="GZ36" s="679"/>
      <c r="HA36" s="679"/>
      <c r="HB36" s="679"/>
      <c r="HC36" s="679"/>
      <c r="HD36" s="679"/>
      <c r="HE36" s="679"/>
      <c r="HF36" s="679"/>
      <c r="HG36" s="679"/>
      <c r="HH36" s="679"/>
      <c r="HI36" s="679"/>
      <c r="HJ36" s="679"/>
      <c r="HK36" s="679"/>
      <c r="HL36" s="679"/>
      <c r="HM36" s="679"/>
      <c r="HN36" s="679"/>
      <c r="HO36" s="679"/>
      <c r="HP36" s="679"/>
      <c r="HQ36" s="679"/>
      <c r="HR36" s="679"/>
      <c r="HS36" s="679"/>
      <c r="HT36" s="679"/>
      <c r="HU36" s="679"/>
      <c r="HV36" s="679"/>
      <c r="HW36" s="679"/>
      <c r="HX36" s="679"/>
      <c r="HY36" s="679"/>
      <c r="HZ36" s="679"/>
      <c r="IA36" s="679"/>
      <c r="IB36" s="679"/>
      <c r="IC36" s="679"/>
      <c r="ID36" s="679"/>
      <c r="IE36" s="679"/>
      <c r="IF36" s="679"/>
      <c r="IG36" s="679"/>
      <c r="IH36" s="679"/>
      <c r="II36" s="679"/>
      <c r="IJ36" s="679"/>
      <c r="IK36" s="679"/>
      <c r="IL36" s="679"/>
      <c r="IM36" s="679"/>
      <c r="IN36" s="679"/>
      <c r="IO36" s="679"/>
      <c r="IP36" s="679"/>
      <c r="IQ36" s="679"/>
      <c r="IR36" s="679"/>
      <c r="IS36" s="679"/>
      <c r="IT36" s="679"/>
      <c r="IU36" s="679"/>
      <c r="IV36" s="679"/>
      <c r="IW36" s="679"/>
      <c r="IX36" s="679"/>
      <c r="IY36" s="679"/>
      <c r="IZ36" s="679"/>
      <c r="JA36" s="679"/>
      <c r="JB36" s="679"/>
      <c r="JC36" s="679"/>
      <c r="JD36" s="679"/>
      <c r="JE36" s="679"/>
      <c r="JF36" s="679"/>
      <c r="JG36" s="679"/>
      <c r="JH36" s="679"/>
      <c r="JI36" s="679"/>
      <c r="JJ36" s="679"/>
      <c r="JK36" s="679"/>
      <c r="JL36" s="679"/>
      <c r="JM36" s="679"/>
      <c r="JN36" s="679"/>
      <c r="JO36" s="679"/>
      <c r="JP36" s="679"/>
      <c r="JQ36" s="679"/>
      <c r="JR36" s="679"/>
      <c r="JS36" s="679"/>
      <c r="JT36" s="679"/>
      <c r="JU36" s="679"/>
      <c r="JV36" s="679"/>
      <c r="JW36" s="679"/>
      <c r="JX36" s="679"/>
      <c r="JY36" s="679"/>
      <c r="JZ36" s="679"/>
      <c r="KA36" s="679"/>
      <c r="KB36" s="679"/>
      <c r="KC36" s="679"/>
      <c r="KD36" s="679"/>
      <c r="KE36" s="679"/>
      <c r="KF36" s="679"/>
      <c r="KG36" s="679"/>
      <c r="KH36" s="679"/>
      <c r="KI36" s="679"/>
      <c r="KJ36" s="679"/>
      <c r="KK36" s="679"/>
      <c r="KL36" s="679"/>
      <c r="KM36" s="679"/>
      <c r="KN36" s="679"/>
      <c r="KO36" s="679"/>
      <c r="KP36" s="679"/>
      <c r="KQ36" s="679"/>
      <c r="KR36" s="679"/>
      <c r="KS36" s="679"/>
      <c r="KT36" s="679"/>
      <c r="KU36" s="679"/>
      <c r="KV36" s="679"/>
      <c r="KW36" s="679"/>
      <c r="KX36" s="679"/>
      <c r="KY36" s="679"/>
      <c r="KZ36" s="679"/>
      <c r="LA36" s="679"/>
      <c r="LB36" s="679"/>
      <c r="LC36" s="679"/>
      <c r="LD36" s="679"/>
      <c r="LE36" s="679"/>
      <c r="LF36" s="679"/>
      <c r="LG36" s="679"/>
      <c r="LH36" s="679"/>
      <c r="LI36" s="679"/>
      <c r="LJ36" s="679"/>
      <c r="LK36" s="679"/>
      <c r="LL36" s="679"/>
      <c r="LM36" s="679"/>
      <c r="LN36" s="679"/>
      <c r="LO36" s="679"/>
      <c r="LP36" s="679"/>
      <c r="LQ36" s="679"/>
      <c r="LR36" s="679"/>
      <c r="LS36" s="679"/>
      <c r="LT36" s="679"/>
      <c r="LU36" s="679"/>
      <c r="LV36" s="679"/>
      <c r="LW36" s="679"/>
      <c r="LX36" s="679"/>
      <c r="LY36" s="679"/>
      <c r="LZ36" s="679"/>
      <c r="MA36" s="679"/>
      <c r="MB36" s="679"/>
      <c r="MC36" s="679"/>
      <c r="MD36" s="679"/>
      <c r="ME36" s="679"/>
      <c r="MF36" s="679"/>
      <c r="MG36" s="679"/>
      <c r="MH36" s="679"/>
      <c r="MI36" s="679"/>
      <c r="MJ36" s="679"/>
      <c r="MK36" s="679"/>
      <c r="ML36" s="679"/>
      <c r="MM36" s="679"/>
      <c r="MN36" s="679"/>
      <c r="MO36" s="679"/>
      <c r="MP36" s="679"/>
      <c r="MQ36" s="679"/>
      <c r="MR36" s="679"/>
      <c r="MS36" s="679"/>
      <c r="MT36" s="679"/>
      <c r="MU36" s="679"/>
      <c r="MV36" s="679"/>
      <c r="MW36" s="679"/>
      <c r="MX36" s="679"/>
      <c r="MY36" s="679"/>
      <c r="MZ36" s="679"/>
      <c r="NA36" s="679"/>
      <c r="NB36" s="679"/>
      <c r="NC36" s="679"/>
      <c r="ND36" s="679"/>
      <c r="NE36" s="679"/>
      <c r="NF36" s="679"/>
      <c r="NG36" s="679"/>
      <c r="NH36" s="679"/>
      <c r="NI36" s="679"/>
      <c r="NJ36" s="679"/>
      <c r="NK36" s="679"/>
      <c r="NL36" s="679"/>
      <c r="NM36" s="679"/>
      <c r="NN36" s="679"/>
      <c r="NO36" s="679"/>
      <c r="NP36" s="679"/>
      <c r="NQ36" s="679"/>
      <c r="NR36" s="679"/>
      <c r="NS36" s="679"/>
      <c r="NT36" s="679"/>
      <c r="NU36" s="679"/>
      <c r="NV36" s="679"/>
      <c r="NW36" s="679"/>
      <c r="NX36" s="679"/>
      <c r="NY36" s="679"/>
      <c r="NZ36" s="679"/>
      <c r="OA36" s="679"/>
      <c r="OB36" s="679"/>
      <c r="OC36" s="679"/>
      <c r="OD36" s="679"/>
      <c r="OE36" s="679"/>
      <c r="OF36" s="679"/>
      <c r="OG36" s="679"/>
      <c r="OH36" s="679"/>
      <c r="OI36" s="679"/>
      <c r="OJ36" s="679"/>
      <c r="OK36" s="679"/>
      <c r="OL36" s="679"/>
      <c r="OM36" s="679"/>
      <c r="ON36" s="679"/>
      <c r="OO36" s="679"/>
      <c r="OP36" s="679"/>
      <c r="OQ36" s="679"/>
      <c r="OR36" s="679"/>
      <c r="OS36" s="679"/>
      <c r="OT36" s="679"/>
      <c r="OU36" s="679"/>
      <c r="OV36" s="679"/>
      <c r="OW36" s="679"/>
      <c r="OX36" s="679"/>
      <c r="OY36" s="679"/>
      <c r="OZ36" s="679"/>
      <c r="PA36" s="679"/>
      <c r="PB36" s="679"/>
      <c r="PC36" s="679"/>
      <c r="PD36" s="679"/>
      <c r="PE36" s="679"/>
      <c r="PF36" s="679"/>
      <c r="PG36" s="679"/>
      <c r="PH36" s="679"/>
      <c r="PI36" s="679"/>
      <c r="PJ36" s="679"/>
      <c r="PK36" s="679"/>
      <c r="PL36" s="679"/>
      <c r="PM36" s="679"/>
      <c r="PN36" s="679"/>
      <c r="PO36" s="679"/>
      <c r="PP36" s="679"/>
      <c r="PQ36" s="679"/>
      <c r="PR36" s="679"/>
      <c r="PS36" s="679"/>
      <c r="PT36" s="679"/>
      <c r="PU36" s="679"/>
      <c r="PV36" s="679"/>
      <c r="PW36" s="679"/>
      <c r="PX36" s="679"/>
      <c r="PY36" s="679"/>
      <c r="PZ36" s="679"/>
      <c r="QA36" s="679"/>
      <c r="QB36" s="679"/>
      <c r="QC36" s="679"/>
      <c r="QD36" s="679"/>
      <c r="QE36" s="679"/>
      <c r="QF36" s="679"/>
      <c r="QG36" s="679"/>
      <c r="QH36" s="679"/>
      <c r="QI36" s="679"/>
      <c r="QJ36" s="679"/>
      <c r="QK36" s="679"/>
      <c r="QL36" s="679"/>
      <c r="QM36" s="679"/>
      <c r="QN36" s="679"/>
      <c r="QO36" s="679"/>
      <c r="QP36" s="679"/>
      <c r="QQ36" s="679"/>
      <c r="QR36" s="679"/>
      <c r="QS36" s="679"/>
      <c r="QT36" s="679"/>
      <c r="QU36" s="679"/>
      <c r="QV36" s="679"/>
      <c r="QW36" s="679"/>
      <c r="QX36" s="679"/>
      <c r="QY36" s="679"/>
      <c r="QZ36" s="679"/>
      <c r="RA36" s="679"/>
      <c r="RB36" s="679"/>
      <c r="RC36" s="679"/>
      <c r="RD36" s="679"/>
      <c r="RE36" s="679"/>
      <c r="RF36" s="679"/>
      <c r="RG36" s="679"/>
      <c r="RH36" s="679"/>
      <c r="RI36" s="679"/>
      <c r="RJ36" s="679"/>
      <c r="RK36" s="679"/>
      <c r="RL36" s="679"/>
      <c r="RM36" s="679"/>
      <c r="RN36" s="679"/>
      <c r="RO36" s="679"/>
      <c r="RP36" s="679"/>
      <c r="RQ36" s="679"/>
      <c r="RR36" s="679"/>
      <c r="RS36" s="679"/>
      <c r="RT36" s="679"/>
      <c r="RU36" s="679"/>
      <c r="RV36" s="679"/>
      <c r="RW36" s="679"/>
      <c r="RX36" s="679"/>
      <c r="RY36" s="679"/>
      <c r="RZ36" s="679"/>
      <c r="SA36" s="679"/>
      <c r="SB36" s="679"/>
      <c r="SC36" s="679"/>
      <c r="SD36" s="679"/>
      <c r="SE36" s="679"/>
      <c r="SF36" s="679"/>
      <c r="SG36" s="679"/>
      <c r="SH36" s="679"/>
      <c r="SI36" s="679"/>
      <c r="SJ36" s="679"/>
      <c r="SK36" s="679"/>
      <c r="SL36" s="679"/>
      <c r="SM36" s="679"/>
      <c r="SN36" s="679"/>
      <c r="SO36" s="679"/>
      <c r="SP36" s="679"/>
      <c r="SQ36" s="679"/>
      <c r="SR36" s="679"/>
      <c r="SS36" s="679"/>
      <c r="ST36" s="679"/>
      <c r="SU36" s="679"/>
      <c r="SV36" s="679"/>
      <c r="SW36" s="679"/>
      <c r="SX36" s="679"/>
      <c r="SY36" s="679"/>
      <c r="SZ36" s="679"/>
      <c r="TA36" s="679"/>
      <c r="TB36" s="679"/>
      <c r="TC36" s="679"/>
      <c r="TD36" s="679"/>
      <c r="TE36" s="679"/>
      <c r="TF36" s="679"/>
      <c r="TG36" s="679"/>
      <c r="TH36" s="679"/>
      <c r="TI36" s="679"/>
      <c r="TJ36" s="679"/>
      <c r="TK36" s="679"/>
      <c r="TL36" s="679"/>
      <c r="TM36" s="679"/>
      <c r="TN36" s="679"/>
      <c r="TO36" s="679"/>
      <c r="TP36" s="679"/>
      <c r="TQ36" s="679"/>
      <c r="TR36" s="679"/>
      <c r="TS36" s="679"/>
      <c r="TT36" s="679"/>
      <c r="TU36" s="679"/>
      <c r="TV36" s="679"/>
      <c r="TW36" s="679"/>
      <c r="TX36" s="679"/>
      <c r="TY36" s="679"/>
      <c r="TZ36" s="679"/>
      <c r="UA36" s="679"/>
      <c r="UB36" s="679"/>
      <c r="UC36" s="679"/>
      <c r="UD36" s="679"/>
      <c r="UE36" s="679"/>
      <c r="UF36" s="679"/>
      <c r="UG36" s="679"/>
      <c r="UH36" s="679"/>
      <c r="UI36" s="679"/>
      <c r="UJ36" s="679"/>
      <c r="UK36" s="679"/>
      <c r="UL36" s="679"/>
      <c r="UM36" s="679"/>
      <c r="UN36" s="679"/>
      <c r="UO36" s="679"/>
      <c r="UP36" s="679"/>
      <c r="UQ36" s="679"/>
      <c r="UR36" s="679"/>
      <c r="US36" s="679"/>
      <c r="UT36" s="679"/>
      <c r="UU36" s="679"/>
      <c r="UV36" s="679"/>
      <c r="UW36" s="679"/>
      <c r="UX36" s="679"/>
      <c r="UY36" s="679"/>
      <c r="UZ36" s="679"/>
      <c r="VA36" s="679"/>
      <c r="VB36" s="679"/>
      <c r="VC36" s="679"/>
      <c r="VD36" s="679"/>
      <c r="VE36" s="679"/>
      <c r="VF36" s="679"/>
      <c r="VG36" s="679"/>
      <c r="VH36" s="679"/>
      <c r="VI36" s="679"/>
      <c r="VJ36" s="679"/>
      <c r="VK36" s="679"/>
      <c r="VL36" s="679"/>
      <c r="VM36" s="679"/>
      <c r="VN36" s="679"/>
      <c r="VO36" s="679"/>
      <c r="VP36" s="679"/>
      <c r="VQ36" s="679"/>
      <c r="VR36" s="679"/>
      <c r="VS36" s="679"/>
      <c r="VT36" s="679"/>
      <c r="VU36" s="679"/>
      <c r="VV36" s="679"/>
      <c r="VW36" s="679"/>
      <c r="VX36" s="679"/>
      <c r="VY36" s="679"/>
      <c r="VZ36" s="679"/>
      <c r="WA36" s="679"/>
      <c r="WB36" s="679"/>
      <c r="WC36" s="679"/>
      <c r="WD36" s="679"/>
      <c r="WE36" s="679"/>
      <c r="WF36" s="679"/>
      <c r="WG36" s="679"/>
      <c r="WH36" s="679"/>
      <c r="WI36" s="679"/>
      <c r="WJ36" s="679"/>
      <c r="WK36" s="679"/>
      <c r="WL36" s="679"/>
      <c r="WM36" s="679"/>
      <c r="WN36" s="679"/>
      <c r="WO36" s="679"/>
      <c r="WP36" s="679"/>
      <c r="WQ36" s="679"/>
      <c r="WR36" s="679"/>
      <c r="WS36" s="679"/>
      <c r="WT36" s="679"/>
      <c r="WU36" s="679"/>
      <c r="WV36" s="679"/>
      <c r="WW36" s="679"/>
      <c r="WX36" s="679"/>
      <c r="WY36" s="679"/>
      <c r="WZ36" s="679"/>
      <c r="XA36" s="679"/>
      <c r="XB36" s="679"/>
      <c r="XC36" s="679"/>
      <c r="XD36" s="679"/>
      <c r="XE36" s="679"/>
      <c r="XF36" s="679"/>
      <c r="XG36" s="679"/>
      <c r="XH36" s="679"/>
      <c r="XI36" s="679"/>
      <c r="XJ36" s="679"/>
      <c r="XK36" s="679"/>
      <c r="XL36" s="679"/>
      <c r="XM36" s="679"/>
      <c r="XN36" s="679"/>
      <c r="XO36" s="679"/>
      <c r="XP36" s="679"/>
      <c r="XQ36" s="679"/>
      <c r="XR36" s="679"/>
      <c r="XS36" s="679"/>
      <c r="XT36" s="679"/>
      <c r="XU36" s="679"/>
      <c r="XV36" s="679"/>
      <c r="XW36" s="679"/>
      <c r="XX36" s="679"/>
      <c r="XY36" s="679"/>
      <c r="XZ36" s="679"/>
      <c r="YA36" s="679"/>
      <c r="YB36" s="679"/>
      <c r="YC36" s="679"/>
      <c r="YD36" s="679"/>
      <c r="YE36" s="679"/>
      <c r="YF36" s="679"/>
      <c r="YG36" s="679"/>
      <c r="YH36" s="679"/>
      <c r="YI36" s="679"/>
      <c r="YJ36" s="679"/>
      <c r="YK36" s="679"/>
      <c r="YL36" s="679"/>
      <c r="YM36" s="679"/>
      <c r="YN36" s="679"/>
      <c r="YO36" s="679"/>
      <c r="YP36" s="679"/>
      <c r="YQ36" s="679"/>
      <c r="YR36" s="679"/>
      <c r="YS36" s="679"/>
      <c r="YT36" s="679"/>
      <c r="YU36" s="679"/>
      <c r="YV36" s="679"/>
      <c r="YW36" s="679"/>
      <c r="YX36" s="679"/>
      <c r="YY36" s="679"/>
      <c r="YZ36" s="679"/>
      <c r="ZA36" s="679"/>
      <c r="ZB36" s="679"/>
      <c r="ZC36" s="679"/>
      <c r="ZD36" s="679"/>
      <c r="ZE36" s="679"/>
      <c r="ZF36" s="679"/>
      <c r="ZG36" s="679"/>
      <c r="ZH36" s="679"/>
      <c r="ZI36" s="679"/>
      <c r="ZJ36" s="679"/>
      <c r="ZK36" s="679"/>
      <c r="ZL36" s="679"/>
      <c r="ZM36" s="679"/>
      <c r="ZN36" s="679"/>
      <c r="ZO36" s="679"/>
      <c r="ZP36" s="679"/>
      <c r="ZQ36" s="679"/>
      <c r="ZR36" s="679"/>
      <c r="ZS36" s="679"/>
      <c r="ZT36" s="679"/>
      <c r="ZU36" s="679"/>
      <c r="ZV36" s="679"/>
      <c r="ZW36" s="679"/>
      <c r="ZX36" s="679"/>
      <c r="ZY36" s="679"/>
      <c r="ZZ36" s="679"/>
      <c r="AAA36" s="679"/>
      <c r="AAB36" s="679"/>
      <c r="AAC36" s="679"/>
      <c r="AAD36" s="679"/>
      <c r="AAE36" s="679"/>
      <c r="AAF36" s="679"/>
      <c r="AAG36" s="679"/>
      <c r="AAH36" s="679"/>
      <c r="AAI36" s="679"/>
      <c r="AAJ36" s="679"/>
      <c r="AAK36" s="679"/>
      <c r="AAL36" s="679"/>
      <c r="AAM36" s="679"/>
      <c r="AAN36" s="679"/>
      <c r="AAO36" s="679"/>
      <c r="AAP36" s="679"/>
      <c r="AAQ36" s="679"/>
      <c r="AAR36" s="679"/>
      <c r="AAS36" s="679"/>
      <c r="AAT36" s="679"/>
      <c r="AAU36" s="679"/>
      <c r="AAV36" s="679"/>
      <c r="AAW36" s="679"/>
      <c r="AAX36" s="679"/>
      <c r="AAY36" s="679"/>
      <c r="AAZ36" s="679"/>
      <c r="ABA36" s="679"/>
      <c r="ABB36" s="679"/>
      <c r="ABC36" s="679"/>
      <c r="ABD36" s="679"/>
      <c r="ABE36" s="679"/>
      <c r="ABF36" s="679"/>
      <c r="ABG36" s="679"/>
      <c r="ABH36" s="679"/>
      <c r="ABI36" s="679"/>
      <c r="ABJ36" s="679"/>
      <c r="ABK36" s="679"/>
      <c r="ABL36" s="679"/>
      <c r="ABM36" s="679"/>
      <c r="ABN36" s="679"/>
      <c r="ABO36" s="679"/>
      <c r="ABP36" s="679"/>
      <c r="ABQ36" s="679"/>
      <c r="ABR36" s="679"/>
      <c r="ABS36" s="679"/>
      <c r="ABT36" s="679"/>
      <c r="ABU36" s="679"/>
      <c r="ABV36" s="679"/>
      <c r="ABW36" s="679"/>
      <c r="ABX36" s="679"/>
      <c r="ABY36" s="679"/>
      <c r="ABZ36" s="679"/>
      <c r="ACA36" s="679"/>
      <c r="ACB36" s="679"/>
      <c r="ACC36" s="679"/>
      <c r="ACD36" s="679"/>
      <c r="ACE36" s="679"/>
      <c r="ACF36" s="679"/>
      <c r="ACG36" s="679"/>
      <c r="ACH36" s="679"/>
      <c r="ACI36" s="679"/>
      <c r="ACJ36" s="679"/>
      <c r="ACK36" s="679"/>
      <c r="ACL36" s="679"/>
      <c r="ACM36" s="679"/>
      <c r="ACN36" s="679"/>
      <c r="ACO36" s="679"/>
      <c r="ACP36" s="679"/>
      <c r="ACQ36" s="679"/>
      <c r="ACR36" s="679"/>
      <c r="ACS36" s="679"/>
      <c r="ACT36" s="679"/>
      <c r="ACU36" s="679"/>
      <c r="ACV36" s="679"/>
      <c r="ACW36" s="679"/>
      <c r="ACX36" s="679"/>
      <c r="ACY36" s="679"/>
      <c r="ACZ36" s="679"/>
      <c r="ADA36" s="679"/>
      <c r="ADB36" s="679"/>
      <c r="ADC36" s="679"/>
      <c r="ADD36" s="679"/>
      <c r="ADE36" s="679"/>
      <c r="ADF36" s="679"/>
      <c r="ADG36" s="679"/>
      <c r="ADH36" s="679"/>
      <c r="ADI36" s="679"/>
      <c r="ADJ36" s="679"/>
      <c r="ADK36" s="679"/>
      <c r="ADL36" s="679"/>
      <c r="ADM36" s="679"/>
      <c r="ADN36" s="679"/>
      <c r="ADO36" s="679"/>
      <c r="ADP36" s="679"/>
      <c r="ADQ36" s="679"/>
      <c r="ADR36" s="679"/>
      <c r="ADS36" s="679"/>
      <c r="ADT36" s="679"/>
      <c r="ADU36" s="679"/>
      <c r="ADV36" s="679"/>
      <c r="ADW36" s="679"/>
      <c r="ADX36" s="679"/>
      <c r="ADY36" s="679"/>
      <c r="ADZ36" s="679"/>
      <c r="AEA36" s="679"/>
      <c r="AEB36" s="679"/>
      <c r="AEC36" s="679"/>
      <c r="AED36" s="679"/>
      <c r="AEE36" s="679"/>
      <c r="AEF36" s="679"/>
      <c r="AEG36" s="679"/>
      <c r="AEH36" s="679"/>
      <c r="AEI36" s="679"/>
      <c r="AEJ36" s="679"/>
      <c r="AEK36" s="679"/>
      <c r="AEL36" s="679"/>
      <c r="AEM36" s="679"/>
      <c r="AEN36" s="679"/>
      <c r="AEO36" s="679"/>
      <c r="AEP36" s="679"/>
      <c r="AEQ36" s="679"/>
      <c r="AER36" s="679"/>
      <c r="AES36" s="679"/>
      <c r="AET36" s="679"/>
      <c r="AEU36" s="679"/>
      <c r="AEV36" s="679"/>
      <c r="AEW36" s="679"/>
      <c r="AEX36" s="679"/>
      <c r="AEY36" s="679"/>
      <c r="AEZ36" s="679"/>
      <c r="AFA36" s="679"/>
      <c r="AFB36" s="679"/>
      <c r="AFC36" s="679"/>
      <c r="AFD36" s="679"/>
      <c r="AFE36" s="679"/>
      <c r="AFF36" s="679"/>
      <c r="AFG36" s="679"/>
      <c r="AFH36" s="679"/>
      <c r="AFI36" s="679"/>
      <c r="AFJ36" s="679"/>
      <c r="AFK36" s="679"/>
      <c r="AFL36" s="679"/>
      <c r="AFM36" s="679"/>
      <c r="AFN36" s="679"/>
      <c r="AFO36" s="679"/>
      <c r="AFP36" s="679"/>
      <c r="AFQ36" s="679"/>
      <c r="AFR36" s="679"/>
      <c r="AFS36" s="679"/>
      <c r="AFT36" s="679"/>
      <c r="AFU36" s="679"/>
      <c r="AFV36" s="679"/>
      <c r="AFW36" s="679"/>
      <c r="AFX36" s="679"/>
      <c r="AFY36" s="679"/>
      <c r="AFZ36" s="679"/>
      <c r="AGA36" s="679"/>
      <c r="AGB36" s="679"/>
      <c r="AGC36" s="679"/>
      <c r="AGD36" s="679"/>
      <c r="AGE36" s="679"/>
      <c r="AGF36" s="679"/>
      <c r="AGG36" s="679"/>
      <c r="AGH36" s="679"/>
      <c r="AGI36" s="679"/>
      <c r="AGJ36" s="679"/>
      <c r="AGK36" s="679"/>
      <c r="AGL36" s="679"/>
      <c r="AGM36" s="679"/>
      <c r="AGN36" s="679"/>
      <c r="AGO36" s="679"/>
      <c r="AGP36" s="679"/>
      <c r="AGQ36" s="679"/>
      <c r="AGR36" s="679"/>
      <c r="AGS36" s="679"/>
      <c r="AGT36" s="679"/>
      <c r="AGU36" s="679"/>
      <c r="AGV36" s="679"/>
      <c r="AGW36" s="679"/>
      <c r="AGX36" s="679"/>
      <c r="AGY36" s="679"/>
      <c r="AGZ36" s="679"/>
      <c r="AHA36" s="679"/>
      <c r="AHB36" s="679"/>
      <c r="AHC36" s="679"/>
      <c r="AHD36" s="679"/>
      <c r="AHE36" s="679"/>
      <c r="AHF36" s="679"/>
      <c r="AHG36" s="679"/>
      <c r="AHH36" s="679"/>
      <c r="AHI36" s="679"/>
      <c r="AHJ36" s="679"/>
      <c r="AHK36" s="679"/>
      <c r="AHL36" s="679"/>
      <c r="AHM36" s="679"/>
      <c r="AHN36" s="679"/>
      <c r="AHO36" s="679"/>
      <c r="AHP36" s="679"/>
      <c r="AHQ36" s="679"/>
      <c r="AHR36" s="679"/>
      <c r="AHS36" s="679"/>
      <c r="AHT36" s="679"/>
      <c r="AHU36" s="679"/>
      <c r="AHV36" s="679"/>
      <c r="AHW36" s="679"/>
      <c r="AHX36" s="679"/>
      <c r="AHY36" s="679"/>
      <c r="AHZ36" s="679"/>
      <c r="AIA36" s="679"/>
      <c r="AIB36" s="679"/>
      <c r="AIC36" s="679"/>
      <c r="AID36" s="679"/>
      <c r="AIE36" s="679"/>
      <c r="AIF36" s="679"/>
      <c r="AIG36" s="679"/>
      <c r="AIH36" s="679"/>
      <c r="AII36" s="679"/>
      <c r="AIJ36" s="679"/>
      <c r="AIK36" s="679"/>
      <c r="AIL36" s="679"/>
      <c r="AIM36" s="679"/>
      <c r="AIN36" s="679"/>
      <c r="AIO36" s="679"/>
      <c r="AIP36" s="679"/>
      <c r="AIQ36" s="679"/>
      <c r="AIR36" s="679"/>
      <c r="AIS36" s="679"/>
      <c r="AIT36" s="679"/>
      <c r="AIU36" s="679"/>
      <c r="AIV36" s="679"/>
      <c r="AIW36" s="679"/>
      <c r="AIX36" s="679"/>
      <c r="AIY36" s="679"/>
      <c r="AIZ36" s="679"/>
      <c r="AJA36" s="679"/>
      <c r="AJB36" s="679"/>
      <c r="AJC36" s="679"/>
      <c r="AJD36" s="679"/>
      <c r="AJE36" s="679"/>
      <c r="AJF36" s="679"/>
      <c r="AJG36" s="679"/>
      <c r="AJH36" s="679"/>
      <c r="AJI36" s="679"/>
      <c r="AJJ36" s="679"/>
      <c r="AJK36" s="679"/>
      <c r="AJL36" s="679"/>
      <c r="AJM36" s="679"/>
      <c r="AJN36" s="679"/>
      <c r="AJO36" s="679"/>
      <c r="AJP36" s="679"/>
      <c r="AJQ36" s="679"/>
      <c r="AJR36" s="679"/>
      <c r="AJS36" s="679"/>
      <c r="AJT36" s="679"/>
      <c r="AJU36" s="679"/>
      <c r="AJV36" s="679"/>
      <c r="AJW36" s="679"/>
      <c r="AJX36" s="679"/>
      <c r="AJY36" s="679"/>
      <c r="AJZ36" s="679"/>
      <c r="AKA36" s="679"/>
      <c r="AKB36" s="679"/>
      <c r="AKC36" s="679"/>
      <c r="AKD36" s="679"/>
      <c r="AKE36" s="679"/>
      <c r="AKF36" s="679"/>
      <c r="AKG36" s="679"/>
      <c r="AKH36" s="679"/>
      <c r="AKI36" s="679"/>
      <c r="AKJ36" s="679"/>
      <c r="AKK36" s="679"/>
      <c r="AKL36" s="679"/>
      <c r="AKM36" s="679"/>
      <c r="AKN36" s="679"/>
      <c r="AKO36" s="679"/>
      <c r="AKP36" s="679"/>
      <c r="AKQ36" s="679"/>
      <c r="AKR36" s="679"/>
      <c r="AKS36" s="679"/>
      <c r="AKT36" s="679"/>
      <c r="AKU36" s="679"/>
      <c r="AKV36" s="679"/>
      <c r="AKW36" s="679"/>
      <c r="AKX36" s="679"/>
      <c r="AKY36" s="679"/>
      <c r="AKZ36" s="679"/>
      <c r="ALA36" s="679"/>
      <c r="ALB36" s="679"/>
      <c r="ALC36" s="679"/>
      <c r="ALD36" s="679"/>
      <c r="ALE36" s="679"/>
      <c r="ALF36" s="679"/>
      <c r="ALG36" s="679"/>
      <c r="ALH36" s="679"/>
      <c r="ALI36" s="679"/>
      <c r="ALJ36" s="679"/>
      <c r="ALK36" s="679"/>
      <c r="ALL36" s="679"/>
      <c r="ALM36" s="679"/>
      <c r="ALN36" s="679"/>
      <c r="ALO36" s="679"/>
      <c r="ALP36" s="679"/>
      <c r="ALQ36" s="679"/>
      <c r="ALR36" s="679"/>
      <c r="ALS36" s="679"/>
      <c r="ALT36" s="679"/>
      <c r="ALU36" s="679"/>
      <c r="ALV36" s="679"/>
      <c r="ALW36" s="679"/>
      <c r="ALX36" s="679"/>
      <c r="ALY36" s="679"/>
      <c r="ALZ36" s="679"/>
      <c r="AMA36" s="679"/>
      <c r="AMB36" s="679"/>
      <c r="AMC36" s="679"/>
      <c r="AMD36" s="679"/>
      <c r="AME36" s="679"/>
      <c r="AMF36" s="679"/>
      <c r="AMG36" s="679"/>
      <c r="AMH36" s="679"/>
      <c r="AMI36" s="679"/>
      <c r="AMJ36" s="679"/>
      <c r="AMK36" s="679"/>
      <c r="AML36" s="679"/>
      <c r="AMM36" s="679"/>
      <c r="AMN36" s="679"/>
      <c r="AMO36" s="679"/>
      <c r="AMP36" s="679"/>
      <c r="AMQ36" s="679"/>
      <c r="AMR36" s="679"/>
      <c r="AMS36" s="679"/>
      <c r="AMT36" s="679"/>
      <c r="AMU36" s="679"/>
      <c r="AMV36" s="679"/>
      <c r="AMW36" s="679"/>
      <c r="AMX36" s="679"/>
      <c r="AMY36" s="679"/>
      <c r="AMZ36" s="679"/>
      <c r="ANA36" s="679"/>
      <c r="ANB36" s="679"/>
      <c r="ANC36" s="679"/>
      <c r="AND36" s="679"/>
      <c r="ANE36" s="679"/>
      <c r="ANF36" s="679"/>
      <c r="ANG36" s="679"/>
      <c r="ANH36" s="679"/>
      <c r="ANI36" s="679"/>
      <c r="ANJ36" s="679"/>
      <c r="ANK36" s="679"/>
      <c r="ANL36" s="679"/>
      <c r="ANM36" s="679"/>
      <c r="ANN36" s="679"/>
      <c r="ANO36" s="679"/>
      <c r="ANP36" s="679"/>
      <c r="ANQ36" s="679"/>
      <c r="ANR36" s="679"/>
      <c r="ANS36" s="679"/>
      <c r="ANT36" s="679"/>
      <c r="ANU36" s="679"/>
      <c r="ANV36" s="679"/>
      <c r="ANW36" s="679"/>
      <c r="ANX36" s="679"/>
      <c r="ANY36" s="679"/>
      <c r="ANZ36" s="679"/>
      <c r="AOA36" s="679"/>
      <c r="AOB36" s="679"/>
      <c r="AOC36" s="679"/>
      <c r="AOD36" s="679"/>
      <c r="AOE36" s="679"/>
      <c r="AOF36" s="679"/>
      <c r="AOG36" s="679"/>
      <c r="AOH36" s="679"/>
      <c r="AOI36" s="679"/>
      <c r="AOJ36" s="679"/>
      <c r="AOK36" s="679"/>
      <c r="AOL36" s="679"/>
      <c r="AOM36" s="679"/>
      <c r="AON36" s="679"/>
      <c r="AOO36" s="679"/>
      <c r="AOP36" s="679"/>
      <c r="AOQ36" s="679"/>
      <c r="AOR36" s="679"/>
      <c r="AOS36" s="679"/>
      <c r="AOT36" s="679"/>
      <c r="AOU36" s="679"/>
      <c r="AOV36" s="679"/>
      <c r="AOW36" s="679"/>
      <c r="AOX36" s="679"/>
      <c r="AOY36" s="679"/>
      <c r="AOZ36" s="679"/>
      <c r="APA36" s="679"/>
      <c r="APB36" s="679"/>
      <c r="APC36" s="679"/>
      <c r="APD36" s="679"/>
      <c r="APE36" s="679"/>
      <c r="APF36" s="679"/>
      <c r="APG36" s="679"/>
      <c r="APH36" s="679"/>
      <c r="API36" s="679"/>
      <c r="APJ36" s="679"/>
      <c r="APK36" s="679"/>
      <c r="APL36" s="679"/>
      <c r="APM36" s="679"/>
      <c r="APN36" s="679"/>
      <c r="APO36" s="679"/>
      <c r="APP36" s="679"/>
      <c r="APQ36" s="679"/>
      <c r="APR36" s="679"/>
      <c r="APS36" s="679"/>
      <c r="APT36" s="679"/>
      <c r="APU36" s="679"/>
      <c r="APV36" s="679"/>
      <c r="APW36" s="679"/>
      <c r="APX36" s="679"/>
      <c r="APY36" s="679"/>
      <c r="APZ36" s="679"/>
      <c r="AQA36" s="679"/>
      <c r="AQB36" s="679"/>
      <c r="AQC36" s="679"/>
      <c r="AQD36" s="679"/>
      <c r="AQE36" s="679"/>
      <c r="AQF36" s="679"/>
      <c r="AQG36" s="679"/>
      <c r="AQH36" s="679"/>
      <c r="AQI36" s="679"/>
      <c r="AQJ36" s="679"/>
      <c r="AQK36" s="679"/>
      <c r="AQL36" s="679"/>
      <c r="AQM36" s="679"/>
      <c r="AQN36" s="679"/>
      <c r="AQO36" s="679"/>
      <c r="AQP36" s="679"/>
      <c r="AQQ36" s="679"/>
      <c r="AQR36" s="679"/>
      <c r="AQS36" s="679"/>
      <c r="AQT36" s="679"/>
      <c r="AQU36" s="679"/>
      <c r="AQV36" s="679"/>
      <c r="AQW36" s="679"/>
      <c r="AQX36" s="679"/>
      <c r="AQY36" s="679"/>
      <c r="AQZ36" s="679"/>
      <c r="ARA36" s="679"/>
      <c r="ARB36" s="679"/>
      <c r="ARC36" s="679"/>
      <c r="ARD36" s="679"/>
      <c r="ARE36" s="679"/>
      <c r="ARF36" s="679"/>
      <c r="ARG36" s="679"/>
      <c r="ARH36" s="679"/>
      <c r="ARI36" s="679"/>
      <c r="ARJ36" s="679"/>
      <c r="ARK36" s="679"/>
      <c r="ARL36" s="679"/>
      <c r="ARM36" s="679"/>
      <c r="ARN36" s="679"/>
      <c r="ARO36" s="679"/>
      <c r="ARP36" s="679"/>
      <c r="ARQ36" s="679"/>
      <c r="ARR36" s="679"/>
      <c r="ARS36" s="679"/>
      <c r="ART36" s="679"/>
      <c r="ARU36" s="679"/>
      <c r="ARV36" s="679"/>
      <c r="ARW36" s="679"/>
      <c r="ARX36" s="679"/>
      <c r="ARY36" s="679"/>
      <c r="ARZ36" s="679"/>
      <c r="ASA36" s="679"/>
      <c r="ASB36" s="679"/>
      <c r="ASC36" s="679"/>
      <c r="ASD36" s="679"/>
      <c r="ASE36" s="679"/>
      <c r="ASF36" s="679"/>
      <c r="ASG36" s="679"/>
      <c r="ASH36" s="679"/>
      <c r="ASI36" s="679"/>
      <c r="ASJ36" s="679"/>
      <c r="ASK36" s="679"/>
      <c r="ASL36" s="679"/>
      <c r="ASM36" s="679"/>
      <c r="ASN36" s="679"/>
      <c r="ASO36" s="679"/>
      <c r="ASP36" s="679"/>
      <c r="ASQ36" s="679"/>
      <c r="ASR36" s="679"/>
      <c r="ASS36" s="679"/>
      <c r="AST36" s="679"/>
      <c r="ASU36" s="679"/>
      <c r="ASV36" s="679"/>
      <c r="ASW36" s="679"/>
      <c r="ASX36" s="679"/>
      <c r="ASY36" s="679"/>
      <c r="ASZ36" s="679"/>
      <c r="ATA36" s="679"/>
      <c r="ATB36" s="679"/>
      <c r="ATC36" s="679"/>
      <c r="ATD36" s="679"/>
      <c r="ATE36" s="679"/>
      <c r="ATF36" s="679"/>
      <c r="ATG36" s="679"/>
      <c r="ATH36" s="679"/>
      <c r="ATI36" s="679"/>
      <c r="ATJ36" s="679"/>
      <c r="ATK36" s="679"/>
      <c r="ATL36" s="679"/>
      <c r="ATM36" s="679"/>
      <c r="ATN36" s="679"/>
      <c r="ATO36" s="679"/>
      <c r="ATP36" s="679"/>
      <c r="ATQ36" s="679"/>
      <c r="ATR36" s="679"/>
      <c r="ATS36" s="679"/>
      <c r="ATT36" s="679"/>
      <c r="ATU36" s="679"/>
      <c r="ATV36" s="679"/>
      <c r="ATW36" s="679"/>
      <c r="ATX36" s="679"/>
      <c r="ATY36" s="679"/>
      <c r="ATZ36" s="679"/>
      <c r="AUA36" s="679"/>
      <c r="AUB36" s="679"/>
      <c r="AUC36" s="679"/>
      <c r="AUD36" s="679"/>
      <c r="AUE36" s="679"/>
      <c r="AUF36" s="679"/>
      <c r="AUG36" s="679"/>
      <c r="AUH36" s="679"/>
      <c r="AUI36" s="679"/>
      <c r="AUJ36" s="679"/>
      <c r="AUK36" s="679"/>
      <c r="AUL36" s="679"/>
      <c r="AUM36" s="679"/>
      <c r="AUN36" s="679"/>
      <c r="AUO36" s="679"/>
      <c r="AUP36" s="679"/>
      <c r="AUQ36" s="679"/>
      <c r="AUR36" s="679"/>
      <c r="AUS36" s="679"/>
      <c r="AUT36" s="679"/>
      <c r="AUU36" s="679"/>
      <c r="AUV36" s="679"/>
      <c r="AUW36" s="679"/>
      <c r="AUX36" s="679"/>
      <c r="AUY36" s="679"/>
      <c r="AUZ36" s="679"/>
      <c r="AVA36" s="679"/>
      <c r="AVB36" s="679"/>
      <c r="AVC36" s="679"/>
      <c r="AVD36" s="679"/>
      <c r="AVE36" s="679"/>
      <c r="AVF36" s="679"/>
      <c r="AVG36" s="679"/>
      <c r="AVH36" s="679"/>
      <c r="AVI36" s="679"/>
      <c r="AVJ36" s="679"/>
      <c r="AVK36" s="679"/>
      <c r="AVL36" s="679"/>
      <c r="AVM36" s="679"/>
      <c r="AVN36" s="679"/>
      <c r="AVO36" s="679"/>
      <c r="AVP36" s="679"/>
      <c r="AVQ36" s="679"/>
      <c r="AVR36" s="679"/>
      <c r="AVS36" s="679"/>
      <c r="AVT36" s="679"/>
      <c r="AVU36" s="679"/>
      <c r="AVV36" s="679"/>
      <c r="AVW36" s="679"/>
      <c r="AVX36" s="679"/>
      <c r="AVY36" s="679"/>
      <c r="AVZ36" s="679"/>
      <c r="AWA36" s="679"/>
      <c r="AWB36" s="679"/>
      <c r="AWC36" s="679"/>
      <c r="AWD36" s="679"/>
      <c r="AWE36" s="679"/>
      <c r="AWF36" s="679"/>
      <c r="AWG36" s="679"/>
      <c r="AWH36" s="679"/>
      <c r="AWI36" s="679"/>
      <c r="AWJ36" s="679"/>
      <c r="AWK36" s="679"/>
      <c r="AWL36" s="679"/>
      <c r="AWM36" s="679"/>
      <c r="AWN36" s="679"/>
      <c r="AWO36" s="679"/>
      <c r="AWP36" s="679"/>
      <c r="AWQ36" s="679"/>
      <c r="AWR36" s="679"/>
      <c r="AWS36" s="679"/>
      <c r="AWT36" s="679"/>
      <c r="AWU36" s="679"/>
      <c r="AWV36" s="679"/>
      <c r="AWW36" s="679"/>
      <c r="AWX36" s="679"/>
      <c r="AWY36" s="679"/>
      <c r="AWZ36" s="679"/>
      <c r="AXA36" s="679"/>
      <c r="AXB36" s="679"/>
      <c r="AXC36" s="679"/>
      <c r="AXD36" s="679"/>
      <c r="AXE36" s="679"/>
      <c r="AXF36" s="679"/>
      <c r="AXG36" s="679"/>
      <c r="AXH36" s="679"/>
      <c r="AXI36" s="679"/>
      <c r="AXJ36" s="679"/>
      <c r="AXK36" s="679"/>
      <c r="AXL36" s="679"/>
      <c r="AXM36" s="679"/>
      <c r="AXN36" s="679"/>
      <c r="AXO36" s="679"/>
      <c r="AXP36" s="679"/>
      <c r="AXQ36" s="679"/>
      <c r="AXR36" s="679"/>
      <c r="AXS36" s="679"/>
      <c r="AXT36" s="679"/>
      <c r="AXU36" s="679"/>
      <c r="AXV36" s="679"/>
      <c r="AXW36" s="679"/>
      <c r="AXX36" s="679"/>
      <c r="AXY36" s="679"/>
      <c r="AXZ36" s="679"/>
      <c r="AYA36" s="679"/>
      <c r="AYB36" s="679"/>
      <c r="AYC36" s="679"/>
      <c r="AYD36" s="679"/>
      <c r="AYE36" s="679"/>
      <c r="AYF36" s="679"/>
      <c r="AYG36" s="679"/>
      <c r="AYH36" s="679"/>
      <c r="AYI36" s="679"/>
      <c r="AYJ36" s="679"/>
      <c r="AYK36" s="679"/>
      <c r="AYL36" s="679"/>
      <c r="AYM36" s="679"/>
      <c r="AYN36" s="679"/>
      <c r="AYO36" s="679"/>
      <c r="AYP36" s="679"/>
      <c r="AYQ36" s="679"/>
      <c r="AYR36" s="679"/>
      <c r="AYS36" s="679"/>
      <c r="AYT36" s="679"/>
      <c r="AYU36" s="679"/>
      <c r="AYV36" s="679"/>
      <c r="AYW36" s="679"/>
      <c r="AYX36" s="679"/>
      <c r="AYY36" s="679"/>
      <c r="AYZ36" s="679"/>
      <c r="AZA36" s="679"/>
      <c r="AZB36" s="679"/>
      <c r="AZC36" s="679"/>
      <c r="AZD36" s="679"/>
      <c r="AZE36" s="679"/>
      <c r="AZF36" s="679"/>
      <c r="AZG36" s="679"/>
      <c r="AZH36" s="679"/>
      <c r="AZI36" s="679"/>
      <c r="AZJ36" s="679"/>
      <c r="AZK36" s="679"/>
      <c r="AZL36" s="679"/>
      <c r="AZM36" s="679"/>
      <c r="AZN36" s="679"/>
      <c r="AZO36" s="679"/>
      <c r="AZP36" s="679"/>
      <c r="AZQ36" s="679"/>
      <c r="AZR36" s="679"/>
      <c r="AZS36" s="679"/>
      <c r="AZT36" s="679"/>
      <c r="AZU36" s="679"/>
      <c r="AZV36" s="679"/>
      <c r="AZW36" s="679"/>
      <c r="AZX36" s="679"/>
      <c r="AZY36" s="679"/>
      <c r="AZZ36" s="679"/>
      <c r="BAA36" s="679"/>
      <c r="BAB36" s="679"/>
      <c r="BAC36" s="679"/>
      <c r="BAD36" s="679"/>
      <c r="BAE36" s="679"/>
      <c r="BAF36" s="679"/>
      <c r="BAG36" s="679"/>
      <c r="BAH36" s="679"/>
      <c r="BAI36" s="679"/>
      <c r="BAJ36" s="679"/>
      <c r="BAK36" s="679"/>
      <c r="BAL36" s="679"/>
      <c r="BAM36" s="679"/>
      <c r="BAN36" s="679"/>
      <c r="BAO36" s="679"/>
      <c r="BAP36" s="679"/>
      <c r="BAQ36" s="679"/>
      <c r="BAR36" s="679"/>
      <c r="BAS36" s="679"/>
      <c r="BAT36" s="679"/>
      <c r="BAU36" s="679"/>
      <c r="BAV36" s="679"/>
      <c r="BAW36" s="679"/>
      <c r="BAX36" s="679"/>
      <c r="BAY36" s="679"/>
      <c r="BAZ36" s="679"/>
      <c r="BBA36" s="679"/>
      <c r="BBB36" s="679"/>
      <c r="BBC36" s="679"/>
      <c r="BBD36" s="679"/>
      <c r="BBE36" s="679"/>
      <c r="BBF36" s="679"/>
      <c r="BBG36" s="679"/>
      <c r="BBH36" s="679"/>
      <c r="BBI36" s="679"/>
      <c r="BBJ36" s="679"/>
      <c r="BBK36" s="679"/>
      <c r="BBL36" s="679"/>
      <c r="BBM36" s="679"/>
      <c r="BBN36" s="679"/>
      <c r="BBO36" s="679"/>
      <c r="BBP36" s="679"/>
      <c r="BBQ36" s="679"/>
      <c r="BBR36" s="679"/>
      <c r="BBS36" s="679"/>
      <c r="BBT36" s="679"/>
      <c r="BBU36" s="679"/>
      <c r="BBV36" s="679"/>
      <c r="BBW36" s="679"/>
      <c r="BBX36" s="679"/>
      <c r="BBY36" s="679"/>
      <c r="BBZ36" s="679"/>
      <c r="BCA36" s="679"/>
      <c r="BCB36" s="679"/>
      <c r="BCC36" s="679"/>
      <c r="BCD36" s="679"/>
      <c r="BCE36" s="679"/>
      <c r="BCF36" s="679"/>
      <c r="BCG36" s="679"/>
      <c r="BCH36" s="679"/>
      <c r="BCI36" s="679"/>
      <c r="BCJ36" s="679"/>
      <c r="BCK36" s="679"/>
      <c r="BCL36" s="679"/>
      <c r="BCM36" s="679"/>
      <c r="BCN36" s="679"/>
      <c r="BCO36" s="679"/>
      <c r="BCP36" s="679"/>
      <c r="BCQ36" s="679"/>
      <c r="BCR36" s="679"/>
      <c r="BCS36" s="679"/>
      <c r="BCT36" s="679"/>
      <c r="BCU36" s="679"/>
      <c r="BCV36" s="679"/>
      <c r="BCW36" s="679"/>
      <c r="BCX36" s="679"/>
      <c r="BCY36" s="679"/>
      <c r="BCZ36" s="679"/>
      <c r="BDA36" s="679"/>
      <c r="BDB36" s="679"/>
      <c r="BDC36" s="679"/>
      <c r="BDD36" s="679"/>
      <c r="BDE36" s="679"/>
      <c r="BDF36" s="679"/>
      <c r="BDG36" s="679"/>
      <c r="BDH36" s="679"/>
      <c r="BDI36" s="679"/>
      <c r="BDJ36" s="679"/>
      <c r="BDK36" s="679"/>
      <c r="BDL36" s="679"/>
      <c r="BDM36" s="679"/>
      <c r="BDN36" s="679"/>
      <c r="BDO36" s="679"/>
      <c r="BDP36" s="679"/>
      <c r="BDQ36" s="679"/>
      <c r="BDR36" s="679"/>
      <c r="BDS36" s="679"/>
      <c r="BDT36" s="679"/>
      <c r="BDU36" s="679"/>
      <c r="BDV36" s="679"/>
      <c r="BDW36" s="679"/>
      <c r="BDX36" s="679"/>
      <c r="BDY36" s="679"/>
      <c r="BDZ36" s="679"/>
      <c r="BEA36" s="679"/>
      <c r="BEB36" s="679"/>
      <c r="BEC36" s="679"/>
      <c r="BED36" s="679"/>
      <c r="BEE36" s="679"/>
      <c r="BEF36" s="679"/>
      <c r="BEG36" s="679"/>
      <c r="BEH36" s="679"/>
      <c r="BEI36" s="679"/>
      <c r="BEJ36" s="679"/>
      <c r="BEK36" s="679"/>
      <c r="BEL36" s="679"/>
      <c r="BEM36" s="679"/>
      <c r="BEN36" s="679"/>
      <c r="BEO36" s="679"/>
      <c r="BEP36" s="679"/>
      <c r="BEQ36" s="679"/>
      <c r="BER36" s="679"/>
      <c r="BES36" s="679"/>
      <c r="BET36" s="679"/>
      <c r="BEU36" s="679"/>
      <c r="BEV36" s="679"/>
      <c r="BEW36" s="679"/>
      <c r="BEX36" s="679"/>
      <c r="BEY36" s="679"/>
      <c r="BEZ36" s="679"/>
      <c r="BFA36" s="679"/>
      <c r="BFB36" s="679"/>
      <c r="BFC36" s="679"/>
      <c r="BFD36" s="679"/>
      <c r="BFE36" s="679"/>
      <c r="BFF36" s="679"/>
      <c r="BFG36" s="679"/>
      <c r="BFH36" s="679"/>
      <c r="BFI36" s="679"/>
      <c r="BFJ36" s="679"/>
      <c r="BFK36" s="679"/>
      <c r="BFL36" s="679"/>
      <c r="BFM36" s="679"/>
      <c r="BFN36" s="679"/>
      <c r="BFO36" s="679"/>
      <c r="BFP36" s="679"/>
      <c r="BFQ36" s="679"/>
      <c r="BFR36" s="679"/>
      <c r="BFS36" s="679"/>
      <c r="BFT36" s="679"/>
      <c r="BFU36" s="679"/>
      <c r="BFV36" s="679"/>
      <c r="BFW36" s="679"/>
      <c r="BFX36" s="679"/>
      <c r="BFY36" s="679"/>
      <c r="BFZ36" s="679"/>
      <c r="BGA36" s="679"/>
      <c r="BGB36" s="679"/>
      <c r="BGC36" s="679"/>
      <c r="BGD36" s="679"/>
      <c r="BGE36" s="679"/>
      <c r="BGF36" s="679"/>
      <c r="BGG36" s="679"/>
      <c r="BGH36" s="679"/>
      <c r="BGI36" s="679"/>
      <c r="BGJ36" s="679"/>
      <c r="BGK36" s="679"/>
      <c r="BGL36" s="679"/>
      <c r="BGM36" s="679"/>
      <c r="BGN36" s="679"/>
      <c r="BGO36" s="679"/>
      <c r="BGP36" s="679"/>
      <c r="BGQ36" s="679"/>
      <c r="BGR36" s="679"/>
      <c r="BGS36" s="679"/>
      <c r="BGT36" s="679"/>
      <c r="BGU36" s="679"/>
      <c r="BGV36" s="679"/>
      <c r="BGW36" s="679"/>
      <c r="BGX36" s="679"/>
      <c r="BGY36" s="679"/>
      <c r="BGZ36" s="679"/>
      <c r="BHA36" s="679"/>
      <c r="BHB36" s="679"/>
      <c r="BHC36" s="679"/>
      <c r="BHD36" s="679"/>
      <c r="BHE36" s="679"/>
      <c r="BHF36" s="679"/>
      <c r="BHG36" s="679"/>
      <c r="BHH36" s="679"/>
      <c r="BHI36" s="679"/>
      <c r="BHJ36" s="679"/>
      <c r="BHK36" s="679"/>
      <c r="BHL36" s="679"/>
      <c r="BHM36" s="679"/>
      <c r="BHN36" s="679"/>
      <c r="BHO36" s="679"/>
      <c r="BHP36" s="679"/>
      <c r="BHQ36" s="679"/>
      <c r="BHR36" s="679"/>
      <c r="BHS36" s="679"/>
      <c r="BHT36" s="679"/>
      <c r="BHU36" s="679"/>
      <c r="BHV36" s="679"/>
      <c r="BHW36" s="679"/>
      <c r="BHX36" s="679"/>
      <c r="BHY36" s="679"/>
      <c r="BHZ36" s="679"/>
      <c r="BIA36" s="679"/>
      <c r="BIB36" s="679"/>
      <c r="BIC36" s="679"/>
      <c r="BID36" s="679"/>
      <c r="BIE36" s="679"/>
      <c r="BIF36" s="679"/>
      <c r="BIG36" s="679"/>
      <c r="BIH36" s="679"/>
      <c r="BII36" s="679"/>
      <c r="BIJ36" s="679"/>
      <c r="BIK36" s="679"/>
      <c r="BIL36" s="679"/>
      <c r="BIM36" s="679"/>
      <c r="BIN36" s="679"/>
      <c r="BIO36" s="679"/>
      <c r="BIP36" s="679"/>
      <c r="BIQ36" s="679"/>
      <c r="BIR36" s="679"/>
      <c r="BIS36" s="679"/>
      <c r="BIT36" s="679"/>
      <c r="BIU36" s="679"/>
      <c r="BIV36" s="679"/>
      <c r="BIW36" s="679"/>
      <c r="BIX36" s="679"/>
      <c r="BIY36" s="679"/>
      <c r="BIZ36" s="679"/>
      <c r="BJA36" s="679"/>
      <c r="BJB36" s="679"/>
      <c r="BJC36" s="679"/>
      <c r="BJD36" s="679"/>
      <c r="BJE36" s="679"/>
      <c r="BJF36" s="679"/>
      <c r="BJG36" s="679"/>
      <c r="BJH36" s="679"/>
      <c r="BJI36" s="679"/>
      <c r="BJJ36" s="679"/>
      <c r="BJK36" s="679"/>
      <c r="BJL36" s="679"/>
      <c r="BJM36" s="679"/>
      <c r="BJN36" s="679"/>
      <c r="BJO36" s="679"/>
      <c r="BJP36" s="679"/>
      <c r="BJQ36" s="679"/>
      <c r="BJR36" s="679"/>
      <c r="BJS36" s="679"/>
      <c r="BJT36" s="679"/>
      <c r="BJU36" s="679"/>
      <c r="BJV36" s="679"/>
      <c r="BJW36" s="679"/>
      <c r="BJX36" s="679"/>
      <c r="BJY36" s="679"/>
      <c r="BJZ36" s="679"/>
      <c r="BKA36" s="679"/>
      <c r="BKB36" s="679"/>
      <c r="BKC36" s="679"/>
      <c r="BKD36" s="679"/>
      <c r="BKE36" s="679"/>
      <c r="BKF36" s="679"/>
      <c r="BKG36" s="679"/>
      <c r="BKH36" s="679"/>
      <c r="BKI36" s="679"/>
      <c r="BKJ36" s="679"/>
      <c r="BKK36" s="679"/>
      <c r="BKL36" s="679"/>
      <c r="BKM36" s="679"/>
      <c r="BKN36" s="679"/>
      <c r="BKO36" s="679"/>
      <c r="BKP36" s="679"/>
      <c r="BKQ36" s="679"/>
      <c r="BKR36" s="679"/>
      <c r="BKS36" s="679"/>
      <c r="BKT36" s="679"/>
      <c r="BKU36" s="679"/>
      <c r="BKV36" s="679"/>
      <c r="BKW36" s="679"/>
      <c r="BKX36" s="679"/>
      <c r="BKY36" s="679"/>
      <c r="BKZ36" s="679"/>
      <c r="BLA36" s="679"/>
      <c r="BLB36" s="679"/>
      <c r="BLC36" s="679"/>
      <c r="BLD36" s="679"/>
      <c r="BLE36" s="679"/>
      <c r="BLF36" s="679"/>
      <c r="BLG36" s="679"/>
      <c r="BLH36" s="679"/>
      <c r="BLI36" s="679"/>
      <c r="BLJ36" s="679"/>
      <c r="BLK36" s="679"/>
      <c r="BLL36" s="679"/>
      <c r="BLM36" s="679"/>
      <c r="BLN36" s="679"/>
      <c r="BLO36" s="679"/>
      <c r="BLP36" s="679"/>
      <c r="BLQ36" s="679"/>
      <c r="BLR36" s="679"/>
      <c r="BLS36" s="679"/>
      <c r="BLT36" s="679"/>
      <c r="BLU36" s="679"/>
      <c r="BLV36" s="679"/>
      <c r="BLW36" s="679"/>
      <c r="BLX36" s="679"/>
      <c r="BLY36" s="679"/>
      <c r="BLZ36" s="679"/>
      <c r="BMA36" s="679"/>
      <c r="BMB36" s="679"/>
      <c r="BMC36" s="679"/>
      <c r="BMD36" s="679"/>
      <c r="BME36" s="679"/>
      <c r="BMF36" s="679"/>
      <c r="BMG36" s="679"/>
      <c r="BMH36" s="679"/>
      <c r="BMI36" s="679"/>
      <c r="BMJ36" s="679"/>
      <c r="BMK36" s="679"/>
      <c r="BML36" s="679"/>
      <c r="BMM36" s="679"/>
      <c r="BMN36" s="679"/>
      <c r="BMO36" s="679"/>
      <c r="BMP36" s="679"/>
      <c r="BMQ36" s="679"/>
      <c r="BMR36" s="679"/>
      <c r="BMS36" s="679"/>
      <c r="BMT36" s="679"/>
      <c r="BMU36" s="679"/>
      <c r="BMV36" s="679"/>
      <c r="BMW36" s="679"/>
      <c r="BMX36" s="679"/>
      <c r="BMY36" s="679"/>
      <c r="BMZ36" s="679"/>
      <c r="BNA36" s="679"/>
      <c r="BNB36" s="679"/>
      <c r="BNC36" s="679"/>
      <c r="BND36" s="679"/>
      <c r="BNE36" s="679"/>
      <c r="BNF36" s="679"/>
      <c r="BNG36" s="679"/>
      <c r="BNH36" s="679"/>
      <c r="BNI36" s="679"/>
      <c r="BNJ36" s="679"/>
      <c r="BNK36" s="679"/>
      <c r="BNL36" s="679"/>
      <c r="BNM36" s="679"/>
      <c r="BNN36" s="679"/>
      <c r="BNO36" s="679"/>
      <c r="BNP36" s="679"/>
      <c r="BNQ36" s="679"/>
      <c r="BNR36" s="679"/>
      <c r="BNS36" s="679"/>
      <c r="BNT36" s="679"/>
      <c r="BNU36" s="679"/>
      <c r="BNV36" s="679"/>
      <c r="BNW36" s="679"/>
      <c r="BNX36" s="679"/>
      <c r="BNY36" s="679"/>
      <c r="BNZ36" s="679"/>
      <c r="BOA36" s="679"/>
      <c r="BOB36" s="679"/>
      <c r="BOC36" s="679"/>
      <c r="BOD36" s="679"/>
      <c r="BOE36" s="679"/>
      <c r="BOF36" s="679"/>
      <c r="BOG36" s="679"/>
      <c r="BOH36" s="679"/>
      <c r="BOI36" s="679"/>
      <c r="BOJ36" s="679"/>
      <c r="BOK36" s="679"/>
      <c r="BOL36" s="679"/>
      <c r="BOM36" s="679"/>
      <c r="BON36" s="679"/>
      <c r="BOO36" s="679"/>
      <c r="BOP36" s="679"/>
      <c r="BOQ36" s="679"/>
      <c r="BOR36" s="679"/>
      <c r="BOS36" s="679"/>
      <c r="BOT36" s="679"/>
      <c r="BOU36" s="679"/>
      <c r="BOV36" s="679"/>
      <c r="BOW36" s="679"/>
      <c r="BOX36" s="679"/>
      <c r="BOY36" s="679"/>
      <c r="BOZ36" s="679"/>
      <c r="BPA36" s="679"/>
      <c r="BPB36" s="679"/>
      <c r="BPC36" s="679"/>
      <c r="BPD36" s="679"/>
      <c r="BPE36" s="679"/>
      <c r="BPF36" s="679"/>
      <c r="BPG36" s="679"/>
      <c r="BPH36" s="679"/>
      <c r="BPI36" s="679"/>
      <c r="BPJ36" s="679"/>
      <c r="BPK36" s="679"/>
      <c r="BPL36" s="679"/>
      <c r="BPM36" s="679"/>
      <c r="BPN36" s="679"/>
      <c r="BPO36" s="679"/>
      <c r="BPP36" s="679"/>
      <c r="BPQ36" s="679"/>
      <c r="BPR36" s="679"/>
      <c r="BPS36" s="679"/>
      <c r="BPT36" s="679"/>
      <c r="BPU36" s="679"/>
      <c r="BPV36" s="679"/>
      <c r="BPW36" s="679"/>
      <c r="BPX36" s="679"/>
      <c r="BPY36" s="679"/>
      <c r="BPZ36" s="679"/>
      <c r="BQA36" s="679"/>
      <c r="BQB36" s="679"/>
      <c r="BQC36" s="679"/>
      <c r="BQD36" s="679"/>
      <c r="BQE36" s="679"/>
      <c r="BQF36" s="679"/>
      <c r="BQG36" s="679"/>
      <c r="BQH36" s="679"/>
      <c r="BQI36" s="679"/>
      <c r="BQJ36" s="679"/>
      <c r="BQK36" s="679"/>
      <c r="BQL36" s="679"/>
      <c r="BQM36" s="679"/>
      <c r="BQN36" s="679"/>
      <c r="BQO36" s="679"/>
      <c r="BQP36" s="679"/>
      <c r="BQQ36" s="679"/>
      <c r="BQR36" s="679"/>
      <c r="BQS36" s="679"/>
      <c r="BQT36" s="679"/>
      <c r="BQU36" s="679"/>
      <c r="BQV36" s="679"/>
      <c r="BQW36" s="679"/>
      <c r="BQX36" s="679"/>
      <c r="BQY36" s="679"/>
      <c r="BQZ36" s="679"/>
      <c r="BRA36" s="679"/>
      <c r="BRB36" s="679"/>
      <c r="BRC36" s="679"/>
      <c r="BRD36" s="679"/>
      <c r="BRE36" s="679"/>
      <c r="BRF36" s="679"/>
      <c r="BRG36" s="679"/>
      <c r="BRH36" s="679"/>
      <c r="BRI36" s="679"/>
      <c r="BRJ36" s="679"/>
      <c r="BRK36" s="679"/>
      <c r="BRL36" s="679"/>
      <c r="BRM36" s="679"/>
      <c r="BRN36" s="679"/>
      <c r="BRO36" s="679"/>
      <c r="BRP36" s="679"/>
      <c r="BRQ36" s="679"/>
      <c r="BRR36" s="679"/>
      <c r="BRS36" s="679"/>
      <c r="BRT36" s="679"/>
      <c r="BRU36" s="679"/>
      <c r="BRV36" s="679"/>
      <c r="BRW36" s="679"/>
      <c r="BRX36" s="679"/>
      <c r="BRY36" s="679"/>
      <c r="BRZ36" s="679"/>
      <c r="BSA36" s="679"/>
      <c r="BSB36" s="679"/>
      <c r="BSC36" s="679"/>
      <c r="BSD36" s="679"/>
      <c r="BSE36" s="679"/>
      <c r="BSF36" s="679"/>
      <c r="BSG36" s="679"/>
      <c r="BSH36" s="679"/>
      <c r="BSI36" s="679"/>
      <c r="BSJ36" s="679"/>
      <c r="BSK36" s="679"/>
      <c r="BSL36" s="679"/>
      <c r="BSM36" s="679"/>
      <c r="BSN36" s="679"/>
      <c r="BSO36" s="679"/>
      <c r="BSP36" s="679"/>
      <c r="BSQ36" s="679"/>
      <c r="BSR36" s="679"/>
      <c r="BSS36" s="679"/>
      <c r="BST36" s="679"/>
      <c r="BSU36" s="679"/>
      <c r="BSV36" s="679"/>
      <c r="BSW36" s="679"/>
      <c r="BSX36" s="679"/>
      <c r="BSY36" s="679"/>
      <c r="BSZ36" s="679"/>
      <c r="BTA36" s="679"/>
      <c r="BTB36" s="679"/>
      <c r="BTC36" s="679"/>
      <c r="BTD36" s="679"/>
      <c r="BTE36" s="679"/>
      <c r="BTF36" s="679"/>
      <c r="BTG36" s="679"/>
      <c r="BTH36" s="679"/>
      <c r="BTI36" s="679"/>
      <c r="BTJ36" s="679"/>
      <c r="BTK36" s="679"/>
      <c r="BTL36" s="679"/>
      <c r="BTM36" s="679"/>
      <c r="BTN36" s="679"/>
      <c r="BTO36" s="679"/>
      <c r="BTP36" s="679"/>
      <c r="BTQ36" s="679"/>
      <c r="BTR36" s="679"/>
      <c r="BTS36" s="679"/>
      <c r="BTT36" s="679"/>
      <c r="BTU36" s="679"/>
      <c r="BTV36" s="679"/>
      <c r="BTW36" s="679"/>
      <c r="BTX36" s="679"/>
      <c r="BTY36" s="679"/>
      <c r="BTZ36" s="679"/>
      <c r="BUA36" s="679"/>
      <c r="BUB36" s="679"/>
      <c r="BUC36" s="679"/>
      <c r="BUD36" s="679"/>
      <c r="BUE36" s="679"/>
      <c r="BUF36" s="679"/>
      <c r="BUG36" s="679"/>
      <c r="BUH36" s="679"/>
      <c r="BUI36" s="679"/>
      <c r="BUJ36" s="679"/>
      <c r="BUK36" s="679"/>
      <c r="BUL36" s="679"/>
      <c r="BUM36" s="679"/>
      <c r="BUN36" s="679"/>
      <c r="BUO36" s="679"/>
      <c r="BUP36" s="679"/>
      <c r="BUQ36" s="679"/>
      <c r="BUR36" s="679"/>
      <c r="BUS36" s="679"/>
      <c r="BUT36" s="679"/>
      <c r="BUU36" s="679"/>
      <c r="BUV36" s="679"/>
      <c r="BUW36" s="679"/>
      <c r="BUX36" s="679"/>
      <c r="BUY36" s="679"/>
      <c r="BUZ36" s="679"/>
      <c r="BVA36" s="679"/>
      <c r="BVB36" s="679"/>
      <c r="BVC36" s="679"/>
      <c r="BVD36" s="679"/>
      <c r="BVE36" s="679"/>
      <c r="BVF36" s="679"/>
      <c r="BVG36" s="679"/>
      <c r="BVH36" s="679"/>
      <c r="BVI36" s="679"/>
      <c r="BVJ36" s="679"/>
      <c r="BVK36" s="679"/>
      <c r="BVL36" s="679"/>
      <c r="BVM36" s="679"/>
      <c r="BVN36" s="679"/>
      <c r="BVO36" s="679"/>
      <c r="BVP36" s="679"/>
      <c r="BVQ36" s="679"/>
      <c r="BVR36" s="679"/>
      <c r="BVS36" s="679"/>
      <c r="BVT36" s="679"/>
      <c r="BVU36" s="679"/>
      <c r="BVV36" s="679"/>
      <c r="BVW36" s="679"/>
      <c r="BVX36" s="679"/>
      <c r="BVY36" s="679"/>
      <c r="BVZ36" s="679"/>
      <c r="BWA36" s="679"/>
      <c r="BWB36" s="679"/>
      <c r="BWC36" s="679"/>
      <c r="BWD36" s="679"/>
    </row>
    <row r="37" spans="1:1954" ht="16.5" x14ac:dyDescent="0.3">
      <c r="A37" s="783" t="s">
        <v>718</v>
      </c>
      <c r="B37" s="784">
        <v>17531.554376005792</v>
      </c>
      <c r="C37" s="784">
        <v>2632.3603560700003</v>
      </c>
      <c r="D37" s="784">
        <v>20163.914732075787</v>
      </c>
      <c r="F37" s="781"/>
      <c r="G37" s="781"/>
      <c r="H37" s="781"/>
      <c r="J37" s="782"/>
      <c r="K37" s="782"/>
      <c r="L37" s="782"/>
    </row>
    <row r="38" spans="1:1954" ht="16.5" x14ac:dyDescent="0.3">
      <c r="A38" s="785" t="s">
        <v>719</v>
      </c>
      <c r="B38" s="786">
        <v>14328.691048940422</v>
      </c>
      <c r="C38" s="786">
        <v>2425.12101661</v>
      </c>
      <c r="D38" s="786">
        <v>16753.812065550424</v>
      </c>
      <c r="F38" s="781"/>
      <c r="G38" s="781"/>
      <c r="H38" s="781"/>
      <c r="J38" s="782"/>
      <c r="K38" s="782"/>
      <c r="L38" s="782"/>
    </row>
    <row r="39" spans="1:1954" ht="16.5" x14ac:dyDescent="0.3">
      <c r="A39" s="787" t="s">
        <v>720</v>
      </c>
      <c r="B39" s="788">
        <v>3557.924956615992</v>
      </c>
      <c r="C39" s="788">
        <v>2280.1991411999998</v>
      </c>
      <c r="D39" s="788">
        <v>5838.1240978159922</v>
      </c>
      <c r="F39" s="781"/>
      <c r="G39" s="781"/>
      <c r="H39" s="781"/>
      <c r="J39" s="782"/>
      <c r="K39" s="782"/>
      <c r="L39" s="782"/>
    </row>
    <row r="40" spans="1:1954" ht="16.5" x14ac:dyDescent="0.3">
      <c r="A40" s="787" t="s">
        <v>721</v>
      </c>
      <c r="B40" s="788">
        <v>10770.766092324429</v>
      </c>
      <c r="C40" s="788">
        <v>144.92187541000001</v>
      </c>
      <c r="D40" s="788">
        <v>10915.687967734428</v>
      </c>
      <c r="F40" s="781"/>
      <c r="G40" s="781"/>
      <c r="H40" s="781"/>
      <c r="J40" s="782"/>
      <c r="K40" s="782"/>
      <c r="L40" s="782"/>
    </row>
    <row r="41" spans="1:1954" ht="16.5" x14ac:dyDescent="0.3">
      <c r="A41" s="787" t="s">
        <v>722</v>
      </c>
      <c r="B41" s="788">
        <v>1161.13666949</v>
      </c>
      <c r="C41" s="788">
        <v>7.46214551</v>
      </c>
      <c r="D41" s="788">
        <v>1168.5988150000001</v>
      </c>
      <c r="F41" s="781"/>
      <c r="G41" s="781"/>
      <c r="H41" s="781"/>
      <c r="J41" s="782"/>
      <c r="K41" s="782"/>
      <c r="L41" s="782"/>
    </row>
    <row r="42" spans="1:1954" ht="16.5" x14ac:dyDescent="0.3">
      <c r="A42" s="787" t="s">
        <v>723</v>
      </c>
      <c r="B42" s="788">
        <v>456.20688107442879</v>
      </c>
      <c r="C42" s="788">
        <v>21.087473180000003</v>
      </c>
      <c r="D42" s="788">
        <v>477.29435425442881</v>
      </c>
      <c r="F42" s="781"/>
      <c r="G42" s="781"/>
      <c r="H42" s="781"/>
      <c r="J42" s="782"/>
      <c r="K42" s="782"/>
      <c r="L42" s="782"/>
    </row>
    <row r="43" spans="1:1954" ht="16.5" x14ac:dyDescent="0.3">
      <c r="A43" s="787" t="s">
        <v>724</v>
      </c>
      <c r="B43" s="788">
        <v>6533.4127575000002</v>
      </c>
      <c r="C43" s="788">
        <v>25.305908120000002</v>
      </c>
      <c r="D43" s="788">
        <v>6558.718665620001</v>
      </c>
      <c r="F43" s="781"/>
      <c r="G43" s="781"/>
      <c r="H43" s="781"/>
      <c r="J43" s="782"/>
      <c r="K43" s="782"/>
      <c r="L43" s="782"/>
    </row>
    <row r="44" spans="1:1954" ht="16.5" x14ac:dyDescent="0.3">
      <c r="A44" s="787" t="s">
        <v>725</v>
      </c>
      <c r="B44" s="788">
        <v>2620.0097842600003</v>
      </c>
      <c r="C44" s="788">
        <v>91.066348600000012</v>
      </c>
      <c r="D44" s="788">
        <v>2711.0761328599997</v>
      </c>
      <c r="F44" s="781"/>
      <c r="G44" s="781"/>
      <c r="H44" s="781"/>
      <c r="J44" s="782"/>
      <c r="K44" s="782"/>
      <c r="L44" s="782"/>
    </row>
    <row r="45" spans="1:1954" ht="16.5" x14ac:dyDescent="0.3">
      <c r="A45" s="785" t="s">
        <v>726</v>
      </c>
      <c r="B45" s="786">
        <v>1121.6685629662913</v>
      </c>
      <c r="C45" s="786">
        <v>4.7027627599999997</v>
      </c>
      <c r="D45" s="786">
        <v>1126.3713257262916</v>
      </c>
      <c r="F45" s="781"/>
      <c r="G45" s="781"/>
      <c r="H45" s="781"/>
      <c r="J45" s="782"/>
      <c r="K45" s="782"/>
      <c r="L45" s="782"/>
    </row>
    <row r="46" spans="1:1954" ht="16.5" x14ac:dyDescent="0.3">
      <c r="A46" s="785" t="s">
        <v>727</v>
      </c>
      <c r="B46" s="786">
        <v>2081.1947640990757</v>
      </c>
      <c r="C46" s="786">
        <v>202.53657670000001</v>
      </c>
      <c r="D46" s="786">
        <v>2283.7313407990755</v>
      </c>
      <c r="F46" s="781"/>
      <c r="G46" s="781"/>
      <c r="H46" s="781"/>
      <c r="J46" s="782"/>
      <c r="K46" s="782"/>
      <c r="L46" s="782"/>
    </row>
    <row r="47" spans="1:1954" ht="16.5" x14ac:dyDescent="0.3">
      <c r="A47" s="783" t="s">
        <v>728</v>
      </c>
      <c r="B47" s="784">
        <v>21069.419105066539</v>
      </c>
      <c r="C47" s="784">
        <v>1808.5419165270901</v>
      </c>
      <c r="D47" s="784">
        <v>22877.96102159363</v>
      </c>
      <c r="F47" s="781"/>
      <c r="G47" s="781"/>
      <c r="H47" s="781"/>
      <c r="J47" s="782"/>
      <c r="K47" s="782"/>
      <c r="L47" s="782"/>
    </row>
    <row r="48" spans="1:1954" ht="16.5" x14ac:dyDescent="0.3">
      <c r="A48" s="785" t="s">
        <v>729</v>
      </c>
      <c r="B48" s="786">
        <v>3343.0290569955241</v>
      </c>
      <c r="C48" s="786">
        <v>50.087282100000003</v>
      </c>
      <c r="D48" s="786">
        <v>3393.1163390955239</v>
      </c>
      <c r="F48" s="781"/>
      <c r="G48" s="781"/>
      <c r="H48" s="781"/>
      <c r="J48" s="782"/>
      <c r="K48" s="782"/>
      <c r="L48" s="782"/>
    </row>
    <row r="49" spans="1:1954" ht="16.5" x14ac:dyDescent="0.3">
      <c r="A49" s="785" t="s">
        <v>730</v>
      </c>
      <c r="B49" s="786">
        <v>10751.22961893615</v>
      </c>
      <c r="C49" s="786">
        <v>1546.8425243156667</v>
      </c>
      <c r="D49" s="786">
        <v>12298.072143251817</v>
      </c>
      <c r="F49" s="781"/>
      <c r="G49" s="781"/>
      <c r="H49" s="781"/>
      <c r="J49" s="782"/>
      <c r="K49" s="782"/>
      <c r="L49" s="782"/>
    </row>
    <row r="50" spans="1:1954" ht="16.5" x14ac:dyDescent="0.3">
      <c r="A50" s="785" t="s">
        <v>731</v>
      </c>
      <c r="B50" s="786">
        <v>6975.1604291348713</v>
      </c>
      <c r="C50" s="786">
        <v>211.61211011142353</v>
      </c>
      <c r="D50" s="786">
        <v>7186.7725392462953</v>
      </c>
      <c r="F50" s="781"/>
      <c r="G50" s="781"/>
      <c r="H50" s="781"/>
      <c r="J50" s="782"/>
      <c r="K50" s="782"/>
      <c r="L50" s="782"/>
    </row>
    <row r="51" spans="1:1954" ht="16.5" x14ac:dyDescent="0.3">
      <c r="A51" s="783" t="s">
        <v>732</v>
      </c>
      <c r="B51" s="784">
        <v>3301.3920609972361</v>
      </c>
      <c r="C51" s="784">
        <v>1162.2043115026665</v>
      </c>
      <c r="D51" s="784">
        <v>4463.5963724999028</v>
      </c>
      <c r="F51" s="781"/>
      <c r="G51" s="781"/>
      <c r="H51" s="781"/>
      <c r="J51" s="782"/>
      <c r="K51" s="782"/>
      <c r="L51" s="782"/>
    </row>
    <row r="52" spans="1:1954" ht="16.5" x14ac:dyDescent="0.3">
      <c r="A52" s="785" t="s">
        <v>733</v>
      </c>
      <c r="B52" s="786">
        <v>865.11374464074777</v>
      </c>
      <c r="C52" s="786">
        <v>11.79051084</v>
      </c>
      <c r="D52" s="786">
        <v>876.90425548074768</v>
      </c>
      <c r="F52" s="781"/>
      <c r="G52" s="781"/>
      <c r="H52" s="781"/>
      <c r="J52" s="782"/>
      <c r="K52" s="782"/>
      <c r="L52" s="782"/>
    </row>
    <row r="53" spans="1:1954" ht="16.5" x14ac:dyDescent="0.3">
      <c r="A53" s="785" t="s">
        <v>734</v>
      </c>
      <c r="B53" s="786">
        <v>90.590765539324764</v>
      </c>
      <c r="C53" s="786">
        <v>586.66115621266647</v>
      </c>
      <c r="D53" s="786">
        <v>677.25192175199129</v>
      </c>
      <c r="F53" s="781"/>
      <c r="G53" s="781"/>
      <c r="H53" s="781"/>
      <c r="J53" s="782"/>
      <c r="K53" s="782"/>
      <c r="L53" s="782"/>
    </row>
    <row r="54" spans="1:1954" ht="16.5" x14ac:dyDescent="0.3">
      <c r="A54" s="785" t="s">
        <v>735</v>
      </c>
      <c r="B54" s="786">
        <v>9.5149757499999996</v>
      </c>
      <c r="C54" s="786">
        <v>3.9904731299999998</v>
      </c>
      <c r="D54" s="786">
        <v>13.505448880000001</v>
      </c>
      <c r="F54" s="781"/>
      <c r="G54" s="781"/>
      <c r="H54" s="781"/>
      <c r="J54" s="782"/>
      <c r="K54" s="782"/>
      <c r="L54" s="782"/>
    </row>
    <row r="55" spans="1:1954" ht="16.5" x14ac:dyDescent="0.3">
      <c r="A55" s="785" t="s">
        <v>736</v>
      </c>
      <c r="B55" s="786">
        <v>2333.7826580771639</v>
      </c>
      <c r="C55" s="786">
        <v>559.75235172999999</v>
      </c>
      <c r="D55" s="786">
        <v>2893.5350098071631</v>
      </c>
      <c r="F55" s="781"/>
      <c r="G55" s="781"/>
      <c r="H55" s="781"/>
      <c r="J55" s="782"/>
      <c r="K55" s="782"/>
      <c r="L55" s="782"/>
    </row>
    <row r="56" spans="1:1954" ht="16.5" x14ac:dyDescent="0.3">
      <c r="A56" s="785" t="s">
        <v>737</v>
      </c>
      <c r="B56" s="786">
        <v>2.3899169900000001</v>
      </c>
      <c r="C56" s="786">
        <v>9.8195899999999996E-3</v>
      </c>
      <c r="D56" s="786">
        <v>2.3997365799999999</v>
      </c>
      <c r="F56" s="781"/>
      <c r="G56" s="781"/>
      <c r="H56" s="781"/>
      <c r="J56" s="782"/>
      <c r="K56" s="782"/>
      <c r="L56" s="782"/>
    </row>
    <row r="57" spans="1:1954" ht="16.5" x14ac:dyDescent="0.3">
      <c r="A57" s="783" t="s">
        <v>738</v>
      </c>
      <c r="B57" s="784">
        <v>21149.851218507672</v>
      </c>
      <c r="C57" s="784">
        <v>31004.651835659999</v>
      </c>
      <c r="D57" s="784">
        <v>52154.503054167668</v>
      </c>
      <c r="F57" s="781"/>
      <c r="G57" s="781"/>
      <c r="H57" s="781"/>
      <c r="J57" s="782"/>
      <c r="K57" s="782"/>
      <c r="L57" s="782"/>
    </row>
    <row r="58" spans="1:1954" ht="16.5" x14ac:dyDescent="0.3">
      <c r="A58" s="785" t="s">
        <v>739</v>
      </c>
      <c r="B58" s="786">
        <v>20086.833682229346</v>
      </c>
      <c r="C58" s="786">
        <v>30997.710197760003</v>
      </c>
      <c r="D58" s="786">
        <v>51084.543879989353</v>
      </c>
      <c r="F58" s="781"/>
      <c r="G58" s="781"/>
      <c r="H58" s="781"/>
      <c r="J58" s="782"/>
      <c r="K58" s="782"/>
      <c r="L58" s="782"/>
    </row>
    <row r="59" spans="1:1954" ht="16.5" x14ac:dyDescent="0.3">
      <c r="A59" s="787" t="s">
        <v>740</v>
      </c>
      <c r="B59" s="788">
        <v>17965.40944080034</v>
      </c>
      <c r="C59" s="788">
        <v>27744.51313621</v>
      </c>
      <c r="D59" s="788">
        <v>45709.922577010337</v>
      </c>
      <c r="F59" s="781"/>
      <c r="G59" s="781"/>
      <c r="H59" s="781"/>
      <c r="J59" s="782"/>
      <c r="K59" s="782"/>
      <c r="L59" s="782"/>
    </row>
    <row r="60" spans="1:1954" ht="16.5" x14ac:dyDescent="0.3">
      <c r="A60" s="787" t="s">
        <v>741</v>
      </c>
      <c r="B60" s="788">
        <v>1672.0789817423315</v>
      </c>
      <c r="C60" s="788">
        <v>2853.6172372199999</v>
      </c>
      <c r="D60" s="788">
        <v>4525.6962189623318</v>
      </c>
      <c r="E60" s="695"/>
      <c r="F60" s="791"/>
      <c r="G60" s="781"/>
      <c r="H60" s="791"/>
      <c r="I60" s="695"/>
      <c r="J60" s="782"/>
      <c r="K60" s="782"/>
      <c r="L60" s="782"/>
      <c r="M60" s="695"/>
      <c r="N60" s="695"/>
      <c r="O60" s="695"/>
      <c r="P60" s="695"/>
      <c r="Q60" s="695"/>
      <c r="R60" s="695"/>
      <c r="S60" s="695"/>
      <c r="T60" s="695"/>
      <c r="U60" s="695"/>
      <c r="V60" s="695"/>
      <c r="W60" s="695"/>
      <c r="X60" s="695"/>
      <c r="Y60" s="695"/>
      <c r="Z60" s="695"/>
      <c r="AA60" s="695"/>
      <c r="AB60" s="695"/>
      <c r="AC60" s="695"/>
      <c r="AD60" s="695"/>
      <c r="AE60" s="695"/>
      <c r="AF60" s="695"/>
      <c r="AG60" s="695"/>
      <c r="AH60" s="695"/>
      <c r="AI60" s="695"/>
      <c r="AJ60" s="695"/>
      <c r="AK60" s="695"/>
      <c r="AL60" s="695"/>
      <c r="AM60" s="695"/>
      <c r="AN60" s="695"/>
      <c r="AO60" s="695"/>
      <c r="AP60" s="695"/>
      <c r="AQ60" s="695"/>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5"/>
      <c r="BU60" s="695"/>
      <c r="BV60" s="695"/>
      <c r="BW60" s="695"/>
      <c r="BX60" s="695"/>
      <c r="BY60" s="695"/>
      <c r="BZ60" s="695"/>
      <c r="CA60" s="695"/>
      <c r="CB60" s="695"/>
      <c r="CC60" s="695"/>
      <c r="CD60" s="695"/>
      <c r="CE60" s="695"/>
      <c r="CF60" s="695"/>
      <c r="CG60" s="695"/>
      <c r="CH60" s="695"/>
      <c r="CI60" s="695"/>
      <c r="CJ60" s="695"/>
      <c r="CK60" s="695"/>
      <c r="CL60" s="695"/>
      <c r="CM60" s="695"/>
      <c r="CN60" s="695"/>
      <c r="CO60" s="695"/>
      <c r="CP60" s="695"/>
      <c r="CQ60" s="695"/>
      <c r="CR60" s="695"/>
      <c r="CS60" s="695"/>
      <c r="CT60" s="695"/>
      <c r="CU60" s="695"/>
      <c r="CV60" s="695"/>
      <c r="CW60" s="695"/>
      <c r="CX60" s="695"/>
      <c r="CY60" s="695"/>
      <c r="CZ60" s="695"/>
      <c r="DA60" s="695"/>
      <c r="DB60" s="695"/>
      <c r="DC60" s="695"/>
      <c r="DD60" s="695"/>
      <c r="DE60" s="695"/>
      <c r="DF60" s="695"/>
      <c r="DG60" s="695"/>
      <c r="DH60" s="695"/>
      <c r="DI60" s="695"/>
      <c r="DJ60" s="695"/>
      <c r="DK60" s="695"/>
      <c r="DL60" s="695"/>
      <c r="DM60" s="695"/>
      <c r="DN60" s="695"/>
      <c r="DO60" s="695"/>
      <c r="DP60" s="695"/>
      <c r="DQ60" s="695"/>
      <c r="DR60" s="695"/>
      <c r="DS60" s="695"/>
      <c r="DT60" s="695"/>
      <c r="DU60" s="695"/>
      <c r="DV60" s="695"/>
      <c r="DW60" s="695"/>
      <c r="DX60" s="695"/>
      <c r="DY60" s="695"/>
      <c r="DZ60" s="695"/>
      <c r="EA60" s="695"/>
      <c r="EB60" s="695"/>
      <c r="EC60" s="695"/>
      <c r="ED60" s="695"/>
      <c r="EE60" s="695"/>
      <c r="EF60" s="695"/>
      <c r="EG60" s="695"/>
      <c r="EH60" s="695"/>
      <c r="EI60" s="695"/>
      <c r="EJ60" s="695"/>
      <c r="EK60" s="695"/>
      <c r="EL60" s="695"/>
      <c r="EM60" s="695"/>
      <c r="EN60" s="695"/>
      <c r="EO60" s="695"/>
      <c r="EP60" s="695"/>
      <c r="EQ60" s="695"/>
      <c r="ER60" s="695"/>
      <c r="ES60" s="695"/>
      <c r="ET60" s="695"/>
      <c r="EU60" s="695"/>
      <c r="EV60" s="695"/>
      <c r="EW60" s="695"/>
      <c r="EX60" s="695"/>
      <c r="EY60" s="695"/>
      <c r="EZ60" s="695"/>
      <c r="FA60" s="695"/>
      <c r="FB60" s="695"/>
      <c r="FC60" s="695"/>
      <c r="FD60" s="695"/>
      <c r="FE60" s="695"/>
      <c r="FF60" s="695"/>
      <c r="FG60" s="695"/>
      <c r="FH60" s="695"/>
      <c r="FI60" s="695"/>
      <c r="FJ60" s="695"/>
      <c r="FK60" s="695"/>
      <c r="FL60" s="695"/>
      <c r="FM60" s="695"/>
      <c r="FN60" s="695"/>
      <c r="FO60" s="695"/>
      <c r="FP60" s="695"/>
      <c r="FQ60" s="695"/>
      <c r="FR60" s="695"/>
      <c r="FS60" s="695"/>
      <c r="FT60" s="695"/>
      <c r="FU60" s="695"/>
      <c r="FV60" s="695"/>
      <c r="FW60" s="695"/>
      <c r="FX60" s="695"/>
      <c r="FY60" s="695"/>
      <c r="FZ60" s="695"/>
      <c r="GA60" s="695"/>
      <c r="GB60" s="695"/>
      <c r="GC60" s="695"/>
      <c r="GD60" s="695"/>
      <c r="GE60" s="695"/>
      <c r="GF60" s="695"/>
      <c r="GG60" s="695"/>
      <c r="GH60" s="695"/>
      <c r="GI60" s="695"/>
      <c r="GJ60" s="695"/>
      <c r="GK60" s="695"/>
      <c r="GL60" s="695"/>
      <c r="GM60" s="695"/>
      <c r="GN60" s="695"/>
      <c r="GO60" s="695"/>
      <c r="GP60" s="695"/>
      <c r="GQ60" s="695"/>
      <c r="GR60" s="695"/>
      <c r="GS60" s="695"/>
      <c r="GT60" s="695"/>
      <c r="GU60" s="695"/>
      <c r="GV60" s="695"/>
      <c r="GW60" s="695"/>
      <c r="GX60" s="695"/>
      <c r="GY60" s="695"/>
      <c r="GZ60" s="695"/>
      <c r="HA60" s="695"/>
      <c r="HB60" s="695"/>
      <c r="HC60" s="695"/>
      <c r="HD60" s="695"/>
      <c r="HE60" s="695"/>
      <c r="HF60" s="695"/>
      <c r="HG60" s="695"/>
      <c r="HH60" s="695"/>
      <c r="HI60" s="695"/>
      <c r="HJ60" s="695"/>
      <c r="HK60" s="695"/>
      <c r="HL60" s="695"/>
      <c r="HM60" s="695"/>
      <c r="HN60" s="695"/>
      <c r="HO60" s="695"/>
      <c r="HP60" s="695"/>
      <c r="HQ60" s="695"/>
      <c r="HR60" s="695"/>
      <c r="HS60" s="695"/>
      <c r="HT60" s="695"/>
      <c r="HU60" s="695"/>
      <c r="HV60" s="695"/>
      <c r="HW60" s="695"/>
      <c r="HX60" s="695"/>
      <c r="HY60" s="695"/>
      <c r="HZ60" s="695"/>
      <c r="IA60" s="695"/>
      <c r="IB60" s="695"/>
      <c r="IC60" s="695"/>
      <c r="ID60" s="695"/>
      <c r="IE60" s="695"/>
      <c r="IF60" s="695"/>
      <c r="IG60" s="695"/>
      <c r="IH60" s="695"/>
      <c r="II60" s="695"/>
      <c r="IJ60" s="695"/>
      <c r="IK60" s="695"/>
      <c r="IL60" s="695"/>
      <c r="IM60" s="695"/>
      <c r="IN60" s="695"/>
      <c r="IO60" s="695"/>
      <c r="IP60" s="695"/>
      <c r="IQ60" s="695"/>
      <c r="IR60" s="695"/>
      <c r="IS60" s="695"/>
      <c r="IT60" s="695"/>
      <c r="IU60" s="695"/>
      <c r="IV60" s="695"/>
      <c r="IW60" s="695"/>
      <c r="IX60" s="695"/>
      <c r="IY60" s="695"/>
      <c r="IZ60" s="695"/>
      <c r="JA60" s="695"/>
      <c r="JB60" s="695"/>
      <c r="JC60" s="695"/>
      <c r="JD60" s="695"/>
      <c r="JE60" s="695"/>
      <c r="JF60" s="695"/>
      <c r="JG60" s="695"/>
      <c r="JH60" s="695"/>
      <c r="JI60" s="695"/>
      <c r="JJ60" s="695"/>
      <c r="JK60" s="695"/>
      <c r="JL60" s="695"/>
      <c r="JM60" s="695"/>
      <c r="JN60" s="695"/>
      <c r="JO60" s="695"/>
      <c r="JP60" s="695"/>
      <c r="JQ60" s="695"/>
      <c r="JR60" s="695"/>
      <c r="JS60" s="695"/>
      <c r="JT60" s="695"/>
      <c r="JU60" s="695"/>
      <c r="JV60" s="695"/>
      <c r="JW60" s="695"/>
      <c r="JX60" s="695"/>
      <c r="JY60" s="695"/>
      <c r="JZ60" s="695"/>
      <c r="KA60" s="695"/>
      <c r="KB60" s="695"/>
      <c r="KC60" s="695"/>
      <c r="KD60" s="695"/>
      <c r="KE60" s="695"/>
      <c r="KF60" s="695"/>
      <c r="KG60" s="695"/>
      <c r="KH60" s="695"/>
      <c r="KI60" s="695"/>
      <c r="KJ60" s="695"/>
      <c r="KK60" s="695"/>
      <c r="KL60" s="695"/>
      <c r="KM60" s="695"/>
      <c r="KN60" s="695"/>
      <c r="KO60" s="695"/>
      <c r="KP60" s="695"/>
      <c r="KQ60" s="695"/>
      <c r="KR60" s="695"/>
      <c r="KS60" s="695"/>
      <c r="KT60" s="695"/>
      <c r="KU60" s="695"/>
      <c r="KV60" s="695"/>
      <c r="KW60" s="695"/>
      <c r="KX60" s="695"/>
      <c r="KY60" s="695"/>
      <c r="KZ60" s="695"/>
      <c r="LA60" s="695"/>
      <c r="LB60" s="695"/>
      <c r="LC60" s="695"/>
      <c r="LD60" s="695"/>
      <c r="LE60" s="695"/>
      <c r="LF60" s="695"/>
      <c r="LG60" s="695"/>
      <c r="LH60" s="695"/>
      <c r="LI60" s="695"/>
      <c r="LJ60" s="695"/>
      <c r="LK60" s="695"/>
      <c r="LL60" s="695"/>
      <c r="LM60" s="695"/>
      <c r="LN60" s="695"/>
      <c r="LO60" s="695"/>
      <c r="LP60" s="695"/>
      <c r="LQ60" s="695"/>
      <c r="LR60" s="695"/>
      <c r="LS60" s="695"/>
      <c r="LT60" s="695"/>
      <c r="LU60" s="695"/>
      <c r="LV60" s="695"/>
      <c r="LW60" s="695"/>
      <c r="LX60" s="695"/>
      <c r="LY60" s="695"/>
      <c r="LZ60" s="695"/>
      <c r="MA60" s="695"/>
      <c r="MB60" s="695"/>
      <c r="MC60" s="695"/>
      <c r="MD60" s="695"/>
      <c r="ME60" s="695"/>
      <c r="MF60" s="695"/>
      <c r="MG60" s="695"/>
      <c r="MH60" s="695"/>
      <c r="MI60" s="695"/>
      <c r="MJ60" s="695"/>
      <c r="MK60" s="695"/>
      <c r="ML60" s="695"/>
      <c r="MM60" s="695"/>
      <c r="MN60" s="695"/>
      <c r="MO60" s="695"/>
      <c r="MP60" s="695"/>
      <c r="MQ60" s="695"/>
      <c r="MR60" s="695"/>
      <c r="MS60" s="695"/>
      <c r="MT60" s="695"/>
      <c r="MU60" s="695"/>
      <c r="MV60" s="695"/>
      <c r="MW60" s="695"/>
      <c r="MX60" s="695"/>
      <c r="MY60" s="695"/>
      <c r="MZ60" s="695"/>
      <c r="NA60" s="695"/>
      <c r="NB60" s="695"/>
      <c r="NC60" s="695"/>
      <c r="ND60" s="695"/>
      <c r="NE60" s="695"/>
      <c r="NF60" s="695"/>
      <c r="NG60" s="695"/>
      <c r="NH60" s="695"/>
      <c r="NI60" s="695"/>
      <c r="NJ60" s="695"/>
      <c r="NK60" s="695"/>
      <c r="NL60" s="695"/>
      <c r="NM60" s="695"/>
      <c r="NN60" s="695"/>
      <c r="NO60" s="695"/>
      <c r="NP60" s="695"/>
      <c r="NQ60" s="695"/>
      <c r="NR60" s="695"/>
      <c r="NS60" s="695"/>
      <c r="NT60" s="695"/>
      <c r="NU60" s="695"/>
      <c r="NV60" s="695"/>
      <c r="NW60" s="695"/>
      <c r="NX60" s="695"/>
      <c r="NY60" s="695"/>
      <c r="NZ60" s="695"/>
      <c r="OA60" s="695"/>
      <c r="OB60" s="695"/>
      <c r="OC60" s="695"/>
      <c r="OD60" s="695"/>
      <c r="OE60" s="695"/>
      <c r="OF60" s="695"/>
      <c r="OG60" s="695"/>
      <c r="OH60" s="695"/>
      <c r="OI60" s="695"/>
      <c r="OJ60" s="695"/>
      <c r="OK60" s="695"/>
      <c r="OL60" s="695"/>
      <c r="OM60" s="695"/>
      <c r="ON60" s="695"/>
      <c r="OO60" s="695"/>
      <c r="OP60" s="695"/>
      <c r="OQ60" s="695"/>
      <c r="OR60" s="695"/>
      <c r="OS60" s="695"/>
      <c r="OT60" s="695"/>
      <c r="OU60" s="695"/>
      <c r="OV60" s="695"/>
      <c r="OW60" s="695"/>
      <c r="OX60" s="695"/>
      <c r="OY60" s="695"/>
      <c r="OZ60" s="695"/>
      <c r="PA60" s="695"/>
      <c r="PB60" s="695"/>
      <c r="PC60" s="695"/>
      <c r="PD60" s="695"/>
      <c r="PE60" s="695"/>
      <c r="PF60" s="695"/>
      <c r="PG60" s="695"/>
      <c r="PH60" s="695"/>
      <c r="PI60" s="695"/>
      <c r="PJ60" s="695"/>
      <c r="PK60" s="695"/>
      <c r="PL60" s="695"/>
      <c r="PM60" s="695"/>
      <c r="PN60" s="695"/>
      <c r="PO60" s="695"/>
      <c r="PP60" s="695"/>
      <c r="PQ60" s="695"/>
      <c r="PR60" s="695"/>
      <c r="PS60" s="695"/>
      <c r="PT60" s="695"/>
      <c r="PU60" s="695"/>
      <c r="PV60" s="695"/>
      <c r="PW60" s="695"/>
      <c r="PX60" s="695"/>
      <c r="PY60" s="695"/>
      <c r="PZ60" s="695"/>
      <c r="QA60" s="695"/>
      <c r="QB60" s="695"/>
      <c r="QC60" s="695"/>
      <c r="QD60" s="695"/>
      <c r="QE60" s="695"/>
      <c r="QF60" s="695"/>
      <c r="QG60" s="695"/>
      <c r="QH60" s="695"/>
      <c r="QI60" s="695"/>
      <c r="QJ60" s="695"/>
      <c r="QK60" s="695"/>
      <c r="QL60" s="695"/>
      <c r="QM60" s="695"/>
      <c r="QN60" s="695"/>
      <c r="QO60" s="695"/>
      <c r="QP60" s="695"/>
      <c r="QQ60" s="695"/>
      <c r="QR60" s="695"/>
      <c r="QS60" s="695"/>
      <c r="QT60" s="695"/>
      <c r="QU60" s="695"/>
      <c r="QV60" s="695"/>
      <c r="QW60" s="695"/>
      <c r="QX60" s="695"/>
      <c r="QY60" s="695"/>
      <c r="QZ60" s="695"/>
      <c r="RA60" s="695"/>
      <c r="RB60" s="695"/>
      <c r="RC60" s="695"/>
      <c r="RD60" s="695"/>
      <c r="RE60" s="695"/>
      <c r="RF60" s="695"/>
      <c r="RG60" s="695"/>
      <c r="RH60" s="695"/>
      <c r="RI60" s="695"/>
      <c r="RJ60" s="695"/>
      <c r="RK60" s="695"/>
      <c r="RL60" s="695"/>
      <c r="RM60" s="695"/>
      <c r="RN60" s="695"/>
      <c r="RO60" s="695"/>
      <c r="RP60" s="695"/>
      <c r="RQ60" s="695"/>
      <c r="RR60" s="695"/>
      <c r="RS60" s="695"/>
      <c r="RT60" s="695"/>
      <c r="RU60" s="695"/>
      <c r="RV60" s="695"/>
      <c r="RW60" s="695"/>
      <c r="RX60" s="695"/>
      <c r="RY60" s="695"/>
      <c r="RZ60" s="695"/>
      <c r="SA60" s="695"/>
      <c r="SB60" s="695"/>
      <c r="SC60" s="695"/>
      <c r="SD60" s="695"/>
      <c r="SE60" s="695"/>
      <c r="SF60" s="695"/>
      <c r="SG60" s="695"/>
      <c r="SH60" s="695"/>
      <c r="SI60" s="695"/>
      <c r="SJ60" s="695"/>
      <c r="SK60" s="695"/>
      <c r="SL60" s="695"/>
      <c r="SM60" s="695"/>
      <c r="SN60" s="695"/>
      <c r="SO60" s="695"/>
      <c r="SP60" s="695"/>
      <c r="SQ60" s="695"/>
      <c r="SR60" s="695"/>
      <c r="SS60" s="695"/>
      <c r="ST60" s="695"/>
      <c r="SU60" s="695"/>
      <c r="SV60" s="695"/>
      <c r="SW60" s="695"/>
      <c r="SX60" s="695"/>
      <c r="SY60" s="695"/>
      <c r="SZ60" s="695"/>
      <c r="TA60" s="695"/>
      <c r="TB60" s="695"/>
      <c r="TC60" s="695"/>
      <c r="TD60" s="695"/>
      <c r="TE60" s="695"/>
      <c r="TF60" s="695"/>
      <c r="TG60" s="695"/>
      <c r="TH60" s="695"/>
      <c r="TI60" s="695"/>
      <c r="TJ60" s="695"/>
      <c r="TK60" s="695"/>
      <c r="TL60" s="695"/>
      <c r="TM60" s="695"/>
      <c r="TN60" s="695"/>
      <c r="TO60" s="695"/>
      <c r="TP60" s="695"/>
      <c r="TQ60" s="695"/>
      <c r="TR60" s="695"/>
      <c r="TS60" s="695"/>
      <c r="TT60" s="695"/>
      <c r="TU60" s="695"/>
      <c r="TV60" s="695"/>
      <c r="TW60" s="695"/>
      <c r="TX60" s="695"/>
      <c r="TY60" s="695"/>
      <c r="TZ60" s="695"/>
      <c r="UA60" s="695"/>
      <c r="UB60" s="695"/>
      <c r="UC60" s="695"/>
      <c r="UD60" s="695"/>
      <c r="UE60" s="695"/>
      <c r="UF60" s="695"/>
      <c r="UG60" s="695"/>
      <c r="UH60" s="695"/>
      <c r="UI60" s="695"/>
      <c r="UJ60" s="695"/>
      <c r="UK60" s="695"/>
      <c r="UL60" s="695"/>
      <c r="UM60" s="695"/>
      <c r="UN60" s="695"/>
      <c r="UO60" s="695"/>
      <c r="UP60" s="695"/>
      <c r="UQ60" s="695"/>
      <c r="UR60" s="695"/>
      <c r="US60" s="695"/>
      <c r="UT60" s="695"/>
      <c r="UU60" s="695"/>
      <c r="UV60" s="695"/>
      <c r="UW60" s="695"/>
      <c r="UX60" s="695"/>
      <c r="UY60" s="695"/>
      <c r="UZ60" s="695"/>
      <c r="VA60" s="695"/>
      <c r="VB60" s="695"/>
      <c r="VC60" s="695"/>
      <c r="VD60" s="695"/>
      <c r="VE60" s="695"/>
      <c r="VF60" s="695"/>
      <c r="VG60" s="695"/>
      <c r="VH60" s="695"/>
      <c r="VI60" s="695"/>
      <c r="VJ60" s="695"/>
      <c r="VK60" s="695"/>
      <c r="VL60" s="695"/>
      <c r="VM60" s="695"/>
      <c r="VN60" s="695"/>
      <c r="VO60" s="695"/>
      <c r="VP60" s="695"/>
      <c r="VQ60" s="695"/>
      <c r="VR60" s="695"/>
      <c r="VS60" s="695"/>
      <c r="VT60" s="695"/>
      <c r="VU60" s="695"/>
      <c r="VV60" s="695"/>
      <c r="VW60" s="695"/>
      <c r="VX60" s="695"/>
      <c r="VY60" s="695"/>
      <c r="VZ60" s="695"/>
      <c r="WA60" s="695"/>
      <c r="WB60" s="695"/>
      <c r="WC60" s="695"/>
      <c r="WD60" s="695"/>
      <c r="WE60" s="695"/>
      <c r="WF60" s="695"/>
      <c r="WG60" s="695"/>
      <c r="WH60" s="695"/>
      <c r="WI60" s="695"/>
      <c r="WJ60" s="695"/>
      <c r="WK60" s="695"/>
      <c r="WL60" s="695"/>
      <c r="WM60" s="695"/>
      <c r="WN60" s="695"/>
      <c r="WO60" s="695"/>
      <c r="WP60" s="695"/>
      <c r="WQ60" s="695"/>
      <c r="WR60" s="695"/>
      <c r="WS60" s="695"/>
      <c r="WT60" s="695"/>
      <c r="WU60" s="695"/>
      <c r="WV60" s="695"/>
      <c r="WW60" s="695"/>
      <c r="WX60" s="695"/>
      <c r="WY60" s="695"/>
      <c r="WZ60" s="695"/>
      <c r="XA60" s="695"/>
      <c r="XB60" s="695"/>
      <c r="XC60" s="695"/>
      <c r="XD60" s="695"/>
      <c r="XE60" s="695"/>
      <c r="XF60" s="695"/>
      <c r="XG60" s="695"/>
      <c r="XH60" s="695"/>
      <c r="XI60" s="695"/>
      <c r="XJ60" s="695"/>
      <c r="XK60" s="695"/>
      <c r="XL60" s="695"/>
      <c r="XM60" s="695"/>
      <c r="XN60" s="695"/>
      <c r="XO60" s="695"/>
      <c r="XP60" s="695"/>
      <c r="XQ60" s="695"/>
      <c r="XR60" s="695"/>
      <c r="XS60" s="695"/>
      <c r="XT60" s="695"/>
      <c r="XU60" s="695"/>
      <c r="XV60" s="695"/>
      <c r="XW60" s="695"/>
      <c r="XX60" s="695"/>
      <c r="XY60" s="695"/>
      <c r="XZ60" s="695"/>
      <c r="YA60" s="695"/>
      <c r="YB60" s="695"/>
      <c r="YC60" s="695"/>
      <c r="YD60" s="695"/>
      <c r="YE60" s="695"/>
      <c r="YF60" s="695"/>
      <c r="YG60" s="695"/>
      <c r="YH60" s="695"/>
      <c r="YI60" s="695"/>
      <c r="YJ60" s="695"/>
      <c r="YK60" s="695"/>
      <c r="YL60" s="695"/>
      <c r="YM60" s="695"/>
      <c r="YN60" s="695"/>
      <c r="YO60" s="695"/>
      <c r="YP60" s="695"/>
      <c r="YQ60" s="695"/>
      <c r="YR60" s="695"/>
      <c r="YS60" s="695"/>
      <c r="YT60" s="695"/>
      <c r="YU60" s="695"/>
      <c r="YV60" s="695"/>
      <c r="YW60" s="695"/>
      <c r="YX60" s="695"/>
      <c r="YY60" s="695"/>
      <c r="YZ60" s="695"/>
      <c r="ZA60" s="695"/>
      <c r="ZB60" s="695"/>
      <c r="ZC60" s="695"/>
      <c r="ZD60" s="695"/>
      <c r="ZE60" s="695"/>
      <c r="ZF60" s="695"/>
      <c r="ZG60" s="695"/>
      <c r="ZH60" s="695"/>
      <c r="ZI60" s="695"/>
      <c r="ZJ60" s="695"/>
      <c r="ZK60" s="695"/>
      <c r="ZL60" s="695"/>
      <c r="ZM60" s="695"/>
      <c r="ZN60" s="695"/>
      <c r="ZO60" s="695"/>
      <c r="ZP60" s="695"/>
      <c r="ZQ60" s="695"/>
      <c r="ZR60" s="695"/>
      <c r="ZS60" s="695"/>
      <c r="ZT60" s="695"/>
      <c r="ZU60" s="695"/>
      <c r="ZV60" s="695"/>
      <c r="ZW60" s="695"/>
      <c r="ZX60" s="695"/>
      <c r="ZY60" s="695"/>
      <c r="ZZ60" s="695"/>
      <c r="AAA60" s="695"/>
      <c r="AAB60" s="695"/>
      <c r="AAC60" s="695"/>
      <c r="AAD60" s="695"/>
      <c r="AAE60" s="695"/>
      <c r="AAF60" s="695"/>
      <c r="AAG60" s="695"/>
      <c r="AAH60" s="695"/>
      <c r="AAI60" s="695"/>
      <c r="AAJ60" s="695"/>
      <c r="AAK60" s="695"/>
      <c r="AAL60" s="695"/>
      <c r="AAM60" s="695"/>
      <c r="AAN60" s="695"/>
      <c r="AAO60" s="695"/>
      <c r="AAP60" s="695"/>
      <c r="AAQ60" s="695"/>
      <c r="AAR60" s="695"/>
      <c r="AAS60" s="695"/>
      <c r="AAT60" s="695"/>
      <c r="AAU60" s="695"/>
      <c r="AAV60" s="695"/>
      <c r="AAW60" s="695"/>
      <c r="AAX60" s="695"/>
      <c r="AAY60" s="695"/>
      <c r="AAZ60" s="695"/>
      <c r="ABA60" s="695"/>
      <c r="ABB60" s="695"/>
      <c r="ABC60" s="695"/>
      <c r="ABD60" s="695"/>
      <c r="ABE60" s="695"/>
      <c r="ABF60" s="695"/>
      <c r="ABG60" s="695"/>
      <c r="ABH60" s="695"/>
      <c r="ABI60" s="695"/>
      <c r="ABJ60" s="695"/>
      <c r="ABK60" s="695"/>
      <c r="ABL60" s="695"/>
      <c r="ABM60" s="695"/>
      <c r="ABN60" s="695"/>
      <c r="ABO60" s="695"/>
      <c r="ABP60" s="695"/>
      <c r="ABQ60" s="695"/>
      <c r="ABR60" s="695"/>
      <c r="ABS60" s="695"/>
      <c r="ABT60" s="695"/>
      <c r="ABU60" s="695"/>
      <c r="ABV60" s="695"/>
      <c r="ABW60" s="695"/>
      <c r="ABX60" s="695"/>
      <c r="ABY60" s="695"/>
      <c r="ABZ60" s="695"/>
      <c r="ACA60" s="695"/>
      <c r="ACB60" s="695"/>
      <c r="ACC60" s="695"/>
      <c r="ACD60" s="695"/>
      <c r="ACE60" s="695"/>
      <c r="ACF60" s="695"/>
      <c r="ACG60" s="695"/>
      <c r="ACH60" s="695"/>
      <c r="ACI60" s="695"/>
      <c r="ACJ60" s="695"/>
      <c r="ACK60" s="695"/>
      <c r="ACL60" s="695"/>
      <c r="ACM60" s="695"/>
      <c r="ACN60" s="695"/>
      <c r="ACO60" s="695"/>
      <c r="ACP60" s="695"/>
      <c r="ACQ60" s="695"/>
      <c r="ACR60" s="695"/>
      <c r="ACS60" s="695"/>
      <c r="ACT60" s="695"/>
      <c r="ACU60" s="695"/>
      <c r="ACV60" s="695"/>
      <c r="ACW60" s="695"/>
      <c r="ACX60" s="695"/>
      <c r="ACY60" s="695"/>
      <c r="ACZ60" s="695"/>
      <c r="ADA60" s="695"/>
      <c r="ADB60" s="695"/>
      <c r="ADC60" s="695"/>
      <c r="ADD60" s="695"/>
      <c r="ADE60" s="695"/>
      <c r="ADF60" s="695"/>
      <c r="ADG60" s="695"/>
      <c r="ADH60" s="695"/>
      <c r="ADI60" s="695"/>
      <c r="ADJ60" s="695"/>
      <c r="ADK60" s="695"/>
      <c r="ADL60" s="695"/>
      <c r="ADM60" s="695"/>
      <c r="ADN60" s="695"/>
      <c r="ADO60" s="695"/>
      <c r="ADP60" s="695"/>
      <c r="ADQ60" s="695"/>
      <c r="ADR60" s="695"/>
      <c r="ADS60" s="695"/>
      <c r="ADT60" s="695"/>
      <c r="ADU60" s="695"/>
      <c r="ADV60" s="695"/>
      <c r="ADW60" s="695"/>
      <c r="ADX60" s="695"/>
      <c r="ADY60" s="695"/>
      <c r="ADZ60" s="695"/>
      <c r="AEA60" s="695"/>
      <c r="AEB60" s="695"/>
      <c r="AEC60" s="695"/>
      <c r="AED60" s="695"/>
      <c r="AEE60" s="695"/>
      <c r="AEF60" s="695"/>
      <c r="AEG60" s="695"/>
      <c r="AEH60" s="695"/>
      <c r="AEI60" s="695"/>
      <c r="AEJ60" s="695"/>
      <c r="AEK60" s="695"/>
      <c r="AEL60" s="695"/>
      <c r="AEM60" s="695"/>
      <c r="AEN60" s="695"/>
      <c r="AEO60" s="695"/>
      <c r="AEP60" s="695"/>
      <c r="AEQ60" s="695"/>
      <c r="AER60" s="695"/>
      <c r="AES60" s="695"/>
      <c r="AET60" s="695"/>
      <c r="AEU60" s="695"/>
      <c r="AEV60" s="695"/>
      <c r="AEW60" s="695"/>
      <c r="AEX60" s="695"/>
      <c r="AEY60" s="695"/>
      <c r="AEZ60" s="695"/>
      <c r="AFA60" s="695"/>
      <c r="AFB60" s="695"/>
      <c r="AFC60" s="695"/>
      <c r="AFD60" s="695"/>
      <c r="AFE60" s="695"/>
      <c r="AFF60" s="695"/>
      <c r="AFG60" s="695"/>
      <c r="AFH60" s="695"/>
      <c r="AFI60" s="695"/>
      <c r="AFJ60" s="695"/>
      <c r="AFK60" s="695"/>
      <c r="AFL60" s="695"/>
      <c r="AFM60" s="695"/>
      <c r="AFN60" s="695"/>
      <c r="AFO60" s="695"/>
      <c r="AFP60" s="695"/>
      <c r="AFQ60" s="695"/>
      <c r="AFR60" s="695"/>
      <c r="AFS60" s="695"/>
      <c r="AFT60" s="695"/>
      <c r="AFU60" s="695"/>
      <c r="AFV60" s="695"/>
      <c r="AFW60" s="695"/>
      <c r="AFX60" s="695"/>
      <c r="AFY60" s="695"/>
      <c r="AFZ60" s="695"/>
      <c r="AGA60" s="695"/>
      <c r="AGB60" s="695"/>
      <c r="AGC60" s="695"/>
      <c r="AGD60" s="695"/>
      <c r="AGE60" s="695"/>
      <c r="AGF60" s="695"/>
      <c r="AGG60" s="695"/>
      <c r="AGH60" s="695"/>
      <c r="AGI60" s="695"/>
      <c r="AGJ60" s="695"/>
      <c r="AGK60" s="695"/>
      <c r="AGL60" s="695"/>
      <c r="AGM60" s="695"/>
      <c r="AGN60" s="695"/>
      <c r="AGO60" s="695"/>
      <c r="AGP60" s="695"/>
      <c r="AGQ60" s="695"/>
      <c r="AGR60" s="695"/>
      <c r="AGS60" s="695"/>
      <c r="AGT60" s="695"/>
      <c r="AGU60" s="695"/>
      <c r="AGV60" s="695"/>
      <c r="AGW60" s="695"/>
      <c r="AGX60" s="695"/>
      <c r="AGY60" s="695"/>
      <c r="AGZ60" s="695"/>
      <c r="AHA60" s="695"/>
      <c r="AHB60" s="695"/>
      <c r="AHC60" s="695"/>
      <c r="AHD60" s="695"/>
      <c r="AHE60" s="695"/>
      <c r="AHF60" s="695"/>
      <c r="AHG60" s="695"/>
      <c r="AHH60" s="695"/>
      <c r="AHI60" s="695"/>
      <c r="AHJ60" s="695"/>
      <c r="AHK60" s="695"/>
      <c r="AHL60" s="695"/>
      <c r="AHM60" s="695"/>
      <c r="AHN60" s="695"/>
      <c r="AHO60" s="695"/>
      <c r="AHP60" s="695"/>
      <c r="AHQ60" s="695"/>
      <c r="AHR60" s="695"/>
      <c r="AHS60" s="695"/>
      <c r="AHT60" s="695"/>
      <c r="AHU60" s="695"/>
      <c r="AHV60" s="695"/>
      <c r="AHW60" s="695"/>
      <c r="AHX60" s="695"/>
      <c r="AHY60" s="695"/>
      <c r="AHZ60" s="695"/>
      <c r="AIA60" s="695"/>
      <c r="AIB60" s="695"/>
      <c r="AIC60" s="695"/>
      <c r="AID60" s="695"/>
      <c r="AIE60" s="695"/>
      <c r="AIF60" s="695"/>
      <c r="AIG60" s="695"/>
      <c r="AIH60" s="695"/>
      <c r="AII60" s="695"/>
      <c r="AIJ60" s="695"/>
      <c r="AIK60" s="695"/>
      <c r="AIL60" s="695"/>
      <c r="AIM60" s="695"/>
      <c r="AIN60" s="695"/>
      <c r="AIO60" s="695"/>
      <c r="AIP60" s="695"/>
      <c r="AIQ60" s="695"/>
      <c r="AIR60" s="695"/>
      <c r="AIS60" s="695"/>
      <c r="AIT60" s="695"/>
      <c r="AIU60" s="695"/>
      <c r="AIV60" s="695"/>
      <c r="AIW60" s="695"/>
      <c r="AIX60" s="695"/>
      <c r="AIY60" s="695"/>
      <c r="AIZ60" s="695"/>
      <c r="AJA60" s="695"/>
      <c r="AJB60" s="695"/>
      <c r="AJC60" s="695"/>
      <c r="AJD60" s="695"/>
      <c r="AJE60" s="695"/>
      <c r="AJF60" s="695"/>
      <c r="AJG60" s="695"/>
      <c r="AJH60" s="695"/>
      <c r="AJI60" s="695"/>
      <c r="AJJ60" s="695"/>
      <c r="AJK60" s="695"/>
      <c r="AJL60" s="695"/>
      <c r="AJM60" s="695"/>
      <c r="AJN60" s="695"/>
      <c r="AJO60" s="695"/>
      <c r="AJP60" s="695"/>
      <c r="AJQ60" s="695"/>
      <c r="AJR60" s="695"/>
      <c r="AJS60" s="695"/>
      <c r="AJT60" s="695"/>
      <c r="AJU60" s="695"/>
      <c r="AJV60" s="695"/>
      <c r="AJW60" s="695"/>
      <c r="AJX60" s="695"/>
      <c r="AJY60" s="695"/>
      <c r="AJZ60" s="695"/>
      <c r="AKA60" s="695"/>
      <c r="AKB60" s="695"/>
      <c r="AKC60" s="695"/>
      <c r="AKD60" s="695"/>
      <c r="AKE60" s="695"/>
      <c r="AKF60" s="695"/>
      <c r="AKG60" s="695"/>
      <c r="AKH60" s="695"/>
      <c r="AKI60" s="695"/>
      <c r="AKJ60" s="695"/>
      <c r="AKK60" s="695"/>
      <c r="AKL60" s="695"/>
      <c r="AKM60" s="695"/>
      <c r="AKN60" s="695"/>
      <c r="AKO60" s="695"/>
      <c r="AKP60" s="695"/>
      <c r="AKQ60" s="695"/>
      <c r="AKR60" s="695"/>
      <c r="AKS60" s="695"/>
      <c r="AKT60" s="695"/>
      <c r="AKU60" s="695"/>
      <c r="AKV60" s="695"/>
      <c r="AKW60" s="695"/>
      <c r="AKX60" s="695"/>
      <c r="AKY60" s="695"/>
      <c r="AKZ60" s="695"/>
      <c r="ALA60" s="695"/>
      <c r="ALB60" s="695"/>
      <c r="ALC60" s="695"/>
      <c r="ALD60" s="695"/>
      <c r="ALE60" s="695"/>
      <c r="ALF60" s="695"/>
      <c r="ALG60" s="695"/>
      <c r="ALH60" s="695"/>
      <c r="ALI60" s="695"/>
      <c r="ALJ60" s="695"/>
      <c r="ALK60" s="695"/>
      <c r="ALL60" s="695"/>
      <c r="ALM60" s="695"/>
      <c r="ALN60" s="695"/>
      <c r="ALO60" s="695"/>
      <c r="ALP60" s="695"/>
      <c r="ALQ60" s="695"/>
      <c r="ALR60" s="695"/>
      <c r="ALS60" s="695"/>
      <c r="ALT60" s="695"/>
      <c r="ALU60" s="695"/>
      <c r="ALV60" s="695"/>
      <c r="ALW60" s="695"/>
      <c r="ALX60" s="695"/>
      <c r="ALY60" s="695"/>
      <c r="ALZ60" s="695"/>
      <c r="AMA60" s="695"/>
      <c r="AMB60" s="695"/>
      <c r="AMC60" s="695"/>
      <c r="AMD60" s="695"/>
      <c r="AME60" s="695"/>
      <c r="AMF60" s="695"/>
      <c r="AMG60" s="695"/>
      <c r="AMH60" s="695"/>
      <c r="AMI60" s="695"/>
      <c r="AMJ60" s="695"/>
      <c r="AMK60" s="695"/>
      <c r="AML60" s="695"/>
      <c r="AMM60" s="695"/>
      <c r="AMN60" s="695"/>
      <c r="AMO60" s="695"/>
      <c r="AMP60" s="695"/>
      <c r="AMQ60" s="695"/>
      <c r="AMR60" s="695"/>
      <c r="AMS60" s="695"/>
      <c r="AMT60" s="695"/>
      <c r="AMU60" s="695"/>
      <c r="AMV60" s="695"/>
      <c r="AMW60" s="695"/>
      <c r="AMX60" s="695"/>
      <c r="AMY60" s="695"/>
      <c r="AMZ60" s="695"/>
      <c r="ANA60" s="695"/>
      <c r="ANB60" s="695"/>
      <c r="ANC60" s="695"/>
      <c r="AND60" s="695"/>
      <c r="ANE60" s="695"/>
      <c r="ANF60" s="695"/>
      <c r="ANG60" s="695"/>
      <c r="ANH60" s="695"/>
      <c r="ANI60" s="695"/>
      <c r="ANJ60" s="695"/>
      <c r="ANK60" s="695"/>
      <c r="ANL60" s="695"/>
      <c r="ANM60" s="695"/>
      <c r="ANN60" s="695"/>
      <c r="ANO60" s="695"/>
      <c r="ANP60" s="695"/>
      <c r="ANQ60" s="695"/>
      <c r="ANR60" s="695"/>
      <c r="ANS60" s="695"/>
      <c r="ANT60" s="695"/>
      <c r="ANU60" s="695"/>
      <c r="ANV60" s="695"/>
      <c r="ANW60" s="695"/>
      <c r="ANX60" s="695"/>
      <c r="ANY60" s="695"/>
      <c r="ANZ60" s="695"/>
      <c r="AOA60" s="695"/>
      <c r="AOB60" s="695"/>
      <c r="AOC60" s="695"/>
      <c r="AOD60" s="695"/>
      <c r="AOE60" s="695"/>
      <c r="AOF60" s="695"/>
      <c r="AOG60" s="695"/>
      <c r="AOH60" s="695"/>
      <c r="AOI60" s="695"/>
      <c r="AOJ60" s="695"/>
      <c r="AOK60" s="695"/>
      <c r="AOL60" s="695"/>
      <c r="AOM60" s="695"/>
      <c r="AON60" s="695"/>
      <c r="AOO60" s="695"/>
      <c r="AOP60" s="695"/>
      <c r="AOQ60" s="695"/>
      <c r="AOR60" s="695"/>
      <c r="AOS60" s="695"/>
      <c r="AOT60" s="695"/>
      <c r="AOU60" s="695"/>
      <c r="AOV60" s="695"/>
      <c r="AOW60" s="695"/>
      <c r="AOX60" s="695"/>
      <c r="AOY60" s="695"/>
      <c r="AOZ60" s="695"/>
      <c r="APA60" s="695"/>
      <c r="APB60" s="695"/>
      <c r="APC60" s="695"/>
      <c r="APD60" s="695"/>
      <c r="APE60" s="695"/>
      <c r="APF60" s="695"/>
      <c r="APG60" s="695"/>
      <c r="APH60" s="695"/>
      <c r="API60" s="695"/>
      <c r="APJ60" s="695"/>
      <c r="APK60" s="695"/>
      <c r="APL60" s="695"/>
      <c r="APM60" s="695"/>
      <c r="APN60" s="695"/>
      <c r="APO60" s="695"/>
      <c r="APP60" s="695"/>
      <c r="APQ60" s="695"/>
      <c r="APR60" s="695"/>
      <c r="APS60" s="695"/>
      <c r="APT60" s="695"/>
      <c r="APU60" s="695"/>
      <c r="APV60" s="695"/>
      <c r="APW60" s="695"/>
      <c r="APX60" s="695"/>
      <c r="APY60" s="695"/>
      <c r="APZ60" s="695"/>
      <c r="AQA60" s="695"/>
      <c r="AQB60" s="695"/>
      <c r="AQC60" s="695"/>
      <c r="AQD60" s="695"/>
      <c r="AQE60" s="695"/>
      <c r="AQF60" s="695"/>
      <c r="AQG60" s="695"/>
      <c r="AQH60" s="695"/>
      <c r="AQI60" s="695"/>
      <c r="AQJ60" s="695"/>
      <c r="AQK60" s="695"/>
      <c r="AQL60" s="695"/>
      <c r="AQM60" s="695"/>
      <c r="AQN60" s="695"/>
      <c r="AQO60" s="695"/>
      <c r="AQP60" s="695"/>
      <c r="AQQ60" s="695"/>
      <c r="AQR60" s="695"/>
      <c r="AQS60" s="695"/>
      <c r="AQT60" s="695"/>
      <c r="AQU60" s="695"/>
      <c r="AQV60" s="695"/>
      <c r="AQW60" s="695"/>
      <c r="AQX60" s="695"/>
      <c r="AQY60" s="695"/>
      <c r="AQZ60" s="695"/>
      <c r="ARA60" s="695"/>
      <c r="ARB60" s="695"/>
      <c r="ARC60" s="695"/>
      <c r="ARD60" s="695"/>
      <c r="ARE60" s="695"/>
      <c r="ARF60" s="695"/>
      <c r="ARG60" s="695"/>
      <c r="ARH60" s="695"/>
      <c r="ARI60" s="695"/>
      <c r="ARJ60" s="695"/>
      <c r="ARK60" s="695"/>
      <c r="ARL60" s="695"/>
      <c r="ARM60" s="695"/>
      <c r="ARN60" s="695"/>
      <c r="ARO60" s="695"/>
      <c r="ARP60" s="695"/>
      <c r="ARQ60" s="695"/>
      <c r="ARR60" s="695"/>
      <c r="ARS60" s="695"/>
      <c r="ART60" s="695"/>
      <c r="ARU60" s="695"/>
      <c r="ARV60" s="695"/>
      <c r="ARW60" s="695"/>
      <c r="ARX60" s="695"/>
      <c r="ARY60" s="695"/>
      <c r="ARZ60" s="695"/>
      <c r="ASA60" s="695"/>
      <c r="ASB60" s="695"/>
      <c r="ASC60" s="695"/>
      <c r="ASD60" s="695"/>
      <c r="ASE60" s="695"/>
      <c r="ASF60" s="695"/>
      <c r="ASG60" s="695"/>
      <c r="ASH60" s="695"/>
      <c r="ASI60" s="695"/>
      <c r="ASJ60" s="695"/>
      <c r="ASK60" s="695"/>
      <c r="ASL60" s="695"/>
      <c r="ASM60" s="695"/>
      <c r="ASN60" s="695"/>
      <c r="ASO60" s="695"/>
      <c r="ASP60" s="695"/>
      <c r="ASQ60" s="695"/>
      <c r="ASR60" s="695"/>
      <c r="ASS60" s="695"/>
      <c r="AST60" s="695"/>
      <c r="ASU60" s="695"/>
      <c r="ASV60" s="695"/>
      <c r="ASW60" s="695"/>
      <c r="ASX60" s="695"/>
      <c r="ASY60" s="695"/>
      <c r="ASZ60" s="695"/>
      <c r="ATA60" s="695"/>
      <c r="ATB60" s="695"/>
      <c r="ATC60" s="695"/>
      <c r="ATD60" s="695"/>
      <c r="ATE60" s="695"/>
      <c r="ATF60" s="695"/>
      <c r="ATG60" s="695"/>
      <c r="ATH60" s="695"/>
      <c r="ATI60" s="695"/>
      <c r="ATJ60" s="695"/>
      <c r="ATK60" s="695"/>
      <c r="ATL60" s="695"/>
      <c r="ATM60" s="695"/>
      <c r="ATN60" s="695"/>
      <c r="ATO60" s="695"/>
      <c r="ATP60" s="695"/>
      <c r="ATQ60" s="695"/>
      <c r="ATR60" s="695"/>
      <c r="ATS60" s="695"/>
      <c r="ATT60" s="695"/>
      <c r="ATU60" s="695"/>
      <c r="ATV60" s="695"/>
      <c r="ATW60" s="695"/>
      <c r="ATX60" s="695"/>
      <c r="ATY60" s="695"/>
      <c r="ATZ60" s="695"/>
      <c r="AUA60" s="695"/>
      <c r="AUB60" s="695"/>
      <c r="AUC60" s="695"/>
      <c r="AUD60" s="695"/>
      <c r="AUE60" s="695"/>
      <c r="AUF60" s="695"/>
      <c r="AUG60" s="695"/>
      <c r="AUH60" s="695"/>
      <c r="AUI60" s="695"/>
      <c r="AUJ60" s="695"/>
      <c r="AUK60" s="695"/>
      <c r="AUL60" s="695"/>
      <c r="AUM60" s="695"/>
      <c r="AUN60" s="695"/>
      <c r="AUO60" s="695"/>
      <c r="AUP60" s="695"/>
      <c r="AUQ60" s="695"/>
      <c r="AUR60" s="695"/>
      <c r="AUS60" s="695"/>
      <c r="AUT60" s="695"/>
      <c r="AUU60" s="695"/>
      <c r="AUV60" s="695"/>
      <c r="AUW60" s="695"/>
      <c r="AUX60" s="695"/>
      <c r="AUY60" s="695"/>
      <c r="AUZ60" s="695"/>
      <c r="AVA60" s="695"/>
      <c r="AVB60" s="695"/>
      <c r="AVC60" s="695"/>
      <c r="AVD60" s="695"/>
      <c r="AVE60" s="695"/>
      <c r="AVF60" s="695"/>
      <c r="AVG60" s="695"/>
      <c r="AVH60" s="695"/>
      <c r="AVI60" s="695"/>
      <c r="AVJ60" s="695"/>
      <c r="AVK60" s="695"/>
      <c r="AVL60" s="695"/>
      <c r="AVM60" s="695"/>
      <c r="AVN60" s="695"/>
      <c r="AVO60" s="695"/>
      <c r="AVP60" s="695"/>
      <c r="AVQ60" s="695"/>
      <c r="AVR60" s="695"/>
      <c r="AVS60" s="695"/>
      <c r="AVT60" s="695"/>
      <c r="AVU60" s="695"/>
      <c r="AVV60" s="695"/>
      <c r="AVW60" s="695"/>
      <c r="AVX60" s="695"/>
      <c r="AVY60" s="695"/>
      <c r="AVZ60" s="695"/>
      <c r="AWA60" s="695"/>
      <c r="AWB60" s="695"/>
      <c r="AWC60" s="695"/>
      <c r="AWD60" s="695"/>
      <c r="AWE60" s="695"/>
      <c r="AWF60" s="695"/>
      <c r="AWG60" s="695"/>
      <c r="AWH60" s="695"/>
      <c r="AWI60" s="695"/>
      <c r="AWJ60" s="695"/>
      <c r="AWK60" s="695"/>
      <c r="AWL60" s="695"/>
      <c r="AWM60" s="695"/>
      <c r="AWN60" s="695"/>
      <c r="AWO60" s="695"/>
      <c r="AWP60" s="695"/>
      <c r="AWQ60" s="695"/>
      <c r="AWR60" s="695"/>
      <c r="AWS60" s="695"/>
      <c r="AWT60" s="695"/>
      <c r="AWU60" s="695"/>
      <c r="AWV60" s="695"/>
      <c r="AWW60" s="695"/>
      <c r="AWX60" s="695"/>
      <c r="AWY60" s="695"/>
      <c r="AWZ60" s="695"/>
      <c r="AXA60" s="695"/>
      <c r="AXB60" s="695"/>
      <c r="AXC60" s="695"/>
      <c r="AXD60" s="695"/>
      <c r="AXE60" s="695"/>
      <c r="AXF60" s="695"/>
      <c r="AXG60" s="695"/>
      <c r="AXH60" s="695"/>
      <c r="AXI60" s="695"/>
      <c r="AXJ60" s="695"/>
      <c r="AXK60" s="695"/>
      <c r="AXL60" s="695"/>
      <c r="AXM60" s="695"/>
      <c r="AXN60" s="695"/>
      <c r="AXO60" s="695"/>
      <c r="AXP60" s="695"/>
      <c r="AXQ60" s="695"/>
      <c r="AXR60" s="695"/>
      <c r="AXS60" s="695"/>
      <c r="AXT60" s="695"/>
      <c r="AXU60" s="695"/>
      <c r="AXV60" s="695"/>
      <c r="AXW60" s="695"/>
      <c r="AXX60" s="695"/>
      <c r="AXY60" s="695"/>
      <c r="AXZ60" s="695"/>
      <c r="AYA60" s="695"/>
      <c r="AYB60" s="695"/>
      <c r="AYC60" s="695"/>
      <c r="AYD60" s="695"/>
      <c r="AYE60" s="695"/>
      <c r="AYF60" s="695"/>
      <c r="AYG60" s="695"/>
      <c r="AYH60" s="695"/>
      <c r="AYI60" s="695"/>
      <c r="AYJ60" s="695"/>
      <c r="AYK60" s="695"/>
      <c r="AYL60" s="695"/>
      <c r="AYM60" s="695"/>
      <c r="AYN60" s="695"/>
      <c r="AYO60" s="695"/>
      <c r="AYP60" s="695"/>
      <c r="AYQ60" s="695"/>
      <c r="AYR60" s="695"/>
      <c r="AYS60" s="695"/>
      <c r="AYT60" s="695"/>
      <c r="AYU60" s="695"/>
      <c r="AYV60" s="695"/>
      <c r="AYW60" s="695"/>
      <c r="AYX60" s="695"/>
      <c r="AYY60" s="695"/>
      <c r="AYZ60" s="695"/>
      <c r="AZA60" s="695"/>
      <c r="AZB60" s="695"/>
      <c r="AZC60" s="695"/>
      <c r="AZD60" s="695"/>
      <c r="AZE60" s="695"/>
      <c r="AZF60" s="695"/>
      <c r="AZG60" s="695"/>
      <c r="AZH60" s="695"/>
      <c r="AZI60" s="695"/>
      <c r="AZJ60" s="695"/>
      <c r="AZK60" s="695"/>
      <c r="AZL60" s="695"/>
      <c r="AZM60" s="695"/>
      <c r="AZN60" s="695"/>
      <c r="AZO60" s="695"/>
      <c r="AZP60" s="695"/>
      <c r="AZQ60" s="695"/>
      <c r="AZR60" s="695"/>
      <c r="AZS60" s="695"/>
      <c r="AZT60" s="695"/>
      <c r="AZU60" s="695"/>
      <c r="AZV60" s="695"/>
      <c r="AZW60" s="695"/>
      <c r="AZX60" s="695"/>
      <c r="AZY60" s="695"/>
      <c r="AZZ60" s="695"/>
      <c r="BAA60" s="695"/>
      <c r="BAB60" s="695"/>
      <c r="BAC60" s="695"/>
      <c r="BAD60" s="695"/>
      <c r="BAE60" s="695"/>
      <c r="BAF60" s="695"/>
      <c r="BAG60" s="695"/>
      <c r="BAH60" s="695"/>
      <c r="BAI60" s="695"/>
      <c r="BAJ60" s="695"/>
      <c r="BAK60" s="695"/>
      <c r="BAL60" s="695"/>
      <c r="BAM60" s="695"/>
      <c r="BAN60" s="695"/>
      <c r="BAO60" s="695"/>
      <c r="BAP60" s="695"/>
      <c r="BAQ60" s="695"/>
      <c r="BAR60" s="695"/>
      <c r="BAS60" s="695"/>
      <c r="BAT60" s="695"/>
      <c r="BAU60" s="695"/>
      <c r="BAV60" s="695"/>
      <c r="BAW60" s="695"/>
      <c r="BAX60" s="695"/>
      <c r="BAY60" s="695"/>
      <c r="BAZ60" s="695"/>
      <c r="BBA60" s="695"/>
      <c r="BBB60" s="695"/>
      <c r="BBC60" s="695"/>
      <c r="BBD60" s="695"/>
      <c r="BBE60" s="695"/>
      <c r="BBF60" s="695"/>
      <c r="BBG60" s="695"/>
      <c r="BBH60" s="695"/>
      <c r="BBI60" s="695"/>
      <c r="BBJ60" s="695"/>
      <c r="BBK60" s="695"/>
      <c r="BBL60" s="695"/>
      <c r="BBM60" s="695"/>
      <c r="BBN60" s="695"/>
      <c r="BBO60" s="695"/>
      <c r="BBP60" s="695"/>
      <c r="BBQ60" s="695"/>
      <c r="BBR60" s="695"/>
      <c r="BBS60" s="695"/>
      <c r="BBT60" s="695"/>
      <c r="BBU60" s="695"/>
      <c r="BBV60" s="695"/>
      <c r="BBW60" s="695"/>
      <c r="BBX60" s="695"/>
      <c r="BBY60" s="695"/>
      <c r="BBZ60" s="695"/>
      <c r="BCA60" s="695"/>
      <c r="BCB60" s="695"/>
      <c r="BCC60" s="695"/>
      <c r="BCD60" s="695"/>
      <c r="BCE60" s="695"/>
      <c r="BCF60" s="695"/>
      <c r="BCG60" s="695"/>
      <c r="BCH60" s="695"/>
      <c r="BCI60" s="695"/>
      <c r="BCJ60" s="695"/>
      <c r="BCK60" s="695"/>
      <c r="BCL60" s="695"/>
      <c r="BCM60" s="695"/>
      <c r="BCN60" s="695"/>
      <c r="BCO60" s="695"/>
      <c r="BCP60" s="695"/>
      <c r="BCQ60" s="695"/>
      <c r="BCR60" s="695"/>
      <c r="BCS60" s="695"/>
      <c r="BCT60" s="695"/>
      <c r="BCU60" s="695"/>
      <c r="BCV60" s="695"/>
      <c r="BCW60" s="695"/>
      <c r="BCX60" s="695"/>
      <c r="BCY60" s="695"/>
      <c r="BCZ60" s="695"/>
      <c r="BDA60" s="695"/>
      <c r="BDB60" s="695"/>
      <c r="BDC60" s="695"/>
      <c r="BDD60" s="695"/>
      <c r="BDE60" s="695"/>
      <c r="BDF60" s="695"/>
      <c r="BDG60" s="695"/>
      <c r="BDH60" s="695"/>
      <c r="BDI60" s="695"/>
      <c r="BDJ60" s="695"/>
      <c r="BDK60" s="695"/>
      <c r="BDL60" s="695"/>
      <c r="BDM60" s="695"/>
      <c r="BDN60" s="695"/>
      <c r="BDO60" s="695"/>
      <c r="BDP60" s="695"/>
      <c r="BDQ60" s="695"/>
      <c r="BDR60" s="695"/>
      <c r="BDS60" s="695"/>
      <c r="BDT60" s="695"/>
      <c r="BDU60" s="695"/>
      <c r="BDV60" s="695"/>
      <c r="BDW60" s="695"/>
      <c r="BDX60" s="695"/>
      <c r="BDY60" s="695"/>
      <c r="BDZ60" s="695"/>
      <c r="BEA60" s="695"/>
      <c r="BEB60" s="695"/>
      <c r="BEC60" s="695"/>
      <c r="BED60" s="695"/>
      <c r="BEE60" s="695"/>
      <c r="BEF60" s="695"/>
      <c r="BEG60" s="695"/>
      <c r="BEH60" s="695"/>
      <c r="BEI60" s="695"/>
      <c r="BEJ60" s="695"/>
      <c r="BEK60" s="695"/>
      <c r="BEL60" s="695"/>
      <c r="BEM60" s="695"/>
      <c r="BEN60" s="695"/>
      <c r="BEO60" s="695"/>
      <c r="BEP60" s="695"/>
      <c r="BEQ60" s="695"/>
      <c r="BER60" s="695"/>
      <c r="BES60" s="695"/>
      <c r="BET60" s="695"/>
      <c r="BEU60" s="695"/>
      <c r="BEV60" s="695"/>
      <c r="BEW60" s="695"/>
      <c r="BEX60" s="695"/>
      <c r="BEY60" s="695"/>
      <c r="BEZ60" s="695"/>
      <c r="BFA60" s="695"/>
      <c r="BFB60" s="695"/>
      <c r="BFC60" s="695"/>
      <c r="BFD60" s="695"/>
      <c r="BFE60" s="695"/>
      <c r="BFF60" s="695"/>
      <c r="BFG60" s="695"/>
      <c r="BFH60" s="695"/>
      <c r="BFI60" s="695"/>
      <c r="BFJ60" s="695"/>
      <c r="BFK60" s="695"/>
      <c r="BFL60" s="695"/>
      <c r="BFM60" s="695"/>
      <c r="BFN60" s="695"/>
      <c r="BFO60" s="695"/>
      <c r="BFP60" s="695"/>
      <c r="BFQ60" s="695"/>
      <c r="BFR60" s="695"/>
      <c r="BFS60" s="695"/>
      <c r="BFT60" s="695"/>
      <c r="BFU60" s="695"/>
      <c r="BFV60" s="695"/>
      <c r="BFW60" s="695"/>
      <c r="BFX60" s="695"/>
      <c r="BFY60" s="695"/>
      <c r="BFZ60" s="695"/>
      <c r="BGA60" s="695"/>
      <c r="BGB60" s="695"/>
      <c r="BGC60" s="695"/>
      <c r="BGD60" s="695"/>
      <c r="BGE60" s="695"/>
      <c r="BGF60" s="695"/>
      <c r="BGG60" s="695"/>
      <c r="BGH60" s="695"/>
      <c r="BGI60" s="695"/>
      <c r="BGJ60" s="695"/>
      <c r="BGK60" s="695"/>
      <c r="BGL60" s="695"/>
      <c r="BGM60" s="695"/>
      <c r="BGN60" s="695"/>
      <c r="BGO60" s="695"/>
      <c r="BGP60" s="695"/>
      <c r="BGQ60" s="695"/>
      <c r="BGR60" s="695"/>
      <c r="BGS60" s="695"/>
      <c r="BGT60" s="695"/>
      <c r="BGU60" s="695"/>
      <c r="BGV60" s="695"/>
      <c r="BGW60" s="695"/>
      <c r="BGX60" s="695"/>
      <c r="BGY60" s="695"/>
      <c r="BGZ60" s="695"/>
      <c r="BHA60" s="695"/>
      <c r="BHB60" s="695"/>
      <c r="BHC60" s="695"/>
      <c r="BHD60" s="695"/>
      <c r="BHE60" s="695"/>
      <c r="BHF60" s="695"/>
      <c r="BHG60" s="695"/>
      <c r="BHH60" s="695"/>
      <c r="BHI60" s="695"/>
      <c r="BHJ60" s="695"/>
      <c r="BHK60" s="695"/>
      <c r="BHL60" s="695"/>
      <c r="BHM60" s="695"/>
      <c r="BHN60" s="695"/>
      <c r="BHO60" s="695"/>
      <c r="BHP60" s="695"/>
      <c r="BHQ60" s="695"/>
      <c r="BHR60" s="695"/>
      <c r="BHS60" s="695"/>
      <c r="BHT60" s="695"/>
      <c r="BHU60" s="695"/>
      <c r="BHV60" s="695"/>
      <c r="BHW60" s="695"/>
      <c r="BHX60" s="695"/>
      <c r="BHY60" s="695"/>
      <c r="BHZ60" s="695"/>
      <c r="BIA60" s="695"/>
      <c r="BIB60" s="695"/>
      <c r="BIC60" s="695"/>
      <c r="BID60" s="695"/>
      <c r="BIE60" s="695"/>
      <c r="BIF60" s="695"/>
      <c r="BIG60" s="695"/>
      <c r="BIH60" s="695"/>
      <c r="BII60" s="695"/>
      <c r="BIJ60" s="695"/>
      <c r="BIK60" s="695"/>
      <c r="BIL60" s="695"/>
      <c r="BIM60" s="695"/>
      <c r="BIN60" s="695"/>
      <c r="BIO60" s="695"/>
      <c r="BIP60" s="695"/>
      <c r="BIQ60" s="695"/>
      <c r="BIR60" s="695"/>
      <c r="BIS60" s="695"/>
      <c r="BIT60" s="695"/>
      <c r="BIU60" s="695"/>
      <c r="BIV60" s="695"/>
      <c r="BIW60" s="695"/>
      <c r="BIX60" s="695"/>
      <c r="BIY60" s="695"/>
      <c r="BIZ60" s="695"/>
      <c r="BJA60" s="695"/>
      <c r="BJB60" s="695"/>
      <c r="BJC60" s="695"/>
      <c r="BJD60" s="695"/>
      <c r="BJE60" s="695"/>
      <c r="BJF60" s="695"/>
      <c r="BJG60" s="695"/>
      <c r="BJH60" s="695"/>
      <c r="BJI60" s="695"/>
      <c r="BJJ60" s="695"/>
      <c r="BJK60" s="695"/>
      <c r="BJL60" s="695"/>
      <c r="BJM60" s="695"/>
      <c r="BJN60" s="695"/>
      <c r="BJO60" s="695"/>
      <c r="BJP60" s="695"/>
      <c r="BJQ60" s="695"/>
      <c r="BJR60" s="695"/>
      <c r="BJS60" s="695"/>
      <c r="BJT60" s="695"/>
      <c r="BJU60" s="695"/>
      <c r="BJV60" s="695"/>
      <c r="BJW60" s="695"/>
      <c r="BJX60" s="695"/>
      <c r="BJY60" s="695"/>
      <c r="BJZ60" s="695"/>
      <c r="BKA60" s="695"/>
      <c r="BKB60" s="695"/>
      <c r="BKC60" s="695"/>
      <c r="BKD60" s="695"/>
      <c r="BKE60" s="695"/>
      <c r="BKF60" s="695"/>
      <c r="BKG60" s="695"/>
      <c r="BKH60" s="695"/>
      <c r="BKI60" s="695"/>
      <c r="BKJ60" s="695"/>
      <c r="BKK60" s="695"/>
      <c r="BKL60" s="695"/>
      <c r="BKM60" s="695"/>
      <c r="BKN60" s="695"/>
      <c r="BKO60" s="695"/>
      <c r="BKP60" s="695"/>
      <c r="BKQ60" s="695"/>
      <c r="BKR60" s="695"/>
      <c r="BKS60" s="695"/>
      <c r="BKT60" s="695"/>
      <c r="BKU60" s="695"/>
      <c r="BKV60" s="695"/>
      <c r="BKW60" s="695"/>
      <c r="BKX60" s="695"/>
      <c r="BKY60" s="695"/>
      <c r="BKZ60" s="695"/>
      <c r="BLA60" s="695"/>
      <c r="BLB60" s="695"/>
      <c r="BLC60" s="695"/>
      <c r="BLD60" s="695"/>
      <c r="BLE60" s="695"/>
      <c r="BLF60" s="695"/>
      <c r="BLG60" s="695"/>
      <c r="BLH60" s="695"/>
      <c r="BLI60" s="695"/>
      <c r="BLJ60" s="695"/>
      <c r="BLK60" s="695"/>
      <c r="BLL60" s="695"/>
      <c r="BLM60" s="695"/>
      <c r="BLN60" s="695"/>
      <c r="BLO60" s="695"/>
      <c r="BLP60" s="695"/>
      <c r="BLQ60" s="695"/>
      <c r="BLR60" s="695"/>
      <c r="BLS60" s="695"/>
      <c r="BLT60" s="695"/>
      <c r="BLU60" s="695"/>
      <c r="BLV60" s="695"/>
      <c r="BLW60" s="695"/>
      <c r="BLX60" s="695"/>
      <c r="BLY60" s="695"/>
      <c r="BLZ60" s="695"/>
      <c r="BMA60" s="695"/>
      <c r="BMB60" s="695"/>
      <c r="BMC60" s="695"/>
      <c r="BMD60" s="695"/>
      <c r="BME60" s="695"/>
      <c r="BMF60" s="695"/>
      <c r="BMG60" s="695"/>
      <c r="BMH60" s="695"/>
      <c r="BMI60" s="695"/>
      <c r="BMJ60" s="695"/>
      <c r="BMK60" s="695"/>
      <c r="BML60" s="695"/>
      <c r="BMM60" s="695"/>
      <c r="BMN60" s="695"/>
      <c r="BMO60" s="695"/>
      <c r="BMP60" s="695"/>
      <c r="BMQ60" s="695"/>
      <c r="BMR60" s="695"/>
      <c r="BMS60" s="695"/>
      <c r="BMT60" s="695"/>
      <c r="BMU60" s="695"/>
      <c r="BMV60" s="695"/>
      <c r="BMW60" s="695"/>
      <c r="BMX60" s="695"/>
      <c r="BMY60" s="695"/>
      <c r="BMZ60" s="695"/>
      <c r="BNA60" s="695"/>
      <c r="BNB60" s="695"/>
      <c r="BNC60" s="695"/>
      <c r="BND60" s="695"/>
      <c r="BNE60" s="695"/>
      <c r="BNF60" s="695"/>
      <c r="BNG60" s="695"/>
      <c r="BNH60" s="695"/>
      <c r="BNI60" s="695"/>
      <c r="BNJ60" s="695"/>
      <c r="BNK60" s="695"/>
      <c r="BNL60" s="695"/>
      <c r="BNM60" s="695"/>
      <c r="BNN60" s="695"/>
      <c r="BNO60" s="695"/>
      <c r="BNP60" s="695"/>
      <c r="BNQ60" s="695"/>
      <c r="BNR60" s="695"/>
      <c r="BNS60" s="695"/>
      <c r="BNT60" s="695"/>
      <c r="BNU60" s="695"/>
      <c r="BNV60" s="695"/>
      <c r="BNW60" s="695"/>
      <c r="BNX60" s="695"/>
      <c r="BNY60" s="695"/>
      <c r="BNZ60" s="695"/>
      <c r="BOA60" s="695"/>
      <c r="BOB60" s="695"/>
      <c r="BOC60" s="695"/>
      <c r="BOD60" s="695"/>
      <c r="BOE60" s="695"/>
      <c r="BOF60" s="695"/>
      <c r="BOG60" s="695"/>
      <c r="BOH60" s="695"/>
      <c r="BOI60" s="695"/>
      <c r="BOJ60" s="695"/>
      <c r="BOK60" s="695"/>
      <c r="BOL60" s="695"/>
      <c r="BOM60" s="695"/>
      <c r="BON60" s="695"/>
      <c r="BOO60" s="695"/>
      <c r="BOP60" s="695"/>
      <c r="BOQ60" s="695"/>
      <c r="BOR60" s="695"/>
      <c r="BOS60" s="695"/>
      <c r="BOT60" s="695"/>
      <c r="BOU60" s="695"/>
      <c r="BOV60" s="695"/>
      <c r="BOW60" s="695"/>
      <c r="BOX60" s="695"/>
      <c r="BOY60" s="695"/>
      <c r="BOZ60" s="695"/>
      <c r="BPA60" s="695"/>
      <c r="BPB60" s="695"/>
      <c r="BPC60" s="695"/>
      <c r="BPD60" s="695"/>
      <c r="BPE60" s="695"/>
      <c r="BPF60" s="695"/>
      <c r="BPG60" s="695"/>
      <c r="BPH60" s="695"/>
      <c r="BPI60" s="695"/>
      <c r="BPJ60" s="695"/>
      <c r="BPK60" s="695"/>
      <c r="BPL60" s="695"/>
      <c r="BPM60" s="695"/>
      <c r="BPN60" s="695"/>
      <c r="BPO60" s="695"/>
      <c r="BPP60" s="695"/>
      <c r="BPQ60" s="695"/>
      <c r="BPR60" s="695"/>
      <c r="BPS60" s="695"/>
      <c r="BPT60" s="695"/>
      <c r="BPU60" s="695"/>
      <c r="BPV60" s="695"/>
      <c r="BPW60" s="695"/>
      <c r="BPX60" s="695"/>
      <c r="BPY60" s="695"/>
      <c r="BPZ60" s="695"/>
      <c r="BQA60" s="695"/>
      <c r="BQB60" s="695"/>
      <c r="BQC60" s="695"/>
      <c r="BQD60" s="695"/>
      <c r="BQE60" s="695"/>
      <c r="BQF60" s="695"/>
      <c r="BQG60" s="695"/>
      <c r="BQH60" s="695"/>
      <c r="BQI60" s="695"/>
      <c r="BQJ60" s="695"/>
      <c r="BQK60" s="695"/>
      <c r="BQL60" s="695"/>
      <c r="BQM60" s="695"/>
      <c r="BQN60" s="695"/>
      <c r="BQO60" s="695"/>
      <c r="BQP60" s="695"/>
      <c r="BQQ60" s="695"/>
      <c r="BQR60" s="695"/>
      <c r="BQS60" s="695"/>
      <c r="BQT60" s="695"/>
      <c r="BQU60" s="695"/>
      <c r="BQV60" s="695"/>
      <c r="BQW60" s="695"/>
      <c r="BQX60" s="695"/>
      <c r="BQY60" s="695"/>
      <c r="BQZ60" s="695"/>
      <c r="BRA60" s="695"/>
      <c r="BRB60" s="695"/>
      <c r="BRC60" s="695"/>
      <c r="BRD60" s="695"/>
      <c r="BRE60" s="695"/>
      <c r="BRF60" s="695"/>
      <c r="BRG60" s="695"/>
      <c r="BRH60" s="695"/>
      <c r="BRI60" s="695"/>
      <c r="BRJ60" s="695"/>
      <c r="BRK60" s="695"/>
      <c r="BRL60" s="695"/>
      <c r="BRM60" s="695"/>
      <c r="BRN60" s="695"/>
      <c r="BRO60" s="695"/>
      <c r="BRP60" s="695"/>
      <c r="BRQ60" s="695"/>
      <c r="BRR60" s="695"/>
      <c r="BRS60" s="695"/>
      <c r="BRT60" s="695"/>
      <c r="BRU60" s="695"/>
      <c r="BRV60" s="695"/>
      <c r="BRW60" s="695"/>
      <c r="BRX60" s="695"/>
      <c r="BRY60" s="695"/>
      <c r="BRZ60" s="695"/>
      <c r="BSA60" s="695"/>
      <c r="BSB60" s="695"/>
      <c r="BSC60" s="695"/>
      <c r="BSD60" s="695"/>
      <c r="BSE60" s="695"/>
      <c r="BSF60" s="695"/>
      <c r="BSG60" s="695"/>
      <c r="BSH60" s="695"/>
      <c r="BSI60" s="695"/>
      <c r="BSJ60" s="695"/>
      <c r="BSK60" s="695"/>
      <c r="BSL60" s="695"/>
      <c r="BSM60" s="695"/>
      <c r="BSN60" s="695"/>
      <c r="BSO60" s="695"/>
      <c r="BSP60" s="695"/>
      <c r="BSQ60" s="695"/>
      <c r="BSR60" s="695"/>
      <c r="BSS60" s="695"/>
      <c r="BST60" s="695"/>
      <c r="BSU60" s="695"/>
      <c r="BSV60" s="695"/>
      <c r="BSW60" s="695"/>
      <c r="BSX60" s="695"/>
      <c r="BSY60" s="695"/>
      <c r="BSZ60" s="695"/>
      <c r="BTA60" s="695"/>
      <c r="BTB60" s="695"/>
      <c r="BTC60" s="695"/>
      <c r="BTD60" s="695"/>
      <c r="BTE60" s="695"/>
      <c r="BTF60" s="695"/>
      <c r="BTG60" s="695"/>
      <c r="BTH60" s="695"/>
      <c r="BTI60" s="695"/>
      <c r="BTJ60" s="695"/>
      <c r="BTK60" s="695"/>
      <c r="BTL60" s="695"/>
      <c r="BTM60" s="695"/>
      <c r="BTN60" s="695"/>
      <c r="BTO60" s="695"/>
      <c r="BTP60" s="695"/>
      <c r="BTQ60" s="695"/>
      <c r="BTR60" s="695"/>
      <c r="BTS60" s="695"/>
      <c r="BTT60" s="695"/>
      <c r="BTU60" s="695"/>
      <c r="BTV60" s="695"/>
      <c r="BTW60" s="695"/>
      <c r="BTX60" s="695"/>
      <c r="BTY60" s="695"/>
      <c r="BTZ60" s="695"/>
      <c r="BUA60" s="695"/>
      <c r="BUB60" s="695"/>
      <c r="BUC60" s="695"/>
      <c r="BUD60" s="695"/>
      <c r="BUE60" s="695"/>
      <c r="BUF60" s="695"/>
      <c r="BUG60" s="695"/>
      <c r="BUH60" s="695"/>
      <c r="BUI60" s="695"/>
      <c r="BUJ60" s="695"/>
      <c r="BUK60" s="695"/>
      <c r="BUL60" s="695"/>
      <c r="BUM60" s="695"/>
      <c r="BUN60" s="695"/>
      <c r="BUO60" s="695"/>
      <c r="BUP60" s="695"/>
      <c r="BUQ60" s="695"/>
      <c r="BUR60" s="695"/>
      <c r="BUS60" s="695"/>
      <c r="BUT60" s="695"/>
      <c r="BUU60" s="695"/>
      <c r="BUV60" s="695"/>
      <c r="BUW60" s="695"/>
      <c r="BUX60" s="695"/>
      <c r="BUY60" s="695"/>
      <c r="BUZ60" s="695"/>
      <c r="BVA60" s="695"/>
      <c r="BVB60" s="695"/>
      <c r="BVC60" s="695"/>
      <c r="BVD60" s="695"/>
      <c r="BVE60" s="695"/>
      <c r="BVF60" s="695"/>
      <c r="BVG60" s="695"/>
      <c r="BVH60" s="695"/>
      <c r="BVI60" s="695"/>
      <c r="BVJ60" s="695"/>
      <c r="BVK60" s="695"/>
      <c r="BVL60" s="695"/>
      <c r="BVM60" s="695"/>
      <c r="BVN60" s="695"/>
      <c r="BVO60" s="695"/>
      <c r="BVP60" s="695"/>
      <c r="BVQ60" s="695"/>
      <c r="BVR60" s="695"/>
      <c r="BVS60" s="695"/>
      <c r="BVT60" s="695"/>
      <c r="BVU60" s="695"/>
      <c r="BVV60" s="695"/>
      <c r="BVW60" s="695"/>
      <c r="BVX60" s="695"/>
      <c r="BVY60" s="695"/>
      <c r="BVZ60" s="695"/>
      <c r="BWA60" s="695"/>
      <c r="BWB60" s="695"/>
      <c r="BWC60" s="695"/>
      <c r="BWD60" s="695"/>
    </row>
    <row r="61" spans="1:1954" ht="16.5" x14ac:dyDescent="0.3">
      <c r="A61" s="787" t="s">
        <v>742</v>
      </c>
      <c r="B61" s="788">
        <v>152.89771092000001</v>
      </c>
      <c r="C61" s="788">
        <v>207.21657992999999</v>
      </c>
      <c r="D61" s="788">
        <v>360.11429085000003</v>
      </c>
      <c r="E61" s="695"/>
      <c r="F61" s="791"/>
      <c r="G61" s="781"/>
      <c r="H61" s="791"/>
      <c r="I61" s="695"/>
      <c r="J61" s="782"/>
      <c r="K61" s="782"/>
      <c r="L61" s="782"/>
      <c r="M61" s="695"/>
      <c r="N61" s="695"/>
      <c r="O61" s="695"/>
      <c r="P61" s="695"/>
      <c r="Q61" s="695"/>
      <c r="R61" s="695"/>
      <c r="S61" s="695"/>
      <c r="T61" s="695"/>
      <c r="U61" s="695"/>
      <c r="V61" s="695"/>
      <c r="W61" s="695"/>
      <c r="X61" s="695"/>
      <c r="Y61" s="695"/>
      <c r="Z61" s="695"/>
      <c r="AA61" s="695"/>
      <c r="AB61" s="695"/>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5"/>
      <c r="BU61" s="695"/>
      <c r="BV61" s="695"/>
      <c r="BW61" s="695"/>
      <c r="BX61" s="695"/>
      <c r="BY61" s="695"/>
      <c r="BZ61" s="695"/>
      <c r="CA61" s="695"/>
      <c r="CB61" s="695"/>
      <c r="CC61" s="695"/>
      <c r="CD61" s="695"/>
      <c r="CE61" s="695"/>
      <c r="CF61" s="695"/>
      <c r="CG61" s="695"/>
      <c r="CH61" s="695"/>
      <c r="CI61" s="695"/>
      <c r="CJ61" s="695"/>
      <c r="CK61" s="695"/>
      <c r="CL61" s="695"/>
      <c r="CM61" s="695"/>
      <c r="CN61" s="695"/>
      <c r="CO61" s="695"/>
      <c r="CP61" s="695"/>
      <c r="CQ61" s="695"/>
      <c r="CR61" s="695"/>
      <c r="CS61" s="695"/>
      <c r="CT61" s="695"/>
      <c r="CU61" s="695"/>
      <c r="CV61" s="695"/>
      <c r="CW61" s="695"/>
      <c r="CX61" s="695"/>
      <c r="CY61" s="695"/>
      <c r="CZ61" s="695"/>
      <c r="DA61" s="695"/>
      <c r="DB61" s="695"/>
      <c r="DC61" s="695"/>
      <c r="DD61" s="695"/>
      <c r="DE61" s="695"/>
      <c r="DF61" s="695"/>
      <c r="DG61" s="695"/>
      <c r="DH61" s="695"/>
      <c r="DI61" s="695"/>
      <c r="DJ61" s="695"/>
      <c r="DK61" s="695"/>
      <c r="DL61" s="695"/>
      <c r="DM61" s="695"/>
      <c r="DN61" s="695"/>
      <c r="DO61" s="695"/>
      <c r="DP61" s="695"/>
      <c r="DQ61" s="695"/>
      <c r="DR61" s="695"/>
      <c r="DS61" s="695"/>
      <c r="DT61" s="695"/>
      <c r="DU61" s="695"/>
      <c r="DV61" s="695"/>
      <c r="DW61" s="695"/>
      <c r="DX61" s="695"/>
      <c r="DY61" s="695"/>
      <c r="DZ61" s="695"/>
      <c r="EA61" s="695"/>
      <c r="EB61" s="695"/>
      <c r="EC61" s="695"/>
      <c r="ED61" s="695"/>
      <c r="EE61" s="695"/>
      <c r="EF61" s="695"/>
      <c r="EG61" s="695"/>
      <c r="EH61" s="695"/>
      <c r="EI61" s="695"/>
      <c r="EJ61" s="695"/>
      <c r="EK61" s="695"/>
      <c r="EL61" s="695"/>
      <c r="EM61" s="695"/>
      <c r="EN61" s="695"/>
      <c r="EO61" s="695"/>
      <c r="EP61" s="695"/>
      <c r="EQ61" s="695"/>
      <c r="ER61" s="695"/>
      <c r="ES61" s="695"/>
      <c r="ET61" s="695"/>
      <c r="EU61" s="695"/>
      <c r="EV61" s="695"/>
      <c r="EW61" s="695"/>
      <c r="EX61" s="695"/>
      <c r="EY61" s="695"/>
      <c r="EZ61" s="695"/>
      <c r="FA61" s="695"/>
      <c r="FB61" s="695"/>
      <c r="FC61" s="695"/>
      <c r="FD61" s="695"/>
      <c r="FE61" s="695"/>
      <c r="FF61" s="695"/>
      <c r="FG61" s="695"/>
      <c r="FH61" s="695"/>
      <c r="FI61" s="695"/>
      <c r="FJ61" s="695"/>
      <c r="FK61" s="695"/>
      <c r="FL61" s="695"/>
      <c r="FM61" s="695"/>
      <c r="FN61" s="695"/>
      <c r="FO61" s="695"/>
      <c r="FP61" s="695"/>
      <c r="FQ61" s="695"/>
      <c r="FR61" s="695"/>
      <c r="FS61" s="695"/>
      <c r="FT61" s="695"/>
      <c r="FU61" s="695"/>
      <c r="FV61" s="695"/>
      <c r="FW61" s="695"/>
      <c r="FX61" s="695"/>
      <c r="FY61" s="695"/>
      <c r="FZ61" s="695"/>
      <c r="GA61" s="695"/>
      <c r="GB61" s="695"/>
      <c r="GC61" s="695"/>
      <c r="GD61" s="695"/>
      <c r="GE61" s="695"/>
      <c r="GF61" s="695"/>
      <c r="GG61" s="695"/>
      <c r="GH61" s="695"/>
      <c r="GI61" s="695"/>
      <c r="GJ61" s="695"/>
      <c r="GK61" s="695"/>
      <c r="GL61" s="695"/>
      <c r="GM61" s="695"/>
      <c r="GN61" s="695"/>
      <c r="GO61" s="695"/>
      <c r="GP61" s="695"/>
      <c r="GQ61" s="695"/>
      <c r="GR61" s="695"/>
      <c r="GS61" s="695"/>
      <c r="GT61" s="695"/>
      <c r="GU61" s="695"/>
      <c r="GV61" s="695"/>
      <c r="GW61" s="695"/>
      <c r="GX61" s="695"/>
      <c r="GY61" s="695"/>
      <c r="GZ61" s="695"/>
      <c r="HA61" s="695"/>
      <c r="HB61" s="695"/>
      <c r="HC61" s="695"/>
      <c r="HD61" s="695"/>
      <c r="HE61" s="695"/>
      <c r="HF61" s="695"/>
      <c r="HG61" s="695"/>
      <c r="HH61" s="695"/>
      <c r="HI61" s="695"/>
      <c r="HJ61" s="695"/>
      <c r="HK61" s="695"/>
      <c r="HL61" s="695"/>
      <c r="HM61" s="695"/>
      <c r="HN61" s="695"/>
      <c r="HO61" s="695"/>
      <c r="HP61" s="695"/>
      <c r="HQ61" s="695"/>
      <c r="HR61" s="695"/>
      <c r="HS61" s="695"/>
      <c r="HT61" s="695"/>
      <c r="HU61" s="695"/>
      <c r="HV61" s="695"/>
      <c r="HW61" s="695"/>
      <c r="HX61" s="695"/>
      <c r="HY61" s="695"/>
      <c r="HZ61" s="695"/>
      <c r="IA61" s="695"/>
      <c r="IB61" s="695"/>
      <c r="IC61" s="695"/>
      <c r="ID61" s="695"/>
      <c r="IE61" s="695"/>
      <c r="IF61" s="695"/>
      <c r="IG61" s="695"/>
      <c r="IH61" s="695"/>
      <c r="II61" s="695"/>
      <c r="IJ61" s="695"/>
      <c r="IK61" s="695"/>
      <c r="IL61" s="695"/>
      <c r="IM61" s="695"/>
      <c r="IN61" s="695"/>
      <c r="IO61" s="695"/>
      <c r="IP61" s="695"/>
      <c r="IQ61" s="695"/>
      <c r="IR61" s="695"/>
      <c r="IS61" s="695"/>
      <c r="IT61" s="695"/>
      <c r="IU61" s="695"/>
      <c r="IV61" s="695"/>
      <c r="IW61" s="695"/>
      <c r="IX61" s="695"/>
      <c r="IY61" s="695"/>
      <c r="IZ61" s="695"/>
      <c r="JA61" s="695"/>
      <c r="JB61" s="695"/>
      <c r="JC61" s="695"/>
      <c r="JD61" s="695"/>
      <c r="JE61" s="695"/>
      <c r="JF61" s="695"/>
      <c r="JG61" s="695"/>
      <c r="JH61" s="695"/>
      <c r="JI61" s="695"/>
      <c r="JJ61" s="695"/>
      <c r="JK61" s="695"/>
      <c r="JL61" s="695"/>
      <c r="JM61" s="695"/>
      <c r="JN61" s="695"/>
      <c r="JO61" s="695"/>
      <c r="JP61" s="695"/>
      <c r="JQ61" s="695"/>
      <c r="JR61" s="695"/>
      <c r="JS61" s="695"/>
      <c r="JT61" s="695"/>
      <c r="JU61" s="695"/>
      <c r="JV61" s="695"/>
      <c r="JW61" s="695"/>
      <c r="JX61" s="695"/>
      <c r="JY61" s="695"/>
      <c r="JZ61" s="695"/>
      <c r="KA61" s="695"/>
      <c r="KB61" s="695"/>
      <c r="KC61" s="695"/>
      <c r="KD61" s="695"/>
      <c r="KE61" s="695"/>
      <c r="KF61" s="695"/>
      <c r="KG61" s="695"/>
      <c r="KH61" s="695"/>
      <c r="KI61" s="695"/>
      <c r="KJ61" s="695"/>
      <c r="KK61" s="695"/>
      <c r="KL61" s="695"/>
      <c r="KM61" s="695"/>
      <c r="KN61" s="695"/>
      <c r="KO61" s="695"/>
      <c r="KP61" s="695"/>
      <c r="KQ61" s="695"/>
      <c r="KR61" s="695"/>
      <c r="KS61" s="695"/>
      <c r="KT61" s="695"/>
      <c r="KU61" s="695"/>
      <c r="KV61" s="695"/>
      <c r="KW61" s="695"/>
      <c r="KX61" s="695"/>
      <c r="KY61" s="695"/>
      <c r="KZ61" s="695"/>
      <c r="LA61" s="695"/>
      <c r="LB61" s="695"/>
      <c r="LC61" s="695"/>
      <c r="LD61" s="695"/>
      <c r="LE61" s="695"/>
      <c r="LF61" s="695"/>
      <c r="LG61" s="695"/>
      <c r="LH61" s="695"/>
      <c r="LI61" s="695"/>
      <c r="LJ61" s="695"/>
      <c r="LK61" s="695"/>
      <c r="LL61" s="695"/>
      <c r="LM61" s="695"/>
      <c r="LN61" s="695"/>
      <c r="LO61" s="695"/>
      <c r="LP61" s="695"/>
      <c r="LQ61" s="695"/>
      <c r="LR61" s="695"/>
      <c r="LS61" s="695"/>
      <c r="LT61" s="695"/>
      <c r="LU61" s="695"/>
      <c r="LV61" s="695"/>
      <c r="LW61" s="695"/>
      <c r="LX61" s="695"/>
      <c r="LY61" s="695"/>
      <c r="LZ61" s="695"/>
      <c r="MA61" s="695"/>
      <c r="MB61" s="695"/>
      <c r="MC61" s="695"/>
      <c r="MD61" s="695"/>
      <c r="ME61" s="695"/>
      <c r="MF61" s="695"/>
      <c r="MG61" s="695"/>
      <c r="MH61" s="695"/>
      <c r="MI61" s="695"/>
      <c r="MJ61" s="695"/>
      <c r="MK61" s="695"/>
      <c r="ML61" s="695"/>
      <c r="MM61" s="695"/>
      <c r="MN61" s="695"/>
      <c r="MO61" s="695"/>
      <c r="MP61" s="695"/>
      <c r="MQ61" s="695"/>
      <c r="MR61" s="695"/>
      <c r="MS61" s="695"/>
      <c r="MT61" s="695"/>
      <c r="MU61" s="695"/>
      <c r="MV61" s="695"/>
      <c r="MW61" s="695"/>
      <c r="MX61" s="695"/>
      <c r="MY61" s="695"/>
      <c r="MZ61" s="695"/>
      <c r="NA61" s="695"/>
      <c r="NB61" s="695"/>
      <c r="NC61" s="695"/>
      <c r="ND61" s="695"/>
      <c r="NE61" s="695"/>
      <c r="NF61" s="695"/>
      <c r="NG61" s="695"/>
      <c r="NH61" s="695"/>
      <c r="NI61" s="695"/>
      <c r="NJ61" s="695"/>
      <c r="NK61" s="695"/>
      <c r="NL61" s="695"/>
      <c r="NM61" s="695"/>
      <c r="NN61" s="695"/>
      <c r="NO61" s="695"/>
      <c r="NP61" s="695"/>
      <c r="NQ61" s="695"/>
      <c r="NR61" s="695"/>
      <c r="NS61" s="695"/>
      <c r="NT61" s="695"/>
      <c r="NU61" s="695"/>
      <c r="NV61" s="695"/>
      <c r="NW61" s="695"/>
      <c r="NX61" s="695"/>
      <c r="NY61" s="695"/>
      <c r="NZ61" s="695"/>
      <c r="OA61" s="695"/>
      <c r="OB61" s="695"/>
      <c r="OC61" s="695"/>
      <c r="OD61" s="695"/>
      <c r="OE61" s="695"/>
      <c r="OF61" s="695"/>
      <c r="OG61" s="695"/>
      <c r="OH61" s="695"/>
      <c r="OI61" s="695"/>
      <c r="OJ61" s="695"/>
      <c r="OK61" s="695"/>
      <c r="OL61" s="695"/>
      <c r="OM61" s="695"/>
      <c r="ON61" s="695"/>
      <c r="OO61" s="695"/>
      <c r="OP61" s="695"/>
      <c r="OQ61" s="695"/>
      <c r="OR61" s="695"/>
      <c r="OS61" s="695"/>
      <c r="OT61" s="695"/>
      <c r="OU61" s="695"/>
      <c r="OV61" s="695"/>
      <c r="OW61" s="695"/>
      <c r="OX61" s="695"/>
      <c r="OY61" s="695"/>
      <c r="OZ61" s="695"/>
      <c r="PA61" s="695"/>
      <c r="PB61" s="695"/>
      <c r="PC61" s="695"/>
      <c r="PD61" s="695"/>
      <c r="PE61" s="695"/>
      <c r="PF61" s="695"/>
      <c r="PG61" s="695"/>
      <c r="PH61" s="695"/>
      <c r="PI61" s="695"/>
      <c r="PJ61" s="695"/>
      <c r="PK61" s="695"/>
      <c r="PL61" s="695"/>
      <c r="PM61" s="695"/>
      <c r="PN61" s="695"/>
      <c r="PO61" s="695"/>
      <c r="PP61" s="695"/>
      <c r="PQ61" s="695"/>
      <c r="PR61" s="695"/>
      <c r="PS61" s="695"/>
      <c r="PT61" s="695"/>
      <c r="PU61" s="695"/>
      <c r="PV61" s="695"/>
      <c r="PW61" s="695"/>
      <c r="PX61" s="695"/>
      <c r="PY61" s="695"/>
      <c r="PZ61" s="695"/>
      <c r="QA61" s="695"/>
      <c r="QB61" s="695"/>
      <c r="QC61" s="695"/>
      <c r="QD61" s="695"/>
      <c r="QE61" s="695"/>
      <c r="QF61" s="695"/>
      <c r="QG61" s="695"/>
      <c r="QH61" s="695"/>
      <c r="QI61" s="695"/>
      <c r="QJ61" s="695"/>
      <c r="QK61" s="695"/>
      <c r="QL61" s="695"/>
      <c r="QM61" s="695"/>
      <c r="QN61" s="695"/>
      <c r="QO61" s="695"/>
      <c r="QP61" s="695"/>
      <c r="QQ61" s="695"/>
      <c r="QR61" s="695"/>
      <c r="QS61" s="695"/>
      <c r="QT61" s="695"/>
      <c r="QU61" s="695"/>
      <c r="QV61" s="695"/>
      <c r="QW61" s="695"/>
      <c r="QX61" s="695"/>
      <c r="QY61" s="695"/>
      <c r="QZ61" s="695"/>
      <c r="RA61" s="695"/>
      <c r="RB61" s="695"/>
      <c r="RC61" s="695"/>
      <c r="RD61" s="695"/>
      <c r="RE61" s="695"/>
      <c r="RF61" s="695"/>
      <c r="RG61" s="695"/>
      <c r="RH61" s="695"/>
      <c r="RI61" s="695"/>
      <c r="RJ61" s="695"/>
      <c r="RK61" s="695"/>
      <c r="RL61" s="695"/>
      <c r="RM61" s="695"/>
      <c r="RN61" s="695"/>
      <c r="RO61" s="695"/>
      <c r="RP61" s="695"/>
      <c r="RQ61" s="695"/>
      <c r="RR61" s="695"/>
      <c r="RS61" s="695"/>
      <c r="RT61" s="695"/>
      <c r="RU61" s="695"/>
      <c r="RV61" s="695"/>
      <c r="RW61" s="695"/>
      <c r="RX61" s="695"/>
      <c r="RY61" s="695"/>
      <c r="RZ61" s="695"/>
      <c r="SA61" s="695"/>
      <c r="SB61" s="695"/>
      <c r="SC61" s="695"/>
      <c r="SD61" s="695"/>
      <c r="SE61" s="695"/>
      <c r="SF61" s="695"/>
      <c r="SG61" s="695"/>
      <c r="SH61" s="695"/>
      <c r="SI61" s="695"/>
      <c r="SJ61" s="695"/>
      <c r="SK61" s="695"/>
      <c r="SL61" s="695"/>
      <c r="SM61" s="695"/>
      <c r="SN61" s="695"/>
      <c r="SO61" s="695"/>
      <c r="SP61" s="695"/>
      <c r="SQ61" s="695"/>
      <c r="SR61" s="695"/>
      <c r="SS61" s="695"/>
      <c r="ST61" s="695"/>
      <c r="SU61" s="695"/>
      <c r="SV61" s="695"/>
      <c r="SW61" s="695"/>
      <c r="SX61" s="695"/>
      <c r="SY61" s="695"/>
      <c r="SZ61" s="695"/>
      <c r="TA61" s="695"/>
      <c r="TB61" s="695"/>
      <c r="TC61" s="695"/>
      <c r="TD61" s="695"/>
      <c r="TE61" s="695"/>
      <c r="TF61" s="695"/>
      <c r="TG61" s="695"/>
      <c r="TH61" s="695"/>
      <c r="TI61" s="695"/>
      <c r="TJ61" s="695"/>
      <c r="TK61" s="695"/>
      <c r="TL61" s="695"/>
      <c r="TM61" s="695"/>
      <c r="TN61" s="695"/>
      <c r="TO61" s="695"/>
      <c r="TP61" s="695"/>
      <c r="TQ61" s="695"/>
      <c r="TR61" s="695"/>
      <c r="TS61" s="695"/>
      <c r="TT61" s="695"/>
      <c r="TU61" s="695"/>
      <c r="TV61" s="695"/>
      <c r="TW61" s="695"/>
      <c r="TX61" s="695"/>
      <c r="TY61" s="695"/>
      <c r="TZ61" s="695"/>
      <c r="UA61" s="695"/>
      <c r="UB61" s="695"/>
      <c r="UC61" s="695"/>
      <c r="UD61" s="695"/>
      <c r="UE61" s="695"/>
      <c r="UF61" s="695"/>
      <c r="UG61" s="695"/>
      <c r="UH61" s="695"/>
      <c r="UI61" s="695"/>
      <c r="UJ61" s="695"/>
      <c r="UK61" s="695"/>
      <c r="UL61" s="695"/>
      <c r="UM61" s="695"/>
      <c r="UN61" s="695"/>
      <c r="UO61" s="695"/>
      <c r="UP61" s="695"/>
      <c r="UQ61" s="695"/>
      <c r="UR61" s="695"/>
      <c r="US61" s="695"/>
      <c r="UT61" s="695"/>
      <c r="UU61" s="695"/>
      <c r="UV61" s="695"/>
      <c r="UW61" s="695"/>
      <c r="UX61" s="695"/>
      <c r="UY61" s="695"/>
      <c r="UZ61" s="695"/>
      <c r="VA61" s="695"/>
      <c r="VB61" s="695"/>
      <c r="VC61" s="695"/>
      <c r="VD61" s="695"/>
      <c r="VE61" s="695"/>
      <c r="VF61" s="695"/>
      <c r="VG61" s="695"/>
      <c r="VH61" s="695"/>
      <c r="VI61" s="695"/>
      <c r="VJ61" s="695"/>
      <c r="VK61" s="695"/>
      <c r="VL61" s="695"/>
      <c r="VM61" s="695"/>
      <c r="VN61" s="695"/>
      <c r="VO61" s="695"/>
      <c r="VP61" s="695"/>
      <c r="VQ61" s="695"/>
      <c r="VR61" s="695"/>
      <c r="VS61" s="695"/>
      <c r="VT61" s="695"/>
      <c r="VU61" s="695"/>
      <c r="VV61" s="695"/>
      <c r="VW61" s="695"/>
      <c r="VX61" s="695"/>
      <c r="VY61" s="695"/>
      <c r="VZ61" s="695"/>
      <c r="WA61" s="695"/>
      <c r="WB61" s="695"/>
      <c r="WC61" s="695"/>
      <c r="WD61" s="695"/>
      <c r="WE61" s="695"/>
      <c r="WF61" s="695"/>
      <c r="WG61" s="695"/>
      <c r="WH61" s="695"/>
      <c r="WI61" s="695"/>
      <c r="WJ61" s="695"/>
      <c r="WK61" s="695"/>
      <c r="WL61" s="695"/>
      <c r="WM61" s="695"/>
      <c r="WN61" s="695"/>
      <c r="WO61" s="695"/>
      <c r="WP61" s="695"/>
      <c r="WQ61" s="695"/>
      <c r="WR61" s="695"/>
      <c r="WS61" s="695"/>
      <c r="WT61" s="695"/>
      <c r="WU61" s="695"/>
      <c r="WV61" s="695"/>
      <c r="WW61" s="695"/>
      <c r="WX61" s="695"/>
      <c r="WY61" s="695"/>
      <c r="WZ61" s="695"/>
      <c r="XA61" s="695"/>
      <c r="XB61" s="695"/>
      <c r="XC61" s="695"/>
      <c r="XD61" s="695"/>
      <c r="XE61" s="695"/>
      <c r="XF61" s="695"/>
      <c r="XG61" s="695"/>
      <c r="XH61" s="695"/>
      <c r="XI61" s="695"/>
      <c r="XJ61" s="695"/>
      <c r="XK61" s="695"/>
      <c r="XL61" s="695"/>
      <c r="XM61" s="695"/>
      <c r="XN61" s="695"/>
      <c r="XO61" s="695"/>
      <c r="XP61" s="695"/>
      <c r="XQ61" s="695"/>
      <c r="XR61" s="695"/>
      <c r="XS61" s="695"/>
      <c r="XT61" s="695"/>
      <c r="XU61" s="695"/>
      <c r="XV61" s="695"/>
      <c r="XW61" s="695"/>
      <c r="XX61" s="695"/>
      <c r="XY61" s="695"/>
      <c r="XZ61" s="695"/>
      <c r="YA61" s="695"/>
      <c r="YB61" s="695"/>
      <c r="YC61" s="695"/>
      <c r="YD61" s="695"/>
      <c r="YE61" s="695"/>
      <c r="YF61" s="695"/>
      <c r="YG61" s="695"/>
      <c r="YH61" s="695"/>
      <c r="YI61" s="695"/>
      <c r="YJ61" s="695"/>
      <c r="YK61" s="695"/>
      <c r="YL61" s="695"/>
      <c r="YM61" s="695"/>
      <c r="YN61" s="695"/>
      <c r="YO61" s="695"/>
      <c r="YP61" s="695"/>
      <c r="YQ61" s="695"/>
      <c r="YR61" s="695"/>
      <c r="YS61" s="695"/>
      <c r="YT61" s="695"/>
      <c r="YU61" s="695"/>
      <c r="YV61" s="695"/>
      <c r="YW61" s="695"/>
      <c r="YX61" s="695"/>
      <c r="YY61" s="695"/>
      <c r="YZ61" s="695"/>
      <c r="ZA61" s="695"/>
      <c r="ZB61" s="695"/>
      <c r="ZC61" s="695"/>
      <c r="ZD61" s="695"/>
      <c r="ZE61" s="695"/>
      <c r="ZF61" s="695"/>
      <c r="ZG61" s="695"/>
      <c r="ZH61" s="695"/>
      <c r="ZI61" s="695"/>
      <c r="ZJ61" s="695"/>
      <c r="ZK61" s="695"/>
      <c r="ZL61" s="695"/>
      <c r="ZM61" s="695"/>
      <c r="ZN61" s="695"/>
      <c r="ZO61" s="695"/>
      <c r="ZP61" s="695"/>
      <c r="ZQ61" s="695"/>
      <c r="ZR61" s="695"/>
      <c r="ZS61" s="695"/>
      <c r="ZT61" s="695"/>
      <c r="ZU61" s="695"/>
      <c r="ZV61" s="695"/>
      <c r="ZW61" s="695"/>
      <c r="ZX61" s="695"/>
      <c r="ZY61" s="695"/>
      <c r="ZZ61" s="695"/>
      <c r="AAA61" s="695"/>
      <c r="AAB61" s="695"/>
      <c r="AAC61" s="695"/>
      <c r="AAD61" s="695"/>
      <c r="AAE61" s="695"/>
      <c r="AAF61" s="695"/>
      <c r="AAG61" s="695"/>
      <c r="AAH61" s="695"/>
      <c r="AAI61" s="695"/>
      <c r="AAJ61" s="695"/>
      <c r="AAK61" s="695"/>
      <c r="AAL61" s="695"/>
      <c r="AAM61" s="695"/>
      <c r="AAN61" s="695"/>
      <c r="AAO61" s="695"/>
      <c r="AAP61" s="695"/>
      <c r="AAQ61" s="695"/>
      <c r="AAR61" s="695"/>
      <c r="AAS61" s="695"/>
      <c r="AAT61" s="695"/>
      <c r="AAU61" s="695"/>
      <c r="AAV61" s="695"/>
      <c r="AAW61" s="695"/>
      <c r="AAX61" s="695"/>
      <c r="AAY61" s="695"/>
      <c r="AAZ61" s="695"/>
      <c r="ABA61" s="695"/>
      <c r="ABB61" s="695"/>
      <c r="ABC61" s="695"/>
      <c r="ABD61" s="695"/>
      <c r="ABE61" s="695"/>
      <c r="ABF61" s="695"/>
      <c r="ABG61" s="695"/>
      <c r="ABH61" s="695"/>
      <c r="ABI61" s="695"/>
      <c r="ABJ61" s="695"/>
      <c r="ABK61" s="695"/>
      <c r="ABL61" s="695"/>
      <c r="ABM61" s="695"/>
      <c r="ABN61" s="695"/>
      <c r="ABO61" s="695"/>
      <c r="ABP61" s="695"/>
      <c r="ABQ61" s="695"/>
      <c r="ABR61" s="695"/>
      <c r="ABS61" s="695"/>
      <c r="ABT61" s="695"/>
      <c r="ABU61" s="695"/>
      <c r="ABV61" s="695"/>
      <c r="ABW61" s="695"/>
      <c r="ABX61" s="695"/>
      <c r="ABY61" s="695"/>
      <c r="ABZ61" s="695"/>
      <c r="ACA61" s="695"/>
      <c r="ACB61" s="695"/>
      <c r="ACC61" s="695"/>
      <c r="ACD61" s="695"/>
      <c r="ACE61" s="695"/>
      <c r="ACF61" s="695"/>
      <c r="ACG61" s="695"/>
      <c r="ACH61" s="695"/>
      <c r="ACI61" s="695"/>
      <c r="ACJ61" s="695"/>
      <c r="ACK61" s="695"/>
      <c r="ACL61" s="695"/>
      <c r="ACM61" s="695"/>
      <c r="ACN61" s="695"/>
      <c r="ACO61" s="695"/>
      <c r="ACP61" s="695"/>
      <c r="ACQ61" s="695"/>
      <c r="ACR61" s="695"/>
      <c r="ACS61" s="695"/>
      <c r="ACT61" s="695"/>
      <c r="ACU61" s="695"/>
      <c r="ACV61" s="695"/>
      <c r="ACW61" s="695"/>
      <c r="ACX61" s="695"/>
      <c r="ACY61" s="695"/>
      <c r="ACZ61" s="695"/>
      <c r="ADA61" s="695"/>
      <c r="ADB61" s="695"/>
      <c r="ADC61" s="695"/>
      <c r="ADD61" s="695"/>
      <c r="ADE61" s="695"/>
      <c r="ADF61" s="695"/>
      <c r="ADG61" s="695"/>
      <c r="ADH61" s="695"/>
      <c r="ADI61" s="695"/>
      <c r="ADJ61" s="695"/>
      <c r="ADK61" s="695"/>
      <c r="ADL61" s="695"/>
      <c r="ADM61" s="695"/>
      <c r="ADN61" s="695"/>
      <c r="ADO61" s="695"/>
      <c r="ADP61" s="695"/>
      <c r="ADQ61" s="695"/>
      <c r="ADR61" s="695"/>
      <c r="ADS61" s="695"/>
      <c r="ADT61" s="695"/>
      <c r="ADU61" s="695"/>
      <c r="ADV61" s="695"/>
      <c r="ADW61" s="695"/>
      <c r="ADX61" s="695"/>
      <c r="ADY61" s="695"/>
      <c r="ADZ61" s="695"/>
      <c r="AEA61" s="695"/>
      <c r="AEB61" s="695"/>
      <c r="AEC61" s="695"/>
      <c r="AED61" s="695"/>
      <c r="AEE61" s="695"/>
      <c r="AEF61" s="695"/>
      <c r="AEG61" s="695"/>
      <c r="AEH61" s="695"/>
      <c r="AEI61" s="695"/>
      <c r="AEJ61" s="695"/>
      <c r="AEK61" s="695"/>
      <c r="AEL61" s="695"/>
      <c r="AEM61" s="695"/>
      <c r="AEN61" s="695"/>
      <c r="AEO61" s="695"/>
      <c r="AEP61" s="695"/>
      <c r="AEQ61" s="695"/>
      <c r="AER61" s="695"/>
      <c r="AES61" s="695"/>
      <c r="AET61" s="695"/>
      <c r="AEU61" s="695"/>
      <c r="AEV61" s="695"/>
      <c r="AEW61" s="695"/>
      <c r="AEX61" s="695"/>
      <c r="AEY61" s="695"/>
      <c r="AEZ61" s="695"/>
      <c r="AFA61" s="695"/>
      <c r="AFB61" s="695"/>
      <c r="AFC61" s="695"/>
      <c r="AFD61" s="695"/>
      <c r="AFE61" s="695"/>
      <c r="AFF61" s="695"/>
      <c r="AFG61" s="695"/>
      <c r="AFH61" s="695"/>
      <c r="AFI61" s="695"/>
      <c r="AFJ61" s="695"/>
      <c r="AFK61" s="695"/>
      <c r="AFL61" s="695"/>
      <c r="AFM61" s="695"/>
      <c r="AFN61" s="695"/>
      <c r="AFO61" s="695"/>
      <c r="AFP61" s="695"/>
      <c r="AFQ61" s="695"/>
      <c r="AFR61" s="695"/>
      <c r="AFS61" s="695"/>
      <c r="AFT61" s="695"/>
      <c r="AFU61" s="695"/>
      <c r="AFV61" s="695"/>
      <c r="AFW61" s="695"/>
      <c r="AFX61" s="695"/>
      <c r="AFY61" s="695"/>
      <c r="AFZ61" s="695"/>
      <c r="AGA61" s="695"/>
      <c r="AGB61" s="695"/>
      <c r="AGC61" s="695"/>
      <c r="AGD61" s="695"/>
      <c r="AGE61" s="695"/>
      <c r="AGF61" s="695"/>
      <c r="AGG61" s="695"/>
      <c r="AGH61" s="695"/>
      <c r="AGI61" s="695"/>
      <c r="AGJ61" s="695"/>
      <c r="AGK61" s="695"/>
      <c r="AGL61" s="695"/>
      <c r="AGM61" s="695"/>
      <c r="AGN61" s="695"/>
      <c r="AGO61" s="695"/>
      <c r="AGP61" s="695"/>
      <c r="AGQ61" s="695"/>
      <c r="AGR61" s="695"/>
      <c r="AGS61" s="695"/>
      <c r="AGT61" s="695"/>
      <c r="AGU61" s="695"/>
      <c r="AGV61" s="695"/>
      <c r="AGW61" s="695"/>
      <c r="AGX61" s="695"/>
      <c r="AGY61" s="695"/>
      <c r="AGZ61" s="695"/>
      <c r="AHA61" s="695"/>
      <c r="AHB61" s="695"/>
      <c r="AHC61" s="695"/>
      <c r="AHD61" s="695"/>
      <c r="AHE61" s="695"/>
      <c r="AHF61" s="695"/>
      <c r="AHG61" s="695"/>
      <c r="AHH61" s="695"/>
      <c r="AHI61" s="695"/>
      <c r="AHJ61" s="695"/>
      <c r="AHK61" s="695"/>
      <c r="AHL61" s="695"/>
      <c r="AHM61" s="695"/>
      <c r="AHN61" s="695"/>
      <c r="AHO61" s="695"/>
      <c r="AHP61" s="695"/>
      <c r="AHQ61" s="695"/>
      <c r="AHR61" s="695"/>
      <c r="AHS61" s="695"/>
      <c r="AHT61" s="695"/>
      <c r="AHU61" s="695"/>
      <c r="AHV61" s="695"/>
      <c r="AHW61" s="695"/>
      <c r="AHX61" s="695"/>
      <c r="AHY61" s="695"/>
      <c r="AHZ61" s="695"/>
      <c r="AIA61" s="695"/>
      <c r="AIB61" s="695"/>
      <c r="AIC61" s="695"/>
      <c r="AID61" s="695"/>
      <c r="AIE61" s="695"/>
      <c r="AIF61" s="695"/>
      <c r="AIG61" s="695"/>
      <c r="AIH61" s="695"/>
      <c r="AII61" s="695"/>
      <c r="AIJ61" s="695"/>
      <c r="AIK61" s="695"/>
      <c r="AIL61" s="695"/>
      <c r="AIM61" s="695"/>
      <c r="AIN61" s="695"/>
      <c r="AIO61" s="695"/>
      <c r="AIP61" s="695"/>
      <c r="AIQ61" s="695"/>
      <c r="AIR61" s="695"/>
      <c r="AIS61" s="695"/>
      <c r="AIT61" s="695"/>
      <c r="AIU61" s="695"/>
      <c r="AIV61" s="695"/>
      <c r="AIW61" s="695"/>
      <c r="AIX61" s="695"/>
      <c r="AIY61" s="695"/>
      <c r="AIZ61" s="695"/>
      <c r="AJA61" s="695"/>
      <c r="AJB61" s="695"/>
      <c r="AJC61" s="695"/>
      <c r="AJD61" s="695"/>
      <c r="AJE61" s="695"/>
      <c r="AJF61" s="695"/>
      <c r="AJG61" s="695"/>
      <c r="AJH61" s="695"/>
      <c r="AJI61" s="695"/>
      <c r="AJJ61" s="695"/>
      <c r="AJK61" s="695"/>
      <c r="AJL61" s="695"/>
      <c r="AJM61" s="695"/>
      <c r="AJN61" s="695"/>
      <c r="AJO61" s="695"/>
      <c r="AJP61" s="695"/>
      <c r="AJQ61" s="695"/>
      <c r="AJR61" s="695"/>
      <c r="AJS61" s="695"/>
      <c r="AJT61" s="695"/>
      <c r="AJU61" s="695"/>
      <c r="AJV61" s="695"/>
      <c r="AJW61" s="695"/>
      <c r="AJX61" s="695"/>
      <c r="AJY61" s="695"/>
      <c r="AJZ61" s="695"/>
      <c r="AKA61" s="695"/>
      <c r="AKB61" s="695"/>
      <c r="AKC61" s="695"/>
      <c r="AKD61" s="695"/>
      <c r="AKE61" s="695"/>
      <c r="AKF61" s="695"/>
      <c r="AKG61" s="695"/>
      <c r="AKH61" s="695"/>
      <c r="AKI61" s="695"/>
      <c r="AKJ61" s="695"/>
      <c r="AKK61" s="695"/>
      <c r="AKL61" s="695"/>
      <c r="AKM61" s="695"/>
      <c r="AKN61" s="695"/>
      <c r="AKO61" s="695"/>
      <c r="AKP61" s="695"/>
      <c r="AKQ61" s="695"/>
      <c r="AKR61" s="695"/>
      <c r="AKS61" s="695"/>
      <c r="AKT61" s="695"/>
      <c r="AKU61" s="695"/>
      <c r="AKV61" s="695"/>
      <c r="AKW61" s="695"/>
      <c r="AKX61" s="695"/>
      <c r="AKY61" s="695"/>
      <c r="AKZ61" s="695"/>
      <c r="ALA61" s="695"/>
      <c r="ALB61" s="695"/>
      <c r="ALC61" s="695"/>
      <c r="ALD61" s="695"/>
      <c r="ALE61" s="695"/>
      <c r="ALF61" s="695"/>
      <c r="ALG61" s="695"/>
      <c r="ALH61" s="695"/>
      <c r="ALI61" s="695"/>
      <c r="ALJ61" s="695"/>
      <c r="ALK61" s="695"/>
      <c r="ALL61" s="695"/>
      <c r="ALM61" s="695"/>
      <c r="ALN61" s="695"/>
      <c r="ALO61" s="695"/>
      <c r="ALP61" s="695"/>
      <c r="ALQ61" s="695"/>
      <c r="ALR61" s="695"/>
      <c r="ALS61" s="695"/>
      <c r="ALT61" s="695"/>
      <c r="ALU61" s="695"/>
      <c r="ALV61" s="695"/>
      <c r="ALW61" s="695"/>
      <c r="ALX61" s="695"/>
      <c r="ALY61" s="695"/>
      <c r="ALZ61" s="695"/>
      <c r="AMA61" s="695"/>
      <c r="AMB61" s="695"/>
      <c r="AMC61" s="695"/>
      <c r="AMD61" s="695"/>
      <c r="AME61" s="695"/>
      <c r="AMF61" s="695"/>
      <c r="AMG61" s="695"/>
      <c r="AMH61" s="695"/>
      <c r="AMI61" s="695"/>
      <c r="AMJ61" s="695"/>
      <c r="AMK61" s="695"/>
      <c r="AML61" s="695"/>
      <c r="AMM61" s="695"/>
      <c r="AMN61" s="695"/>
      <c r="AMO61" s="695"/>
      <c r="AMP61" s="695"/>
      <c r="AMQ61" s="695"/>
      <c r="AMR61" s="695"/>
      <c r="AMS61" s="695"/>
      <c r="AMT61" s="695"/>
      <c r="AMU61" s="695"/>
      <c r="AMV61" s="695"/>
      <c r="AMW61" s="695"/>
      <c r="AMX61" s="695"/>
      <c r="AMY61" s="695"/>
      <c r="AMZ61" s="695"/>
      <c r="ANA61" s="695"/>
      <c r="ANB61" s="695"/>
      <c r="ANC61" s="695"/>
      <c r="AND61" s="695"/>
      <c r="ANE61" s="695"/>
      <c r="ANF61" s="695"/>
      <c r="ANG61" s="695"/>
      <c r="ANH61" s="695"/>
      <c r="ANI61" s="695"/>
      <c r="ANJ61" s="695"/>
      <c r="ANK61" s="695"/>
      <c r="ANL61" s="695"/>
      <c r="ANM61" s="695"/>
      <c r="ANN61" s="695"/>
      <c r="ANO61" s="695"/>
      <c r="ANP61" s="695"/>
      <c r="ANQ61" s="695"/>
      <c r="ANR61" s="695"/>
      <c r="ANS61" s="695"/>
      <c r="ANT61" s="695"/>
      <c r="ANU61" s="695"/>
      <c r="ANV61" s="695"/>
      <c r="ANW61" s="695"/>
      <c r="ANX61" s="695"/>
      <c r="ANY61" s="695"/>
      <c r="ANZ61" s="695"/>
      <c r="AOA61" s="695"/>
      <c r="AOB61" s="695"/>
      <c r="AOC61" s="695"/>
      <c r="AOD61" s="695"/>
      <c r="AOE61" s="695"/>
      <c r="AOF61" s="695"/>
      <c r="AOG61" s="695"/>
      <c r="AOH61" s="695"/>
      <c r="AOI61" s="695"/>
      <c r="AOJ61" s="695"/>
      <c r="AOK61" s="695"/>
      <c r="AOL61" s="695"/>
      <c r="AOM61" s="695"/>
      <c r="AON61" s="695"/>
      <c r="AOO61" s="695"/>
      <c r="AOP61" s="695"/>
      <c r="AOQ61" s="695"/>
      <c r="AOR61" s="695"/>
      <c r="AOS61" s="695"/>
      <c r="AOT61" s="695"/>
      <c r="AOU61" s="695"/>
      <c r="AOV61" s="695"/>
      <c r="AOW61" s="695"/>
      <c r="AOX61" s="695"/>
      <c r="AOY61" s="695"/>
      <c r="AOZ61" s="695"/>
      <c r="APA61" s="695"/>
      <c r="APB61" s="695"/>
      <c r="APC61" s="695"/>
      <c r="APD61" s="695"/>
      <c r="APE61" s="695"/>
      <c r="APF61" s="695"/>
      <c r="APG61" s="695"/>
      <c r="APH61" s="695"/>
      <c r="API61" s="695"/>
      <c r="APJ61" s="695"/>
      <c r="APK61" s="695"/>
      <c r="APL61" s="695"/>
      <c r="APM61" s="695"/>
      <c r="APN61" s="695"/>
      <c r="APO61" s="695"/>
      <c r="APP61" s="695"/>
      <c r="APQ61" s="695"/>
      <c r="APR61" s="695"/>
      <c r="APS61" s="695"/>
      <c r="APT61" s="695"/>
      <c r="APU61" s="695"/>
      <c r="APV61" s="695"/>
      <c r="APW61" s="695"/>
      <c r="APX61" s="695"/>
      <c r="APY61" s="695"/>
      <c r="APZ61" s="695"/>
      <c r="AQA61" s="695"/>
      <c r="AQB61" s="695"/>
      <c r="AQC61" s="695"/>
      <c r="AQD61" s="695"/>
      <c r="AQE61" s="695"/>
      <c r="AQF61" s="695"/>
      <c r="AQG61" s="695"/>
      <c r="AQH61" s="695"/>
      <c r="AQI61" s="695"/>
      <c r="AQJ61" s="695"/>
      <c r="AQK61" s="695"/>
      <c r="AQL61" s="695"/>
      <c r="AQM61" s="695"/>
      <c r="AQN61" s="695"/>
      <c r="AQO61" s="695"/>
      <c r="AQP61" s="695"/>
      <c r="AQQ61" s="695"/>
      <c r="AQR61" s="695"/>
      <c r="AQS61" s="695"/>
      <c r="AQT61" s="695"/>
      <c r="AQU61" s="695"/>
      <c r="AQV61" s="695"/>
      <c r="AQW61" s="695"/>
      <c r="AQX61" s="695"/>
      <c r="AQY61" s="695"/>
      <c r="AQZ61" s="695"/>
      <c r="ARA61" s="695"/>
      <c r="ARB61" s="695"/>
      <c r="ARC61" s="695"/>
      <c r="ARD61" s="695"/>
      <c r="ARE61" s="695"/>
      <c r="ARF61" s="695"/>
      <c r="ARG61" s="695"/>
      <c r="ARH61" s="695"/>
      <c r="ARI61" s="695"/>
      <c r="ARJ61" s="695"/>
      <c r="ARK61" s="695"/>
      <c r="ARL61" s="695"/>
      <c r="ARM61" s="695"/>
      <c r="ARN61" s="695"/>
      <c r="ARO61" s="695"/>
      <c r="ARP61" s="695"/>
      <c r="ARQ61" s="695"/>
      <c r="ARR61" s="695"/>
      <c r="ARS61" s="695"/>
      <c r="ART61" s="695"/>
      <c r="ARU61" s="695"/>
      <c r="ARV61" s="695"/>
      <c r="ARW61" s="695"/>
      <c r="ARX61" s="695"/>
      <c r="ARY61" s="695"/>
      <c r="ARZ61" s="695"/>
      <c r="ASA61" s="695"/>
      <c r="ASB61" s="695"/>
      <c r="ASC61" s="695"/>
      <c r="ASD61" s="695"/>
      <c r="ASE61" s="695"/>
      <c r="ASF61" s="695"/>
      <c r="ASG61" s="695"/>
      <c r="ASH61" s="695"/>
      <c r="ASI61" s="695"/>
      <c r="ASJ61" s="695"/>
      <c r="ASK61" s="695"/>
      <c r="ASL61" s="695"/>
      <c r="ASM61" s="695"/>
      <c r="ASN61" s="695"/>
      <c r="ASO61" s="695"/>
      <c r="ASP61" s="695"/>
      <c r="ASQ61" s="695"/>
      <c r="ASR61" s="695"/>
      <c r="ASS61" s="695"/>
      <c r="AST61" s="695"/>
      <c r="ASU61" s="695"/>
      <c r="ASV61" s="695"/>
      <c r="ASW61" s="695"/>
      <c r="ASX61" s="695"/>
      <c r="ASY61" s="695"/>
      <c r="ASZ61" s="695"/>
      <c r="ATA61" s="695"/>
      <c r="ATB61" s="695"/>
      <c r="ATC61" s="695"/>
      <c r="ATD61" s="695"/>
      <c r="ATE61" s="695"/>
      <c r="ATF61" s="695"/>
      <c r="ATG61" s="695"/>
      <c r="ATH61" s="695"/>
      <c r="ATI61" s="695"/>
      <c r="ATJ61" s="695"/>
      <c r="ATK61" s="695"/>
      <c r="ATL61" s="695"/>
      <c r="ATM61" s="695"/>
      <c r="ATN61" s="695"/>
      <c r="ATO61" s="695"/>
      <c r="ATP61" s="695"/>
      <c r="ATQ61" s="695"/>
      <c r="ATR61" s="695"/>
      <c r="ATS61" s="695"/>
      <c r="ATT61" s="695"/>
      <c r="ATU61" s="695"/>
      <c r="ATV61" s="695"/>
      <c r="ATW61" s="695"/>
      <c r="ATX61" s="695"/>
      <c r="ATY61" s="695"/>
      <c r="ATZ61" s="695"/>
      <c r="AUA61" s="695"/>
      <c r="AUB61" s="695"/>
      <c r="AUC61" s="695"/>
      <c r="AUD61" s="695"/>
      <c r="AUE61" s="695"/>
      <c r="AUF61" s="695"/>
      <c r="AUG61" s="695"/>
      <c r="AUH61" s="695"/>
      <c r="AUI61" s="695"/>
      <c r="AUJ61" s="695"/>
      <c r="AUK61" s="695"/>
      <c r="AUL61" s="695"/>
      <c r="AUM61" s="695"/>
      <c r="AUN61" s="695"/>
      <c r="AUO61" s="695"/>
      <c r="AUP61" s="695"/>
      <c r="AUQ61" s="695"/>
      <c r="AUR61" s="695"/>
      <c r="AUS61" s="695"/>
      <c r="AUT61" s="695"/>
      <c r="AUU61" s="695"/>
      <c r="AUV61" s="695"/>
      <c r="AUW61" s="695"/>
      <c r="AUX61" s="695"/>
      <c r="AUY61" s="695"/>
      <c r="AUZ61" s="695"/>
      <c r="AVA61" s="695"/>
      <c r="AVB61" s="695"/>
      <c r="AVC61" s="695"/>
      <c r="AVD61" s="695"/>
      <c r="AVE61" s="695"/>
      <c r="AVF61" s="695"/>
      <c r="AVG61" s="695"/>
      <c r="AVH61" s="695"/>
      <c r="AVI61" s="695"/>
      <c r="AVJ61" s="695"/>
      <c r="AVK61" s="695"/>
      <c r="AVL61" s="695"/>
      <c r="AVM61" s="695"/>
      <c r="AVN61" s="695"/>
      <c r="AVO61" s="695"/>
      <c r="AVP61" s="695"/>
      <c r="AVQ61" s="695"/>
      <c r="AVR61" s="695"/>
      <c r="AVS61" s="695"/>
      <c r="AVT61" s="695"/>
      <c r="AVU61" s="695"/>
      <c r="AVV61" s="695"/>
      <c r="AVW61" s="695"/>
      <c r="AVX61" s="695"/>
      <c r="AVY61" s="695"/>
      <c r="AVZ61" s="695"/>
      <c r="AWA61" s="695"/>
      <c r="AWB61" s="695"/>
      <c r="AWC61" s="695"/>
      <c r="AWD61" s="695"/>
      <c r="AWE61" s="695"/>
      <c r="AWF61" s="695"/>
      <c r="AWG61" s="695"/>
      <c r="AWH61" s="695"/>
      <c r="AWI61" s="695"/>
      <c r="AWJ61" s="695"/>
      <c r="AWK61" s="695"/>
      <c r="AWL61" s="695"/>
      <c r="AWM61" s="695"/>
      <c r="AWN61" s="695"/>
      <c r="AWO61" s="695"/>
      <c r="AWP61" s="695"/>
      <c r="AWQ61" s="695"/>
      <c r="AWR61" s="695"/>
      <c r="AWS61" s="695"/>
      <c r="AWT61" s="695"/>
      <c r="AWU61" s="695"/>
      <c r="AWV61" s="695"/>
      <c r="AWW61" s="695"/>
      <c r="AWX61" s="695"/>
      <c r="AWY61" s="695"/>
      <c r="AWZ61" s="695"/>
      <c r="AXA61" s="695"/>
      <c r="AXB61" s="695"/>
      <c r="AXC61" s="695"/>
      <c r="AXD61" s="695"/>
      <c r="AXE61" s="695"/>
      <c r="AXF61" s="695"/>
      <c r="AXG61" s="695"/>
      <c r="AXH61" s="695"/>
      <c r="AXI61" s="695"/>
      <c r="AXJ61" s="695"/>
      <c r="AXK61" s="695"/>
      <c r="AXL61" s="695"/>
      <c r="AXM61" s="695"/>
      <c r="AXN61" s="695"/>
      <c r="AXO61" s="695"/>
      <c r="AXP61" s="695"/>
      <c r="AXQ61" s="695"/>
      <c r="AXR61" s="695"/>
      <c r="AXS61" s="695"/>
      <c r="AXT61" s="695"/>
      <c r="AXU61" s="695"/>
      <c r="AXV61" s="695"/>
      <c r="AXW61" s="695"/>
      <c r="AXX61" s="695"/>
      <c r="AXY61" s="695"/>
      <c r="AXZ61" s="695"/>
      <c r="AYA61" s="695"/>
      <c r="AYB61" s="695"/>
      <c r="AYC61" s="695"/>
      <c r="AYD61" s="695"/>
      <c r="AYE61" s="695"/>
      <c r="AYF61" s="695"/>
      <c r="AYG61" s="695"/>
      <c r="AYH61" s="695"/>
      <c r="AYI61" s="695"/>
      <c r="AYJ61" s="695"/>
      <c r="AYK61" s="695"/>
      <c r="AYL61" s="695"/>
      <c r="AYM61" s="695"/>
      <c r="AYN61" s="695"/>
      <c r="AYO61" s="695"/>
      <c r="AYP61" s="695"/>
      <c r="AYQ61" s="695"/>
      <c r="AYR61" s="695"/>
      <c r="AYS61" s="695"/>
      <c r="AYT61" s="695"/>
      <c r="AYU61" s="695"/>
      <c r="AYV61" s="695"/>
      <c r="AYW61" s="695"/>
      <c r="AYX61" s="695"/>
      <c r="AYY61" s="695"/>
      <c r="AYZ61" s="695"/>
      <c r="AZA61" s="695"/>
      <c r="AZB61" s="695"/>
      <c r="AZC61" s="695"/>
      <c r="AZD61" s="695"/>
      <c r="AZE61" s="695"/>
      <c r="AZF61" s="695"/>
      <c r="AZG61" s="695"/>
      <c r="AZH61" s="695"/>
      <c r="AZI61" s="695"/>
      <c r="AZJ61" s="695"/>
      <c r="AZK61" s="695"/>
      <c r="AZL61" s="695"/>
      <c r="AZM61" s="695"/>
      <c r="AZN61" s="695"/>
      <c r="AZO61" s="695"/>
      <c r="AZP61" s="695"/>
      <c r="AZQ61" s="695"/>
      <c r="AZR61" s="695"/>
      <c r="AZS61" s="695"/>
      <c r="AZT61" s="695"/>
      <c r="AZU61" s="695"/>
      <c r="AZV61" s="695"/>
      <c r="AZW61" s="695"/>
      <c r="AZX61" s="695"/>
      <c r="AZY61" s="695"/>
      <c r="AZZ61" s="695"/>
      <c r="BAA61" s="695"/>
      <c r="BAB61" s="695"/>
      <c r="BAC61" s="695"/>
      <c r="BAD61" s="695"/>
      <c r="BAE61" s="695"/>
      <c r="BAF61" s="695"/>
      <c r="BAG61" s="695"/>
      <c r="BAH61" s="695"/>
      <c r="BAI61" s="695"/>
      <c r="BAJ61" s="695"/>
      <c r="BAK61" s="695"/>
      <c r="BAL61" s="695"/>
      <c r="BAM61" s="695"/>
      <c r="BAN61" s="695"/>
      <c r="BAO61" s="695"/>
      <c r="BAP61" s="695"/>
      <c r="BAQ61" s="695"/>
      <c r="BAR61" s="695"/>
      <c r="BAS61" s="695"/>
      <c r="BAT61" s="695"/>
      <c r="BAU61" s="695"/>
      <c r="BAV61" s="695"/>
      <c r="BAW61" s="695"/>
      <c r="BAX61" s="695"/>
      <c r="BAY61" s="695"/>
      <c r="BAZ61" s="695"/>
      <c r="BBA61" s="695"/>
      <c r="BBB61" s="695"/>
      <c r="BBC61" s="695"/>
      <c r="BBD61" s="695"/>
      <c r="BBE61" s="695"/>
      <c r="BBF61" s="695"/>
      <c r="BBG61" s="695"/>
      <c r="BBH61" s="695"/>
      <c r="BBI61" s="695"/>
      <c r="BBJ61" s="695"/>
      <c r="BBK61" s="695"/>
      <c r="BBL61" s="695"/>
      <c r="BBM61" s="695"/>
      <c r="BBN61" s="695"/>
      <c r="BBO61" s="695"/>
      <c r="BBP61" s="695"/>
      <c r="BBQ61" s="695"/>
      <c r="BBR61" s="695"/>
      <c r="BBS61" s="695"/>
      <c r="BBT61" s="695"/>
      <c r="BBU61" s="695"/>
      <c r="BBV61" s="695"/>
      <c r="BBW61" s="695"/>
      <c r="BBX61" s="695"/>
      <c r="BBY61" s="695"/>
      <c r="BBZ61" s="695"/>
      <c r="BCA61" s="695"/>
      <c r="BCB61" s="695"/>
      <c r="BCC61" s="695"/>
      <c r="BCD61" s="695"/>
      <c r="BCE61" s="695"/>
      <c r="BCF61" s="695"/>
      <c r="BCG61" s="695"/>
      <c r="BCH61" s="695"/>
      <c r="BCI61" s="695"/>
      <c r="BCJ61" s="695"/>
      <c r="BCK61" s="695"/>
      <c r="BCL61" s="695"/>
      <c r="BCM61" s="695"/>
      <c r="BCN61" s="695"/>
      <c r="BCO61" s="695"/>
      <c r="BCP61" s="695"/>
      <c r="BCQ61" s="695"/>
      <c r="BCR61" s="695"/>
      <c r="BCS61" s="695"/>
      <c r="BCT61" s="695"/>
      <c r="BCU61" s="695"/>
      <c r="BCV61" s="695"/>
      <c r="BCW61" s="695"/>
      <c r="BCX61" s="695"/>
      <c r="BCY61" s="695"/>
      <c r="BCZ61" s="695"/>
      <c r="BDA61" s="695"/>
      <c r="BDB61" s="695"/>
      <c r="BDC61" s="695"/>
      <c r="BDD61" s="695"/>
      <c r="BDE61" s="695"/>
      <c r="BDF61" s="695"/>
      <c r="BDG61" s="695"/>
      <c r="BDH61" s="695"/>
      <c r="BDI61" s="695"/>
      <c r="BDJ61" s="695"/>
      <c r="BDK61" s="695"/>
      <c r="BDL61" s="695"/>
      <c r="BDM61" s="695"/>
      <c r="BDN61" s="695"/>
      <c r="BDO61" s="695"/>
      <c r="BDP61" s="695"/>
      <c r="BDQ61" s="695"/>
      <c r="BDR61" s="695"/>
      <c r="BDS61" s="695"/>
      <c r="BDT61" s="695"/>
      <c r="BDU61" s="695"/>
      <c r="BDV61" s="695"/>
      <c r="BDW61" s="695"/>
      <c r="BDX61" s="695"/>
      <c r="BDY61" s="695"/>
      <c r="BDZ61" s="695"/>
      <c r="BEA61" s="695"/>
      <c r="BEB61" s="695"/>
      <c r="BEC61" s="695"/>
      <c r="BED61" s="695"/>
      <c r="BEE61" s="695"/>
      <c r="BEF61" s="695"/>
      <c r="BEG61" s="695"/>
      <c r="BEH61" s="695"/>
      <c r="BEI61" s="695"/>
      <c r="BEJ61" s="695"/>
      <c r="BEK61" s="695"/>
      <c r="BEL61" s="695"/>
      <c r="BEM61" s="695"/>
      <c r="BEN61" s="695"/>
      <c r="BEO61" s="695"/>
      <c r="BEP61" s="695"/>
      <c r="BEQ61" s="695"/>
      <c r="BER61" s="695"/>
      <c r="BES61" s="695"/>
      <c r="BET61" s="695"/>
      <c r="BEU61" s="695"/>
      <c r="BEV61" s="695"/>
      <c r="BEW61" s="695"/>
      <c r="BEX61" s="695"/>
      <c r="BEY61" s="695"/>
      <c r="BEZ61" s="695"/>
      <c r="BFA61" s="695"/>
      <c r="BFB61" s="695"/>
      <c r="BFC61" s="695"/>
      <c r="BFD61" s="695"/>
      <c r="BFE61" s="695"/>
      <c r="BFF61" s="695"/>
      <c r="BFG61" s="695"/>
      <c r="BFH61" s="695"/>
      <c r="BFI61" s="695"/>
      <c r="BFJ61" s="695"/>
      <c r="BFK61" s="695"/>
      <c r="BFL61" s="695"/>
      <c r="BFM61" s="695"/>
      <c r="BFN61" s="695"/>
      <c r="BFO61" s="695"/>
      <c r="BFP61" s="695"/>
      <c r="BFQ61" s="695"/>
      <c r="BFR61" s="695"/>
      <c r="BFS61" s="695"/>
      <c r="BFT61" s="695"/>
      <c r="BFU61" s="695"/>
      <c r="BFV61" s="695"/>
      <c r="BFW61" s="695"/>
      <c r="BFX61" s="695"/>
      <c r="BFY61" s="695"/>
      <c r="BFZ61" s="695"/>
      <c r="BGA61" s="695"/>
      <c r="BGB61" s="695"/>
      <c r="BGC61" s="695"/>
      <c r="BGD61" s="695"/>
      <c r="BGE61" s="695"/>
      <c r="BGF61" s="695"/>
      <c r="BGG61" s="695"/>
      <c r="BGH61" s="695"/>
      <c r="BGI61" s="695"/>
      <c r="BGJ61" s="695"/>
      <c r="BGK61" s="695"/>
      <c r="BGL61" s="695"/>
      <c r="BGM61" s="695"/>
      <c r="BGN61" s="695"/>
      <c r="BGO61" s="695"/>
      <c r="BGP61" s="695"/>
      <c r="BGQ61" s="695"/>
      <c r="BGR61" s="695"/>
      <c r="BGS61" s="695"/>
      <c r="BGT61" s="695"/>
      <c r="BGU61" s="695"/>
      <c r="BGV61" s="695"/>
      <c r="BGW61" s="695"/>
      <c r="BGX61" s="695"/>
      <c r="BGY61" s="695"/>
      <c r="BGZ61" s="695"/>
      <c r="BHA61" s="695"/>
      <c r="BHB61" s="695"/>
      <c r="BHC61" s="695"/>
      <c r="BHD61" s="695"/>
      <c r="BHE61" s="695"/>
      <c r="BHF61" s="695"/>
      <c r="BHG61" s="695"/>
      <c r="BHH61" s="695"/>
      <c r="BHI61" s="695"/>
      <c r="BHJ61" s="695"/>
      <c r="BHK61" s="695"/>
      <c r="BHL61" s="695"/>
      <c r="BHM61" s="695"/>
      <c r="BHN61" s="695"/>
      <c r="BHO61" s="695"/>
      <c r="BHP61" s="695"/>
      <c r="BHQ61" s="695"/>
      <c r="BHR61" s="695"/>
      <c r="BHS61" s="695"/>
      <c r="BHT61" s="695"/>
      <c r="BHU61" s="695"/>
      <c r="BHV61" s="695"/>
      <c r="BHW61" s="695"/>
      <c r="BHX61" s="695"/>
      <c r="BHY61" s="695"/>
      <c r="BHZ61" s="695"/>
      <c r="BIA61" s="695"/>
      <c r="BIB61" s="695"/>
      <c r="BIC61" s="695"/>
      <c r="BID61" s="695"/>
      <c r="BIE61" s="695"/>
      <c r="BIF61" s="695"/>
      <c r="BIG61" s="695"/>
      <c r="BIH61" s="695"/>
      <c r="BII61" s="695"/>
      <c r="BIJ61" s="695"/>
      <c r="BIK61" s="695"/>
      <c r="BIL61" s="695"/>
      <c r="BIM61" s="695"/>
      <c r="BIN61" s="695"/>
      <c r="BIO61" s="695"/>
      <c r="BIP61" s="695"/>
      <c r="BIQ61" s="695"/>
      <c r="BIR61" s="695"/>
      <c r="BIS61" s="695"/>
      <c r="BIT61" s="695"/>
      <c r="BIU61" s="695"/>
      <c r="BIV61" s="695"/>
      <c r="BIW61" s="695"/>
      <c r="BIX61" s="695"/>
      <c r="BIY61" s="695"/>
      <c r="BIZ61" s="695"/>
      <c r="BJA61" s="695"/>
      <c r="BJB61" s="695"/>
      <c r="BJC61" s="695"/>
      <c r="BJD61" s="695"/>
      <c r="BJE61" s="695"/>
      <c r="BJF61" s="695"/>
      <c r="BJG61" s="695"/>
      <c r="BJH61" s="695"/>
      <c r="BJI61" s="695"/>
      <c r="BJJ61" s="695"/>
      <c r="BJK61" s="695"/>
      <c r="BJL61" s="695"/>
      <c r="BJM61" s="695"/>
      <c r="BJN61" s="695"/>
      <c r="BJO61" s="695"/>
      <c r="BJP61" s="695"/>
      <c r="BJQ61" s="695"/>
      <c r="BJR61" s="695"/>
      <c r="BJS61" s="695"/>
      <c r="BJT61" s="695"/>
      <c r="BJU61" s="695"/>
      <c r="BJV61" s="695"/>
      <c r="BJW61" s="695"/>
      <c r="BJX61" s="695"/>
      <c r="BJY61" s="695"/>
      <c r="BJZ61" s="695"/>
      <c r="BKA61" s="695"/>
      <c r="BKB61" s="695"/>
      <c r="BKC61" s="695"/>
      <c r="BKD61" s="695"/>
      <c r="BKE61" s="695"/>
      <c r="BKF61" s="695"/>
      <c r="BKG61" s="695"/>
      <c r="BKH61" s="695"/>
      <c r="BKI61" s="695"/>
      <c r="BKJ61" s="695"/>
      <c r="BKK61" s="695"/>
      <c r="BKL61" s="695"/>
      <c r="BKM61" s="695"/>
      <c r="BKN61" s="695"/>
      <c r="BKO61" s="695"/>
      <c r="BKP61" s="695"/>
      <c r="BKQ61" s="695"/>
      <c r="BKR61" s="695"/>
      <c r="BKS61" s="695"/>
      <c r="BKT61" s="695"/>
      <c r="BKU61" s="695"/>
      <c r="BKV61" s="695"/>
      <c r="BKW61" s="695"/>
      <c r="BKX61" s="695"/>
      <c r="BKY61" s="695"/>
      <c r="BKZ61" s="695"/>
      <c r="BLA61" s="695"/>
      <c r="BLB61" s="695"/>
      <c r="BLC61" s="695"/>
      <c r="BLD61" s="695"/>
      <c r="BLE61" s="695"/>
      <c r="BLF61" s="695"/>
      <c r="BLG61" s="695"/>
      <c r="BLH61" s="695"/>
      <c r="BLI61" s="695"/>
      <c r="BLJ61" s="695"/>
      <c r="BLK61" s="695"/>
      <c r="BLL61" s="695"/>
      <c r="BLM61" s="695"/>
      <c r="BLN61" s="695"/>
      <c r="BLO61" s="695"/>
      <c r="BLP61" s="695"/>
      <c r="BLQ61" s="695"/>
      <c r="BLR61" s="695"/>
      <c r="BLS61" s="695"/>
      <c r="BLT61" s="695"/>
      <c r="BLU61" s="695"/>
      <c r="BLV61" s="695"/>
      <c r="BLW61" s="695"/>
      <c r="BLX61" s="695"/>
      <c r="BLY61" s="695"/>
      <c r="BLZ61" s="695"/>
      <c r="BMA61" s="695"/>
      <c r="BMB61" s="695"/>
      <c r="BMC61" s="695"/>
      <c r="BMD61" s="695"/>
      <c r="BME61" s="695"/>
      <c r="BMF61" s="695"/>
      <c r="BMG61" s="695"/>
      <c r="BMH61" s="695"/>
      <c r="BMI61" s="695"/>
      <c r="BMJ61" s="695"/>
      <c r="BMK61" s="695"/>
      <c r="BML61" s="695"/>
      <c r="BMM61" s="695"/>
      <c r="BMN61" s="695"/>
      <c r="BMO61" s="695"/>
      <c r="BMP61" s="695"/>
      <c r="BMQ61" s="695"/>
      <c r="BMR61" s="695"/>
      <c r="BMS61" s="695"/>
      <c r="BMT61" s="695"/>
      <c r="BMU61" s="695"/>
      <c r="BMV61" s="695"/>
      <c r="BMW61" s="695"/>
      <c r="BMX61" s="695"/>
      <c r="BMY61" s="695"/>
      <c r="BMZ61" s="695"/>
      <c r="BNA61" s="695"/>
      <c r="BNB61" s="695"/>
      <c r="BNC61" s="695"/>
      <c r="BND61" s="695"/>
      <c r="BNE61" s="695"/>
      <c r="BNF61" s="695"/>
      <c r="BNG61" s="695"/>
      <c r="BNH61" s="695"/>
      <c r="BNI61" s="695"/>
      <c r="BNJ61" s="695"/>
      <c r="BNK61" s="695"/>
      <c r="BNL61" s="695"/>
      <c r="BNM61" s="695"/>
      <c r="BNN61" s="695"/>
      <c r="BNO61" s="695"/>
      <c r="BNP61" s="695"/>
      <c r="BNQ61" s="695"/>
      <c r="BNR61" s="695"/>
      <c r="BNS61" s="695"/>
      <c r="BNT61" s="695"/>
      <c r="BNU61" s="695"/>
      <c r="BNV61" s="695"/>
      <c r="BNW61" s="695"/>
      <c r="BNX61" s="695"/>
      <c r="BNY61" s="695"/>
      <c r="BNZ61" s="695"/>
      <c r="BOA61" s="695"/>
      <c r="BOB61" s="695"/>
      <c r="BOC61" s="695"/>
      <c r="BOD61" s="695"/>
      <c r="BOE61" s="695"/>
      <c r="BOF61" s="695"/>
      <c r="BOG61" s="695"/>
      <c r="BOH61" s="695"/>
      <c r="BOI61" s="695"/>
      <c r="BOJ61" s="695"/>
      <c r="BOK61" s="695"/>
      <c r="BOL61" s="695"/>
      <c r="BOM61" s="695"/>
      <c r="BON61" s="695"/>
      <c r="BOO61" s="695"/>
      <c r="BOP61" s="695"/>
      <c r="BOQ61" s="695"/>
      <c r="BOR61" s="695"/>
      <c r="BOS61" s="695"/>
      <c r="BOT61" s="695"/>
      <c r="BOU61" s="695"/>
      <c r="BOV61" s="695"/>
      <c r="BOW61" s="695"/>
      <c r="BOX61" s="695"/>
      <c r="BOY61" s="695"/>
      <c r="BOZ61" s="695"/>
      <c r="BPA61" s="695"/>
      <c r="BPB61" s="695"/>
      <c r="BPC61" s="695"/>
      <c r="BPD61" s="695"/>
      <c r="BPE61" s="695"/>
      <c r="BPF61" s="695"/>
      <c r="BPG61" s="695"/>
      <c r="BPH61" s="695"/>
      <c r="BPI61" s="695"/>
      <c r="BPJ61" s="695"/>
      <c r="BPK61" s="695"/>
      <c r="BPL61" s="695"/>
      <c r="BPM61" s="695"/>
      <c r="BPN61" s="695"/>
      <c r="BPO61" s="695"/>
      <c r="BPP61" s="695"/>
      <c r="BPQ61" s="695"/>
      <c r="BPR61" s="695"/>
      <c r="BPS61" s="695"/>
      <c r="BPT61" s="695"/>
      <c r="BPU61" s="695"/>
      <c r="BPV61" s="695"/>
      <c r="BPW61" s="695"/>
      <c r="BPX61" s="695"/>
      <c r="BPY61" s="695"/>
      <c r="BPZ61" s="695"/>
      <c r="BQA61" s="695"/>
      <c r="BQB61" s="695"/>
      <c r="BQC61" s="695"/>
      <c r="BQD61" s="695"/>
      <c r="BQE61" s="695"/>
      <c r="BQF61" s="695"/>
      <c r="BQG61" s="695"/>
      <c r="BQH61" s="695"/>
      <c r="BQI61" s="695"/>
      <c r="BQJ61" s="695"/>
      <c r="BQK61" s="695"/>
      <c r="BQL61" s="695"/>
      <c r="BQM61" s="695"/>
      <c r="BQN61" s="695"/>
      <c r="BQO61" s="695"/>
      <c r="BQP61" s="695"/>
      <c r="BQQ61" s="695"/>
      <c r="BQR61" s="695"/>
      <c r="BQS61" s="695"/>
      <c r="BQT61" s="695"/>
      <c r="BQU61" s="695"/>
      <c r="BQV61" s="695"/>
      <c r="BQW61" s="695"/>
      <c r="BQX61" s="695"/>
      <c r="BQY61" s="695"/>
      <c r="BQZ61" s="695"/>
      <c r="BRA61" s="695"/>
      <c r="BRB61" s="695"/>
      <c r="BRC61" s="695"/>
      <c r="BRD61" s="695"/>
      <c r="BRE61" s="695"/>
      <c r="BRF61" s="695"/>
      <c r="BRG61" s="695"/>
      <c r="BRH61" s="695"/>
      <c r="BRI61" s="695"/>
      <c r="BRJ61" s="695"/>
      <c r="BRK61" s="695"/>
      <c r="BRL61" s="695"/>
      <c r="BRM61" s="695"/>
      <c r="BRN61" s="695"/>
      <c r="BRO61" s="695"/>
      <c r="BRP61" s="695"/>
      <c r="BRQ61" s="695"/>
      <c r="BRR61" s="695"/>
      <c r="BRS61" s="695"/>
      <c r="BRT61" s="695"/>
      <c r="BRU61" s="695"/>
      <c r="BRV61" s="695"/>
      <c r="BRW61" s="695"/>
      <c r="BRX61" s="695"/>
      <c r="BRY61" s="695"/>
      <c r="BRZ61" s="695"/>
      <c r="BSA61" s="695"/>
      <c r="BSB61" s="695"/>
      <c r="BSC61" s="695"/>
      <c r="BSD61" s="695"/>
      <c r="BSE61" s="695"/>
      <c r="BSF61" s="695"/>
      <c r="BSG61" s="695"/>
      <c r="BSH61" s="695"/>
      <c r="BSI61" s="695"/>
      <c r="BSJ61" s="695"/>
      <c r="BSK61" s="695"/>
      <c r="BSL61" s="695"/>
      <c r="BSM61" s="695"/>
      <c r="BSN61" s="695"/>
      <c r="BSO61" s="695"/>
      <c r="BSP61" s="695"/>
      <c r="BSQ61" s="695"/>
      <c r="BSR61" s="695"/>
      <c r="BSS61" s="695"/>
      <c r="BST61" s="695"/>
      <c r="BSU61" s="695"/>
      <c r="BSV61" s="695"/>
      <c r="BSW61" s="695"/>
      <c r="BSX61" s="695"/>
      <c r="BSY61" s="695"/>
      <c r="BSZ61" s="695"/>
      <c r="BTA61" s="695"/>
      <c r="BTB61" s="695"/>
      <c r="BTC61" s="695"/>
      <c r="BTD61" s="695"/>
      <c r="BTE61" s="695"/>
      <c r="BTF61" s="695"/>
      <c r="BTG61" s="695"/>
      <c r="BTH61" s="695"/>
      <c r="BTI61" s="695"/>
      <c r="BTJ61" s="695"/>
      <c r="BTK61" s="695"/>
      <c r="BTL61" s="695"/>
      <c r="BTM61" s="695"/>
      <c r="BTN61" s="695"/>
      <c r="BTO61" s="695"/>
      <c r="BTP61" s="695"/>
      <c r="BTQ61" s="695"/>
      <c r="BTR61" s="695"/>
      <c r="BTS61" s="695"/>
      <c r="BTT61" s="695"/>
      <c r="BTU61" s="695"/>
      <c r="BTV61" s="695"/>
      <c r="BTW61" s="695"/>
      <c r="BTX61" s="695"/>
      <c r="BTY61" s="695"/>
      <c r="BTZ61" s="695"/>
      <c r="BUA61" s="695"/>
      <c r="BUB61" s="695"/>
      <c r="BUC61" s="695"/>
      <c r="BUD61" s="695"/>
      <c r="BUE61" s="695"/>
      <c r="BUF61" s="695"/>
      <c r="BUG61" s="695"/>
      <c r="BUH61" s="695"/>
      <c r="BUI61" s="695"/>
      <c r="BUJ61" s="695"/>
      <c r="BUK61" s="695"/>
      <c r="BUL61" s="695"/>
      <c r="BUM61" s="695"/>
      <c r="BUN61" s="695"/>
      <c r="BUO61" s="695"/>
      <c r="BUP61" s="695"/>
      <c r="BUQ61" s="695"/>
      <c r="BUR61" s="695"/>
      <c r="BUS61" s="695"/>
      <c r="BUT61" s="695"/>
      <c r="BUU61" s="695"/>
      <c r="BUV61" s="695"/>
      <c r="BUW61" s="695"/>
      <c r="BUX61" s="695"/>
      <c r="BUY61" s="695"/>
      <c r="BUZ61" s="695"/>
      <c r="BVA61" s="695"/>
      <c r="BVB61" s="695"/>
      <c r="BVC61" s="695"/>
      <c r="BVD61" s="695"/>
      <c r="BVE61" s="695"/>
      <c r="BVF61" s="695"/>
      <c r="BVG61" s="695"/>
      <c r="BVH61" s="695"/>
      <c r="BVI61" s="695"/>
      <c r="BVJ61" s="695"/>
      <c r="BVK61" s="695"/>
      <c r="BVL61" s="695"/>
      <c r="BVM61" s="695"/>
      <c r="BVN61" s="695"/>
      <c r="BVO61" s="695"/>
      <c r="BVP61" s="695"/>
      <c r="BVQ61" s="695"/>
      <c r="BVR61" s="695"/>
      <c r="BVS61" s="695"/>
      <c r="BVT61" s="695"/>
      <c r="BVU61" s="695"/>
      <c r="BVV61" s="695"/>
      <c r="BVW61" s="695"/>
      <c r="BVX61" s="695"/>
      <c r="BVY61" s="695"/>
      <c r="BVZ61" s="695"/>
      <c r="BWA61" s="695"/>
      <c r="BWB61" s="695"/>
      <c r="BWC61" s="695"/>
      <c r="BWD61" s="695"/>
    </row>
    <row r="62" spans="1:1954" ht="16.5" x14ac:dyDescent="0.3">
      <c r="A62" s="787" t="s">
        <v>743</v>
      </c>
      <c r="B62" s="788">
        <v>156.26418351667596</v>
      </c>
      <c r="C62" s="788">
        <v>85.463781560000001</v>
      </c>
      <c r="D62" s="788">
        <v>241.72796507667596</v>
      </c>
      <c r="F62" s="781"/>
      <c r="G62" s="781"/>
      <c r="H62" s="781"/>
      <c r="J62" s="782"/>
      <c r="K62" s="782"/>
      <c r="L62" s="782"/>
    </row>
    <row r="63" spans="1:1954" ht="16.5" x14ac:dyDescent="0.3">
      <c r="A63" s="787" t="s">
        <v>744</v>
      </c>
      <c r="B63" s="788">
        <v>16.70330843</v>
      </c>
      <c r="C63" s="788">
        <v>9.4045000000000001E-4</v>
      </c>
      <c r="D63" s="788">
        <v>16.704248879999998</v>
      </c>
      <c r="F63" s="781"/>
      <c r="G63" s="781"/>
      <c r="H63" s="781"/>
      <c r="J63" s="782"/>
      <c r="K63" s="782"/>
      <c r="L63" s="782"/>
    </row>
    <row r="64" spans="1:1954" ht="16.5" x14ac:dyDescent="0.3">
      <c r="A64" s="787" t="s">
        <v>745</v>
      </c>
      <c r="B64" s="788">
        <v>123.48005681999999</v>
      </c>
      <c r="C64" s="788">
        <v>106.89852239</v>
      </c>
      <c r="D64" s="788">
        <v>230.37857921000003</v>
      </c>
      <c r="F64" s="781"/>
      <c r="G64" s="781"/>
      <c r="H64" s="781"/>
      <c r="J64" s="782"/>
      <c r="K64" s="782"/>
      <c r="L64" s="782"/>
    </row>
    <row r="65" spans="1:12" ht="17.25" thickBot="1" x14ac:dyDescent="0.35">
      <c r="A65" s="792" t="s">
        <v>746</v>
      </c>
      <c r="B65" s="793">
        <v>1063.0175362783255</v>
      </c>
      <c r="C65" s="793">
        <v>6.941637899999999</v>
      </c>
      <c r="D65" s="793">
        <v>1069.9591741783256</v>
      </c>
      <c r="F65" s="781"/>
      <c r="G65" s="781"/>
      <c r="H65" s="781"/>
      <c r="J65" s="782"/>
      <c r="K65" s="782"/>
      <c r="L65" s="782"/>
    </row>
    <row r="66" spans="1:12" ht="15.75" thickTop="1" x14ac:dyDescent="0.25">
      <c r="A66" s="794" t="s">
        <v>747</v>
      </c>
      <c r="B66" s="795"/>
      <c r="C66" s="795"/>
      <c r="D66" s="795"/>
      <c r="J66" s="782"/>
      <c r="K66" s="782"/>
      <c r="L66" s="782"/>
    </row>
    <row r="67" spans="1:12" ht="15.75" thickBot="1" x14ac:dyDescent="0.3">
      <c r="A67" s="796"/>
      <c r="B67" s="795"/>
      <c r="C67" s="795"/>
      <c r="D67" s="619" t="s">
        <v>603</v>
      </c>
      <c r="J67" s="782"/>
      <c r="K67" s="782"/>
      <c r="L67" s="782"/>
    </row>
    <row r="68" spans="1:12" ht="18.75" thickTop="1" thickBot="1" x14ac:dyDescent="0.35">
      <c r="A68" s="797" t="s">
        <v>748</v>
      </c>
      <c r="B68" s="623" t="s">
        <v>682</v>
      </c>
      <c r="C68" s="623" t="s">
        <v>683</v>
      </c>
      <c r="D68" s="623" t="s">
        <v>684</v>
      </c>
      <c r="J68" s="782"/>
      <c r="K68" s="782"/>
      <c r="L68" s="782"/>
    </row>
    <row r="69" spans="1:12" ht="17.25" thickTop="1" x14ac:dyDescent="0.3">
      <c r="A69" s="783" t="s">
        <v>749</v>
      </c>
      <c r="B69" s="798">
        <v>1693.7102184958924</v>
      </c>
      <c r="C69" s="798">
        <v>649.44804247000002</v>
      </c>
      <c r="D69" s="798">
        <v>2343.1582609658922</v>
      </c>
      <c r="F69" s="781"/>
      <c r="G69" s="799"/>
      <c r="H69" s="791"/>
      <c r="J69" s="782"/>
      <c r="K69" s="782"/>
      <c r="L69" s="782"/>
    </row>
    <row r="70" spans="1:12" ht="16.5" x14ac:dyDescent="0.3">
      <c r="A70" s="785" t="s">
        <v>750</v>
      </c>
      <c r="B70" s="800">
        <v>590.38330645000008</v>
      </c>
      <c r="C70" s="800">
        <v>310.64230153999995</v>
      </c>
      <c r="D70" s="800">
        <v>901.02560799000003</v>
      </c>
      <c r="F70" s="781"/>
      <c r="G70" s="799"/>
      <c r="H70" s="791"/>
      <c r="J70" s="782"/>
      <c r="K70" s="782"/>
      <c r="L70" s="782"/>
    </row>
    <row r="71" spans="1:12" ht="16.5" x14ac:dyDescent="0.3">
      <c r="A71" s="785" t="s">
        <v>751</v>
      </c>
      <c r="B71" s="800">
        <v>210.11291000999998</v>
      </c>
      <c r="C71" s="800">
        <v>2.1383849999999999E-2</v>
      </c>
      <c r="D71" s="800">
        <v>210.13429385999999</v>
      </c>
      <c r="F71" s="781"/>
      <c r="G71" s="799"/>
      <c r="H71" s="791"/>
      <c r="J71" s="782"/>
      <c r="K71" s="782"/>
      <c r="L71" s="782"/>
    </row>
    <row r="72" spans="1:12" ht="16.5" x14ac:dyDescent="0.3">
      <c r="A72" s="785" t="s">
        <v>752</v>
      </c>
      <c r="B72" s="800">
        <v>133.13688956999999</v>
      </c>
      <c r="C72" s="800">
        <v>0</v>
      </c>
      <c r="D72" s="800">
        <v>133.13688956999999</v>
      </c>
      <c r="F72" s="781"/>
      <c r="G72" s="799"/>
      <c r="H72" s="791"/>
      <c r="J72" s="782"/>
      <c r="K72" s="782"/>
      <c r="L72" s="782"/>
    </row>
    <row r="73" spans="1:12" ht="16.5" x14ac:dyDescent="0.3">
      <c r="A73" s="785" t="s">
        <v>753</v>
      </c>
      <c r="B73" s="800">
        <v>431.11144416206599</v>
      </c>
      <c r="C73" s="800">
        <v>94.282933560000004</v>
      </c>
      <c r="D73" s="800">
        <v>525.394377722066</v>
      </c>
      <c r="F73" s="781"/>
      <c r="G73" s="799"/>
      <c r="H73" s="791"/>
      <c r="J73" s="782"/>
      <c r="K73" s="782"/>
      <c r="L73" s="782"/>
    </row>
    <row r="74" spans="1:12" ht="16.5" x14ac:dyDescent="0.3">
      <c r="A74" s="785" t="s">
        <v>754</v>
      </c>
      <c r="B74" s="800">
        <v>266.91049800167201</v>
      </c>
      <c r="C74" s="800">
        <v>138.25403212000001</v>
      </c>
      <c r="D74" s="800">
        <v>405.16453012167204</v>
      </c>
      <c r="F74" s="781"/>
      <c r="G74" s="799"/>
      <c r="H74" s="791"/>
      <c r="J74" s="782"/>
      <c r="K74" s="782"/>
      <c r="L74" s="782"/>
    </row>
    <row r="75" spans="1:12" ht="16.5" x14ac:dyDescent="0.3">
      <c r="A75" s="785" t="s">
        <v>755</v>
      </c>
      <c r="B75" s="800">
        <v>62.055170302154551</v>
      </c>
      <c r="C75" s="800">
        <v>106.24739140000001</v>
      </c>
      <c r="D75" s="800">
        <v>168.30256170215455</v>
      </c>
      <c r="F75" s="781"/>
      <c r="G75" s="799"/>
      <c r="H75" s="791"/>
      <c r="J75" s="782"/>
      <c r="K75" s="782"/>
      <c r="L75" s="782"/>
    </row>
    <row r="76" spans="1:12" ht="16.5" x14ac:dyDescent="0.3">
      <c r="A76" s="783" t="s">
        <v>756</v>
      </c>
      <c r="B76" s="798">
        <v>14983.101182791699</v>
      </c>
      <c r="C76" s="798">
        <v>4088.7307243086339</v>
      </c>
      <c r="D76" s="798">
        <v>19071.831907100335</v>
      </c>
      <c r="F76" s="781"/>
      <c r="G76" s="799"/>
      <c r="H76" s="791"/>
      <c r="J76" s="782"/>
      <c r="K76" s="782"/>
      <c r="L76" s="782"/>
    </row>
    <row r="77" spans="1:12" ht="16.5" x14ac:dyDescent="0.3">
      <c r="A77" s="783" t="s">
        <v>757</v>
      </c>
      <c r="B77" s="798">
        <v>2088.9485912798318</v>
      </c>
      <c r="C77" s="798">
        <v>302.0995858</v>
      </c>
      <c r="D77" s="798">
        <v>2391.0481770798319</v>
      </c>
      <c r="F77" s="781"/>
      <c r="G77" s="799"/>
      <c r="H77" s="791"/>
      <c r="J77" s="782"/>
      <c r="K77" s="782"/>
      <c r="L77" s="782"/>
    </row>
    <row r="78" spans="1:12" ht="16.5" x14ac:dyDescent="0.3">
      <c r="A78" s="785" t="s">
        <v>758</v>
      </c>
      <c r="B78" s="800">
        <v>320.72413876999997</v>
      </c>
      <c r="C78" s="800">
        <v>30.861227729999996</v>
      </c>
      <c r="D78" s="800">
        <v>351.58536650000002</v>
      </c>
      <c r="F78" s="781"/>
      <c r="G78" s="799"/>
      <c r="H78" s="791"/>
      <c r="J78" s="782"/>
      <c r="K78" s="782"/>
      <c r="L78" s="782"/>
    </row>
    <row r="79" spans="1:12" ht="16.5" x14ac:dyDescent="0.3">
      <c r="A79" s="785" t="s">
        <v>759</v>
      </c>
      <c r="B79" s="800">
        <v>1157.097100099832</v>
      </c>
      <c r="C79" s="800">
        <v>241.64532538999998</v>
      </c>
      <c r="D79" s="800">
        <v>1398.7424254898322</v>
      </c>
      <c r="F79" s="781"/>
      <c r="G79" s="799"/>
      <c r="H79" s="791"/>
      <c r="J79" s="782"/>
      <c r="K79" s="782"/>
      <c r="L79" s="782"/>
    </row>
    <row r="80" spans="1:12" ht="16.5" x14ac:dyDescent="0.3">
      <c r="A80" s="785" t="s">
        <v>760</v>
      </c>
      <c r="B80" s="800">
        <v>62.401497419999998</v>
      </c>
      <c r="C80" s="800">
        <v>1.899787E-2</v>
      </c>
      <c r="D80" s="800">
        <v>62.420495290000005</v>
      </c>
      <c r="F80" s="781"/>
      <c r="G80" s="799"/>
      <c r="H80" s="791"/>
      <c r="J80" s="782"/>
      <c r="K80" s="782"/>
      <c r="L80" s="782"/>
    </row>
    <row r="81" spans="1:12" ht="16.5" x14ac:dyDescent="0.3">
      <c r="A81" s="785" t="s">
        <v>761</v>
      </c>
      <c r="B81" s="800">
        <v>6.8888497400000004</v>
      </c>
      <c r="C81" s="800">
        <v>3.4114000000000002E-3</v>
      </c>
      <c r="D81" s="800">
        <v>6.8922611400000005</v>
      </c>
      <c r="F81" s="781"/>
      <c r="G81" s="799"/>
      <c r="H81" s="791"/>
      <c r="J81" s="782"/>
      <c r="K81" s="782"/>
      <c r="L81" s="782"/>
    </row>
    <row r="82" spans="1:12" ht="16.5" x14ac:dyDescent="0.3">
      <c r="A82" s="785" t="s">
        <v>762</v>
      </c>
      <c r="B82" s="800">
        <v>87.387602029999996</v>
      </c>
      <c r="C82" s="800">
        <v>9.1389919999999999E-2</v>
      </c>
      <c r="D82" s="800">
        <v>87.478991950000008</v>
      </c>
      <c r="F82" s="781"/>
      <c r="G82" s="799"/>
      <c r="H82" s="791"/>
      <c r="J82" s="782"/>
      <c r="K82" s="782"/>
      <c r="L82" s="782"/>
    </row>
    <row r="83" spans="1:12" ht="16.5" x14ac:dyDescent="0.3">
      <c r="A83" s="785" t="s">
        <v>763</v>
      </c>
      <c r="B83" s="800">
        <v>454.44940322000002</v>
      </c>
      <c r="C83" s="800">
        <v>29.479233489999999</v>
      </c>
      <c r="D83" s="800">
        <v>483.92863670999998</v>
      </c>
      <c r="F83" s="781"/>
      <c r="G83" s="799"/>
      <c r="H83" s="791"/>
      <c r="J83" s="782"/>
      <c r="K83" s="782"/>
      <c r="L83" s="782"/>
    </row>
    <row r="84" spans="1:12" ht="16.5" x14ac:dyDescent="0.3">
      <c r="A84" s="783" t="s">
        <v>764</v>
      </c>
      <c r="B84" s="798">
        <v>3248.6283002193027</v>
      </c>
      <c r="C84" s="798">
        <v>3931.9665442726541</v>
      </c>
      <c r="D84" s="798">
        <v>7180.5948444919568</v>
      </c>
      <c r="F84" s="781"/>
      <c r="G84" s="799"/>
      <c r="H84" s="791"/>
      <c r="J84" s="782"/>
      <c r="K84" s="782"/>
      <c r="L84" s="782"/>
    </row>
    <row r="85" spans="1:12" ht="16.5" x14ac:dyDescent="0.3">
      <c r="A85" s="785" t="s">
        <v>765</v>
      </c>
      <c r="B85" s="800">
        <v>1002.40768702</v>
      </c>
      <c r="C85" s="800">
        <v>124.72440518000001</v>
      </c>
      <c r="D85" s="800">
        <v>1127.1320921999998</v>
      </c>
      <c r="F85" s="781"/>
      <c r="G85" s="799"/>
      <c r="H85" s="791"/>
      <c r="J85" s="782"/>
      <c r="K85" s="782"/>
      <c r="L85" s="782"/>
    </row>
    <row r="86" spans="1:12" ht="16.5" x14ac:dyDescent="0.3">
      <c r="A86" s="785" t="s">
        <v>766</v>
      </c>
      <c r="B86" s="800">
        <v>8.9556345299999993</v>
      </c>
      <c r="C86" s="800">
        <v>3.7582847426542298</v>
      </c>
      <c r="D86" s="800">
        <v>12.71391927265423</v>
      </c>
      <c r="F86" s="781"/>
      <c r="G86" s="799"/>
      <c r="H86" s="791"/>
      <c r="J86" s="782"/>
      <c r="K86" s="782"/>
      <c r="L86" s="782"/>
    </row>
    <row r="87" spans="1:12" ht="16.5" x14ac:dyDescent="0.3">
      <c r="A87" s="785" t="s">
        <v>767</v>
      </c>
      <c r="B87" s="800">
        <v>533.11816776191029</v>
      </c>
      <c r="C87" s="800">
        <v>173.25484962000002</v>
      </c>
      <c r="D87" s="800">
        <v>706.37301738191024</v>
      </c>
      <c r="F87" s="781"/>
      <c r="G87" s="799"/>
      <c r="H87" s="791"/>
      <c r="J87" s="782"/>
      <c r="K87" s="782"/>
      <c r="L87" s="782"/>
    </row>
    <row r="88" spans="1:12" ht="16.5" x14ac:dyDescent="0.3">
      <c r="A88" s="785" t="s">
        <v>768</v>
      </c>
      <c r="B88" s="800">
        <v>39.068093399999995</v>
      </c>
      <c r="C88" s="800">
        <v>0</v>
      </c>
      <c r="D88" s="800">
        <v>39.068093399999995</v>
      </c>
      <c r="F88" s="781"/>
      <c r="G88" s="799"/>
      <c r="H88" s="791"/>
      <c r="J88" s="782"/>
      <c r="K88" s="782"/>
      <c r="L88" s="782"/>
    </row>
    <row r="89" spans="1:12" ht="16.5" x14ac:dyDescent="0.3">
      <c r="A89" s="785" t="s">
        <v>769</v>
      </c>
      <c r="B89" s="800">
        <v>106.6987119813605</v>
      </c>
      <c r="C89" s="800">
        <v>2.6171799999999998E-3</v>
      </c>
      <c r="D89" s="800">
        <v>106.7013291613605</v>
      </c>
      <c r="F89" s="781"/>
      <c r="G89" s="799"/>
      <c r="H89" s="791"/>
      <c r="J89" s="782"/>
      <c r="K89" s="782"/>
      <c r="L89" s="782"/>
    </row>
    <row r="90" spans="1:12" ht="16.5" x14ac:dyDescent="0.3">
      <c r="A90" s="785" t="s">
        <v>770</v>
      </c>
      <c r="B90" s="800">
        <v>1558.3800055260317</v>
      </c>
      <c r="C90" s="800">
        <v>3630.2263875500003</v>
      </c>
      <c r="D90" s="800">
        <v>5188.606393076032</v>
      </c>
      <c r="F90" s="781"/>
      <c r="G90" s="799"/>
      <c r="H90" s="791"/>
      <c r="J90" s="782"/>
      <c r="K90" s="782"/>
      <c r="L90" s="782"/>
    </row>
    <row r="91" spans="1:12" ht="16.5" x14ac:dyDescent="0.3">
      <c r="A91" s="783" t="s">
        <v>771</v>
      </c>
      <c r="B91" s="798">
        <v>857.19150007000007</v>
      </c>
      <c r="C91" s="798">
        <v>275.12433377999997</v>
      </c>
      <c r="D91" s="798">
        <v>1132.3158338500002</v>
      </c>
      <c r="F91" s="781"/>
      <c r="G91" s="799"/>
      <c r="H91" s="791"/>
      <c r="J91" s="782"/>
      <c r="K91" s="782"/>
      <c r="L91" s="782"/>
    </row>
    <row r="92" spans="1:12" ht="16.5" x14ac:dyDescent="0.3">
      <c r="A92" s="785" t="s">
        <v>772</v>
      </c>
      <c r="B92" s="800">
        <v>132.58466200999999</v>
      </c>
      <c r="C92" s="800">
        <v>0</v>
      </c>
      <c r="D92" s="800">
        <v>132.58466200999999</v>
      </c>
      <c r="F92" s="781"/>
      <c r="G92" s="799"/>
      <c r="H92" s="791"/>
      <c r="J92" s="782"/>
      <c r="K92" s="782"/>
      <c r="L92" s="782"/>
    </row>
    <row r="93" spans="1:12" ht="16.5" x14ac:dyDescent="0.3">
      <c r="A93" s="785" t="s">
        <v>773</v>
      </c>
      <c r="B93" s="800">
        <v>211.65633120999999</v>
      </c>
      <c r="C93" s="800">
        <v>0</v>
      </c>
      <c r="D93" s="800">
        <v>211.65633120999999</v>
      </c>
      <c r="F93" s="781"/>
      <c r="G93" s="799"/>
      <c r="H93" s="791"/>
      <c r="J93" s="782"/>
      <c r="K93" s="782"/>
      <c r="L93" s="782"/>
    </row>
    <row r="94" spans="1:12" ht="16.5" x14ac:dyDescent="0.3">
      <c r="A94" s="785" t="s">
        <v>774</v>
      </c>
      <c r="B94" s="800">
        <v>122.17875823999999</v>
      </c>
      <c r="C94" s="800">
        <v>275.09883019</v>
      </c>
      <c r="D94" s="800">
        <v>397.27758842999998</v>
      </c>
      <c r="F94" s="781"/>
      <c r="G94" s="799"/>
      <c r="H94" s="791"/>
      <c r="J94" s="782"/>
      <c r="K94" s="782"/>
      <c r="L94" s="782"/>
    </row>
    <row r="95" spans="1:12" ht="16.5" x14ac:dyDescent="0.3">
      <c r="A95" s="785" t="s">
        <v>775</v>
      </c>
      <c r="B95" s="800">
        <v>301.68701913000001</v>
      </c>
      <c r="C95" s="800">
        <v>2.550359E-2</v>
      </c>
      <c r="D95" s="800">
        <v>301.71252272000004</v>
      </c>
      <c r="F95" s="781"/>
      <c r="G95" s="799"/>
      <c r="H95" s="791"/>
      <c r="J95" s="782"/>
      <c r="K95" s="782"/>
      <c r="L95" s="782"/>
    </row>
    <row r="96" spans="1:12" ht="16.5" x14ac:dyDescent="0.3">
      <c r="A96" s="785" t="s">
        <v>776</v>
      </c>
      <c r="B96" s="800">
        <v>89.084729479999993</v>
      </c>
      <c r="C96" s="800">
        <v>0</v>
      </c>
      <c r="D96" s="800">
        <v>89.084729479999993</v>
      </c>
      <c r="F96" s="781"/>
      <c r="G96" s="799"/>
      <c r="H96" s="791"/>
      <c r="J96" s="782"/>
      <c r="K96" s="782"/>
      <c r="L96" s="782"/>
    </row>
    <row r="97" spans="1:12" ht="16.5" x14ac:dyDescent="0.3">
      <c r="A97" s="783" t="s">
        <v>777</v>
      </c>
      <c r="B97" s="798">
        <v>927.25268405000008</v>
      </c>
      <c r="C97" s="798">
        <v>301.33997416000005</v>
      </c>
      <c r="D97" s="798">
        <v>1228.5926582100001</v>
      </c>
      <c r="F97" s="781"/>
      <c r="G97" s="799"/>
      <c r="H97" s="791"/>
      <c r="J97" s="782"/>
      <c r="K97" s="782"/>
      <c r="L97" s="782"/>
    </row>
    <row r="98" spans="1:12" ht="16.5" x14ac:dyDescent="0.3">
      <c r="A98" s="785" t="s">
        <v>778</v>
      </c>
      <c r="B98" s="800">
        <v>817.48587456999996</v>
      </c>
      <c r="C98" s="800">
        <v>3.1692397400000001</v>
      </c>
      <c r="D98" s="800">
        <v>820.65511430999993</v>
      </c>
      <c r="F98" s="781"/>
      <c r="G98" s="799"/>
      <c r="H98" s="791"/>
      <c r="J98" s="782"/>
      <c r="K98" s="782"/>
      <c r="L98" s="782"/>
    </row>
    <row r="99" spans="1:12" ht="16.5" x14ac:dyDescent="0.3">
      <c r="A99" s="785" t="s">
        <v>779</v>
      </c>
      <c r="B99" s="800">
        <v>109.76680947999999</v>
      </c>
      <c r="C99" s="800">
        <v>298.17073442000003</v>
      </c>
      <c r="D99" s="800">
        <v>407.93754390000004</v>
      </c>
      <c r="F99" s="781"/>
      <c r="G99" s="799"/>
      <c r="H99" s="791"/>
      <c r="J99" s="782"/>
      <c r="K99" s="782"/>
      <c r="L99" s="782"/>
    </row>
    <row r="100" spans="1:12" ht="16.5" x14ac:dyDescent="0.3">
      <c r="A100" s="783" t="s">
        <v>780</v>
      </c>
      <c r="B100" s="798">
        <v>798.67426677999993</v>
      </c>
      <c r="C100" s="798">
        <v>12.527303960000001</v>
      </c>
      <c r="D100" s="798">
        <v>811.20157073999997</v>
      </c>
      <c r="F100" s="781"/>
      <c r="G100" s="799"/>
      <c r="H100" s="791"/>
      <c r="J100" s="782"/>
      <c r="K100" s="782"/>
      <c r="L100" s="782"/>
    </row>
    <row r="101" spans="1:12" ht="16.5" x14ac:dyDescent="0.3">
      <c r="A101" s="785" t="s">
        <v>781</v>
      </c>
      <c r="B101" s="800">
        <v>191.72238843</v>
      </c>
      <c r="C101" s="800">
        <v>12.49460491</v>
      </c>
      <c r="D101" s="800">
        <v>204.21699333999999</v>
      </c>
      <c r="F101" s="781"/>
      <c r="G101" s="799"/>
      <c r="H101" s="791"/>
      <c r="J101" s="782"/>
      <c r="K101" s="782"/>
      <c r="L101" s="782"/>
    </row>
    <row r="102" spans="1:12" ht="16.5" x14ac:dyDescent="0.3">
      <c r="A102" s="785" t="s">
        <v>782</v>
      </c>
      <c r="B102" s="800">
        <v>3.2121997000000002</v>
      </c>
      <c r="C102" s="800">
        <v>0</v>
      </c>
      <c r="D102" s="800">
        <v>3.2121997000000002</v>
      </c>
      <c r="F102" s="781"/>
      <c r="G102" s="799"/>
      <c r="H102" s="791"/>
      <c r="J102" s="782"/>
      <c r="K102" s="782"/>
      <c r="L102" s="782"/>
    </row>
    <row r="103" spans="1:12" ht="16.5" x14ac:dyDescent="0.3">
      <c r="A103" s="785" t="s">
        <v>783</v>
      </c>
      <c r="B103" s="800">
        <v>35.590198940000001</v>
      </c>
      <c r="C103" s="800">
        <v>4.6349E-4</v>
      </c>
      <c r="D103" s="800">
        <v>35.590662430000002</v>
      </c>
      <c r="F103" s="781"/>
      <c r="G103" s="799"/>
      <c r="H103" s="791"/>
      <c r="J103" s="782"/>
      <c r="K103" s="782"/>
      <c r="L103" s="782"/>
    </row>
    <row r="104" spans="1:12" ht="16.5" x14ac:dyDescent="0.3">
      <c r="A104" s="785" t="s">
        <v>784</v>
      </c>
      <c r="B104" s="800">
        <v>568.14947971000004</v>
      </c>
      <c r="C104" s="800">
        <v>3.2235560000000003E-2</v>
      </c>
      <c r="D104" s="800">
        <v>568.18171526999993</v>
      </c>
      <c r="F104" s="781"/>
      <c r="G104" s="799"/>
      <c r="H104" s="791"/>
      <c r="J104" s="782"/>
      <c r="K104" s="782"/>
      <c r="L104" s="782"/>
    </row>
    <row r="105" spans="1:12" ht="16.5" x14ac:dyDescent="0.3">
      <c r="A105" s="783" t="s">
        <v>785</v>
      </c>
      <c r="B105" s="798">
        <v>791.83096956450458</v>
      </c>
      <c r="C105" s="798">
        <v>4.9970765799999999</v>
      </c>
      <c r="D105" s="798">
        <v>796.8280461445047</v>
      </c>
      <c r="F105" s="781"/>
      <c r="G105" s="799"/>
      <c r="H105" s="791"/>
      <c r="J105" s="782"/>
      <c r="K105" s="782"/>
      <c r="L105" s="782"/>
    </row>
    <row r="106" spans="1:12" ht="16.5" x14ac:dyDescent="0.3">
      <c r="A106" s="785" t="s">
        <v>786</v>
      </c>
      <c r="B106" s="800">
        <v>26.088663199999996</v>
      </c>
      <c r="C106" s="800">
        <v>2.7195230000000001E-2</v>
      </c>
      <c r="D106" s="800">
        <v>26.115858429999999</v>
      </c>
      <c r="F106" s="781"/>
      <c r="G106" s="799"/>
      <c r="H106" s="791"/>
      <c r="J106" s="782"/>
      <c r="K106" s="782"/>
      <c r="L106" s="782"/>
    </row>
    <row r="107" spans="1:12" ht="16.5" x14ac:dyDescent="0.3">
      <c r="A107" s="785" t="s">
        <v>787</v>
      </c>
      <c r="B107" s="800">
        <v>187.78040676450468</v>
      </c>
      <c r="C107" s="800">
        <v>5.7941800000000003E-3</v>
      </c>
      <c r="D107" s="800">
        <v>187.78620094450469</v>
      </c>
      <c r="F107" s="781"/>
      <c r="G107" s="799"/>
      <c r="H107" s="791"/>
      <c r="J107" s="782"/>
      <c r="K107" s="782"/>
      <c r="L107" s="782"/>
    </row>
    <row r="108" spans="1:12" ht="17.25" thickBot="1" x14ac:dyDescent="0.35">
      <c r="A108" s="785" t="s">
        <v>788</v>
      </c>
      <c r="B108" s="800">
        <v>577.96189960000004</v>
      </c>
      <c r="C108" s="800">
        <v>4.96408717</v>
      </c>
      <c r="D108" s="800">
        <v>582.92598677000001</v>
      </c>
      <c r="F108" s="781"/>
      <c r="G108" s="799"/>
      <c r="H108" s="791"/>
      <c r="J108" s="782"/>
      <c r="K108" s="782"/>
      <c r="L108" s="782"/>
    </row>
    <row r="109" spans="1:12" ht="16.5" x14ac:dyDescent="0.3">
      <c r="A109" s="801" t="s">
        <v>789</v>
      </c>
      <c r="B109" s="802">
        <v>113783.67143461575</v>
      </c>
      <c r="C109" s="803">
        <v>4213.0520090162199</v>
      </c>
      <c r="D109" s="803">
        <v>117996.72344363194</v>
      </c>
      <c r="F109" s="804"/>
      <c r="G109" s="799"/>
      <c r="H109" s="791"/>
      <c r="J109" s="782"/>
      <c r="K109" s="782"/>
      <c r="L109" s="782"/>
    </row>
    <row r="110" spans="1:12" ht="16.5" x14ac:dyDescent="0.3">
      <c r="A110" s="787" t="s">
        <v>790</v>
      </c>
      <c r="B110" s="805">
        <v>76558.656145501838</v>
      </c>
      <c r="C110" s="806">
        <v>1407.7508406500001</v>
      </c>
      <c r="D110" s="806">
        <v>77966.406986151822</v>
      </c>
      <c r="F110" s="804"/>
      <c r="G110" s="799"/>
      <c r="H110" s="791"/>
      <c r="J110" s="782"/>
      <c r="K110" s="782"/>
      <c r="L110" s="782"/>
    </row>
    <row r="111" spans="1:12" ht="16.5" x14ac:dyDescent="0.3">
      <c r="A111" s="779" t="s">
        <v>791</v>
      </c>
      <c r="B111" s="807">
        <v>26970.598594179148</v>
      </c>
      <c r="C111" s="808">
        <v>5676.5568116979575</v>
      </c>
      <c r="D111" s="808">
        <v>32647.155405877107</v>
      </c>
      <c r="F111" s="804"/>
      <c r="G111" s="799"/>
      <c r="H111" s="791"/>
      <c r="J111" s="782"/>
      <c r="K111" s="782"/>
      <c r="L111" s="782"/>
    </row>
    <row r="112" spans="1:12" ht="17.25" thickBot="1" x14ac:dyDescent="0.35">
      <c r="A112" s="779" t="s">
        <v>792</v>
      </c>
      <c r="B112" s="807">
        <v>1415.2696548999998</v>
      </c>
      <c r="C112" s="808">
        <v>1243.65653563</v>
      </c>
      <c r="D112" s="808">
        <v>2658.9261905299995</v>
      </c>
      <c r="F112" s="804"/>
      <c r="G112" s="799"/>
      <c r="H112" s="791"/>
      <c r="J112" s="782"/>
      <c r="K112" s="782"/>
      <c r="L112" s="782"/>
    </row>
    <row r="113" spans="1:12" ht="16.5" x14ac:dyDescent="0.3">
      <c r="A113" s="809" t="s">
        <v>793</v>
      </c>
      <c r="B113" s="810">
        <v>112.53327581000001</v>
      </c>
      <c r="C113" s="811">
        <v>28726.56042133104</v>
      </c>
      <c r="D113" s="811">
        <v>28839.093697141045</v>
      </c>
      <c r="F113" s="804"/>
      <c r="G113" s="799"/>
      <c r="H113" s="791"/>
      <c r="J113" s="782"/>
      <c r="K113" s="782"/>
      <c r="L113" s="782"/>
    </row>
    <row r="114" spans="1:12" ht="16.5" x14ac:dyDescent="0.3">
      <c r="A114" s="783" t="s">
        <v>794</v>
      </c>
      <c r="B114" s="807">
        <v>1053.12302017</v>
      </c>
      <c r="C114" s="808">
        <v>25961.002932591942</v>
      </c>
      <c r="D114" s="808">
        <v>27014.125952761944</v>
      </c>
      <c r="F114" s="804"/>
      <c r="G114" s="799"/>
      <c r="H114" s="791"/>
      <c r="J114" s="782"/>
      <c r="K114" s="782"/>
      <c r="L114" s="782"/>
    </row>
    <row r="115" spans="1:12" ht="17.25" thickBot="1" x14ac:dyDescent="0.35">
      <c r="A115" s="812" t="s">
        <v>795</v>
      </c>
      <c r="B115" s="813">
        <v>0.16823842999999999</v>
      </c>
      <c r="C115" s="814">
        <v>5611.4236198778481</v>
      </c>
      <c r="D115" s="814">
        <v>5611.5918583078483</v>
      </c>
      <c r="F115" s="804"/>
      <c r="G115" s="799"/>
      <c r="H115" s="791"/>
      <c r="J115" s="782"/>
      <c r="K115" s="782"/>
      <c r="L115" s="782"/>
    </row>
    <row r="116" spans="1:12" ht="18" thickTop="1" thickBot="1" x14ac:dyDescent="0.35">
      <c r="A116" s="815" t="s">
        <v>796</v>
      </c>
      <c r="B116" s="816">
        <v>258400.60587838964</v>
      </c>
      <c r="C116" s="817">
        <v>129229.87449326896</v>
      </c>
      <c r="D116" s="817">
        <v>387630.48037165852</v>
      </c>
      <c r="F116" s="791"/>
      <c r="G116" s="799"/>
      <c r="H116" s="791"/>
      <c r="J116" s="782"/>
      <c r="K116" s="782"/>
      <c r="L116" s="782"/>
    </row>
    <row r="117" spans="1:12" ht="21" customHeight="1" thickTop="1" thickBot="1" x14ac:dyDescent="0.35">
      <c r="A117" s="815" t="s">
        <v>797</v>
      </c>
      <c r="B117" s="816">
        <v>257234.78134397964</v>
      </c>
      <c r="C117" s="817">
        <v>68930.887519468117</v>
      </c>
      <c r="D117" s="817">
        <v>326165.66886344767</v>
      </c>
      <c r="F117" s="791"/>
      <c r="G117" s="799"/>
      <c r="H117" s="791"/>
      <c r="J117" s="782"/>
      <c r="K117" s="782"/>
      <c r="L117" s="782"/>
    </row>
    <row r="118" spans="1:12" ht="92.25" customHeight="1" thickTop="1" x14ac:dyDescent="0.25">
      <c r="A118" s="3729" t="s">
        <v>798</v>
      </c>
      <c r="B118" s="3729"/>
      <c r="C118" s="3729"/>
      <c r="D118" s="3729"/>
    </row>
    <row r="119" spans="1:12" ht="29.45" customHeight="1" x14ac:dyDescent="0.25">
      <c r="A119" s="3729" t="s">
        <v>799</v>
      </c>
      <c r="B119" s="3729"/>
      <c r="C119" s="3729"/>
      <c r="D119" s="3729"/>
    </row>
    <row r="120" spans="1:12" ht="20.25" customHeight="1" x14ac:dyDescent="0.25">
      <c r="A120" s="650" t="s">
        <v>800</v>
      </c>
      <c r="B120" s="650"/>
      <c r="C120" s="650"/>
      <c r="D120" s="650"/>
    </row>
    <row r="121" spans="1:12" ht="15" customHeight="1" x14ac:dyDescent="0.25">
      <c r="A121" s="818" t="s">
        <v>801</v>
      </c>
      <c r="B121" s="650"/>
      <c r="C121" s="650"/>
      <c r="D121" s="650"/>
    </row>
    <row r="122" spans="1:12" ht="15" customHeight="1" x14ac:dyDescent="0.25">
      <c r="A122" s="818" t="s">
        <v>802</v>
      </c>
      <c r="B122" s="650"/>
      <c r="C122" s="650"/>
      <c r="D122" s="650"/>
    </row>
    <row r="123" spans="1:12" ht="15" customHeight="1" x14ac:dyDescent="0.25">
      <c r="A123" s="818" t="s">
        <v>803</v>
      </c>
      <c r="B123" s="650"/>
      <c r="C123" s="650"/>
      <c r="D123" s="650"/>
    </row>
    <row r="124" spans="1:12" x14ac:dyDescent="0.25">
      <c r="A124" s="652" t="s">
        <v>429</v>
      </c>
      <c r="B124" s="650"/>
      <c r="C124" s="650"/>
      <c r="D124" s="650"/>
    </row>
    <row r="128" spans="1:12" x14ac:dyDescent="0.25">
      <c r="D128" s="819"/>
    </row>
    <row r="129" spans="4:4" x14ac:dyDescent="0.25">
      <c r="D129" s="819"/>
    </row>
  </sheetData>
  <mergeCells count="3">
    <mergeCell ref="A1:D1"/>
    <mergeCell ref="A118:D118"/>
    <mergeCell ref="A119:D119"/>
  </mergeCells>
  <pageMargins left="0.75" right="0.75" top="0.75" bottom="0.75" header="0.3" footer="0"/>
  <pageSetup paperSize="9" scale="55" fitToHeight="0" orientation="portrait" r:id="rId1"/>
  <headerFooter alignWithMargins="0"/>
  <rowBreaks count="1" manualBreakCount="1">
    <brk id="6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19229-6D2E-4C8A-90E6-C80E26C04525}">
  <sheetPr>
    <pageSetUpPr fitToPage="1"/>
  </sheetPr>
  <dimension ref="A1:BXY127"/>
  <sheetViews>
    <sheetView zoomScaleNormal="100" zoomScaleSheetLayoutView="100" workbookViewId="0"/>
  </sheetViews>
  <sheetFormatPr defaultColWidth="74.28515625" defaultRowHeight="14.25" x14ac:dyDescent="0.25"/>
  <cols>
    <col min="1" max="1" width="91.140625" style="653" customWidth="1"/>
    <col min="2" max="5" width="17.7109375" style="653" hidden="1" customWidth="1"/>
    <col min="6" max="6" width="12.7109375" style="653" customWidth="1"/>
    <col min="7" max="9" width="17.7109375" style="653" hidden="1" customWidth="1"/>
    <col min="10" max="10" width="12.7109375" style="653" customWidth="1"/>
    <col min="11" max="15" width="17.7109375" style="653" hidden="1" customWidth="1"/>
    <col min="16" max="30" width="12.7109375" style="653" customWidth="1"/>
    <col min="31" max="16384" width="74.28515625" style="653"/>
  </cols>
  <sheetData>
    <row r="1" spans="1:30" s="825" customFormat="1" ht="20.45" customHeight="1" x14ac:dyDescent="0.35">
      <c r="A1" s="820" t="s">
        <v>5207</v>
      </c>
      <c r="B1" s="824"/>
    </row>
    <row r="2" spans="1:30" ht="16.5" customHeight="1" thickBot="1" x14ac:dyDescent="0.35">
      <c r="A2" s="820"/>
      <c r="B2" s="820"/>
      <c r="C2" s="619"/>
      <c r="D2" s="619"/>
      <c r="E2" s="619"/>
      <c r="F2" s="619"/>
      <c r="G2" s="619"/>
      <c r="H2" s="619"/>
      <c r="I2" s="619"/>
      <c r="J2" s="618"/>
      <c r="K2" s="618"/>
      <c r="L2" s="618"/>
      <c r="M2" s="618"/>
      <c r="N2" s="618"/>
      <c r="O2" s="618"/>
      <c r="P2" s="618"/>
      <c r="Q2" s="618"/>
      <c r="R2" s="618"/>
      <c r="S2" s="618"/>
      <c r="T2" s="618"/>
      <c r="U2" s="618"/>
      <c r="V2" s="618"/>
      <c r="W2" s="618"/>
      <c r="X2" s="618"/>
      <c r="Y2" s="618"/>
      <c r="Z2" s="618"/>
      <c r="AA2" s="618"/>
      <c r="AB2" s="618"/>
      <c r="AC2" s="618"/>
      <c r="AD2" s="618" t="s">
        <v>29</v>
      </c>
    </row>
    <row r="3" spans="1:30" s="615" customFormat="1" ht="18" customHeight="1" thickTop="1" thickBot="1" x14ac:dyDescent="0.35">
      <c r="A3" s="826"/>
      <c r="B3" s="827">
        <v>43404</v>
      </c>
      <c r="C3" s="827">
        <v>43434</v>
      </c>
      <c r="D3" s="828">
        <v>43465</v>
      </c>
      <c r="E3" s="828" t="s">
        <v>828</v>
      </c>
      <c r="F3" s="828">
        <v>43524</v>
      </c>
      <c r="G3" s="828">
        <v>43555</v>
      </c>
      <c r="H3" s="828">
        <v>43585</v>
      </c>
      <c r="I3" s="828">
        <v>43616</v>
      </c>
      <c r="J3" s="828">
        <v>43646</v>
      </c>
      <c r="K3" s="828">
        <v>43677</v>
      </c>
      <c r="L3" s="828">
        <v>43708</v>
      </c>
      <c r="M3" s="828">
        <v>43738</v>
      </c>
      <c r="N3" s="828">
        <v>43769</v>
      </c>
      <c r="O3" s="828">
        <v>43799</v>
      </c>
      <c r="P3" s="828">
        <v>43830</v>
      </c>
      <c r="Q3" s="828">
        <v>43861</v>
      </c>
      <c r="R3" s="828">
        <v>43890</v>
      </c>
      <c r="S3" s="828">
        <v>43921</v>
      </c>
      <c r="T3" s="828">
        <v>43951</v>
      </c>
      <c r="U3" s="828">
        <v>43982</v>
      </c>
      <c r="V3" s="828">
        <v>44012</v>
      </c>
      <c r="W3" s="828">
        <v>44043</v>
      </c>
      <c r="X3" s="828">
        <v>44074</v>
      </c>
      <c r="Y3" s="828">
        <v>44104</v>
      </c>
      <c r="Z3" s="828">
        <v>44135</v>
      </c>
      <c r="AA3" s="828">
        <v>44165</v>
      </c>
      <c r="AB3" s="828">
        <v>44196</v>
      </c>
      <c r="AC3" s="828">
        <v>44227</v>
      </c>
      <c r="AD3" s="828" t="s">
        <v>829</v>
      </c>
    </row>
    <row r="4" spans="1:30" s="615" customFormat="1" ht="17.25" x14ac:dyDescent="0.3">
      <c r="A4" s="779" t="s">
        <v>748</v>
      </c>
      <c r="B4" s="829">
        <v>158112.37067189105</v>
      </c>
      <c r="C4" s="830">
        <v>158320.13562407048</v>
      </c>
      <c r="D4" s="831">
        <v>151131.10224633795</v>
      </c>
      <c r="E4" s="831">
        <v>148881.68553278878</v>
      </c>
      <c r="F4" s="831">
        <v>148336.22842182399</v>
      </c>
      <c r="G4" s="831">
        <v>149963.55860127389</v>
      </c>
      <c r="H4" s="831">
        <v>148616.39742200274</v>
      </c>
      <c r="I4" s="831">
        <v>148893.79751813624</v>
      </c>
      <c r="J4" s="831">
        <v>149691.62734699284</v>
      </c>
      <c r="K4" s="831">
        <v>148883.18300449962</v>
      </c>
      <c r="L4" s="831">
        <v>148253.70404718886</v>
      </c>
      <c r="M4" s="831">
        <v>148561.01673122763</v>
      </c>
      <c r="N4" s="831">
        <v>150395.53940851861</v>
      </c>
      <c r="O4" s="831">
        <v>152687.58841738536</v>
      </c>
      <c r="P4" s="831">
        <v>151334.36098302665</v>
      </c>
      <c r="Q4" s="831">
        <v>150905.87884313759</v>
      </c>
      <c r="R4" s="831">
        <v>150058</v>
      </c>
      <c r="S4" s="831">
        <v>152210.45181760873</v>
      </c>
      <c r="T4" s="831">
        <v>153286.94938511332</v>
      </c>
      <c r="U4" s="831">
        <v>154646.96500343311</v>
      </c>
      <c r="V4" s="831">
        <v>157854.04823070139</v>
      </c>
      <c r="W4" s="831">
        <v>159153.37434033523</v>
      </c>
      <c r="X4" s="831">
        <v>160420.64620032659</v>
      </c>
      <c r="Y4" s="831">
        <v>161499.62602871121</v>
      </c>
      <c r="Z4" s="831">
        <v>162486.6830556659</v>
      </c>
      <c r="AA4" s="831">
        <v>167576.00513014413</v>
      </c>
      <c r="AB4" s="831">
        <v>168595.85604853008</v>
      </c>
      <c r="AC4" s="831">
        <v>169837.77760487146</v>
      </c>
      <c r="AD4" s="831">
        <v>172862.86382340864</v>
      </c>
    </row>
    <row r="5" spans="1:30" s="615" customFormat="1" ht="17.25" x14ac:dyDescent="0.3">
      <c r="A5" s="783" t="s">
        <v>686</v>
      </c>
      <c r="B5" s="832">
        <v>15576.720441735975</v>
      </c>
      <c r="C5" s="833">
        <v>15540.190394506337</v>
      </c>
      <c r="D5" s="834">
        <v>12608.086206315449</v>
      </c>
      <c r="E5" s="834">
        <v>12610.683690823673</v>
      </c>
      <c r="F5" s="834">
        <v>12925.407147584547</v>
      </c>
      <c r="G5" s="834">
        <v>13487.573664522839</v>
      </c>
      <c r="H5" s="834">
        <v>12700.661383249408</v>
      </c>
      <c r="I5" s="834">
        <v>12031.199488007072</v>
      </c>
      <c r="J5" s="834">
        <v>13679.396906016911</v>
      </c>
      <c r="K5" s="834">
        <v>13332.843052937007</v>
      </c>
      <c r="L5" s="834">
        <v>10781.954731402247</v>
      </c>
      <c r="M5" s="834">
        <v>11003.852303175619</v>
      </c>
      <c r="N5" s="834">
        <v>11245.588278228455</v>
      </c>
      <c r="O5" s="834">
        <v>12022.075158580581</v>
      </c>
      <c r="P5" s="834">
        <v>12715.217938644248</v>
      </c>
      <c r="Q5" s="834">
        <v>12400.767148230645</v>
      </c>
      <c r="R5" s="834">
        <v>11827</v>
      </c>
      <c r="S5" s="834">
        <v>11654.773365073392</v>
      </c>
      <c r="T5" s="834">
        <v>12358.412645208115</v>
      </c>
      <c r="U5" s="834">
        <v>11779.796828219285</v>
      </c>
      <c r="V5" s="834">
        <v>11840.446828736243</v>
      </c>
      <c r="W5" s="834">
        <v>11795.068358482355</v>
      </c>
      <c r="X5" s="834">
        <v>12202.367681125599</v>
      </c>
      <c r="Y5" s="834">
        <v>12810.534010299541</v>
      </c>
      <c r="Z5" s="834">
        <v>13517.592354476701</v>
      </c>
      <c r="AA5" s="834">
        <v>13758.089355246102</v>
      </c>
      <c r="AB5" s="834">
        <v>14294.257467494117</v>
      </c>
      <c r="AC5" s="834">
        <v>14142.478694260764</v>
      </c>
      <c r="AD5" s="834">
        <v>14031.897639671233</v>
      </c>
    </row>
    <row r="6" spans="1:30" s="615" customFormat="1" ht="17.25" x14ac:dyDescent="0.3">
      <c r="A6" s="785" t="s">
        <v>687</v>
      </c>
      <c r="B6" s="835">
        <v>15248.908082765975</v>
      </c>
      <c r="C6" s="836">
        <v>15212.300362836339</v>
      </c>
      <c r="D6" s="837">
        <v>12375.72555597545</v>
      </c>
      <c r="E6" s="837">
        <v>12372.025075703674</v>
      </c>
      <c r="F6" s="837">
        <v>12683.155936684547</v>
      </c>
      <c r="G6" s="837">
        <v>13279.036058362839</v>
      </c>
      <c r="H6" s="837">
        <v>12515.745676589408</v>
      </c>
      <c r="I6" s="837">
        <v>11876.128953857073</v>
      </c>
      <c r="J6" s="837">
        <v>13526.16715426691</v>
      </c>
      <c r="K6" s="837">
        <v>13169.09310590701</v>
      </c>
      <c r="L6" s="837">
        <v>10574.215116472247</v>
      </c>
      <c r="M6" s="837">
        <v>10787.08771386562</v>
      </c>
      <c r="N6" s="837">
        <v>11014.361423828455</v>
      </c>
      <c r="O6" s="837">
        <v>11773.844156060581</v>
      </c>
      <c r="P6" s="837">
        <v>12496.177144704247</v>
      </c>
      <c r="Q6" s="837">
        <v>12157.156862200645</v>
      </c>
      <c r="R6" s="837">
        <v>11652</v>
      </c>
      <c r="S6" s="837">
        <v>11421.373264373393</v>
      </c>
      <c r="T6" s="837">
        <v>12113.207947678115</v>
      </c>
      <c r="U6" s="837">
        <v>11518.056444919286</v>
      </c>
      <c r="V6" s="837">
        <v>11612.956607816242</v>
      </c>
      <c r="W6" s="837">
        <v>11514.838624442356</v>
      </c>
      <c r="X6" s="837">
        <v>11918.545530205602</v>
      </c>
      <c r="Y6" s="837">
        <v>12540.429039779541</v>
      </c>
      <c r="Z6" s="837">
        <v>13243.465201396702</v>
      </c>
      <c r="AA6" s="837">
        <v>13492.9116105961</v>
      </c>
      <c r="AB6" s="837">
        <v>14006.312355614116</v>
      </c>
      <c r="AC6" s="837">
        <v>13868.304175930767</v>
      </c>
      <c r="AD6" s="837">
        <v>13746.765890681232</v>
      </c>
    </row>
    <row r="7" spans="1:30" s="615" customFormat="1" ht="16.899999999999999" customHeight="1" x14ac:dyDescent="0.3">
      <c r="A7" s="787" t="s">
        <v>830</v>
      </c>
      <c r="B7" s="838">
        <v>10142.518363032874</v>
      </c>
      <c r="C7" s="839">
        <v>9132.525898003676</v>
      </c>
      <c r="D7" s="840">
        <v>6514.7588661074124</v>
      </c>
      <c r="E7" s="840">
        <v>7104.3473943749559</v>
      </c>
      <c r="F7" s="840">
        <v>7447.9463858439431</v>
      </c>
      <c r="G7" s="840">
        <v>7610.8977286097534</v>
      </c>
      <c r="H7" s="840">
        <v>7559.083962414391</v>
      </c>
      <c r="I7" s="840">
        <v>7472.4793075996195</v>
      </c>
      <c r="J7" s="840">
        <v>9217.4126923283966</v>
      </c>
      <c r="K7" s="840">
        <v>8612.0989339277985</v>
      </c>
      <c r="L7" s="840">
        <v>6736.9022043578034</v>
      </c>
      <c r="M7" s="840">
        <v>7131.4393199056831</v>
      </c>
      <c r="N7" s="840">
        <v>7086.7746024860435</v>
      </c>
      <c r="O7" s="840">
        <v>7347.2397823158035</v>
      </c>
      <c r="P7" s="840">
        <v>7608.6292370237543</v>
      </c>
      <c r="Q7" s="840">
        <v>7388.6737709027193</v>
      </c>
      <c r="R7" s="840">
        <v>7234</v>
      </c>
      <c r="S7" s="840">
        <v>7172.8665835284519</v>
      </c>
      <c r="T7" s="840">
        <v>7522.0749078418148</v>
      </c>
      <c r="U7" s="840">
        <v>7639.0863278819252</v>
      </c>
      <c r="V7" s="840">
        <v>8146.2760868747291</v>
      </c>
      <c r="W7" s="840">
        <v>7930.8638374594257</v>
      </c>
      <c r="X7" s="840">
        <v>7942.5835820172233</v>
      </c>
      <c r="Y7" s="840">
        <v>7988.7346072278297</v>
      </c>
      <c r="Z7" s="840">
        <v>8496.3028302571092</v>
      </c>
      <c r="AA7" s="840">
        <v>8539.3345460747078</v>
      </c>
      <c r="AB7" s="840">
        <v>9177.4575893191522</v>
      </c>
      <c r="AC7" s="840">
        <v>9149.4924704179175</v>
      </c>
      <c r="AD7" s="840">
        <v>9461.2985910816315</v>
      </c>
    </row>
    <row r="8" spans="1:30" s="615" customFormat="1" ht="17.25" x14ac:dyDescent="0.3">
      <c r="A8" s="787" t="s">
        <v>831</v>
      </c>
      <c r="B8" s="838">
        <v>5106.3897197331016</v>
      </c>
      <c r="C8" s="839">
        <v>6079.7744648326607</v>
      </c>
      <c r="D8" s="840">
        <v>5860.966689868038</v>
      </c>
      <c r="E8" s="840">
        <v>5267.6776813287161</v>
      </c>
      <c r="F8" s="840">
        <v>5235.2095508406046</v>
      </c>
      <c r="G8" s="840">
        <v>5668.1383297530865</v>
      </c>
      <c r="H8" s="840">
        <v>4956.6617141750157</v>
      </c>
      <c r="I8" s="840">
        <v>4403.6496462574532</v>
      </c>
      <c r="J8" s="840">
        <v>4308.7544619385135</v>
      </c>
      <c r="K8" s="840">
        <v>4556.9941719792096</v>
      </c>
      <c r="L8" s="840">
        <v>3837.3129121144434</v>
      </c>
      <c r="M8" s="840">
        <v>3655.648393959937</v>
      </c>
      <c r="N8" s="840">
        <v>3927.5868213424092</v>
      </c>
      <c r="O8" s="840">
        <v>4426.604373744779</v>
      </c>
      <c r="P8" s="840">
        <v>4887.5479076804922</v>
      </c>
      <c r="Q8" s="840">
        <v>4768.4830912979232</v>
      </c>
      <c r="R8" s="840">
        <v>4418</v>
      </c>
      <c r="S8" s="840">
        <v>4248.506680844941</v>
      </c>
      <c r="T8" s="840">
        <v>4591.1330398362998</v>
      </c>
      <c r="U8" s="840">
        <v>3878.9701170373605</v>
      </c>
      <c r="V8" s="840">
        <v>3466.680520941512</v>
      </c>
      <c r="W8" s="840">
        <v>3583.9747869829298</v>
      </c>
      <c r="X8" s="840">
        <v>3975.9619481883747</v>
      </c>
      <c r="Y8" s="840">
        <v>4551.6944325517125</v>
      </c>
      <c r="Z8" s="840">
        <v>4747.1623711395932</v>
      </c>
      <c r="AA8" s="840">
        <v>4953.5770645213925</v>
      </c>
      <c r="AB8" s="840">
        <v>4828.8547662949641</v>
      </c>
      <c r="AC8" s="840">
        <v>4718.8117055128496</v>
      </c>
      <c r="AD8" s="840">
        <v>4285.4672995996034</v>
      </c>
    </row>
    <row r="9" spans="1:30" s="615" customFormat="1" ht="17.25" x14ac:dyDescent="0.3">
      <c r="A9" s="785" t="s">
        <v>690</v>
      </c>
      <c r="B9" s="835">
        <v>218.81794346000001</v>
      </c>
      <c r="C9" s="836">
        <v>217.00304772999999</v>
      </c>
      <c r="D9" s="837">
        <v>121.86799941</v>
      </c>
      <c r="E9" s="837">
        <v>118.47014707999999</v>
      </c>
      <c r="F9" s="837">
        <v>117.00411534999999</v>
      </c>
      <c r="G9" s="837">
        <v>107.99553382000001</v>
      </c>
      <c r="H9" s="837">
        <v>84.937684050000001</v>
      </c>
      <c r="I9" s="837">
        <v>87.643909960000002</v>
      </c>
      <c r="J9" s="837">
        <v>79.691854429999992</v>
      </c>
      <c r="K9" s="837">
        <v>78.057045410000001</v>
      </c>
      <c r="L9" s="837">
        <v>78.423064319999995</v>
      </c>
      <c r="M9" s="837">
        <v>75.988557029999996</v>
      </c>
      <c r="N9" s="837">
        <v>74.905010779999998</v>
      </c>
      <c r="O9" s="837">
        <v>95.039392509999985</v>
      </c>
      <c r="P9" s="837">
        <v>72.20683004</v>
      </c>
      <c r="Q9" s="837">
        <v>98.372661289999996</v>
      </c>
      <c r="R9" s="837">
        <v>84</v>
      </c>
      <c r="S9" s="837">
        <v>75.715235369999988</v>
      </c>
      <c r="T9" s="837">
        <v>85.978274780000007</v>
      </c>
      <c r="U9" s="837">
        <v>75.415730659999994</v>
      </c>
      <c r="V9" s="837">
        <v>80.726506329999992</v>
      </c>
      <c r="W9" s="837">
        <v>77.974801929999998</v>
      </c>
      <c r="X9" s="837">
        <v>79.990629319999996</v>
      </c>
      <c r="Y9" s="837">
        <v>80.75723318</v>
      </c>
      <c r="Z9" s="837">
        <v>76.001433560000009</v>
      </c>
      <c r="AA9" s="837">
        <v>74.083997789999998</v>
      </c>
      <c r="AB9" s="837">
        <v>81.625961539999992</v>
      </c>
      <c r="AC9" s="837">
        <v>64.441153780000008</v>
      </c>
      <c r="AD9" s="837">
        <v>67.874240629999989</v>
      </c>
    </row>
    <row r="10" spans="1:30" s="615" customFormat="1" ht="17.25" x14ac:dyDescent="0.3">
      <c r="A10" s="785" t="s">
        <v>691</v>
      </c>
      <c r="B10" s="835">
        <v>108.99441551000001</v>
      </c>
      <c r="C10" s="836">
        <v>110.88698393999999</v>
      </c>
      <c r="D10" s="837">
        <v>110.49265093</v>
      </c>
      <c r="E10" s="837">
        <v>120.18846804000002</v>
      </c>
      <c r="F10" s="837">
        <v>125.24709555000001</v>
      </c>
      <c r="G10" s="837">
        <v>100.54207234000002</v>
      </c>
      <c r="H10" s="837">
        <v>99.978022609999996</v>
      </c>
      <c r="I10" s="837">
        <v>67.426624189999998</v>
      </c>
      <c r="J10" s="837">
        <v>73.537897319999999</v>
      </c>
      <c r="K10" s="837">
        <v>85.692901620000001</v>
      </c>
      <c r="L10" s="837">
        <v>129.31655061000001</v>
      </c>
      <c r="M10" s="837">
        <v>140.77603228000001</v>
      </c>
      <c r="N10" s="837">
        <v>156.32184362000001</v>
      </c>
      <c r="O10" s="837">
        <v>153.19161000999998</v>
      </c>
      <c r="P10" s="837">
        <v>146.83396390000001</v>
      </c>
      <c r="Q10" s="837">
        <v>145.23762473999997</v>
      </c>
      <c r="R10" s="837">
        <v>91</v>
      </c>
      <c r="S10" s="837">
        <v>157.68486532999998</v>
      </c>
      <c r="T10" s="837">
        <v>159.22642275000001</v>
      </c>
      <c r="U10" s="837">
        <v>186.32465263999998</v>
      </c>
      <c r="V10" s="837">
        <v>146.76371459000001</v>
      </c>
      <c r="W10" s="837">
        <v>202.25493211000003</v>
      </c>
      <c r="X10" s="837">
        <v>203.8315216</v>
      </c>
      <c r="Y10" s="837">
        <v>189.34773733999998</v>
      </c>
      <c r="Z10" s="837">
        <v>198.12571951999999</v>
      </c>
      <c r="AA10" s="837">
        <v>191.09374685999995</v>
      </c>
      <c r="AB10" s="837">
        <v>206.31915033999999</v>
      </c>
      <c r="AC10" s="837">
        <v>209.73336455</v>
      </c>
      <c r="AD10" s="837">
        <v>217.25750835999997</v>
      </c>
    </row>
    <row r="11" spans="1:30" s="820" customFormat="1" ht="17.25" x14ac:dyDescent="0.3">
      <c r="A11" s="783" t="s">
        <v>692</v>
      </c>
      <c r="B11" s="832">
        <v>46.78068837</v>
      </c>
      <c r="C11" s="833">
        <v>46.253067969999996</v>
      </c>
      <c r="D11" s="834">
        <v>45.738551770000001</v>
      </c>
      <c r="E11" s="834">
        <v>45.235207109999997</v>
      </c>
      <c r="F11" s="834">
        <v>44.715972039999997</v>
      </c>
      <c r="G11" s="834">
        <v>44.217266020000004</v>
      </c>
      <c r="H11" s="834">
        <v>43.708316170000003</v>
      </c>
      <c r="I11" s="834">
        <v>43.204010420000003</v>
      </c>
      <c r="J11" s="834">
        <v>42.689947739999994</v>
      </c>
      <c r="K11" s="834">
        <v>0.10134737999999999</v>
      </c>
      <c r="L11" s="834">
        <v>1.54262616</v>
      </c>
      <c r="M11" s="834">
        <v>1.3345721199999998</v>
      </c>
      <c r="N11" s="834">
        <v>2.08886818</v>
      </c>
      <c r="O11" s="834">
        <v>1.91670644</v>
      </c>
      <c r="P11" s="834">
        <v>2.1180915599999994</v>
      </c>
      <c r="Q11" s="834">
        <v>1.7728799</v>
      </c>
      <c r="R11" s="834">
        <v>2</v>
      </c>
      <c r="S11" s="834">
        <v>2.1371951199999999</v>
      </c>
      <c r="T11" s="834">
        <v>2.1541849399999999</v>
      </c>
      <c r="U11" s="834">
        <v>2.0021408199999997</v>
      </c>
      <c r="V11" s="834">
        <v>2.11590795</v>
      </c>
      <c r="W11" s="834">
        <v>2.1219770099999997</v>
      </c>
      <c r="X11" s="834">
        <v>2.1363432100000002</v>
      </c>
      <c r="Y11" s="834">
        <v>2.1504089999999998</v>
      </c>
      <c r="Z11" s="834">
        <v>2.1650823099999998</v>
      </c>
      <c r="AA11" s="834">
        <v>2.2737708599999999</v>
      </c>
      <c r="AB11" s="834">
        <v>2.2504919900000004</v>
      </c>
      <c r="AC11" s="834">
        <v>2.2670240000000002</v>
      </c>
      <c r="AD11" s="834">
        <v>2.2869962000000004</v>
      </c>
    </row>
    <row r="12" spans="1:30" s="820" customFormat="1" ht="17.25" x14ac:dyDescent="0.3">
      <c r="A12" s="783" t="s">
        <v>693</v>
      </c>
      <c r="B12" s="832">
        <v>22876.844872821352</v>
      </c>
      <c r="C12" s="833">
        <v>22906.131681845905</v>
      </c>
      <c r="D12" s="834">
        <v>22717.413743283916</v>
      </c>
      <c r="E12" s="834">
        <v>22783.962305745543</v>
      </c>
      <c r="F12" s="834">
        <v>22035.616435129999</v>
      </c>
      <c r="G12" s="834">
        <v>22810.249160305873</v>
      </c>
      <c r="H12" s="834">
        <v>22491.822245968186</v>
      </c>
      <c r="I12" s="834">
        <v>22994.384426489883</v>
      </c>
      <c r="J12" s="834">
        <v>21316.68678281848</v>
      </c>
      <c r="K12" s="834">
        <v>21475.533027094014</v>
      </c>
      <c r="L12" s="834">
        <v>20800.794300217956</v>
      </c>
      <c r="M12" s="834">
        <v>20379.948837976892</v>
      </c>
      <c r="N12" s="834">
        <v>20377.523695492771</v>
      </c>
      <c r="O12" s="834">
        <v>20474.449334142366</v>
      </c>
      <c r="P12" s="834">
        <v>20769.895746274982</v>
      </c>
      <c r="Q12" s="834">
        <v>21047.005710265115</v>
      </c>
      <c r="R12" s="834">
        <v>20714</v>
      </c>
      <c r="S12" s="834">
        <v>20923.781789139342</v>
      </c>
      <c r="T12" s="834">
        <v>21194.211315989363</v>
      </c>
      <c r="U12" s="834">
        <v>22158.855892786225</v>
      </c>
      <c r="V12" s="834">
        <v>22356.790943245567</v>
      </c>
      <c r="W12" s="834">
        <v>21761.923995715617</v>
      </c>
      <c r="X12" s="834">
        <v>21413.412493664033</v>
      </c>
      <c r="Y12" s="834">
        <v>20327.555801014802</v>
      </c>
      <c r="Z12" s="834">
        <v>20466.218986647262</v>
      </c>
      <c r="AA12" s="834">
        <v>20582.572873174249</v>
      </c>
      <c r="AB12" s="834">
        <v>20485.440475909862</v>
      </c>
      <c r="AC12" s="834">
        <v>21342.512195115847</v>
      </c>
      <c r="AD12" s="834">
        <v>20576.105258317908</v>
      </c>
    </row>
    <row r="13" spans="1:30" s="615" customFormat="1" ht="17.25" x14ac:dyDescent="0.3">
      <c r="A13" s="785" t="s">
        <v>694</v>
      </c>
      <c r="B13" s="835">
        <v>6078.6116408922389</v>
      </c>
      <c r="C13" s="836">
        <v>6383.342836509979</v>
      </c>
      <c r="D13" s="837">
        <v>6775.9082574406111</v>
      </c>
      <c r="E13" s="837">
        <v>6132.4288020331314</v>
      </c>
      <c r="F13" s="837">
        <v>6010.2163219069162</v>
      </c>
      <c r="G13" s="837">
        <v>6286.2604282572256</v>
      </c>
      <c r="H13" s="837">
        <v>5656.1059444064849</v>
      </c>
      <c r="I13" s="837">
        <v>5686.0613108936923</v>
      </c>
      <c r="J13" s="837">
        <v>4421.4409081122985</v>
      </c>
      <c r="K13" s="837">
        <v>4411.8598819493118</v>
      </c>
      <c r="L13" s="837">
        <v>4108.5726855317889</v>
      </c>
      <c r="M13" s="837">
        <v>3699.0401551199284</v>
      </c>
      <c r="N13" s="837">
        <v>3948.6478992943134</v>
      </c>
      <c r="O13" s="837">
        <v>2.5</v>
      </c>
      <c r="P13" s="837">
        <v>4206.8079111032339</v>
      </c>
      <c r="Q13" s="837">
        <v>4379.0598858899466</v>
      </c>
      <c r="R13" s="837">
        <v>4130</v>
      </c>
      <c r="S13" s="837">
        <v>4198.9157072211674</v>
      </c>
      <c r="T13" s="837">
        <v>3959.9156203974294</v>
      </c>
      <c r="U13" s="837">
        <v>3925.6137307151175</v>
      </c>
      <c r="V13" s="837">
        <v>4136.7391998347366</v>
      </c>
      <c r="W13" s="837">
        <v>3670.220663352969</v>
      </c>
      <c r="X13" s="837">
        <v>3588.2060598763619</v>
      </c>
      <c r="Y13" s="837">
        <v>3119.1330819948921</v>
      </c>
      <c r="Z13" s="837">
        <v>3496.2799695135363</v>
      </c>
      <c r="AA13" s="837">
        <v>3878.5078825964147</v>
      </c>
      <c r="AB13" s="837">
        <v>3680.8321270041838</v>
      </c>
      <c r="AC13" s="837">
        <v>4307.6608531595666</v>
      </c>
      <c r="AD13" s="837">
        <v>3983.6111208895823</v>
      </c>
    </row>
    <row r="14" spans="1:30" s="615" customFormat="1" ht="17.25" x14ac:dyDescent="0.3">
      <c r="A14" s="787" t="s">
        <v>832</v>
      </c>
      <c r="B14" s="838">
        <v>1725.0367880000003</v>
      </c>
      <c r="C14" s="839">
        <v>1722.82356682</v>
      </c>
      <c r="D14" s="840">
        <v>1776.88906658</v>
      </c>
      <c r="E14" s="840">
        <v>1790.3594569300001</v>
      </c>
      <c r="F14" s="840">
        <v>1579.6892615100001</v>
      </c>
      <c r="G14" s="840">
        <v>1859.69548545</v>
      </c>
      <c r="H14" s="840">
        <v>1342.5706088100003</v>
      </c>
      <c r="I14" s="840">
        <v>1378.0966122799998</v>
      </c>
      <c r="J14" s="840">
        <v>1584.7408102300001</v>
      </c>
      <c r="K14" s="840">
        <v>1611.2656958945913</v>
      </c>
      <c r="L14" s="840">
        <v>1500.4376187945215</v>
      </c>
      <c r="M14" s="840">
        <v>1438.0123258799999</v>
      </c>
      <c r="N14" s="840">
        <v>1608.6824826813868</v>
      </c>
      <c r="O14" s="840">
        <v>1615.6773392640102</v>
      </c>
      <c r="P14" s="840">
        <v>1475.2839567400001</v>
      </c>
      <c r="Q14" s="840">
        <v>1689.3565262197392</v>
      </c>
      <c r="R14" s="840">
        <v>1498</v>
      </c>
      <c r="S14" s="840">
        <v>1630.4447456788339</v>
      </c>
      <c r="T14" s="840">
        <v>1262.3194005451253</v>
      </c>
      <c r="U14" s="840">
        <v>1202.68203206</v>
      </c>
      <c r="V14" s="840">
        <v>1416.8444053978569</v>
      </c>
      <c r="W14" s="840">
        <v>885.98997534</v>
      </c>
      <c r="X14" s="840">
        <v>1018.1102124499999</v>
      </c>
      <c r="Y14" s="840">
        <v>649.81515833000003</v>
      </c>
      <c r="Z14" s="840">
        <v>982.00521029021013</v>
      </c>
      <c r="AA14" s="840">
        <v>1479.6137718346615</v>
      </c>
      <c r="AB14" s="840">
        <v>1239.22106904</v>
      </c>
      <c r="AC14" s="840">
        <v>1825.8866424431985</v>
      </c>
      <c r="AD14" s="840">
        <v>1428.2243009475346</v>
      </c>
    </row>
    <row r="15" spans="1:30" s="615" customFormat="1" ht="17.25" x14ac:dyDescent="0.3">
      <c r="A15" s="787" t="s">
        <v>833</v>
      </c>
      <c r="B15" s="838">
        <v>3176.0777133534057</v>
      </c>
      <c r="C15" s="839">
        <v>3475.1179721951153</v>
      </c>
      <c r="D15" s="840">
        <v>3566.2145212584096</v>
      </c>
      <c r="E15" s="840">
        <v>3009.11249481</v>
      </c>
      <c r="F15" s="840">
        <v>3042.2449606999999</v>
      </c>
      <c r="G15" s="840">
        <v>3050.9457545699997</v>
      </c>
      <c r="H15" s="840">
        <v>3031.0000445400001</v>
      </c>
      <c r="I15" s="840">
        <v>2842.6563902399998</v>
      </c>
      <c r="J15" s="840">
        <v>1107.8326978499999</v>
      </c>
      <c r="K15" s="840">
        <v>1080.9332879900001</v>
      </c>
      <c r="L15" s="840">
        <v>1072.44033603</v>
      </c>
      <c r="M15" s="840">
        <v>904.35903862999999</v>
      </c>
      <c r="N15" s="840">
        <v>1053.0871796700001</v>
      </c>
      <c r="O15" s="840">
        <v>1154.9171173299999</v>
      </c>
      <c r="P15" s="840">
        <v>1115.0446303199999</v>
      </c>
      <c r="Q15" s="840">
        <v>1130.99991507</v>
      </c>
      <c r="R15" s="840">
        <v>1111</v>
      </c>
      <c r="S15" s="840">
        <v>1144.5932108900001</v>
      </c>
      <c r="T15" s="840">
        <v>1142.4622516400002</v>
      </c>
      <c r="U15" s="840">
        <v>1202.4434004699999</v>
      </c>
      <c r="V15" s="840">
        <v>1227.34561016</v>
      </c>
      <c r="W15" s="840">
        <v>1230.1435072000002</v>
      </c>
      <c r="X15" s="840">
        <v>995.18506174000004</v>
      </c>
      <c r="Y15" s="840">
        <v>986.17920735999996</v>
      </c>
      <c r="Z15" s="840">
        <v>975.62341738999999</v>
      </c>
      <c r="AA15" s="840">
        <v>879.03069530000005</v>
      </c>
      <c r="AB15" s="840">
        <v>817.75854204000007</v>
      </c>
      <c r="AC15" s="840">
        <v>879.5938533499999</v>
      </c>
      <c r="AD15" s="840">
        <v>857.60273500999995</v>
      </c>
    </row>
    <row r="16" spans="1:30" s="615" customFormat="1" ht="17.25" x14ac:dyDescent="0.3">
      <c r="A16" s="787" t="s">
        <v>834</v>
      </c>
      <c r="B16" s="838">
        <v>1177.4971395388332</v>
      </c>
      <c r="C16" s="839">
        <v>1185.401297494865</v>
      </c>
      <c r="D16" s="840">
        <v>1432.8046696022006</v>
      </c>
      <c r="E16" s="840">
        <v>1332.9568502931313</v>
      </c>
      <c r="F16" s="840">
        <v>1388.2820996969165</v>
      </c>
      <c r="G16" s="840">
        <v>1375.6191882372257</v>
      </c>
      <c r="H16" s="840">
        <v>1282.5352910564843</v>
      </c>
      <c r="I16" s="840">
        <v>1465.308308373691</v>
      </c>
      <c r="J16" s="840">
        <v>1728.8674000322997</v>
      </c>
      <c r="K16" s="840">
        <v>1719.6608980647213</v>
      </c>
      <c r="L16" s="840">
        <v>1535.6947307072674</v>
      </c>
      <c r="M16" s="840">
        <v>1356.6687906099285</v>
      </c>
      <c r="N16" s="840">
        <v>1286.8782369429268</v>
      </c>
      <c r="O16" s="840">
        <v>1435.7913854839649</v>
      </c>
      <c r="P16" s="840">
        <v>1616.4793240432343</v>
      </c>
      <c r="Q16" s="840">
        <v>1558.7034446002078</v>
      </c>
      <c r="R16" s="840">
        <v>1522</v>
      </c>
      <c r="S16" s="840">
        <v>1423.8777506523338</v>
      </c>
      <c r="T16" s="840">
        <v>1555.1339682123037</v>
      </c>
      <c r="U16" s="840">
        <v>1520.4882981851169</v>
      </c>
      <c r="V16" s="840">
        <v>1492.5491842768797</v>
      </c>
      <c r="W16" s="840">
        <v>1554.0871808129691</v>
      </c>
      <c r="X16" s="840">
        <v>1574.910785686362</v>
      </c>
      <c r="Y16" s="840">
        <v>1483.1387163048921</v>
      </c>
      <c r="Z16" s="840">
        <v>1538.6513418333266</v>
      </c>
      <c r="AA16" s="840">
        <v>1519.8634154617532</v>
      </c>
      <c r="AB16" s="840">
        <v>1623.8525159241838</v>
      </c>
      <c r="AC16" s="840">
        <v>1602.1803573663683</v>
      </c>
      <c r="AD16" s="840">
        <v>1697.7840849320478</v>
      </c>
    </row>
    <row r="17" spans="1:30" s="615" customFormat="1" ht="17.25" x14ac:dyDescent="0.3">
      <c r="A17" s="785" t="s">
        <v>698</v>
      </c>
      <c r="B17" s="835">
        <v>1242.3605788899999</v>
      </c>
      <c r="C17" s="836">
        <v>1119.7909658900001</v>
      </c>
      <c r="D17" s="837">
        <v>1219.5887337899999</v>
      </c>
      <c r="E17" s="837">
        <v>1205.0318490299999</v>
      </c>
      <c r="F17" s="837">
        <v>1114.8822148799998</v>
      </c>
      <c r="G17" s="837">
        <v>1022.9489218599999</v>
      </c>
      <c r="H17" s="837">
        <v>963.67748205000009</v>
      </c>
      <c r="I17" s="837">
        <v>994.24992150000003</v>
      </c>
      <c r="J17" s="837">
        <v>995.26922568000009</v>
      </c>
      <c r="K17" s="837">
        <v>967.84829107999997</v>
      </c>
      <c r="L17" s="837">
        <v>1070.1400984100001</v>
      </c>
      <c r="M17" s="837">
        <v>1091.6310350399999</v>
      </c>
      <c r="N17" s="837">
        <v>1018.14515743</v>
      </c>
      <c r="O17" s="837">
        <v>1014.26371525</v>
      </c>
      <c r="P17" s="837">
        <v>1206.4256972599999</v>
      </c>
      <c r="Q17" s="837">
        <v>1142.26866492</v>
      </c>
      <c r="R17" s="837">
        <v>1160</v>
      </c>
      <c r="S17" s="837">
        <v>1132.4526343699999</v>
      </c>
      <c r="T17" s="837">
        <v>1133.9696202800001</v>
      </c>
      <c r="U17" s="837">
        <v>1610.92555967</v>
      </c>
      <c r="V17" s="837">
        <v>1652.4288111300002</v>
      </c>
      <c r="W17" s="837">
        <v>1735.22777455</v>
      </c>
      <c r="X17" s="837">
        <v>1623.5030842900001</v>
      </c>
      <c r="Y17" s="837">
        <v>1612.7692425099997</v>
      </c>
      <c r="Z17" s="837">
        <v>1671.2897117699999</v>
      </c>
      <c r="AA17" s="837">
        <v>1709.3666813299999</v>
      </c>
      <c r="AB17" s="837">
        <v>1771.0809322599998</v>
      </c>
      <c r="AC17" s="837">
        <v>1321.5454435100003</v>
      </c>
      <c r="AD17" s="837">
        <v>1221.1996142799999</v>
      </c>
    </row>
    <row r="18" spans="1:30" s="615" customFormat="1" ht="17.25" x14ac:dyDescent="0.3">
      <c r="A18" s="785" t="s">
        <v>699</v>
      </c>
      <c r="B18" s="835">
        <v>4229.7205462498723</v>
      </c>
      <c r="C18" s="836">
        <v>4455.6878373370328</v>
      </c>
      <c r="D18" s="837">
        <v>4374.3895707233651</v>
      </c>
      <c r="E18" s="837">
        <v>4408.2245502178785</v>
      </c>
      <c r="F18" s="837">
        <v>4138.9636685304858</v>
      </c>
      <c r="G18" s="837">
        <v>4084.3540800230476</v>
      </c>
      <c r="H18" s="837">
        <v>4337.758950214472</v>
      </c>
      <c r="I18" s="837">
        <v>4473.7411919807128</v>
      </c>
      <c r="J18" s="837">
        <v>4654.3956163357207</v>
      </c>
      <c r="K18" s="837">
        <v>4457.1722176075245</v>
      </c>
      <c r="L18" s="837">
        <v>4195.9461102864034</v>
      </c>
      <c r="M18" s="837">
        <v>4394.2962205617278</v>
      </c>
      <c r="N18" s="837">
        <v>4336.2013813324347</v>
      </c>
      <c r="O18" s="837">
        <v>4314.2660385786003</v>
      </c>
      <c r="P18" s="837">
        <v>4329.5444639107609</v>
      </c>
      <c r="Q18" s="837">
        <v>4193.7084447155557</v>
      </c>
      <c r="R18" s="837">
        <v>4221</v>
      </c>
      <c r="S18" s="837">
        <v>4310.6691213025915</v>
      </c>
      <c r="T18" s="837">
        <v>4307.3330999204463</v>
      </c>
      <c r="U18" s="837">
        <v>4424.5394130307905</v>
      </c>
      <c r="V18" s="837">
        <v>5331.1274565806898</v>
      </c>
      <c r="W18" s="837">
        <v>5049.9616380103607</v>
      </c>
      <c r="X18" s="837">
        <v>4876.7150374924431</v>
      </c>
      <c r="Y18" s="837">
        <v>4630.69563299745</v>
      </c>
      <c r="Z18" s="837">
        <v>4510.5822406330417</v>
      </c>
      <c r="AA18" s="837">
        <v>4249.0455094329127</v>
      </c>
      <c r="AB18" s="837">
        <v>4355.4373395983475</v>
      </c>
      <c r="AC18" s="837">
        <v>4652.2998507771372</v>
      </c>
      <c r="AD18" s="837">
        <v>4533.148081154166</v>
      </c>
    </row>
    <row r="19" spans="1:30" s="615" customFormat="1" ht="17.25" x14ac:dyDescent="0.3">
      <c r="A19" s="785" t="s">
        <v>700</v>
      </c>
      <c r="B19" s="835">
        <v>3867.1722109085736</v>
      </c>
      <c r="C19" s="836">
        <v>3468.3520114851744</v>
      </c>
      <c r="D19" s="837">
        <v>3845.3640947085337</v>
      </c>
      <c r="E19" s="837">
        <v>4506.3717713640299</v>
      </c>
      <c r="F19" s="837">
        <v>4156.1185299868093</v>
      </c>
      <c r="G19" s="837">
        <v>4874.9489634155716</v>
      </c>
      <c r="H19" s="837">
        <v>5103.767642483378</v>
      </c>
      <c r="I19" s="837">
        <v>5180.0443989327996</v>
      </c>
      <c r="J19" s="837">
        <v>4669.8718503498167</v>
      </c>
      <c r="K19" s="837">
        <v>4648.9491262937026</v>
      </c>
      <c r="L19" s="837">
        <v>4255.9811450746301</v>
      </c>
      <c r="M19" s="837">
        <v>4267.2758404023334</v>
      </c>
      <c r="N19" s="837">
        <v>4306.4053038333077</v>
      </c>
      <c r="O19" s="837">
        <v>4280.2622501001824</v>
      </c>
      <c r="P19" s="837">
        <v>4424.144963899188</v>
      </c>
      <c r="Q19" s="837">
        <v>4576.5304332888345</v>
      </c>
      <c r="R19" s="837">
        <v>4481</v>
      </c>
      <c r="S19" s="837">
        <v>4421.8787081477039</v>
      </c>
      <c r="T19" s="837">
        <v>4505.5874133246571</v>
      </c>
      <c r="U19" s="837">
        <v>4517.5237652070291</v>
      </c>
      <c r="V19" s="837">
        <v>3898.7498491183937</v>
      </c>
      <c r="W19" s="837">
        <v>4260.51095651789</v>
      </c>
      <c r="X19" s="837">
        <v>4183.2092286491934</v>
      </c>
      <c r="Y19" s="837">
        <v>4143.7984874161666</v>
      </c>
      <c r="Z19" s="837">
        <v>3976.5258816251153</v>
      </c>
      <c r="AA19" s="837">
        <v>4083.3867484695534</v>
      </c>
      <c r="AB19" s="837">
        <v>3873.1719450175101</v>
      </c>
      <c r="AC19" s="837">
        <v>3919.1010242315915</v>
      </c>
      <c r="AD19" s="837">
        <v>3772.9752353857057</v>
      </c>
    </row>
    <row r="20" spans="1:30" s="615" customFormat="1" ht="17.25" x14ac:dyDescent="0.3">
      <c r="A20" s="785" t="s">
        <v>701</v>
      </c>
      <c r="B20" s="835">
        <v>83.196141819999994</v>
      </c>
      <c r="C20" s="836">
        <v>81.037084640000003</v>
      </c>
      <c r="D20" s="837">
        <v>73.032870300000013</v>
      </c>
      <c r="E20" s="837">
        <v>76.869256370000002</v>
      </c>
      <c r="F20" s="837">
        <v>78.956993309999987</v>
      </c>
      <c r="G20" s="837">
        <v>78.850167289999987</v>
      </c>
      <c r="H20" s="837">
        <v>78.151786900000005</v>
      </c>
      <c r="I20" s="837">
        <v>78.386525719999995</v>
      </c>
      <c r="J20" s="837">
        <v>77.506032919999996</v>
      </c>
      <c r="K20" s="837">
        <v>77.08219862</v>
      </c>
      <c r="L20" s="837">
        <v>75.42341424</v>
      </c>
      <c r="M20" s="837">
        <v>91.218464690000005</v>
      </c>
      <c r="N20" s="837">
        <v>87.597761610000006</v>
      </c>
      <c r="O20" s="837">
        <v>86.821140990000004</v>
      </c>
      <c r="P20" s="837">
        <v>79.039404180000005</v>
      </c>
      <c r="Q20" s="837">
        <v>84.24307196985167</v>
      </c>
      <c r="R20" s="837">
        <v>83</v>
      </c>
      <c r="S20" s="837">
        <v>87.196371358703558</v>
      </c>
      <c r="T20" s="837">
        <v>91.441989010591641</v>
      </c>
      <c r="U20" s="837">
        <v>95.817957239242418</v>
      </c>
      <c r="V20" s="837">
        <v>96.250162440261477</v>
      </c>
      <c r="W20" s="837">
        <v>94.083536912562991</v>
      </c>
      <c r="X20" s="837">
        <v>94.120247305293233</v>
      </c>
      <c r="Y20" s="837">
        <v>91.724816472637997</v>
      </c>
      <c r="Z20" s="837">
        <v>89.696599243432757</v>
      </c>
      <c r="AA20" s="837">
        <v>92.674417337510732</v>
      </c>
      <c r="AB20" s="837">
        <v>89.247441594929199</v>
      </c>
      <c r="AC20" s="837">
        <v>90.9309004737961</v>
      </c>
      <c r="AD20" s="837">
        <v>87.649376710249541</v>
      </c>
    </row>
    <row r="21" spans="1:30" s="615" customFormat="1" ht="17.25" x14ac:dyDescent="0.3">
      <c r="A21" s="785" t="s">
        <v>702</v>
      </c>
      <c r="B21" s="835">
        <v>400.38090321000004</v>
      </c>
      <c r="C21" s="836">
        <v>410.66323342999999</v>
      </c>
      <c r="D21" s="837">
        <v>392.38208213000001</v>
      </c>
      <c r="E21" s="837">
        <v>387.82736387</v>
      </c>
      <c r="F21" s="837">
        <v>377.62592584999999</v>
      </c>
      <c r="G21" s="837">
        <v>417.83049287</v>
      </c>
      <c r="H21" s="837">
        <v>444.06592860999996</v>
      </c>
      <c r="I21" s="837">
        <v>410.81464686999999</v>
      </c>
      <c r="J21" s="837">
        <v>430.52824489</v>
      </c>
      <c r="K21" s="837">
        <v>421.50478228999998</v>
      </c>
      <c r="L21" s="837">
        <v>391.79311030000002</v>
      </c>
      <c r="M21" s="837">
        <v>376.45245233670443</v>
      </c>
      <c r="N21" s="837">
        <v>393.83915668905638</v>
      </c>
      <c r="O21" s="837">
        <v>387.2275920406197</v>
      </c>
      <c r="P21" s="837">
        <v>392.48585547728908</v>
      </c>
      <c r="Q21" s="837">
        <v>390.82576552999996</v>
      </c>
      <c r="R21" s="837">
        <v>386</v>
      </c>
      <c r="S21" s="837">
        <v>373.16780619000002</v>
      </c>
      <c r="T21" s="837">
        <v>375.91464095999999</v>
      </c>
      <c r="U21" s="837">
        <v>361.63456731999992</v>
      </c>
      <c r="V21" s="837">
        <v>373.21190694000001</v>
      </c>
      <c r="W21" s="837">
        <v>371.62551945463207</v>
      </c>
      <c r="X21" s="837">
        <v>355.26735303000004</v>
      </c>
      <c r="Y21" s="837">
        <v>357.76716299999998</v>
      </c>
      <c r="Z21" s="837">
        <v>350.30581903000001</v>
      </c>
      <c r="AA21" s="837">
        <v>351.68098092000002</v>
      </c>
      <c r="AB21" s="837">
        <v>335.85760622999999</v>
      </c>
      <c r="AC21" s="837">
        <v>334.11758202999999</v>
      </c>
      <c r="AD21" s="837">
        <v>328.34563918999999</v>
      </c>
    </row>
    <row r="22" spans="1:30" s="615" customFormat="1" ht="17.25" x14ac:dyDescent="0.3">
      <c r="A22" s="785" t="s">
        <v>703</v>
      </c>
      <c r="B22" s="835">
        <v>333.65016684000005</v>
      </c>
      <c r="C22" s="836">
        <v>324.00079281000001</v>
      </c>
      <c r="D22" s="837">
        <v>322.00790444</v>
      </c>
      <c r="E22" s="837">
        <v>334.69484829999993</v>
      </c>
      <c r="F22" s="837">
        <v>316.44682889999996</v>
      </c>
      <c r="G22" s="837">
        <v>315.58043707999997</v>
      </c>
      <c r="H22" s="837">
        <v>300.88405795</v>
      </c>
      <c r="I22" s="837">
        <v>298.10813186000001</v>
      </c>
      <c r="J22" s="837">
        <v>307.09242761000002</v>
      </c>
      <c r="K22" s="837">
        <v>303.30483466999999</v>
      </c>
      <c r="L22" s="837">
        <v>305.15772965999997</v>
      </c>
      <c r="M22" s="837">
        <v>310.01842177999998</v>
      </c>
      <c r="N22" s="837">
        <v>306.04808545000003</v>
      </c>
      <c r="O22" s="837">
        <v>301.94202794000006</v>
      </c>
      <c r="P22" s="837">
        <v>300.31185769000001</v>
      </c>
      <c r="Q22" s="837">
        <v>300.07041323000004</v>
      </c>
      <c r="R22" s="837">
        <v>300</v>
      </c>
      <c r="S22" s="837">
        <v>293.70825810000002</v>
      </c>
      <c r="T22" s="837">
        <v>307.06374877999997</v>
      </c>
      <c r="U22" s="837">
        <v>298.83154076</v>
      </c>
      <c r="V22" s="837">
        <v>304.16911948000001</v>
      </c>
      <c r="W22" s="837">
        <v>302.69976207999997</v>
      </c>
      <c r="X22" s="837">
        <v>308.40265185999999</v>
      </c>
      <c r="Y22" s="837">
        <v>319.09152877999998</v>
      </c>
      <c r="Z22" s="837">
        <v>315.35703437000001</v>
      </c>
      <c r="AA22" s="837">
        <v>332.70589798000003</v>
      </c>
      <c r="AB22" s="837">
        <v>335.59059232999999</v>
      </c>
      <c r="AC22" s="837">
        <v>339.82611185000002</v>
      </c>
      <c r="AD22" s="837">
        <v>334.40456871000004</v>
      </c>
    </row>
    <row r="23" spans="1:30" s="615" customFormat="1" ht="17.25" x14ac:dyDescent="0.3">
      <c r="A23" s="785" t="s">
        <v>704</v>
      </c>
      <c r="B23" s="835">
        <v>819.15063880999992</v>
      </c>
      <c r="C23" s="836">
        <v>813.9239457299999</v>
      </c>
      <c r="D23" s="837">
        <v>761.18280902000004</v>
      </c>
      <c r="E23" s="837">
        <v>798.11122834000003</v>
      </c>
      <c r="F23" s="837">
        <v>820.46825586</v>
      </c>
      <c r="G23" s="837">
        <v>809.50641272000007</v>
      </c>
      <c r="H23" s="837">
        <v>952.28130765999992</v>
      </c>
      <c r="I23" s="837">
        <v>1037.2983909000002</v>
      </c>
      <c r="J23" s="837">
        <v>924.7377262</v>
      </c>
      <c r="K23" s="837">
        <v>924.85220308000009</v>
      </c>
      <c r="L23" s="837">
        <v>1068.22160506</v>
      </c>
      <c r="M23" s="837">
        <v>900.77370840999993</v>
      </c>
      <c r="N23" s="837">
        <v>862.55206397000006</v>
      </c>
      <c r="O23" s="837">
        <v>970.22267800999998</v>
      </c>
      <c r="P23" s="837">
        <v>980.01943155999993</v>
      </c>
      <c r="Q23" s="837">
        <v>1027.8606714599998</v>
      </c>
      <c r="R23" s="837">
        <v>1005</v>
      </c>
      <c r="S23" s="837">
        <v>1001.4657449000001</v>
      </c>
      <c r="T23" s="837">
        <v>1026.3092262099999</v>
      </c>
      <c r="U23" s="837">
        <v>997.18161326999996</v>
      </c>
      <c r="V23" s="837">
        <v>1161.6102916</v>
      </c>
      <c r="W23" s="837">
        <v>1208.8139528800002</v>
      </c>
      <c r="X23" s="837">
        <v>1114.8445689800001</v>
      </c>
      <c r="Y23" s="837">
        <v>943.46657939000011</v>
      </c>
      <c r="Z23" s="837">
        <v>923.44903344000011</v>
      </c>
      <c r="AA23" s="837">
        <v>960.70653858000003</v>
      </c>
      <c r="AB23" s="837">
        <v>975.46560435999993</v>
      </c>
      <c r="AC23" s="837">
        <v>962.69443050000007</v>
      </c>
      <c r="AD23" s="837">
        <v>940.17083474000003</v>
      </c>
    </row>
    <row r="24" spans="1:30" s="615" customFormat="1" ht="17.25" x14ac:dyDescent="0.3">
      <c r="A24" s="785" t="s">
        <v>705</v>
      </c>
      <c r="B24" s="835">
        <v>316.322108657792</v>
      </c>
      <c r="C24" s="836">
        <v>329.83400566622799</v>
      </c>
      <c r="D24" s="837">
        <v>328.82386541898234</v>
      </c>
      <c r="E24" s="837">
        <v>288.92747685357301</v>
      </c>
      <c r="F24" s="837">
        <v>297.60643552781801</v>
      </c>
      <c r="G24" s="837">
        <v>274.78990367903197</v>
      </c>
      <c r="H24" s="837">
        <v>232.25281177196499</v>
      </c>
      <c r="I24" s="837">
        <v>215.85580234999998</v>
      </c>
      <c r="J24" s="837">
        <v>270.55026740999995</v>
      </c>
      <c r="K24" s="837">
        <v>412.78336480000002</v>
      </c>
      <c r="L24" s="837">
        <v>439.05687697000002</v>
      </c>
      <c r="M24" s="837">
        <v>397.98593277999998</v>
      </c>
      <c r="N24" s="837">
        <v>392.72267174000001</v>
      </c>
      <c r="O24" s="837">
        <v>365.86556158999997</v>
      </c>
      <c r="P24" s="837">
        <v>360.49704569000005</v>
      </c>
      <c r="Q24" s="837">
        <v>333.87989443999999</v>
      </c>
      <c r="R24" s="837">
        <v>265</v>
      </c>
      <c r="S24" s="837">
        <v>233.08548512000002</v>
      </c>
      <c r="T24" s="837">
        <v>233.87251876999997</v>
      </c>
      <c r="U24" s="837">
        <v>246.14880077999996</v>
      </c>
      <c r="V24" s="837">
        <v>274.38839985999999</v>
      </c>
      <c r="W24" s="837">
        <v>269.99899392999998</v>
      </c>
      <c r="X24" s="837">
        <v>308.10617583000004</v>
      </c>
      <c r="Y24" s="837">
        <v>311.73857556000002</v>
      </c>
      <c r="Z24" s="837">
        <v>361.26342997</v>
      </c>
      <c r="AA24" s="837">
        <v>165.45958906000001</v>
      </c>
      <c r="AB24" s="837">
        <v>164.84583219999999</v>
      </c>
      <c r="AC24" s="837">
        <v>169.32376494068401</v>
      </c>
      <c r="AD24" s="837">
        <v>165.25885530000002</v>
      </c>
    </row>
    <row r="25" spans="1:30" s="615" customFormat="1" ht="17.25" x14ac:dyDescent="0.3">
      <c r="A25" s="785" t="s">
        <v>706</v>
      </c>
      <c r="B25" s="835">
        <v>339.74995690827518</v>
      </c>
      <c r="C25" s="836">
        <v>336.07308984144777</v>
      </c>
      <c r="D25" s="837">
        <v>312.33110838218147</v>
      </c>
      <c r="E25" s="837">
        <v>323.87251306425935</v>
      </c>
      <c r="F25" s="837">
        <v>325.74970419112208</v>
      </c>
      <c r="G25" s="837">
        <v>340.74335615731485</v>
      </c>
      <c r="H25" s="837">
        <v>343.99057994488589</v>
      </c>
      <c r="I25" s="837">
        <v>359.68408638670871</v>
      </c>
      <c r="J25" s="837">
        <v>375.79061612513016</v>
      </c>
      <c r="K25" s="837">
        <v>377.63436830075801</v>
      </c>
      <c r="L25" s="837">
        <v>325.21134568532898</v>
      </c>
      <c r="M25" s="837">
        <v>330.64563557879796</v>
      </c>
      <c r="N25" s="837">
        <v>318.72365983366694</v>
      </c>
      <c r="O25" s="837">
        <v>333.72414783369385</v>
      </c>
      <c r="P25" s="837">
        <v>319.75517576274768</v>
      </c>
      <c r="Q25" s="837">
        <v>364.50889356035066</v>
      </c>
      <c r="R25" s="837">
        <v>361</v>
      </c>
      <c r="S25" s="837">
        <v>388.6810778861672</v>
      </c>
      <c r="T25" s="837">
        <v>392.67018187750637</v>
      </c>
      <c r="U25" s="837">
        <v>403.46613841151265</v>
      </c>
      <c r="V25" s="837">
        <v>415.46652127741356</v>
      </c>
      <c r="W25" s="837">
        <v>392.71105489239608</v>
      </c>
      <c r="X25" s="837">
        <v>391.45674535790943</v>
      </c>
      <c r="Y25" s="837">
        <v>414.68995819974066</v>
      </c>
      <c r="Z25" s="837">
        <v>392.8854775694457</v>
      </c>
      <c r="AA25" s="837">
        <v>407.44487627070794</v>
      </c>
      <c r="AB25" s="837">
        <v>401.13678008144944</v>
      </c>
      <c r="AC25" s="837">
        <v>426.50741612760044</v>
      </c>
      <c r="AD25" s="837">
        <v>410.57825537490515</v>
      </c>
    </row>
    <row r="26" spans="1:30" s="615" customFormat="1" ht="17.25" x14ac:dyDescent="0.3">
      <c r="A26" s="785" t="s">
        <v>707</v>
      </c>
      <c r="B26" s="835">
        <v>559.74435507999999</v>
      </c>
      <c r="C26" s="836">
        <v>567.97843852999995</v>
      </c>
      <c r="D26" s="837">
        <v>566.43445328999996</v>
      </c>
      <c r="E26" s="837">
        <v>592.53280693000011</v>
      </c>
      <c r="F26" s="837">
        <v>606.91017834000002</v>
      </c>
      <c r="G26" s="837">
        <v>586.13380057999996</v>
      </c>
      <c r="H26" s="837">
        <v>551.03562126999998</v>
      </c>
      <c r="I26" s="837">
        <v>558.24415569000007</v>
      </c>
      <c r="J26" s="837">
        <v>552.17721347000008</v>
      </c>
      <c r="K26" s="837">
        <v>594.68816377999997</v>
      </c>
      <c r="L26" s="837">
        <v>656.86030676999997</v>
      </c>
      <c r="M26" s="837">
        <v>781.28752398000006</v>
      </c>
      <c r="N26" s="837">
        <v>604.41323811999996</v>
      </c>
      <c r="O26" s="837">
        <v>556.34389186999999</v>
      </c>
      <c r="P26" s="837">
        <v>582.97242534999998</v>
      </c>
      <c r="Q26" s="837">
        <v>560.09235255999999</v>
      </c>
      <c r="R26" s="837">
        <v>550</v>
      </c>
      <c r="S26" s="837">
        <v>567.31413845000009</v>
      </c>
      <c r="T26" s="837">
        <v>605.10463958271987</v>
      </c>
      <c r="U26" s="837">
        <v>732.46142781455808</v>
      </c>
      <c r="V26" s="837">
        <v>261.12719960999999</v>
      </c>
      <c r="W26" s="837">
        <v>149.22425698517483</v>
      </c>
      <c r="X26" s="837">
        <v>180.94108703312861</v>
      </c>
      <c r="Y26" s="837">
        <v>161.14286075000001</v>
      </c>
      <c r="Z26" s="837">
        <v>283.12305816999998</v>
      </c>
      <c r="AA26" s="837">
        <v>217.25296251999998</v>
      </c>
      <c r="AB26" s="837">
        <v>233.38515776</v>
      </c>
      <c r="AC26" s="837">
        <v>198.40357336000002</v>
      </c>
      <c r="AD26" s="837">
        <v>209.25257168000002</v>
      </c>
    </row>
    <row r="27" spans="1:30" s="615" customFormat="1" ht="17.25" x14ac:dyDescent="0.3">
      <c r="A27" s="785" t="s">
        <v>708</v>
      </c>
      <c r="B27" s="835">
        <v>833.50649227281542</v>
      </c>
      <c r="C27" s="836">
        <v>841.30422192732647</v>
      </c>
      <c r="D27" s="837">
        <v>691.91160113675335</v>
      </c>
      <c r="E27" s="837">
        <v>656.75944985319143</v>
      </c>
      <c r="F27" s="837">
        <v>648.67455009601258</v>
      </c>
      <c r="G27" s="837">
        <v>609.05982854839101</v>
      </c>
      <c r="H27" s="837">
        <v>628.72422069463391</v>
      </c>
      <c r="I27" s="837">
        <v>648.54890347686558</v>
      </c>
      <c r="J27" s="837">
        <v>690.82715339329422</v>
      </c>
      <c r="K27" s="837">
        <v>692.1521478530384</v>
      </c>
      <c r="L27" s="837">
        <v>674.61966462483667</v>
      </c>
      <c r="M27" s="837">
        <v>617.95525200655982</v>
      </c>
      <c r="N27" s="837">
        <v>635.1178525839498</v>
      </c>
      <c r="O27" s="837">
        <v>657.01031845356158</v>
      </c>
      <c r="P27" s="837">
        <v>615.48075812874504</v>
      </c>
      <c r="Q27" s="837">
        <v>655.14559743774078</v>
      </c>
      <c r="R27" s="837">
        <v>687</v>
      </c>
      <c r="S27" s="837">
        <v>606.89926688964636</v>
      </c>
      <c r="T27" s="837">
        <v>630.18877683260405</v>
      </c>
      <c r="U27" s="837">
        <v>795.4512021760911</v>
      </c>
      <c r="V27" s="837">
        <v>905.10828126677086</v>
      </c>
      <c r="W27" s="837">
        <v>800.97051340460303</v>
      </c>
      <c r="X27" s="837">
        <v>751.78964369388257</v>
      </c>
      <c r="Y27" s="837">
        <v>697.22061565675165</v>
      </c>
      <c r="Z27" s="837">
        <v>678.14773429394484</v>
      </c>
      <c r="AA27" s="837">
        <v>658.3311326716356</v>
      </c>
      <c r="AB27" s="837">
        <v>705.96826520681998</v>
      </c>
      <c r="AC27" s="837">
        <v>817.8514120771847</v>
      </c>
      <c r="AD27" s="837">
        <v>755.46871009748861</v>
      </c>
    </row>
    <row r="28" spans="1:30" s="615" customFormat="1" ht="17.25" x14ac:dyDescent="0.3">
      <c r="A28" s="785" t="s">
        <v>709</v>
      </c>
      <c r="B28" s="835">
        <v>87.38332321</v>
      </c>
      <c r="C28" s="836">
        <v>92.124331899999987</v>
      </c>
      <c r="D28" s="837">
        <v>123.51049855000001</v>
      </c>
      <c r="E28" s="837">
        <v>137.42891609999998</v>
      </c>
      <c r="F28" s="837">
        <v>152.90128025999999</v>
      </c>
      <c r="G28" s="837">
        <v>149.89991172000001</v>
      </c>
      <c r="H28" s="837">
        <v>157.61707473000001</v>
      </c>
      <c r="I28" s="837">
        <v>156.38652171999999</v>
      </c>
      <c r="J28" s="837">
        <v>128.54908674000001</v>
      </c>
      <c r="K28" s="837">
        <v>156.65959336</v>
      </c>
      <c r="L28" s="837">
        <v>146.58147668000001</v>
      </c>
      <c r="M28" s="837">
        <v>144.49985734000001</v>
      </c>
      <c r="N28" s="837">
        <v>143.60162674</v>
      </c>
      <c r="O28" s="837">
        <v>143.69573987000001</v>
      </c>
      <c r="P28" s="837">
        <v>154.02697394999998</v>
      </c>
      <c r="Q28" s="837">
        <v>152.74422759999999</v>
      </c>
      <c r="R28" s="837">
        <v>153</v>
      </c>
      <c r="S28" s="837">
        <v>144.53948808999999</v>
      </c>
      <c r="T28" s="837">
        <v>184.63162151999998</v>
      </c>
      <c r="U28" s="837">
        <v>181.44145553000001</v>
      </c>
      <c r="V28" s="837">
        <v>181.41013572</v>
      </c>
      <c r="W28" s="837">
        <v>178.62319919999999</v>
      </c>
      <c r="X28" s="837">
        <v>173.54896812000001</v>
      </c>
      <c r="Y28" s="837">
        <v>167.39142636000003</v>
      </c>
      <c r="Z28" s="837">
        <v>165.31401724</v>
      </c>
      <c r="AA28" s="837">
        <v>169.03413457999997</v>
      </c>
      <c r="AB28" s="837">
        <v>172.65960849999999</v>
      </c>
      <c r="AC28" s="837">
        <v>172.13071686000001</v>
      </c>
      <c r="AD28" s="837">
        <v>168.72288069000001</v>
      </c>
    </row>
    <row r="29" spans="1:30" s="615" customFormat="1" ht="17.25" x14ac:dyDescent="0.3">
      <c r="A29" s="785" t="s">
        <v>710</v>
      </c>
      <c r="B29" s="835">
        <v>49.351418439999996</v>
      </c>
      <c r="C29" s="836">
        <v>56.968977409999994</v>
      </c>
      <c r="D29" s="837">
        <v>55.254341109999999</v>
      </c>
      <c r="E29" s="837">
        <v>58.532932199999998</v>
      </c>
      <c r="F29" s="837">
        <v>70.874071120000011</v>
      </c>
      <c r="G29" s="837">
        <v>67.71442691</v>
      </c>
      <c r="H29" s="837">
        <v>64.503831890000001</v>
      </c>
      <c r="I29" s="837">
        <v>63.240576920000002</v>
      </c>
      <c r="J29" s="837">
        <v>66.030917549999998</v>
      </c>
      <c r="K29" s="837">
        <v>61.834631810000005</v>
      </c>
      <c r="L29" s="837">
        <v>66.308124120000002</v>
      </c>
      <c r="M29" s="837">
        <v>67.267227429999991</v>
      </c>
      <c r="N29" s="837">
        <v>61.617121299999994</v>
      </c>
      <c r="O29" s="837">
        <v>64.604371010000008</v>
      </c>
      <c r="P29" s="837">
        <v>61.587329759999996</v>
      </c>
      <c r="Q29" s="837">
        <v>65.283209970000001</v>
      </c>
      <c r="R29" s="837">
        <v>66</v>
      </c>
      <c r="S29" s="837">
        <v>66.482621870000003</v>
      </c>
      <c r="T29" s="837">
        <v>66.235029480000009</v>
      </c>
      <c r="U29" s="837">
        <v>80.238375290000008</v>
      </c>
      <c r="V29" s="837">
        <v>74.276867230000008</v>
      </c>
      <c r="W29" s="837">
        <v>76.469721629999995</v>
      </c>
      <c r="X29" s="837">
        <v>73.658043289999995</v>
      </c>
      <c r="Y29" s="837">
        <v>75.088947099999999</v>
      </c>
      <c r="Z29" s="837">
        <v>76.55729101</v>
      </c>
      <c r="AA29" s="837">
        <v>73.233166280000006</v>
      </c>
      <c r="AB29" s="837">
        <v>71.821610030000002</v>
      </c>
      <c r="AC29" s="837">
        <v>177.52053437999999</v>
      </c>
      <c r="AD29" s="837">
        <v>241.43283415999997</v>
      </c>
    </row>
    <row r="30" spans="1:30" s="615" customFormat="1" ht="17.25" x14ac:dyDescent="0.3">
      <c r="A30" s="785" t="s">
        <v>711</v>
      </c>
      <c r="B30" s="835">
        <v>232.24800708402432</v>
      </c>
      <c r="C30" s="836">
        <v>236.89997812657256</v>
      </c>
      <c r="D30" s="837">
        <v>155.33619553566015</v>
      </c>
      <c r="E30" s="837">
        <v>159.02526079782984</v>
      </c>
      <c r="F30" s="837">
        <v>161.0461840571096</v>
      </c>
      <c r="G30" s="837">
        <v>170.0730113944941</v>
      </c>
      <c r="H30" s="837">
        <v>168.69707656795234</v>
      </c>
      <c r="I30" s="837">
        <v>170.31354667525056</v>
      </c>
      <c r="J30" s="837">
        <v>165.72861467651782</v>
      </c>
      <c r="K30" s="837">
        <v>177.32184930055081</v>
      </c>
      <c r="L30" s="837">
        <v>177.21381510315783</v>
      </c>
      <c r="M30" s="837">
        <v>177.76429893965428</v>
      </c>
      <c r="N30" s="837">
        <v>162.76269990384938</v>
      </c>
      <c r="O30" s="837">
        <v>173.74811567376162</v>
      </c>
      <c r="P30" s="837">
        <v>172.3926509571167</v>
      </c>
      <c r="Q30" s="837">
        <v>168.78911487620908</v>
      </c>
      <c r="R30" s="837">
        <v>168</v>
      </c>
      <c r="S30" s="837">
        <v>165.81955963365348</v>
      </c>
      <c r="T30" s="837">
        <v>172.65578083279806</v>
      </c>
      <c r="U30" s="837">
        <v>171.05372096796077</v>
      </c>
      <c r="V30" s="837">
        <v>179.98187521576898</v>
      </c>
      <c r="W30" s="837">
        <v>167.62238342323562</v>
      </c>
      <c r="X30" s="837">
        <v>176.68696670547402</v>
      </c>
      <c r="Y30" s="837">
        <v>177.79855865933601</v>
      </c>
      <c r="Z30" s="837">
        <v>179.02330748105538</v>
      </c>
      <c r="AA30" s="837">
        <v>192.28740082581299</v>
      </c>
      <c r="AB30" s="837">
        <v>195.9906193907417</v>
      </c>
      <c r="AC30" s="837">
        <v>199.80122097419047</v>
      </c>
      <c r="AD30" s="837">
        <v>194.96468683742296</v>
      </c>
    </row>
    <row r="31" spans="1:30" s="615" customFormat="1" ht="17.25" x14ac:dyDescent="0.3">
      <c r="A31" s="785" t="s">
        <v>712</v>
      </c>
      <c r="B31" s="835">
        <v>3230.0342495977602</v>
      </c>
      <c r="C31" s="836">
        <v>3218.2046796121431</v>
      </c>
      <c r="D31" s="837">
        <v>2549.733782647832</v>
      </c>
      <c r="E31" s="837">
        <v>2546.2805320916564</v>
      </c>
      <c r="F31" s="837">
        <v>2591.5767472937246</v>
      </c>
      <c r="G31" s="837">
        <v>2555.2174021808</v>
      </c>
      <c r="H31" s="837">
        <v>2341.448229344413</v>
      </c>
      <c r="I31" s="837">
        <v>2495.0202469738551</v>
      </c>
      <c r="J31" s="837">
        <v>2416.4817196857025</v>
      </c>
      <c r="K31" s="837">
        <v>2475.5624878991252</v>
      </c>
      <c r="L31" s="837">
        <v>2553.4547408918083</v>
      </c>
      <c r="M31" s="837">
        <v>2443.2690099611818</v>
      </c>
      <c r="N31" s="837">
        <v>2512.4539900121945</v>
      </c>
      <c r="O31" s="837">
        <v>2334.4046708339729</v>
      </c>
      <c r="P31" s="837">
        <v>2301.7514699758999</v>
      </c>
      <c r="Q31" s="837">
        <v>2371.1760330166267</v>
      </c>
      <c r="R31" s="837">
        <v>2421</v>
      </c>
      <c r="S31" s="837">
        <v>2632.2736654197101</v>
      </c>
      <c r="T31" s="837">
        <v>2893.2568198606136</v>
      </c>
      <c r="U31" s="837">
        <v>3018.6173414539244</v>
      </c>
      <c r="V31" s="837">
        <v>2824.7128540815297</v>
      </c>
      <c r="W31" s="837">
        <v>2752.4154248217947</v>
      </c>
      <c r="X31" s="837">
        <v>2934.1157131203481</v>
      </c>
      <c r="Y31" s="837">
        <v>2826.8698706678297</v>
      </c>
      <c r="Z31" s="837">
        <v>2720.7414304784961</v>
      </c>
      <c r="AA31" s="837">
        <v>2769.119411646388</v>
      </c>
      <c r="AB31" s="837">
        <v>2855.1837544445448</v>
      </c>
      <c r="AC31" s="837">
        <v>2972.858478924602</v>
      </c>
      <c r="AD31" s="837">
        <v>2951.5037959691249</v>
      </c>
    </row>
    <row r="32" spans="1:30" s="841" customFormat="1" ht="17.25" x14ac:dyDescent="0.3">
      <c r="A32" s="787" t="s">
        <v>835</v>
      </c>
      <c r="B32" s="838">
        <v>88.875228341647372</v>
      </c>
      <c r="C32" s="839">
        <v>86.649312866544122</v>
      </c>
      <c r="D32" s="840">
        <v>70.236069420571184</v>
      </c>
      <c r="E32" s="840">
        <v>71.702774887692726</v>
      </c>
      <c r="F32" s="840">
        <v>84.990014276098364</v>
      </c>
      <c r="G32" s="840">
        <v>91.589489450657823</v>
      </c>
      <c r="H32" s="840">
        <v>99.257090999422047</v>
      </c>
      <c r="I32" s="840">
        <v>102.71513394557824</v>
      </c>
      <c r="J32" s="840">
        <v>112.05350500484994</v>
      </c>
      <c r="K32" s="840">
        <v>114.98332421343321</v>
      </c>
      <c r="L32" s="840">
        <v>110.78934517029171</v>
      </c>
      <c r="M32" s="840">
        <v>112.2925087541191</v>
      </c>
      <c r="N32" s="840">
        <v>112.67959711964258</v>
      </c>
      <c r="O32" s="840">
        <v>118.50720089942888</v>
      </c>
      <c r="P32" s="840">
        <v>111.58684494304715</v>
      </c>
      <c r="Q32" s="840">
        <v>111.47795916445058</v>
      </c>
      <c r="R32" s="840">
        <v>110</v>
      </c>
      <c r="S32" s="840">
        <v>113.91276786207312</v>
      </c>
      <c r="T32" s="840">
        <v>120.24448197495649</v>
      </c>
      <c r="U32" s="840">
        <v>125.55189421148526</v>
      </c>
      <c r="V32" s="840">
        <v>115.93258462827421</v>
      </c>
      <c r="W32" s="840">
        <v>120.41746014284315</v>
      </c>
      <c r="X32" s="840">
        <v>128.19148324526739</v>
      </c>
      <c r="Y32" s="840">
        <v>132.2572070763355</v>
      </c>
      <c r="Z32" s="840">
        <v>150.43400726715171</v>
      </c>
      <c r="AA32" s="840">
        <v>141.28261079303192</v>
      </c>
      <c r="AB32" s="840">
        <v>126.34783821265708</v>
      </c>
      <c r="AC32" s="840">
        <v>134.12556007000001</v>
      </c>
      <c r="AD32" s="840">
        <v>134.2868876769414</v>
      </c>
    </row>
    <row r="33" spans="1:30" s="841" customFormat="1" ht="17.25" x14ac:dyDescent="0.3">
      <c r="A33" s="787" t="s">
        <v>836</v>
      </c>
      <c r="B33" s="838">
        <v>3141.1590212561132</v>
      </c>
      <c r="C33" s="839">
        <v>3131.5553667455988</v>
      </c>
      <c r="D33" s="840">
        <v>2479.4977132272606</v>
      </c>
      <c r="E33" s="840">
        <v>2474.5777572039633</v>
      </c>
      <c r="F33" s="840">
        <v>2506.5867330176256</v>
      </c>
      <c r="G33" s="840">
        <v>2463.6279127301423</v>
      </c>
      <c r="H33" s="840">
        <v>2242.1911383449906</v>
      </c>
      <c r="I33" s="840">
        <v>2392.3051130282774</v>
      </c>
      <c r="J33" s="840">
        <v>2304.4282146808528</v>
      </c>
      <c r="K33" s="840">
        <v>2360.579163685692</v>
      </c>
      <c r="L33" s="840">
        <v>2442.6653957215167</v>
      </c>
      <c r="M33" s="840">
        <v>2330.9765012070629</v>
      </c>
      <c r="N33" s="840">
        <v>2399.7743928925515</v>
      </c>
      <c r="O33" s="840">
        <v>2215.897469934544</v>
      </c>
      <c r="P33" s="840">
        <v>2190.1646250328531</v>
      </c>
      <c r="Q33" s="840">
        <v>2259.6980738521765</v>
      </c>
      <c r="R33" s="840">
        <v>2311</v>
      </c>
      <c r="S33" s="840">
        <v>2518.3608975576371</v>
      </c>
      <c r="T33" s="840">
        <v>2773.0123378856574</v>
      </c>
      <c r="U33" s="840">
        <v>2893.0654472424385</v>
      </c>
      <c r="V33" s="840">
        <v>2708.7802694532552</v>
      </c>
      <c r="W33" s="840">
        <v>2631.9979646789511</v>
      </c>
      <c r="X33" s="840">
        <v>2805.9242298750801</v>
      </c>
      <c r="Y33" s="840">
        <v>2694.6126635914943</v>
      </c>
      <c r="Z33" s="840">
        <v>2570.3074232113449</v>
      </c>
      <c r="AA33" s="840">
        <v>2627.8368008533562</v>
      </c>
      <c r="AB33" s="840">
        <v>2728.8359162318879</v>
      </c>
      <c r="AC33" s="840">
        <v>2838.7329188546023</v>
      </c>
      <c r="AD33" s="840">
        <v>2817.2169082921828</v>
      </c>
    </row>
    <row r="34" spans="1:30" s="615" customFormat="1" ht="17.25" x14ac:dyDescent="0.3">
      <c r="A34" s="785" t="s">
        <v>715</v>
      </c>
      <c r="B34" s="835">
        <v>174.26213394999999</v>
      </c>
      <c r="C34" s="836">
        <v>169.94525100000001</v>
      </c>
      <c r="D34" s="837">
        <v>170.22157465999999</v>
      </c>
      <c r="E34" s="837">
        <v>171.04274833000002</v>
      </c>
      <c r="F34" s="837">
        <v>166.59854501999996</v>
      </c>
      <c r="G34" s="837">
        <v>166.33761561999998</v>
      </c>
      <c r="H34" s="837">
        <v>166.85969947999999</v>
      </c>
      <c r="I34" s="837">
        <v>168.38606764000002</v>
      </c>
      <c r="J34" s="837">
        <v>169.70916166999999</v>
      </c>
      <c r="K34" s="837">
        <v>314.32288439999996</v>
      </c>
      <c r="L34" s="837">
        <v>290.25205081000001</v>
      </c>
      <c r="M34" s="837">
        <v>288.56780162000001</v>
      </c>
      <c r="N34" s="837">
        <v>286.67402564999998</v>
      </c>
      <c r="O34" s="837">
        <v>283.66123202</v>
      </c>
      <c r="P34" s="837">
        <v>282.65233161999993</v>
      </c>
      <c r="Q34" s="837">
        <v>280.81903579999994</v>
      </c>
      <c r="R34" s="837">
        <v>277</v>
      </c>
      <c r="S34" s="837">
        <v>299.23213419000001</v>
      </c>
      <c r="T34" s="837">
        <v>308.06058834999999</v>
      </c>
      <c r="U34" s="837">
        <v>297.90928314999996</v>
      </c>
      <c r="V34" s="837">
        <v>286.03201186000001</v>
      </c>
      <c r="W34" s="837">
        <v>280.74464366999996</v>
      </c>
      <c r="X34" s="837">
        <v>278.8409190299999</v>
      </c>
      <c r="Y34" s="837">
        <v>277.16845549999999</v>
      </c>
      <c r="Z34" s="837">
        <v>275.6769508091981</v>
      </c>
      <c r="AA34" s="837">
        <v>272.3355426733109</v>
      </c>
      <c r="AB34" s="837">
        <v>267.7652599013345</v>
      </c>
      <c r="AC34" s="837">
        <v>279.93888093949772</v>
      </c>
      <c r="AD34" s="837">
        <v>277.41819714926521</v>
      </c>
    </row>
    <row r="35" spans="1:30" s="820" customFormat="1" ht="17.25" x14ac:dyDescent="0.3">
      <c r="A35" s="783" t="s">
        <v>716</v>
      </c>
      <c r="B35" s="832">
        <v>4225.5645835439354</v>
      </c>
      <c r="C35" s="833">
        <v>4432.3012075969773</v>
      </c>
      <c r="D35" s="834">
        <v>4396.7565108091512</v>
      </c>
      <c r="E35" s="834">
        <v>4426.212174799999</v>
      </c>
      <c r="F35" s="834">
        <v>4101.97838916</v>
      </c>
      <c r="G35" s="834">
        <v>4174.1479624354015</v>
      </c>
      <c r="H35" s="834">
        <v>4247.4528030194288</v>
      </c>
      <c r="I35" s="834">
        <v>4320.4216664188079</v>
      </c>
      <c r="J35" s="834">
        <v>4728.7522135699674</v>
      </c>
      <c r="K35" s="834">
        <v>4520.2165262899989</v>
      </c>
      <c r="L35" s="834">
        <v>4546.6219040100004</v>
      </c>
      <c r="M35" s="834">
        <v>4533.70067604</v>
      </c>
      <c r="N35" s="834">
        <v>4590.8406842900004</v>
      </c>
      <c r="O35" s="834">
        <v>4678.4419705953896</v>
      </c>
      <c r="P35" s="834">
        <v>4277.7751985000004</v>
      </c>
      <c r="Q35" s="834">
        <v>4244.1533262900002</v>
      </c>
      <c r="R35" s="834">
        <v>4122</v>
      </c>
      <c r="S35" s="834">
        <v>4232.5560896300003</v>
      </c>
      <c r="T35" s="834">
        <v>4219.01135591</v>
      </c>
      <c r="U35" s="834">
        <v>4281.8670578699994</v>
      </c>
      <c r="V35" s="834">
        <v>4279.0573688999993</v>
      </c>
      <c r="W35" s="834">
        <v>3427.60200132</v>
      </c>
      <c r="X35" s="834">
        <v>3535.21343905</v>
      </c>
      <c r="Y35" s="834">
        <v>3472.0559644599994</v>
      </c>
      <c r="Z35" s="834">
        <v>3497.0838096800003</v>
      </c>
      <c r="AA35" s="834">
        <v>3490.74283943</v>
      </c>
      <c r="AB35" s="834">
        <v>3334.4851762000008</v>
      </c>
      <c r="AC35" s="834">
        <v>3486.9955894</v>
      </c>
      <c r="AD35" s="834">
        <v>3517.0039046500001</v>
      </c>
    </row>
    <row r="36" spans="1:30" s="820" customFormat="1" ht="17.25" x14ac:dyDescent="0.3">
      <c r="A36" s="783" t="s">
        <v>717</v>
      </c>
      <c r="B36" s="832">
        <v>262.93256024999999</v>
      </c>
      <c r="C36" s="833">
        <v>266.0313554</v>
      </c>
      <c r="D36" s="834">
        <v>126.44644856000001</v>
      </c>
      <c r="E36" s="834">
        <v>127.12447191</v>
      </c>
      <c r="F36" s="834">
        <v>136.69527812999999</v>
      </c>
      <c r="G36" s="834">
        <v>123.61457903</v>
      </c>
      <c r="H36" s="834">
        <v>134.44196633999999</v>
      </c>
      <c r="I36" s="834">
        <v>126.76625395000001</v>
      </c>
      <c r="J36" s="834">
        <v>127.03377569</v>
      </c>
      <c r="K36" s="834">
        <v>126.65461569999999</v>
      </c>
      <c r="L36" s="834">
        <v>121.09022164</v>
      </c>
      <c r="M36" s="834">
        <v>122.97682979999999</v>
      </c>
      <c r="N36" s="834">
        <v>128.11106566000001</v>
      </c>
      <c r="O36" s="834">
        <v>121.28410835000001</v>
      </c>
      <c r="P36" s="834">
        <v>130.16506996999999</v>
      </c>
      <c r="Q36" s="834">
        <v>131.93561353999999</v>
      </c>
      <c r="R36" s="834">
        <v>133</v>
      </c>
      <c r="S36" s="834">
        <v>133.77664871000002</v>
      </c>
      <c r="T36" s="834">
        <v>122.9786556</v>
      </c>
      <c r="U36" s="834">
        <v>122.85177211999999</v>
      </c>
      <c r="V36" s="834">
        <v>115.41674755</v>
      </c>
      <c r="W36" s="834">
        <v>122.13057759</v>
      </c>
      <c r="X36" s="834">
        <v>122.73562763000001</v>
      </c>
      <c r="Y36" s="834">
        <v>120.67620619000002</v>
      </c>
      <c r="Z36" s="834">
        <v>121.34374518000001</v>
      </c>
      <c r="AA36" s="834">
        <v>120.62778673000001</v>
      </c>
      <c r="AB36" s="834">
        <v>125.21032073000001</v>
      </c>
      <c r="AC36" s="834">
        <v>128.41911939000002</v>
      </c>
      <c r="AD36" s="834">
        <v>120.02354565</v>
      </c>
    </row>
    <row r="37" spans="1:30" s="615" customFormat="1" ht="17.25" x14ac:dyDescent="0.3">
      <c r="A37" s="783" t="s">
        <v>718</v>
      </c>
      <c r="B37" s="832">
        <v>20514.697427252864</v>
      </c>
      <c r="C37" s="833">
        <v>20582.986135484152</v>
      </c>
      <c r="D37" s="834">
        <v>19592.077157690699</v>
      </c>
      <c r="E37" s="834">
        <v>19124.796855768956</v>
      </c>
      <c r="F37" s="834">
        <v>18963.432834036874</v>
      </c>
      <c r="G37" s="834">
        <v>19145.609206298966</v>
      </c>
      <c r="H37" s="834">
        <v>18721.723219670825</v>
      </c>
      <c r="I37" s="834">
        <v>18835.753371323153</v>
      </c>
      <c r="J37" s="834">
        <v>17811.697299219817</v>
      </c>
      <c r="K37" s="834">
        <v>17880.613500888634</v>
      </c>
      <c r="L37" s="834">
        <v>18150.231736064412</v>
      </c>
      <c r="M37" s="834">
        <v>18195.411330878786</v>
      </c>
      <c r="N37" s="834">
        <v>18781.217082907759</v>
      </c>
      <c r="O37" s="834">
        <v>18920.313146261939</v>
      </c>
      <c r="P37" s="834">
        <v>19203.65139726863</v>
      </c>
      <c r="Q37" s="834">
        <v>19157.819770174294</v>
      </c>
      <c r="R37" s="834">
        <v>19053</v>
      </c>
      <c r="S37" s="834">
        <v>18615.932342449494</v>
      </c>
      <c r="T37" s="834">
        <v>18830.840921983632</v>
      </c>
      <c r="U37" s="834">
        <v>18777.247378054926</v>
      </c>
      <c r="V37" s="834">
        <v>19263.663829807563</v>
      </c>
      <c r="W37" s="834">
        <v>19295.925314018899</v>
      </c>
      <c r="X37" s="834">
        <v>19371.84695555257</v>
      </c>
      <c r="Y37" s="834">
        <v>19598.736441756319</v>
      </c>
      <c r="Z37" s="834">
        <v>19248.650015813269</v>
      </c>
      <c r="AA37" s="834">
        <v>19708.938539322367</v>
      </c>
      <c r="AB37" s="834">
        <v>19574.137837698243</v>
      </c>
      <c r="AC37" s="834">
        <v>19761.934965774857</v>
      </c>
      <c r="AD37" s="834">
        <v>20163.914732075787</v>
      </c>
    </row>
    <row r="38" spans="1:30" s="615" customFormat="1" ht="17.25" x14ac:dyDescent="0.3">
      <c r="A38" s="785" t="s">
        <v>719</v>
      </c>
      <c r="B38" s="835">
        <v>16926.746389027503</v>
      </c>
      <c r="C38" s="836">
        <v>17086.730593019303</v>
      </c>
      <c r="D38" s="837">
        <v>16824.198223946747</v>
      </c>
      <c r="E38" s="837">
        <v>16391.616807716731</v>
      </c>
      <c r="F38" s="837">
        <v>16173.722264163471</v>
      </c>
      <c r="G38" s="837">
        <v>16320.051185616439</v>
      </c>
      <c r="H38" s="837">
        <v>15761.096158093624</v>
      </c>
      <c r="I38" s="837">
        <v>15863.856278539177</v>
      </c>
      <c r="J38" s="837">
        <v>14824.200528306101</v>
      </c>
      <c r="K38" s="837">
        <v>14934.363876270745</v>
      </c>
      <c r="L38" s="837">
        <v>15160.402095913529</v>
      </c>
      <c r="M38" s="837">
        <v>15188.376263776881</v>
      </c>
      <c r="N38" s="837">
        <v>15581.18162135608</v>
      </c>
      <c r="O38" s="837">
        <v>15725.969213260883</v>
      </c>
      <c r="P38" s="837">
        <v>15916.880657407952</v>
      </c>
      <c r="Q38" s="837">
        <v>15976.086062642604</v>
      </c>
      <c r="R38" s="837">
        <v>15915</v>
      </c>
      <c r="S38" s="837">
        <v>15479.948853297001</v>
      </c>
      <c r="T38" s="837">
        <v>15591.786194870421</v>
      </c>
      <c r="U38" s="837">
        <v>15708.533160753765</v>
      </c>
      <c r="V38" s="837">
        <v>16200.40004454271</v>
      </c>
      <c r="W38" s="837">
        <v>16226.181823167926</v>
      </c>
      <c r="X38" s="837">
        <v>16247.245115736696</v>
      </c>
      <c r="Y38" s="837">
        <v>16414.202209122162</v>
      </c>
      <c r="Z38" s="837">
        <v>16404.738259177979</v>
      </c>
      <c r="AA38" s="837">
        <v>16400.783642513372</v>
      </c>
      <c r="AB38" s="837">
        <v>16393.681439383545</v>
      </c>
      <c r="AC38" s="837">
        <v>16545.676230133748</v>
      </c>
      <c r="AD38" s="837">
        <v>16753.812065550424</v>
      </c>
    </row>
    <row r="39" spans="1:30" s="615" customFormat="1" ht="17.25" x14ac:dyDescent="0.3">
      <c r="A39" s="787" t="s">
        <v>837</v>
      </c>
      <c r="B39" s="838">
        <v>5547.6330026325222</v>
      </c>
      <c r="C39" s="839">
        <v>5525.5353169534656</v>
      </c>
      <c r="D39" s="840">
        <v>5545.0787436808378</v>
      </c>
      <c r="E39" s="840">
        <v>5473.2524255038206</v>
      </c>
      <c r="F39" s="840">
        <v>5382.2363842120194</v>
      </c>
      <c r="G39" s="840">
        <v>5366.1213646804927</v>
      </c>
      <c r="H39" s="840">
        <v>5169.7213248716162</v>
      </c>
      <c r="I39" s="840">
        <v>5206.3056006588095</v>
      </c>
      <c r="J39" s="840">
        <v>5031.9307972084189</v>
      </c>
      <c r="K39" s="840">
        <v>5050.8090378503912</v>
      </c>
      <c r="L39" s="840">
        <v>5070.3262172612631</v>
      </c>
      <c r="M39" s="840">
        <v>5033.1747395908242</v>
      </c>
      <c r="N39" s="840">
        <v>5264.5758037586338</v>
      </c>
      <c r="O39" s="840">
        <v>5196.9636420992329</v>
      </c>
      <c r="P39" s="840">
        <v>5329.9421425126484</v>
      </c>
      <c r="Q39" s="840">
        <v>5253.0664618984956</v>
      </c>
      <c r="R39" s="840">
        <v>5275</v>
      </c>
      <c r="S39" s="840">
        <v>5112.177273906681</v>
      </c>
      <c r="T39" s="840">
        <v>5235.867363676979</v>
      </c>
      <c r="U39" s="840">
        <v>5276.6610225893855</v>
      </c>
      <c r="V39" s="840">
        <v>5383.7044889640256</v>
      </c>
      <c r="W39" s="840">
        <v>5493.9111888461712</v>
      </c>
      <c r="X39" s="840">
        <v>5537.4457415982433</v>
      </c>
      <c r="Y39" s="840">
        <v>5552.664864989837</v>
      </c>
      <c r="Z39" s="840">
        <v>5509.1200033650302</v>
      </c>
      <c r="AA39" s="840">
        <v>5647.8616525155767</v>
      </c>
      <c r="AB39" s="840">
        <v>5597.4719777886794</v>
      </c>
      <c r="AC39" s="840">
        <v>5700.528986254797</v>
      </c>
      <c r="AD39" s="840">
        <v>5838.1240978159922</v>
      </c>
    </row>
    <row r="40" spans="1:30" s="615" customFormat="1" ht="17.25" x14ac:dyDescent="0.3">
      <c r="A40" s="787" t="s">
        <v>838</v>
      </c>
      <c r="B40" s="838">
        <v>11379.11338639498</v>
      </c>
      <c r="C40" s="839">
        <v>11561.195276065839</v>
      </c>
      <c r="D40" s="840">
        <v>11279.119480265912</v>
      </c>
      <c r="E40" s="840">
        <v>10918.364382212912</v>
      </c>
      <c r="F40" s="840">
        <v>10791.485879951451</v>
      </c>
      <c r="G40" s="840">
        <v>10953.929820935948</v>
      </c>
      <c r="H40" s="840">
        <v>10591.374833222011</v>
      </c>
      <c r="I40" s="840">
        <v>10657.550677880368</v>
      </c>
      <c r="J40" s="840">
        <v>9792.2697310976819</v>
      </c>
      <c r="K40" s="840">
        <v>9883.5548384203503</v>
      </c>
      <c r="L40" s="840">
        <v>10090.075878652266</v>
      </c>
      <c r="M40" s="840">
        <v>10155.201524186055</v>
      </c>
      <c r="N40" s="840">
        <v>10316.605817597447</v>
      </c>
      <c r="O40" s="840">
        <v>10529.005571161651</v>
      </c>
      <c r="P40" s="840">
        <v>10586.938514895304</v>
      </c>
      <c r="Q40" s="840">
        <v>10723.019600744108</v>
      </c>
      <c r="R40" s="840">
        <v>10640</v>
      </c>
      <c r="S40" s="840">
        <v>10367.771579390319</v>
      </c>
      <c r="T40" s="840">
        <v>10355.918831193443</v>
      </c>
      <c r="U40" s="840">
        <v>10431.872138164379</v>
      </c>
      <c r="V40" s="840">
        <v>10816.695555578683</v>
      </c>
      <c r="W40" s="840">
        <v>10732.270634321754</v>
      </c>
      <c r="X40" s="840">
        <v>10709.799374138451</v>
      </c>
      <c r="Y40" s="840">
        <v>10861.537344132325</v>
      </c>
      <c r="Z40" s="840">
        <v>10895.618255812949</v>
      </c>
      <c r="AA40" s="840">
        <v>10752.921989997794</v>
      </c>
      <c r="AB40" s="840">
        <v>10796.209461594864</v>
      </c>
      <c r="AC40" s="840">
        <v>10845.147243878951</v>
      </c>
      <c r="AD40" s="840">
        <v>10915.687967734428</v>
      </c>
    </row>
    <row r="41" spans="1:30" s="615" customFormat="1" ht="17.25" x14ac:dyDescent="0.3">
      <c r="A41" s="787" t="s">
        <v>839</v>
      </c>
      <c r="B41" s="838">
        <v>604.70406859917057</v>
      </c>
      <c r="C41" s="839">
        <v>563.59862104000013</v>
      </c>
      <c r="D41" s="840">
        <v>568.23353265434571</v>
      </c>
      <c r="E41" s="840">
        <v>305.37615929795066</v>
      </c>
      <c r="F41" s="840">
        <v>311.05110519000004</v>
      </c>
      <c r="G41" s="840">
        <v>329.99597535999999</v>
      </c>
      <c r="H41" s="840">
        <v>333.27278352999997</v>
      </c>
      <c r="I41" s="840">
        <v>350.01529484000002</v>
      </c>
      <c r="J41" s="840">
        <v>362.84055194999996</v>
      </c>
      <c r="K41" s="840">
        <v>432.56326203999998</v>
      </c>
      <c r="L41" s="840">
        <v>449.38266777999996</v>
      </c>
      <c r="M41" s="840">
        <v>439.21782592000005</v>
      </c>
      <c r="N41" s="840">
        <v>533.90300703999992</v>
      </c>
      <c r="O41" s="840">
        <v>658.95539973000007</v>
      </c>
      <c r="P41" s="840">
        <v>685.80204063148517</v>
      </c>
      <c r="Q41" s="840">
        <v>795.03191497</v>
      </c>
      <c r="R41" s="840">
        <v>895</v>
      </c>
      <c r="S41" s="840">
        <v>952.21339017000003</v>
      </c>
      <c r="T41" s="840">
        <v>1035.8890396900001</v>
      </c>
      <c r="U41" s="840">
        <v>1046.01588502</v>
      </c>
      <c r="V41" s="840">
        <v>1055.7465982200001</v>
      </c>
      <c r="W41" s="840">
        <v>1061.9708716</v>
      </c>
      <c r="X41" s="840">
        <v>1061.893186886587</v>
      </c>
      <c r="Y41" s="840">
        <v>1050.6443903299999</v>
      </c>
      <c r="Z41" s="840">
        <v>1074.77617725</v>
      </c>
      <c r="AA41" s="840">
        <v>1064.57169118</v>
      </c>
      <c r="AB41" s="840">
        <v>1018.86147976</v>
      </c>
      <c r="AC41" s="840">
        <v>1045.6936880799999</v>
      </c>
      <c r="AD41" s="840">
        <v>1168.5988150000001</v>
      </c>
    </row>
    <row r="42" spans="1:30" s="615" customFormat="1" ht="17.25" x14ac:dyDescent="0.3">
      <c r="A42" s="787" t="s">
        <v>840</v>
      </c>
      <c r="B42" s="838">
        <v>541.03363950999994</v>
      </c>
      <c r="C42" s="839">
        <v>576.44278122277478</v>
      </c>
      <c r="D42" s="840">
        <v>562.18400341000006</v>
      </c>
      <c r="E42" s="840">
        <v>573.32986420999987</v>
      </c>
      <c r="F42" s="840">
        <v>533.50475608223269</v>
      </c>
      <c r="G42" s="840">
        <v>540.93574581588518</v>
      </c>
      <c r="H42" s="840">
        <v>537.37526410248449</v>
      </c>
      <c r="I42" s="840">
        <v>585.42459783781942</v>
      </c>
      <c r="J42" s="840">
        <v>578.44172612207808</v>
      </c>
      <c r="K42" s="840">
        <v>597.6905099692882</v>
      </c>
      <c r="L42" s="840">
        <v>595.19557956644303</v>
      </c>
      <c r="M42" s="840">
        <v>593.3595501358235</v>
      </c>
      <c r="N42" s="840">
        <v>578.80578683749195</v>
      </c>
      <c r="O42" s="840">
        <v>579.20292626381979</v>
      </c>
      <c r="P42" s="840">
        <v>544.87890609999988</v>
      </c>
      <c r="Q42" s="840">
        <v>520.15817269508602</v>
      </c>
      <c r="R42" s="840">
        <v>519</v>
      </c>
      <c r="S42" s="840">
        <v>519.61132175552552</v>
      </c>
      <c r="T42" s="840">
        <v>518.24605141999996</v>
      </c>
      <c r="U42" s="840">
        <v>519.37279023381211</v>
      </c>
      <c r="V42" s="840">
        <v>518.82724315084556</v>
      </c>
      <c r="W42" s="840">
        <v>515.54428565435342</v>
      </c>
      <c r="X42" s="840">
        <v>506.53341483999998</v>
      </c>
      <c r="Y42" s="840">
        <v>475.34433618950908</v>
      </c>
      <c r="Z42" s="840">
        <v>487.60651655295072</v>
      </c>
      <c r="AA42" s="840">
        <v>475.77608634779659</v>
      </c>
      <c r="AB42" s="840">
        <v>470.57660997486465</v>
      </c>
      <c r="AC42" s="840">
        <v>467.64874115895213</v>
      </c>
      <c r="AD42" s="840">
        <v>477.29435425442881</v>
      </c>
    </row>
    <row r="43" spans="1:30" s="615" customFormat="1" ht="17.25" x14ac:dyDescent="0.3">
      <c r="A43" s="787" t="s">
        <v>841</v>
      </c>
      <c r="B43" s="838">
        <v>7644.65529013581</v>
      </c>
      <c r="C43" s="839">
        <v>7859.5540654330625</v>
      </c>
      <c r="D43" s="840">
        <v>8040.4188842915664</v>
      </c>
      <c r="E43" s="840">
        <v>7950.8074390849606</v>
      </c>
      <c r="F43" s="840">
        <v>7791.4703820592204</v>
      </c>
      <c r="G43" s="840">
        <v>7884.5130949300628</v>
      </c>
      <c r="H43" s="840">
        <v>7533.0482422695259</v>
      </c>
      <c r="I43" s="840">
        <v>7474.0907761825501</v>
      </c>
      <c r="J43" s="840">
        <v>6527.1066424556038</v>
      </c>
      <c r="K43" s="840">
        <v>6491.7929509810629</v>
      </c>
      <c r="L43" s="840">
        <v>6609.1405694658224</v>
      </c>
      <c r="M43" s="840">
        <v>6593.6275960802313</v>
      </c>
      <c r="N43" s="840">
        <v>6627.5356670099536</v>
      </c>
      <c r="O43" s="840">
        <v>6663.1363475178305</v>
      </c>
      <c r="P43" s="840">
        <v>6730.1857777038185</v>
      </c>
      <c r="Q43" s="840">
        <v>6693.5800052190225</v>
      </c>
      <c r="R43" s="840">
        <v>6614</v>
      </c>
      <c r="S43" s="840">
        <v>6312.5734521247941</v>
      </c>
      <c r="T43" s="840">
        <v>6290.8405402813714</v>
      </c>
      <c r="U43" s="840">
        <v>6319.9423759805668</v>
      </c>
      <c r="V43" s="840">
        <v>6501.6059078978378</v>
      </c>
      <c r="W43" s="840">
        <v>6283.0373566210574</v>
      </c>
      <c r="X43" s="840">
        <v>6321.2176163318645</v>
      </c>
      <c r="Y43" s="840">
        <v>6569.574184092814</v>
      </c>
      <c r="Z43" s="840">
        <v>6679.3915356000007</v>
      </c>
      <c r="AA43" s="840">
        <v>6531.4101480499994</v>
      </c>
      <c r="AB43" s="840">
        <v>6619.3328580299985</v>
      </c>
      <c r="AC43" s="840">
        <v>6656.8428500699993</v>
      </c>
      <c r="AD43" s="840">
        <v>6558.718665620001</v>
      </c>
    </row>
    <row r="44" spans="1:30" s="615" customFormat="1" ht="17.25" x14ac:dyDescent="0.3">
      <c r="A44" s="787" t="s">
        <v>842</v>
      </c>
      <c r="B44" s="838">
        <v>2588.7203881499995</v>
      </c>
      <c r="C44" s="839">
        <v>2561.5998083699997</v>
      </c>
      <c r="D44" s="840">
        <v>2108.2830599099998</v>
      </c>
      <c r="E44" s="840">
        <v>2088.8509196199998</v>
      </c>
      <c r="F44" s="840">
        <v>2155.4596366199999</v>
      </c>
      <c r="G44" s="840">
        <v>2198.48500483</v>
      </c>
      <c r="H44" s="840">
        <v>2187.6785433200002</v>
      </c>
      <c r="I44" s="840">
        <v>2248.0200090200005</v>
      </c>
      <c r="J44" s="840">
        <v>2323.88081057</v>
      </c>
      <c r="K44" s="840">
        <v>2361.5081154299996</v>
      </c>
      <c r="L44" s="840">
        <v>2436.3570618400004</v>
      </c>
      <c r="M44" s="840">
        <v>2528.9965520499995</v>
      </c>
      <c r="N44" s="840">
        <v>2576.3613567100001</v>
      </c>
      <c r="O44" s="840">
        <v>2627.7108976499999</v>
      </c>
      <c r="P44" s="840">
        <v>2626.0717904599996</v>
      </c>
      <c r="Q44" s="840">
        <v>2714.2495078599995</v>
      </c>
      <c r="R44" s="840">
        <v>2613</v>
      </c>
      <c r="S44" s="840">
        <v>2583.3734153399996</v>
      </c>
      <c r="T44" s="840">
        <v>2510.9431998020732</v>
      </c>
      <c r="U44" s="840">
        <v>2546.5410869300003</v>
      </c>
      <c r="V44" s="840">
        <v>2740.5158063099998</v>
      </c>
      <c r="W44" s="840">
        <v>2871.7181204463441</v>
      </c>
      <c r="X44" s="840">
        <v>2820.1551560799999</v>
      </c>
      <c r="Y44" s="840">
        <v>2765.9744335199998</v>
      </c>
      <c r="Z44" s="840">
        <v>2653.84402641</v>
      </c>
      <c r="AA44" s="840">
        <v>2681.1640644200002</v>
      </c>
      <c r="AB44" s="840">
        <v>2687.4385138300004</v>
      </c>
      <c r="AC44" s="840">
        <v>2674.96196457</v>
      </c>
      <c r="AD44" s="840">
        <v>2711.0761328599997</v>
      </c>
    </row>
    <row r="45" spans="1:30" s="615" customFormat="1" ht="17.25" x14ac:dyDescent="0.3">
      <c r="A45" s="785" t="s">
        <v>726</v>
      </c>
      <c r="B45" s="835">
        <v>1577.3254320911904</v>
      </c>
      <c r="C45" s="836">
        <v>1567.6778143766389</v>
      </c>
      <c r="D45" s="837">
        <v>989.40731985540538</v>
      </c>
      <c r="E45" s="837">
        <v>1014.9886873834777</v>
      </c>
      <c r="F45" s="837">
        <v>1006.6127516360677</v>
      </c>
      <c r="G45" s="837">
        <v>1026.117176043176</v>
      </c>
      <c r="H45" s="837">
        <v>1197.3982447687715</v>
      </c>
      <c r="I45" s="837">
        <v>1209.3480740123662</v>
      </c>
      <c r="J45" s="837">
        <v>1187.4819223591267</v>
      </c>
      <c r="K45" s="837">
        <v>1076.3861449511887</v>
      </c>
      <c r="L45" s="837">
        <v>1075.9430810561782</v>
      </c>
      <c r="M45" s="837">
        <v>938.1763768898993</v>
      </c>
      <c r="N45" s="837">
        <v>1072.8344975321259</v>
      </c>
      <c r="O45" s="837">
        <v>1052.8422423723005</v>
      </c>
      <c r="P45" s="837">
        <v>1169.9335506883444</v>
      </c>
      <c r="Q45" s="837">
        <v>1101.5580602314622</v>
      </c>
      <c r="R45" s="837">
        <v>1154</v>
      </c>
      <c r="S45" s="837">
        <v>1175.0307780293031</v>
      </c>
      <c r="T45" s="837">
        <v>1173.6110045025721</v>
      </c>
      <c r="U45" s="837">
        <v>1110.4309155356725</v>
      </c>
      <c r="V45" s="837">
        <v>1112.409945813014</v>
      </c>
      <c r="W45" s="837">
        <v>1042.4053388891207</v>
      </c>
      <c r="X45" s="837">
        <v>1104.2233279689553</v>
      </c>
      <c r="Y45" s="837">
        <v>1160.0875274910779</v>
      </c>
      <c r="Z45" s="837">
        <v>1084.8258779099249</v>
      </c>
      <c r="AA45" s="837">
        <v>1164.1025963229752</v>
      </c>
      <c r="AB45" s="837">
        <v>1094.7002172899281</v>
      </c>
      <c r="AC45" s="837">
        <v>1058.1601646040829</v>
      </c>
      <c r="AD45" s="837">
        <v>1126.3713257262916</v>
      </c>
    </row>
    <row r="46" spans="1:30" s="615" customFormat="1" ht="17.25" x14ac:dyDescent="0.3">
      <c r="A46" s="785" t="s">
        <v>727</v>
      </c>
      <c r="B46" s="835">
        <v>2010.6256061341708</v>
      </c>
      <c r="C46" s="836">
        <v>1928.5777280882135</v>
      </c>
      <c r="D46" s="837">
        <v>1778.4716138885456</v>
      </c>
      <c r="E46" s="837">
        <v>1718.1913606687465</v>
      </c>
      <c r="F46" s="837">
        <v>1783.0978182373346</v>
      </c>
      <c r="G46" s="837">
        <v>1799.4408446393488</v>
      </c>
      <c r="H46" s="837">
        <v>1763.2288168084287</v>
      </c>
      <c r="I46" s="837">
        <v>1762.5490187716098</v>
      </c>
      <c r="J46" s="837">
        <v>1800.014848554591</v>
      </c>
      <c r="K46" s="837">
        <v>1869.8634796667004</v>
      </c>
      <c r="L46" s="837">
        <v>1913.8865590947046</v>
      </c>
      <c r="M46" s="837">
        <v>2068.8586902120023</v>
      </c>
      <c r="N46" s="837">
        <v>2127.2009640195542</v>
      </c>
      <c r="O46" s="837">
        <v>2141.5016906287542</v>
      </c>
      <c r="P46" s="837">
        <v>2116.8371891723364</v>
      </c>
      <c r="Q46" s="837">
        <v>2080.1756473002297</v>
      </c>
      <c r="R46" s="837">
        <v>1985</v>
      </c>
      <c r="S46" s="837">
        <v>1960.9527111231871</v>
      </c>
      <c r="T46" s="837">
        <v>2065.4437226106361</v>
      </c>
      <c r="U46" s="837">
        <v>1958.2833017654916</v>
      </c>
      <c r="V46" s="837">
        <v>1950.8538394518362</v>
      </c>
      <c r="W46" s="837">
        <v>2027.3381519618492</v>
      </c>
      <c r="X46" s="837">
        <v>2020.3785118469191</v>
      </c>
      <c r="Y46" s="837">
        <v>2024.4467051430759</v>
      </c>
      <c r="Z46" s="837">
        <v>1759.0858787253662</v>
      </c>
      <c r="AA46" s="837">
        <v>2144.0523004860211</v>
      </c>
      <c r="AB46" s="837">
        <v>2085.756181024768</v>
      </c>
      <c r="AC46" s="837">
        <v>2158.0985710370242</v>
      </c>
      <c r="AD46" s="837">
        <v>2283.7313407990755</v>
      </c>
    </row>
    <row r="47" spans="1:30" s="615" customFormat="1" ht="17.25" x14ac:dyDescent="0.3">
      <c r="A47" s="783" t="s">
        <v>728</v>
      </c>
      <c r="B47" s="832">
        <v>23962.633695209064</v>
      </c>
      <c r="C47" s="833">
        <v>24253.146530139755</v>
      </c>
      <c r="D47" s="834">
        <v>22800.160001165212</v>
      </c>
      <c r="E47" s="834">
        <v>22621.234766486712</v>
      </c>
      <c r="F47" s="834">
        <v>23389.722091938071</v>
      </c>
      <c r="G47" s="834">
        <v>23346.371980791162</v>
      </c>
      <c r="H47" s="834">
        <v>22817.496019220376</v>
      </c>
      <c r="I47" s="834">
        <v>23178.002699930086</v>
      </c>
      <c r="J47" s="834">
        <v>23971.517592841905</v>
      </c>
      <c r="K47" s="834">
        <v>23284.87831428822</v>
      </c>
      <c r="L47" s="834">
        <v>23802.841502894935</v>
      </c>
      <c r="M47" s="834">
        <v>24760.823204534339</v>
      </c>
      <c r="N47" s="834">
        <v>24801.656489212259</v>
      </c>
      <c r="O47" s="834">
        <v>25174.410240200858</v>
      </c>
      <c r="P47" s="834">
        <v>22318.089768967991</v>
      </c>
      <c r="Q47" s="834">
        <v>22803.325770057323</v>
      </c>
      <c r="R47" s="834">
        <v>23253</v>
      </c>
      <c r="S47" s="834">
        <v>23216.983513130173</v>
      </c>
      <c r="T47" s="834">
        <v>22544.429520658217</v>
      </c>
      <c r="U47" s="834">
        <v>22895.872969374883</v>
      </c>
      <c r="V47" s="834">
        <v>23332.370542887045</v>
      </c>
      <c r="W47" s="834">
        <v>23271.385900812889</v>
      </c>
      <c r="X47" s="834">
        <v>22730.821508621761</v>
      </c>
      <c r="Y47" s="834">
        <v>23575.808224288397</v>
      </c>
      <c r="Z47" s="834">
        <v>22974.972795542497</v>
      </c>
      <c r="AA47" s="834">
        <v>23500.886108985596</v>
      </c>
      <c r="AB47" s="834">
        <v>22845.650407360085</v>
      </c>
      <c r="AC47" s="834">
        <v>23325.926005267804</v>
      </c>
      <c r="AD47" s="834">
        <v>22877.96102159363</v>
      </c>
    </row>
    <row r="48" spans="1:30" s="615" customFormat="1" ht="17.25" x14ac:dyDescent="0.3">
      <c r="A48" s="785" t="s">
        <v>729</v>
      </c>
      <c r="B48" s="835">
        <v>3778.0475328846037</v>
      </c>
      <c r="C48" s="836">
        <v>4064.7016525571407</v>
      </c>
      <c r="D48" s="837">
        <v>3713.2344964130989</v>
      </c>
      <c r="E48" s="837">
        <v>3815.747709788589</v>
      </c>
      <c r="F48" s="837">
        <v>3887.0825125679053</v>
      </c>
      <c r="G48" s="837">
        <v>3810.713366604135</v>
      </c>
      <c r="H48" s="837">
        <v>3812.2124472141954</v>
      </c>
      <c r="I48" s="837">
        <v>3738.5891830179071</v>
      </c>
      <c r="J48" s="837">
        <v>3617.3107827808426</v>
      </c>
      <c r="K48" s="837">
        <v>3681.502133249031</v>
      </c>
      <c r="L48" s="837">
        <v>3779.543497020034</v>
      </c>
      <c r="M48" s="837">
        <v>3714.528285114252</v>
      </c>
      <c r="N48" s="837">
        <v>3484.5717649994776</v>
      </c>
      <c r="O48" s="837">
        <v>3753.3973432598509</v>
      </c>
      <c r="P48" s="837">
        <v>3814.1415699260692</v>
      </c>
      <c r="Q48" s="837">
        <v>3918.9055441391852</v>
      </c>
      <c r="R48" s="837">
        <v>4008</v>
      </c>
      <c r="S48" s="837">
        <v>4149.2853312686757</v>
      </c>
      <c r="T48" s="837">
        <v>4355.8316604087013</v>
      </c>
      <c r="U48" s="837">
        <v>4635.3719877647209</v>
      </c>
      <c r="V48" s="837">
        <v>4053.2150431282748</v>
      </c>
      <c r="W48" s="837">
        <v>3986.4212496552295</v>
      </c>
      <c r="X48" s="837">
        <v>3584.7152183370163</v>
      </c>
      <c r="Y48" s="837">
        <v>3694.1439067072897</v>
      </c>
      <c r="Z48" s="837">
        <v>3451.2235143735711</v>
      </c>
      <c r="AA48" s="837">
        <v>3441.3422304398055</v>
      </c>
      <c r="AB48" s="837">
        <v>3514.8360819092013</v>
      </c>
      <c r="AC48" s="837">
        <v>3536.1794166795898</v>
      </c>
      <c r="AD48" s="837">
        <v>3393.1163390955239</v>
      </c>
    </row>
    <row r="49" spans="1:30" s="615" customFormat="1" ht="17.25" x14ac:dyDescent="0.3">
      <c r="A49" s="785" t="s">
        <v>730</v>
      </c>
      <c r="B49" s="835">
        <v>12263.928715429061</v>
      </c>
      <c r="C49" s="836">
        <v>12228.271117473751</v>
      </c>
      <c r="D49" s="837">
        <v>12371.716636078914</v>
      </c>
      <c r="E49" s="837">
        <v>12353.493117937285</v>
      </c>
      <c r="F49" s="837">
        <v>12774.849182351081</v>
      </c>
      <c r="G49" s="837">
        <v>12794.54387487189</v>
      </c>
      <c r="H49" s="837">
        <v>12485.006800516465</v>
      </c>
      <c r="I49" s="837">
        <v>12723.745819182981</v>
      </c>
      <c r="J49" s="837">
        <v>13507.188684761388</v>
      </c>
      <c r="K49" s="837">
        <v>12845.015455620198</v>
      </c>
      <c r="L49" s="837">
        <v>13136.365336421499</v>
      </c>
      <c r="M49" s="837">
        <v>13807.620299238864</v>
      </c>
      <c r="N49" s="837">
        <v>14210.798280712072</v>
      </c>
      <c r="O49" s="837">
        <v>14071.793664156963</v>
      </c>
      <c r="P49" s="837">
        <v>11908.607755565188</v>
      </c>
      <c r="Q49" s="837">
        <v>12507.527912061738</v>
      </c>
      <c r="R49" s="837">
        <v>12539</v>
      </c>
      <c r="S49" s="837">
        <v>12796.362858232404</v>
      </c>
      <c r="T49" s="837">
        <v>11749.916344107991</v>
      </c>
      <c r="U49" s="837">
        <v>11795.534474368897</v>
      </c>
      <c r="V49" s="837">
        <v>12779.425594003713</v>
      </c>
      <c r="W49" s="837">
        <v>12723.125656962784</v>
      </c>
      <c r="X49" s="837">
        <v>12602.487237214076</v>
      </c>
      <c r="Y49" s="837">
        <v>13187.436041511872</v>
      </c>
      <c r="Z49" s="837">
        <v>12797.394517105782</v>
      </c>
      <c r="AA49" s="837">
        <v>13116.2049636011</v>
      </c>
      <c r="AB49" s="837">
        <v>12511.912683659613</v>
      </c>
      <c r="AC49" s="837">
        <v>12868.750130713448</v>
      </c>
      <c r="AD49" s="837">
        <v>12298.072143251817</v>
      </c>
    </row>
    <row r="50" spans="1:30" s="615" customFormat="1" ht="17.25" x14ac:dyDescent="0.3">
      <c r="A50" s="785" t="s">
        <v>731</v>
      </c>
      <c r="B50" s="835">
        <v>7920.6574468953968</v>
      </c>
      <c r="C50" s="836">
        <v>7960.1737601088635</v>
      </c>
      <c r="D50" s="837">
        <v>6715.2088686731986</v>
      </c>
      <c r="E50" s="837">
        <v>6451.993938760842</v>
      </c>
      <c r="F50" s="837">
        <v>6727.7903970190791</v>
      </c>
      <c r="G50" s="837">
        <v>6741.1147393151341</v>
      </c>
      <c r="H50" s="837">
        <v>6520.2767714897118</v>
      </c>
      <c r="I50" s="837">
        <v>6715.6676977292027</v>
      </c>
      <c r="J50" s="837">
        <v>6847.0181252996717</v>
      </c>
      <c r="K50" s="837">
        <v>6758.3607254189938</v>
      </c>
      <c r="L50" s="837">
        <v>6886.9326694533984</v>
      </c>
      <c r="M50" s="837">
        <v>7238.6746201812211</v>
      </c>
      <c r="N50" s="837">
        <v>7106.2864435007068</v>
      </c>
      <c r="O50" s="837">
        <v>7349.2192327840448</v>
      </c>
      <c r="P50" s="837">
        <v>6595.3404434767344</v>
      </c>
      <c r="Q50" s="837">
        <v>6376.8923138563996</v>
      </c>
      <c r="R50" s="837">
        <v>6706</v>
      </c>
      <c r="S50" s="837">
        <v>6271.3353236290932</v>
      </c>
      <c r="T50" s="837">
        <v>6438.6815161415288</v>
      </c>
      <c r="U50" s="837">
        <v>6464.9665072412663</v>
      </c>
      <c r="V50" s="837">
        <v>6499.7299057550563</v>
      </c>
      <c r="W50" s="837">
        <v>6561.8389941948717</v>
      </c>
      <c r="X50" s="837">
        <v>6543.6190530706672</v>
      </c>
      <c r="Y50" s="837">
        <v>6694.2282760692369</v>
      </c>
      <c r="Z50" s="837">
        <v>6726.3547640631432</v>
      </c>
      <c r="AA50" s="837">
        <v>6943.3389149446921</v>
      </c>
      <c r="AB50" s="837">
        <v>6818.901641791268</v>
      </c>
      <c r="AC50" s="837">
        <v>6920.9964578747677</v>
      </c>
      <c r="AD50" s="837">
        <v>7186.7725392462953</v>
      </c>
    </row>
    <row r="51" spans="1:30" s="615" customFormat="1" ht="17.25" x14ac:dyDescent="0.3">
      <c r="A51" s="783" t="s">
        <v>732</v>
      </c>
      <c r="B51" s="832">
        <v>3193.6182486182147</v>
      </c>
      <c r="C51" s="833">
        <v>3199.1898550946503</v>
      </c>
      <c r="D51" s="834">
        <v>3064.0438195343104</v>
      </c>
      <c r="E51" s="834">
        <v>3071.7787922107809</v>
      </c>
      <c r="F51" s="834">
        <v>3046.4291142759284</v>
      </c>
      <c r="G51" s="834">
        <v>3099.3553457032644</v>
      </c>
      <c r="H51" s="834">
        <v>3095.0157402864834</v>
      </c>
      <c r="I51" s="834">
        <v>3033.4509475174395</v>
      </c>
      <c r="J51" s="834">
        <v>3042.1115722111017</v>
      </c>
      <c r="K51" s="834">
        <v>3059.8191339619698</v>
      </c>
      <c r="L51" s="834">
        <v>2961.9841797336262</v>
      </c>
      <c r="M51" s="834">
        <v>3166.1356544781488</v>
      </c>
      <c r="N51" s="834">
        <v>3226.1688876011081</v>
      </c>
      <c r="O51" s="834">
        <v>3365.2447596454126</v>
      </c>
      <c r="P51" s="834">
        <v>3070.1268158295575</v>
      </c>
      <c r="Q51" s="834">
        <v>3022.6021884599277</v>
      </c>
      <c r="R51" s="834">
        <v>3068</v>
      </c>
      <c r="S51" s="834">
        <v>3436.9295564398603</v>
      </c>
      <c r="T51" s="834">
        <v>3419.0168021311579</v>
      </c>
      <c r="U51" s="834">
        <v>3434.9386686287125</v>
      </c>
      <c r="V51" s="834">
        <v>4052.0900823642855</v>
      </c>
      <c r="W51" s="834">
        <v>4046.3098990749504</v>
      </c>
      <c r="X51" s="834">
        <v>4214.1137555310333</v>
      </c>
      <c r="Y51" s="834">
        <v>4397.3966398147104</v>
      </c>
      <c r="Z51" s="834">
        <v>4440.5219854017441</v>
      </c>
      <c r="AA51" s="834">
        <v>4374.6212744014529</v>
      </c>
      <c r="AB51" s="834">
        <v>4396.7778437849438</v>
      </c>
      <c r="AC51" s="834">
        <v>4462.0133609771565</v>
      </c>
      <c r="AD51" s="834">
        <v>4463.5963724999028</v>
      </c>
    </row>
    <row r="52" spans="1:30" s="615" customFormat="1" ht="17.25" x14ac:dyDescent="0.3">
      <c r="A52" s="785" t="s">
        <v>733</v>
      </c>
      <c r="B52" s="835">
        <v>931.74069313286134</v>
      </c>
      <c r="C52" s="836">
        <v>956.38414498215411</v>
      </c>
      <c r="D52" s="837">
        <v>904.36691607397006</v>
      </c>
      <c r="E52" s="837">
        <v>877.10285545696729</v>
      </c>
      <c r="F52" s="837">
        <v>900.13671493227548</v>
      </c>
      <c r="G52" s="837">
        <v>903.40365967742946</v>
      </c>
      <c r="H52" s="837">
        <v>891.81884526841509</v>
      </c>
      <c r="I52" s="837">
        <v>888.3609584289668</v>
      </c>
      <c r="J52" s="837">
        <v>899.40024615560105</v>
      </c>
      <c r="K52" s="837">
        <v>906.41783080522941</v>
      </c>
      <c r="L52" s="837">
        <v>924.36979917421604</v>
      </c>
      <c r="M52" s="837">
        <v>971.11004101187928</v>
      </c>
      <c r="N52" s="837">
        <v>969.34085172377047</v>
      </c>
      <c r="O52" s="837">
        <v>968.51089699748297</v>
      </c>
      <c r="P52" s="837">
        <v>754.76534295986914</v>
      </c>
      <c r="Q52" s="837">
        <v>756.23571423451961</v>
      </c>
      <c r="R52" s="837">
        <v>765</v>
      </c>
      <c r="S52" s="837">
        <v>799.04656767286986</v>
      </c>
      <c r="T52" s="837">
        <v>797.03063591445164</v>
      </c>
      <c r="U52" s="837">
        <v>796.18205182591078</v>
      </c>
      <c r="V52" s="837">
        <v>804.76959730603619</v>
      </c>
      <c r="W52" s="837">
        <v>809.95964548155939</v>
      </c>
      <c r="X52" s="837">
        <v>827.1854671951578</v>
      </c>
      <c r="Y52" s="837">
        <v>839.55787589723764</v>
      </c>
      <c r="Z52" s="837">
        <v>850.47815099669958</v>
      </c>
      <c r="AA52" s="837">
        <v>831.31688328500218</v>
      </c>
      <c r="AB52" s="837">
        <v>835.58216850195652</v>
      </c>
      <c r="AC52" s="837">
        <v>887.21233198378968</v>
      </c>
      <c r="AD52" s="837">
        <v>876.90425548074768</v>
      </c>
    </row>
    <row r="53" spans="1:30" s="615" customFormat="1" ht="17.25" x14ac:dyDescent="0.3">
      <c r="A53" s="785" t="s">
        <v>734</v>
      </c>
      <c r="B53" s="835">
        <v>673.07615951976766</v>
      </c>
      <c r="C53" s="836">
        <v>664.92876795315544</v>
      </c>
      <c r="D53" s="837">
        <v>635.61867838635669</v>
      </c>
      <c r="E53" s="837">
        <v>644.0768055446714</v>
      </c>
      <c r="F53" s="837">
        <v>632.01370877152624</v>
      </c>
      <c r="G53" s="837">
        <v>641.97427811443754</v>
      </c>
      <c r="H53" s="837">
        <v>646.50582361246643</v>
      </c>
      <c r="I53" s="837">
        <v>643.46943274109663</v>
      </c>
      <c r="J53" s="837">
        <v>651.85286605231465</v>
      </c>
      <c r="K53" s="837">
        <v>659.82571557327822</v>
      </c>
      <c r="L53" s="837">
        <v>603.25033425315246</v>
      </c>
      <c r="M53" s="837">
        <v>720.0352246370071</v>
      </c>
      <c r="N53" s="837">
        <v>721.29055107587646</v>
      </c>
      <c r="O53" s="837">
        <v>725.74306001474963</v>
      </c>
      <c r="P53" s="837">
        <v>716.94814714231836</v>
      </c>
      <c r="Q53" s="837">
        <v>724.68100282113937</v>
      </c>
      <c r="R53" s="837">
        <v>742</v>
      </c>
      <c r="S53" s="837">
        <v>744.50525392426277</v>
      </c>
      <c r="T53" s="837">
        <v>747.31269842050051</v>
      </c>
      <c r="U53" s="837">
        <v>732.98168773121779</v>
      </c>
      <c r="V53" s="837">
        <v>745.36967961141215</v>
      </c>
      <c r="W53" s="837">
        <v>730.02005163323906</v>
      </c>
      <c r="X53" s="837">
        <v>718.15130837814343</v>
      </c>
      <c r="Y53" s="837">
        <v>691.7013046138336</v>
      </c>
      <c r="Z53" s="837">
        <v>685.0627606815367</v>
      </c>
      <c r="AA53" s="837">
        <v>681.88988024754042</v>
      </c>
      <c r="AB53" s="837">
        <v>697.61683736661871</v>
      </c>
      <c r="AC53" s="837">
        <v>692.47302946835089</v>
      </c>
      <c r="AD53" s="837">
        <v>677.25192175199129</v>
      </c>
    </row>
    <row r="54" spans="1:30" s="615" customFormat="1" ht="17.25" x14ac:dyDescent="0.3">
      <c r="A54" s="785" t="s">
        <v>735</v>
      </c>
      <c r="B54" s="835">
        <v>139.65703707699197</v>
      </c>
      <c r="C54" s="836">
        <v>120.9114110071244</v>
      </c>
      <c r="D54" s="837">
        <v>120.6073428149967</v>
      </c>
      <c r="E54" s="837">
        <v>119.72234537652031</v>
      </c>
      <c r="F54" s="837">
        <v>108.33100608397578</v>
      </c>
      <c r="G54" s="837">
        <v>102.29587852789648</v>
      </c>
      <c r="H54" s="837">
        <v>104.98387100341948</v>
      </c>
      <c r="I54" s="837">
        <v>90.235445539025605</v>
      </c>
      <c r="J54" s="837">
        <v>84.733542670379592</v>
      </c>
      <c r="K54" s="837">
        <v>85.880616461360802</v>
      </c>
      <c r="L54" s="837">
        <v>68.001508737365384</v>
      </c>
      <c r="M54" s="837">
        <v>15.818908462301982</v>
      </c>
      <c r="N54" s="837">
        <v>10.936683393666391</v>
      </c>
      <c r="O54" s="837">
        <v>10.188169602354559</v>
      </c>
      <c r="P54" s="837">
        <v>9.8832286462264403</v>
      </c>
      <c r="Q54" s="837">
        <v>10.15950174950056</v>
      </c>
      <c r="R54" s="837">
        <v>9</v>
      </c>
      <c r="S54" s="837">
        <v>13.55448541</v>
      </c>
      <c r="T54" s="837">
        <v>13.540187450000001</v>
      </c>
      <c r="U54" s="837">
        <v>13.010514179999999</v>
      </c>
      <c r="V54" s="837">
        <v>12.320105330000001</v>
      </c>
      <c r="W54" s="837">
        <v>14.242809110000001</v>
      </c>
      <c r="X54" s="837">
        <v>16.500537510000001</v>
      </c>
      <c r="Y54" s="837">
        <v>16.04048719</v>
      </c>
      <c r="Z54" s="837">
        <v>16.58963236</v>
      </c>
      <c r="AA54" s="837">
        <v>17.080637249999999</v>
      </c>
      <c r="AB54" s="837">
        <v>14.19248617</v>
      </c>
      <c r="AC54" s="837">
        <v>13.42879634</v>
      </c>
      <c r="AD54" s="837">
        <v>13.505448880000001</v>
      </c>
    </row>
    <row r="55" spans="1:30" s="615" customFormat="1" ht="17.25" x14ac:dyDescent="0.3">
      <c r="A55" s="785" t="s">
        <v>736</v>
      </c>
      <c r="B55" s="835">
        <v>1437.7176323685937</v>
      </c>
      <c r="C55" s="836">
        <v>1446.4975108722165</v>
      </c>
      <c r="D55" s="837">
        <v>1397.9948982689866</v>
      </c>
      <c r="E55" s="837">
        <v>1427.7053431526222</v>
      </c>
      <c r="F55" s="837">
        <v>1402.3395918181502</v>
      </c>
      <c r="G55" s="837">
        <v>1448.5171796035008</v>
      </c>
      <c r="H55" s="837">
        <v>1446.5939971721825</v>
      </c>
      <c r="I55" s="837">
        <v>1408.5941680183503</v>
      </c>
      <c r="J55" s="837">
        <v>1403.1444127628065</v>
      </c>
      <c r="K55" s="837">
        <v>1405.0588653221012</v>
      </c>
      <c r="L55" s="837">
        <v>1363.6750576288928</v>
      </c>
      <c r="M55" s="837">
        <v>1455.5937054469607</v>
      </c>
      <c r="N55" s="837">
        <v>1520.6214259177946</v>
      </c>
      <c r="O55" s="837">
        <v>1656.0148037608255</v>
      </c>
      <c r="P55" s="837">
        <v>1585.7384394811438</v>
      </c>
      <c r="Q55" s="837">
        <v>1528.9532153847681</v>
      </c>
      <c r="R55" s="837">
        <v>1547</v>
      </c>
      <c r="S55" s="837">
        <v>1874.4884151027275</v>
      </c>
      <c r="T55" s="837">
        <v>1847.847536796206</v>
      </c>
      <c r="U55" s="837">
        <v>1882.8610698715843</v>
      </c>
      <c r="V55" s="837">
        <v>2478.9354204068372</v>
      </c>
      <c r="W55" s="837">
        <v>2483.1073268101518</v>
      </c>
      <c r="X55" s="837">
        <v>2643.4664268277329</v>
      </c>
      <c r="Y55" s="837">
        <v>2841.6763496236385</v>
      </c>
      <c r="Z55" s="837">
        <v>2879.5402452835074</v>
      </c>
      <c r="AA55" s="837">
        <v>2842.2757180489098</v>
      </c>
      <c r="AB55" s="837">
        <v>2847.7298031063679</v>
      </c>
      <c r="AC55" s="837">
        <v>2867.5156658050159</v>
      </c>
      <c r="AD55" s="837">
        <v>2893.5350098071631</v>
      </c>
    </row>
    <row r="56" spans="1:30" s="615" customFormat="1" ht="17.25" x14ac:dyDescent="0.3">
      <c r="A56" s="785" t="s">
        <v>737</v>
      </c>
      <c r="B56" s="835">
        <v>11.426726519999999</v>
      </c>
      <c r="C56" s="836">
        <v>10.468020280000001</v>
      </c>
      <c r="D56" s="837">
        <v>5.45598399</v>
      </c>
      <c r="E56" s="837">
        <v>3.1714426800000002</v>
      </c>
      <c r="F56" s="837">
        <v>3.60809267</v>
      </c>
      <c r="G56" s="837">
        <v>3.1643497799999998</v>
      </c>
      <c r="H56" s="837">
        <v>5.1132032300000008</v>
      </c>
      <c r="I56" s="837">
        <v>2.7909427899999999</v>
      </c>
      <c r="J56" s="837">
        <v>2.9805045699999999</v>
      </c>
      <c r="K56" s="837">
        <v>2.6361058000000002</v>
      </c>
      <c r="L56" s="837">
        <v>2.6874799399999998</v>
      </c>
      <c r="M56" s="837">
        <v>3.57777492</v>
      </c>
      <c r="N56" s="837">
        <v>3.9793754899999998</v>
      </c>
      <c r="O56" s="837">
        <v>4.7878292700000005</v>
      </c>
      <c r="P56" s="837">
        <v>2.7916576000000002</v>
      </c>
      <c r="Q56" s="837">
        <v>2.5727542699999999</v>
      </c>
      <c r="R56" s="837">
        <v>4</v>
      </c>
      <c r="S56" s="837">
        <v>5.3348343300000014</v>
      </c>
      <c r="T56" s="837">
        <v>13.285743550000001</v>
      </c>
      <c r="U56" s="837">
        <v>9.9033450199999997</v>
      </c>
      <c r="V56" s="837">
        <v>10.695279710000001</v>
      </c>
      <c r="W56" s="837">
        <v>8.9800660400000005</v>
      </c>
      <c r="X56" s="837">
        <v>8.8100156199999997</v>
      </c>
      <c r="Y56" s="837">
        <v>8.4206224899999995</v>
      </c>
      <c r="Z56" s="837">
        <v>8.8511960799999994</v>
      </c>
      <c r="AA56" s="837">
        <v>2.0581555700000003</v>
      </c>
      <c r="AB56" s="837">
        <v>1.6565486400000002</v>
      </c>
      <c r="AC56" s="837">
        <v>1.3835373800000001</v>
      </c>
      <c r="AD56" s="837">
        <v>2.3997365799999999</v>
      </c>
    </row>
    <row r="57" spans="1:30" s="615" customFormat="1" ht="17.25" x14ac:dyDescent="0.3">
      <c r="A57" s="783" t="s">
        <v>738</v>
      </c>
      <c r="B57" s="832">
        <v>38790.150709270143</v>
      </c>
      <c r="C57" s="833">
        <v>38439.363678269285</v>
      </c>
      <c r="D57" s="834">
        <v>38425.15141115641</v>
      </c>
      <c r="E57" s="834">
        <v>37458.873942421837</v>
      </c>
      <c r="F57" s="834">
        <v>37384.294059947548</v>
      </c>
      <c r="G57" s="834">
        <v>37260.823240504069</v>
      </c>
      <c r="H57" s="834">
        <v>37296.186375046404</v>
      </c>
      <c r="I57" s="834">
        <v>37848.702449556651</v>
      </c>
      <c r="J57" s="834">
        <v>37576.815314067702</v>
      </c>
      <c r="K57" s="834">
        <v>37802.894062558211</v>
      </c>
      <c r="L57" s="834">
        <v>38451.151052079018</v>
      </c>
      <c r="M57" s="834">
        <v>37943.771475520036</v>
      </c>
      <c r="N57" s="834">
        <v>38682.93301931017</v>
      </c>
      <c r="O57" s="834">
        <v>38802.894411246547</v>
      </c>
      <c r="P57" s="834">
        <v>39236.836205219035</v>
      </c>
      <c r="Q57" s="834">
        <v>38654.599878715468</v>
      </c>
      <c r="R57" s="834">
        <v>38034</v>
      </c>
      <c r="S57" s="834">
        <v>39195.497280352283</v>
      </c>
      <c r="T57" s="834">
        <v>39885.37547009113</v>
      </c>
      <c r="U57" s="834">
        <v>40837.520229209695</v>
      </c>
      <c r="V57" s="834">
        <v>41818.610427558546</v>
      </c>
      <c r="W57" s="834">
        <v>44108.965633215215</v>
      </c>
      <c r="X57" s="834">
        <v>45252.19514917746</v>
      </c>
      <c r="Y57" s="834">
        <v>46013.467429506396</v>
      </c>
      <c r="Z57" s="834">
        <v>46550.509845701628</v>
      </c>
      <c r="AA57" s="834">
        <v>50069.326890158933</v>
      </c>
      <c r="AB57" s="834">
        <v>51149.231236305932</v>
      </c>
      <c r="AC57" s="834">
        <v>51239.200645928715</v>
      </c>
      <c r="AD57" s="834">
        <v>52154.503054167668</v>
      </c>
    </row>
    <row r="58" spans="1:30" s="615" customFormat="1" ht="17.25" x14ac:dyDescent="0.3">
      <c r="A58" s="785" t="s">
        <v>739</v>
      </c>
      <c r="B58" s="835">
        <v>37942.748229120654</v>
      </c>
      <c r="C58" s="836">
        <v>37573.073082295617</v>
      </c>
      <c r="D58" s="837">
        <v>37627.832906042779</v>
      </c>
      <c r="E58" s="837">
        <v>36667.753718648251</v>
      </c>
      <c r="F58" s="837">
        <v>36588.660721203334</v>
      </c>
      <c r="G58" s="837">
        <v>36464.419702185187</v>
      </c>
      <c r="H58" s="837">
        <v>36522.28629161456</v>
      </c>
      <c r="I58" s="837">
        <v>37066.11077454593</v>
      </c>
      <c r="J58" s="837">
        <v>36782.077236660567</v>
      </c>
      <c r="K58" s="837">
        <v>37032.272596530172</v>
      </c>
      <c r="L58" s="837">
        <v>37691.755071905485</v>
      </c>
      <c r="M58" s="837">
        <v>37166.97672109781</v>
      </c>
      <c r="N58" s="837">
        <v>37876.357662039518</v>
      </c>
      <c r="O58" s="837">
        <v>37971.767224939184</v>
      </c>
      <c r="P58" s="837">
        <v>38398.727954893737</v>
      </c>
      <c r="Q58" s="837">
        <v>37868.57710401791</v>
      </c>
      <c r="R58" s="837">
        <v>37230</v>
      </c>
      <c r="S58" s="837">
        <v>38387.537625487457</v>
      </c>
      <c r="T58" s="837">
        <v>38992.61805293239</v>
      </c>
      <c r="U58" s="837">
        <v>39928.218580961257</v>
      </c>
      <c r="V58" s="837">
        <v>40967.941442010022</v>
      </c>
      <c r="W58" s="837">
        <v>43230.539231426956</v>
      </c>
      <c r="X58" s="837">
        <v>44330.401085975114</v>
      </c>
      <c r="Y58" s="837">
        <v>45036.726454541778</v>
      </c>
      <c r="Z58" s="837">
        <v>45569.791467802053</v>
      </c>
      <c r="AA58" s="837">
        <v>49087.529399987579</v>
      </c>
      <c r="AB58" s="837">
        <v>50091.129614651785</v>
      </c>
      <c r="AC58" s="837">
        <v>50170.006206108243</v>
      </c>
      <c r="AD58" s="837">
        <v>51084.543879989353</v>
      </c>
    </row>
    <row r="59" spans="1:30" s="615" customFormat="1" ht="17.25" x14ac:dyDescent="0.3">
      <c r="A59" s="787" t="s">
        <v>843</v>
      </c>
      <c r="B59" s="838">
        <v>32563.626778492904</v>
      </c>
      <c r="C59" s="839">
        <v>32169.589062586208</v>
      </c>
      <c r="D59" s="840">
        <v>32315.189260816154</v>
      </c>
      <c r="E59" s="840">
        <v>31458.993750506866</v>
      </c>
      <c r="F59" s="840">
        <v>31371.41715080967</v>
      </c>
      <c r="G59" s="840">
        <v>31371.90847568664</v>
      </c>
      <c r="H59" s="840">
        <v>31420.173784893286</v>
      </c>
      <c r="I59" s="840">
        <v>31661.192400787109</v>
      </c>
      <c r="J59" s="840">
        <v>31881.813088923805</v>
      </c>
      <c r="K59" s="840">
        <v>32149.469728256867</v>
      </c>
      <c r="L59" s="840">
        <v>32720.33581976399</v>
      </c>
      <c r="M59" s="840">
        <v>32128.001168065304</v>
      </c>
      <c r="N59" s="840">
        <v>32808.811969940318</v>
      </c>
      <c r="O59" s="840">
        <v>32920.127830838246</v>
      </c>
      <c r="P59" s="840">
        <v>33238.504580495865</v>
      </c>
      <c r="Q59" s="840">
        <v>33233.507670538202</v>
      </c>
      <c r="R59" s="840">
        <v>32545</v>
      </c>
      <c r="S59" s="840">
        <v>33492.981966193707</v>
      </c>
      <c r="T59" s="840">
        <v>33970.895782680222</v>
      </c>
      <c r="U59" s="840">
        <v>34837.538790905593</v>
      </c>
      <c r="V59" s="840">
        <v>35757.028684142453</v>
      </c>
      <c r="W59" s="840">
        <v>37834.615381906602</v>
      </c>
      <c r="X59" s="840">
        <v>38930.478227132095</v>
      </c>
      <c r="Y59" s="840">
        <v>39612.77394355178</v>
      </c>
      <c r="Z59" s="840">
        <v>40249.967271679765</v>
      </c>
      <c r="AA59" s="840">
        <v>43603.147724212598</v>
      </c>
      <c r="AB59" s="840">
        <v>44741.221968635837</v>
      </c>
      <c r="AC59" s="840">
        <v>44866.072043531691</v>
      </c>
      <c r="AD59" s="840">
        <v>45709.922577010337</v>
      </c>
    </row>
    <row r="60" spans="1:30" s="644" customFormat="1" ht="17.25" x14ac:dyDescent="0.3">
      <c r="A60" s="787" t="s">
        <v>844</v>
      </c>
      <c r="B60" s="838">
        <v>4091.3265444442704</v>
      </c>
      <c r="C60" s="839">
        <v>4094.8410224426734</v>
      </c>
      <c r="D60" s="840">
        <v>4178.5445180746656</v>
      </c>
      <c r="E60" s="840">
        <v>4059.8245084814512</v>
      </c>
      <c r="F60" s="840">
        <v>4042.5361965900056</v>
      </c>
      <c r="G60" s="840">
        <v>3968.7089165724178</v>
      </c>
      <c r="H60" s="840">
        <v>3946.4214012248708</v>
      </c>
      <c r="I60" s="840">
        <v>4218.7275567465831</v>
      </c>
      <c r="J60" s="840">
        <v>3765.4603284280843</v>
      </c>
      <c r="K60" s="840">
        <v>3756.4534485963936</v>
      </c>
      <c r="L60" s="840">
        <v>3849.7753649237966</v>
      </c>
      <c r="M60" s="840">
        <v>3951.6345083856545</v>
      </c>
      <c r="N60" s="840">
        <v>4019.1359824620868</v>
      </c>
      <c r="O60" s="840">
        <v>4002.9136739227934</v>
      </c>
      <c r="P60" s="840">
        <v>4108.8525092024993</v>
      </c>
      <c r="Q60" s="840">
        <v>3836.7131549344504</v>
      </c>
      <c r="R60" s="840">
        <v>3890</v>
      </c>
      <c r="S60" s="840">
        <v>4088.7023783590444</v>
      </c>
      <c r="T60" s="840">
        <v>4209.179365229018</v>
      </c>
      <c r="U60" s="840">
        <v>4272.9827907280587</v>
      </c>
      <c r="V60" s="840">
        <v>4382.2186662337645</v>
      </c>
      <c r="W60" s="840">
        <v>4554.9830848540296</v>
      </c>
      <c r="X60" s="840">
        <v>4557.9572982158343</v>
      </c>
      <c r="Y60" s="840">
        <v>4583.1894298155385</v>
      </c>
      <c r="Z60" s="840">
        <v>4484.735021896272</v>
      </c>
      <c r="AA60" s="840">
        <v>4639.9698721760706</v>
      </c>
      <c r="AB60" s="840">
        <v>4501.7338889366347</v>
      </c>
      <c r="AC60" s="840">
        <v>4459.4328219289418</v>
      </c>
      <c r="AD60" s="840">
        <v>4525.6962189623318</v>
      </c>
    </row>
    <row r="61" spans="1:30" s="644" customFormat="1" ht="17.25" x14ac:dyDescent="0.3">
      <c r="A61" s="787" t="s">
        <v>845</v>
      </c>
      <c r="B61" s="838">
        <v>446.40088808999997</v>
      </c>
      <c r="C61" s="839">
        <v>442.69404897000004</v>
      </c>
      <c r="D61" s="840">
        <v>417.28972320999998</v>
      </c>
      <c r="E61" s="840">
        <v>415.27088543000002</v>
      </c>
      <c r="F61" s="840">
        <v>400.51761098000003</v>
      </c>
      <c r="G61" s="840">
        <v>370.73095796999996</v>
      </c>
      <c r="H61" s="840">
        <v>371.19765808</v>
      </c>
      <c r="I61" s="840">
        <v>371.54005065999996</v>
      </c>
      <c r="J61" s="840">
        <v>360.06386327000001</v>
      </c>
      <c r="K61" s="840">
        <v>342.38548840999999</v>
      </c>
      <c r="L61" s="840">
        <v>336.58438227000005</v>
      </c>
      <c r="M61" s="840">
        <v>335.47961348000001</v>
      </c>
      <c r="N61" s="840">
        <v>338.68282826999996</v>
      </c>
      <c r="O61" s="840">
        <v>339.22045931999997</v>
      </c>
      <c r="P61" s="840">
        <v>323.40930238999999</v>
      </c>
      <c r="Q61" s="840">
        <v>320.12834788999999</v>
      </c>
      <c r="R61" s="840">
        <v>321</v>
      </c>
      <c r="S61" s="840">
        <v>328.67185695000001</v>
      </c>
      <c r="T61" s="840">
        <v>333.37914519999998</v>
      </c>
      <c r="U61" s="840">
        <v>335.33499198999999</v>
      </c>
      <c r="V61" s="840">
        <v>343.20719116000004</v>
      </c>
      <c r="W61" s="840">
        <v>344.29939209999998</v>
      </c>
      <c r="X61" s="840">
        <v>345.58627528</v>
      </c>
      <c r="Y61" s="840">
        <v>346.61794798</v>
      </c>
      <c r="Z61" s="840">
        <v>344.00177431999998</v>
      </c>
      <c r="AA61" s="840">
        <v>352.35199759999995</v>
      </c>
      <c r="AB61" s="840">
        <v>356.25432298000004</v>
      </c>
      <c r="AC61" s="840">
        <v>355.6671154</v>
      </c>
      <c r="AD61" s="840">
        <v>360.11429085000003</v>
      </c>
    </row>
    <row r="62" spans="1:30" s="615" customFormat="1" ht="17.25" x14ac:dyDescent="0.3">
      <c r="A62" s="787" t="s">
        <v>846</v>
      </c>
      <c r="B62" s="838">
        <v>254.09193336347906</v>
      </c>
      <c r="C62" s="839">
        <v>258.04751187673565</v>
      </c>
      <c r="D62" s="840">
        <v>263.53905661195387</v>
      </c>
      <c r="E62" s="840">
        <v>262.72029219993908</v>
      </c>
      <c r="F62" s="840">
        <v>283.72282319365189</v>
      </c>
      <c r="G62" s="840">
        <v>256.37098233613625</v>
      </c>
      <c r="H62" s="840">
        <v>260.60478383640361</v>
      </c>
      <c r="I62" s="840">
        <v>257.25928732223906</v>
      </c>
      <c r="J62" s="840">
        <v>258.30163045867329</v>
      </c>
      <c r="K62" s="840">
        <v>258.8464993869182</v>
      </c>
      <c r="L62" s="840">
        <v>262.10011084769599</v>
      </c>
      <c r="M62" s="840">
        <v>261.77859388685215</v>
      </c>
      <c r="N62" s="840">
        <v>223.87726388712827</v>
      </c>
      <c r="O62" s="840">
        <v>225.11753823813945</v>
      </c>
      <c r="P62" s="840">
        <v>225.3428865353782</v>
      </c>
      <c r="Q62" s="840">
        <v>223.04373734524944</v>
      </c>
      <c r="R62" s="840">
        <v>221</v>
      </c>
      <c r="S62" s="840">
        <v>223.54349638471018</v>
      </c>
      <c r="T62" s="840">
        <v>225.15408614315399</v>
      </c>
      <c r="U62" s="840">
        <v>228.08340947760612</v>
      </c>
      <c r="V62" s="840">
        <v>230.16335569380286</v>
      </c>
      <c r="W62" s="840">
        <v>234.87010481632132</v>
      </c>
      <c r="X62" s="840">
        <v>235.87197582719224</v>
      </c>
      <c r="Y62" s="840">
        <v>234.811948924456</v>
      </c>
      <c r="Z62" s="840">
        <v>236.09845994601582</v>
      </c>
      <c r="AA62" s="840">
        <v>237.70791748890747</v>
      </c>
      <c r="AB62" s="840">
        <v>241.17135848931554</v>
      </c>
      <c r="AC62" s="840">
        <v>240.87413736761988</v>
      </c>
      <c r="AD62" s="840">
        <v>241.72796507667596</v>
      </c>
    </row>
    <row r="63" spans="1:30" s="615" customFormat="1" ht="17.25" x14ac:dyDescent="0.3">
      <c r="A63" s="787" t="s">
        <v>847</v>
      </c>
      <c r="B63" s="838">
        <v>21.52293762</v>
      </c>
      <c r="C63" s="839">
        <v>21.369805700000001</v>
      </c>
      <c r="D63" s="840">
        <v>20.896761630000004</v>
      </c>
      <c r="E63" s="840">
        <v>21.37175813</v>
      </c>
      <c r="F63" s="840">
        <v>20.831184180000001</v>
      </c>
      <c r="G63" s="840">
        <v>20.980346540000003</v>
      </c>
      <c r="H63" s="840">
        <v>21.304462140000002</v>
      </c>
      <c r="I63" s="840">
        <v>20.550004169999998</v>
      </c>
      <c r="J63" s="840">
        <v>20.454626299999997</v>
      </c>
      <c r="K63" s="840">
        <v>20.604630670000002</v>
      </c>
      <c r="L63" s="840">
        <v>20.66010189</v>
      </c>
      <c r="M63" s="840">
        <v>20.980720870000003</v>
      </c>
      <c r="N63" s="840">
        <v>21.575808630000001</v>
      </c>
      <c r="O63" s="840">
        <v>20.834974729999999</v>
      </c>
      <c r="P63" s="840">
        <v>20.494934709999995</v>
      </c>
      <c r="Q63" s="840">
        <v>20.498711910000001</v>
      </c>
      <c r="R63" s="840">
        <v>20</v>
      </c>
      <c r="S63" s="840">
        <v>19.763613299999999</v>
      </c>
      <c r="T63" s="840">
        <v>19.868413659999998</v>
      </c>
      <c r="U63" s="840">
        <v>19.385619290000001</v>
      </c>
      <c r="V63" s="840">
        <v>18.35045525</v>
      </c>
      <c r="W63" s="840">
        <v>17.887568239999997</v>
      </c>
      <c r="X63" s="840">
        <v>17.563406489999998</v>
      </c>
      <c r="Y63" s="840">
        <v>17.751320660000005</v>
      </c>
      <c r="Z63" s="840">
        <v>17.7316012</v>
      </c>
      <c r="AA63" s="840">
        <v>17.207492250000001</v>
      </c>
      <c r="AB63" s="840">
        <v>17.273380539999998</v>
      </c>
      <c r="AC63" s="840">
        <v>17.280191239999997</v>
      </c>
      <c r="AD63" s="840">
        <v>16.704248879999998</v>
      </c>
    </row>
    <row r="64" spans="1:30" s="615" customFormat="1" ht="17.25" x14ac:dyDescent="0.3">
      <c r="A64" s="787" t="s">
        <v>848</v>
      </c>
      <c r="B64" s="838">
        <v>565.77914710999994</v>
      </c>
      <c r="C64" s="839">
        <v>586.53163071999995</v>
      </c>
      <c r="D64" s="840">
        <v>432.37358570000004</v>
      </c>
      <c r="E64" s="840">
        <v>449.57252389999996</v>
      </c>
      <c r="F64" s="840">
        <v>469.63575544999998</v>
      </c>
      <c r="G64" s="840">
        <v>475.72002307999992</v>
      </c>
      <c r="H64" s="840">
        <v>502.58420144000002</v>
      </c>
      <c r="I64" s="840">
        <v>536.84147486000006</v>
      </c>
      <c r="J64" s="840">
        <v>495.98369928</v>
      </c>
      <c r="K64" s="840">
        <v>504.51280120999996</v>
      </c>
      <c r="L64" s="840">
        <v>502.29929220999998</v>
      </c>
      <c r="M64" s="840">
        <v>469.10211640999995</v>
      </c>
      <c r="N64" s="840">
        <v>464.27380885000002</v>
      </c>
      <c r="O64" s="840">
        <v>463.55274788999998</v>
      </c>
      <c r="P64" s="840">
        <v>482.12374155999993</v>
      </c>
      <c r="Q64" s="840">
        <v>234.68548140000001</v>
      </c>
      <c r="R64" s="840">
        <v>232</v>
      </c>
      <c r="S64" s="840">
        <v>233.87431430000001</v>
      </c>
      <c r="T64" s="840">
        <v>234.14126001999998</v>
      </c>
      <c r="U64" s="840">
        <v>234.89297857</v>
      </c>
      <c r="V64" s="840">
        <v>236.97308953000001</v>
      </c>
      <c r="W64" s="840">
        <v>243.88369951000001</v>
      </c>
      <c r="X64" s="840">
        <v>242.94390303000003</v>
      </c>
      <c r="Y64" s="840">
        <v>241.58186361000003</v>
      </c>
      <c r="Z64" s="840">
        <v>237.25733875999998</v>
      </c>
      <c r="AA64" s="840">
        <v>237.14439625999998</v>
      </c>
      <c r="AB64" s="840">
        <v>233.47469507</v>
      </c>
      <c r="AC64" s="840">
        <v>230.67989663999995</v>
      </c>
      <c r="AD64" s="840">
        <v>230.37857921000003</v>
      </c>
    </row>
    <row r="65" spans="1:30" s="615" customFormat="1" ht="18" thickBot="1" x14ac:dyDescent="0.35">
      <c r="A65" s="792" t="s">
        <v>746</v>
      </c>
      <c r="B65" s="842">
        <v>847.40248014948929</v>
      </c>
      <c r="C65" s="843">
        <v>866.290595973667</v>
      </c>
      <c r="D65" s="844">
        <v>797.31850511363166</v>
      </c>
      <c r="E65" s="844">
        <v>791.12022377357823</v>
      </c>
      <c r="F65" s="844">
        <v>795.63333874421608</v>
      </c>
      <c r="G65" s="844">
        <v>796.40353831888081</v>
      </c>
      <c r="H65" s="844">
        <v>773.900083431844</v>
      </c>
      <c r="I65" s="844">
        <v>782.59167501071829</v>
      </c>
      <c r="J65" s="844">
        <v>794.73807740713903</v>
      </c>
      <c r="K65" s="844">
        <v>770.62146602803659</v>
      </c>
      <c r="L65" s="844">
        <v>759.39598017353114</v>
      </c>
      <c r="M65" s="844">
        <v>776.79475442222497</v>
      </c>
      <c r="N65" s="844">
        <v>806.57535727064601</v>
      </c>
      <c r="O65" s="844">
        <v>831.12718630736492</v>
      </c>
      <c r="P65" s="844">
        <v>838.1082503252909</v>
      </c>
      <c r="Q65" s="844">
        <v>786.02277469756348</v>
      </c>
      <c r="R65" s="844">
        <v>804</v>
      </c>
      <c r="S65" s="844">
        <v>807.95965486482407</v>
      </c>
      <c r="T65" s="844">
        <v>892.75741715873789</v>
      </c>
      <c r="U65" s="844">
        <v>909.30164824843382</v>
      </c>
      <c r="V65" s="844">
        <v>850.66898554852628</v>
      </c>
      <c r="W65" s="844">
        <v>878.4264017882598</v>
      </c>
      <c r="X65" s="844">
        <v>921.79406320234284</v>
      </c>
      <c r="Y65" s="844">
        <v>976.74097496461945</v>
      </c>
      <c r="Z65" s="844">
        <v>980.71837789958261</v>
      </c>
      <c r="AA65" s="844">
        <v>981.79749017135885</v>
      </c>
      <c r="AB65" s="844">
        <v>1058.1016216541464</v>
      </c>
      <c r="AC65" s="844">
        <v>1069.1944398204669</v>
      </c>
      <c r="AD65" s="844">
        <v>1069.9591741783256</v>
      </c>
    </row>
    <row r="66" spans="1:30" s="615" customFormat="1" ht="18" thickTop="1" x14ac:dyDescent="0.3">
      <c r="A66" s="845" t="s">
        <v>747</v>
      </c>
      <c r="B66" s="846"/>
      <c r="C66" s="846"/>
      <c r="D66" s="847"/>
      <c r="E66" s="847"/>
      <c r="F66" s="847"/>
      <c r="G66" s="847"/>
      <c r="H66" s="847"/>
      <c r="I66" s="847"/>
      <c r="J66" s="847"/>
      <c r="K66" s="847"/>
      <c r="L66" s="847"/>
      <c r="M66" s="847"/>
      <c r="N66" s="847"/>
      <c r="O66" s="847"/>
      <c r="P66" s="847"/>
      <c r="Q66" s="847"/>
      <c r="R66" s="847"/>
      <c r="S66" s="847"/>
      <c r="T66" s="847"/>
      <c r="U66" s="847"/>
      <c r="V66" s="847"/>
      <c r="W66" s="847"/>
      <c r="X66" s="847"/>
      <c r="Y66" s="847"/>
      <c r="Z66" s="847"/>
      <c r="AA66" s="847"/>
      <c r="AB66" s="847"/>
      <c r="AC66" s="847"/>
      <c r="AD66" s="847"/>
    </row>
    <row r="67" spans="1:30" s="615" customFormat="1" ht="18" thickBot="1" x14ac:dyDescent="0.35">
      <c r="A67" s="845"/>
      <c r="B67" s="846"/>
      <c r="C67" s="846"/>
      <c r="D67" s="847"/>
      <c r="E67" s="847"/>
      <c r="F67" s="847"/>
      <c r="G67" s="847"/>
      <c r="H67" s="847"/>
      <c r="I67" s="847"/>
      <c r="J67" s="847"/>
      <c r="K67" s="847"/>
      <c r="L67" s="847"/>
      <c r="M67" s="620"/>
      <c r="N67" s="620"/>
      <c r="O67" s="620"/>
      <c r="P67" s="620"/>
      <c r="Q67" s="620"/>
      <c r="R67" s="620"/>
      <c r="S67" s="620"/>
      <c r="T67" s="620"/>
      <c r="U67" s="620"/>
      <c r="V67" s="620"/>
      <c r="W67" s="620"/>
      <c r="X67" s="620"/>
      <c r="Y67" s="620"/>
      <c r="Z67" s="620"/>
      <c r="AA67" s="620"/>
      <c r="AB67" s="620"/>
      <c r="AC67" s="620"/>
      <c r="AD67" s="620" t="s">
        <v>29</v>
      </c>
    </row>
    <row r="68" spans="1:30" s="615" customFormat="1" ht="21" customHeight="1" thickTop="1" thickBot="1" x14ac:dyDescent="0.35">
      <c r="A68" s="848" t="s">
        <v>748</v>
      </c>
      <c r="B68" s="849">
        <v>43404</v>
      </c>
      <c r="C68" s="849">
        <v>43434</v>
      </c>
      <c r="D68" s="850">
        <v>43465</v>
      </c>
      <c r="E68" s="822" t="s">
        <v>828</v>
      </c>
      <c r="F68" s="850">
        <v>43524</v>
      </c>
      <c r="G68" s="850">
        <v>43555</v>
      </c>
      <c r="H68" s="850">
        <v>43585</v>
      </c>
      <c r="I68" s="850">
        <v>43616</v>
      </c>
      <c r="J68" s="822">
        <v>43646</v>
      </c>
      <c r="K68" s="822">
        <v>43677</v>
      </c>
      <c r="L68" s="822">
        <v>43708</v>
      </c>
      <c r="M68" s="822">
        <v>43738</v>
      </c>
      <c r="N68" s="822">
        <v>43769</v>
      </c>
      <c r="O68" s="822">
        <v>43799</v>
      </c>
      <c r="P68" s="822">
        <v>43830</v>
      </c>
      <c r="Q68" s="822">
        <v>43861</v>
      </c>
      <c r="R68" s="851" t="s">
        <v>576</v>
      </c>
      <c r="S68" s="851" t="s">
        <v>475</v>
      </c>
      <c r="T68" s="851" t="s">
        <v>849</v>
      </c>
      <c r="U68" s="851" t="s">
        <v>477</v>
      </c>
      <c r="V68" s="851">
        <v>44012</v>
      </c>
      <c r="W68" s="851">
        <v>44043</v>
      </c>
      <c r="X68" s="851">
        <v>44074</v>
      </c>
      <c r="Y68" s="851">
        <v>44104</v>
      </c>
      <c r="Z68" s="851">
        <v>44135</v>
      </c>
      <c r="AA68" s="851">
        <v>44165</v>
      </c>
      <c r="AB68" s="851">
        <v>44196</v>
      </c>
      <c r="AC68" s="851">
        <v>44227</v>
      </c>
      <c r="AD68" s="851" t="s">
        <v>829</v>
      </c>
    </row>
    <row r="69" spans="1:30" s="615" customFormat="1" ht="18" thickTop="1" x14ac:dyDescent="0.3">
      <c r="A69" s="783" t="s">
        <v>749</v>
      </c>
      <c r="B69" s="832">
        <v>2768.5121417164846</v>
      </c>
      <c r="C69" s="833">
        <v>2900.2070490928049</v>
      </c>
      <c r="D69" s="834">
        <v>3016.8562111851979</v>
      </c>
      <c r="E69" s="834">
        <v>2948.9768716175536</v>
      </c>
      <c r="F69" s="834">
        <v>2864.5377498028142</v>
      </c>
      <c r="G69" s="834">
        <v>2880.3809256666104</v>
      </c>
      <c r="H69" s="834">
        <v>3564.1434693661004</v>
      </c>
      <c r="I69" s="834">
        <v>3485.8303772557201</v>
      </c>
      <c r="J69" s="834">
        <v>3000.7260748703566</v>
      </c>
      <c r="K69" s="834">
        <v>3172.782385761157</v>
      </c>
      <c r="L69" s="834">
        <v>2856.5097372505261</v>
      </c>
      <c r="M69" s="834">
        <v>3001.7373633614784</v>
      </c>
      <c r="N69" s="834">
        <v>3004.4796035352379</v>
      </c>
      <c r="O69" s="834">
        <v>3239.9103726817361</v>
      </c>
      <c r="P69" s="834">
        <v>3452.1531829052497</v>
      </c>
      <c r="Q69" s="834">
        <v>3261.5227342159196</v>
      </c>
      <c r="R69" s="834">
        <v>3138</v>
      </c>
      <c r="S69" s="834">
        <v>3722.2575140118856</v>
      </c>
      <c r="T69" s="834">
        <v>3270.0816655019212</v>
      </c>
      <c r="U69" s="834">
        <v>2749.2618413770051</v>
      </c>
      <c r="V69" s="834">
        <v>2700.2238497938433</v>
      </c>
      <c r="W69" s="834">
        <v>2722.1665027899458</v>
      </c>
      <c r="X69" s="834">
        <v>2927.4645011685488</v>
      </c>
      <c r="Y69" s="834">
        <v>2325.5364759644654</v>
      </c>
      <c r="Z69" s="834">
        <v>2391.6102913618033</v>
      </c>
      <c r="AA69" s="834">
        <v>2425.9925858510219</v>
      </c>
      <c r="AB69" s="834">
        <v>2410.224351236292</v>
      </c>
      <c r="AC69" s="834">
        <v>2338.330496450666</v>
      </c>
      <c r="AD69" s="834">
        <v>2343.1582609658922</v>
      </c>
    </row>
    <row r="70" spans="1:30" s="615" customFormat="1" ht="17.25" x14ac:dyDescent="0.3">
      <c r="A70" s="785" t="s">
        <v>750</v>
      </c>
      <c r="B70" s="835">
        <v>775.61798527999997</v>
      </c>
      <c r="C70" s="836">
        <v>775.1922413100001</v>
      </c>
      <c r="D70" s="837">
        <v>777.40931433000003</v>
      </c>
      <c r="E70" s="837">
        <v>767.22818126000004</v>
      </c>
      <c r="F70" s="837">
        <v>753.93314114999998</v>
      </c>
      <c r="G70" s="837">
        <v>754.63944513000001</v>
      </c>
      <c r="H70" s="837">
        <v>812.90443923999999</v>
      </c>
      <c r="I70" s="837">
        <v>807.12868035999998</v>
      </c>
      <c r="J70" s="837">
        <v>823.64883978</v>
      </c>
      <c r="K70" s="837">
        <v>859.83854622000001</v>
      </c>
      <c r="L70" s="837">
        <v>846.63696895999999</v>
      </c>
      <c r="M70" s="837">
        <v>851.21896079999999</v>
      </c>
      <c r="N70" s="837">
        <v>922.92527984999992</v>
      </c>
      <c r="O70" s="837">
        <v>923.49960835000013</v>
      </c>
      <c r="P70" s="837">
        <v>927.36373035999998</v>
      </c>
      <c r="Q70" s="837">
        <v>936.65212425000004</v>
      </c>
      <c r="R70" s="837">
        <v>938</v>
      </c>
      <c r="S70" s="837">
        <v>956.89488877999997</v>
      </c>
      <c r="T70" s="837">
        <v>969.04638056999988</v>
      </c>
      <c r="U70" s="837">
        <v>935.28331177000007</v>
      </c>
      <c r="V70" s="837">
        <v>944.80694749999998</v>
      </c>
      <c r="W70" s="837">
        <v>969.80502476000004</v>
      </c>
      <c r="X70" s="837">
        <v>976.10490385999992</v>
      </c>
      <c r="Y70" s="837">
        <v>967.20038748000002</v>
      </c>
      <c r="Z70" s="837">
        <v>925.29982473999996</v>
      </c>
      <c r="AA70" s="837">
        <v>913.79471250999995</v>
      </c>
      <c r="AB70" s="837">
        <v>920.85854840000013</v>
      </c>
      <c r="AC70" s="837">
        <v>911.88043506999998</v>
      </c>
      <c r="AD70" s="837">
        <v>901.02560799000003</v>
      </c>
    </row>
    <row r="71" spans="1:30" s="615" customFormat="1" ht="33" x14ac:dyDescent="0.3">
      <c r="A71" s="852" t="s">
        <v>751</v>
      </c>
      <c r="B71" s="835">
        <v>250.5124572</v>
      </c>
      <c r="C71" s="836">
        <v>256.28397602999996</v>
      </c>
      <c r="D71" s="837">
        <v>236.71544947000001</v>
      </c>
      <c r="E71" s="837">
        <v>260.73204059</v>
      </c>
      <c r="F71" s="837">
        <v>263.65285599000003</v>
      </c>
      <c r="G71" s="837">
        <v>265.99052308999995</v>
      </c>
      <c r="H71" s="837">
        <v>271.45901932999999</v>
      </c>
      <c r="I71" s="837">
        <v>274.52494490999999</v>
      </c>
      <c r="J71" s="837">
        <v>270.72897452000007</v>
      </c>
      <c r="K71" s="837">
        <v>201.84693806000001</v>
      </c>
      <c r="L71" s="837">
        <v>208.49066536999999</v>
      </c>
      <c r="M71" s="837">
        <v>223.49361134999995</v>
      </c>
      <c r="N71" s="837">
        <v>226.54096943999997</v>
      </c>
      <c r="O71" s="837">
        <v>227.26395092999996</v>
      </c>
      <c r="P71" s="837">
        <v>207.46484647</v>
      </c>
      <c r="Q71" s="837">
        <v>207.170467</v>
      </c>
      <c r="R71" s="837">
        <v>209</v>
      </c>
      <c r="S71" s="837">
        <v>208.47990227</v>
      </c>
      <c r="T71" s="837">
        <v>208.97890383999999</v>
      </c>
      <c r="U71" s="837">
        <v>210.05846843999998</v>
      </c>
      <c r="V71" s="837">
        <v>211.92540763</v>
      </c>
      <c r="W71" s="837">
        <v>212.31438685999998</v>
      </c>
      <c r="X71" s="837">
        <v>214.15910960999994</v>
      </c>
      <c r="Y71" s="837">
        <v>209.35079618999995</v>
      </c>
      <c r="Z71" s="837">
        <v>212.48142607</v>
      </c>
      <c r="AA71" s="837">
        <v>212.87600277000001</v>
      </c>
      <c r="AB71" s="837">
        <v>211.02562740000002</v>
      </c>
      <c r="AC71" s="837">
        <v>211.64275679999997</v>
      </c>
      <c r="AD71" s="837">
        <v>210.13429385999999</v>
      </c>
    </row>
    <row r="72" spans="1:30" s="615" customFormat="1" ht="17.25" x14ac:dyDescent="0.3">
      <c r="A72" s="785" t="s">
        <v>752</v>
      </c>
      <c r="B72" s="835">
        <v>16.73095519</v>
      </c>
      <c r="C72" s="836">
        <v>15.930482289999999</v>
      </c>
      <c r="D72" s="837">
        <v>15.904865060000001</v>
      </c>
      <c r="E72" s="837">
        <v>16.30869461</v>
      </c>
      <c r="F72" s="837">
        <v>16.558436789999998</v>
      </c>
      <c r="G72" s="837">
        <v>15.022977979999999</v>
      </c>
      <c r="H72" s="837">
        <v>14.706792650000002</v>
      </c>
      <c r="I72" s="837">
        <v>11.691440319999998</v>
      </c>
      <c r="J72" s="837">
        <v>11.593181269999999</v>
      </c>
      <c r="K72" s="837">
        <v>10.346237350000001</v>
      </c>
      <c r="L72" s="837">
        <v>10.11654311</v>
      </c>
      <c r="M72" s="837">
        <v>10.726471310000001</v>
      </c>
      <c r="N72" s="837">
        <v>9.0316912799999987</v>
      </c>
      <c r="O72" s="837">
        <v>7.2547528200000002</v>
      </c>
      <c r="P72" s="837">
        <v>133.54397635999999</v>
      </c>
      <c r="Q72" s="837">
        <v>157.0260907</v>
      </c>
      <c r="R72" s="837">
        <v>88</v>
      </c>
      <c r="S72" s="837">
        <v>72.947123330000011</v>
      </c>
      <c r="T72" s="837">
        <v>73.399406690000006</v>
      </c>
      <c r="U72" s="837">
        <v>4.7239749800000004</v>
      </c>
      <c r="V72" s="837">
        <v>10.214740599999999</v>
      </c>
      <c r="W72" s="837">
        <v>4.7047030199999993</v>
      </c>
      <c r="X72" s="837">
        <v>99.288502940000001</v>
      </c>
      <c r="Y72" s="837">
        <v>90.023444549999994</v>
      </c>
      <c r="Z72" s="837">
        <v>113.68741107</v>
      </c>
      <c r="AA72" s="837">
        <v>65.221567880000009</v>
      </c>
      <c r="AB72" s="837">
        <v>83.493815730000009</v>
      </c>
      <c r="AC72" s="837">
        <v>132.79299082</v>
      </c>
      <c r="AD72" s="837">
        <v>133.13688956999999</v>
      </c>
    </row>
    <row r="73" spans="1:30" s="615" customFormat="1" ht="17.25" x14ac:dyDescent="0.3">
      <c r="A73" s="785" t="s">
        <v>753</v>
      </c>
      <c r="B73" s="835">
        <v>1230.9719081264843</v>
      </c>
      <c r="C73" s="836">
        <v>1237.5294444928049</v>
      </c>
      <c r="D73" s="837">
        <v>1443.7463754851981</v>
      </c>
      <c r="E73" s="837">
        <v>1374.7540298675538</v>
      </c>
      <c r="F73" s="837">
        <v>1284.1143380018973</v>
      </c>
      <c r="G73" s="837">
        <v>1278.6448935763235</v>
      </c>
      <c r="H73" s="837">
        <v>1320.5760173671995</v>
      </c>
      <c r="I73" s="837">
        <v>1233.1072665344554</v>
      </c>
      <c r="J73" s="837">
        <v>749.72287513429274</v>
      </c>
      <c r="K73" s="837">
        <v>965.48654654876452</v>
      </c>
      <c r="L73" s="837">
        <v>657.48240753681819</v>
      </c>
      <c r="M73" s="837">
        <v>791.763493759737</v>
      </c>
      <c r="N73" s="837">
        <v>706.32270960896426</v>
      </c>
      <c r="O73" s="837">
        <v>948.90263712276248</v>
      </c>
      <c r="P73" s="837">
        <v>1081.3183266424242</v>
      </c>
      <c r="Q73" s="837">
        <v>839.04314464839501</v>
      </c>
      <c r="R73" s="837">
        <v>751</v>
      </c>
      <c r="S73" s="837">
        <v>1303.4179735844784</v>
      </c>
      <c r="T73" s="837">
        <v>821.54091733659925</v>
      </c>
      <c r="U73" s="837">
        <v>407.05192002302624</v>
      </c>
      <c r="V73" s="837">
        <v>357.90057310793372</v>
      </c>
      <c r="W73" s="837">
        <v>344.02252206205941</v>
      </c>
      <c r="X73" s="837">
        <v>439.37120655332683</v>
      </c>
      <c r="Y73" s="837">
        <v>474.64055937649454</v>
      </c>
      <c r="Z73" s="837">
        <v>558.63969656531901</v>
      </c>
      <c r="AA73" s="837">
        <v>640.37252082274426</v>
      </c>
      <c r="AB73" s="837">
        <v>610.98343291747904</v>
      </c>
      <c r="AC73" s="837">
        <v>508.93171907846232</v>
      </c>
      <c r="AD73" s="837">
        <v>525.394377722066</v>
      </c>
    </row>
    <row r="74" spans="1:30" s="615" customFormat="1" ht="17.25" x14ac:dyDescent="0.3">
      <c r="A74" s="785" t="s">
        <v>754</v>
      </c>
      <c r="B74" s="835">
        <v>403.84955013999996</v>
      </c>
      <c r="C74" s="836">
        <v>411.70845238999999</v>
      </c>
      <c r="D74" s="837">
        <v>348.26765365</v>
      </c>
      <c r="E74" s="837">
        <v>338.16866047000002</v>
      </c>
      <c r="F74" s="837">
        <v>348.11914607999904</v>
      </c>
      <c r="G74" s="837">
        <v>360.68007355999998</v>
      </c>
      <c r="H74" s="837">
        <v>939.17504153999994</v>
      </c>
      <c r="I74" s="837">
        <v>951.83037141000011</v>
      </c>
      <c r="J74" s="837">
        <v>954.10243352000009</v>
      </c>
      <c r="K74" s="837">
        <v>974.79302808</v>
      </c>
      <c r="L74" s="837">
        <v>973.4222116799998</v>
      </c>
      <c r="M74" s="837">
        <v>955.12761432000013</v>
      </c>
      <c r="N74" s="837">
        <v>969.61226958999987</v>
      </c>
      <c r="O74" s="837">
        <v>962.05729120000001</v>
      </c>
      <c r="P74" s="837">
        <v>931.48849087999997</v>
      </c>
      <c r="Q74" s="837">
        <v>946.77371268000002</v>
      </c>
      <c r="R74" s="837">
        <v>975</v>
      </c>
      <c r="S74" s="837">
        <v>1004.6872676600001</v>
      </c>
      <c r="T74" s="837">
        <v>1016.25949337</v>
      </c>
      <c r="U74" s="837">
        <v>1012.4168901499999</v>
      </c>
      <c r="V74" s="837">
        <v>1006.7512443200001</v>
      </c>
      <c r="W74" s="837">
        <v>1029.28300657</v>
      </c>
      <c r="X74" s="837">
        <v>1038.8996598799999</v>
      </c>
      <c r="Y74" s="837">
        <v>424.57077001000005</v>
      </c>
      <c r="Z74" s="837">
        <v>407.02997682904339</v>
      </c>
      <c r="AA74" s="837">
        <v>419.30891600991032</v>
      </c>
      <c r="AB74" s="837">
        <v>414.448663021242</v>
      </c>
      <c r="AC74" s="837">
        <v>405.6793076693678</v>
      </c>
      <c r="AD74" s="837">
        <v>405.16453012167204</v>
      </c>
    </row>
    <row r="75" spans="1:30" s="615" customFormat="1" ht="17.25" x14ac:dyDescent="0.3">
      <c r="A75" s="785" t="s">
        <v>755</v>
      </c>
      <c r="B75" s="835">
        <v>90.829285780000006</v>
      </c>
      <c r="C75" s="836">
        <v>203.56245257999998</v>
      </c>
      <c r="D75" s="837">
        <v>194.81255318999999</v>
      </c>
      <c r="E75" s="837">
        <v>191.78526481999998</v>
      </c>
      <c r="F75" s="837">
        <v>198.15983179091756</v>
      </c>
      <c r="G75" s="837">
        <v>205.40301233028697</v>
      </c>
      <c r="H75" s="837">
        <v>205.32215923890095</v>
      </c>
      <c r="I75" s="837">
        <v>207.5476737212646</v>
      </c>
      <c r="J75" s="837">
        <v>190.92977064606393</v>
      </c>
      <c r="K75" s="837">
        <v>160.4710895023922</v>
      </c>
      <c r="L75" s="837">
        <v>160.36094059370765</v>
      </c>
      <c r="M75" s="837">
        <v>169.4072118217411</v>
      </c>
      <c r="N75" s="837">
        <v>170.0466837662741</v>
      </c>
      <c r="O75" s="837">
        <v>170.93213225897333</v>
      </c>
      <c r="P75" s="837">
        <v>170.97381219282576</v>
      </c>
      <c r="Q75" s="837">
        <v>174.85719493752455</v>
      </c>
      <c r="R75" s="837">
        <v>177</v>
      </c>
      <c r="S75" s="837">
        <v>175.83035838740659</v>
      </c>
      <c r="T75" s="837">
        <v>180.85656369532182</v>
      </c>
      <c r="U75" s="837">
        <v>179.72727601397821</v>
      </c>
      <c r="V75" s="837">
        <v>168.62493663590971</v>
      </c>
      <c r="W75" s="837">
        <v>162.03685951788643</v>
      </c>
      <c r="X75" s="837">
        <v>159.64111832522244</v>
      </c>
      <c r="Y75" s="837">
        <v>159.75051835797021</v>
      </c>
      <c r="Z75" s="837">
        <v>174.47195608744127</v>
      </c>
      <c r="AA75" s="837">
        <v>174.41886585836721</v>
      </c>
      <c r="AB75" s="837">
        <v>169.41426376757073</v>
      </c>
      <c r="AC75" s="837">
        <v>167.40328701283622</v>
      </c>
      <c r="AD75" s="837">
        <v>168.30256170215455</v>
      </c>
    </row>
    <row r="76" spans="1:30" s="615" customFormat="1" ht="17.25" x14ac:dyDescent="0.3">
      <c r="A76" s="783" t="s">
        <v>756</v>
      </c>
      <c r="B76" s="853">
        <v>14016.483559145596</v>
      </c>
      <c r="C76" s="833">
        <v>13832.027679637218</v>
      </c>
      <c r="D76" s="834">
        <v>13054.165974237629</v>
      </c>
      <c r="E76" s="834">
        <v>12917.141639846024</v>
      </c>
      <c r="F76" s="834">
        <v>13493.708766612968</v>
      </c>
      <c r="G76" s="834">
        <v>13709.306785392579</v>
      </c>
      <c r="H76" s="834">
        <v>13387.453674932174</v>
      </c>
      <c r="I76" s="834">
        <v>13012.443493798475</v>
      </c>
      <c r="J76" s="834">
        <v>14542.993504490509</v>
      </c>
      <c r="K76" s="834">
        <v>14436.146967468307</v>
      </c>
      <c r="L76" s="834">
        <v>15641.227005508003</v>
      </c>
      <c r="M76" s="834">
        <v>15829.892703301246</v>
      </c>
      <c r="N76" s="834">
        <v>15931.26108158297</v>
      </c>
      <c r="O76" s="834">
        <v>16184.484829059378</v>
      </c>
      <c r="P76" s="834">
        <v>16271.864887986461</v>
      </c>
      <c r="Q76" s="834">
        <v>16314.31687421447</v>
      </c>
      <c r="R76" s="834">
        <v>16440</v>
      </c>
      <c r="S76" s="834">
        <v>16636.659172444968</v>
      </c>
      <c r="T76" s="834">
        <v>16844.975627926055</v>
      </c>
      <c r="U76" s="834">
        <v>16965.942705476169</v>
      </c>
      <c r="V76" s="834">
        <v>16968.417968745809</v>
      </c>
      <c r="W76" s="834">
        <v>17539.534458460559</v>
      </c>
      <c r="X76" s="834">
        <v>17649.898101594979</v>
      </c>
      <c r="Y76" s="834">
        <v>17826.183958267837</v>
      </c>
      <c r="Z76" s="834">
        <v>18082.529356959356</v>
      </c>
      <c r="AA76" s="834">
        <v>18222.323639940132</v>
      </c>
      <c r="AB76" s="834">
        <v>18524.224251554497</v>
      </c>
      <c r="AC76" s="834">
        <v>18431.175342205766</v>
      </c>
      <c r="AD76" s="834">
        <v>19071.831907100335</v>
      </c>
    </row>
    <row r="77" spans="1:30" s="615" customFormat="1" ht="17.25" x14ac:dyDescent="0.3">
      <c r="A77" s="783" t="s">
        <v>757</v>
      </c>
      <c r="B77" s="832">
        <v>3622.1856756967504</v>
      </c>
      <c r="C77" s="833">
        <v>3555.1045294714127</v>
      </c>
      <c r="D77" s="834">
        <v>3320.50109802103</v>
      </c>
      <c r="E77" s="834">
        <v>2950.9880445655831</v>
      </c>
      <c r="F77" s="834">
        <v>2395.6724086259837</v>
      </c>
      <c r="G77" s="834">
        <v>2253.7108650298223</v>
      </c>
      <c r="H77" s="834">
        <v>1916.3822133040233</v>
      </c>
      <c r="I77" s="834">
        <v>2010.9160564582783</v>
      </c>
      <c r="J77" s="834">
        <v>1890.0014816514674</v>
      </c>
      <c r="K77" s="834">
        <v>1780.9903104423838</v>
      </c>
      <c r="L77" s="834">
        <v>2091.173266460577</v>
      </c>
      <c r="M77" s="834">
        <v>1586.4483151318484</v>
      </c>
      <c r="N77" s="834">
        <v>1644.8618107349585</v>
      </c>
      <c r="O77" s="834">
        <v>1720.3215620571032</v>
      </c>
      <c r="P77" s="834">
        <v>1851.7628743980026</v>
      </c>
      <c r="Q77" s="834">
        <v>1833.1452465303403</v>
      </c>
      <c r="R77" s="834">
        <v>2019</v>
      </c>
      <c r="S77" s="834">
        <v>2034.9744039831678</v>
      </c>
      <c r="T77" s="834">
        <v>2117.933259885021</v>
      </c>
      <c r="U77" s="834">
        <v>2181.911456249989</v>
      </c>
      <c r="V77" s="834">
        <v>2489.5301849900006</v>
      </c>
      <c r="W77" s="834">
        <v>2482.6699483700017</v>
      </c>
      <c r="X77" s="834">
        <v>2373.5546708699999</v>
      </c>
      <c r="Y77" s="834">
        <v>2372.3978858407204</v>
      </c>
      <c r="Z77" s="834">
        <v>2524.1552849034756</v>
      </c>
      <c r="AA77" s="834">
        <v>2549.9535353864849</v>
      </c>
      <c r="AB77" s="834">
        <v>2586.8472115756244</v>
      </c>
      <c r="AC77" s="834">
        <v>2443.6403013104382</v>
      </c>
      <c r="AD77" s="834">
        <v>2391.0481770798319</v>
      </c>
    </row>
    <row r="78" spans="1:30" s="615" customFormat="1" ht="17.25" x14ac:dyDescent="0.3">
      <c r="A78" s="785" t="s">
        <v>758</v>
      </c>
      <c r="B78" s="835">
        <v>231.01043298472894</v>
      </c>
      <c r="C78" s="836">
        <v>225.70717548470395</v>
      </c>
      <c r="D78" s="837">
        <v>228.27805297346137</v>
      </c>
      <c r="E78" s="837">
        <v>218.22555775561975</v>
      </c>
      <c r="F78" s="837">
        <v>251.05843959939892</v>
      </c>
      <c r="G78" s="837">
        <v>221.78688512952795</v>
      </c>
      <c r="H78" s="837">
        <v>370.71592675001142</v>
      </c>
      <c r="I78" s="837">
        <v>363.67530641606368</v>
      </c>
      <c r="J78" s="837">
        <v>361.05799170420983</v>
      </c>
      <c r="K78" s="837">
        <v>360.05030492434503</v>
      </c>
      <c r="L78" s="837">
        <v>358.84567154980601</v>
      </c>
      <c r="M78" s="837">
        <v>351.68800431095013</v>
      </c>
      <c r="N78" s="837">
        <v>340.92063920582518</v>
      </c>
      <c r="O78" s="837">
        <v>308.51626544419349</v>
      </c>
      <c r="P78" s="837">
        <v>321.25809224132172</v>
      </c>
      <c r="Q78" s="837">
        <v>327.48673714</v>
      </c>
      <c r="R78" s="837">
        <v>321</v>
      </c>
      <c r="S78" s="837">
        <v>315.60201279</v>
      </c>
      <c r="T78" s="837">
        <v>336.51630920999997</v>
      </c>
      <c r="U78" s="837">
        <v>327.53006358998999</v>
      </c>
      <c r="V78" s="837">
        <v>345.06032173000102</v>
      </c>
      <c r="W78" s="837">
        <v>359.07169764000201</v>
      </c>
      <c r="X78" s="837">
        <v>337.61051436000002</v>
      </c>
      <c r="Y78" s="837">
        <v>369.89224394999997</v>
      </c>
      <c r="Z78" s="837">
        <v>346.35795651000001</v>
      </c>
      <c r="AA78" s="837">
        <v>362.61148300999997</v>
      </c>
      <c r="AB78" s="837">
        <v>359.24243548000004</v>
      </c>
      <c r="AC78" s="837">
        <v>356.72122623000001</v>
      </c>
      <c r="AD78" s="837">
        <v>351.58536650000002</v>
      </c>
    </row>
    <row r="79" spans="1:30" s="615" customFormat="1" ht="17.25" x14ac:dyDescent="0.3">
      <c r="A79" s="785" t="s">
        <v>759</v>
      </c>
      <c r="B79" s="835">
        <v>2622.6922096520216</v>
      </c>
      <c r="C79" s="836">
        <v>2574.2388773567086</v>
      </c>
      <c r="D79" s="837">
        <v>2339.5853679675688</v>
      </c>
      <c r="E79" s="837">
        <v>1973.0899729699631</v>
      </c>
      <c r="F79" s="837">
        <v>1410.8610342865843</v>
      </c>
      <c r="G79" s="837">
        <v>1282.3625598002945</v>
      </c>
      <c r="H79" s="837">
        <v>1239.3539231040118</v>
      </c>
      <c r="I79" s="837">
        <v>1354.1566438222144</v>
      </c>
      <c r="J79" s="837">
        <v>1234.717400327258</v>
      </c>
      <c r="K79" s="837">
        <v>1113.9868535980386</v>
      </c>
      <c r="L79" s="837">
        <v>1413.1827343007706</v>
      </c>
      <c r="M79" s="837">
        <v>875.61388999089809</v>
      </c>
      <c r="N79" s="837">
        <v>930.61212002913305</v>
      </c>
      <c r="O79" s="837">
        <v>902.29623207290967</v>
      </c>
      <c r="P79" s="837">
        <v>1016.9366556266809</v>
      </c>
      <c r="Q79" s="837">
        <v>989.54171890034013</v>
      </c>
      <c r="R79" s="837">
        <v>1151</v>
      </c>
      <c r="S79" s="837">
        <v>1155.416708603168</v>
      </c>
      <c r="T79" s="837">
        <v>1213.6573697550209</v>
      </c>
      <c r="U79" s="837">
        <v>1199.5232335399999</v>
      </c>
      <c r="V79" s="837">
        <v>1458.9375791500001</v>
      </c>
      <c r="W79" s="837">
        <v>1430.5841434200001</v>
      </c>
      <c r="X79" s="837">
        <v>1387.5310737699999</v>
      </c>
      <c r="Y79" s="837">
        <v>1331.1593113507199</v>
      </c>
      <c r="Z79" s="837">
        <v>1510.4629502434757</v>
      </c>
      <c r="AA79" s="837">
        <v>1504.1377655364849</v>
      </c>
      <c r="AB79" s="837">
        <v>1523.6840246356248</v>
      </c>
      <c r="AC79" s="837">
        <v>1380.5523921704378</v>
      </c>
      <c r="AD79" s="837">
        <v>1398.7424254898322</v>
      </c>
    </row>
    <row r="80" spans="1:30" s="615" customFormat="1" ht="17.25" x14ac:dyDescent="0.3">
      <c r="A80" s="785" t="s">
        <v>760</v>
      </c>
      <c r="B80" s="835">
        <v>73.214730750000001</v>
      </c>
      <c r="C80" s="836">
        <v>52.620925160000006</v>
      </c>
      <c r="D80" s="837">
        <v>39.429345579999996</v>
      </c>
      <c r="E80" s="837">
        <v>40.77997079</v>
      </c>
      <c r="F80" s="837">
        <v>37.810613269999997</v>
      </c>
      <c r="G80" s="837">
        <v>53.708851609999996</v>
      </c>
      <c r="H80" s="837">
        <v>60.242617689999996</v>
      </c>
      <c r="I80" s="837">
        <v>57.767559649999995</v>
      </c>
      <c r="J80" s="837">
        <v>56.936301299999997</v>
      </c>
      <c r="K80" s="837">
        <v>52.897202150000005</v>
      </c>
      <c r="L80" s="837">
        <v>55.882452999999998</v>
      </c>
      <c r="M80" s="837">
        <v>50.552567159999995</v>
      </c>
      <c r="N80" s="837">
        <v>46.8322973</v>
      </c>
      <c r="O80" s="837">
        <v>48.286218679999998</v>
      </c>
      <c r="P80" s="837">
        <v>50.461594609999999</v>
      </c>
      <c r="Q80" s="837">
        <v>53.183537369999996</v>
      </c>
      <c r="R80" s="837">
        <v>61</v>
      </c>
      <c r="S80" s="837">
        <v>57.879829560000005</v>
      </c>
      <c r="T80" s="837">
        <v>64.041388389999995</v>
      </c>
      <c r="U80" s="837">
        <v>56.520673850000001</v>
      </c>
      <c r="V80" s="837">
        <v>62.630106600000005</v>
      </c>
      <c r="W80" s="837">
        <v>65.281049909999993</v>
      </c>
      <c r="X80" s="837">
        <v>65.37957415000001</v>
      </c>
      <c r="Y80" s="837">
        <v>67.460428329999999</v>
      </c>
      <c r="Z80" s="837">
        <v>59.823382869999996</v>
      </c>
      <c r="AA80" s="837">
        <v>67.943731070000013</v>
      </c>
      <c r="AB80" s="837">
        <v>64.565927279999997</v>
      </c>
      <c r="AC80" s="837">
        <v>63.522195549999999</v>
      </c>
      <c r="AD80" s="837">
        <v>62.420495290000005</v>
      </c>
    </row>
    <row r="81" spans="1:30" s="615" customFormat="1" ht="17.25" x14ac:dyDescent="0.3">
      <c r="A81" s="785" t="s">
        <v>761</v>
      </c>
      <c r="B81" s="835">
        <v>14.007833300000001</v>
      </c>
      <c r="C81" s="836">
        <v>14.670040419999998</v>
      </c>
      <c r="D81" s="837">
        <v>14.86773691</v>
      </c>
      <c r="E81" s="837">
        <v>13.50231393</v>
      </c>
      <c r="F81" s="837">
        <v>6.8043196500000001</v>
      </c>
      <c r="G81" s="837">
        <v>7.5746905600000005</v>
      </c>
      <c r="H81" s="837">
        <v>10.389419629999999</v>
      </c>
      <c r="I81" s="837">
        <v>8.524747060000001</v>
      </c>
      <c r="J81" s="837">
        <v>9.70926358</v>
      </c>
      <c r="K81" s="837">
        <v>8.8257014600000012</v>
      </c>
      <c r="L81" s="837">
        <v>9.1846387899999993</v>
      </c>
      <c r="M81" s="837">
        <v>9.0058675099999999</v>
      </c>
      <c r="N81" s="837">
        <v>6.5386222500000004</v>
      </c>
      <c r="O81" s="837">
        <v>5.1807066899999992</v>
      </c>
      <c r="P81" s="837">
        <v>8.3106228200000007</v>
      </c>
      <c r="Q81" s="837">
        <v>9.4594420699999997</v>
      </c>
      <c r="R81" s="837">
        <v>9</v>
      </c>
      <c r="S81" s="837">
        <v>10.775588490000001</v>
      </c>
      <c r="T81" s="837">
        <v>6.5230652100000004</v>
      </c>
      <c r="U81" s="837">
        <v>7.1049174500000003</v>
      </c>
      <c r="V81" s="837">
        <v>10.17810798</v>
      </c>
      <c r="W81" s="837">
        <v>10.870148940000002</v>
      </c>
      <c r="X81" s="837">
        <v>8.2667677899999994</v>
      </c>
      <c r="Y81" s="837">
        <v>4.4771826799999994</v>
      </c>
      <c r="Z81" s="837">
        <v>6.9531605000000001</v>
      </c>
      <c r="AA81" s="837">
        <v>5.7700131099999998</v>
      </c>
      <c r="AB81" s="837">
        <v>10.21300963</v>
      </c>
      <c r="AC81" s="837">
        <v>9.1596789899999997</v>
      </c>
      <c r="AD81" s="837">
        <v>6.8922611400000005</v>
      </c>
    </row>
    <row r="82" spans="1:30" s="615" customFormat="1" ht="17.25" x14ac:dyDescent="0.3">
      <c r="A82" s="785" t="s">
        <v>762</v>
      </c>
      <c r="B82" s="835">
        <v>97.387107669999992</v>
      </c>
      <c r="C82" s="836">
        <v>90.277790120000006</v>
      </c>
      <c r="D82" s="837">
        <v>88.267082079999994</v>
      </c>
      <c r="E82" s="837">
        <v>91.098502819999993</v>
      </c>
      <c r="F82" s="837">
        <v>93.654553710000002</v>
      </c>
      <c r="G82" s="837">
        <v>92.479294870000004</v>
      </c>
      <c r="H82" s="837">
        <v>89.566909429999995</v>
      </c>
      <c r="I82" s="837">
        <v>91.146370079999997</v>
      </c>
      <c r="J82" s="837">
        <v>91.66910652</v>
      </c>
      <c r="K82" s="837">
        <v>96.310288909999997</v>
      </c>
      <c r="L82" s="837">
        <v>100.77097921000001</v>
      </c>
      <c r="M82" s="837">
        <v>100.19883498999999</v>
      </c>
      <c r="N82" s="837">
        <v>99.982802219999996</v>
      </c>
      <c r="O82" s="837">
        <v>93.321811690000004</v>
      </c>
      <c r="P82" s="837">
        <v>97.898222779999998</v>
      </c>
      <c r="Q82" s="837">
        <v>92.663571289999993</v>
      </c>
      <c r="R82" s="837">
        <v>89</v>
      </c>
      <c r="S82" s="837">
        <v>91.811482369999993</v>
      </c>
      <c r="T82" s="837">
        <v>88.294088119999998</v>
      </c>
      <c r="U82" s="837">
        <v>87.889925469999994</v>
      </c>
      <c r="V82" s="837">
        <v>81.835896050000002</v>
      </c>
      <c r="W82" s="837">
        <v>84.12332416000001</v>
      </c>
      <c r="X82" s="837">
        <v>86.241870480000003</v>
      </c>
      <c r="Y82" s="837">
        <v>85.781006120000001</v>
      </c>
      <c r="Z82" s="837">
        <v>82.486207960000002</v>
      </c>
      <c r="AA82" s="837">
        <v>81.276999539999991</v>
      </c>
      <c r="AB82" s="837">
        <v>83.902402850000016</v>
      </c>
      <c r="AC82" s="837">
        <v>82.627824230000002</v>
      </c>
      <c r="AD82" s="837">
        <v>87.478991950000008</v>
      </c>
    </row>
    <row r="83" spans="1:30" s="615" customFormat="1" ht="17.25" x14ac:dyDescent="0.3">
      <c r="A83" s="785" t="s">
        <v>763</v>
      </c>
      <c r="B83" s="835">
        <v>583.87336134000009</v>
      </c>
      <c r="C83" s="836">
        <v>597.58972093000011</v>
      </c>
      <c r="D83" s="837">
        <v>610.07351251</v>
      </c>
      <c r="E83" s="837">
        <v>614.29172630000005</v>
      </c>
      <c r="F83" s="837">
        <v>595.48344811000004</v>
      </c>
      <c r="G83" s="837">
        <v>595.79858306000006</v>
      </c>
      <c r="H83" s="837">
        <v>146.11341669999999</v>
      </c>
      <c r="I83" s="837">
        <v>135.64542943000001</v>
      </c>
      <c r="J83" s="837">
        <v>135.91141821999898</v>
      </c>
      <c r="K83" s="837">
        <v>148.91995940000001</v>
      </c>
      <c r="L83" s="837">
        <v>153.30678960999998</v>
      </c>
      <c r="M83" s="837">
        <v>199.38915117000002</v>
      </c>
      <c r="N83" s="837">
        <v>219.97532973</v>
      </c>
      <c r="O83" s="837">
        <v>362.72032748000004</v>
      </c>
      <c r="P83" s="837">
        <v>356.89768631999999</v>
      </c>
      <c r="Q83" s="837">
        <v>360.81023976</v>
      </c>
      <c r="R83" s="837">
        <v>387</v>
      </c>
      <c r="S83" s="837">
        <v>403.48878216999998</v>
      </c>
      <c r="T83" s="837">
        <v>408.90103920000001</v>
      </c>
      <c r="U83" s="837">
        <v>503.34264234999893</v>
      </c>
      <c r="V83" s="837">
        <v>530.88817347999998</v>
      </c>
      <c r="W83" s="837">
        <v>532.73958430000005</v>
      </c>
      <c r="X83" s="837">
        <v>488.52487031999999</v>
      </c>
      <c r="Y83" s="837">
        <v>513.62771340999996</v>
      </c>
      <c r="Z83" s="837">
        <v>518.07162682000001</v>
      </c>
      <c r="AA83" s="837">
        <v>528.21354312000005</v>
      </c>
      <c r="AB83" s="837">
        <v>545.23941170000001</v>
      </c>
      <c r="AC83" s="837">
        <v>551.05698413999983</v>
      </c>
      <c r="AD83" s="837">
        <v>483.92863670999998</v>
      </c>
    </row>
    <row r="84" spans="1:30" s="615" customFormat="1" ht="17.25" x14ac:dyDescent="0.3">
      <c r="A84" s="783" t="s">
        <v>764</v>
      </c>
      <c r="B84" s="832">
        <v>4750.8290667585643</v>
      </c>
      <c r="C84" s="833">
        <v>4831.7400407947416</v>
      </c>
      <c r="D84" s="834">
        <v>4735.6540993549061</v>
      </c>
      <c r="E84" s="834">
        <v>4585.674603561577</v>
      </c>
      <c r="F84" s="834">
        <v>4376.527378809762</v>
      </c>
      <c r="G84" s="834">
        <v>4430.7842093904255</v>
      </c>
      <c r="H84" s="834">
        <v>4354.7073448039109</v>
      </c>
      <c r="I84" s="834">
        <v>4399.8219113006762</v>
      </c>
      <c r="J84" s="834">
        <v>4415.2162853766877</v>
      </c>
      <c r="K84" s="834">
        <v>4416.3779241202756</v>
      </c>
      <c r="L84" s="834">
        <v>4460.767777686754</v>
      </c>
      <c r="M84" s="834">
        <v>4512.1174207604699</v>
      </c>
      <c r="N84" s="834">
        <v>4429.6594329756699</v>
      </c>
      <c r="O84" s="834">
        <v>4364.210422825382</v>
      </c>
      <c r="P84" s="834">
        <v>4394.0427824351282</v>
      </c>
      <c r="Q84" s="834">
        <v>4443.5970413757932</v>
      </c>
      <c r="R84" s="834">
        <v>4645</v>
      </c>
      <c r="S84" s="834">
        <v>4655.7270097857081</v>
      </c>
      <c r="T84" s="834">
        <v>4690.941049906417</v>
      </c>
      <c r="U84" s="834">
        <v>4699.4606518831006</v>
      </c>
      <c r="V84" s="834">
        <v>4919.1803682813079</v>
      </c>
      <c r="W84" s="834">
        <v>4877.6031592052213</v>
      </c>
      <c r="X84" s="834">
        <v>4967.3395627003329</v>
      </c>
      <c r="Y84" s="834">
        <v>4963.2101042374443</v>
      </c>
      <c r="Z84" s="834">
        <v>4902.4168744752187</v>
      </c>
      <c r="AA84" s="834">
        <v>4974.9858572523117</v>
      </c>
      <c r="AB84" s="834">
        <v>5024.9421323928482</v>
      </c>
      <c r="AC84" s="834">
        <v>4900.8671665660986</v>
      </c>
      <c r="AD84" s="834">
        <v>7180.5948444919568</v>
      </c>
    </row>
    <row r="85" spans="1:30" s="615" customFormat="1" ht="17.25" x14ac:dyDescent="0.3">
      <c r="A85" s="785" t="s">
        <v>765</v>
      </c>
      <c r="B85" s="835">
        <v>897.78639792000013</v>
      </c>
      <c r="C85" s="836">
        <v>917.90160922000007</v>
      </c>
      <c r="D85" s="837">
        <v>929.12326751000012</v>
      </c>
      <c r="E85" s="837">
        <v>884.44455290999997</v>
      </c>
      <c r="F85" s="837">
        <v>939.11635990000002</v>
      </c>
      <c r="G85" s="837">
        <v>931.02090552999994</v>
      </c>
      <c r="H85" s="837">
        <v>926.35888463000003</v>
      </c>
      <c r="I85" s="837">
        <v>964.44093307999992</v>
      </c>
      <c r="J85" s="837">
        <v>940.29080826000006</v>
      </c>
      <c r="K85" s="837">
        <v>1048.7294110799999</v>
      </c>
      <c r="L85" s="837">
        <v>1079.9360459700001</v>
      </c>
      <c r="M85" s="837">
        <v>1123.3115463299998</v>
      </c>
      <c r="N85" s="837">
        <v>1074.6192702499991</v>
      </c>
      <c r="O85" s="837">
        <v>1110.1525378400002</v>
      </c>
      <c r="P85" s="837">
        <v>1081.49816319</v>
      </c>
      <c r="Q85" s="837">
        <v>1076.6237138299998</v>
      </c>
      <c r="R85" s="837">
        <v>1218</v>
      </c>
      <c r="S85" s="837">
        <v>1222.39263082</v>
      </c>
      <c r="T85" s="837">
        <v>1195.5583256800001</v>
      </c>
      <c r="U85" s="837">
        <v>1196.19824722</v>
      </c>
      <c r="V85" s="837">
        <v>1376.1112304600001</v>
      </c>
      <c r="W85" s="837">
        <v>1193.3328509400001</v>
      </c>
      <c r="X85" s="837">
        <v>1186.94073149</v>
      </c>
      <c r="Y85" s="837">
        <v>1190.9892231299998</v>
      </c>
      <c r="Z85" s="837">
        <v>1165.1530920499999</v>
      </c>
      <c r="AA85" s="837">
        <v>1162.12527591</v>
      </c>
      <c r="AB85" s="837">
        <v>1157.8905846800001</v>
      </c>
      <c r="AC85" s="837">
        <v>1145.88509552</v>
      </c>
      <c r="AD85" s="837">
        <v>1127.1320921999998</v>
      </c>
    </row>
    <row r="86" spans="1:30" s="615" customFormat="1" ht="17.25" x14ac:dyDescent="0.3">
      <c r="A86" s="785" t="s">
        <v>766</v>
      </c>
      <c r="B86" s="835">
        <v>2.0391060699999999</v>
      </c>
      <c r="C86" s="836">
        <v>1.9495328399999998</v>
      </c>
      <c r="D86" s="837">
        <v>0.60937330000000001</v>
      </c>
      <c r="E86" s="837">
        <v>0.24278323000000002</v>
      </c>
      <c r="F86" s="837">
        <v>2.4378461200000001</v>
      </c>
      <c r="G86" s="837">
        <v>3.3579647299999995</v>
      </c>
      <c r="H86" s="837">
        <v>8.2406152600000002</v>
      </c>
      <c r="I86" s="837">
        <v>8.2135818699999987</v>
      </c>
      <c r="J86" s="837">
        <v>8.3241847999999994</v>
      </c>
      <c r="K86" s="837">
        <v>8.0739075099999997</v>
      </c>
      <c r="L86" s="837">
        <v>9.6505650500000009</v>
      </c>
      <c r="M86" s="837">
        <v>9.3797539499999996</v>
      </c>
      <c r="N86" s="837">
        <v>8.9407027100000001</v>
      </c>
      <c r="O86" s="837">
        <v>9.4153176599999995</v>
      </c>
      <c r="P86" s="837">
        <v>9.292908409999999</v>
      </c>
      <c r="Q86" s="837">
        <v>8.1952424100000005</v>
      </c>
      <c r="R86" s="837">
        <v>8</v>
      </c>
      <c r="S86" s="837">
        <v>7.7903841299999996</v>
      </c>
      <c r="T86" s="837">
        <v>8.170227370000001</v>
      </c>
      <c r="U86" s="837">
        <v>14.542499293411861</v>
      </c>
      <c r="V86" s="837">
        <v>13.58480957154778</v>
      </c>
      <c r="W86" s="837">
        <v>12.315196642884242</v>
      </c>
      <c r="X86" s="837">
        <v>11.552343434893411</v>
      </c>
      <c r="Y86" s="837">
        <v>10.8861371004704</v>
      </c>
      <c r="Z86" s="837">
        <v>9.4495369962717994</v>
      </c>
      <c r="AA86" s="837">
        <v>11.074076604701519</v>
      </c>
      <c r="AB86" s="837">
        <v>12.65968279067687</v>
      </c>
      <c r="AC86" s="837">
        <v>13.387519397334469</v>
      </c>
      <c r="AD86" s="837">
        <v>12.71391927265423</v>
      </c>
    </row>
    <row r="87" spans="1:30" s="615" customFormat="1" ht="17.25" x14ac:dyDescent="0.3">
      <c r="A87" s="785" t="s">
        <v>767</v>
      </c>
      <c r="B87" s="835">
        <v>707.36644527516864</v>
      </c>
      <c r="C87" s="836">
        <v>706.38003038496788</v>
      </c>
      <c r="D87" s="837">
        <v>699.18219595781102</v>
      </c>
      <c r="E87" s="837">
        <v>708.25280252663447</v>
      </c>
      <c r="F87" s="837">
        <v>456.89657968487762</v>
      </c>
      <c r="G87" s="837">
        <v>498.33067586753617</v>
      </c>
      <c r="H87" s="837">
        <v>433.0787094978262</v>
      </c>
      <c r="I87" s="837">
        <v>423.1654711910694</v>
      </c>
      <c r="J87" s="837">
        <v>428.4874636661707</v>
      </c>
      <c r="K87" s="837">
        <v>446.82778394838755</v>
      </c>
      <c r="L87" s="837">
        <v>432.76092661352033</v>
      </c>
      <c r="M87" s="837">
        <v>492.6050031945166</v>
      </c>
      <c r="N87" s="837">
        <v>413.99019712431567</v>
      </c>
      <c r="O87" s="837">
        <v>441.57848155735502</v>
      </c>
      <c r="P87" s="837">
        <v>462.4409699676267</v>
      </c>
      <c r="Q87" s="837">
        <v>478.34758616889172</v>
      </c>
      <c r="R87" s="837">
        <v>546</v>
      </c>
      <c r="S87" s="837">
        <v>595.33012119353941</v>
      </c>
      <c r="T87" s="837">
        <v>610.28073278052818</v>
      </c>
      <c r="U87" s="837">
        <v>608.01989650011001</v>
      </c>
      <c r="V87" s="837">
        <v>618.09235725204155</v>
      </c>
      <c r="W87" s="837">
        <v>632.61129047695567</v>
      </c>
      <c r="X87" s="837">
        <v>652.0580201764102</v>
      </c>
      <c r="Y87" s="837">
        <v>666.65363553291729</v>
      </c>
      <c r="Z87" s="837">
        <v>655.30250948392825</v>
      </c>
      <c r="AA87" s="837">
        <v>673.48121987082459</v>
      </c>
      <c r="AB87" s="837">
        <v>662.05491978533576</v>
      </c>
      <c r="AC87" s="837">
        <v>670.94200959674845</v>
      </c>
      <c r="AD87" s="837">
        <v>706.37301738191024</v>
      </c>
    </row>
    <row r="88" spans="1:30" s="615" customFormat="1" ht="17.25" x14ac:dyDescent="0.3">
      <c r="A88" s="785" t="s">
        <v>768</v>
      </c>
      <c r="B88" s="835">
        <v>116.5242267</v>
      </c>
      <c r="C88" s="836">
        <v>111.94069625</v>
      </c>
      <c r="D88" s="837">
        <v>42.945483719999999</v>
      </c>
      <c r="E88" s="837">
        <v>41.503882060000002</v>
      </c>
      <c r="F88" s="837">
        <v>43.331386649999999</v>
      </c>
      <c r="G88" s="837">
        <v>39.139712029999998</v>
      </c>
      <c r="H88" s="837">
        <v>44.465784530000001</v>
      </c>
      <c r="I88" s="837">
        <v>34.77216301</v>
      </c>
      <c r="J88" s="837">
        <v>41.871732649999998</v>
      </c>
      <c r="K88" s="837">
        <v>40.050147010000003</v>
      </c>
      <c r="L88" s="837">
        <v>34.53631506</v>
      </c>
      <c r="M88" s="837">
        <v>30.986262670000002</v>
      </c>
      <c r="N88" s="837">
        <v>29.090104380000003</v>
      </c>
      <c r="O88" s="837">
        <v>37.642404509999999</v>
      </c>
      <c r="P88" s="837">
        <v>32.667780919999998</v>
      </c>
      <c r="Q88" s="837">
        <v>40.186201830000002</v>
      </c>
      <c r="R88" s="837">
        <v>36</v>
      </c>
      <c r="S88" s="837">
        <v>45.235719100000004</v>
      </c>
      <c r="T88" s="837">
        <v>34.938905720000001</v>
      </c>
      <c r="U88" s="837">
        <v>31.304904060000002</v>
      </c>
      <c r="V88" s="837">
        <v>32.392677059999997</v>
      </c>
      <c r="W88" s="837">
        <v>26.851128469999999</v>
      </c>
      <c r="X88" s="837">
        <v>24.319345529999996</v>
      </c>
      <c r="Y88" s="837">
        <v>28.003286929999998</v>
      </c>
      <c r="Z88" s="837">
        <v>28.96787011</v>
      </c>
      <c r="AA88" s="837">
        <v>33.995688350000002</v>
      </c>
      <c r="AB88" s="837">
        <v>47.240680670000003</v>
      </c>
      <c r="AC88" s="837">
        <v>41.672618499999999</v>
      </c>
      <c r="AD88" s="837">
        <v>39.068093399999995</v>
      </c>
    </row>
    <row r="89" spans="1:30" s="615" customFormat="1" ht="17.25" x14ac:dyDescent="0.3">
      <c r="A89" s="785" t="s">
        <v>769</v>
      </c>
      <c r="B89" s="835">
        <v>84.029160139999988</v>
      </c>
      <c r="C89" s="836">
        <v>83.32705464</v>
      </c>
      <c r="D89" s="837">
        <v>68.371613060000001</v>
      </c>
      <c r="E89" s="837">
        <v>63.012376400000008</v>
      </c>
      <c r="F89" s="837">
        <v>60.658251840000005</v>
      </c>
      <c r="G89" s="837">
        <v>63.684182999999997</v>
      </c>
      <c r="H89" s="837">
        <v>65.1529089</v>
      </c>
      <c r="I89" s="837">
        <v>63.831390180000007</v>
      </c>
      <c r="J89" s="837">
        <v>64.10505929</v>
      </c>
      <c r="K89" s="837">
        <v>67.850538880000002</v>
      </c>
      <c r="L89" s="837">
        <v>66.582431470000003</v>
      </c>
      <c r="M89" s="837">
        <v>65.568573709999995</v>
      </c>
      <c r="N89" s="837">
        <v>69.197873670000007</v>
      </c>
      <c r="O89" s="837">
        <v>65.24837488</v>
      </c>
      <c r="P89" s="837">
        <v>67.540155549999994</v>
      </c>
      <c r="Q89" s="837">
        <v>67.253084162788895</v>
      </c>
      <c r="R89" s="837">
        <v>78</v>
      </c>
      <c r="S89" s="837">
        <v>81.453596055754375</v>
      </c>
      <c r="T89" s="837">
        <v>81.485748376841514</v>
      </c>
      <c r="U89" s="837">
        <v>82.963411550539121</v>
      </c>
      <c r="V89" s="837">
        <v>82.302767367229748</v>
      </c>
      <c r="W89" s="837">
        <v>90.878742088772071</v>
      </c>
      <c r="X89" s="837">
        <v>94.821014312508083</v>
      </c>
      <c r="Y89" s="837">
        <v>93.170602958385814</v>
      </c>
      <c r="Z89" s="837">
        <v>99.327185150712339</v>
      </c>
      <c r="AA89" s="837">
        <v>105.3395488814552</v>
      </c>
      <c r="AB89" s="837">
        <v>97.391507345739754</v>
      </c>
      <c r="AC89" s="837">
        <v>95.412130496209883</v>
      </c>
      <c r="AD89" s="837">
        <v>106.7013291613605</v>
      </c>
    </row>
    <row r="90" spans="1:30" s="615" customFormat="1" ht="17.25" x14ac:dyDescent="0.3">
      <c r="A90" s="785" t="s">
        <v>770</v>
      </c>
      <c r="B90" s="835">
        <v>2943.0837306533949</v>
      </c>
      <c r="C90" s="836">
        <v>3010.2411174597742</v>
      </c>
      <c r="D90" s="837">
        <v>2995.4221658070951</v>
      </c>
      <c r="E90" s="837">
        <v>2888.2182064349427</v>
      </c>
      <c r="F90" s="837">
        <v>2874.0869546148842</v>
      </c>
      <c r="G90" s="837">
        <v>2895.2507682328892</v>
      </c>
      <c r="H90" s="837">
        <v>2877.4104419860851</v>
      </c>
      <c r="I90" s="837">
        <v>2905.3983719696075</v>
      </c>
      <c r="J90" s="837">
        <v>2932.1370367105169</v>
      </c>
      <c r="K90" s="837">
        <v>2804.8461356918879</v>
      </c>
      <c r="L90" s="837">
        <v>2837.3014935232341</v>
      </c>
      <c r="M90" s="837">
        <v>2790.2662809059534</v>
      </c>
      <c r="N90" s="837">
        <v>2833.8212848413555</v>
      </c>
      <c r="O90" s="837">
        <v>2700.173306378028</v>
      </c>
      <c r="P90" s="837">
        <v>2740.6028043975016</v>
      </c>
      <c r="Q90" s="837">
        <v>2772.9912129741128</v>
      </c>
      <c r="R90" s="837">
        <v>2760</v>
      </c>
      <c r="S90" s="837">
        <v>2703.5245584864142</v>
      </c>
      <c r="T90" s="837">
        <v>2760.5071099790466</v>
      </c>
      <c r="U90" s="837">
        <v>2766.43169325904</v>
      </c>
      <c r="V90" s="837">
        <v>2796.6965265704894</v>
      </c>
      <c r="W90" s="837">
        <v>2921.6139505866086</v>
      </c>
      <c r="X90" s="837">
        <v>2997.6481077565209</v>
      </c>
      <c r="Y90" s="837">
        <v>2973.5072185856707</v>
      </c>
      <c r="Z90" s="837">
        <v>2944.2166806843061</v>
      </c>
      <c r="AA90" s="837">
        <v>2988.9700476353305</v>
      </c>
      <c r="AB90" s="837">
        <v>3047.7047571210951</v>
      </c>
      <c r="AC90" s="837">
        <v>2933.5677930558054</v>
      </c>
      <c r="AD90" s="837">
        <v>5188.606393076032</v>
      </c>
    </row>
    <row r="91" spans="1:30" s="615" customFormat="1" ht="17.25" x14ac:dyDescent="0.3">
      <c r="A91" s="783" t="s">
        <v>771</v>
      </c>
      <c r="B91" s="832">
        <v>1198.9722477481389</v>
      </c>
      <c r="C91" s="833">
        <v>1206.7208284166536</v>
      </c>
      <c r="D91" s="834">
        <v>1242.0332390300002</v>
      </c>
      <c r="E91" s="834">
        <v>1220.4205975299999</v>
      </c>
      <c r="F91" s="834">
        <v>1212.8522091799998</v>
      </c>
      <c r="G91" s="834">
        <v>1207.3114739099999</v>
      </c>
      <c r="H91" s="834">
        <v>1173.5182279600001</v>
      </c>
      <c r="I91" s="834">
        <v>1177.01094644</v>
      </c>
      <c r="J91" s="834">
        <v>1183.61637952</v>
      </c>
      <c r="K91" s="834">
        <v>1191.7840735999998</v>
      </c>
      <c r="L91" s="834">
        <v>1173.4994562899999</v>
      </c>
      <c r="M91" s="834">
        <v>1162.0022747200001</v>
      </c>
      <c r="N91" s="834">
        <v>1172.1327933699999</v>
      </c>
      <c r="O91" s="834">
        <v>1161.0589610900001</v>
      </c>
      <c r="P91" s="834">
        <v>1172.8917102400001</v>
      </c>
      <c r="Q91" s="834">
        <v>1149.87555202</v>
      </c>
      <c r="R91" s="834">
        <v>1175</v>
      </c>
      <c r="S91" s="834">
        <v>1191.98213573</v>
      </c>
      <c r="T91" s="834">
        <v>1185.24509646</v>
      </c>
      <c r="U91" s="834">
        <v>1182.8907609300002</v>
      </c>
      <c r="V91" s="834">
        <v>1121.7663914000002</v>
      </c>
      <c r="W91" s="834">
        <v>1118.0905055200001</v>
      </c>
      <c r="X91" s="834">
        <v>1118.57693735</v>
      </c>
      <c r="Y91" s="834">
        <v>1122.9791891399998</v>
      </c>
      <c r="Z91" s="834">
        <v>1116.2918105199999</v>
      </c>
      <c r="AA91" s="834">
        <v>1112.4926204099997</v>
      </c>
      <c r="AB91" s="834">
        <v>1120.3092196800001</v>
      </c>
      <c r="AC91" s="834">
        <v>1100.92073813</v>
      </c>
      <c r="AD91" s="834">
        <v>1132.3158338500002</v>
      </c>
    </row>
    <row r="92" spans="1:30" s="615" customFormat="1" ht="17.25" x14ac:dyDescent="0.3">
      <c r="A92" s="785" t="s">
        <v>772</v>
      </c>
      <c r="B92" s="835">
        <v>115.27252138</v>
      </c>
      <c r="C92" s="836">
        <v>124.42809394</v>
      </c>
      <c r="D92" s="837">
        <v>112.00596852</v>
      </c>
      <c r="E92" s="837">
        <v>121.29385818</v>
      </c>
      <c r="F92" s="837">
        <v>120.70950309999999</v>
      </c>
      <c r="G92" s="837">
        <v>127.98534345</v>
      </c>
      <c r="H92" s="837">
        <v>127.03370808</v>
      </c>
      <c r="I92" s="837">
        <v>127.51675046</v>
      </c>
      <c r="J92" s="837">
        <v>128.25556170000002</v>
      </c>
      <c r="K92" s="837">
        <v>132.51207950999998</v>
      </c>
      <c r="L92" s="837">
        <v>131.72863250999998</v>
      </c>
      <c r="M92" s="837">
        <v>119.27840032</v>
      </c>
      <c r="N92" s="837">
        <v>119.68321983</v>
      </c>
      <c r="O92" s="837">
        <v>132.8970727</v>
      </c>
      <c r="P92" s="837">
        <v>133.23064553</v>
      </c>
      <c r="Q92" s="837">
        <v>131.40027744</v>
      </c>
      <c r="R92" s="837">
        <v>130</v>
      </c>
      <c r="S92" s="837">
        <v>129.70001532999999</v>
      </c>
      <c r="T92" s="837">
        <v>129.07231254000001</v>
      </c>
      <c r="U92" s="837">
        <v>127.47674846000001</v>
      </c>
      <c r="V92" s="837">
        <v>136.20900207</v>
      </c>
      <c r="W92" s="837">
        <v>139.3569641</v>
      </c>
      <c r="X92" s="837">
        <v>137.35504935</v>
      </c>
      <c r="Y92" s="837">
        <v>137.53980372999999</v>
      </c>
      <c r="Z92" s="837">
        <v>135.78806968999999</v>
      </c>
      <c r="AA92" s="837">
        <v>134.12795410999999</v>
      </c>
      <c r="AB92" s="837">
        <v>135.42150240999999</v>
      </c>
      <c r="AC92" s="837">
        <v>133.98294858</v>
      </c>
      <c r="AD92" s="837">
        <v>132.58466200999999</v>
      </c>
    </row>
    <row r="93" spans="1:30" s="615" customFormat="1" ht="17.25" x14ac:dyDescent="0.3">
      <c r="A93" s="785" t="s">
        <v>773</v>
      </c>
      <c r="B93" s="835">
        <v>180.67773067813889</v>
      </c>
      <c r="C93" s="836">
        <v>179.99926637665379</v>
      </c>
      <c r="D93" s="837">
        <v>203.84719863999999</v>
      </c>
      <c r="E93" s="837">
        <v>202.59770900000001</v>
      </c>
      <c r="F93" s="837">
        <v>200.85179880000001</v>
      </c>
      <c r="G93" s="837">
        <v>201.35907596999999</v>
      </c>
      <c r="H93" s="837">
        <v>200.1232143</v>
      </c>
      <c r="I93" s="837">
        <v>200.18041590999999</v>
      </c>
      <c r="J93" s="837">
        <v>199.89508910000001</v>
      </c>
      <c r="K93" s="837">
        <v>210.54515116000002</v>
      </c>
      <c r="L93" s="837">
        <v>208.25001987000002</v>
      </c>
      <c r="M93" s="837">
        <v>216.24837832999998</v>
      </c>
      <c r="N93" s="837">
        <v>229.04212312000001</v>
      </c>
      <c r="O93" s="837">
        <v>226.24812668999999</v>
      </c>
      <c r="P93" s="837">
        <v>230.65142306000001</v>
      </c>
      <c r="Q93" s="837">
        <v>193.47472622000001</v>
      </c>
      <c r="R93" s="837">
        <v>203</v>
      </c>
      <c r="S93" s="837">
        <v>211.93967125</v>
      </c>
      <c r="T93" s="837">
        <v>212.3912239</v>
      </c>
      <c r="U93" s="837">
        <v>211.93224819</v>
      </c>
      <c r="V93" s="837">
        <v>210.87296698000003</v>
      </c>
      <c r="W93" s="837">
        <v>215.06362045</v>
      </c>
      <c r="X93" s="837">
        <v>207.71581815000002</v>
      </c>
      <c r="Y93" s="837">
        <v>207.71991863</v>
      </c>
      <c r="Z93" s="837">
        <v>205.90324040000002</v>
      </c>
      <c r="AA93" s="837">
        <v>202.96397052</v>
      </c>
      <c r="AB93" s="837">
        <v>206.35035854000003</v>
      </c>
      <c r="AC93" s="837">
        <v>214.01311914999999</v>
      </c>
      <c r="AD93" s="837">
        <v>211.65633120999999</v>
      </c>
    </row>
    <row r="94" spans="1:30" s="615" customFormat="1" ht="17.25" x14ac:dyDescent="0.3">
      <c r="A94" s="785" t="s">
        <v>774</v>
      </c>
      <c r="B94" s="835">
        <v>601.0366318099999</v>
      </c>
      <c r="C94" s="836">
        <v>596.56513855999992</v>
      </c>
      <c r="D94" s="837">
        <v>603.03403987000002</v>
      </c>
      <c r="E94" s="837">
        <v>597.81503897000005</v>
      </c>
      <c r="F94" s="837">
        <v>596.96874378999996</v>
      </c>
      <c r="G94" s="837">
        <v>599.47326662</v>
      </c>
      <c r="H94" s="837">
        <v>564.21523355999989</v>
      </c>
      <c r="I94" s="837">
        <v>561.88215632000004</v>
      </c>
      <c r="J94" s="837">
        <v>560.85747159999994</v>
      </c>
      <c r="K94" s="837">
        <v>557.85522730999992</v>
      </c>
      <c r="L94" s="837">
        <v>547.69432147999999</v>
      </c>
      <c r="M94" s="837">
        <v>549.52636900999994</v>
      </c>
      <c r="N94" s="837">
        <v>537.68327481999995</v>
      </c>
      <c r="O94" s="837">
        <v>505.84393560999996</v>
      </c>
      <c r="P94" s="837">
        <v>504.73322657</v>
      </c>
      <c r="Q94" s="837">
        <v>494.19538882999996</v>
      </c>
      <c r="R94" s="837">
        <v>500</v>
      </c>
      <c r="S94" s="837">
        <v>515.77646691999996</v>
      </c>
      <c r="T94" s="837">
        <v>509.95039658000002</v>
      </c>
      <c r="U94" s="837">
        <v>514.53670518000001</v>
      </c>
      <c r="V94" s="837">
        <v>437.40131772000001</v>
      </c>
      <c r="W94" s="837">
        <v>423.66925272000003</v>
      </c>
      <c r="X94" s="837">
        <v>424.61905292999995</v>
      </c>
      <c r="Y94" s="837">
        <v>425.82399248000002</v>
      </c>
      <c r="Z94" s="837">
        <v>416.04315413</v>
      </c>
      <c r="AA94" s="837">
        <v>414.50075373000004</v>
      </c>
      <c r="AB94" s="837">
        <v>412.14656841999999</v>
      </c>
      <c r="AC94" s="837">
        <v>399.87705648999997</v>
      </c>
      <c r="AD94" s="837">
        <v>397.27758842999998</v>
      </c>
    </row>
    <row r="95" spans="1:30" s="615" customFormat="1" ht="17.25" x14ac:dyDescent="0.3">
      <c r="A95" s="785" t="s">
        <v>775</v>
      </c>
      <c r="B95" s="835">
        <v>254.99875416999996</v>
      </c>
      <c r="C95" s="836">
        <v>257.80863546</v>
      </c>
      <c r="D95" s="837">
        <v>252.28236833</v>
      </c>
      <c r="E95" s="837">
        <v>228.89098423999997</v>
      </c>
      <c r="F95" s="837">
        <v>225.10205770000002</v>
      </c>
      <c r="G95" s="837">
        <v>215.33380713</v>
      </c>
      <c r="H95" s="837">
        <v>219.57987753999998</v>
      </c>
      <c r="I95" s="837">
        <v>226.34401070000001</v>
      </c>
      <c r="J95" s="837">
        <v>232.90834913</v>
      </c>
      <c r="K95" s="837">
        <v>238.18888127999998</v>
      </c>
      <c r="L95" s="837">
        <v>232.36095010999998</v>
      </c>
      <c r="M95" s="837">
        <v>228.60931556</v>
      </c>
      <c r="N95" s="837">
        <v>235.13968419</v>
      </c>
      <c r="O95" s="837">
        <v>242.9619653</v>
      </c>
      <c r="P95" s="837">
        <v>251.59415559000001</v>
      </c>
      <c r="Q95" s="837">
        <v>243.92323575</v>
      </c>
      <c r="R95" s="837">
        <v>255</v>
      </c>
      <c r="S95" s="837">
        <v>248.00359700000001</v>
      </c>
      <c r="T95" s="837">
        <v>247.59032933999998</v>
      </c>
      <c r="U95" s="837">
        <v>239.92320131</v>
      </c>
      <c r="V95" s="837">
        <v>246.49111336000001</v>
      </c>
      <c r="W95" s="837">
        <v>249.24390212</v>
      </c>
      <c r="X95" s="837">
        <v>254.66402196000001</v>
      </c>
      <c r="Y95" s="837">
        <v>257.88521825999999</v>
      </c>
      <c r="Z95" s="837">
        <v>265.03558929000002</v>
      </c>
      <c r="AA95" s="837">
        <v>267.94706818000003</v>
      </c>
      <c r="AB95" s="837">
        <v>273.80471265000006</v>
      </c>
      <c r="AC95" s="837">
        <v>262.06457383000003</v>
      </c>
      <c r="AD95" s="837">
        <v>301.71252272000004</v>
      </c>
    </row>
    <row r="96" spans="1:30" s="615" customFormat="1" ht="17.25" x14ac:dyDescent="0.3">
      <c r="A96" s="785" t="s">
        <v>776</v>
      </c>
      <c r="B96" s="835">
        <v>46.986609709999996</v>
      </c>
      <c r="C96" s="836">
        <v>47.919694079999999</v>
      </c>
      <c r="D96" s="837">
        <v>70.863663670000008</v>
      </c>
      <c r="E96" s="837">
        <v>69.823007140000001</v>
      </c>
      <c r="F96" s="837">
        <v>69.220105790000005</v>
      </c>
      <c r="G96" s="837">
        <v>63.159980740000002</v>
      </c>
      <c r="H96" s="837">
        <v>62.56619448</v>
      </c>
      <c r="I96" s="837">
        <v>61.087613049999995</v>
      </c>
      <c r="J96" s="837">
        <v>61.699907989999993</v>
      </c>
      <c r="K96" s="837">
        <v>52.682734339999996</v>
      </c>
      <c r="L96" s="837">
        <v>53.465532320000001</v>
      </c>
      <c r="M96" s="837">
        <v>48.339811500000003</v>
      </c>
      <c r="N96" s="837">
        <v>50.584491410000005</v>
      </c>
      <c r="O96" s="837">
        <v>53.107860790000004</v>
      </c>
      <c r="P96" s="837">
        <v>52.68225949</v>
      </c>
      <c r="Q96" s="837">
        <v>86.88192377999998</v>
      </c>
      <c r="R96" s="837">
        <v>86</v>
      </c>
      <c r="S96" s="837">
        <v>86.56238522999999</v>
      </c>
      <c r="T96" s="837">
        <v>86.240834100000001</v>
      </c>
      <c r="U96" s="837">
        <v>89.021857789999999</v>
      </c>
      <c r="V96" s="837">
        <v>90.791991269999997</v>
      </c>
      <c r="W96" s="837">
        <v>90.756766129999988</v>
      </c>
      <c r="X96" s="837">
        <v>94.222994959999994</v>
      </c>
      <c r="Y96" s="837">
        <v>94.010256039999987</v>
      </c>
      <c r="Z96" s="837">
        <v>93.521757010000002</v>
      </c>
      <c r="AA96" s="837">
        <v>92.952873870000005</v>
      </c>
      <c r="AB96" s="837">
        <v>92.586077660000001</v>
      </c>
      <c r="AC96" s="837">
        <v>90.983040079999995</v>
      </c>
      <c r="AD96" s="837">
        <v>89.084729479999993</v>
      </c>
    </row>
    <row r="97" spans="1:2001" s="615" customFormat="1" ht="17.25" x14ac:dyDescent="0.3">
      <c r="A97" s="783" t="s">
        <v>777</v>
      </c>
      <c r="B97" s="832">
        <v>304.69558275000003</v>
      </c>
      <c r="C97" s="833">
        <v>300.37714884000002</v>
      </c>
      <c r="D97" s="834">
        <v>332.88160106999999</v>
      </c>
      <c r="E97" s="834">
        <v>319.64084076999995</v>
      </c>
      <c r="F97" s="834">
        <v>277.95334107999997</v>
      </c>
      <c r="G97" s="834">
        <v>308.66915324000001</v>
      </c>
      <c r="H97" s="834">
        <v>731.32644420000008</v>
      </c>
      <c r="I97" s="834">
        <v>730.29076631000021</v>
      </c>
      <c r="J97" s="834">
        <v>723.30159024999989</v>
      </c>
      <c r="K97" s="834">
        <v>738.39291130999993</v>
      </c>
      <c r="L97" s="834">
        <v>753.05859494000003</v>
      </c>
      <c r="M97" s="834">
        <v>730.62024424000094</v>
      </c>
      <c r="N97" s="834">
        <v>751.78762297999992</v>
      </c>
      <c r="O97" s="834">
        <v>806.84337547999996</v>
      </c>
      <c r="P97" s="834">
        <v>817.84299290000001</v>
      </c>
      <c r="Q97" s="834">
        <v>813.32287893000012</v>
      </c>
      <c r="R97" s="834">
        <v>846</v>
      </c>
      <c r="S97" s="834">
        <v>876.61261027999797</v>
      </c>
      <c r="T97" s="834">
        <v>887.51210380999999</v>
      </c>
      <c r="U97" s="834">
        <v>899.44059964999997</v>
      </c>
      <c r="V97" s="834">
        <v>912.60302328</v>
      </c>
      <c r="W97" s="834">
        <v>931.27013339999996</v>
      </c>
      <c r="X97" s="834">
        <v>940.91422799999998</v>
      </c>
      <c r="Y97" s="834">
        <v>935.83959533000007</v>
      </c>
      <c r="Z97" s="834">
        <v>1014.73653348</v>
      </c>
      <c r="AA97" s="834">
        <v>1067.1250059700001</v>
      </c>
      <c r="AB97" s="834">
        <v>1124.98194339</v>
      </c>
      <c r="AC97" s="834">
        <v>1124.0055019200001</v>
      </c>
      <c r="AD97" s="834">
        <v>1228.5926582100001</v>
      </c>
    </row>
    <row r="98" spans="1:2001" s="615" customFormat="1" ht="17.25" x14ac:dyDescent="0.3">
      <c r="A98" s="785" t="s">
        <v>778</v>
      </c>
      <c r="B98" s="835">
        <v>279.48106758000006</v>
      </c>
      <c r="C98" s="836">
        <v>273.99688928</v>
      </c>
      <c r="D98" s="837">
        <v>276.79939337000002</v>
      </c>
      <c r="E98" s="837">
        <v>264.61982850999999</v>
      </c>
      <c r="F98" s="837">
        <v>256.72105005000003</v>
      </c>
      <c r="G98" s="837">
        <v>282.05754899999999</v>
      </c>
      <c r="H98" s="837">
        <v>704.55506718999982</v>
      </c>
      <c r="I98" s="837">
        <v>708.22447202000012</v>
      </c>
      <c r="J98" s="837">
        <v>697.51944897999988</v>
      </c>
      <c r="K98" s="837">
        <v>706.57764734999989</v>
      </c>
      <c r="L98" s="837">
        <v>729.94084442999997</v>
      </c>
      <c r="M98" s="837">
        <v>710.2349762900011</v>
      </c>
      <c r="N98" s="837">
        <v>723.5777425</v>
      </c>
      <c r="O98" s="837">
        <v>726.63339428000006</v>
      </c>
      <c r="P98" s="837">
        <v>708.66899586999989</v>
      </c>
      <c r="Q98" s="837">
        <v>708.56145293000009</v>
      </c>
      <c r="R98" s="837">
        <v>706</v>
      </c>
      <c r="S98" s="837">
        <v>725.48496748999787</v>
      </c>
      <c r="T98" s="837">
        <v>723.10605453000005</v>
      </c>
      <c r="U98" s="837">
        <v>727.91141333999997</v>
      </c>
      <c r="V98" s="837">
        <v>716.15697751000005</v>
      </c>
      <c r="W98" s="837">
        <v>725.23768406000011</v>
      </c>
      <c r="X98" s="837">
        <v>702.26976203999993</v>
      </c>
      <c r="Y98" s="837">
        <v>697.32065585000009</v>
      </c>
      <c r="Z98" s="837">
        <v>752.66048079999996</v>
      </c>
      <c r="AA98" s="837">
        <v>783.77687105000007</v>
      </c>
      <c r="AB98" s="837">
        <v>808.21633487999986</v>
      </c>
      <c r="AC98" s="837">
        <v>803.66646782999987</v>
      </c>
      <c r="AD98" s="837">
        <v>820.65511430999993</v>
      </c>
    </row>
    <row r="99" spans="1:2001" s="615" customFormat="1" ht="17.25" x14ac:dyDescent="0.3">
      <c r="A99" s="785" t="s">
        <v>779</v>
      </c>
      <c r="B99" s="835">
        <v>25.214515170000002</v>
      </c>
      <c r="C99" s="836">
        <v>26.380259559999999</v>
      </c>
      <c r="D99" s="837">
        <v>56.082207700000005</v>
      </c>
      <c r="E99" s="837">
        <v>55.021012259999999</v>
      </c>
      <c r="F99" s="837">
        <v>21.232291029999999</v>
      </c>
      <c r="G99" s="837">
        <v>26.611604240000002</v>
      </c>
      <c r="H99" s="837">
        <v>26.771377009999998</v>
      </c>
      <c r="I99" s="837">
        <v>22.066294289999998</v>
      </c>
      <c r="J99" s="837">
        <v>25.782141270000004</v>
      </c>
      <c r="K99" s="837">
        <v>31.815263959999999</v>
      </c>
      <c r="L99" s="837">
        <v>23.117750509999997</v>
      </c>
      <c r="M99" s="837">
        <v>20.385267950000003</v>
      </c>
      <c r="N99" s="837">
        <v>28.209880479999999</v>
      </c>
      <c r="O99" s="837">
        <v>80.209981200000001</v>
      </c>
      <c r="P99" s="837">
        <v>109.17399703</v>
      </c>
      <c r="Q99" s="837">
        <v>104.761426</v>
      </c>
      <c r="R99" s="837">
        <v>139</v>
      </c>
      <c r="S99" s="837">
        <v>151.12764279000001</v>
      </c>
      <c r="T99" s="837">
        <v>164.40604928000002</v>
      </c>
      <c r="U99" s="837">
        <v>171.52918631</v>
      </c>
      <c r="V99" s="837">
        <v>196.44604576999998</v>
      </c>
      <c r="W99" s="837">
        <v>206.03244934</v>
      </c>
      <c r="X99" s="837">
        <v>238.64446595999999</v>
      </c>
      <c r="Y99" s="837">
        <v>238.51893948000003</v>
      </c>
      <c r="Z99" s="837">
        <v>262.07605267999998</v>
      </c>
      <c r="AA99" s="837">
        <v>283.34813492000001</v>
      </c>
      <c r="AB99" s="837">
        <v>316.76560851000005</v>
      </c>
      <c r="AC99" s="837">
        <v>320.33903408999998</v>
      </c>
      <c r="AD99" s="837">
        <v>407.93754390000004</v>
      </c>
    </row>
    <row r="100" spans="1:2001" s="615" customFormat="1" ht="17.25" x14ac:dyDescent="0.3">
      <c r="A100" s="783" t="s">
        <v>780</v>
      </c>
      <c r="B100" s="832">
        <v>835.29775215000006</v>
      </c>
      <c r="C100" s="833">
        <v>812.35333787000013</v>
      </c>
      <c r="D100" s="834">
        <v>752.56871347000003</v>
      </c>
      <c r="E100" s="834">
        <v>786.68442192999998</v>
      </c>
      <c r="F100" s="834">
        <v>814.79923051000003</v>
      </c>
      <c r="G100" s="834">
        <v>803.95136647000004</v>
      </c>
      <c r="H100" s="834">
        <v>799.82639061999987</v>
      </c>
      <c r="I100" s="834">
        <v>790.25253862999796</v>
      </c>
      <c r="J100" s="834">
        <v>801.59003049</v>
      </c>
      <c r="K100" s="834">
        <v>752.73845382999787</v>
      </c>
      <c r="L100" s="834">
        <v>730.24842722999813</v>
      </c>
      <c r="M100" s="834">
        <v>753.004274479998</v>
      </c>
      <c r="N100" s="834">
        <v>751.50463206999996</v>
      </c>
      <c r="O100" s="834">
        <v>763.69488651999688</v>
      </c>
      <c r="P100" s="834">
        <v>781.24142451000012</v>
      </c>
      <c r="Q100" s="834">
        <v>770.59227351000004</v>
      </c>
      <c r="R100" s="834">
        <v>789</v>
      </c>
      <c r="S100" s="834">
        <v>823.07404320999808</v>
      </c>
      <c r="T100" s="834">
        <v>843.63391014000013</v>
      </c>
      <c r="U100" s="834">
        <v>827.72904607999999</v>
      </c>
      <c r="V100" s="834">
        <v>864.43540826999993</v>
      </c>
      <c r="W100" s="834">
        <v>836.56136473000004</v>
      </c>
      <c r="X100" s="834">
        <v>828.55314572999998</v>
      </c>
      <c r="Y100" s="834">
        <v>828.40094221000004</v>
      </c>
      <c r="Z100" s="834">
        <v>833.84795466999992</v>
      </c>
      <c r="AA100" s="834">
        <v>839.19487748000006</v>
      </c>
      <c r="AB100" s="834">
        <v>821.90183944</v>
      </c>
      <c r="AC100" s="834">
        <v>818.03174001000002</v>
      </c>
      <c r="AD100" s="834">
        <v>811.20157073999997</v>
      </c>
    </row>
    <row r="101" spans="1:2001" s="615" customFormat="1" ht="17.25" x14ac:dyDescent="0.3">
      <c r="A101" s="785" t="s">
        <v>781</v>
      </c>
      <c r="B101" s="835">
        <v>165.16120190000001</v>
      </c>
      <c r="C101" s="836">
        <v>146.22229801</v>
      </c>
      <c r="D101" s="837">
        <v>104.623650010001</v>
      </c>
      <c r="E101" s="837">
        <v>119.19377007999998</v>
      </c>
      <c r="F101" s="837">
        <v>133.26626752999999</v>
      </c>
      <c r="G101" s="837">
        <v>139.81103347000001</v>
      </c>
      <c r="H101" s="837">
        <v>137.90591399000002</v>
      </c>
      <c r="I101" s="837">
        <v>136.235443119998</v>
      </c>
      <c r="J101" s="837">
        <v>140.19505695999999</v>
      </c>
      <c r="K101" s="837">
        <v>137.20547023999802</v>
      </c>
      <c r="L101" s="837">
        <v>135.00425435999801</v>
      </c>
      <c r="M101" s="837">
        <v>148.47166233999801</v>
      </c>
      <c r="N101" s="837">
        <v>167.37461604000003</v>
      </c>
      <c r="O101" s="837">
        <v>179.837641209997</v>
      </c>
      <c r="P101" s="837">
        <v>188.57867988999999</v>
      </c>
      <c r="Q101" s="837">
        <v>183.00739590999999</v>
      </c>
      <c r="R101" s="837">
        <v>191</v>
      </c>
      <c r="S101" s="837">
        <v>202.99926724999801</v>
      </c>
      <c r="T101" s="837">
        <v>205.73774771999999</v>
      </c>
      <c r="U101" s="837">
        <v>203.67102519999997</v>
      </c>
      <c r="V101" s="837">
        <v>218.04534312000001</v>
      </c>
      <c r="W101" s="837">
        <v>218.12773569999999</v>
      </c>
      <c r="X101" s="837">
        <v>206.65255389000001</v>
      </c>
      <c r="Y101" s="837">
        <v>205.46024401</v>
      </c>
      <c r="Z101" s="837">
        <v>205.97520069999999</v>
      </c>
      <c r="AA101" s="837">
        <v>205.00048243000001</v>
      </c>
      <c r="AB101" s="837">
        <v>203.08415210999999</v>
      </c>
      <c r="AC101" s="837">
        <v>202.45907591000002</v>
      </c>
      <c r="AD101" s="837">
        <v>204.21699333999999</v>
      </c>
    </row>
    <row r="102" spans="1:2001" s="615" customFormat="1" ht="17.25" x14ac:dyDescent="0.3">
      <c r="A102" s="785" t="s">
        <v>782</v>
      </c>
      <c r="B102" s="835">
        <v>0.12551682</v>
      </c>
      <c r="C102" s="836">
        <v>0.12708405</v>
      </c>
      <c r="D102" s="837">
        <v>0.13283904000000002</v>
      </c>
      <c r="E102" s="837">
        <v>0.14987702</v>
      </c>
      <c r="F102" s="837">
        <v>0.12929682000000001</v>
      </c>
      <c r="G102" s="837">
        <v>0.12806745</v>
      </c>
      <c r="H102" s="837">
        <v>9.9450320000000009E-2</v>
      </c>
      <c r="I102" s="837">
        <v>0.13173287</v>
      </c>
      <c r="J102" s="837">
        <v>0.48726587999999993</v>
      </c>
      <c r="K102" s="837">
        <v>0.51146448</v>
      </c>
      <c r="L102" s="837">
        <v>0.81406307999999994</v>
      </c>
      <c r="M102" s="837">
        <v>1.47160603</v>
      </c>
      <c r="N102" s="837">
        <v>0.98125980000000002</v>
      </c>
      <c r="O102" s="837">
        <v>0.77953059999999996</v>
      </c>
      <c r="P102" s="837">
        <v>1.68442589</v>
      </c>
      <c r="Q102" s="837">
        <v>3.4493045499999999</v>
      </c>
      <c r="R102" s="837">
        <v>3</v>
      </c>
      <c r="S102" s="837">
        <v>3.3573702000000001</v>
      </c>
      <c r="T102" s="837">
        <v>3.29133546</v>
      </c>
      <c r="U102" s="837">
        <v>3.6563031600000002</v>
      </c>
      <c r="V102" s="837">
        <v>3.7617874900000001</v>
      </c>
      <c r="W102" s="837">
        <v>3.32400166</v>
      </c>
      <c r="X102" s="837">
        <v>3.6836168300000001</v>
      </c>
      <c r="Y102" s="837">
        <v>3.8405797000000002</v>
      </c>
      <c r="Z102" s="837">
        <v>3.77156738</v>
      </c>
      <c r="AA102" s="837">
        <v>3.6347839300000002</v>
      </c>
      <c r="AB102" s="837">
        <v>3.7877809300000003</v>
      </c>
      <c r="AC102" s="837">
        <v>3.0684849700000001</v>
      </c>
      <c r="AD102" s="837">
        <v>3.2121997000000002</v>
      </c>
    </row>
    <row r="103" spans="1:2001" s="615" customFormat="1" ht="17.25" x14ac:dyDescent="0.3">
      <c r="A103" s="785" t="s">
        <v>783</v>
      </c>
      <c r="B103" s="835">
        <v>25.082215999999999</v>
      </c>
      <c r="C103" s="836">
        <v>24.348019689999997</v>
      </c>
      <c r="D103" s="837">
        <v>20.850048260000001</v>
      </c>
      <c r="E103" s="837">
        <v>20.83768431</v>
      </c>
      <c r="F103" s="837">
        <v>20.075001329999999</v>
      </c>
      <c r="G103" s="837">
        <v>19.494366289999999</v>
      </c>
      <c r="H103" s="837">
        <v>18.823532059999998</v>
      </c>
      <c r="I103" s="837">
        <v>18.39818721</v>
      </c>
      <c r="J103" s="837">
        <v>17.638744989999999</v>
      </c>
      <c r="K103" s="837">
        <v>16.975998329999999</v>
      </c>
      <c r="L103" s="837">
        <v>18.866716359999998</v>
      </c>
      <c r="M103" s="837">
        <v>21.208298489999997</v>
      </c>
      <c r="N103" s="837">
        <v>21.378376969999998</v>
      </c>
      <c r="O103" s="837">
        <v>22.12118272</v>
      </c>
      <c r="P103" s="837">
        <v>27.01073057</v>
      </c>
      <c r="Q103" s="837">
        <v>31.484494319999996</v>
      </c>
      <c r="R103" s="837">
        <v>32</v>
      </c>
      <c r="S103" s="837">
        <v>32.648077719999996</v>
      </c>
      <c r="T103" s="837">
        <v>39.811742209999998</v>
      </c>
      <c r="U103" s="837">
        <v>40.441799480000007</v>
      </c>
      <c r="V103" s="837">
        <v>44.944974729999998</v>
      </c>
      <c r="W103" s="837">
        <v>41.639250879999999</v>
      </c>
      <c r="X103" s="837">
        <v>40.435885030000001</v>
      </c>
      <c r="Y103" s="837">
        <v>44.906091549999999</v>
      </c>
      <c r="Z103" s="837">
        <v>41.892061989999995</v>
      </c>
      <c r="AA103" s="837">
        <v>50.244650139999997</v>
      </c>
      <c r="AB103" s="837">
        <v>40.726439710000001</v>
      </c>
      <c r="AC103" s="837">
        <v>38.521549690000001</v>
      </c>
      <c r="AD103" s="837">
        <v>35.590662430000002</v>
      </c>
    </row>
    <row r="104" spans="1:2001" s="615" customFormat="1" ht="17.25" x14ac:dyDescent="0.3">
      <c r="A104" s="785" t="s">
        <v>784</v>
      </c>
      <c r="B104" s="835">
        <v>644.92881743000009</v>
      </c>
      <c r="C104" s="836">
        <v>641.65593611999998</v>
      </c>
      <c r="D104" s="837">
        <v>626.96217615999899</v>
      </c>
      <c r="E104" s="837">
        <v>646.50309051999989</v>
      </c>
      <c r="F104" s="837">
        <v>661.32866483000009</v>
      </c>
      <c r="G104" s="837">
        <v>644.51789926000004</v>
      </c>
      <c r="H104" s="837">
        <v>642.99749425000005</v>
      </c>
      <c r="I104" s="837">
        <v>635.48717542999998</v>
      </c>
      <c r="J104" s="837">
        <v>643.26896266000006</v>
      </c>
      <c r="K104" s="837">
        <v>598.04552077999995</v>
      </c>
      <c r="L104" s="837">
        <v>575.56339343000002</v>
      </c>
      <c r="M104" s="837">
        <v>581.85270762000005</v>
      </c>
      <c r="N104" s="837">
        <v>561.77037926000003</v>
      </c>
      <c r="O104" s="837">
        <v>560.95653199000003</v>
      </c>
      <c r="P104" s="837">
        <v>563.9675881600001</v>
      </c>
      <c r="Q104" s="837">
        <v>552.65107872999999</v>
      </c>
      <c r="R104" s="837">
        <v>563</v>
      </c>
      <c r="S104" s="837">
        <v>584.06932803999996</v>
      </c>
      <c r="T104" s="837">
        <v>594.79308475000005</v>
      </c>
      <c r="U104" s="837">
        <v>579.95991823999998</v>
      </c>
      <c r="V104" s="837">
        <v>597.68330293000008</v>
      </c>
      <c r="W104" s="837">
        <v>573.47037649000004</v>
      </c>
      <c r="X104" s="837">
        <v>577.78108998000005</v>
      </c>
      <c r="Y104" s="837">
        <v>574.19402694999997</v>
      </c>
      <c r="Z104" s="837">
        <v>582.2091246</v>
      </c>
      <c r="AA104" s="837">
        <v>580.31496098000002</v>
      </c>
      <c r="AB104" s="837">
        <v>574.30346669000005</v>
      </c>
      <c r="AC104" s="837">
        <v>573.9826294400001</v>
      </c>
      <c r="AD104" s="837">
        <v>568.18171526999993</v>
      </c>
    </row>
    <row r="105" spans="1:2001" s="615" customFormat="1" ht="17.25" x14ac:dyDescent="0.3">
      <c r="A105" s="783" t="s">
        <v>785</v>
      </c>
      <c r="B105" s="832">
        <v>1165.4514188539367</v>
      </c>
      <c r="C105" s="833">
        <v>1216.0111036406001</v>
      </c>
      <c r="D105" s="834">
        <v>900.56745968404528</v>
      </c>
      <c r="E105" s="834">
        <v>882.25630569052203</v>
      </c>
      <c r="F105" s="834">
        <v>871.88601495949968</v>
      </c>
      <c r="G105" s="834">
        <v>877.48141656286566</v>
      </c>
      <c r="H105" s="834">
        <v>1140.5315878454251</v>
      </c>
      <c r="I105" s="834">
        <v>875.34611432997178</v>
      </c>
      <c r="J105" s="834">
        <v>837.48059616792227</v>
      </c>
      <c r="K105" s="834">
        <v>910.41639686944814</v>
      </c>
      <c r="L105" s="834">
        <v>929.00752762078093</v>
      </c>
      <c r="M105" s="834">
        <v>877.23925070873577</v>
      </c>
      <c r="N105" s="834">
        <v>873.72436038728983</v>
      </c>
      <c r="O105" s="834">
        <v>886.03417220865322</v>
      </c>
      <c r="P105" s="834">
        <v>868.68489541737688</v>
      </c>
      <c r="Q105" s="834">
        <v>855.52395670832425</v>
      </c>
      <c r="R105" s="834">
        <v>801</v>
      </c>
      <c r="S105" s="834">
        <v>856.79714811845679</v>
      </c>
      <c r="T105" s="834">
        <v>870.19579897226151</v>
      </c>
      <c r="U105" s="834">
        <v>849.37500470313785</v>
      </c>
      <c r="V105" s="834">
        <v>817.32835694117523</v>
      </c>
      <c r="W105" s="834">
        <v>814.04461061958125</v>
      </c>
      <c r="X105" s="834">
        <v>769.50209935028181</v>
      </c>
      <c r="Y105" s="834">
        <v>806.69675139054812</v>
      </c>
      <c r="Z105" s="834">
        <v>802.0363285429122</v>
      </c>
      <c r="AA105" s="834">
        <v>775.8575695454897</v>
      </c>
      <c r="AB105" s="834">
        <v>774.98384178762785</v>
      </c>
      <c r="AC105" s="834">
        <v>789.0587181633706</v>
      </c>
      <c r="AD105" s="834">
        <v>796.8280461445047</v>
      </c>
    </row>
    <row r="106" spans="1:2001" s="615" customFormat="1" ht="17.25" x14ac:dyDescent="0.3">
      <c r="A106" s="785" t="s">
        <v>786</v>
      </c>
      <c r="B106" s="835">
        <v>83.49382688999998</v>
      </c>
      <c r="C106" s="836">
        <v>83.750169050000011</v>
      </c>
      <c r="D106" s="837">
        <v>56.644757870000007</v>
      </c>
      <c r="E106" s="837">
        <v>56.589147089999997</v>
      </c>
      <c r="F106" s="837">
        <v>57.274945950000003</v>
      </c>
      <c r="G106" s="837">
        <v>55.837607980000001</v>
      </c>
      <c r="H106" s="837">
        <v>55.408039980000005</v>
      </c>
      <c r="I106" s="837">
        <v>54.496259589999994</v>
      </c>
      <c r="J106" s="837">
        <v>54.584443410000006</v>
      </c>
      <c r="K106" s="837">
        <v>55.377934479999993</v>
      </c>
      <c r="L106" s="837">
        <v>53.42491733</v>
      </c>
      <c r="M106" s="837">
        <v>41.713011109999997</v>
      </c>
      <c r="N106" s="837">
        <v>39.938761400000004</v>
      </c>
      <c r="O106" s="837">
        <v>41.232565280000003</v>
      </c>
      <c r="P106" s="837">
        <v>40.533767599999997</v>
      </c>
      <c r="Q106" s="837">
        <v>39.628145619999998</v>
      </c>
      <c r="R106" s="837">
        <v>41</v>
      </c>
      <c r="S106" s="837">
        <v>38.484270989999999</v>
      </c>
      <c r="T106" s="837">
        <v>39.372916289999999</v>
      </c>
      <c r="U106" s="837">
        <v>39.24032004</v>
      </c>
      <c r="V106" s="837">
        <v>38.878140260000002</v>
      </c>
      <c r="W106" s="837">
        <v>38.256647569999998</v>
      </c>
      <c r="X106" s="837">
        <v>27.404274659999995</v>
      </c>
      <c r="Y106" s="837">
        <v>27.283325600000001</v>
      </c>
      <c r="Z106" s="837">
        <v>26.508295589999999</v>
      </c>
      <c r="AA106" s="837">
        <v>27.150646129999998</v>
      </c>
      <c r="AB106" s="837">
        <v>26.94917994</v>
      </c>
      <c r="AC106" s="837">
        <v>26.267033060000003</v>
      </c>
      <c r="AD106" s="837">
        <v>26.115858429999999</v>
      </c>
    </row>
    <row r="107" spans="1:2001" s="615" customFormat="1" ht="17.25" x14ac:dyDescent="0.3">
      <c r="A107" s="785" t="s">
        <v>787</v>
      </c>
      <c r="B107" s="835">
        <v>498.06299753391369</v>
      </c>
      <c r="C107" s="836">
        <v>500.69022945060135</v>
      </c>
      <c r="D107" s="837">
        <v>226.98111864404731</v>
      </c>
      <c r="E107" s="837">
        <v>228.66858790052106</v>
      </c>
      <c r="F107" s="837">
        <v>229.62589953949987</v>
      </c>
      <c r="G107" s="837">
        <v>221.98971058286753</v>
      </c>
      <c r="H107" s="837">
        <v>214.4259122054242</v>
      </c>
      <c r="I107" s="837">
        <v>217.00681971997085</v>
      </c>
      <c r="J107" s="837">
        <v>214.21333299792232</v>
      </c>
      <c r="K107" s="837">
        <v>219.70989999944922</v>
      </c>
      <c r="L107" s="837">
        <v>217.38014615078097</v>
      </c>
      <c r="M107" s="837">
        <v>215.76818756873675</v>
      </c>
      <c r="N107" s="837">
        <v>212.76992380729288</v>
      </c>
      <c r="O107" s="837">
        <v>211.99073168865013</v>
      </c>
      <c r="P107" s="837">
        <v>212.89760684737499</v>
      </c>
      <c r="Q107" s="837">
        <v>221.84361746832516</v>
      </c>
      <c r="R107" s="837">
        <v>222</v>
      </c>
      <c r="S107" s="837">
        <v>218.46398277845691</v>
      </c>
      <c r="T107" s="837">
        <v>205.45989203225943</v>
      </c>
      <c r="U107" s="837">
        <v>195.10136199313806</v>
      </c>
      <c r="V107" s="837">
        <v>225.69536855117491</v>
      </c>
      <c r="W107" s="837">
        <v>231.46591397958693</v>
      </c>
      <c r="X107" s="837">
        <v>204.70076538864413</v>
      </c>
      <c r="Y107" s="837">
        <v>221.6368391205481</v>
      </c>
      <c r="Z107" s="837">
        <v>219.5298482729122</v>
      </c>
      <c r="AA107" s="837">
        <v>195.51869464548963</v>
      </c>
      <c r="AB107" s="837">
        <v>180.81893496762785</v>
      </c>
      <c r="AC107" s="837">
        <v>177.44294857337053</v>
      </c>
      <c r="AD107" s="837">
        <v>187.78620094450469</v>
      </c>
    </row>
    <row r="108" spans="1:2001" s="615" customFormat="1" ht="18" thickBot="1" x14ac:dyDescent="0.35">
      <c r="A108" s="785" t="s">
        <v>788</v>
      </c>
      <c r="B108" s="835">
        <v>583.89459443002306</v>
      </c>
      <c r="C108" s="836">
        <v>631.57070513999906</v>
      </c>
      <c r="D108" s="837">
        <v>616.94158316999801</v>
      </c>
      <c r="E108" s="837">
        <v>596.99857070000098</v>
      </c>
      <c r="F108" s="837">
        <v>584.98516946999996</v>
      </c>
      <c r="G108" s="837">
        <v>599.65409799999793</v>
      </c>
      <c r="H108" s="837">
        <v>870.69763566000097</v>
      </c>
      <c r="I108" s="837">
        <v>603.84303502000091</v>
      </c>
      <c r="J108" s="837">
        <v>568.68281976000003</v>
      </c>
      <c r="K108" s="837">
        <v>635.32856238999898</v>
      </c>
      <c r="L108" s="837">
        <v>658.20246413999985</v>
      </c>
      <c r="M108" s="837">
        <v>619.75805202999902</v>
      </c>
      <c r="N108" s="837">
        <v>621.01567517999695</v>
      </c>
      <c r="O108" s="837">
        <v>632.81087524000316</v>
      </c>
      <c r="P108" s="837">
        <v>615.25352097000189</v>
      </c>
      <c r="Q108" s="837">
        <v>594.05219361999889</v>
      </c>
      <c r="R108" s="837">
        <v>538</v>
      </c>
      <c r="S108" s="837">
        <v>599.84889434999991</v>
      </c>
      <c r="T108" s="837">
        <v>625.36299065000208</v>
      </c>
      <c r="U108" s="837">
        <v>615.03332266999996</v>
      </c>
      <c r="V108" s="837">
        <v>552.75484813000025</v>
      </c>
      <c r="W108" s="837">
        <v>544.32204906999448</v>
      </c>
      <c r="X108" s="837">
        <v>537.39705930163768</v>
      </c>
      <c r="Y108" s="837">
        <v>557.77658666999992</v>
      </c>
      <c r="Z108" s="837">
        <v>555.99818467999989</v>
      </c>
      <c r="AA108" s="837">
        <v>553.18822877000014</v>
      </c>
      <c r="AB108" s="837">
        <v>567.21572688000003</v>
      </c>
      <c r="AC108" s="837">
        <v>585.34873653000011</v>
      </c>
      <c r="AD108" s="837">
        <v>582.92598677000001</v>
      </c>
    </row>
    <row r="109" spans="1:2001" s="615" customFormat="1" ht="17.25" x14ac:dyDescent="0.3">
      <c r="A109" s="801" t="s">
        <v>789</v>
      </c>
      <c r="B109" s="854">
        <v>101827.67731590261</v>
      </c>
      <c r="C109" s="855">
        <v>101566.34279117921</v>
      </c>
      <c r="D109" s="856">
        <v>100690.27895274188</v>
      </c>
      <c r="E109" s="856">
        <v>101155.66818200347</v>
      </c>
      <c r="F109" s="856">
        <v>102191.18482721728</v>
      </c>
      <c r="G109" s="856">
        <v>104013.00916807755</v>
      </c>
      <c r="H109" s="856">
        <v>104911.38732969725</v>
      </c>
      <c r="I109" s="856">
        <v>106184.72026019136</v>
      </c>
      <c r="J109" s="856">
        <v>107533.71357428757</v>
      </c>
      <c r="K109" s="856">
        <v>107751.81712756233</v>
      </c>
      <c r="L109" s="856">
        <v>108527.46633098245</v>
      </c>
      <c r="M109" s="856">
        <v>109795.26413277503</v>
      </c>
      <c r="N109" s="856">
        <v>110601.30367501736</v>
      </c>
      <c r="O109" s="856">
        <v>112098.32566453954</v>
      </c>
      <c r="P109" s="856">
        <v>112119.3569155748</v>
      </c>
      <c r="Q109" s="856">
        <v>112924.51598385395</v>
      </c>
      <c r="R109" s="856">
        <v>113833</v>
      </c>
      <c r="S109" s="856">
        <v>113597.39892824087</v>
      </c>
      <c r="T109" s="856">
        <v>112762.80705982607</v>
      </c>
      <c r="U109" s="856">
        <v>112526.86420953783</v>
      </c>
      <c r="V109" s="856">
        <v>112971.71263527471</v>
      </c>
      <c r="W109" s="856">
        <v>113860.25250365576</v>
      </c>
      <c r="X109" s="856">
        <v>114672.46212670382</v>
      </c>
      <c r="Y109" s="856">
        <v>115466.34448587886</v>
      </c>
      <c r="Z109" s="856">
        <v>116168.04858855253</v>
      </c>
      <c r="AA109" s="856">
        <v>116663.883886929</v>
      </c>
      <c r="AB109" s="856">
        <v>116918.85983055862</v>
      </c>
      <c r="AC109" s="856">
        <v>117606.28767179324</v>
      </c>
      <c r="AD109" s="856">
        <v>117996.72344363194</v>
      </c>
    </row>
    <row r="110" spans="1:2001" s="615" customFormat="1" ht="17.25" x14ac:dyDescent="0.3">
      <c r="A110" s="787" t="s">
        <v>850</v>
      </c>
      <c r="B110" s="857">
        <v>65454.022924167752</v>
      </c>
      <c r="C110" s="858">
        <v>65819.366004071489</v>
      </c>
      <c r="D110" s="859">
        <v>65721.019359793965</v>
      </c>
      <c r="E110" s="859">
        <v>66172.019291859862</v>
      </c>
      <c r="F110" s="859">
        <v>66587.002342734282</v>
      </c>
      <c r="G110" s="859">
        <v>67205.165347480448</v>
      </c>
      <c r="H110" s="859">
        <v>67742.764730943425</v>
      </c>
      <c r="I110" s="859">
        <v>68467.823421426408</v>
      </c>
      <c r="J110" s="859">
        <v>69082.919850680119</v>
      </c>
      <c r="K110" s="859">
        <v>69627.66103182215</v>
      </c>
      <c r="L110" s="859">
        <v>70225.773570447273</v>
      </c>
      <c r="M110" s="859">
        <v>70772.78217988777</v>
      </c>
      <c r="N110" s="859">
        <v>71530.246731485182</v>
      </c>
      <c r="O110" s="859">
        <v>71968.679674689702</v>
      </c>
      <c r="P110" s="859">
        <v>72564.117397860013</v>
      </c>
      <c r="Q110" s="859">
        <v>73103.844681200833</v>
      </c>
      <c r="R110" s="859">
        <v>73599</v>
      </c>
      <c r="S110" s="859">
        <v>73640.132001444494</v>
      </c>
      <c r="T110" s="859">
        <v>73455.999701780936</v>
      </c>
      <c r="U110" s="859">
        <v>73492.910650964259</v>
      </c>
      <c r="V110" s="859">
        <v>73925.966686795859</v>
      </c>
      <c r="W110" s="859">
        <v>74662.125246537573</v>
      </c>
      <c r="X110" s="859">
        <v>75084.85956544803</v>
      </c>
      <c r="Y110" s="859">
        <v>75684.942947643809</v>
      </c>
      <c r="Z110" s="859">
        <v>76296.857987871466</v>
      </c>
      <c r="AA110" s="859">
        <v>76968.803415005706</v>
      </c>
      <c r="AB110" s="859">
        <v>77468.719801086962</v>
      </c>
      <c r="AC110" s="859">
        <v>77748.299302734769</v>
      </c>
      <c r="AD110" s="859">
        <v>77966.406986151822</v>
      </c>
    </row>
    <row r="111" spans="1:2001" s="863" customFormat="1" ht="17.25" x14ac:dyDescent="0.3">
      <c r="A111" s="779" t="s">
        <v>791</v>
      </c>
      <c r="B111" s="860">
        <v>37926.15914899081</v>
      </c>
      <c r="C111" s="861">
        <v>38027.62136121199</v>
      </c>
      <c r="D111" s="862">
        <v>41062.730670763878</v>
      </c>
      <c r="E111" s="862">
        <v>40609.504340946616</v>
      </c>
      <c r="F111" s="862">
        <v>41031.122921827264</v>
      </c>
      <c r="G111" s="862">
        <v>40629.291774646044</v>
      </c>
      <c r="H111" s="862">
        <v>42325.239536532063</v>
      </c>
      <c r="I111" s="862">
        <v>41967.419507891565</v>
      </c>
      <c r="J111" s="862">
        <v>43046.445477026762</v>
      </c>
      <c r="K111" s="862">
        <v>42746.324673189629</v>
      </c>
      <c r="L111" s="862">
        <v>44584.86126135532</v>
      </c>
      <c r="M111" s="862">
        <v>46443.514166772125</v>
      </c>
      <c r="N111" s="862">
        <v>42586.718244732881</v>
      </c>
      <c r="O111" s="862">
        <v>42624.547351633671</v>
      </c>
      <c r="P111" s="862">
        <v>41961.010925317125</v>
      </c>
      <c r="Q111" s="862">
        <v>41412.803957008771</v>
      </c>
      <c r="R111" s="862">
        <v>43608</v>
      </c>
      <c r="S111" s="862">
        <v>44597.909221826521</v>
      </c>
      <c r="T111" s="862">
        <v>45280.240078865347</v>
      </c>
      <c r="U111" s="862">
        <v>44306.911873565674</v>
      </c>
      <c r="V111" s="862">
        <v>43520.714937338023</v>
      </c>
      <c r="W111" s="862">
        <v>43296.66099297491</v>
      </c>
      <c r="X111" s="862">
        <v>40973.322533522558</v>
      </c>
      <c r="Y111" s="862">
        <v>32645.855703825717</v>
      </c>
      <c r="Z111" s="862">
        <v>32616.494650579101</v>
      </c>
      <c r="AA111" s="862">
        <v>32853.254421667327</v>
      </c>
      <c r="AB111" s="862">
        <v>32638.816112019726</v>
      </c>
      <c r="AC111" s="862">
        <v>33445.940530395674</v>
      </c>
      <c r="AD111" s="862">
        <v>32647.155405877107</v>
      </c>
      <c r="AE111" s="615"/>
      <c r="AF111" s="615"/>
      <c r="AG111" s="615"/>
      <c r="AH111" s="615"/>
      <c r="AI111" s="615"/>
      <c r="AJ111" s="615"/>
      <c r="AK111" s="615"/>
      <c r="AL111" s="615"/>
      <c r="AM111" s="615"/>
      <c r="AN111" s="615"/>
      <c r="AO111" s="615"/>
      <c r="AP111" s="615"/>
      <c r="AQ111" s="615"/>
      <c r="AR111" s="615"/>
      <c r="AS111" s="615"/>
      <c r="AT111" s="615"/>
      <c r="AU111" s="615"/>
      <c r="AV111" s="615"/>
      <c r="AW111" s="615"/>
      <c r="AX111" s="615"/>
      <c r="AY111" s="615"/>
      <c r="AZ111" s="615"/>
      <c r="BA111" s="615"/>
      <c r="BB111" s="615"/>
      <c r="BC111" s="615"/>
      <c r="BD111" s="615"/>
      <c r="BE111" s="615"/>
      <c r="BF111" s="615"/>
      <c r="BG111" s="615"/>
      <c r="BH111" s="615"/>
      <c r="BI111" s="615"/>
      <c r="BJ111" s="615"/>
      <c r="BK111" s="615"/>
      <c r="BL111" s="615"/>
      <c r="BM111" s="615"/>
      <c r="BN111" s="615"/>
      <c r="BO111" s="615"/>
      <c r="BP111" s="615"/>
      <c r="BQ111" s="615"/>
      <c r="BR111" s="615"/>
      <c r="BS111" s="615"/>
      <c r="BT111" s="615"/>
      <c r="BU111" s="615"/>
      <c r="BV111" s="615"/>
      <c r="BW111" s="615"/>
      <c r="BX111" s="615"/>
      <c r="BY111" s="615"/>
      <c r="BZ111" s="615"/>
      <c r="CA111" s="615"/>
      <c r="CB111" s="615"/>
      <c r="CC111" s="615"/>
      <c r="CD111" s="615"/>
      <c r="CE111" s="615"/>
      <c r="CF111" s="615"/>
      <c r="CG111" s="615"/>
      <c r="CH111" s="615"/>
      <c r="CI111" s="615"/>
      <c r="CJ111" s="615"/>
      <c r="CK111" s="615"/>
      <c r="CL111" s="615"/>
      <c r="CM111" s="615"/>
      <c r="CN111" s="615"/>
      <c r="CO111" s="615"/>
      <c r="CP111" s="615"/>
      <c r="CQ111" s="615"/>
      <c r="CR111" s="615"/>
      <c r="CS111" s="615"/>
      <c r="CT111" s="615"/>
      <c r="CU111" s="615"/>
      <c r="CV111" s="615"/>
      <c r="CW111" s="615"/>
      <c r="CX111" s="615"/>
      <c r="CY111" s="615"/>
      <c r="CZ111" s="615"/>
      <c r="DA111" s="615"/>
      <c r="DB111" s="615"/>
      <c r="DC111" s="615"/>
      <c r="DD111" s="615"/>
      <c r="DE111" s="615"/>
      <c r="DF111" s="615"/>
      <c r="DG111" s="615"/>
      <c r="DH111" s="615"/>
      <c r="DI111" s="615"/>
      <c r="DJ111" s="615"/>
      <c r="DK111" s="615"/>
      <c r="DL111" s="615"/>
      <c r="DM111" s="615"/>
      <c r="DN111" s="615"/>
      <c r="DO111" s="615"/>
      <c r="DP111" s="615"/>
      <c r="DQ111" s="615"/>
      <c r="DR111" s="615"/>
      <c r="DS111" s="615"/>
      <c r="DT111" s="615"/>
      <c r="DU111" s="615"/>
      <c r="DV111" s="615"/>
      <c r="DW111" s="615"/>
      <c r="DX111" s="615"/>
      <c r="DY111" s="615"/>
      <c r="DZ111" s="615"/>
      <c r="EA111" s="615"/>
      <c r="EB111" s="615"/>
      <c r="EC111" s="615"/>
      <c r="ED111" s="615"/>
      <c r="EE111" s="615"/>
      <c r="EF111" s="615"/>
      <c r="EG111" s="615"/>
      <c r="EH111" s="615"/>
      <c r="EI111" s="615"/>
      <c r="EJ111" s="615"/>
      <c r="EK111" s="615"/>
      <c r="EL111" s="615"/>
      <c r="EM111" s="615"/>
      <c r="EN111" s="615"/>
      <c r="EO111" s="615"/>
      <c r="EP111" s="615"/>
      <c r="EQ111" s="615"/>
      <c r="ER111" s="615"/>
      <c r="ES111" s="615"/>
      <c r="ET111" s="615"/>
      <c r="EU111" s="615"/>
      <c r="EV111" s="615"/>
      <c r="EW111" s="615"/>
      <c r="EX111" s="615"/>
      <c r="EY111" s="615"/>
      <c r="EZ111" s="615"/>
      <c r="FA111" s="615"/>
      <c r="FB111" s="615"/>
      <c r="FC111" s="615"/>
      <c r="FD111" s="615"/>
      <c r="FE111" s="615"/>
      <c r="FF111" s="615"/>
      <c r="FG111" s="615"/>
      <c r="FH111" s="615"/>
      <c r="FI111" s="615"/>
      <c r="FJ111" s="615"/>
      <c r="FK111" s="615"/>
      <c r="FL111" s="615"/>
      <c r="FM111" s="615"/>
      <c r="FN111" s="615"/>
      <c r="FO111" s="615"/>
      <c r="FP111" s="615"/>
      <c r="FQ111" s="615"/>
      <c r="FR111" s="615"/>
      <c r="FS111" s="615"/>
      <c r="FT111" s="615"/>
      <c r="FU111" s="615"/>
      <c r="FV111" s="615"/>
      <c r="FW111" s="615"/>
      <c r="FX111" s="615"/>
      <c r="FY111" s="615"/>
      <c r="FZ111" s="615"/>
      <c r="GA111" s="615"/>
      <c r="GB111" s="615"/>
      <c r="GC111" s="615"/>
      <c r="GD111" s="615"/>
      <c r="GE111" s="615"/>
      <c r="GF111" s="615"/>
      <c r="GG111" s="615"/>
      <c r="GH111" s="615"/>
      <c r="GI111" s="615"/>
      <c r="GJ111" s="615"/>
      <c r="GK111" s="615"/>
      <c r="GL111" s="615"/>
      <c r="GM111" s="615"/>
      <c r="GN111" s="615"/>
      <c r="GO111" s="615"/>
      <c r="GP111" s="615"/>
      <c r="GQ111" s="615"/>
      <c r="GR111" s="615"/>
      <c r="GS111" s="615"/>
      <c r="GT111" s="615"/>
      <c r="GU111" s="615"/>
      <c r="GV111" s="615"/>
      <c r="GW111" s="615"/>
      <c r="GX111" s="615"/>
      <c r="GY111" s="615"/>
      <c r="GZ111" s="615"/>
      <c r="HA111" s="615"/>
      <c r="HB111" s="615"/>
      <c r="HC111" s="615"/>
      <c r="HD111" s="615"/>
      <c r="HE111" s="615"/>
      <c r="HF111" s="615"/>
      <c r="HG111" s="615"/>
      <c r="HH111" s="615"/>
      <c r="HI111" s="615"/>
      <c r="HJ111" s="615"/>
      <c r="HK111" s="615"/>
      <c r="HL111" s="615"/>
      <c r="HM111" s="615"/>
      <c r="HN111" s="615"/>
      <c r="HO111" s="615"/>
      <c r="HP111" s="615"/>
      <c r="HQ111" s="615"/>
      <c r="HR111" s="615"/>
      <c r="HS111" s="615"/>
      <c r="HT111" s="615"/>
      <c r="HU111" s="615"/>
      <c r="HV111" s="615"/>
      <c r="HW111" s="615"/>
      <c r="HX111" s="615"/>
      <c r="HY111" s="615"/>
      <c r="HZ111" s="615"/>
      <c r="IA111" s="615"/>
      <c r="IB111" s="615"/>
      <c r="IC111" s="615"/>
      <c r="ID111" s="615"/>
      <c r="IE111" s="615"/>
      <c r="IF111" s="615"/>
      <c r="IG111" s="615"/>
      <c r="IH111" s="615"/>
      <c r="II111" s="615"/>
      <c r="IJ111" s="615"/>
      <c r="IK111" s="615"/>
      <c r="IL111" s="615"/>
      <c r="IM111" s="615"/>
      <c r="IN111" s="615"/>
      <c r="IO111" s="615"/>
      <c r="IP111" s="615"/>
      <c r="IQ111" s="615"/>
      <c r="IR111" s="615"/>
      <c r="IS111" s="615"/>
      <c r="IT111" s="615"/>
      <c r="IU111" s="615"/>
      <c r="IV111" s="615"/>
      <c r="IW111" s="615"/>
      <c r="IX111" s="615"/>
      <c r="IY111" s="615"/>
      <c r="IZ111" s="615"/>
      <c r="JA111" s="615"/>
      <c r="JB111" s="615"/>
      <c r="JC111" s="615"/>
      <c r="JD111" s="615"/>
      <c r="JE111" s="615"/>
      <c r="JF111" s="615"/>
      <c r="JG111" s="615"/>
      <c r="JH111" s="615"/>
      <c r="JI111" s="615"/>
      <c r="JJ111" s="615"/>
      <c r="JK111" s="615"/>
      <c r="JL111" s="615"/>
      <c r="JM111" s="615"/>
      <c r="JN111" s="615"/>
      <c r="JO111" s="615"/>
      <c r="JP111" s="615"/>
      <c r="JQ111" s="615"/>
      <c r="JR111" s="615"/>
      <c r="JS111" s="615"/>
      <c r="JT111" s="615"/>
      <c r="JU111" s="615"/>
      <c r="JV111" s="615"/>
      <c r="JW111" s="615"/>
      <c r="JX111" s="615"/>
      <c r="JY111" s="615"/>
      <c r="JZ111" s="615"/>
      <c r="KA111" s="615"/>
      <c r="KB111" s="615"/>
      <c r="KC111" s="615"/>
      <c r="KD111" s="615"/>
      <c r="KE111" s="615"/>
      <c r="KF111" s="615"/>
      <c r="KG111" s="615"/>
      <c r="KH111" s="615"/>
      <c r="KI111" s="615"/>
      <c r="KJ111" s="615"/>
      <c r="KK111" s="615"/>
      <c r="KL111" s="615"/>
      <c r="KM111" s="615"/>
      <c r="KN111" s="615"/>
      <c r="KO111" s="615"/>
      <c r="KP111" s="615"/>
      <c r="KQ111" s="615"/>
      <c r="KR111" s="615"/>
      <c r="KS111" s="615"/>
      <c r="KT111" s="615"/>
      <c r="KU111" s="615"/>
      <c r="KV111" s="615"/>
      <c r="KW111" s="615"/>
      <c r="KX111" s="615"/>
      <c r="KY111" s="615"/>
      <c r="KZ111" s="615"/>
      <c r="LA111" s="615"/>
      <c r="LB111" s="615"/>
      <c r="LC111" s="615"/>
      <c r="LD111" s="615"/>
      <c r="LE111" s="615"/>
      <c r="LF111" s="615"/>
      <c r="LG111" s="615"/>
      <c r="LH111" s="615"/>
      <c r="LI111" s="615"/>
      <c r="LJ111" s="615"/>
      <c r="LK111" s="615"/>
      <c r="LL111" s="615"/>
      <c r="LM111" s="615"/>
      <c r="LN111" s="615"/>
      <c r="LO111" s="615"/>
      <c r="LP111" s="615"/>
      <c r="LQ111" s="615"/>
      <c r="LR111" s="615"/>
      <c r="LS111" s="615"/>
      <c r="LT111" s="615"/>
      <c r="LU111" s="615"/>
      <c r="LV111" s="615"/>
      <c r="LW111" s="615"/>
      <c r="LX111" s="615"/>
      <c r="LY111" s="615"/>
      <c r="LZ111" s="615"/>
      <c r="MA111" s="615"/>
      <c r="MB111" s="615"/>
      <c r="MC111" s="615"/>
      <c r="MD111" s="615"/>
      <c r="ME111" s="615"/>
      <c r="MF111" s="615"/>
      <c r="MG111" s="615"/>
      <c r="MH111" s="615"/>
      <c r="MI111" s="615"/>
      <c r="MJ111" s="615"/>
      <c r="MK111" s="615"/>
      <c r="ML111" s="615"/>
      <c r="MM111" s="615"/>
      <c r="MN111" s="615"/>
      <c r="MO111" s="615"/>
      <c r="MP111" s="615"/>
      <c r="MQ111" s="615"/>
      <c r="MR111" s="615"/>
      <c r="MS111" s="615"/>
      <c r="MT111" s="615"/>
      <c r="MU111" s="615"/>
      <c r="MV111" s="615"/>
      <c r="MW111" s="615"/>
      <c r="MX111" s="615"/>
      <c r="MY111" s="615"/>
      <c r="MZ111" s="615"/>
      <c r="NA111" s="615"/>
      <c r="NB111" s="615"/>
      <c r="NC111" s="615"/>
      <c r="ND111" s="615"/>
      <c r="NE111" s="615"/>
      <c r="NF111" s="615"/>
      <c r="NG111" s="615"/>
      <c r="NH111" s="615"/>
      <c r="NI111" s="615"/>
      <c r="NJ111" s="615"/>
      <c r="NK111" s="615"/>
      <c r="NL111" s="615"/>
      <c r="NM111" s="615"/>
      <c r="NN111" s="615"/>
      <c r="NO111" s="615"/>
      <c r="NP111" s="615"/>
      <c r="NQ111" s="615"/>
      <c r="NR111" s="615"/>
      <c r="NS111" s="615"/>
      <c r="NT111" s="615"/>
      <c r="NU111" s="615"/>
      <c r="NV111" s="615"/>
      <c r="NW111" s="615"/>
      <c r="NX111" s="615"/>
      <c r="NY111" s="615"/>
      <c r="NZ111" s="615"/>
      <c r="OA111" s="615"/>
      <c r="OB111" s="615"/>
      <c r="OC111" s="615"/>
      <c r="OD111" s="615"/>
      <c r="OE111" s="615"/>
      <c r="OF111" s="615"/>
      <c r="OG111" s="615"/>
      <c r="OH111" s="615"/>
      <c r="OI111" s="615"/>
      <c r="OJ111" s="615"/>
      <c r="OK111" s="615"/>
      <c r="OL111" s="615"/>
      <c r="OM111" s="615"/>
      <c r="ON111" s="615"/>
      <c r="OO111" s="615"/>
      <c r="OP111" s="615"/>
      <c r="OQ111" s="615"/>
      <c r="OR111" s="615"/>
      <c r="OS111" s="615"/>
      <c r="OT111" s="615"/>
      <c r="OU111" s="615"/>
      <c r="OV111" s="615"/>
      <c r="OW111" s="615"/>
      <c r="OX111" s="615"/>
      <c r="OY111" s="615"/>
      <c r="OZ111" s="615"/>
      <c r="PA111" s="615"/>
      <c r="PB111" s="615"/>
      <c r="PC111" s="615"/>
      <c r="PD111" s="615"/>
      <c r="PE111" s="615"/>
      <c r="PF111" s="615"/>
      <c r="PG111" s="615"/>
      <c r="PH111" s="615"/>
      <c r="PI111" s="615"/>
      <c r="PJ111" s="615"/>
      <c r="PK111" s="615"/>
      <c r="PL111" s="615"/>
      <c r="PM111" s="615"/>
      <c r="PN111" s="615"/>
      <c r="PO111" s="615"/>
      <c r="PP111" s="615"/>
      <c r="PQ111" s="615"/>
      <c r="PR111" s="615"/>
      <c r="PS111" s="615"/>
      <c r="PT111" s="615"/>
      <c r="PU111" s="615"/>
      <c r="PV111" s="615"/>
      <c r="PW111" s="615"/>
      <c r="PX111" s="615"/>
      <c r="PY111" s="615"/>
      <c r="PZ111" s="615"/>
      <c r="QA111" s="615"/>
      <c r="QB111" s="615"/>
      <c r="QC111" s="615"/>
      <c r="QD111" s="615"/>
      <c r="QE111" s="615"/>
      <c r="QF111" s="615"/>
      <c r="QG111" s="615"/>
      <c r="QH111" s="615"/>
      <c r="QI111" s="615"/>
      <c r="QJ111" s="615"/>
      <c r="QK111" s="615"/>
      <c r="QL111" s="615"/>
      <c r="QM111" s="615"/>
      <c r="QN111" s="615"/>
      <c r="QO111" s="615"/>
      <c r="QP111" s="615"/>
      <c r="QQ111" s="615"/>
      <c r="QR111" s="615"/>
      <c r="QS111" s="615"/>
      <c r="QT111" s="615"/>
      <c r="QU111" s="615"/>
      <c r="QV111" s="615"/>
      <c r="QW111" s="615"/>
      <c r="QX111" s="615"/>
      <c r="QY111" s="615"/>
      <c r="QZ111" s="615"/>
      <c r="RA111" s="615"/>
      <c r="RB111" s="615"/>
      <c r="RC111" s="615"/>
      <c r="RD111" s="615"/>
      <c r="RE111" s="615"/>
      <c r="RF111" s="615"/>
      <c r="RG111" s="615"/>
      <c r="RH111" s="615"/>
      <c r="RI111" s="615"/>
      <c r="RJ111" s="615"/>
      <c r="RK111" s="615"/>
      <c r="RL111" s="615"/>
      <c r="RM111" s="615"/>
      <c r="RN111" s="615"/>
      <c r="RO111" s="615"/>
      <c r="RP111" s="615"/>
      <c r="RQ111" s="615"/>
      <c r="RR111" s="615"/>
      <c r="RS111" s="615"/>
      <c r="RT111" s="615"/>
      <c r="RU111" s="615"/>
      <c r="RV111" s="615"/>
      <c r="RW111" s="615"/>
      <c r="RX111" s="615"/>
      <c r="RY111" s="615"/>
      <c r="RZ111" s="615"/>
      <c r="SA111" s="615"/>
      <c r="SB111" s="615"/>
      <c r="SC111" s="615"/>
      <c r="SD111" s="615"/>
      <c r="SE111" s="615"/>
      <c r="SF111" s="615"/>
      <c r="SG111" s="615"/>
      <c r="SH111" s="615"/>
      <c r="SI111" s="615"/>
      <c r="SJ111" s="615"/>
      <c r="SK111" s="615"/>
      <c r="SL111" s="615"/>
      <c r="SM111" s="615"/>
      <c r="SN111" s="615"/>
      <c r="SO111" s="615"/>
      <c r="SP111" s="615"/>
      <c r="SQ111" s="615"/>
      <c r="SR111" s="615"/>
      <c r="SS111" s="615"/>
      <c r="ST111" s="615"/>
      <c r="SU111" s="615"/>
      <c r="SV111" s="615"/>
      <c r="SW111" s="615"/>
      <c r="SX111" s="615"/>
      <c r="SY111" s="615"/>
      <c r="SZ111" s="615"/>
      <c r="TA111" s="615"/>
      <c r="TB111" s="615"/>
      <c r="TC111" s="615"/>
      <c r="TD111" s="615"/>
      <c r="TE111" s="615"/>
      <c r="TF111" s="615"/>
      <c r="TG111" s="615"/>
      <c r="TH111" s="615"/>
      <c r="TI111" s="615"/>
      <c r="TJ111" s="615"/>
      <c r="TK111" s="615"/>
      <c r="TL111" s="615"/>
      <c r="TM111" s="615"/>
      <c r="TN111" s="615"/>
      <c r="TO111" s="615"/>
      <c r="TP111" s="615"/>
      <c r="TQ111" s="615"/>
      <c r="TR111" s="615"/>
      <c r="TS111" s="615"/>
      <c r="TT111" s="615"/>
      <c r="TU111" s="615"/>
      <c r="TV111" s="615"/>
      <c r="TW111" s="615"/>
      <c r="TX111" s="615"/>
      <c r="TY111" s="615"/>
      <c r="TZ111" s="615"/>
      <c r="UA111" s="615"/>
      <c r="UB111" s="615"/>
      <c r="UC111" s="615"/>
      <c r="UD111" s="615"/>
      <c r="UE111" s="615"/>
      <c r="UF111" s="615"/>
      <c r="UG111" s="615"/>
      <c r="UH111" s="615"/>
      <c r="UI111" s="615"/>
      <c r="UJ111" s="615"/>
      <c r="UK111" s="615"/>
      <c r="UL111" s="615"/>
      <c r="UM111" s="615"/>
      <c r="UN111" s="615"/>
      <c r="UO111" s="615"/>
      <c r="UP111" s="615"/>
      <c r="UQ111" s="615"/>
      <c r="UR111" s="615"/>
      <c r="US111" s="615"/>
      <c r="UT111" s="615"/>
      <c r="UU111" s="615"/>
      <c r="UV111" s="615"/>
      <c r="UW111" s="615"/>
      <c r="UX111" s="615"/>
      <c r="UY111" s="615"/>
      <c r="UZ111" s="615"/>
      <c r="VA111" s="615"/>
      <c r="VB111" s="615"/>
      <c r="VC111" s="615"/>
      <c r="VD111" s="615"/>
      <c r="VE111" s="615"/>
      <c r="VF111" s="615"/>
      <c r="VG111" s="615"/>
      <c r="VH111" s="615"/>
      <c r="VI111" s="615"/>
      <c r="VJ111" s="615"/>
      <c r="VK111" s="615"/>
      <c r="VL111" s="615"/>
      <c r="VM111" s="615"/>
      <c r="VN111" s="615"/>
      <c r="VO111" s="615"/>
      <c r="VP111" s="615"/>
      <c r="VQ111" s="615"/>
      <c r="VR111" s="615"/>
      <c r="VS111" s="615"/>
      <c r="VT111" s="615"/>
      <c r="VU111" s="615"/>
      <c r="VV111" s="615"/>
      <c r="VW111" s="615"/>
      <c r="VX111" s="615"/>
      <c r="VY111" s="615"/>
      <c r="VZ111" s="615"/>
      <c r="WA111" s="615"/>
      <c r="WB111" s="615"/>
      <c r="WC111" s="615"/>
      <c r="WD111" s="615"/>
      <c r="WE111" s="615"/>
      <c r="WF111" s="615"/>
      <c r="WG111" s="615"/>
      <c r="WH111" s="615"/>
      <c r="WI111" s="615"/>
      <c r="WJ111" s="615"/>
      <c r="WK111" s="615"/>
      <c r="WL111" s="615"/>
      <c r="WM111" s="615"/>
      <c r="WN111" s="615"/>
      <c r="WO111" s="615"/>
      <c r="WP111" s="615"/>
      <c r="WQ111" s="615"/>
      <c r="WR111" s="615"/>
      <c r="WS111" s="615"/>
      <c r="WT111" s="615"/>
      <c r="WU111" s="615"/>
      <c r="WV111" s="615"/>
      <c r="WW111" s="615"/>
      <c r="WX111" s="615"/>
      <c r="WY111" s="615"/>
      <c r="WZ111" s="615"/>
      <c r="XA111" s="615"/>
      <c r="XB111" s="615"/>
      <c r="XC111" s="615"/>
      <c r="XD111" s="615"/>
      <c r="XE111" s="615"/>
      <c r="XF111" s="615"/>
      <c r="XG111" s="615"/>
      <c r="XH111" s="615"/>
      <c r="XI111" s="615"/>
      <c r="XJ111" s="615"/>
      <c r="XK111" s="615"/>
      <c r="XL111" s="615"/>
      <c r="XM111" s="615"/>
      <c r="XN111" s="615"/>
      <c r="XO111" s="615"/>
      <c r="XP111" s="615"/>
      <c r="XQ111" s="615"/>
      <c r="XR111" s="615"/>
      <c r="XS111" s="615"/>
      <c r="XT111" s="615"/>
      <c r="XU111" s="615"/>
      <c r="XV111" s="615"/>
      <c r="XW111" s="615"/>
      <c r="XX111" s="615"/>
      <c r="XY111" s="615"/>
      <c r="XZ111" s="615"/>
      <c r="YA111" s="615"/>
      <c r="YB111" s="615"/>
      <c r="YC111" s="615"/>
      <c r="YD111" s="615"/>
      <c r="YE111" s="615"/>
      <c r="YF111" s="615"/>
      <c r="YG111" s="615"/>
      <c r="YH111" s="615"/>
      <c r="YI111" s="615"/>
      <c r="YJ111" s="615"/>
      <c r="YK111" s="615"/>
      <c r="YL111" s="615"/>
      <c r="YM111" s="615"/>
      <c r="YN111" s="615"/>
      <c r="YO111" s="615"/>
      <c r="YP111" s="615"/>
      <c r="YQ111" s="615"/>
      <c r="YR111" s="615"/>
      <c r="YS111" s="615"/>
      <c r="YT111" s="615"/>
      <c r="YU111" s="615"/>
      <c r="YV111" s="615"/>
      <c r="YW111" s="615"/>
      <c r="YX111" s="615"/>
      <c r="YY111" s="615"/>
      <c r="YZ111" s="615"/>
      <c r="ZA111" s="615"/>
      <c r="ZB111" s="615"/>
      <c r="ZC111" s="615"/>
      <c r="ZD111" s="615"/>
      <c r="ZE111" s="615"/>
      <c r="ZF111" s="615"/>
      <c r="ZG111" s="615"/>
      <c r="ZH111" s="615"/>
      <c r="ZI111" s="615"/>
      <c r="ZJ111" s="615"/>
      <c r="ZK111" s="615"/>
      <c r="ZL111" s="615"/>
      <c r="ZM111" s="615"/>
      <c r="ZN111" s="615"/>
      <c r="ZO111" s="615"/>
      <c r="ZP111" s="615"/>
      <c r="ZQ111" s="615"/>
      <c r="ZR111" s="615"/>
      <c r="ZS111" s="615"/>
      <c r="ZT111" s="615"/>
      <c r="ZU111" s="615"/>
      <c r="ZV111" s="615"/>
      <c r="ZW111" s="615"/>
      <c r="ZX111" s="615"/>
      <c r="ZY111" s="615"/>
      <c r="ZZ111" s="615"/>
      <c r="AAA111" s="615"/>
      <c r="AAB111" s="615"/>
      <c r="AAC111" s="615"/>
      <c r="AAD111" s="615"/>
      <c r="AAE111" s="615"/>
      <c r="AAF111" s="615"/>
      <c r="AAG111" s="615"/>
      <c r="AAH111" s="615"/>
      <c r="AAI111" s="615"/>
      <c r="AAJ111" s="615"/>
      <c r="AAK111" s="615"/>
      <c r="AAL111" s="615"/>
      <c r="AAM111" s="615"/>
      <c r="AAN111" s="615"/>
      <c r="AAO111" s="615"/>
      <c r="AAP111" s="615"/>
      <c r="AAQ111" s="615"/>
      <c r="AAR111" s="615"/>
      <c r="AAS111" s="615"/>
      <c r="AAT111" s="615"/>
      <c r="AAU111" s="615"/>
      <c r="AAV111" s="615"/>
      <c r="AAW111" s="615"/>
      <c r="AAX111" s="615"/>
      <c r="AAY111" s="615"/>
      <c r="AAZ111" s="615"/>
      <c r="ABA111" s="615"/>
      <c r="ABB111" s="615"/>
      <c r="ABC111" s="615"/>
      <c r="ABD111" s="615"/>
      <c r="ABE111" s="615"/>
      <c r="ABF111" s="615"/>
      <c r="ABG111" s="615"/>
      <c r="ABH111" s="615"/>
      <c r="ABI111" s="615"/>
      <c r="ABJ111" s="615"/>
      <c r="ABK111" s="615"/>
      <c r="ABL111" s="615"/>
      <c r="ABM111" s="615"/>
      <c r="ABN111" s="615"/>
      <c r="ABO111" s="615"/>
      <c r="ABP111" s="615"/>
      <c r="ABQ111" s="615"/>
      <c r="ABR111" s="615"/>
      <c r="ABS111" s="615"/>
      <c r="ABT111" s="615"/>
      <c r="ABU111" s="615"/>
      <c r="ABV111" s="615"/>
      <c r="ABW111" s="615"/>
      <c r="ABX111" s="615"/>
      <c r="ABY111" s="615"/>
      <c r="ABZ111" s="615"/>
      <c r="ACA111" s="615"/>
      <c r="ACB111" s="615"/>
      <c r="ACC111" s="615"/>
      <c r="ACD111" s="615"/>
      <c r="ACE111" s="615"/>
      <c r="ACF111" s="615"/>
      <c r="ACG111" s="615"/>
      <c r="ACH111" s="615"/>
      <c r="ACI111" s="615"/>
      <c r="ACJ111" s="615"/>
      <c r="ACK111" s="615"/>
      <c r="ACL111" s="615"/>
      <c r="ACM111" s="615"/>
      <c r="ACN111" s="615"/>
      <c r="ACO111" s="615"/>
      <c r="ACP111" s="615"/>
      <c r="ACQ111" s="615"/>
      <c r="ACR111" s="615"/>
      <c r="ACS111" s="615"/>
      <c r="ACT111" s="615"/>
      <c r="ACU111" s="615"/>
      <c r="ACV111" s="615"/>
      <c r="ACW111" s="615"/>
      <c r="ACX111" s="615"/>
      <c r="ACY111" s="615"/>
      <c r="ACZ111" s="615"/>
      <c r="ADA111" s="615"/>
      <c r="ADB111" s="615"/>
      <c r="ADC111" s="615"/>
      <c r="ADD111" s="615"/>
      <c r="ADE111" s="615"/>
      <c r="ADF111" s="615"/>
      <c r="ADG111" s="615"/>
      <c r="ADH111" s="615"/>
      <c r="ADI111" s="615"/>
      <c r="ADJ111" s="615"/>
      <c r="ADK111" s="615"/>
      <c r="ADL111" s="615"/>
      <c r="ADM111" s="615"/>
      <c r="ADN111" s="615"/>
      <c r="ADO111" s="615"/>
      <c r="ADP111" s="615"/>
      <c r="ADQ111" s="615"/>
      <c r="ADR111" s="615"/>
      <c r="ADS111" s="615"/>
      <c r="ADT111" s="615"/>
      <c r="ADU111" s="615"/>
      <c r="ADV111" s="615"/>
      <c r="ADW111" s="615"/>
      <c r="ADX111" s="615"/>
      <c r="ADY111" s="615"/>
      <c r="ADZ111" s="615"/>
      <c r="AEA111" s="615"/>
      <c r="AEB111" s="615"/>
      <c r="AEC111" s="615"/>
      <c r="AED111" s="615"/>
      <c r="AEE111" s="615"/>
      <c r="AEF111" s="615"/>
      <c r="AEG111" s="615"/>
      <c r="AEH111" s="615"/>
      <c r="AEI111" s="615"/>
      <c r="AEJ111" s="615"/>
      <c r="AEK111" s="615"/>
      <c r="AEL111" s="615"/>
      <c r="AEM111" s="615"/>
      <c r="AEN111" s="615"/>
      <c r="AEO111" s="615"/>
      <c r="AEP111" s="615"/>
      <c r="AEQ111" s="615"/>
      <c r="AER111" s="615"/>
      <c r="AES111" s="615"/>
      <c r="AET111" s="615"/>
      <c r="AEU111" s="615"/>
      <c r="AEV111" s="615"/>
      <c r="AEW111" s="615"/>
      <c r="AEX111" s="615"/>
      <c r="AEY111" s="615"/>
      <c r="AEZ111" s="615"/>
      <c r="AFA111" s="615"/>
      <c r="AFB111" s="615"/>
      <c r="AFC111" s="615"/>
      <c r="AFD111" s="615"/>
      <c r="AFE111" s="615"/>
      <c r="AFF111" s="615"/>
      <c r="AFG111" s="615"/>
      <c r="AFH111" s="615"/>
      <c r="AFI111" s="615"/>
      <c r="AFJ111" s="615"/>
      <c r="AFK111" s="615"/>
      <c r="AFL111" s="615"/>
      <c r="AFM111" s="615"/>
      <c r="AFN111" s="615"/>
      <c r="AFO111" s="615"/>
      <c r="AFP111" s="615"/>
      <c r="AFQ111" s="615"/>
      <c r="AFR111" s="615"/>
      <c r="AFS111" s="615"/>
      <c r="AFT111" s="615"/>
      <c r="AFU111" s="615"/>
      <c r="AFV111" s="615"/>
      <c r="AFW111" s="615"/>
      <c r="AFX111" s="615"/>
      <c r="AFY111" s="615"/>
      <c r="AFZ111" s="615"/>
      <c r="AGA111" s="615"/>
      <c r="AGB111" s="615"/>
      <c r="AGC111" s="615"/>
      <c r="AGD111" s="615"/>
      <c r="AGE111" s="615"/>
      <c r="AGF111" s="615"/>
      <c r="AGG111" s="615"/>
      <c r="AGH111" s="615"/>
      <c r="AGI111" s="615"/>
      <c r="AGJ111" s="615"/>
      <c r="AGK111" s="615"/>
      <c r="AGL111" s="615"/>
      <c r="AGM111" s="615"/>
      <c r="AGN111" s="615"/>
      <c r="AGO111" s="615"/>
      <c r="AGP111" s="615"/>
      <c r="AGQ111" s="615"/>
      <c r="AGR111" s="615"/>
      <c r="AGS111" s="615"/>
      <c r="AGT111" s="615"/>
      <c r="AGU111" s="615"/>
      <c r="AGV111" s="615"/>
      <c r="AGW111" s="615"/>
      <c r="AGX111" s="615"/>
      <c r="AGY111" s="615"/>
      <c r="AGZ111" s="615"/>
      <c r="AHA111" s="615"/>
      <c r="AHB111" s="615"/>
      <c r="AHC111" s="615"/>
      <c r="AHD111" s="615"/>
      <c r="AHE111" s="615"/>
      <c r="AHF111" s="615"/>
      <c r="AHG111" s="615"/>
      <c r="AHH111" s="615"/>
      <c r="AHI111" s="615"/>
      <c r="AHJ111" s="615"/>
      <c r="AHK111" s="615"/>
      <c r="AHL111" s="615"/>
      <c r="AHM111" s="615"/>
      <c r="AHN111" s="615"/>
      <c r="AHO111" s="615"/>
      <c r="AHP111" s="615"/>
      <c r="AHQ111" s="615"/>
      <c r="AHR111" s="615"/>
      <c r="AHS111" s="615"/>
      <c r="AHT111" s="615"/>
      <c r="AHU111" s="615"/>
      <c r="AHV111" s="615"/>
      <c r="AHW111" s="615"/>
      <c r="AHX111" s="615"/>
      <c r="AHY111" s="615"/>
      <c r="AHZ111" s="615"/>
      <c r="AIA111" s="615"/>
      <c r="AIB111" s="615"/>
      <c r="AIC111" s="615"/>
      <c r="AID111" s="615"/>
      <c r="AIE111" s="615"/>
      <c r="AIF111" s="615"/>
      <c r="AIG111" s="615"/>
      <c r="AIH111" s="615"/>
      <c r="AII111" s="615"/>
      <c r="AIJ111" s="615"/>
      <c r="AIK111" s="615"/>
      <c r="AIL111" s="615"/>
      <c r="AIM111" s="615"/>
      <c r="AIN111" s="615"/>
      <c r="AIO111" s="615"/>
      <c r="AIP111" s="615"/>
      <c r="AIQ111" s="615"/>
      <c r="AIR111" s="615"/>
      <c r="AIS111" s="615"/>
      <c r="AIT111" s="615"/>
      <c r="AIU111" s="615"/>
      <c r="AIV111" s="615"/>
      <c r="AIW111" s="615"/>
      <c r="AIX111" s="615"/>
      <c r="AIY111" s="615"/>
      <c r="AIZ111" s="615"/>
      <c r="AJA111" s="615"/>
      <c r="AJB111" s="615"/>
      <c r="AJC111" s="615"/>
      <c r="AJD111" s="615"/>
      <c r="AJE111" s="615"/>
      <c r="AJF111" s="615"/>
      <c r="AJG111" s="615"/>
      <c r="AJH111" s="615"/>
      <c r="AJI111" s="615"/>
      <c r="AJJ111" s="615"/>
      <c r="AJK111" s="615"/>
      <c r="AJL111" s="615"/>
      <c r="AJM111" s="615"/>
      <c r="AJN111" s="615"/>
      <c r="AJO111" s="615"/>
      <c r="AJP111" s="615"/>
      <c r="AJQ111" s="615"/>
      <c r="AJR111" s="615"/>
      <c r="AJS111" s="615"/>
      <c r="AJT111" s="615"/>
      <c r="AJU111" s="615"/>
      <c r="AJV111" s="615"/>
      <c r="AJW111" s="615"/>
      <c r="AJX111" s="615"/>
      <c r="AJY111" s="615"/>
      <c r="AJZ111" s="615"/>
      <c r="AKA111" s="615"/>
      <c r="AKB111" s="615"/>
      <c r="AKC111" s="615"/>
      <c r="AKD111" s="615"/>
      <c r="AKE111" s="615"/>
      <c r="AKF111" s="615"/>
      <c r="AKG111" s="615"/>
      <c r="AKH111" s="615"/>
      <c r="AKI111" s="615"/>
      <c r="AKJ111" s="615"/>
      <c r="AKK111" s="615"/>
      <c r="AKL111" s="615"/>
      <c r="AKM111" s="615"/>
      <c r="AKN111" s="615"/>
      <c r="AKO111" s="615"/>
      <c r="AKP111" s="615"/>
      <c r="AKQ111" s="615"/>
      <c r="AKR111" s="615"/>
      <c r="AKS111" s="615"/>
      <c r="AKT111" s="615"/>
      <c r="AKU111" s="615"/>
      <c r="AKV111" s="615"/>
      <c r="AKW111" s="615"/>
      <c r="AKX111" s="615"/>
      <c r="AKY111" s="615"/>
      <c r="AKZ111" s="615"/>
      <c r="ALA111" s="615"/>
      <c r="ALB111" s="615"/>
      <c r="ALC111" s="615"/>
      <c r="ALD111" s="615"/>
      <c r="ALE111" s="615"/>
      <c r="ALF111" s="615"/>
      <c r="ALG111" s="615"/>
      <c r="ALH111" s="615"/>
      <c r="ALI111" s="615"/>
      <c r="ALJ111" s="615"/>
      <c r="ALK111" s="615"/>
      <c r="ALL111" s="615"/>
      <c r="ALM111" s="615"/>
      <c r="ALN111" s="615"/>
      <c r="ALO111" s="615"/>
      <c r="ALP111" s="615"/>
      <c r="ALQ111" s="615"/>
      <c r="ALR111" s="615"/>
      <c r="ALS111" s="615"/>
      <c r="ALT111" s="615"/>
      <c r="ALU111" s="615"/>
      <c r="ALV111" s="615"/>
      <c r="ALW111" s="615"/>
      <c r="ALX111" s="615"/>
      <c r="ALY111" s="615"/>
      <c r="ALZ111" s="615"/>
      <c r="AMA111" s="615"/>
      <c r="AMB111" s="615"/>
      <c r="AMC111" s="615"/>
      <c r="AMD111" s="615"/>
      <c r="AME111" s="615"/>
      <c r="AMF111" s="615"/>
      <c r="AMG111" s="615"/>
      <c r="AMH111" s="615"/>
      <c r="AMI111" s="615"/>
      <c r="AMJ111" s="615"/>
      <c r="AMK111" s="615"/>
      <c r="AML111" s="615"/>
      <c r="AMM111" s="615"/>
      <c r="AMN111" s="615"/>
      <c r="AMO111" s="615"/>
      <c r="AMP111" s="615"/>
      <c r="AMQ111" s="615"/>
      <c r="AMR111" s="615"/>
      <c r="AMS111" s="615"/>
      <c r="AMT111" s="615"/>
      <c r="AMU111" s="615"/>
      <c r="AMV111" s="615"/>
      <c r="AMW111" s="615"/>
      <c r="AMX111" s="615"/>
      <c r="AMY111" s="615"/>
      <c r="AMZ111" s="615"/>
      <c r="ANA111" s="615"/>
      <c r="ANB111" s="615"/>
      <c r="ANC111" s="615"/>
      <c r="AND111" s="615"/>
      <c r="ANE111" s="615"/>
      <c r="ANF111" s="615"/>
      <c r="ANG111" s="615"/>
      <c r="ANH111" s="615"/>
      <c r="ANI111" s="615"/>
      <c r="ANJ111" s="615"/>
      <c r="ANK111" s="615"/>
      <c r="ANL111" s="615"/>
      <c r="ANM111" s="615"/>
      <c r="ANN111" s="615"/>
      <c r="ANO111" s="615"/>
      <c r="ANP111" s="615"/>
      <c r="ANQ111" s="615"/>
      <c r="ANR111" s="615"/>
      <c r="ANS111" s="615"/>
      <c r="ANT111" s="615"/>
      <c r="ANU111" s="615"/>
      <c r="ANV111" s="615"/>
      <c r="ANW111" s="615"/>
      <c r="ANX111" s="615"/>
      <c r="ANY111" s="615"/>
      <c r="ANZ111" s="615"/>
      <c r="AOA111" s="615"/>
      <c r="AOB111" s="615"/>
      <c r="AOC111" s="615"/>
      <c r="AOD111" s="615"/>
      <c r="AOE111" s="615"/>
      <c r="AOF111" s="615"/>
      <c r="AOG111" s="615"/>
      <c r="AOH111" s="615"/>
      <c r="AOI111" s="615"/>
      <c r="AOJ111" s="615"/>
      <c r="AOK111" s="615"/>
      <c r="AOL111" s="615"/>
      <c r="AOM111" s="615"/>
      <c r="AON111" s="615"/>
      <c r="AOO111" s="615"/>
      <c r="AOP111" s="615"/>
      <c r="AOQ111" s="615"/>
      <c r="AOR111" s="615"/>
      <c r="AOS111" s="615"/>
      <c r="AOT111" s="615"/>
      <c r="AOU111" s="615"/>
      <c r="AOV111" s="615"/>
      <c r="AOW111" s="615"/>
      <c r="AOX111" s="615"/>
      <c r="AOY111" s="615"/>
      <c r="AOZ111" s="615"/>
      <c r="APA111" s="615"/>
      <c r="APB111" s="615"/>
      <c r="APC111" s="615"/>
      <c r="APD111" s="615"/>
      <c r="APE111" s="615"/>
      <c r="APF111" s="615"/>
      <c r="APG111" s="615"/>
      <c r="APH111" s="615"/>
      <c r="API111" s="615"/>
      <c r="APJ111" s="615"/>
      <c r="APK111" s="615"/>
      <c r="APL111" s="615"/>
      <c r="APM111" s="615"/>
      <c r="APN111" s="615"/>
      <c r="APO111" s="615"/>
      <c r="APP111" s="615"/>
      <c r="APQ111" s="615"/>
      <c r="APR111" s="615"/>
      <c r="APS111" s="615"/>
      <c r="APT111" s="615"/>
      <c r="APU111" s="615"/>
      <c r="APV111" s="615"/>
      <c r="APW111" s="615"/>
      <c r="APX111" s="615"/>
      <c r="APY111" s="615"/>
      <c r="APZ111" s="615"/>
      <c r="AQA111" s="615"/>
      <c r="AQB111" s="615"/>
      <c r="AQC111" s="615"/>
      <c r="AQD111" s="615"/>
      <c r="AQE111" s="615"/>
      <c r="AQF111" s="615"/>
      <c r="AQG111" s="615"/>
      <c r="AQH111" s="615"/>
      <c r="AQI111" s="615"/>
      <c r="AQJ111" s="615"/>
      <c r="AQK111" s="615"/>
      <c r="AQL111" s="615"/>
      <c r="AQM111" s="615"/>
      <c r="AQN111" s="615"/>
      <c r="AQO111" s="615"/>
      <c r="AQP111" s="615"/>
      <c r="AQQ111" s="615"/>
      <c r="AQR111" s="615"/>
      <c r="AQS111" s="615"/>
      <c r="AQT111" s="615"/>
      <c r="AQU111" s="615"/>
      <c r="AQV111" s="615"/>
      <c r="AQW111" s="615"/>
      <c r="AQX111" s="615"/>
      <c r="AQY111" s="615"/>
      <c r="AQZ111" s="615"/>
      <c r="ARA111" s="615"/>
      <c r="ARB111" s="615"/>
      <c r="ARC111" s="615"/>
      <c r="ARD111" s="615"/>
      <c r="ARE111" s="615"/>
      <c r="ARF111" s="615"/>
      <c r="ARG111" s="615"/>
      <c r="ARH111" s="615"/>
      <c r="ARI111" s="615"/>
      <c r="ARJ111" s="615"/>
      <c r="ARK111" s="615"/>
      <c r="ARL111" s="615"/>
      <c r="ARM111" s="615"/>
      <c r="ARN111" s="615"/>
      <c r="ARO111" s="615"/>
      <c r="ARP111" s="615"/>
      <c r="ARQ111" s="615"/>
      <c r="ARR111" s="615"/>
      <c r="ARS111" s="615"/>
      <c r="ART111" s="615"/>
      <c r="ARU111" s="615"/>
      <c r="ARV111" s="615"/>
      <c r="ARW111" s="615"/>
      <c r="ARX111" s="615"/>
      <c r="ARY111" s="615"/>
      <c r="ARZ111" s="615"/>
      <c r="ASA111" s="615"/>
      <c r="ASB111" s="615"/>
      <c r="ASC111" s="615"/>
      <c r="ASD111" s="615"/>
      <c r="ASE111" s="615"/>
      <c r="ASF111" s="615"/>
      <c r="ASG111" s="615"/>
      <c r="ASH111" s="615"/>
      <c r="ASI111" s="615"/>
      <c r="ASJ111" s="615"/>
      <c r="ASK111" s="615"/>
      <c r="ASL111" s="615"/>
      <c r="ASM111" s="615"/>
      <c r="ASN111" s="615"/>
      <c r="ASO111" s="615"/>
      <c r="ASP111" s="615"/>
      <c r="ASQ111" s="615"/>
      <c r="ASR111" s="615"/>
      <c r="ASS111" s="615"/>
      <c r="AST111" s="615"/>
      <c r="ASU111" s="615"/>
      <c r="ASV111" s="615"/>
      <c r="ASW111" s="615"/>
      <c r="ASX111" s="615"/>
      <c r="ASY111" s="615"/>
      <c r="ASZ111" s="615"/>
      <c r="ATA111" s="615"/>
      <c r="ATB111" s="615"/>
      <c r="ATC111" s="615"/>
      <c r="ATD111" s="615"/>
      <c r="ATE111" s="615"/>
      <c r="ATF111" s="615"/>
      <c r="ATG111" s="615"/>
      <c r="ATH111" s="615"/>
      <c r="ATI111" s="615"/>
      <c r="ATJ111" s="615"/>
      <c r="ATK111" s="615"/>
      <c r="ATL111" s="615"/>
      <c r="ATM111" s="615"/>
      <c r="ATN111" s="615"/>
      <c r="ATO111" s="615"/>
      <c r="ATP111" s="615"/>
      <c r="ATQ111" s="615"/>
      <c r="ATR111" s="615"/>
      <c r="ATS111" s="615"/>
      <c r="ATT111" s="615"/>
      <c r="ATU111" s="615"/>
      <c r="ATV111" s="615"/>
      <c r="ATW111" s="615"/>
      <c r="ATX111" s="615"/>
      <c r="ATY111" s="615"/>
      <c r="ATZ111" s="615"/>
      <c r="AUA111" s="615"/>
      <c r="AUB111" s="615"/>
      <c r="AUC111" s="615"/>
      <c r="AUD111" s="615"/>
      <c r="AUE111" s="615"/>
      <c r="AUF111" s="615"/>
      <c r="AUG111" s="615"/>
      <c r="AUH111" s="615"/>
      <c r="AUI111" s="615"/>
      <c r="AUJ111" s="615"/>
      <c r="AUK111" s="615"/>
      <c r="AUL111" s="615"/>
      <c r="AUM111" s="615"/>
      <c r="AUN111" s="615"/>
      <c r="AUO111" s="615"/>
      <c r="AUP111" s="615"/>
      <c r="AUQ111" s="615"/>
      <c r="AUR111" s="615"/>
      <c r="AUS111" s="615"/>
      <c r="AUT111" s="615"/>
      <c r="AUU111" s="615"/>
      <c r="AUV111" s="615"/>
      <c r="AUW111" s="615"/>
      <c r="AUX111" s="615"/>
      <c r="AUY111" s="615"/>
      <c r="AUZ111" s="615"/>
      <c r="AVA111" s="615"/>
      <c r="AVB111" s="615"/>
      <c r="AVC111" s="615"/>
      <c r="AVD111" s="615"/>
      <c r="AVE111" s="615"/>
      <c r="AVF111" s="615"/>
      <c r="AVG111" s="615"/>
      <c r="AVH111" s="615"/>
      <c r="AVI111" s="615"/>
      <c r="AVJ111" s="615"/>
      <c r="AVK111" s="615"/>
      <c r="AVL111" s="615"/>
      <c r="AVM111" s="615"/>
      <c r="AVN111" s="615"/>
      <c r="AVO111" s="615"/>
      <c r="AVP111" s="615"/>
      <c r="AVQ111" s="615"/>
      <c r="AVR111" s="615"/>
      <c r="AVS111" s="615"/>
      <c r="AVT111" s="615"/>
      <c r="AVU111" s="615"/>
      <c r="AVV111" s="615"/>
      <c r="AVW111" s="615"/>
      <c r="AVX111" s="615"/>
      <c r="AVY111" s="615"/>
      <c r="AVZ111" s="615"/>
      <c r="AWA111" s="615"/>
      <c r="AWB111" s="615"/>
      <c r="AWC111" s="615"/>
      <c r="AWD111" s="615"/>
      <c r="AWE111" s="615"/>
      <c r="AWF111" s="615"/>
      <c r="AWG111" s="615"/>
      <c r="AWH111" s="615"/>
      <c r="AWI111" s="615"/>
      <c r="AWJ111" s="615"/>
      <c r="AWK111" s="615"/>
      <c r="AWL111" s="615"/>
      <c r="AWM111" s="615"/>
      <c r="AWN111" s="615"/>
      <c r="AWO111" s="615"/>
      <c r="AWP111" s="615"/>
      <c r="AWQ111" s="615"/>
      <c r="AWR111" s="615"/>
      <c r="AWS111" s="615"/>
      <c r="AWT111" s="615"/>
      <c r="AWU111" s="615"/>
      <c r="AWV111" s="615"/>
      <c r="AWW111" s="615"/>
      <c r="AWX111" s="615"/>
      <c r="AWY111" s="615"/>
      <c r="AWZ111" s="615"/>
      <c r="AXA111" s="615"/>
      <c r="AXB111" s="615"/>
      <c r="AXC111" s="615"/>
      <c r="AXD111" s="615"/>
      <c r="AXE111" s="615"/>
      <c r="AXF111" s="615"/>
      <c r="AXG111" s="615"/>
      <c r="AXH111" s="615"/>
      <c r="AXI111" s="615"/>
      <c r="AXJ111" s="615"/>
      <c r="AXK111" s="615"/>
      <c r="AXL111" s="615"/>
      <c r="AXM111" s="615"/>
      <c r="AXN111" s="615"/>
      <c r="AXO111" s="615"/>
      <c r="AXP111" s="615"/>
      <c r="AXQ111" s="615"/>
      <c r="AXR111" s="615"/>
      <c r="AXS111" s="615"/>
      <c r="AXT111" s="615"/>
      <c r="AXU111" s="615"/>
      <c r="AXV111" s="615"/>
      <c r="AXW111" s="615"/>
      <c r="AXX111" s="615"/>
      <c r="AXY111" s="615"/>
      <c r="AXZ111" s="615"/>
      <c r="AYA111" s="615"/>
      <c r="AYB111" s="615"/>
      <c r="AYC111" s="615"/>
      <c r="AYD111" s="615"/>
      <c r="AYE111" s="615"/>
      <c r="AYF111" s="615"/>
      <c r="AYG111" s="615"/>
      <c r="AYH111" s="615"/>
      <c r="AYI111" s="615"/>
      <c r="AYJ111" s="615"/>
      <c r="AYK111" s="615"/>
      <c r="AYL111" s="615"/>
      <c r="AYM111" s="615"/>
      <c r="AYN111" s="615"/>
      <c r="AYO111" s="615"/>
      <c r="AYP111" s="615"/>
      <c r="AYQ111" s="615"/>
      <c r="AYR111" s="615"/>
      <c r="AYS111" s="615"/>
      <c r="AYT111" s="615"/>
      <c r="AYU111" s="615"/>
      <c r="AYV111" s="615"/>
      <c r="AYW111" s="615"/>
      <c r="AYX111" s="615"/>
      <c r="AYY111" s="615"/>
      <c r="AYZ111" s="615"/>
      <c r="AZA111" s="615"/>
      <c r="AZB111" s="615"/>
      <c r="AZC111" s="615"/>
      <c r="AZD111" s="615"/>
      <c r="AZE111" s="615"/>
      <c r="AZF111" s="615"/>
      <c r="AZG111" s="615"/>
      <c r="AZH111" s="615"/>
      <c r="AZI111" s="615"/>
      <c r="AZJ111" s="615"/>
      <c r="AZK111" s="615"/>
      <c r="AZL111" s="615"/>
      <c r="AZM111" s="615"/>
      <c r="AZN111" s="615"/>
      <c r="AZO111" s="615"/>
      <c r="AZP111" s="615"/>
      <c r="AZQ111" s="615"/>
      <c r="AZR111" s="615"/>
      <c r="AZS111" s="615"/>
      <c r="AZT111" s="615"/>
      <c r="AZU111" s="615"/>
      <c r="AZV111" s="615"/>
      <c r="AZW111" s="615"/>
      <c r="AZX111" s="615"/>
      <c r="AZY111" s="615"/>
      <c r="AZZ111" s="615"/>
      <c r="BAA111" s="615"/>
      <c r="BAB111" s="615"/>
      <c r="BAC111" s="615"/>
      <c r="BAD111" s="615"/>
      <c r="BAE111" s="615"/>
      <c r="BAF111" s="615"/>
      <c r="BAG111" s="615"/>
      <c r="BAH111" s="615"/>
      <c r="BAI111" s="615"/>
      <c r="BAJ111" s="615"/>
      <c r="BAK111" s="615"/>
      <c r="BAL111" s="615"/>
      <c r="BAM111" s="615"/>
      <c r="BAN111" s="615"/>
      <c r="BAO111" s="615"/>
      <c r="BAP111" s="615"/>
      <c r="BAQ111" s="615"/>
      <c r="BAR111" s="615"/>
      <c r="BAS111" s="615"/>
      <c r="BAT111" s="615"/>
      <c r="BAU111" s="615"/>
      <c r="BAV111" s="615"/>
      <c r="BAW111" s="615"/>
      <c r="BAX111" s="615"/>
      <c r="BAY111" s="615"/>
      <c r="BAZ111" s="615"/>
      <c r="BBA111" s="615"/>
      <c r="BBB111" s="615"/>
      <c r="BBC111" s="615"/>
      <c r="BBD111" s="615"/>
      <c r="BBE111" s="615"/>
      <c r="BBF111" s="615"/>
      <c r="BBG111" s="615"/>
      <c r="BBH111" s="615"/>
      <c r="BBI111" s="615"/>
      <c r="BBJ111" s="615"/>
      <c r="BBK111" s="615"/>
      <c r="BBL111" s="615"/>
      <c r="BBM111" s="615"/>
      <c r="BBN111" s="615"/>
      <c r="BBO111" s="615"/>
      <c r="BBP111" s="615"/>
      <c r="BBQ111" s="615"/>
      <c r="BBR111" s="615"/>
      <c r="BBS111" s="615"/>
      <c r="BBT111" s="615"/>
      <c r="BBU111" s="615"/>
      <c r="BBV111" s="615"/>
      <c r="BBW111" s="615"/>
      <c r="BBX111" s="615"/>
      <c r="BBY111" s="615"/>
      <c r="BBZ111" s="615"/>
      <c r="BCA111" s="615"/>
      <c r="BCB111" s="615"/>
      <c r="BCC111" s="615"/>
      <c r="BCD111" s="615"/>
      <c r="BCE111" s="615"/>
      <c r="BCF111" s="615"/>
      <c r="BCG111" s="615"/>
      <c r="BCH111" s="615"/>
      <c r="BCI111" s="615"/>
      <c r="BCJ111" s="615"/>
      <c r="BCK111" s="615"/>
      <c r="BCL111" s="615"/>
      <c r="BCM111" s="615"/>
      <c r="BCN111" s="615"/>
      <c r="BCO111" s="615"/>
      <c r="BCP111" s="615"/>
      <c r="BCQ111" s="615"/>
      <c r="BCR111" s="615"/>
      <c r="BCS111" s="615"/>
      <c r="BCT111" s="615"/>
      <c r="BCU111" s="615"/>
      <c r="BCV111" s="615"/>
      <c r="BCW111" s="615"/>
      <c r="BCX111" s="615"/>
      <c r="BCY111" s="615"/>
      <c r="BCZ111" s="615"/>
      <c r="BDA111" s="615"/>
      <c r="BDB111" s="615"/>
      <c r="BDC111" s="615"/>
      <c r="BDD111" s="615"/>
      <c r="BDE111" s="615"/>
      <c r="BDF111" s="615"/>
      <c r="BDG111" s="615"/>
      <c r="BDH111" s="615"/>
      <c r="BDI111" s="615"/>
      <c r="BDJ111" s="615"/>
      <c r="BDK111" s="615"/>
      <c r="BDL111" s="615"/>
      <c r="BDM111" s="615"/>
      <c r="BDN111" s="615"/>
      <c r="BDO111" s="615"/>
      <c r="BDP111" s="615"/>
      <c r="BDQ111" s="615"/>
      <c r="BDR111" s="615"/>
      <c r="BDS111" s="615"/>
      <c r="BDT111" s="615"/>
      <c r="BDU111" s="615"/>
      <c r="BDV111" s="615"/>
      <c r="BDW111" s="615"/>
      <c r="BDX111" s="615"/>
      <c r="BDY111" s="615"/>
      <c r="BDZ111" s="615"/>
      <c r="BEA111" s="615"/>
      <c r="BEB111" s="615"/>
      <c r="BEC111" s="615"/>
      <c r="BED111" s="615"/>
      <c r="BEE111" s="615"/>
      <c r="BEF111" s="615"/>
      <c r="BEG111" s="615"/>
      <c r="BEH111" s="615"/>
      <c r="BEI111" s="615"/>
      <c r="BEJ111" s="615"/>
      <c r="BEK111" s="615"/>
      <c r="BEL111" s="615"/>
      <c r="BEM111" s="615"/>
      <c r="BEN111" s="615"/>
      <c r="BEO111" s="615"/>
      <c r="BEP111" s="615"/>
      <c r="BEQ111" s="615"/>
      <c r="BER111" s="615"/>
      <c r="BES111" s="615"/>
      <c r="BET111" s="615"/>
      <c r="BEU111" s="615"/>
      <c r="BEV111" s="615"/>
      <c r="BEW111" s="615"/>
      <c r="BEX111" s="615"/>
      <c r="BEY111" s="615"/>
      <c r="BEZ111" s="615"/>
      <c r="BFA111" s="615"/>
      <c r="BFB111" s="615"/>
      <c r="BFC111" s="615"/>
      <c r="BFD111" s="615"/>
      <c r="BFE111" s="615"/>
      <c r="BFF111" s="615"/>
      <c r="BFG111" s="615"/>
      <c r="BFH111" s="615"/>
      <c r="BFI111" s="615"/>
      <c r="BFJ111" s="615"/>
      <c r="BFK111" s="615"/>
      <c r="BFL111" s="615"/>
      <c r="BFM111" s="615"/>
      <c r="BFN111" s="615"/>
      <c r="BFO111" s="615"/>
      <c r="BFP111" s="615"/>
      <c r="BFQ111" s="615"/>
      <c r="BFR111" s="615"/>
      <c r="BFS111" s="615"/>
      <c r="BFT111" s="615"/>
      <c r="BFU111" s="615"/>
      <c r="BFV111" s="615"/>
      <c r="BFW111" s="615"/>
      <c r="BFX111" s="615"/>
      <c r="BFY111" s="615"/>
      <c r="BFZ111" s="615"/>
      <c r="BGA111" s="615"/>
      <c r="BGB111" s="615"/>
      <c r="BGC111" s="615"/>
      <c r="BGD111" s="615"/>
      <c r="BGE111" s="615"/>
      <c r="BGF111" s="615"/>
      <c r="BGG111" s="615"/>
      <c r="BGH111" s="615"/>
      <c r="BGI111" s="615"/>
      <c r="BGJ111" s="615"/>
      <c r="BGK111" s="615"/>
      <c r="BGL111" s="615"/>
      <c r="BGM111" s="615"/>
      <c r="BGN111" s="615"/>
      <c r="BGO111" s="615"/>
      <c r="BGP111" s="615"/>
      <c r="BGQ111" s="615"/>
      <c r="BGR111" s="615"/>
      <c r="BGS111" s="615"/>
      <c r="BGT111" s="615"/>
      <c r="BGU111" s="615"/>
      <c r="BGV111" s="615"/>
      <c r="BGW111" s="615"/>
      <c r="BGX111" s="615"/>
      <c r="BGY111" s="615"/>
      <c r="BGZ111" s="615"/>
      <c r="BHA111" s="615"/>
      <c r="BHB111" s="615"/>
      <c r="BHC111" s="615"/>
      <c r="BHD111" s="615"/>
      <c r="BHE111" s="615"/>
      <c r="BHF111" s="615"/>
      <c r="BHG111" s="615"/>
      <c r="BHH111" s="615"/>
      <c r="BHI111" s="615"/>
      <c r="BHJ111" s="615"/>
      <c r="BHK111" s="615"/>
      <c r="BHL111" s="615"/>
      <c r="BHM111" s="615"/>
      <c r="BHN111" s="615"/>
      <c r="BHO111" s="615"/>
      <c r="BHP111" s="615"/>
      <c r="BHQ111" s="615"/>
      <c r="BHR111" s="615"/>
      <c r="BHS111" s="615"/>
      <c r="BHT111" s="615"/>
      <c r="BHU111" s="615"/>
      <c r="BHV111" s="615"/>
      <c r="BHW111" s="615"/>
      <c r="BHX111" s="615"/>
      <c r="BHY111" s="615"/>
      <c r="BHZ111" s="615"/>
      <c r="BIA111" s="615"/>
      <c r="BIB111" s="615"/>
      <c r="BIC111" s="615"/>
      <c r="BID111" s="615"/>
      <c r="BIE111" s="615"/>
      <c r="BIF111" s="615"/>
      <c r="BIG111" s="615"/>
      <c r="BIH111" s="615"/>
      <c r="BII111" s="615"/>
      <c r="BIJ111" s="615"/>
      <c r="BIK111" s="615"/>
      <c r="BIL111" s="615"/>
      <c r="BIM111" s="615"/>
      <c r="BIN111" s="615"/>
      <c r="BIO111" s="615"/>
      <c r="BIP111" s="615"/>
      <c r="BIQ111" s="615"/>
      <c r="BIR111" s="615"/>
      <c r="BIS111" s="615"/>
      <c r="BIT111" s="615"/>
      <c r="BIU111" s="615"/>
      <c r="BIV111" s="615"/>
      <c r="BIW111" s="615"/>
      <c r="BIX111" s="615"/>
      <c r="BIY111" s="615"/>
      <c r="BIZ111" s="615"/>
      <c r="BJA111" s="615"/>
      <c r="BJB111" s="615"/>
      <c r="BJC111" s="615"/>
      <c r="BJD111" s="615"/>
      <c r="BJE111" s="615"/>
      <c r="BJF111" s="615"/>
      <c r="BJG111" s="615"/>
      <c r="BJH111" s="615"/>
      <c r="BJI111" s="615"/>
      <c r="BJJ111" s="615"/>
      <c r="BJK111" s="615"/>
      <c r="BJL111" s="615"/>
      <c r="BJM111" s="615"/>
      <c r="BJN111" s="615"/>
      <c r="BJO111" s="615"/>
      <c r="BJP111" s="615"/>
      <c r="BJQ111" s="615"/>
      <c r="BJR111" s="615"/>
      <c r="BJS111" s="615"/>
      <c r="BJT111" s="615"/>
      <c r="BJU111" s="615"/>
      <c r="BJV111" s="615"/>
      <c r="BJW111" s="615"/>
      <c r="BJX111" s="615"/>
      <c r="BJY111" s="615"/>
      <c r="BJZ111" s="615"/>
      <c r="BKA111" s="615"/>
      <c r="BKB111" s="615"/>
      <c r="BKC111" s="615"/>
      <c r="BKD111" s="615"/>
      <c r="BKE111" s="615"/>
      <c r="BKF111" s="615"/>
      <c r="BKG111" s="615"/>
      <c r="BKH111" s="615"/>
      <c r="BKI111" s="615"/>
      <c r="BKJ111" s="615"/>
      <c r="BKK111" s="615"/>
      <c r="BKL111" s="615"/>
      <c r="BKM111" s="615"/>
      <c r="BKN111" s="615"/>
      <c r="BKO111" s="615"/>
      <c r="BKP111" s="615"/>
      <c r="BKQ111" s="615"/>
      <c r="BKR111" s="615"/>
      <c r="BKS111" s="615"/>
      <c r="BKT111" s="615"/>
      <c r="BKU111" s="615"/>
      <c r="BKV111" s="615"/>
      <c r="BKW111" s="615"/>
      <c r="BKX111" s="615"/>
      <c r="BKY111" s="615"/>
      <c r="BKZ111" s="615"/>
      <c r="BLA111" s="615"/>
      <c r="BLB111" s="615"/>
      <c r="BLC111" s="615"/>
      <c r="BLD111" s="615"/>
      <c r="BLE111" s="615"/>
      <c r="BLF111" s="615"/>
      <c r="BLG111" s="615"/>
      <c r="BLH111" s="615"/>
      <c r="BLI111" s="615"/>
      <c r="BLJ111" s="615"/>
      <c r="BLK111" s="615"/>
      <c r="BLL111" s="615"/>
      <c r="BLM111" s="615"/>
      <c r="BLN111" s="615"/>
      <c r="BLO111" s="615"/>
      <c r="BLP111" s="615"/>
      <c r="BLQ111" s="615"/>
      <c r="BLR111" s="615"/>
      <c r="BLS111" s="615"/>
      <c r="BLT111" s="615"/>
      <c r="BLU111" s="615"/>
      <c r="BLV111" s="615"/>
      <c r="BLW111" s="615"/>
      <c r="BLX111" s="615"/>
      <c r="BLY111" s="615"/>
      <c r="BLZ111" s="615"/>
      <c r="BMA111" s="615"/>
      <c r="BMB111" s="615"/>
      <c r="BMC111" s="615"/>
      <c r="BMD111" s="615"/>
      <c r="BME111" s="615"/>
      <c r="BMF111" s="615"/>
      <c r="BMG111" s="615"/>
      <c r="BMH111" s="615"/>
      <c r="BMI111" s="615"/>
      <c r="BMJ111" s="615"/>
      <c r="BMK111" s="615"/>
      <c r="BML111" s="615"/>
      <c r="BMM111" s="615"/>
      <c r="BMN111" s="615"/>
      <c r="BMO111" s="615"/>
      <c r="BMP111" s="615"/>
      <c r="BMQ111" s="615"/>
      <c r="BMR111" s="615"/>
      <c r="BMS111" s="615"/>
      <c r="BMT111" s="615"/>
      <c r="BMU111" s="615"/>
      <c r="BMV111" s="615"/>
      <c r="BMW111" s="615"/>
      <c r="BMX111" s="615"/>
      <c r="BMY111" s="615"/>
      <c r="BMZ111" s="615"/>
      <c r="BNA111" s="615"/>
      <c r="BNB111" s="615"/>
      <c r="BNC111" s="615"/>
      <c r="BND111" s="615"/>
      <c r="BNE111" s="615"/>
      <c r="BNF111" s="615"/>
      <c r="BNG111" s="615"/>
      <c r="BNH111" s="615"/>
      <c r="BNI111" s="615"/>
      <c r="BNJ111" s="615"/>
      <c r="BNK111" s="615"/>
      <c r="BNL111" s="615"/>
      <c r="BNM111" s="615"/>
      <c r="BNN111" s="615"/>
      <c r="BNO111" s="615"/>
      <c r="BNP111" s="615"/>
      <c r="BNQ111" s="615"/>
      <c r="BNR111" s="615"/>
      <c r="BNS111" s="615"/>
      <c r="BNT111" s="615"/>
      <c r="BNU111" s="615"/>
      <c r="BNV111" s="615"/>
      <c r="BNW111" s="615"/>
      <c r="BNX111" s="615"/>
      <c r="BNY111" s="615"/>
      <c r="BNZ111" s="615"/>
      <c r="BOA111" s="615"/>
      <c r="BOB111" s="615"/>
      <c r="BOC111" s="615"/>
      <c r="BOD111" s="615"/>
      <c r="BOE111" s="615"/>
      <c r="BOF111" s="615"/>
      <c r="BOG111" s="615"/>
      <c r="BOH111" s="615"/>
      <c r="BOI111" s="615"/>
      <c r="BOJ111" s="615"/>
      <c r="BOK111" s="615"/>
      <c r="BOL111" s="615"/>
      <c r="BOM111" s="615"/>
      <c r="BON111" s="615"/>
      <c r="BOO111" s="615"/>
      <c r="BOP111" s="615"/>
      <c r="BOQ111" s="615"/>
      <c r="BOR111" s="615"/>
      <c r="BOS111" s="615"/>
      <c r="BOT111" s="615"/>
      <c r="BOU111" s="615"/>
      <c r="BOV111" s="615"/>
      <c r="BOW111" s="615"/>
      <c r="BOX111" s="615"/>
      <c r="BOY111" s="615"/>
      <c r="BOZ111" s="615"/>
      <c r="BPA111" s="615"/>
      <c r="BPB111" s="615"/>
      <c r="BPC111" s="615"/>
      <c r="BPD111" s="615"/>
      <c r="BPE111" s="615"/>
      <c r="BPF111" s="615"/>
      <c r="BPG111" s="615"/>
      <c r="BPH111" s="615"/>
      <c r="BPI111" s="615"/>
      <c r="BPJ111" s="615"/>
      <c r="BPK111" s="615"/>
      <c r="BPL111" s="615"/>
      <c r="BPM111" s="615"/>
      <c r="BPN111" s="615"/>
      <c r="BPO111" s="615"/>
      <c r="BPP111" s="615"/>
      <c r="BPQ111" s="615"/>
      <c r="BPR111" s="615"/>
      <c r="BPS111" s="615"/>
      <c r="BPT111" s="615"/>
      <c r="BPU111" s="615"/>
      <c r="BPV111" s="615"/>
      <c r="BPW111" s="615"/>
      <c r="BPX111" s="615"/>
      <c r="BPY111" s="615"/>
      <c r="BPZ111" s="615"/>
      <c r="BQA111" s="615"/>
      <c r="BQB111" s="615"/>
      <c r="BQC111" s="615"/>
      <c r="BQD111" s="615"/>
      <c r="BQE111" s="615"/>
      <c r="BQF111" s="615"/>
      <c r="BQG111" s="615"/>
      <c r="BQH111" s="615"/>
      <c r="BQI111" s="615"/>
      <c r="BQJ111" s="615"/>
      <c r="BQK111" s="615"/>
      <c r="BQL111" s="615"/>
      <c r="BQM111" s="615"/>
      <c r="BQN111" s="615"/>
      <c r="BQO111" s="615"/>
      <c r="BQP111" s="615"/>
      <c r="BQQ111" s="615"/>
      <c r="BQR111" s="615"/>
      <c r="BQS111" s="615"/>
      <c r="BQT111" s="615"/>
      <c r="BQU111" s="615"/>
      <c r="BQV111" s="615"/>
      <c r="BQW111" s="615"/>
      <c r="BQX111" s="615"/>
      <c r="BQY111" s="615"/>
      <c r="BQZ111" s="615"/>
      <c r="BRA111" s="615"/>
      <c r="BRB111" s="615"/>
      <c r="BRC111" s="615"/>
      <c r="BRD111" s="615"/>
      <c r="BRE111" s="615"/>
      <c r="BRF111" s="615"/>
      <c r="BRG111" s="615"/>
      <c r="BRH111" s="615"/>
      <c r="BRI111" s="615"/>
      <c r="BRJ111" s="615"/>
      <c r="BRK111" s="615"/>
      <c r="BRL111" s="615"/>
      <c r="BRM111" s="615"/>
      <c r="BRN111" s="615"/>
      <c r="BRO111" s="615"/>
      <c r="BRP111" s="615"/>
      <c r="BRQ111" s="615"/>
      <c r="BRR111" s="615"/>
      <c r="BRS111" s="615"/>
      <c r="BRT111" s="615"/>
      <c r="BRU111" s="615"/>
      <c r="BRV111" s="615"/>
      <c r="BRW111" s="615"/>
      <c r="BRX111" s="615"/>
      <c r="BRY111" s="615"/>
      <c r="BRZ111" s="615"/>
      <c r="BSA111" s="615"/>
      <c r="BSB111" s="615"/>
      <c r="BSC111" s="615"/>
      <c r="BSD111" s="615"/>
      <c r="BSE111" s="615"/>
      <c r="BSF111" s="615"/>
      <c r="BSG111" s="615"/>
      <c r="BSH111" s="615"/>
      <c r="BSI111" s="615"/>
      <c r="BSJ111" s="615"/>
      <c r="BSK111" s="615"/>
      <c r="BSL111" s="615"/>
      <c r="BSM111" s="615"/>
      <c r="BSN111" s="615"/>
      <c r="BSO111" s="615"/>
      <c r="BSP111" s="615"/>
      <c r="BSQ111" s="615"/>
      <c r="BSR111" s="615"/>
      <c r="BSS111" s="615"/>
      <c r="BST111" s="615"/>
      <c r="BSU111" s="615"/>
      <c r="BSV111" s="615"/>
      <c r="BSW111" s="615"/>
      <c r="BSX111" s="615"/>
      <c r="BSY111" s="615"/>
      <c r="BSZ111" s="615"/>
      <c r="BTA111" s="615"/>
      <c r="BTB111" s="615"/>
      <c r="BTC111" s="615"/>
      <c r="BTD111" s="615"/>
      <c r="BTE111" s="615"/>
      <c r="BTF111" s="615"/>
      <c r="BTG111" s="615"/>
      <c r="BTH111" s="615"/>
      <c r="BTI111" s="615"/>
      <c r="BTJ111" s="615"/>
      <c r="BTK111" s="615"/>
      <c r="BTL111" s="615"/>
      <c r="BTM111" s="615"/>
      <c r="BTN111" s="615"/>
      <c r="BTO111" s="615"/>
      <c r="BTP111" s="615"/>
      <c r="BTQ111" s="615"/>
      <c r="BTR111" s="615"/>
      <c r="BTS111" s="615"/>
      <c r="BTT111" s="615"/>
      <c r="BTU111" s="615"/>
      <c r="BTV111" s="615"/>
      <c r="BTW111" s="615"/>
      <c r="BTX111" s="615"/>
      <c r="BTY111" s="615"/>
      <c r="BTZ111" s="615"/>
      <c r="BUA111" s="615"/>
      <c r="BUB111" s="615"/>
      <c r="BUC111" s="615"/>
      <c r="BUD111" s="615"/>
      <c r="BUE111" s="615"/>
      <c r="BUF111" s="615"/>
      <c r="BUG111" s="615"/>
      <c r="BUH111" s="615"/>
      <c r="BUI111" s="615"/>
      <c r="BUJ111" s="615"/>
      <c r="BUK111" s="615"/>
      <c r="BUL111" s="615"/>
      <c r="BUM111" s="615"/>
      <c r="BUN111" s="615"/>
      <c r="BUO111" s="615"/>
      <c r="BUP111" s="615"/>
      <c r="BUQ111" s="615"/>
      <c r="BUR111" s="615"/>
      <c r="BUS111" s="615"/>
      <c r="BUT111" s="615"/>
      <c r="BUU111" s="615"/>
      <c r="BUV111" s="615"/>
      <c r="BUW111" s="615"/>
      <c r="BUX111" s="615"/>
      <c r="BUY111" s="615"/>
      <c r="BUZ111" s="615"/>
      <c r="BVA111" s="615"/>
      <c r="BVB111" s="615"/>
      <c r="BVC111" s="615"/>
      <c r="BVD111" s="615"/>
      <c r="BVE111" s="615"/>
      <c r="BVF111" s="615"/>
      <c r="BVG111" s="615"/>
      <c r="BVH111" s="615"/>
      <c r="BVI111" s="615"/>
      <c r="BVJ111" s="615"/>
      <c r="BVK111" s="615"/>
      <c r="BVL111" s="615"/>
      <c r="BVM111" s="615"/>
      <c r="BVN111" s="615"/>
      <c r="BVO111" s="615"/>
      <c r="BVP111" s="615"/>
      <c r="BVQ111" s="615"/>
      <c r="BVR111" s="615"/>
      <c r="BVS111" s="615"/>
      <c r="BVT111" s="615"/>
      <c r="BVU111" s="615"/>
      <c r="BVV111" s="615"/>
      <c r="BVW111" s="615"/>
      <c r="BVX111" s="615"/>
      <c r="BVY111" s="615"/>
      <c r="BVZ111" s="615"/>
      <c r="BWA111" s="615"/>
      <c r="BWB111" s="615"/>
      <c r="BWC111" s="615"/>
      <c r="BWD111" s="615"/>
      <c r="BWE111" s="615"/>
      <c r="BWF111" s="615"/>
      <c r="BWG111" s="615"/>
      <c r="BWH111" s="615"/>
      <c r="BWI111" s="615"/>
      <c r="BWJ111" s="615"/>
      <c r="BWK111" s="615"/>
      <c r="BWL111" s="615"/>
      <c r="BWM111" s="615"/>
      <c r="BWN111" s="615"/>
      <c r="BWO111" s="615"/>
      <c r="BWP111" s="615"/>
      <c r="BWQ111" s="615"/>
      <c r="BWR111" s="615"/>
      <c r="BWS111" s="615"/>
      <c r="BWT111" s="615"/>
      <c r="BWU111" s="615"/>
      <c r="BWV111" s="615"/>
      <c r="BWW111" s="615"/>
      <c r="BWX111" s="615"/>
      <c r="BWY111" s="615"/>
      <c r="BWZ111" s="615"/>
      <c r="BXA111" s="615"/>
      <c r="BXB111" s="615"/>
      <c r="BXC111" s="615"/>
      <c r="BXD111" s="615"/>
      <c r="BXE111" s="615"/>
      <c r="BXF111" s="615"/>
      <c r="BXG111" s="615"/>
      <c r="BXH111" s="615"/>
      <c r="BXI111" s="615"/>
      <c r="BXJ111" s="615"/>
      <c r="BXK111" s="615"/>
      <c r="BXL111" s="615"/>
      <c r="BXM111" s="615"/>
      <c r="BXN111" s="615"/>
      <c r="BXO111" s="615"/>
      <c r="BXP111" s="615"/>
      <c r="BXQ111" s="615"/>
      <c r="BXR111" s="615"/>
      <c r="BXS111" s="615"/>
      <c r="BXT111" s="615"/>
      <c r="BXU111" s="615"/>
      <c r="BXV111" s="615"/>
      <c r="BXW111" s="615"/>
      <c r="BXX111" s="615"/>
      <c r="BXY111" s="615"/>
    </row>
    <row r="112" spans="1:2001" s="864" customFormat="1" ht="18" thickBot="1" x14ac:dyDescent="0.35">
      <c r="A112" s="779" t="s">
        <v>851</v>
      </c>
      <c r="B112" s="860">
        <v>3532.9128512415114</v>
      </c>
      <c r="C112" s="861">
        <v>2748.9086945940776</v>
      </c>
      <c r="D112" s="862">
        <v>5008.3768700009841</v>
      </c>
      <c r="E112" s="862">
        <v>4361.3121378660799</v>
      </c>
      <c r="F112" s="862">
        <v>4419.7145969376297</v>
      </c>
      <c r="G112" s="862">
        <v>4455.061519959836</v>
      </c>
      <c r="H112" s="862">
        <v>4478.858752216076</v>
      </c>
      <c r="I112" s="862">
        <v>4728.3188478540005</v>
      </c>
      <c r="J112" s="862">
        <v>4260.6765690576894</v>
      </c>
      <c r="K112" s="862">
        <v>4441.562533897888</v>
      </c>
      <c r="L112" s="862">
        <v>4716.5937168909541</v>
      </c>
      <c r="M112" s="862">
        <v>4493.918329979002</v>
      </c>
      <c r="N112" s="862">
        <v>4739.2467788456452</v>
      </c>
      <c r="O112" s="862">
        <v>4212.4425018320599</v>
      </c>
      <c r="P112" s="862">
        <v>3011.8232440220172</v>
      </c>
      <c r="Q112" s="862">
        <v>2877.7070391999996</v>
      </c>
      <c r="R112" s="862">
        <v>3237</v>
      </c>
      <c r="S112" s="862">
        <v>3341.4843172599999</v>
      </c>
      <c r="T112" s="862">
        <v>3646.2824010499999</v>
      </c>
      <c r="U112" s="862">
        <v>2639.4629274499998</v>
      </c>
      <c r="V112" s="862">
        <v>2505.6514496399996</v>
      </c>
      <c r="W112" s="862">
        <v>3084.4440691099999</v>
      </c>
      <c r="X112" s="862">
        <v>2764.9529319000003</v>
      </c>
      <c r="Y112" s="862">
        <v>2481.4023879800002</v>
      </c>
      <c r="Z112" s="862">
        <v>2470.0378223300004</v>
      </c>
      <c r="AA112" s="862">
        <v>2624.8461178700004</v>
      </c>
      <c r="AB112" s="862">
        <v>2587.1946217599998</v>
      </c>
      <c r="AC112" s="862">
        <v>2972.6673074200007</v>
      </c>
      <c r="AD112" s="862">
        <v>2658.9261905299995</v>
      </c>
      <c r="AE112" s="615"/>
      <c r="AF112" s="615"/>
      <c r="AG112" s="615"/>
      <c r="AH112" s="615"/>
      <c r="AI112" s="615"/>
      <c r="AJ112" s="615"/>
      <c r="AK112" s="615"/>
      <c r="AL112" s="615"/>
      <c r="AM112" s="615"/>
      <c r="AN112" s="615"/>
      <c r="AO112" s="615"/>
      <c r="AP112" s="615"/>
      <c r="AQ112" s="615"/>
      <c r="AR112" s="615"/>
      <c r="AS112" s="615"/>
      <c r="AT112" s="615"/>
      <c r="AU112" s="615"/>
      <c r="AV112" s="615"/>
      <c r="AW112" s="615"/>
      <c r="AX112" s="615"/>
      <c r="AY112" s="615"/>
      <c r="AZ112" s="615"/>
      <c r="BA112" s="615"/>
      <c r="BB112" s="615"/>
      <c r="BC112" s="615"/>
      <c r="BD112" s="615"/>
      <c r="BE112" s="615"/>
      <c r="BF112" s="615"/>
      <c r="BG112" s="615"/>
      <c r="BH112" s="615"/>
      <c r="BI112" s="615"/>
      <c r="BJ112" s="615"/>
      <c r="BK112" s="615"/>
      <c r="BL112" s="615"/>
      <c r="BM112" s="615"/>
      <c r="BN112" s="615"/>
      <c r="BO112" s="615"/>
      <c r="BP112" s="615"/>
      <c r="BQ112" s="615"/>
      <c r="BR112" s="615"/>
      <c r="BS112" s="615"/>
      <c r="BT112" s="615"/>
      <c r="BU112" s="615"/>
      <c r="BV112" s="615"/>
      <c r="BW112" s="615"/>
      <c r="BX112" s="615"/>
      <c r="BY112" s="615"/>
      <c r="BZ112" s="615"/>
      <c r="CA112" s="615"/>
      <c r="CB112" s="615"/>
      <c r="CC112" s="615"/>
      <c r="CD112" s="615"/>
      <c r="CE112" s="615"/>
      <c r="CF112" s="615"/>
      <c r="CG112" s="615"/>
      <c r="CH112" s="615"/>
      <c r="CI112" s="615"/>
      <c r="CJ112" s="615"/>
      <c r="CK112" s="615"/>
      <c r="CL112" s="615"/>
      <c r="CM112" s="615"/>
      <c r="CN112" s="615"/>
      <c r="CO112" s="615"/>
      <c r="CP112" s="615"/>
      <c r="CQ112" s="615"/>
      <c r="CR112" s="615"/>
      <c r="CS112" s="615"/>
      <c r="CT112" s="615"/>
      <c r="CU112" s="615"/>
      <c r="CV112" s="615"/>
      <c r="CW112" s="615"/>
      <c r="CX112" s="615"/>
      <c r="CY112" s="615"/>
      <c r="CZ112" s="615"/>
      <c r="DA112" s="615"/>
      <c r="DB112" s="615"/>
      <c r="DC112" s="615"/>
      <c r="DD112" s="615"/>
      <c r="DE112" s="615"/>
      <c r="DF112" s="615"/>
      <c r="DG112" s="615"/>
      <c r="DH112" s="615"/>
      <c r="DI112" s="615"/>
      <c r="DJ112" s="615"/>
      <c r="DK112" s="615"/>
      <c r="DL112" s="615"/>
      <c r="DM112" s="615"/>
      <c r="DN112" s="615"/>
      <c r="DO112" s="615"/>
      <c r="DP112" s="615"/>
      <c r="DQ112" s="615"/>
      <c r="DR112" s="615"/>
      <c r="DS112" s="615"/>
      <c r="DT112" s="615"/>
      <c r="DU112" s="615"/>
      <c r="DV112" s="615"/>
      <c r="DW112" s="615"/>
      <c r="DX112" s="615"/>
      <c r="DY112" s="615"/>
      <c r="DZ112" s="615"/>
      <c r="EA112" s="615"/>
      <c r="EB112" s="615"/>
      <c r="EC112" s="615"/>
      <c r="ED112" s="615"/>
      <c r="EE112" s="615"/>
      <c r="EF112" s="615"/>
      <c r="EG112" s="615"/>
      <c r="EH112" s="615"/>
      <c r="EI112" s="615"/>
      <c r="EJ112" s="615"/>
      <c r="EK112" s="615"/>
      <c r="EL112" s="615"/>
      <c r="EM112" s="615"/>
      <c r="EN112" s="615"/>
      <c r="EO112" s="615"/>
      <c r="EP112" s="615"/>
      <c r="EQ112" s="615"/>
      <c r="ER112" s="615"/>
      <c r="ES112" s="615"/>
      <c r="ET112" s="615"/>
      <c r="EU112" s="615"/>
      <c r="EV112" s="615"/>
      <c r="EW112" s="615"/>
      <c r="EX112" s="615"/>
      <c r="EY112" s="615"/>
      <c r="EZ112" s="615"/>
      <c r="FA112" s="615"/>
      <c r="FB112" s="615"/>
      <c r="FC112" s="615"/>
      <c r="FD112" s="615"/>
      <c r="FE112" s="615"/>
      <c r="FF112" s="615"/>
      <c r="FG112" s="615"/>
      <c r="FH112" s="615"/>
      <c r="FI112" s="615"/>
      <c r="FJ112" s="615"/>
      <c r="FK112" s="615"/>
      <c r="FL112" s="615"/>
      <c r="FM112" s="615"/>
      <c r="FN112" s="615"/>
      <c r="FO112" s="615"/>
      <c r="FP112" s="615"/>
      <c r="FQ112" s="615"/>
      <c r="FR112" s="615"/>
      <c r="FS112" s="615"/>
      <c r="FT112" s="615"/>
      <c r="FU112" s="615"/>
      <c r="FV112" s="615"/>
      <c r="FW112" s="615"/>
      <c r="FX112" s="615"/>
      <c r="FY112" s="615"/>
      <c r="FZ112" s="615"/>
      <c r="GA112" s="615"/>
      <c r="GB112" s="615"/>
      <c r="GC112" s="615"/>
      <c r="GD112" s="615"/>
      <c r="GE112" s="615"/>
      <c r="GF112" s="615"/>
      <c r="GG112" s="615"/>
      <c r="GH112" s="615"/>
      <c r="GI112" s="615"/>
      <c r="GJ112" s="615"/>
      <c r="GK112" s="615"/>
      <c r="GL112" s="615"/>
      <c r="GM112" s="615"/>
      <c r="GN112" s="615"/>
      <c r="GO112" s="615"/>
      <c r="GP112" s="615"/>
      <c r="GQ112" s="615"/>
      <c r="GR112" s="615"/>
      <c r="GS112" s="615"/>
      <c r="GT112" s="615"/>
      <c r="GU112" s="615"/>
      <c r="GV112" s="615"/>
      <c r="GW112" s="615"/>
      <c r="GX112" s="615"/>
      <c r="GY112" s="615"/>
      <c r="GZ112" s="615"/>
      <c r="HA112" s="615"/>
      <c r="HB112" s="615"/>
      <c r="HC112" s="615"/>
      <c r="HD112" s="615"/>
      <c r="HE112" s="615"/>
      <c r="HF112" s="615"/>
      <c r="HG112" s="615"/>
      <c r="HH112" s="615"/>
      <c r="HI112" s="615"/>
      <c r="HJ112" s="615"/>
      <c r="HK112" s="615"/>
      <c r="HL112" s="615"/>
      <c r="HM112" s="615"/>
      <c r="HN112" s="615"/>
      <c r="HO112" s="615"/>
      <c r="HP112" s="615"/>
      <c r="HQ112" s="615"/>
      <c r="HR112" s="615"/>
      <c r="HS112" s="615"/>
      <c r="HT112" s="615"/>
      <c r="HU112" s="615"/>
      <c r="HV112" s="615"/>
      <c r="HW112" s="615"/>
      <c r="HX112" s="615"/>
      <c r="HY112" s="615"/>
      <c r="HZ112" s="615"/>
      <c r="IA112" s="615"/>
      <c r="IB112" s="615"/>
      <c r="IC112" s="615"/>
      <c r="ID112" s="615"/>
      <c r="IE112" s="615"/>
      <c r="IF112" s="615"/>
      <c r="IG112" s="615"/>
      <c r="IH112" s="615"/>
      <c r="II112" s="615"/>
      <c r="IJ112" s="615"/>
      <c r="IK112" s="615"/>
      <c r="IL112" s="615"/>
      <c r="IM112" s="615"/>
      <c r="IN112" s="615"/>
      <c r="IO112" s="615"/>
      <c r="IP112" s="615"/>
      <c r="IQ112" s="615"/>
      <c r="IR112" s="615"/>
      <c r="IS112" s="615"/>
      <c r="IT112" s="615"/>
      <c r="IU112" s="615"/>
      <c r="IV112" s="615"/>
      <c r="IW112" s="615"/>
      <c r="IX112" s="615"/>
      <c r="IY112" s="615"/>
      <c r="IZ112" s="615"/>
      <c r="JA112" s="615"/>
      <c r="JB112" s="615"/>
      <c r="JC112" s="615"/>
      <c r="JD112" s="615"/>
      <c r="JE112" s="615"/>
      <c r="JF112" s="615"/>
      <c r="JG112" s="615"/>
      <c r="JH112" s="615"/>
      <c r="JI112" s="615"/>
      <c r="JJ112" s="615"/>
      <c r="JK112" s="615"/>
      <c r="JL112" s="615"/>
      <c r="JM112" s="615"/>
      <c r="JN112" s="615"/>
      <c r="JO112" s="615"/>
      <c r="JP112" s="615"/>
      <c r="JQ112" s="615"/>
      <c r="JR112" s="615"/>
      <c r="JS112" s="615"/>
      <c r="JT112" s="615"/>
      <c r="JU112" s="615"/>
      <c r="JV112" s="615"/>
      <c r="JW112" s="615"/>
      <c r="JX112" s="615"/>
      <c r="JY112" s="615"/>
      <c r="JZ112" s="615"/>
      <c r="KA112" s="615"/>
      <c r="KB112" s="615"/>
      <c r="KC112" s="615"/>
      <c r="KD112" s="615"/>
      <c r="KE112" s="615"/>
      <c r="KF112" s="615"/>
      <c r="KG112" s="615"/>
      <c r="KH112" s="615"/>
      <c r="KI112" s="615"/>
      <c r="KJ112" s="615"/>
      <c r="KK112" s="615"/>
      <c r="KL112" s="615"/>
      <c r="KM112" s="615"/>
      <c r="KN112" s="615"/>
      <c r="KO112" s="615"/>
      <c r="KP112" s="615"/>
      <c r="KQ112" s="615"/>
      <c r="KR112" s="615"/>
      <c r="KS112" s="615"/>
      <c r="KT112" s="615"/>
      <c r="KU112" s="615"/>
      <c r="KV112" s="615"/>
      <c r="KW112" s="615"/>
      <c r="KX112" s="615"/>
      <c r="KY112" s="615"/>
      <c r="KZ112" s="615"/>
      <c r="LA112" s="615"/>
      <c r="LB112" s="615"/>
      <c r="LC112" s="615"/>
      <c r="LD112" s="615"/>
      <c r="LE112" s="615"/>
      <c r="LF112" s="615"/>
      <c r="LG112" s="615"/>
      <c r="LH112" s="615"/>
      <c r="LI112" s="615"/>
      <c r="LJ112" s="615"/>
      <c r="LK112" s="615"/>
      <c r="LL112" s="615"/>
      <c r="LM112" s="615"/>
      <c r="LN112" s="615"/>
      <c r="LO112" s="615"/>
      <c r="LP112" s="615"/>
      <c r="LQ112" s="615"/>
      <c r="LR112" s="615"/>
      <c r="LS112" s="615"/>
      <c r="LT112" s="615"/>
      <c r="LU112" s="615"/>
      <c r="LV112" s="615"/>
      <c r="LW112" s="615"/>
      <c r="LX112" s="615"/>
      <c r="LY112" s="615"/>
      <c r="LZ112" s="615"/>
      <c r="MA112" s="615"/>
      <c r="MB112" s="615"/>
      <c r="MC112" s="615"/>
      <c r="MD112" s="615"/>
      <c r="ME112" s="615"/>
      <c r="MF112" s="615"/>
      <c r="MG112" s="615"/>
      <c r="MH112" s="615"/>
      <c r="MI112" s="615"/>
      <c r="MJ112" s="615"/>
      <c r="MK112" s="615"/>
      <c r="ML112" s="615"/>
      <c r="MM112" s="615"/>
      <c r="MN112" s="615"/>
      <c r="MO112" s="615"/>
      <c r="MP112" s="615"/>
      <c r="MQ112" s="615"/>
      <c r="MR112" s="615"/>
      <c r="MS112" s="615"/>
      <c r="MT112" s="615"/>
      <c r="MU112" s="615"/>
      <c r="MV112" s="615"/>
      <c r="MW112" s="615"/>
      <c r="MX112" s="615"/>
      <c r="MY112" s="615"/>
      <c r="MZ112" s="615"/>
      <c r="NA112" s="615"/>
      <c r="NB112" s="615"/>
      <c r="NC112" s="615"/>
      <c r="ND112" s="615"/>
      <c r="NE112" s="615"/>
      <c r="NF112" s="615"/>
      <c r="NG112" s="615"/>
      <c r="NH112" s="615"/>
      <c r="NI112" s="615"/>
      <c r="NJ112" s="615"/>
      <c r="NK112" s="615"/>
      <c r="NL112" s="615"/>
      <c r="NM112" s="615"/>
      <c r="NN112" s="615"/>
      <c r="NO112" s="615"/>
      <c r="NP112" s="615"/>
      <c r="NQ112" s="615"/>
      <c r="NR112" s="615"/>
      <c r="NS112" s="615"/>
      <c r="NT112" s="615"/>
      <c r="NU112" s="615"/>
      <c r="NV112" s="615"/>
      <c r="NW112" s="615"/>
      <c r="NX112" s="615"/>
      <c r="NY112" s="615"/>
      <c r="NZ112" s="615"/>
      <c r="OA112" s="615"/>
      <c r="OB112" s="615"/>
      <c r="OC112" s="615"/>
      <c r="OD112" s="615"/>
      <c r="OE112" s="615"/>
      <c r="OF112" s="615"/>
      <c r="OG112" s="615"/>
      <c r="OH112" s="615"/>
      <c r="OI112" s="615"/>
      <c r="OJ112" s="615"/>
      <c r="OK112" s="615"/>
      <c r="OL112" s="615"/>
      <c r="OM112" s="615"/>
      <c r="ON112" s="615"/>
      <c r="OO112" s="615"/>
      <c r="OP112" s="615"/>
      <c r="OQ112" s="615"/>
      <c r="OR112" s="615"/>
      <c r="OS112" s="615"/>
      <c r="OT112" s="615"/>
      <c r="OU112" s="615"/>
      <c r="OV112" s="615"/>
      <c r="OW112" s="615"/>
      <c r="OX112" s="615"/>
      <c r="OY112" s="615"/>
      <c r="OZ112" s="615"/>
      <c r="PA112" s="615"/>
      <c r="PB112" s="615"/>
      <c r="PC112" s="615"/>
      <c r="PD112" s="615"/>
      <c r="PE112" s="615"/>
      <c r="PF112" s="615"/>
      <c r="PG112" s="615"/>
      <c r="PH112" s="615"/>
      <c r="PI112" s="615"/>
      <c r="PJ112" s="615"/>
      <c r="PK112" s="615"/>
      <c r="PL112" s="615"/>
      <c r="PM112" s="615"/>
      <c r="PN112" s="615"/>
      <c r="PO112" s="615"/>
      <c r="PP112" s="615"/>
      <c r="PQ112" s="615"/>
      <c r="PR112" s="615"/>
      <c r="PS112" s="615"/>
      <c r="PT112" s="615"/>
      <c r="PU112" s="615"/>
      <c r="PV112" s="615"/>
      <c r="PW112" s="615"/>
      <c r="PX112" s="615"/>
      <c r="PY112" s="615"/>
      <c r="PZ112" s="615"/>
      <c r="QA112" s="615"/>
      <c r="QB112" s="615"/>
      <c r="QC112" s="615"/>
      <c r="QD112" s="615"/>
      <c r="QE112" s="615"/>
      <c r="QF112" s="615"/>
      <c r="QG112" s="615"/>
      <c r="QH112" s="615"/>
      <c r="QI112" s="615"/>
      <c r="QJ112" s="615"/>
      <c r="QK112" s="615"/>
      <c r="QL112" s="615"/>
      <c r="QM112" s="615"/>
      <c r="QN112" s="615"/>
      <c r="QO112" s="615"/>
      <c r="QP112" s="615"/>
      <c r="QQ112" s="615"/>
      <c r="QR112" s="615"/>
      <c r="QS112" s="615"/>
      <c r="QT112" s="615"/>
      <c r="QU112" s="615"/>
      <c r="QV112" s="615"/>
      <c r="QW112" s="615"/>
      <c r="QX112" s="615"/>
      <c r="QY112" s="615"/>
      <c r="QZ112" s="615"/>
      <c r="RA112" s="615"/>
      <c r="RB112" s="615"/>
      <c r="RC112" s="615"/>
      <c r="RD112" s="615"/>
      <c r="RE112" s="615"/>
      <c r="RF112" s="615"/>
      <c r="RG112" s="615"/>
      <c r="RH112" s="615"/>
      <c r="RI112" s="615"/>
      <c r="RJ112" s="615"/>
      <c r="RK112" s="615"/>
      <c r="RL112" s="615"/>
      <c r="RM112" s="615"/>
      <c r="RN112" s="615"/>
      <c r="RO112" s="615"/>
      <c r="RP112" s="615"/>
      <c r="RQ112" s="615"/>
      <c r="RR112" s="615"/>
      <c r="RS112" s="615"/>
      <c r="RT112" s="615"/>
      <c r="RU112" s="615"/>
      <c r="RV112" s="615"/>
      <c r="RW112" s="615"/>
      <c r="RX112" s="615"/>
      <c r="RY112" s="615"/>
      <c r="RZ112" s="615"/>
      <c r="SA112" s="615"/>
      <c r="SB112" s="615"/>
      <c r="SC112" s="615"/>
      <c r="SD112" s="615"/>
      <c r="SE112" s="615"/>
      <c r="SF112" s="615"/>
      <c r="SG112" s="615"/>
      <c r="SH112" s="615"/>
      <c r="SI112" s="615"/>
      <c r="SJ112" s="615"/>
      <c r="SK112" s="615"/>
      <c r="SL112" s="615"/>
      <c r="SM112" s="615"/>
      <c r="SN112" s="615"/>
      <c r="SO112" s="615"/>
      <c r="SP112" s="615"/>
      <c r="SQ112" s="615"/>
      <c r="SR112" s="615"/>
      <c r="SS112" s="615"/>
      <c r="ST112" s="615"/>
      <c r="SU112" s="615"/>
      <c r="SV112" s="615"/>
      <c r="SW112" s="615"/>
      <c r="SX112" s="615"/>
      <c r="SY112" s="615"/>
      <c r="SZ112" s="615"/>
      <c r="TA112" s="615"/>
      <c r="TB112" s="615"/>
      <c r="TC112" s="615"/>
      <c r="TD112" s="615"/>
      <c r="TE112" s="615"/>
      <c r="TF112" s="615"/>
      <c r="TG112" s="615"/>
      <c r="TH112" s="615"/>
      <c r="TI112" s="615"/>
      <c r="TJ112" s="615"/>
      <c r="TK112" s="615"/>
      <c r="TL112" s="615"/>
      <c r="TM112" s="615"/>
      <c r="TN112" s="615"/>
      <c r="TO112" s="615"/>
      <c r="TP112" s="615"/>
      <c r="TQ112" s="615"/>
      <c r="TR112" s="615"/>
      <c r="TS112" s="615"/>
      <c r="TT112" s="615"/>
      <c r="TU112" s="615"/>
      <c r="TV112" s="615"/>
      <c r="TW112" s="615"/>
      <c r="TX112" s="615"/>
      <c r="TY112" s="615"/>
      <c r="TZ112" s="615"/>
      <c r="UA112" s="615"/>
      <c r="UB112" s="615"/>
      <c r="UC112" s="615"/>
      <c r="UD112" s="615"/>
      <c r="UE112" s="615"/>
      <c r="UF112" s="615"/>
      <c r="UG112" s="615"/>
      <c r="UH112" s="615"/>
      <c r="UI112" s="615"/>
      <c r="UJ112" s="615"/>
      <c r="UK112" s="615"/>
      <c r="UL112" s="615"/>
      <c r="UM112" s="615"/>
      <c r="UN112" s="615"/>
      <c r="UO112" s="615"/>
      <c r="UP112" s="615"/>
      <c r="UQ112" s="615"/>
      <c r="UR112" s="615"/>
      <c r="US112" s="615"/>
      <c r="UT112" s="615"/>
      <c r="UU112" s="615"/>
      <c r="UV112" s="615"/>
      <c r="UW112" s="615"/>
      <c r="UX112" s="615"/>
      <c r="UY112" s="615"/>
      <c r="UZ112" s="615"/>
      <c r="VA112" s="615"/>
      <c r="VB112" s="615"/>
      <c r="VC112" s="615"/>
      <c r="VD112" s="615"/>
      <c r="VE112" s="615"/>
      <c r="VF112" s="615"/>
      <c r="VG112" s="615"/>
      <c r="VH112" s="615"/>
      <c r="VI112" s="615"/>
      <c r="VJ112" s="615"/>
      <c r="VK112" s="615"/>
      <c r="VL112" s="615"/>
      <c r="VM112" s="615"/>
      <c r="VN112" s="615"/>
      <c r="VO112" s="615"/>
      <c r="VP112" s="615"/>
      <c r="VQ112" s="615"/>
      <c r="VR112" s="615"/>
      <c r="VS112" s="615"/>
      <c r="VT112" s="615"/>
      <c r="VU112" s="615"/>
      <c r="VV112" s="615"/>
      <c r="VW112" s="615"/>
      <c r="VX112" s="615"/>
      <c r="VY112" s="615"/>
      <c r="VZ112" s="615"/>
      <c r="WA112" s="615"/>
      <c r="WB112" s="615"/>
      <c r="WC112" s="615"/>
      <c r="WD112" s="615"/>
      <c r="WE112" s="615"/>
      <c r="WF112" s="615"/>
      <c r="WG112" s="615"/>
      <c r="WH112" s="615"/>
      <c r="WI112" s="615"/>
      <c r="WJ112" s="615"/>
      <c r="WK112" s="615"/>
      <c r="WL112" s="615"/>
      <c r="WM112" s="615"/>
      <c r="WN112" s="615"/>
      <c r="WO112" s="615"/>
      <c r="WP112" s="615"/>
      <c r="WQ112" s="615"/>
      <c r="WR112" s="615"/>
      <c r="WS112" s="615"/>
      <c r="WT112" s="615"/>
      <c r="WU112" s="615"/>
      <c r="WV112" s="615"/>
      <c r="WW112" s="615"/>
      <c r="WX112" s="615"/>
      <c r="WY112" s="615"/>
      <c r="WZ112" s="615"/>
      <c r="XA112" s="615"/>
      <c r="XB112" s="615"/>
      <c r="XC112" s="615"/>
      <c r="XD112" s="615"/>
      <c r="XE112" s="615"/>
      <c r="XF112" s="615"/>
      <c r="XG112" s="615"/>
      <c r="XH112" s="615"/>
      <c r="XI112" s="615"/>
      <c r="XJ112" s="615"/>
      <c r="XK112" s="615"/>
      <c r="XL112" s="615"/>
      <c r="XM112" s="615"/>
      <c r="XN112" s="615"/>
      <c r="XO112" s="615"/>
      <c r="XP112" s="615"/>
      <c r="XQ112" s="615"/>
      <c r="XR112" s="615"/>
      <c r="XS112" s="615"/>
      <c r="XT112" s="615"/>
      <c r="XU112" s="615"/>
      <c r="XV112" s="615"/>
      <c r="XW112" s="615"/>
      <c r="XX112" s="615"/>
      <c r="XY112" s="615"/>
      <c r="XZ112" s="615"/>
      <c r="YA112" s="615"/>
      <c r="YB112" s="615"/>
      <c r="YC112" s="615"/>
      <c r="YD112" s="615"/>
      <c r="YE112" s="615"/>
      <c r="YF112" s="615"/>
      <c r="YG112" s="615"/>
      <c r="YH112" s="615"/>
      <c r="YI112" s="615"/>
      <c r="YJ112" s="615"/>
      <c r="YK112" s="615"/>
      <c r="YL112" s="615"/>
      <c r="YM112" s="615"/>
      <c r="YN112" s="615"/>
      <c r="YO112" s="615"/>
      <c r="YP112" s="615"/>
      <c r="YQ112" s="615"/>
      <c r="YR112" s="615"/>
      <c r="YS112" s="615"/>
      <c r="YT112" s="615"/>
      <c r="YU112" s="615"/>
      <c r="YV112" s="615"/>
      <c r="YW112" s="615"/>
      <c r="YX112" s="615"/>
      <c r="YY112" s="615"/>
      <c r="YZ112" s="615"/>
      <c r="ZA112" s="615"/>
      <c r="ZB112" s="615"/>
      <c r="ZC112" s="615"/>
      <c r="ZD112" s="615"/>
      <c r="ZE112" s="615"/>
      <c r="ZF112" s="615"/>
      <c r="ZG112" s="615"/>
      <c r="ZH112" s="615"/>
      <c r="ZI112" s="615"/>
      <c r="ZJ112" s="615"/>
      <c r="ZK112" s="615"/>
      <c r="ZL112" s="615"/>
      <c r="ZM112" s="615"/>
      <c r="ZN112" s="615"/>
      <c r="ZO112" s="615"/>
      <c r="ZP112" s="615"/>
      <c r="ZQ112" s="615"/>
      <c r="ZR112" s="615"/>
      <c r="ZS112" s="615"/>
      <c r="ZT112" s="615"/>
      <c r="ZU112" s="615"/>
      <c r="ZV112" s="615"/>
      <c r="ZW112" s="615"/>
      <c r="ZX112" s="615"/>
      <c r="ZY112" s="615"/>
      <c r="ZZ112" s="615"/>
      <c r="AAA112" s="615"/>
      <c r="AAB112" s="615"/>
      <c r="AAC112" s="615"/>
      <c r="AAD112" s="615"/>
      <c r="AAE112" s="615"/>
      <c r="AAF112" s="615"/>
      <c r="AAG112" s="615"/>
      <c r="AAH112" s="615"/>
      <c r="AAI112" s="615"/>
      <c r="AAJ112" s="615"/>
      <c r="AAK112" s="615"/>
      <c r="AAL112" s="615"/>
      <c r="AAM112" s="615"/>
      <c r="AAN112" s="615"/>
      <c r="AAO112" s="615"/>
      <c r="AAP112" s="615"/>
      <c r="AAQ112" s="615"/>
      <c r="AAR112" s="615"/>
      <c r="AAS112" s="615"/>
      <c r="AAT112" s="615"/>
      <c r="AAU112" s="615"/>
      <c r="AAV112" s="615"/>
      <c r="AAW112" s="615"/>
      <c r="AAX112" s="615"/>
      <c r="AAY112" s="615"/>
      <c r="AAZ112" s="615"/>
      <c r="ABA112" s="615"/>
      <c r="ABB112" s="615"/>
      <c r="ABC112" s="615"/>
      <c r="ABD112" s="615"/>
      <c r="ABE112" s="615"/>
      <c r="ABF112" s="615"/>
      <c r="ABG112" s="615"/>
      <c r="ABH112" s="615"/>
      <c r="ABI112" s="615"/>
      <c r="ABJ112" s="615"/>
      <c r="ABK112" s="615"/>
      <c r="ABL112" s="615"/>
      <c r="ABM112" s="615"/>
      <c r="ABN112" s="615"/>
      <c r="ABO112" s="615"/>
      <c r="ABP112" s="615"/>
      <c r="ABQ112" s="615"/>
      <c r="ABR112" s="615"/>
      <c r="ABS112" s="615"/>
      <c r="ABT112" s="615"/>
      <c r="ABU112" s="615"/>
      <c r="ABV112" s="615"/>
      <c r="ABW112" s="615"/>
      <c r="ABX112" s="615"/>
      <c r="ABY112" s="615"/>
      <c r="ABZ112" s="615"/>
      <c r="ACA112" s="615"/>
      <c r="ACB112" s="615"/>
      <c r="ACC112" s="615"/>
      <c r="ACD112" s="615"/>
      <c r="ACE112" s="615"/>
      <c r="ACF112" s="615"/>
      <c r="ACG112" s="615"/>
      <c r="ACH112" s="615"/>
      <c r="ACI112" s="615"/>
      <c r="ACJ112" s="615"/>
      <c r="ACK112" s="615"/>
      <c r="ACL112" s="615"/>
      <c r="ACM112" s="615"/>
      <c r="ACN112" s="615"/>
      <c r="ACO112" s="615"/>
      <c r="ACP112" s="615"/>
      <c r="ACQ112" s="615"/>
      <c r="ACR112" s="615"/>
      <c r="ACS112" s="615"/>
      <c r="ACT112" s="615"/>
      <c r="ACU112" s="615"/>
      <c r="ACV112" s="615"/>
      <c r="ACW112" s="615"/>
      <c r="ACX112" s="615"/>
      <c r="ACY112" s="615"/>
      <c r="ACZ112" s="615"/>
      <c r="ADA112" s="615"/>
      <c r="ADB112" s="615"/>
      <c r="ADC112" s="615"/>
      <c r="ADD112" s="615"/>
      <c r="ADE112" s="615"/>
      <c r="ADF112" s="615"/>
      <c r="ADG112" s="615"/>
      <c r="ADH112" s="615"/>
      <c r="ADI112" s="615"/>
      <c r="ADJ112" s="615"/>
      <c r="ADK112" s="615"/>
      <c r="ADL112" s="615"/>
      <c r="ADM112" s="615"/>
      <c r="ADN112" s="615"/>
      <c r="ADO112" s="615"/>
      <c r="ADP112" s="615"/>
      <c r="ADQ112" s="615"/>
      <c r="ADR112" s="615"/>
      <c r="ADS112" s="615"/>
      <c r="ADT112" s="615"/>
      <c r="ADU112" s="615"/>
      <c r="ADV112" s="615"/>
      <c r="ADW112" s="615"/>
      <c r="ADX112" s="615"/>
      <c r="ADY112" s="615"/>
      <c r="ADZ112" s="615"/>
      <c r="AEA112" s="615"/>
      <c r="AEB112" s="615"/>
      <c r="AEC112" s="615"/>
      <c r="AED112" s="615"/>
      <c r="AEE112" s="615"/>
      <c r="AEF112" s="615"/>
      <c r="AEG112" s="615"/>
      <c r="AEH112" s="615"/>
      <c r="AEI112" s="615"/>
      <c r="AEJ112" s="615"/>
      <c r="AEK112" s="615"/>
      <c r="AEL112" s="615"/>
      <c r="AEM112" s="615"/>
      <c r="AEN112" s="615"/>
      <c r="AEO112" s="615"/>
      <c r="AEP112" s="615"/>
      <c r="AEQ112" s="615"/>
      <c r="AER112" s="615"/>
      <c r="AES112" s="615"/>
      <c r="AET112" s="615"/>
      <c r="AEU112" s="615"/>
      <c r="AEV112" s="615"/>
      <c r="AEW112" s="615"/>
      <c r="AEX112" s="615"/>
      <c r="AEY112" s="615"/>
      <c r="AEZ112" s="615"/>
      <c r="AFA112" s="615"/>
      <c r="AFB112" s="615"/>
      <c r="AFC112" s="615"/>
      <c r="AFD112" s="615"/>
      <c r="AFE112" s="615"/>
      <c r="AFF112" s="615"/>
      <c r="AFG112" s="615"/>
      <c r="AFH112" s="615"/>
      <c r="AFI112" s="615"/>
      <c r="AFJ112" s="615"/>
      <c r="AFK112" s="615"/>
      <c r="AFL112" s="615"/>
      <c r="AFM112" s="615"/>
      <c r="AFN112" s="615"/>
      <c r="AFO112" s="615"/>
      <c r="AFP112" s="615"/>
      <c r="AFQ112" s="615"/>
      <c r="AFR112" s="615"/>
      <c r="AFS112" s="615"/>
      <c r="AFT112" s="615"/>
      <c r="AFU112" s="615"/>
      <c r="AFV112" s="615"/>
      <c r="AFW112" s="615"/>
      <c r="AFX112" s="615"/>
      <c r="AFY112" s="615"/>
      <c r="AFZ112" s="615"/>
      <c r="AGA112" s="615"/>
      <c r="AGB112" s="615"/>
      <c r="AGC112" s="615"/>
      <c r="AGD112" s="615"/>
      <c r="AGE112" s="615"/>
      <c r="AGF112" s="615"/>
      <c r="AGG112" s="615"/>
      <c r="AGH112" s="615"/>
      <c r="AGI112" s="615"/>
      <c r="AGJ112" s="615"/>
      <c r="AGK112" s="615"/>
      <c r="AGL112" s="615"/>
      <c r="AGM112" s="615"/>
      <c r="AGN112" s="615"/>
      <c r="AGO112" s="615"/>
      <c r="AGP112" s="615"/>
      <c r="AGQ112" s="615"/>
      <c r="AGR112" s="615"/>
      <c r="AGS112" s="615"/>
      <c r="AGT112" s="615"/>
      <c r="AGU112" s="615"/>
      <c r="AGV112" s="615"/>
      <c r="AGW112" s="615"/>
      <c r="AGX112" s="615"/>
      <c r="AGY112" s="615"/>
      <c r="AGZ112" s="615"/>
      <c r="AHA112" s="615"/>
      <c r="AHB112" s="615"/>
      <c r="AHC112" s="615"/>
      <c r="AHD112" s="615"/>
      <c r="AHE112" s="615"/>
      <c r="AHF112" s="615"/>
      <c r="AHG112" s="615"/>
      <c r="AHH112" s="615"/>
      <c r="AHI112" s="615"/>
      <c r="AHJ112" s="615"/>
      <c r="AHK112" s="615"/>
      <c r="AHL112" s="615"/>
      <c r="AHM112" s="615"/>
      <c r="AHN112" s="615"/>
      <c r="AHO112" s="615"/>
      <c r="AHP112" s="615"/>
      <c r="AHQ112" s="615"/>
      <c r="AHR112" s="615"/>
      <c r="AHS112" s="615"/>
      <c r="AHT112" s="615"/>
      <c r="AHU112" s="615"/>
      <c r="AHV112" s="615"/>
      <c r="AHW112" s="615"/>
      <c r="AHX112" s="615"/>
      <c r="AHY112" s="615"/>
      <c r="AHZ112" s="615"/>
      <c r="AIA112" s="615"/>
      <c r="AIB112" s="615"/>
      <c r="AIC112" s="615"/>
      <c r="AID112" s="615"/>
      <c r="AIE112" s="615"/>
      <c r="AIF112" s="615"/>
      <c r="AIG112" s="615"/>
      <c r="AIH112" s="615"/>
      <c r="AII112" s="615"/>
      <c r="AIJ112" s="615"/>
      <c r="AIK112" s="615"/>
      <c r="AIL112" s="615"/>
      <c r="AIM112" s="615"/>
      <c r="AIN112" s="615"/>
      <c r="AIO112" s="615"/>
      <c r="AIP112" s="615"/>
      <c r="AIQ112" s="615"/>
      <c r="AIR112" s="615"/>
      <c r="AIS112" s="615"/>
      <c r="AIT112" s="615"/>
      <c r="AIU112" s="615"/>
      <c r="AIV112" s="615"/>
      <c r="AIW112" s="615"/>
      <c r="AIX112" s="615"/>
      <c r="AIY112" s="615"/>
      <c r="AIZ112" s="615"/>
      <c r="AJA112" s="615"/>
      <c r="AJB112" s="615"/>
      <c r="AJC112" s="615"/>
      <c r="AJD112" s="615"/>
      <c r="AJE112" s="615"/>
      <c r="AJF112" s="615"/>
      <c r="AJG112" s="615"/>
      <c r="AJH112" s="615"/>
      <c r="AJI112" s="615"/>
      <c r="AJJ112" s="615"/>
      <c r="AJK112" s="615"/>
      <c r="AJL112" s="615"/>
      <c r="AJM112" s="615"/>
      <c r="AJN112" s="615"/>
      <c r="AJO112" s="615"/>
      <c r="AJP112" s="615"/>
      <c r="AJQ112" s="615"/>
      <c r="AJR112" s="615"/>
      <c r="AJS112" s="615"/>
      <c r="AJT112" s="615"/>
      <c r="AJU112" s="615"/>
      <c r="AJV112" s="615"/>
      <c r="AJW112" s="615"/>
      <c r="AJX112" s="615"/>
      <c r="AJY112" s="615"/>
      <c r="AJZ112" s="615"/>
      <c r="AKA112" s="615"/>
      <c r="AKB112" s="615"/>
      <c r="AKC112" s="615"/>
      <c r="AKD112" s="615"/>
      <c r="AKE112" s="615"/>
      <c r="AKF112" s="615"/>
      <c r="AKG112" s="615"/>
      <c r="AKH112" s="615"/>
      <c r="AKI112" s="615"/>
      <c r="AKJ112" s="615"/>
      <c r="AKK112" s="615"/>
      <c r="AKL112" s="615"/>
      <c r="AKM112" s="615"/>
      <c r="AKN112" s="615"/>
      <c r="AKO112" s="615"/>
      <c r="AKP112" s="615"/>
      <c r="AKQ112" s="615"/>
      <c r="AKR112" s="615"/>
      <c r="AKS112" s="615"/>
      <c r="AKT112" s="615"/>
      <c r="AKU112" s="615"/>
      <c r="AKV112" s="615"/>
      <c r="AKW112" s="615"/>
      <c r="AKX112" s="615"/>
      <c r="AKY112" s="615"/>
      <c r="AKZ112" s="615"/>
      <c r="ALA112" s="615"/>
      <c r="ALB112" s="615"/>
      <c r="ALC112" s="615"/>
      <c r="ALD112" s="615"/>
      <c r="ALE112" s="615"/>
      <c r="ALF112" s="615"/>
      <c r="ALG112" s="615"/>
      <c r="ALH112" s="615"/>
      <c r="ALI112" s="615"/>
      <c r="ALJ112" s="615"/>
      <c r="ALK112" s="615"/>
      <c r="ALL112" s="615"/>
      <c r="ALM112" s="615"/>
      <c r="ALN112" s="615"/>
      <c r="ALO112" s="615"/>
      <c r="ALP112" s="615"/>
      <c r="ALQ112" s="615"/>
      <c r="ALR112" s="615"/>
      <c r="ALS112" s="615"/>
      <c r="ALT112" s="615"/>
      <c r="ALU112" s="615"/>
      <c r="ALV112" s="615"/>
      <c r="ALW112" s="615"/>
      <c r="ALX112" s="615"/>
      <c r="ALY112" s="615"/>
      <c r="ALZ112" s="615"/>
      <c r="AMA112" s="615"/>
      <c r="AMB112" s="615"/>
      <c r="AMC112" s="615"/>
      <c r="AMD112" s="615"/>
      <c r="AME112" s="615"/>
      <c r="AMF112" s="615"/>
      <c r="AMG112" s="615"/>
      <c r="AMH112" s="615"/>
      <c r="AMI112" s="615"/>
      <c r="AMJ112" s="615"/>
      <c r="AMK112" s="615"/>
      <c r="AML112" s="615"/>
      <c r="AMM112" s="615"/>
      <c r="AMN112" s="615"/>
      <c r="AMO112" s="615"/>
      <c r="AMP112" s="615"/>
      <c r="AMQ112" s="615"/>
      <c r="AMR112" s="615"/>
      <c r="AMS112" s="615"/>
      <c r="AMT112" s="615"/>
      <c r="AMU112" s="615"/>
      <c r="AMV112" s="615"/>
      <c r="AMW112" s="615"/>
      <c r="AMX112" s="615"/>
      <c r="AMY112" s="615"/>
      <c r="AMZ112" s="615"/>
      <c r="ANA112" s="615"/>
      <c r="ANB112" s="615"/>
      <c r="ANC112" s="615"/>
      <c r="AND112" s="615"/>
      <c r="ANE112" s="615"/>
      <c r="ANF112" s="615"/>
      <c r="ANG112" s="615"/>
      <c r="ANH112" s="615"/>
      <c r="ANI112" s="615"/>
      <c r="ANJ112" s="615"/>
      <c r="ANK112" s="615"/>
      <c r="ANL112" s="615"/>
      <c r="ANM112" s="615"/>
      <c r="ANN112" s="615"/>
      <c r="ANO112" s="615"/>
      <c r="ANP112" s="615"/>
      <c r="ANQ112" s="615"/>
      <c r="ANR112" s="615"/>
      <c r="ANS112" s="615"/>
      <c r="ANT112" s="615"/>
      <c r="ANU112" s="615"/>
      <c r="ANV112" s="615"/>
      <c r="ANW112" s="615"/>
      <c r="ANX112" s="615"/>
      <c r="ANY112" s="615"/>
      <c r="ANZ112" s="615"/>
      <c r="AOA112" s="615"/>
      <c r="AOB112" s="615"/>
      <c r="AOC112" s="615"/>
      <c r="AOD112" s="615"/>
      <c r="AOE112" s="615"/>
      <c r="AOF112" s="615"/>
      <c r="AOG112" s="615"/>
      <c r="AOH112" s="615"/>
      <c r="AOI112" s="615"/>
      <c r="AOJ112" s="615"/>
      <c r="AOK112" s="615"/>
      <c r="AOL112" s="615"/>
      <c r="AOM112" s="615"/>
      <c r="AON112" s="615"/>
      <c r="AOO112" s="615"/>
      <c r="AOP112" s="615"/>
      <c r="AOQ112" s="615"/>
      <c r="AOR112" s="615"/>
      <c r="AOS112" s="615"/>
      <c r="AOT112" s="615"/>
      <c r="AOU112" s="615"/>
      <c r="AOV112" s="615"/>
      <c r="AOW112" s="615"/>
      <c r="AOX112" s="615"/>
      <c r="AOY112" s="615"/>
      <c r="AOZ112" s="615"/>
      <c r="APA112" s="615"/>
      <c r="APB112" s="615"/>
      <c r="APC112" s="615"/>
      <c r="APD112" s="615"/>
      <c r="APE112" s="615"/>
      <c r="APF112" s="615"/>
      <c r="APG112" s="615"/>
      <c r="APH112" s="615"/>
      <c r="API112" s="615"/>
      <c r="APJ112" s="615"/>
      <c r="APK112" s="615"/>
      <c r="APL112" s="615"/>
      <c r="APM112" s="615"/>
      <c r="APN112" s="615"/>
      <c r="APO112" s="615"/>
      <c r="APP112" s="615"/>
      <c r="APQ112" s="615"/>
      <c r="APR112" s="615"/>
      <c r="APS112" s="615"/>
      <c r="APT112" s="615"/>
      <c r="APU112" s="615"/>
      <c r="APV112" s="615"/>
      <c r="APW112" s="615"/>
      <c r="APX112" s="615"/>
      <c r="APY112" s="615"/>
      <c r="APZ112" s="615"/>
      <c r="AQA112" s="615"/>
      <c r="AQB112" s="615"/>
      <c r="AQC112" s="615"/>
      <c r="AQD112" s="615"/>
      <c r="AQE112" s="615"/>
      <c r="AQF112" s="615"/>
      <c r="AQG112" s="615"/>
      <c r="AQH112" s="615"/>
      <c r="AQI112" s="615"/>
      <c r="AQJ112" s="615"/>
      <c r="AQK112" s="615"/>
      <c r="AQL112" s="615"/>
      <c r="AQM112" s="615"/>
      <c r="AQN112" s="615"/>
      <c r="AQO112" s="615"/>
      <c r="AQP112" s="615"/>
      <c r="AQQ112" s="615"/>
      <c r="AQR112" s="615"/>
      <c r="AQS112" s="615"/>
      <c r="AQT112" s="615"/>
      <c r="AQU112" s="615"/>
      <c r="AQV112" s="615"/>
      <c r="AQW112" s="615"/>
      <c r="AQX112" s="615"/>
      <c r="AQY112" s="615"/>
      <c r="AQZ112" s="615"/>
      <c r="ARA112" s="615"/>
      <c r="ARB112" s="615"/>
      <c r="ARC112" s="615"/>
      <c r="ARD112" s="615"/>
      <c r="ARE112" s="615"/>
      <c r="ARF112" s="615"/>
      <c r="ARG112" s="615"/>
      <c r="ARH112" s="615"/>
      <c r="ARI112" s="615"/>
      <c r="ARJ112" s="615"/>
      <c r="ARK112" s="615"/>
      <c r="ARL112" s="615"/>
      <c r="ARM112" s="615"/>
      <c r="ARN112" s="615"/>
      <c r="ARO112" s="615"/>
      <c r="ARP112" s="615"/>
      <c r="ARQ112" s="615"/>
      <c r="ARR112" s="615"/>
      <c r="ARS112" s="615"/>
      <c r="ART112" s="615"/>
      <c r="ARU112" s="615"/>
      <c r="ARV112" s="615"/>
      <c r="ARW112" s="615"/>
      <c r="ARX112" s="615"/>
      <c r="ARY112" s="615"/>
      <c r="ARZ112" s="615"/>
      <c r="ASA112" s="615"/>
      <c r="ASB112" s="615"/>
      <c r="ASC112" s="615"/>
      <c r="ASD112" s="615"/>
      <c r="ASE112" s="615"/>
      <c r="ASF112" s="615"/>
      <c r="ASG112" s="615"/>
      <c r="ASH112" s="615"/>
      <c r="ASI112" s="615"/>
      <c r="ASJ112" s="615"/>
      <c r="ASK112" s="615"/>
      <c r="ASL112" s="615"/>
      <c r="ASM112" s="615"/>
      <c r="ASN112" s="615"/>
      <c r="ASO112" s="615"/>
      <c r="ASP112" s="615"/>
      <c r="ASQ112" s="615"/>
      <c r="ASR112" s="615"/>
      <c r="ASS112" s="615"/>
      <c r="AST112" s="615"/>
      <c r="ASU112" s="615"/>
      <c r="ASV112" s="615"/>
      <c r="ASW112" s="615"/>
      <c r="ASX112" s="615"/>
      <c r="ASY112" s="615"/>
      <c r="ASZ112" s="615"/>
      <c r="ATA112" s="615"/>
      <c r="ATB112" s="615"/>
      <c r="ATC112" s="615"/>
      <c r="ATD112" s="615"/>
      <c r="ATE112" s="615"/>
      <c r="ATF112" s="615"/>
      <c r="ATG112" s="615"/>
      <c r="ATH112" s="615"/>
      <c r="ATI112" s="615"/>
      <c r="ATJ112" s="615"/>
      <c r="ATK112" s="615"/>
      <c r="ATL112" s="615"/>
      <c r="ATM112" s="615"/>
      <c r="ATN112" s="615"/>
      <c r="ATO112" s="615"/>
      <c r="ATP112" s="615"/>
      <c r="ATQ112" s="615"/>
      <c r="ATR112" s="615"/>
      <c r="ATS112" s="615"/>
      <c r="ATT112" s="615"/>
      <c r="ATU112" s="615"/>
      <c r="ATV112" s="615"/>
      <c r="ATW112" s="615"/>
      <c r="ATX112" s="615"/>
      <c r="ATY112" s="615"/>
      <c r="ATZ112" s="615"/>
      <c r="AUA112" s="615"/>
      <c r="AUB112" s="615"/>
      <c r="AUC112" s="615"/>
      <c r="AUD112" s="615"/>
      <c r="AUE112" s="615"/>
      <c r="AUF112" s="615"/>
      <c r="AUG112" s="615"/>
      <c r="AUH112" s="615"/>
      <c r="AUI112" s="615"/>
      <c r="AUJ112" s="615"/>
      <c r="AUK112" s="615"/>
      <c r="AUL112" s="615"/>
      <c r="AUM112" s="615"/>
      <c r="AUN112" s="615"/>
      <c r="AUO112" s="615"/>
      <c r="AUP112" s="615"/>
      <c r="AUQ112" s="615"/>
      <c r="AUR112" s="615"/>
      <c r="AUS112" s="615"/>
      <c r="AUT112" s="615"/>
      <c r="AUU112" s="615"/>
      <c r="AUV112" s="615"/>
      <c r="AUW112" s="615"/>
      <c r="AUX112" s="615"/>
      <c r="AUY112" s="615"/>
      <c r="AUZ112" s="615"/>
      <c r="AVA112" s="615"/>
      <c r="AVB112" s="615"/>
      <c r="AVC112" s="615"/>
      <c r="AVD112" s="615"/>
      <c r="AVE112" s="615"/>
      <c r="AVF112" s="615"/>
      <c r="AVG112" s="615"/>
      <c r="AVH112" s="615"/>
      <c r="AVI112" s="615"/>
      <c r="AVJ112" s="615"/>
      <c r="AVK112" s="615"/>
      <c r="AVL112" s="615"/>
      <c r="AVM112" s="615"/>
      <c r="AVN112" s="615"/>
      <c r="AVO112" s="615"/>
      <c r="AVP112" s="615"/>
      <c r="AVQ112" s="615"/>
      <c r="AVR112" s="615"/>
      <c r="AVS112" s="615"/>
      <c r="AVT112" s="615"/>
      <c r="AVU112" s="615"/>
      <c r="AVV112" s="615"/>
      <c r="AVW112" s="615"/>
      <c r="AVX112" s="615"/>
      <c r="AVY112" s="615"/>
      <c r="AVZ112" s="615"/>
      <c r="AWA112" s="615"/>
      <c r="AWB112" s="615"/>
      <c r="AWC112" s="615"/>
      <c r="AWD112" s="615"/>
      <c r="AWE112" s="615"/>
      <c r="AWF112" s="615"/>
      <c r="AWG112" s="615"/>
      <c r="AWH112" s="615"/>
      <c r="AWI112" s="615"/>
      <c r="AWJ112" s="615"/>
      <c r="AWK112" s="615"/>
      <c r="AWL112" s="615"/>
      <c r="AWM112" s="615"/>
      <c r="AWN112" s="615"/>
      <c r="AWO112" s="615"/>
      <c r="AWP112" s="615"/>
      <c r="AWQ112" s="615"/>
      <c r="AWR112" s="615"/>
      <c r="AWS112" s="615"/>
      <c r="AWT112" s="615"/>
      <c r="AWU112" s="615"/>
      <c r="AWV112" s="615"/>
      <c r="AWW112" s="615"/>
      <c r="AWX112" s="615"/>
      <c r="AWY112" s="615"/>
      <c r="AWZ112" s="615"/>
      <c r="AXA112" s="615"/>
      <c r="AXB112" s="615"/>
      <c r="AXC112" s="615"/>
      <c r="AXD112" s="615"/>
      <c r="AXE112" s="615"/>
      <c r="AXF112" s="615"/>
      <c r="AXG112" s="615"/>
      <c r="AXH112" s="615"/>
      <c r="AXI112" s="615"/>
      <c r="AXJ112" s="615"/>
      <c r="AXK112" s="615"/>
      <c r="AXL112" s="615"/>
      <c r="AXM112" s="615"/>
      <c r="AXN112" s="615"/>
      <c r="AXO112" s="615"/>
      <c r="AXP112" s="615"/>
      <c r="AXQ112" s="615"/>
      <c r="AXR112" s="615"/>
      <c r="AXS112" s="615"/>
      <c r="AXT112" s="615"/>
      <c r="AXU112" s="615"/>
      <c r="AXV112" s="615"/>
      <c r="AXW112" s="615"/>
      <c r="AXX112" s="615"/>
      <c r="AXY112" s="615"/>
      <c r="AXZ112" s="615"/>
      <c r="AYA112" s="615"/>
      <c r="AYB112" s="615"/>
      <c r="AYC112" s="615"/>
      <c r="AYD112" s="615"/>
      <c r="AYE112" s="615"/>
      <c r="AYF112" s="615"/>
      <c r="AYG112" s="615"/>
      <c r="AYH112" s="615"/>
      <c r="AYI112" s="615"/>
      <c r="AYJ112" s="615"/>
      <c r="AYK112" s="615"/>
      <c r="AYL112" s="615"/>
      <c r="AYM112" s="615"/>
      <c r="AYN112" s="615"/>
      <c r="AYO112" s="615"/>
      <c r="AYP112" s="615"/>
      <c r="AYQ112" s="615"/>
      <c r="AYR112" s="615"/>
      <c r="AYS112" s="615"/>
      <c r="AYT112" s="615"/>
      <c r="AYU112" s="615"/>
      <c r="AYV112" s="615"/>
      <c r="AYW112" s="615"/>
      <c r="AYX112" s="615"/>
      <c r="AYY112" s="615"/>
      <c r="AYZ112" s="615"/>
      <c r="AZA112" s="615"/>
      <c r="AZB112" s="615"/>
      <c r="AZC112" s="615"/>
      <c r="AZD112" s="615"/>
      <c r="AZE112" s="615"/>
      <c r="AZF112" s="615"/>
      <c r="AZG112" s="615"/>
      <c r="AZH112" s="615"/>
      <c r="AZI112" s="615"/>
      <c r="AZJ112" s="615"/>
      <c r="AZK112" s="615"/>
      <c r="AZL112" s="615"/>
      <c r="AZM112" s="615"/>
      <c r="AZN112" s="615"/>
      <c r="AZO112" s="615"/>
      <c r="AZP112" s="615"/>
      <c r="AZQ112" s="615"/>
      <c r="AZR112" s="615"/>
      <c r="AZS112" s="615"/>
      <c r="AZT112" s="615"/>
      <c r="AZU112" s="615"/>
      <c r="AZV112" s="615"/>
      <c r="AZW112" s="615"/>
      <c r="AZX112" s="615"/>
      <c r="AZY112" s="615"/>
      <c r="AZZ112" s="615"/>
      <c r="BAA112" s="615"/>
      <c r="BAB112" s="615"/>
      <c r="BAC112" s="615"/>
      <c r="BAD112" s="615"/>
      <c r="BAE112" s="615"/>
      <c r="BAF112" s="615"/>
      <c r="BAG112" s="615"/>
      <c r="BAH112" s="615"/>
      <c r="BAI112" s="615"/>
      <c r="BAJ112" s="615"/>
      <c r="BAK112" s="615"/>
      <c r="BAL112" s="615"/>
      <c r="BAM112" s="615"/>
      <c r="BAN112" s="615"/>
      <c r="BAO112" s="615"/>
      <c r="BAP112" s="615"/>
      <c r="BAQ112" s="615"/>
      <c r="BAR112" s="615"/>
      <c r="BAS112" s="615"/>
      <c r="BAT112" s="615"/>
      <c r="BAU112" s="615"/>
      <c r="BAV112" s="615"/>
      <c r="BAW112" s="615"/>
      <c r="BAX112" s="615"/>
      <c r="BAY112" s="615"/>
      <c r="BAZ112" s="615"/>
      <c r="BBA112" s="615"/>
      <c r="BBB112" s="615"/>
      <c r="BBC112" s="615"/>
      <c r="BBD112" s="615"/>
      <c r="BBE112" s="615"/>
      <c r="BBF112" s="615"/>
      <c r="BBG112" s="615"/>
      <c r="BBH112" s="615"/>
      <c r="BBI112" s="615"/>
      <c r="BBJ112" s="615"/>
      <c r="BBK112" s="615"/>
      <c r="BBL112" s="615"/>
      <c r="BBM112" s="615"/>
      <c r="BBN112" s="615"/>
      <c r="BBO112" s="615"/>
      <c r="BBP112" s="615"/>
      <c r="BBQ112" s="615"/>
      <c r="BBR112" s="615"/>
      <c r="BBS112" s="615"/>
      <c r="BBT112" s="615"/>
      <c r="BBU112" s="615"/>
      <c r="BBV112" s="615"/>
      <c r="BBW112" s="615"/>
      <c r="BBX112" s="615"/>
      <c r="BBY112" s="615"/>
      <c r="BBZ112" s="615"/>
      <c r="BCA112" s="615"/>
      <c r="BCB112" s="615"/>
      <c r="BCC112" s="615"/>
      <c r="BCD112" s="615"/>
      <c r="BCE112" s="615"/>
      <c r="BCF112" s="615"/>
      <c r="BCG112" s="615"/>
      <c r="BCH112" s="615"/>
      <c r="BCI112" s="615"/>
      <c r="BCJ112" s="615"/>
      <c r="BCK112" s="615"/>
      <c r="BCL112" s="615"/>
      <c r="BCM112" s="615"/>
      <c r="BCN112" s="615"/>
      <c r="BCO112" s="615"/>
      <c r="BCP112" s="615"/>
      <c r="BCQ112" s="615"/>
      <c r="BCR112" s="615"/>
      <c r="BCS112" s="615"/>
      <c r="BCT112" s="615"/>
      <c r="BCU112" s="615"/>
      <c r="BCV112" s="615"/>
      <c r="BCW112" s="615"/>
      <c r="BCX112" s="615"/>
      <c r="BCY112" s="615"/>
      <c r="BCZ112" s="615"/>
      <c r="BDA112" s="615"/>
      <c r="BDB112" s="615"/>
      <c r="BDC112" s="615"/>
      <c r="BDD112" s="615"/>
      <c r="BDE112" s="615"/>
      <c r="BDF112" s="615"/>
      <c r="BDG112" s="615"/>
      <c r="BDH112" s="615"/>
      <c r="BDI112" s="615"/>
      <c r="BDJ112" s="615"/>
      <c r="BDK112" s="615"/>
      <c r="BDL112" s="615"/>
      <c r="BDM112" s="615"/>
      <c r="BDN112" s="615"/>
      <c r="BDO112" s="615"/>
      <c r="BDP112" s="615"/>
      <c r="BDQ112" s="615"/>
      <c r="BDR112" s="615"/>
      <c r="BDS112" s="615"/>
      <c r="BDT112" s="615"/>
      <c r="BDU112" s="615"/>
      <c r="BDV112" s="615"/>
      <c r="BDW112" s="615"/>
      <c r="BDX112" s="615"/>
      <c r="BDY112" s="615"/>
      <c r="BDZ112" s="615"/>
      <c r="BEA112" s="615"/>
      <c r="BEB112" s="615"/>
      <c r="BEC112" s="615"/>
      <c r="BED112" s="615"/>
      <c r="BEE112" s="615"/>
      <c r="BEF112" s="615"/>
      <c r="BEG112" s="615"/>
      <c r="BEH112" s="615"/>
      <c r="BEI112" s="615"/>
      <c r="BEJ112" s="615"/>
      <c r="BEK112" s="615"/>
      <c r="BEL112" s="615"/>
      <c r="BEM112" s="615"/>
      <c r="BEN112" s="615"/>
      <c r="BEO112" s="615"/>
      <c r="BEP112" s="615"/>
      <c r="BEQ112" s="615"/>
      <c r="BER112" s="615"/>
      <c r="BES112" s="615"/>
      <c r="BET112" s="615"/>
      <c r="BEU112" s="615"/>
      <c r="BEV112" s="615"/>
      <c r="BEW112" s="615"/>
      <c r="BEX112" s="615"/>
      <c r="BEY112" s="615"/>
      <c r="BEZ112" s="615"/>
      <c r="BFA112" s="615"/>
      <c r="BFB112" s="615"/>
      <c r="BFC112" s="615"/>
      <c r="BFD112" s="615"/>
      <c r="BFE112" s="615"/>
      <c r="BFF112" s="615"/>
      <c r="BFG112" s="615"/>
      <c r="BFH112" s="615"/>
      <c r="BFI112" s="615"/>
      <c r="BFJ112" s="615"/>
      <c r="BFK112" s="615"/>
      <c r="BFL112" s="615"/>
      <c r="BFM112" s="615"/>
      <c r="BFN112" s="615"/>
      <c r="BFO112" s="615"/>
      <c r="BFP112" s="615"/>
      <c r="BFQ112" s="615"/>
      <c r="BFR112" s="615"/>
      <c r="BFS112" s="615"/>
      <c r="BFT112" s="615"/>
      <c r="BFU112" s="615"/>
      <c r="BFV112" s="615"/>
      <c r="BFW112" s="615"/>
      <c r="BFX112" s="615"/>
      <c r="BFY112" s="615"/>
      <c r="BFZ112" s="615"/>
      <c r="BGA112" s="615"/>
      <c r="BGB112" s="615"/>
      <c r="BGC112" s="615"/>
      <c r="BGD112" s="615"/>
      <c r="BGE112" s="615"/>
      <c r="BGF112" s="615"/>
      <c r="BGG112" s="615"/>
      <c r="BGH112" s="615"/>
      <c r="BGI112" s="615"/>
      <c r="BGJ112" s="615"/>
      <c r="BGK112" s="615"/>
      <c r="BGL112" s="615"/>
      <c r="BGM112" s="615"/>
      <c r="BGN112" s="615"/>
      <c r="BGO112" s="615"/>
      <c r="BGP112" s="615"/>
      <c r="BGQ112" s="615"/>
      <c r="BGR112" s="615"/>
      <c r="BGS112" s="615"/>
      <c r="BGT112" s="615"/>
      <c r="BGU112" s="615"/>
      <c r="BGV112" s="615"/>
      <c r="BGW112" s="615"/>
      <c r="BGX112" s="615"/>
      <c r="BGY112" s="615"/>
      <c r="BGZ112" s="615"/>
      <c r="BHA112" s="615"/>
      <c r="BHB112" s="615"/>
      <c r="BHC112" s="615"/>
      <c r="BHD112" s="615"/>
      <c r="BHE112" s="615"/>
      <c r="BHF112" s="615"/>
      <c r="BHG112" s="615"/>
      <c r="BHH112" s="615"/>
      <c r="BHI112" s="615"/>
      <c r="BHJ112" s="615"/>
      <c r="BHK112" s="615"/>
      <c r="BHL112" s="615"/>
      <c r="BHM112" s="615"/>
      <c r="BHN112" s="615"/>
      <c r="BHO112" s="615"/>
      <c r="BHP112" s="615"/>
      <c r="BHQ112" s="615"/>
      <c r="BHR112" s="615"/>
      <c r="BHS112" s="615"/>
      <c r="BHT112" s="615"/>
      <c r="BHU112" s="615"/>
      <c r="BHV112" s="615"/>
      <c r="BHW112" s="615"/>
      <c r="BHX112" s="615"/>
      <c r="BHY112" s="615"/>
      <c r="BHZ112" s="615"/>
      <c r="BIA112" s="615"/>
      <c r="BIB112" s="615"/>
      <c r="BIC112" s="615"/>
      <c r="BID112" s="615"/>
      <c r="BIE112" s="615"/>
      <c r="BIF112" s="615"/>
      <c r="BIG112" s="615"/>
      <c r="BIH112" s="615"/>
      <c r="BII112" s="615"/>
      <c r="BIJ112" s="615"/>
      <c r="BIK112" s="615"/>
      <c r="BIL112" s="615"/>
      <c r="BIM112" s="615"/>
      <c r="BIN112" s="615"/>
      <c r="BIO112" s="615"/>
      <c r="BIP112" s="615"/>
      <c r="BIQ112" s="615"/>
      <c r="BIR112" s="615"/>
      <c r="BIS112" s="615"/>
      <c r="BIT112" s="615"/>
      <c r="BIU112" s="615"/>
      <c r="BIV112" s="615"/>
      <c r="BIW112" s="615"/>
      <c r="BIX112" s="615"/>
      <c r="BIY112" s="615"/>
      <c r="BIZ112" s="615"/>
      <c r="BJA112" s="615"/>
      <c r="BJB112" s="615"/>
      <c r="BJC112" s="615"/>
      <c r="BJD112" s="615"/>
      <c r="BJE112" s="615"/>
      <c r="BJF112" s="615"/>
      <c r="BJG112" s="615"/>
      <c r="BJH112" s="615"/>
      <c r="BJI112" s="615"/>
      <c r="BJJ112" s="615"/>
      <c r="BJK112" s="615"/>
      <c r="BJL112" s="615"/>
      <c r="BJM112" s="615"/>
      <c r="BJN112" s="615"/>
      <c r="BJO112" s="615"/>
      <c r="BJP112" s="615"/>
      <c r="BJQ112" s="615"/>
      <c r="BJR112" s="615"/>
      <c r="BJS112" s="615"/>
      <c r="BJT112" s="615"/>
      <c r="BJU112" s="615"/>
      <c r="BJV112" s="615"/>
      <c r="BJW112" s="615"/>
      <c r="BJX112" s="615"/>
      <c r="BJY112" s="615"/>
      <c r="BJZ112" s="615"/>
      <c r="BKA112" s="615"/>
      <c r="BKB112" s="615"/>
      <c r="BKC112" s="615"/>
      <c r="BKD112" s="615"/>
      <c r="BKE112" s="615"/>
      <c r="BKF112" s="615"/>
      <c r="BKG112" s="615"/>
      <c r="BKH112" s="615"/>
      <c r="BKI112" s="615"/>
      <c r="BKJ112" s="615"/>
      <c r="BKK112" s="615"/>
      <c r="BKL112" s="615"/>
      <c r="BKM112" s="615"/>
      <c r="BKN112" s="615"/>
      <c r="BKO112" s="615"/>
      <c r="BKP112" s="615"/>
      <c r="BKQ112" s="615"/>
      <c r="BKR112" s="615"/>
      <c r="BKS112" s="615"/>
      <c r="BKT112" s="615"/>
      <c r="BKU112" s="615"/>
      <c r="BKV112" s="615"/>
      <c r="BKW112" s="615"/>
      <c r="BKX112" s="615"/>
      <c r="BKY112" s="615"/>
      <c r="BKZ112" s="615"/>
      <c r="BLA112" s="615"/>
      <c r="BLB112" s="615"/>
      <c r="BLC112" s="615"/>
      <c r="BLD112" s="615"/>
      <c r="BLE112" s="615"/>
      <c r="BLF112" s="615"/>
      <c r="BLG112" s="615"/>
      <c r="BLH112" s="615"/>
      <c r="BLI112" s="615"/>
      <c r="BLJ112" s="615"/>
      <c r="BLK112" s="615"/>
      <c r="BLL112" s="615"/>
      <c r="BLM112" s="615"/>
      <c r="BLN112" s="615"/>
      <c r="BLO112" s="615"/>
      <c r="BLP112" s="615"/>
      <c r="BLQ112" s="615"/>
      <c r="BLR112" s="615"/>
      <c r="BLS112" s="615"/>
      <c r="BLT112" s="615"/>
      <c r="BLU112" s="615"/>
      <c r="BLV112" s="615"/>
      <c r="BLW112" s="615"/>
      <c r="BLX112" s="615"/>
      <c r="BLY112" s="615"/>
      <c r="BLZ112" s="615"/>
      <c r="BMA112" s="615"/>
      <c r="BMB112" s="615"/>
      <c r="BMC112" s="615"/>
      <c r="BMD112" s="615"/>
      <c r="BME112" s="615"/>
      <c r="BMF112" s="615"/>
      <c r="BMG112" s="615"/>
      <c r="BMH112" s="615"/>
      <c r="BMI112" s="615"/>
      <c r="BMJ112" s="615"/>
      <c r="BMK112" s="615"/>
      <c r="BML112" s="615"/>
      <c r="BMM112" s="615"/>
      <c r="BMN112" s="615"/>
      <c r="BMO112" s="615"/>
      <c r="BMP112" s="615"/>
      <c r="BMQ112" s="615"/>
      <c r="BMR112" s="615"/>
      <c r="BMS112" s="615"/>
      <c r="BMT112" s="615"/>
      <c r="BMU112" s="615"/>
      <c r="BMV112" s="615"/>
      <c r="BMW112" s="615"/>
      <c r="BMX112" s="615"/>
      <c r="BMY112" s="615"/>
      <c r="BMZ112" s="615"/>
      <c r="BNA112" s="615"/>
      <c r="BNB112" s="615"/>
      <c r="BNC112" s="615"/>
      <c r="BND112" s="615"/>
      <c r="BNE112" s="615"/>
      <c r="BNF112" s="615"/>
      <c r="BNG112" s="615"/>
      <c r="BNH112" s="615"/>
      <c r="BNI112" s="615"/>
      <c r="BNJ112" s="615"/>
      <c r="BNK112" s="615"/>
      <c r="BNL112" s="615"/>
      <c r="BNM112" s="615"/>
      <c r="BNN112" s="615"/>
      <c r="BNO112" s="615"/>
      <c r="BNP112" s="615"/>
      <c r="BNQ112" s="615"/>
      <c r="BNR112" s="615"/>
      <c r="BNS112" s="615"/>
      <c r="BNT112" s="615"/>
      <c r="BNU112" s="615"/>
      <c r="BNV112" s="615"/>
      <c r="BNW112" s="615"/>
      <c r="BNX112" s="615"/>
      <c r="BNY112" s="615"/>
      <c r="BNZ112" s="615"/>
      <c r="BOA112" s="615"/>
      <c r="BOB112" s="615"/>
      <c r="BOC112" s="615"/>
      <c r="BOD112" s="615"/>
      <c r="BOE112" s="615"/>
      <c r="BOF112" s="615"/>
      <c r="BOG112" s="615"/>
      <c r="BOH112" s="615"/>
      <c r="BOI112" s="615"/>
      <c r="BOJ112" s="615"/>
      <c r="BOK112" s="615"/>
      <c r="BOL112" s="615"/>
      <c r="BOM112" s="615"/>
      <c r="BON112" s="615"/>
      <c r="BOO112" s="615"/>
      <c r="BOP112" s="615"/>
      <c r="BOQ112" s="615"/>
      <c r="BOR112" s="615"/>
      <c r="BOS112" s="615"/>
      <c r="BOT112" s="615"/>
      <c r="BOU112" s="615"/>
      <c r="BOV112" s="615"/>
      <c r="BOW112" s="615"/>
      <c r="BOX112" s="615"/>
      <c r="BOY112" s="615"/>
      <c r="BOZ112" s="615"/>
      <c r="BPA112" s="615"/>
      <c r="BPB112" s="615"/>
      <c r="BPC112" s="615"/>
      <c r="BPD112" s="615"/>
      <c r="BPE112" s="615"/>
      <c r="BPF112" s="615"/>
      <c r="BPG112" s="615"/>
      <c r="BPH112" s="615"/>
      <c r="BPI112" s="615"/>
      <c r="BPJ112" s="615"/>
      <c r="BPK112" s="615"/>
      <c r="BPL112" s="615"/>
      <c r="BPM112" s="615"/>
      <c r="BPN112" s="615"/>
      <c r="BPO112" s="615"/>
      <c r="BPP112" s="615"/>
      <c r="BPQ112" s="615"/>
      <c r="BPR112" s="615"/>
      <c r="BPS112" s="615"/>
      <c r="BPT112" s="615"/>
      <c r="BPU112" s="615"/>
      <c r="BPV112" s="615"/>
      <c r="BPW112" s="615"/>
      <c r="BPX112" s="615"/>
      <c r="BPY112" s="615"/>
      <c r="BPZ112" s="615"/>
      <c r="BQA112" s="615"/>
      <c r="BQB112" s="615"/>
      <c r="BQC112" s="615"/>
      <c r="BQD112" s="615"/>
      <c r="BQE112" s="615"/>
      <c r="BQF112" s="615"/>
      <c r="BQG112" s="615"/>
      <c r="BQH112" s="615"/>
      <c r="BQI112" s="615"/>
      <c r="BQJ112" s="615"/>
      <c r="BQK112" s="615"/>
      <c r="BQL112" s="615"/>
      <c r="BQM112" s="615"/>
      <c r="BQN112" s="615"/>
      <c r="BQO112" s="615"/>
      <c r="BQP112" s="615"/>
      <c r="BQQ112" s="615"/>
      <c r="BQR112" s="615"/>
      <c r="BQS112" s="615"/>
      <c r="BQT112" s="615"/>
      <c r="BQU112" s="615"/>
      <c r="BQV112" s="615"/>
      <c r="BQW112" s="615"/>
      <c r="BQX112" s="615"/>
      <c r="BQY112" s="615"/>
      <c r="BQZ112" s="615"/>
      <c r="BRA112" s="615"/>
      <c r="BRB112" s="615"/>
      <c r="BRC112" s="615"/>
      <c r="BRD112" s="615"/>
      <c r="BRE112" s="615"/>
      <c r="BRF112" s="615"/>
      <c r="BRG112" s="615"/>
      <c r="BRH112" s="615"/>
      <c r="BRI112" s="615"/>
      <c r="BRJ112" s="615"/>
      <c r="BRK112" s="615"/>
      <c r="BRL112" s="615"/>
      <c r="BRM112" s="615"/>
      <c r="BRN112" s="615"/>
      <c r="BRO112" s="615"/>
      <c r="BRP112" s="615"/>
      <c r="BRQ112" s="615"/>
      <c r="BRR112" s="615"/>
      <c r="BRS112" s="615"/>
      <c r="BRT112" s="615"/>
      <c r="BRU112" s="615"/>
      <c r="BRV112" s="615"/>
      <c r="BRW112" s="615"/>
      <c r="BRX112" s="615"/>
      <c r="BRY112" s="615"/>
      <c r="BRZ112" s="615"/>
      <c r="BSA112" s="615"/>
      <c r="BSB112" s="615"/>
      <c r="BSC112" s="615"/>
      <c r="BSD112" s="615"/>
      <c r="BSE112" s="615"/>
      <c r="BSF112" s="615"/>
      <c r="BSG112" s="615"/>
      <c r="BSH112" s="615"/>
      <c r="BSI112" s="615"/>
      <c r="BSJ112" s="615"/>
      <c r="BSK112" s="615"/>
      <c r="BSL112" s="615"/>
      <c r="BSM112" s="615"/>
      <c r="BSN112" s="615"/>
      <c r="BSO112" s="615"/>
      <c r="BSP112" s="615"/>
      <c r="BSQ112" s="615"/>
      <c r="BSR112" s="615"/>
      <c r="BSS112" s="615"/>
      <c r="BST112" s="615"/>
      <c r="BSU112" s="615"/>
      <c r="BSV112" s="615"/>
      <c r="BSW112" s="615"/>
      <c r="BSX112" s="615"/>
      <c r="BSY112" s="615"/>
      <c r="BSZ112" s="615"/>
      <c r="BTA112" s="615"/>
      <c r="BTB112" s="615"/>
      <c r="BTC112" s="615"/>
      <c r="BTD112" s="615"/>
      <c r="BTE112" s="615"/>
      <c r="BTF112" s="615"/>
      <c r="BTG112" s="615"/>
      <c r="BTH112" s="615"/>
      <c r="BTI112" s="615"/>
      <c r="BTJ112" s="615"/>
      <c r="BTK112" s="615"/>
      <c r="BTL112" s="615"/>
      <c r="BTM112" s="615"/>
      <c r="BTN112" s="615"/>
      <c r="BTO112" s="615"/>
      <c r="BTP112" s="615"/>
      <c r="BTQ112" s="615"/>
      <c r="BTR112" s="615"/>
      <c r="BTS112" s="615"/>
      <c r="BTT112" s="615"/>
      <c r="BTU112" s="615"/>
      <c r="BTV112" s="615"/>
      <c r="BTW112" s="615"/>
      <c r="BTX112" s="615"/>
      <c r="BTY112" s="615"/>
      <c r="BTZ112" s="615"/>
      <c r="BUA112" s="615"/>
      <c r="BUB112" s="615"/>
      <c r="BUC112" s="615"/>
      <c r="BUD112" s="615"/>
      <c r="BUE112" s="615"/>
      <c r="BUF112" s="615"/>
      <c r="BUG112" s="615"/>
      <c r="BUH112" s="615"/>
      <c r="BUI112" s="615"/>
      <c r="BUJ112" s="615"/>
      <c r="BUK112" s="615"/>
      <c r="BUL112" s="615"/>
      <c r="BUM112" s="615"/>
      <c r="BUN112" s="615"/>
      <c r="BUO112" s="615"/>
      <c r="BUP112" s="615"/>
      <c r="BUQ112" s="615"/>
      <c r="BUR112" s="615"/>
      <c r="BUS112" s="615"/>
      <c r="BUT112" s="615"/>
      <c r="BUU112" s="615"/>
      <c r="BUV112" s="615"/>
      <c r="BUW112" s="615"/>
      <c r="BUX112" s="615"/>
      <c r="BUY112" s="615"/>
      <c r="BUZ112" s="615"/>
      <c r="BVA112" s="615"/>
      <c r="BVB112" s="615"/>
      <c r="BVC112" s="615"/>
      <c r="BVD112" s="615"/>
      <c r="BVE112" s="615"/>
      <c r="BVF112" s="615"/>
      <c r="BVG112" s="615"/>
      <c r="BVH112" s="615"/>
      <c r="BVI112" s="615"/>
      <c r="BVJ112" s="615"/>
      <c r="BVK112" s="615"/>
      <c r="BVL112" s="615"/>
      <c r="BVM112" s="615"/>
      <c r="BVN112" s="615"/>
      <c r="BVO112" s="615"/>
      <c r="BVP112" s="615"/>
      <c r="BVQ112" s="615"/>
      <c r="BVR112" s="615"/>
      <c r="BVS112" s="615"/>
      <c r="BVT112" s="615"/>
      <c r="BVU112" s="615"/>
      <c r="BVV112" s="615"/>
      <c r="BVW112" s="615"/>
      <c r="BVX112" s="615"/>
      <c r="BVY112" s="615"/>
      <c r="BVZ112" s="615"/>
      <c r="BWA112" s="615"/>
      <c r="BWB112" s="615"/>
      <c r="BWC112" s="615"/>
      <c r="BWD112" s="615"/>
      <c r="BWE112" s="615"/>
      <c r="BWF112" s="615"/>
      <c r="BWG112" s="615"/>
      <c r="BWH112" s="615"/>
      <c r="BWI112" s="615"/>
      <c r="BWJ112" s="615"/>
      <c r="BWK112" s="615"/>
      <c r="BWL112" s="615"/>
      <c r="BWM112" s="615"/>
      <c r="BWN112" s="615"/>
      <c r="BWO112" s="615"/>
      <c r="BWP112" s="615"/>
      <c r="BWQ112" s="615"/>
      <c r="BWR112" s="615"/>
      <c r="BWS112" s="615"/>
      <c r="BWT112" s="615"/>
      <c r="BWU112" s="615"/>
      <c r="BWV112" s="615"/>
      <c r="BWW112" s="615"/>
      <c r="BWX112" s="615"/>
      <c r="BWY112" s="615"/>
      <c r="BWZ112" s="615"/>
      <c r="BXA112" s="615"/>
      <c r="BXB112" s="615"/>
      <c r="BXC112" s="615"/>
      <c r="BXD112" s="615"/>
      <c r="BXE112" s="615"/>
      <c r="BXF112" s="615"/>
      <c r="BXG112" s="615"/>
      <c r="BXH112" s="615"/>
      <c r="BXI112" s="615"/>
      <c r="BXJ112" s="615"/>
      <c r="BXK112" s="615"/>
      <c r="BXL112" s="615"/>
      <c r="BXM112" s="615"/>
      <c r="BXN112" s="615"/>
      <c r="BXO112" s="615"/>
      <c r="BXP112" s="615"/>
      <c r="BXQ112" s="615"/>
      <c r="BXR112" s="615"/>
      <c r="BXS112" s="615"/>
      <c r="BXT112" s="615"/>
      <c r="BXU112" s="615"/>
      <c r="BXV112" s="615"/>
      <c r="BXW112" s="615"/>
      <c r="BXX112" s="615"/>
      <c r="BXY112" s="615"/>
    </row>
    <row r="113" spans="1:30" s="615" customFormat="1" ht="17.25" x14ac:dyDescent="0.3">
      <c r="A113" s="809" t="s">
        <v>793</v>
      </c>
      <c r="B113" s="865">
        <v>25452.098162304133</v>
      </c>
      <c r="C113" s="866">
        <v>26392.334263106917</v>
      </c>
      <c r="D113" s="867">
        <v>27879.821988639636</v>
      </c>
      <c r="E113" s="867">
        <v>30461.363556380435</v>
      </c>
      <c r="F113" s="867">
        <v>33206.556370015569</v>
      </c>
      <c r="G113" s="867">
        <v>27417.435279189565</v>
      </c>
      <c r="H113" s="867">
        <v>33314.539733917103</v>
      </c>
      <c r="I113" s="867">
        <v>34221.138220452791</v>
      </c>
      <c r="J113" s="867">
        <v>32796.841142713507</v>
      </c>
      <c r="K113" s="867">
        <v>36082.555985653657</v>
      </c>
      <c r="L113" s="867">
        <v>34186.378429714605</v>
      </c>
      <c r="M113" s="867">
        <v>35614.153169986115</v>
      </c>
      <c r="N113" s="867">
        <v>35814.208349307824</v>
      </c>
      <c r="O113" s="867">
        <v>36521.832872494888</v>
      </c>
      <c r="P113" s="867">
        <v>35811.819813221009</v>
      </c>
      <c r="Q113" s="867">
        <v>36231.420948894694</v>
      </c>
      <c r="R113" s="867">
        <v>41395</v>
      </c>
      <c r="S113" s="867">
        <v>38229.582101186337</v>
      </c>
      <c r="T113" s="867">
        <v>37665.309773291941</v>
      </c>
      <c r="U113" s="867">
        <v>37602.634743461647</v>
      </c>
      <c r="V113" s="867">
        <v>36031.892833520331</v>
      </c>
      <c r="W113" s="867">
        <v>36100.225848013804</v>
      </c>
      <c r="X113" s="867">
        <v>32574.326303997186</v>
      </c>
      <c r="Y113" s="867">
        <v>32130.058220190858</v>
      </c>
      <c r="Z113" s="867">
        <v>32423.860959801914</v>
      </c>
      <c r="AA113" s="867">
        <v>30809.930446247727</v>
      </c>
      <c r="AB113" s="867">
        <v>30721.750365527219</v>
      </c>
      <c r="AC113" s="867">
        <v>37375.954663755409</v>
      </c>
      <c r="AD113" s="867">
        <v>28839.093697141045</v>
      </c>
    </row>
    <row r="114" spans="1:30" s="615" customFormat="1" ht="17.25" x14ac:dyDescent="0.3">
      <c r="A114" s="783" t="s">
        <v>852</v>
      </c>
      <c r="B114" s="860">
        <v>24255.435208248742</v>
      </c>
      <c r="C114" s="861">
        <v>24909.341108679931</v>
      </c>
      <c r="D114" s="862">
        <v>25822.464193973603</v>
      </c>
      <c r="E114" s="862">
        <v>24497.074800354119</v>
      </c>
      <c r="F114" s="862">
        <v>25389.339255708241</v>
      </c>
      <c r="G114" s="862">
        <v>27624.690030171449</v>
      </c>
      <c r="H114" s="862">
        <v>26262.570966939977</v>
      </c>
      <c r="I114" s="862">
        <v>25661.436773562436</v>
      </c>
      <c r="J114" s="862">
        <v>25416.033621111725</v>
      </c>
      <c r="K114" s="862">
        <v>25055.740865629581</v>
      </c>
      <c r="L114" s="862">
        <v>28936.836933392286</v>
      </c>
      <c r="M114" s="862">
        <v>29040.394491347808</v>
      </c>
      <c r="N114" s="862">
        <v>30206.752635290501</v>
      </c>
      <c r="O114" s="862">
        <v>26613.023146541807</v>
      </c>
      <c r="P114" s="862">
        <v>30913.775075286903</v>
      </c>
      <c r="Q114" s="862">
        <v>31625.52033900157</v>
      </c>
      <c r="R114" s="862">
        <v>31061</v>
      </c>
      <c r="S114" s="862">
        <v>34031.846301889695</v>
      </c>
      <c r="T114" s="862">
        <v>40404.298701752785</v>
      </c>
      <c r="U114" s="862">
        <v>39683.892261024783</v>
      </c>
      <c r="V114" s="862">
        <v>40632.205824751181</v>
      </c>
      <c r="W114" s="862">
        <v>38729.454275623757</v>
      </c>
      <c r="X114" s="862">
        <v>38676.413872999474</v>
      </c>
      <c r="Y114" s="862">
        <v>38251.096890463632</v>
      </c>
      <c r="Z114" s="862">
        <v>35662.056777422251</v>
      </c>
      <c r="AA114" s="862">
        <v>32699.903638561413</v>
      </c>
      <c r="AB114" s="862">
        <v>30507.163362972027</v>
      </c>
      <c r="AC114" s="862">
        <v>29705.895120775658</v>
      </c>
      <c r="AD114" s="862">
        <v>27014.125952761944</v>
      </c>
    </row>
    <row r="115" spans="1:30" s="615" customFormat="1" ht="18" thickBot="1" x14ac:dyDescent="0.35">
      <c r="A115" s="812" t="s">
        <v>795</v>
      </c>
      <c r="B115" s="868">
        <v>9001.918931740167</v>
      </c>
      <c r="C115" s="869">
        <v>9220.0853788232034</v>
      </c>
      <c r="D115" s="870">
        <v>8066.5292533628299</v>
      </c>
      <c r="E115" s="870">
        <v>7844.9024899280539</v>
      </c>
      <c r="F115" s="870">
        <v>8345.0833143569525</v>
      </c>
      <c r="G115" s="870">
        <v>7043.3582612301689</v>
      </c>
      <c r="H115" s="870">
        <v>6488.9626685234362</v>
      </c>
      <c r="I115" s="870">
        <v>6494.1338326819014</v>
      </c>
      <c r="J115" s="870">
        <v>6835.3512236725137</v>
      </c>
      <c r="K115" s="870">
        <v>6802.8645135440938</v>
      </c>
      <c r="L115" s="870">
        <v>6387.6472653385799</v>
      </c>
      <c r="M115" s="870">
        <v>6243.5951531516057</v>
      </c>
      <c r="N115" s="870">
        <v>6329.13518730122</v>
      </c>
      <c r="O115" s="870">
        <v>6364.2378972829438</v>
      </c>
      <c r="P115" s="870">
        <v>5912.8337150957932</v>
      </c>
      <c r="Q115" s="870">
        <v>5653.6435636303031</v>
      </c>
      <c r="R115" s="870">
        <v>5598</v>
      </c>
      <c r="S115" s="870">
        <v>6303.2022011372655</v>
      </c>
      <c r="T115" s="870">
        <v>6659.5224278027836</v>
      </c>
      <c r="U115" s="870">
        <v>6623.4979409365942</v>
      </c>
      <c r="V115" s="870">
        <v>6054.6220464448988</v>
      </c>
      <c r="W115" s="870">
        <v>6059.3199136642424</v>
      </c>
      <c r="X115" s="870">
        <v>6466.2170134953703</v>
      </c>
      <c r="Y115" s="870">
        <v>6248.7916776727725</v>
      </c>
      <c r="Z115" s="870">
        <v>6275.5752936009994</v>
      </c>
      <c r="AA115" s="870">
        <v>6465.44678993453</v>
      </c>
      <c r="AB115" s="870">
        <v>6147.0161129987282</v>
      </c>
      <c r="AC115" s="870">
        <v>5827.7037859241254</v>
      </c>
      <c r="AD115" s="870">
        <v>5611.5918583078483</v>
      </c>
    </row>
    <row r="116" spans="1:30" s="615" customFormat="1" ht="18.75" thickTop="1" thickBot="1" x14ac:dyDescent="0.35">
      <c r="A116" s="815" t="s">
        <v>796</v>
      </c>
      <c r="B116" s="871">
        <v>360108.57229031902</v>
      </c>
      <c r="C116" s="872">
        <v>361184.7692216658</v>
      </c>
      <c r="D116" s="873">
        <v>359661.30417582073</v>
      </c>
      <c r="E116" s="873">
        <v>357811.51104026759</v>
      </c>
      <c r="F116" s="873">
        <v>362919.22970788693</v>
      </c>
      <c r="G116" s="873">
        <v>361146.40463454847</v>
      </c>
      <c r="H116" s="873">
        <v>366397.95640982868</v>
      </c>
      <c r="I116" s="873">
        <v>368150.96496077033</v>
      </c>
      <c r="J116" s="873">
        <v>369580.68895486259</v>
      </c>
      <c r="K116" s="873">
        <v>371764.04870397673</v>
      </c>
      <c r="L116" s="873">
        <v>375593.48798486305</v>
      </c>
      <c r="M116" s="873">
        <v>380191.85617523931</v>
      </c>
      <c r="N116" s="873">
        <v>380672.90427901404</v>
      </c>
      <c r="O116" s="873">
        <v>381121.99785171018</v>
      </c>
      <c r="P116" s="873">
        <v>381064.98067154427</v>
      </c>
      <c r="Q116" s="873">
        <v>381631.49067472684</v>
      </c>
      <c r="R116" s="873">
        <v>388790</v>
      </c>
      <c r="S116" s="873">
        <v>392311.87488914939</v>
      </c>
      <c r="T116" s="873">
        <v>399705.40982770221</v>
      </c>
      <c r="U116" s="873">
        <v>398030.22895940964</v>
      </c>
      <c r="V116" s="873">
        <v>399570.84795767051</v>
      </c>
      <c r="W116" s="873">
        <v>400283.7319433777</v>
      </c>
      <c r="X116" s="873">
        <v>396548.34098294505</v>
      </c>
      <c r="Y116" s="873">
        <v>388723.17539472302</v>
      </c>
      <c r="Z116" s="873">
        <v>388102.7571479528</v>
      </c>
      <c r="AA116" s="873">
        <v>389693.27043135418</v>
      </c>
      <c r="AB116" s="873">
        <v>388116.6564543664</v>
      </c>
      <c r="AC116" s="873">
        <v>396772.22668493557</v>
      </c>
      <c r="AD116" s="873">
        <v>387630.48037165852</v>
      </c>
    </row>
    <row r="117" spans="1:30" s="615" customFormat="1" ht="18.75" thickTop="1" thickBot="1" x14ac:dyDescent="0.35">
      <c r="A117" s="815" t="s">
        <v>797</v>
      </c>
      <c r="B117" s="871">
        <v>301399.11998802598</v>
      </c>
      <c r="C117" s="872">
        <v>300663.00847105571</v>
      </c>
      <c r="D117" s="873">
        <v>297892.48873984459</v>
      </c>
      <c r="E117" s="873">
        <v>295008.17019360495</v>
      </c>
      <c r="F117" s="873">
        <v>295978.2507678062</v>
      </c>
      <c r="G117" s="873">
        <v>299060.92106395727</v>
      </c>
      <c r="H117" s="873">
        <v>300331.88304044819</v>
      </c>
      <c r="I117" s="873">
        <v>301774.25613407313</v>
      </c>
      <c r="J117" s="873">
        <v>304532.46296736487</v>
      </c>
      <c r="K117" s="873">
        <v>303822.88733914943</v>
      </c>
      <c r="L117" s="873">
        <v>306082.62535641761</v>
      </c>
      <c r="M117" s="873">
        <v>309293.71336075378</v>
      </c>
      <c r="N117" s="873">
        <v>308322.80810711451</v>
      </c>
      <c r="O117" s="873">
        <v>311622.90393539058</v>
      </c>
      <c r="P117" s="873">
        <v>308426.55206794059</v>
      </c>
      <c r="Q117" s="873">
        <v>308120.9058232003</v>
      </c>
      <c r="R117" s="873">
        <v>310736</v>
      </c>
      <c r="S117" s="873">
        <v>313747.24428493611</v>
      </c>
      <c r="T117" s="873">
        <v>314976.27892485471</v>
      </c>
      <c r="U117" s="873">
        <v>314120.20401398663</v>
      </c>
      <c r="V117" s="873">
        <v>316852.12725295412</v>
      </c>
      <c r="W117" s="873">
        <v>319394.73190607585</v>
      </c>
      <c r="X117" s="873">
        <v>318831.38379245298</v>
      </c>
      <c r="Y117" s="873">
        <v>312093.22860639577</v>
      </c>
      <c r="Z117" s="873">
        <v>313741.26411712758</v>
      </c>
      <c r="AA117" s="873">
        <v>319717.98955661047</v>
      </c>
      <c r="AB117" s="873">
        <v>320740.72661286843</v>
      </c>
      <c r="AC117" s="873">
        <v>323862.67311448033</v>
      </c>
      <c r="AD117" s="873">
        <v>326165.66886344767</v>
      </c>
    </row>
    <row r="118" spans="1:30" s="650" customFormat="1" ht="17.25" customHeight="1" thickTop="1" x14ac:dyDescent="0.25">
      <c r="A118" s="818" t="s">
        <v>574</v>
      </c>
      <c r="B118" s="874"/>
      <c r="C118" s="875"/>
      <c r="D118" s="875"/>
      <c r="E118" s="875"/>
      <c r="F118" s="875"/>
      <c r="G118" s="875"/>
      <c r="H118" s="875"/>
      <c r="I118" s="875"/>
      <c r="J118" s="875"/>
      <c r="K118" s="875"/>
      <c r="L118" s="875"/>
      <c r="M118" s="875"/>
      <c r="N118" s="875"/>
      <c r="O118" s="875"/>
      <c r="P118" s="875"/>
      <c r="Q118" s="875"/>
      <c r="R118" s="875"/>
      <c r="S118" s="875"/>
      <c r="T118" s="875"/>
      <c r="U118" s="875"/>
      <c r="V118" s="875"/>
      <c r="W118" s="875"/>
      <c r="X118" s="875"/>
      <c r="Y118" s="875"/>
      <c r="Z118" s="875"/>
      <c r="AA118" s="875"/>
      <c r="AB118" s="875"/>
      <c r="AC118" s="875"/>
      <c r="AD118" s="875"/>
    </row>
    <row r="119" spans="1:30" x14ac:dyDescent="0.25">
      <c r="A119" s="876" t="s">
        <v>853</v>
      </c>
      <c r="B119" s="876"/>
      <c r="C119" s="876"/>
      <c r="D119" s="876"/>
      <c r="E119" s="876"/>
      <c r="F119" s="876"/>
      <c r="G119" s="876"/>
      <c r="H119" s="876"/>
      <c r="I119" s="876"/>
      <c r="J119" s="876"/>
      <c r="K119" s="876"/>
      <c r="L119" s="876"/>
      <c r="M119" s="876"/>
      <c r="N119" s="876"/>
      <c r="O119" s="876"/>
      <c r="P119" s="876"/>
      <c r="Q119" s="876"/>
      <c r="R119" s="877"/>
      <c r="S119" s="877"/>
      <c r="T119" s="877"/>
      <c r="U119" s="877"/>
      <c r="V119" s="877"/>
      <c r="W119" s="877"/>
      <c r="X119" s="877"/>
      <c r="Y119" s="877"/>
      <c r="Z119" s="877"/>
      <c r="AA119" s="877"/>
      <c r="AB119" s="877"/>
      <c r="AC119" s="877"/>
      <c r="AD119" s="877"/>
    </row>
    <row r="120" spans="1:30" x14ac:dyDescent="0.25">
      <c r="A120" s="876" t="s">
        <v>854</v>
      </c>
      <c r="B120" s="876"/>
      <c r="C120" s="876"/>
      <c r="D120" s="876"/>
      <c r="E120" s="876"/>
      <c r="F120" s="876"/>
      <c r="G120" s="876"/>
      <c r="H120" s="876"/>
      <c r="I120" s="876"/>
      <c r="J120" s="876"/>
      <c r="K120" s="876"/>
      <c r="L120" s="877"/>
      <c r="M120" s="877"/>
      <c r="N120" s="877"/>
      <c r="O120" s="877"/>
      <c r="P120" s="877"/>
      <c r="Q120" s="877"/>
      <c r="R120" s="877"/>
      <c r="S120" s="877"/>
      <c r="T120" s="877"/>
      <c r="U120" s="877"/>
      <c r="V120" s="877"/>
      <c r="W120" s="877"/>
      <c r="X120" s="877"/>
      <c r="Y120" s="877"/>
      <c r="Z120" s="877"/>
      <c r="AA120" s="877"/>
      <c r="AB120" s="877"/>
      <c r="AC120" s="877"/>
      <c r="AD120" s="877"/>
    </row>
    <row r="121" spans="1:30" ht="15.75" x14ac:dyDescent="0.25">
      <c r="A121" s="707" t="s">
        <v>855</v>
      </c>
      <c r="B121" s="707"/>
      <c r="C121" s="707"/>
      <c r="D121" s="707"/>
      <c r="E121" s="707"/>
      <c r="F121" s="707"/>
      <c r="G121" s="707"/>
      <c r="H121" s="707"/>
      <c r="I121" s="707"/>
      <c r="J121" s="707"/>
      <c r="K121" s="707"/>
      <c r="L121" s="818"/>
      <c r="M121" s="818"/>
      <c r="N121" s="818"/>
      <c r="O121" s="818"/>
      <c r="P121" s="818"/>
      <c r="Q121" s="818"/>
      <c r="R121" s="818"/>
      <c r="S121" s="818"/>
      <c r="T121" s="818"/>
      <c r="U121" s="818"/>
      <c r="V121" s="818"/>
      <c r="W121" s="818"/>
      <c r="X121" s="818"/>
      <c r="Y121" s="818"/>
      <c r="Z121" s="818"/>
      <c r="AA121" s="818"/>
      <c r="AB121" s="818"/>
      <c r="AC121" s="818"/>
      <c r="AD121" s="818"/>
    </row>
    <row r="122" spans="1:30" ht="15.75" x14ac:dyDescent="0.25">
      <c r="A122" s="707" t="s">
        <v>856</v>
      </c>
      <c r="B122" s="707"/>
      <c r="C122" s="707"/>
      <c r="D122" s="707"/>
      <c r="E122" s="707"/>
      <c r="F122" s="707"/>
      <c r="G122" s="707"/>
      <c r="H122" s="707"/>
      <c r="I122" s="707"/>
      <c r="J122" s="707"/>
      <c r="K122" s="707"/>
      <c r="L122" s="818"/>
      <c r="M122" s="818"/>
      <c r="N122" s="818"/>
      <c r="O122" s="818"/>
      <c r="P122" s="818"/>
      <c r="Q122" s="818"/>
      <c r="R122" s="818"/>
      <c r="S122" s="818"/>
      <c r="T122" s="818"/>
      <c r="U122" s="818"/>
      <c r="V122" s="818"/>
      <c r="W122" s="818"/>
      <c r="X122" s="818"/>
      <c r="Y122" s="818"/>
      <c r="Z122" s="818"/>
      <c r="AA122" s="818"/>
      <c r="AB122" s="818"/>
      <c r="AC122" s="818"/>
      <c r="AD122" s="818"/>
    </row>
    <row r="123" spans="1:30" ht="18" customHeight="1" x14ac:dyDescent="0.25">
      <c r="A123" s="652" t="s">
        <v>429</v>
      </c>
      <c r="B123" s="650"/>
    </row>
    <row r="126" spans="1:30" x14ac:dyDescent="0.25">
      <c r="B126" s="819"/>
      <c r="C126" s="819"/>
      <c r="D126" s="819"/>
      <c r="E126" s="819"/>
      <c r="F126" s="819"/>
      <c r="G126" s="819"/>
      <c r="H126" s="819"/>
      <c r="I126" s="819"/>
      <c r="J126" s="819"/>
      <c r="K126" s="819"/>
      <c r="L126" s="819"/>
      <c r="M126" s="819"/>
      <c r="N126" s="819"/>
      <c r="O126" s="819"/>
      <c r="P126" s="819"/>
      <c r="Q126" s="819"/>
      <c r="R126" s="819"/>
      <c r="S126" s="819"/>
      <c r="T126" s="819"/>
      <c r="U126" s="819"/>
      <c r="V126" s="819"/>
      <c r="W126" s="819"/>
      <c r="X126" s="819"/>
      <c r="Y126" s="819"/>
      <c r="Z126" s="819"/>
      <c r="AA126" s="819"/>
      <c r="AB126" s="819"/>
      <c r="AC126" s="819"/>
      <c r="AD126" s="819"/>
    </row>
    <row r="127" spans="1:30" x14ac:dyDescent="0.25">
      <c r="B127" s="819"/>
      <c r="C127" s="819"/>
      <c r="D127" s="819"/>
      <c r="E127" s="819"/>
      <c r="F127" s="819"/>
      <c r="G127" s="819"/>
      <c r="H127" s="819"/>
      <c r="I127" s="819"/>
      <c r="J127" s="819"/>
      <c r="K127" s="819"/>
      <c r="L127" s="819"/>
      <c r="M127" s="819"/>
      <c r="N127" s="819"/>
      <c r="O127" s="819"/>
      <c r="P127" s="819"/>
      <c r="Q127" s="819"/>
      <c r="R127" s="819"/>
      <c r="S127" s="819"/>
      <c r="T127" s="819"/>
      <c r="U127" s="819"/>
      <c r="V127" s="819"/>
      <c r="W127" s="819"/>
      <c r="X127" s="819"/>
      <c r="Y127" s="819"/>
      <c r="Z127" s="819"/>
      <c r="AA127" s="819"/>
      <c r="AB127" s="819"/>
      <c r="AC127" s="819"/>
      <c r="AD127" s="819"/>
    </row>
  </sheetData>
  <pageMargins left="0.75" right="0.75" top="0.75" bottom="0.75" header="0.3" footer="0"/>
  <pageSetup paperSize="9" scale="33" fitToHeight="0" orientation="landscape" r:id="rId1"/>
  <rowBreaks count="1" manualBreakCount="1">
    <brk id="6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A244C-DCD7-4823-BF09-194D17D0230D}">
  <sheetPr>
    <pageSetUpPr fitToPage="1"/>
  </sheetPr>
  <dimension ref="A1:GI33"/>
  <sheetViews>
    <sheetView showGridLines="0" zoomScale="85" zoomScaleNormal="85" zoomScaleSheetLayoutView="85" workbookViewId="0"/>
  </sheetViews>
  <sheetFormatPr defaultRowHeight="16.5" x14ac:dyDescent="0.3"/>
  <cols>
    <col min="1" max="1" width="49.140625" style="906" customWidth="1"/>
    <col min="2" max="6" width="13.5703125" style="906" hidden="1" customWidth="1"/>
    <col min="7" max="15" width="14.140625" style="906" hidden="1" customWidth="1"/>
    <col min="16" max="33" width="15.140625" style="906" hidden="1" customWidth="1"/>
    <col min="34" max="34" width="14.7109375" style="906" hidden="1" customWidth="1"/>
    <col min="35" max="43" width="15.140625" style="906" hidden="1" customWidth="1"/>
    <col min="44" max="44" width="14" style="906" hidden="1" customWidth="1"/>
    <col min="45" max="45" width="15.140625" style="906" hidden="1" customWidth="1"/>
    <col min="46" max="46" width="14.140625" style="906" hidden="1" customWidth="1"/>
    <col min="47" max="50" width="13.5703125" style="906" hidden="1" customWidth="1"/>
    <col min="51" max="52" width="14.140625" style="906" hidden="1" customWidth="1"/>
    <col min="53" max="53" width="13.5703125" style="906" hidden="1" customWidth="1"/>
    <col min="54" max="54" width="13.7109375" style="906" hidden="1" customWidth="1"/>
    <col min="55" max="58" width="13.5703125" style="906" hidden="1" customWidth="1"/>
    <col min="59" max="61" width="14.140625" style="906" hidden="1" customWidth="1"/>
    <col min="62" max="68" width="13.5703125" style="906" hidden="1" customWidth="1"/>
    <col min="69" max="78" width="14.140625" style="906" hidden="1" customWidth="1"/>
    <col min="79" max="83" width="13.5703125" style="906" hidden="1" customWidth="1"/>
    <col min="84" max="84" width="14.140625" style="906" hidden="1" customWidth="1"/>
    <col min="85" max="85" width="14.28515625" style="906" hidden="1" customWidth="1"/>
    <col min="86" max="94" width="13.5703125" style="906" hidden="1" customWidth="1"/>
    <col min="95" max="106" width="12.5703125" style="906" hidden="1" customWidth="1"/>
    <col min="107" max="107" width="12.5703125" style="120" hidden="1" customWidth="1"/>
    <col min="108" max="110" width="13.42578125" style="120" hidden="1" customWidth="1"/>
    <col min="111" max="127" width="12.5703125" style="120" hidden="1" customWidth="1"/>
    <col min="128" max="128" width="12.28515625" style="120" hidden="1" customWidth="1"/>
    <col min="129" max="129" width="12.5703125" style="120" hidden="1" customWidth="1"/>
    <col min="130" max="130" width="12" style="120" hidden="1" customWidth="1"/>
    <col min="131" max="134" width="12.5703125" style="120" hidden="1" customWidth="1"/>
    <col min="135" max="138" width="12.5703125" style="906" hidden="1" customWidth="1"/>
    <col min="139" max="139" width="14.140625" style="906" hidden="1" customWidth="1"/>
    <col min="140" max="140" width="14.5703125" style="906" hidden="1" customWidth="1"/>
    <col min="141" max="141" width="13.5703125" style="906" hidden="1" customWidth="1"/>
    <col min="142" max="142" width="20.7109375" style="906" hidden="1" customWidth="1"/>
    <col min="143" max="143" width="17.5703125" style="906" hidden="1" customWidth="1"/>
    <col min="144" max="148" width="20.7109375" style="906" hidden="1" customWidth="1"/>
    <col min="149" max="159" width="14.7109375" style="956" hidden="1" customWidth="1"/>
    <col min="160" max="160" width="11.42578125" style="956" hidden="1" customWidth="1"/>
    <col min="161" max="164" width="13.140625" style="956" hidden="1" customWidth="1"/>
    <col min="165" max="165" width="13.140625" style="956" customWidth="1"/>
    <col min="166" max="168" width="13.140625" style="956" hidden="1" customWidth="1"/>
    <col min="169" max="169" width="13.140625" style="956" customWidth="1"/>
    <col min="170" max="174" width="13.140625" style="956" hidden="1" customWidth="1"/>
    <col min="175" max="178" width="13.140625" style="956" customWidth="1"/>
    <col min="179" max="179" width="13.5703125" style="956" customWidth="1"/>
    <col min="180" max="183" width="13.140625" style="956" customWidth="1"/>
    <col min="184" max="189" width="13.28515625" style="956" customWidth="1"/>
    <col min="190" max="190" width="15.7109375" style="906" customWidth="1"/>
    <col min="191" max="191" width="40.7109375" style="906" bestFit="1" customWidth="1"/>
    <col min="192" max="276" width="9.140625" style="906"/>
    <col min="277" max="277" width="55.7109375" style="906" customWidth="1"/>
    <col min="278" max="369" width="9.140625" style="906" customWidth="1"/>
    <col min="370" max="371" width="9.28515625" style="906" customWidth="1"/>
    <col min="372" max="382" width="10.28515625" style="906" customWidth="1"/>
    <col min="383" max="532" width="9.140625" style="906"/>
    <col min="533" max="533" width="55.7109375" style="906" customWidth="1"/>
    <col min="534" max="625" width="9.140625" style="906" customWidth="1"/>
    <col min="626" max="627" width="9.28515625" style="906" customWidth="1"/>
    <col min="628" max="638" width="10.28515625" style="906" customWidth="1"/>
    <col min="639" max="788" width="9.140625" style="906"/>
    <col min="789" max="789" width="55.7109375" style="906" customWidth="1"/>
    <col min="790" max="881" width="9.140625" style="906" customWidth="1"/>
    <col min="882" max="883" width="9.28515625" style="906" customWidth="1"/>
    <col min="884" max="894" width="10.28515625" style="906" customWidth="1"/>
    <col min="895" max="1044" width="9.140625" style="906"/>
    <col min="1045" max="1045" width="55.7109375" style="906" customWidth="1"/>
    <col min="1046" max="1137" width="9.140625" style="906" customWidth="1"/>
    <col min="1138" max="1139" width="9.28515625" style="906" customWidth="1"/>
    <col min="1140" max="1150" width="10.28515625" style="906" customWidth="1"/>
    <col min="1151" max="1300" width="9.140625" style="906"/>
    <col min="1301" max="1301" width="55.7109375" style="906" customWidth="1"/>
    <col min="1302" max="1393" width="9.140625" style="906" customWidth="1"/>
    <col min="1394" max="1395" width="9.28515625" style="906" customWidth="1"/>
    <col min="1396" max="1406" width="10.28515625" style="906" customWidth="1"/>
    <col min="1407" max="1556" width="9.140625" style="906"/>
    <col min="1557" max="1557" width="55.7109375" style="906" customWidth="1"/>
    <col min="1558" max="1649" width="9.140625" style="906" customWidth="1"/>
    <col min="1650" max="1651" width="9.28515625" style="906" customWidth="1"/>
    <col min="1652" max="1662" width="10.28515625" style="906" customWidth="1"/>
    <col min="1663" max="1812" width="9.140625" style="906"/>
    <col min="1813" max="1813" width="55.7109375" style="906" customWidth="1"/>
    <col min="1814" max="1905" width="9.140625" style="906" customWidth="1"/>
    <col min="1906" max="1907" width="9.28515625" style="906" customWidth="1"/>
    <col min="1908" max="1918" width="10.28515625" style="906" customWidth="1"/>
    <col min="1919" max="2068" width="9.140625" style="906"/>
    <col min="2069" max="2069" width="55.7109375" style="906" customWidth="1"/>
    <col min="2070" max="2161" width="9.140625" style="906" customWidth="1"/>
    <col min="2162" max="2163" width="9.28515625" style="906" customWidth="1"/>
    <col min="2164" max="2174" width="10.28515625" style="906" customWidth="1"/>
    <col min="2175" max="2324" width="9.140625" style="906"/>
    <col min="2325" max="2325" width="55.7109375" style="906" customWidth="1"/>
    <col min="2326" max="2417" width="9.140625" style="906" customWidth="1"/>
    <col min="2418" max="2419" width="9.28515625" style="906" customWidth="1"/>
    <col min="2420" max="2430" width="10.28515625" style="906" customWidth="1"/>
    <col min="2431" max="2580" width="9.140625" style="906"/>
    <col min="2581" max="2581" width="55.7109375" style="906" customWidth="1"/>
    <col min="2582" max="2673" width="9.140625" style="906" customWidth="1"/>
    <col min="2674" max="2675" width="9.28515625" style="906" customWidth="1"/>
    <col min="2676" max="2686" width="10.28515625" style="906" customWidth="1"/>
    <col min="2687" max="2836" width="9.140625" style="906"/>
    <col min="2837" max="2837" width="55.7109375" style="906" customWidth="1"/>
    <col min="2838" max="2929" width="9.140625" style="906" customWidth="1"/>
    <col min="2930" max="2931" width="9.28515625" style="906" customWidth="1"/>
    <col min="2932" max="2942" width="10.28515625" style="906" customWidth="1"/>
    <col min="2943" max="3092" width="9.140625" style="906"/>
    <col min="3093" max="3093" width="55.7109375" style="906" customWidth="1"/>
    <col min="3094" max="3185" width="9.140625" style="906" customWidth="1"/>
    <col min="3186" max="3187" width="9.28515625" style="906" customWidth="1"/>
    <col min="3188" max="3198" width="10.28515625" style="906" customWidth="1"/>
    <col min="3199" max="3348" width="9.140625" style="906"/>
    <col min="3349" max="3349" width="55.7109375" style="906" customWidth="1"/>
    <col min="3350" max="3441" width="9.140625" style="906" customWidth="1"/>
    <col min="3442" max="3443" width="9.28515625" style="906" customWidth="1"/>
    <col min="3444" max="3454" width="10.28515625" style="906" customWidth="1"/>
    <col min="3455" max="3604" width="9.140625" style="906"/>
    <col min="3605" max="3605" width="55.7109375" style="906" customWidth="1"/>
    <col min="3606" max="3697" width="9.140625" style="906" customWidth="1"/>
    <col min="3698" max="3699" width="9.28515625" style="906" customWidth="1"/>
    <col min="3700" max="3710" width="10.28515625" style="906" customWidth="1"/>
    <col min="3711" max="3860" width="9.140625" style="906"/>
    <col min="3861" max="3861" width="55.7109375" style="906" customWidth="1"/>
    <col min="3862" max="3953" width="9.140625" style="906" customWidth="1"/>
    <col min="3954" max="3955" width="9.28515625" style="906" customWidth="1"/>
    <col min="3956" max="3966" width="10.28515625" style="906" customWidth="1"/>
    <col min="3967" max="4116" width="9.140625" style="906"/>
    <col min="4117" max="4117" width="55.7109375" style="906" customWidth="1"/>
    <col min="4118" max="4209" width="9.140625" style="906" customWidth="1"/>
    <col min="4210" max="4211" width="9.28515625" style="906" customWidth="1"/>
    <col min="4212" max="4222" width="10.28515625" style="906" customWidth="1"/>
    <col min="4223" max="4372" width="9.140625" style="906"/>
    <col min="4373" max="4373" width="55.7109375" style="906" customWidth="1"/>
    <col min="4374" max="4465" width="9.140625" style="906" customWidth="1"/>
    <col min="4466" max="4467" width="9.28515625" style="906" customWidth="1"/>
    <col min="4468" max="4478" width="10.28515625" style="906" customWidth="1"/>
    <col min="4479" max="4628" width="9.140625" style="906"/>
    <col min="4629" max="4629" width="55.7109375" style="906" customWidth="1"/>
    <col min="4630" max="4721" width="9.140625" style="906" customWidth="1"/>
    <col min="4722" max="4723" width="9.28515625" style="906" customWidth="1"/>
    <col min="4724" max="4734" width="10.28515625" style="906" customWidth="1"/>
    <col min="4735" max="4884" width="9.140625" style="906"/>
    <col min="4885" max="4885" width="55.7109375" style="906" customWidth="1"/>
    <col min="4886" max="4977" width="9.140625" style="906" customWidth="1"/>
    <col min="4978" max="4979" width="9.28515625" style="906" customWidth="1"/>
    <col min="4980" max="4990" width="10.28515625" style="906" customWidth="1"/>
    <col min="4991" max="5140" width="9.140625" style="906"/>
    <col min="5141" max="5141" width="55.7109375" style="906" customWidth="1"/>
    <col min="5142" max="5233" width="9.140625" style="906" customWidth="1"/>
    <col min="5234" max="5235" width="9.28515625" style="906" customWidth="1"/>
    <col min="5236" max="5246" width="10.28515625" style="906" customWidth="1"/>
    <col min="5247" max="5396" width="9.140625" style="906"/>
    <col min="5397" max="5397" width="55.7109375" style="906" customWidth="1"/>
    <col min="5398" max="5489" width="9.140625" style="906" customWidth="1"/>
    <col min="5490" max="5491" width="9.28515625" style="906" customWidth="1"/>
    <col min="5492" max="5502" width="10.28515625" style="906" customWidth="1"/>
    <col min="5503" max="5652" width="9.140625" style="906"/>
    <col min="5653" max="5653" width="55.7109375" style="906" customWidth="1"/>
    <col min="5654" max="5745" width="9.140625" style="906" customWidth="1"/>
    <col min="5746" max="5747" width="9.28515625" style="906" customWidth="1"/>
    <col min="5748" max="5758" width="10.28515625" style="906" customWidth="1"/>
    <col min="5759" max="5908" width="9.140625" style="906"/>
    <col min="5909" max="5909" width="55.7109375" style="906" customWidth="1"/>
    <col min="5910" max="6001" width="9.140625" style="906" customWidth="1"/>
    <col min="6002" max="6003" width="9.28515625" style="906" customWidth="1"/>
    <col min="6004" max="6014" width="10.28515625" style="906" customWidth="1"/>
    <col min="6015" max="6164" width="9.140625" style="906"/>
    <col min="6165" max="6165" width="55.7109375" style="906" customWidth="1"/>
    <col min="6166" max="6257" width="9.140625" style="906" customWidth="1"/>
    <col min="6258" max="6259" width="9.28515625" style="906" customWidth="1"/>
    <col min="6260" max="6270" width="10.28515625" style="906" customWidth="1"/>
    <col min="6271" max="6420" width="9.140625" style="906"/>
    <col min="6421" max="6421" width="55.7109375" style="906" customWidth="1"/>
    <col min="6422" max="6513" width="9.140625" style="906" customWidth="1"/>
    <col min="6514" max="6515" width="9.28515625" style="906" customWidth="1"/>
    <col min="6516" max="6526" width="10.28515625" style="906" customWidth="1"/>
    <col min="6527" max="6676" width="9.140625" style="906"/>
    <col min="6677" max="6677" width="55.7109375" style="906" customWidth="1"/>
    <col min="6678" max="6769" width="9.140625" style="906" customWidth="1"/>
    <col min="6770" max="6771" width="9.28515625" style="906" customWidth="1"/>
    <col min="6772" max="6782" width="10.28515625" style="906" customWidth="1"/>
    <col min="6783" max="6932" width="9.140625" style="906"/>
    <col min="6933" max="6933" width="55.7109375" style="906" customWidth="1"/>
    <col min="6934" max="7025" width="9.140625" style="906" customWidth="1"/>
    <col min="7026" max="7027" width="9.28515625" style="906" customWidth="1"/>
    <col min="7028" max="7038" width="10.28515625" style="906" customWidth="1"/>
    <col min="7039" max="7188" width="9.140625" style="906"/>
    <col min="7189" max="7189" width="55.7109375" style="906" customWidth="1"/>
    <col min="7190" max="7281" width="9.140625" style="906" customWidth="1"/>
    <col min="7282" max="7283" width="9.28515625" style="906" customWidth="1"/>
    <col min="7284" max="7294" width="10.28515625" style="906" customWidth="1"/>
    <col min="7295" max="7444" width="9.140625" style="906"/>
    <col min="7445" max="7445" width="55.7109375" style="906" customWidth="1"/>
    <col min="7446" max="7537" width="9.140625" style="906" customWidth="1"/>
    <col min="7538" max="7539" width="9.28515625" style="906" customWidth="1"/>
    <col min="7540" max="7550" width="10.28515625" style="906" customWidth="1"/>
    <col min="7551" max="7700" width="9.140625" style="906"/>
    <col min="7701" max="7701" width="55.7109375" style="906" customWidth="1"/>
    <col min="7702" max="7793" width="9.140625" style="906" customWidth="1"/>
    <col min="7794" max="7795" width="9.28515625" style="906" customWidth="1"/>
    <col min="7796" max="7806" width="10.28515625" style="906" customWidth="1"/>
    <col min="7807" max="7956" width="9.140625" style="906"/>
    <col min="7957" max="7957" width="55.7109375" style="906" customWidth="1"/>
    <col min="7958" max="8049" width="9.140625" style="906" customWidth="1"/>
    <col min="8050" max="8051" width="9.28515625" style="906" customWidth="1"/>
    <col min="8052" max="8062" width="10.28515625" style="906" customWidth="1"/>
    <col min="8063" max="8212" width="9.140625" style="906"/>
    <col min="8213" max="8213" width="55.7109375" style="906" customWidth="1"/>
    <col min="8214" max="8305" width="9.140625" style="906" customWidth="1"/>
    <col min="8306" max="8307" width="9.28515625" style="906" customWidth="1"/>
    <col min="8308" max="8318" width="10.28515625" style="906" customWidth="1"/>
    <col min="8319" max="8468" width="9.140625" style="906"/>
    <col min="8469" max="8469" width="55.7109375" style="906" customWidth="1"/>
    <col min="8470" max="8561" width="9.140625" style="906" customWidth="1"/>
    <col min="8562" max="8563" width="9.28515625" style="906" customWidth="1"/>
    <col min="8564" max="8574" width="10.28515625" style="906" customWidth="1"/>
    <col min="8575" max="8724" width="9.140625" style="906"/>
    <col min="8725" max="8725" width="55.7109375" style="906" customWidth="1"/>
    <col min="8726" max="8817" width="9.140625" style="906" customWidth="1"/>
    <col min="8818" max="8819" width="9.28515625" style="906" customWidth="1"/>
    <col min="8820" max="8830" width="10.28515625" style="906" customWidth="1"/>
    <col min="8831" max="8980" width="9.140625" style="906"/>
    <col min="8981" max="8981" width="55.7109375" style="906" customWidth="1"/>
    <col min="8982" max="9073" width="9.140625" style="906" customWidth="1"/>
    <col min="9074" max="9075" width="9.28515625" style="906" customWidth="1"/>
    <col min="9076" max="9086" width="10.28515625" style="906" customWidth="1"/>
    <col min="9087" max="9236" width="9.140625" style="906"/>
    <col min="9237" max="9237" width="55.7109375" style="906" customWidth="1"/>
    <col min="9238" max="9329" width="9.140625" style="906" customWidth="1"/>
    <col min="9330" max="9331" width="9.28515625" style="906" customWidth="1"/>
    <col min="9332" max="9342" width="10.28515625" style="906" customWidth="1"/>
    <col min="9343" max="9492" width="9.140625" style="906"/>
    <col min="9493" max="9493" width="55.7109375" style="906" customWidth="1"/>
    <col min="9494" max="9585" width="9.140625" style="906" customWidth="1"/>
    <col min="9586" max="9587" width="9.28515625" style="906" customWidth="1"/>
    <col min="9588" max="9598" width="10.28515625" style="906" customWidth="1"/>
    <col min="9599" max="9748" width="9.140625" style="906"/>
    <col min="9749" max="9749" width="55.7109375" style="906" customWidth="1"/>
    <col min="9750" max="9841" width="9.140625" style="906" customWidth="1"/>
    <col min="9842" max="9843" width="9.28515625" style="906" customWidth="1"/>
    <col min="9844" max="9854" width="10.28515625" style="906" customWidth="1"/>
    <col min="9855" max="10004" width="9.140625" style="906"/>
    <col min="10005" max="10005" width="55.7109375" style="906" customWidth="1"/>
    <col min="10006" max="10097" width="9.140625" style="906" customWidth="1"/>
    <col min="10098" max="10099" width="9.28515625" style="906" customWidth="1"/>
    <col min="10100" max="10110" width="10.28515625" style="906" customWidth="1"/>
    <col min="10111" max="10260" width="9.140625" style="906"/>
    <col min="10261" max="10261" width="55.7109375" style="906" customWidth="1"/>
    <col min="10262" max="10353" width="9.140625" style="906" customWidth="1"/>
    <col min="10354" max="10355" width="9.28515625" style="906" customWidth="1"/>
    <col min="10356" max="10366" width="10.28515625" style="906" customWidth="1"/>
    <col min="10367" max="10516" width="9.140625" style="906"/>
    <col min="10517" max="10517" width="55.7109375" style="906" customWidth="1"/>
    <col min="10518" max="10609" width="9.140625" style="906" customWidth="1"/>
    <col min="10610" max="10611" width="9.28515625" style="906" customWidth="1"/>
    <col min="10612" max="10622" width="10.28515625" style="906" customWidth="1"/>
    <col min="10623" max="10772" width="9.140625" style="906"/>
    <col min="10773" max="10773" width="55.7109375" style="906" customWidth="1"/>
    <col min="10774" max="10865" width="9.140625" style="906" customWidth="1"/>
    <col min="10866" max="10867" width="9.28515625" style="906" customWidth="1"/>
    <col min="10868" max="10878" width="10.28515625" style="906" customWidth="1"/>
    <col min="10879" max="11028" width="9.140625" style="906"/>
    <col min="11029" max="11029" width="55.7109375" style="906" customWidth="1"/>
    <col min="11030" max="11121" width="9.140625" style="906" customWidth="1"/>
    <col min="11122" max="11123" width="9.28515625" style="906" customWidth="1"/>
    <col min="11124" max="11134" width="10.28515625" style="906" customWidth="1"/>
    <col min="11135" max="11284" width="9.140625" style="906"/>
    <col min="11285" max="11285" width="55.7109375" style="906" customWidth="1"/>
    <col min="11286" max="11377" width="9.140625" style="906" customWidth="1"/>
    <col min="11378" max="11379" width="9.28515625" style="906" customWidth="1"/>
    <col min="11380" max="11390" width="10.28515625" style="906" customWidth="1"/>
    <col min="11391" max="11540" width="9.140625" style="906"/>
    <col min="11541" max="11541" width="55.7109375" style="906" customWidth="1"/>
    <col min="11542" max="11633" width="9.140625" style="906" customWidth="1"/>
    <col min="11634" max="11635" width="9.28515625" style="906" customWidth="1"/>
    <col min="11636" max="11646" width="10.28515625" style="906" customWidth="1"/>
    <col min="11647" max="11796" width="9.140625" style="906"/>
    <col min="11797" max="11797" width="55.7109375" style="906" customWidth="1"/>
    <col min="11798" max="11889" width="9.140625" style="906" customWidth="1"/>
    <col min="11890" max="11891" width="9.28515625" style="906" customWidth="1"/>
    <col min="11892" max="11902" width="10.28515625" style="906" customWidth="1"/>
    <col min="11903" max="12052" width="9.140625" style="906"/>
    <col min="12053" max="12053" width="55.7109375" style="906" customWidth="1"/>
    <col min="12054" max="12145" width="9.140625" style="906" customWidth="1"/>
    <col min="12146" max="12147" width="9.28515625" style="906" customWidth="1"/>
    <col min="12148" max="12158" width="10.28515625" style="906" customWidth="1"/>
    <col min="12159" max="12308" width="9.140625" style="906"/>
    <col min="12309" max="12309" width="55.7109375" style="906" customWidth="1"/>
    <col min="12310" max="12401" width="9.140625" style="906" customWidth="1"/>
    <col min="12402" max="12403" width="9.28515625" style="906" customWidth="1"/>
    <col min="12404" max="12414" width="10.28515625" style="906" customWidth="1"/>
    <col min="12415" max="12564" width="9.140625" style="906"/>
    <col min="12565" max="12565" width="55.7109375" style="906" customWidth="1"/>
    <col min="12566" max="12657" width="9.140625" style="906" customWidth="1"/>
    <col min="12658" max="12659" width="9.28515625" style="906" customWidth="1"/>
    <col min="12660" max="12670" width="10.28515625" style="906" customWidth="1"/>
    <col min="12671" max="12820" width="9.140625" style="906"/>
    <col min="12821" max="12821" width="55.7109375" style="906" customWidth="1"/>
    <col min="12822" max="12913" width="9.140625" style="906" customWidth="1"/>
    <col min="12914" max="12915" width="9.28515625" style="906" customWidth="1"/>
    <col min="12916" max="12926" width="10.28515625" style="906" customWidth="1"/>
    <col min="12927" max="13076" width="9.140625" style="906"/>
    <col min="13077" max="13077" width="55.7109375" style="906" customWidth="1"/>
    <col min="13078" max="13169" width="9.140625" style="906" customWidth="1"/>
    <col min="13170" max="13171" width="9.28515625" style="906" customWidth="1"/>
    <col min="13172" max="13182" width="10.28515625" style="906" customWidth="1"/>
    <col min="13183" max="13332" width="9.140625" style="906"/>
    <col min="13333" max="13333" width="55.7109375" style="906" customWidth="1"/>
    <col min="13334" max="13425" width="9.140625" style="906" customWidth="1"/>
    <col min="13426" max="13427" width="9.28515625" style="906" customWidth="1"/>
    <col min="13428" max="13438" width="10.28515625" style="906" customWidth="1"/>
    <col min="13439" max="13588" width="9.140625" style="906"/>
    <col min="13589" max="13589" width="55.7109375" style="906" customWidth="1"/>
    <col min="13590" max="13681" width="9.140625" style="906" customWidth="1"/>
    <col min="13682" max="13683" width="9.28515625" style="906" customWidth="1"/>
    <col min="13684" max="13694" width="10.28515625" style="906" customWidth="1"/>
    <col min="13695" max="13844" width="9.140625" style="906"/>
    <col min="13845" max="13845" width="55.7109375" style="906" customWidth="1"/>
    <col min="13846" max="13937" width="9.140625" style="906" customWidth="1"/>
    <col min="13938" max="13939" width="9.28515625" style="906" customWidth="1"/>
    <col min="13940" max="13950" width="10.28515625" style="906" customWidth="1"/>
    <col min="13951" max="14100" width="9.140625" style="906"/>
    <col min="14101" max="14101" width="55.7109375" style="906" customWidth="1"/>
    <col min="14102" max="14193" width="9.140625" style="906" customWidth="1"/>
    <col min="14194" max="14195" width="9.28515625" style="906" customWidth="1"/>
    <col min="14196" max="14206" width="10.28515625" style="906" customWidth="1"/>
    <col min="14207" max="14356" width="9.140625" style="906"/>
    <col min="14357" max="14357" width="55.7109375" style="906" customWidth="1"/>
    <col min="14358" max="14449" width="9.140625" style="906" customWidth="1"/>
    <col min="14450" max="14451" width="9.28515625" style="906" customWidth="1"/>
    <col min="14452" max="14462" width="10.28515625" style="906" customWidth="1"/>
    <col min="14463" max="14612" width="9.140625" style="906"/>
    <col min="14613" max="14613" width="55.7109375" style="906" customWidth="1"/>
    <col min="14614" max="14705" width="9.140625" style="906" customWidth="1"/>
    <col min="14706" max="14707" width="9.28515625" style="906" customWidth="1"/>
    <col min="14708" max="14718" width="10.28515625" style="906" customWidth="1"/>
    <col min="14719" max="14868" width="9.140625" style="906"/>
    <col min="14869" max="14869" width="55.7109375" style="906" customWidth="1"/>
    <col min="14870" max="14961" width="9.140625" style="906" customWidth="1"/>
    <col min="14962" max="14963" width="9.28515625" style="906" customWidth="1"/>
    <col min="14964" max="14974" width="10.28515625" style="906" customWidth="1"/>
    <col min="14975" max="15124" width="9.140625" style="906"/>
    <col min="15125" max="15125" width="55.7109375" style="906" customWidth="1"/>
    <col min="15126" max="15217" width="9.140625" style="906" customWidth="1"/>
    <col min="15218" max="15219" width="9.28515625" style="906" customWidth="1"/>
    <col min="15220" max="15230" width="10.28515625" style="906" customWidth="1"/>
    <col min="15231" max="15380" width="9.140625" style="906"/>
    <col min="15381" max="15381" width="55.7109375" style="906" customWidth="1"/>
    <col min="15382" max="15473" width="9.140625" style="906" customWidth="1"/>
    <col min="15474" max="15475" width="9.28515625" style="906" customWidth="1"/>
    <col min="15476" max="15486" width="10.28515625" style="906" customWidth="1"/>
    <col min="15487" max="15636" width="9.140625" style="906"/>
    <col min="15637" max="15637" width="55.7109375" style="906" customWidth="1"/>
    <col min="15638" max="15729" width="9.140625" style="906" customWidth="1"/>
    <col min="15730" max="15731" width="9.28515625" style="906" customWidth="1"/>
    <col min="15732" max="15742" width="10.28515625" style="906" customWidth="1"/>
    <col min="15743" max="15892" width="9.140625" style="906"/>
    <col min="15893" max="15893" width="55.7109375" style="906" customWidth="1"/>
    <col min="15894" max="15985" width="9.140625" style="906" customWidth="1"/>
    <col min="15986" max="15987" width="9.28515625" style="906" customWidth="1"/>
    <col min="15988" max="15998" width="10.28515625" style="906" customWidth="1"/>
    <col min="15999" max="16148" width="9.140625" style="906"/>
    <col min="16149" max="16149" width="55.7109375" style="906" customWidth="1"/>
    <col min="16150" max="16241" width="9.140625" style="906" customWidth="1"/>
    <col min="16242" max="16243" width="9.28515625" style="906" customWidth="1"/>
    <col min="16244" max="16254" width="10.28515625" style="906" customWidth="1"/>
    <col min="16255" max="16384" width="9.140625" style="906"/>
  </cols>
  <sheetData>
    <row r="1" spans="1:191" ht="23.25" customHeight="1" x14ac:dyDescent="0.3">
      <c r="A1" s="878" t="s">
        <v>5208</v>
      </c>
      <c r="EL1" s="907"/>
      <c r="EM1" s="907"/>
      <c r="EN1" s="907"/>
      <c r="EO1" s="907"/>
      <c r="EP1" s="907"/>
      <c r="EQ1" s="907"/>
      <c r="ER1" s="907"/>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row>
    <row r="2" spans="1:191" ht="15.75" customHeight="1" thickBot="1" x14ac:dyDescent="0.35">
      <c r="A2" s="909"/>
      <c r="B2" s="910"/>
      <c r="C2" s="910"/>
      <c r="D2" s="910"/>
      <c r="E2" s="910"/>
      <c r="F2" s="910"/>
      <c r="G2" s="910"/>
      <c r="H2" s="910"/>
      <c r="I2" s="910"/>
      <c r="J2" s="910"/>
      <c r="K2" s="910"/>
      <c r="L2" s="910"/>
      <c r="M2" s="910"/>
      <c r="N2" s="910"/>
      <c r="O2" s="910"/>
      <c r="P2" s="910"/>
      <c r="Q2" s="910"/>
      <c r="R2" s="910"/>
      <c r="S2" s="910"/>
      <c r="T2" s="910"/>
      <c r="U2" s="910"/>
      <c r="V2" s="910"/>
      <c r="W2" s="910"/>
      <c r="X2" s="910"/>
      <c r="Y2" s="910"/>
      <c r="Z2" s="910"/>
      <c r="AA2" s="910"/>
      <c r="AB2" s="910"/>
      <c r="AC2" s="910"/>
      <c r="AD2" s="910"/>
      <c r="AF2" s="776"/>
      <c r="AH2" s="776"/>
      <c r="AI2" s="776"/>
      <c r="AL2" s="911"/>
      <c r="AM2" s="911"/>
      <c r="AO2" s="911"/>
      <c r="AP2" s="911"/>
      <c r="AQ2" s="911"/>
      <c r="AR2" s="911"/>
      <c r="AS2" s="911"/>
      <c r="AT2" s="911"/>
      <c r="AU2" s="910"/>
      <c r="AV2" s="910"/>
      <c r="AW2" s="910"/>
      <c r="AX2" s="910"/>
      <c r="AY2" s="910"/>
      <c r="AZ2" s="910"/>
      <c r="BA2" s="910"/>
      <c r="BB2" s="910"/>
      <c r="BC2" s="911"/>
      <c r="BD2" s="911"/>
      <c r="BE2" s="911"/>
      <c r="BF2" s="911"/>
      <c r="BG2" s="911"/>
      <c r="BH2" s="911"/>
      <c r="BI2" s="911"/>
      <c r="BJ2" s="911"/>
      <c r="BK2" s="911"/>
      <c r="BL2" s="911"/>
      <c r="BM2" s="911"/>
      <c r="BO2" s="911"/>
      <c r="BP2" s="910"/>
      <c r="BQ2" s="910"/>
      <c r="BR2" s="911"/>
      <c r="BS2" s="911"/>
      <c r="CG2" s="911"/>
      <c r="DY2" s="881"/>
      <c r="DZ2" s="882"/>
      <c r="EA2" s="882"/>
      <c r="EB2" s="882"/>
      <c r="EC2" s="882"/>
      <c r="EE2" s="882"/>
      <c r="EF2" s="882"/>
      <c r="EG2" s="882"/>
      <c r="EH2" s="882"/>
      <c r="EI2" s="882"/>
      <c r="EJ2" s="882"/>
      <c r="EK2" s="882"/>
      <c r="EL2" s="882"/>
      <c r="EM2" s="882"/>
      <c r="EN2" s="882"/>
      <c r="EO2" s="882"/>
      <c r="EP2" s="882"/>
      <c r="EQ2" s="882"/>
      <c r="ER2" s="882"/>
      <c r="ES2" s="912"/>
      <c r="ET2" s="912"/>
      <c r="EU2" s="912"/>
      <c r="EV2" s="912"/>
      <c r="EW2" s="912"/>
      <c r="EX2" s="912"/>
      <c r="EY2" s="912"/>
      <c r="EZ2" s="912"/>
      <c r="FA2" s="912"/>
      <c r="FB2" s="912"/>
      <c r="FC2" s="912"/>
      <c r="FD2" s="912"/>
      <c r="FE2" s="882"/>
      <c r="FF2" s="882"/>
      <c r="FG2" s="882"/>
      <c r="FH2" s="882"/>
      <c r="FI2" s="882"/>
      <c r="FJ2" s="882"/>
      <c r="FK2" s="882"/>
      <c r="FL2" s="882"/>
      <c r="FM2" s="882"/>
      <c r="FN2" s="913"/>
      <c r="FO2" s="913"/>
      <c r="FP2" s="913"/>
      <c r="FQ2" s="913"/>
      <c r="FR2" s="913"/>
      <c r="FS2" s="913"/>
      <c r="FT2" s="913"/>
      <c r="FU2" s="913"/>
      <c r="FV2" s="913"/>
      <c r="FW2" s="913"/>
      <c r="FX2" s="913"/>
      <c r="FY2" s="913"/>
      <c r="FZ2" s="913"/>
      <c r="GA2" s="913"/>
      <c r="GB2" s="913"/>
      <c r="GC2" s="913"/>
      <c r="GD2" s="913"/>
      <c r="GE2" s="913"/>
      <c r="GF2" s="913"/>
      <c r="GG2" s="913" t="s">
        <v>857</v>
      </c>
    </row>
    <row r="3" spans="1:191" s="879" customFormat="1" ht="26.25" customHeight="1" thickTop="1" thickBot="1" x14ac:dyDescent="0.35">
      <c r="A3" s="914"/>
      <c r="B3" s="915">
        <v>38534</v>
      </c>
      <c r="C3" s="916">
        <v>38565</v>
      </c>
      <c r="D3" s="916">
        <v>38596</v>
      </c>
      <c r="E3" s="916">
        <v>38626</v>
      </c>
      <c r="F3" s="915">
        <v>38657</v>
      </c>
      <c r="G3" s="916">
        <v>38687</v>
      </c>
      <c r="H3" s="916">
        <v>38718</v>
      </c>
      <c r="I3" s="916">
        <v>38749</v>
      </c>
      <c r="J3" s="916">
        <v>38777</v>
      </c>
      <c r="K3" s="916">
        <v>38808</v>
      </c>
      <c r="L3" s="916">
        <v>38838</v>
      </c>
      <c r="M3" s="916">
        <v>38869</v>
      </c>
      <c r="N3" s="915">
        <v>38899</v>
      </c>
      <c r="O3" s="916">
        <v>38930</v>
      </c>
      <c r="P3" s="916">
        <v>38961</v>
      </c>
      <c r="Q3" s="915">
        <v>38991</v>
      </c>
      <c r="R3" s="916">
        <v>39022</v>
      </c>
      <c r="S3" s="916">
        <v>39052</v>
      </c>
      <c r="T3" s="917">
        <v>39083</v>
      </c>
      <c r="U3" s="917">
        <v>39114</v>
      </c>
      <c r="V3" s="917">
        <v>39142</v>
      </c>
      <c r="W3" s="917">
        <v>39173</v>
      </c>
      <c r="X3" s="917">
        <v>39203</v>
      </c>
      <c r="Y3" s="917">
        <v>39234</v>
      </c>
      <c r="Z3" s="917">
        <v>39264</v>
      </c>
      <c r="AA3" s="917">
        <v>39295</v>
      </c>
      <c r="AB3" s="917">
        <v>39326</v>
      </c>
      <c r="AC3" s="917">
        <v>39356</v>
      </c>
      <c r="AD3" s="917">
        <v>39387</v>
      </c>
      <c r="AE3" s="917">
        <v>39417</v>
      </c>
      <c r="AF3" s="917">
        <v>39455</v>
      </c>
      <c r="AG3" s="917">
        <v>39486</v>
      </c>
      <c r="AH3" s="917">
        <v>39515</v>
      </c>
      <c r="AI3" s="917">
        <v>39546</v>
      </c>
      <c r="AJ3" s="917">
        <v>39576</v>
      </c>
      <c r="AK3" s="917">
        <v>39607</v>
      </c>
      <c r="AL3" s="917">
        <v>39637</v>
      </c>
      <c r="AM3" s="917">
        <v>39668</v>
      </c>
      <c r="AN3" s="917">
        <v>39699</v>
      </c>
      <c r="AO3" s="917">
        <v>39729</v>
      </c>
      <c r="AP3" s="917">
        <v>39760</v>
      </c>
      <c r="AQ3" s="917">
        <v>39790</v>
      </c>
      <c r="AR3" s="917">
        <v>39821</v>
      </c>
      <c r="AS3" s="917">
        <v>39852</v>
      </c>
      <c r="AT3" s="917">
        <v>39880</v>
      </c>
      <c r="AU3" s="917">
        <v>39911</v>
      </c>
      <c r="AV3" s="917">
        <v>39941</v>
      </c>
      <c r="AW3" s="917">
        <v>39972</v>
      </c>
      <c r="AX3" s="917">
        <v>40002</v>
      </c>
      <c r="AY3" s="917">
        <v>40033</v>
      </c>
      <c r="AZ3" s="917">
        <v>40064</v>
      </c>
      <c r="BA3" s="917">
        <v>40094</v>
      </c>
      <c r="BB3" s="917">
        <v>40125</v>
      </c>
      <c r="BC3" s="917">
        <v>40155</v>
      </c>
      <c r="BD3" s="917">
        <v>40186</v>
      </c>
      <c r="BE3" s="917">
        <v>40217</v>
      </c>
      <c r="BF3" s="917">
        <v>40245</v>
      </c>
      <c r="BG3" s="917">
        <v>40276</v>
      </c>
      <c r="BH3" s="917">
        <v>40306</v>
      </c>
      <c r="BI3" s="917">
        <v>40337</v>
      </c>
      <c r="BJ3" s="917">
        <v>40367</v>
      </c>
      <c r="BK3" s="917">
        <v>40398</v>
      </c>
      <c r="BL3" s="917">
        <v>40429</v>
      </c>
      <c r="BM3" s="918" t="s">
        <v>805</v>
      </c>
      <c r="BN3" s="918" t="s">
        <v>806</v>
      </c>
      <c r="BO3" s="918" t="s">
        <v>858</v>
      </c>
      <c r="BP3" s="918" t="s">
        <v>859</v>
      </c>
      <c r="BQ3" s="918" t="s">
        <v>860</v>
      </c>
      <c r="BR3" s="918" t="s">
        <v>861</v>
      </c>
      <c r="BS3" s="918" t="s">
        <v>862</v>
      </c>
      <c r="BT3" s="918">
        <v>40664</v>
      </c>
      <c r="BU3" s="918">
        <v>40695</v>
      </c>
      <c r="BV3" s="918">
        <v>40725</v>
      </c>
      <c r="BW3" s="918" t="s">
        <v>863</v>
      </c>
      <c r="BX3" s="918" t="s">
        <v>864</v>
      </c>
      <c r="BY3" s="918" t="s">
        <v>865</v>
      </c>
      <c r="BZ3" s="919" t="s">
        <v>866</v>
      </c>
      <c r="CA3" s="918" t="s">
        <v>867</v>
      </c>
      <c r="CB3" s="918" t="s">
        <v>868</v>
      </c>
      <c r="CC3" s="918" t="s">
        <v>869</v>
      </c>
      <c r="CD3" s="918" t="s">
        <v>870</v>
      </c>
      <c r="CE3" s="918" t="s">
        <v>871</v>
      </c>
      <c r="CF3" s="918" t="s">
        <v>872</v>
      </c>
      <c r="CG3" s="918" t="s">
        <v>873</v>
      </c>
      <c r="CH3" s="918" t="s">
        <v>874</v>
      </c>
      <c r="CI3" s="918" t="s">
        <v>875</v>
      </c>
      <c r="CJ3" s="918" t="s">
        <v>876</v>
      </c>
      <c r="CK3" s="918" t="s">
        <v>877</v>
      </c>
      <c r="CL3" s="918" t="s">
        <v>878</v>
      </c>
      <c r="CM3" s="918" t="s">
        <v>879</v>
      </c>
      <c r="CN3" s="918" t="s">
        <v>880</v>
      </c>
      <c r="CO3" s="918" t="s">
        <v>881</v>
      </c>
      <c r="CP3" s="918" t="s">
        <v>808</v>
      </c>
      <c r="CQ3" s="918" t="s">
        <v>809</v>
      </c>
      <c r="CR3" s="918" t="s">
        <v>810</v>
      </c>
      <c r="CS3" s="918" t="s">
        <v>811</v>
      </c>
      <c r="CT3" s="918" t="s">
        <v>812</v>
      </c>
      <c r="CU3" s="918" t="s">
        <v>813</v>
      </c>
      <c r="CV3" s="918" t="s">
        <v>814</v>
      </c>
      <c r="CW3" s="918" t="s">
        <v>815</v>
      </c>
      <c r="CX3" s="918" t="s">
        <v>823</v>
      </c>
      <c r="CY3" s="918" t="s">
        <v>824</v>
      </c>
      <c r="CZ3" s="918" t="s">
        <v>825</v>
      </c>
      <c r="DA3" s="918" t="s">
        <v>816</v>
      </c>
      <c r="DB3" s="918" t="s">
        <v>817</v>
      </c>
      <c r="DC3" s="918" t="s">
        <v>818</v>
      </c>
      <c r="DD3" s="918" t="s">
        <v>819</v>
      </c>
      <c r="DE3" s="918" t="s">
        <v>820</v>
      </c>
      <c r="DF3" s="918" t="s">
        <v>821</v>
      </c>
      <c r="DG3" s="918" t="s">
        <v>882</v>
      </c>
      <c r="DH3" s="918" t="s">
        <v>883</v>
      </c>
      <c r="DI3" s="918" t="s">
        <v>884</v>
      </c>
      <c r="DJ3" s="918" t="s">
        <v>885</v>
      </c>
      <c r="DK3" s="918" t="s">
        <v>886</v>
      </c>
      <c r="DL3" s="918" t="s">
        <v>887</v>
      </c>
      <c r="DM3" s="918" t="s">
        <v>888</v>
      </c>
      <c r="DN3" s="918" t="s">
        <v>889</v>
      </c>
      <c r="DO3" s="918" t="s">
        <v>607</v>
      </c>
      <c r="DP3" s="918" t="s">
        <v>890</v>
      </c>
      <c r="DQ3" s="918" t="s">
        <v>891</v>
      </c>
      <c r="DR3" s="920" t="s">
        <v>892</v>
      </c>
      <c r="DS3" s="921" t="s">
        <v>893</v>
      </c>
      <c r="DT3" s="921" t="s">
        <v>894</v>
      </c>
      <c r="DU3" s="921" t="s">
        <v>895</v>
      </c>
      <c r="DV3" s="921" t="s">
        <v>896</v>
      </c>
      <c r="DW3" s="921" t="s">
        <v>897</v>
      </c>
      <c r="DX3" s="921" t="s">
        <v>898</v>
      </c>
      <c r="DY3" s="921" t="s">
        <v>899</v>
      </c>
      <c r="DZ3" s="921" t="s">
        <v>900</v>
      </c>
      <c r="EA3" s="921" t="s">
        <v>901</v>
      </c>
      <c r="EB3" s="921" t="s">
        <v>902</v>
      </c>
      <c r="EC3" s="921" t="s">
        <v>903</v>
      </c>
      <c r="ED3" s="921" t="s">
        <v>904</v>
      </c>
      <c r="EE3" s="921" t="s">
        <v>905</v>
      </c>
      <c r="EF3" s="921">
        <v>42614</v>
      </c>
      <c r="EG3" s="921">
        <v>42644</v>
      </c>
      <c r="EH3" s="921">
        <v>42675</v>
      </c>
      <c r="EI3" s="921">
        <v>42705</v>
      </c>
      <c r="EJ3" s="921" t="s">
        <v>906</v>
      </c>
      <c r="EK3" s="921" t="s">
        <v>907</v>
      </c>
      <c r="EL3" s="921" t="s">
        <v>908</v>
      </c>
      <c r="EM3" s="921" t="s">
        <v>909</v>
      </c>
      <c r="EN3" s="921" t="s">
        <v>910</v>
      </c>
      <c r="EO3" s="921" t="s">
        <v>911</v>
      </c>
      <c r="EP3" s="921" t="s">
        <v>912</v>
      </c>
      <c r="EQ3" s="921" t="s">
        <v>913</v>
      </c>
      <c r="ER3" s="921" t="s">
        <v>914</v>
      </c>
      <c r="ES3" s="922" t="s">
        <v>915</v>
      </c>
      <c r="ET3" s="923" t="s">
        <v>916</v>
      </c>
      <c r="EU3" s="923" t="s">
        <v>917</v>
      </c>
      <c r="EV3" s="923" t="s">
        <v>918</v>
      </c>
      <c r="EW3" s="923" t="s">
        <v>919</v>
      </c>
      <c r="EX3" s="923" t="s">
        <v>920</v>
      </c>
      <c r="EY3" s="923" t="s">
        <v>921</v>
      </c>
      <c r="EZ3" s="923" t="s">
        <v>922</v>
      </c>
      <c r="FA3" s="923" t="s">
        <v>1917</v>
      </c>
      <c r="FB3" s="923">
        <v>43282</v>
      </c>
      <c r="FC3" s="923">
        <v>43313</v>
      </c>
      <c r="FD3" s="923">
        <v>43344</v>
      </c>
      <c r="FE3" s="924">
        <v>43374</v>
      </c>
      <c r="FF3" s="924">
        <v>43405</v>
      </c>
      <c r="FG3" s="924">
        <v>43435</v>
      </c>
      <c r="FH3" s="924">
        <v>43466</v>
      </c>
      <c r="FI3" s="924">
        <v>43497</v>
      </c>
      <c r="FJ3" s="924">
        <v>43525</v>
      </c>
      <c r="FK3" s="924">
        <v>43556</v>
      </c>
      <c r="FL3" s="924">
        <v>43586</v>
      </c>
      <c r="FM3" s="924">
        <v>43617</v>
      </c>
      <c r="FN3" s="924">
        <v>43647</v>
      </c>
      <c r="FO3" s="924">
        <v>43678</v>
      </c>
      <c r="FP3" s="924">
        <v>43709</v>
      </c>
      <c r="FQ3" s="924">
        <v>43739</v>
      </c>
      <c r="FR3" s="924">
        <v>43770</v>
      </c>
      <c r="FS3" s="924">
        <v>43800</v>
      </c>
      <c r="FT3" s="924">
        <v>43831</v>
      </c>
      <c r="FU3" s="924">
        <v>43862</v>
      </c>
      <c r="FV3" s="924">
        <v>43891</v>
      </c>
      <c r="FW3" s="924">
        <v>43922</v>
      </c>
      <c r="FX3" s="924">
        <v>43952</v>
      </c>
      <c r="FY3" s="924">
        <v>43983</v>
      </c>
      <c r="FZ3" s="924">
        <v>44013</v>
      </c>
      <c r="GA3" s="924">
        <v>44044</v>
      </c>
      <c r="GB3" s="924">
        <v>44075</v>
      </c>
      <c r="GC3" s="924">
        <v>44105</v>
      </c>
      <c r="GD3" s="924">
        <v>44136</v>
      </c>
      <c r="GE3" s="924">
        <v>44166</v>
      </c>
      <c r="GF3" s="924">
        <v>44197</v>
      </c>
      <c r="GG3" s="924" t="s">
        <v>1918</v>
      </c>
      <c r="GH3" s="925"/>
    </row>
    <row r="4" spans="1:191" s="879" customFormat="1" ht="20.100000000000001" customHeight="1" x14ac:dyDescent="0.3">
      <c r="A4" s="926" t="s">
        <v>1919</v>
      </c>
      <c r="C4" s="883"/>
      <c r="D4" s="883"/>
      <c r="E4" s="883"/>
      <c r="G4" s="883"/>
      <c r="H4" s="883"/>
      <c r="I4" s="883"/>
      <c r="J4" s="883"/>
      <c r="K4" s="883"/>
      <c r="L4" s="883"/>
      <c r="M4" s="883"/>
      <c r="O4" s="883"/>
      <c r="P4" s="883"/>
      <c r="R4" s="883"/>
      <c r="S4" s="883"/>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884"/>
      <c r="BC4" s="884"/>
      <c r="BD4" s="884"/>
      <c r="BE4" s="884"/>
      <c r="BF4" s="884"/>
      <c r="BG4" s="884"/>
      <c r="BH4" s="884"/>
      <c r="BI4" s="884"/>
      <c r="BJ4" s="884"/>
      <c r="BK4" s="884"/>
      <c r="BL4" s="884"/>
      <c r="BM4" s="884"/>
      <c r="BN4" s="884"/>
      <c r="BO4" s="884"/>
      <c r="BP4" s="884"/>
      <c r="BQ4" s="884"/>
      <c r="BR4" s="884"/>
      <c r="BS4" s="884"/>
      <c r="BT4" s="884"/>
      <c r="BU4" s="884"/>
      <c r="BV4" s="884"/>
      <c r="BW4" s="884"/>
      <c r="BX4" s="884"/>
      <c r="BY4" s="884"/>
      <c r="BZ4" s="885"/>
      <c r="CA4" s="884"/>
      <c r="CB4" s="884"/>
      <c r="CC4" s="884"/>
      <c r="CD4" s="884"/>
      <c r="CE4" s="884"/>
      <c r="CF4" s="884"/>
      <c r="CG4" s="884"/>
      <c r="CH4" s="884"/>
      <c r="CI4" s="884"/>
      <c r="CJ4" s="884"/>
      <c r="CK4" s="884"/>
      <c r="CL4" s="884"/>
      <c r="CM4" s="884"/>
      <c r="CN4" s="884"/>
      <c r="CO4" s="884"/>
      <c r="CP4" s="884"/>
      <c r="CQ4" s="885"/>
      <c r="CR4" s="884"/>
      <c r="CS4" s="884"/>
      <c r="CT4" s="884"/>
      <c r="CU4" s="884"/>
      <c r="CV4" s="884"/>
      <c r="CW4" s="884"/>
      <c r="CX4" s="884"/>
      <c r="CY4" s="884"/>
      <c r="CZ4" s="884"/>
      <c r="DA4" s="884"/>
      <c r="DB4" s="884"/>
      <c r="DC4" s="927"/>
      <c r="DD4" s="927"/>
      <c r="DE4" s="927"/>
      <c r="DF4" s="927"/>
      <c r="DG4" s="927"/>
      <c r="DH4" s="927"/>
      <c r="DI4" s="927"/>
      <c r="DJ4" s="927"/>
      <c r="DK4" s="927"/>
      <c r="DL4" s="927"/>
      <c r="DM4" s="927"/>
      <c r="DN4" s="927"/>
      <c r="DO4" s="927"/>
      <c r="DP4" s="927"/>
      <c r="DQ4" s="927"/>
      <c r="DR4" s="928"/>
      <c r="DS4" s="929"/>
      <c r="DT4" s="929"/>
      <c r="DU4" s="929"/>
      <c r="DV4" s="929"/>
      <c r="DW4" s="929"/>
      <c r="DX4" s="929"/>
      <c r="DY4" s="929"/>
      <c r="DZ4" s="929"/>
      <c r="EA4" s="929"/>
      <c r="EB4" s="929"/>
      <c r="EC4" s="929"/>
      <c r="ED4" s="930"/>
      <c r="EE4" s="930"/>
      <c r="EF4" s="930"/>
      <c r="EG4" s="930"/>
      <c r="EH4" s="930"/>
      <c r="EI4" s="930"/>
      <c r="EJ4" s="930"/>
      <c r="EK4" s="930"/>
      <c r="EL4" s="930"/>
      <c r="EM4" s="930"/>
      <c r="EN4" s="930"/>
      <c r="EO4" s="930"/>
      <c r="EP4" s="930"/>
      <c r="EQ4" s="930"/>
      <c r="ER4" s="930"/>
      <c r="ES4" s="931"/>
      <c r="ET4" s="932"/>
      <c r="EU4" s="932"/>
      <c r="EV4" s="932"/>
      <c r="EW4" s="932"/>
      <c r="EX4" s="932"/>
      <c r="EY4" s="932"/>
      <c r="EZ4" s="932"/>
      <c r="FA4" s="932"/>
      <c r="FB4" s="932"/>
      <c r="FC4" s="932"/>
      <c r="FD4" s="933"/>
      <c r="FE4" s="934"/>
      <c r="FF4" s="934"/>
      <c r="FG4" s="934"/>
      <c r="FH4" s="934"/>
      <c r="FI4" s="934"/>
      <c r="FJ4" s="934"/>
      <c r="FK4" s="934"/>
      <c r="FL4" s="934"/>
      <c r="FM4" s="934"/>
      <c r="FN4" s="934"/>
      <c r="FO4" s="934"/>
      <c r="FP4" s="934"/>
      <c r="FQ4" s="934"/>
      <c r="FR4" s="934"/>
      <c r="FS4" s="934"/>
      <c r="FT4" s="934"/>
      <c r="FU4" s="934"/>
      <c r="FV4" s="934"/>
      <c r="FW4" s="934"/>
      <c r="FX4" s="934"/>
      <c r="FY4" s="934"/>
      <c r="FZ4" s="934"/>
      <c r="GA4" s="934"/>
      <c r="GB4" s="934"/>
      <c r="GC4" s="934"/>
      <c r="GD4" s="934"/>
      <c r="GE4" s="934"/>
      <c r="GF4" s="934"/>
      <c r="GG4" s="934"/>
    </row>
    <row r="5" spans="1:191" s="879" customFormat="1" ht="20.100000000000001" customHeight="1" x14ac:dyDescent="0.3">
      <c r="A5" s="935" t="s">
        <v>1023</v>
      </c>
      <c r="B5" s="891" t="s">
        <v>1024</v>
      </c>
      <c r="C5" s="892">
        <v>5</v>
      </c>
      <c r="D5" s="892">
        <v>5</v>
      </c>
      <c r="E5" s="892">
        <v>5</v>
      </c>
      <c r="F5" s="891">
        <v>5</v>
      </c>
      <c r="G5" s="892" t="s">
        <v>1025</v>
      </c>
      <c r="H5" s="892" t="s">
        <v>1025</v>
      </c>
      <c r="I5" s="892" t="s">
        <v>1025</v>
      </c>
      <c r="J5" s="892" t="s">
        <v>1025</v>
      </c>
      <c r="K5" s="892" t="s">
        <v>1025</v>
      </c>
      <c r="L5" s="892" t="s">
        <v>1025</v>
      </c>
      <c r="M5" s="892" t="s">
        <v>1025</v>
      </c>
      <c r="N5" s="891" t="s">
        <v>1026</v>
      </c>
      <c r="O5" s="892" t="s">
        <v>1026</v>
      </c>
      <c r="P5" s="892" t="s">
        <v>1027</v>
      </c>
      <c r="Q5" s="891" t="s">
        <v>1027</v>
      </c>
      <c r="R5" s="892" t="s">
        <v>1027</v>
      </c>
      <c r="S5" s="892" t="s">
        <v>1027</v>
      </c>
      <c r="T5" s="893" t="s">
        <v>1027</v>
      </c>
      <c r="U5" s="893" t="s">
        <v>1027</v>
      </c>
      <c r="V5" s="893" t="s">
        <v>1027</v>
      </c>
      <c r="W5" s="893" t="s">
        <v>1027</v>
      </c>
      <c r="X5" s="893" t="s">
        <v>1027</v>
      </c>
      <c r="Y5" s="893" t="s">
        <v>1027</v>
      </c>
      <c r="Z5" s="893" t="s">
        <v>1028</v>
      </c>
      <c r="AA5" s="893" t="s">
        <v>1028</v>
      </c>
      <c r="AB5" s="893" t="s">
        <v>1028</v>
      </c>
      <c r="AC5" s="893" t="s">
        <v>1028</v>
      </c>
      <c r="AD5" s="893" t="s">
        <v>1028</v>
      </c>
      <c r="AE5" s="893" t="s">
        <v>1028</v>
      </c>
      <c r="AF5" s="893" t="s">
        <v>1028</v>
      </c>
      <c r="AG5" s="893" t="s">
        <v>1029</v>
      </c>
      <c r="AH5" s="893" t="s">
        <v>1030</v>
      </c>
      <c r="AI5" s="893" t="s">
        <v>993</v>
      </c>
      <c r="AJ5" s="893" t="s">
        <v>1005</v>
      </c>
      <c r="AK5" s="893" t="s">
        <v>1005</v>
      </c>
      <c r="AL5" s="893" t="s">
        <v>1031</v>
      </c>
      <c r="AM5" s="893" t="s">
        <v>1031</v>
      </c>
      <c r="AN5" s="893" t="s">
        <v>1031</v>
      </c>
      <c r="AO5" s="893" t="s">
        <v>1031</v>
      </c>
      <c r="AP5" s="893" t="s">
        <v>1032</v>
      </c>
      <c r="AQ5" s="893" t="s">
        <v>1033</v>
      </c>
      <c r="AR5" s="893" t="s">
        <v>1033</v>
      </c>
      <c r="AS5" s="893" t="s">
        <v>1033</v>
      </c>
      <c r="AT5" s="893" t="s">
        <v>1034</v>
      </c>
      <c r="AU5" s="893" t="s">
        <v>1035</v>
      </c>
      <c r="AV5" s="893" t="s">
        <v>1035</v>
      </c>
      <c r="AW5" s="893" t="s">
        <v>1035</v>
      </c>
      <c r="AX5" s="893" t="s">
        <v>1035</v>
      </c>
      <c r="AY5" s="893" t="s">
        <v>1035</v>
      </c>
      <c r="AZ5" s="893" t="s">
        <v>1035</v>
      </c>
      <c r="BA5" s="893" t="s">
        <v>1035</v>
      </c>
      <c r="BB5" s="893" t="s">
        <v>1035</v>
      </c>
      <c r="BC5" s="893" t="s">
        <v>1035</v>
      </c>
      <c r="BD5" s="893" t="s">
        <v>1035</v>
      </c>
      <c r="BE5" s="893" t="s">
        <v>1035</v>
      </c>
      <c r="BF5" s="893" t="s">
        <v>1035</v>
      </c>
      <c r="BG5" s="893" t="s">
        <v>1035</v>
      </c>
      <c r="BH5" s="893" t="s">
        <v>1035</v>
      </c>
      <c r="BI5" s="893" t="s">
        <v>1035</v>
      </c>
      <c r="BJ5" s="893" t="s">
        <v>1035</v>
      </c>
      <c r="BK5" s="893" t="s">
        <v>1035</v>
      </c>
      <c r="BL5" s="893" t="s">
        <v>1036</v>
      </c>
      <c r="BM5" s="893" t="s">
        <v>1037</v>
      </c>
      <c r="BN5" s="893" t="s">
        <v>1037</v>
      </c>
      <c r="BO5" s="893" t="s">
        <v>1037</v>
      </c>
      <c r="BP5" s="893" t="s">
        <v>1037</v>
      </c>
      <c r="BQ5" s="893" t="s">
        <v>1037</v>
      </c>
      <c r="BR5" s="893" t="s">
        <v>1037</v>
      </c>
      <c r="BS5" s="893" t="s">
        <v>1037</v>
      </c>
      <c r="BT5" s="893" t="s">
        <v>1037</v>
      </c>
      <c r="BU5" s="893" t="s">
        <v>1038</v>
      </c>
      <c r="BV5" s="893" t="s">
        <v>1038</v>
      </c>
      <c r="BW5" s="893" t="s">
        <v>1038</v>
      </c>
      <c r="BX5" s="893" t="s">
        <v>1038</v>
      </c>
      <c r="BY5" s="893" t="s">
        <v>1038</v>
      </c>
      <c r="BZ5" s="894" t="s">
        <v>1038</v>
      </c>
      <c r="CA5" s="893" t="s">
        <v>1038</v>
      </c>
      <c r="CB5" s="893" t="s">
        <v>1038</v>
      </c>
      <c r="CC5" s="893" t="s">
        <v>1038</v>
      </c>
      <c r="CD5" s="893" t="s">
        <v>1039</v>
      </c>
      <c r="CE5" s="893" t="s">
        <v>1040</v>
      </c>
      <c r="CF5" s="893" t="s">
        <v>1040</v>
      </c>
      <c r="CG5" s="893" t="s">
        <v>1040</v>
      </c>
      <c r="CH5" s="893" t="s">
        <v>1040</v>
      </c>
      <c r="CI5" s="893" t="s">
        <v>1040</v>
      </c>
      <c r="CJ5" s="893" t="s">
        <v>1040</v>
      </c>
      <c r="CK5" s="893" t="s">
        <v>1040</v>
      </c>
      <c r="CL5" s="893" t="s">
        <v>1040</v>
      </c>
      <c r="CM5" s="893" t="s">
        <v>1040</v>
      </c>
      <c r="CN5" s="893" t="s">
        <v>1040</v>
      </c>
      <c r="CO5" s="893" t="s">
        <v>1040</v>
      </c>
      <c r="CP5" s="893" t="s">
        <v>1040</v>
      </c>
      <c r="CQ5" s="894" t="s">
        <v>1040</v>
      </c>
      <c r="CR5" s="893" t="s">
        <v>1040</v>
      </c>
      <c r="CS5" s="893" t="s">
        <v>1041</v>
      </c>
      <c r="CT5" s="893" t="s">
        <v>1042</v>
      </c>
      <c r="CU5" s="893" t="s">
        <v>1042</v>
      </c>
      <c r="CV5" s="893" t="s">
        <v>1042</v>
      </c>
      <c r="CW5" s="893" t="s">
        <v>1043</v>
      </c>
      <c r="CX5" s="893" t="s">
        <v>1043</v>
      </c>
      <c r="CY5" s="893" t="s">
        <v>1043</v>
      </c>
      <c r="CZ5" s="893" t="s">
        <v>1043</v>
      </c>
      <c r="DA5" s="893" t="s">
        <v>1043</v>
      </c>
      <c r="DB5" s="893" t="s">
        <v>1044</v>
      </c>
      <c r="DC5" s="893" t="s">
        <v>1044</v>
      </c>
      <c r="DD5" s="893" t="s">
        <v>1044</v>
      </c>
      <c r="DE5" s="893" t="s">
        <v>1044</v>
      </c>
      <c r="DF5" s="893" t="s">
        <v>1044</v>
      </c>
      <c r="DG5" s="893" t="s">
        <v>1044</v>
      </c>
      <c r="DH5" s="893" t="s">
        <v>1044</v>
      </c>
      <c r="DI5" s="893" t="s">
        <v>1044</v>
      </c>
      <c r="DJ5" s="893" t="s">
        <v>1044</v>
      </c>
      <c r="DK5" s="893" t="s">
        <v>1045</v>
      </c>
      <c r="DL5" s="893" t="s">
        <v>1046</v>
      </c>
      <c r="DM5" s="893" t="s">
        <v>1046</v>
      </c>
      <c r="DN5" s="893" t="s">
        <v>1046</v>
      </c>
      <c r="DO5" s="893" t="s">
        <v>1046</v>
      </c>
      <c r="DP5" s="893" t="s">
        <v>1046</v>
      </c>
      <c r="DQ5" s="893" t="s">
        <v>1046</v>
      </c>
      <c r="DR5" s="895" t="s">
        <v>1046</v>
      </c>
      <c r="DS5" s="896" t="s">
        <v>1046</v>
      </c>
      <c r="DT5" s="896" t="s">
        <v>1046</v>
      </c>
      <c r="DU5" s="896" t="s">
        <v>1046</v>
      </c>
      <c r="DV5" s="896" t="s">
        <v>1046</v>
      </c>
      <c r="DW5" s="896" t="s">
        <v>1046</v>
      </c>
      <c r="DX5" s="896" t="s">
        <v>1046</v>
      </c>
      <c r="DY5" s="896" t="s">
        <v>1046</v>
      </c>
      <c r="DZ5" s="896" t="s">
        <v>1046</v>
      </c>
      <c r="EA5" s="896" t="s">
        <v>1046</v>
      </c>
      <c r="EB5" s="896" t="s">
        <v>1046</v>
      </c>
      <c r="EC5" s="896" t="s">
        <v>1046</v>
      </c>
      <c r="ED5" s="896" t="s">
        <v>1046</v>
      </c>
      <c r="EE5" s="896" t="s">
        <v>1047</v>
      </c>
      <c r="EF5" s="896" t="s">
        <v>1047</v>
      </c>
      <c r="EG5" s="896" t="s">
        <v>1048</v>
      </c>
      <c r="EH5" s="896" t="s">
        <v>1048</v>
      </c>
      <c r="EI5" s="896" t="s">
        <v>1048</v>
      </c>
      <c r="EJ5" s="896" t="s">
        <v>1048</v>
      </c>
      <c r="EK5" s="896" t="s">
        <v>1048</v>
      </c>
      <c r="EL5" s="896" t="s">
        <v>1048</v>
      </c>
      <c r="EM5" s="896" t="s">
        <v>1048</v>
      </c>
      <c r="EN5" s="896" t="s">
        <v>1048</v>
      </c>
      <c r="EO5" s="896" t="s">
        <v>1048</v>
      </c>
      <c r="EP5" s="896" t="s">
        <v>1049</v>
      </c>
      <c r="EQ5" s="896" t="s">
        <v>1050</v>
      </c>
      <c r="ER5" s="896" t="s">
        <v>1051</v>
      </c>
      <c r="ES5" s="936" t="s">
        <v>1052</v>
      </c>
      <c r="ET5" s="937" t="s">
        <v>1052</v>
      </c>
      <c r="EU5" s="937" t="s">
        <v>1052</v>
      </c>
      <c r="EV5" s="937" t="s">
        <v>1052</v>
      </c>
      <c r="EW5" s="937" t="s">
        <v>1052</v>
      </c>
      <c r="EX5" s="937" t="s">
        <v>1052</v>
      </c>
      <c r="EY5" s="937" t="s">
        <v>1052</v>
      </c>
      <c r="EZ5" s="937" t="s">
        <v>1052</v>
      </c>
      <c r="FA5" s="937" t="s">
        <v>1052</v>
      </c>
      <c r="FB5" s="937" t="s">
        <v>1052</v>
      </c>
      <c r="FC5" s="937" t="s">
        <v>1053</v>
      </c>
      <c r="FD5" s="937" t="s">
        <v>1054</v>
      </c>
      <c r="FE5" s="938" t="s">
        <v>1054</v>
      </c>
      <c r="FF5" s="938" t="s">
        <v>1054</v>
      </c>
      <c r="FG5" s="938" t="s">
        <v>1054</v>
      </c>
      <c r="FH5" s="938" t="s">
        <v>1054</v>
      </c>
      <c r="FI5" s="938" t="s">
        <v>1054</v>
      </c>
      <c r="FJ5" s="938" t="s">
        <v>1054</v>
      </c>
      <c r="FK5" s="938" t="s">
        <v>1054</v>
      </c>
      <c r="FL5" s="938" t="s">
        <v>1054</v>
      </c>
      <c r="FM5" s="938" t="s">
        <v>1054</v>
      </c>
      <c r="FN5" s="938" t="s">
        <v>1054</v>
      </c>
      <c r="FO5" s="938" t="s">
        <v>1053</v>
      </c>
      <c r="FP5" s="938" t="s">
        <v>1052</v>
      </c>
      <c r="FQ5" s="938" t="s">
        <v>1920</v>
      </c>
      <c r="FR5" s="938" t="s">
        <v>1920</v>
      </c>
      <c r="FS5" s="938" t="s">
        <v>1920</v>
      </c>
      <c r="FT5" s="938" t="s">
        <v>1920</v>
      </c>
      <c r="FU5" s="938" t="s">
        <v>1920</v>
      </c>
      <c r="FV5" s="938" t="s">
        <v>1921</v>
      </c>
      <c r="FW5" s="938" t="s">
        <v>1922</v>
      </c>
      <c r="FX5" s="938" t="s">
        <v>1923</v>
      </c>
      <c r="FY5" s="938" t="s">
        <v>1923</v>
      </c>
      <c r="FZ5" s="938" t="s">
        <v>1923</v>
      </c>
      <c r="GA5" s="938" t="s">
        <v>1923</v>
      </c>
      <c r="GB5" s="938" t="s">
        <v>1923</v>
      </c>
      <c r="GC5" s="938" t="s">
        <v>1923</v>
      </c>
      <c r="GD5" s="938" t="s">
        <v>1923</v>
      </c>
      <c r="GE5" s="938" t="s">
        <v>1923</v>
      </c>
      <c r="GF5" s="938" t="s">
        <v>1923</v>
      </c>
      <c r="GG5" s="938" t="s">
        <v>1923</v>
      </c>
    </row>
    <row r="6" spans="1:191" s="879" customFormat="1" ht="20.100000000000001" customHeight="1" x14ac:dyDescent="0.3">
      <c r="A6" s="935" t="s">
        <v>1055</v>
      </c>
      <c r="C6" s="883"/>
      <c r="D6" s="883"/>
      <c r="E6" s="883"/>
      <c r="G6" s="883"/>
      <c r="H6" s="883"/>
      <c r="I6" s="883"/>
      <c r="J6" s="883"/>
      <c r="K6" s="883"/>
      <c r="L6" s="883"/>
      <c r="M6" s="883"/>
      <c r="O6" s="883"/>
      <c r="P6" s="883"/>
      <c r="R6" s="883"/>
      <c r="S6" s="883"/>
      <c r="T6" s="884"/>
      <c r="U6" s="884"/>
      <c r="V6" s="884"/>
      <c r="W6" s="884"/>
      <c r="X6" s="884"/>
      <c r="Y6" s="884"/>
      <c r="Z6" s="884"/>
      <c r="AA6" s="884"/>
      <c r="AB6" s="884"/>
      <c r="AC6" s="884"/>
      <c r="AD6" s="884"/>
      <c r="AE6" s="884"/>
      <c r="AF6" s="884"/>
      <c r="AG6" s="884"/>
      <c r="AH6" s="884"/>
      <c r="AI6" s="884"/>
      <c r="AJ6" s="884"/>
      <c r="AK6" s="884"/>
      <c r="AL6" s="884"/>
      <c r="AM6" s="884"/>
      <c r="AN6" s="884"/>
      <c r="AO6" s="884"/>
      <c r="AP6" s="884"/>
      <c r="AQ6" s="884"/>
      <c r="AR6" s="884"/>
      <c r="AS6" s="884"/>
      <c r="AT6" s="884"/>
      <c r="AU6" s="884"/>
      <c r="AV6" s="884"/>
      <c r="AW6" s="884"/>
      <c r="AX6" s="884"/>
      <c r="AY6" s="884"/>
      <c r="AZ6" s="884"/>
      <c r="BA6" s="884"/>
      <c r="BB6" s="884"/>
      <c r="BC6" s="884"/>
      <c r="BD6" s="884"/>
      <c r="BE6" s="884"/>
      <c r="BF6" s="884"/>
      <c r="BG6" s="884"/>
      <c r="BH6" s="884"/>
      <c r="BI6" s="884"/>
      <c r="BJ6" s="884"/>
      <c r="BK6" s="884"/>
      <c r="BL6" s="884"/>
      <c r="BM6" s="884"/>
      <c r="BN6" s="884"/>
      <c r="BO6" s="884"/>
      <c r="BP6" s="884"/>
      <c r="BQ6" s="884"/>
      <c r="BR6" s="884"/>
      <c r="BS6" s="884"/>
      <c r="BT6" s="884"/>
      <c r="BU6" s="884"/>
      <c r="BV6" s="884"/>
      <c r="BW6" s="884"/>
      <c r="BX6" s="884"/>
      <c r="BY6" s="884"/>
      <c r="BZ6" s="885"/>
      <c r="CA6" s="884"/>
      <c r="CB6" s="884"/>
      <c r="CC6" s="884"/>
      <c r="CD6" s="884"/>
      <c r="CE6" s="884"/>
      <c r="CF6" s="884"/>
      <c r="CG6" s="884"/>
      <c r="CH6" s="884"/>
      <c r="CI6" s="884"/>
      <c r="CJ6" s="884"/>
      <c r="CK6" s="884"/>
      <c r="CL6" s="884"/>
      <c r="CM6" s="884"/>
      <c r="CN6" s="884"/>
      <c r="CO6" s="884"/>
      <c r="CP6" s="884"/>
      <c r="CQ6" s="885"/>
      <c r="CR6" s="884"/>
      <c r="CS6" s="884"/>
      <c r="CT6" s="884"/>
      <c r="CU6" s="884"/>
      <c r="CV6" s="884"/>
      <c r="CW6" s="884"/>
      <c r="CX6" s="884"/>
      <c r="CY6" s="884"/>
      <c r="CZ6" s="884"/>
      <c r="DA6" s="884"/>
      <c r="DB6" s="884"/>
      <c r="DC6" s="927"/>
      <c r="DD6" s="927"/>
      <c r="DE6" s="927"/>
      <c r="DF6" s="927"/>
      <c r="DG6" s="927"/>
      <c r="DH6" s="927"/>
      <c r="DI6" s="927"/>
      <c r="DJ6" s="927"/>
      <c r="DK6" s="927"/>
      <c r="DL6" s="927"/>
      <c r="DM6" s="927"/>
      <c r="DN6" s="927"/>
      <c r="DO6" s="927"/>
      <c r="DP6" s="927"/>
      <c r="DQ6" s="927"/>
      <c r="DR6" s="928"/>
      <c r="DS6" s="929"/>
      <c r="DT6" s="929"/>
      <c r="DU6" s="929"/>
      <c r="DV6" s="929"/>
      <c r="DW6" s="929"/>
      <c r="DX6" s="929"/>
      <c r="DY6" s="929"/>
      <c r="DZ6" s="929"/>
      <c r="EA6" s="929"/>
      <c r="EB6" s="929"/>
      <c r="EC6" s="929"/>
      <c r="ED6" s="930"/>
      <c r="EE6" s="930"/>
      <c r="EF6" s="930"/>
      <c r="EG6" s="930"/>
      <c r="EH6" s="930"/>
      <c r="EI6" s="930"/>
      <c r="EJ6" s="930"/>
      <c r="EK6" s="930"/>
      <c r="EL6" s="930"/>
      <c r="EM6" s="930"/>
      <c r="EN6" s="930"/>
      <c r="EO6" s="930"/>
      <c r="EP6" s="930"/>
      <c r="EQ6" s="930"/>
      <c r="ER6" s="930"/>
      <c r="ES6" s="931"/>
      <c r="ET6" s="932"/>
      <c r="EU6" s="932"/>
      <c r="EV6" s="939"/>
      <c r="EW6" s="939"/>
      <c r="EX6" s="939"/>
      <c r="EY6" s="939"/>
      <c r="EZ6" s="939"/>
      <c r="FA6" s="939"/>
      <c r="FB6" s="939"/>
      <c r="FC6" s="939"/>
      <c r="FD6" s="939"/>
      <c r="FE6" s="940"/>
      <c r="FF6" s="940"/>
      <c r="FG6" s="940"/>
      <c r="FH6" s="940"/>
      <c r="FI6" s="940"/>
      <c r="FJ6" s="940"/>
      <c r="FK6" s="940"/>
      <c r="FL6" s="940"/>
      <c r="FM6" s="940"/>
      <c r="FN6" s="940"/>
      <c r="FO6" s="940"/>
      <c r="FP6" s="940"/>
      <c r="FQ6" s="940"/>
      <c r="FR6" s="940"/>
      <c r="FS6" s="940"/>
      <c r="FT6" s="940"/>
      <c r="FU6" s="940"/>
      <c r="FV6" s="940"/>
      <c r="FW6" s="940"/>
      <c r="FX6" s="940"/>
      <c r="FY6" s="940"/>
      <c r="FZ6" s="940"/>
      <c r="GA6" s="940"/>
      <c r="GB6" s="940"/>
      <c r="GC6" s="940"/>
      <c r="GD6" s="940"/>
      <c r="GE6" s="940"/>
      <c r="GF6" s="940"/>
      <c r="GG6" s="940"/>
    </row>
    <row r="7" spans="1:191" s="879" customFormat="1" ht="20.100000000000001" customHeight="1" x14ac:dyDescent="0.3">
      <c r="A7" s="886" t="s">
        <v>1056</v>
      </c>
      <c r="B7" s="887" t="s">
        <v>1057</v>
      </c>
      <c r="C7" s="888" t="s">
        <v>1058</v>
      </c>
      <c r="D7" s="888" t="s">
        <v>1059</v>
      </c>
      <c r="E7" s="888" t="s">
        <v>1059</v>
      </c>
      <c r="F7" s="887" t="s">
        <v>1059</v>
      </c>
      <c r="G7" s="888" t="s">
        <v>1060</v>
      </c>
      <c r="H7" s="888" t="s">
        <v>1061</v>
      </c>
      <c r="I7" s="888" t="s">
        <v>1061</v>
      </c>
      <c r="J7" s="888" t="s">
        <v>1062</v>
      </c>
      <c r="K7" s="888" t="s">
        <v>1062</v>
      </c>
      <c r="L7" s="888" t="s">
        <v>1061</v>
      </c>
      <c r="M7" s="888" t="s">
        <v>1063</v>
      </c>
      <c r="N7" s="887" t="s">
        <v>1064</v>
      </c>
      <c r="O7" s="888" t="s">
        <v>1064</v>
      </c>
      <c r="P7" s="888" t="s">
        <v>1065</v>
      </c>
      <c r="Q7" s="887" t="s">
        <v>1065</v>
      </c>
      <c r="R7" s="888" t="s">
        <v>1065</v>
      </c>
      <c r="S7" s="888" t="s">
        <v>1065</v>
      </c>
      <c r="T7" s="889" t="s">
        <v>1065</v>
      </c>
      <c r="U7" s="889" t="s">
        <v>1065</v>
      </c>
      <c r="V7" s="889" t="s">
        <v>1065</v>
      </c>
      <c r="W7" s="889" t="s">
        <v>1065</v>
      </c>
      <c r="X7" s="889" t="s">
        <v>1066</v>
      </c>
      <c r="Y7" s="889" t="s">
        <v>1066</v>
      </c>
      <c r="Z7" s="889" t="s">
        <v>1067</v>
      </c>
      <c r="AA7" s="889" t="s">
        <v>1067</v>
      </c>
      <c r="AB7" s="889" t="s">
        <v>1067</v>
      </c>
      <c r="AC7" s="889" t="s">
        <v>1067</v>
      </c>
      <c r="AD7" s="889" t="s">
        <v>1067</v>
      </c>
      <c r="AE7" s="889" t="s">
        <v>1067</v>
      </c>
      <c r="AF7" s="889" t="s">
        <v>1067</v>
      </c>
      <c r="AG7" s="889" t="s">
        <v>1068</v>
      </c>
      <c r="AH7" s="889" t="s">
        <v>1031</v>
      </c>
      <c r="AI7" s="889" t="s">
        <v>1069</v>
      </c>
      <c r="AJ7" s="889" t="s">
        <v>1070</v>
      </c>
      <c r="AK7" s="889" t="s">
        <v>1070</v>
      </c>
      <c r="AL7" s="889" t="s">
        <v>1071</v>
      </c>
      <c r="AM7" s="889" t="s">
        <v>1072</v>
      </c>
      <c r="AN7" s="889" t="s">
        <v>1072</v>
      </c>
      <c r="AO7" s="889">
        <v>6</v>
      </c>
      <c r="AP7" s="889">
        <v>6</v>
      </c>
      <c r="AQ7" s="889">
        <v>6</v>
      </c>
      <c r="AR7" s="889">
        <v>6</v>
      </c>
      <c r="AS7" s="889">
        <v>6</v>
      </c>
      <c r="AT7" s="889">
        <v>6</v>
      </c>
      <c r="AU7" s="889">
        <v>2.5</v>
      </c>
      <c r="AV7" s="889">
        <v>2.5</v>
      </c>
      <c r="AW7" s="889" t="s">
        <v>1073</v>
      </c>
      <c r="AX7" s="889" t="s">
        <v>1073</v>
      </c>
      <c r="AY7" s="889" t="s">
        <v>1074</v>
      </c>
      <c r="AZ7" s="889">
        <v>2.5</v>
      </c>
      <c r="BA7" s="889">
        <v>2.5</v>
      </c>
      <c r="BB7" s="889">
        <v>2.5</v>
      </c>
      <c r="BC7" s="889">
        <v>2.5</v>
      </c>
      <c r="BD7" s="889" t="s">
        <v>1075</v>
      </c>
      <c r="BE7" s="889" t="s">
        <v>1075</v>
      </c>
      <c r="BF7" s="889" t="s">
        <v>1075</v>
      </c>
      <c r="BG7" s="889" t="s">
        <v>1075</v>
      </c>
      <c r="BH7" s="889" t="s">
        <v>1075</v>
      </c>
      <c r="BI7" s="889" t="s">
        <v>1075</v>
      </c>
      <c r="BJ7" s="889" t="s">
        <v>1076</v>
      </c>
      <c r="BK7" s="889" t="s">
        <v>1076</v>
      </c>
      <c r="BL7" s="889" t="s">
        <v>1076</v>
      </c>
      <c r="BM7" s="889">
        <v>2.5</v>
      </c>
      <c r="BN7" s="889" t="s">
        <v>1073</v>
      </c>
      <c r="BO7" s="889" t="s">
        <v>1073</v>
      </c>
      <c r="BP7" s="889">
        <v>2.5</v>
      </c>
      <c r="BQ7" s="889">
        <v>2.5</v>
      </c>
      <c r="BR7" s="889">
        <v>2.5</v>
      </c>
      <c r="BS7" s="889">
        <v>2.5</v>
      </c>
      <c r="BT7" s="889">
        <v>2.5</v>
      </c>
      <c r="BU7" s="889">
        <v>2.5</v>
      </c>
      <c r="BV7" s="889">
        <v>2.5</v>
      </c>
      <c r="BW7" s="889" t="s">
        <v>1077</v>
      </c>
      <c r="BX7" s="889" t="s">
        <v>1077</v>
      </c>
      <c r="BY7" s="889" t="s">
        <v>1077</v>
      </c>
      <c r="BZ7" s="890" t="s">
        <v>1077</v>
      </c>
      <c r="CA7" s="889" t="s">
        <v>1078</v>
      </c>
      <c r="CB7" s="889" t="s">
        <v>1079</v>
      </c>
      <c r="CC7" s="889" t="s">
        <v>1079</v>
      </c>
      <c r="CD7" s="889" t="s">
        <v>1080</v>
      </c>
      <c r="CE7" s="889" t="s">
        <v>1081</v>
      </c>
      <c r="CF7" s="889" t="s">
        <v>1082</v>
      </c>
      <c r="CG7" s="889" t="s">
        <v>1082</v>
      </c>
      <c r="CH7" s="889" t="s">
        <v>1083</v>
      </c>
      <c r="CI7" s="889" t="s">
        <v>1083</v>
      </c>
      <c r="CJ7" s="889" t="s">
        <v>1083</v>
      </c>
      <c r="CK7" s="889" t="s">
        <v>1084</v>
      </c>
      <c r="CL7" s="889" t="s">
        <v>1085</v>
      </c>
      <c r="CM7" s="889" t="s">
        <v>1086</v>
      </c>
      <c r="CN7" s="889" t="s">
        <v>1086</v>
      </c>
      <c r="CO7" s="889" t="s">
        <v>1086</v>
      </c>
      <c r="CP7" s="889" t="s">
        <v>1087</v>
      </c>
      <c r="CQ7" s="890" t="s">
        <v>1088</v>
      </c>
      <c r="CR7" s="889" t="s">
        <v>1089</v>
      </c>
      <c r="CS7" s="889" t="s">
        <v>1090</v>
      </c>
      <c r="CT7" s="889" t="s">
        <v>1090</v>
      </c>
      <c r="CU7" s="889" t="s">
        <v>1091</v>
      </c>
      <c r="CV7" s="889" t="s">
        <v>1092</v>
      </c>
      <c r="CW7" s="889" t="s">
        <v>1092</v>
      </c>
      <c r="CX7" s="889" t="s">
        <v>1092</v>
      </c>
      <c r="CY7" s="889" t="s">
        <v>1092</v>
      </c>
      <c r="CZ7" s="889" t="s">
        <v>1092</v>
      </c>
      <c r="DA7" s="889" t="s">
        <v>1092</v>
      </c>
      <c r="DB7" s="889" t="s">
        <v>1092</v>
      </c>
      <c r="DC7" s="941" t="s">
        <v>1092</v>
      </c>
      <c r="DD7" s="941" t="s">
        <v>1092</v>
      </c>
      <c r="DE7" s="941" t="s">
        <v>1093</v>
      </c>
      <c r="DF7" s="941" t="s">
        <v>1093</v>
      </c>
      <c r="DG7" s="941" t="s">
        <v>1093</v>
      </c>
      <c r="DH7" s="941" t="s">
        <v>1093</v>
      </c>
      <c r="DI7" s="941" t="s">
        <v>1093</v>
      </c>
      <c r="DJ7" s="941" t="s">
        <v>1093</v>
      </c>
      <c r="DK7" s="941" t="s">
        <v>1094</v>
      </c>
      <c r="DL7" s="941" t="s">
        <v>1094</v>
      </c>
      <c r="DM7" s="941" t="s">
        <v>1093</v>
      </c>
      <c r="DN7" s="941" t="s">
        <v>1093</v>
      </c>
      <c r="DO7" s="941" t="s">
        <v>1093</v>
      </c>
      <c r="DP7" s="941" t="s">
        <v>1095</v>
      </c>
      <c r="DQ7" s="941" t="s">
        <v>1095</v>
      </c>
      <c r="DR7" s="942" t="s">
        <v>1095</v>
      </c>
      <c r="DS7" s="943" t="s">
        <v>1095</v>
      </c>
      <c r="DT7" s="943" t="s">
        <v>1095</v>
      </c>
      <c r="DU7" s="943" t="s">
        <v>1095</v>
      </c>
      <c r="DV7" s="943" t="s">
        <v>1096</v>
      </c>
      <c r="DW7" s="943" t="s">
        <v>1096</v>
      </c>
      <c r="DX7" s="943" t="s">
        <v>1096</v>
      </c>
      <c r="DY7" s="943" t="s">
        <v>1096</v>
      </c>
      <c r="DZ7" s="943" t="s">
        <v>1096</v>
      </c>
      <c r="EA7" s="944">
        <v>2.75</v>
      </c>
      <c r="EB7" s="944">
        <v>2.75</v>
      </c>
      <c r="EC7" s="944">
        <v>2.75</v>
      </c>
      <c r="ED7" s="944">
        <v>2.75</v>
      </c>
      <c r="EE7" s="944">
        <v>2.2999999999999998</v>
      </c>
      <c r="EF7" s="944">
        <v>2.2999999999999998</v>
      </c>
      <c r="EG7" s="943" t="s">
        <v>1097</v>
      </c>
      <c r="EH7" s="943" t="s">
        <v>1097</v>
      </c>
      <c r="EI7" s="943" t="s">
        <v>1097</v>
      </c>
      <c r="EJ7" s="943" t="s">
        <v>1098</v>
      </c>
      <c r="EK7" s="943" t="s">
        <v>1098</v>
      </c>
      <c r="EL7" s="943" t="s">
        <v>1098</v>
      </c>
      <c r="EM7" s="943" t="s">
        <v>1099</v>
      </c>
      <c r="EN7" s="943" t="s">
        <v>1098</v>
      </c>
      <c r="EO7" s="943">
        <v>0</v>
      </c>
      <c r="EP7" s="943" t="s">
        <v>1100</v>
      </c>
      <c r="EQ7" s="943" t="s">
        <v>1101</v>
      </c>
      <c r="ER7" s="943" t="s">
        <v>1102</v>
      </c>
      <c r="ES7" s="945">
        <v>0</v>
      </c>
      <c r="ET7" s="939">
        <v>0</v>
      </c>
      <c r="EU7" s="939">
        <v>0</v>
      </c>
      <c r="EV7" s="939">
        <v>0</v>
      </c>
      <c r="EW7" s="939">
        <v>0</v>
      </c>
      <c r="EX7" s="939">
        <v>0</v>
      </c>
      <c r="EY7" s="939">
        <v>0.15</v>
      </c>
      <c r="EZ7" s="939">
        <v>0.85</v>
      </c>
      <c r="FA7" s="939">
        <v>0</v>
      </c>
      <c r="FB7" s="939">
        <v>0</v>
      </c>
      <c r="FC7" s="939">
        <v>0</v>
      </c>
      <c r="FD7" s="939" t="s">
        <v>367</v>
      </c>
      <c r="FE7" s="940" t="s">
        <v>367</v>
      </c>
      <c r="FF7" s="940" t="s">
        <v>367</v>
      </c>
      <c r="FG7" s="940" t="s">
        <v>367</v>
      </c>
      <c r="FH7" s="940" t="s">
        <v>367</v>
      </c>
      <c r="FI7" s="940">
        <v>2.2999999999999998</v>
      </c>
      <c r="FJ7" s="940" t="s">
        <v>367</v>
      </c>
      <c r="FK7" s="940" t="s">
        <v>367</v>
      </c>
      <c r="FL7" s="940">
        <v>0.15</v>
      </c>
      <c r="FM7" s="940" t="s">
        <v>367</v>
      </c>
      <c r="FN7" s="940" t="s">
        <v>367</v>
      </c>
      <c r="FO7" s="940" t="s">
        <v>367</v>
      </c>
      <c r="FP7" s="940" t="s">
        <v>367</v>
      </c>
      <c r="FQ7" s="940" t="s">
        <v>367</v>
      </c>
      <c r="FR7" s="940" t="s">
        <v>367</v>
      </c>
      <c r="FS7" s="940" t="s">
        <v>367</v>
      </c>
      <c r="FT7" s="940" t="s">
        <v>367</v>
      </c>
      <c r="FU7" s="940" t="s">
        <v>367</v>
      </c>
      <c r="FV7" s="940" t="s">
        <v>367</v>
      </c>
      <c r="FW7" s="940" t="s">
        <v>367</v>
      </c>
      <c r="FX7" s="940" t="s">
        <v>367</v>
      </c>
      <c r="FY7" s="940" t="s">
        <v>367</v>
      </c>
      <c r="FZ7" s="940" t="s">
        <v>367</v>
      </c>
      <c r="GA7" s="940" t="s">
        <v>367</v>
      </c>
      <c r="GB7" s="940" t="s">
        <v>367</v>
      </c>
      <c r="GC7" s="940" t="s">
        <v>367</v>
      </c>
      <c r="GD7" s="940" t="s">
        <v>367</v>
      </c>
      <c r="GE7" s="940" t="s">
        <v>367</v>
      </c>
      <c r="GF7" s="940">
        <v>0</v>
      </c>
      <c r="GG7" s="940">
        <v>0</v>
      </c>
    </row>
    <row r="8" spans="1:191" s="879" customFormat="1" ht="20.100000000000001" customHeight="1" x14ac:dyDescent="0.3">
      <c r="A8" s="886" t="s">
        <v>1103</v>
      </c>
      <c r="B8" s="887" t="s">
        <v>1104</v>
      </c>
      <c r="C8" s="888" t="s">
        <v>1105</v>
      </c>
      <c r="D8" s="888" t="s">
        <v>1105</v>
      </c>
      <c r="E8" s="888" t="s">
        <v>1105</v>
      </c>
      <c r="F8" s="887" t="s">
        <v>1105</v>
      </c>
      <c r="G8" s="888" t="s">
        <v>1004</v>
      </c>
      <c r="H8" s="888" t="s">
        <v>1004</v>
      </c>
      <c r="I8" s="888" t="s">
        <v>1004</v>
      </c>
      <c r="J8" s="888" t="s">
        <v>1004</v>
      </c>
      <c r="K8" s="888" t="s">
        <v>1004</v>
      </c>
      <c r="L8" s="888" t="s">
        <v>1004</v>
      </c>
      <c r="M8" s="888" t="s">
        <v>1004</v>
      </c>
      <c r="N8" s="887" t="s">
        <v>1106</v>
      </c>
      <c r="O8" s="888" t="s">
        <v>1106</v>
      </c>
      <c r="P8" s="888" t="s">
        <v>1107</v>
      </c>
      <c r="Q8" s="887" t="s">
        <v>1108</v>
      </c>
      <c r="R8" s="888" t="s">
        <v>1108</v>
      </c>
      <c r="S8" s="888" t="s">
        <v>1108</v>
      </c>
      <c r="T8" s="889" t="s">
        <v>994</v>
      </c>
      <c r="U8" s="889" t="s">
        <v>994</v>
      </c>
      <c r="V8" s="889" t="s">
        <v>1109</v>
      </c>
      <c r="W8" s="889" t="s">
        <v>1110</v>
      </c>
      <c r="X8" s="889" t="s">
        <v>1108</v>
      </c>
      <c r="Y8" s="889" t="s">
        <v>1111</v>
      </c>
      <c r="Z8" s="889" t="s">
        <v>1112</v>
      </c>
      <c r="AA8" s="889" t="s">
        <v>988</v>
      </c>
      <c r="AB8" s="889" t="s">
        <v>988</v>
      </c>
      <c r="AC8" s="889" t="s">
        <v>988</v>
      </c>
      <c r="AD8" s="889" t="s">
        <v>988</v>
      </c>
      <c r="AE8" s="889" t="s">
        <v>988</v>
      </c>
      <c r="AF8" s="889" t="s">
        <v>988</v>
      </c>
      <c r="AG8" s="889" t="s">
        <v>1113</v>
      </c>
      <c r="AH8" s="889" t="s">
        <v>1114</v>
      </c>
      <c r="AI8" s="889" t="s">
        <v>1114</v>
      </c>
      <c r="AJ8" s="889" t="s">
        <v>1115</v>
      </c>
      <c r="AK8" s="889" t="s">
        <v>1116</v>
      </c>
      <c r="AL8" s="889" t="s">
        <v>1117</v>
      </c>
      <c r="AM8" s="889" t="s">
        <v>1118</v>
      </c>
      <c r="AN8" s="889" t="s">
        <v>1118</v>
      </c>
      <c r="AO8" s="889" t="s">
        <v>1118</v>
      </c>
      <c r="AP8" s="889" t="s">
        <v>1119</v>
      </c>
      <c r="AQ8" s="889" t="s">
        <v>1120</v>
      </c>
      <c r="AR8" s="889" t="s">
        <v>1121</v>
      </c>
      <c r="AS8" s="889" t="s">
        <v>1121</v>
      </c>
      <c r="AT8" s="889" t="s">
        <v>1122</v>
      </c>
      <c r="AU8" s="889" t="s">
        <v>1122</v>
      </c>
      <c r="AV8" s="889" t="s">
        <v>1122</v>
      </c>
      <c r="AW8" s="889" t="s">
        <v>1122</v>
      </c>
      <c r="AX8" s="889" t="s">
        <v>1122</v>
      </c>
      <c r="AY8" s="889" t="s">
        <v>1122</v>
      </c>
      <c r="AZ8" s="889" t="s">
        <v>1122</v>
      </c>
      <c r="BA8" s="889" t="s">
        <v>1122</v>
      </c>
      <c r="BB8" s="889" t="s">
        <v>1122</v>
      </c>
      <c r="BC8" s="889" t="s">
        <v>1122</v>
      </c>
      <c r="BD8" s="889" t="s">
        <v>1122</v>
      </c>
      <c r="BE8" s="889" t="s">
        <v>1123</v>
      </c>
      <c r="BF8" s="889" t="s">
        <v>1123</v>
      </c>
      <c r="BG8" s="889" t="s">
        <v>1123</v>
      </c>
      <c r="BH8" s="889" t="s">
        <v>1124</v>
      </c>
      <c r="BI8" s="889" t="s">
        <v>1125</v>
      </c>
      <c r="BJ8" s="889" t="s">
        <v>1125</v>
      </c>
      <c r="BK8" s="889" t="s">
        <v>1125</v>
      </c>
      <c r="BL8" s="889" t="s">
        <v>1125</v>
      </c>
      <c r="BM8" s="889" t="s">
        <v>1126</v>
      </c>
      <c r="BN8" s="889" t="s">
        <v>1127</v>
      </c>
      <c r="BO8" s="889" t="s">
        <v>1128</v>
      </c>
      <c r="BP8" s="889" t="s">
        <v>1128</v>
      </c>
      <c r="BQ8" s="889" t="s">
        <v>1129</v>
      </c>
      <c r="BR8" s="889" t="s">
        <v>1129</v>
      </c>
      <c r="BS8" s="889" t="s">
        <v>1130</v>
      </c>
      <c r="BT8" s="889" t="s">
        <v>1130</v>
      </c>
      <c r="BU8" s="889" t="s">
        <v>1131</v>
      </c>
      <c r="BV8" s="889" t="s">
        <v>1131</v>
      </c>
      <c r="BW8" s="889" t="s">
        <v>1131</v>
      </c>
      <c r="BX8" s="889" t="s">
        <v>1131</v>
      </c>
      <c r="BY8" s="889" t="s">
        <v>1131</v>
      </c>
      <c r="BZ8" s="890" t="s">
        <v>1131</v>
      </c>
      <c r="CA8" s="889" t="s">
        <v>1131</v>
      </c>
      <c r="CB8" s="889" t="s">
        <v>1132</v>
      </c>
      <c r="CC8" s="889" t="s">
        <v>1132</v>
      </c>
      <c r="CD8" s="889" t="s">
        <v>1133</v>
      </c>
      <c r="CE8" s="889" t="s">
        <v>1133</v>
      </c>
      <c r="CF8" s="889" t="s">
        <v>1133</v>
      </c>
      <c r="CG8" s="889" t="s">
        <v>1133</v>
      </c>
      <c r="CH8" s="889" t="s">
        <v>1133</v>
      </c>
      <c r="CI8" s="889" t="s">
        <v>1133</v>
      </c>
      <c r="CJ8" s="889" t="s">
        <v>1134</v>
      </c>
      <c r="CK8" s="889" t="s">
        <v>1133</v>
      </c>
      <c r="CL8" s="889" t="s">
        <v>1133</v>
      </c>
      <c r="CM8" s="889" t="s">
        <v>1133</v>
      </c>
      <c r="CN8" s="889" t="s">
        <v>1133</v>
      </c>
      <c r="CO8" s="889" t="s">
        <v>1133</v>
      </c>
      <c r="CP8" s="889" t="s">
        <v>1133</v>
      </c>
      <c r="CQ8" s="890" t="s">
        <v>1135</v>
      </c>
      <c r="CR8" s="889" t="s">
        <v>1136</v>
      </c>
      <c r="CS8" s="889" t="s">
        <v>1137</v>
      </c>
      <c r="CT8" s="889" t="s">
        <v>1138</v>
      </c>
      <c r="CU8" s="889" t="s">
        <v>1139</v>
      </c>
      <c r="CV8" s="889" t="s">
        <v>1139</v>
      </c>
      <c r="CW8" s="889" t="s">
        <v>1139</v>
      </c>
      <c r="CX8" s="889" t="s">
        <v>1140</v>
      </c>
      <c r="CY8" s="889" t="s">
        <v>1139</v>
      </c>
      <c r="CZ8" s="889" t="s">
        <v>1139</v>
      </c>
      <c r="DA8" s="889" t="s">
        <v>1138</v>
      </c>
      <c r="DB8" s="889" t="s">
        <v>1138</v>
      </c>
      <c r="DC8" s="941" t="s">
        <v>1141</v>
      </c>
      <c r="DD8" s="941" t="s">
        <v>1138</v>
      </c>
      <c r="DE8" s="941" t="s">
        <v>1142</v>
      </c>
      <c r="DF8" s="941" t="s">
        <v>1143</v>
      </c>
      <c r="DG8" s="941" t="s">
        <v>1144</v>
      </c>
      <c r="DH8" s="941" t="s">
        <v>1144</v>
      </c>
      <c r="DI8" s="941" t="s">
        <v>1144</v>
      </c>
      <c r="DJ8" s="941" t="s">
        <v>1144</v>
      </c>
      <c r="DK8" s="941" t="s">
        <v>1145</v>
      </c>
      <c r="DL8" s="941" t="s">
        <v>1144</v>
      </c>
      <c r="DM8" s="941" t="s">
        <v>1144</v>
      </c>
      <c r="DN8" s="941" t="s">
        <v>1144</v>
      </c>
      <c r="DO8" s="941" t="s">
        <v>1144</v>
      </c>
      <c r="DP8" s="941" t="s">
        <v>1146</v>
      </c>
      <c r="DQ8" s="941" t="s">
        <v>1146</v>
      </c>
      <c r="DR8" s="942" t="s">
        <v>1146</v>
      </c>
      <c r="DS8" s="943" t="s">
        <v>1146</v>
      </c>
      <c r="DT8" s="943" t="s">
        <v>1146</v>
      </c>
      <c r="DU8" s="943" t="s">
        <v>1146</v>
      </c>
      <c r="DV8" s="943" t="s">
        <v>1147</v>
      </c>
      <c r="DW8" s="943" t="s">
        <v>1147</v>
      </c>
      <c r="DX8" s="943" t="s">
        <v>1147</v>
      </c>
      <c r="DY8" s="943" t="s">
        <v>1147</v>
      </c>
      <c r="DZ8" s="943" t="s">
        <v>1147</v>
      </c>
      <c r="EA8" s="943" t="s">
        <v>1147</v>
      </c>
      <c r="EB8" s="943" t="s">
        <v>1147</v>
      </c>
      <c r="EC8" s="943" t="s">
        <v>1147</v>
      </c>
      <c r="ED8" s="943" t="s">
        <v>1147</v>
      </c>
      <c r="EE8" s="943" t="s">
        <v>1148</v>
      </c>
      <c r="EF8" s="943" t="s">
        <v>1148</v>
      </c>
      <c r="EG8" s="943" t="s">
        <v>1148</v>
      </c>
      <c r="EH8" s="943" t="s">
        <v>1148</v>
      </c>
      <c r="EI8" s="943" t="s">
        <v>1149</v>
      </c>
      <c r="EJ8" s="943" t="s">
        <v>1150</v>
      </c>
      <c r="EK8" s="943" t="s">
        <v>1151</v>
      </c>
      <c r="EL8" s="943" t="s">
        <v>1150</v>
      </c>
      <c r="EM8" s="943" t="s">
        <v>1150</v>
      </c>
      <c r="EN8" s="943" t="s">
        <v>1151</v>
      </c>
      <c r="EO8" s="943" t="s">
        <v>1151</v>
      </c>
      <c r="EP8" s="943" t="s">
        <v>1151</v>
      </c>
      <c r="EQ8" s="943" t="s">
        <v>1151</v>
      </c>
      <c r="ER8" s="943" t="s">
        <v>1152</v>
      </c>
      <c r="ES8" s="945" t="s">
        <v>1152</v>
      </c>
      <c r="ET8" s="939" t="s">
        <v>1152</v>
      </c>
      <c r="EU8" s="939" t="s">
        <v>1150</v>
      </c>
      <c r="EV8" s="939">
        <v>0.4</v>
      </c>
      <c r="EW8" s="939" t="s">
        <v>1152</v>
      </c>
      <c r="EX8" s="939" t="s">
        <v>1152</v>
      </c>
      <c r="EY8" s="939" t="s">
        <v>1150</v>
      </c>
      <c r="EZ8" s="939" t="s">
        <v>1153</v>
      </c>
      <c r="FA8" s="939" t="s">
        <v>1152</v>
      </c>
      <c r="FB8" s="939" t="s">
        <v>1154</v>
      </c>
      <c r="FC8" s="939" t="s">
        <v>1155</v>
      </c>
      <c r="FD8" s="939" t="s">
        <v>1156</v>
      </c>
      <c r="FE8" s="940">
        <v>0.4</v>
      </c>
      <c r="FF8" s="940" t="s">
        <v>1924</v>
      </c>
      <c r="FG8" s="940" t="s">
        <v>1925</v>
      </c>
      <c r="FH8" s="940" t="s">
        <v>1926</v>
      </c>
      <c r="FI8" s="940" t="s">
        <v>1247</v>
      </c>
      <c r="FJ8" s="940" t="s">
        <v>1927</v>
      </c>
      <c r="FK8" s="940" t="s">
        <v>1928</v>
      </c>
      <c r="FL8" s="940" t="s">
        <v>1927</v>
      </c>
      <c r="FM8" s="940" t="s">
        <v>1924</v>
      </c>
      <c r="FN8" s="940" t="s">
        <v>1929</v>
      </c>
      <c r="FO8" s="940" t="s">
        <v>1930</v>
      </c>
      <c r="FP8" s="940" t="s">
        <v>1930</v>
      </c>
      <c r="FQ8" s="940" t="s">
        <v>1152</v>
      </c>
      <c r="FR8" s="940" t="s">
        <v>1930</v>
      </c>
      <c r="FS8" s="940" t="s">
        <v>1930</v>
      </c>
      <c r="FT8" s="940" t="s">
        <v>1931</v>
      </c>
      <c r="FU8" s="940" t="s">
        <v>1932</v>
      </c>
      <c r="FV8" s="940" t="s">
        <v>1933</v>
      </c>
      <c r="FW8" s="940" t="s">
        <v>1934</v>
      </c>
      <c r="FX8" s="940" t="s">
        <v>1935</v>
      </c>
      <c r="FY8" s="940" t="s">
        <v>1933</v>
      </c>
      <c r="FZ8" s="940" t="s">
        <v>1936</v>
      </c>
      <c r="GA8" s="940" t="s">
        <v>1933</v>
      </c>
      <c r="GB8" s="940" t="s">
        <v>1102</v>
      </c>
      <c r="GC8" s="940">
        <v>0.05</v>
      </c>
      <c r="GD8" s="940">
        <v>0.05</v>
      </c>
      <c r="GE8" s="940" t="s">
        <v>1102</v>
      </c>
      <c r="GF8" s="940">
        <v>0.1</v>
      </c>
      <c r="GG8" s="940" t="s">
        <v>1102</v>
      </c>
    </row>
    <row r="9" spans="1:191" s="879" customFormat="1" ht="20.100000000000001" customHeight="1" x14ac:dyDescent="0.3">
      <c r="A9" s="886" t="s">
        <v>1157</v>
      </c>
      <c r="B9" s="887" t="s">
        <v>1158</v>
      </c>
      <c r="C9" s="888" t="s">
        <v>1159</v>
      </c>
      <c r="D9" s="888" t="s">
        <v>1160</v>
      </c>
      <c r="E9" s="888" t="s">
        <v>1161</v>
      </c>
      <c r="F9" s="887" t="s">
        <v>1162</v>
      </c>
      <c r="G9" s="888" t="s">
        <v>1163</v>
      </c>
      <c r="H9" s="888" t="s">
        <v>1164</v>
      </c>
      <c r="I9" s="888" t="s">
        <v>1165</v>
      </c>
      <c r="J9" s="888" t="s">
        <v>1165</v>
      </c>
      <c r="K9" s="888" t="s">
        <v>1166</v>
      </c>
      <c r="L9" s="888" t="s">
        <v>1166</v>
      </c>
      <c r="M9" s="888" t="s">
        <v>1164</v>
      </c>
      <c r="N9" s="887" t="s">
        <v>1167</v>
      </c>
      <c r="O9" s="888" t="s">
        <v>1168</v>
      </c>
      <c r="P9" s="888" t="s">
        <v>1169</v>
      </c>
      <c r="Q9" s="887" t="s">
        <v>1109</v>
      </c>
      <c r="R9" s="888" t="s">
        <v>1109</v>
      </c>
      <c r="S9" s="888" t="s">
        <v>1170</v>
      </c>
      <c r="T9" s="889" t="s">
        <v>991</v>
      </c>
      <c r="U9" s="889" t="s">
        <v>1171</v>
      </c>
      <c r="V9" s="889" t="s">
        <v>1172</v>
      </c>
      <c r="W9" s="889" t="s">
        <v>1171</v>
      </c>
      <c r="X9" s="889" t="s">
        <v>991</v>
      </c>
      <c r="Y9" s="889" t="s">
        <v>1171</v>
      </c>
      <c r="Z9" s="889" t="s">
        <v>1173</v>
      </c>
      <c r="AA9" s="889" t="s">
        <v>1174</v>
      </c>
      <c r="AB9" s="889" t="s">
        <v>1175</v>
      </c>
      <c r="AC9" s="889" t="s">
        <v>1176</v>
      </c>
      <c r="AD9" s="889" t="s">
        <v>1176</v>
      </c>
      <c r="AE9" s="889" t="s">
        <v>1176</v>
      </c>
      <c r="AF9" s="889" t="s">
        <v>1173</v>
      </c>
      <c r="AG9" s="889" t="s">
        <v>1177</v>
      </c>
      <c r="AH9" s="889" t="s">
        <v>1178</v>
      </c>
      <c r="AI9" s="889" t="s">
        <v>1178</v>
      </c>
      <c r="AJ9" s="889" t="s">
        <v>1068</v>
      </c>
      <c r="AK9" s="889" t="s">
        <v>1006</v>
      </c>
      <c r="AL9" s="889" t="s">
        <v>1179</v>
      </c>
      <c r="AM9" s="889" t="s">
        <v>1179</v>
      </c>
      <c r="AN9" s="889" t="s">
        <v>1179</v>
      </c>
      <c r="AO9" s="889" t="s">
        <v>1180</v>
      </c>
      <c r="AP9" s="889" t="s">
        <v>1181</v>
      </c>
      <c r="AQ9" s="889" t="s">
        <v>1182</v>
      </c>
      <c r="AR9" s="889" t="s">
        <v>1182</v>
      </c>
      <c r="AS9" s="889" t="s">
        <v>1183</v>
      </c>
      <c r="AT9" s="889" t="s">
        <v>1184</v>
      </c>
      <c r="AU9" s="889" t="s">
        <v>1185</v>
      </c>
      <c r="AV9" s="889" t="s">
        <v>1186</v>
      </c>
      <c r="AW9" s="889" t="s">
        <v>1186</v>
      </c>
      <c r="AX9" s="889" t="s">
        <v>1186</v>
      </c>
      <c r="AY9" s="889" t="s">
        <v>1186</v>
      </c>
      <c r="AZ9" s="889" t="s">
        <v>1187</v>
      </c>
      <c r="BA9" s="889" t="s">
        <v>1188</v>
      </c>
      <c r="BB9" s="889" t="s">
        <v>1188</v>
      </c>
      <c r="BC9" s="889" t="s">
        <v>1189</v>
      </c>
      <c r="BD9" s="889" t="s">
        <v>1189</v>
      </c>
      <c r="BE9" s="889" t="s">
        <v>1189</v>
      </c>
      <c r="BF9" s="889" t="s">
        <v>1189</v>
      </c>
      <c r="BG9" s="889" t="s">
        <v>1189</v>
      </c>
      <c r="BH9" s="889" t="s">
        <v>1189</v>
      </c>
      <c r="BI9" s="889" t="s">
        <v>1189</v>
      </c>
      <c r="BJ9" s="889" t="s">
        <v>1189</v>
      </c>
      <c r="BK9" s="889" t="s">
        <v>1189</v>
      </c>
      <c r="BL9" s="889" t="s">
        <v>1189</v>
      </c>
      <c r="BM9" s="889" t="s">
        <v>1190</v>
      </c>
      <c r="BN9" s="889" t="s">
        <v>1190</v>
      </c>
      <c r="BO9" s="889" t="s">
        <v>1190</v>
      </c>
      <c r="BP9" s="889" t="s">
        <v>1190</v>
      </c>
      <c r="BQ9" s="889" t="s">
        <v>1190</v>
      </c>
      <c r="BR9" s="889" t="s">
        <v>1190</v>
      </c>
      <c r="BS9" s="889" t="s">
        <v>1191</v>
      </c>
      <c r="BT9" s="889" t="s">
        <v>1191</v>
      </c>
      <c r="BU9" s="889" t="s">
        <v>1192</v>
      </c>
      <c r="BV9" s="889" t="s">
        <v>1192</v>
      </c>
      <c r="BW9" s="889" t="s">
        <v>1192</v>
      </c>
      <c r="BX9" s="889" t="s">
        <v>1193</v>
      </c>
      <c r="BY9" s="889" t="s">
        <v>1194</v>
      </c>
      <c r="BZ9" s="890" t="s">
        <v>1195</v>
      </c>
      <c r="CA9" s="889" t="s">
        <v>1196</v>
      </c>
      <c r="CB9" s="889" t="s">
        <v>1196</v>
      </c>
      <c r="CC9" s="889" t="s">
        <v>1197</v>
      </c>
      <c r="CD9" s="889" t="s">
        <v>1198</v>
      </c>
      <c r="CE9" s="889" t="s">
        <v>1199</v>
      </c>
      <c r="CF9" s="889" t="s">
        <v>1200</v>
      </c>
      <c r="CG9" s="889" t="s">
        <v>1200</v>
      </c>
      <c r="CH9" s="889" t="s">
        <v>1201</v>
      </c>
      <c r="CI9" s="889" t="s">
        <v>1202</v>
      </c>
      <c r="CJ9" s="889" t="s">
        <v>1202</v>
      </c>
      <c r="CK9" s="889" t="s">
        <v>1202</v>
      </c>
      <c r="CL9" s="889" t="s">
        <v>1203</v>
      </c>
      <c r="CM9" s="889" t="s">
        <v>1203</v>
      </c>
      <c r="CN9" s="889" t="s">
        <v>1200</v>
      </c>
      <c r="CO9" s="889" t="s">
        <v>1204</v>
      </c>
      <c r="CP9" s="889" t="s">
        <v>1205</v>
      </c>
      <c r="CQ9" s="890" t="s">
        <v>1206</v>
      </c>
      <c r="CR9" s="889" t="s">
        <v>1207</v>
      </c>
      <c r="CS9" s="889" t="s">
        <v>1208</v>
      </c>
      <c r="CT9" s="889" t="s">
        <v>1209</v>
      </c>
      <c r="CU9" s="889" t="s">
        <v>1210</v>
      </c>
      <c r="CV9" s="889" t="s">
        <v>1207</v>
      </c>
      <c r="CW9" s="889" t="s">
        <v>1211</v>
      </c>
      <c r="CX9" s="889" t="s">
        <v>1212</v>
      </c>
      <c r="CY9" s="889" t="s">
        <v>1213</v>
      </c>
      <c r="CZ9" s="889" t="s">
        <v>1213</v>
      </c>
      <c r="DA9" s="889" t="s">
        <v>1213</v>
      </c>
      <c r="DB9" s="889" t="s">
        <v>1214</v>
      </c>
      <c r="DC9" s="941" t="s">
        <v>1207</v>
      </c>
      <c r="DD9" s="941" t="s">
        <v>1215</v>
      </c>
      <c r="DE9" s="941" t="s">
        <v>1207</v>
      </c>
      <c r="DF9" s="941" t="s">
        <v>1216</v>
      </c>
      <c r="DG9" s="941" t="s">
        <v>1217</v>
      </c>
      <c r="DH9" s="941" t="s">
        <v>1218</v>
      </c>
      <c r="DI9" s="941" t="s">
        <v>1219</v>
      </c>
      <c r="DJ9" s="941" t="s">
        <v>1220</v>
      </c>
      <c r="DK9" s="941" t="s">
        <v>1221</v>
      </c>
      <c r="DL9" s="941" t="s">
        <v>1222</v>
      </c>
      <c r="DM9" s="941" t="s">
        <v>1223</v>
      </c>
      <c r="DN9" s="941" t="s">
        <v>1224</v>
      </c>
      <c r="DO9" s="941" t="s">
        <v>1225</v>
      </c>
      <c r="DP9" s="941" t="s">
        <v>1226</v>
      </c>
      <c r="DQ9" s="941" t="s">
        <v>1227</v>
      </c>
      <c r="DR9" s="942" t="s">
        <v>1228</v>
      </c>
      <c r="DS9" s="943" t="s">
        <v>1229</v>
      </c>
      <c r="DT9" s="943" t="s">
        <v>1230</v>
      </c>
      <c r="DU9" s="943" t="s">
        <v>1231</v>
      </c>
      <c r="DV9" s="943" t="s">
        <v>1231</v>
      </c>
      <c r="DW9" s="943" t="s">
        <v>1232</v>
      </c>
      <c r="DX9" s="943" t="s">
        <v>1233</v>
      </c>
      <c r="DY9" s="943" t="s">
        <v>1234</v>
      </c>
      <c r="DZ9" s="943" t="s">
        <v>1235</v>
      </c>
      <c r="EA9" s="943" t="s">
        <v>1235</v>
      </c>
      <c r="EB9" s="943" t="s">
        <v>1235</v>
      </c>
      <c r="EC9" s="943" t="s">
        <v>1235</v>
      </c>
      <c r="ED9" s="943" t="s">
        <v>1236</v>
      </c>
      <c r="EE9" s="943" t="s">
        <v>1151</v>
      </c>
      <c r="EF9" s="943" t="s">
        <v>1237</v>
      </c>
      <c r="EG9" s="943" t="s">
        <v>1238</v>
      </c>
      <c r="EH9" s="943" t="s">
        <v>1239</v>
      </c>
      <c r="EI9" s="943" t="s">
        <v>1240</v>
      </c>
      <c r="EJ9" s="943" t="s">
        <v>1238</v>
      </c>
      <c r="EK9" s="943" t="s">
        <v>1241</v>
      </c>
      <c r="EL9" s="943" t="s">
        <v>1242</v>
      </c>
      <c r="EM9" s="943" t="s">
        <v>1243</v>
      </c>
      <c r="EN9" s="943" t="s">
        <v>1244</v>
      </c>
      <c r="EO9" s="943" t="s">
        <v>1245</v>
      </c>
      <c r="EP9" s="943" t="s">
        <v>1244</v>
      </c>
      <c r="EQ9" s="943" t="s">
        <v>1246</v>
      </c>
      <c r="ER9" s="943" t="s">
        <v>1246</v>
      </c>
      <c r="ES9" s="945" t="s">
        <v>1247</v>
      </c>
      <c r="ET9" s="939" t="s">
        <v>1248</v>
      </c>
      <c r="EU9" s="939" t="s">
        <v>1249</v>
      </c>
      <c r="EV9" s="939" t="s">
        <v>1250</v>
      </c>
      <c r="EW9" s="939" t="s">
        <v>1249</v>
      </c>
      <c r="EX9" s="939" t="s">
        <v>1251</v>
      </c>
      <c r="EY9" s="939" t="s">
        <v>1252</v>
      </c>
      <c r="EZ9" s="939" t="s">
        <v>1253</v>
      </c>
      <c r="FA9" s="939" t="s">
        <v>1254</v>
      </c>
      <c r="FB9" s="939" t="s">
        <v>1255</v>
      </c>
      <c r="FC9" s="939" t="s">
        <v>1256</v>
      </c>
      <c r="FD9" s="939" t="s">
        <v>1257</v>
      </c>
      <c r="FE9" s="940" t="s">
        <v>1937</v>
      </c>
      <c r="FF9" s="940" t="s">
        <v>1938</v>
      </c>
      <c r="FG9" s="940" t="s">
        <v>1939</v>
      </c>
      <c r="FH9" s="940" t="s">
        <v>1940</v>
      </c>
      <c r="FI9" s="940" t="s">
        <v>1941</v>
      </c>
      <c r="FJ9" s="940" t="s">
        <v>1941</v>
      </c>
      <c r="FK9" s="940" t="s">
        <v>1941</v>
      </c>
      <c r="FL9" s="940" t="s">
        <v>1942</v>
      </c>
      <c r="FM9" s="940" t="s">
        <v>1943</v>
      </c>
      <c r="FN9" s="940" t="s">
        <v>1944</v>
      </c>
      <c r="FO9" s="940" t="s">
        <v>1937</v>
      </c>
      <c r="FP9" s="940" t="s">
        <v>1943</v>
      </c>
      <c r="FQ9" s="940" t="s">
        <v>1945</v>
      </c>
      <c r="FR9" s="940" t="s">
        <v>1946</v>
      </c>
      <c r="FS9" s="940" t="s">
        <v>1947</v>
      </c>
      <c r="FT9" s="940" t="s">
        <v>1946</v>
      </c>
      <c r="FU9" s="940" t="s">
        <v>1948</v>
      </c>
      <c r="FV9" s="940" t="s">
        <v>1949</v>
      </c>
      <c r="FW9" s="940" t="s">
        <v>1950</v>
      </c>
      <c r="FX9" s="940" t="s">
        <v>1951</v>
      </c>
      <c r="FY9" s="940" t="s">
        <v>1952</v>
      </c>
      <c r="FZ9" s="940" t="s">
        <v>1953</v>
      </c>
      <c r="GA9" s="940" t="s">
        <v>1954</v>
      </c>
      <c r="GB9" s="940" t="s">
        <v>1954</v>
      </c>
      <c r="GC9" s="940" t="s">
        <v>1954</v>
      </c>
      <c r="GD9" s="940" t="s">
        <v>1955</v>
      </c>
      <c r="GE9" s="940" t="s">
        <v>1956</v>
      </c>
      <c r="GF9" s="940" t="s">
        <v>1957</v>
      </c>
      <c r="GG9" s="940">
        <v>0.25</v>
      </c>
    </row>
    <row r="10" spans="1:191" s="879" customFormat="1" ht="20.100000000000001" customHeight="1" x14ac:dyDescent="0.3">
      <c r="A10" s="886" t="s">
        <v>1258</v>
      </c>
      <c r="B10" s="887" t="s">
        <v>1259</v>
      </c>
      <c r="C10" s="888" t="s">
        <v>1260</v>
      </c>
      <c r="D10" s="888" t="s">
        <v>1261</v>
      </c>
      <c r="E10" s="888" t="s">
        <v>1261</v>
      </c>
      <c r="F10" s="887" t="s">
        <v>1262</v>
      </c>
      <c r="G10" s="888" t="s">
        <v>1263</v>
      </c>
      <c r="H10" s="888" t="s">
        <v>1182</v>
      </c>
      <c r="I10" s="888" t="s">
        <v>1263</v>
      </c>
      <c r="J10" s="888" t="s">
        <v>1263</v>
      </c>
      <c r="K10" s="888" t="s">
        <v>1263</v>
      </c>
      <c r="L10" s="888" t="s">
        <v>1263</v>
      </c>
      <c r="M10" s="888" t="s">
        <v>1264</v>
      </c>
      <c r="N10" s="887" t="s">
        <v>1265</v>
      </c>
      <c r="O10" s="888" t="s">
        <v>1266</v>
      </c>
      <c r="P10" s="888" t="s">
        <v>1267</v>
      </c>
      <c r="Q10" s="887" t="s">
        <v>1268</v>
      </c>
      <c r="R10" s="888" t="s">
        <v>1000</v>
      </c>
      <c r="S10" s="888" t="s">
        <v>1269</v>
      </c>
      <c r="T10" s="889" t="s">
        <v>1171</v>
      </c>
      <c r="U10" s="889" t="s">
        <v>1270</v>
      </c>
      <c r="V10" s="889" t="s">
        <v>1271</v>
      </c>
      <c r="W10" s="889" t="s">
        <v>1272</v>
      </c>
      <c r="X10" s="889" t="s">
        <v>1171</v>
      </c>
      <c r="Y10" s="889" t="s">
        <v>992</v>
      </c>
      <c r="Z10" s="889" t="s">
        <v>1273</v>
      </c>
      <c r="AA10" s="889" t="s">
        <v>1274</v>
      </c>
      <c r="AB10" s="889" t="s">
        <v>1275</v>
      </c>
      <c r="AC10" s="889" t="s">
        <v>1275</v>
      </c>
      <c r="AD10" s="889" t="s">
        <v>1173</v>
      </c>
      <c r="AE10" s="889" t="s">
        <v>1173</v>
      </c>
      <c r="AF10" s="889" t="s">
        <v>1276</v>
      </c>
      <c r="AG10" s="889" t="s">
        <v>1277</v>
      </c>
      <c r="AH10" s="889" t="s">
        <v>1278</v>
      </c>
      <c r="AI10" s="889" t="s">
        <v>1279</v>
      </c>
      <c r="AJ10" s="889" t="s">
        <v>1280</v>
      </c>
      <c r="AK10" s="889" t="s">
        <v>1280</v>
      </c>
      <c r="AL10" s="889" t="s">
        <v>1281</v>
      </c>
      <c r="AM10" s="889" t="s">
        <v>1281</v>
      </c>
      <c r="AN10" s="889" t="s">
        <v>1282</v>
      </c>
      <c r="AO10" s="889" t="s">
        <v>1283</v>
      </c>
      <c r="AP10" s="889" t="s">
        <v>1284</v>
      </c>
      <c r="AQ10" s="889" t="s">
        <v>1285</v>
      </c>
      <c r="AR10" s="889" t="s">
        <v>1286</v>
      </c>
      <c r="AS10" s="889" t="s">
        <v>1184</v>
      </c>
      <c r="AT10" s="889" t="s">
        <v>1287</v>
      </c>
      <c r="AU10" s="889" t="s">
        <v>1188</v>
      </c>
      <c r="AV10" s="889" t="s">
        <v>1188</v>
      </c>
      <c r="AW10" s="889" t="s">
        <v>1188</v>
      </c>
      <c r="AX10" s="889" t="s">
        <v>1188</v>
      </c>
      <c r="AY10" s="889" t="s">
        <v>1188</v>
      </c>
      <c r="AZ10" s="889" t="s">
        <v>1288</v>
      </c>
      <c r="BA10" s="889" t="s">
        <v>1188</v>
      </c>
      <c r="BB10" s="889" t="s">
        <v>1188</v>
      </c>
      <c r="BC10" s="889" t="s">
        <v>1188</v>
      </c>
      <c r="BD10" s="889" t="s">
        <v>1188</v>
      </c>
      <c r="BE10" s="889" t="s">
        <v>1188</v>
      </c>
      <c r="BF10" s="889" t="s">
        <v>1188</v>
      </c>
      <c r="BG10" s="889" t="s">
        <v>1188</v>
      </c>
      <c r="BH10" s="889" t="s">
        <v>1188</v>
      </c>
      <c r="BI10" s="889" t="s">
        <v>1188</v>
      </c>
      <c r="BJ10" s="889" t="s">
        <v>1188</v>
      </c>
      <c r="BK10" s="889" t="s">
        <v>1188</v>
      </c>
      <c r="BL10" s="889" t="s">
        <v>1188</v>
      </c>
      <c r="BM10" s="889" t="s">
        <v>1190</v>
      </c>
      <c r="BN10" s="889" t="s">
        <v>1289</v>
      </c>
      <c r="BO10" s="889" t="s">
        <v>1289</v>
      </c>
      <c r="BP10" s="889" t="s">
        <v>1289</v>
      </c>
      <c r="BQ10" s="889" t="s">
        <v>1289</v>
      </c>
      <c r="BR10" s="889" t="s">
        <v>1289</v>
      </c>
      <c r="BS10" s="889" t="s">
        <v>1290</v>
      </c>
      <c r="BT10" s="889" t="s">
        <v>1290</v>
      </c>
      <c r="BU10" s="889" t="s">
        <v>1291</v>
      </c>
      <c r="BV10" s="889" t="s">
        <v>1292</v>
      </c>
      <c r="BW10" s="889" t="s">
        <v>1293</v>
      </c>
      <c r="BX10" s="889" t="s">
        <v>1294</v>
      </c>
      <c r="BY10" s="889" t="s">
        <v>1295</v>
      </c>
      <c r="BZ10" s="890" t="s">
        <v>1295</v>
      </c>
      <c r="CA10" s="889" t="s">
        <v>1296</v>
      </c>
      <c r="CB10" s="889" t="s">
        <v>1297</v>
      </c>
      <c r="CC10" s="889" t="s">
        <v>1158</v>
      </c>
      <c r="CD10" s="889" t="s">
        <v>1298</v>
      </c>
      <c r="CE10" s="889" t="s">
        <v>1299</v>
      </c>
      <c r="CF10" s="889" t="s">
        <v>1300</v>
      </c>
      <c r="CG10" s="889" t="s">
        <v>1300</v>
      </c>
      <c r="CH10" s="889" t="s">
        <v>1301</v>
      </c>
      <c r="CI10" s="889" t="s">
        <v>1128</v>
      </c>
      <c r="CJ10" s="889" t="s">
        <v>1128</v>
      </c>
      <c r="CK10" s="889" t="s">
        <v>1302</v>
      </c>
      <c r="CL10" s="889" t="s">
        <v>1303</v>
      </c>
      <c r="CM10" s="889" t="s">
        <v>1128</v>
      </c>
      <c r="CN10" s="889" t="s">
        <v>1128</v>
      </c>
      <c r="CO10" s="889" t="s">
        <v>1128</v>
      </c>
      <c r="CP10" s="889" t="s">
        <v>1304</v>
      </c>
      <c r="CQ10" s="890" t="s">
        <v>1305</v>
      </c>
      <c r="CR10" s="889" t="s">
        <v>1306</v>
      </c>
      <c r="CS10" s="889" t="s">
        <v>1306</v>
      </c>
      <c r="CT10" s="889" t="s">
        <v>1307</v>
      </c>
      <c r="CU10" s="889" t="s">
        <v>1308</v>
      </c>
      <c r="CV10" s="889" t="s">
        <v>1309</v>
      </c>
      <c r="CW10" s="889" t="s">
        <v>1310</v>
      </c>
      <c r="CX10" s="889" t="s">
        <v>1213</v>
      </c>
      <c r="CY10" s="889" t="s">
        <v>1213</v>
      </c>
      <c r="CZ10" s="889" t="s">
        <v>1213</v>
      </c>
      <c r="DA10" s="889" t="s">
        <v>1310</v>
      </c>
      <c r="DB10" s="889" t="s">
        <v>1215</v>
      </c>
      <c r="DC10" s="941" t="s">
        <v>1215</v>
      </c>
      <c r="DD10" s="941" t="s">
        <v>1311</v>
      </c>
      <c r="DE10" s="941" t="s">
        <v>1312</v>
      </c>
      <c r="DF10" s="941" t="s">
        <v>1313</v>
      </c>
      <c r="DG10" s="941" t="s">
        <v>1314</v>
      </c>
      <c r="DH10" s="941" t="s">
        <v>1315</v>
      </c>
      <c r="DI10" s="941" t="s">
        <v>1316</v>
      </c>
      <c r="DJ10" s="941" t="s">
        <v>1316</v>
      </c>
      <c r="DK10" s="941" t="s">
        <v>1317</v>
      </c>
      <c r="DL10" s="941" t="s">
        <v>1317</v>
      </c>
      <c r="DM10" s="941" t="s">
        <v>1318</v>
      </c>
      <c r="DN10" s="941" t="s">
        <v>1319</v>
      </c>
      <c r="DO10" s="941" t="s">
        <v>1319</v>
      </c>
      <c r="DP10" s="941" t="s">
        <v>1320</v>
      </c>
      <c r="DQ10" s="941" t="s">
        <v>1321</v>
      </c>
      <c r="DR10" s="942" t="s">
        <v>1230</v>
      </c>
      <c r="DS10" s="943" t="s">
        <v>1322</v>
      </c>
      <c r="DT10" s="943" t="s">
        <v>1322</v>
      </c>
      <c r="DU10" s="943" t="s">
        <v>1322</v>
      </c>
      <c r="DV10" s="943" t="s">
        <v>1322</v>
      </c>
      <c r="DW10" s="943" t="s">
        <v>1323</v>
      </c>
      <c r="DX10" s="943" t="s">
        <v>1324</v>
      </c>
      <c r="DY10" s="943" t="s">
        <v>1325</v>
      </c>
      <c r="DZ10" s="943" t="s">
        <v>1326</v>
      </c>
      <c r="EA10" s="943" t="s">
        <v>1232</v>
      </c>
      <c r="EB10" s="943" t="s">
        <v>1232</v>
      </c>
      <c r="EC10" s="943" t="s">
        <v>1327</v>
      </c>
      <c r="ED10" s="943" t="s">
        <v>1328</v>
      </c>
      <c r="EE10" s="943" t="s">
        <v>1329</v>
      </c>
      <c r="EF10" s="943" t="s">
        <v>1330</v>
      </c>
      <c r="EG10" s="943" t="s">
        <v>1331</v>
      </c>
      <c r="EH10" s="943" t="s">
        <v>1332</v>
      </c>
      <c r="EI10" s="943" t="s">
        <v>1240</v>
      </c>
      <c r="EJ10" s="943" t="s">
        <v>1333</v>
      </c>
      <c r="EK10" s="943" t="s">
        <v>1333</v>
      </c>
      <c r="EL10" s="943" t="s">
        <v>1334</v>
      </c>
      <c r="EM10" s="943" t="s">
        <v>1335</v>
      </c>
      <c r="EN10" s="943" t="s">
        <v>1336</v>
      </c>
      <c r="EO10" s="943" t="s">
        <v>1337</v>
      </c>
      <c r="EP10" s="943" t="s">
        <v>1338</v>
      </c>
      <c r="EQ10" s="943" t="s">
        <v>1339</v>
      </c>
      <c r="ER10" s="943" t="s">
        <v>1340</v>
      </c>
      <c r="ES10" s="945" t="s">
        <v>1244</v>
      </c>
      <c r="ET10" s="939" t="s">
        <v>1341</v>
      </c>
      <c r="EU10" s="939" t="s">
        <v>1244</v>
      </c>
      <c r="EV10" s="939" t="s">
        <v>1342</v>
      </c>
      <c r="EW10" s="939" t="s">
        <v>1343</v>
      </c>
      <c r="EX10" s="939" t="s">
        <v>1344</v>
      </c>
      <c r="EY10" s="939" t="s">
        <v>1345</v>
      </c>
      <c r="EZ10" s="939" t="s">
        <v>1345</v>
      </c>
      <c r="FA10" s="939" t="s">
        <v>1346</v>
      </c>
      <c r="FB10" s="939" t="s">
        <v>1327</v>
      </c>
      <c r="FC10" s="939" t="s">
        <v>1347</v>
      </c>
      <c r="FD10" s="939" t="s">
        <v>1348</v>
      </c>
      <c r="FE10" s="940" t="s">
        <v>1705</v>
      </c>
      <c r="FF10" s="940" t="s">
        <v>1958</v>
      </c>
      <c r="FG10" s="940" t="s">
        <v>1348</v>
      </c>
      <c r="FH10" s="940" t="s">
        <v>1959</v>
      </c>
      <c r="FI10" s="940" t="s">
        <v>1960</v>
      </c>
      <c r="FJ10" s="940" t="s">
        <v>1961</v>
      </c>
      <c r="FK10" s="940" t="s">
        <v>1327</v>
      </c>
      <c r="FL10" s="940" t="s">
        <v>1961</v>
      </c>
      <c r="FM10" s="940" t="s">
        <v>1962</v>
      </c>
      <c r="FN10" s="940" t="s">
        <v>1963</v>
      </c>
      <c r="FO10" s="940" t="s">
        <v>1964</v>
      </c>
      <c r="FP10" s="940" t="s">
        <v>1348</v>
      </c>
      <c r="FQ10" s="940" t="s">
        <v>1964</v>
      </c>
      <c r="FR10" s="940" t="s">
        <v>1959</v>
      </c>
      <c r="FS10" s="940" t="s">
        <v>1343</v>
      </c>
      <c r="FT10" s="940" t="s">
        <v>1965</v>
      </c>
      <c r="FU10" s="940" t="s">
        <v>1965</v>
      </c>
      <c r="FV10" s="940" t="s">
        <v>1343</v>
      </c>
      <c r="FW10" s="940" t="s">
        <v>1966</v>
      </c>
      <c r="FX10" s="940" t="s">
        <v>1967</v>
      </c>
      <c r="FY10" s="940" t="s">
        <v>1968</v>
      </c>
      <c r="FZ10" s="940" t="s">
        <v>1969</v>
      </c>
      <c r="GA10" s="940" t="s">
        <v>1970</v>
      </c>
      <c r="GB10" s="940" t="s">
        <v>1971</v>
      </c>
      <c r="GC10" s="940" t="s">
        <v>1967</v>
      </c>
      <c r="GD10" s="940" t="s">
        <v>1972</v>
      </c>
      <c r="GE10" s="940" t="s">
        <v>1929</v>
      </c>
      <c r="GF10" s="940" t="s">
        <v>1967</v>
      </c>
      <c r="GG10" s="940" t="s">
        <v>1973</v>
      </c>
    </row>
    <row r="11" spans="1:191" s="879" customFormat="1" ht="20.100000000000001" customHeight="1" x14ac:dyDescent="0.3">
      <c r="A11" s="886" t="s">
        <v>1349</v>
      </c>
      <c r="B11" s="887" t="s">
        <v>1350</v>
      </c>
      <c r="C11" s="888" t="s">
        <v>1351</v>
      </c>
      <c r="D11" s="888" t="s">
        <v>1161</v>
      </c>
      <c r="E11" s="888" t="s">
        <v>1161</v>
      </c>
      <c r="F11" s="887" t="s">
        <v>1161</v>
      </c>
      <c r="G11" s="888" t="s">
        <v>1352</v>
      </c>
      <c r="H11" s="888" t="s">
        <v>1353</v>
      </c>
      <c r="I11" s="888" t="s">
        <v>1354</v>
      </c>
      <c r="J11" s="888" t="s">
        <v>1354</v>
      </c>
      <c r="K11" s="888" t="s">
        <v>1352</v>
      </c>
      <c r="L11" s="888" t="s">
        <v>1352</v>
      </c>
      <c r="M11" s="888" t="s">
        <v>1355</v>
      </c>
      <c r="N11" s="887" t="s">
        <v>1356</v>
      </c>
      <c r="O11" s="888" t="s">
        <v>1356</v>
      </c>
      <c r="P11" s="888" t="s">
        <v>1357</v>
      </c>
      <c r="Q11" s="887" t="s">
        <v>1358</v>
      </c>
      <c r="R11" s="888" t="s">
        <v>1358</v>
      </c>
      <c r="S11" s="888" t="s">
        <v>1359</v>
      </c>
      <c r="T11" s="889" t="s">
        <v>1360</v>
      </c>
      <c r="U11" s="889" t="s">
        <v>1361</v>
      </c>
      <c r="V11" s="889" t="s">
        <v>1362</v>
      </c>
      <c r="W11" s="889" t="s">
        <v>1363</v>
      </c>
      <c r="X11" s="889" t="s">
        <v>1363</v>
      </c>
      <c r="Y11" s="889" t="s">
        <v>1364</v>
      </c>
      <c r="Z11" s="889" t="s">
        <v>1365</v>
      </c>
      <c r="AA11" s="889" t="s">
        <v>1366</v>
      </c>
      <c r="AB11" s="889" t="s">
        <v>1367</v>
      </c>
      <c r="AC11" s="889" t="s">
        <v>1367</v>
      </c>
      <c r="AD11" s="889" t="s">
        <v>1367</v>
      </c>
      <c r="AE11" s="889" t="s">
        <v>1368</v>
      </c>
      <c r="AF11" s="889" t="s">
        <v>1368</v>
      </c>
      <c r="AG11" s="889" t="s">
        <v>1368</v>
      </c>
      <c r="AH11" s="889" t="s">
        <v>1368</v>
      </c>
      <c r="AI11" s="889" t="s">
        <v>1368</v>
      </c>
      <c r="AJ11" s="889" t="s">
        <v>1369</v>
      </c>
      <c r="AK11" s="889" t="s">
        <v>1370</v>
      </c>
      <c r="AL11" s="889" t="s">
        <v>1370</v>
      </c>
      <c r="AM11" s="889" t="s">
        <v>1371</v>
      </c>
      <c r="AN11" s="889" t="s">
        <v>1372</v>
      </c>
      <c r="AO11" s="889" t="s">
        <v>1372</v>
      </c>
      <c r="AP11" s="889" t="s">
        <v>1373</v>
      </c>
      <c r="AQ11" s="889" t="s">
        <v>1373</v>
      </c>
      <c r="AR11" s="889" t="s">
        <v>1374</v>
      </c>
      <c r="AS11" s="889" t="s">
        <v>1374</v>
      </c>
      <c r="AT11" s="889" t="s">
        <v>1374</v>
      </c>
      <c r="AU11" s="889" t="s">
        <v>1375</v>
      </c>
      <c r="AV11" s="889" t="s">
        <v>1376</v>
      </c>
      <c r="AW11" s="889" t="s">
        <v>1376</v>
      </c>
      <c r="AX11" s="889" t="s">
        <v>1376</v>
      </c>
      <c r="AY11" s="889" t="s">
        <v>1188</v>
      </c>
      <c r="AZ11" s="889" t="s">
        <v>1188</v>
      </c>
      <c r="BA11" s="889" t="s">
        <v>1188</v>
      </c>
      <c r="BB11" s="889" t="s">
        <v>1188</v>
      </c>
      <c r="BC11" s="889" t="s">
        <v>1188</v>
      </c>
      <c r="BD11" s="889" t="s">
        <v>1377</v>
      </c>
      <c r="BE11" s="889" t="s">
        <v>1188</v>
      </c>
      <c r="BF11" s="889" t="s">
        <v>1188</v>
      </c>
      <c r="BG11" s="889" t="s">
        <v>1188</v>
      </c>
      <c r="BH11" s="889" t="s">
        <v>1188</v>
      </c>
      <c r="BI11" s="889" t="s">
        <v>1377</v>
      </c>
      <c r="BJ11" s="889" t="s">
        <v>1377</v>
      </c>
      <c r="BK11" s="889" t="s">
        <v>1188</v>
      </c>
      <c r="BL11" s="889" t="s">
        <v>1378</v>
      </c>
      <c r="BM11" s="889" t="s">
        <v>1379</v>
      </c>
      <c r="BN11" s="889" t="s">
        <v>1380</v>
      </c>
      <c r="BO11" s="889" t="s">
        <v>1380</v>
      </c>
      <c r="BP11" s="889" t="s">
        <v>1380</v>
      </c>
      <c r="BQ11" s="889" t="s">
        <v>1380</v>
      </c>
      <c r="BR11" s="889" t="s">
        <v>1380</v>
      </c>
      <c r="BS11" s="889" t="s">
        <v>1381</v>
      </c>
      <c r="BT11" s="889" t="s">
        <v>1381</v>
      </c>
      <c r="BU11" s="889" t="s">
        <v>1381</v>
      </c>
      <c r="BV11" s="889" t="s">
        <v>1381</v>
      </c>
      <c r="BW11" s="889" t="s">
        <v>1382</v>
      </c>
      <c r="BX11" s="889" t="s">
        <v>1383</v>
      </c>
      <c r="BY11" s="889" t="s">
        <v>1384</v>
      </c>
      <c r="BZ11" s="890" t="s">
        <v>1384</v>
      </c>
      <c r="CA11" s="889" t="s">
        <v>1384</v>
      </c>
      <c r="CB11" s="889" t="s">
        <v>1384</v>
      </c>
      <c r="CC11" s="889" t="s">
        <v>1384</v>
      </c>
      <c r="CD11" s="889" t="s">
        <v>1385</v>
      </c>
      <c r="CE11" s="889" t="s">
        <v>1386</v>
      </c>
      <c r="CF11" s="889" t="s">
        <v>1386</v>
      </c>
      <c r="CG11" s="889" t="s">
        <v>1386</v>
      </c>
      <c r="CH11" s="889" t="s">
        <v>1387</v>
      </c>
      <c r="CI11" s="889" t="s">
        <v>1388</v>
      </c>
      <c r="CJ11" s="889" t="s">
        <v>1389</v>
      </c>
      <c r="CK11" s="889" t="s">
        <v>1390</v>
      </c>
      <c r="CL11" s="889" t="s">
        <v>1303</v>
      </c>
      <c r="CM11" s="889" t="s">
        <v>1127</v>
      </c>
      <c r="CN11" s="889" t="s">
        <v>1391</v>
      </c>
      <c r="CO11" s="889" t="s">
        <v>1392</v>
      </c>
      <c r="CP11" s="889" t="s">
        <v>1393</v>
      </c>
      <c r="CQ11" s="890" t="s">
        <v>1394</v>
      </c>
      <c r="CR11" s="889" t="s">
        <v>1395</v>
      </c>
      <c r="CS11" s="889" t="s">
        <v>1396</v>
      </c>
      <c r="CT11" s="889" t="s">
        <v>1397</v>
      </c>
      <c r="CU11" s="889" t="s">
        <v>1398</v>
      </c>
      <c r="CV11" s="889" t="s">
        <v>1213</v>
      </c>
      <c r="CW11" s="889" t="s">
        <v>1399</v>
      </c>
      <c r="CX11" s="889" t="s">
        <v>1399</v>
      </c>
      <c r="CY11" s="889" t="s">
        <v>1310</v>
      </c>
      <c r="CZ11" s="889" t="s">
        <v>1310</v>
      </c>
      <c r="DA11" s="889" t="s">
        <v>1400</v>
      </c>
      <c r="DB11" s="889" t="s">
        <v>1401</v>
      </c>
      <c r="DC11" s="941" t="s">
        <v>1402</v>
      </c>
      <c r="DD11" s="941" t="s">
        <v>1403</v>
      </c>
      <c r="DE11" s="941" t="s">
        <v>1404</v>
      </c>
      <c r="DF11" s="941" t="s">
        <v>1405</v>
      </c>
      <c r="DG11" s="941" t="s">
        <v>1406</v>
      </c>
      <c r="DH11" s="941" t="s">
        <v>1407</v>
      </c>
      <c r="DI11" s="941" t="s">
        <v>1408</v>
      </c>
      <c r="DJ11" s="941" t="s">
        <v>1409</v>
      </c>
      <c r="DK11" s="941" t="s">
        <v>1410</v>
      </c>
      <c r="DL11" s="941" t="s">
        <v>1411</v>
      </c>
      <c r="DM11" s="941" t="s">
        <v>1412</v>
      </c>
      <c r="DN11" s="941" t="s">
        <v>1413</v>
      </c>
      <c r="DO11" s="941" t="s">
        <v>1414</v>
      </c>
      <c r="DP11" s="941" t="s">
        <v>1415</v>
      </c>
      <c r="DQ11" s="941" t="s">
        <v>1416</v>
      </c>
      <c r="DR11" s="942" t="s">
        <v>1417</v>
      </c>
      <c r="DS11" s="943" t="s">
        <v>1417</v>
      </c>
      <c r="DT11" s="943" t="s">
        <v>1418</v>
      </c>
      <c r="DU11" s="943" t="s">
        <v>1418</v>
      </c>
      <c r="DV11" s="943" t="s">
        <v>1419</v>
      </c>
      <c r="DW11" s="943" t="s">
        <v>1420</v>
      </c>
      <c r="DX11" s="943" t="s">
        <v>1230</v>
      </c>
      <c r="DY11" s="943" t="s">
        <v>1230</v>
      </c>
      <c r="DZ11" s="943" t="s">
        <v>1421</v>
      </c>
      <c r="EA11" s="943" t="s">
        <v>1422</v>
      </c>
      <c r="EB11" s="943" t="s">
        <v>1423</v>
      </c>
      <c r="EC11" s="943" t="s">
        <v>1423</v>
      </c>
      <c r="ED11" s="943" t="s">
        <v>1424</v>
      </c>
      <c r="EE11" s="943" t="s">
        <v>1424</v>
      </c>
      <c r="EF11" s="943" t="s">
        <v>1425</v>
      </c>
      <c r="EG11" s="943" t="s">
        <v>1426</v>
      </c>
      <c r="EH11" s="943" t="s">
        <v>1426</v>
      </c>
      <c r="EI11" s="943" t="s">
        <v>1427</v>
      </c>
      <c r="EJ11" s="943" t="s">
        <v>1428</v>
      </c>
      <c r="EK11" s="943" t="s">
        <v>1336</v>
      </c>
      <c r="EL11" s="943" t="s">
        <v>1429</v>
      </c>
      <c r="EM11" s="943" t="s">
        <v>1430</v>
      </c>
      <c r="EN11" s="943" t="s">
        <v>1431</v>
      </c>
      <c r="EO11" s="943" t="s">
        <v>1336</v>
      </c>
      <c r="EP11" s="943" t="s">
        <v>1432</v>
      </c>
      <c r="EQ11" s="943" t="s">
        <v>1336</v>
      </c>
      <c r="ER11" s="943" t="s">
        <v>1433</v>
      </c>
      <c r="ES11" s="945" t="s">
        <v>1434</v>
      </c>
      <c r="ET11" s="939" t="s">
        <v>1435</v>
      </c>
      <c r="EU11" s="939" t="s">
        <v>1436</v>
      </c>
      <c r="EV11" s="939" t="s">
        <v>1437</v>
      </c>
      <c r="EW11" s="939" t="s">
        <v>1438</v>
      </c>
      <c r="EX11" s="939" t="s">
        <v>1347</v>
      </c>
      <c r="EY11" s="939" t="s">
        <v>1974</v>
      </c>
      <c r="EZ11" s="939" t="s">
        <v>1439</v>
      </c>
      <c r="FA11" s="939" t="s">
        <v>1347</v>
      </c>
      <c r="FB11" s="939" t="s">
        <v>1347</v>
      </c>
      <c r="FC11" s="939" t="s">
        <v>1440</v>
      </c>
      <c r="FD11" s="939" t="s">
        <v>1441</v>
      </c>
      <c r="FE11" s="940" t="s">
        <v>1226</v>
      </c>
      <c r="FF11" s="940" t="s">
        <v>1975</v>
      </c>
      <c r="FG11" s="940" t="s">
        <v>1975</v>
      </c>
      <c r="FH11" s="940" t="s">
        <v>1702</v>
      </c>
      <c r="FI11" s="940" t="s">
        <v>1976</v>
      </c>
      <c r="FJ11" s="940" t="s">
        <v>1977</v>
      </c>
      <c r="FK11" s="940" t="s">
        <v>1978</v>
      </c>
      <c r="FL11" s="940" t="s">
        <v>1979</v>
      </c>
      <c r="FM11" s="940" t="s">
        <v>1961</v>
      </c>
      <c r="FN11" s="940" t="s">
        <v>1345</v>
      </c>
      <c r="FO11" s="940" t="s">
        <v>1980</v>
      </c>
      <c r="FP11" s="940" t="s">
        <v>1980</v>
      </c>
      <c r="FQ11" s="940" t="s">
        <v>1961</v>
      </c>
      <c r="FR11" s="940" t="s">
        <v>1981</v>
      </c>
      <c r="FS11" s="940" t="s">
        <v>1348</v>
      </c>
      <c r="FT11" s="940" t="s">
        <v>1982</v>
      </c>
      <c r="FU11" s="940" t="s">
        <v>1964</v>
      </c>
      <c r="FV11" s="940" t="s">
        <v>1964</v>
      </c>
      <c r="FW11" s="940" t="s">
        <v>1983</v>
      </c>
      <c r="FX11" s="940" t="s">
        <v>1250</v>
      </c>
      <c r="FY11" s="940" t="s">
        <v>1984</v>
      </c>
      <c r="FZ11" s="940" t="s">
        <v>1985</v>
      </c>
      <c r="GA11" s="940" t="s">
        <v>1250</v>
      </c>
      <c r="GB11" s="940" t="s">
        <v>1986</v>
      </c>
      <c r="GC11" s="940" t="s">
        <v>1987</v>
      </c>
      <c r="GD11" s="940" t="s">
        <v>1988</v>
      </c>
      <c r="GE11" s="940" t="s">
        <v>1972</v>
      </c>
      <c r="GF11" s="940" t="s">
        <v>1989</v>
      </c>
      <c r="GG11" s="940" t="s">
        <v>1990</v>
      </c>
    </row>
    <row r="12" spans="1:191" s="879" customFormat="1" ht="20.100000000000001" customHeight="1" x14ac:dyDescent="0.3">
      <c r="A12" s="886" t="s">
        <v>1442</v>
      </c>
      <c r="B12" s="887" t="s">
        <v>1443</v>
      </c>
      <c r="C12" s="888" t="s">
        <v>1444</v>
      </c>
      <c r="D12" s="888" t="s">
        <v>1445</v>
      </c>
      <c r="E12" s="888" t="s">
        <v>1446</v>
      </c>
      <c r="F12" s="887" t="s">
        <v>1446</v>
      </c>
      <c r="G12" s="888" t="s">
        <v>1447</v>
      </c>
      <c r="H12" s="888" t="s">
        <v>1448</v>
      </c>
      <c r="I12" s="888" t="s">
        <v>1449</v>
      </c>
      <c r="J12" s="888" t="s">
        <v>1447</v>
      </c>
      <c r="K12" s="888" t="s">
        <v>1447</v>
      </c>
      <c r="L12" s="888" t="s">
        <v>1447</v>
      </c>
      <c r="M12" s="888" t="s">
        <v>1447</v>
      </c>
      <c r="N12" s="887" t="s">
        <v>1445</v>
      </c>
      <c r="O12" s="888" t="s">
        <v>1445</v>
      </c>
      <c r="P12" s="888" t="s">
        <v>1450</v>
      </c>
      <c r="Q12" s="887" t="s">
        <v>1364</v>
      </c>
      <c r="R12" s="888" t="s">
        <v>1364</v>
      </c>
      <c r="S12" s="888" t="s">
        <v>1451</v>
      </c>
      <c r="T12" s="889" t="s">
        <v>1452</v>
      </c>
      <c r="U12" s="889" t="s">
        <v>1367</v>
      </c>
      <c r="V12" s="889" t="s">
        <v>1367</v>
      </c>
      <c r="W12" s="889" t="s">
        <v>1367</v>
      </c>
      <c r="X12" s="889" t="s">
        <v>1367</v>
      </c>
      <c r="Y12" s="889" t="s">
        <v>1367</v>
      </c>
      <c r="Z12" s="889" t="s">
        <v>1367</v>
      </c>
      <c r="AA12" s="889" t="s">
        <v>1453</v>
      </c>
      <c r="AB12" s="889" t="s">
        <v>1365</v>
      </c>
      <c r="AC12" s="889" t="s">
        <v>1365</v>
      </c>
      <c r="AD12" s="889" t="s">
        <v>1365</v>
      </c>
      <c r="AE12" s="889" t="s">
        <v>1451</v>
      </c>
      <c r="AF12" s="889" t="s">
        <v>1451</v>
      </c>
      <c r="AG12" s="889" t="s">
        <v>1451</v>
      </c>
      <c r="AH12" s="889" t="s">
        <v>1451</v>
      </c>
      <c r="AI12" s="889" t="s">
        <v>1451</v>
      </c>
      <c r="AJ12" s="889" t="s">
        <v>1454</v>
      </c>
      <c r="AK12" s="889" t="s">
        <v>1455</v>
      </c>
      <c r="AL12" s="889" t="s">
        <v>1456</v>
      </c>
      <c r="AM12" s="889" t="s">
        <v>1457</v>
      </c>
      <c r="AN12" s="889" t="s">
        <v>1457</v>
      </c>
      <c r="AO12" s="889" t="s">
        <v>1457</v>
      </c>
      <c r="AP12" s="889" t="s">
        <v>1456</v>
      </c>
      <c r="AQ12" s="889" t="s">
        <v>1458</v>
      </c>
      <c r="AR12" s="889" t="s">
        <v>1459</v>
      </c>
      <c r="AS12" s="889" t="s">
        <v>1459</v>
      </c>
      <c r="AT12" s="889" t="s">
        <v>1459</v>
      </c>
      <c r="AU12" s="889" t="s">
        <v>1460</v>
      </c>
      <c r="AV12" s="889" t="s">
        <v>1460</v>
      </c>
      <c r="AW12" s="889" t="s">
        <v>1460</v>
      </c>
      <c r="AX12" s="889" t="s">
        <v>1460</v>
      </c>
      <c r="AY12" s="889" t="s">
        <v>1460</v>
      </c>
      <c r="AZ12" s="889" t="s">
        <v>1460</v>
      </c>
      <c r="BA12" s="889" t="s">
        <v>1460</v>
      </c>
      <c r="BB12" s="889" t="s">
        <v>1460</v>
      </c>
      <c r="BC12" s="889" t="s">
        <v>1460</v>
      </c>
      <c r="BD12" s="889" t="s">
        <v>1460</v>
      </c>
      <c r="BE12" s="889" t="s">
        <v>1461</v>
      </c>
      <c r="BF12" s="889" t="s">
        <v>1461</v>
      </c>
      <c r="BG12" s="889" t="s">
        <v>1462</v>
      </c>
      <c r="BH12" s="889" t="s">
        <v>1462</v>
      </c>
      <c r="BI12" s="889" t="s">
        <v>1188</v>
      </c>
      <c r="BJ12" s="889" t="s">
        <v>1188</v>
      </c>
      <c r="BK12" s="889" t="s">
        <v>1461</v>
      </c>
      <c r="BL12" s="889" t="s">
        <v>1461</v>
      </c>
      <c r="BM12" s="889" t="s">
        <v>1463</v>
      </c>
      <c r="BN12" s="889" t="s">
        <v>1464</v>
      </c>
      <c r="BO12" s="889" t="s">
        <v>1464</v>
      </c>
      <c r="BP12" s="889" t="s">
        <v>1465</v>
      </c>
      <c r="BQ12" s="889" t="s">
        <v>1466</v>
      </c>
      <c r="BR12" s="889" t="s">
        <v>1466</v>
      </c>
      <c r="BS12" s="889" t="s">
        <v>1466</v>
      </c>
      <c r="BT12" s="889" t="s">
        <v>1466</v>
      </c>
      <c r="BU12" s="889" t="s">
        <v>1463</v>
      </c>
      <c r="BV12" s="889" t="s">
        <v>1463</v>
      </c>
      <c r="BW12" s="889" t="s">
        <v>1467</v>
      </c>
      <c r="BX12" s="889" t="s">
        <v>1467</v>
      </c>
      <c r="BY12" s="889" t="s">
        <v>1467</v>
      </c>
      <c r="BZ12" s="890" t="s">
        <v>1468</v>
      </c>
      <c r="CA12" s="889" t="s">
        <v>1190</v>
      </c>
      <c r="CB12" s="889" t="s">
        <v>1190</v>
      </c>
      <c r="CC12" s="889" t="s">
        <v>1468</v>
      </c>
      <c r="CD12" s="889" t="s">
        <v>1190</v>
      </c>
      <c r="CE12" s="889" t="s">
        <v>1469</v>
      </c>
      <c r="CF12" s="889" t="s">
        <v>1470</v>
      </c>
      <c r="CG12" s="889" t="s">
        <v>1470</v>
      </c>
      <c r="CH12" s="889" t="s">
        <v>1471</v>
      </c>
      <c r="CI12" s="889" t="s">
        <v>1468</v>
      </c>
      <c r="CJ12" s="889" t="s">
        <v>1468</v>
      </c>
      <c r="CK12" s="889" t="s">
        <v>1471</v>
      </c>
      <c r="CL12" s="889" t="s">
        <v>1471</v>
      </c>
      <c r="CM12" s="889" t="s">
        <v>1289</v>
      </c>
      <c r="CN12" s="889" t="s">
        <v>1289</v>
      </c>
      <c r="CO12" s="889" t="s">
        <v>1472</v>
      </c>
      <c r="CP12" s="889" t="s">
        <v>1473</v>
      </c>
      <c r="CQ12" s="890" t="s">
        <v>1473</v>
      </c>
      <c r="CR12" s="889" t="s">
        <v>1474</v>
      </c>
      <c r="CS12" s="889" t="s">
        <v>1475</v>
      </c>
      <c r="CT12" s="889" t="s">
        <v>1476</v>
      </c>
      <c r="CU12" s="889" t="s">
        <v>1477</v>
      </c>
      <c r="CV12" s="889" t="s">
        <v>1478</v>
      </c>
      <c r="CW12" s="889" t="s">
        <v>1478</v>
      </c>
      <c r="CX12" s="889" t="s">
        <v>1478</v>
      </c>
      <c r="CY12" s="889" t="s">
        <v>1479</v>
      </c>
      <c r="CZ12" s="889" t="s">
        <v>1479</v>
      </c>
      <c r="DA12" s="889" t="s">
        <v>1480</v>
      </c>
      <c r="DB12" s="889" t="s">
        <v>1406</v>
      </c>
      <c r="DC12" s="941" t="s">
        <v>1481</v>
      </c>
      <c r="DD12" s="941" t="s">
        <v>1482</v>
      </c>
      <c r="DE12" s="941" t="s">
        <v>1483</v>
      </c>
      <c r="DF12" s="941" t="s">
        <v>1484</v>
      </c>
      <c r="DG12" s="941" t="s">
        <v>1485</v>
      </c>
      <c r="DH12" s="941" t="s">
        <v>1486</v>
      </c>
      <c r="DI12" s="941" t="s">
        <v>1487</v>
      </c>
      <c r="DJ12" s="941" t="s">
        <v>1488</v>
      </c>
      <c r="DK12" s="941" t="s">
        <v>1489</v>
      </c>
      <c r="DL12" s="941" t="s">
        <v>1486</v>
      </c>
      <c r="DM12" s="941" t="s">
        <v>1486</v>
      </c>
      <c r="DN12" s="941" t="s">
        <v>1486</v>
      </c>
      <c r="DO12" s="941" t="s">
        <v>1490</v>
      </c>
      <c r="DP12" s="941" t="s">
        <v>1491</v>
      </c>
      <c r="DQ12" s="941" t="s">
        <v>1136</v>
      </c>
      <c r="DR12" s="942" t="s">
        <v>1492</v>
      </c>
      <c r="DS12" s="943" t="s">
        <v>1493</v>
      </c>
      <c r="DT12" s="943" t="s">
        <v>1494</v>
      </c>
      <c r="DU12" s="943" t="s">
        <v>1136</v>
      </c>
      <c r="DV12" s="943" t="s">
        <v>1136</v>
      </c>
      <c r="DW12" s="943" t="s">
        <v>1136</v>
      </c>
      <c r="DX12" s="943" t="s">
        <v>1495</v>
      </c>
      <c r="DY12" s="943" t="s">
        <v>1496</v>
      </c>
      <c r="DZ12" s="943" t="s">
        <v>1497</v>
      </c>
      <c r="EA12" s="943" t="s">
        <v>1497</v>
      </c>
      <c r="EB12" s="943" t="s">
        <v>1497</v>
      </c>
      <c r="EC12" s="943" t="s">
        <v>1497</v>
      </c>
      <c r="ED12" s="943" t="s">
        <v>1498</v>
      </c>
      <c r="EE12" s="943" t="s">
        <v>1496</v>
      </c>
      <c r="EF12" s="943" t="s">
        <v>1499</v>
      </c>
      <c r="EG12" s="943" t="s">
        <v>1499</v>
      </c>
      <c r="EH12" s="943" t="s">
        <v>1499</v>
      </c>
      <c r="EI12" s="943" t="s">
        <v>1499</v>
      </c>
      <c r="EJ12" s="943" t="s">
        <v>1500</v>
      </c>
      <c r="EK12" s="943" t="s">
        <v>1501</v>
      </c>
      <c r="EL12" s="943" t="s">
        <v>1502</v>
      </c>
      <c r="EM12" s="943" t="s">
        <v>1503</v>
      </c>
      <c r="EN12" s="943" t="s">
        <v>1504</v>
      </c>
      <c r="EO12" s="943" t="s">
        <v>1505</v>
      </c>
      <c r="EP12" s="943" t="s">
        <v>1506</v>
      </c>
      <c r="EQ12" s="943" t="s">
        <v>1502</v>
      </c>
      <c r="ER12" s="943" t="s">
        <v>1507</v>
      </c>
      <c r="ES12" s="945" t="s">
        <v>1508</v>
      </c>
      <c r="ET12" s="939" t="s">
        <v>1509</v>
      </c>
      <c r="EU12" s="939" t="s">
        <v>1510</v>
      </c>
      <c r="EV12" s="939" t="s">
        <v>1511</v>
      </c>
      <c r="EW12" s="939" t="s">
        <v>1512</v>
      </c>
      <c r="EX12" s="939" t="s">
        <v>1513</v>
      </c>
      <c r="EY12" s="939" t="s">
        <v>1514</v>
      </c>
      <c r="EZ12" s="939" t="s">
        <v>1515</v>
      </c>
      <c r="FA12" s="939" t="s">
        <v>1516</v>
      </c>
      <c r="FB12" s="939" t="s">
        <v>1517</v>
      </c>
      <c r="FC12" s="939" t="s">
        <v>1518</v>
      </c>
      <c r="FD12" s="939" t="s">
        <v>1519</v>
      </c>
      <c r="FE12" s="940" t="s">
        <v>1991</v>
      </c>
      <c r="FF12" s="940" t="s">
        <v>1992</v>
      </c>
      <c r="FG12" s="940" t="s">
        <v>1993</v>
      </c>
      <c r="FH12" s="940" t="s">
        <v>1994</v>
      </c>
      <c r="FI12" s="940" t="s">
        <v>1995</v>
      </c>
      <c r="FJ12" s="940" t="s">
        <v>1423</v>
      </c>
      <c r="FK12" s="940" t="s">
        <v>1996</v>
      </c>
      <c r="FL12" s="940" t="s">
        <v>1997</v>
      </c>
      <c r="FM12" s="940" t="s">
        <v>1998</v>
      </c>
      <c r="FN12" s="940" t="s">
        <v>1999</v>
      </c>
      <c r="FO12" s="940" t="s">
        <v>1518</v>
      </c>
      <c r="FP12" s="940" t="s">
        <v>2000</v>
      </c>
      <c r="FQ12" s="940" t="s">
        <v>2001</v>
      </c>
      <c r="FR12" s="940" t="s">
        <v>1573</v>
      </c>
      <c r="FS12" s="940" t="s">
        <v>2002</v>
      </c>
      <c r="FT12" s="940" t="s">
        <v>2003</v>
      </c>
      <c r="FU12" s="940" t="s">
        <v>2004</v>
      </c>
      <c r="FV12" s="940" t="s">
        <v>1228</v>
      </c>
      <c r="FW12" s="940" t="s">
        <v>1507</v>
      </c>
      <c r="FX12" s="940" t="s">
        <v>1156</v>
      </c>
      <c r="FY12" s="940" t="s">
        <v>2005</v>
      </c>
      <c r="FZ12" s="940" t="s">
        <v>2005</v>
      </c>
      <c r="GA12" s="940" t="s">
        <v>2006</v>
      </c>
      <c r="GB12" s="940" t="s">
        <v>2007</v>
      </c>
      <c r="GC12" s="940" t="s">
        <v>1236</v>
      </c>
      <c r="GD12" s="940" t="s">
        <v>2008</v>
      </c>
      <c r="GE12" s="940" t="s">
        <v>2009</v>
      </c>
      <c r="GF12" s="940" t="s">
        <v>2009</v>
      </c>
      <c r="GG12" s="940" t="s">
        <v>2010</v>
      </c>
    </row>
    <row r="13" spans="1:191" s="879" customFormat="1" ht="20.100000000000001" customHeight="1" x14ac:dyDescent="0.3">
      <c r="A13" s="886" t="s">
        <v>1520</v>
      </c>
      <c r="B13" s="887" t="s">
        <v>1521</v>
      </c>
      <c r="C13" s="888" t="s">
        <v>1521</v>
      </c>
      <c r="D13" s="888" t="s">
        <v>1522</v>
      </c>
      <c r="E13" s="888" t="s">
        <v>1522</v>
      </c>
      <c r="F13" s="887" t="s">
        <v>1522</v>
      </c>
      <c r="G13" s="888" t="s">
        <v>1523</v>
      </c>
      <c r="H13" s="888" t="s">
        <v>1524</v>
      </c>
      <c r="I13" s="888" t="s">
        <v>1374</v>
      </c>
      <c r="J13" s="888" t="s">
        <v>1522</v>
      </c>
      <c r="K13" s="888" t="s">
        <v>1522</v>
      </c>
      <c r="L13" s="888" t="s">
        <v>1522</v>
      </c>
      <c r="M13" s="888" t="s">
        <v>1522</v>
      </c>
      <c r="N13" s="887" t="s">
        <v>1525</v>
      </c>
      <c r="O13" s="888">
        <v>2.5</v>
      </c>
      <c r="P13" s="888" t="s">
        <v>1373</v>
      </c>
      <c r="Q13" s="887" t="s">
        <v>1526</v>
      </c>
      <c r="R13" s="888" t="s">
        <v>1458</v>
      </c>
      <c r="S13" s="888" t="s">
        <v>1527</v>
      </c>
      <c r="T13" s="889" t="s">
        <v>1528</v>
      </c>
      <c r="U13" s="889" t="s">
        <v>1529</v>
      </c>
      <c r="V13" s="889" t="s">
        <v>1529</v>
      </c>
      <c r="W13" s="889" t="s">
        <v>1528</v>
      </c>
      <c r="X13" s="889" t="s">
        <v>1458</v>
      </c>
      <c r="Y13" s="889" t="s">
        <v>1458</v>
      </c>
      <c r="Z13" s="889" t="s">
        <v>1456</v>
      </c>
      <c r="AA13" s="889" t="s">
        <v>1530</v>
      </c>
      <c r="AB13" s="889" t="s">
        <v>1458</v>
      </c>
      <c r="AC13" s="889" t="s">
        <v>1458</v>
      </c>
      <c r="AD13" s="889" t="s">
        <v>1458</v>
      </c>
      <c r="AE13" s="889" t="s">
        <v>1531</v>
      </c>
      <c r="AF13" s="889" t="s">
        <v>1531</v>
      </c>
      <c r="AG13" s="889" t="s">
        <v>1532</v>
      </c>
      <c r="AH13" s="889" t="s">
        <v>1530</v>
      </c>
      <c r="AI13" s="889" t="s">
        <v>1458</v>
      </c>
      <c r="AJ13" s="889" t="s">
        <v>1458</v>
      </c>
      <c r="AK13" s="889" t="s">
        <v>1458</v>
      </c>
      <c r="AL13" s="889" t="s">
        <v>996</v>
      </c>
      <c r="AM13" s="889" t="s">
        <v>1533</v>
      </c>
      <c r="AN13" s="889" t="s">
        <v>1534</v>
      </c>
      <c r="AO13" s="889" t="s">
        <v>1534</v>
      </c>
      <c r="AP13" s="889" t="s">
        <v>1535</v>
      </c>
      <c r="AQ13" s="889" t="s">
        <v>1455</v>
      </c>
      <c r="AR13" s="889" t="s">
        <v>1455</v>
      </c>
      <c r="AS13" s="889" t="s">
        <v>1536</v>
      </c>
      <c r="AT13" s="889" t="s">
        <v>1522</v>
      </c>
      <c r="AU13" s="889" t="s">
        <v>1537</v>
      </c>
      <c r="AV13" s="889" t="s">
        <v>1538</v>
      </c>
      <c r="AW13" s="889" t="s">
        <v>1538</v>
      </c>
      <c r="AX13" s="889" t="s">
        <v>1538</v>
      </c>
      <c r="AY13" s="889" t="s">
        <v>1538</v>
      </c>
      <c r="AZ13" s="889" t="s">
        <v>1539</v>
      </c>
      <c r="BA13" s="889" t="s">
        <v>1540</v>
      </c>
      <c r="BB13" s="889" t="s">
        <v>1541</v>
      </c>
      <c r="BC13" s="889" t="s">
        <v>1541</v>
      </c>
      <c r="BD13" s="889" t="s">
        <v>1542</v>
      </c>
      <c r="BE13" s="889" t="s">
        <v>1543</v>
      </c>
      <c r="BF13" s="889" t="s">
        <v>1543</v>
      </c>
      <c r="BG13" s="889" t="s">
        <v>1543</v>
      </c>
      <c r="BH13" s="889" t="s">
        <v>1542</v>
      </c>
      <c r="BI13" s="889" t="s">
        <v>1544</v>
      </c>
      <c r="BJ13" s="889" t="s">
        <v>1544</v>
      </c>
      <c r="BK13" s="889" t="s">
        <v>1545</v>
      </c>
      <c r="BL13" s="889" t="s">
        <v>1530</v>
      </c>
      <c r="BM13" s="889" t="s">
        <v>1546</v>
      </c>
      <c r="BN13" s="889" t="s">
        <v>1537</v>
      </c>
      <c r="BO13" s="889" t="s">
        <v>1537</v>
      </c>
      <c r="BP13" s="889" t="s">
        <v>1537</v>
      </c>
      <c r="BQ13" s="889" t="s">
        <v>1537</v>
      </c>
      <c r="BR13" s="889" t="s">
        <v>1537</v>
      </c>
      <c r="BS13" s="889" t="s">
        <v>1537</v>
      </c>
      <c r="BT13" s="889" t="s">
        <v>1537</v>
      </c>
      <c r="BU13" s="889" t="s">
        <v>1537</v>
      </c>
      <c r="BV13" s="889" t="s">
        <v>1537</v>
      </c>
      <c r="BW13" s="889" t="s">
        <v>1547</v>
      </c>
      <c r="BX13" s="889" t="s">
        <v>1547</v>
      </c>
      <c r="BY13" s="889" t="s">
        <v>1547</v>
      </c>
      <c r="BZ13" s="890" t="s">
        <v>1547</v>
      </c>
      <c r="CA13" s="889" t="s">
        <v>1547</v>
      </c>
      <c r="CB13" s="889" t="s">
        <v>1547</v>
      </c>
      <c r="CC13" s="889" t="s">
        <v>1547</v>
      </c>
      <c r="CD13" s="889" t="s">
        <v>1548</v>
      </c>
      <c r="CE13" s="889" t="s">
        <v>1549</v>
      </c>
      <c r="CF13" s="889" t="s">
        <v>1548</v>
      </c>
      <c r="CG13" s="889" t="s">
        <v>1548</v>
      </c>
      <c r="CH13" s="889" t="s">
        <v>1467</v>
      </c>
      <c r="CI13" s="889" t="s">
        <v>1467</v>
      </c>
      <c r="CJ13" s="889" t="s">
        <v>1467</v>
      </c>
      <c r="CK13" s="889" t="s">
        <v>1379</v>
      </c>
      <c r="CL13" s="889" t="s">
        <v>1190</v>
      </c>
      <c r="CM13" s="889" t="s">
        <v>1550</v>
      </c>
      <c r="CN13" s="889" t="s">
        <v>1550</v>
      </c>
      <c r="CO13" s="889" t="s">
        <v>1550</v>
      </c>
      <c r="CP13" s="889" t="s">
        <v>1550</v>
      </c>
      <c r="CQ13" s="890" t="s">
        <v>1550</v>
      </c>
      <c r="CR13" s="889" t="s">
        <v>1550</v>
      </c>
      <c r="CS13" s="889" t="s">
        <v>1550</v>
      </c>
      <c r="CT13" s="889" t="s">
        <v>1551</v>
      </c>
      <c r="CU13" s="889" t="s">
        <v>1551</v>
      </c>
      <c r="CV13" s="889" t="s">
        <v>1552</v>
      </c>
      <c r="CW13" s="889" t="s">
        <v>1552</v>
      </c>
      <c r="CX13" s="889" t="s">
        <v>1553</v>
      </c>
      <c r="CY13" s="889" t="s">
        <v>1554</v>
      </c>
      <c r="CZ13" s="889" t="s">
        <v>1554</v>
      </c>
      <c r="DA13" s="889" t="s">
        <v>1554</v>
      </c>
      <c r="DB13" s="889" t="s">
        <v>1554</v>
      </c>
      <c r="DC13" s="941" t="s">
        <v>1555</v>
      </c>
      <c r="DD13" s="941" t="s">
        <v>1556</v>
      </c>
      <c r="DE13" s="941" t="s">
        <v>1557</v>
      </c>
      <c r="DF13" s="941" t="s">
        <v>1558</v>
      </c>
      <c r="DG13" s="941" t="s">
        <v>1558</v>
      </c>
      <c r="DH13" s="941" t="s">
        <v>1559</v>
      </c>
      <c r="DI13" s="941" t="s">
        <v>1560</v>
      </c>
      <c r="DJ13" s="941" t="s">
        <v>1561</v>
      </c>
      <c r="DK13" s="941" t="s">
        <v>1562</v>
      </c>
      <c r="DL13" s="941" t="s">
        <v>1562</v>
      </c>
      <c r="DM13" s="941" t="s">
        <v>1563</v>
      </c>
      <c r="DN13" s="941" t="s">
        <v>1564</v>
      </c>
      <c r="DO13" s="941" t="s">
        <v>1564</v>
      </c>
      <c r="DP13" s="941" t="s">
        <v>1565</v>
      </c>
      <c r="DQ13" s="941" t="s">
        <v>1565</v>
      </c>
      <c r="DR13" s="942" t="s">
        <v>1566</v>
      </c>
      <c r="DS13" s="943" t="s">
        <v>1566</v>
      </c>
      <c r="DT13" s="943" t="s">
        <v>1566</v>
      </c>
      <c r="DU13" s="943" t="s">
        <v>1567</v>
      </c>
      <c r="DV13" s="943" t="s">
        <v>1567</v>
      </c>
      <c r="DW13" s="943" t="s">
        <v>1566</v>
      </c>
      <c r="DX13" s="943" t="s">
        <v>1568</v>
      </c>
      <c r="DY13" s="943" t="s">
        <v>1568</v>
      </c>
      <c r="DZ13" s="943" t="s">
        <v>1569</v>
      </c>
      <c r="EA13" s="943" t="s">
        <v>1569</v>
      </c>
      <c r="EB13" s="943" t="s">
        <v>1570</v>
      </c>
      <c r="EC13" s="943" t="s">
        <v>1570</v>
      </c>
      <c r="ED13" s="943" t="s">
        <v>1571</v>
      </c>
      <c r="EE13" s="943" t="s">
        <v>1572</v>
      </c>
      <c r="EF13" s="943" t="s">
        <v>1573</v>
      </c>
      <c r="EG13" s="943" t="s">
        <v>1574</v>
      </c>
      <c r="EH13" s="943" t="s">
        <v>1575</v>
      </c>
      <c r="EI13" s="943" t="s">
        <v>1575</v>
      </c>
      <c r="EJ13" s="943" t="s">
        <v>1576</v>
      </c>
      <c r="EK13" s="943" t="s">
        <v>1577</v>
      </c>
      <c r="EL13" s="943" t="s">
        <v>1578</v>
      </c>
      <c r="EM13" s="943" t="s">
        <v>1579</v>
      </c>
      <c r="EN13" s="943" t="s">
        <v>1580</v>
      </c>
      <c r="EO13" s="943" t="s">
        <v>1581</v>
      </c>
      <c r="EP13" s="943" t="s">
        <v>1582</v>
      </c>
      <c r="EQ13" s="943" t="s">
        <v>1433</v>
      </c>
      <c r="ER13" s="943" t="s">
        <v>1583</v>
      </c>
      <c r="ES13" s="945" t="s">
        <v>1584</v>
      </c>
      <c r="ET13" s="939" t="s">
        <v>1585</v>
      </c>
      <c r="EU13" s="939" t="s">
        <v>1586</v>
      </c>
      <c r="EV13" s="939" t="s">
        <v>1587</v>
      </c>
      <c r="EW13" s="939" t="s">
        <v>1588</v>
      </c>
      <c r="EX13" s="939">
        <v>2.1</v>
      </c>
      <c r="EY13" s="939" t="s">
        <v>1589</v>
      </c>
      <c r="EZ13" s="939" t="s">
        <v>1239</v>
      </c>
      <c r="FA13" s="939">
        <v>3.15</v>
      </c>
      <c r="FB13" s="939" t="s">
        <v>2011</v>
      </c>
      <c r="FC13" s="939">
        <v>2.1</v>
      </c>
      <c r="FD13" s="939" t="s">
        <v>1590</v>
      </c>
      <c r="FE13" s="940" t="s">
        <v>2012</v>
      </c>
      <c r="FF13" s="940" t="s">
        <v>2013</v>
      </c>
      <c r="FG13" s="940" t="s">
        <v>1590</v>
      </c>
      <c r="FH13" s="940" t="s">
        <v>2014</v>
      </c>
      <c r="FI13" s="940" t="s">
        <v>2012</v>
      </c>
      <c r="FJ13" s="940" t="s">
        <v>2015</v>
      </c>
      <c r="FK13" s="940" t="s">
        <v>2016</v>
      </c>
      <c r="FL13" s="940" t="s">
        <v>2017</v>
      </c>
      <c r="FM13" s="940" t="s">
        <v>2018</v>
      </c>
      <c r="FN13" s="940" t="s">
        <v>2019</v>
      </c>
      <c r="FO13" s="940" t="s">
        <v>2020</v>
      </c>
      <c r="FP13" s="940" t="s">
        <v>2021</v>
      </c>
      <c r="FQ13" s="940" t="s">
        <v>1980</v>
      </c>
      <c r="FR13" s="940" t="s">
        <v>2022</v>
      </c>
      <c r="FS13" s="940" t="s">
        <v>2023</v>
      </c>
      <c r="FT13" s="940" t="s">
        <v>2024</v>
      </c>
      <c r="FU13" s="940" t="s">
        <v>1645</v>
      </c>
      <c r="FV13" s="940" t="s">
        <v>2025</v>
      </c>
      <c r="FW13" s="940" t="s">
        <v>2026</v>
      </c>
      <c r="FX13" s="940" t="s">
        <v>1435</v>
      </c>
      <c r="FY13" s="940" t="s">
        <v>1435</v>
      </c>
      <c r="FZ13" s="940" t="s">
        <v>1435</v>
      </c>
      <c r="GA13" s="940" t="s">
        <v>1435</v>
      </c>
      <c r="GB13" s="940" t="s">
        <v>2027</v>
      </c>
      <c r="GC13" s="940" t="s">
        <v>2028</v>
      </c>
      <c r="GD13" s="940" t="s">
        <v>1435</v>
      </c>
      <c r="GE13" s="940" t="s">
        <v>2028</v>
      </c>
      <c r="GF13" s="940" t="s">
        <v>2029</v>
      </c>
      <c r="GG13" s="940" t="s">
        <v>2030</v>
      </c>
    </row>
    <row r="14" spans="1:191" s="879" customFormat="1" ht="20.100000000000001" customHeight="1" x14ac:dyDescent="0.3">
      <c r="A14" s="886" t="s">
        <v>1591</v>
      </c>
      <c r="B14" s="887" t="s">
        <v>1002</v>
      </c>
      <c r="C14" s="888" t="s">
        <v>1354</v>
      </c>
      <c r="D14" s="888" t="s">
        <v>1353</v>
      </c>
      <c r="E14" s="888" t="s">
        <v>1374</v>
      </c>
      <c r="F14" s="887" t="s">
        <v>1374</v>
      </c>
      <c r="G14" s="888" t="s">
        <v>1374</v>
      </c>
      <c r="H14" s="888" t="s">
        <v>1592</v>
      </c>
      <c r="I14" s="888" t="s">
        <v>1374</v>
      </c>
      <c r="J14" s="888" t="s">
        <v>1374</v>
      </c>
      <c r="K14" s="888" t="s">
        <v>1374</v>
      </c>
      <c r="L14" s="888" t="s">
        <v>1374</v>
      </c>
      <c r="M14" s="888" t="s">
        <v>1374</v>
      </c>
      <c r="N14" s="887" t="s">
        <v>1374</v>
      </c>
      <c r="O14" s="888" t="s">
        <v>1374</v>
      </c>
      <c r="P14" s="888" t="s">
        <v>1593</v>
      </c>
      <c r="Q14" s="887" t="s">
        <v>1459</v>
      </c>
      <c r="R14" s="888" t="s">
        <v>1459</v>
      </c>
      <c r="S14" s="888" t="s">
        <v>1594</v>
      </c>
      <c r="T14" s="889" t="s">
        <v>1529</v>
      </c>
      <c r="U14" s="889" t="s">
        <v>1595</v>
      </c>
      <c r="V14" s="889" t="s">
        <v>1529</v>
      </c>
      <c r="W14" s="889" t="s">
        <v>1529</v>
      </c>
      <c r="X14" s="889" t="s">
        <v>1529</v>
      </c>
      <c r="Y14" s="889" t="s">
        <v>1596</v>
      </c>
      <c r="Z14" s="889" t="s">
        <v>1597</v>
      </c>
      <c r="AA14" s="889" t="s">
        <v>1598</v>
      </c>
      <c r="AB14" s="889" t="s">
        <v>1598</v>
      </c>
      <c r="AC14" s="889" t="s">
        <v>1598</v>
      </c>
      <c r="AD14" s="889" t="s">
        <v>1598</v>
      </c>
      <c r="AE14" s="889" t="s">
        <v>1528</v>
      </c>
      <c r="AF14" s="889" t="s">
        <v>1528</v>
      </c>
      <c r="AG14" s="889" t="s">
        <v>1532</v>
      </c>
      <c r="AH14" s="889" t="s">
        <v>1532</v>
      </c>
      <c r="AI14" s="889" t="s">
        <v>1285</v>
      </c>
      <c r="AJ14" s="889" t="s">
        <v>1599</v>
      </c>
      <c r="AK14" s="889" t="s">
        <v>1599</v>
      </c>
      <c r="AL14" s="889" t="s">
        <v>1600</v>
      </c>
      <c r="AM14" s="889" t="s">
        <v>1600</v>
      </c>
      <c r="AN14" s="889" t="s">
        <v>1600</v>
      </c>
      <c r="AO14" s="889" t="s">
        <v>1600</v>
      </c>
      <c r="AP14" s="889" t="s">
        <v>1599</v>
      </c>
      <c r="AQ14" s="889" t="s">
        <v>1601</v>
      </c>
      <c r="AR14" s="889" t="s">
        <v>1601</v>
      </c>
      <c r="AS14" s="889" t="s">
        <v>1601</v>
      </c>
      <c r="AT14" s="889" t="s">
        <v>1601</v>
      </c>
      <c r="AU14" s="889" t="s">
        <v>1602</v>
      </c>
      <c r="AV14" s="889" t="s">
        <v>1602</v>
      </c>
      <c r="AW14" s="889" t="s">
        <v>1602</v>
      </c>
      <c r="AX14" s="889" t="s">
        <v>1602</v>
      </c>
      <c r="AY14" s="889" t="s">
        <v>1602</v>
      </c>
      <c r="AZ14" s="889" t="s">
        <v>1603</v>
      </c>
      <c r="BA14" s="889" t="s">
        <v>1603</v>
      </c>
      <c r="BB14" s="889" t="s">
        <v>1603</v>
      </c>
      <c r="BC14" s="889" t="s">
        <v>1603</v>
      </c>
      <c r="BD14" s="889" t="s">
        <v>1603</v>
      </c>
      <c r="BE14" s="889" t="s">
        <v>1375</v>
      </c>
      <c r="BF14" s="889" t="s">
        <v>1375</v>
      </c>
      <c r="BG14" s="889" t="s">
        <v>1375</v>
      </c>
      <c r="BH14" s="889" t="s">
        <v>1604</v>
      </c>
      <c r="BI14" s="889" t="s">
        <v>1605</v>
      </c>
      <c r="BJ14" s="889" t="s">
        <v>1182</v>
      </c>
      <c r="BK14" s="889" t="s">
        <v>1182</v>
      </c>
      <c r="BL14" s="889" t="s">
        <v>1182</v>
      </c>
      <c r="BM14" s="889" t="s">
        <v>1375</v>
      </c>
      <c r="BN14" s="889" t="s">
        <v>1182</v>
      </c>
      <c r="BO14" s="889" t="s">
        <v>1606</v>
      </c>
      <c r="BP14" s="889" t="s">
        <v>1607</v>
      </c>
      <c r="BQ14" s="889" t="s">
        <v>1607</v>
      </c>
      <c r="BR14" s="889" t="s">
        <v>1374</v>
      </c>
      <c r="BS14" s="889" t="s">
        <v>1374</v>
      </c>
      <c r="BT14" s="889" t="s">
        <v>1374</v>
      </c>
      <c r="BU14" s="889" t="s">
        <v>1374</v>
      </c>
      <c r="BV14" s="889" t="s">
        <v>1374</v>
      </c>
      <c r="BW14" s="889" t="s">
        <v>1608</v>
      </c>
      <c r="BX14" s="889" t="s">
        <v>1608</v>
      </c>
      <c r="BY14" s="889" t="s">
        <v>1608</v>
      </c>
      <c r="BZ14" s="890" t="s">
        <v>1608</v>
      </c>
      <c r="CA14" s="889" t="s">
        <v>1608</v>
      </c>
      <c r="CB14" s="889" t="s">
        <v>1608</v>
      </c>
      <c r="CC14" s="889" t="s">
        <v>1608</v>
      </c>
      <c r="CD14" s="889" t="s">
        <v>1605</v>
      </c>
      <c r="CE14" s="889" t="s">
        <v>1609</v>
      </c>
      <c r="CF14" s="889" t="s">
        <v>1609</v>
      </c>
      <c r="CG14" s="889" t="s">
        <v>1609</v>
      </c>
      <c r="CH14" s="889" t="s">
        <v>1547</v>
      </c>
      <c r="CI14" s="889" t="s">
        <v>1547</v>
      </c>
      <c r="CJ14" s="889" t="s">
        <v>1547</v>
      </c>
      <c r="CK14" s="889" t="s">
        <v>1380</v>
      </c>
      <c r="CL14" s="889" t="s">
        <v>1610</v>
      </c>
      <c r="CM14" s="889" t="s">
        <v>1611</v>
      </c>
      <c r="CN14" s="889" t="s">
        <v>1612</v>
      </c>
      <c r="CO14" s="889" t="s">
        <v>1613</v>
      </c>
      <c r="CP14" s="889" t="s">
        <v>1612</v>
      </c>
      <c r="CQ14" s="890" t="s">
        <v>1612</v>
      </c>
      <c r="CR14" s="889" t="s">
        <v>1611</v>
      </c>
      <c r="CS14" s="889" t="s">
        <v>1611</v>
      </c>
      <c r="CT14" s="889" t="s">
        <v>1614</v>
      </c>
      <c r="CU14" s="889" t="s">
        <v>1555</v>
      </c>
      <c r="CV14" s="889" t="s">
        <v>1554</v>
      </c>
      <c r="CW14" s="889" t="s">
        <v>1615</v>
      </c>
      <c r="CX14" s="889" t="s">
        <v>1615</v>
      </c>
      <c r="CY14" s="889" t="s">
        <v>1557</v>
      </c>
      <c r="CZ14" s="889" t="s">
        <v>1616</v>
      </c>
      <c r="DA14" s="889" t="s">
        <v>1617</v>
      </c>
      <c r="DB14" s="889" t="s">
        <v>1618</v>
      </c>
      <c r="DC14" s="941" t="s">
        <v>1559</v>
      </c>
      <c r="DD14" s="941" t="s">
        <v>1559</v>
      </c>
      <c r="DE14" s="941" t="s">
        <v>1561</v>
      </c>
      <c r="DF14" s="941" t="s">
        <v>1619</v>
      </c>
      <c r="DG14" s="941" t="s">
        <v>1563</v>
      </c>
      <c r="DH14" s="941" t="s">
        <v>1620</v>
      </c>
      <c r="DI14" s="941" t="s">
        <v>1621</v>
      </c>
      <c r="DJ14" s="941" t="s">
        <v>1563</v>
      </c>
      <c r="DK14" s="941" t="s">
        <v>1622</v>
      </c>
      <c r="DL14" s="941" t="s">
        <v>1623</v>
      </c>
      <c r="DM14" s="941" t="s">
        <v>1624</v>
      </c>
      <c r="DN14" s="941" t="s">
        <v>1625</v>
      </c>
      <c r="DO14" s="941" t="s">
        <v>1626</v>
      </c>
      <c r="DP14" s="941" t="s">
        <v>1627</v>
      </c>
      <c r="DQ14" s="941" t="s">
        <v>1628</v>
      </c>
      <c r="DR14" s="942" t="s">
        <v>1629</v>
      </c>
      <c r="DS14" s="943" t="s">
        <v>1629</v>
      </c>
      <c r="DT14" s="943" t="s">
        <v>1629</v>
      </c>
      <c r="DU14" s="943" t="s">
        <v>1628</v>
      </c>
      <c r="DV14" s="943" t="s">
        <v>1628</v>
      </c>
      <c r="DW14" s="943" t="s">
        <v>1628</v>
      </c>
      <c r="DX14" s="943" t="s">
        <v>1628</v>
      </c>
      <c r="DY14" s="943" t="s">
        <v>1628</v>
      </c>
      <c r="DZ14" s="943" t="s">
        <v>1628</v>
      </c>
      <c r="EA14" s="943" t="s">
        <v>1630</v>
      </c>
      <c r="EB14" s="943" t="s">
        <v>1630</v>
      </c>
      <c r="EC14" s="943" t="s">
        <v>1630</v>
      </c>
      <c r="ED14" s="943" t="s">
        <v>1630</v>
      </c>
      <c r="EE14" s="943" t="s">
        <v>1631</v>
      </c>
      <c r="EF14" s="943" t="s">
        <v>1632</v>
      </c>
      <c r="EG14" s="943" t="s">
        <v>1632</v>
      </c>
      <c r="EH14" s="943" t="s">
        <v>1632</v>
      </c>
      <c r="EI14" s="943" t="s">
        <v>1632</v>
      </c>
      <c r="EJ14" s="943" t="s">
        <v>1633</v>
      </c>
      <c r="EK14" s="943" t="s">
        <v>1634</v>
      </c>
      <c r="EL14" s="943" t="s">
        <v>1635</v>
      </c>
      <c r="EM14" s="943" t="s">
        <v>1636</v>
      </c>
      <c r="EN14" s="943" t="s">
        <v>1637</v>
      </c>
      <c r="EO14" s="943" t="s">
        <v>1638</v>
      </c>
      <c r="EP14" s="943" t="s">
        <v>1327</v>
      </c>
      <c r="EQ14" s="943" t="s">
        <v>1639</v>
      </c>
      <c r="ER14" s="943" t="s">
        <v>1640</v>
      </c>
      <c r="ES14" s="945" t="s">
        <v>1641</v>
      </c>
      <c r="ET14" s="939" t="s">
        <v>1510</v>
      </c>
      <c r="EU14" s="939" t="s">
        <v>1642</v>
      </c>
      <c r="EV14" s="939" t="s">
        <v>1643</v>
      </c>
      <c r="EW14" s="939" t="s">
        <v>1644</v>
      </c>
      <c r="EX14" s="939" t="s">
        <v>1645</v>
      </c>
      <c r="EY14" s="939" t="s">
        <v>1646</v>
      </c>
      <c r="EZ14" s="939" t="s">
        <v>1647</v>
      </c>
      <c r="FA14" s="939" t="s">
        <v>1648</v>
      </c>
      <c r="FB14" s="939" t="s">
        <v>1649</v>
      </c>
      <c r="FC14" s="939" t="s">
        <v>1650</v>
      </c>
      <c r="FD14" s="939" t="s">
        <v>1651</v>
      </c>
      <c r="FE14" s="940" t="s">
        <v>1649</v>
      </c>
      <c r="FF14" s="940" t="s">
        <v>2031</v>
      </c>
      <c r="FG14" s="940" t="s">
        <v>2032</v>
      </c>
      <c r="FH14" s="940" t="s">
        <v>2033</v>
      </c>
      <c r="FI14" s="940" t="s">
        <v>1783</v>
      </c>
      <c r="FJ14" s="940" t="s">
        <v>2034</v>
      </c>
      <c r="FK14" s="940" t="s">
        <v>2035</v>
      </c>
      <c r="FL14" s="940" t="s">
        <v>2036</v>
      </c>
      <c r="FM14" s="940" t="s">
        <v>2037</v>
      </c>
      <c r="FN14" s="940" t="s">
        <v>2038</v>
      </c>
      <c r="FO14" s="940" t="s">
        <v>2039</v>
      </c>
      <c r="FP14" s="940" t="s">
        <v>2040</v>
      </c>
      <c r="FQ14" s="940" t="s">
        <v>2041</v>
      </c>
      <c r="FR14" s="940" t="s">
        <v>1580</v>
      </c>
      <c r="FS14" s="940" t="s">
        <v>2042</v>
      </c>
      <c r="FT14" s="940" t="s">
        <v>2043</v>
      </c>
      <c r="FU14" s="940" t="s">
        <v>2044</v>
      </c>
      <c r="FV14" s="940" t="s">
        <v>2045</v>
      </c>
      <c r="FW14" s="940" t="s">
        <v>2046</v>
      </c>
      <c r="FX14" s="940" t="s">
        <v>2047</v>
      </c>
      <c r="FY14" s="940" t="s">
        <v>2048</v>
      </c>
      <c r="FZ14" s="940" t="s">
        <v>2048</v>
      </c>
      <c r="GA14" s="940" t="s">
        <v>2049</v>
      </c>
      <c r="GB14" s="940" t="s">
        <v>2050</v>
      </c>
      <c r="GC14" s="940" t="s">
        <v>2051</v>
      </c>
      <c r="GD14" s="940" t="s">
        <v>2048</v>
      </c>
      <c r="GE14" s="940" t="s">
        <v>2052</v>
      </c>
      <c r="GF14" s="940" t="s">
        <v>2053</v>
      </c>
      <c r="GG14" s="940" t="s">
        <v>2054</v>
      </c>
    </row>
    <row r="15" spans="1:191" s="879" customFormat="1" ht="20.100000000000001" customHeight="1" x14ac:dyDescent="0.3">
      <c r="A15" s="886" t="s">
        <v>1652</v>
      </c>
      <c r="B15" s="887" t="s">
        <v>1653</v>
      </c>
      <c r="C15" s="888" t="s">
        <v>1458</v>
      </c>
      <c r="D15" s="888" t="s">
        <v>1654</v>
      </c>
      <c r="E15" s="888" t="s">
        <v>1654</v>
      </c>
      <c r="F15" s="887" t="s">
        <v>1654</v>
      </c>
      <c r="G15" s="888" t="s">
        <v>1531</v>
      </c>
      <c r="H15" s="888" t="s">
        <v>1531</v>
      </c>
      <c r="I15" s="888" t="s">
        <v>1531</v>
      </c>
      <c r="J15" s="888" t="s">
        <v>1531</v>
      </c>
      <c r="K15" s="888" t="s">
        <v>1531</v>
      </c>
      <c r="L15" s="888" t="s">
        <v>1531</v>
      </c>
      <c r="M15" s="888" t="s">
        <v>1531</v>
      </c>
      <c r="N15" s="887" t="s">
        <v>1532</v>
      </c>
      <c r="O15" s="888" t="s">
        <v>1532</v>
      </c>
      <c r="P15" s="888" t="s">
        <v>1457</v>
      </c>
      <c r="Q15" s="887" t="s">
        <v>1457</v>
      </c>
      <c r="R15" s="888" t="s">
        <v>1528</v>
      </c>
      <c r="S15" s="888" t="s">
        <v>1528</v>
      </c>
      <c r="T15" s="889" t="s">
        <v>1655</v>
      </c>
      <c r="U15" s="889" t="s">
        <v>1656</v>
      </c>
      <c r="V15" s="889" t="s">
        <v>1657</v>
      </c>
      <c r="W15" s="889" t="s">
        <v>1657</v>
      </c>
      <c r="X15" s="889" t="s">
        <v>1655</v>
      </c>
      <c r="Y15" s="889" t="s">
        <v>1657</v>
      </c>
      <c r="Z15" s="889" t="s">
        <v>1527</v>
      </c>
      <c r="AA15" s="889" t="s">
        <v>1527</v>
      </c>
      <c r="AB15" s="889" t="s">
        <v>1527</v>
      </c>
      <c r="AC15" s="889" t="s">
        <v>1527</v>
      </c>
      <c r="AD15" s="889" t="s">
        <v>1527</v>
      </c>
      <c r="AE15" s="889" t="s">
        <v>1598</v>
      </c>
      <c r="AF15" s="889" t="s">
        <v>1598</v>
      </c>
      <c r="AG15" s="889" t="s">
        <v>1529</v>
      </c>
      <c r="AH15" s="889" t="s">
        <v>1658</v>
      </c>
      <c r="AI15" s="889" t="s">
        <v>1659</v>
      </c>
      <c r="AJ15" s="889" t="s">
        <v>1660</v>
      </c>
      <c r="AK15" s="889" t="s">
        <v>1660</v>
      </c>
      <c r="AL15" s="889" t="s">
        <v>1661</v>
      </c>
      <c r="AM15" s="889" t="s">
        <v>1661</v>
      </c>
      <c r="AN15" s="889" t="s">
        <v>1661</v>
      </c>
      <c r="AO15" s="889" t="s">
        <v>1661</v>
      </c>
      <c r="AP15" s="889" t="s">
        <v>1662</v>
      </c>
      <c r="AQ15" s="889" t="s">
        <v>989</v>
      </c>
      <c r="AR15" s="889" t="s">
        <v>989</v>
      </c>
      <c r="AS15" s="889" t="s">
        <v>989</v>
      </c>
      <c r="AT15" s="889" t="s">
        <v>989</v>
      </c>
      <c r="AU15" s="889" t="s">
        <v>1663</v>
      </c>
      <c r="AV15" s="889" t="s">
        <v>1664</v>
      </c>
      <c r="AW15" s="889" t="s">
        <v>1664</v>
      </c>
      <c r="AX15" s="889" t="s">
        <v>989</v>
      </c>
      <c r="AY15" s="889" t="s">
        <v>989</v>
      </c>
      <c r="AZ15" s="889" t="s">
        <v>989</v>
      </c>
      <c r="BA15" s="889" t="s">
        <v>989</v>
      </c>
      <c r="BB15" s="889" t="s">
        <v>989</v>
      </c>
      <c r="BC15" s="889" t="s">
        <v>989</v>
      </c>
      <c r="BD15" s="889" t="s">
        <v>1665</v>
      </c>
      <c r="BE15" s="889" t="s">
        <v>1665</v>
      </c>
      <c r="BF15" s="889" t="s">
        <v>1665</v>
      </c>
      <c r="BG15" s="889" t="s">
        <v>1665</v>
      </c>
      <c r="BH15" s="889" t="s">
        <v>1665</v>
      </c>
      <c r="BI15" s="889" t="s">
        <v>1666</v>
      </c>
      <c r="BJ15" s="889" t="s">
        <v>1665</v>
      </c>
      <c r="BK15" s="889" t="s">
        <v>1665</v>
      </c>
      <c r="BL15" s="889" t="s">
        <v>1665</v>
      </c>
      <c r="BM15" s="889" t="s">
        <v>1667</v>
      </c>
      <c r="BN15" s="889" t="s">
        <v>1667</v>
      </c>
      <c r="BO15" s="889" t="s">
        <v>1668</v>
      </c>
      <c r="BP15" s="889" t="s">
        <v>1668</v>
      </c>
      <c r="BQ15" s="889" t="s">
        <v>1668</v>
      </c>
      <c r="BR15" s="889" t="s">
        <v>1668</v>
      </c>
      <c r="BS15" s="889" t="s">
        <v>1669</v>
      </c>
      <c r="BT15" s="889" t="s">
        <v>1669</v>
      </c>
      <c r="BU15" s="889" t="s">
        <v>1669</v>
      </c>
      <c r="BV15" s="889" t="s">
        <v>1669</v>
      </c>
      <c r="BW15" s="889" t="s">
        <v>1670</v>
      </c>
      <c r="BX15" s="889" t="s">
        <v>1670</v>
      </c>
      <c r="BY15" s="889" t="s">
        <v>1670</v>
      </c>
      <c r="BZ15" s="890" t="s">
        <v>1670</v>
      </c>
      <c r="CA15" s="889" t="s">
        <v>1671</v>
      </c>
      <c r="CB15" s="889" t="s">
        <v>1672</v>
      </c>
      <c r="CC15" s="889" t="s">
        <v>1673</v>
      </c>
      <c r="CD15" s="889" t="s">
        <v>1381</v>
      </c>
      <c r="CE15" s="889" t="s">
        <v>1381</v>
      </c>
      <c r="CF15" s="889" t="s">
        <v>1381</v>
      </c>
      <c r="CG15" s="889" t="s">
        <v>1381</v>
      </c>
      <c r="CH15" s="889" t="s">
        <v>1674</v>
      </c>
      <c r="CI15" s="889" t="s">
        <v>1674</v>
      </c>
      <c r="CJ15" s="889" t="s">
        <v>1674</v>
      </c>
      <c r="CK15" s="889" t="s">
        <v>1674</v>
      </c>
      <c r="CL15" s="889" t="s">
        <v>1674</v>
      </c>
      <c r="CM15" s="889" t="s">
        <v>1674</v>
      </c>
      <c r="CN15" s="889" t="s">
        <v>1674</v>
      </c>
      <c r="CO15" s="889" t="s">
        <v>1675</v>
      </c>
      <c r="CP15" s="889" t="s">
        <v>1675</v>
      </c>
      <c r="CQ15" s="890" t="s">
        <v>1675</v>
      </c>
      <c r="CR15" s="889" t="s">
        <v>1676</v>
      </c>
      <c r="CS15" s="889" t="s">
        <v>1677</v>
      </c>
      <c r="CT15" s="889" t="s">
        <v>1678</v>
      </c>
      <c r="CU15" s="889" t="s">
        <v>1678</v>
      </c>
      <c r="CV15" s="889" t="s">
        <v>1678</v>
      </c>
      <c r="CW15" s="889" t="s">
        <v>1679</v>
      </c>
      <c r="CX15" s="889" t="s">
        <v>1678</v>
      </c>
      <c r="CY15" s="889" t="s">
        <v>1678</v>
      </c>
      <c r="CZ15" s="889" t="s">
        <v>1678</v>
      </c>
      <c r="DA15" s="889" t="s">
        <v>1678</v>
      </c>
      <c r="DB15" s="889" t="s">
        <v>1678</v>
      </c>
      <c r="DC15" s="941" t="s">
        <v>1678</v>
      </c>
      <c r="DD15" s="941" t="s">
        <v>1678</v>
      </c>
      <c r="DE15" s="941" t="s">
        <v>1680</v>
      </c>
      <c r="DF15" s="941" t="s">
        <v>1681</v>
      </c>
      <c r="DG15" s="941" t="s">
        <v>1681</v>
      </c>
      <c r="DH15" s="941" t="s">
        <v>1682</v>
      </c>
      <c r="DI15" s="941" t="s">
        <v>1683</v>
      </c>
      <c r="DJ15" s="941" t="s">
        <v>1683</v>
      </c>
      <c r="DK15" s="941" t="s">
        <v>1684</v>
      </c>
      <c r="DL15" s="941" t="s">
        <v>1685</v>
      </c>
      <c r="DM15" s="941" t="s">
        <v>1685</v>
      </c>
      <c r="DN15" s="941" t="s">
        <v>1685</v>
      </c>
      <c r="DO15" s="941" t="s">
        <v>1686</v>
      </c>
      <c r="DP15" s="941" t="s">
        <v>1687</v>
      </c>
      <c r="DQ15" s="941" t="s">
        <v>1688</v>
      </c>
      <c r="DR15" s="942" t="s">
        <v>1687</v>
      </c>
      <c r="DS15" s="943" t="s">
        <v>1687</v>
      </c>
      <c r="DT15" s="943" t="s">
        <v>1687</v>
      </c>
      <c r="DU15" s="943" t="s">
        <v>1689</v>
      </c>
      <c r="DV15" s="943" t="s">
        <v>1690</v>
      </c>
      <c r="DW15" s="943" t="s">
        <v>1690</v>
      </c>
      <c r="DX15" s="943" t="s">
        <v>1691</v>
      </c>
      <c r="DY15" s="943" t="s">
        <v>1691</v>
      </c>
      <c r="DZ15" s="943" t="s">
        <v>1691</v>
      </c>
      <c r="EA15" s="943" t="s">
        <v>1692</v>
      </c>
      <c r="EB15" s="943" t="s">
        <v>1692</v>
      </c>
      <c r="EC15" s="943" t="s">
        <v>1692</v>
      </c>
      <c r="ED15" s="943" t="s">
        <v>1692</v>
      </c>
      <c r="EE15" s="943" t="s">
        <v>1693</v>
      </c>
      <c r="EF15" s="943" t="s">
        <v>1487</v>
      </c>
      <c r="EG15" s="943" t="s">
        <v>1487</v>
      </c>
      <c r="EH15" s="943" t="s">
        <v>1487</v>
      </c>
      <c r="EI15" s="943" t="s">
        <v>1487</v>
      </c>
      <c r="EJ15" s="943" t="s">
        <v>1694</v>
      </c>
      <c r="EK15" s="943" t="s">
        <v>1695</v>
      </c>
      <c r="EL15" s="943" t="s">
        <v>1696</v>
      </c>
      <c r="EM15" s="943" t="s">
        <v>1694</v>
      </c>
      <c r="EN15" s="943" t="s">
        <v>1697</v>
      </c>
      <c r="EO15" s="943" t="s">
        <v>1698</v>
      </c>
      <c r="EP15" s="943" t="s">
        <v>1699</v>
      </c>
      <c r="EQ15" s="943" t="s">
        <v>1695</v>
      </c>
      <c r="ER15" s="943" t="s">
        <v>1695</v>
      </c>
      <c r="ES15" s="945" t="s">
        <v>1700</v>
      </c>
      <c r="ET15" s="939" t="s">
        <v>1700</v>
      </c>
      <c r="EU15" s="939" t="s">
        <v>1701</v>
      </c>
      <c r="EV15" s="939" t="s">
        <v>1702</v>
      </c>
      <c r="EW15" s="939" t="s">
        <v>1703</v>
      </c>
      <c r="EX15" s="939" t="s">
        <v>1704</v>
      </c>
      <c r="EY15" s="939" t="s">
        <v>2055</v>
      </c>
      <c r="EZ15" s="939" t="s">
        <v>1706</v>
      </c>
      <c r="FA15" s="939" t="s">
        <v>1707</v>
      </c>
      <c r="FB15" s="939" t="s">
        <v>1708</v>
      </c>
      <c r="FC15" s="939" t="s">
        <v>1709</v>
      </c>
      <c r="FD15" s="939" t="s">
        <v>1710</v>
      </c>
      <c r="FE15" s="940" t="s">
        <v>2056</v>
      </c>
      <c r="FF15" s="940" t="s">
        <v>2057</v>
      </c>
      <c r="FG15" s="940" t="s">
        <v>2058</v>
      </c>
      <c r="FH15" s="940" t="s">
        <v>2056</v>
      </c>
      <c r="FI15" s="940" t="s">
        <v>2059</v>
      </c>
      <c r="FJ15" s="940" t="s">
        <v>2060</v>
      </c>
      <c r="FK15" s="940" t="s">
        <v>1046</v>
      </c>
      <c r="FL15" s="940" t="s">
        <v>2061</v>
      </c>
      <c r="FM15" s="940" t="s">
        <v>2062</v>
      </c>
      <c r="FN15" s="940" t="s">
        <v>2063</v>
      </c>
      <c r="FO15" s="940" t="s">
        <v>2064</v>
      </c>
      <c r="FP15" s="940" t="s">
        <v>2065</v>
      </c>
      <c r="FQ15" s="940" t="s">
        <v>1647</v>
      </c>
      <c r="FR15" s="940" t="s">
        <v>1696</v>
      </c>
      <c r="FS15" s="940" t="s">
        <v>2066</v>
      </c>
      <c r="FT15" s="940" t="s">
        <v>2067</v>
      </c>
      <c r="FU15" s="940" t="s">
        <v>2068</v>
      </c>
      <c r="FV15" s="940" t="s">
        <v>2069</v>
      </c>
      <c r="FW15" s="940" t="s">
        <v>2070</v>
      </c>
      <c r="FX15" s="940" t="s">
        <v>2052</v>
      </c>
      <c r="FY15" s="940" t="s">
        <v>2071</v>
      </c>
      <c r="FZ15" s="940" t="s">
        <v>2072</v>
      </c>
      <c r="GA15" s="940" t="s">
        <v>2073</v>
      </c>
      <c r="GB15" s="940" t="s">
        <v>2071</v>
      </c>
      <c r="GC15" s="946" t="s">
        <v>2052</v>
      </c>
      <c r="GD15" s="946" t="s">
        <v>2071</v>
      </c>
      <c r="GE15" s="946" t="s">
        <v>2074</v>
      </c>
      <c r="GF15" s="946" t="s">
        <v>2074</v>
      </c>
      <c r="GG15" s="940" t="s">
        <v>2052</v>
      </c>
      <c r="GI15" s="947"/>
    </row>
    <row r="16" spans="1:191" s="879" customFormat="1" ht="20.100000000000001" customHeight="1" x14ac:dyDescent="0.3">
      <c r="A16" s="886" t="s">
        <v>1711</v>
      </c>
      <c r="B16" s="887" t="s">
        <v>1712</v>
      </c>
      <c r="C16" s="888" t="s">
        <v>1713</v>
      </c>
      <c r="D16" s="888" t="s">
        <v>1661</v>
      </c>
      <c r="E16" s="888" t="s">
        <v>1661</v>
      </c>
      <c r="F16" s="887" t="s">
        <v>1661</v>
      </c>
      <c r="G16" s="888" t="s">
        <v>1714</v>
      </c>
      <c r="H16" s="888" t="s">
        <v>1714</v>
      </c>
      <c r="I16" s="888" t="s">
        <v>1714</v>
      </c>
      <c r="J16" s="888" t="s">
        <v>1714</v>
      </c>
      <c r="K16" s="888" t="s">
        <v>1714</v>
      </c>
      <c r="L16" s="888" t="s">
        <v>1714</v>
      </c>
      <c r="M16" s="888" t="s">
        <v>1714</v>
      </c>
      <c r="N16" s="887" t="s">
        <v>1715</v>
      </c>
      <c r="O16" s="888" t="s">
        <v>1715</v>
      </c>
      <c r="P16" s="888" t="s">
        <v>957</v>
      </c>
      <c r="Q16" s="887" t="s">
        <v>957</v>
      </c>
      <c r="R16" s="888" t="s">
        <v>957</v>
      </c>
      <c r="S16" s="888" t="s">
        <v>957</v>
      </c>
      <c r="T16" s="889" t="s">
        <v>957</v>
      </c>
      <c r="U16" s="889" t="s">
        <v>957</v>
      </c>
      <c r="V16" s="889" t="s">
        <v>957</v>
      </c>
      <c r="W16" s="889" t="s">
        <v>957</v>
      </c>
      <c r="X16" s="889" t="s">
        <v>1716</v>
      </c>
      <c r="Y16" s="889" t="s">
        <v>1715</v>
      </c>
      <c r="Z16" s="889" t="s">
        <v>957</v>
      </c>
      <c r="AA16" s="889" t="s">
        <v>1717</v>
      </c>
      <c r="AB16" s="889" t="s">
        <v>1717</v>
      </c>
      <c r="AC16" s="889" t="s">
        <v>1717</v>
      </c>
      <c r="AD16" s="889" t="s">
        <v>1717</v>
      </c>
      <c r="AE16" s="889" t="s">
        <v>1717</v>
      </c>
      <c r="AF16" s="889" t="s">
        <v>1717</v>
      </c>
      <c r="AG16" s="889" t="s">
        <v>1718</v>
      </c>
      <c r="AH16" s="889" t="s">
        <v>1718</v>
      </c>
      <c r="AI16" s="889" t="s">
        <v>1719</v>
      </c>
      <c r="AJ16" s="889" t="s">
        <v>1720</v>
      </c>
      <c r="AK16" s="889" t="s">
        <v>1720</v>
      </c>
      <c r="AL16" s="889" t="s">
        <v>1721</v>
      </c>
      <c r="AM16" s="889" t="s">
        <v>1722</v>
      </c>
      <c r="AN16" s="889" t="s">
        <v>1723</v>
      </c>
      <c r="AO16" s="889" t="s">
        <v>1723</v>
      </c>
      <c r="AP16" s="889" t="s">
        <v>1724</v>
      </c>
      <c r="AQ16" s="889" t="s">
        <v>1725</v>
      </c>
      <c r="AR16" s="889" t="s">
        <v>1726</v>
      </c>
      <c r="AS16" s="889" t="s">
        <v>1727</v>
      </c>
      <c r="AT16" s="889" t="s">
        <v>1728</v>
      </c>
      <c r="AU16" s="889" t="s">
        <v>1657</v>
      </c>
      <c r="AV16" s="889" t="s">
        <v>1729</v>
      </c>
      <c r="AW16" s="889" t="s">
        <v>1729</v>
      </c>
      <c r="AX16" s="889" t="s">
        <v>1730</v>
      </c>
      <c r="AY16" s="889" t="s">
        <v>1731</v>
      </c>
      <c r="AZ16" s="889" t="s">
        <v>1732</v>
      </c>
      <c r="BA16" s="889" t="s">
        <v>1731</v>
      </c>
      <c r="BB16" s="889" t="s">
        <v>1733</v>
      </c>
      <c r="BC16" s="889" t="s">
        <v>1733</v>
      </c>
      <c r="BD16" s="889" t="s">
        <v>1733</v>
      </c>
      <c r="BE16" s="889" t="s">
        <v>1458</v>
      </c>
      <c r="BF16" s="889" t="s">
        <v>1458</v>
      </c>
      <c r="BG16" s="889" t="s">
        <v>1734</v>
      </c>
      <c r="BH16" s="889" t="s">
        <v>1458</v>
      </c>
      <c r="BI16" s="889" t="s">
        <v>1735</v>
      </c>
      <c r="BJ16" s="889" t="s">
        <v>1736</v>
      </c>
      <c r="BK16" s="889" t="s">
        <v>1737</v>
      </c>
      <c r="BL16" s="889" t="s">
        <v>1737</v>
      </c>
      <c r="BM16" s="889" t="s">
        <v>1738</v>
      </c>
      <c r="BN16" s="889" t="s">
        <v>1737</v>
      </c>
      <c r="BO16" s="889" t="s">
        <v>1739</v>
      </c>
      <c r="BP16" s="889" t="s">
        <v>1740</v>
      </c>
      <c r="BQ16" s="889" t="s">
        <v>1741</v>
      </c>
      <c r="BR16" s="889" t="s">
        <v>1741</v>
      </c>
      <c r="BS16" s="889" t="s">
        <v>1742</v>
      </c>
      <c r="BT16" s="889" t="s">
        <v>1742</v>
      </c>
      <c r="BU16" s="889" t="s">
        <v>1743</v>
      </c>
      <c r="BV16" s="889" t="s">
        <v>1743</v>
      </c>
      <c r="BW16" s="889" t="s">
        <v>1744</v>
      </c>
      <c r="BX16" s="889" t="s">
        <v>1745</v>
      </c>
      <c r="BY16" s="889" t="s">
        <v>1745</v>
      </c>
      <c r="BZ16" s="890" t="s">
        <v>1745</v>
      </c>
      <c r="CA16" s="889" t="s">
        <v>1746</v>
      </c>
      <c r="CB16" s="889" t="s">
        <v>1747</v>
      </c>
      <c r="CC16" s="889" t="s">
        <v>1748</v>
      </c>
      <c r="CD16" s="889" t="s">
        <v>1749</v>
      </c>
      <c r="CE16" s="889" t="s">
        <v>1750</v>
      </c>
      <c r="CF16" s="889" t="s">
        <v>1748</v>
      </c>
      <c r="CG16" s="889" t="s">
        <v>1748</v>
      </c>
      <c r="CH16" s="889" t="s">
        <v>1751</v>
      </c>
      <c r="CI16" s="889" t="s">
        <v>1752</v>
      </c>
      <c r="CJ16" s="889" t="s">
        <v>1753</v>
      </c>
      <c r="CK16" s="889" t="s">
        <v>1754</v>
      </c>
      <c r="CL16" s="889" t="s">
        <v>1755</v>
      </c>
      <c r="CM16" s="889" t="s">
        <v>1755</v>
      </c>
      <c r="CN16" s="889" t="s">
        <v>1755</v>
      </c>
      <c r="CO16" s="889" t="s">
        <v>1756</v>
      </c>
      <c r="CP16" s="889" t="s">
        <v>1756</v>
      </c>
      <c r="CQ16" s="890" t="s">
        <v>1756</v>
      </c>
      <c r="CR16" s="889" t="s">
        <v>1757</v>
      </c>
      <c r="CS16" s="889" t="s">
        <v>1381</v>
      </c>
      <c r="CT16" s="889" t="s">
        <v>1758</v>
      </c>
      <c r="CU16" s="889" t="s">
        <v>1759</v>
      </c>
      <c r="CV16" s="889" t="s">
        <v>1759</v>
      </c>
      <c r="CW16" s="889" t="s">
        <v>1760</v>
      </c>
      <c r="CX16" s="889" t="s">
        <v>1759</v>
      </c>
      <c r="CY16" s="889" t="s">
        <v>1759</v>
      </c>
      <c r="CZ16" s="889" t="s">
        <v>1759</v>
      </c>
      <c r="DA16" s="889" t="s">
        <v>1759</v>
      </c>
      <c r="DB16" s="889" t="s">
        <v>1759</v>
      </c>
      <c r="DC16" s="941" t="s">
        <v>1759</v>
      </c>
      <c r="DD16" s="941" t="s">
        <v>1759</v>
      </c>
      <c r="DE16" s="941" t="s">
        <v>1761</v>
      </c>
      <c r="DF16" s="941" t="s">
        <v>1762</v>
      </c>
      <c r="DG16" s="941" t="s">
        <v>1762</v>
      </c>
      <c r="DH16" s="941" t="s">
        <v>1763</v>
      </c>
      <c r="DI16" s="941" t="s">
        <v>1764</v>
      </c>
      <c r="DJ16" s="941" t="s">
        <v>1765</v>
      </c>
      <c r="DK16" s="941" t="s">
        <v>1766</v>
      </c>
      <c r="DL16" s="941" t="s">
        <v>1766</v>
      </c>
      <c r="DM16" s="941" t="s">
        <v>1767</v>
      </c>
      <c r="DN16" s="941" t="s">
        <v>1768</v>
      </c>
      <c r="DO16" s="941" t="s">
        <v>1769</v>
      </c>
      <c r="DP16" s="941" t="s">
        <v>1768</v>
      </c>
      <c r="DQ16" s="941" t="s">
        <v>1768</v>
      </c>
      <c r="DR16" s="942" t="s">
        <v>1768</v>
      </c>
      <c r="DS16" s="943" t="s">
        <v>1768</v>
      </c>
      <c r="DT16" s="943" t="s">
        <v>1768</v>
      </c>
      <c r="DU16" s="943" t="s">
        <v>1768</v>
      </c>
      <c r="DV16" s="943" t="s">
        <v>1770</v>
      </c>
      <c r="DW16" s="943" t="s">
        <v>1770</v>
      </c>
      <c r="DX16" s="943" t="s">
        <v>1771</v>
      </c>
      <c r="DY16" s="943" t="s">
        <v>1771</v>
      </c>
      <c r="DZ16" s="943" t="s">
        <v>1772</v>
      </c>
      <c r="EA16" s="943" t="s">
        <v>1773</v>
      </c>
      <c r="EB16" s="943" t="s">
        <v>1772</v>
      </c>
      <c r="EC16" s="943" t="s">
        <v>1772</v>
      </c>
      <c r="ED16" s="943" t="s">
        <v>1772</v>
      </c>
      <c r="EE16" s="943" t="s">
        <v>1774</v>
      </c>
      <c r="EF16" s="943" t="s">
        <v>1774</v>
      </c>
      <c r="EG16" s="943" t="s">
        <v>1774</v>
      </c>
      <c r="EH16" s="943" t="s">
        <v>1774</v>
      </c>
      <c r="EI16" s="943" t="s">
        <v>1774</v>
      </c>
      <c r="EJ16" s="943" t="s">
        <v>1775</v>
      </c>
      <c r="EK16" s="943" t="s">
        <v>1776</v>
      </c>
      <c r="EL16" s="943" t="s">
        <v>1078</v>
      </c>
      <c r="EM16" s="943" t="s">
        <v>1633</v>
      </c>
      <c r="EN16" s="943" t="s">
        <v>1777</v>
      </c>
      <c r="EO16" s="943" t="s">
        <v>1778</v>
      </c>
      <c r="EP16" s="943" t="s">
        <v>1779</v>
      </c>
      <c r="EQ16" s="943" t="s">
        <v>1780</v>
      </c>
      <c r="ER16" s="943" t="s">
        <v>1700</v>
      </c>
      <c r="ES16" s="945" t="s">
        <v>1781</v>
      </c>
      <c r="ET16" s="939" t="s">
        <v>1782</v>
      </c>
      <c r="EU16" s="939" t="s">
        <v>1783</v>
      </c>
      <c r="EV16" s="939" t="s">
        <v>1583</v>
      </c>
      <c r="EW16" s="939" t="s">
        <v>1784</v>
      </c>
      <c r="EX16" s="939" t="s">
        <v>1077</v>
      </c>
      <c r="EY16" s="939" t="s">
        <v>1785</v>
      </c>
      <c r="EZ16" s="939" t="s">
        <v>1786</v>
      </c>
      <c r="FA16" s="939" t="s">
        <v>1787</v>
      </c>
      <c r="FB16" s="939" t="s">
        <v>2075</v>
      </c>
      <c r="FC16" s="939" t="s">
        <v>1788</v>
      </c>
      <c r="FD16" s="939" t="s">
        <v>1789</v>
      </c>
      <c r="FE16" s="940" t="s">
        <v>2076</v>
      </c>
      <c r="FF16" s="940" t="s">
        <v>2077</v>
      </c>
      <c r="FG16" s="940" t="s">
        <v>2078</v>
      </c>
      <c r="FH16" s="940" t="s">
        <v>2079</v>
      </c>
      <c r="FI16" s="940" t="s">
        <v>2080</v>
      </c>
      <c r="FJ16" s="940" t="s">
        <v>2081</v>
      </c>
      <c r="FK16" s="940" t="s">
        <v>2082</v>
      </c>
      <c r="FL16" s="940" t="s">
        <v>2083</v>
      </c>
      <c r="FM16" s="940" t="s">
        <v>2084</v>
      </c>
      <c r="FN16" s="940" t="s">
        <v>2085</v>
      </c>
      <c r="FO16" s="940" t="s">
        <v>2086</v>
      </c>
      <c r="FP16" s="940" t="s">
        <v>2087</v>
      </c>
      <c r="FQ16" s="940" t="s">
        <v>2088</v>
      </c>
      <c r="FR16" s="940" t="s">
        <v>2089</v>
      </c>
      <c r="FS16" s="940" t="s">
        <v>2090</v>
      </c>
      <c r="FT16" s="940" t="s">
        <v>1647</v>
      </c>
      <c r="FU16" s="940" t="s">
        <v>1696</v>
      </c>
      <c r="FV16" s="940" t="s">
        <v>1515</v>
      </c>
      <c r="FW16" s="940" t="s">
        <v>2091</v>
      </c>
      <c r="FX16" s="940" t="s">
        <v>2092</v>
      </c>
      <c r="FY16" s="940" t="s">
        <v>2093</v>
      </c>
      <c r="FZ16" s="940" t="s">
        <v>2093</v>
      </c>
      <c r="GA16" s="940" t="s">
        <v>2094</v>
      </c>
      <c r="GB16" s="940" t="s">
        <v>2095</v>
      </c>
      <c r="GC16" s="946" t="s">
        <v>2096</v>
      </c>
      <c r="GD16" s="946" t="s">
        <v>2097</v>
      </c>
      <c r="GE16" s="946" t="s">
        <v>2098</v>
      </c>
      <c r="GF16" s="946" t="s">
        <v>2099</v>
      </c>
      <c r="GG16" s="940" t="s">
        <v>2100</v>
      </c>
    </row>
    <row r="17" spans="1:189" s="879" customFormat="1" ht="20.100000000000001" customHeight="1" x14ac:dyDescent="0.3">
      <c r="A17" s="886" t="s">
        <v>1790</v>
      </c>
      <c r="B17" s="887" t="s">
        <v>1730</v>
      </c>
      <c r="C17" s="888" t="s">
        <v>1715</v>
      </c>
      <c r="D17" s="888" t="s">
        <v>1715</v>
      </c>
      <c r="E17" s="888" t="s">
        <v>1715</v>
      </c>
      <c r="F17" s="887" t="s">
        <v>1715</v>
      </c>
      <c r="G17" s="888" t="s">
        <v>1715</v>
      </c>
      <c r="H17" s="888" t="s">
        <v>1715</v>
      </c>
      <c r="I17" s="888" t="s">
        <v>1715</v>
      </c>
      <c r="J17" s="888" t="s">
        <v>1715</v>
      </c>
      <c r="K17" s="888" t="s">
        <v>1715</v>
      </c>
      <c r="L17" s="888" t="s">
        <v>1715</v>
      </c>
      <c r="M17" s="888" t="s">
        <v>1715</v>
      </c>
      <c r="N17" s="887" t="s">
        <v>1791</v>
      </c>
      <c r="O17" s="888" t="s">
        <v>1791</v>
      </c>
      <c r="P17" s="888" t="s">
        <v>1792</v>
      </c>
      <c r="Q17" s="887" t="s">
        <v>1792</v>
      </c>
      <c r="R17" s="888" t="s">
        <v>1792</v>
      </c>
      <c r="S17" s="888" t="s">
        <v>1793</v>
      </c>
      <c r="T17" s="889" t="s">
        <v>1793</v>
      </c>
      <c r="U17" s="889" t="s">
        <v>1665</v>
      </c>
      <c r="V17" s="889" t="s">
        <v>1665</v>
      </c>
      <c r="W17" s="889" t="s">
        <v>1665</v>
      </c>
      <c r="X17" s="889" t="s">
        <v>1665</v>
      </c>
      <c r="Y17" s="889" t="s">
        <v>1665</v>
      </c>
      <c r="Z17" s="889" t="s">
        <v>1665</v>
      </c>
      <c r="AA17" s="889" t="s">
        <v>1665</v>
      </c>
      <c r="AB17" s="889" t="s">
        <v>1665</v>
      </c>
      <c r="AC17" s="889" t="s">
        <v>1665</v>
      </c>
      <c r="AD17" s="889" t="s">
        <v>1794</v>
      </c>
      <c r="AE17" s="889" t="s">
        <v>1794</v>
      </c>
      <c r="AF17" s="889" t="s">
        <v>1793</v>
      </c>
      <c r="AG17" s="889" t="s">
        <v>1794</v>
      </c>
      <c r="AH17" s="889" t="s">
        <v>1794</v>
      </c>
      <c r="AI17" s="889" t="s">
        <v>1795</v>
      </c>
      <c r="AJ17" s="889" t="s">
        <v>1795</v>
      </c>
      <c r="AK17" s="889" t="s">
        <v>1795</v>
      </c>
      <c r="AL17" s="889" t="s">
        <v>1795</v>
      </c>
      <c r="AM17" s="889" t="s">
        <v>1796</v>
      </c>
      <c r="AN17" s="889" t="s">
        <v>1796</v>
      </c>
      <c r="AO17" s="889" t="s">
        <v>1796</v>
      </c>
      <c r="AP17" s="889" t="s">
        <v>1797</v>
      </c>
      <c r="AQ17" s="889" t="s">
        <v>1798</v>
      </c>
      <c r="AR17" s="889" t="s">
        <v>1799</v>
      </c>
      <c r="AS17" s="889" t="s">
        <v>1799</v>
      </c>
      <c r="AT17" s="889" t="s">
        <v>1800</v>
      </c>
      <c r="AU17" s="889" t="s">
        <v>1801</v>
      </c>
      <c r="AV17" s="889" t="s">
        <v>1802</v>
      </c>
      <c r="AW17" s="889" t="s">
        <v>1803</v>
      </c>
      <c r="AX17" s="889" t="s">
        <v>1804</v>
      </c>
      <c r="AY17" s="889" t="s">
        <v>1800</v>
      </c>
      <c r="AZ17" s="889" t="s">
        <v>1800</v>
      </c>
      <c r="BA17" s="889" t="s">
        <v>1800</v>
      </c>
      <c r="BB17" s="889" t="s">
        <v>1800</v>
      </c>
      <c r="BC17" s="889" t="s">
        <v>1800</v>
      </c>
      <c r="BD17" s="889" t="s">
        <v>1801</v>
      </c>
      <c r="BE17" s="889" t="s">
        <v>1805</v>
      </c>
      <c r="BF17" s="889" t="s">
        <v>1805</v>
      </c>
      <c r="BG17" s="889" t="s">
        <v>1800</v>
      </c>
      <c r="BH17" s="889" t="s">
        <v>1800</v>
      </c>
      <c r="BI17" s="889" t="s">
        <v>1804</v>
      </c>
      <c r="BJ17" s="889" t="s">
        <v>1804</v>
      </c>
      <c r="BK17" s="889" t="s">
        <v>1806</v>
      </c>
      <c r="BL17" s="889" t="s">
        <v>1806</v>
      </c>
      <c r="BM17" s="889" t="s">
        <v>1807</v>
      </c>
      <c r="BN17" s="889" t="s">
        <v>1807</v>
      </c>
      <c r="BO17" s="889" t="s">
        <v>1808</v>
      </c>
      <c r="BP17" s="889" t="s">
        <v>1808</v>
      </c>
      <c r="BQ17" s="889" t="s">
        <v>1808</v>
      </c>
      <c r="BR17" s="889" t="s">
        <v>1808</v>
      </c>
      <c r="BS17" s="889" t="s">
        <v>1809</v>
      </c>
      <c r="BT17" s="889" t="s">
        <v>1809</v>
      </c>
      <c r="BU17" s="889" t="s">
        <v>1809</v>
      </c>
      <c r="BV17" s="889" t="s">
        <v>1809</v>
      </c>
      <c r="BW17" s="889" t="s">
        <v>1810</v>
      </c>
      <c r="BX17" s="889" t="s">
        <v>1811</v>
      </c>
      <c r="BY17" s="889" t="s">
        <v>1810</v>
      </c>
      <c r="BZ17" s="890" t="s">
        <v>1810</v>
      </c>
      <c r="CA17" s="889" t="s">
        <v>1810</v>
      </c>
      <c r="CB17" s="889" t="s">
        <v>1812</v>
      </c>
      <c r="CC17" s="889" t="s">
        <v>1813</v>
      </c>
      <c r="CD17" s="889" t="s">
        <v>1814</v>
      </c>
      <c r="CE17" s="889" t="s">
        <v>1814</v>
      </c>
      <c r="CF17" s="889" t="s">
        <v>1814</v>
      </c>
      <c r="CG17" s="889" t="s">
        <v>1814</v>
      </c>
      <c r="CH17" s="889" t="s">
        <v>1814</v>
      </c>
      <c r="CI17" s="889" t="s">
        <v>1814</v>
      </c>
      <c r="CJ17" s="889" t="s">
        <v>1814</v>
      </c>
      <c r="CK17" s="889" t="s">
        <v>1814</v>
      </c>
      <c r="CL17" s="889" t="s">
        <v>1815</v>
      </c>
      <c r="CM17" s="889" t="s">
        <v>1816</v>
      </c>
      <c r="CN17" s="889" t="s">
        <v>1816</v>
      </c>
      <c r="CO17" s="889" t="s">
        <v>1817</v>
      </c>
      <c r="CP17" s="889" t="s">
        <v>1818</v>
      </c>
      <c r="CQ17" s="890" t="s">
        <v>1818</v>
      </c>
      <c r="CR17" s="889" t="s">
        <v>1818</v>
      </c>
      <c r="CS17" s="889" t="s">
        <v>1818</v>
      </c>
      <c r="CT17" s="889" t="s">
        <v>1818</v>
      </c>
      <c r="CU17" s="889" t="s">
        <v>1818</v>
      </c>
      <c r="CV17" s="889" t="s">
        <v>1818</v>
      </c>
      <c r="CW17" s="889" t="s">
        <v>1818</v>
      </c>
      <c r="CX17" s="889" t="s">
        <v>1819</v>
      </c>
      <c r="CY17" s="889" t="s">
        <v>1820</v>
      </c>
      <c r="CZ17" s="889" t="s">
        <v>1821</v>
      </c>
      <c r="DA17" s="889" t="s">
        <v>1820</v>
      </c>
      <c r="DB17" s="889" t="s">
        <v>1820</v>
      </c>
      <c r="DC17" s="941" t="s">
        <v>1822</v>
      </c>
      <c r="DD17" s="941" t="s">
        <v>1822</v>
      </c>
      <c r="DE17" s="941" t="s">
        <v>1822</v>
      </c>
      <c r="DF17" s="941" t="s">
        <v>1823</v>
      </c>
      <c r="DG17" s="941" t="s">
        <v>1824</v>
      </c>
      <c r="DH17" s="941" t="s">
        <v>1820</v>
      </c>
      <c r="DI17" s="941" t="s">
        <v>1825</v>
      </c>
      <c r="DJ17" s="941" t="s">
        <v>1826</v>
      </c>
      <c r="DK17" s="941" t="s">
        <v>1827</v>
      </c>
      <c r="DL17" s="941" t="s">
        <v>1828</v>
      </c>
      <c r="DM17" s="941" t="s">
        <v>1829</v>
      </c>
      <c r="DN17" s="941" t="s">
        <v>1830</v>
      </c>
      <c r="DO17" s="941" t="s">
        <v>1830</v>
      </c>
      <c r="DP17" s="941" t="s">
        <v>1831</v>
      </c>
      <c r="DQ17" s="941" t="s">
        <v>1831</v>
      </c>
      <c r="DR17" s="942" t="s">
        <v>1832</v>
      </c>
      <c r="DS17" s="943" t="s">
        <v>1832</v>
      </c>
      <c r="DT17" s="943" t="s">
        <v>1832</v>
      </c>
      <c r="DU17" s="943" t="s">
        <v>1832</v>
      </c>
      <c r="DV17" s="943" t="s">
        <v>1833</v>
      </c>
      <c r="DW17" s="943" t="s">
        <v>1833</v>
      </c>
      <c r="DX17" s="943" t="s">
        <v>1680</v>
      </c>
      <c r="DY17" s="943" t="s">
        <v>1680</v>
      </c>
      <c r="DZ17" s="943" t="s">
        <v>1680</v>
      </c>
      <c r="EA17" s="943" t="s">
        <v>1680</v>
      </c>
      <c r="EB17" s="943" t="s">
        <v>1680</v>
      </c>
      <c r="EC17" s="943" t="s">
        <v>1680</v>
      </c>
      <c r="ED17" s="943" t="s">
        <v>1680</v>
      </c>
      <c r="EE17" s="943" t="s">
        <v>1834</v>
      </c>
      <c r="EF17" s="943" t="s">
        <v>1835</v>
      </c>
      <c r="EG17" s="943" t="s">
        <v>1835</v>
      </c>
      <c r="EH17" s="943" t="s">
        <v>1835</v>
      </c>
      <c r="EI17" s="943" t="s">
        <v>1835</v>
      </c>
      <c r="EJ17" s="943" t="s">
        <v>1836</v>
      </c>
      <c r="EK17" s="943" t="s">
        <v>1837</v>
      </c>
      <c r="EL17" s="943" t="s">
        <v>1838</v>
      </c>
      <c r="EM17" s="943" t="s">
        <v>1839</v>
      </c>
      <c r="EN17" s="943" t="s">
        <v>1840</v>
      </c>
      <c r="EO17" s="943" t="s">
        <v>1841</v>
      </c>
      <c r="EP17" s="943" t="s">
        <v>1842</v>
      </c>
      <c r="EQ17" s="943" t="s">
        <v>1843</v>
      </c>
      <c r="ER17" s="943" t="s">
        <v>1781</v>
      </c>
      <c r="ES17" s="945" t="s">
        <v>1844</v>
      </c>
      <c r="ET17" s="939" t="s">
        <v>1199</v>
      </c>
      <c r="EU17" s="939" t="s">
        <v>1845</v>
      </c>
      <c r="EV17" s="939" t="s">
        <v>1846</v>
      </c>
      <c r="EW17" s="939" t="s">
        <v>1847</v>
      </c>
      <c r="EX17" s="939" t="s">
        <v>1848</v>
      </c>
      <c r="EY17" s="939" t="s">
        <v>1849</v>
      </c>
      <c r="EZ17" s="939" t="s">
        <v>1850</v>
      </c>
      <c r="FA17" s="939" t="s">
        <v>1851</v>
      </c>
      <c r="FB17" s="939" t="s">
        <v>1852</v>
      </c>
      <c r="FC17" s="939" t="s">
        <v>1853</v>
      </c>
      <c r="FD17" s="939" t="s">
        <v>1854</v>
      </c>
      <c r="FE17" s="940" t="s">
        <v>2101</v>
      </c>
      <c r="FF17" s="940" t="s">
        <v>2102</v>
      </c>
      <c r="FG17" s="940" t="s">
        <v>2103</v>
      </c>
      <c r="FH17" s="940" t="s">
        <v>1838</v>
      </c>
      <c r="FI17" s="940" t="s">
        <v>2104</v>
      </c>
      <c r="FJ17" s="940" t="s">
        <v>2105</v>
      </c>
      <c r="FK17" s="940" t="s">
        <v>2106</v>
      </c>
      <c r="FL17" s="940" t="s">
        <v>2107</v>
      </c>
      <c r="FM17" s="940" t="s">
        <v>2108</v>
      </c>
      <c r="FN17" s="940" t="s">
        <v>2109</v>
      </c>
      <c r="FO17" s="940" t="s">
        <v>2110</v>
      </c>
      <c r="FP17" s="940" t="s">
        <v>2111</v>
      </c>
      <c r="FQ17" s="940" t="s">
        <v>2112</v>
      </c>
      <c r="FR17" s="940" t="s">
        <v>1839</v>
      </c>
      <c r="FS17" s="940" t="s">
        <v>2113</v>
      </c>
      <c r="FT17" s="940" t="s">
        <v>2114</v>
      </c>
      <c r="FU17" s="940" t="s">
        <v>2115</v>
      </c>
      <c r="FV17" s="940" t="s">
        <v>1077</v>
      </c>
      <c r="FW17" s="940" t="s">
        <v>2116</v>
      </c>
      <c r="FX17" s="940" t="s">
        <v>1228</v>
      </c>
      <c r="FY17" s="940" t="s">
        <v>2117</v>
      </c>
      <c r="FZ17" s="940" t="s">
        <v>2118</v>
      </c>
      <c r="GA17" s="940" t="s">
        <v>2119</v>
      </c>
      <c r="GB17" s="940" t="s">
        <v>2120</v>
      </c>
      <c r="GC17" s="946" t="s">
        <v>2121</v>
      </c>
      <c r="GD17" s="946" t="s">
        <v>2122</v>
      </c>
      <c r="GE17" s="946" t="s">
        <v>2123</v>
      </c>
      <c r="GF17" s="946" t="s">
        <v>2124</v>
      </c>
      <c r="GG17" s="940" t="s">
        <v>2125</v>
      </c>
    </row>
    <row r="18" spans="1:189" s="879" customFormat="1" ht="20.100000000000001" customHeight="1" x14ac:dyDescent="0.3">
      <c r="A18" s="886" t="s">
        <v>1855</v>
      </c>
      <c r="B18" s="887" t="s">
        <v>1856</v>
      </c>
      <c r="C18" s="888" t="s">
        <v>1857</v>
      </c>
      <c r="D18" s="888" t="s">
        <v>1858</v>
      </c>
      <c r="E18" s="888" t="s">
        <v>1169</v>
      </c>
      <c r="F18" s="887" t="s">
        <v>1169</v>
      </c>
      <c r="G18" s="888" t="s">
        <v>1859</v>
      </c>
      <c r="H18" s="888" t="s">
        <v>1860</v>
      </c>
      <c r="I18" s="888" t="s">
        <v>1860</v>
      </c>
      <c r="J18" s="888" t="s">
        <v>1860</v>
      </c>
      <c r="K18" s="888" t="s">
        <v>1860</v>
      </c>
      <c r="L18" s="888" t="s">
        <v>1860</v>
      </c>
      <c r="M18" s="888" t="s">
        <v>1860</v>
      </c>
      <c r="N18" s="887" t="s">
        <v>988</v>
      </c>
      <c r="O18" s="888" t="s">
        <v>1861</v>
      </c>
      <c r="P18" s="888" t="s">
        <v>1862</v>
      </c>
      <c r="Q18" s="887" t="s">
        <v>1863</v>
      </c>
      <c r="R18" s="888" t="s">
        <v>1863</v>
      </c>
      <c r="S18" s="888" t="s">
        <v>1864</v>
      </c>
      <c r="T18" s="889" t="s">
        <v>1865</v>
      </c>
      <c r="U18" s="889" t="s">
        <v>1866</v>
      </c>
      <c r="V18" s="889" t="s">
        <v>1867</v>
      </c>
      <c r="W18" s="889" t="s">
        <v>1019</v>
      </c>
      <c r="X18" s="889" t="s">
        <v>962</v>
      </c>
      <c r="Y18" s="889" t="s">
        <v>1868</v>
      </c>
      <c r="Z18" s="889" t="s">
        <v>961</v>
      </c>
      <c r="AA18" s="889" t="s">
        <v>962</v>
      </c>
      <c r="AB18" s="889" t="s">
        <v>961</v>
      </c>
      <c r="AC18" s="889" t="s">
        <v>1019</v>
      </c>
      <c r="AD18" s="889" t="s">
        <v>1020</v>
      </c>
      <c r="AE18" s="889" t="s">
        <v>1020</v>
      </c>
      <c r="AF18" s="889" t="s">
        <v>1020</v>
      </c>
      <c r="AG18" s="889" t="s">
        <v>1869</v>
      </c>
      <c r="AH18" s="889" t="s">
        <v>1870</v>
      </c>
      <c r="AI18" s="889" t="s">
        <v>1871</v>
      </c>
      <c r="AJ18" s="889" t="s">
        <v>1020</v>
      </c>
      <c r="AK18" s="889" t="s">
        <v>1020</v>
      </c>
      <c r="AL18" s="889" t="s">
        <v>1872</v>
      </c>
      <c r="AM18" s="889" t="s">
        <v>1872</v>
      </c>
      <c r="AN18" s="889" t="s">
        <v>1872</v>
      </c>
      <c r="AO18" s="889" t="s">
        <v>1872</v>
      </c>
      <c r="AP18" s="889" t="s">
        <v>1020</v>
      </c>
      <c r="AQ18" s="889" t="s">
        <v>1873</v>
      </c>
      <c r="AR18" s="889" t="s">
        <v>1873</v>
      </c>
      <c r="AS18" s="889" t="s">
        <v>1873</v>
      </c>
      <c r="AT18" s="889" t="s">
        <v>1873</v>
      </c>
      <c r="AU18" s="889" t="s">
        <v>1874</v>
      </c>
      <c r="AV18" s="889" t="s">
        <v>1874</v>
      </c>
      <c r="AW18" s="889" t="s">
        <v>1874</v>
      </c>
      <c r="AX18" s="889" t="s">
        <v>1875</v>
      </c>
      <c r="AY18" s="889" t="s">
        <v>1876</v>
      </c>
      <c r="AZ18" s="889" t="s">
        <v>1876</v>
      </c>
      <c r="BA18" s="889" t="s">
        <v>1877</v>
      </c>
      <c r="BB18" s="889" t="s">
        <v>1877</v>
      </c>
      <c r="BC18" s="889" t="s">
        <v>1877</v>
      </c>
      <c r="BD18" s="889" t="s">
        <v>1876</v>
      </c>
      <c r="BE18" s="889" t="s">
        <v>1876</v>
      </c>
      <c r="BF18" s="889" t="s">
        <v>1876</v>
      </c>
      <c r="BG18" s="889" t="s">
        <v>1877</v>
      </c>
      <c r="BH18" s="889" t="s">
        <v>1876</v>
      </c>
      <c r="BI18" s="889" t="s">
        <v>1876</v>
      </c>
      <c r="BJ18" s="889" t="s">
        <v>1876</v>
      </c>
      <c r="BK18" s="889" t="s">
        <v>1876</v>
      </c>
      <c r="BL18" s="889" t="s">
        <v>1876</v>
      </c>
      <c r="BM18" s="889" t="s">
        <v>1730</v>
      </c>
      <c r="BN18" s="889" t="s">
        <v>1878</v>
      </c>
      <c r="BO18" s="889" t="s">
        <v>1879</v>
      </c>
      <c r="BP18" s="889" t="s">
        <v>1879</v>
      </c>
      <c r="BQ18" s="889" t="s">
        <v>1879</v>
      </c>
      <c r="BR18" s="889" t="s">
        <v>1879</v>
      </c>
      <c r="BS18" s="889" t="s">
        <v>1880</v>
      </c>
      <c r="BT18" s="889" t="s">
        <v>1880</v>
      </c>
      <c r="BU18" s="889" t="s">
        <v>1881</v>
      </c>
      <c r="BV18" s="889" t="s">
        <v>1881</v>
      </c>
      <c r="BW18" s="889" t="s">
        <v>1881</v>
      </c>
      <c r="BX18" s="889" t="s">
        <v>1881</v>
      </c>
      <c r="BY18" s="889" t="s">
        <v>1881</v>
      </c>
      <c r="BZ18" s="890" t="s">
        <v>1881</v>
      </c>
      <c r="CA18" s="889" t="s">
        <v>989</v>
      </c>
      <c r="CB18" s="889" t="s">
        <v>1882</v>
      </c>
      <c r="CC18" s="889" t="s">
        <v>1661</v>
      </c>
      <c r="CD18" s="889" t="s">
        <v>1883</v>
      </c>
      <c r="CE18" s="889" t="s">
        <v>1884</v>
      </c>
      <c r="CF18" s="889" t="s">
        <v>1884</v>
      </c>
      <c r="CG18" s="889" t="s">
        <v>1884</v>
      </c>
      <c r="CH18" s="889" t="s">
        <v>1884</v>
      </c>
      <c r="CI18" s="889" t="s">
        <v>1885</v>
      </c>
      <c r="CJ18" s="889" t="s">
        <v>1885</v>
      </c>
      <c r="CK18" s="889" t="s">
        <v>1886</v>
      </c>
      <c r="CL18" s="889" t="s">
        <v>1886</v>
      </c>
      <c r="CM18" s="889" t="s">
        <v>1886</v>
      </c>
      <c r="CN18" s="889" t="s">
        <v>1886</v>
      </c>
      <c r="CO18" s="889" t="s">
        <v>1886</v>
      </c>
      <c r="CP18" s="889" t="s">
        <v>1886</v>
      </c>
      <c r="CQ18" s="890" t="s">
        <v>1887</v>
      </c>
      <c r="CR18" s="889" t="s">
        <v>1886</v>
      </c>
      <c r="CS18" s="889" t="s">
        <v>1886</v>
      </c>
      <c r="CT18" s="889" t="s">
        <v>1888</v>
      </c>
      <c r="CU18" s="889" t="s">
        <v>1888</v>
      </c>
      <c r="CV18" s="889" t="s">
        <v>1889</v>
      </c>
      <c r="CW18" s="889" t="s">
        <v>1890</v>
      </c>
      <c r="CX18" s="889" t="s">
        <v>1890</v>
      </c>
      <c r="CY18" s="889" t="s">
        <v>1890</v>
      </c>
      <c r="CZ18" s="889" t="s">
        <v>1891</v>
      </c>
      <c r="DA18" s="889" t="s">
        <v>1891</v>
      </c>
      <c r="DB18" s="889" t="s">
        <v>1891</v>
      </c>
      <c r="DC18" s="941" t="s">
        <v>1891</v>
      </c>
      <c r="DD18" s="941" t="s">
        <v>1891</v>
      </c>
      <c r="DE18" s="941" t="s">
        <v>1891</v>
      </c>
      <c r="DF18" s="941" t="s">
        <v>1891</v>
      </c>
      <c r="DG18" s="941" t="s">
        <v>1891</v>
      </c>
      <c r="DH18" s="941" t="s">
        <v>1891</v>
      </c>
      <c r="DI18" s="941" t="s">
        <v>1891</v>
      </c>
      <c r="DJ18" s="941" t="s">
        <v>1891</v>
      </c>
      <c r="DK18" s="941" t="s">
        <v>1892</v>
      </c>
      <c r="DL18" s="941" t="s">
        <v>1892</v>
      </c>
      <c r="DM18" s="941" t="s">
        <v>1891</v>
      </c>
      <c r="DN18" s="941" t="s">
        <v>1893</v>
      </c>
      <c r="DO18" s="941" t="s">
        <v>1893</v>
      </c>
      <c r="DP18" s="941" t="s">
        <v>1893</v>
      </c>
      <c r="DQ18" s="941" t="s">
        <v>1893</v>
      </c>
      <c r="DR18" s="942" t="s">
        <v>1893</v>
      </c>
      <c r="DS18" s="943" t="s">
        <v>1894</v>
      </c>
      <c r="DT18" s="943" t="s">
        <v>1894</v>
      </c>
      <c r="DU18" s="943" t="s">
        <v>1895</v>
      </c>
      <c r="DV18" s="943" t="s">
        <v>1895</v>
      </c>
      <c r="DW18" s="943" t="s">
        <v>1895</v>
      </c>
      <c r="DX18" s="943" t="s">
        <v>1895</v>
      </c>
      <c r="DY18" s="943" t="s">
        <v>1895</v>
      </c>
      <c r="DZ18" s="943" t="s">
        <v>1895</v>
      </c>
      <c r="EA18" s="943" t="s">
        <v>1896</v>
      </c>
      <c r="EB18" s="943" t="s">
        <v>1895</v>
      </c>
      <c r="EC18" s="943" t="s">
        <v>1895</v>
      </c>
      <c r="ED18" s="943" t="s">
        <v>1895</v>
      </c>
      <c r="EE18" s="943" t="s">
        <v>1895</v>
      </c>
      <c r="EF18" s="943" t="s">
        <v>1897</v>
      </c>
      <c r="EG18" s="943" t="s">
        <v>1898</v>
      </c>
      <c r="EH18" s="943" t="s">
        <v>1897</v>
      </c>
      <c r="EI18" s="943" t="s">
        <v>1897</v>
      </c>
      <c r="EJ18" s="943" t="s">
        <v>1899</v>
      </c>
      <c r="EK18" s="943" t="s">
        <v>1900</v>
      </c>
      <c r="EL18" s="943" t="s">
        <v>1901</v>
      </c>
      <c r="EM18" s="943" t="s">
        <v>1902</v>
      </c>
      <c r="EN18" s="943" t="s">
        <v>1037</v>
      </c>
      <c r="EO18" s="943" t="s">
        <v>1903</v>
      </c>
      <c r="EP18" s="943" t="s">
        <v>1904</v>
      </c>
      <c r="EQ18" s="943" t="s">
        <v>1905</v>
      </c>
      <c r="ER18" s="943" t="s">
        <v>1905</v>
      </c>
      <c r="ES18" s="945" t="s">
        <v>1906</v>
      </c>
      <c r="ET18" s="948" t="s">
        <v>2126</v>
      </c>
      <c r="EU18" s="948" t="s">
        <v>1907</v>
      </c>
      <c r="EV18" s="939" t="s">
        <v>1908</v>
      </c>
      <c r="EW18" s="939" t="s">
        <v>1909</v>
      </c>
      <c r="EX18" s="939" t="s">
        <v>1910</v>
      </c>
      <c r="EY18" s="939" t="s">
        <v>1911</v>
      </c>
      <c r="EZ18" s="939" t="s">
        <v>1912</v>
      </c>
      <c r="FA18" s="939" t="s">
        <v>1913</v>
      </c>
      <c r="FB18" s="939" t="s">
        <v>1914</v>
      </c>
      <c r="FC18" s="939" t="s">
        <v>1915</v>
      </c>
      <c r="FD18" s="939" t="s">
        <v>1916</v>
      </c>
      <c r="FE18" s="940" t="s">
        <v>2127</v>
      </c>
      <c r="FF18" s="940" t="s">
        <v>2128</v>
      </c>
      <c r="FG18" s="940" t="s">
        <v>2129</v>
      </c>
      <c r="FH18" s="940" t="s">
        <v>2130</v>
      </c>
      <c r="FI18" s="940" t="s">
        <v>2131</v>
      </c>
      <c r="FJ18" s="940" t="s">
        <v>2132</v>
      </c>
      <c r="FK18" s="940" t="s">
        <v>2080</v>
      </c>
      <c r="FL18" s="940" t="s">
        <v>2133</v>
      </c>
      <c r="FM18" s="940" t="s">
        <v>2134</v>
      </c>
      <c r="FN18" s="940" t="s">
        <v>2135</v>
      </c>
      <c r="FO18" s="940" t="s">
        <v>2136</v>
      </c>
      <c r="FP18" s="940" t="s">
        <v>2137</v>
      </c>
      <c r="FQ18" s="940" t="s">
        <v>2138</v>
      </c>
      <c r="FR18" s="940" t="s">
        <v>2139</v>
      </c>
      <c r="FS18" s="940" t="s">
        <v>2140</v>
      </c>
      <c r="FT18" s="940" t="s">
        <v>2141</v>
      </c>
      <c r="FU18" s="940" t="s">
        <v>1077</v>
      </c>
      <c r="FV18" s="940" t="s">
        <v>2142</v>
      </c>
      <c r="FW18" s="940" t="s">
        <v>2143</v>
      </c>
      <c r="FX18" s="940" t="s">
        <v>2144</v>
      </c>
      <c r="FY18" s="940" t="s">
        <v>2145</v>
      </c>
      <c r="FZ18" s="940" t="s">
        <v>2146</v>
      </c>
      <c r="GA18" s="940" t="s">
        <v>2147</v>
      </c>
      <c r="GB18" s="940" t="s">
        <v>2148</v>
      </c>
      <c r="GC18" s="940" t="s">
        <v>2147</v>
      </c>
      <c r="GD18" s="940" t="s">
        <v>2149</v>
      </c>
      <c r="GE18" s="940" t="s">
        <v>2150</v>
      </c>
      <c r="GF18" s="940" t="s">
        <v>2151</v>
      </c>
      <c r="GG18" s="940" t="s">
        <v>2144</v>
      </c>
    </row>
    <row r="19" spans="1:189" s="879" customFormat="1" ht="20.100000000000001" customHeight="1" thickBot="1" x14ac:dyDescent="0.35">
      <c r="A19" s="897"/>
      <c r="B19" s="898"/>
      <c r="C19" s="899"/>
      <c r="D19" s="899"/>
      <c r="E19" s="899"/>
      <c r="F19" s="900"/>
      <c r="G19" s="899"/>
      <c r="H19" s="899"/>
      <c r="I19" s="899"/>
      <c r="J19" s="899"/>
      <c r="K19" s="899"/>
      <c r="L19" s="899"/>
      <c r="M19" s="899"/>
      <c r="N19" s="900"/>
      <c r="O19" s="899"/>
      <c r="P19" s="899"/>
      <c r="Q19" s="900"/>
      <c r="R19" s="899"/>
      <c r="S19" s="899"/>
      <c r="T19" s="901"/>
      <c r="U19" s="901"/>
      <c r="V19" s="901"/>
      <c r="W19" s="901"/>
      <c r="X19" s="901"/>
      <c r="Y19" s="901"/>
      <c r="Z19" s="901"/>
      <c r="AA19" s="901"/>
      <c r="AB19" s="901"/>
      <c r="AC19" s="901"/>
      <c r="AD19" s="901"/>
      <c r="AE19" s="902"/>
      <c r="AF19" s="902"/>
      <c r="AG19" s="902"/>
      <c r="AH19" s="902"/>
      <c r="AI19" s="902"/>
      <c r="AJ19" s="902"/>
      <c r="AK19" s="902"/>
      <c r="AL19" s="902"/>
      <c r="AM19" s="902"/>
      <c r="AN19" s="902"/>
      <c r="AO19" s="902"/>
      <c r="AP19" s="902"/>
      <c r="AQ19" s="902"/>
      <c r="AR19" s="902"/>
      <c r="AS19" s="902"/>
      <c r="AT19" s="902"/>
      <c r="AU19" s="902"/>
      <c r="AV19" s="902"/>
      <c r="AW19" s="902"/>
      <c r="AX19" s="902"/>
      <c r="AY19" s="902"/>
      <c r="AZ19" s="902"/>
      <c r="BA19" s="902"/>
      <c r="BB19" s="902"/>
      <c r="BC19" s="902"/>
      <c r="BD19" s="902"/>
      <c r="BE19" s="902"/>
      <c r="BF19" s="902"/>
      <c r="BG19" s="902"/>
      <c r="BH19" s="902"/>
      <c r="BI19" s="902"/>
      <c r="BJ19" s="902"/>
      <c r="BK19" s="902"/>
      <c r="BL19" s="902"/>
      <c r="BM19" s="902"/>
      <c r="BN19" s="902"/>
      <c r="BO19" s="902"/>
      <c r="BP19" s="902"/>
      <c r="BQ19" s="902"/>
      <c r="BR19" s="902"/>
      <c r="BS19" s="902"/>
      <c r="BT19" s="902"/>
      <c r="BU19" s="902"/>
      <c r="BV19" s="902"/>
      <c r="BW19" s="902"/>
      <c r="BX19" s="902"/>
      <c r="BY19" s="902"/>
      <c r="BZ19" s="902"/>
      <c r="CA19" s="902"/>
      <c r="CB19" s="902"/>
      <c r="CC19" s="902"/>
      <c r="CD19" s="902"/>
      <c r="CE19" s="902"/>
      <c r="CF19" s="902"/>
      <c r="CG19" s="902"/>
      <c r="CH19" s="903"/>
      <c r="CI19" s="904"/>
      <c r="CJ19" s="902"/>
      <c r="CK19" s="902"/>
      <c r="CL19" s="902"/>
      <c r="CM19" s="902"/>
      <c r="CN19" s="902"/>
      <c r="CO19" s="902"/>
      <c r="CP19" s="902"/>
      <c r="CQ19" s="902"/>
      <c r="CR19" s="902"/>
      <c r="CS19" s="902"/>
      <c r="CT19" s="902"/>
      <c r="CU19" s="902"/>
      <c r="CV19" s="902"/>
      <c r="CW19" s="902"/>
      <c r="CX19" s="902"/>
      <c r="CY19" s="902"/>
      <c r="CZ19" s="902"/>
      <c r="DA19" s="902"/>
      <c r="DB19" s="902"/>
      <c r="DC19" s="949"/>
      <c r="DD19" s="949"/>
      <c r="DE19" s="949"/>
      <c r="DF19" s="949"/>
      <c r="DG19" s="949"/>
      <c r="DH19" s="949"/>
      <c r="DI19" s="949"/>
      <c r="DJ19" s="949"/>
      <c r="DK19" s="949"/>
      <c r="DL19" s="949"/>
      <c r="DM19" s="949"/>
      <c r="DN19" s="949"/>
      <c r="DO19" s="949"/>
      <c r="DP19" s="949"/>
      <c r="DQ19" s="949"/>
      <c r="DR19" s="950"/>
      <c r="DS19" s="951"/>
      <c r="DT19" s="951"/>
      <c r="DU19" s="951"/>
      <c r="DV19" s="951"/>
      <c r="DW19" s="951"/>
      <c r="DX19" s="951"/>
      <c r="DY19" s="951"/>
      <c r="DZ19" s="951"/>
      <c r="EA19" s="951"/>
      <c r="EB19" s="951"/>
      <c r="EC19" s="951"/>
      <c r="ED19" s="952"/>
      <c r="EE19" s="952"/>
      <c r="EF19" s="952"/>
      <c r="EG19" s="952"/>
      <c r="EH19" s="952"/>
      <c r="EI19" s="952"/>
      <c r="EJ19" s="952"/>
      <c r="EK19" s="952"/>
      <c r="EL19" s="952"/>
      <c r="EM19" s="952"/>
      <c r="EN19" s="952"/>
      <c r="EO19" s="952"/>
      <c r="EP19" s="952"/>
      <c r="EQ19" s="952"/>
      <c r="ER19" s="952"/>
      <c r="ES19" s="953"/>
      <c r="ET19" s="954"/>
      <c r="EU19" s="954"/>
      <c r="EV19" s="954"/>
      <c r="EW19" s="954"/>
      <c r="EX19" s="954"/>
      <c r="EY19" s="954"/>
      <c r="EZ19" s="954"/>
      <c r="FA19" s="954"/>
      <c r="FB19" s="954"/>
      <c r="FC19" s="954"/>
      <c r="FD19" s="954"/>
      <c r="FE19" s="955"/>
      <c r="FF19" s="955"/>
      <c r="FG19" s="955"/>
      <c r="FH19" s="955"/>
      <c r="FI19" s="955"/>
      <c r="FJ19" s="955"/>
      <c r="FK19" s="955"/>
      <c r="FL19" s="955"/>
      <c r="FM19" s="955"/>
      <c r="FN19" s="955"/>
      <c r="FO19" s="955"/>
      <c r="FP19" s="955"/>
      <c r="FQ19" s="955"/>
      <c r="FR19" s="955"/>
      <c r="FS19" s="955"/>
      <c r="FT19" s="955"/>
      <c r="FU19" s="955"/>
      <c r="FV19" s="955"/>
      <c r="FW19" s="955"/>
      <c r="FX19" s="955"/>
      <c r="FY19" s="955"/>
      <c r="FZ19" s="955"/>
      <c r="GA19" s="955"/>
      <c r="GB19" s="955"/>
      <c r="GC19" s="955"/>
      <c r="GD19" s="955"/>
      <c r="GE19" s="955"/>
      <c r="GF19" s="955"/>
      <c r="GG19" s="955"/>
    </row>
    <row r="20" spans="1:189" ht="18.600000000000001" customHeight="1" thickTop="1" x14ac:dyDescent="0.3">
      <c r="A20" s="776" t="s">
        <v>2152</v>
      </c>
      <c r="DC20" s="906"/>
      <c r="DD20" s="906"/>
      <c r="DE20" s="906"/>
      <c r="DF20" s="906"/>
      <c r="DG20" s="906"/>
      <c r="DH20" s="906"/>
      <c r="DI20" s="906"/>
      <c r="DJ20" s="906"/>
      <c r="DK20" s="906"/>
      <c r="DL20" s="906"/>
      <c r="DM20" s="906"/>
      <c r="DN20" s="906"/>
      <c r="DO20" s="906"/>
      <c r="DP20" s="906"/>
      <c r="DQ20" s="906"/>
      <c r="DR20" s="906"/>
      <c r="DS20" s="906"/>
      <c r="DT20" s="906"/>
      <c r="DU20" s="906"/>
      <c r="DV20" s="906"/>
      <c r="DW20" s="906"/>
      <c r="DX20" s="906"/>
      <c r="DY20" s="906"/>
      <c r="DZ20" s="906"/>
      <c r="EA20" s="906"/>
      <c r="EB20" s="906"/>
      <c r="EC20" s="906"/>
    </row>
    <row r="21" spans="1:189" ht="18.600000000000001" customHeight="1" x14ac:dyDescent="0.3">
      <c r="A21" s="776" t="s">
        <v>2153</v>
      </c>
      <c r="DC21" s="906"/>
      <c r="DD21" s="906"/>
      <c r="DE21" s="906"/>
      <c r="DF21" s="906"/>
      <c r="DG21" s="906"/>
      <c r="DH21" s="906"/>
      <c r="DI21" s="906"/>
      <c r="DJ21" s="906"/>
      <c r="DK21" s="906"/>
      <c r="DL21" s="906"/>
      <c r="DM21" s="906"/>
      <c r="DN21" s="906"/>
      <c r="DO21" s="906"/>
      <c r="DP21" s="906"/>
      <c r="DQ21" s="906"/>
      <c r="DR21" s="906"/>
      <c r="DS21" s="906"/>
      <c r="DT21" s="906"/>
      <c r="DU21" s="906"/>
      <c r="DV21" s="906"/>
      <c r="DW21" s="906"/>
      <c r="DX21" s="906"/>
      <c r="DY21" s="906"/>
      <c r="DZ21" s="906"/>
      <c r="EA21" s="906"/>
      <c r="EB21" s="906"/>
      <c r="EC21" s="906"/>
    </row>
    <row r="22" spans="1:189" ht="18.600000000000001" customHeight="1" x14ac:dyDescent="0.3">
      <c r="A22" s="905" t="s">
        <v>429</v>
      </c>
    </row>
    <row r="25" spans="1:189" x14ac:dyDescent="0.3">
      <c r="A25" s="957"/>
    </row>
    <row r="33" spans="128:128" x14ac:dyDescent="0.3">
      <c r="DX33" s="958"/>
    </row>
  </sheetData>
  <pageMargins left="0.75" right="0.75" top="0.75" bottom="0.75" header="0.3" footer="0"/>
  <pageSetup paperSize="9" scale="4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2F0A-45D7-4918-A0A8-580BE7EA5E2B}">
  <sheetPr>
    <pageSetUpPr fitToPage="1"/>
  </sheetPr>
  <dimension ref="A1:AD119"/>
  <sheetViews>
    <sheetView showGridLines="0" zoomScale="80" zoomScaleNormal="80" zoomScaleSheetLayoutView="70" workbookViewId="0"/>
  </sheetViews>
  <sheetFormatPr defaultColWidth="9.140625" defaultRowHeight="17.25" x14ac:dyDescent="0.3"/>
  <cols>
    <col min="1" max="1" width="107" style="994" customWidth="1"/>
    <col min="2" max="5" width="14.28515625" style="995" hidden="1" customWidth="1"/>
    <col min="6" max="6" width="14.28515625" style="995" customWidth="1"/>
    <col min="7" max="9" width="14.28515625" style="995" hidden="1" customWidth="1"/>
    <col min="10" max="10" width="14.28515625" style="995" customWidth="1"/>
    <col min="11" max="15" width="14.28515625" style="995" hidden="1" customWidth="1"/>
    <col min="16" max="30" width="14.28515625" style="995" customWidth="1"/>
    <col min="31" max="16384" width="9.140625" style="966"/>
  </cols>
  <sheetData>
    <row r="1" spans="1:30" s="961" customFormat="1" ht="18.75" customHeight="1" x14ac:dyDescent="0.35">
      <c r="A1" s="959" t="s">
        <v>5209</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row>
    <row r="2" spans="1:30" s="961" customFormat="1" ht="21" customHeight="1" thickBot="1" x14ac:dyDescent="0.35">
      <c r="A2" s="962"/>
      <c r="B2" s="963"/>
      <c r="C2" s="963"/>
      <c r="D2" s="963"/>
      <c r="E2" s="963"/>
      <c r="F2" s="963"/>
      <c r="G2" s="963"/>
      <c r="H2" s="963"/>
      <c r="I2" s="963"/>
      <c r="J2" s="963"/>
      <c r="K2" s="963"/>
      <c r="L2" s="963"/>
      <c r="M2" s="963"/>
      <c r="N2" s="963"/>
      <c r="O2" s="963"/>
      <c r="P2" s="963"/>
      <c r="Q2" s="963"/>
      <c r="R2" s="963"/>
      <c r="S2" s="963"/>
      <c r="T2" s="963"/>
      <c r="U2" s="963"/>
      <c r="V2" s="963"/>
      <c r="W2" s="963"/>
      <c r="X2" s="963"/>
      <c r="Y2" s="963"/>
      <c r="Z2" s="963"/>
      <c r="AA2" s="963"/>
      <c r="AB2" s="963"/>
      <c r="AC2" s="963"/>
      <c r="AD2" s="963" t="s">
        <v>857</v>
      </c>
    </row>
    <row r="3" spans="1:30" ht="26.25" customHeight="1" thickTop="1" thickBot="1" x14ac:dyDescent="0.35">
      <c r="A3" s="964"/>
      <c r="B3" s="965">
        <v>43374</v>
      </c>
      <c r="C3" s="965">
        <v>43405</v>
      </c>
      <c r="D3" s="965">
        <v>43435</v>
      </c>
      <c r="E3" s="965">
        <v>43466</v>
      </c>
      <c r="F3" s="965">
        <v>43497</v>
      </c>
      <c r="G3" s="965">
        <v>43525</v>
      </c>
      <c r="H3" s="965">
        <v>43556</v>
      </c>
      <c r="I3" s="965">
        <v>43586</v>
      </c>
      <c r="J3" s="965">
        <v>43617</v>
      </c>
      <c r="K3" s="965">
        <v>43647</v>
      </c>
      <c r="L3" s="965">
        <v>43678</v>
      </c>
      <c r="M3" s="965">
        <v>43709</v>
      </c>
      <c r="N3" s="965">
        <v>43739</v>
      </c>
      <c r="O3" s="965">
        <v>43770</v>
      </c>
      <c r="P3" s="965">
        <v>43800</v>
      </c>
      <c r="Q3" s="965">
        <v>43831</v>
      </c>
      <c r="R3" s="965">
        <v>43862</v>
      </c>
      <c r="S3" s="965">
        <v>43891</v>
      </c>
      <c r="T3" s="965">
        <v>43922</v>
      </c>
      <c r="U3" s="965">
        <v>43952</v>
      </c>
      <c r="V3" s="965">
        <v>43983</v>
      </c>
      <c r="W3" s="965">
        <v>44013</v>
      </c>
      <c r="X3" s="965">
        <v>44044</v>
      </c>
      <c r="Y3" s="965">
        <v>44075</v>
      </c>
      <c r="Z3" s="965">
        <v>44105</v>
      </c>
      <c r="AA3" s="965">
        <v>44136</v>
      </c>
      <c r="AB3" s="965">
        <v>44166</v>
      </c>
      <c r="AC3" s="965">
        <v>44197</v>
      </c>
      <c r="AD3" s="965" t="s">
        <v>1918</v>
      </c>
    </row>
    <row r="4" spans="1:30" ht="18" thickTop="1" x14ac:dyDescent="0.3">
      <c r="A4" s="967" t="s">
        <v>748</v>
      </c>
      <c r="B4" s="968" t="s">
        <v>2154</v>
      </c>
      <c r="C4" s="968" t="s">
        <v>960</v>
      </c>
      <c r="D4" s="968" t="s">
        <v>2155</v>
      </c>
      <c r="E4" s="968" t="s">
        <v>2155</v>
      </c>
      <c r="F4" s="968" t="s">
        <v>2155</v>
      </c>
      <c r="G4" s="968" t="s">
        <v>2155</v>
      </c>
      <c r="H4" s="968" t="s">
        <v>2156</v>
      </c>
      <c r="I4" s="968" t="s">
        <v>2156</v>
      </c>
      <c r="J4" s="968" t="s">
        <v>2157</v>
      </c>
      <c r="K4" s="968" t="s">
        <v>2155</v>
      </c>
      <c r="L4" s="968" t="s">
        <v>2155</v>
      </c>
      <c r="M4" s="968" t="s">
        <v>2158</v>
      </c>
      <c r="N4" s="968" t="s">
        <v>2158</v>
      </c>
      <c r="O4" s="968" t="s">
        <v>2158</v>
      </c>
      <c r="P4" s="968" t="s">
        <v>2159</v>
      </c>
      <c r="Q4" s="968" t="s">
        <v>2160</v>
      </c>
      <c r="R4" s="968" t="s">
        <v>2161</v>
      </c>
      <c r="S4" s="968" t="s">
        <v>2162</v>
      </c>
      <c r="T4" s="968" t="s">
        <v>2163</v>
      </c>
      <c r="U4" s="968" t="s">
        <v>2163</v>
      </c>
      <c r="V4" s="968" t="s">
        <v>2163</v>
      </c>
      <c r="W4" s="968" t="s">
        <v>2163</v>
      </c>
      <c r="X4" s="968" t="s">
        <v>2164</v>
      </c>
      <c r="Y4" s="968" t="s">
        <v>2164</v>
      </c>
      <c r="Z4" s="968" t="s">
        <v>2164</v>
      </c>
      <c r="AA4" s="968" t="s">
        <v>2164</v>
      </c>
      <c r="AB4" s="968" t="s">
        <v>2163</v>
      </c>
      <c r="AC4" s="968" t="s">
        <v>2164</v>
      </c>
      <c r="AD4" s="968" t="s">
        <v>2165</v>
      </c>
    </row>
    <row r="5" spans="1:30" s="961" customFormat="1" x14ac:dyDescent="0.3">
      <c r="A5" s="969" t="s">
        <v>686</v>
      </c>
      <c r="B5" s="968" t="s">
        <v>2166</v>
      </c>
      <c r="C5" s="968" t="s">
        <v>2166</v>
      </c>
      <c r="D5" s="968" t="s">
        <v>2167</v>
      </c>
      <c r="E5" s="968" t="s">
        <v>2166</v>
      </c>
      <c r="F5" s="968" t="s">
        <v>2166</v>
      </c>
      <c r="G5" s="968" t="s">
        <v>2166</v>
      </c>
      <c r="H5" s="968" t="s">
        <v>964</v>
      </c>
      <c r="I5" s="968" t="s">
        <v>2166</v>
      </c>
      <c r="J5" s="968" t="s">
        <v>954</v>
      </c>
      <c r="K5" s="968" t="s">
        <v>2166</v>
      </c>
      <c r="L5" s="968" t="s">
        <v>2168</v>
      </c>
      <c r="M5" s="968" t="s">
        <v>2169</v>
      </c>
      <c r="N5" s="968" t="s">
        <v>2169</v>
      </c>
      <c r="O5" s="968" t="s">
        <v>2161</v>
      </c>
      <c r="P5" s="968" t="s">
        <v>2169</v>
      </c>
      <c r="Q5" s="968" t="s">
        <v>2169</v>
      </c>
      <c r="R5" s="968" t="s">
        <v>2161</v>
      </c>
      <c r="S5" s="968" t="s">
        <v>2170</v>
      </c>
      <c r="T5" s="968" t="s">
        <v>2171</v>
      </c>
      <c r="U5" s="968" t="s">
        <v>2172</v>
      </c>
      <c r="V5" s="968" t="s">
        <v>2172</v>
      </c>
      <c r="W5" s="968" t="s">
        <v>2172</v>
      </c>
      <c r="X5" s="968" t="s">
        <v>2170</v>
      </c>
      <c r="Y5" s="968" t="s">
        <v>2172</v>
      </c>
      <c r="Z5" s="968" t="s">
        <v>2163</v>
      </c>
      <c r="AA5" s="968" t="s">
        <v>2163</v>
      </c>
      <c r="AB5" s="968" t="s">
        <v>2163</v>
      </c>
      <c r="AC5" s="968" t="s">
        <v>2172</v>
      </c>
      <c r="AD5" s="968" t="s">
        <v>2173</v>
      </c>
    </row>
    <row r="6" spans="1:30" x14ac:dyDescent="0.3">
      <c r="A6" s="970" t="s">
        <v>687</v>
      </c>
      <c r="B6" s="971" t="s">
        <v>2166</v>
      </c>
      <c r="C6" s="971" t="s">
        <v>2166</v>
      </c>
      <c r="D6" s="971" t="s">
        <v>2167</v>
      </c>
      <c r="E6" s="971" t="s">
        <v>2166</v>
      </c>
      <c r="F6" s="971" t="s">
        <v>2166</v>
      </c>
      <c r="G6" s="971" t="s">
        <v>2166</v>
      </c>
      <c r="H6" s="971" t="s">
        <v>964</v>
      </c>
      <c r="I6" s="971" t="s">
        <v>2166</v>
      </c>
      <c r="J6" s="971" t="s">
        <v>954</v>
      </c>
      <c r="K6" s="971" t="s">
        <v>2166</v>
      </c>
      <c r="L6" s="971" t="s">
        <v>2168</v>
      </c>
      <c r="M6" s="971" t="s">
        <v>2169</v>
      </c>
      <c r="N6" s="971" t="s">
        <v>2169</v>
      </c>
      <c r="O6" s="971" t="s">
        <v>2161</v>
      </c>
      <c r="P6" s="971" t="s">
        <v>2169</v>
      </c>
      <c r="Q6" s="971" t="s">
        <v>2169</v>
      </c>
      <c r="R6" s="971" t="s">
        <v>2161</v>
      </c>
      <c r="S6" s="971" t="s">
        <v>2170</v>
      </c>
      <c r="T6" s="971" t="s">
        <v>2171</v>
      </c>
      <c r="U6" s="971" t="s">
        <v>2172</v>
      </c>
      <c r="V6" s="971" t="s">
        <v>2172</v>
      </c>
      <c r="W6" s="971" t="s">
        <v>2172</v>
      </c>
      <c r="X6" s="971" t="s">
        <v>2170</v>
      </c>
      <c r="Y6" s="971" t="s">
        <v>2172</v>
      </c>
      <c r="Z6" s="971" t="s">
        <v>2163</v>
      </c>
      <c r="AA6" s="971" t="s">
        <v>2163</v>
      </c>
      <c r="AB6" s="971" t="s">
        <v>2163</v>
      </c>
      <c r="AC6" s="971" t="s">
        <v>2172</v>
      </c>
      <c r="AD6" s="971" t="s">
        <v>2173</v>
      </c>
    </row>
    <row r="7" spans="1:30" s="973" customFormat="1" x14ac:dyDescent="0.3">
      <c r="A7" s="972" t="s">
        <v>2174</v>
      </c>
      <c r="B7" s="971" t="s">
        <v>964</v>
      </c>
      <c r="C7" s="971" t="s">
        <v>2175</v>
      </c>
      <c r="D7" s="971" t="s">
        <v>2176</v>
      </c>
      <c r="E7" s="971" t="s">
        <v>2175</v>
      </c>
      <c r="F7" s="971" t="s">
        <v>964</v>
      </c>
      <c r="G7" s="971" t="s">
        <v>964</v>
      </c>
      <c r="H7" s="971" t="s">
        <v>964</v>
      </c>
      <c r="I7" s="971" t="s">
        <v>964</v>
      </c>
      <c r="J7" s="971" t="s">
        <v>964</v>
      </c>
      <c r="K7" s="971" t="s">
        <v>2177</v>
      </c>
      <c r="L7" s="971" t="s">
        <v>2169</v>
      </c>
      <c r="M7" s="971" t="s">
        <v>2177</v>
      </c>
      <c r="N7" s="971" t="s">
        <v>2177</v>
      </c>
      <c r="O7" s="971" t="s">
        <v>2178</v>
      </c>
      <c r="P7" s="971" t="s">
        <v>964</v>
      </c>
      <c r="Q7" s="971" t="s">
        <v>964</v>
      </c>
      <c r="R7" s="971" t="s">
        <v>964</v>
      </c>
      <c r="S7" s="971" t="s">
        <v>2179</v>
      </c>
      <c r="T7" s="971" t="s">
        <v>2171</v>
      </c>
      <c r="U7" s="971" t="s">
        <v>965</v>
      </c>
      <c r="V7" s="971" t="s">
        <v>2166</v>
      </c>
      <c r="W7" s="971" t="s">
        <v>2166</v>
      </c>
      <c r="X7" s="971" t="s">
        <v>2170</v>
      </c>
      <c r="Y7" s="971" t="s">
        <v>2170</v>
      </c>
      <c r="Z7" s="971" t="s">
        <v>2172</v>
      </c>
      <c r="AA7" s="971" t="s">
        <v>2172</v>
      </c>
      <c r="AB7" s="971" t="s">
        <v>2172</v>
      </c>
      <c r="AC7" s="971" t="s">
        <v>2172</v>
      </c>
      <c r="AD7" s="971" t="s">
        <v>2180</v>
      </c>
    </row>
    <row r="8" spans="1:30" s="973" customFormat="1" x14ac:dyDescent="0.3">
      <c r="A8" s="972" t="s">
        <v>2181</v>
      </c>
      <c r="B8" s="971" t="s">
        <v>2182</v>
      </c>
      <c r="C8" s="971" t="s">
        <v>2182</v>
      </c>
      <c r="D8" s="971" t="s">
        <v>2183</v>
      </c>
      <c r="E8" s="971" t="s">
        <v>2182</v>
      </c>
      <c r="F8" s="971" t="s">
        <v>2182</v>
      </c>
      <c r="G8" s="971" t="s">
        <v>2182</v>
      </c>
      <c r="H8" s="971" t="s">
        <v>2184</v>
      </c>
      <c r="I8" s="971" t="s">
        <v>2185</v>
      </c>
      <c r="J8" s="971" t="s">
        <v>954</v>
      </c>
      <c r="K8" s="971" t="s">
        <v>2182</v>
      </c>
      <c r="L8" s="971" t="s">
        <v>2168</v>
      </c>
      <c r="M8" s="971" t="s">
        <v>2186</v>
      </c>
      <c r="N8" s="971" t="s">
        <v>2187</v>
      </c>
      <c r="O8" s="971" t="s">
        <v>2161</v>
      </c>
      <c r="P8" s="971" t="s">
        <v>2188</v>
      </c>
      <c r="Q8" s="971" t="s">
        <v>2186</v>
      </c>
      <c r="R8" s="971" t="s">
        <v>2161</v>
      </c>
      <c r="S8" s="971" t="s">
        <v>2189</v>
      </c>
      <c r="T8" s="971" t="s">
        <v>2190</v>
      </c>
      <c r="U8" s="971" t="s">
        <v>2173</v>
      </c>
      <c r="V8" s="971" t="s">
        <v>2173</v>
      </c>
      <c r="W8" s="971" t="s">
        <v>2191</v>
      </c>
      <c r="X8" s="971" t="s">
        <v>1550</v>
      </c>
      <c r="Y8" s="971" t="s">
        <v>2173</v>
      </c>
      <c r="Z8" s="971" t="s">
        <v>2192</v>
      </c>
      <c r="AA8" s="971" t="s">
        <v>2192</v>
      </c>
      <c r="AB8" s="971" t="s">
        <v>2193</v>
      </c>
      <c r="AC8" s="971" t="s">
        <v>1550</v>
      </c>
      <c r="AD8" s="971" t="s">
        <v>2173</v>
      </c>
    </row>
    <row r="9" spans="1:30" x14ac:dyDescent="0.3">
      <c r="A9" s="970" t="s">
        <v>690</v>
      </c>
      <c r="B9" s="971" t="s">
        <v>2194</v>
      </c>
      <c r="C9" s="971" t="s">
        <v>2166</v>
      </c>
      <c r="D9" s="971" t="s">
        <v>1007</v>
      </c>
      <c r="E9" s="971" t="s">
        <v>1007</v>
      </c>
      <c r="F9" s="971" t="s">
        <v>1007</v>
      </c>
      <c r="G9" s="971" t="s">
        <v>1007</v>
      </c>
      <c r="H9" s="971" t="s">
        <v>1007</v>
      </c>
      <c r="I9" s="971" t="s">
        <v>1007</v>
      </c>
      <c r="J9" s="971" t="s">
        <v>1007</v>
      </c>
      <c r="K9" s="971" t="s">
        <v>1007</v>
      </c>
      <c r="L9" s="971" t="s">
        <v>2195</v>
      </c>
      <c r="M9" s="971" t="s">
        <v>2196</v>
      </c>
      <c r="N9" s="971" t="s">
        <v>2196</v>
      </c>
      <c r="O9" s="971" t="s">
        <v>2196</v>
      </c>
      <c r="P9" s="971" t="s">
        <v>2195</v>
      </c>
      <c r="Q9" s="971" t="s">
        <v>2196</v>
      </c>
      <c r="R9" s="971" t="s">
        <v>2196</v>
      </c>
      <c r="S9" s="971" t="s">
        <v>2197</v>
      </c>
      <c r="T9" s="971" t="s">
        <v>2198</v>
      </c>
      <c r="U9" s="971" t="s">
        <v>2198</v>
      </c>
      <c r="V9" s="971" t="s">
        <v>2198</v>
      </c>
      <c r="W9" s="971" t="s">
        <v>2198</v>
      </c>
      <c r="X9" s="971" t="s">
        <v>2198</v>
      </c>
      <c r="Y9" s="971" t="s">
        <v>2198</v>
      </c>
      <c r="Z9" s="971" t="s">
        <v>2198</v>
      </c>
      <c r="AA9" s="971" t="s">
        <v>2198</v>
      </c>
      <c r="AB9" s="971" t="s">
        <v>2198</v>
      </c>
      <c r="AC9" s="971" t="s">
        <v>2172</v>
      </c>
      <c r="AD9" s="971" t="s">
        <v>2199</v>
      </c>
    </row>
    <row r="10" spans="1:30" x14ac:dyDescent="0.3">
      <c r="A10" s="970" t="s">
        <v>691</v>
      </c>
      <c r="B10" s="971" t="s">
        <v>995</v>
      </c>
      <c r="C10" s="971" t="s">
        <v>995</v>
      </c>
      <c r="D10" s="971" t="s">
        <v>995</v>
      </c>
      <c r="E10" s="971" t="s">
        <v>995</v>
      </c>
      <c r="F10" s="971" t="s">
        <v>995</v>
      </c>
      <c r="G10" s="971" t="s">
        <v>995</v>
      </c>
      <c r="H10" s="971" t="s">
        <v>995</v>
      </c>
      <c r="I10" s="971" t="s">
        <v>995</v>
      </c>
      <c r="J10" s="971" t="s">
        <v>995</v>
      </c>
      <c r="K10" s="971" t="s">
        <v>995</v>
      </c>
      <c r="L10" s="971" t="s">
        <v>963</v>
      </c>
      <c r="M10" s="971" t="s">
        <v>2200</v>
      </c>
      <c r="N10" s="971" t="s">
        <v>2200</v>
      </c>
      <c r="O10" s="971" t="s">
        <v>2200</v>
      </c>
      <c r="P10" s="971" t="s">
        <v>2200</v>
      </c>
      <c r="Q10" s="971" t="s">
        <v>2200</v>
      </c>
      <c r="R10" s="971" t="s">
        <v>2200</v>
      </c>
      <c r="S10" s="971" t="s">
        <v>2201</v>
      </c>
      <c r="T10" s="971" t="s">
        <v>2202</v>
      </c>
      <c r="U10" s="971" t="s">
        <v>2203</v>
      </c>
      <c r="V10" s="971" t="s">
        <v>2202</v>
      </c>
      <c r="W10" s="971" t="s">
        <v>2203</v>
      </c>
      <c r="X10" s="971" t="s">
        <v>2202</v>
      </c>
      <c r="Y10" s="971" t="s">
        <v>2202</v>
      </c>
      <c r="Z10" s="971" t="s">
        <v>2202</v>
      </c>
      <c r="AA10" s="971" t="s">
        <v>2202</v>
      </c>
      <c r="AB10" s="971" t="s">
        <v>2172</v>
      </c>
      <c r="AC10" s="971" t="s">
        <v>2202</v>
      </c>
      <c r="AD10" s="971" t="s">
        <v>2204</v>
      </c>
    </row>
    <row r="11" spans="1:30" s="961" customFormat="1" x14ac:dyDescent="0.3">
      <c r="A11" s="969" t="s">
        <v>692</v>
      </c>
      <c r="B11" s="968" t="s">
        <v>1169</v>
      </c>
      <c r="C11" s="968" t="s">
        <v>1169</v>
      </c>
      <c r="D11" s="968" t="s">
        <v>1169</v>
      </c>
      <c r="E11" s="968" t="s">
        <v>1169</v>
      </c>
      <c r="F11" s="968" t="s">
        <v>1169</v>
      </c>
      <c r="G11" s="968" t="s">
        <v>1169</v>
      </c>
      <c r="H11" s="968" t="s">
        <v>1169</v>
      </c>
      <c r="I11" s="968" t="s">
        <v>1169</v>
      </c>
      <c r="J11" s="968" t="s">
        <v>1169</v>
      </c>
      <c r="K11" s="968" t="s">
        <v>2205</v>
      </c>
      <c r="L11" s="968" t="s">
        <v>2206</v>
      </c>
      <c r="M11" s="968" t="s">
        <v>2206</v>
      </c>
      <c r="N11" s="968" t="s">
        <v>2206</v>
      </c>
      <c r="O11" s="968" t="s">
        <v>2206</v>
      </c>
      <c r="P11" s="968" t="s">
        <v>2206</v>
      </c>
      <c r="Q11" s="968" t="s">
        <v>2206</v>
      </c>
      <c r="R11" s="968" t="s">
        <v>2206</v>
      </c>
      <c r="S11" s="968" t="s">
        <v>2207</v>
      </c>
      <c r="T11" s="968" t="s">
        <v>2208</v>
      </c>
      <c r="U11" s="968" t="s">
        <v>2208</v>
      </c>
      <c r="V11" s="968" t="s">
        <v>2208</v>
      </c>
      <c r="W11" s="968" t="s">
        <v>2208</v>
      </c>
      <c r="X11" s="968" t="s">
        <v>2208</v>
      </c>
      <c r="Y11" s="968" t="s">
        <v>2208</v>
      </c>
      <c r="Z11" s="968" t="s">
        <v>2208</v>
      </c>
      <c r="AA11" s="968" t="s">
        <v>2208</v>
      </c>
      <c r="AB11" s="968" t="s">
        <v>2208</v>
      </c>
      <c r="AC11" s="968" t="s">
        <v>2208</v>
      </c>
      <c r="AD11" s="968" t="s">
        <v>2208</v>
      </c>
    </row>
    <row r="12" spans="1:30" s="961" customFormat="1" x14ac:dyDescent="0.3">
      <c r="A12" s="969" t="s">
        <v>693</v>
      </c>
      <c r="B12" s="968" t="s">
        <v>2166</v>
      </c>
      <c r="C12" s="968" t="s">
        <v>2166</v>
      </c>
      <c r="D12" s="968" t="s">
        <v>954</v>
      </c>
      <c r="E12" s="968" t="s">
        <v>954</v>
      </c>
      <c r="F12" s="968" t="s">
        <v>2166</v>
      </c>
      <c r="G12" s="968" t="s">
        <v>954</v>
      </c>
      <c r="H12" s="968" t="s">
        <v>2166</v>
      </c>
      <c r="I12" s="968" t="s">
        <v>954</v>
      </c>
      <c r="J12" s="968" t="s">
        <v>954</v>
      </c>
      <c r="K12" s="968" t="s">
        <v>954</v>
      </c>
      <c r="L12" s="968" t="s">
        <v>2168</v>
      </c>
      <c r="M12" s="968" t="s">
        <v>2161</v>
      </c>
      <c r="N12" s="968" t="s">
        <v>2161</v>
      </c>
      <c r="O12" s="968" t="s">
        <v>2161</v>
      </c>
      <c r="P12" s="968" t="s">
        <v>2160</v>
      </c>
      <c r="Q12" s="968" t="s">
        <v>2161</v>
      </c>
      <c r="R12" s="968" t="s">
        <v>2161</v>
      </c>
      <c r="S12" s="968" t="s">
        <v>2162</v>
      </c>
      <c r="T12" s="968" t="s">
        <v>2163</v>
      </c>
      <c r="U12" s="968" t="s">
        <v>2163</v>
      </c>
      <c r="V12" s="968" t="s">
        <v>2163</v>
      </c>
      <c r="W12" s="968" t="s">
        <v>2163</v>
      </c>
      <c r="X12" s="968" t="s">
        <v>2163</v>
      </c>
      <c r="Y12" s="968" t="s">
        <v>2163</v>
      </c>
      <c r="Z12" s="968" t="s">
        <v>2163</v>
      </c>
      <c r="AA12" s="968" t="s">
        <v>2163</v>
      </c>
      <c r="AB12" s="968" t="s">
        <v>2163</v>
      </c>
      <c r="AC12" s="968" t="s">
        <v>2163</v>
      </c>
      <c r="AD12" s="968" t="s">
        <v>2209</v>
      </c>
    </row>
    <row r="13" spans="1:30" x14ac:dyDescent="0.3">
      <c r="A13" s="970" t="s">
        <v>694</v>
      </c>
      <c r="B13" s="971" t="s">
        <v>2166</v>
      </c>
      <c r="C13" s="971" t="s">
        <v>2194</v>
      </c>
      <c r="D13" s="971" t="s">
        <v>2210</v>
      </c>
      <c r="E13" s="971" t="s">
        <v>954</v>
      </c>
      <c r="F13" s="971" t="s">
        <v>964</v>
      </c>
      <c r="G13" s="971" t="s">
        <v>968</v>
      </c>
      <c r="H13" s="971" t="s">
        <v>2166</v>
      </c>
      <c r="I13" s="971" t="s">
        <v>2166</v>
      </c>
      <c r="J13" s="971" t="s">
        <v>954</v>
      </c>
      <c r="K13" s="971" t="s">
        <v>2166</v>
      </c>
      <c r="L13" s="971" t="s">
        <v>2169</v>
      </c>
      <c r="M13" s="971" t="s">
        <v>964</v>
      </c>
      <c r="N13" s="971" t="s">
        <v>2211</v>
      </c>
      <c r="O13" s="971">
        <v>2.5</v>
      </c>
      <c r="P13" s="971" t="s">
        <v>2211</v>
      </c>
      <c r="Q13" s="971" t="s">
        <v>2211</v>
      </c>
      <c r="R13" s="971" t="s">
        <v>2169</v>
      </c>
      <c r="S13" s="971" t="s">
        <v>964</v>
      </c>
      <c r="T13" s="971" t="s">
        <v>2172</v>
      </c>
      <c r="U13" s="971" t="s">
        <v>965</v>
      </c>
      <c r="V13" s="971" t="s">
        <v>2172</v>
      </c>
      <c r="W13" s="971" t="s">
        <v>2172</v>
      </c>
      <c r="X13" s="971" t="s">
        <v>2172</v>
      </c>
      <c r="Y13" s="971" t="s">
        <v>2172</v>
      </c>
      <c r="Z13" s="971" t="s">
        <v>2163</v>
      </c>
      <c r="AA13" s="971" t="s">
        <v>2172</v>
      </c>
      <c r="AB13" s="971" t="s">
        <v>2172</v>
      </c>
      <c r="AC13" s="971" t="s">
        <v>2172</v>
      </c>
      <c r="AD13" s="971" t="s">
        <v>2212</v>
      </c>
    </row>
    <row r="14" spans="1:30" x14ac:dyDescent="0.3">
      <c r="A14" s="972" t="s">
        <v>2213</v>
      </c>
      <c r="B14" s="971" t="s">
        <v>995</v>
      </c>
      <c r="C14" s="971" t="s">
        <v>995</v>
      </c>
      <c r="D14" s="971" t="s">
        <v>990</v>
      </c>
      <c r="E14" s="971" t="s">
        <v>995</v>
      </c>
      <c r="F14" s="971" t="s">
        <v>995</v>
      </c>
      <c r="G14" s="971" t="s">
        <v>995</v>
      </c>
      <c r="H14" s="971" t="s">
        <v>995</v>
      </c>
      <c r="I14" s="971" t="s">
        <v>995</v>
      </c>
      <c r="J14" s="971" t="s">
        <v>995</v>
      </c>
      <c r="K14" s="971" t="s">
        <v>995</v>
      </c>
      <c r="L14" s="971" t="s">
        <v>2194</v>
      </c>
      <c r="M14" s="971" t="s">
        <v>2200</v>
      </c>
      <c r="N14" s="971" t="s">
        <v>2200</v>
      </c>
      <c r="O14" s="971" t="s">
        <v>2200</v>
      </c>
      <c r="P14" s="971" t="s">
        <v>2195</v>
      </c>
      <c r="Q14" s="971" t="s">
        <v>2200</v>
      </c>
      <c r="R14" s="971" t="s">
        <v>2200</v>
      </c>
      <c r="S14" s="971" t="s">
        <v>2198</v>
      </c>
      <c r="T14" s="971" t="s">
        <v>2202</v>
      </c>
      <c r="U14" s="971" t="s">
        <v>2214</v>
      </c>
      <c r="V14" s="971" t="s">
        <v>2215</v>
      </c>
      <c r="W14" s="971" t="s">
        <v>2202</v>
      </c>
      <c r="X14" s="971" t="s">
        <v>2202</v>
      </c>
      <c r="Y14" s="971" t="s">
        <v>2202</v>
      </c>
      <c r="Z14" s="971" t="s">
        <v>2202</v>
      </c>
      <c r="AA14" s="971" t="s">
        <v>2172</v>
      </c>
      <c r="AB14" s="971" t="s">
        <v>2172</v>
      </c>
      <c r="AC14" s="971" t="s">
        <v>2172</v>
      </c>
      <c r="AD14" s="971" t="s">
        <v>2212</v>
      </c>
    </row>
    <row r="15" spans="1:30" x14ac:dyDescent="0.3">
      <c r="A15" s="972" t="s">
        <v>2216</v>
      </c>
      <c r="B15" s="971" t="s">
        <v>995</v>
      </c>
      <c r="C15" s="971" t="s">
        <v>995</v>
      </c>
      <c r="D15" s="971" t="s">
        <v>995</v>
      </c>
      <c r="E15" s="971" t="s">
        <v>995</v>
      </c>
      <c r="F15" s="971" t="s">
        <v>995</v>
      </c>
      <c r="G15" s="971" t="s">
        <v>995</v>
      </c>
      <c r="H15" s="971" t="s">
        <v>995</v>
      </c>
      <c r="I15" s="971" t="s">
        <v>995</v>
      </c>
      <c r="J15" s="971" t="s">
        <v>2217</v>
      </c>
      <c r="K15" s="971" t="s">
        <v>995</v>
      </c>
      <c r="L15" s="971" t="s">
        <v>2197</v>
      </c>
      <c r="M15" s="971" t="s">
        <v>2218</v>
      </c>
      <c r="N15" s="971" t="s">
        <v>2197</v>
      </c>
      <c r="O15" s="971" t="s">
        <v>2200</v>
      </c>
      <c r="P15" s="971" t="s">
        <v>2197</v>
      </c>
      <c r="Q15" s="971" t="s">
        <v>2197</v>
      </c>
      <c r="R15" s="971" t="s">
        <v>2218</v>
      </c>
      <c r="S15" s="971" t="s">
        <v>2201</v>
      </c>
      <c r="T15" s="971" t="s">
        <v>2176</v>
      </c>
      <c r="U15" s="971" t="s">
        <v>2202</v>
      </c>
      <c r="V15" s="971" t="s">
        <v>2176</v>
      </c>
      <c r="W15" s="971" t="s">
        <v>2176</v>
      </c>
      <c r="X15" s="971" t="s">
        <v>2176</v>
      </c>
      <c r="Y15" s="971" t="s">
        <v>2176</v>
      </c>
      <c r="Z15" s="971" t="s">
        <v>2176</v>
      </c>
      <c r="AA15" s="971" t="s">
        <v>2176</v>
      </c>
      <c r="AB15" s="971" t="s">
        <v>2176</v>
      </c>
      <c r="AC15" s="971" t="s">
        <v>2176</v>
      </c>
      <c r="AD15" s="971" t="s">
        <v>2219</v>
      </c>
    </row>
    <row r="16" spans="1:30" x14ac:dyDescent="0.3">
      <c r="A16" s="972" t="s">
        <v>2220</v>
      </c>
      <c r="B16" s="971" t="s">
        <v>2166</v>
      </c>
      <c r="C16" s="971" t="s">
        <v>2194</v>
      </c>
      <c r="D16" s="971" t="s">
        <v>2210</v>
      </c>
      <c r="E16" s="971" t="s">
        <v>954</v>
      </c>
      <c r="F16" s="971" t="s">
        <v>964</v>
      </c>
      <c r="G16" s="971" t="s">
        <v>968</v>
      </c>
      <c r="H16" s="971" t="s">
        <v>2166</v>
      </c>
      <c r="I16" s="971" t="s">
        <v>2166</v>
      </c>
      <c r="J16" s="971" t="s">
        <v>954</v>
      </c>
      <c r="K16" s="971" t="s">
        <v>2166</v>
      </c>
      <c r="L16" s="971" t="s">
        <v>2169</v>
      </c>
      <c r="M16" s="971" t="s">
        <v>964</v>
      </c>
      <c r="N16" s="971" t="s">
        <v>2211</v>
      </c>
      <c r="O16" s="971" t="s">
        <v>2211</v>
      </c>
      <c r="P16" s="971" t="s">
        <v>2211</v>
      </c>
      <c r="Q16" s="971" t="s">
        <v>2211</v>
      </c>
      <c r="R16" s="971" t="s">
        <v>964</v>
      </c>
      <c r="S16" s="971" t="s">
        <v>964</v>
      </c>
      <c r="T16" s="971" t="s">
        <v>2172</v>
      </c>
      <c r="U16" s="971" t="s">
        <v>965</v>
      </c>
      <c r="V16" s="971" t="s">
        <v>2172</v>
      </c>
      <c r="W16" s="971" t="s">
        <v>2172</v>
      </c>
      <c r="X16" s="971" t="s">
        <v>2172</v>
      </c>
      <c r="Y16" s="971" t="s">
        <v>2172</v>
      </c>
      <c r="Z16" s="971" t="s">
        <v>2163</v>
      </c>
      <c r="AA16" s="971" t="s">
        <v>2172</v>
      </c>
      <c r="AB16" s="971" t="s">
        <v>2172</v>
      </c>
      <c r="AC16" s="971" t="s">
        <v>2172</v>
      </c>
      <c r="AD16" s="971" t="s">
        <v>2221</v>
      </c>
    </row>
    <row r="17" spans="1:30" x14ac:dyDescent="0.3">
      <c r="A17" s="970" t="s">
        <v>698</v>
      </c>
      <c r="B17" s="971" t="s">
        <v>2194</v>
      </c>
      <c r="C17" s="971" t="s">
        <v>2222</v>
      </c>
      <c r="D17" s="971" t="s">
        <v>2223</v>
      </c>
      <c r="E17" s="971" t="s">
        <v>2194</v>
      </c>
      <c r="F17" s="971" t="s">
        <v>2224</v>
      </c>
      <c r="G17" s="971" t="s">
        <v>2194</v>
      </c>
      <c r="H17" s="971" t="s">
        <v>2166</v>
      </c>
      <c r="I17" s="971" t="s">
        <v>2222</v>
      </c>
      <c r="J17" s="971" t="s">
        <v>2223</v>
      </c>
      <c r="K17" s="971" t="s">
        <v>2194</v>
      </c>
      <c r="L17" s="971" t="s">
        <v>2195</v>
      </c>
      <c r="M17" s="971" t="s">
        <v>2222</v>
      </c>
      <c r="N17" s="971" t="s">
        <v>2198</v>
      </c>
      <c r="O17" s="971" t="s">
        <v>2195</v>
      </c>
      <c r="P17" s="971" t="s">
        <v>2225</v>
      </c>
      <c r="Q17" s="971" t="s">
        <v>2195</v>
      </c>
      <c r="R17" s="971" t="s">
        <v>2226</v>
      </c>
      <c r="S17" s="971" t="s">
        <v>2198</v>
      </c>
      <c r="T17" s="971" t="s">
        <v>2177</v>
      </c>
      <c r="U17" s="971" t="s">
        <v>1010</v>
      </c>
      <c r="V17" s="971" t="s">
        <v>2177</v>
      </c>
      <c r="W17" s="971" t="s">
        <v>2172</v>
      </c>
      <c r="X17" s="971" t="s">
        <v>2172</v>
      </c>
      <c r="Y17" s="971" t="s">
        <v>2172</v>
      </c>
      <c r="Z17" s="971" t="s">
        <v>2172</v>
      </c>
      <c r="AA17" s="971" t="s">
        <v>2172</v>
      </c>
      <c r="AB17" s="971" t="s">
        <v>2172</v>
      </c>
      <c r="AC17" s="971" t="s">
        <v>2172</v>
      </c>
      <c r="AD17" s="971" t="s">
        <v>2208</v>
      </c>
    </row>
    <row r="18" spans="1:30" x14ac:dyDescent="0.3">
      <c r="A18" s="970" t="s">
        <v>699</v>
      </c>
      <c r="B18" s="971" t="s">
        <v>2166</v>
      </c>
      <c r="C18" s="971" t="s">
        <v>2166</v>
      </c>
      <c r="D18" s="971" t="s">
        <v>2166</v>
      </c>
      <c r="E18" s="971" t="s">
        <v>2166</v>
      </c>
      <c r="F18" s="971" t="s">
        <v>2166</v>
      </c>
      <c r="G18" s="971" t="s">
        <v>2166</v>
      </c>
      <c r="H18" s="971" t="s">
        <v>2166</v>
      </c>
      <c r="I18" s="971" t="s">
        <v>2166</v>
      </c>
      <c r="J18" s="971" t="s">
        <v>2194</v>
      </c>
      <c r="K18" s="971" t="s">
        <v>2227</v>
      </c>
      <c r="L18" s="971" t="s">
        <v>2195</v>
      </c>
      <c r="M18" s="971" t="s">
        <v>2228</v>
      </c>
      <c r="N18" s="971" t="s">
        <v>2195</v>
      </c>
      <c r="O18" s="971" t="s">
        <v>2195</v>
      </c>
      <c r="P18" s="971" t="s">
        <v>2169</v>
      </c>
      <c r="Q18" s="971" t="s">
        <v>2195</v>
      </c>
      <c r="R18" s="971" t="s">
        <v>2169</v>
      </c>
      <c r="S18" s="971" t="s">
        <v>1010</v>
      </c>
      <c r="T18" s="971" t="s">
        <v>1010</v>
      </c>
      <c r="U18" s="971" t="s">
        <v>2172</v>
      </c>
      <c r="V18" s="971" t="s">
        <v>2172</v>
      </c>
      <c r="W18" s="971" t="s">
        <v>2163</v>
      </c>
      <c r="X18" s="971" t="s">
        <v>2163</v>
      </c>
      <c r="Y18" s="971" t="s">
        <v>2163</v>
      </c>
      <c r="Z18" s="971" t="s">
        <v>2172</v>
      </c>
      <c r="AA18" s="971" t="s">
        <v>2163</v>
      </c>
      <c r="AB18" s="971" t="s">
        <v>2172</v>
      </c>
      <c r="AC18" s="971" t="s">
        <v>2172</v>
      </c>
      <c r="AD18" s="971" t="s">
        <v>2229</v>
      </c>
    </row>
    <row r="19" spans="1:30" x14ac:dyDescent="0.3">
      <c r="A19" s="970" t="s">
        <v>700</v>
      </c>
      <c r="B19" s="971" t="s">
        <v>2230</v>
      </c>
      <c r="C19" s="971" t="s">
        <v>2166</v>
      </c>
      <c r="D19" s="971" t="s">
        <v>2227</v>
      </c>
      <c r="E19" s="971" t="s">
        <v>2230</v>
      </c>
      <c r="F19" s="971" t="s">
        <v>2166</v>
      </c>
      <c r="G19" s="971" t="s">
        <v>2166</v>
      </c>
      <c r="H19" s="971" t="s">
        <v>2166</v>
      </c>
      <c r="I19" s="971" t="s">
        <v>2166</v>
      </c>
      <c r="J19" s="971" t="s">
        <v>2166</v>
      </c>
      <c r="K19" s="971" t="s">
        <v>2166</v>
      </c>
      <c r="L19" s="971" t="s">
        <v>2169</v>
      </c>
      <c r="M19" s="971" t="s">
        <v>2169</v>
      </c>
      <c r="N19" s="971" t="s">
        <v>2169</v>
      </c>
      <c r="O19" s="971" t="s">
        <v>2169</v>
      </c>
      <c r="P19" s="971" t="s">
        <v>2169</v>
      </c>
      <c r="Q19" s="971" t="s">
        <v>2169</v>
      </c>
      <c r="R19" s="971" t="s">
        <v>2169</v>
      </c>
      <c r="S19" s="971" t="s">
        <v>2170</v>
      </c>
      <c r="T19" s="971" t="s">
        <v>2163</v>
      </c>
      <c r="U19" s="971" t="s">
        <v>2172</v>
      </c>
      <c r="V19" s="971" t="s">
        <v>2163</v>
      </c>
      <c r="W19" s="971" t="s">
        <v>2172</v>
      </c>
      <c r="X19" s="971" t="s">
        <v>2163</v>
      </c>
      <c r="Y19" s="971" t="s">
        <v>2163</v>
      </c>
      <c r="Z19" s="971" t="s">
        <v>2172</v>
      </c>
      <c r="AA19" s="971" t="s">
        <v>2172</v>
      </c>
      <c r="AB19" s="971" t="s">
        <v>2172</v>
      </c>
      <c r="AC19" s="971" t="s">
        <v>2172</v>
      </c>
      <c r="AD19" s="971" t="s">
        <v>2231</v>
      </c>
    </row>
    <row r="20" spans="1:30" x14ac:dyDescent="0.3">
      <c r="A20" s="970" t="s">
        <v>701</v>
      </c>
      <c r="B20" s="971" t="s">
        <v>2194</v>
      </c>
      <c r="C20" s="971" t="s">
        <v>2194</v>
      </c>
      <c r="D20" s="971" t="s">
        <v>2194</v>
      </c>
      <c r="E20" s="971" t="s">
        <v>2194</v>
      </c>
      <c r="F20" s="971" t="s">
        <v>2194</v>
      </c>
      <c r="G20" s="971" t="s">
        <v>2194</v>
      </c>
      <c r="H20" s="971" t="s">
        <v>2194</v>
      </c>
      <c r="I20" s="971" t="s">
        <v>2194</v>
      </c>
      <c r="J20" s="971" t="s">
        <v>2194</v>
      </c>
      <c r="K20" s="971" t="s">
        <v>2194</v>
      </c>
      <c r="L20" s="971" t="s">
        <v>2195</v>
      </c>
      <c r="M20" s="971" t="s">
        <v>2195</v>
      </c>
      <c r="N20" s="971" t="s">
        <v>2195</v>
      </c>
      <c r="O20" s="971" t="s">
        <v>2195</v>
      </c>
      <c r="P20" s="971" t="s">
        <v>2195</v>
      </c>
      <c r="Q20" s="971" t="s">
        <v>2195</v>
      </c>
      <c r="R20" s="971" t="s">
        <v>2195</v>
      </c>
      <c r="S20" s="971" t="s">
        <v>2198</v>
      </c>
      <c r="T20" s="971" t="s">
        <v>2166</v>
      </c>
      <c r="U20" s="971" t="s">
        <v>2232</v>
      </c>
      <c r="V20" s="971" t="s">
        <v>2177</v>
      </c>
      <c r="W20" s="971" t="s">
        <v>2232</v>
      </c>
      <c r="X20" s="971" t="s">
        <v>2172</v>
      </c>
      <c r="Y20" s="971" t="s">
        <v>2172</v>
      </c>
      <c r="Z20" s="971" t="s">
        <v>2172</v>
      </c>
      <c r="AA20" s="971" t="s">
        <v>2172</v>
      </c>
      <c r="AB20" s="971" t="s">
        <v>2172</v>
      </c>
      <c r="AC20" s="971" t="s">
        <v>2172</v>
      </c>
      <c r="AD20" s="971" t="s">
        <v>2180</v>
      </c>
    </row>
    <row r="21" spans="1:30" x14ac:dyDescent="0.3">
      <c r="A21" s="970" t="s">
        <v>702</v>
      </c>
      <c r="B21" s="971" t="s">
        <v>2194</v>
      </c>
      <c r="C21" s="971" t="s">
        <v>2166</v>
      </c>
      <c r="D21" s="971" t="s">
        <v>2194</v>
      </c>
      <c r="E21" s="971" t="s">
        <v>2194</v>
      </c>
      <c r="F21" s="971" t="s">
        <v>2194</v>
      </c>
      <c r="G21" s="971" t="s">
        <v>2194</v>
      </c>
      <c r="H21" s="971" t="s">
        <v>2194</v>
      </c>
      <c r="I21" s="971" t="s">
        <v>2194</v>
      </c>
      <c r="J21" s="971" t="s">
        <v>2194</v>
      </c>
      <c r="K21" s="971" t="s">
        <v>2194</v>
      </c>
      <c r="L21" s="971" t="s">
        <v>2195</v>
      </c>
      <c r="M21" s="971" t="s">
        <v>2195</v>
      </c>
      <c r="N21" s="971" t="s">
        <v>2195</v>
      </c>
      <c r="O21" s="971" t="s">
        <v>2195</v>
      </c>
      <c r="P21" s="971" t="s">
        <v>2195</v>
      </c>
      <c r="Q21" s="971" t="s">
        <v>2195</v>
      </c>
      <c r="R21" s="971" t="s">
        <v>2195</v>
      </c>
      <c r="S21" s="971" t="s">
        <v>2198</v>
      </c>
      <c r="T21" s="971" t="s">
        <v>2177</v>
      </c>
      <c r="U21" s="971" t="s">
        <v>2172</v>
      </c>
      <c r="V21" s="971" t="s">
        <v>2177</v>
      </c>
      <c r="W21" s="971" t="s">
        <v>2167</v>
      </c>
      <c r="X21" s="971" t="s">
        <v>2177</v>
      </c>
      <c r="Y21" s="971" t="s">
        <v>2177</v>
      </c>
      <c r="Z21" s="971" t="s">
        <v>2177</v>
      </c>
      <c r="AA21" s="971" t="s">
        <v>2172</v>
      </c>
      <c r="AB21" s="971" t="s">
        <v>2172</v>
      </c>
      <c r="AC21" s="971" t="s">
        <v>2172</v>
      </c>
      <c r="AD21" s="971" t="s">
        <v>2233</v>
      </c>
    </row>
    <row r="22" spans="1:30" x14ac:dyDescent="0.3">
      <c r="A22" s="970" t="s">
        <v>703</v>
      </c>
      <c r="B22" s="971" t="s">
        <v>2194</v>
      </c>
      <c r="C22" s="971" t="s">
        <v>2194</v>
      </c>
      <c r="D22" s="971" t="s">
        <v>2166</v>
      </c>
      <c r="E22" s="971" t="s">
        <v>986</v>
      </c>
      <c r="F22" s="971" t="s">
        <v>2194</v>
      </c>
      <c r="G22" s="971" t="s">
        <v>2194</v>
      </c>
      <c r="H22" s="971" t="s">
        <v>2194</v>
      </c>
      <c r="I22" s="971" t="s">
        <v>2194</v>
      </c>
      <c r="J22" s="971" t="s">
        <v>2194</v>
      </c>
      <c r="K22" s="971" t="s">
        <v>2194</v>
      </c>
      <c r="L22" s="971" t="s">
        <v>2210</v>
      </c>
      <c r="M22" s="971" t="s">
        <v>2195</v>
      </c>
      <c r="N22" s="971" t="s">
        <v>2195</v>
      </c>
      <c r="O22" s="971" t="s">
        <v>2195</v>
      </c>
      <c r="P22" s="971" t="s">
        <v>2195</v>
      </c>
      <c r="Q22" s="971" t="s">
        <v>2195</v>
      </c>
      <c r="R22" s="971" t="s">
        <v>2195</v>
      </c>
      <c r="S22" s="971" t="s">
        <v>2198</v>
      </c>
      <c r="T22" s="971" t="s">
        <v>2177</v>
      </c>
      <c r="U22" s="971" t="s">
        <v>2172</v>
      </c>
      <c r="V22" s="971" t="s">
        <v>2172</v>
      </c>
      <c r="W22" s="971" t="s">
        <v>2172</v>
      </c>
      <c r="X22" s="971" t="s">
        <v>2172</v>
      </c>
      <c r="Y22" s="971" t="s">
        <v>2172</v>
      </c>
      <c r="Z22" s="971" t="s">
        <v>2172</v>
      </c>
      <c r="AA22" s="971" t="s">
        <v>2172</v>
      </c>
      <c r="AB22" s="971" t="s">
        <v>2172</v>
      </c>
      <c r="AC22" s="971" t="s">
        <v>2172</v>
      </c>
      <c r="AD22" s="971" t="s">
        <v>2190</v>
      </c>
    </row>
    <row r="23" spans="1:30" x14ac:dyDescent="0.3">
      <c r="A23" s="970" t="s">
        <v>704</v>
      </c>
      <c r="B23" s="971" t="s">
        <v>2177</v>
      </c>
      <c r="C23" s="971" t="s">
        <v>2222</v>
      </c>
      <c r="D23" s="971" t="s">
        <v>2222</v>
      </c>
      <c r="E23" s="971" t="s">
        <v>2234</v>
      </c>
      <c r="F23" s="971" t="s">
        <v>964</v>
      </c>
      <c r="G23" s="971" t="s">
        <v>964</v>
      </c>
      <c r="H23" s="971" t="s">
        <v>964</v>
      </c>
      <c r="I23" s="971" t="s">
        <v>964</v>
      </c>
      <c r="J23" s="971" t="s">
        <v>964</v>
      </c>
      <c r="K23" s="971" t="s">
        <v>964</v>
      </c>
      <c r="L23" s="971" t="s">
        <v>964</v>
      </c>
      <c r="M23" s="971" t="s">
        <v>964</v>
      </c>
      <c r="N23" s="971" t="s">
        <v>964</v>
      </c>
      <c r="O23" s="971" t="s">
        <v>2235</v>
      </c>
      <c r="P23" s="971" t="s">
        <v>2235</v>
      </c>
      <c r="Q23" s="971" t="s">
        <v>1010</v>
      </c>
      <c r="R23" s="971" t="s">
        <v>2236</v>
      </c>
      <c r="S23" s="971" t="s">
        <v>2177</v>
      </c>
      <c r="T23" s="971" t="s">
        <v>964</v>
      </c>
      <c r="U23" s="971" t="s">
        <v>2172</v>
      </c>
      <c r="V23" s="971" t="s">
        <v>2172</v>
      </c>
      <c r="W23" s="971" t="s">
        <v>958</v>
      </c>
      <c r="X23" s="971" t="s">
        <v>958</v>
      </c>
      <c r="Y23" s="971" t="s">
        <v>958</v>
      </c>
      <c r="Z23" s="971" t="s">
        <v>958</v>
      </c>
      <c r="AA23" s="971" t="s">
        <v>958</v>
      </c>
      <c r="AB23" s="971" t="s">
        <v>958</v>
      </c>
      <c r="AC23" s="971" t="s">
        <v>958</v>
      </c>
      <c r="AD23" s="971" t="s">
        <v>2237</v>
      </c>
    </row>
    <row r="24" spans="1:30" x14ac:dyDescent="0.3">
      <c r="A24" s="970" t="s">
        <v>705</v>
      </c>
      <c r="B24" s="971" t="s">
        <v>1007</v>
      </c>
      <c r="C24" s="971" t="s">
        <v>2238</v>
      </c>
      <c r="D24" s="971" t="s">
        <v>2166</v>
      </c>
      <c r="E24" s="971" t="s">
        <v>2238</v>
      </c>
      <c r="F24" s="971" t="s">
        <v>2238</v>
      </c>
      <c r="G24" s="971" t="s">
        <v>2239</v>
      </c>
      <c r="H24" s="971" t="s">
        <v>2238</v>
      </c>
      <c r="I24" s="971" t="s">
        <v>2238</v>
      </c>
      <c r="J24" s="971" t="s">
        <v>2196</v>
      </c>
      <c r="K24" s="971" t="s">
        <v>2240</v>
      </c>
      <c r="L24" s="971" t="s">
        <v>2241</v>
      </c>
      <c r="M24" s="971" t="s">
        <v>2242</v>
      </c>
      <c r="N24" s="971" t="s">
        <v>2177</v>
      </c>
      <c r="O24" s="971" t="s">
        <v>2242</v>
      </c>
      <c r="P24" s="971" t="s">
        <v>2242</v>
      </c>
      <c r="Q24" s="971" t="s">
        <v>2242</v>
      </c>
      <c r="R24" s="971" t="s">
        <v>2242</v>
      </c>
      <c r="S24" s="971" t="s">
        <v>2243</v>
      </c>
      <c r="T24" s="971" t="s">
        <v>2244</v>
      </c>
      <c r="U24" s="971" t="s">
        <v>2194</v>
      </c>
      <c r="V24" s="971" t="s">
        <v>2172</v>
      </c>
      <c r="W24" s="971" t="s">
        <v>2172</v>
      </c>
      <c r="X24" s="971" t="s">
        <v>2172</v>
      </c>
      <c r="Y24" s="971" t="s">
        <v>2172</v>
      </c>
      <c r="Z24" s="971" t="s">
        <v>2172</v>
      </c>
      <c r="AA24" s="971" t="s">
        <v>2172</v>
      </c>
      <c r="AB24" s="971" t="s">
        <v>2172</v>
      </c>
      <c r="AC24" s="971" t="s">
        <v>2172</v>
      </c>
      <c r="AD24" s="971" t="s">
        <v>2245</v>
      </c>
    </row>
    <row r="25" spans="1:30" x14ac:dyDescent="0.3">
      <c r="A25" s="970" t="s">
        <v>706</v>
      </c>
      <c r="B25" s="971" t="s">
        <v>2194</v>
      </c>
      <c r="C25" s="971" t="s">
        <v>963</v>
      </c>
      <c r="D25" s="971" t="s">
        <v>2194</v>
      </c>
      <c r="E25" s="971" t="s">
        <v>2194</v>
      </c>
      <c r="F25" s="971" t="s">
        <v>963</v>
      </c>
      <c r="G25" s="971" t="s">
        <v>2194</v>
      </c>
      <c r="H25" s="971" t="s">
        <v>2175</v>
      </c>
      <c r="I25" s="971" t="s">
        <v>2194</v>
      </c>
      <c r="J25" s="971" t="s">
        <v>2194</v>
      </c>
      <c r="K25" s="971" t="s">
        <v>2194</v>
      </c>
      <c r="L25" s="971" t="s">
        <v>2195</v>
      </c>
      <c r="M25" s="971" t="s">
        <v>2195</v>
      </c>
      <c r="N25" s="971" t="s">
        <v>2195</v>
      </c>
      <c r="O25" s="971" t="s">
        <v>2195</v>
      </c>
      <c r="P25" s="971" t="s">
        <v>2195</v>
      </c>
      <c r="Q25" s="971" t="s">
        <v>2195</v>
      </c>
      <c r="R25" s="971" t="s">
        <v>2202</v>
      </c>
      <c r="S25" s="971" t="s">
        <v>2198</v>
      </c>
      <c r="T25" s="971" t="s">
        <v>2177</v>
      </c>
      <c r="U25" s="971" t="s">
        <v>2172</v>
      </c>
      <c r="V25" s="971" t="s">
        <v>2177</v>
      </c>
      <c r="W25" s="971" t="s">
        <v>2246</v>
      </c>
      <c r="X25" s="971" t="s">
        <v>2177</v>
      </c>
      <c r="Y25" s="971" t="s">
        <v>2177</v>
      </c>
      <c r="Z25" s="971" t="s">
        <v>2177</v>
      </c>
      <c r="AA25" s="971" t="s">
        <v>2177</v>
      </c>
      <c r="AB25" s="971" t="s">
        <v>2172</v>
      </c>
      <c r="AC25" s="971" t="s">
        <v>2172</v>
      </c>
      <c r="AD25" s="971" t="s">
        <v>2247</v>
      </c>
    </row>
    <row r="26" spans="1:30" x14ac:dyDescent="0.3">
      <c r="A26" s="970" t="s">
        <v>707</v>
      </c>
      <c r="B26" s="971" t="s">
        <v>2194</v>
      </c>
      <c r="C26" s="971" t="s">
        <v>2194</v>
      </c>
      <c r="D26" s="971" t="s">
        <v>2194</v>
      </c>
      <c r="E26" s="971" t="s">
        <v>2194</v>
      </c>
      <c r="F26" s="971" t="s">
        <v>2194</v>
      </c>
      <c r="G26" s="971" t="s">
        <v>2194</v>
      </c>
      <c r="H26" s="971" t="s">
        <v>2194</v>
      </c>
      <c r="I26" s="971" t="s">
        <v>2194</v>
      </c>
      <c r="J26" s="971" t="s">
        <v>2194</v>
      </c>
      <c r="K26" s="971" t="s">
        <v>2194</v>
      </c>
      <c r="L26" s="971" t="s">
        <v>2195</v>
      </c>
      <c r="M26" s="971" t="s">
        <v>2195</v>
      </c>
      <c r="N26" s="971" t="s">
        <v>2195</v>
      </c>
      <c r="O26" s="971" t="s">
        <v>2195</v>
      </c>
      <c r="P26" s="971" t="s">
        <v>2195</v>
      </c>
      <c r="Q26" s="971" t="s">
        <v>2195</v>
      </c>
      <c r="R26" s="971" t="s">
        <v>2195</v>
      </c>
      <c r="S26" s="971" t="s">
        <v>2198</v>
      </c>
      <c r="T26" s="971" t="s">
        <v>2177</v>
      </c>
      <c r="U26" s="971" t="s">
        <v>2177</v>
      </c>
      <c r="V26" s="971" t="s">
        <v>2177</v>
      </c>
      <c r="W26" s="971" t="s">
        <v>2177</v>
      </c>
      <c r="X26" s="971" t="s">
        <v>2177</v>
      </c>
      <c r="Y26" s="971" t="s">
        <v>2177</v>
      </c>
      <c r="Z26" s="971" t="s">
        <v>2172</v>
      </c>
      <c r="AA26" s="971" t="s">
        <v>2172</v>
      </c>
      <c r="AB26" s="971" t="s">
        <v>2172</v>
      </c>
      <c r="AC26" s="971" t="s">
        <v>2172</v>
      </c>
      <c r="AD26" s="971" t="s">
        <v>2247</v>
      </c>
    </row>
    <row r="27" spans="1:30" x14ac:dyDescent="0.3">
      <c r="A27" s="970" t="s">
        <v>708</v>
      </c>
      <c r="B27" s="971" t="s">
        <v>2194</v>
      </c>
      <c r="C27" s="971" t="s">
        <v>963</v>
      </c>
      <c r="D27" s="971" t="s">
        <v>2194</v>
      </c>
      <c r="E27" s="971" t="s">
        <v>2194</v>
      </c>
      <c r="F27" s="971" t="s">
        <v>2194</v>
      </c>
      <c r="G27" s="971" t="s">
        <v>986</v>
      </c>
      <c r="H27" s="971" t="s">
        <v>2194</v>
      </c>
      <c r="I27" s="971" t="s">
        <v>985</v>
      </c>
      <c r="J27" s="971" t="s">
        <v>986</v>
      </c>
      <c r="K27" s="971" t="s">
        <v>986</v>
      </c>
      <c r="L27" s="971" t="s">
        <v>2210</v>
      </c>
      <c r="M27" s="971" t="s">
        <v>2248</v>
      </c>
      <c r="N27" s="971" t="s">
        <v>2195</v>
      </c>
      <c r="O27" s="971" t="s">
        <v>2195</v>
      </c>
      <c r="P27" s="971" t="s">
        <v>2249</v>
      </c>
      <c r="Q27" s="971" t="s">
        <v>2195</v>
      </c>
      <c r="R27" s="971" t="s">
        <v>2250</v>
      </c>
      <c r="S27" s="971" t="s">
        <v>2251</v>
      </c>
      <c r="T27" s="971" t="s">
        <v>2252</v>
      </c>
      <c r="U27" s="971" t="s">
        <v>2172</v>
      </c>
      <c r="V27" s="971" t="s">
        <v>2177</v>
      </c>
      <c r="W27" s="971" t="s">
        <v>2172</v>
      </c>
      <c r="X27" s="971" t="s">
        <v>2172</v>
      </c>
      <c r="Y27" s="971" t="s">
        <v>2172</v>
      </c>
      <c r="Z27" s="971" t="s">
        <v>2172</v>
      </c>
      <c r="AA27" s="971" t="s">
        <v>2172</v>
      </c>
      <c r="AB27" s="971" t="s">
        <v>2172</v>
      </c>
      <c r="AC27" s="971" t="s">
        <v>2172</v>
      </c>
      <c r="AD27" s="971" t="s">
        <v>2212</v>
      </c>
    </row>
    <row r="28" spans="1:30" x14ac:dyDescent="0.3">
      <c r="A28" s="970" t="s">
        <v>709</v>
      </c>
      <c r="B28" s="971" t="s">
        <v>2194</v>
      </c>
      <c r="C28" s="971" t="s">
        <v>2166</v>
      </c>
      <c r="D28" s="971" t="s">
        <v>2166</v>
      </c>
      <c r="E28" s="971" t="s">
        <v>2166</v>
      </c>
      <c r="F28" s="971" t="s">
        <v>2166</v>
      </c>
      <c r="G28" s="971" t="s">
        <v>2194</v>
      </c>
      <c r="H28" s="971" t="s">
        <v>2194</v>
      </c>
      <c r="I28" s="971" t="s">
        <v>986</v>
      </c>
      <c r="J28" s="971" t="s">
        <v>2194</v>
      </c>
      <c r="K28" s="971" t="s">
        <v>2194</v>
      </c>
      <c r="L28" s="971" t="s">
        <v>2195</v>
      </c>
      <c r="M28" s="971" t="s">
        <v>2195</v>
      </c>
      <c r="N28" s="971" t="s">
        <v>2195</v>
      </c>
      <c r="O28" s="971" t="s">
        <v>2195</v>
      </c>
      <c r="P28" s="971" t="s">
        <v>2195</v>
      </c>
      <c r="Q28" s="971" t="s">
        <v>2195</v>
      </c>
      <c r="R28" s="971" t="s">
        <v>2195</v>
      </c>
      <c r="S28" s="971" t="s">
        <v>2198</v>
      </c>
      <c r="T28" s="971" t="s">
        <v>2177</v>
      </c>
      <c r="U28" s="971" t="s">
        <v>2163</v>
      </c>
      <c r="V28" s="971" t="s">
        <v>2177</v>
      </c>
      <c r="W28" s="971" t="s">
        <v>2177</v>
      </c>
      <c r="X28" s="971" t="s">
        <v>2163</v>
      </c>
      <c r="Y28" s="971" t="s">
        <v>2177</v>
      </c>
      <c r="Z28" s="971" t="s">
        <v>2177</v>
      </c>
      <c r="AA28" s="971" t="s">
        <v>2163</v>
      </c>
      <c r="AB28" s="971" t="s">
        <v>2172</v>
      </c>
      <c r="AC28" s="971" t="s">
        <v>2172</v>
      </c>
      <c r="AD28" s="971" t="s">
        <v>2212</v>
      </c>
    </row>
    <row r="29" spans="1:30" x14ac:dyDescent="0.3">
      <c r="A29" s="970" t="s">
        <v>710</v>
      </c>
      <c r="B29" s="971" t="s">
        <v>995</v>
      </c>
      <c r="C29" s="971" t="s">
        <v>995</v>
      </c>
      <c r="D29" s="971" t="s">
        <v>995</v>
      </c>
      <c r="E29" s="971" t="s">
        <v>995</v>
      </c>
      <c r="F29" s="971" t="s">
        <v>995</v>
      </c>
      <c r="G29" s="971" t="s">
        <v>995</v>
      </c>
      <c r="H29" s="971" t="s">
        <v>995</v>
      </c>
      <c r="I29" s="971" t="s">
        <v>995</v>
      </c>
      <c r="J29" s="971" t="s">
        <v>995</v>
      </c>
      <c r="K29" s="971" t="s">
        <v>995</v>
      </c>
      <c r="L29" s="971" t="s">
        <v>2200</v>
      </c>
      <c r="M29" s="971" t="s">
        <v>2200</v>
      </c>
      <c r="N29" s="971" t="s">
        <v>2200</v>
      </c>
      <c r="O29" s="971" t="s">
        <v>2200</v>
      </c>
      <c r="P29" s="971" t="s">
        <v>2200</v>
      </c>
      <c r="Q29" s="971" t="s">
        <v>2200</v>
      </c>
      <c r="R29" s="971" t="s">
        <v>2195</v>
      </c>
      <c r="S29" s="971" t="s">
        <v>2198</v>
      </c>
      <c r="T29" s="971" t="s">
        <v>2177</v>
      </c>
      <c r="U29" s="971" t="s">
        <v>2172</v>
      </c>
      <c r="V29" s="971" t="s">
        <v>2177</v>
      </c>
      <c r="W29" s="971" t="s">
        <v>2177</v>
      </c>
      <c r="X29" s="971" t="s">
        <v>2177</v>
      </c>
      <c r="Y29" s="971" t="s">
        <v>2177</v>
      </c>
      <c r="Z29" s="971" t="s">
        <v>2172</v>
      </c>
      <c r="AA29" s="971" t="s">
        <v>2172</v>
      </c>
      <c r="AB29" s="971" t="s">
        <v>2172</v>
      </c>
      <c r="AC29" s="971" t="s">
        <v>2172</v>
      </c>
      <c r="AD29" s="971" t="s">
        <v>2247</v>
      </c>
    </row>
    <row r="30" spans="1:30" x14ac:dyDescent="0.3">
      <c r="A30" s="970" t="s">
        <v>711</v>
      </c>
      <c r="B30" s="971" t="s">
        <v>2194</v>
      </c>
      <c r="C30" s="971" t="s">
        <v>2166</v>
      </c>
      <c r="D30" s="971" t="s">
        <v>2194</v>
      </c>
      <c r="E30" s="971" t="s">
        <v>2194</v>
      </c>
      <c r="F30" s="971" t="s">
        <v>2194</v>
      </c>
      <c r="G30" s="971" t="s">
        <v>964</v>
      </c>
      <c r="H30" s="971" t="s">
        <v>2194</v>
      </c>
      <c r="I30" s="971" t="s">
        <v>2194</v>
      </c>
      <c r="J30" s="971" t="s">
        <v>2194</v>
      </c>
      <c r="K30" s="971" t="s">
        <v>2194</v>
      </c>
      <c r="L30" s="971" t="s">
        <v>2210</v>
      </c>
      <c r="M30" s="971" t="s">
        <v>2195</v>
      </c>
      <c r="N30" s="971" t="s">
        <v>2195</v>
      </c>
      <c r="O30" s="971" t="s">
        <v>2228</v>
      </c>
      <c r="P30" s="971" t="s">
        <v>2195</v>
      </c>
      <c r="Q30" s="971" t="s">
        <v>2195</v>
      </c>
      <c r="R30" s="971" t="s">
        <v>2195</v>
      </c>
      <c r="S30" s="971" t="s">
        <v>2253</v>
      </c>
      <c r="T30" s="971" t="s">
        <v>2172</v>
      </c>
      <c r="U30" s="971" t="s">
        <v>2254</v>
      </c>
      <c r="V30" s="971" t="s">
        <v>2172</v>
      </c>
      <c r="W30" s="971" t="s">
        <v>2172</v>
      </c>
      <c r="X30" s="971" t="s">
        <v>2172</v>
      </c>
      <c r="Y30" s="971" t="s">
        <v>2172</v>
      </c>
      <c r="Z30" s="971" t="s">
        <v>2172</v>
      </c>
      <c r="AA30" s="971" t="s">
        <v>2172</v>
      </c>
      <c r="AB30" s="971" t="s">
        <v>2172</v>
      </c>
      <c r="AC30" s="971" t="s">
        <v>2172</v>
      </c>
      <c r="AD30" s="971" t="s">
        <v>2247</v>
      </c>
    </row>
    <row r="31" spans="1:30" x14ac:dyDescent="0.3">
      <c r="A31" s="970" t="s">
        <v>712</v>
      </c>
      <c r="B31" s="971" t="s">
        <v>2166</v>
      </c>
      <c r="C31" s="971" t="s">
        <v>2166</v>
      </c>
      <c r="D31" s="971" t="s">
        <v>2166</v>
      </c>
      <c r="E31" s="971" t="s">
        <v>2166</v>
      </c>
      <c r="F31" s="971" t="s">
        <v>2166</v>
      </c>
      <c r="G31" s="971" t="s">
        <v>2166</v>
      </c>
      <c r="H31" s="971" t="s">
        <v>2166</v>
      </c>
      <c r="I31" s="971" t="s">
        <v>2166</v>
      </c>
      <c r="J31" s="971" t="s">
        <v>2166</v>
      </c>
      <c r="K31" s="971" t="s">
        <v>2166</v>
      </c>
      <c r="L31" s="971" t="s">
        <v>2169</v>
      </c>
      <c r="M31" s="971" t="s">
        <v>2169</v>
      </c>
      <c r="N31" s="971" t="s">
        <v>2169</v>
      </c>
      <c r="O31" s="971" t="s">
        <v>2169</v>
      </c>
      <c r="P31" s="971" t="s">
        <v>2169</v>
      </c>
      <c r="Q31" s="971" t="s">
        <v>2169</v>
      </c>
      <c r="R31" s="971" t="s">
        <v>2161</v>
      </c>
      <c r="S31" s="971" t="s">
        <v>2170</v>
      </c>
      <c r="T31" s="971" t="s">
        <v>2163</v>
      </c>
      <c r="U31" s="971" t="s">
        <v>2172</v>
      </c>
      <c r="V31" s="971" t="s">
        <v>2163</v>
      </c>
      <c r="W31" s="971" t="s">
        <v>2163</v>
      </c>
      <c r="X31" s="971" t="s">
        <v>2163</v>
      </c>
      <c r="Y31" s="971" t="s">
        <v>2163</v>
      </c>
      <c r="Z31" s="971" t="s">
        <v>2163</v>
      </c>
      <c r="AA31" s="971" t="s">
        <v>2163</v>
      </c>
      <c r="AB31" s="971" t="s">
        <v>2163</v>
      </c>
      <c r="AC31" s="971" t="s">
        <v>2163</v>
      </c>
      <c r="AD31" s="971" t="s">
        <v>2255</v>
      </c>
    </row>
    <row r="32" spans="1:30" x14ac:dyDescent="0.3">
      <c r="A32" s="972" t="s">
        <v>2256</v>
      </c>
      <c r="B32" s="971" t="s">
        <v>2166</v>
      </c>
      <c r="C32" s="971" t="s">
        <v>2166</v>
      </c>
      <c r="D32" s="971" t="s">
        <v>2194</v>
      </c>
      <c r="E32" s="971" t="s">
        <v>2166</v>
      </c>
      <c r="F32" s="971" t="s">
        <v>2166</v>
      </c>
      <c r="G32" s="971" t="s">
        <v>2166</v>
      </c>
      <c r="H32" s="971" t="s">
        <v>2166</v>
      </c>
      <c r="I32" s="971" t="s">
        <v>2194</v>
      </c>
      <c r="J32" s="971" t="s">
        <v>2194</v>
      </c>
      <c r="K32" s="971" t="s">
        <v>2194</v>
      </c>
      <c r="L32" s="971" t="s">
        <v>2250</v>
      </c>
      <c r="M32" s="971" t="s">
        <v>2195</v>
      </c>
      <c r="N32" s="971" t="s">
        <v>2257</v>
      </c>
      <c r="O32" s="971" t="s">
        <v>2195</v>
      </c>
      <c r="P32" s="971" t="s">
        <v>2195</v>
      </c>
      <c r="Q32" s="971" t="s">
        <v>2195</v>
      </c>
      <c r="R32" s="971" t="s">
        <v>2195</v>
      </c>
      <c r="S32" s="971" t="s">
        <v>2175</v>
      </c>
      <c r="T32" s="971" t="s">
        <v>1010</v>
      </c>
      <c r="U32" s="971" t="s">
        <v>2177</v>
      </c>
      <c r="V32" s="971" t="s">
        <v>2177</v>
      </c>
      <c r="W32" s="971" t="s">
        <v>2172</v>
      </c>
      <c r="X32" s="971" t="s">
        <v>2172</v>
      </c>
      <c r="Y32" s="971" t="s">
        <v>2172</v>
      </c>
      <c r="Z32" s="971" t="s">
        <v>2172</v>
      </c>
      <c r="AA32" s="971" t="s">
        <v>2172</v>
      </c>
      <c r="AB32" s="971" t="s">
        <v>2172</v>
      </c>
      <c r="AC32" s="971" t="s">
        <v>2172</v>
      </c>
      <c r="AD32" s="971" t="s">
        <v>2247</v>
      </c>
    </row>
    <row r="33" spans="1:30" x14ac:dyDescent="0.3">
      <c r="A33" s="972" t="s">
        <v>2258</v>
      </c>
      <c r="B33" s="971" t="s">
        <v>2259</v>
      </c>
      <c r="C33" s="971" t="s">
        <v>2260</v>
      </c>
      <c r="D33" s="971" t="s">
        <v>2260</v>
      </c>
      <c r="E33" s="971" t="s">
        <v>2261</v>
      </c>
      <c r="F33" s="971" t="s">
        <v>2262</v>
      </c>
      <c r="G33" s="971" t="s">
        <v>2261</v>
      </c>
      <c r="H33" s="971" t="s">
        <v>2263</v>
      </c>
      <c r="I33" s="971" t="s">
        <v>2264</v>
      </c>
      <c r="J33" s="971" t="s">
        <v>2261</v>
      </c>
      <c r="K33" s="971" t="s">
        <v>2261</v>
      </c>
      <c r="L33" s="971" t="s">
        <v>2188</v>
      </c>
      <c r="M33" s="971" t="s">
        <v>2265</v>
      </c>
      <c r="N33" s="971" t="s">
        <v>2188</v>
      </c>
      <c r="O33" s="971" t="s">
        <v>2266</v>
      </c>
      <c r="P33" s="971" t="s">
        <v>2267</v>
      </c>
      <c r="Q33" s="971" t="s">
        <v>2266</v>
      </c>
      <c r="R33" s="971" t="s">
        <v>2161</v>
      </c>
      <c r="S33" s="971" t="s">
        <v>2268</v>
      </c>
      <c r="T33" s="971" t="s">
        <v>2255</v>
      </c>
      <c r="U33" s="971" t="s">
        <v>2269</v>
      </c>
      <c r="V33" s="971" t="s">
        <v>2255</v>
      </c>
      <c r="W33" s="971" t="s">
        <v>2270</v>
      </c>
      <c r="X33" s="971" t="s">
        <v>2255</v>
      </c>
      <c r="Y33" s="971" t="s">
        <v>2255</v>
      </c>
      <c r="Z33" s="971" t="s">
        <v>2255</v>
      </c>
      <c r="AA33" s="971" t="s">
        <v>2255</v>
      </c>
      <c r="AB33" s="971" t="s">
        <v>2255</v>
      </c>
      <c r="AC33" s="971" t="s">
        <v>2255</v>
      </c>
      <c r="AD33" s="971" t="s">
        <v>2255</v>
      </c>
    </row>
    <row r="34" spans="1:30" x14ac:dyDescent="0.3">
      <c r="A34" s="970" t="s">
        <v>715</v>
      </c>
      <c r="B34" s="971" t="s">
        <v>2271</v>
      </c>
      <c r="C34" s="971" t="s">
        <v>2271</v>
      </c>
      <c r="D34" s="971" t="s">
        <v>2272</v>
      </c>
      <c r="E34" s="971" t="s">
        <v>2271</v>
      </c>
      <c r="F34" s="971" t="s">
        <v>2271</v>
      </c>
      <c r="G34" s="971" t="s">
        <v>2271</v>
      </c>
      <c r="H34" s="971" t="s">
        <v>998</v>
      </c>
      <c r="I34" s="971" t="s">
        <v>2271</v>
      </c>
      <c r="J34" s="971" t="s">
        <v>2271</v>
      </c>
      <c r="K34" s="971" t="s">
        <v>2271</v>
      </c>
      <c r="L34" s="971" t="s">
        <v>2273</v>
      </c>
      <c r="M34" s="971" t="s">
        <v>2273</v>
      </c>
      <c r="N34" s="971" t="s">
        <v>2273</v>
      </c>
      <c r="O34" s="971" t="s">
        <v>2273</v>
      </c>
      <c r="P34" s="971" t="s">
        <v>2273</v>
      </c>
      <c r="Q34" s="971" t="s">
        <v>2273</v>
      </c>
      <c r="R34" s="971" t="s">
        <v>2273</v>
      </c>
      <c r="S34" s="971" t="s">
        <v>2274</v>
      </c>
      <c r="T34" s="971" t="s">
        <v>2275</v>
      </c>
      <c r="U34" s="971" t="s">
        <v>2275</v>
      </c>
      <c r="V34" s="971" t="s">
        <v>2275</v>
      </c>
      <c r="W34" s="971" t="s">
        <v>2276</v>
      </c>
      <c r="X34" s="971" t="s">
        <v>2277</v>
      </c>
      <c r="Y34" s="971" t="s">
        <v>2275</v>
      </c>
      <c r="Z34" s="971" t="s">
        <v>2275</v>
      </c>
      <c r="AA34" s="971" t="s">
        <v>2275</v>
      </c>
      <c r="AB34" s="971" t="s">
        <v>2275</v>
      </c>
      <c r="AC34" s="971" t="s">
        <v>2177</v>
      </c>
      <c r="AD34" s="971" t="s">
        <v>2247</v>
      </c>
    </row>
    <row r="35" spans="1:30" s="961" customFormat="1" x14ac:dyDescent="0.3">
      <c r="A35" s="969" t="s">
        <v>716</v>
      </c>
      <c r="B35" s="968" t="s">
        <v>2227</v>
      </c>
      <c r="C35" s="968" t="s">
        <v>2227</v>
      </c>
      <c r="D35" s="968" t="s">
        <v>990</v>
      </c>
      <c r="E35" s="968" t="s">
        <v>995</v>
      </c>
      <c r="F35" s="968" t="s">
        <v>995</v>
      </c>
      <c r="G35" s="968" t="s">
        <v>995</v>
      </c>
      <c r="H35" s="968" t="s">
        <v>990</v>
      </c>
      <c r="I35" s="968" t="s">
        <v>2217</v>
      </c>
      <c r="J35" s="968" t="s">
        <v>2226</v>
      </c>
      <c r="K35" s="968" t="s">
        <v>990</v>
      </c>
      <c r="L35" s="968" t="s">
        <v>990</v>
      </c>
      <c r="M35" s="968" t="s">
        <v>2197</v>
      </c>
      <c r="N35" s="968" t="s">
        <v>2278</v>
      </c>
      <c r="O35" s="968" t="s">
        <v>2197</v>
      </c>
      <c r="P35" s="968" t="s">
        <v>2197</v>
      </c>
      <c r="Q35" s="968" t="s">
        <v>2200</v>
      </c>
      <c r="R35" s="968" t="s">
        <v>2194</v>
      </c>
      <c r="S35" s="968" t="s">
        <v>2201</v>
      </c>
      <c r="T35" s="968" t="s">
        <v>2202</v>
      </c>
      <c r="U35" s="968" t="s">
        <v>2215</v>
      </c>
      <c r="V35" s="968" t="s">
        <v>2202</v>
      </c>
      <c r="W35" s="968" t="s">
        <v>2172</v>
      </c>
      <c r="X35" s="968" t="s">
        <v>2172</v>
      </c>
      <c r="Y35" s="968" t="s">
        <v>2172</v>
      </c>
      <c r="Z35" s="968" t="s">
        <v>2172</v>
      </c>
      <c r="AA35" s="968" t="s">
        <v>2172</v>
      </c>
      <c r="AB35" s="968" t="s">
        <v>2172</v>
      </c>
      <c r="AC35" s="968" t="s">
        <v>2172</v>
      </c>
      <c r="AD35" s="968" t="s">
        <v>2180</v>
      </c>
    </row>
    <row r="36" spans="1:30" s="961" customFormat="1" x14ac:dyDescent="0.3">
      <c r="A36" s="969" t="s">
        <v>717</v>
      </c>
      <c r="B36" s="968" t="s">
        <v>2194</v>
      </c>
      <c r="C36" s="968" t="s">
        <v>2194</v>
      </c>
      <c r="D36" s="968" t="s">
        <v>2194</v>
      </c>
      <c r="E36" s="968" t="s">
        <v>2194</v>
      </c>
      <c r="F36" s="968" t="s">
        <v>2194</v>
      </c>
      <c r="G36" s="968" t="s">
        <v>2194</v>
      </c>
      <c r="H36" s="968" t="s">
        <v>2194</v>
      </c>
      <c r="I36" s="968" t="s">
        <v>2194</v>
      </c>
      <c r="J36" s="968" t="s">
        <v>2194</v>
      </c>
      <c r="K36" s="968" t="s">
        <v>2194</v>
      </c>
      <c r="L36" s="968" t="s">
        <v>2195</v>
      </c>
      <c r="M36" s="968" t="s">
        <v>2195</v>
      </c>
      <c r="N36" s="968" t="s">
        <v>2195</v>
      </c>
      <c r="O36" s="968" t="s">
        <v>2195</v>
      </c>
      <c r="P36" s="968" t="s">
        <v>2195</v>
      </c>
      <c r="Q36" s="968" t="s">
        <v>2228</v>
      </c>
      <c r="R36" s="968" t="s">
        <v>2195</v>
      </c>
      <c r="S36" s="968" t="s">
        <v>2198</v>
      </c>
      <c r="T36" s="968" t="s">
        <v>2177</v>
      </c>
      <c r="U36" s="968" t="s">
        <v>2177</v>
      </c>
      <c r="V36" s="968" t="s">
        <v>2177</v>
      </c>
      <c r="W36" s="968" t="s">
        <v>2177</v>
      </c>
      <c r="X36" s="968" t="s">
        <v>2177</v>
      </c>
      <c r="Y36" s="968" t="s">
        <v>2172</v>
      </c>
      <c r="Z36" s="968" t="s">
        <v>2172</v>
      </c>
      <c r="AA36" s="968" t="s">
        <v>2172</v>
      </c>
      <c r="AB36" s="968" t="s">
        <v>2172</v>
      </c>
      <c r="AC36" s="968" t="s">
        <v>2172</v>
      </c>
      <c r="AD36" s="968" t="s">
        <v>2276</v>
      </c>
    </row>
    <row r="37" spans="1:30" s="961" customFormat="1" x14ac:dyDescent="0.3">
      <c r="A37" s="969" t="s">
        <v>718</v>
      </c>
      <c r="B37" s="968" t="s">
        <v>2154</v>
      </c>
      <c r="C37" s="968" t="s">
        <v>2154</v>
      </c>
      <c r="D37" s="968" t="s">
        <v>2154</v>
      </c>
      <c r="E37" s="968" t="s">
        <v>2279</v>
      </c>
      <c r="F37" s="968" t="s">
        <v>2279</v>
      </c>
      <c r="G37" s="968" t="s">
        <v>2279</v>
      </c>
      <c r="H37" s="968" t="s">
        <v>2279</v>
      </c>
      <c r="I37" s="968" t="s">
        <v>2280</v>
      </c>
      <c r="J37" s="968" t="s">
        <v>2279</v>
      </c>
      <c r="K37" s="968" t="s">
        <v>2281</v>
      </c>
      <c r="L37" s="968" t="s">
        <v>2177</v>
      </c>
      <c r="M37" s="968" t="s">
        <v>2177</v>
      </c>
      <c r="N37" s="968" t="s">
        <v>2177</v>
      </c>
      <c r="O37" s="968" t="s">
        <v>2177</v>
      </c>
      <c r="P37" s="968" t="s">
        <v>2282</v>
      </c>
      <c r="Q37" s="968" t="s">
        <v>2282</v>
      </c>
      <c r="R37" s="968" t="s">
        <v>2246</v>
      </c>
      <c r="S37" s="968" t="s">
        <v>2283</v>
      </c>
      <c r="T37" s="968" t="s">
        <v>2284</v>
      </c>
      <c r="U37" s="968" t="s">
        <v>2172</v>
      </c>
      <c r="V37" s="968" t="s">
        <v>2172</v>
      </c>
      <c r="W37" s="968" t="s">
        <v>2172</v>
      </c>
      <c r="X37" s="968" t="s">
        <v>2172</v>
      </c>
      <c r="Y37" s="968" t="s">
        <v>2172</v>
      </c>
      <c r="Z37" s="968" t="s">
        <v>2172</v>
      </c>
      <c r="AA37" s="968" t="s">
        <v>2172</v>
      </c>
      <c r="AB37" s="968" t="s">
        <v>2172</v>
      </c>
      <c r="AC37" s="968" t="s">
        <v>2172</v>
      </c>
      <c r="AD37" s="968" t="s">
        <v>2285</v>
      </c>
    </row>
    <row r="38" spans="1:30" x14ac:dyDescent="0.3">
      <c r="A38" s="970" t="s">
        <v>719</v>
      </c>
      <c r="B38" s="971" t="s">
        <v>2154</v>
      </c>
      <c r="C38" s="971" t="s">
        <v>2154</v>
      </c>
      <c r="D38" s="971" t="s">
        <v>2154</v>
      </c>
      <c r="E38" s="971" t="s">
        <v>2279</v>
      </c>
      <c r="F38" s="971" t="s">
        <v>2279</v>
      </c>
      <c r="G38" s="971" t="s">
        <v>2279</v>
      </c>
      <c r="H38" s="971" t="s">
        <v>2279</v>
      </c>
      <c r="I38" s="971" t="s">
        <v>2154</v>
      </c>
      <c r="J38" s="971" t="s">
        <v>2279</v>
      </c>
      <c r="K38" s="971" t="s">
        <v>2281</v>
      </c>
      <c r="L38" s="971" t="s">
        <v>2177</v>
      </c>
      <c r="M38" s="971" t="s">
        <v>2177</v>
      </c>
      <c r="N38" s="971" t="s">
        <v>2177</v>
      </c>
      <c r="O38" s="971" t="s">
        <v>2177</v>
      </c>
      <c r="P38" s="971" t="s">
        <v>2282</v>
      </c>
      <c r="Q38" s="971" t="s">
        <v>2282</v>
      </c>
      <c r="R38" s="971" t="s">
        <v>2246</v>
      </c>
      <c r="S38" s="971" t="s">
        <v>2283</v>
      </c>
      <c r="T38" s="971" t="s">
        <v>2236</v>
      </c>
      <c r="U38" s="971" t="s">
        <v>2172</v>
      </c>
      <c r="V38" s="971" t="s">
        <v>2172</v>
      </c>
      <c r="W38" s="971" t="s">
        <v>2172</v>
      </c>
      <c r="X38" s="971" t="s">
        <v>2172</v>
      </c>
      <c r="Y38" s="971" t="s">
        <v>2172</v>
      </c>
      <c r="Z38" s="971" t="s">
        <v>2172</v>
      </c>
      <c r="AA38" s="971" t="s">
        <v>2172</v>
      </c>
      <c r="AB38" s="971" t="s">
        <v>2172</v>
      </c>
      <c r="AC38" s="971" t="s">
        <v>2172</v>
      </c>
      <c r="AD38" s="971" t="s">
        <v>2286</v>
      </c>
    </row>
    <row r="39" spans="1:30" s="973" customFormat="1" x14ac:dyDescent="0.3">
      <c r="A39" s="972" t="s">
        <v>2287</v>
      </c>
      <c r="B39" s="971" t="s">
        <v>2288</v>
      </c>
      <c r="C39" s="971" t="s">
        <v>2289</v>
      </c>
      <c r="D39" s="971" t="s">
        <v>1018</v>
      </c>
      <c r="E39" s="971" t="s">
        <v>2290</v>
      </c>
      <c r="F39" s="971" t="s">
        <v>1018</v>
      </c>
      <c r="G39" s="971" t="s">
        <v>2291</v>
      </c>
      <c r="H39" s="971" t="s">
        <v>2292</v>
      </c>
      <c r="I39" s="971" t="s">
        <v>2293</v>
      </c>
      <c r="J39" s="971" t="s">
        <v>969</v>
      </c>
      <c r="K39" s="971" t="s">
        <v>2281</v>
      </c>
      <c r="L39" s="971" t="s">
        <v>2294</v>
      </c>
      <c r="M39" s="971" t="s">
        <v>2295</v>
      </c>
      <c r="N39" s="971" t="s">
        <v>2294</v>
      </c>
      <c r="O39" s="971" t="s">
        <v>2296</v>
      </c>
      <c r="P39" s="971" t="s">
        <v>2297</v>
      </c>
      <c r="Q39" s="971" t="s">
        <v>2298</v>
      </c>
      <c r="R39" s="971" t="s">
        <v>2299</v>
      </c>
      <c r="S39" s="971" t="s">
        <v>2300</v>
      </c>
      <c r="T39" s="971" t="s">
        <v>2190</v>
      </c>
      <c r="U39" s="971" t="s">
        <v>2276</v>
      </c>
      <c r="V39" s="971" t="s">
        <v>2229</v>
      </c>
      <c r="W39" s="971" t="s">
        <v>2301</v>
      </c>
      <c r="X39" s="971" t="s">
        <v>2229</v>
      </c>
      <c r="Y39" s="971" t="s">
        <v>2301</v>
      </c>
      <c r="Z39" s="971" t="s">
        <v>2229</v>
      </c>
      <c r="AA39" s="971" t="s">
        <v>2302</v>
      </c>
      <c r="AB39" s="971" t="s">
        <v>1765</v>
      </c>
      <c r="AC39" s="971" t="s">
        <v>2303</v>
      </c>
      <c r="AD39" s="971" t="s">
        <v>2304</v>
      </c>
    </row>
    <row r="40" spans="1:30" s="973" customFormat="1" x14ac:dyDescent="0.3">
      <c r="A40" s="972" t="s">
        <v>2305</v>
      </c>
      <c r="B40" s="971" t="s">
        <v>2154</v>
      </c>
      <c r="C40" s="971" t="s">
        <v>2154</v>
      </c>
      <c r="D40" s="971" t="s">
        <v>2154</v>
      </c>
      <c r="E40" s="971" t="s">
        <v>2154</v>
      </c>
      <c r="F40" s="971" t="s">
        <v>2279</v>
      </c>
      <c r="G40" s="971" t="s">
        <v>2279</v>
      </c>
      <c r="H40" s="971" t="s">
        <v>2279</v>
      </c>
      <c r="I40" s="971" t="s">
        <v>2154</v>
      </c>
      <c r="J40" s="971" t="s">
        <v>2279</v>
      </c>
      <c r="K40" s="971" t="s">
        <v>2224</v>
      </c>
      <c r="L40" s="971" t="s">
        <v>2177</v>
      </c>
      <c r="M40" s="971" t="s">
        <v>2177</v>
      </c>
      <c r="N40" s="971" t="s">
        <v>2177</v>
      </c>
      <c r="O40" s="971" t="s">
        <v>2177</v>
      </c>
      <c r="P40" s="971" t="s">
        <v>2177</v>
      </c>
      <c r="Q40" s="971" t="s">
        <v>2282</v>
      </c>
      <c r="R40" s="971" t="s">
        <v>2177</v>
      </c>
      <c r="S40" s="971" t="s">
        <v>2283</v>
      </c>
      <c r="T40" s="971" t="s">
        <v>2236</v>
      </c>
      <c r="U40" s="971" t="s">
        <v>2172</v>
      </c>
      <c r="V40" s="971" t="s">
        <v>2172</v>
      </c>
      <c r="W40" s="971" t="s">
        <v>958</v>
      </c>
      <c r="X40" s="971" t="s">
        <v>2172</v>
      </c>
      <c r="Y40" s="971" t="s">
        <v>958</v>
      </c>
      <c r="Z40" s="971" t="s">
        <v>2172</v>
      </c>
      <c r="AA40" s="971" t="s">
        <v>2172</v>
      </c>
      <c r="AB40" s="971" t="s">
        <v>2172</v>
      </c>
      <c r="AC40" s="971" t="s">
        <v>2172</v>
      </c>
      <c r="AD40" s="971" t="s">
        <v>2306</v>
      </c>
    </row>
    <row r="41" spans="1:30" s="975" customFormat="1" x14ac:dyDescent="0.3">
      <c r="A41" s="974" t="s">
        <v>2307</v>
      </c>
      <c r="B41" s="971" t="s">
        <v>995</v>
      </c>
      <c r="C41" s="971" t="s">
        <v>995</v>
      </c>
      <c r="D41" s="971" t="s">
        <v>995</v>
      </c>
      <c r="E41" s="971" t="s">
        <v>995</v>
      </c>
      <c r="F41" s="971" t="s">
        <v>995</v>
      </c>
      <c r="G41" s="971" t="s">
        <v>2308</v>
      </c>
      <c r="H41" s="971" t="s">
        <v>995</v>
      </c>
      <c r="I41" s="971" t="s">
        <v>995</v>
      </c>
      <c r="J41" s="971" t="s">
        <v>995</v>
      </c>
      <c r="K41" s="971" t="s">
        <v>995</v>
      </c>
      <c r="L41" s="971" t="s">
        <v>2200</v>
      </c>
      <c r="M41" s="971" t="s">
        <v>2200</v>
      </c>
      <c r="N41" s="971" t="s">
        <v>2200</v>
      </c>
      <c r="O41" s="971" t="s">
        <v>2200</v>
      </c>
      <c r="P41" s="971" t="s">
        <v>2200</v>
      </c>
      <c r="Q41" s="971" t="s">
        <v>2200</v>
      </c>
      <c r="R41" s="971" t="s">
        <v>2200</v>
      </c>
      <c r="S41" s="971" t="s">
        <v>2283</v>
      </c>
      <c r="T41" s="971" t="s">
        <v>2202</v>
      </c>
      <c r="U41" s="971" t="s">
        <v>2172</v>
      </c>
      <c r="V41" s="971" t="s">
        <v>2202</v>
      </c>
      <c r="W41" s="971" t="s">
        <v>2202</v>
      </c>
      <c r="X41" s="971" t="s">
        <v>2202</v>
      </c>
      <c r="Y41" s="971" t="s">
        <v>2202</v>
      </c>
      <c r="Z41" s="971" t="s">
        <v>2202</v>
      </c>
      <c r="AA41" s="971" t="s">
        <v>2202</v>
      </c>
      <c r="AB41" s="971" t="s">
        <v>2202</v>
      </c>
      <c r="AC41" s="971" t="s">
        <v>2172</v>
      </c>
      <c r="AD41" s="971" t="s">
        <v>2180</v>
      </c>
    </row>
    <row r="42" spans="1:30" s="975" customFormat="1" x14ac:dyDescent="0.3">
      <c r="A42" s="974" t="s">
        <v>2309</v>
      </c>
      <c r="B42" s="971" t="s">
        <v>995</v>
      </c>
      <c r="C42" s="971" t="s">
        <v>995</v>
      </c>
      <c r="D42" s="971" t="s">
        <v>995</v>
      </c>
      <c r="E42" s="971" t="s">
        <v>2194</v>
      </c>
      <c r="F42" s="971" t="s">
        <v>2194</v>
      </c>
      <c r="G42" s="971" t="s">
        <v>995</v>
      </c>
      <c r="H42" s="971" t="s">
        <v>995</v>
      </c>
      <c r="I42" s="971" t="s">
        <v>2310</v>
      </c>
      <c r="J42" s="971" t="s">
        <v>995</v>
      </c>
      <c r="K42" s="971" t="s">
        <v>995</v>
      </c>
      <c r="L42" s="971" t="s">
        <v>2200</v>
      </c>
      <c r="M42" s="971" t="s">
        <v>2200</v>
      </c>
      <c r="N42" s="971" t="s">
        <v>2200</v>
      </c>
      <c r="O42" s="971" t="s">
        <v>2200</v>
      </c>
      <c r="P42" s="971" t="s">
        <v>2200</v>
      </c>
      <c r="Q42" s="971" t="s">
        <v>2200</v>
      </c>
      <c r="R42" s="971" t="s">
        <v>2198</v>
      </c>
      <c r="S42" s="971" t="s">
        <v>2201</v>
      </c>
      <c r="T42" s="971" t="s">
        <v>2202</v>
      </c>
      <c r="U42" s="971" t="s">
        <v>2202</v>
      </c>
      <c r="V42" s="971" t="s">
        <v>1010</v>
      </c>
      <c r="W42" s="971" t="s">
        <v>2202</v>
      </c>
      <c r="X42" s="971" t="s">
        <v>2202</v>
      </c>
      <c r="Y42" s="971" t="s">
        <v>2202</v>
      </c>
      <c r="Z42" s="971" t="s">
        <v>2202</v>
      </c>
      <c r="AA42" s="971" t="s">
        <v>2172</v>
      </c>
      <c r="AB42" s="971" t="s">
        <v>2172</v>
      </c>
      <c r="AC42" s="971" t="s">
        <v>2172</v>
      </c>
      <c r="AD42" s="971" t="s">
        <v>2306</v>
      </c>
    </row>
    <row r="43" spans="1:30" s="975" customFormat="1" x14ac:dyDescent="0.3">
      <c r="A43" s="974" t="s">
        <v>2311</v>
      </c>
      <c r="B43" s="971" t="s">
        <v>2154</v>
      </c>
      <c r="C43" s="971" t="s">
        <v>2154</v>
      </c>
      <c r="D43" s="971" t="s">
        <v>2154</v>
      </c>
      <c r="E43" s="971" t="s">
        <v>2154</v>
      </c>
      <c r="F43" s="971" t="s">
        <v>2154</v>
      </c>
      <c r="G43" s="971" t="s">
        <v>2154</v>
      </c>
      <c r="H43" s="971" t="s">
        <v>2154</v>
      </c>
      <c r="I43" s="971" t="s">
        <v>2154</v>
      </c>
      <c r="J43" s="971" t="s">
        <v>2154</v>
      </c>
      <c r="K43" s="971" t="s">
        <v>2224</v>
      </c>
      <c r="L43" s="971" t="s">
        <v>2177</v>
      </c>
      <c r="M43" s="971" t="s">
        <v>2177</v>
      </c>
      <c r="N43" s="971" t="s">
        <v>2177</v>
      </c>
      <c r="O43" s="971" t="s">
        <v>2177</v>
      </c>
      <c r="P43" s="971" t="s">
        <v>2177</v>
      </c>
      <c r="Q43" s="971" t="s">
        <v>2177</v>
      </c>
      <c r="R43" s="971" t="s">
        <v>2177</v>
      </c>
      <c r="S43" s="971" t="s">
        <v>2177</v>
      </c>
      <c r="T43" s="971" t="s">
        <v>2236</v>
      </c>
      <c r="U43" s="971" t="s">
        <v>958</v>
      </c>
      <c r="V43" s="971" t="s">
        <v>958</v>
      </c>
      <c r="W43" s="971" t="s">
        <v>958</v>
      </c>
      <c r="X43" s="971" t="s">
        <v>958</v>
      </c>
      <c r="Y43" s="971" t="s">
        <v>958</v>
      </c>
      <c r="Z43" s="971" t="s">
        <v>2172</v>
      </c>
      <c r="AA43" s="971" t="s">
        <v>2172</v>
      </c>
      <c r="AB43" s="971" t="s">
        <v>2172</v>
      </c>
      <c r="AC43" s="971" t="s">
        <v>2172</v>
      </c>
      <c r="AD43" s="971" t="s">
        <v>2180</v>
      </c>
    </row>
    <row r="44" spans="1:30" s="975" customFormat="1" x14ac:dyDescent="0.3">
      <c r="A44" s="972" t="s">
        <v>2312</v>
      </c>
      <c r="B44" s="971" t="s">
        <v>956</v>
      </c>
      <c r="C44" s="971" t="s">
        <v>2313</v>
      </c>
      <c r="D44" s="971" t="s">
        <v>2313</v>
      </c>
      <c r="E44" s="971" t="s">
        <v>997</v>
      </c>
      <c r="F44" s="971" t="s">
        <v>2314</v>
      </c>
      <c r="G44" s="971" t="s">
        <v>997</v>
      </c>
      <c r="H44" s="971" t="s">
        <v>987</v>
      </c>
      <c r="I44" s="971" t="s">
        <v>1115</v>
      </c>
      <c r="J44" s="971" t="s">
        <v>986</v>
      </c>
      <c r="K44" s="971" t="s">
        <v>956</v>
      </c>
      <c r="L44" s="971" t="s">
        <v>2315</v>
      </c>
      <c r="M44" s="971" t="s">
        <v>2316</v>
      </c>
      <c r="N44" s="971" t="s">
        <v>2317</v>
      </c>
      <c r="O44" s="971" t="s">
        <v>2318</v>
      </c>
      <c r="P44" s="971" t="s">
        <v>2319</v>
      </c>
      <c r="Q44" s="971" t="s">
        <v>2320</v>
      </c>
      <c r="R44" s="971" t="s">
        <v>2321</v>
      </c>
      <c r="S44" s="971" t="s">
        <v>2322</v>
      </c>
      <c r="T44" s="971" t="s">
        <v>2180</v>
      </c>
      <c r="U44" s="971" t="s">
        <v>2212</v>
      </c>
      <c r="V44" s="971" t="s">
        <v>2301</v>
      </c>
      <c r="W44" s="971" t="s">
        <v>2323</v>
      </c>
      <c r="X44" s="971" t="s">
        <v>2212</v>
      </c>
      <c r="Y44" s="971" t="s">
        <v>2180</v>
      </c>
      <c r="Z44" s="971" t="s">
        <v>2324</v>
      </c>
      <c r="AA44" s="971" t="s">
        <v>2325</v>
      </c>
      <c r="AB44" s="971" t="s">
        <v>2326</v>
      </c>
      <c r="AC44" s="971" t="s">
        <v>2180</v>
      </c>
      <c r="AD44" s="971" t="s">
        <v>2326</v>
      </c>
    </row>
    <row r="45" spans="1:30" x14ac:dyDescent="0.3">
      <c r="A45" s="970" t="s">
        <v>726</v>
      </c>
      <c r="B45" s="971" t="s">
        <v>2194</v>
      </c>
      <c r="C45" s="971" t="s">
        <v>2194</v>
      </c>
      <c r="D45" s="971" t="s">
        <v>2194</v>
      </c>
      <c r="E45" s="971" t="s">
        <v>2194</v>
      </c>
      <c r="F45" s="971" t="s">
        <v>986</v>
      </c>
      <c r="G45" s="971" t="s">
        <v>2327</v>
      </c>
      <c r="H45" s="971" t="s">
        <v>2227</v>
      </c>
      <c r="I45" s="971" t="s">
        <v>2328</v>
      </c>
      <c r="J45" s="971" t="s">
        <v>2227</v>
      </c>
      <c r="K45" s="971" t="s">
        <v>2194</v>
      </c>
      <c r="L45" s="971" t="s">
        <v>2218</v>
      </c>
      <c r="M45" s="971" t="s">
        <v>2195</v>
      </c>
      <c r="N45" s="971" t="s">
        <v>2176</v>
      </c>
      <c r="O45" s="971" t="s">
        <v>2195</v>
      </c>
      <c r="P45" s="971" t="s">
        <v>2176</v>
      </c>
      <c r="Q45" s="971" t="s">
        <v>2176</v>
      </c>
      <c r="R45" s="971" t="s">
        <v>2176</v>
      </c>
      <c r="S45" s="971" t="s">
        <v>2177</v>
      </c>
      <c r="T45" s="971" t="s">
        <v>2284</v>
      </c>
      <c r="U45" s="971" t="s">
        <v>2172</v>
      </c>
      <c r="V45" s="971" t="s">
        <v>2172</v>
      </c>
      <c r="W45" s="971" t="s">
        <v>2172</v>
      </c>
      <c r="X45" s="971" t="s">
        <v>2172</v>
      </c>
      <c r="Y45" s="971" t="s">
        <v>2172</v>
      </c>
      <c r="Z45" s="971" t="s">
        <v>2172</v>
      </c>
      <c r="AA45" s="971" t="s">
        <v>2172</v>
      </c>
      <c r="AB45" s="971" t="s">
        <v>2172</v>
      </c>
      <c r="AC45" s="971" t="s">
        <v>2172</v>
      </c>
      <c r="AD45" s="971" t="s">
        <v>2212</v>
      </c>
    </row>
    <row r="46" spans="1:30" x14ac:dyDescent="0.3">
      <c r="A46" s="970" t="s">
        <v>727</v>
      </c>
      <c r="B46" s="971" t="s">
        <v>2223</v>
      </c>
      <c r="C46" s="971" t="s">
        <v>2194</v>
      </c>
      <c r="D46" s="971" t="s">
        <v>2195</v>
      </c>
      <c r="E46" s="971" t="s">
        <v>2194</v>
      </c>
      <c r="F46" s="971" t="s">
        <v>2194</v>
      </c>
      <c r="G46" s="971" t="s">
        <v>2194</v>
      </c>
      <c r="H46" s="971" t="s">
        <v>2223</v>
      </c>
      <c r="I46" s="971" t="s">
        <v>2195</v>
      </c>
      <c r="J46" s="971" t="s">
        <v>2194</v>
      </c>
      <c r="K46" s="971" t="s">
        <v>2194</v>
      </c>
      <c r="L46" s="971" t="s">
        <v>2195</v>
      </c>
      <c r="M46" s="971" t="s">
        <v>2195</v>
      </c>
      <c r="N46" s="971" t="s">
        <v>2222</v>
      </c>
      <c r="O46" s="971" t="s">
        <v>2195</v>
      </c>
      <c r="P46" s="971" t="s">
        <v>2257</v>
      </c>
      <c r="Q46" s="971" t="s">
        <v>2329</v>
      </c>
      <c r="R46" s="971" t="s">
        <v>2195</v>
      </c>
      <c r="S46" s="971" t="s">
        <v>2198</v>
      </c>
      <c r="T46" s="971" t="s">
        <v>2330</v>
      </c>
      <c r="U46" s="971" t="s">
        <v>2177</v>
      </c>
      <c r="V46" s="971" t="s">
        <v>2172</v>
      </c>
      <c r="W46" s="971" t="s">
        <v>2172</v>
      </c>
      <c r="X46" s="971" t="s">
        <v>2172</v>
      </c>
      <c r="Y46" s="971" t="s">
        <v>2172</v>
      </c>
      <c r="Z46" s="971" t="s">
        <v>2172</v>
      </c>
      <c r="AA46" s="971" t="s">
        <v>2172</v>
      </c>
      <c r="AB46" s="971" t="s">
        <v>2172</v>
      </c>
      <c r="AC46" s="971" t="s">
        <v>2172</v>
      </c>
      <c r="AD46" s="971" t="s">
        <v>2247</v>
      </c>
    </row>
    <row r="47" spans="1:30" s="961" customFormat="1" x14ac:dyDescent="0.3">
      <c r="A47" s="969" t="s">
        <v>728</v>
      </c>
      <c r="B47" s="968" t="s">
        <v>2259</v>
      </c>
      <c r="C47" s="968" t="s">
        <v>955</v>
      </c>
      <c r="D47" s="968" t="s">
        <v>2331</v>
      </c>
      <c r="E47" s="968" t="s">
        <v>968</v>
      </c>
      <c r="F47" s="968" t="s">
        <v>968</v>
      </c>
      <c r="G47" s="968" t="s">
        <v>968</v>
      </c>
      <c r="H47" s="968" t="s">
        <v>970</v>
      </c>
      <c r="I47" s="968" t="s">
        <v>2332</v>
      </c>
      <c r="J47" s="968" t="s">
        <v>984</v>
      </c>
      <c r="K47" s="968" t="s">
        <v>2333</v>
      </c>
      <c r="L47" s="968" t="s">
        <v>2333</v>
      </c>
      <c r="M47" s="968" t="s">
        <v>2334</v>
      </c>
      <c r="N47" s="968" t="s">
        <v>2334</v>
      </c>
      <c r="O47" s="968" t="s">
        <v>2334</v>
      </c>
      <c r="P47" s="968" t="s">
        <v>2335</v>
      </c>
      <c r="Q47" s="968" t="s">
        <v>980</v>
      </c>
      <c r="R47" s="968" t="s">
        <v>2161</v>
      </c>
      <c r="S47" s="968" t="s">
        <v>2162</v>
      </c>
      <c r="T47" s="968" t="s">
        <v>2336</v>
      </c>
      <c r="U47" s="968" t="s">
        <v>2337</v>
      </c>
      <c r="V47" s="968" t="s">
        <v>2301</v>
      </c>
      <c r="W47" s="968" t="s">
        <v>2337</v>
      </c>
      <c r="X47" s="968" t="s">
        <v>2338</v>
      </c>
      <c r="Y47" s="968" t="s">
        <v>2339</v>
      </c>
      <c r="Z47" s="968" t="s">
        <v>2337</v>
      </c>
      <c r="AA47" s="968" t="s">
        <v>2340</v>
      </c>
      <c r="AB47" s="968" t="s">
        <v>2301</v>
      </c>
      <c r="AC47" s="968" t="s">
        <v>2340</v>
      </c>
      <c r="AD47" s="968" t="s">
        <v>2337</v>
      </c>
    </row>
    <row r="48" spans="1:30" x14ac:dyDescent="0.3">
      <c r="A48" s="970" t="s">
        <v>729</v>
      </c>
      <c r="B48" s="971" t="s">
        <v>2341</v>
      </c>
      <c r="C48" s="971" t="s">
        <v>2342</v>
      </c>
      <c r="D48" s="971" t="s">
        <v>2343</v>
      </c>
      <c r="E48" s="971" t="s">
        <v>2344</v>
      </c>
      <c r="F48" s="971" t="s">
        <v>2344</v>
      </c>
      <c r="G48" s="971" t="s">
        <v>2345</v>
      </c>
      <c r="H48" s="971" t="s">
        <v>2346</v>
      </c>
      <c r="I48" s="971" t="s">
        <v>2346</v>
      </c>
      <c r="J48" s="971" t="s">
        <v>2347</v>
      </c>
      <c r="K48" s="971" t="s">
        <v>2348</v>
      </c>
      <c r="L48" s="971" t="s">
        <v>1888</v>
      </c>
      <c r="M48" s="971" t="s">
        <v>2349</v>
      </c>
      <c r="N48" s="971" t="s">
        <v>2350</v>
      </c>
      <c r="O48" s="971" t="s">
        <v>2351</v>
      </c>
      <c r="P48" s="971" t="s">
        <v>2351</v>
      </c>
      <c r="Q48" s="971" t="s">
        <v>2352</v>
      </c>
      <c r="R48" s="971" t="s">
        <v>2353</v>
      </c>
      <c r="S48" s="971" t="s">
        <v>2354</v>
      </c>
      <c r="T48" s="971" t="s">
        <v>1009</v>
      </c>
      <c r="U48" s="971" t="s">
        <v>2355</v>
      </c>
      <c r="V48" s="971" t="s">
        <v>2355</v>
      </c>
      <c r="W48" s="971" t="s">
        <v>2355</v>
      </c>
      <c r="X48" s="971" t="s">
        <v>2356</v>
      </c>
      <c r="Y48" s="971" t="s">
        <v>2357</v>
      </c>
      <c r="Z48" s="971" t="s">
        <v>2355</v>
      </c>
      <c r="AA48" s="971" t="s">
        <v>2358</v>
      </c>
      <c r="AB48" s="971" t="s">
        <v>2355</v>
      </c>
      <c r="AC48" s="971" t="s">
        <v>2359</v>
      </c>
      <c r="AD48" s="971" t="s">
        <v>2360</v>
      </c>
    </row>
    <row r="49" spans="1:30" x14ac:dyDescent="0.3">
      <c r="A49" s="970" t="s">
        <v>730</v>
      </c>
      <c r="B49" s="971" t="s">
        <v>2361</v>
      </c>
      <c r="C49" s="971" t="s">
        <v>955</v>
      </c>
      <c r="D49" s="971" t="s">
        <v>968</v>
      </c>
      <c r="E49" s="971" t="s">
        <v>968</v>
      </c>
      <c r="F49" s="971" t="s">
        <v>968</v>
      </c>
      <c r="G49" s="971" t="s">
        <v>2362</v>
      </c>
      <c r="H49" s="971" t="s">
        <v>968</v>
      </c>
      <c r="I49" s="971" t="s">
        <v>2362</v>
      </c>
      <c r="J49" s="971" t="s">
        <v>2331</v>
      </c>
      <c r="K49" s="971" t="s">
        <v>968</v>
      </c>
      <c r="L49" s="971" t="s">
        <v>2363</v>
      </c>
      <c r="M49" s="971" t="s">
        <v>2364</v>
      </c>
      <c r="N49" s="971" t="s">
        <v>2365</v>
      </c>
      <c r="O49" s="971" t="s">
        <v>2334</v>
      </c>
      <c r="P49" s="971" t="s">
        <v>2366</v>
      </c>
      <c r="Q49" s="971" t="s">
        <v>980</v>
      </c>
      <c r="R49" s="971" t="s">
        <v>2367</v>
      </c>
      <c r="S49" s="971" t="s">
        <v>2368</v>
      </c>
      <c r="T49" s="971" t="s">
        <v>2369</v>
      </c>
      <c r="U49" s="971" t="s">
        <v>2337</v>
      </c>
      <c r="V49" s="971" t="s">
        <v>2301</v>
      </c>
      <c r="W49" s="971" t="s">
        <v>2337</v>
      </c>
      <c r="X49" s="971" t="s">
        <v>2370</v>
      </c>
      <c r="Y49" s="971" t="s">
        <v>2339</v>
      </c>
      <c r="Z49" s="971" t="s">
        <v>2371</v>
      </c>
      <c r="AA49" s="971" t="s">
        <v>2372</v>
      </c>
      <c r="AB49" s="971" t="s">
        <v>2301</v>
      </c>
      <c r="AC49" s="971" t="s">
        <v>2373</v>
      </c>
      <c r="AD49" s="971" t="s">
        <v>2337</v>
      </c>
    </row>
    <row r="50" spans="1:30" x14ac:dyDescent="0.3">
      <c r="A50" s="970" t="s">
        <v>731</v>
      </c>
      <c r="B50" s="971" t="s">
        <v>2374</v>
      </c>
      <c r="C50" s="971" t="s">
        <v>2375</v>
      </c>
      <c r="D50" s="971" t="s">
        <v>969</v>
      </c>
      <c r="E50" s="971" t="s">
        <v>969</v>
      </c>
      <c r="F50" s="971" t="s">
        <v>969</v>
      </c>
      <c r="G50" s="971" t="s">
        <v>967</v>
      </c>
      <c r="H50" s="971" t="s">
        <v>970</v>
      </c>
      <c r="I50" s="971" t="s">
        <v>2376</v>
      </c>
      <c r="J50" s="971" t="s">
        <v>2377</v>
      </c>
      <c r="K50" s="971" t="s">
        <v>967</v>
      </c>
      <c r="L50" s="971" t="s">
        <v>2378</v>
      </c>
      <c r="M50" s="971" t="s">
        <v>2211</v>
      </c>
      <c r="N50" s="971" t="s">
        <v>2211</v>
      </c>
      <c r="O50" s="971" t="s">
        <v>2211</v>
      </c>
      <c r="P50" s="971" t="s">
        <v>2335</v>
      </c>
      <c r="Q50" s="971" t="s">
        <v>2379</v>
      </c>
      <c r="R50" s="971" t="s">
        <v>2380</v>
      </c>
      <c r="S50" s="971" t="s">
        <v>2381</v>
      </c>
      <c r="T50" s="971" t="s">
        <v>2382</v>
      </c>
      <c r="U50" s="971" t="s">
        <v>2383</v>
      </c>
      <c r="V50" s="971" t="s">
        <v>2301</v>
      </c>
      <c r="W50" s="971" t="s">
        <v>2301</v>
      </c>
      <c r="X50" s="971" t="s">
        <v>2384</v>
      </c>
      <c r="Y50" s="971" t="s">
        <v>2370</v>
      </c>
      <c r="Z50" s="971" t="s">
        <v>2301</v>
      </c>
      <c r="AA50" s="971" t="s">
        <v>2384</v>
      </c>
      <c r="AB50" s="971" t="s">
        <v>2301</v>
      </c>
      <c r="AC50" s="971" t="s">
        <v>2384</v>
      </c>
      <c r="AD50" s="971" t="s">
        <v>2370</v>
      </c>
    </row>
    <row r="51" spans="1:30" s="961" customFormat="1" x14ac:dyDescent="0.3">
      <c r="A51" s="969" t="s">
        <v>732</v>
      </c>
      <c r="B51" s="968" t="s">
        <v>2214</v>
      </c>
      <c r="C51" s="968" t="s">
        <v>2194</v>
      </c>
      <c r="D51" s="968" t="s">
        <v>986</v>
      </c>
      <c r="E51" s="968" t="s">
        <v>985</v>
      </c>
      <c r="F51" s="968" t="s">
        <v>2194</v>
      </c>
      <c r="G51" s="968" t="s">
        <v>2218</v>
      </c>
      <c r="H51" s="968" t="s">
        <v>2194</v>
      </c>
      <c r="I51" s="968" t="s">
        <v>2194</v>
      </c>
      <c r="J51" s="968" t="s">
        <v>986</v>
      </c>
      <c r="K51" s="968" t="s">
        <v>2222</v>
      </c>
      <c r="L51" s="968" t="s">
        <v>964</v>
      </c>
      <c r="M51" s="968" t="s">
        <v>2385</v>
      </c>
      <c r="N51" s="968" t="s">
        <v>2386</v>
      </c>
      <c r="O51" s="968" t="s">
        <v>2387</v>
      </c>
      <c r="P51" s="968" t="s">
        <v>2195</v>
      </c>
      <c r="Q51" s="968" t="s">
        <v>2249</v>
      </c>
      <c r="R51" s="968" t="s">
        <v>2195</v>
      </c>
      <c r="S51" s="968" t="s">
        <v>2198</v>
      </c>
      <c r="T51" s="968" t="s">
        <v>965</v>
      </c>
      <c r="U51" s="968" t="s">
        <v>2172</v>
      </c>
      <c r="V51" s="968" t="s">
        <v>2172</v>
      </c>
      <c r="W51" s="968" t="s">
        <v>2172</v>
      </c>
      <c r="X51" s="968" t="s">
        <v>2172</v>
      </c>
      <c r="Y51" s="968" t="s">
        <v>2172</v>
      </c>
      <c r="Z51" s="968" t="s">
        <v>2172</v>
      </c>
      <c r="AA51" s="968" t="s">
        <v>2172</v>
      </c>
      <c r="AB51" s="968" t="s">
        <v>2172</v>
      </c>
      <c r="AC51" s="968" t="s">
        <v>2172</v>
      </c>
      <c r="AD51" s="968" t="s">
        <v>2229</v>
      </c>
    </row>
    <row r="52" spans="1:30" x14ac:dyDescent="0.3">
      <c r="A52" s="970" t="s">
        <v>733</v>
      </c>
      <c r="B52" s="971" t="s">
        <v>2214</v>
      </c>
      <c r="C52" s="971" t="s">
        <v>2194</v>
      </c>
      <c r="D52" s="971" t="s">
        <v>986</v>
      </c>
      <c r="E52" s="971" t="s">
        <v>2194</v>
      </c>
      <c r="F52" s="971" t="s">
        <v>2194</v>
      </c>
      <c r="G52" s="971" t="s">
        <v>2194</v>
      </c>
      <c r="H52" s="971" t="s">
        <v>2194</v>
      </c>
      <c r="I52" s="971" t="s">
        <v>2194</v>
      </c>
      <c r="J52" s="971" t="s">
        <v>986</v>
      </c>
      <c r="K52" s="971" t="s">
        <v>2222</v>
      </c>
      <c r="L52" s="971" t="s">
        <v>2195</v>
      </c>
      <c r="M52" s="971" t="s">
        <v>2385</v>
      </c>
      <c r="N52" s="971" t="s">
        <v>2195</v>
      </c>
      <c r="O52" s="971" t="s">
        <v>2386</v>
      </c>
      <c r="P52" s="971" t="s">
        <v>2195</v>
      </c>
      <c r="Q52" s="971" t="s">
        <v>2249</v>
      </c>
      <c r="R52" s="971" t="s">
        <v>2195</v>
      </c>
      <c r="S52" s="971" t="s">
        <v>2198</v>
      </c>
      <c r="T52" s="971" t="s">
        <v>965</v>
      </c>
      <c r="U52" s="971" t="s">
        <v>2172</v>
      </c>
      <c r="V52" s="971" t="s">
        <v>2172</v>
      </c>
      <c r="W52" s="971" t="s">
        <v>2172</v>
      </c>
      <c r="X52" s="971" t="s">
        <v>2172</v>
      </c>
      <c r="Y52" s="971" t="s">
        <v>2172</v>
      </c>
      <c r="Z52" s="971" t="s">
        <v>2172</v>
      </c>
      <c r="AA52" s="971" t="s">
        <v>2172</v>
      </c>
      <c r="AB52" s="971" t="s">
        <v>2172</v>
      </c>
      <c r="AC52" s="971" t="s">
        <v>2172</v>
      </c>
      <c r="AD52" s="971" t="s">
        <v>2229</v>
      </c>
    </row>
    <row r="53" spans="1:30" x14ac:dyDescent="0.3">
      <c r="A53" s="970" t="s">
        <v>734</v>
      </c>
      <c r="B53" s="971" t="s">
        <v>995</v>
      </c>
      <c r="C53" s="971" t="s">
        <v>2388</v>
      </c>
      <c r="D53" s="971" t="s">
        <v>2200</v>
      </c>
      <c r="E53" s="971" t="s">
        <v>2389</v>
      </c>
      <c r="F53" s="971" t="s">
        <v>2200</v>
      </c>
      <c r="G53" s="971" t="s">
        <v>2388</v>
      </c>
      <c r="H53" s="971" t="s">
        <v>2388</v>
      </c>
      <c r="I53" s="971" t="s">
        <v>2390</v>
      </c>
      <c r="J53" s="971" t="s">
        <v>995</v>
      </c>
      <c r="K53" s="971" t="s">
        <v>995</v>
      </c>
      <c r="L53" s="971" t="s">
        <v>2200</v>
      </c>
      <c r="M53" s="971" t="s">
        <v>2200</v>
      </c>
      <c r="N53" s="971" t="s">
        <v>2386</v>
      </c>
      <c r="O53" s="971" t="s">
        <v>2200</v>
      </c>
      <c r="P53" s="971" t="s">
        <v>2200</v>
      </c>
      <c r="Q53" s="971" t="s">
        <v>2200</v>
      </c>
      <c r="R53" s="971" t="s">
        <v>2243</v>
      </c>
      <c r="S53" s="971" t="s">
        <v>2201</v>
      </c>
      <c r="T53" s="971" t="s">
        <v>2202</v>
      </c>
      <c r="U53" s="971" t="s">
        <v>2202</v>
      </c>
      <c r="V53" s="971" t="s">
        <v>2202</v>
      </c>
      <c r="W53" s="971" t="s">
        <v>2172</v>
      </c>
      <c r="X53" s="971" t="s">
        <v>2172</v>
      </c>
      <c r="Y53" s="971" t="s">
        <v>2172</v>
      </c>
      <c r="Z53" s="971" t="s">
        <v>2172</v>
      </c>
      <c r="AA53" s="971" t="s">
        <v>2172</v>
      </c>
      <c r="AB53" s="971" t="s">
        <v>2172</v>
      </c>
      <c r="AC53" s="971" t="s">
        <v>2172</v>
      </c>
      <c r="AD53" s="971" t="s">
        <v>2180</v>
      </c>
    </row>
    <row r="54" spans="1:30" x14ac:dyDescent="0.3">
      <c r="A54" s="970" t="s">
        <v>735</v>
      </c>
      <c r="B54" s="971" t="s">
        <v>2391</v>
      </c>
      <c r="C54" s="971" t="s">
        <v>2392</v>
      </c>
      <c r="D54" s="971" t="s">
        <v>2393</v>
      </c>
      <c r="E54" s="971" t="s">
        <v>2391</v>
      </c>
      <c r="F54" s="971" t="s">
        <v>2394</v>
      </c>
      <c r="G54" s="971" t="s">
        <v>2391</v>
      </c>
      <c r="H54" s="971" t="s">
        <v>2395</v>
      </c>
      <c r="I54" s="971" t="s">
        <v>2394</v>
      </c>
      <c r="J54" s="971" t="s">
        <v>2391</v>
      </c>
      <c r="K54" s="971" t="s">
        <v>2391</v>
      </c>
      <c r="L54" s="971" t="s">
        <v>1021</v>
      </c>
      <c r="M54" s="971" t="s">
        <v>1021</v>
      </c>
      <c r="N54" s="971" t="s">
        <v>1021</v>
      </c>
      <c r="O54" s="971" t="s">
        <v>2396</v>
      </c>
      <c r="P54" s="971" t="s">
        <v>2397</v>
      </c>
      <c r="Q54" s="971" t="s">
        <v>1021</v>
      </c>
      <c r="R54" s="971" t="s">
        <v>2397</v>
      </c>
      <c r="S54" s="971" t="s">
        <v>2398</v>
      </c>
      <c r="T54" s="971" t="s">
        <v>2399</v>
      </c>
      <c r="U54" s="971" t="s">
        <v>2399</v>
      </c>
      <c r="V54" s="971" t="s">
        <v>2399</v>
      </c>
      <c r="W54" s="971" t="s">
        <v>2400</v>
      </c>
      <c r="X54" s="971" t="s">
        <v>2401</v>
      </c>
      <c r="Y54" s="971" t="s">
        <v>2399</v>
      </c>
      <c r="Z54" s="971" t="s">
        <v>2399</v>
      </c>
      <c r="AA54" s="971" t="s">
        <v>2401</v>
      </c>
      <c r="AB54" s="971" t="s">
        <v>2401</v>
      </c>
      <c r="AC54" s="971" t="s">
        <v>2401</v>
      </c>
      <c r="AD54" s="971" t="s">
        <v>2401</v>
      </c>
    </row>
    <row r="55" spans="1:30" x14ac:dyDescent="0.3">
      <c r="A55" s="970" t="s">
        <v>736</v>
      </c>
      <c r="B55" s="971" t="s">
        <v>2194</v>
      </c>
      <c r="C55" s="971" t="s">
        <v>2194</v>
      </c>
      <c r="D55" s="971" t="s">
        <v>2194</v>
      </c>
      <c r="E55" s="971" t="s">
        <v>985</v>
      </c>
      <c r="F55" s="971" t="s">
        <v>2194</v>
      </c>
      <c r="G55" s="971" t="s">
        <v>2218</v>
      </c>
      <c r="H55" s="971" t="s">
        <v>2194</v>
      </c>
      <c r="I55" s="971" t="s">
        <v>2194</v>
      </c>
      <c r="J55" s="971" t="s">
        <v>2194</v>
      </c>
      <c r="K55" s="971" t="s">
        <v>2194</v>
      </c>
      <c r="L55" s="971" t="s">
        <v>964</v>
      </c>
      <c r="M55" s="971" t="s">
        <v>2195</v>
      </c>
      <c r="N55" s="971" t="s">
        <v>2201</v>
      </c>
      <c r="O55" s="971" t="s">
        <v>2387</v>
      </c>
      <c r="P55" s="971" t="s">
        <v>2195</v>
      </c>
      <c r="Q55" s="971" t="s">
        <v>2195</v>
      </c>
      <c r="R55" s="971" t="s">
        <v>2195</v>
      </c>
      <c r="S55" s="971" t="s">
        <v>2198</v>
      </c>
      <c r="T55" s="971" t="s">
        <v>2177</v>
      </c>
      <c r="U55" s="971" t="s">
        <v>2177</v>
      </c>
      <c r="V55" s="971" t="s">
        <v>2172</v>
      </c>
      <c r="W55" s="971" t="s">
        <v>2172</v>
      </c>
      <c r="X55" s="971" t="s">
        <v>2172</v>
      </c>
      <c r="Y55" s="971" t="s">
        <v>2172</v>
      </c>
      <c r="Z55" s="971" t="s">
        <v>2172</v>
      </c>
      <c r="AA55" s="971" t="s">
        <v>2172</v>
      </c>
      <c r="AB55" s="971" t="s">
        <v>2172</v>
      </c>
      <c r="AC55" s="971" t="s">
        <v>2172</v>
      </c>
      <c r="AD55" s="971" t="s">
        <v>2247</v>
      </c>
    </row>
    <row r="56" spans="1:30" x14ac:dyDescent="0.3">
      <c r="A56" s="970" t="s">
        <v>737</v>
      </c>
      <c r="B56" s="971" t="s">
        <v>2402</v>
      </c>
      <c r="C56" s="971" t="s">
        <v>2389</v>
      </c>
      <c r="D56" s="971" t="s">
        <v>2389</v>
      </c>
      <c r="E56" s="971" t="s">
        <v>2389</v>
      </c>
      <c r="F56" s="971" t="s">
        <v>2389</v>
      </c>
      <c r="G56" s="971" t="s">
        <v>2389</v>
      </c>
      <c r="H56" s="971" t="s">
        <v>2389</v>
      </c>
      <c r="I56" s="971" t="s">
        <v>2389</v>
      </c>
      <c r="J56" s="971" t="s">
        <v>2389</v>
      </c>
      <c r="K56" s="971" t="s">
        <v>2389</v>
      </c>
      <c r="L56" s="971" t="s">
        <v>2243</v>
      </c>
      <c r="M56" s="971" t="s">
        <v>2243</v>
      </c>
      <c r="N56" s="971" t="s">
        <v>2243</v>
      </c>
      <c r="O56" s="971" t="s">
        <v>2243</v>
      </c>
      <c r="P56" s="971" t="s">
        <v>2243</v>
      </c>
      <c r="Q56" s="971" t="s">
        <v>2243</v>
      </c>
      <c r="R56" s="971" t="s">
        <v>2243</v>
      </c>
      <c r="S56" s="971" t="s">
        <v>2403</v>
      </c>
      <c r="T56" s="971" t="s">
        <v>2404</v>
      </c>
      <c r="U56" s="971" t="s">
        <v>2404</v>
      </c>
      <c r="V56" s="971" t="s">
        <v>2404</v>
      </c>
      <c r="W56" s="971" t="s">
        <v>2404</v>
      </c>
      <c r="X56" s="971" t="s">
        <v>2404</v>
      </c>
      <c r="Y56" s="971" t="s">
        <v>2404</v>
      </c>
      <c r="Z56" s="971" t="s">
        <v>2405</v>
      </c>
      <c r="AA56" s="971" t="s">
        <v>2405</v>
      </c>
      <c r="AB56" s="971" t="s">
        <v>2405</v>
      </c>
      <c r="AC56" s="971" t="s">
        <v>2399</v>
      </c>
      <c r="AD56" s="971" t="s">
        <v>2406</v>
      </c>
    </row>
    <row r="57" spans="1:30" s="961" customFormat="1" x14ac:dyDescent="0.3">
      <c r="A57" s="969" t="s">
        <v>738</v>
      </c>
      <c r="B57" s="968" t="s">
        <v>964</v>
      </c>
      <c r="C57" s="968" t="s">
        <v>2178</v>
      </c>
      <c r="D57" s="968" t="s">
        <v>2167</v>
      </c>
      <c r="E57" s="968" t="s">
        <v>2407</v>
      </c>
      <c r="F57" s="968" t="s">
        <v>964</v>
      </c>
      <c r="G57" s="968" t="s">
        <v>964</v>
      </c>
      <c r="H57" s="968" t="s">
        <v>964</v>
      </c>
      <c r="I57" s="968" t="s">
        <v>2236</v>
      </c>
      <c r="J57" s="968" t="s">
        <v>2333</v>
      </c>
      <c r="K57" s="968" t="s">
        <v>2203</v>
      </c>
      <c r="L57" s="968" t="s">
        <v>2236</v>
      </c>
      <c r="M57" s="968" t="s">
        <v>2408</v>
      </c>
      <c r="N57" s="968" t="s">
        <v>964</v>
      </c>
      <c r="O57" s="968" t="s">
        <v>2236</v>
      </c>
      <c r="P57" s="968" t="s">
        <v>964</v>
      </c>
      <c r="Q57" s="968" t="s">
        <v>964</v>
      </c>
      <c r="R57" s="968" t="s">
        <v>964</v>
      </c>
      <c r="S57" s="968" t="s">
        <v>964</v>
      </c>
      <c r="T57" s="968" t="s">
        <v>2236</v>
      </c>
      <c r="U57" s="968" t="s">
        <v>2172</v>
      </c>
      <c r="V57" s="968" t="s">
        <v>2172</v>
      </c>
      <c r="W57" s="968" t="s">
        <v>2172</v>
      </c>
      <c r="X57" s="968" t="s">
        <v>2172</v>
      </c>
      <c r="Y57" s="968" t="s">
        <v>2172</v>
      </c>
      <c r="Z57" s="968" t="s">
        <v>2172</v>
      </c>
      <c r="AA57" s="968" t="s">
        <v>2172</v>
      </c>
      <c r="AB57" s="968" t="s">
        <v>2172</v>
      </c>
      <c r="AC57" s="968" t="s">
        <v>2172</v>
      </c>
      <c r="AD57" s="968" t="s">
        <v>2301</v>
      </c>
    </row>
    <row r="58" spans="1:30" x14ac:dyDescent="0.3">
      <c r="A58" s="970" t="s">
        <v>739</v>
      </c>
      <c r="B58" s="971" t="s">
        <v>964</v>
      </c>
      <c r="C58" s="971" t="s">
        <v>2178</v>
      </c>
      <c r="D58" s="971" t="s">
        <v>2167</v>
      </c>
      <c r="E58" s="971" t="s">
        <v>2407</v>
      </c>
      <c r="F58" s="971" t="s">
        <v>964</v>
      </c>
      <c r="G58" s="971" t="s">
        <v>964</v>
      </c>
      <c r="H58" s="971" t="s">
        <v>964</v>
      </c>
      <c r="I58" s="971" t="s">
        <v>2236</v>
      </c>
      <c r="J58" s="971" t="s">
        <v>2203</v>
      </c>
      <c r="K58" s="971" t="s">
        <v>2203</v>
      </c>
      <c r="L58" s="971" t="s">
        <v>2236</v>
      </c>
      <c r="M58" s="971" t="s">
        <v>2408</v>
      </c>
      <c r="N58" s="971" t="s">
        <v>964</v>
      </c>
      <c r="O58" s="971" t="s">
        <v>2236</v>
      </c>
      <c r="P58" s="971" t="s">
        <v>964</v>
      </c>
      <c r="Q58" s="971" t="s">
        <v>964</v>
      </c>
      <c r="R58" s="971" t="s">
        <v>964</v>
      </c>
      <c r="S58" s="971" t="s">
        <v>964</v>
      </c>
      <c r="T58" s="971" t="s">
        <v>2236</v>
      </c>
      <c r="U58" s="971" t="s">
        <v>2172</v>
      </c>
      <c r="V58" s="971" t="s">
        <v>2172</v>
      </c>
      <c r="W58" s="971" t="s">
        <v>2172</v>
      </c>
      <c r="X58" s="971" t="s">
        <v>2172</v>
      </c>
      <c r="Y58" s="971" t="s">
        <v>2172</v>
      </c>
      <c r="Z58" s="971" t="s">
        <v>2172</v>
      </c>
      <c r="AA58" s="971" t="s">
        <v>2172</v>
      </c>
      <c r="AB58" s="971" t="s">
        <v>2172</v>
      </c>
      <c r="AC58" s="971" t="s">
        <v>2172</v>
      </c>
      <c r="AD58" s="971" t="s">
        <v>2301</v>
      </c>
    </row>
    <row r="59" spans="1:30" s="973" customFormat="1" x14ac:dyDescent="0.3">
      <c r="A59" s="972" t="s">
        <v>2409</v>
      </c>
      <c r="B59" s="971" t="s">
        <v>964</v>
      </c>
      <c r="C59" s="971" t="s">
        <v>963</v>
      </c>
      <c r="D59" s="971" t="s">
        <v>2167</v>
      </c>
      <c r="E59" s="971" t="s">
        <v>963</v>
      </c>
      <c r="F59" s="971" t="s">
        <v>964</v>
      </c>
      <c r="G59" s="971" t="s">
        <v>964</v>
      </c>
      <c r="H59" s="971" t="s">
        <v>964</v>
      </c>
      <c r="I59" s="971" t="s">
        <v>964</v>
      </c>
      <c r="J59" s="971" t="s">
        <v>964</v>
      </c>
      <c r="K59" s="971" t="s">
        <v>964</v>
      </c>
      <c r="L59" s="971" t="s">
        <v>964</v>
      </c>
      <c r="M59" s="971" t="s">
        <v>2410</v>
      </c>
      <c r="N59" s="971" t="s">
        <v>964</v>
      </c>
      <c r="O59" s="971" t="s">
        <v>964</v>
      </c>
      <c r="P59" s="971" t="s">
        <v>964</v>
      </c>
      <c r="Q59" s="971" t="s">
        <v>964</v>
      </c>
      <c r="R59" s="971" t="s">
        <v>964</v>
      </c>
      <c r="S59" s="971" t="s">
        <v>964</v>
      </c>
      <c r="T59" s="971" t="s">
        <v>964</v>
      </c>
      <c r="U59" s="971" t="s">
        <v>2172</v>
      </c>
      <c r="V59" s="971" t="s">
        <v>2172</v>
      </c>
      <c r="W59" s="971" t="s">
        <v>2172</v>
      </c>
      <c r="X59" s="971" t="s">
        <v>2172</v>
      </c>
      <c r="Y59" s="971" t="s">
        <v>2172</v>
      </c>
      <c r="Z59" s="971" t="s">
        <v>2172</v>
      </c>
      <c r="AA59" s="971" t="s">
        <v>2172</v>
      </c>
      <c r="AB59" s="971" t="s">
        <v>2172</v>
      </c>
      <c r="AC59" s="971" t="s">
        <v>2172</v>
      </c>
      <c r="AD59" s="971" t="s">
        <v>2212</v>
      </c>
    </row>
    <row r="60" spans="1:30" s="973" customFormat="1" x14ac:dyDescent="0.3">
      <c r="A60" s="972" t="s">
        <v>2411</v>
      </c>
      <c r="B60" s="971" t="s">
        <v>2178</v>
      </c>
      <c r="C60" s="971" t="s">
        <v>2178</v>
      </c>
      <c r="D60" s="971" t="s">
        <v>2175</v>
      </c>
      <c r="E60" s="971" t="s">
        <v>2407</v>
      </c>
      <c r="F60" s="971" t="s">
        <v>2412</v>
      </c>
      <c r="G60" s="971" t="s">
        <v>2413</v>
      </c>
      <c r="H60" s="971" t="s">
        <v>2407</v>
      </c>
      <c r="I60" s="971" t="s">
        <v>2236</v>
      </c>
      <c r="J60" s="971" t="s">
        <v>2203</v>
      </c>
      <c r="K60" s="971" t="s">
        <v>2203</v>
      </c>
      <c r="L60" s="971" t="s">
        <v>2236</v>
      </c>
      <c r="M60" s="971" t="s">
        <v>2236</v>
      </c>
      <c r="N60" s="971" t="s">
        <v>2407</v>
      </c>
      <c r="O60" s="971" t="s">
        <v>2236</v>
      </c>
      <c r="P60" s="971" t="s">
        <v>2407</v>
      </c>
      <c r="Q60" s="971" t="s">
        <v>2407</v>
      </c>
      <c r="R60" s="971" t="s">
        <v>2407</v>
      </c>
      <c r="S60" s="971" t="s">
        <v>964</v>
      </c>
      <c r="T60" s="971" t="s">
        <v>2203</v>
      </c>
      <c r="U60" s="971" t="s">
        <v>964</v>
      </c>
      <c r="V60" s="971" t="s">
        <v>964</v>
      </c>
      <c r="W60" s="971" t="s">
        <v>2172</v>
      </c>
      <c r="X60" s="971" t="s">
        <v>2172</v>
      </c>
      <c r="Y60" s="971" t="s">
        <v>2172</v>
      </c>
      <c r="Z60" s="971" t="s">
        <v>2172</v>
      </c>
      <c r="AA60" s="971" t="s">
        <v>2172</v>
      </c>
      <c r="AB60" s="971" t="s">
        <v>2172</v>
      </c>
      <c r="AC60" s="971" t="s">
        <v>2172</v>
      </c>
      <c r="AD60" s="971" t="s">
        <v>2301</v>
      </c>
    </row>
    <row r="61" spans="1:30" s="973" customFormat="1" x14ac:dyDescent="0.3">
      <c r="A61" s="972" t="s">
        <v>2414</v>
      </c>
      <c r="B61" s="971" t="s">
        <v>2224</v>
      </c>
      <c r="C61" s="971" t="s">
        <v>2224</v>
      </c>
      <c r="D61" s="971" t="s">
        <v>2224</v>
      </c>
      <c r="E61" s="971" t="s">
        <v>2224</v>
      </c>
      <c r="F61" s="971" t="s">
        <v>2224</v>
      </c>
      <c r="G61" s="971" t="s">
        <v>2224</v>
      </c>
      <c r="H61" s="971" t="s">
        <v>2224</v>
      </c>
      <c r="I61" s="971" t="s">
        <v>2224</v>
      </c>
      <c r="J61" s="971" t="s">
        <v>2224</v>
      </c>
      <c r="K61" s="971" t="s">
        <v>2224</v>
      </c>
      <c r="L61" s="971" t="s">
        <v>2385</v>
      </c>
      <c r="M61" s="971" t="s">
        <v>2385</v>
      </c>
      <c r="N61" s="971" t="s">
        <v>2385</v>
      </c>
      <c r="O61" s="971" t="s">
        <v>2385</v>
      </c>
      <c r="P61" s="971" t="s">
        <v>2385</v>
      </c>
      <c r="Q61" s="971" t="s">
        <v>2385</v>
      </c>
      <c r="R61" s="971" t="s">
        <v>2385</v>
      </c>
      <c r="S61" s="971" t="s">
        <v>2222</v>
      </c>
      <c r="T61" s="971" t="s">
        <v>2236</v>
      </c>
      <c r="U61" s="971" t="s">
        <v>2236</v>
      </c>
      <c r="V61" s="971" t="s">
        <v>2236</v>
      </c>
      <c r="W61" s="971" t="s">
        <v>2172</v>
      </c>
      <c r="X61" s="971" t="s">
        <v>2172</v>
      </c>
      <c r="Y61" s="971" t="s">
        <v>2172</v>
      </c>
      <c r="Z61" s="971" t="s">
        <v>2172</v>
      </c>
      <c r="AA61" s="971" t="s">
        <v>2172</v>
      </c>
      <c r="AB61" s="971" t="s">
        <v>2172</v>
      </c>
      <c r="AC61" s="971" t="s">
        <v>2172</v>
      </c>
      <c r="AD61" s="971" t="s">
        <v>2247</v>
      </c>
    </row>
    <row r="62" spans="1:30" s="973" customFormat="1" x14ac:dyDescent="0.3">
      <c r="A62" s="972" t="s">
        <v>2415</v>
      </c>
      <c r="B62" s="971" t="s">
        <v>2194</v>
      </c>
      <c r="C62" s="971" t="s">
        <v>2194</v>
      </c>
      <c r="D62" s="971" t="s">
        <v>2194</v>
      </c>
      <c r="E62" s="971" t="s">
        <v>2194</v>
      </c>
      <c r="F62" s="971" t="s">
        <v>2194</v>
      </c>
      <c r="G62" s="971" t="s">
        <v>2194</v>
      </c>
      <c r="H62" s="971" t="s">
        <v>2194</v>
      </c>
      <c r="I62" s="971" t="s">
        <v>2194</v>
      </c>
      <c r="J62" s="971" t="s">
        <v>2194</v>
      </c>
      <c r="K62" s="971" t="s">
        <v>2194</v>
      </c>
      <c r="L62" s="971" t="s">
        <v>2195</v>
      </c>
      <c r="M62" s="971" t="s">
        <v>2195</v>
      </c>
      <c r="N62" s="971" t="s">
        <v>2195</v>
      </c>
      <c r="O62" s="971" t="s">
        <v>2195</v>
      </c>
      <c r="P62" s="971" t="s">
        <v>2195</v>
      </c>
      <c r="Q62" s="971" t="s">
        <v>2195</v>
      </c>
      <c r="R62" s="971" t="s">
        <v>2195</v>
      </c>
      <c r="S62" s="971" t="s">
        <v>2198</v>
      </c>
      <c r="T62" s="971" t="s">
        <v>2177</v>
      </c>
      <c r="U62" s="971" t="s">
        <v>2177</v>
      </c>
      <c r="V62" s="971" t="s">
        <v>2177</v>
      </c>
      <c r="W62" s="971" t="s">
        <v>2172</v>
      </c>
      <c r="X62" s="971" t="s">
        <v>2172</v>
      </c>
      <c r="Y62" s="971" t="s">
        <v>2172</v>
      </c>
      <c r="Z62" s="971" t="s">
        <v>2172</v>
      </c>
      <c r="AA62" s="971" t="s">
        <v>2172</v>
      </c>
      <c r="AB62" s="971" t="s">
        <v>2172</v>
      </c>
      <c r="AC62" s="971" t="s">
        <v>2172</v>
      </c>
      <c r="AD62" s="971" t="s">
        <v>2180</v>
      </c>
    </row>
    <row r="63" spans="1:30" s="973" customFormat="1" x14ac:dyDescent="0.3">
      <c r="A63" s="972" t="s">
        <v>2416</v>
      </c>
      <c r="B63" s="971" t="s">
        <v>367</v>
      </c>
      <c r="C63" s="971" t="s">
        <v>995</v>
      </c>
      <c r="D63" s="971" t="s">
        <v>367</v>
      </c>
      <c r="E63" s="971" t="s">
        <v>995</v>
      </c>
      <c r="F63" s="971" t="s">
        <v>995</v>
      </c>
      <c r="G63" s="971" t="s">
        <v>995</v>
      </c>
      <c r="H63" s="971" t="s">
        <v>995</v>
      </c>
      <c r="I63" s="971" t="s">
        <v>995</v>
      </c>
      <c r="J63" s="971" t="s">
        <v>995</v>
      </c>
      <c r="K63" s="971" t="s">
        <v>995</v>
      </c>
      <c r="L63" s="971" t="s">
        <v>2200</v>
      </c>
      <c r="M63" s="971" t="s">
        <v>2200</v>
      </c>
      <c r="N63" s="971" t="s">
        <v>2195</v>
      </c>
      <c r="O63" s="971" t="s">
        <v>2200</v>
      </c>
      <c r="P63" s="971" t="s">
        <v>2200</v>
      </c>
      <c r="Q63" s="971" t="s">
        <v>2200</v>
      </c>
      <c r="R63" s="971" t="s">
        <v>2200</v>
      </c>
      <c r="S63" s="971" t="s">
        <v>2201</v>
      </c>
      <c r="T63" s="971" t="s">
        <v>2202</v>
      </c>
      <c r="U63" s="971" t="s">
        <v>2202</v>
      </c>
      <c r="V63" s="971" t="s">
        <v>2202</v>
      </c>
      <c r="W63" s="971" t="s">
        <v>2202</v>
      </c>
      <c r="X63" s="971" t="s">
        <v>2202</v>
      </c>
      <c r="Y63" s="971" t="s">
        <v>2202</v>
      </c>
      <c r="Z63" s="971" t="s">
        <v>2202</v>
      </c>
      <c r="AA63" s="971" t="s">
        <v>2202</v>
      </c>
      <c r="AB63" s="971" t="s">
        <v>2202</v>
      </c>
      <c r="AC63" s="971" t="s">
        <v>2202</v>
      </c>
      <c r="AD63" s="971" t="s">
        <v>2401</v>
      </c>
    </row>
    <row r="64" spans="1:30" s="973" customFormat="1" x14ac:dyDescent="0.3">
      <c r="A64" s="972" t="s">
        <v>2417</v>
      </c>
      <c r="B64" s="971" t="s">
        <v>2224</v>
      </c>
      <c r="C64" s="971" t="s">
        <v>2224</v>
      </c>
      <c r="D64" s="971" t="s">
        <v>2224</v>
      </c>
      <c r="E64" s="971" t="s">
        <v>2224</v>
      </c>
      <c r="F64" s="971" t="s">
        <v>2224</v>
      </c>
      <c r="G64" s="971" t="s">
        <v>2224</v>
      </c>
      <c r="H64" s="971" t="s">
        <v>2175</v>
      </c>
      <c r="I64" s="971" t="s">
        <v>2224</v>
      </c>
      <c r="J64" s="971" t="s">
        <v>2224</v>
      </c>
      <c r="K64" s="971" t="s">
        <v>2224</v>
      </c>
      <c r="L64" s="971" t="s">
        <v>2177</v>
      </c>
      <c r="M64" s="971" t="s">
        <v>2418</v>
      </c>
      <c r="N64" s="971" t="s">
        <v>2385</v>
      </c>
      <c r="O64" s="971" t="s">
        <v>2385</v>
      </c>
      <c r="P64" s="971" t="s">
        <v>2385</v>
      </c>
      <c r="Q64" s="971" t="s">
        <v>2385</v>
      </c>
      <c r="R64" s="971" t="s">
        <v>2385</v>
      </c>
      <c r="S64" s="971" t="s">
        <v>2222</v>
      </c>
      <c r="T64" s="971" t="s">
        <v>2236</v>
      </c>
      <c r="U64" s="971" t="s">
        <v>2236</v>
      </c>
      <c r="V64" s="971" t="s">
        <v>2172</v>
      </c>
      <c r="W64" s="971" t="s">
        <v>2172</v>
      </c>
      <c r="X64" s="971" t="s">
        <v>2172</v>
      </c>
      <c r="Y64" s="971" t="s">
        <v>2172</v>
      </c>
      <c r="Z64" s="971" t="s">
        <v>2172</v>
      </c>
      <c r="AA64" s="971" t="s">
        <v>2172</v>
      </c>
      <c r="AB64" s="971" t="s">
        <v>2172</v>
      </c>
      <c r="AC64" s="971" t="s">
        <v>2172</v>
      </c>
      <c r="AD64" s="971" t="s">
        <v>2419</v>
      </c>
    </row>
    <row r="65" spans="1:30" ht="18" thickBot="1" x14ac:dyDescent="0.35">
      <c r="A65" s="976" t="s">
        <v>746</v>
      </c>
      <c r="B65" s="977" t="s">
        <v>2420</v>
      </c>
      <c r="C65" s="977" t="s">
        <v>2421</v>
      </c>
      <c r="D65" s="977" t="s">
        <v>2421</v>
      </c>
      <c r="E65" s="977" t="s">
        <v>2421</v>
      </c>
      <c r="F65" s="977" t="s">
        <v>2421</v>
      </c>
      <c r="G65" s="977" t="s">
        <v>2421</v>
      </c>
      <c r="H65" s="977" t="s">
        <v>2421</v>
      </c>
      <c r="I65" s="977" t="s">
        <v>2422</v>
      </c>
      <c r="J65" s="977" t="s">
        <v>986</v>
      </c>
      <c r="K65" s="977" t="s">
        <v>2421</v>
      </c>
      <c r="L65" s="977" t="s">
        <v>2296</v>
      </c>
      <c r="M65" s="977" t="s">
        <v>2296</v>
      </c>
      <c r="N65" s="977" t="s">
        <v>2423</v>
      </c>
      <c r="O65" s="977" t="s">
        <v>2424</v>
      </c>
      <c r="P65" s="977" t="s">
        <v>2425</v>
      </c>
      <c r="Q65" s="977" t="s">
        <v>2321</v>
      </c>
      <c r="R65" s="977" t="s">
        <v>2426</v>
      </c>
      <c r="S65" s="977" t="s">
        <v>2322</v>
      </c>
      <c r="T65" s="977" t="s">
        <v>2427</v>
      </c>
      <c r="U65" s="977" t="s">
        <v>2212</v>
      </c>
      <c r="V65" s="977" t="s">
        <v>2428</v>
      </c>
      <c r="W65" s="977" t="s">
        <v>2212</v>
      </c>
      <c r="X65" s="977" t="s">
        <v>2301</v>
      </c>
      <c r="Y65" s="977" t="s">
        <v>2428</v>
      </c>
      <c r="Z65" s="977" t="s">
        <v>2324</v>
      </c>
      <c r="AA65" s="977" t="s">
        <v>2429</v>
      </c>
      <c r="AB65" s="977" t="s">
        <v>2212</v>
      </c>
      <c r="AC65" s="977" t="s">
        <v>2212</v>
      </c>
      <c r="AD65" s="977" t="s">
        <v>2212</v>
      </c>
    </row>
    <row r="66" spans="1:30" ht="18" thickTop="1" x14ac:dyDescent="0.3">
      <c r="A66" s="978" t="s">
        <v>2430</v>
      </c>
      <c r="B66" s="979"/>
      <c r="C66" s="979"/>
      <c r="D66" s="979"/>
      <c r="E66" s="979"/>
      <c r="F66" s="979"/>
      <c r="G66" s="979"/>
      <c r="H66" s="979"/>
      <c r="I66" s="979"/>
      <c r="J66" s="979"/>
      <c r="K66" s="979"/>
      <c r="L66" s="979"/>
      <c r="M66" s="979"/>
      <c r="N66" s="979"/>
      <c r="O66" s="979"/>
      <c r="P66" s="979"/>
      <c r="Q66" s="979"/>
      <c r="R66" s="979"/>
      <c r="S66" s="979"/>
      <c r="T66" s="979"/>
      <c r="U66" s="979"/>
      <c r="V66" s="979"/>
      <c r="W66" s="979"/>
      <c r="X66" s="979"/>
      <c r="Y66" s="979"/>
      <c r="Z66" s="979"/>
      <c r="AA66" s="979"/>
      <c r="AB66" s="979"/>
      <c r="AC66" s="979"/>
      <c r="AD66" s="979"/>
    </row>
    <row r="67" spans="1:30" x14ac:dyDescent="0.3">
      <c r="A67" s="980"/>
      <c r="B67" s="979"/>
      <c r="C67" s="979"/>
      <c r="D67" s="979"/>
      <c r="E67" s="979"/>
      <c r="F67" s="979"/>
      <c r="G67" s="979"/>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row>
    <row r="68" spans="1:30" s="961" customFormat="1" ht="18" thickBot="1" x14ac:dyDescent="0.35">
      <c r="A68" s="962"/>
      <c r="B68" s="963"/>
      <c r="C68" s="963"/>
      <c r="D68" s="963"/>
      <c r="E68" s="963"/>
      <c r="F68" s="963"/>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t="s">
        <v>857</v>
      </c>
    </row>
    <row r="69" spans="1:30" ht="26.25" customHeight="1" thickTop="1" thickBot="1" x14ac:dyDescent="0.35">
      <c r="A69" s="981" t="s">
        <v>748</v>
      </c>
      <c r="B69" s="965">
        <v>43374</v>
      </c>
      <c r="C69" s="965">
        <v>43405</v>
      </c>
      <c r="D69" s="965">
        <v>43435</v>
      </c>
      <c r="E69" s="965">
        <v>43466</v>
      </c>
      <c r="F69" s="965">
        <v>43497</v>
      </c>
      <c r="G69" s="965">
        <v>43525</v>
      </c>
      <c r="H69" s="965">
        <v>43556</v>
      </c>
      <c r="I69" s="965">
        <v>43586</v>
      </c>
      <c r="J69" s="965">
        <v>43617</v>
      </c>
      <c r="K69" s="965">
        <v>43647</v>
      </c>
      <c r="L69" s="965">
        <v>43678</v>
      </c>
      <c r="M69" s="965">
        <v>43709</v>
      </c>
      <c r="N69" s="965">
        <v>43739</v>
      </c>
      <c r="O69" s="965">
        <v>43770</v>
      </c>
      <c r="P69" s="965">
        <v>43800</v>
      </c>
      <c r="Q69" s="965">
        <v>43831</v>
      </c>
      <c r="R69" s="965">
        <v>43862</v>
      </c>
      <c r="S69" s="965">
        <v>43891</v>
      </c>
      <c r="T69" s="965">
        <v>43922</v>
      </c>
      <c r="U69" s="965">
        <v>43952</v>
      </c>
      <c r="V69" s="965">
        <v>43983</v>
      </c>
      <c r="W69" s="965">
        <v>44013</v>
      </c>
      <c r="X69" s="965">
        <v>44044</v>
      </c>
      <c r="Y69" s="965">
        <v>44075</v>
      </c>
      <c r="Z69" s="965">
        <v>44105</v>
      </c>
      <c r="AA69" s="965">
        <v>44136</v>
      </c>
      <c r="AB69" s="965">
        <v>44166</v>
      </c>
      <c r="AC69" s="965">
        <v>44197</v>
      </c>
      <c r="AD69" s="965">
        <v>44228</v>
      </c>
    </row>
    <row r="70" spans="1:30" s="961" customFormat="1" ht="18" thickTop="1" x14ac:dyDescent="0.3">
      <c r="A70" s="969" t="s">
        <v>749</v>
      </c>
      <c r="B70" s="968" t="s">
        <v>2166</v>
      </c>
      <c r="C70" s="968" t="s">
        <v>2175</v>
      </c>
      <c r="D70" s="968" t="s">
        <v>986</v>
      </c>
      <c r="E70" s="968" t="s">
        <v>2210</v>
      </c>
      <c r="F70" s="968" t="s">
        <v>2166</v>
      </c>
      <c r="G70" s="968" t="s">
        <v>2166</v>
      </c>
      <c r="H70" s="968" t="s">
        <v>968</v>
      </c>
      <c r="I70" s="968" t="s">
        <v>2333</v>
      </c>
      <c r="J70" s="968" t="s">
        <v>968</v>
      </c>
      <c r="K70" s="968" t="s">
        <v>2333</v>
      </c>
      <c r="L70" s="968" t="s">
        <v>964</v>
      </c>
      <c r="M70" s="968" t="s">
        <v>2211</v>
      </c>
      <c r="N70" s="968" t="s">
        <v>964</v>
      </c>
      <c r="O70" s="968" t="s">
        <v>964</v>
      </c>
      <c r="P70" s="968" t="s">
        <v>964</v>
      </c>
      <c r="Q70" s="968" t="s">
        <v>964</v>
      </c>
      <c r="R70" s="968" t="s">
        <v>2169</v>
      </c>
      <c r="S70" s="968" t="s">
        <v>2232</v>
      </c>
      <c r="T70" s="968" t="s">
        <v>2177</v>
      </c>
      <c r="U70" s="968" t="s">
        <v>2172</v>
      </c>
      <c r="V70" s="968" t="s">
        <v>2172</v>
      </c>
      <c r="W70" s="968" t="s">
        <v>2431</v>
      </c>
      <c r="X70" s="968" t="s">
        <v>2172</v>
      </c>
      <c r="Y70" s="968" t="s">
        <v>2172</v>
      </c>
      <c r="Z70" s="968" t="s">
        <v>2172</v>
      </c>
      <c r="AA70" s="968" t="s">
        <v>2172</v>
      </c>
      <c r="AB70" s="968" t="s">
        <v>2172</v>
      </c>
      <c r="AC70" s="968" t="s">
        <v>2172</v>
      </c>
      <c r="AD70" s="968" t="s">
        <v>2229</v>
      </c>
    </row>
    <row r="71" spans="1:30" x14ac:dyDescent="0.3">
      <c r="A71" s="970" t="s">
        <v>750</v>
      </c>
      <c r="B71" s="971" t="s">
        <v>1169</v>
      </c>
      <c r="C71" s="971" t="s">
        <v>2432</v>
      </c>
      <c r="D71" s="971" t="s">
        <v>2432</v>
      </c>
      <c r="E71" s="971" t="s">
        <v>2432</v>
      </c>
      <c r="F71" s="971" t="s">
        <v>2432</v>
      </c>
      <c r="G71" s="971" t="s">
        <v>2432</v>
      </c>
      <c r="H71" s="971" t="s">
        <v>2432</v>
      </c>
      <c r="I71" s="971" t="s">
        <v>1169</v>
      </c>
      <c r="J71" s="971" t="s">
        <v>2432</v>
      </c>
      <c r="K71" s="971" t="s">
        <v>1169</v>
      </c>
      <c r="L71" s="971" t="s">
        <v>2321</v>
      </c>
      <c r="M71" s="971" t="s">
        <v>2321</v>
      </c>
      <c r="N71" s="971" t="s">
        <v>2321</v>
      </c>
      <c r="O71" s="971" t="s">
        <v>2321</v>
      </c>
      <c r="P71" s="971" t="s">
        <v>2321</v>
      </c>
      <c r="Q71" s="971" t="s">
        <v>2321</v>
      </c>
      <c r="R71" s="971" t="s">
        <v>2433</v>
      </c>
      <c r="S71" s="971" t="s">
        <v>2434</v>
      </c>
      <c r="T71" s="971" t="s">
        <v>2247</v>
      </c>
      <c r="U71" s="971" t="s">
        <v>2435</v>
      </c>
      <c r="V71" s="971" t="s">
        <v>2212</v>
      </c>
      <c r="W71" s="971" t="s">
        <v>2436</v>
      </c>
      <c r="X71" s="971" t="s">
        <v>2437</v>
      </c>
      <c r="Y71" s="971" t="s">
        <v>2438</v>
      </c>
      <c r="Z71" s="971" t="s">
        <v>2247</v>
      </c>
      <c r="AA71" s="971" t="s">
        <v>2247</v>
      </c>
      <c r="AB71" s="971" t="s">
        <v>2247</v>
      </c>
      <c r="AC71" s="971" t="s">
        <v>2212</v>
      </c>
      <c r="AD71" s="971" t="s">
        <v>2247</v>
      </c>
    </row>
    <row r="72" spans="1:30" x14ac:dyDescent="0.3">
      <c r="A72" s="970" t="s">
        <v>751</v>
      </c>
      <c r="B72" s="971" t="s">
        <v>963</v>
      </c>
      <c r="C72" s="971" t="s">
        <v>2194</v>
      </c>
      <c r="D72" s="971" t="s">
        <v>2194</v>
      </c>
      <c r="E72" s="971" t="s">
        <v>2194</v>
      </c>
      <c r="F72" s="971" t="s">
        <v>2195</v>
      </c>
      <c r="G72" s="971" t="s">
        <v>963</v>
      </c>
      <c r="H72" s="971" t="s">
        <v>2194</v>
      </c>
      <c r="I72" s="971" t="s">
        <v>2194</v>
      </c>
      <c r="J72" s="971" t="s">
        <v>963</v>
      </c>
      <c r="K72" s="971" t="s">
        <v>2385</v>
      </c>
      <c r="L72" s="971" t="s">
        <v>2385</v>
      </c>
      <c r="M72" s="971" t="s">
        <v>2214</v>
      </c>
      <c r="N72" s="971" t="s">
        <v>2214</v>
      </c>
      <c r="O72" s="971" t="s">
        <v>2214</v>
      </c>
      <c r="P72" s="971" t="s">
        <v>2195</v>
      </c>
      <c r="Q72" s="971" t="s">
        <v>2195</v>
      </c>
      <c r="R72" s="971" t="s">
        <v>2195</v>
      </c>
      <c r="S72" s="971" t="s">
        <v>2198</v>
      </c>
      <c r="T72" s="971" t="s">
        <v>2177</v>
      </c>
      <c r="U72" s="971" t="s">
        <v>2177</v>
      </c>
      <c r="V72" s="971" t="s">
        <v>2177</v>
      </c>
      <c r="W72" s="971" t="s">
        <v>2172</v>
      </c>
      <c r="X72" s="971" t="s">
        <v>2172</v>
      </c>
      <c r="Y72" s="971" t="s">
        <v>2172</v>
      </c>
      <c r="Z72" s="971" t="s">
        <v>2172</v>
      </c>
      <c r="AA72" s="971" t="s">
        <v>2172</v>
      </c>
      <c r="AB72" s="971" t="s">
        <v>2172</v>
      </c>
      <c r="AC72" s="971" t="s">
        <v>2172</v>
      </c>
      <c r="AD72" s="971" t="s">
        <v>2247</v>
      </c>
    </row>
    <row r="73" spans="1:30" x14ac:dyDescent="0.3">
      <c r="A73" s="970" t="s">
        <v>752</v>
      </c>
      <c r="B73" s="971" t="s">
        <v>367</v>
      </c>
      <c r="C73" s="971" t="s">
        <v>2439</v>
      </c>
      <c r="D73" s="971" t="s">
        <v>367</v>
      </c>
      <c r="E73" s="971" t="s">
        <v>367</v>
      </c>
      <c r="F73" s="971" t="s">
        <v>367</v>
      </c>
      <c r="G73" s="971" t="s">
        <v>367</v>
      </c>
      <c r="H73" s="971" t="s">
        <v>367</v>
      </c>
      <c r="I73" s="971" t="s">
        <v>367</v>
      </c>
      <c r="J73" s="971" t="s">
        <v>367</v>
      </c>
      <c r="K73" s="971" t="s">
        <v>2440</v>
      </c>
      <c r="L73" s="971" t="s">
        <v>2441</v>
      </c>
      <c r="M73" s="971" t="s">
        <v>2248</v>
      </c>
      <c r="N73" s="971" t="s">
        <v>2441</v>
      </c>
      <c r="O73" s="971" t="s">
        <v>2441</v>
      </c>
      <c r="P73" s="971" t="s">
        <v>2441</v>
      </c>
      <c r="Q73" s="971" t="s">
        <v>2194</v>
      </c>
      <c r="R73" s="971" t="s">
        <v>2441</v>
      </c>
      <c r="S73" s="971" t="s">
        <v>2442</v>
      </c>
      <c r="T73" s="971" t="s">
        <v>2443</v>
      </c>
      <c r="U73" s="971" t="s">
        <v>2443</v>
      </c>
      <c r="V73" s="971" t="s">
        <v>2444</v>
      </c>
      <c r="W73" s="971" t="s">
        <v>2443</v>
      </c>
      <c r="X73" s="971" t="s">
        <v>2201</v>
      </c>
      <c r="Y73" s="971" t="s">
        <v>2201</v>
      </c>
      <c r="Z73" s="971" t="s">
        <v>2222</v>
      </c>
      <c r="AA73" s="971" t="s">
        <v>2443</v>
      </c>
      <c r="AB73" s="971" t="s">
        <v>2385</v>
      </c>
      <c r="AC73" s="971" t="s">
        <v>2443</v>
      </c>
      <c r="AD73" s="971" t="s">
        <v>2401</v>
      </c>
    </row>
    <row r="74" spans="1:30" x14ac:dyDescent="0.3">
      <c r="A74" s="970" t="s">
        <v>753</v>
      </c>
      <c r="B74" s="971" t="s">
        <v>964</v>
      </c>
      <c r="C74" s="971" t="s">
        <v>2175</v>
      </c>
      <c r="D74" s="971" t="s">
        <v>2308</v>
      </c>
      <c r="E74" s="971" t="s">
        <v>2210</v>
      </c>
      <c r="F74" s="971" t="s">
        <v>964</v>
      </c>
      <c r="G74" s="971" t="s">
        <v>964</v>
      </c>
      <c r="H74" s="971" t="s">
        <v>968</v>
      </c>
      <c r="I74" s="971" t="s">
        <v>2333</v>
      </c>
      <c r="J74" s="971" t="s">
        <v>964</v>
      </c>
      <c r="K74" s="971" t="s">
        <v>2203</v>
      </c>
      <c r="L74" s="971" t="s">
        <v>964</v>
      </c>
      <c r="M74" s="971" t="s">
        <v>2211</v>
      </c>
      <c r="N74" s="971" t="s">
        <v>964</v>
      </c>
      <c r="O74" s="971" t="s">
        <v>964</v>
      </c>
      <c r="P74" s="971" t="s">
        <v>964</v>
      </c>
      <c r="Q74" s="971" t="s">
        <v>964</v>
      </c>
      <c r="R74" s="971" t="s">
        <v>2194</v>
      </c>
      <c r="S74" s="971" t="s">
        <v>2232</v>
      </c>
      <c r="T74" s="971" t="s">
        <v>2404</v>
      </c>
      <c r="U74" s="971" t="s">
        <v>2404</v>
      </c>
      <c r="V74" s="971" t="s">
        <v>2404</v>
      </c>
      <c r="W74" s="971" t="s">
        <v>2227</v>
      </c>
      <c r="X74" s="971" t="s">
        <v>2445</v>
      </c>
      <c r="Y74" s="971" t="s">
        <v>2445</v>
      </c>
      <c r="Z74" s="971" t="s">
        <v>2445</v>
      </c>
      <c r="AA74" s="971" t="s">
        <v>2445</v>
      </c>
      <c r="AB74" s="971" t="s">
        <v>2445</v>
      </c>
      <c r="AC74" s="971" t="s">
        <v>2445</v>
      </c>
      <c r="AD74" s="971" t="s">
        <v>2406</v>
      </c>
    </row>
    <row r="75" spans="1:30" x14ac:dyDescent="0.3">
      <c r="A75" s="970" t="s">
        <v>754</v>
      </c>
      <c r="B75" s="971" t="s">
        <v>2194</v>
      </c>
      <c r="C75" s="971" t="s">
        <v>2194</v>
      </c>
      <c r="D75" s="971" t="s">
        <v>2194</v>
      </c>
      <c r="E75" s="971" t="s">
        <v>2194</v>
      </c>
      <c r="F75" s="971" t="s">
        <v>2166</v>
      </c>
      <c r="G75" s="971" t="s">
        <v>2194</v>
      </c>
      <c r="H75" s="971" t="s">
        <v>2194</v>
      </c>
      <c r="I75" s="971" t="s">
        <v>2194</v>
      </c>
      <c r="J75" s="971" t="s">
        <v>2194</v>
      </c>
      <c r="K75" s="971" t="s">
        <v>2194</v>
      </c>
      <c r="L75" s="971" t="s">
        <v>2195</v>
      </c>
      <c r="M75" s="971" t="s">
        <v>2195</v>
      </c>
      <c r="N75" s="971" t="s">
        <v>2195</v>
      </c>
      <c r="O75" s="971" t="s">
        <v>2195</v>
      </c>
      <c r="P75" s="971" t="s">
        <v>2195</v>
      </c>
      <c r="Q75" s="971" t="s">
        <v>2195</v>
      </c>
      <c r="R75" s="971" t="s">
        <v>2169</v>
      </c>
      <c r="S75" s="971" t="s">
        <v>2198</v>
      </c>
      <c r="T75" s="971" t="s">
        <v>2177</v>
      </c>
      <c r="U75" s="971" t="s">
        <v>2177</v>
      </c>
      <c r="V75" s="971" t="s">
        <v>2172</v>
      </c>
      <c r="W75" s="971" t="s">
        <v>2172</v>
      </c>
      <c r="X75" s="971" t="s">
        <v>2172</v>
      </c>
      <c r="Y75" s="971" t="s">
        <v>2172</v>
      </c>
      <c r="Z75" s="971" t="s">
        <v>2172</v>
      </c>
      <c r="AA75" s="971" t="s">
        <v>2172</v>
      </c>
      <c r="AB75" s="971" t="s">
        <v>2172</v>
      </c>
      <c r="AC75" s="971" t="s">
        <v>2172</v>
      </c>
      <c r="AD75" s="971" t="s">
        <v>2229</v>
      </c>
    </row>
    <row r="76" spans="1:30" x14ac:dyDescent="0.3">
      <c r="A76" s="970" t="s">
        <v>755</v>
      </c>
      <c r="B76" s="971" t="s">
        <v>2166</v>
      </c>
      <c r="C76" s="971" t="s">
        <v>2194</v>
      </c>
      <c r="D76" s="971" t="s">
        <v>986</v>
      </c>
      <c r="E76" s="971" t="s">
        <v>2194</v>
      </c>
      <c r="F76" s="971" t="s">
        <v>2194</v>
      </c>
      <c r="G76" s="971" t="s">
        <v>2166</v>
      </c>
      <c r="H76" s="971" t="s">
        <v>2194</v>
      </c>
      <c r="I76" s="971" t="s">
        <v>2194</v>
      </c>
      <c r="J76" s="971" t="s">
        <v>986</v>
      </c>
      <c r="K76" s="971" t="s">
        <v>986</v>
      </c>
      <c r="L76" s="971" t="s">
        <v>2195</v>
      </c>
      <c r="M76" s="971" t="s">
        <v>2195</v>
      </c>
      <c r="N76" s="971" t="s">
        <v>2195</v>
      </c>
      <c r="O76" s="971" t="s">
        <v>2195</v>
      </c>
      <c r="P76" s="971" t="s">
        <v>2195</v>
      </c>
      <c r="Q76" s="971" t="s">
        <v>2195</v>
      </c>
      <c r="R76" s="971" t="s">
        <v>2195</v>
      </c>
      <c r="S76" s="971" t="s">
        <v>2198</v>
      </c>
      <c r="T76" s="971" t="s">
        <v>2215</v>
      </c>
      <c r="U76" s="971" t="s">
        <v>2172</v>
      </c>
      <c r="V76" s="971" t="s">
        <v>2172</v>
      </c>
      <c r="W76" s="971" t="s">
        <v>2177</v>
      </c>
      <c r="X76" s="971" t="s">
        <v>2177</v>
      </c>
      <c r="Y76" s="971" t="s">
        <v>2177</v>
      </c>
      <c r="Z76" s="971" t="s">
        <v>2198</v>
      </c>
      <c r="AA76" s="971" t="s">
        <v>2172</v>
      </c>
      <c r="AB76" s="971" t="s">
        <v>2172</v>
      </c>
      <c r="AC76" s="971" t="s">
        <v>2172</v>
      </c>
      <c r="AD76" s="971" t="s">
        <v>2208</v>
      </c>
    </row>
    <row r="77" spans="1:30" s="961" customFormat="1" x14ac:dyDescent="0.3">
      <c r="A77" s="969" t="s">
        <v>756</v>
      </c>
      <c r="B77" s="968" t="s">
        <v>2224</v>
      </c>
      <c r="C77" s="968" t="s">
        <v>2224</v>
      </c>
      <c r="D77" s="968" t="s">
        <v>2224</v>
      </c>
      <c r="E77" s="968" t="s">
        <v>2224</v>
      </c>
      <c r="F77" s="968" t="s">
        <v>2167</v>
      </c>
      <c r="G77" s="968" t="s">
        <v>2224</v>
      </c>
      <c r="H77" s="968" t="s">
        <v>2446</v>
      </c>
      <c r="I77" s="968" t="s">
        <v>2446</v>
      </c>
      <c r="J77" s="968" t="s">
        <v>2224</v>
      </c>
      <c r="K77" s="968" t="s">
        <v>2224</v>
      </c>
      <c r="L77" s="968" t="s">
        <v>2257</v>
      </c>
      <c r="M77" s="968" t="s">
        <v>964</v>
      </c>
      <c r="N77" s="968" t="s">
        <v>2385</v>
      </c>
      <c r="O77" s="968" t="s">
        <v>2298</v>
      </c>
      <c r="P77" s="968" t="s">
        <v>2385</v>
      </c>
      <c r="Q77" s="968" t="s">
        <v>2385</v>
      </c>
      <c r="R77" s="968" t="s">
        <v>2385</v>
      </c>
      <c r="S77" s="968" t="s">
        <v>2222</v>
      </c>
      <c r="T77" s="968" t="s">
        <v>2236</v>
      </c>
      <c r="U77" s="968" t="s">
        <v>2236</v>
      </c>
      <c r="V77" s="968" t="s">
        <v>2172</v>
      </c>
      <c r="W77" s="968" t="s">
        <v>2172</v>
      </c>
      <c r="X77" s="968" t="s">
        <v>2172</v>
      </c>
      <c r="Y77" s="968" t="s">
        <v>2172</v>
      </c>
      <c r="Z77" s="968" t="s">
        <v>2172</v>
      </c>
      <c r="AA77" s="968" t="s">
        <v>2172</v>
      </c>
      <c r="AB77" s="968" t="s">
        <v>2172</v>
      </c>
      <c r="AC77" s="968" t="s">
        <v>2172</v>
      </c>
      <c r="AD77" s="968" t="s">
        <v>2447</v>
      </c>
    </row>
    <row r="78" spans="1:30" s="961" customFormat="1" x14ac:dyDescent="0.3">
      <c r="A78" s="969" t="s">
        <v>757</v>
      </c>
      <c r="B78" s="968" t="s">
        <v>964</v>
      </c>
      <c r="C78" s="968" t="s">
        <v>2195</v>
      </c>
      <c r="D78" s="968" t="s">
        <v>2448</v>
      </c>
      <c r="E78" s="968" t="s">
        <v>986</v>
      </c>
      <c r="F78" s="968" t="s">
        <v>968</v>
      </c>
      <c r="G78" s="968" t="s">
        <v>964</v>
      </c>
      <c r="H78" s="968" t="s">
        <v>968</v>
      </c>
      <c r="I78" s="968" t="s">
        <v>964</v>
      </c>
      <c r="J78" s="968" t="s">
        <v>968</v>
      </c>
      <c r="K78" s="968" t="s">
        <v>984</v>
      </c>
      <c r="L78" s="968" t="s">
        <v>2236</v>
      </c>
      <c r="M78" s="968" t="s">
        <v>2449</v>
      </c>
      <c r="N78" s="968" t="s">
        <v>2253</v>
      </c>
      <c r="O78" s="968" t="s">
        <v>2450</v>
      </c>
      <c r="P78" s="968" t="s">
        <v>2236</v>
      </c>
      <c r="Q78" s="968" t="s">
        <v>2211</v>
      </c>
      <c r="R78" s="968" t="s">
        <v>964</v>
      </c>
      <c r="S78" s="968" t="s">
        <v>2211</v>
      </c>
      <c r="T78" s="968" t="s">
        <v>965</v>
      </c>
      <c r="U78" s="968" t="s">
        <v>2172</v>
      </c>
      <c r="V78" s="968" t="s">
        <v>2172</v>
      </c>
      <c r="W78" s="968" t="s">
        <v>2172</v>
      </c>
      <c r="X78" s="968" t="s">
        <v>2172</v>
      </c>
      <c r="Y78" s="968" t="s">
        <v>2172</v>
      </c>
      <c r="Z78" s="968" t="s">
        <v>2172</v>
      </c>
      <c r="AA78" s="968" t="s">
        <v>2172</v>
      </c>
      <c r="AB78" s="968" t="s">
        <v>2172</v>
      </c>
      <c r="AC78" s="968" t="s">
        <v>2172</v>
      </c>
      <c r="AD78" s="968" t="s">
        <v>2451</v>
      </c>
    </row>
    <row r="79" spans="1:30" x14ac:dyDescent="0.3">
      <c r="A79" s="970" t="s">
        <v>758</v>
      </c>
      <c r="B79" s="971" t="s">
        <v>2167</v>
      </c>
      <c r="C79" s="971" t="s">
        <v>2194</v>
      </c>
      <c r="D79" s="971" t="s">
        <v>986</v>
      </c>
      <c r="E79" s="971" t="s">
        <v>986</v>
      </c>
      <c r="F79" s="971" t="s">
        <v>2167</v>
      </c>
      <c r="G79" s="971" t="s">
        <v>2167</v>
      </c>
      <c r="H79" s="971" t="s">
        <v>971</v>
      </c>
      <c r="I79" s="971" t="s">
        <v>2167</v>
      </c>
      <c r="J79" s="971" t="s">
        <v>2167</v>
      </c>
      <c r="K79" s="971" t="s">
        <v>971</v>
      </c>
      <c r="L79" s="971" t="s">
        <v>964</v>
      </c>
      <c r="M79" s="971" t="s">
        <v>964</v>
      </c>
      <c r="N79" s="971" t="s">
        <v>964</v>
      </c>
      <c r="O79" s="971" t="s">
        <v>2211</v>
      </c>
      <c r="P79" s="971" t="s">
        <v>964</v>
      </c>
      <c r="Q79" s="971" t="s">
        <v>2211</v>
      </c>
      <c r="R79" s="971" t="s">
        <v>964</v>
      </c>
      <c r="S79" s="971" t="s">
        <v>2211</v>
      </c>
      <c r="T79" s="971" t="s">
        <v>965</v>
      </c>
      <c r="U79" s="971" t="s">
        <v>965</v>
      </c>
      <c r="V79" s="971" t="s">
        <v>2172</v>
      </c>
      <c r="W79" s="971" t="s">
        <v>2172</v>
      </c>
      <c r="X79" s="971" t="s">
        <v>2172</v>
      </c>
      <c r="Y79" s="971" t="s">
        <v>2172</v>
      </c>
      <c r="Z79" s="971" t="s">
        <v>2172</v>
      </c>
      <c r="AA79" s="971" t="s">
        <v>2172</v>
      </c>
      <c r="AB79" s="971" t="s">
        <v>2172</v>
      </c>
      <c r="AC79" s="971" t="s">
        <v>2172</v>
      </c>
      <c r="AD79" s="971" t="s">
        <v>2190</v>
      </c>
    </row>
    <row r="80" spans="1:30" x14ac:dyDescent="0.3">
      <c r="A80" s="970" t="s">
        <v>759</v>
      </c>
      <c r="B80" s="971" t="s">
        <v>964</v>
      </c>
      <c r="C80" s="971" t="s">
        <v>2195</v>
      </c>
      <c r="D80" s="971" t="s">
        <v>2413</v>
      </c>
      <c r="E80" s="971" t="s">
        <v>2194</v>
      </c>
      <c r="F80" s="971" t="s">
        <v>968</v>
      </c>
      <c r="G80" s="971" t="s">
        <v>964</v>
      </c>
      <c r="H80" s="971" t="s">
        <v>964</v>
      </c>
      <c r="I80" s="971" t="s">
        <v>964</v>
      </c>
      <c r="J80" s="971" t="s">
        <v>968</v>
      </c>
      <c r="K80" s="971" t="s">
        <v>2236</v>
      </c>
      <c r="L80" s="971" t="s">
        <v>2236</v>
      </c>
      <c r="M80" s="971" t="s">
        <v>2236</v>
      </c>
      <c r="N80" s="971" t="s">
        <v>2253</v>
      </c>
      <c r="O80" s="971" t="s">
        <v>2253</v>
      </c>
      <c r="P80" s="971" t="s">
        <v>2236</v>
      </c>
      <c r="Q80" s="971" t="s">
        <v>964</v>
      </c>
      <c r="R80" s="971" t="s">
        <v>964</v>
      </c>
      <c r="S80" s="971" t="s">
        <v>2198</v>
      </c>
      <c r="T80" s="971" t="s">
        <v>965</v>
      </c>
      <c r="U80" s="971" t="s">
        <v>2172</v>
      </c>
      <c r="V80" s="971" t="s">
        <v>2172</v>
      </c>
      <c r="W80" s="971" t="s">
        <v>2172</v>
      </c>
      <c r="X80" s="971" t="s">
        <v>2172</v>
      </c>
      <c r="Y80" s="971" t="s">
        <v>2172</v>
      </c>
      <c r="Z80" s="971" t="s">
        <v>2172</v>
      </c>
      <c r="AA80" s="971" t="s">
        <v>2172</v>
      </c>
      <c r="AB80" s="971" t="s">
        <v>2172</v>
      </c>
      <c r="AC80" s="971" t="s">
        <v>2172</v>
      </c>
      <c r="AD80" s="971" t="s">
        <v>2451</v>
      </c>
    </row>
    <row r="81" spans="1:30" x14ac:dyDescent="0.3">
      <c r="A81" s="970" t="s">
        <v>760</v>
      </c>
      <c r="B81" s="971" t="s">
        <v>2194</v>
      </c>
      <c r="C81" s="971" t="s">
        <v>2194</v>
      </c>
      <c r="D81" s="971" t="s">
        <v>2194</v>
      </c>
      <c r="E81" s="971" t="s">
        <v>2194</v>
      </c>
      <c r="F81" s="971" t="s">
        <v>2194</v>
      </c>
      <c r="G81" s="971" t="s">
        <v>2194</v>
      </c>
      <c r="H81" s="971" t="s">
        <v>2194</v>
      </c>
      <c r="I81" s="971" t="s">
        <v>2194</v>
      </c>
      <c r="J81" s="971" t="s">
        <v>2194</v>
      </c>
      <c r="K81" s="971" t="s">
        <v>2194</v>
      </c>
      <c r="L81" s="971" t="s">
        <v>2195</v>
      </c>
      <c r="M81" s="971" t="s">
        <v>2195</v>
      </c>
      <c r="N81" s="971" t="s">
        <v>2195</v>
      </c>
      <c r="O81" s="971" t="s">
        <v>2195</v>
      </c>
      <c r="P81" s="971" t="s">
        <v>2195</v>
      </c>
      <c r="Q81" s="971" t="s">
        <v>2195</v>
      </c>
      <c r="R81" s="971" t="s">
        <v>2195</v>
      </c>
      <c r="S81" s="971" t="s">
        <v>2230</v>
      </c>
      <c r="T81" s="971" t="s">
        <v>2177</v>
      </c>
      <c r="U81" s="971" t="s">
        <v>2177</v>
      </c>
      <c r="V81" s="971" t="s">
        <v>2177</v>
      </c>
      <c r="W81" s="971" t="s">
        <v>2172</v>
      </c>
      <c r="X81" s="971" t="s">
        <v>2172</v>
      </c>
      <c r="Y81" s="971" t="s">
        <v>2172</v>
      </c>
      <c r="Z81" s="971" t="s">
        <v>2172</v>
      </c>
      <c r="AA81" s="971" t="s">
        <v>2172</v>
      </c>
      <c r="AB81" s="971" t="s">
        <v>2172</v>
      </c>
      <c r="AC81" s="971" t="s">
        <v>2172</v>
      </c>
      <c r="AD81" s="971" t="s">
        <v>2247</v>
      </c>
    </row>
    <row r="82" spans="1:30" x14ac:dyDescent="0.3">
      <c r="A82" s="970" t="s">
        <v>761</v>
      </c>
      <c r="B82" s="971" t="s">
        <v>2452</v>
      </c>
      <c r="C82" s="971" t="s">
        <v>2452</v>
      </c>
      <c r="D82" s="971" t="s">
        <v>2452</v>
      </c>
      <c r="E82" s="971" t="s">
        <v>2452</v>
      </c>
      <c r="F82" s="971" t="s">
        <v>2452</v>
      </c>
      <c r="G82" s="971" t="s">
        <v>2452</v>
      </c>
      <c r="H82" s="971" t="s">
        <v>2452</v>
      </c>
      <c r="I82" s="971" t="s">
        <v>2452</v>
      </c>
      <c r="J82" s="971" t="s">
        <v>2452</v>
      </c>
      <c r="K82" s="971" t="s">
        <v>2452</v>
      </c>
      <c r="L82" s="971" t="s">
        <v>2386</v>
      </c>
      <c r="M82" s="971" t="s">
        <v>2453</v>
      </c>
      <c r="N82" s="971" t="s">
        <v>2454</v>
      </c>
      <c r="O82" s="971" t="s">
        <v>2453</v>
      </c>
      <c r="P82" s="971" t="s">
        <v>2453</v>
      </c>
      <c r="Q82" s="971" t="s">
        <v>2453</v>
      </c>
      <c r="R82" s="971" t="s">
        <v>2453</v>
      </c>
      <c r="S82" s="971" t="s">
        <v>2455</v>
      </c>
      <c r="T82" s="971" t="s">
        <v>2456</v>
      </c>
      <c r="U82" s="971" t="s">
        <v>2456</v>
      </c>
      <c r="V82" s="971" t="s">
        <v>2456</v>
      </c>
      <c r="W82" s="971" t="s">
        <v>2456</v>
      </c>
      <c r="X82" s="971" t="s">
        <v>2456</v>
      </c>
      <c r="Y82" s="971" t="s">
        <v>2456</v>
      </c>
      <c r="Z82" s="971" t="s">
        <v>2456</v>
      </c>
      <c r="AA82" s="971" t="s">
        <v>2456</v>
      </c>
      <c r="AB82" s="971" t="s">
        <v>2456</v>
      </c>
      <c r="AC82" s="971" t="s">
        <v>2456</v>
      </c>
      <c r="AD82" s="971" t="s">
        <v>2401</v>
      </c>
    </row>
    <row r="83" spans="1:30" x14ac:dyDescent="0.3">
      <c r="A83" s="970" t="s">
        <v>762</v>
      </c>
      <c r="B83" s="971" t="s">
        <v>2194</v>
      </c>
      <c r="C83" s="971" t="s">
        <v>2194</v>
      </c>
      <c r="D83" s="971" t="s">
        <v>2194</v>
      </c>
      <c r="E83" s="971" t="s">
        <v>2194</v>
      </c>
      <c r="F83" s="971" t="s">
        <v>2194</v>
      </c>
      <c r="G83" s="971" t="s">
        <v>2194</v>
      </c>
      <c r="H83" s="971" t="s">
        <v>2194</v>
      </c>
      <c r="I83" s="971" t="s">
        <v>2194</v>
      </c>
      <c r="J83" s="971" t="s">
        <v>2194</v>
      </c>
      <c r="K83" s="971" t="s">
        <v>2194</v>
      </c>
      <c r="L83" s="971" t="s">
        <v>2195</v>
      </c>
      <c r="M83" s="971" t="s">
        <v>2195</v>
      </c>
      <c r="N83" s="971" t="s">
        <v>2195</v>
      </c>
      <c r="O83" s="971" t="s">
        <v>2195</v>
      </c>
      <c r="P83" s="971" t="s">
        <v>2195</v>
      </c>
      <c r="Q83" s="971" t="s">
        <v>2195</v>
      </c>
      <c r="R83" s="971" t="s">
        <v>2195</v>
      </c>
      <c r="S83" s="971" t="s">
        <v>2198</v>
      </c>
      <c r="T83" s="971" t="s">
        <v>2177</v>
      </c>
      <c r="U83" s="971" t="s">
        <v>2177</v>
      </c>
      <c r="V83" s="971" t="s">
        <v>2172</v>
      </c>
      <c r="W83" s="971" t="s">
        <v>2172</v>
      </c>
      <c r="X83" s="971" t="s">
        <v>2172</v>
      </c>
      <c r="Y83" s="971" t="s">
        <v>2172</v>
      </c>
      <c r="Z83" s="971" t="s">
        <v>2172</v>
      </c>
      <c r="AA83" s="971" t="s">
        <v>2172</v>
      </c>
      <c r="AB83" s="971" t="s">
        <v>2172</v>
      </c>
      <c r="AC83" s="971" t="s">
        <v>2172</v>
      </c>
      <c r="AD83" s="971" t="s">
        <v>2247</v>
      </c>
    </row>
    <row r="84" spans="1:30" ht="14.25" customHeight="1" x14ac:dyDescent="0.3">
      <c r="A84" s="970" t="s">
        <v>763</v>
      </c>
      <c r="B84" s="971" t="s">
        <v>997</v>
      </c>
      <c r="C84" s="971" t="s">
        <v>2205</v>
      </c>
      <c r="D84" s="971" t="s">
        <v>2205</v>
      </c>
      <c r="E84" s="971" t="s">
        <v>1001</v>
      </c>
      <c r="F84" s="971" t="s">
        <v>997</v>
      </c>
      <c r="G84" s="971" t="s">
        <v>956</v>
      </c>
      <c r="H84" s="971" t="s">
        <v>2362</v>
      </c>
      <c r="I84" s="971" t="s">
        <v>2457</v>
      </c>
      <c r="J84" s="971" t="s">
        <v>2458</v>
      </c>
      <c r="K84" s="971" t="s">
        <v>2459</v>
      </c>
      <c r="L84" s="971" t="s">
        <v>2319</v>
      </c>
      <c r="M84" s="971" t="s">
        <v>2460</v>
      </c>
      <c r="N84" s="971" t="s">
        <v>2321</v>
      </c>
      <c r="O84" s="971" t="s">
        <v>2321</v>
      </c>
      <c r="P84" s="971" t="s">
        <v>2321</v>
      </c>
      <c r="Q84" s="971" t="s">
        <v>2461</v>
      </c>
      <c r="R84" s="971" t="s">
        <v>2462</v>
      </c>
      <c r="S84" s="971" t="s">
        <v>2322</v>
      </c>
      <c r="T84" s="971" t="s">
        <v>2247</v>
      </c>
      <c r="U84" s="971" t="s">
        <v>2212</v>
      </c>
      <c r="V84" s="971" t="s">
        <v>2463</v>
      </c>
      <c r="W84" s="971" t="s">
        <v>2212</v>
      </c>
      <c r="X84" s="971" t="s">
        <v>2180</v>
      </c>
      <c r="Y84" s="971" t="s">
        <v>2276</v>
      </c>
      <c r="Z84" s="971" t="s">
        <v>2212</v>
      </c>
      <c r="AA84" s="971" t="s">
        <v>2247</v>
      </c>
      <c r="AB84" s="971" t="s">
        <v>2247</v>
      </c>
      <c r="AC84" s="971" t="s">
        <v>2247</v>
      </c>
      <c r="AD84" s="971" t="s">
        <v>2464</v>
      </c>
    </row>
    <row r="85" spans="1:30" s="961" customFormat="1" x14ac:dyDescent="0.3">
      <c r="A85" s="969" t="s">
        <v>764</v>
      </c>
      <c r="B85" s="968" t="s">
        <v>2178</v>
      </c>
      <c r="C85" s="968" t="s">
        <v>2166</v>
      </c>
      <c r="D85" s="968" t="s">
        <v>2166</v>
      </c>
      <c r="E85" s="968" t="s">
        <v>2224</v>
      </c>
      <c r="F85" s="968" t="s">
        <v>2224</v>
      </c>
      <c r="G85" s="968" t="s">
        <v>2194</v>
      </c>
      <c r="H85" s="968" t="s">
        <v>2194</v>
      </c>
      <c r="I85" s="968" t="s">
        <v>2465</v>
      </c>
      <c r="J85" s="968" t="s">
        <v>986</v>
      </c>
      <c r="K85" s="968" t="s">
        <v>2454</v>
      </c>
      <c r="L85" s="968" t="s">
        <v>2234</v>
      </c>
      <c r="M85" s="968" t="s">
        <v>963</v>
      </c>
      <c r="N85" s="968" t="s">
        <v>2386</v>
      </c>
      <c r="O85" s="968" t="s">
        <v>2195</v>
      </c>
      <c r="P85" s="968" t="s">
        <v>2195</v>
      </c>
      <c r="Q85" s="968" t="s">
        <v>963</v>
      </c>
      <c r="R85" s="968" t="s">
        <v>2251</v>
      </c>
      <c r="S85" s="968" t="s">
        <v>2225</v>
      </c>
      <c r="T85" s="968" t="s">
        <v>2232</v>
      </c>
      <c r="U85" s="968" t="s">
        <v>2172</v>
      </c>
      <c r="V85" s="968" t="s">
        <v>2172</v>
      </c>
      <c r="W85" s="968" t="s">
        <v>2336</v>
      </c>
      <c r="X85" s="968" t="s">
        <v>2172</v>
      </c>
      <c r="Y85" s="968" t="s">
        <v>2172</v>
      </c>
      <c r="Z85" s="968" t="s">
        <v>2172</v>
      </c>
      <c r="AA85" s="968" t="s">
        <v>2172</v>
      </c>
      <c r="AB85" s="968" t="s">
        <v>2172</v>
      </c>
      <c r="AC85" s="968" t="s">
        <v>2172</v>
      </c>
      <c r="AD85" s="968" t="s">
        <v>2466</v>
      </c>
    </row>
    <row r="86" spans="1:30" x14ac:dyDescent="0.3">
      <c r="A86" s="970" t="s">
        <v>765</v>
      </c>
      <c r="B86" s="971" t="s">
        <v>2178</v>
      </c>
      <c r="C86" s="971" t="s">
        <v>2194</v>
      </c>
      <c r="D86" s="971" t="s">
        <v>2454</v>
      </c>
      <c r="E86" s="971" t="s">
        <v>2194</v>
      </c>
      <c r="F86" s="971" t="s">
        <v>2194</v>
      </c>
      <c r="G86" s="971" t="s">
        <v>2194</v>
      </c>
      <c r="H86" s="971" t="s">
        <v>2194</v>
      </c>
      <c r="I86" s="971" t="s">
        <v>2465</v>
      </c>
      <c r="J86" s="971" t="s">
        <v>986</v>
      </c>
      <c r="K86" s="971" t="s">
        <v>2454</v>
      </c>
      <c r="L86" s="971" t="s">
        <v>2234</v>
      </c>
      <c r="M86" s="971" t="s">
        <v>963</v>
      </c>
      <c r="N86" s="971" t="s">
        <v>2195</v>
      </c>
      <c r="O86" s="971" t="s">
        <v>2195</v>
      </c>
      <c r="P86" s="971" t="s">
        <v>2195</v>
      </c>
      <c r="Q86" s="971" t="s">
        <v>963</v>
      </c>
      <c r="R86" s="971" t="s">
        <v>2329</v>
      </c>
      <c r="S86" s="971" t="s">
        <v>2198</v>
      </c>
      <c r="T86" s="971" t="s">
        <v>2177</v>
      </c>
      <c r="U86" s="971" t="s">
        <v>2172</v>
      </c>
      <c r="V86" s="971" t="s">
        <v>2172</v>
      </c>
      <c r="W86" s="971" t="s">
        <v>2172</v>
      </c>
      <c r="X86" s="971" t="s">
        <v>2172</v>
      </c>
      <c r="Y86" s="971" t="s">
        <v>2172</v>
      </c>
      <c r="Z86" s="971" t="s">
        <v>2172</v>
      </c>
      <c r="AA86" s="971" t="s">
        <v>2172</v>
      </c>
      <c r="AB86" s="971" t="s">
        <v>2172</v>
      </c>
      <c r="AC86" s="971" t="s">
        <v>2172</v>
      </c>
      <c r="AD86" s="971" t="s">
        <v>2221</v>
      </c>
    </row>
    <row r="87" spans="1:30" x14ac:dyDescent="0.3">
      <c r="A87" s="970" t="s">
        <v>766</v>
      </c>
      <c r="B87" s="971" t="s">
        <v>2439</v>
      </c>
      <c r="C87" s="971" t="s">
        <v>2439</v>
      </c>
      <c r="D87" s="971" t="s">
        <v>2439</v>
      </c>
      <c r="E87" s="971" t="s">
        <v>2439</v>
      </c>
      <c r="F87" s="971" t="s">
        <v>2390</v>
      </c>
      <c r="G87" s="971" t="s">
        <v>2194</v>
      </c>
      <c r="H87" s="971" t="s">
        <v>2390</v>
      </c>
      <c r="I87" s="971" t="s">
        <v>2439</v>
      </c>
      <c r="J87" s="971" t="s">
        <v>2439</v>
      </c>
      <c r="K87" s="971" t="s">
        <v>2194</v>
      </c>
      <c r="L87" s="971" t="s">
        <v>2404</v>
      </c>
      <c r="M87" s="971" t="s">
        <v>2441</v>
      </c>
      <c r="N87" s="971" t="s">
        <v>367</v>
      </c>
      <c r="O87" s="971" t="s">
        <v>2441</v>
      </c>
      <c r="P87" s="971" t="s">
        <v>2467</v>
      </c>
      <c r="Q87" s="971" t="s">
        <v>2441</v>
      </c>
      <c r="R87" s="971" t="s">
        <v>995</v>
      </c>
      <c r="S87" s="971" t="s">
        <v>2442</v>
      </c>
      <c r="T87" s="971" t="s">
        <v>2443</v>
      </c>
      <c r="U87" s="971" t="s">
        <v>2443</v>
      </c>
      <c r="V87" s="971" t="s">
        <v>2443</v>
      </c>
      <c r="W87" s="971" t="s">
        <v>2443</v>
      </c>
      <c r="X87" s="971" t="s">
        <v>2443</v>
      </c>
      <c r="Y87" s="971" t="s">
        <v>2443</v>
      </c>
      <c r="Z87" s="971" t="s">
        <v>2443</v>
      </c>
      <c r="AA87" s="971" t="s">
        <v>2443</v>
      </c>
      <c r="AB87" s="971" t="s">
        <v>2172</v>
      </c>
      <c r="AC87" s="971" t="s">
        <v>2443</v>
      </c>
      <c r="AD87" s="971" t="s">
        <v>2401</v>
      </c>
    </row>
    <row r="88" spans="1:30" x14ac:dyDescent="0.3">
      <c r="A88" s="970" t="s">
        <v>767</v>
      </c>
      <c r="B88" s="971" t="s">
        <v>2194</v>
      </c>
      <c r="C88" s="971" t="s">
        <v>2194</v>
      </c>
      <c r="D88" s="971" t="s">
        <v>2194</v>
      </c>
      <c r="E88" s="971" t="s">
        <v>2194</v>
      </c>
      <c r="F88" s="971" t="s">
        <v>2194</v>
      </c>
      <c r="G88" s="971" t="s">
        <v>2194</v>
      </c>
      <c r="H88" s="971" t="s">
        <v>2194</v>
      </c>
      <c r="I88" s="971" t="s">
        <v>2194</v>
      </c>
      <c r="J88" s="971" t="s">
        <v>2194</v>
      </c>
      <c r="K88" s="971" t="s">
        <v>2194</v>
      </c>
      <c r="L88" s="971" t="s">
        <v>2195</v>
      </c>
      <c r="M88" s="971" t="s">
        <v>2195</v>
      </c>
      <c r="N88" s="971" t="s">
        <v>2195</v>
      </c>
      <c r="O88" s="971" t="s">
        <v>2195</v>
      </c>
      <c r="P88" s="971" t="s">
        <v>2195</v>
      </c>
      <c r="Q88" s="971" t="s">
        <v>2195</v>
      </c>
      <c r="R88" s="971" t="s">
        <v>2198</v>
      </c>
      <c r="S88" s="971" t="s">
        <v>2225</v>
      </c>
      <c r="T88" s="971" t="s">
        <v>2232</v>
      </c>
      <c r="U88" s="971" t="s">
        <v>2172</v>
      </c>
      <c r="V88" s="971" t="s">
        <v>2172</v>
      </c>
      <c r="W88" s="971" t="s">
        <v>2172</v>
      </c>
      <c r="X88" s="971" t="s">
        <v>2172</v>
      </c>
      <c r="Y88" s="971" t="s">
        <v>2172</v>
      </c>
      <c r="Z88" s="971" t="s">
        <v>2172</v>
      </c>
      <c r="AA88" s="971" t="s">
        <v>2172</v>
      </c>
      <c r="AB88" s="971" t="s">
        <v>2172</v>
      </c>
      <c r="AC88" s="971" t="s">
        <v>2172</v>
      </c>
      <c r="AD88" s="971" t="s">
        <v>2212</v>
      </c>
    </row>
    <row r="89" spans="1:30" x14ac:dyDescent="0.3">
      <c r="A89" s="970" t="s">
        <v>768</v>
      </c>
      <c r="B89" s="971" t="s">
        <v>2194</v>
      </c>
      <c r="C89" s="971" t="s">
        <v>2194</v>
      </c>
      <c r="D89" s="971" t="s">
        <v>2194</v>
      </c>
      <c r="E89" s="971" t="s">
        <v>2194</v>
      </c>
      <c r="F89" s="971" t="s">
        <v>2194</v>
      </c>
      <c r="G89" s="971" t="s">
        <v>2194</v>
      </c>
      <c r="H89" s="971" t="s">
        <v>2194</v>
      </c>
      <c r="I89" s="971" t="s">
        <v>2194</v>
      </c>
      <c r="J89" s="971" t="s">
        <v>2194</v>
      </c>
      <c r="K89" s="971" t="s">
        <v>2194</v>
      </c>
      <c r="L89" s="971" t="s">
        <v>2195</v>
      </c>
      <c r="M89" s="971" t="s">
        <v>2195</v>
      </c>
      <c r="N89" s="971" t="s">
        <v>2195</v>
      </c>
      <c r="O89" s="971" t="s">
        <v>2195</v>
      </c>
      <c r="P89" s="971" t="s">
        <v>2195</v>
      </c>
      <c r="Q89" s="971" t="s">
        <v>2195</v>
      </c>
      <c r="R89" s="971" t="s">
        <v>2195</v>
      </c>
      <c r="S89" s="971" t="s">
        <v>2198</v>
      </c>
      <c r="T89" s="971" t="s">
        <v>2177</v>
      </c>
      <c r="U89" s="971" t="s">
        <v>2177</v>
      </c>
      <c r="V89" s="971" t="s">
        <v>2177</v>
      </c>
      <c r="W89" s="971" t="s">
        <v>2172</v>
      </c>
      <c r="X89" s="971" t="s">
        <v>2177</v>
      </c>
      <c r="Y89" s="971" t="s">
        <v>2177</v>
      </c>
      <c r="Z89" s="971" t="s">
        <v>2177</v>
      </c>
      <c r="AA89" s="971" t="s">
        <v>2177</v>
      </c>
      <c r="AB89" s="971" t="s">
        <v>2177</v>
      </c>
      <c r="AC89" s="971" t="s">
        <v>2177</v>
      </c>
      <c r="AD89" s="971" t="s">
        <v>2468</v>
      </c>
    </row>
    <row r="90" spans="1:30" x14ac:dyDescent="0.3">
      <c r="A90" s="970" t="s">
        <v>769</v>
      </c>
      <c r="B90" s="971" t="s">
        <v>2194</v>
      </c>
      <c r="C90" s="971" t="s">
        <v>2194</v>
      </c>
      <c r="D90" s="971" t="s">
        <v>2194</v>
      </c>
      <c r="E90" s="971" t="s">
        <v>2194</v>
      </c>
      <c r="F90" s="971" t="s">
        <v>2194</v>
      </c>
      <c r="G90" s="971" t="s">
        <v>2194</v>
      </c>
      <c r="H90" s="971" t="s">
        <v>2194</v>
      </c>
      <c r="I90" s="971" t="s">
        <v>2194</v>
      </c>
      <c r="J90" s="971" t="s">
        <v>2194</v>
      </c>
      <c r="K90" s="971" t="s">
        <v>2194</v>
      </c>
      <c r="L90" s="971" t="s">
        <v>2248</v>
      </c>
      <c r="M90" s="971" t="s">
        <v>2195</v>
      </c>
      <c r="N90" s="971" t="s">
        <v>2386</v>
      </c>
      <c r="O90" s="971" t="s">
        <v>2195</v>
      </c>
      <c r="P90" s="971" t="s">
        <v>2195</v>
      </c>
      <c r="Q90" s="971" t="s">
        <v>2195</v>
      </c>
      <c r="R90" s="971" t="s">
        <v>2195</v>
      </c>
      <c r="S90" s="971" t="s">
        <v>2198</v>
      </c>
      <c r="T90" s="971" t="s">
        <v>2177</v>
      </c>
      <c r="U90" s="971" t="s">
        <v>2172</v>
      </c>
      <c r="V90" s="971" t="s">
        <v>2172</v>
      </c>
      <c r="W90" s="971" t="s">
        <v>2172</v>
      </c>
      <c r="X90" s="971" t="s">
        <v>2172</v>
      </c>
      <c r="Y90" s="971" t="s">
        <v>2172</v>
      </c>
      <c r="Z90" s="971" t="s">
        <v>2172</v>
      </c>
      <c r="AA90" s="971" t="s">
        <v>2172</v>
      </c>
      <c r="AB90" s="971" t="s">
        <v>2172</v>
      </c>
      <c r="AC90" s="971" t="s">
        <v>2172</v>
      </c>
      <c r="AD90" s="971" t="s">
        <v>2469</v>
      </c>
    </row>
    <row r="91" spans="1:30" x14ac:dyDescent="0.3">
      <c r="A91" s="970" t="s">
        <v>770</v>
      </c>
      <c r="B91" s="971" t="s">
        <v>2470</v>
      </c>
      <c r="C91" s="971" t="s">
        <v>2361</v>
      </c>
      <c r="D91" s="971" t="s">
        <v>2361</v>
      </c>
      <c r="E91" s="971" t="s">
        <v>1018</v>
      </c>
      <c r="F91" s="971" t="s">
        <v>1018</v>
      </c>
      <c r="G91" s="971" t="s">
        <v>956</v>
      </c>
      <c r="H91" s="971" t="s">
        <v>956</v>
      </c>
      <c r="I91" s="971" t="s">
        <v>2471</v>
      </c>
      <c r="J91" s="971" t="s">
        <v>2471</v>
      </c>
      <c r="K91" s="971" t="s">
        <v>956</v>
      </c>
      <c r="L91" s="971" t="s">
        <v>2472</v>
      </c>
      <c r="M91" s="971" t="s">
        <v>2317</v>
      </c>
      <c r="N91" s="971" t="s">
        <v>2473</v>
      </c>
      <c r="O91" s="971" t="s">
        <v>2317</v>
      </c>
      <c r="P91" s="971" t="s">
        <v>2317</v>
      </c>
      <c r="Q91" s="971" t="s">
        <v>2473</v>
      </c>
      <c r="R91" s="971" t="s">
        <v>2474</v>
      </c>
      <c r="S91" s="971" t="s">
        <v>2475</v>
      </c>
      <c r="T91" s="971" t="s">
        <v>2476</v>
      </c>
      <c r="U91" s="971" t="s">
        <v>2477</v>
      </c>
      <c r="V91" s="971" t="s">
        <v>2466</v>
      </c>
      <c r="W91" s="971" t="s">
        <v>2478</v>
      </c>
      <c r="X91" s="971" t="s">
        <v>2466</v>
      </c>
      <c r="Y91" s="971" t="s">
        <v>2466</v>
      </c>
      <c r="Z91" s="971" t="s">
        <v>2466</v>
      </c>
      <c r="AA91" s="971" t="s">
        <v>2466</v>
      </c>
      <c r="AB91" s="971" t="s">
        <v>2466</v>
      </c>
      <c r="AC91" s="971" t="s">
        <v>2466</v>
      </c>
      <c r="AD91" s="971" t="s">
        <v>2466</v>
      </c>
    </row>
    <row r="92" spans="1:30" s="961" customFormat="1" ht="16.899999999999999" customHeight="1" x14ac:dyDescent="0.3">
      <c r="A92" s="969" t="s">
        <v>771</v>
      </c>
      <c r="B92" s="968" t="s">
        <v>2194</v>
      </c>
      <c r="C92" s="968" t="s">
        <v>2194</v>
      </c>
      <c r="D92" s="968" t="s">
        <v>2194</v>
      </c>
      <c r="E92" s="968" t="s">
        <v>2194</v>
      </c>
      <c r="F92" s="968" t="s">
        <v>986</v>
      </c>
      <c r="G92" s="968" t="s">
        <v>2194</v>
      </c>
      <c r="H92" s="968" t="s">
        <v>2328</v>
      </c>
      <c r="I92" s="968" t="s">
        <v>2194</v>
      </c>
      <c r="J92" s="968" t="s">
        <v>2194</v>
      </c>
      <c r="K92" s="968" t="s">
        <v>2194</v>
      </c>
      <c r="L92" s="968" t="s">
        <v>2195</v>
      </c>
      <c r="M92" s="968" t="s">
        <v>2195</v>
      </c>
      <c r="N92" s="968" t="s">
        <v>2195</v>
      </c>
      <c r="O92" s="968" t="s">
        <v>2228</v>
      </c>
      <c r="P92" s="968" t="s">
        <v>2228</v>
      </c>
      <c r="Q92" s="968" t="s">
        <v>2249</v>
      </c>
      <c r="R92" s="968" t="s">
        <v>2218</v>
      </c>
      <c r="S92" s="968" t="s">
        <v>2198</v>
      </c>
      <c r="T92" s="968" t="s">
        <v>2177</v>
      </c>
      <c r="U92" s="968" t="s">
        <v>2172</v>
      </c>
      <c r="V92" s="968" t="s">
        <v>2172</v>
      </c>
      <c r="W92" s="968" t="s">
        <v>2177</v>
      </c>
      <c r="X92" s="968" t="s">
        <v>2177</v>
      </c>
      <c r="Y92" s="968" t="s">
        <v>2177</v>
      </c>
      <c r="Z92" s="968" t="s">
        <v>2163</v>
      </c>
      <c r="AA92" s="968" t="s">
        <v>2172</v>
      </c>
      <c r="AB92" s="968" t="s">
        <v>2172</v>
      </c>
      <c r="AC92" s="968" t="s">
        <v>2177</v>
      </c>
      <c r="AD92" s="968" t="s">
        <v>2276</v>
      </c>
    </row>
    <row r="93" spans="1:30" x14ac:dyDescent="0.3">
      <c r="A93" s="970" t="s">
        <v>772</v>
      </c>
      <c r="B93" s="971" t="s">
        <v>2194</v>
      </c>
      <c r="C93" s="971" t="s">
        <v>2194</v>
      </c>
      <c r="D93" s="971" t="s">
        <v>2194</v>
      </c>
      <c r="E93" s="971" t="s">
        <v>2194</v>
      </c>
      <c r="F93" s="971" t="s">
        <v>2194</v>
      </c>
      <c r="G93" s="971" t="s">
        <v>2194</v>
      </c>
      <c r="H93" s="971" t="s">
        <v>2194</v>
      </c>
      <c r="I93" s="971" t="s">
        <v>2194</v>
      </c>
      <c r="J93" s="971" t="s">
        <v>2194</v>
      </c>
      <c r="K93" s="971" t="s">
        <v>2194</v>
      </c>
      <c r="L93" s="971" t="s">
        <v>2195</v>
      </c>
      <c r="M93" s="971" t="s">
        <v>2195</v>
      </c>
      <c r="N93" s="971" t="s">
        <v>2195</v>
      </c>
      <c r="O93" s="971" t="s">
        <v>2195</v>
      </c>
      <c r="P93" s="971" t="s">
        <v>2195</v>
      </c>
      <c r="Q93" s="971" t="s">
        <v>2249</v>
      </c>
      <c r="R93" s="971" t="s">
        <v>2195</v>
      </c>
      <c r="S93" s="971" t="s">
        <v>2198</v>
      </c>
      <c r="T93" s="971" t="s">
        <v>2177</v>
      </c>
      <c r="U93" s="971" t="s">
        <v>2177</v>
      </c>
      <c r="V93" s="971" t="s">
        <v>2177</v>
      </c>
      <c r="W93" s="971" t="s">
        <v>2177</v>
      </c>
      <c r="X93" s="971" t="s">
        <v>2177</v>
      </c>
      <c r="Y93" s="971" t="s">
        <v>2177</v>
      </c>
      <c r="Z93" s="971" t="s">
        <v>2177</v>
      </c>
      <c r="AA93" s="971" t="s">
        <v>2177</v>
      </c>
      <c r="AB93" s="971" t="s">
        <v>2177</v>
      </c>
      <c r="AC93" s="971" t="s">
        <v>2177</v>
      </c>
      <c r="AD93" s="971" t="s">
        <v>2247</v>
      </c>
    </row>
    <row r="94" spans="1:30" x14ac:dyDescent="0.3">
      <c r="A94" s="970" t="s">
        <v>773</v>
      </c>
      <c r="B94" s="971" t="s">
        <v>2194</v>
      </c>
      <c r="C94" s="971" t="s">
        <v>995</v>
      </c>
      <c r="D94" s="971" t="s">
        <v>2194</v>
      </c>
      <c r="E94" s="971" t="s">
        <v>2194</v>
      </c>
      <c r="F94" s="971" t="s">
        <v>2194</v>
      </c>
      <c r="G94" s="971" t="s">
        <v>2194</v>
      </c>
      <c r="H94" s="971" t="s">
        <v>2194</v>
      </c>
      <c r="I94" s="971" t="s">
        <v>2194</v>
      </c>
      <c r="J94" s="971" t="s">
        <v>2194</v>
      </c>
      <c r="K94" s="971" t="s">
        <v>2194</v>
      </c>
      <c r="L94" s="971" t="s">
        <v>2195</v>
      </c>
      <c r="M94" s="971" t="s">
        <v>2195</v>
      </c>
      <c r="N94" s="971" t="s">
        <v>2195</v>
      </c>
      <c r="O94" s="971" t="s">
        <v>2195</v>
      </c>
      <c r="P94" s="971" t="s">
        <v>2195</v>
      </c>
      <c r="Q94" s="971" t="s">
        <v>367</v>
      </c>
      <c r="R94" s="971" t="s">
        <v>2195</v>
      </c>
      <c r="S94" s="971" t="s">
        <v>2198</v>
      </c>
      <c r="T94" s="971" t="s">
        <v>2177</v>
      </c>
      <c r="U94" s="971" t="s">
        <v>2177</v>
      </c>
      <c r="V94" s="971" t="s">
        <v>2177</v>
      </c>
      <c r="W94" s="971" t="s">
        <v>2177</v>
      </c>
      <c r="X94" s="971" t="s">
        <v>2177</v>
      </c>
      <c r="Y94" s="971" t="s">
        <v>2177</v>
      </c>
      <c r="Z94" s="971" t="s">
        <v>2177</v>
      </c>
      <c r="AA94" s="971" t="s">
        <v>2177</v>
      </c>
      <c r="AB94" s="971" t="s">
        <v>2177</v>
      </c>
      <c r="AC94" s="971" t="s">
        <v>2177</v>
      </c>
      <c r="AD94" s="971" t="s">
        <v>2479</v>
      </c>
    </row>
    <row r="95" spans="1:30" x14ac:dyDescent="0.3">
      <c r="A95" s="970" t="s">
        <v>774</v>
      </c>
      <c r="B95" s="971" t="s">
        <v>995</v>
      </c>
      <c r="C95" s="971" t="s">
        <v>995</v>
      </c>
      <c r="D95" s="971" t="s">
        <v>995</v>
      </c>
      <c r="E95" s="971" t="s">
        <v>995</v>
      </c>
      <c r="F95" s="971" t="s">
        <v>995</v>
      </c>
      <c r="G95" s="971" t="s">
        <v>995</v>
      </c>
      <c r="H95" s="971" t="s">
        <v>995</v>
      </c>
      <c r="I95" s="971" t="s">
        <v>995</v>
      </c>
      <c r="J95" s="971" t="s">
        <v>995</v>
      </c>
      <c r="K95" s="971" t="s">
        <v>995</v>
      </c>
      <c r="L95" s="971" t="s">
        <v>2200</v>
      </c>
      <c r="M95" s="971" t="s">
        <v>2200</v>
      </c>
      <c r="N95" s="971" t="s">
        <v>2200</v>
      </c>
      <c r="O95" s="971" t="s">
        <v>2200</v>
      </c>
      <c r="P95" s="971" t="s">
        <v>2200</v>
      </c>
      <c r="Q95" s="971" t="s">
        <v>2200</v>
      </c>
      <c r="R95" s="971" t="s">
        <v>2200</v>
      </c>
      <c r="S95" s="971" t="s">
        <v>2201</v>
      </c>
      <c r="T95" s="971" t="s">
        <v>2202</v>
      </c>
      <c r="U95" s="971" t="s">
        <v>2202</v>
      </c>
      <c r="V95" s="971" t="s">
        <v>2202</v>
      </c>
      <c r="W95" s="971" t="s">
        <v>2202</v>
      </c>
      <c r="X95" s="971" t="s">
        <v>2202</v>
      </c>
      <c r="Y95" s="971" t="s">
        <v>2202</v>
      </c>
      <c r="Z95" s="971" t="s">
        <v>2202</v>
      </c>
      <c r="AA95" s="971" t="s">
        <v>2202</v>
      </c>
      <c r="AB95" s="971" t="s">
        <v>2202</v>
      </c>
      <c r="AC95" s="971" t="s">
        <v>2202</v>
      </c>
      <c r="AD95" s="971" t="s">
        <v>2180</v>
      </c>
    </row>
    <row r="96" spans="1:30" x14ac:dyDescent="0.3">
      <c r="A96" s="970" t="s">
        <v>775</v>
      </c>
      <c r="B96" s="971" t="s">
        <v>2432</v>
      </c>
      <c r="C96" s="971" t="s">
        <v>2480</v>
      </c>
      <c r="D96" s="971" t="s">
        <v>2432</v>
      </c>
      <c r="E96" s="971" t="s">
        <v>2432</v>
      </c>
      <c r="F96" s="971" t="s">
        <v>986</v>
      </c>
      <c r="G96" s="971" t="s">
        <v>2432</v>
      </c>
      <c r="H96" s="971" t="s">
        <v>997</v>
      </c>
      <c r="I96" s="971" t="s">
        <v>2432</v>
      </c>
      <c r="J96" s="971" t="s">
        <v>2432</v>
      </c>
      <c r="K96" s="971" t="s">
        <v>2432</v>
      </c>
      <c r="L96" s="971" t="s">
        <v>2321</v>
      </c>
      <c r="M96" s="971" t="s">
        <v>2319</v>
      </c>
      <c r="N96" s="971" t="s">
        <v>2321</v>
      </c>
      <c r="O96" s="971" t="s">
        <v>2481</v>
      </c>
      <c r="P96" s="971" t="s">
        <v>2228</v>
      </c>
      <c r="Q96" s="971" t="s">
        <v>2321</v>
      </c>
      <c r="R96" s="971" t="s">
        <v>2482</v>
      </c>
      <c r="S96" s="971" t="s">
        <v>2322</v>
      </c>
      <c r="T96" s="971" t="s">
        <v>2180</v>
      </c>
      <c r="U96" s="971" t="s">
        <v>2212</v>
      </c>
      <c r="V96" s="971" t="s">
        <v>2247</v>
      </c>
      <c r="W96" s="971" t="s">
        <v>2323</v>
      </c>
      <c r="X96" s="971" t="s">
        <v>2247</v>
      </c>
      <c r="Y96" s="971" t="s">
        <v>2180</v>
      </c>
      <c r="Z96" s="971" t="s">
        <v>2255</v>
      </c>
      <c r="AA96" s="971" t="s">
        <v>2212</v>
      </c>
      <c r="AB96" s="971" t="s">
        <v>2212</v>
      </c>
      <c r="AC96" s="971" t="s">
        <v>2247</v>
      </c>
      <c r="AD96" s="971" t="s">
        <v>2247</v>
      </c>
    </row>
    <row r="97" spans="1:30" x14ac:dyDescent="0.3">
      <c r="A97" s="970" t="s">
        <v>776</v>
      </c>
      <c r="B97" s="971" t="s">
        <v>2483</v>
      </c>
      <c r="C97" s="971" t="s">
        <v>2484</v>
      </c>
      <c r="D97" s="971" t="s">
        <v>367</v>
      </c>
      <c r="E97" s="971" t="s">
        <v>367</v>
      </c>
      <c r="F97" s="971" t="s">
        <v>2485</v>
      </c>
      <c r="G97" s="971" t="s">
        <v>367</v>
      </c>
      <c r="H97" s="971" t="s">
        <v>2486</v>
      </c>
      <c r="I97" s="971" t="s">
        <v>367</v>
      </c>
      <c r="J97" s="971" t="s">
        <v>367</v>
      </c>
      <c r="K97" s="971" t="s">
        <v>367</v>
      </c>
      <c r="L97" s="971" t="s">
        <v>2487</v>
      </c>
      <c r="M97" s="971" t="s">
        <v>367</v>
      </c>
      <c r="N97" s="971" t="s">
        <v>2488</v>
      </c>
      <c r="O97" s="971" t="s">
        <v>2489</v>
      </c>
      <c r="P97" s="971" t="s">
        <v>367</v>
      </c>
      <c r="Q97" s="971" t="s">
        <v>367</v>
      </c>
      <c r="R97" s="971" t="s">
        <v>367</v>
      </c>
      <c r="S97" s="971" t="s">
        <v>367</v>
      </c>
      <c r="T97" s="971" t="s">
        <v>367</v>
      </c>
      <c r="U97" s="971" t="s">
        <v>2490</v>
      </c>
      <c r="V97" s="971" t="s">
        <v>2490</v>
      </c>
      <c r="W97" s="971" t="s">
        <v>2491</v>
      </c>
      <c r="X97" s="971" t="s">
        <v>1057</v>
      </c>
      <c r="Y97" s="971" t="s">
        <v>367</v>
      </c>
      <c r="Z97" s="971">
        <v>6.25</v>
      </c>
      <c r="AA97" s="971" t="s">
        <v>2440</v>
      </c>
      <c r="AB97" s="971" t="s">
        <v>2440</v>
      </c>
      <c r="AC97" s="971" t="s">
        <v>2492</v>
      </c>
      <c r="AD97" s="971" t="s">
        <v>2440</v>
      </c>
    </row>
    <row r="98" spans="1:30" s="961" customFormat="1" x14ac:dyDescent="0.3">
      <c r="A98" s="969" t="s">
        <v>777</v>
      </c>
      <c r="B98" s="968" t="s">
        <v>2194</v>
      </c>
      <c r="C98" s="968" t="s">
        <v>2194</v>
      </c>
      <c r="D98" s="968" t="s">
        <v>2194</v>
      </c>
      <c r="E98" s="968" t="s">
        <v>2194</v>
      </c>
      <c r="F98" s="968" t="s">
        <v>2224</v>
      </c>
      <c r="G98" s="968" t="s">
        <v>2194</v>
      </c>
      <c r="H98" s="968" t="s">
        <v>2194</v>
      </c>
      <c r="I98" s="968" t="s">
        <v>2194</v>
      </c>
      <c r="J98" s="968" t="s">
        <v>2194</v>
      </c>
      <c r="K98" s="968" t="s">
        <v>2194</v>
      </c>
      <c r="L98" s="968" t="s">
        <v>2235</v>
      </c>
      <c r="M98" s="968" t="s">
        <v>2195</v>
      </c>
      <c r="N98" s="968" t="s">
        <v>2195</v>
      </c>
      <c r="O98" s="968" t="s">
        <v>2228</v>
      </c>
      <c r="P98" s="968" t="s">
        <v>2195</v>
      </c>
      <c r="Q98" s="968" t="s">
        <v>2195</v>
      </c>
      <c r="R98" s="968" t="s">
        <v>2195</v>
      </c>
      <c r="S98" s="968" t="s">
        <v>2253</v>
      </c>
      <c r="T98" s="968" t="s">
        <v>2254</v>
      </c>
      <c r="U98" s="968" t="s">
        <v>2172</v>
      </c>
      <c r="V98" s="968" t="s">
        <v>2172</v>
      </c>
      <c r="W98" s="968" t="s">
        <v>2172</v>
      </c>
      <c r="X98" s="968" t="s">
        <v>2172</v>
      </c>
      <c r="Y98" s="968" t="s">
        <v>2172</v>
      </c>
      <c r="Z98" s="968" t="s">
        <v>2172</v>
      </c>
      <c r="AA98" s="968" t="s">
        <v>2172</v>
      </c>
      <c r="AB98" s="968" t="s">
        <v>2172</v>
      </c>
      <c r="AC98" s="968" t="s">
        <v>2172</v>
      </c>
      <c r="AD98" s="968" t="s">
        <v>2212</v>
      </c>
    </row>
    <row r="99" spans="1:30" x14ac:dyDescent="0.3">
      <c r="A99" s="970" t="s">
        <v>778</v>
      </c>
      <c r="B99" s="971" t="s">
        <v>2194</v>
      </c>
      <c r="C99" s="971" t="s">
        <v>2194</v>
      </c>
      <c r="D99" s="971" t="s">
        <v>2194</v>
      </c>
      <c r="E99" s="971" t="s">
        <v>2194</v>
      </c>
      <c r="F99" s="971" t="s">
        <v>2194</v>
      </c>
      <c r="G99" s="971" t="s">
        <v>2194</v>
      </c>
      <c r="H99" s="971" t="s">
        <v>2194</v>
      </c>
      <c r="I99" s="971" t="s">
        <v>2194</v>
      </c>
      <c r="J99" s="971" t="s">
        <v>2194</v>
      </c>
      <c r="K99" s="971" t="s">
        <v>2194</v>
      </c>
      <c r="L99" s="971" t="s">
        <v>2235</v>
      </c>
      <c r="M99" s="971" t="s">
        <v>2195</v>
      </c>
      <c r="N99" s="971" t="s">
        <v>2235</v>
      </c>
      <c r="O99" s="971" t="s">
        <v>2228</v>
      </c>
      <c r="P99" s="971" t="s">
        <v>2195</v>
      </c>
      <c r="Q99" s="971" t="s">
        <v>2195</v>
      </c>
      <c r="R99" s="971" t="s">
        <v>2195</v>
      </c>
      <c r="S99" s="971" t="s">
        <v>2253</v>
      </c>
      <c r="T99" s="971" t="s">
        <v>2254</v>
      </c>
      <c r="U99" s="971" t="s">
        <v>2172</v>
      </c>
      <c r="V99" s="971" t="s">
        <v>2172</v>
      </c>
      <c r="W99" s="971" t="s">
        <v>2172</v>
      </c>
      <c r="X99" s="971" t="s">
        <v>2172</v>
      </c>
      <c r="Y99" s="971" t="s">
        <v>2172</v>
      </c>
      <c r="Z99" s="971" t="s">
        <v>2172</v>
      </c>
      <c r="AA99" s="971" t="s">
        <v>2172</v>
      </c>
      <c r="AB99" s="971" t="s">
        <v>2172</v>
      </c>
      <c r="AC99" s="971" t="s">
        <v>2172</v>
      </c>
      <c r="AD99" s="971" t="s">
        <v>2212</v>
      </c>
    </row>
    <row r="100" spans="1:30" x14ac:dyDescent="0.3">
      <c r="A100" s="970" t="s">
        <v>779</v>
      </c>
      <c r="B100" s="971" t="s">
        <v>997</v>
      </c>
      <c r="C100" s="971" t="s">
        <v>2493</v>
      </c>
      <c r="D100" s="971" t="s">
        <v>997</v>
      </c>
      <c r="E100" s="971" t="s">
        <v>997</v>
      </c>
      <c r="F100" s="971" t="s">
        <v>2494</v>
      </c>
      <c r="G100" s="971" t="s">
        <v>997</v>
      </c>
      <c r="H100" s="971" t="s">
        <v>997</v>
      </c>
      <c r="I100" s="971" t="s">
        <v>997</v>
      </c>
      <c r="J100" s="971" t="s">
        <v>2495</v>
      </c>
      <c r="K100" s="971" t="s">
        <v>997</v>
      </c>
      <c r="L100" s="971" t="s">
        <v>2319</v>
      </c>
      <c r="M100" s="971" t="s">
        <v>2397</v>
      </c>
      <c r="N100" s="971" t="s">
        <v>2319</v>
      </c>
      <c r="O100" s="971" t="s">
        <v>2319</v>
      </c>
      <c r="P100" s="971" t="s">
        <v>2319</v>
      </c>
      <c r="Q100" s="971" t="s">
        <v>2319</v>
      </c>
      <c r="R100" s="971" t="s">
        <v>2496</v>
      </c>
      <c r="S100" s="971" t="s">
        <v>2497</v>
      </c>
      <c r="T100" s="971" t="s">
        <v>2180</v>
      </c>
      <c r="U100" s="971" t="s">
        <v>2401</v>
      </c>
      <c r="V100" s="971" t="s">
        <v>2180</v>
      </c>
      <c r="W100" s="971" t="s">
        <v>2406</v>
      </c>
      <c r="X100" s="971" t="s">
        <v>2498</v>
      </c>
      <c r="Y100" s="971" t="s">
        <v>2180</v>
      </c>
      <c r="Z100" s="971" t="s">
        <v>2199</v>
      </c>
      <c r="AA100" s="971" t="s">
        <v>2401</v>
      </c>
      <c r="AB100" s="971" t="s">
        <v>2499</v>
      </c>
      <c r="AC100" s="971" t="s">
        <v>2401</v>
      </c>
      <c r="AD100" s="971" t="s">
        <v>2180</v>
      </c>
    </row>
    <row r="101" spans="1:30" s="961" customFormat="1" x14ac:dyDescent="0.3">
      <c r="A101" s="969" t="s">
        <v>780</v>
      </c>
      <c r="B101" s="968" t="s">
        <v>2454</v>
      </c>
      <c r="C101" s="968" t="s">
        <v>2194</v>
      </c>
      <c r="D101" s="968" t="s">
        <v>2248</v>
      </c>
      <c r="E101" s="968" t="s">
        <v>986</v>
      </c>
      <c r="F101" s="968" t="s">
        <v>963</v>
      </c>
      <c r="G101" s="968" t="s">
        <v>986</v>
      </c>
      <c r="H101" s="968" t="s">
        <v>986</v>
      </c>
      <c r="I101" s="968" t="s">
        <v>2194</v>
      </c>
      <c r="J101" s="968" t="s">
        <v>2194</v>
      </c>
      <c r="K101" s="968" t="s">
        <v>2194</v>
      </c>
      <c r="L101" s="968" t="s">
        <v>2195</v>
      </c>
      <c r="M101" s="968" t="s">
        <v>2195</v>
      </c>
      <c r="N101" s="968" t="s">
        <v>2195</v>
      </c>
      <c r="O101" s="968" t="s">
        <v>2386</v>
      </c>
      <c r="P101" s="968" t="s">
        <v>2201</v>
      </c>
      <c r="Q101" s="968" t="s">
        <v>2201</v>
      </c>
      <c r="R101" s="968" t="s">
        <v>2201</v>
      </c>
      <c r="S101" s="968" t="s">
        <v>2214</v>
      </c>
      <c r="T101" s="968" t="s">
        <v>964</v>
      </c>
      <c r="U101" s="968" t="s">
        <v>2172</v>
      </c>
      <c r="V101" s="968" t="s">
        <v>2172</v>
      </c>
      <c r="W101" s="968" t="s">
        <v>2167</v>
      </c>
      <c r="X101" s="968" t="s">
        <v>2172</v>
      </c>
      <c r="Y101" s="968" t="s">
        <v>2172</v>
      </c>
      <c r="Z101" s="968" t="s">
        <v>2172</v>
      </c>
      <c r="AA101" s="968" t="s">
        <v>2172</v>
      </c>
      <c r="AB101" s="968" t="s">
        <v>2172</v>
      </c>
      <c r="AC101" s="968" t="s">
        <v>2172</v>
      </c>
      <c r="AD101" s="968" t="s">
        <v>2500</v>
      </c>
    </row>
    <row r="102" spans="1:30" x14ac:dyDescent="0.3">
      <c r="A102" s="970" t="s">
        <v>781</v>
      </c>
      <c r="B102" s="971" t="s">
        <v>2454</v>
      </c>
      <c r="C102" s="971" t="s">
        <v>2194</v>
      </c>
      <c r="D102" s="971" t="s">
        <v>2194</v>
      </c>
      <c r="E102" s="971" t="s">
        <v>2194</v>
      </c>
      <c r="F102" s="971" t="s">
        <v>963</v>
      </c>
      <c r="G102" s="971" t="s">
        <v>2194</v>
      </c>
      <c r="H102" s="971" t="s">
        <v>2194</v>
      </c>
      <c r="I102" s="971" t="s">
        <v>2194</v>
      </c>
      <c r="J102" s="971" t="s">
        <v>2194</v>
      </c>
      <c r="K102" s="971" t="s">
        <v>2194</v>
      </c>
      <c r="L102" s="971" t="s">
        <v>2195</v>
      </c>
      <c r="M102" s="971" t="s">
        <v>2195</v>
      </c>
      <c r="N102" s="971" t="s">
        <v>2195</v>
      </c>
      <c r="O102" s="971" t="s">
        <v>2201</v>
      </c>
      <c r="P102" s="971" t="s">
        <v>2201</v>
      </c>
      <c r="Q102" s="971" t="s">
        <v>2201</v>
      </c>
      <c r="R102" s="971" t="s">
        <v>2201</v>
      </c>
      <c r="S102" s="971" t="s">
        <v>2214</v>
      </c>
      <c r="T102" s="971" t="s">
        <v>2167</v>
      </c>
      <c r="U102" s="971" t="s">
        <v>2232</v>
      </c>
      <c r="V102" s="971" t="s">
        <v>2167</v>
      </c>
      <c r="W102" s="971" t="s">
        <v>2167</v>
      </c>
      <c r="X102" s="971" t="s">
        <v>2172</v>
      </c>
      <c r="Y102" s="971" t="s">
        <v>2172</v>
      </c>
      <c r="Z102" s="971" t="s">
        <v>2172</v>
      </c>
      <c r="AA102" s="971" t="s">
        <v>2172</v>
      </c>
      <c r="AB102" s="971" t="s">
        <v>2172</v>
      </c>
      <c r="AC102" s="971" t="s">
        <v>2172</v>
      </c>
      <c r="AD102" s="971" t="s">
        <v>2500</v>
      </c>
    </row>
    <row r="103" spans="1:30" x14ac:dyDescent="0.3">
      <c r="A103" s="970" t="s">
        <v>782</v>
      </c>
      <c r="B103" s="971" t="s">
        <v>367</v>
      </c>
      <c r="C103" s="971" t="s">
        <v>367</v>
      </c>
      <c r="D103" s="971" t="s">
        <v>367</v>
      </c>
      <c r="E103" s="971" t="s">
        <v>367</v>
      </c>
      <c r="F103" s="971" t="s">
        <v>367</v>
      </c>
      <c r="G103" s="971" t="s">
        <v>367</v>
      </c>
      <c r="H103" s="971" t="s">
        <v>367</v>
      </c>
      <c r="I103" s="971" t="s">
        <v>367</v>
      </c>
      <c r="J103" s="971" t="s">
        <v>2194</v>
      </c>
      <c r="K103" s="971" t="s">
        <v>367</v>
      </c>
      <c r="L103" s="971" t="s">
        <v>2195</v>
      </c>
      <c r="M103" s="971" t="s">
        <v>2195</v>
      </c>
      <c r="N103" s="971" t="s">
        <v>2195</v>
      </c>
      <c r="O103" s="971" t="s">
        <v>2195</v>
      </c>
      <c r="P103" s="971" t="s">
        <v>2195</v>
      </c>
      <c r="Q103" s="971" t="s">
        <v>2195</v>
      </c>
      <c r="R103" s="971" t="s">
        <v>367</v>
      </c>
      <c r="S103" s="971" t="s">
        <v>367</v>
      </c>
      <c r="T103" s="971" t="s">
        <v>367</v>
      </c>
      <c r="U103" s="971" t="s">
        <v>2177</v>
      </c>
      <c r="V103" s="971" t="s">
        <v>2177</v>
      </c>
      <c r="W103" s="971" t="s">
        <v>367</v>
      </c>
      <c r="X103" s="971" t="s">
        <v>2177</v>
      </c>
      <c r="Y103" s="971" t="s">
        <v>2177</v>
      </c>
      <c r="Z103" s="971" t="s">
        <v>2177</v>
      </c>
      <c r="AA103" s="971" t="s">
        <v>2177</v>
      </c>
      <c r="AB103" s="971" t="s">
        <v>2177</v>
      </c>
      <c r="AC103" s="971" t="s">
        <v>2440</v>
      </c>
      <c r="AD103" s="971" t="s">
        <v>2501</v>
      </c>
    </row>
    <row r="104" spans="1:30" x14ac:dyDescent="0.3">
      <c r="A104" s="970" t="s">
        <v>783</v>
      </c>
      <c r="B104" s="971" t="s">
        <v>2239</v>
      </c>
      <c r="C104" s="971" t="s">
        <v>2239</v>
      </c>
      <c r="D104" s="971" t="s">
        <v>995</v>
      </c>
      <c r="E104" s="971" t="s">
        <v>995</v>
      </c>
      <c r="F104" s="971" t="s">
        <v>995</v>
      </c>
      <c r="G104" s="971" t="s">
        <v>995</v>
      </c>
      <c r="H104" s="971" t="s">
        <v>995</v>
      </c>
      <c r="I104" s="971" t="s">
        <v>2239</v>
      </c>
      <c r="J104" s="971" t="s">
        <v>2239</v>
      </c>
      <c r="K104" s="971" t="s">
        <v>2239</v>
      </c>
      <c r="L104" s="971" t="s">
        <v>2242</v>
      </c>
      <c r="M104" s="971" t="s">
        <v>2242</v>
      </c>
      <c r="N104" s="971" t="s">
        <v>2242</v>
      </c>
      <c r="O104" s="971" t="s">
        <v>2242</v>
      </c>
      <c r="P104" s="971" t="s">
        <v>2242</v>
      </c>
      <c r="Q104" s="971" t="s">
        <v>2244</v>
      </c>
      <c r="R104" s="971" t="s">
        <v>2244</v>
      </c>
      <c r="S104" s="971" t="s">
        <v>2244</v>
      </c>
      <c r="T104" s="971" t="s">
        <v>2244</v>
      </c>
      <c r="U104" s="971" t="s">
        <v>2385</v>
      </c>
      <c r="V104" s="971" t="s">
        <v>2403</v>
      </c>
      <c r="W104" s="971" t="s">
        <v>2403</v>
      </c>
      <c r="X104" s="971" t="s">
        <v>2403</v>
      </c>
      <c r="Y104" s="971" t="s">
        <v>2385</v>
      </c>
      <c r="Z104" s="971" t="s">
        <v>2443</v>
      </c>
      <c r="AA104" s="971" t="s">
        <v>2385</v>
      </c>
      <c r="AB104" s="971" t="s">
        <v>2403</v>
      </c>
      <c r="AC104" s="971" t="s">
        <v>2403</v>
      </c>
      <c r="AD104" s="971" t="s">
        <v>2401</v>
      </c>
    </row>
    <row r="105" spans="1:30" x14ac:dyDescent="0.3">
      <c r="A105" s="970" t="s">
        <v>784</v>
      </c>
      <c r="B105" s="971" t="s">
        <v>2194</v>
      </c>
      <c r="C105" s="971" t="s">
        <v>2194</v>
      </c>
      <c r="D105" s="971" t="s">
        <v>2248</v>
      </c>
      <c r="E105" s="971" t="s">
        <v>986</v>
      </c>
      <c r="F105" s="971" t="s">
        <v>2194</v>
      </c>
      <c r="G105" s="971" t="s">
        <v>986</v>
      </c>
      <c r="H105" s="971" t="s">
        <v>986</v>
      </c>
      <c r="I105" s="971" t="s">
        <v>2194</v>
      </c>
      <c r="J105" s="971" t="s">
        <v>2194</v>
      </c>
      <c r="K105" s="971" t="s">
        <v>2194</v>
      </c>
      <c r="L105" s="971" t="s">
        <v>2195</v>
      </c>
      <c r="M105" s="971" t="s">
        <v>2195</v>
      </c>
      <c r="N105" s="971" t="s">
        <v>2195</v>
      </c>
      <c r="O105" s="971" t="s">
        <v>2386</v>
      </c>
      <c r="P105" s="971" t="s">
        <v>2195</v>
      </c>
      <c r="Q105" s="971" t="s">
        <v>2195</v>
      </c>
      <c r="R105" s="971" t="s">
        <v>2195</v>
      </c>
      <c r="S105" s="971" t="s">
        <v>2198</v>
      </c>
      <c r="T105" s="971" t="s">
        <v>964</v>
      </c>
      <c r="U105" s="971" t="s">
        <v>2172</v>
      </c>
      <c r="V105" s="971" t="s">
        <v>2172</v>
      </c>
      <c r="W105" s="971" t="s">
        <v>2177</v>
      </c>
      <c r="X105" s="971" t="s">
        <v>2172</v>
      </c>
      <c r="Y105" s="971" t="s">
        <v>2172</v>
      </c>
      <c r="Z105" s="971" t="s">
        <v>2172</v>
      </c>
      <c r="AA105" s="971" t="s">
        <v>2172</v>
      </c>
      <c r="AB105" s="971" t="s">
        <v>2172</v>
      </c>
      <c r="AC105" s="971" t="s">
        <v>2172</v>
      </c>
      <c r="AD105" s="971" t="s">
        <v>2180</v>
      </c>
    </row>
    <row r="106" spans="1:30" s="961" customFormat="1" x14ac:dyDescent="0.3">
      <c r="A106" s="969" t="s">
        <v>785</v>
      </c>
      <c r="B106" s="968" t="s">
        <v>963</v>
      </c>
      <c r="C106" s="968" t="s">
        <v>2224</v>
      </c>
      <c r="D106" s="968" t="s">
        <v>2502</v>
      </c>
      <c r="E106" s="968" t="s">
        <v>2502</v>
      </c>
      <c r="F106" s="968" t="s">
        <v>2502</v>
      </c>
      <c r="G106" s="968" t="s">
        <v>2502</v>
      </c>
      <c r="H106" s="968" t="s">
        <v>2502</v>
      </c>
      <c r="I106" s="968" t="s">
        <v>2155</v>
      </c>
      <c r="J106" s="968" t="s">
        <v>2157</v>
      </c>
      <c r="K106" s="968" t="s">
        <v>2502</v>
      </c>
      <c r="L106" s="968" t="s">
        <v>2502</v>
      </c>
      <c r="M106" s="968" t="s">
        <v>2158</v>
      </c>
      <c r="N106" s="968" t="s">
        <v>2502</v>
      </c>
      <c r="O106" s="968" t="s">
        <v>2502</v>
      </c>
      <c r="P106" s="968" t="s">
        <v>2385</v>
      </c>
      <c r="Q106" s="968" t="s">
        <v>2385</v>
      </c>
      <c r="R106" s="968" t="s">
        <v>2503</v>
      </c>
      <c r="S106" s="968" t="s">
        <v>2222</v>
      </c>
      <c r="T106" s="968" t="s">
        <v>2252</v>
      </c>
      <c r="U106" s="968" t="s">
        <v>2236</v>
      </c>
      <c r="V106" s="968" t="s">
        <v>2172</v>
      </c>
      <c r="W106" s="968" t="s">
        <v>2172</v>
      </c>
      <c r="X106" s="968" t="s">
        <v>2504</v>
      </c>
      <c r="Y106" s="968" t="s">
        <v>2504</v>
      </c>
      <c r="Z106" s="968" t="s">
        <v>2504</v>
      </c>
      <c r="AA106" s="968" t="s">
        <v>2504</v>
      </c>
      <c r="AB106" s="968" t="s">
        <v>2172</v>
      </c>
      <c r="AC106" s="968" t="s">
        <v>2504</v>
      </c>
      <c r="AD106" s="968" t="s">
        <v>2357</v>
      </c>
    </row>
    <row r="107" spans="1:30" x14ac:dyDescent="0.3">
      <c r="A107" s="970" t="s">
        <v>786</v>
      </c>
      <c r="B107" s="971" t="s">
        <v>995</v>
      </c>
      <c r="C107" s="971" t="s">
        <v>995</v>
      </c>
      <c r="D107" s="971" t="s">
        <v>995</v>
      </c>
      <c r="E107" s="971" t="s">
        <v>995</v>
      </c>
      <c r="F107" s="971" t="s">
        <v>995</v>
      </c>
      <c r="G107" s="971" t="s">
        <v>995</v>
      </c>
      <c r="H107" s="971" t="s">
        <v>995</v>
      </c>
      <c r="I107" s="971" t="s">
        <v>2308</v>
      </c>
      <c r="J107" s="971" t="s">
        <v>995</v>
      </c>
      <c r="K107" s="971" t="s">
        <v>995</v>
      </c>
      <c r="L107" s="971" t="s">
        <v>2200</v>
      </c>
      <c r="M107" s="971" t="s">
        <v>2505</v>
      </c>
      <c r="N107" s="971" t="s">
        <v>2200</v>
      </c>
      <c r="O107" s="971" t="s">
        <v>2200</v>
      </c>
      <c r="P107" s="971" t="s">
        <v>2200</v>
      </c>
      <c r="Q107" s="971" t="s">
        <v>2200</v>
      </c>
      <c r="R107" s="971" t="s">
        <v>2200</v>
      </c>
      <c r="S107" s="971" t="s">
        <v>2201</v>
      </c>
      <c r="T107" s="971" t="s">
        <v>2202</v>
      </c>
      <c r="U107" s="971" t="s">
        <v>2202</v>
      </c>
      <c r="V107" s="971" t="s">
        <v>2202</v>
      </c>
      <c r="W107" s="971" t="s">
        <v>2167</v>
      </c>
      <c r="X107" s="971" t="s">
        <v>2167</v>
      </c>
      <c r="Y107" s="971" t="s">
        <v>2167</v>
      </c>
      <c r="Z107" s="971" t="s">
        <v>2167</v>
      </c>
      <c r="AA107" s="971" t="s">
        <v>2167</v>
      </c>
      <c r="AB107" s="971" t="s">
        <v>2167</v>
      </c>
      <c r="AC107" s="971" t="s">
        <v>2167</v>
      </c>
      <c r="AD107" s="971" t="s">
        <v>2506</v>
      </c>
    </row>
    <row r="108" spans="1:30" x14ac:dyDescent="0.3">
      <c r="A108" s="970" t="s">
        <v>787</v>
      </c>
      <c r="B108" s="971" t="s">
        <v>2507</v>
      </c>
      <c r="C108" s="971" t="s">
        <v>2508</v>
      </c>
      <c r="D108" s="971" t="s">
        <v>997</v>
      </c>
      <c r="E108" s="971" t="s">
        <v>2509</v>
      </c>
      <c r="F108" s="971" t="s">
        <v>956</v>
      </c>
      <c r="G108" s="971" t="s">
        <v>2510</v>
      </c>
      <c r="H108" s="971" t="s">
        <v>2511</v>
      </c>
      <c r="I108" s="971" t="s">
        <v>2512</v>
      </c>
      <c r="J108" s="971" t="s">
        <v>2513</v>
      </c>
      <c r="K108" s="971" t="s">
        <v>2205</v>
      </c>
      <c r="L108" s="971" t="s">
        <v>2514</v>
      </c>
      <c r="M108" s="971" t="s">
        <v>2515</v>
      </c>
      <c r="N108" s="971" t="s">
        <v>2296</v>
      </c>
      <c r="O108" s="971" t="s">
        <v>2516</v>
      </c>
      <c r="P108" s="971" t="s">
        <v>2517</v>
      </c>
      <c r="Q108" s="971" t="s">
        <v>2518</v>
      </c>
      <c r="R108" s="971" t="s">
        <v>2519</v>
      </c>
      <c r="S108" s="971" t="s">
        <v>2520</v>
      </c>
      <c r="T108" s="971" t="s">
        <v>2521</v>
      </c>
      <c r="U108" s="971" t="s">
        <v>2522</v>
      </c>
      <c r="V108" s="971" t="s">
        <v>2231</v>
      </c>
      <c r="W108" s="971" t="s">
        <v>2212</v>
      </c>
      <c r="X108" s="971" t="s">
        <v>2208</v>
      </c>
      <c r="Y108" s="971" t="s">
        <v>2523</v>
      </c>
      <c r="Z108" s="971" t="s">
        <v>2524</v>
      </c>
      <c r="AA108" s="971" t="s">
        <v>2247</v>
      </c>
      <c r="AB108" s="971" t="s">
        <v>2247</v>
      </c>
      <c r="AC108" s="971" t="s">
        <v>2247</v>
      </c>
      <c r="AD108" s="971" t="s">
        <v>2525</v>
      </c>
    </row>
    <row r="109" spans="1:30" ht="18" thickBot="1" x14ac:dyDescent="0.35">
      <c r="A109" s="970" t="s">
        <v>788</v>
      </c>
      <c r="B109" s="971" t="s">
        <v>963</v>
      </c>
      <c r="C109" s="971" t="s">
        <v>2224</v>
      </c>
      <c r="D109" s="971" t="s">
        <v>2502</v>
      </c>
      <c r="E109" s="971" t="s">
        <v>2502</v>
      </c>
      <c r="F109" s="971" t="s">
        <v>2502</v>
      </c>
      <c r="G109" s="971" t="s">
        <v>2502</v>
      </c>
      <c r="H109" s="971" t="s">
        <v>2502</v>
      </c>
      <c r="I109" s="971" t="s">
        <v>2502</v>
      </c>
      <c r="J109" s="971" t="s">
        <v>2157</v>
      </c>
      <c r="K109" s="971" t="s">
        <v>2502</v>
      </c>
      <c r="L109" s="971" t="s">
        <v>2502</v>
      </c>
      <c r="M109" s="971" t="s">
        <v>2502</v>
      </c>
      <c r="N109" s="971" t="s">
        <v>2502</v>
      </c>
      <c r="O109" s="971" t="s">
        <v>2502</v>
      </c>
      <c r="P109" s="971" t="s">
        <v>2385</v>
      </c>
      <c r="Q109" s="971" t="s">
        <v>2385</v>
      </c>
      <c r="R109" s="971" t="s">
        <v>2385</v>
      </c>
      <c r="S109" s="971" t="s">
        <v>2222</v>
      </c>
      <c r="T109" s="971" t="s">
        <v>2236</v>
      </c>
      <c r="U109" s="971" t="s">
        <v>2236</v>
      </c>
      <c r="V109" s="971" t="s">
        <v>2172</v>
      </c>
      <c r="W109" s="971" t="s">
        <v>2172</v>
      </c>
      <c r="X109" s="971" t="s">
        <v>2504</v>
      </c>
      <c r="Y109" s="971" t="s">
        <v>2504</v>
      </c>
      <c r="Z109" s="971" t="s">
        <v>2504</v>
      </c>
      <c r="AA109" s="971" t="s">
        <v>2504</v>
      </c>
      <c r="AB109" s="971" t="s">
        <v>2172</v>
      </c>
      <c r="AC109" s="971" t="s">
        <v>2504</v>
      </c>
      <c r="AD109" s="971" t="s">
        <v>2526</v>
      </c>
    </row>
    <row r="110" spans="1:30" ht="18.75" customHeight="1" x14ac:dyDescent="0.3">
      <c r="A110" s="982" t="s">
        <v>2527</v>
      </c>
      <c r="B110" s="983" t="s">
        <v>2528</v>
      </c>
      <c r="C110" s="983" t="s">
        <v>2529</v>
      </c>
      <c r="D110" s="983" t="s">
        <v>2159</v>
      </c>
      <c r="E110" s="983" t="s">
        <v>2159</v>
      </c>
      <c r="F110" s="983" t="s">
        <v>2159</v>
      </c>
      <c r="G110" s="983" t="s">
        <v>2159</v>
      </c>
      <c r="H110" s="983" t="s">
        <v>2279</v>
      </c>
      <c r="I110" s="983" t="s">
        <v>2279</v>
      </c>
      <c r="J110" s="983" t="s">
        <v>2159</v>
      </c>
      <c r="K110" s="983" t="s">
        <v>2159</v>
      </c>
      <c r="L110" s="983" t="s">
        <v>2159</v>
      </c>
      <c r="M110" s="983" t="s">
        <v>2159</v>
      </c>
      <c r="N110" s="983" t="s">
        <v>2159</v>
      </c>
      <c r="O110" s="983" t="s">
        <v>2159</v>
      </c>
      <c r="P110" s="983" t="s">
        <v>2530</v>
      </c>
      <c r="Q110" s="983" t="s">
        <v>2530</v>
      </c>
      <c r="R110" s="983" t="s">
        <v>2530</v>
      </c>
      <c r="S110" s="984" t="s">
        <v>2531</v>
      </c>
      <c r="T110" s="984" t="s">
        <v>2532</v>
      </c>
      <c r="U110" s="984" t="s">
        <v>2533</v>
      </c>
      <c r="V110" s="984" t="s">
        <v>2534</v>
      </c>
      <c r="W110" s="984" t="s">
        <v>2534</v>
      </c>
      <c r="X110" s="984" t="s">
        <v>2534</v>
      </c>
      <c r="Y110" s="984" t="s">
        <v>2534</v>
      </c>
      <c r="Z110" s="984" t="s">
        <v>2534</v>
      </c>
      <c r="AA110" s="984" t="s">
        <v>2534</v>
      </c>
      <c r="AB110" s="984" t="s">
        <v>2534</v>
      </c>
      <c r="AC110" s="984" t="s">
        <v>2534</v>
      </c>
      <c r="AD110" s="984" t="s">
        <v>2534</v>
      </c>
    </row>
    <row r="111" spans="1:30" x14ac:dyDescent="0.3">
      <c r="A111" s="972" t="s">
        <v>2535</v>
      </c>
      <c r="B111" s="985" t="s">
        <v>981</v>
      </c>
      <c r="C111" s="985" t="s">
        <v>983</v>
      </c>
      <c r="D111" s="985" t="s">
        <v>981</v>
      </c>
      <c r="E111" s="985" t="s">
        <v>981</v>
      </c>
      <c r="F111" s="985" t="s">
        <v>982</v>
      </c>
      <c r="G111" s="985" t="s">
        <v>2536</v>
      </c>
      <c r="H111" s="985" t="s">
        <v>983</v>
      </c>
      <c r="I111" s="985" t="s">
        <v>981</v>
      </c>
      <c r="J111" s="985" t="s">
        <v>981</v>
      </c>
      <c r="K111" s="985" t="s">
        <v>981</v>
      </c>
      <c r="L111" s="985" t="s">
        <v>981</v>
      </c>
      <c r="M111" s="985" t="s">
        <v>981</v>
      </c>
      <c r="N111" s="985" t="s">
        <v>2537</v>
      </c>
      <c r="O111" s="985" t="s">
        <v>2537</v>
      </c>
      <c r="P111" s="985" t="s">
        <v>2538</v>
      </c>
      <c r="Q111" s="985" t="s">
        <v>2537</v>
      </c>
      <c r="R111" s="985" t="s">
        <v>2539</v>
      </c>
      <c r="S111" s="985" t="s">
        <v>2540</v>
      </c>
      <c r="T111" s="985" t="s">
        <v>2541</v>
      </c>
      <c r="U111" s="985" t="s">
        <v>2542</v>
      </c>
      <c r="V111" s="985" t="s">
        <v>2543</v>
      </c>
      <c r="W111" s="985" t="s">
        <v>2543</v>
      </c>
      <c r="X111" s="985" t="s">
        <v>2544</v>
      </c>
      <c r="Y111" s="985" t="s">
        <v>2545</v>
      </c>
      <c r="Z111" s="985" t="s">
        <v>2545</v>
      </c>
      <c r="AA111" s="985" t="s">
        <v>2545</v>
      </c>
      <c r="AB111" s="985" t="s">
        <v>2545</v>
      </c>
      <c r="AC111" s="985" t="s">
        <v>2545</v>
      </c>
      <c r="AD111" s="985" t="s">
        <v>2545</v>
      </c>
    </row>
    <row r="112" spans="1:30" x14ac:dyDescent="0.3">
      <c r="A112" s="986" t="s">
        <v>2546</v>
      </c>
      <c r="B112" s="987" t="s">
        <v>2547</v>
      </c>
      <c r="C112" s="987" t="s">
        <v>2548</v>
      </c>
      <c r="D112" s="987" t="s">
        <v>2547</v>
      </c>
      <c r="E112" s="987" t="s">
        <v>968</v>
      </c>
      <c r="F112" s="987" t="s">
        <v>2363</v>
      </c>
      <c r="G112" s="987" t="s">
        <v>2363</v>
      </c>
      <c r="H112" s="987" t="s">
        <v>2549</v>
      </c>
      <c r="I112" s="987" t="s">
        <v>2550</v>
      </c>
      <c r="J112" s="987" t="s">
        <v>2333</v>
      </c>
      <c r="K112" s="987" t="s">
        <v>2551</v>
      </c>
      <c r="L112" s="987" t="s">
        <v>2552</v>
      </c>
      <c r="M112" s="987" t="s">
        <v>2553</v>
      </c>
      <c r="N112" s="987" t="s">
        <v>2554</v>
      </c>
      <c r="O112" s="987" t="s">
        <v>2555</v>
      </c>
      <c r="P112" s="987" t="s">
        <v>2554</v>
      </c>
      <c r="Q112" s="987" t="s">
        <v>2556</v>
      </c>
      <c r="R112" s="987" t="s">
        <v>2557</v>
      </c>
      <c r="S112" s="987" t="s">
        <v>2558</v>
      </c>
      <c r="T112" s="987" t="s">
        <v>2559</v>
      </c>
      <c r="U112" s="987" t="s">
        <v>2560</v>
      </c>
      <c r="V112" s="987" t="s">
        <v>2561</v>
      </c>
      <c r="W112" s="987" t="s">
        <v>2301</v>
      </c>
      <c r="X112" s="987" t="s">
        <v>2562</v>
      </c>
      <c r="Y112" s="987" t="s">
        <v>2370</v>
      </c>
      <c r="Z112" s="987" t="s">
        <v>2370</v>
      </c>
      <c r="AA112" s="987" t="s">
        <v>2561</v>
      </c>
      <c r="AB112" s="987" t="s">
        <v>2370</v>
      </c>
      <c r="AC112" s="987" t="s">
        <v>2563</v>
      </c>
      <c r="AD112" s="987" t="s">
        <v>2564</v>
      </c>
    </row>
    <row r="113" spans="1:30" x14ac:dyDescent="0.3">
      <c r="A113" s="969" t="s">
        <v>2565</v>
      </c>
      <c r="B113" s="968">
        <f>0.095*100</f>
        <v>9.5</v>
      </c>
      <c r="C113" s="968" t="s">
        <v>2566</v>
      </c>
      <c r="D113" s="968" t="s">
        <v>2567</v>
      </c>
      <c r="E113" s="968">
        <v>9.5</v>
      </c>
      <c r="F113" s="968">
        <v>9.5</v>
      </c>
      <c r="G113" s="968">
        <v>9.5</v>
      </c>
      <c r="H113" s="968" t="s">
        <v>2205</v>
      </c>
      <c r="I113" s="968" t="s">
        <v>2568</v>
      </c>
      <c r="J113" s="968" t="s">
        <v>2566</v>
      </c>
      <c r="K113" s="968">
        <v>9.5</v>
      </c>
      <c r="L113" s="968">
        <v>9.35</v>
      </c>
      <c r="M113" s="968" t="s">
        <v>2321</v>
      </c>
      <c r="N113" s="968">
        <v>9.35</v>
      </c>
      <c r="O113" s="968">
        <v>9.35</v>
      </c>
      <c r="P113" s="968" t="s">
        <v>2569</v>
      </c>
      <c r="Q113" s="968">
        <v>9.35</v>
      </c>
      <c r="R113" s="968" t="s">
        <v>2570</v>
      </c>
      <c r="S113" s="968">
        <v>8.85</v>
      </c>
      <c r="T113" s="968" t="s">
        <v>2571</v>
      </c>
      <c r="U113" s="968">
        <v>7.85</v>
      </c>
      <c r="V113" s="968">
        <v>7.85</v>
      </c>
      <c r="W113" s="968">
        <v>7.85</v>
      </c>
      <c r="X113" s="968">
        <v>7.85</v>
      </c>
      <c r="Y113" s="968" t="s">
        <v>2572</v>
      </c>
      <c r="Z113" s="968" t="s">
        <v>2180</v>
      </c>
      <c r="AA113" s="968" t="s">
        <v>2180</v>
      </c>
      <c r="AB113" s="968" t="s">
        <v>2523</v>
      </c>
      <c r="AC113" s="968" t="s">
        <v>2180</v>
      </c>
      <c r="AD113" s="968" t="s">
        <v>2523</v>
      </c>
    </row>
    <row r="114" spans="1:30" x14ac:dyDescent="0.3">
      <c r="A114" s="969" t="s">
        <v>2573</v>
      </c>
      <c r="B114" s="987" t="s">
        <v>997</v>
      </c>
      <c r="C114" s="987" t="s">
        <v>997</v>
      </c>
      <c r="D114" s="987" t="s">
        <v>997</v>
      </c>
      <c r="E114" s="987" t="s">
        <v>997</v>
      </c>
      <c r="F114" s="987" t="s">
        <v>997</v>
      </c>
      <c r="G114" s="987" t="s">
        <v>997</v>
      </c>
      <c r="H114" s="987" t="s">
        <v>997</v>
      </c>
      <c r="I114" s="987" t="s">
        <v>2574</v>
      </c>
      <c r="J114" s="987" t="s">
        <v>997</v>
      </c>
      <c r="K114" s="987" t="s">
        <v>997</v>
      </c>
      <c r="L114" s="987" t="s">
        <v>2319</v>
      </c>
      <c r="M114" s="987" t="s">
        <v>2575</v>
      </c>
      <c r="N114" s="987" t="s">
        <v>2319</v>
      </c>
      <c r="O114" s="987" t="s">
        <v>2319</v>
      </c>
      <c r="P114" s="987" t="s">
        <v>2321</v>
      </c>
      <c r="Q114" s="987" t="s">
        <v>2576</v>
      </c>
      <c r="R114" s="987" t="s">
        <v>2319</v>
      </c>
      <c r="S114" s="987" t="s">
        <v>2497</v>
      </c>
      <c r="T114" s="987" t="s">
        <v>2577</v>
      </c>
      <c r="U114" s="987" t="s">
        <v>2180</v>
      </c>
      <c r="V114" s="987" t="s">
        <v>2180</v>
      </c>
      <c r="W114" s="987" t="s">
        <v>2180</v>
      </c>
      <c r="X114" s="987" t="s">
        <v>2180</v>
      </c>
      <c r="Y114" s="987" t="s">
        <v>2180</v>
      </c>
      <c r="Z114" s="987" t="s">
        <v>2463</v>
      </c>
      <c r="AA114" s="987" t="s">
        <v>2180</v>
      </c>
      <c r="AB114" s="987" t="s">
        <v>2180</v>
      </c>
      <c r="AC114" s="987" t="s">
        <v>2180</v>
      </c>
      <c r="AD114" s="987" t="s">
        <v>2180</v>
      </c>
    </row>
    <row r="115" spans="1:30" x14ac:dyDescent="0.3">
      <c r="A115" s="969" t="s">
        <v>2578</v>
      </c>
      <c r="B115" s="968">
        <f>0.095*100</f>
        <v>9.5</v>
      </c>
      <c r="C115" s="968">
        <v>9.5</v>
      </c>
      <c r="D115" s="968">
        <v>9.5</v>
      </c>
      <c r="E115" s="968">
        <v>9.5</v>
      </c>
      <c r="F115" s="968">
        <v>9.5</v>
      </c>
      <c r="G115" s="968">
        <v>9.5</v>
      </c>
      <c r="H115" s="968">
        <v>9.5</v>
      </c>
      <c r="I115" s="968">
        <v>9.5</v>
      </c>
      <c r="J115" s="968">
        <v>9.5</v>
      </c>
      <c r="K115" s="968">
        <v>9.5</v>
      </c>
      <c r="L115" s="968">
        <v>9.35</v>
      </c>
      <c r="M115" s="968">
        <v>9.35</v>
      </c>
      <c r="N115" s="968">
        <v>9.35</v>
      </c>
      <c r="O115" s="968" t="s">
        <v>2579</v>
      </c>
      <c r="P115" s="968">
        <v>9.35</v>
      </c>
      <c r="Q115" s="968">
        <v>9.35</v>
      </c>
      <c r="R115" s="968" t="s">
        <v>2579</v>
      </c>
      <c r="S115" s="968">
        <v>8.85</v>
      </c>
      <c r="T115" s="968" t="s">
        <v>2580</v>
      </c>
      <c r="U115" s="968" t="s">
        <v>2580</v>
      </c>
      <c r="V115" s="968">
        <v>7.85</v>
      </c>
      <c r="W115" s="968">
        <v>7.85</v>
      </c>
      <c r="X115" s="968">
        <v>7.85</v>
      </c>
      <c r="Y115" s="968">
        <v>7.85</v>
      </c>
      <c r="Z115" s="968">
        <v>7.85</v>
      </c>
      <c r="AA115" s="968">
        <v>7.85</v>
      </c>
      <c r="AB115" s="968">
        <v>7.85</v>
      </c>
      <c r="AC115" s="968">
        <v>7.85</v>
      </c>
      <c r="AD115" s="968">
        <v>7.85</v>
      </c>
    </row>
    <row r="116" spans="1:30" ht="18" thickBot="1" x14ac:dyDescent="0.35">
      <c r="A116" s="988" t="s">
        <v>2581</v>
      </c>
      <c r="B116" s="989" t="s">
        <v>2582</v>
      </c>
      <c r="C116" s="989" t="s">
        <v>2583</v>
      </c>
      <c r="D116" s="989" t="s">
        <v>2583</v>
      </c>
      <c r="E116" s="989" t="s">
        <v>2583</v>
      </c>
      <c r="F116" s="989" t="s">
        <v>2203</v>
      </c>
      <c r="G116" s="989" t="s">
        <v>2203</v>
      </c>
      <c r="H116" s="989" t="s">
        <v>2203</v>
      </c>
      <c r="I116" s="989" t="s">
        <v>2203</v>
      </c>
      <c r="J116" s="989" t="s">
        <v>2584</v>
      </c>
      <c r="K116" s="989" t="s">
        <v>995</v>
      </c>
      <c r="L116" s="989" t="s">
        <v>2200</v>
      </c>
      <c r="M116" s="989" t="s">
        <v>2200</v>
      </c>
      <c r="N116" s="989" t="s">
        <v>2195</v>
      </c>
      <c r="O116" s="989" t="s">
        <v>2441</v>
      </c>
      <c r="P116" s="989" t="s">
        <v>2441</v>
      </c>
      <c r="Q116" s="989" t="s">
        <v>2195</v>
      </c>
      <c r="R116" s="989" t="s">
        <v>2227</v>
      </c>
      <c r="S116" s="990">
        <v>5.35</v>
      </c>
      <c r="T116" s="990" t="s">
        <v>2178</v>
      </c>
      <c r="U116" s="990" t="s">
        <v>1010</v>
      </c>
      <c r="V116" s="990" t="s">
        <v>2443</v>
      </c>
      <c r="W116" s="990" t="s">
        <v>2385</v>
      </c>
      <c r="X116" s="990" t="s">
        <v>2172</v>
      </c>
      <c r="Y116" s="990" t="s">
        <v>2178</v>
      </c>
      <c r="Z116" s="990" t="s">
        <v>367</v>
      </c>
      <c r="AA116" s="990" t="s">
        <v>2202</v>
      </c>
      <c r="AB116" s="990" t="s">
        <v>367</v>
      </c>
      <c r="AC116" s="990" t="s">
        <v>2585</v>
      </c>
      <c r="AD116" s="990" t="s">
        <v>367</v>
      </c>
    </row>
    <row r="117" spans="1:30" ht="19.5" customHeight="1" thickTop="1" x14ac:dyDescent="0.25">
      <c r="A117" s="776" t="s">
        <v>2586</v>
      </c>
      <c r="B117" s="991"/>
      <c r="C117" s="991"/>
      <c r="D117" s="991"/>
      <c r="E117" s="991"/>
      <c r="F117" s="991"/>
      <c r="G117" s="991"/>
      <c r="H117" s="991"/>
      <c r="I117" s="991"/>
      <c r="J117" s="991"/>
      <c r="K117" s="991"/>
      <c r="L117" s="991"/>
      <c r="M117" s="991"/>
      <c r="N117" s="991"/>
      <c r="O117" s="991"/>
      <c r="P117" s="991"/>
      <c r="Q117" s="991"/>
      <c r="R117" s="991"/>
      <c r="S117" s="991"/>
      <c r="T117" s="991"/>
      <c r="U117" s="991"/>
      <c r="V117" s="991"/>
      <c r="W117" s="991"/>
      <c r="X117" s="991"/>
      <c r="Y117" s="991"/>
      <c r="Z117" s="991"/>
      <c r="AA117" s="991"/>
      <c r="AB117" s="991"/>
      <c r="AC117" s="991"/>
      <c r="AD117" s="991"/>
    </row>
    <row r="118" spans="1:30" ht="19.5" customHeight="1" x14ac:dyDescent="0.25">
      <c r="A118" s="992" t="s">
        <v>2587</v>
      </c>
      <c r="B118" s="991"/>
      <c r="C118" s="991"/>
      <c r="D118" s="991"/>
      <c r="E118" s="991"/>
      <c r="F118" s="991"/>
      <c r="G118" s="991"/>
      <c r="H118" s="991"/>
      <c r="I118" s="991"/>
      <c r="J118" s="991"/>
      <c r="K118" s="991"/>
      <c r="L118" s="991"/>
      <c r="M118" s="991"/>
      <c r="N118" s="991"/>
      <c r="O118" s="991"/>
      <c r="P118" s="991"/>
      <c r="Q118" s="991"/>
      <c r="R118" s="991"/>
      <c r="S118" s="991"/>
      <c r="T118" s="991"/>
      <c r="U118" s="991"/>
      <c r="V118" s="991"/>
      <c r="W118" s="991"/>
      <c r="X118" s="991"/>
      <c r="Y118" s="991"/>
      <c r="Z118" s="991"/>
      <c r="AA118" s="991"/>
      <c r="AB118" s="991"/>
      <c r="AC118" s="991"/>
      <c r="AD118" s="991"/>
    </row>
    <row r="119" spans="1:30" ht="15" customHeight="1" x14ac:dyDescent="0.25">
      <c r="A119" s="3730" t="s">
        <v>429</v>
      </c>
      <c r="B119" s="3730"/>
      <c r="C119" s="3730"/>
      <c r="D119" s="993"/>
      <c r="E119" s="993"/>
      <c r="F119" s="993"/>
      <c r="G119" s="993"/>
      <c r="H119" s="993"/>
      <c r="I119" s="993"/>
      <c r="J119" s="993"/>
      <c r="K119" s="993"/>
      <c r="L119" s="993"/>
      <c r="M119" s="993"/>
      <c r="N119" s="993"/>
      <c r="O119" s="993"/>
      <c r="P119" s="993"/>
      <c r="Q119" s="993"/>
      <c r="R119" s="993"/>
      <c r="S119" s="993"/>
      <c r="T119" s="993"/>
      <c r="U119" s="993"/>
      <c r="V119" s="993"/>
      <c r="W119" s="993"/>
      <c r="X119" s="993"/>
      <c r="Y119" s="993"/>
      <c r="Z119" s="993"/>
      <c r="AA119" s="993"/>
      <c r="AB119" s="993"/>
      <c r="AC119" s="993"/>
      <c r="AD119" s="993"/>
    </row>
  </sheetData>
  <dataConsolidate function="countNums">
    <dataRefs count="2">
      <dataRef ref="C4:AJ4" sheet="Bulletin - New Loans" r:id="rId1"/>
      <dataRef ref="C4:AL104" sheet="Bulletin - New Loans" r:id="rId2"/>
    </dataRefs>
  </dataConsolidate>
  <mergeCells count="1">
    <mergeCell ref="A119:C119"/>
  </mergeCells>
  <printOptions horizontalCentered="1"/>
  <pageMargins left="0.75" right="0.75" top="0.75" bottom="0.75" header="0.3" footer="0"/>
  <pageSetup paperSize="9" scale="37" fitToHeight="0" orientation="landscape" r:id="rId3"/>
  <headerFooter alignWithMargins="0"/>
  <rowBreaks count="1" manualBreakCount="1">
    <brk id="66" max="16383"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65ABB-360E-49C2-B654-34557484A2E0}">
  <dimension ref="A1:WVL196"/>
  <sheetViews>
    <sheetView zoomScale="90" zoomScaleNormal="90" zoomScaleSheetLayoutView="100" workbookViewId="0">
      <pane xSplit="1" ySplit="145" topLeftCell="B146" activePane="bottomRight" state="frozen"/>
      <selection activeCell="A25" sqref="A25"/>
      <selection pane="topRight" activeCell="A25" sqref="A25"/>
      <selection pane="bottomLeft" activeCell="A25" sqref="A25"/>
      <selection pane="bottomRight"/>
    </sheetView>
  </sheetViews>
  <sheetFormatPr defaultRowHeight="14.25" x14ac:dyDescent="0.25"/>
  <cols>
    <col min="1" max="1" width="11.28515625" style="998" customWidth="1"/>
    <col min="2" max="4" width="13.140625" style="998" customWidth="1"/>
    <col min="5" max="5" width="13.7109375" style="998" customWidth="1"/>
    <col min="6" max="6" width="13.7109375" style="998" bestFit="1" customWidth="1"/>
    <col min="7" max="7" width="14.140625" style="998" customWidth="1"/>
    <col min="8" max="8" width="12" style="998" bestFit="1" customWidth="1"/>
    <col min="9" max="9" width="14.28515625" style="998" customWidth="1"/>
    <col min="10" max="10" width="10.28515625" style="998" customWidth="1"/>
    <col min="11" max="254" width="9.140625" style="998"/>
    <col min="255" max="255" width="11.28515625" style="998" customWidth="1"/>
    <col min="256" max="256" width="12.7109375" style="998" customWidth="1"/>
    <col min="257" max="257" width="9.140625" style="998" hidden="1" customWidth="1"/>
    <col min="258" max="258" width="10.28515625" style="998" customWidth="1"/>
    <col min="259" max="259" width="12.85546875" style="998" customWidth="1"/>
    <col min="260" max="260" width="9.140625" style="998" hidden="1" customWidth="1"/>
    <col min="261" max="261" width="13" style="998" customWidth="1"/>
    <col min="262" max="262" width="12.140625" style="998" customWidth="1"/>
    <col min="263" max="263" width="13.28515625" style="998" customWidth="1"/>
    <col min="264" max="264" width="15.7109375" style="998" customWidth="1"/>
    <col min="265" max="265" width="11.7109375" style="998" customWidth="1"/>
    <col min="266" max="510" width="9.140625" style="998"/>
    <col min="511" max="511" width="11.28515625" style="998" customWidth="1"/>
    <col min="512" max="512" width="12.7109375" style="998" customWidth="1"/>
    <col min="513" max="513" width="9.140625" style="998" hidden="1" customWidth="1"/>
    <col min="514" max="514" width="10.28515625" style="998" customWidth="1"/>
    <col min="515" max="515" width="12.85546875" style="998" customWidth="1"/>
    <col min="516" max="516" width="9.140625" style="998" hidden="1" customWidth="1"/>
    <col min="517" max="517" width="13" style="998" customWidth="1"/>
    <col min="518" max="518" width="12.140625" style="998" customWidth="1"/>
    <col min="519" max="519" width="13.28515625" style="998" customWidth="1"/>
    <col min="520" max="520" width="15.7109375" style="998" customWidth="1"/>
    <col min="521" max="521" width="11.7109375" style="998" customWidth="1"/>
    <col min="522" max="766" width="9.140625" style="998"/>
    <col min="767" max="767" width="11.28515625" style="998" customWidth="1"/>
    <col min="768" max="768" width="12.7109375" style="998" customWidth="1"/>
    <col min="769" max="769" width="9.140625" style="998" hidden="1" customWidth="1"/>
    <col min="770" max="770" width="10.28515625" style="998" customWidth="1"/>
    <col min="771" max="771" width="12.85546875" style="998" customWidth="1"/>
    <col min="772" max="772" width="9.140625" style="998" hidden="1" customWidth="1"/>
    <col min="773" max="773" width="13" style="998" customWidth="1"/>
    <col min="774" max="774" width="12.140625" style="998" customWidth="1"/>
    <col min="775" max="775" width="13.28515625" style="998" customWidth="1"/>
    <col min="776" max="776" width="15.7109375" style="998" customWidth="1"/>
    <col min="777" max="777" width="11.7109375" style="998" customWidth="1"/>
    <col min="778" max="1022" width="9.140625" style="998"/>
    <col min="1023" max="1023" width="11.28515625" style="998" customWidth="1"/>
    <col min="1024" max="1024" width="12.7109375" style="998" customWidth="1"/>
    <col min="1025" max="1025" width="9.140625" style="998" hidden="1" customWidth="1"/>
    <col min="1026" max="1026" width="10.28515625" style="998" customWidth="1"/>
    <col min="1027" max="1027" width="12.85546875" style="998" customWidth="1"/>
    <col min="1028" max="1028" width="9.140625" style="998" hidden="1" customWidth="1"/>
    <col min="1029" max="1029" width="13" style="998" customWidth="1"/>
    <col min="1030" max="1030" width="12.140625" style="998" customWidth="1"/>
    <col min="1031" max="1031" width="13.28515625" style="998" customWidth="1"/>
    <col min="1032" max="1032" width="15.7109375" style="998" customWidth="1"/>
    <col min="1033" max="1033" width="11.7109375" style="998" customWidth="1"/>
    <col min="1034" max="1278" width="9.140625" style="998"/>
    <col min="1279" max="1279" width="11.28515625" style="998" customWidth="1"/>
    <col min="1280" max="1280" width="12.7109375" style="998" customWidth="1"/>
    <col min="1281" max="1281" width="9.140625" style="998" hidden="1" customWidth="1"/>
    <col min="1282" max="1282" width="10.28515625" style="998" customWidth="1"/>
    <col min="1283" max="1283" width="12.85546875" style="998" customWidth="1"/>
    <col min="1284" max="1284" width="9.140625" style="998" hidden="1" customWidth="1"/>
    <col min="1285" max="1285" width="13" style="998" customWidth="1"/>
    <col min="1286" max="1286" width="12.140625" style="998" customWidth="1"/>
    <col min="1287" max="1287" width="13.28515625" style="998" customWidth="1"/>
    <col min="1288" max="1288" width="15.7109375" style="998" customWidth="1"/>
    <col min="1289" max="1289" width="11.7109375" style="998" customWidth="1"/>
    <col min="1290" max="1534" width="9.140625" style="998"/>
    <col min="1535" max="1535" width="11.28515625" style="998" customWidth="1"/>
    <col min="1536" max="1536" width="12.7109375" style="998" customWidth="1"/>
    <col min="1537" max="1537" width="9.140625" style="998" hidden="1" customWidth="1"/>
    <col min="1538" max="1538" width="10.28515625" style="998" customWidth="1"/>
    <col min="1539" max="1539" width="12.85546875" style="998" customWidth="1"/>
    <col min="1540" max="1540" width="9.140625" style="998" hidden="1" customWidth="1"/>
    <col min="1541" max="1541" width="13" style="998" customWidth="1"/>
    <col min="1542" max="1542" width="12.140625" style="998" customWidth="1"/>
    <col min="1543" max="1543" width="13.28515625" style="998" customWidth="1"/>
    <col min="1544" max="1544" width="15.7109375" style="998" customWidth="1"/>
    <col min="1545" max="1545" width="11.7109375" style="998" customWidth="1"/>
    <col min="1546" max="1790" width="9.140625" style="998"/>
    <col min="1791" max="1791" width="11.28515625" style="998" customWidth="1"/>
    <col min="1792" max="1792" width="12.7109375" style="998" customWidth="1"/>
    <col min="1793" max="1793" width="9.140625" style="998" hidden="1" customWidth="1"/>
    <col min="1794" max="1794" width="10.28515625" style="998" customWidth="1"/>
    <col min="1795" max="1795" width="12.85546875" style="998" customWidth="1"/>
    <col min="1796" max="1796" width="9.140625" style="998" hidden="1" customWidth="1"/>
    <col min="1797" max="1797" width="13" style="998" customWidth="1"/>
    <col min="1798" max="1798" width="12.140625" style="998" customWidth="1"/>
    <col min="1799" max="1799" width="13.28515625" style="998" customWidth="1"/>
    <col min="1800" max="1800" width="15.7109375" style="998" customWidth="1"/>
    <col min="1801" max="1801" width="11.7109375" style="998" customWidth="1"/>
    <col min="1802" max="2046" width="9.140625" style="998"/>
    <col min="2047" max="2047" width="11.28515625" style="998" customWidth="1"/>
    <col min="2048" max="2048" width="12.7109375" style="998" customWidth="1"/>
    <col min="2049" max="2049" width="9.140625" style="998" hidden="1" customWidth="1"/>
    <col min="2050" max="2050" width="10.28515625" style="998" customWidth="1"/>
    <col min="2051" max="2051" width="12.85546875" style="998" customWidth="1"/>
    <col min="2052" max="2052" width="9.140625" style="998" hidden="1" customWidth="1"/>
    <col min="2053" max="2053" width="13" style="998" customWidth="1"/>
    <col min="2054" max="2054" width="12.140625" style="998" customWidth="1"/>
    <col min="2055" max="2055" width="13.28515625" style="998" customWidth="1"/>
    <col min="2056" max="2056" width="15.7109375" style="998" customWidth="1"/>
    <col min="2057" max="2057" width="11.7109375" style="998" customWidth="1"/>
    <col min="2058" max="2302" width="9.140625" style="998"/>
    <col min="2303" max="2303" width="11.28515625" style="998" customWidth="1"/>
    <col min="2304" max="2304" width="12.7109375" style="998" customWidth="1"/>
    <col min="2305" max="2305" width="9.140625" style="998" hidden="1" customWidth="1"/>
    <col min="2306" max="2306" width="10.28515625" style="998" customWidth="1"/>
    <col min="2307" max="2307" width="12.85546875" style="998" customWidth="1"/>
    <col min="2308" max="2308" width="9.140625" style="998" hidden="1" customWidth="1"/>
    <col min="2309" max="2309" width="13" style="998" customWidth="1"/>
    <col min="2310" max="2310" width="12.140625" style="998" customWidth="1"/>
    <col min="2311" max="2311" width="13.28515625" style="998" customWidth="1"/>
    <col min="2312" max="2312" width="15.7109375" style="998" customWidth="1"/>
    <col min="2313" max="2313" width="11.7109375" style="998" customWidth="1"/>
    <col min="2314" max="2558" width="9.140625" style="998"/>
    <col min="2559" max="2559" width="11.28515625" style="998" customWidth="1"/>
    <col min="2560" max="2560" width="12.7109375" style="998" customWidth="1"/>
    <col min="2561" max="2561" width="9.140625" style="998" hidden="1" customWidth="1"/>
    <col min="2562" max="2562" width="10.28515625" style="998" customWidth="1"/>
    <col min="2563" max="2563" width="12.85546875" style="998" customWidth="1"/>
    <col min="2564" max="2564" width="9.140625" style="998" hidden="1" customWidth="1"/>
    <col min="2565" max="2565" width="13" style="998" customWidth="1"/>
    <col min="2566" max="2566" width="12.140625" style="998" customWidth="1"/>
    <col min="2567" max="2567" width="13.28515625" style="998" customWidth="1"/>
    <col min="2568" max="2568" width="15.7109375" style="998" customWidth="1"/>
    <col min="2569" max="2569" width="11.7109375" style="998" customWidth="1"/>
    <col min="2570" max="2814" width="9.140625" style="998"/>
    <col min="2815" max="2815" width="11.28515625" style="998" customWidth="1"/>
    <col min="2816" max="2816" width="12.7109375" style="998" customWidth="1"/>
    <col min="2817" max="2817" width="9.140625" style="998" hidden="1" customWidth="1"/>
    <col min="2818" max="2818" width="10.28515625" style="998" customWidth="1"/>
    <col min="2819" max="2819" width="12.85546875" style="998" customWidth="1"/>
    <col min="2820" max="2820" width="9.140625" style="998" hidden="1" customWidth="1"/>
    <col min="2821" max="2821" width="13" style="998" customWidth="1"/>
    <col min="2822" max="2822" width="12.140625" style="998" customWidth="1"/>
    <col min="2823" max="2823" width="13.28515625" style="998" customWidth="1"/>
    <col min="2824" max="2824" width="15.7109375" style="998" customWidth="1"/>
    <col min="2825" max="2825" width="11.7109375" style="998" customWidth="1"/>
    <col min="2826" max="3070" width="9.140625" style="998"/>
    <col min="3071" max="3071" width="11.28515625" style="998" customWidth="1"/>
    <col min="3072" max="3072" width="12.7109375" style="998" customWidth="1"/>
    <col min="3073" max="3073" width="9.140625" style="998" hidden="1" customWidth="1"/>
    <col min="3074" max="3074" width="10.28515625" style="998" customWidth="1"/>
    <col min="3075" max="3075" width="12.85546875" style="998" customWidth="1"/>
    <col min="3076" max="3076" width="9.140625" style="998" hidden="1" customWidth="1"/>
    <col min="3077" max="3077" width="13" style="998" customWidth="1"/>
    <col min="3078" max="3078" width="12.140625" style="998" customWidth="1"/>
    <col min="3079" max="3079" width="13.28515625" style="998" customWidth="1"/>
    <col min="3080" max="3080" width="15.7109375" style="998" customWidth="1"/>
    <col min="3081" max="3081" width="11.7109375" style="998" customWidth="1"/>
    <col min="3082" max="3326" width="9.140625" style="998"/>
    <col min="3327" max="3327" width="11.28515625" style="998" customWidth="1"/>
    <col min="3328" max="3328" width="12.7109375" style="998" customWidth="1"/>
    <col min="3329" max="3329" width="9.140625" style="998" hidden="1" customWidth="1"/>
    <col min="3330" max="3330" width="10.28515625" style="998" customWidth="1"/>
    <col min="3331" max="3331" width="12.85546875" style="998" customWidth="1"/>
    <col min="3332" max="3332" width="9.140625" style="998" hidden="1" customWidth="1"/>
    <col min="3333" max="3333" width="13" style="998" customWidth="1"/>
    <col min="3334" max="3334" width="12.140625" style="998" customWidth="1"/>
    <col min="3335" max="3335" width="13.28515625" style="998" customWidth="1"/>
    <col min="3336" max="3336" width="15.7109375" style="998" customWidth="1"/>
    <col min="3337" max="3337" width="11.7109375" style="998" customWidth="1"/>
    <col min="3338" max="3582" width="9.140625" style="998"/>
    <col min="3583" max="3583" width="11.28515625" style="998" customWidth="1"/>
    <col min="3584" max="3584" width="12.7109375" style="998" customWidth="1"/>
    <col min="3585" max="3585" width="9.140625" style="998" hidden="1" customWidth="1"/>
    <col min="3586" max="3586" width="10.28515625" style="998" customWidth="1"/>
    <col min="3587" max="3587" width="12.85546875" style="998" customWidth="1"/>
    <col min="3588" max="3588" width="9.140625" style="998" hidden="1" customWidth="1"/>
    <col min="3589" max="3589" width="13" style="998" customWidth="1"/>
    <col min="3590" max="3590" width="12.140625" style="998" customWidth="1"/>
    <col min="3591" max="3591" width="13.28515625" style="998" customWidth="1"/>
    <col min="3592" max="3592" width="15.7109375" style="998" customWidth="1"/>
    <col min="3593" max="3593" width="11.7109375" style="998" customWidth="1"/>
    <col min="3594" max="3838" width="9.140625" style="998"/>
    <col min="3839" max="3839" width="11.28515625" style="998" customWidth="1"/>
    <col min="3840" max="3840" width="12.7109375" style="998" customWidth="1"/>
    <col min="3841" max="3841" width="9.140625" style="998" hidden="1" customWidth="1"/>
    <col min="3842" max="3842" width="10.28515625" style="998" customWidth="1"/>
    <col min="3843" max="3843" width="12.85546875" style="998" customWidth="1"/>
    <col min="3844" max="3844" width="9.140625" style="998" hidden="1" customWidth="1"/>
    <col min="3845" max="3845" width="13" style="998" customWidth="1"/>
    <col min="3846" max="3846" width="12.140625" style="998" customWidth="1"/>
    <col min="3847" max="3847" width="13.28515625" style="998" customWidth="1"/>
    <col min="3848" max="3848" width="15.7109375" style="998" customWidth="1"/>
    <col min="3849" max="3849" width="11.7109375" style="998" customWidth="1"/>
    <col min="3850" max="4094" width="9.140625" style="998"/>
    <col min="4095" max="4095" width="11.28515625" style="998" customWidth="1"/>
    <col min="4096" max="4096" width="12.7109375" style="998" customWidth="1"/>
    <col min="4097" max="4097" width="9.140625" style="998" hidden="1" customWidth="1"/>
    <col min="4098" max="4098" width="10.28515625" style="998" customWidth="1"/>
    <col min="4099" max="4099" width="12.85546875" style="998" customWidth="1"/>
    <col min="4100" max="4100" width="9.140625" style="998" hidden="1" customWidth="1"/>
    <col min="4101" max="4101" width="13" style="998" customWidth="1"/>
    <col min="4102" max="4102" width="12.140625" style="998" customWidth="1"/>
    <col min="4103" max="4103" width="13.28515625" style="998" customWidth="1"/>
    <col min="4104" max="4104" width="15.7109375" style="998" customWidth="1"/>
    <col min="4105" max="4105" width="11.7109375" style="998" customWidth="1"/>
    <col min="4106" max="4350" width="9.140625" style="998"/>
    <col min="4351" max="4351" width="11.28515625" style="998" customWidth="1"/>
    <col min="4352" max="4352" width="12.7109375" style="998" customWidth="1"/>
    <col min="4353" max="4353" width="9.140625" style="998" hidden="1" customWidth="1"/>
    <col min="4354" max="4354" width="10.28515625" style="998" customWidth="1"/>
    <col min="4355" max="4355" width="12.85546875" style="998" customWidth="1"/>
    <col min="4356" max="4356" width="9.140625" style="998" hidden="1" customWidth="1"/>
    <col min="4357" max="4357" width="13" style="998" customWidth="1"/>
    <col min="4358" max="4358" width="12.140625" style="998" customWidth="1"/>
    <col min="4359" max="4359" width="13.28515625" style="998" customWidth="1"/>
    <col min="4360" max="4360" width="15.7109375" style="998" customWidth="1"/>
    <col min="4361" max="4361" width="11.7109375" style="998" customWidth="1"/>
    <col min="4362" max="4606" width="9.140625" style="998"/>
    <col min="4607" max="4607" width="11.28515625" style="998" customWidth="1"/>
    <col min="4608" max="4608" width="12.7109375" style="998" customWidth="1"/>
    <col min="4609" max="4609" width="9.140625" style="998" hidden="1" customWidth="1"/>
    <col min="4610" max="4610" width="10.28515625" style="998" customWidth="1"/>
    <col min="4611" max="4611" width="12.85546875" style="998" customWidth="1"/>
    <col min="4612" max="4612" width="9.140625" style="998" hidden="1" customWidth="1"/>
    <col min="4613" max="4613" width="13" style="998" customWidth="1"/>
    <col min="4614" max="4614" width="12.140625" style="998" customWidth="1"/>
    <col min="4615" max="4615" width="13.28515625" style="998" customWidth="1"/>
    <col min="4616" max="4616" width="15.7109375" style="998" customWidth="1"/>
    <col min="4617" max="4617" width="11.7109375" style="998" customWidth="1"/>
    <col min="4618" max="4862" width="9.140625" style="998"/>
    <col min="4863" max="4863" width="11.28515625" style="998" customWidth="1"/>
    <col min="4864" max="4864" width="12.7109375" style="998" customWidth="1"/>
    <col min="4865" max="4865" width="9.140625" style="998" hidden="1" customWidth="1"/>
    <col min="4866" max="4866" width="10.28515625" style="998" customWidth="1"/>
    <col min="4867" max="4867" width="12.85546875" style="998" customWidth="1"/>
    <col min="4868" max="4868" width="9.140625" style="998" hidden="1" customWidth="1"/>
    <col min="4869" max="4869" width="13" style="998" customWidth="1"/>
    <col min="4870" max="4870" width="12.140625" style="998" customWidth="1"/>
    <col min="4871" max="4871" width="13.28515625" style="998" customWidth="1"/>
    <col min="4872" max="4872" width="15.7109375" style="998" customWidth="1"/>
    <col min="4873" max="4873" width="11.7109375" style="998" customWidth="1"/>
    <col min="4874" max="5118" width="9.140625" style="998"/>
    <col min="5119" max="5119" width="11.28515625" style="998" customWidth="1"/>
    <col min="5120" max="5120" width="12.7109375" style="998" customWidth="1"/>
    <col min="5121" max="5121" width="9.140625" style="998" hidden="1" customWidth="1"/>
    <col min="5122" max="5122" width="10.28515625" style="998" customWidth="1"/>
    <col min="5123" max="5123" width="12.85546875" style="998" customWidth="1"/>
    <col min="5124" max="5124" width="9.140625" style="998" hidden="1" customWidth="1"/>
    <col min="5125" max="5125" width="13" style="998" customWidth="1"/>
    <col min="5126" max="5126" width="12.140625" style="998" customWidth="1"/>
    <col min="5127" max="5127" width="13.28515625" style="998" customWidth="1"/>
    <col min="5128" max="5128" width="15.7109375" style="998" customWidth="1"/>
    <col min="5129" max="5129" width="11.7109375" style="998" customWidth="1"/>
    <col min="5130" max="5374" width="9.140625" style="998"/>
    <col min="5375" max="5375" width="11.28515625" style="998" customWidth="1"/>
    <col min="5376" max="5376" width="12.7109375" style="998" customWidth="1"/>
    <col min="5377" max="5377" width="9.140625" style="998" hidden="1" customWidth="1"/>
    <col min="5378" max="5378" width="10.28515625" style="998" customWidth="1"/>
    <col min="5379" max="5379" width="12.85546875" style="998" customWidth="1"/>
    <col min="5380" max="5380" width="9.140625" style="998" hidden="1" customWidth="1"/>
    <col min="5381" max="5381" width="13" style="998" customWidth="1"/>
    <col min="5382" max="5382" width="12.140625" style="998" customWidth="1"/>
    <col min="5383" max="5383" width="13.28515625" style="998" customWidth="1"/>
    <col min="5384" max="5384" width="15.7109375" style="998" customWidth="1"/>
    <col min="5385" max="5385" width="11.7109375" style="998" customWidth="1"/>
    <col min="5386" max="5630" width="9.140625" style="998"/>
    <col min="5631" max="5631" width="11.28515625" style="998" customWidth="1"/>
    <col min="5632" max="5632" width="12.7109375" style="998" customWidth="1"/>
    <col min="5633" max="5633" width="9.140625" style="998" hidden="1" customWidth="1"/>
    <col min="5634" max="5634" width="10.28515625" style="998" customWidth="1"/>
    <col min="5635" max="5635" width="12.85546875" style="998" customWidth="1"/>
    <col min="5636" max="5636" width="9.140625" style="998" hidden="1" customWidth="1"/>
    <col min="5637" max="5637" width="13" style="998" customWidth="1"/>
    <col min="5638" max="5638" width="12.140625" style="998" customWidth="1"/>
    <col min="5639" max="5639" width="13.28515625" style="998" customWidth="1"/>
    <col min="5640" max="5640" width="15.7109375" style="998" customWidth="1"/>
    <col min="5641" max="5641" width="11.7109375" style="998" customWidth="1"/>
    <col min="5642" max="5886" width="9.140625" style="998"/>
    <col min="5887" max="5887" width="11.28515625" style="998" customWidth="1"/>
    <col min="5888" max="5888" width="12.7109375" style="998" customWidth="1"/>
    <col min="5889" max="5889" width="9.140625" style="998" hidden="1" customWidth="1"/>
    <col min="5890" max="5890" width="10.28515625" style="998" customWidth="1"/>
    <col min="5891" max="5891" width="12.85546875" style="998" customWidth="1"/>
    <col min="5892" max="5892" width="9.140625" style="998" hidden="1" customWidth="1"/>
    <col min="5893" max="5893" width="13" style="998" customWidth="1"/>
    <col min="5894" max="5894" width="12.140625" style="998" customWidth="1"/>
    <col min="5895" max="5895" width="13.28515625" style="998" customWidth="1"/>
    <col min="5896" max="5896" width="15.7109375" style="998" customWidth="1"/>
    <col min="5897" max="5897" width="11.7109375" style="998" customWidth="1"/>
    <col min="5898" max="6142" width="9.140625" style="998"/>
    <col min="6143" max="6143" width="11.28515625" style="998" customWidth="1"/>
    <col min="6144" max="6144" width="12.7109375" style="998" customWidth="1"/>
    <col min="6145" max="6145" width="9.140625" style="998" hidden="1" customWidth="1"/>
    <col min="6146" max="6146" width="10.28515625" style="998" customWidth="1"/>
    <col min="6147" max="6147" width="12.85546875" style="998" customWidth="1"/>
    <col min="6148" max="6148" width="9.140625" style="998" hidden="1" customWidth="1"/>
    <col min="6149" max="6149" width="13" style="998" customWidth="1"/>
    <col min="6150" max="6150" width="12.140625" style="998" customWidth="1"/>
    <col min="6151" max="6151" width="13.28515625" style="998" customWidth="1"/>
    <col min="6152" max="6152" width="15.7109375" style="998" customWidth="1"/>
    <col min="6153" max="6153" width="11.7109375" style="998" customWidth="1"/>
    <col min="6154" max="6398" width="9.140625" style="998"/>
    <col min="6399" max="6399" width="11.28515625" style="998" customWidth="1"/>
    <col min="6400" max="6400" width="12.7109375" style="998" customWidth="1"/>
    <col min="6401" max="6401" width="9.140625" style="998" hidden="1" customWidth="1"/>
    <col min="6402" max="6402" width="10.28515625" style="998" customWidth="1"/>
    <col min="6403" max="6403" width="12.85546875" style="998" customWidth="1"/>
    <col min="6404" max="6404" width="9.140625" style="998" hidden="1" customWidth="1"/>
    <col min="6405" max="6405" width="13" style="998" customWidth="1"/>
    <col min="6406" max="6406" width="12.140625" style="998" customWidth="1"/>
    <col min="6407" max="6407" width="13.28515625" style="998" customWidth="1"/>
    <col min="6408" max="6408" width="15.7109375" style="998" customWidth="1"/>
    <col min="6409" max="6409" width="11.7109375" style="998" customWidth="1"/>
    <col min="6410" max="6654" width="9.140625" style="998"/>
    <col min="6655" max="6655" width="11.28515625" style="998" customWidth="1"/>
    <col min="6656" max="6656" width="12.7109375" style="998" customWidth="1"/>
    <col min="6657" max="6657" width="9.140625" style="998" hidden="1" customWidth="1"/>
    <col min="6658" max="6658" width="10.28515625" style="998" customWidth="1"/>
    <col min="6659" max="6659" width="12.85546875" style="998" customWidth="1"/>
    <col min="6660" max="6660" width="9.140625" style="998" hidden="1" customWidth="1"/>
    <col min="6661" max="6661" width="13" style="998" customWidth="1"/>
    <col min="6662" max="6662" width="12.140625" style="998" customWidth="1"/>
    <col min="6663" max="6663" width="13.28515625" style="998" customWidth="1"/>
    <col min="6664" max="6664" width="15.7109375" style="998" customWidth="1"/>
    <col min="6665" max="6665" width="11.7109375" style="998" customWidth="1"/>
    <col min="6666" max="6910" width="9.140625" style="998"/>
    <col min="6911" max="6911" width="11.28515625" style="998" customWidth="1"/>
    <col min="6912" max="6912" width="12.7109375" style="998" customWidth="1"/>
    <col min="6913" max="6913" width="9.140625" style="998" hidden="1" customWidth="1"/>
    <col min="6914" max="6914" width="10.28515625" style="998" customWidth="1"/>
    <col min="6915" max="6915" width="12.85546875" style="998" customWidth="1"/>
    <col min="6916" max="6916" width="9.140625" style="998" hidden="1" customWidth="1"/>
    <col min="6917" max="6917" width="13" style="998" customWidth="1"/>
    <col min="6918" max="6918" width="12.140625" style="998" customWidth="1"/>
    <col min="6919" max="6919" width="13.28515625" style="998" customWidth="1"/>
    <col min="6920" max="6920" width="15.7109375" style="998" customWidth="1"/>
    <col min="6921" max="6921" width="11.7109375" style="998" customWidth="1"/>
    <col min="6922" max="7166" width="9.140625" style="998"/>
    <col min="7167" max="7167" width="11.28515625" style="998" customWidth="1"/>
    <col min="7168" max="7168" width="12.7109375" style="998" customWidth="1"/>
    <col min="7169" max="7169" width="9.140625" style="998" hidden="1" customWidth="1"/>
    <col min="7170" max="7170" width="10.28515625" style="998" customWidth="1"/>
    <col min="7171" max="7171" width="12.85546875" style="998" customWidth="1"/>
    <col min="7172" max="7172" width="9.140625" style="998" hidden="1" customWidth="1"/>
    <col min="7173" max="7173" width="13" style="998" customWidth="1"/>
    <col min="7174" max="7174" width="12.140625" style="998" customWidth="1"/>
    <col min="7175" max="7175" width="13.28515625" style="998" customWidth="1"/>
    <col min="7176" max="7176" width="15.7109375" style="998" customWidth="1"/>
    <col min="7177" max="7177" width="11.7109375" style="998" customWidth="1"/>
    <col min="7178" max="7422" width="9.140625" style="998"/>
    <col min="7423" max="7423" width="11.28515625" style="998" customWidth="1"/>
    <col min="7424" max="7424" width="12.7109375" style="998" customWidth="1"/>
    <col min="7425" max="7425" width="9.140625" style="998" hidden="1" customWidth="1"/>
    <col min="7426" max="7426" width="10.28515625" style="998" customWidth="1"/>
    <col min="7427" max="7427" width="12.85546875" style="998" customWidth="1"/>
    <col min="7428" max="7428" width="9.140625" style="998" hidden="1" customWidth="1"/>
    <col min="7429" max="7429" width="13" style="998" customWidth="1"/>
    <col min="7430" max="7430" width="12.140625" style="998" customWidth="1"/>
    <col min="7431" max="7431" width="13.28515625" style="998" customWidth="1"/>
    <col min="7432" max="7432" width="15.7109375" style="998" customWidth="1"/>
    <col min="7433" max="7433" width="11.7109375" style="998" customWidth="1"/>
    <col min="7434" max="7678" width="9.140625" style="998"/>
    <col min="7679" max="7679" width="11.28515625" style="998" customWidth="1"/>
    <col min="7680" max="7680" width="12.7109375" style="998" customWidth="1"/>
    <col min="7681" max="7681" width="9.140625" style="998" hidden="1" customWidth="1"/>
    <col min="7682" max="7682" width="10.28515625" style="998" customWidth="1"/>
    <col min="7683" max="7683" width="12.85546875" style="998" customWidth="1"/>
    <col min="7684" max="7684" width="9.140625" style="998" hidden="1" customWidth="1"/>
    <col min="7685" max="7685" width="13" style="998" customWidth="1"/>
    <col min="7686" max="7686" width="12.140625" style="998" customWidth="1"/>
    <col min="7687" max="7687" width="13.28515625" style="998" customWidth="1"/>
    <col min="7688" max="7688" width="15.7109375" style="998" customWidth="1"/>
    <col min="7689" max="7689" width="11.7109375" style="998" customWidth="1"/>
    <col min="7690" max="7934" width="9.140625" style="998"/>
    <col min="7935" max="7935" width="11.28515625" style="998" customWidth="1"/>
    <col min="7936" max="7936" width="12.7109375" style="998" customWidth="1"/>
    <col min="7937" max="7937" width="9.140625" style="998" hidden="1" customWidth="1"/>
    <col min="7938" max="7938" width="10.28515625" style="998" customWidth="1"/>
    <col min="7939" max="7939" width="12.85546875" style="998" customWidth="1"/>
    <col min="7940" max="7940" width="9.140625" style="998" hidden="1" customWidth="1"/>
    <col min="7941" max="7941" width="13" style="998" customWidth="1"/>
    <col min="7942" max="7942" width="12.140625" style="998" customWidth="1"/>
    <col min="7943" max="7943" width="13.28515625" style="998" customWidth="1"/>
    <col min="7944" max="7944" width="15.7109375" style="998" customWidth="1"/>
    <col min="7945" max="7945" width="11.7109375" style="998" customWidth="1"/>
    <col min="7946" max="8190" width="9.140625" style="998"/>
    <col min="8191" max="8191" width="11.28515625" style="998" customWidth="1"/>
    <col min="8192" max="8192" width="12.7109375" style="998" customWidth="1"/>
    <col min="8193" max="8193" width="9.140625" style="998" hidden="1" customWidth="1"/>
    <col min="8194" max="8194" width="10.28515625" style="998" customWidth="1"/>
    <col min="8195" max="8195" width="12.85546875" style="998" customWidth="1"/>
    <col min="8196" max="8196" width="9.140625" style="998" hidden="1" customWidth="1"/>
    <col min="8197" max="8197" width="13" style="998" customWidth="1"/>
    <col min="8198" max="8198" width="12.140625" style="998" customWidth="1"/>
    <col min="8199" max="8199" width="13.28515625" style="998" customWidth="1"/>
    <col min="8200" max="8200" width="15.7109375" style="998" customWidth="1"/>
    <col min="8201" max="8201" width="11.7109375" style="998" customWidth="1"/>
    <col min="8202" max="8446" width="9.140625" style="998"/>
    <col min="8447" max="8447" width="11.28515625" style="998" customWidth="1"/>
    <col min="8448" max="8448" width="12.7109375" style="998" customWidth="1"/>
    <col min="8449" max="8449" width="9.140625" style="998" hidden="1" customWidth="1"/>
    <col min="8450" max="8450" width="10.28515625" style="998" customWidth="1"/>
    <col min="8451" max="8451" width="12.85546875" style="998" customWidth="1"/>
    <col min="8452" max="8452" width="9.140625" style="998" hidden="1" customWidth="1"/>
    <col min="8453" max="8453" width="13" style="998" customWidth="1"/>
    <col min="8454" max="8454" width="12.140625" style="998" customWidth="1"/>
    <col min="8455" max="8455" width="13.28515625" style="998" customWidth="1"/>
    <col min="8456" max="8456" width="15.7109375" style="998" customWidth="1"/>
    <col min="8457" max="8457" width="11.7109375" style="998" customWidth="1"/>
    <col min="8458" max="8702" width="9.140625" style="998"/>
    <col min="8703" max="8703" width="11.28515625" style="998" customWidth="1"/>
    <col min="8704" max="8704" width="12.7109375" style="998" customWidth="1"/>
    <col min="8705" max="8705" width="9.140625" style="998" hidden="1" customWidth="1"/>
    <col min="8706" max="8706" width="10.28515625" style="998" customWidth="1"/>
    <col min="8707" max="8707" width="12.85546875" style="998" customWidth="1"/>
    <col min="8708" max="8708" width="9.140625" style="998" hidden="1" customWidth="1"/>
    <col min="8709" max="8709" width="13" style="998" customWidth="1"/>
    <col min="8710" max="8710" width="12.140625" style="998" customWidth="1"/>
    <col min="8711" max="8711" width="13.28515625" style="998" customWidth="1"/>
    <col min="8712" max="8712" width="15.7109375" style="998" customWidth="1"/>
    <col min="8713" max="8713" width="11.7109375" style="998" customWidth="1"/>
    <col min="8714" max="8958" width="9.140625" style="998"/>
    <col min="8959" max="8959" width="11.28515625" style="998" customWidth="1"/>
    <col min="8960" max="8960" width="12.7109375" style="998" customWidth="1"/>
    <col min="8961" max="8961" width="9.140625" style="998" hidden="1" customWidth="1"/>
    <col min="8962" max="8962" width="10.28515625" style="998" customWidth="1"/>
    <col min="8963" max="8963" width="12.85546875" style="998" customWidth="1"/>
    <col min="8964" max="8964" width="9.140625" style="998" hidden="1" customWidth="1"/>
    <col min="8965" max="8965" width="13" style="998" customWidth="1"/>
    <col min="8966" max="8966" width="12.140625" style="998" customWidth="1"/>
    <col min="8967" max="8967" width="13.28515625" style="998" customWidth="1"/>
    <col min="8968" max="8968" width="15.7109375" style="998" customWidth="1"/>
    <col min="8969" max="8969" width="11.7109375" style="998" customWidth="1"/>
    <col min="8970" max="9214" width="9.140625" style="998"/>
    <col min="9215" max="9215" width="11.28515625" style="998" customWidth="1"/>
    <col min="9216" max="9216" width="12.7109375" style="998" customWidth="1"/>
    <col min="9217" max="9217" width="9.140625" style="998" hidden="1" customWidth="1"/>
    <col min="9218" max="9218" width="10.28515625" style="998" customWidth="1"/>
    <col min="9219" max="9219" width="12.85546875" style="998" customWidth="1"/>
    <col min="9220" max="9220" width="9.140625" style="998" hidden="1" customWidth="1"/>
    <col min="9221" max="9221" width="13" style="998" customWidth="1"/>
    <col min="9222" max="9222" width="12.140625" style="998" customWidth="1"/>
    <col min="9223" max="9223" width="13.28515625" style="998" customWidth="1"/>
    <col min="9224" max="9224" width="15.7109375" style="998" customWidth="1"/>
    <col min="9225" max="9225" width="11.7109375" style="998" customWidth="1"/>
    <col min="9226" max="9470" width="9.140625" style="998"/>
    <col min="9471" max="9471" width="11.28515625" style="998" customWidth="1"/>
    <col min="9472" max="9472" width="12.7109375" style="998" customWidth="1"/>
    <col min="9473" max="9473" width="9.140625" style="998" hidden="1" customWidth="1"/>
    <col min="9474" max="9474" width="10.28515625" style="998" customWidth="1"/>
    <col min="9475" max="9475" width="12.85546875" style="998" customWidth="1"/>
    <col min="9476" max="9476" width="9.140625" style="998" hidden="1" customWidth="1"/>
    <col min="9477" max="9477" width="13" style="998" customWidth="1"/>
    <col min="9478" max="9478" width="12.140625" style="998" customWidth="1"/>
    <col min="9479" max="9479" width="13.28515625" style="998" customWidth="1"/>
    <col min="9480" max="9480" width="15.7109375" style="998" customWidth="1"/>
    <col min="9481" max="9481" width="11.7109375" style="998" customWidth="1"/>
    <col min="9482" max="9726" width="9.140625" style="998"/>
    <col min="9727" max="9727" width="11.28515625" style="998" customWidth="1"/>
    <col min="9728" max="9728" width="12.7109375" style="998" customWidth="1"/>
    <col min="9729" max="9729" width="9.140625" style="998" hidden="1" customWidth="1"/>
    <col min="9730" max="9730" width="10.28515625" style="998" customWidth="1"/>
    <col min="9731" max="9731" width="12.85546875" style="998" customWidth="1"/>
    <col min="9732" max="9732" width="9.140625" style="998" hidden="1" customWidth="1"/>
    <col min="9733" max="9733" width="13" style="998" customWidth="1"/>
    <col min="9734" max="9734" width="12.140625" style="998" customWidth="1"/>
    <col min="9735" max="9735" width="13.28515625" style="998" customWidth="1"/>
    <col min="9736" max="9736" width="15.7109375" style="998" customWidth="1"/>
    <col min="9737" max="9737" width="11.7109375" style="998" customWidth="1"/>
    <col min="9738" max="9982" width="9.140625" style="998"/>
    <col min="9983" max="9983" width="11.28515625" style="998" customWidth="1"/>
    <col min="9984" max="9984" width="12.7109375" style="998" customWidth="1"/>
    <col min="9985" max="9985" width="9.140625" style="998" hidden="1" customWidth="1"/>
    <col min="9986" max="9986" width="10.28515625" style="998" customWidth="1"/>
    <col min="9987" max="9987" width="12.85546875" style="998" customWidth="1"/>
    <col min="9988" max="9988" width="9.140625" style="998" hidden="1" customWidth="1"/>
    <col min="9989" max="9989" width="13" style="998" customWidth="1"/>
    <col min="9990" max="9990" width="12.140625" style="998" customWidth="1"/>
    <col min="9991" max="9991" width="13.28515625" style="998" customWidth="1"/>
    <col min="9992" max="9992" width="15.7109375" style="998" customWidth="1"/>
    <col min="9993" max="9993" width="11.7109375" style="998" customWidth="1"/>
    <col min="9994" max="10238" width="9.140625" style="998"/>
    <col min="10239" max="10239" width="11.28515625" style="998" customWidth="1"/>
    <col min="10240" max="10240" width="12.7109375" style="998" customWidth="1"/>
    <col min="10241" max="10241" width="9.140625" style="998" hidden="1" customWidth="1"/>
    <col min="10242" max="10242" width="10.28515625" style="998" customWidth="1"/>
    <col min="10243" max="10243" width="12.85546875" style="998" customWidth="1"/>
    <col min="10244" max="10244" width="9.140625" style="998" hidden="1" customWidth="1"/>
    <col min="10245" max="10245" width="13" style="998" customWidth="1"/>
    <col min="10246" max="10246" width="12.140625" style="998" customWidth="1"/>
    <col min="10247" max="10247" width="13.28515625" style="998" customWidth="1"/>
    <col min="10248" max="10248" width="15.7109375" style="998" customWidth="1"/>
    <col min="10249" max="10249" width="11.7109375" style="998" customWidth="1"/>
    <col min="10250" max="10494" width="9.140625" style="998"/>
    <col min="10495" max="10495" width="11.28515625" style="998" customWidth="1"/>
    <col min="10496" max="10496" width="12.7109375" style="998" customWidth="1"/>
    <col min="10497" max="10497" width="9.140625" style="998" hidden="1" customWidth="1"/>
    <col min="10498" max="10498" width="10.28515625" style="998" customWidth="1"/>
    <col min="10499" max="10499" width="12.85546875" style="998" customWidth="1"/>
    <col min="10500" max="10500" width="9.140625" style="998" hidden="1" customWidth="1"/>
    <col min="10501" max="10501" width="13" style="998" customWidth="1"/>
    <col min="10502" max="10502" width="12.140625" style="998" customWidth="1"/>
    <col min="10503" max="10503" width="13.28515625" style="998" customWidth="1"/>
    <col min="10504" max="10504" width="15.7109375" style="998" customWidth="1"/>
    <col min="10505" max="10505" width="11.7109375" style="998" customWidth="1"/>
    <col min="10506" max="10750" width="9.140625" style="998"/>
    <col min="10751" max="10751" width="11.28515625" style="998" customWidth="1"/>
    <col min="10752" max="10752" width="12.7109375" style="998" customWidth="1"/>
    <col min="10753" max="10753" width="9.140625" style="998" hidden="1" customWidth="1"/>
    <col min="10754" max="10754" width="10.28515625" style="998" customWidth="1"/>
    <col min="10755" max="10755" width="12.85546875" style="998" customWidth="1"/>
    <col min="10756" max="10756" width="9.140625" style="998" hidden="1" customWidth="1"/>
    <col min="10757" max="10757" width="13" style="998" customWidth="1"/>
    <col min="10758" max="10758" width="12.140625" style="998" customWidth="1"/>
    <col min="10759" max="10759" width="13.28515625" style="998" customWidth="1"/>
    <col min="10760" max="10760" width="15.7109375" style="998" customWidth="1"/>
    <col min="10761" max="10761" width="11.7109375" style="998" customWidth="1"/>
    <col min="10762" max="11006" width="9.140625" style="998"/>
    <col min="11007" max="11007" width="11.28515625" style="998" customWidth="1"/>
    <col min="11008" max="11008" width="12.7109375" style="998" customWidth="1"/>
    <col min="11009" max="11009" width="9.140625" style="998" hidden="1" customWidth="1"/>
    <col min="11010" max="11010" width="10.28515625" style="998" customWidth="1"/>
    <col min="11011" max="11011" width="12.85546875" style="998" customWidth="1"/>
    <col min="11012" max="11012" width="9.140625" style="998" hidden="1" customWidth="1"/>
    <col min="11013" max="11013" width="13" style="998" customWidth="1"/>
    <col min="11014" max="11014" width="12.140625" style="998" customWidth="1"/>
    <col min="11015" max="11015" width="13.28515625" style="998" customWidth="1"/>
    <col min="11016" max="11016" width="15.7109375" style="998" customWidth="1"/>
    <col min="11017" max="11017" width="11.7109375" style="998" customWidth="1"/>
    <col min="11018" max="11262" width="9.140625" style="998"/>
    <col min="11263" max="11263" width="11.28515625" style="998" customWidth="1"/>
    <col min="11264" max="11264" width="12.7109375" style="998" customWidth="1"/>
    <col min="11265" max="11265" width="9.140625" style="998" hidden="1" customWidth="1"/>
    <col min="11266" max="11266" width="10.28515625" style="998" customWidth="1"/>
    <col min="11267" max="11267" width="12.85546875" style="998" customWidth="1"/>
    <col min="11268" max="11268" width="9.140625" style="998" hidden="1" customWidth="1"/>
    <col min="11269" max="11269" width="13" style="998" customWidth="1"/>
    <col min="11270" max="11270" width="12.140625" style="998" customWidth="1"/>
    <col min="11271" max="11271" width="13.28515625" style="998" customWidth="1"/>
    <col min="11272" max="11272" width="15.7109375" style="998" customWidth="1"/>
    <col min="11273" max="11273" width="11.7109375" style="998" customWidth="1"/>
    <col min="11274" max="11518" width="9.140625" style="998"/>
    <col min="11519" max="11519" width="11.28515625" style="998" customWidth="1"/>
    <col min="11520" max="11520" width="12.7109375" style="998" customWidth="1"/>
    <col min="11521" max="11521" width="9.140625" style="998" hidden="1" customWidth="1"/>
    <col min="11522" max="11522" width="10.28515625" style="998" customWidth="1"/>
    <col min="11523" max="11523" width="12.85546875" style="998" customWidth="1"/>
    <col min="11524" max="11524" width="9.140625" style="998" hidden="1" customWidth="1"/>
    <col min="11525" max="11525" width="13" style="998" customWidth="1"/>
    <col min="11526" max="11526" width="12.140625" style="998" customWidth="1"/>
    <col min="11527" max="11527" width="13.28515625" style="998" customWidth="1"/>
    <col min="11528" max="11528" width="15.7109375" style="998" customWidth="1"/>
    <col min="11529" max="11529" width="11.7109375" style="998" customWidth="1"/>
    <col min="11530" max="11774" width="9.140625" style="998"/>
    <col min="11775" max="11775" width="11.28515625" style="998" customWidth="1"/>
    <col min="11776" max="11776" width="12.7109375" style="998" customWidth="1"/>
    <col min="11777" max="11777" width="9.140625" style="998" hidden="1" customWidth="1"/>
    <col min="11778" max="11778" width="10.28515625" style="998" customWidth="1"/>
    <col min="11779" max="11779" width="12.85546875" style="998" customWidth="1"/>
    <col min="11780" max="11780" width="9.140625" style="998" hidden="1" customWidth="1"/>
    <col min="11781" max="11781" width="13" style="998" customWidth="1"/>
    <col min="11782" max="11782" width="12.140625" style="998" customWidth="1"/>
    <col min="11783" max="11783" width="13.28515625" style="998" customWidth="1"/>
    <col min="11784" max="11784" width="15.7109375" style="998" customWidth="1"/>
    <col min="11785" max="11785" width="11.7109375" style="998" customWidth="1"/>
    <col min="11786" max="12030" width="9.140625" style="998"/>
    <col min="12031" max="12031" width="11.28515625" style="998" customWidth="1"/>
    <col min="12032" max="12032" width="12.7109375" style="998" customWidth="1"/>
    <col min="12033" max="12033" width="9.140625" style="998" hidden="1" customWidth="1"/>
    <col min="12034" max="12034" width="10.28515625" style="998" customWidth="1"/>
    <col min="12035" max="12035" width="12.85546875" style="998" customWidth="1"/>
    <col min="12036" max="12036" width="9.140625" style="998" hidden="1" customWidth="1"/>
    <col min="12037" max="12037" width="13" style="998" customWidth="1"/>
    <col min="12038" max="12038" width="12.140625" style="998" customWidth="1"/>
    <col min="12039" max="12039" width="13.28515625" style="998" customWidth="1"/>
    <col min="12040" max="12040" width="15.7109375" style="998" customWidth="1"/>
    <col min="12041" max="12041" width="11.7109375" style="998" customWidth="1"/>
    <col min="12042" max="12286" width="9.140625" style="998"/>
    <col min="12287" max="12287" width="11.28515625" style="998" customWidth="1"/>
    <col min="12288" max="12288" width="12.7109375" style="998" customWidth="1"/>
    <col min="12289" max="12289" width="9.140625" style="998" hidden="1" customWidth="1"/>
    <col min="12290" max="12290" width="10.28515625" style="998" customWidth="1"/>
    <col min="12291" max="12291" width="12.85546875" style="998" customWidth="1"/>
    <col min="12292" max="12292" width="9.140625" style="998" hidden="1" customWidth="1"/>
    <col min="12293" max="12293" width="13" style="998" customWidth="1"/>
    <col min="12294" max="12294" width="12.140625" style="998" customWidth="1"/>
    <col min="12295" max="12295" width="13.28515625" style="998" customWidth="1"/>
    <col min="12296" max="12296" width="15.7109375" style="998" customWidth="1"/>
    <col min="12297" max="12297" width="11.7109375" style="998" customWidth="1"/>
    <col min="12298" max="12542" width="9.140625" style="998"/>
    <col min="12543" max="12543" width="11.28515625" style="998" customWidth="1"/>
    <col min="12544" max="12544" width="12.7109375" style="998" customWidth="1"/>
    <col min="12545" max="12545" width="9.140625" style="998" hidden="1" customWidth="1"/>
    <col min="12546" max="12546" width="10.28515625" style="998" customWidth="1"/>
    <col min="12547" max="12547" width="12.85546875" style="998" customWidth="1"/>
    <col min="12548" max="12548" width="9.140625" style="998" hidden="1" customWidth="1"/>
    <col min="12549" max="12549" width="13" style="998" customWidth="1"/>
    <col min="12550" max="12550" width="12.140625" style="998" customWidth="1"/>
    <col min="12551" max="12551" width="13.28515625" style="998" customWidth="1"/>
    <col min="12552" max="12552" width="15.7109375" style="998" customWidth="1"/>
    <col min="12553" max="12553" width="11.7109375" style="998" customWidth="1"/>
    <col min="12554" max="12798" width="9.140625" style="998"/>
    <col min="12799" max="12799" width="11.28515625" style="998" customWidth="1"/>
    <col min="12800" max="12800" width="12.7109375" style="998" customWidth="1"/>
    <col min="12801" max="12801" width="9.140625" style="998" hidden="1" customWidth="1"/>
    <col min="12802" max="12802" width="10.28515625" style="998" customWidth="1"/>
    <col min="12803" max="12803" width="12.85546875" style="998" customWidth="1"/>
    <col min="12804" max="12804" width="9.140625" style="998" hidden="1" customWidth="1"/>
    <col min="12805" max="12805" width="13" style="998" customWidth="1"/>
    <col min="12806" max="12806" width="12.140625" style="998" customWidth="1"/>
    <col min="12807" max="12807" width="13.28515625" style="998" customWidth="1"/>
    <col min="12808" max="12808" width="15.7109375" style="998" customWidth="1"/>
    <col min="12809" max="12809" width="11.7109375" style="998" customWidth="1"/>
    <col min="12810" max="13054" width="9.140625" style="998"/>
    <col min="13055" max="13055" width="11.28515625" style="998" customWidth="1"/>
    <col min="13056" max="13056" width="12.7109375" style="998" customWidth="1"/>
    <col min="13057" max="13057" width="9.140625" style="998" hidden="1" customWidth="1"/>
    <col min="13058" max="13058" width="10.28515625" style="998" customWidth="1"/>
    <col min="13059" max="13059" width="12.85546875" style="998" customWidth="1"/>
    <col min="13060" max="13060" width="9.140625" style="998" hidden="1" customWidth="1"/>
    <col min="13061" max="13061" width="13" style="998" customWidth="1"/>
    <col min="13062" max="13062" width="12.140625" style="998" customWidth="1"/>
    <col min="13063" max="13063" width="13.28515625" style="998" customWidth="1"/>
    <col min="13064" max="13064" width="15.7109375" style="998" customWidth="1"/>
    <col min="13065" max="13065" width="11.7109375" style="998" customWidth="1"/>
    <col min="13066" max="13310" width="9.140625" style="998"/>
    <col min="13311" max="13311" width="11.28515625" style="998" customWidth="1"/>
    <col min="13312" max="13312" width="12.7109375" style="998" customWidth="1"/>
    <col min="13313" max="13313" width="9.140625" style="998" hidden="1" customWidth="1"/>
    <col min="13314" max="13314" width="10.28515625" style="998" customWidth="1"/>
    <col min="13315" max="13315" width="12.85546875" style="998" customWidth="1"/>
    <col min="13316" max="13316" width="9.140625" style="998" hidden="1" customWidth="1"/>
    <col min="13317" max="13317" width="13" style="998" customWidth="1"/>
    <col min="13318" max="13318" width="12.140625" style="998" customWidth="1"/>
    <col min="13319" max="13319" width="13.28515625" style="998" customWidth="1"/>
    <col min="13320" max="13320" width="15.7109375" style="998" customWidth="1"/>
    <col min="13321" max="13321" width="11.7109375" style="998" customWidth="1"/>
    <col min="13322" max="13566" width="9.140625" style="998"/>
    <col min="13567" max="13567" width="11.28515625" style="998" customWidth="1"/>
    <col min="13568" max="13568" width="12.7109375" style="998" customWidth="1"/>
    <col min="13569" max="13569" width="9.140625" style="998" hidden="1" customWidth="1"/>
    <col min="13570" max="13570" width="10.28515625" style="998" customWidth="1"/>
    <col min="13571" max="13571" width="12.85546875" style="998" customWidth="1"/>
    <col min="13572" max="13572" width="9.140625" style="998" hidden="1" customWidth="1"/>
    <col min="13573" max="13573" width="13" style="998" customWidth="1"/>
    <col min="13574" max="13574" width="12.140625" style="998" customWidth="1"/>
    <col min="13575" max="13575" width="13.28515625" style="998" customWidth="1"/>
    <col min="13576" max="13576" width="15.7109375" style="998" customWidth="1"/>
    <col min="13577" max="13577" width="11.7109375" style="998" customWidth="1"/>
    <col min="13578" max="13822" width="9.140625" style="998"/>
    <col min="13823" max="13823" width="11.28515625" style="998" customWidth="1"/>
    <col min="13824" max="13824" width="12.7109375" style="998" customWidth="1"/>
    <col min="13825" max="13825" width="9.140625" style="998" hidden="1" customWidth="1"/>
    <col min="13826" max="13826" width="10.28515625" style="998" customWidth="1"/>
    <col min="13827" max="13827" width="12.85546875" style="998" customWidth="1"/>
    <col min="13828" max="13828" width="9.140625" style="998" hidden="1" customWidth="1"/>
    <col min="13829" max="13829" width="13" style="998" customWidth="1"/>
    <col min="13830" max="13830" width="12.140625" style="998" customWidth="1"/>
    <col min="13831" max="13831" width="13.28515625" style="998" customWidth="1"/>
    <col min="13832" max="13832" width="15.7109375" style="998" customWidth="1"/>
    <col min="13833" max="13833" width="11.7109375" style="998" customWidth="1"/>
    <col min="13834" max="14078" width="9.140625" style="998"/>
    <col min="14079" max="14079" width="11.28515625" style="998" customWidth="1"/>
    <col min="14080" max="14080" width="12.7109375" style="998" customWidth="1"/>
    <col min="14081" max="14081" width="9.140625" style="998" hidden="1" customWidth="1"/>
    <col min="14082" max="14082" width="10.28515625" style="998" customWidth="1"/>
    <col min="14083" max="14083" width="12.85546875" style="998" customWidth="1"/>
    <col min="14084" max="14084" width="9.140625" style="998" hidden="1" customWidth="1"/>
    <col min="14085" max="14085" width="13" style="998" customWidth="1"/>
    <col min="14086" max="14086" width="12.140625" style="998" customWidth="1"/>
    <col min="14087" max="14087" width="13.28515625" style="998" customWidth="1"/>
    <col min="14088" max="14088" width="15.7109375" style="998" customWidth="1"/>
    <col min="14089" max="14089" width="11.7109375" style="998" customWidth="1"/>
    <col min="14090" max="14334" width="9.140625" style="998"/>
    <col min="14335" max="14335" width="11.28515625" style="998" customWidth="1"/>
    <col min="14336" max="14336" width="12.7109375" style="998" customWidth="1"/>
    <col min="14337" max="14337" width="9.140625" style="998" hidden="1" customWidth="1"/>
    <col min="14338" max="14338" width="10.28515625" style="998" customWidth="1"/>
    <col min="14339" max="14339" width="12.85546875" style="998" customWidth="1"/>
    <col min="14340" max="14340" width="9.140625" style="998" hidden="1" customWidth="1"/>
    <col min="14341" max="14341" width="13" style="998" customWidth="1"/>
    <col min="14342" max="14342" width="12.140625" style="998" customWidth="1"/>
    <col min="14343" max="14343" width="13.28515625" style="998" customWidth="1"/>
    <col min="14344" max="14344" width="15.7109375" style="998" customWidth="1"/>
    <col min="14345" max="14345" width="11.7109375" style="998" customWidth="1"/>
    <col min="14346" max="14590" width="9.140625" style="998"/>
    <col min="14591" max="14591" width="11.28515625" style="998" customWidth="1"/>
    <col min="14592" max="14592" width="12.7109375" style="998" customWidth="1"/>
    <col min="14593" max="14593" width="9.140625" style="998" hidden="1" customWidth="1"/>
    <col min="14594" max="14594" width="10.28515625" style="998" customWidth="1"/>
    <col min="14595" max="14595" width="12.85546875" style="998" customWidth="1"/>
    <col min="14596" max="14596" width="9.140625" style="998" hidden="1" customWidth="1"/>
    <col min="14597" max="14597" width="13" style="998" customWidth="1"/>
    <col min="14598" max="14598" width="12.140625" style="998" customWidth="1"/>
    <col min="14599" max="14599" width="13.28515625" style="998" customWidth="1"/>
    <col min="14600" max="14600" width="15.7109375" style="998" customWidth="1"/>
    <col min="14601" max="14601" width="11.7109375" style="998" customWidth="1"/>
    <col min="14602" max="14846" width="9.140625" style="998"/>
    <col min="14847" max="14847" width="11.28515625" style="998" customWidth="1"/>
    <col min="14848" max="14848" width="12.7109375" style="998" customWidth="1"/>
    <col min="14849" max="14849" width="9.140625" style="998" hidden="1" customWidth="1"/>
    <col min="14850" max="14850" width="10.28515625" style="998" customWidth="1"/>
    <col min="14851" max="14851" width="12.85546875" style="998" customWidth="1"/>
    <col min="14852" max="14852" width="9.140625" style="998" hidden="1" customWidth="1"/>
    <col min="14853" max="14853" width="13" style="998" customWidth="1"/>
    <col min="14854" max="14854" width="12.140625" style="998" customWidth="1"/>
    <col min="14855" max="14855" width="13.28515625" style="998" customWidth="1"/>
    <col min="14856" max="14856" width="15.7109375" style="998" customWidth="1"/>
    <col min="14857" max="14857" width="11.7109375" style="998" customWidth="1"/>
    <col min="14858" max="15102" width="9.140625" style="998"/>
    <col min="15103" max="15103" width="11.28515625" style="998" customWidth="1"/>
    <col min="15104" max="15104" width="12.7109375" style="998" customWidth="1"/>
    <col min="15105" max="15105" width="9.140625" style="998" hidden="1" customWidth="1"/>
    <col min="15106" max="15106" width="10.28515625" style="998" customWidth="1"/>
    <col min="15107" max="15107" width="12.85546875" style="998" customWidth="1"/>
    <col min="15108" max="15108" width="9.140625" style="998" hidden="1" customWidth="1"/>
    <col min="15109" max="15109" width="13" style="998" customWidth="1"/>
    <col min="15110" max="15110" width="12.140625" style="998" customWidth="1"/>
    <col min="15111" max="15111" width="13.28515625" style="998" customWidth="1"/>
    <col min="15112" max="15112" width="15.7109375" style="998" customWidth="1"/>
    <col min="15113" max="15113" width="11.7109375" style="998" customWidth="1"/>
    <col min="15114" max="15358" width="9.140625" style="998"/>
    <col min="15359" max="15359" width="11.28515625" style="998" customWidth="1"/>
    <col min="15360" max="15360" width="12.7109375" style="998" customWidth="1"/>
    <col min="15361" max="15361" width="9.140625" style="998" hidden="1" customWidth="1"/>
    <col min="15362" max="15362" width="10.28515625" style="998" customWidth="1"/>
    <col min="15363" max="15363" width="12.85546875" style="998" customWidth="1"/>
    <col min="15364" max="15364" width="9.140625" style="998" hidden="1" customWidth="1"/>
    <col min="15365" max="15365" width="13" style="998" customWidth="1"/>
    <col min="15366" max="15366" width="12.140625" style="998" customWidth="1"/>
    <col min="15367" max="15367" width="13.28515625" style="998" customWidth="1"/>
    <col min="15368" max="15368" width="15.7109375" style="998" customWidth="1"/>
    <col min="15369" max="15369" width="11.7109375" style="998" customWidth="1"/>
    <col min="15370" max="15614" width="9.140625" style="998"/>
    <col min="15615" max="15615" width="11.28515625" style="998" customWidth="1"/>
    <col min="15616" max="15616" width="12.7109375" style="998" customWidth="1"/>
    <col min="15617" max="15617" width="9.140625" style="998" hidden="1" customWidth="1"/>
    <col min="15618" max="15618" width="10.28515625" style="998" customWidth="1"/>
    <col min="15619" max="15619" width="12.85546875" style="998" customWidth="1"/>
    <col min="15620" max="15620" width="9.140625" style="998" hidden="1" customWidth="1"/>
    <col min="15621" max="15621" width="13" style="998" customWidth="1"/>
    <col min="15622" max="15622" width="12.140625" style="998" customWidth="1"/>
    <col min="15623" max="15623" width="13.28515625" style="998" customWidth="1"/>
    <col min="15624" max="15624" width="15.7109375" style="998" customWidth="1"/>
    <col min="15625" max="15625" width="11.7109375" style="998" customWidth="1"/>
    <col min="15626" max="15870" width="9.140625" style="998"/>
    <col min="15871" max="15871" width="11.28515625" style="998" customWidth="1"/>
    <col min="15872" max="15872" width="12.7109375" style="998" customWidth="1"/>
    <col min="15873" max="15873" width="9.140625" style="998" hidden="1" customWidth="1"/>
    <col min="15874" max="15874" width="10.28515625" style="998" customWidth="1"/>
    <col min="15875" max="15875" width="12.85546875" style="998" customWidth="1"/>
    <col min="15876" max="15876" width="9.140625" style="998" hidden="1" customWidth="1"/>
    <col min="15877" max="15877" width="13" style="998" customWidth="1"/>
    <col min="15878" max="15878" width="12.140625" style="998" customWidth="1"/>
    <col min="15879" max="15879" width="13.28515625" style="998" customWidth="1"/>
    <col min="15880" max="15880" width="15.7109375" style="998" customWidth="1"/>
    <col min="15881" max="15881" width="11.7109375" style="998" customWidth="1"/>
    <col min="15882" max="16126" width="9.140625" style="998"/>
    <col min="16127" max="16127" width="11.28515625" style="998" customWidth="1"/>
    <col min="16128" max="16128" width="12.7109375" style="998" customWidth="1"/>
    <col min="16129" max="16129" width="9.140625" style="998" hidden="1" customWidth="1"/>
    <col min="16130" max="16130" width="10.28515625" style="998" customWidth="1"/>
    <col min="16131" max="16131" width="12.85546875" style="998" customWidth="1"/>
    <col min="16132" max="16132" width="9.140625" style="998" hidden="1" customWidth="1"/>
    <col min="16133" max="16133" width="13" style="998" customWidth="1"/>
    <col min="16134" max="16134" width="12.140625" style="998" customWidth="1"/>
    <col min="16135" max="16135" width="13.28515625" style="998" customWidth="1"/>
    <col min="16136" max="16136" width="15.7109375" style="998" customWidth="1"/>
    <col min="16137" max="16137" width="11.7109375" style="998" customWidth="1"/>
    <col min="16138" max="16384" width="9.140625" style="998"/>
  </cols>
  <sheetData>
    <row r="1" spans="1:11" s="997" customFormat="1" ht="17.25" x14ac:dyDescent="0.3">
      <c r="A1" s="996" t="s">
        <v>2588</v>
      </c>
    </row>
    <row r="2" spans="1:11" ht="12.75" customHeight="1" thickBot="1" x14ac:dyDescent="0.3">
      <c r="I2" s="913" t="s">
        <v>857</v>
      </c>
    </row>
    <row r="3" spans="1:11" s="1003" customFormat="1" ht="17.25" thickTop="1" x14ac:dyDescent="0.3">
      <c r="A3" s="999"/>
      <c r="B3" s="1000" t="s">
        <v>2589</v>
      </c>
      <c r="C3" s="1001" t="s">
        <v>2590</v>
      </c>
      <c r="D3" s="1001" t="s">
        <v>2591</v>
      </c>
      <c r="E3" s="1001" t="s">
        <v>2591</v>
      </c>
      <c r="F3" s="1001" t="s">
        <v>2591</v>
      </c>
      <c r="G3" s="1001" t="s">
        <v>2592</v>
      </c>
      <c r="H3" s="1001" t="s">
        <v>2592</v>
      </c>
      <c r="I3" s="1002" t="s">
        <v>2593</v>
      </c>
    </row>
    <row r="4" spans="1:11" s="1003" customFormat="1" ht="16.5" x14ac:dyDescent="0.3">
      <c r="A4" s="1004"/>
      <c r="B4" s="1005" t="s">
        <v>2594</v>
      </c>
      <c r="C4" s="1006" t="s">
        <v>2595</v>
      </c>
      <c r="D4" s="1006" t="s">
        <v>2596</v>
      </c>
      <c r="E4" s="1006" t="s">
        <v>2596</v>
      </c>
      <c r="F4" s="1006" t="s">
        <v>2597</v>
      </c>
      <c r="G4" s="1006" t="s">
        <v>2598</v>
      </c>
      <c r="H4" s="1006" t="s">
        <v>2598</v>
      </c>
      <c r="I4" s="1007" t="s">
        <v>392</v>
      </c>
    </row>
    <row r="5" spans="1:11" s="1003" customFormat="1" ht="16.5" x14ac:dyDescent="0.3">
      <c r="A5" s="1004"/>
      <c r="B5" s="1005" t="s">
        <v>2599</v>
      </c>
      <c r="C5" s="1006" t="s">
        <v>2599</v>
      </c>
      <c r="D5" s="1006" t="s">
        <v>2600</v>
      </c>
      <c r="E5" s="1006" t="s">
        <v>2600</v>
      </c>
      <c r="F5" s="1006" t="s">
        <v>2601</v>
      </c>
      <c r="G5" s="1006" t="s">
        <v>2600</v>
      </c>
      <c r="H5" s="1006" t="s">
        <v>2600</v>
      </c>
      <c r="I5" s="1007" t="s">
        <v>2602</v>
      </c>
    </row>
    <row r="6" spans="1:11" s="1003" customFormat="1" ht="16.5" x14ac:dyDescent="0.3">
      <c r="A6" s="1004"/>
      <c r="B6" s="1005"/>
      <c r="C6" s="1006" t="s">
        <v>2603</v>
      </c>
      <c r="D6" s="1006" t="s">
        <v>2604</v>
      </c>
      <c r="E6" s="1006" t="s">
        <v>2605</v>
      </c>
      <c r="F6" s="1006" t="s">
        <v>2606</v>
      </c>
      <c r="G6" s="1006" t="s">
        <v>2607</v>
      </c>
      <c r="H6" s="1006" t="s">
        <v>2595</v>
      </c>
      <c r="I6" s="1007" t="s">
        <v>2608</v>
      </c>
    </row>
    <row r="7" spans="1:11" s="1003" customFormat="1" ht="16.5" x14ac:dyDescent="0.3">
      <c r="A7" s="1004"/>
      <c r="B7" s="1005"/>
      <c r="C7" s="1006"/>
      <c r="D7" s="1006" t="s">
        <v>2609</v>
      </c>
      <c r="E7" s="1006" t="s">
        <v>2609</v>
      </c>
      <c r="F7" s="1006" t="s">
        <v>2610</v>
      </c>
      <c r="G7" s="1006" t="s">
        <v>2611</v>
      </c>
      <c r="H7" s="1006" t="s">
        <v>2612</v>
      </c>
      <c r="I7" s="1007" t="s">
        <v>2613</v>
      </c>
    </row>
    <row r="8" spans="1:11" s="1003" customFormat="1" ht="17.25" customHeight="1" x14ac:dyDescent="0.3">
      <c r="A8" s="1004"/>
      <c r="B8" s="1005"/>
      <c r="C8" s="1006"/>
      <c r="D8" s="1006" t="s">
        <v>2614</v>
      </c>
      <c r="E8" s="1006" t="s">
        <v>2615</v>
      </c>
      <c r="F8" s="1006" t="s">
        <v>2616</v>
      </c>
      <c r="G8" s="1006"/>
      <c r="H8" s="1006" t="s">
        <v>2617</v>
      </c>
      <c r="I8" s="1007" t="s">
        <v>2618</v>
      </c>
    </row>
    <row r="9" spans="1:11" s="1003" customFormat="1" ht="18.75" customHeight="1" thickBot="1" x14ac:dyDescent="0.35">
      <c r="A9" s="1008"/>
      <c r="B9" s="1009"/>
      <c r="C9" s="1010"/>
      <c r="D9" s="1010"/>
      <c r="E9" s="1010"/>
      <c r="F9" s="1010"/>
      <c r="G9" s="1010"/>
      <c r="H9" s="1010"/>
      <c r="I9" s="1011" t="s">
        <v>2619</v>
      </c>
    </row>
    <row r="10" spans="1:11" ht="17.25" hidden="1" x14ac:dyDescent="0.3">
      <c r="A10" s="1012">
        <v>38687</v>
      </c>
      <c r="B10" s="1013"/>
      <c r="C10" s="1013" t="s">
        <v>927</v>
      </c>
      <c r="D10" s="1013" t="s">
        <v>1025</v>
      </c>
      <c r="E10" s="1014" t="s">
        <v>2620</v>
      </c>
      <c r="F10" s="1014" t="s">
        <v>2621</v>
      </c>
      <c r="G10" s="1013">
        <v>5.7</v>
      </c>
      <c r="H10" s="1013">
        <v>10.81</v>
      </c>
      <c r="I10" s="1015">
        <v>7.45</v>
      </c>
    </row>
    <row r="11" spans="1:11" ht="17.25" hidden="1" x14ac:dyDescent="0.3">
      <c r="A11" s="1012">
        <v>38718</v>
      </c>
      <c r="B11" s="1013"/>
      <c r="C11" s="1013" t="s">
        <v>927</v>
      </c>
      <c r="D11" s="1013" t="s">
        <v>1025</v>
      </c>
      <c r="E11" s="1014" t="s">
        <v>2620</v>
      </c>
      <c r="F11" s="1014" t="s">
        <v>2621</v>
      </c>
      <c r="G11" s="1013">
        <v>5.76</v>
      </c>
      <c r="H11" s="1013">
        <v>10.85</v>
      </c>
      <c r="I11" s="1015">
        <v>7.52</v>
      </c>
      <c r="K11" s="1016"/>
    </row>
    <row r="12" spans="1:11" ht="17.25" hidden="1" x14ac:dyDescent="0.3">
      <c r="A12" s="1012">
        <v>38749</v>
      </c>
      <c r="B12" s="1013"/>
      <c r="C12" s="1013" t="s">
        <v>927</v>
      </c>
      <c r="D12" s="1013" t="s">
        <v>1025</v>
      </c>
      <c r="E12" s="1014" t="s">
        <v>2620</v>
      </c>
      <c r="F12" s="1014" t="s">
        <v>2621</v>
      </c>
      <c r="G12" s="1013">
        <v>6.34</v>
      </c>
      <c r="H12" s="1013">
        <v>10.84</v>
      </c>
      <c r="I12" s="1015">
        <v>7.49</v>
      </c>
      <c r="K12" s="1016"/>
    </row>
    <row r="13" spans="1:11" ht="17.25" hidden="1" x14ac:dyDescent="0.3">
      <c r="A13" s="1012">
        <v>38777</v>
      </c>
      <c r="B13" s="1013"/>
      <c r="C13" s="1013" t="s">
        <v>927</v>
      </c>
      <c r="D13" s="1013" t="s">
        <v>1025</v>
      </c>
      <c r="E13" s="1014" t="s">
        <v>2620</v>
      </c>
      <c r="F13" s="1014" t="s">
        <v>2621</v>
      </c>
      <c r="G13" s="1013">
        <v>5.76</v>
      </c>
      <c r="H13" s="1013">
        <v>10.73</v>
      </c>
      <c r="I13" s="1015">
        <v>7.53</v>
      </c>
      <c r="K13" s="1016"/>
    </row>
    <row r="14" spans="1:11" ht="17.25" hidden="1" x14ac:dyDescent="0.3">
      <c r="A14" s="1012">
        <v>38808</v>
      </c>
      <c r="B14" s="1013"/>
      <c r="C14" s="1013" t="s">
        <v>927</v>
      </c>
      <c r="D14" s="1013" t="s">
        <v>1025</v>
      </c>
      <c r="E14" s="1014" t="s">
        <v>2620</v>
      </c>
      <c r="F14" s="1014" t="s">
        <v>2621</v>
      </c>
      <c r="G14" s="1013">
        <v>5.79</v>
      </c>
      <c r="H14" s="1013">
        <v>10.74</v>
      </c>
      <c r="I14" s="1015">
        <v>7.49</v>
      </c>
      <c r="K14" s="1016"/>
    </row>
    <row r="15" spans="1:11" ht="17.25" hidden="1" x14ac:dyDescent="0.3">
      <c r="A15" s="1012">
        <v>38838</v>
      </c>
      <c r="B15" s="1013"/>
      <c r="C15" s="1013" t="s">
        <v>927</v>
      </c>
      <c r="D15" s="1013" t="s">
        <v>1025</v>
      </c>
      <c r="E15" s="1014" t="s">
        <v>2620</v>
      </c>
      <c r="F15" s="1014" t="s">
        <v>2621</v>
      </c>
      <c r="G15" s="1013">
        <v>5.8</v>
      </c>
      <c r="H15" s="1013">
        <v>10.8</v>
      </c>
      <c r="I15" s="1015">
        <v>7.47</v>
      </c>
      <c r="K15" s="1016"/>
    </row>
    <row r="16" spans="1:11" ht="17.25" hidden="1" x14ac:dyDescent="0.3">
      <c r="A16" s="1012">
        <v>38869</v>
      </c>
      <c r="B16" s="1013"/>
      <c r="C16" s="1013" t="s">
        <v>927</v>
      </c>
      <c r="D16" s="1013" t="s">
        <v>1025</v>
      </c>
      <c r="E16" s="1014" t="s">
        <v>2620</v>
      </c>
      <c r="F16" s="1014" t="s">
        <v>2621</v>
      </c>
      <c r="G16" s="1013">
        <v>5.52</v>
      </c>
      <c r="H16" s="1013">
        <v>11.08</v>
      </c>
      <c r="I16" s="1015">
        <v>7.33</v>
      </c>
      <c r="K16" s="1016"/>
    </row>
    <row r="17" spans="1:11" ht="17.25" hidden="1" x14ac:dyDescent="0.3">
      <c r="A17" s="1012">
        <v>38899</v>
      </c>
      <c r="B17" s="1013"/>
      <c r="C17" s="1013" t="s">
        <v>928</v>
      </c>
      <c r="D17" s="1013" t="s">
        <v>1026</v>
      </c>
      <c r="E17" s="1014" t="s">
        <v>2622</v>
      </c>
      <c r="F17" s="1014" t="s">
        <v>2623</v>
      </c>
      <c r="G17" s="1013">
        <v>6.24</v>
      </c>
      <c r="H17" s="1013">
        <v>11.51</v>
      </c>
      <c r="I17" s="1015">
        <v>7.35</v>
      </c>
      <c r="K17" s="1016"/>
    </row>
    <row r="18" spans="1:11" ht="17.25" hidden="1" x14ac:dyDescent="0.3">
      <c r="A18" s="1012">
        <v>38930</v>
      </c>
      <c r="B18" s="1013"/>
      <c r="C18" s="1013" t="s">
        <v>928</v>
      </c>
      <c r="D18" s="1013" t="s">
        <v>1026</v>
      </c>
      <c r="E18" s="1014" t="s">
        <v>2622</v>
      </c>
      <c r="F18" s="1014" t="s">
        <v>2623</v>
      </c>
      <c r="G18" s="1013">
        <v>6.24</v>
      </c>
      <c r="H18" s="1013">
        <v>11.48</v>
      </c>
      <c r="I18" s="1015">
        <v>7.3</v>
      </c>
      <c r="K18" s="1016"/>
    </row>
    <row r="19" spans="1:11" ht="17.25" hidden="1" x14ac:dyDescent="0.3">
      <c r="A19" s="1012">
        <v>38961</v>
      </c>
      <c r="B19" s="1013"/>
      <c r="C19" s="1013" t="s">
        <v>929</v>
      </c>
      <c r="D19" s="1013" t="s">
        <v>1027</v>
      </c>
      <c r="E19" s="1014" t="s">
        <v>2624</v>
      </c>
      <c r="F19" s="1014" t="s">
        <v>2625</v>
      </c>
      <c r="G19" s="1013">
        <v>7</v>
      </c>
      <c r="H19" s="1013">
        <v>12.29</v>
      </c>
      <c r="I19" s="1015">
        <v>9.2100000000000009</v>
      </c>
      <c r="K19" s="1016"/>
    </row>
    <row r="20" spans="1:11" ht="17.25" hidden="1" x14ac:dyDescent="0.3">
      <c r="A20" s="1012">
        <v>38991</v>
      </c>
      <c r="B20" s="1013"/>
      <c r="C20" s="1013" t="s">
        <v>929</v>
      </c>
      <c r="D20" s="1013" t="s">
        <v>1027</v>
      </c>
      <c r="E20" s="1014" t="s">
        <v>2624</v>
      </c>
      <c r="F20" s="1014" t="s">
        <v>2625</v>
      </c>
      <c r="G20" s="1013">
        <v>7.04</v>
      </c>
      <c r="H20" s="1013">
        <v>12.28</v>
      </c>
      <c r="I20" s="1015">
        <v>10.210000000000001</v>
      </c>
      <c r="K20" s="1016"/>
    </row>
    <row r="21" spans="1:11" ht="17.25" hidden="1" x14ac:dyDescent="0.3">
      <c r="A21" s="1012">
        <v>39022</v>
      </c>
      <c r="B21" s="1013"/>
      <c r="C21" s="1013" t="s">
        <v>929</v>
      </c>
      <c r="D21" s="1013" t="s">
        <v>1027</v>
      </c>
      <c r="E21" s="1014" t="s">
        <v>2624</v>
      </c>
      <c r="F21" s="1014" t="s">
        <v>2625</v>
      </c>
      <c r="G21" s="1013">
        <v>7.13</v>
      </c>
      <c r="H21" s="1013">
        <v>12.2</v>
      </c>
      <c r="I21" s="1015">
        <v>10.74</v>
      </c>
      <c r="K21" s="1016"/>
    </row>
    <row r="22" spans="1:11" ht="18" hidden="1" customHeight="1" x14ac:dyDescent="0.3">
      <c r="A22" s="1012">
        <v>39052</v>
      </c>
      <c r="B22" s="1013">
        <v>8.5</v>
      </c>
      <c r="C22" s="1013" t="s">
        <v>929</v>
      </c>
      <c r="D22" s="1013" t="s">
        <v>1027</v>
      </c>
      <c r="E22" s="1014" t="s">
        <v>2626</v>
      </c>
      <c r="F22" s="1014" t="s">
        <v>2625</v>
      </c>
      <c r="G22" s="1013">
        <v>7.12</v>
      </c>
      <c r="H22" s="1013">
        <v>12.2</v>
      </c>
      <c r="I22" s="1015">
        <v>11.98</v>
      </c>
      <c r="K22" s="1016"/>
    </row>
    <row r="23" spans="1:11" ht="18" hidden="1" customHeight="1" x14ac:dyDescent="0.3">
      <c r="A23" s="1012">
        <v>39083</v>
      </c>
      <c r="B23" s="1013">
        <v>8.5</v>
      </c>
      <c r="C23" s="1013" t="s">
        <v>929</v>
      </c>
      <c r="D23" s="1013" t="s">
        <v>1027</v>
      </c>
      <c r="E23" s="1014" t="s">
        <v>2627</v>
      </c>
      <c r="F23" s="1014" t="s">
        <v>2625</v>
      </c>
      <c r="G23" s="1013">
        <v>7.26</v>
      </c>
      <c r="H23" s="1013">
        <v>12.22</v>
      </c>
      <c r="I23" s="1015">
        <v>13.07</v>
      </c>
      <c r="K23" s="1016"/>
    </row>
    <row r="24" spans="1:11" ht="18" hidden="1" customHeight="1" x14ac:dyDescent="0.3">
      <c r="A24" s="1012">
        <v>39114</v>
      </c>
      <c r="B24" s="1013">
        <v>8.5</v>
      </c>
      <c r="C24" s="1013" t="s">
        <v>929</v>
      </c>
      <c r="D24" s="1013" t="s">
        <v>1027</v>
      </c>
      <c r="E24" s="1014" t="s">
        <v>2627</v>
      </c>
      <c r="F24" s="1014" t="s">
        <v>2625</v>
      </c>
      <c r="G24" s="1013">
        <v>7.26</v>
      </c>
      <c r="H24" s="1013">
        <v>12.23</v>
      </c>
      <c r="I24" s="1015">
        <v>13.13</v>
      </c>
      <c r="K24" s="1016"/>
    </row>
    <row r="25" spans="1:11" ht="18" hidden="1" customHeight="1" x14ac:dyDescent="0.3">
      <c r="A25" s="1012">
        <v>39142</v>
      </c>
      <c r="B25" s="1013">
        <v>8.5</v>
      </c>
      <c r="C25" s="1013" t="s">
        <v>929</v>
      </c>
      <c r="D25" s="1013" t="s">
        <v>1027</v>
      </c>
      <c r="E25" s="1014" t="s">
        <v>2628</v>
      </c>
      <c r="F25" s="1014" t="s">
        <v>2625</v>
      </c>
      <c r="G25" s="1013">
        <v>7.35</v>
      </c>
      <c r="H25" s="1013">
        <v>12.31</v>
      </c>
      <c r="I25" s="1015">
        <v>11.94</v>
      </c>
      <c r="K25" s="1016"/>
    </row>
    <row r="26" spans="1:11" ht="18" hidden="1" customHeight="1" x14ac:dyDescent="0.3">
      <c r="A26" s="1012">
        <v>39173</v>
      </c>
      <c r="B26" s="1013">
        <v>8.5</v>
      </c>
      <c r="C26" s="1013" t="s">
        <v>929</v>
      </c>
      <c r="D26" s="1013" t="s">
        <v>1027</v>
      </c>
      <c r="E26" s="1014" t="s">
        <v>2629</v>
      </c>
      <c r="F26" s="1014" t="s">
        <v>2625</v>
      </c>
      <c r="G26" s="1013">
        <v>7.36</v>
      </c>
      <c r="H26" s="1013">
        <v>12.43</v>
      </c>
      <c r="I26" s="1015">
        <v>11.52</v>
      </c>
      <c r="K26" s="1016"/>
    </row>
    <row r="27" spans="1:11" ht="18" hidden="1" customHeight="1" x14ac:dyDescent="0.3">
      <c r="A27" s="1012">
        <v>39203</v>
      </c>
      <c r="B27" s="1013">
        <v>8.5</v>
      </c>
      <c r="C27" s="1013" t="s">
        <v>929</v>
      </c>
      <c r="D27" s="1013" t="s">
        <v>1027</v>
      </c>
      <c r="E27" s="1014" t="s">
        <v>2627</v>
      </c>
      <c r="F27" s="1014" t="s">
        <v>2625</v>
      </c>
      <c r="G27" s="1013">
        <v>7.3</v>
      </c>
      <c r="H27" s="1013">
        <v>12.35</v>
      </c>
      <c r="I27" s="1015">
        <v>11.65</v>
      </c>
      <c r="K27" s="1016"/>
    </row>
    <row r="28" spans="1:11" ht="18" hidden="1" customHeight="1" x14ac:dyDescent="0.3">
      <c r="A28" s="1012">
        <v>39234</v>
      </c>
      <c r="B28" s="1013">
        <v>8.5</v>
      </c>
      <c r="C28" s="1013" t="s">
        <v>929</v>
      </c>
      <c r="D28" s="1013" t="s">
        <v>1027</v>
      </c>
      <c r="E28" s="1014" t="s">
        <v>2630</v>
      </c>
      <c r="F28" s="1014" t="s">
        <v>2625</v>
      </c>
      <c r="G28" s="1013">
        <v>7.21</v>
      </c>
      <c r="H28" s="1013">
        <v>12.35</v>
      </c>
      <c r="I28" s="1015">
        <v>11.04</v>
      </c>
      <c r="J28" s="1016"/>
      <c r="K28" s="1016"/>
    </row>
    <row r="29" spans="1:11" ht="18" hidden="1" customHeight="1" x14ac:dyDescent="0.3">
      <c r="A29" s="1012">
        <v>39264</v>
      </c>
      <c r="B29" s="1013">
        <v>9.25</v>
      </c>
      <c r="C29" s="1013" t="s">
        <v>930</v>
      </c>
      <c r="D29" s="1013" t="s">
        <v>1028</v>
      </c>
      <c r="E29" s="1014" t="s">
        <v>2627</v>
      </c>
      <c r="F29" s="1014" t="s">
        <v>2631</v>
      </c>
      <c r="G29" s="1013">
        <v>7.79</v>
      </c>
      <c r="H29" s="1013">
        <v>12.73</v>
      </c>
      <c r="I29" s="1015">
        <v>11.29</v>
      </c>
      <c r="J29" s="1016"/>
      <c r="K29" s="1016"/>
    </row>
    <row r="30" spans="1:11" ht="18" hidden="1" customHeight="1" x14ac:dyDescent="0.3">
      <c r="A30" s="1012">
        <v>39295</v>
      </c>
      <c r="B30" s="1013">
        <v>9.25</v>
      </c>
      <c r="C30" s="1013" t="s">
        <v>930</v>
      </c>
      <c r="D30" s="1013" t="s">
        <v>1028</v>
      </c>
      <c r="E30" s="1014" t="s">
        <v>2627</v>
      </c>
      <c r="F30" s="1014" t="s">
        <v>2623</v>
      </c>
      <c r="G30" s="1013">
        <v>7.88</v>
      </c>
      <c r="H30" s="1013">
        <v>12.76</v>
      </c>
      <c r="I30" s="1015">
        <v>10.029999999999999</v>
      </c>
      <c r="J30" s="1016"/>
      <c r="K30" s="1016"/>
    </row>
    <row r="31" spans="1:11" ht="18" hidden="1" customHeight="1" x14ac:dyDescent="0.3">
      <c r="A31" s="1012">
        <v>39326</v>
      </c>
      <c r="B31" s="1013">
        <v>9.25</v>
      </c>
      <c r="C31" s="1013" t="s">
        <v>930</v>
      </c>
      <c r="D31" s="1013" t="s">
        <v>1028</v>
      </c>
      <c r="E31" s="1014" t="s">
        <v>2627</v>
      </c>
      <c r="F31" s="1014" t="s">
        <v>2632</v>
      </c>
      <c r="G31" s="1013">
        <v>7.79</v>
      </c>
      <c r="H31" s="1013">
        <v>12.72</v>
      </c>
      <c r="I31" s="1015">
        <v>9.4499999999999993</v>
      </c>
      <c r="J31" s="1016"/>
      <c r="K31" s="1016"/>
    </row>
    <row r="32" spans="1:11" ht="18" hidden="1" customHeight="1" x14ac:dyDescent="0.3">
      <c r="A32" s="1012">
        <v>39356</v>
      </c>
      <c r="B32" s="1013">
        <v>9.25</v>
      </c>
      <c r="C32" s="1013" t="s">
        <v>931</v>
      </c>
      <c r="D32" s="1013" t="s">
        <v>1028</v>
      </c>
      <c r="E32" s="1014" t="s">
        <v>2629</v>
      </c>
      <c r="F32" s="1014" t="s">
        <v>2633</v>
      </c>
      <c r="G32" s="1013">
        <v>7.72</v>
      </c>
      <c r="H32" s="1013">
        <v>12.77</v>
      </c>
      <c r="I32" s="1015">
        <v>9.14</v>
      </c>
      <c r="J32" s="1016"/>
      <c r="K32" s="1016"/>
    </row>
    <row r="33" spans="1:11" ht="18" hidden="1" customHeight="1" x14ac:dyDescent="0.3">
      <c r="A33" s="1012">
        <v>39387</v>
      </c>
      <c r="B33" s="1013">
        <v>9.25</v>
      </c>
      <c r="C33" s="1013" t="s">
        <v>931</v>
      </c>
      <c r="D33" s="1013" t="s">
        <v>1028</v>
      </c>
      <c r="E33" s="1014" t="s">
        <v>2634</v>
      </c>
      <c r="F33" s="1014" t="s">
        <v>2632</v>
      </c>
      <c r="G33" s="1013">
        <v>7.72</v>
      </c>
      <c r="H33" s="1013">
        <v>12.82</v>
      </c>
      <c r="I33" s="1015">
        <v>9.16</v>
      </c>
      <c r="J33" s="1016"/>
      <c r="K33" s="1016"/>
    </row>
    <row r="34" spans="1:11" ht="18" hidden="1" customHeight="1" x14ac:dyDescent="0.3">
      <c r="A34" s="1012">
        <v>39417</v>
      </c>
      <c r="B34" s="1013">
        <v>9.25</v>
      </c>
      <c r="C34" s="1013" t="s">
        <v>931</v>
      </c>
      <c r="D34" s="1013" t="s">
        <v>1028</v>
      </c>
      <c r="E34" s="1014" t="s">
        <v>2634</v>
      </c>
      <c r="F34" s="1014" t="s">
        <v>2632</v>
      </c>
      <c r="G34" s="1013">
        <v>7.43</v>
      </c>
      <c r="H34" s="1013">
        <v>12.84</v>
      </c>
      <c r="I34" s="1015">
        <v>10.029999999999999</v>
      </c>
      <c r="J34" s="1016"/>
      <c r="K34" s="1016"/>
    </row>
    <row r="35" spans="1:11" ht="18" hidden="1" customHeight="1" x14ac:dyDescent="0.3">
      <c r="A35" s="1012">
        <v>39455</v>
      </c>
      <c r="B35" s="1013">
        <v>9.25</v>
      </c>
      <c r="C35" s="1013" t="s">
        <v>931</v>
      </c>
      <c r="D35" s="1013" t="s">
        <v>1028</v>
      </c>
      <c r="E35" s="1014" t="s">
        <v>2627</v>
      </c>
      <c r="F35" s="1014" t="s">
        <v>2632</v>
      </c>
      <c r="G35" s="1013">
        <v>7.58</v>
      </c>
      <c r="H35" s="1013">
        <v>13.03</v>
      </c>
      <c r="I35" s="1015">
        <v>9.85</v>
      </c>
      <c r="J35" s="1016"/>
      <c r="K35" s="1016"/>
    </row>
    <row r="36" spans="1:11" ht="18" hidden="1" customHeight="1" x14ac:dyDescent="0.3">
      <c r="A36" s="1012">
        <v>39486</v>
      </c>
      <c r="B36" s="1013">
        <v>9</v>
      </c>
      <c r="C36" s="1013" t="s">
        <v>932</v>
      </c>
      <c r="D36" s="1013" t="s">
        <v>1029</v>
      </c>
      <c r="E36" s="1014" t="s">
        <v>2635</v>
      </c>
      <c r="F36" s="1014" t="s">
        <v>972</v>
      </c>
      <c r="G36" s="1013">
        <v>7.36</v>
      </c>
      <c r="H36" s="1013">
        <v>12.87</v>
      </c>
      <c r="I36" s="1015">
        <v>8.26</v>
      </c>
      <c r="J36" s="1016"/>
      <c r="K36" s="1016"/>
    </row>
    <row r="37" spans="1:11" ht="18" hidden="1" customHeight="1" x14ac:dyDescent="0.3">
      <c r="A37" s="1012">
        <v>39515</v>
      </c>
      <c r="B37" s="1013">
        <v>8.5</v>
      </c>
      <c r="C37" s="1013" t="s">
        <v>933</v>
      </c>
      <c r="D37" s="1013" t="s">
        <v>1030</v>
      </c>
      <c r="E37" s="1014" t="s">
        <v>2635</v>
      </c>
      <c r="F37" s="1014" t="s">
        <v>2636</v>
      </c>
      <c r="G37" s="1013">
        <v>7.08</v>
      </c>
      <c r="H37" s="1013">
        <v>12.46</v>
      </c>
      <c r="I37" s="1015">
        <v>7.51</v>
      </c>
      <c r="J37" s="1016"/>
      <c r="K37" s="1016"/>
    </row>
    <row r="38" spans="1:11" ht="18" hidden="1" customHeight="1" x14ac:dyDescent="0.3">
      <c r="A38" s="1012">
        <v>39546</v>
      </c>
      <c r="B38" s="1013">
        <v>8.5</v>
      </c>
      <c r="C38" s="1013" t="s">
        <v>933</v>
      </c>
      <c r="D38" s="1013" t="s">
        <v>993</v>
      </c>
      <c r="E38" s="1014" t="s">
        <v>2635</v>
      </c>
      <c r="F38" s="1014" t="s">
        <v>950</v>
      </c>
      <c r="G38" s="1013">
        <v>6.91</v>
      </c>
      <c r="H38" s="1013">
        <v>12.49</v>
      </c>
      <c r="I38" s="1015">
        <v>7.56</v>
      </c>
      <c r="J38" s="1016"/>
      <c r="K38" s="1016"/>
    </row>
    <row r="39" spans="1:11" ht="18" hidden="1" customHeight="1" x14ac:dyDescent="0.3">
      <c r="A39" s="1012">
        <v>39576</v>
      </c>
      <c r="B39" s="1013">
        <v>8</v>
      </c>
      <c r="C39" s="1013" t="s">
        <v>934</v>
      </c>
      <c r="D39" s="1013" t="s">
        <v>1005</v>
      </c>
      <c r="E39" s="1014" t="s">
        <v>2635</v>
      </c>
      <c r="F39" s="1014" t="s">
        <v>2637</v>
      </c>
      <c r="G39" s="1013">
        <v>6.54</v>
      </c>
      <c r="H39" s="1013">
        <v>12.03</v>
      </c>
      <c r="I39" s="1015">
        <v>7.33</v>
      </c>
      <c r="J39" s="1016"/>
      <c r="K39" s="1016"/>
    </row>
    <row r="40" spans="1:11" ht="18" hidden="1" customHeight="1" x14ac:dyDescent="0.3">
      <c r="A40" s="1012">
        <v>39607</v>
      </c>
      <c r="B40" s="1013">
        <v>8</v>
      </c>
      <c r="C40" s="1013" t="s">
        <v>934</v>
      </c>
      <c r="D40" s="1013" t="s">
        <v>1005</v>
      </c>
      <c r="E40" s="1014" t="s">
        <v>2638</v>
      </c>
      <c r="F40" s="1014" t="s">
        <v>2639</v>
      </c>
      <c r="G40" s="1013">
        <v>6.4</v>
      </c>
      <c r="H40" s="1013">
        <v>12.03</v>
      </c>
      <c r="I40" s="1015">
        <v>7.37</v>
      </c>
      <c r="J40" s="1016"/>
      <c r="K40" s="1016"/>
    </row>
    <row r="41" spans="1:11" ht="17.25" hidden="1" x14ac:dyDescent="0.3">
      <c r="A41" s="1012">
        <v>39637</v>
      </c>
      <c r="B41" s="1013">
        <v>8.25</v>
      </c>
      <c r="C41" s="1013" t="s">
        <v>934</v>
      </c>
      <c r="D41" s="1013" t="s">
        <v>1031</v>
      </c>
      <c r="E41" s="1014" t="s">
        <v>2638</v>
      </c>
      <c r="F41" s="1014" t="s">
        <v>2640</v>
      </c>
      <c r="G41" s="1013">
        <v>6.6</v>
      </c>
      <c r="H41" s="1013">
        <v>12.04</v>
      </c>
      <c r="I41" s="1015">
        <v>7.36</v>
      </c>
      <c r="J41" s="1016"/>
      <c r="K41" s="1016"/>
    </row>
    <row r="42" spans="1:11" ht="17.25" hidden="1" x14ac:dyDescent="0.3">
      <c r="A42" s="1012">
        <v>39668</v>
      </c>
      <c r="B42" s="1013">
        <v>8.25</v>
      </c>
      <c r="C42" s="1013" t="s">
        <v>933</v>
      </c>
      <c r="D42" s="1013" t="s">
        <v>1031</v>
      </c>
      <c r="E42" s="1014" t="s">
        <v>2638</v>
      </c>
      <c r="F42" s="1014" t="s">
        <v>2641</v>
      </c>
      <c r="G42" s="1013">
        <v>6.65</v>
      </c>
      <c r="H42" s="1013">
        <v>12.31</v>
      </c>
      <c r="I42" s="1015">
        <v>7.93</v>
      </c>
      <c r="J42" s="1016"/>
      <c r="K42" s="1016"/>
    </row>
    <row r="43" spans="1:11" ht="18" hidden="1" customHeight="1" x14ac:dyDescent="0.3">
      <c r="A43" s="1012">
        <v>39699</v>
      </c>
      <c r="B43" s="1013">
        <v>8.25</v>
      </c>
      <c r="C43" s="1013" t="s">
        <v>933</v>
      </c>
      <c r="D43" s="1013" t="s">
        <v>1031</v>
      </c>
      <c r="E43" s="1014" t="s">
        <v>2638</v>
      </c>
      <c r="F43" s="1014" t="s">
        <v>2642</v>
      </c>
      <c r="G43" s="1013">
        <v>6.7</v>
      </c>
      <c r="H43" s="1013">
        <v>12.27</v>
      </c>
      <c r="I43" s="1015">
        <v>8.91</v>
      </c>
      <c r="J43" s="1016"/>
      <c r="K43" s="1016"/>
    </row>
    <row r="44" spans="1:11" ht="18" hidden="1" customHeight="1" x14ac:dyDescent="0.3">
      <c r="A44" s="1012">
        <v>39729</v>
      </c>
      <c r="B44" s="1013">
        <v>7.75</v>
      </c>
      <c r="C44" s="1013" t="s">
        <v>933</v>
      </c>
      <c r="D44" s="1013" t="s">
        <v>1031</v>
      </c>
      <c r="E44" s="1014" t="s">
        <v>2638</v>
      </c>
      <c r="F44" s="1014" t="s">
        <v>2642</v>
      </c>
      <c r="G44" s="1013">
        <v>6.76</v>
      </c>
      <c r="H44" s="1013">
        <v>12.26</v>
      </c>
      <c r="I44" s="1015">
        <v>9.4</v>
      </c>
      <c r="J44" s="1016"/>
      <c r="K44" s="1016"/>
    </row>
    <row r="45" spans="1:11" ht="18" hidden="1" customHeight="1" x14ac:dyDescent="0.3">
      <c r="A45" s="1012">
        <v>39760</v>
      </c>
      <c r="B45" s="1013">
        <v>7.75</v>
      </c>
      <c r="C45" s="1013" t="s">
        <v>935</v>
      </c>
      <c r="D45" s="1013" t="s">
        <v>1032</v>
      </c>
      <c r="E45" s="1014" t="s">
        <v>1806</v>
      </c>
      <c r="F45" s="1014" t="s">
        <v>973</v>
      </c>
      <c r="G45" s="1013">
        <v>6.38</v>
      </c>
      <c r="H45" s="1013">
        <v>11.74</v>
      </c>
      <c r="I45" s="1015">
        <v>9.24</v>
      </c>
      <c r="J45" s="1016"/>
      <c r="K45" s="1016"/>
    </row>
    <row r="46" spans="1:11" ht="18" hidden="1" customHeight="1" x14ac:dyDescent="0.3">
      <c r="A46" s="1012">
        <v>39790</v>
      </c>
      <c r="B46" s="1013">
        <v>6.75</v>
      </c>
      <c r="C46" s="1013" t="s">
        <v>936</v>
      </c>
      <c r="D46" s="1013" t="s">
        <v>1033</v>
      </c>
      <c r="E46" s="1014" t="s">
        <v>2638</v>
      </c>
      <c r="F46" s="1014" t="s">
        <v>951</v>
      </c>
      <c r="G46" s="1013">
        <v>5.77</v>
      </c>
      <c r="H46" s="1013">
        <v>11.04</v>
      </c>
      <c r="I46" s="1015">
        <v>8.9600000000000009</v>
      </c>
      <c r="J46" s="1016"/>
      <c r="K46" s="1016"/>
    </row>
    <row r="47" spans="1:11" ht="18" hidden="1" customHeight="1" x14ac:dyDescent="0.3">
      <c r="A47" s="1012">
        <v>39821</v>
      </c>
      <c r="B47" s="1013">
        <v>6.75</v>
      </c>
      <c r="C47" s="1013" t="s">
        <v>936</v>
      </c>
      <c r="D47" s="1013" t="s">
        <v>1033</v>
      </c>
      <c r="E47" s="1014" t="s">
        <v>2638</v>
      </c>
      <c r="F47" s="1014" t="s">
        <v>951</v>
      </c>
      <c r="G47" s="1013">
        <v>5.79</v>
      </c>
      <c r="H47" s="1013">
        <v>10.99</v>
      </c>
      <c r="I47" s="1015">
        <v>8.0399999999999991</v>
      </c>
      <c r="J47" s="1016"/>
      <c r="K47" s="1016"/>
    </row>
    <row r="48" spans="1:11" ht="18" hidden="1" customHeight="1" x14ac:dyDescent="0.3">
      <c r="A48" s="1012">
        <v>39852</v>
      </c>
      <c r="B48" s="1013">
        <v>6.75</v>
      </c>
      <c r="C48" s="1013" t="s">
        <v>936</v>
      </c>
      <c r="D48" s="1013" t="s">
        <v>1033</v>
      </c>
      <c r="E48" s="1014" t="s">
        <v>2638</v>
      </c>
      <c r="F48" s="1014" t="s">
        <v>951</v>
      </c>
      <c r="G48" s="1013">
        <v>5.79</v>
      </c>
      <c r="H48" s="1013">
        <v>10.98</v>
      </c>
      <c r="I48" s="1015">
        <v>7.02</v>
      </c>
      <c r="J48" s="1016"/>
      <c r="K48" s="1016"/>
    </row>
    <row r="49" spans="1:11" ht="18" hidden="1" customHeight="1" x14ac:dyDescent="0.3">
      <c r="A49" s="1012">
        <v>39880</v>
      </c>
      <c r="B49" s="1013">
        <v>5.75</v>
      </c>
      <c r="C49" s="1013" t="s">
        <v>937</v>
      </c>
      <c r="D49" s="1013" t="s">
        <v>1034</v>
      </c>
      <c r="E49" s="1014" t="s">
        <v>2635</v>
      </c>
      <c r="F49" s="1014" t="s">
        <v>951</v>
      </c>
      <c r="G49" s="1013">
        <v>5.44</v>
      </c>
      <c r="H49" s="1013">
        <v>10.54</v>
      </c>
      <c r="I49" s="1015">
        <v>6.07</v>
      </c>
      <c r="J49" s="1016"/>
      <c r="K49" s="1016"/>
    </row>
    <row r="50" spans="1:11" ht="18" hidden="1" customHeight="1" x14ac:dyDescent="0.3">
      <c r="A50" s="1012">
        <v>39911</v>
      </c>
      <c r="B50" s="1013">
        <v>5.75</v>
      </c>
      <c r="C50" s="1013" t="s">
        <v>938</v>
      </c>
      <c r="D50" s="1013" t="s">
        <v>1035</v>
      </c>
      <c r="E50" s="1014" t="s">
        <v>1008</v>
      </c>
      <c r="F50" s="1014" t="s">
        <v>951</v>
      </c>
      <c r="G50" s="1013">
        <v>4.79</v>
      </c>
      <c r="H50" s="1013">
        <v>10.220000000000001</v>
      </c>
      <c r="I50" s="1015">
        <v>5.09</v>
      </c>
      <c r="J50" s="1016"/>
      <c r="K50" s="1016"/>
    </row>
    <row r="51" spans="1:11" ht="18" hidden="1" customHeight="1" x14ac:dyDescent="0.3">
      <c r="A51" s="1012">
        <v>39941</v>
      </c>
      <c r="B51" s="1013">
        <v>5.75</v>
      </c>
      <c r="C51" s="1013" t="s">
        <v>938</v>
      </c>
      <c r="D51" s="1013" t="s">
        <v>1035</v>
      </c>
      <c r="E51" s="1014" t="s">
        <v>1008</v>
      </c>
      <c r="F51" s="1014" t="s">
        <v>951</v>
      </c>
      <c r="G51" s="1013">
        <v>4.8099999999999996</v>
      </c>
      <c r="H51" s="1013">
        <v>10.210000000000001</v>
      </c>
      <c r="I51" s="1015">
        <v>4.79</v>
      </c>
      <c r="J51" s="1016"/>
      <c r="K51" s="1016"/>
    </row>
    <row r="52" spans="1:11" ht="18" hidden="1" customHeight="1" x14ac:dyDescent="0.3">
      <c r="A52" s="1012">
        <v>39972</v>
      </c>
      <c r="B52" s="1013">
        <v>5.75</v>
      </c>
      <c r="C52" s="1013" t="s">
        <v>938</v>
      </c>
      <c r="D52" s="1013" t="s">
        <v>1035</v>
      </c>
      <c r="E52" s="1014" t="s">
        <v>1008</v>
      </c>
      <c r="F52" s="1014" t="s">
        <v>951</v>
      </c>
      <c r="G52" s="1013">
        <v>4.78</v>
      </c>
      <c r="H52" s="1013">
        <v>10.119999999999999</v>
      </c>
      <c r="I52" s="1015">
        <v>4.72</v>
      </c>
      <c r="J52" s="1016"/>
      <c r="K52" s="1016"/>
    </row>
    <row r="53" spans="1:11" ht="18" hidden="1" customHeight="1" x14ac:dyDescent="0.3">
      <c r="A53" s="1012">
        <v>40002</v>
      </c>
      <c r="B53" s="1013">
        <v>5.75</v>
      </c>
      <c r="C53" s="1013" t="s">
        <v>938</v>
      </c>
      <c r="D53" s="1013" t="s">
        <v>1035</v>
      </c>
      <c r="E53" s="1014" t="s">
        <v>1008</v>
      </c>
      <c r="F53" s="1014" t="s">
        <v>951</v>
      </c>
      <c r="G53" s="1013">
        <v>4.75</v>
      </c>
      <c r="H53" s="1013">
        <v>10.16</v>
      </c>
      <c r="I53" s="1015">
        <v>4.66</v>
      </c>
      <c r="J53" s="1016"/>
      <c r="K53" s="1016"/>
    </row>
    <row r="54" spans="1:11" ht="18" hidden="1" customHeight="1" x14ac:dyDescent="0.3">
      <c r="A54" s="1012">
        <v>40033</v>
      </c>
      <c r="B54" s="1013">
        <v>5.75</v>
      </c>
      <c r="C54" s="1013" t="s">
        <v>938</v>
      </c>
      <c r="D54" s="1013" t="s">
        <v>1035</v>
      </c>
      <c r="E54" s="1014" t="s">
        <v>1008</v>
      </c>
      <c r="F54" s="1014" t="s">
        <v>951</v>
      </c>
      <c r="G54" s="1013">
        <v>4.74</v>
      </c>
      <c r="H54" s="1013">
        <v>10.119999999999999</v>
      </c>
      <c r="I54" s="1015">
        <v>4.5</v>
      </c>
      <c r="J54" s="1016"/>
      <c r="K54" s="1016"/>
    </row>
    <row r="55" spans="1:11" ht="18" hidden="1" customHeight="1" x14ac:dyDescent="0.3">
      <c r="A55" s="1012">
        <v>40064</v>
      </c>
      <c r="B55" s="1013">
        <v>5.75</v>
      </c>
      <c r="C55" s="1013" t="s">
        <v>938</v>
      </c>
      <c r="D55" s="1013" t="s">
        <v>1035</v>
      </c>
      <c r="E55" s="1014" t="s">
        <v>1008</v>
      </c>
      <c r="F55" s="1014" t="s">
        <v>951</v>
      </c>
      <c r="G55" s="1013">
        <v>4.66</v>
      </c>
      <c r="H55" s="1013">
        <v>10.09</v>
      </c>
      <c r="I55" s="1015">
        <v>4.45</v>
      </c>
      <c r="J55" s="1016"/>
      <c r="K55" s="1016"/>
    </row>
    <row r="56" spans="1:11" ht="18" hidden="1" customHeight="1" x14ac:dyDescent="0.3">
      <c r="A56" s="1012">
        <v>40094</v>
      </c>
      <c r="B56" s="1013">
        <v>5.75</v>
      </c>
      <c r="C56" s="1013" t="s">
        <v>938</v>
      </c>
      <c r="D56" s="1013" t="s">
        <v>1035</v>
      </c>
      <c r="E56" s="1014" t="s">
        <v>1008</v>
      </c>
      <c r="F56" s="1014" t="s">
        <v>951</v>
      </c>
      <c r="G56" s="1013">
        <v>4.6500000000000004</v>
      </c>
      <c r="H56" s="1013">
        <v>10.15</v>
      </c>
      <c r="I56" s="1015">
        <v>4.71</v>
      </c>
      <c r="J56" s="1016"/>
      <c r="K56" s="1016"/>
    </row>
    <row r="57" spans="1:11" ht="18" hidden="1" customHeight="1" x14ac:dyDescent="0.3">
      <c r="A57" s="1012">
        <v>40125</v>
      </c>
      <c r="B57" s="1013">
        <v>5.75</v>
      </c>
      <c r="C57" s="1013" t="s">
        <v>938</v>
      </c>
      <c r="D57" s="1013" t="s">
        <v>1035</v>
      </c>
      <c r="E57" s="1014" t="s">
        <v>1008</v>
      </c>
      <c r="F57" s="1014" t="s">
        <v>951</v>
      </c>
      <c r="G57" s="1013">
        <v>4.66</v>
      </c>
      <c r="H57" s="1013">
        <v>10.08</v>
      </c>
      <c r="I57" s="1015">
        <v>4.49</v>
      </c>
      <c r="J57" s="1016"/>
      <c r="K57" s="1016"/>
    </row>
    <row r="58" spans="1:11" ht="18" hidden="1" customHeight="1" x14ac:dyDescent="0.3">
      <c r="A58" s="1012">
        <v>40155</v>
      </c>
      <c r="B58" s="1013">
        <v>5.75</v>
      </c>
      <c r="C58" s="1013" t="s">
        <v>938</v>
      </c>
      <c r="D58" s="1013" t="s">
        <v>1035</v>
      </c>
      <c r="E58" s="1014" t="s">
        <v>1008</v>
      </c>
      <c r="F58" s="1014" t="s">
        <v>951</v>
      </c>
      <c r="G58" s="1013">
        <v>4.57</v>
      </c>
      <c r="H58" s="1013">
        <v>10.08</v>
      </c>
      <c r="I58" s="1015">
        <v>4.4000000000000004</v>
      </c>
      <c r="J58" s="1016"/>
      <c r="K58" s="1016"/>
    </row>
    <row r="59" spans="1:11" ht="18" hidden="1" customHeight="1" x14ac:dyDescent="0.3">
      <c r="A59" s="1012">
        <v>40186</v>
      </c>
      <c r="B59" s="1013">
        <v>5.75</v>
      </c>
      <c r="C59" s="1013" t="s">
        <v>938</v>
      </c>
      <c r="D59" s="1013" t="s">
        <v>1035</v>
      </c>
      <c r="E59" s="1014" t="s">
        <v>1008</v>
      </c>
      <c r="F59" s="1014" t="s">
        <v>952</v>
      </c>
      <c r="G59" s="1013" t="s">
        <v>2643</v>
      </c>
      <c r="H59" s="1013">
        <v>10.050000000000001</v>
      </c>
      <c r="I59" s="1015">
        <v>4.5199999999999996</v>
      </c>
      <c r="J59" s="1016"/>
      <c r="K59" s="1016"/>
    </row>
    <row r="60" spans="1:11" ht="18" hidden="1" customHeight="1" x14ac:dyDescent="0.3">
      <c r="A60" s="1012">
        <v>40217</v>
      </c>
      <c r="B60" s="1013">
        <v>5.75</v>
      </c>
      <c r="C60" s="1013" t="s">
        <v>938</v>
      </c>
      <c r="D60" s="1013" t="s">
        <v>1035</v>
      </c>
      <c r="E60" s="1014" t="s">
        <v>1008</v>
      </c>
      <c r="F60" s="1014" t="s">
        <v>952</v>
      </c>
      <c r="G60" s="1013">
        <v>4.55</v>
      </c>
      <c r="H60" s="1013">
        <v>10.01</v>
      </c>
      <c r="I60" s="1015">
        <v>4.4800000000000004</v>
      </c>
      <c r="J60" s="1016"/>
      <c r="K60" s="1016"/>
    </row>
    <row r="61" spans="1:11" ht="18" hidden="1" customHeight="1" x14ac:dyDescent="0.3">
      <c r="A61" s="1012">
        <v>40245</v>
      </c>
      <c r="B61" s="1013">
        <v>5.75</v>
      </c>
      <c r="C61" s="1013" t="s">
        <v>938</v>
      </c>
      <c r="D61" s="1013" t="s">
        <v>1035</v>
      </c>
      <c r="E61" s="1014" t="s">
        <v>1008</v>
      </c>
      <c r="F61" s="1014" t="s">
        <v>952</v>
      </c>
      <c r="G61" s="1013">
        <v>4.5199999999999996</v>
      </c>
      <c r="H61" s="1013">
        <v>9.99</v>
      </c>
      <c r="I61" s="1015">
        <v>4.24</v>
      </c>
      <c r="J61" s="1016"/>
      <c r="K61" s="1016"/>
    </row>
    <row r="62" spans="1:11" ht="18" hidden="1" customHeight="1" x14ac:dyDescent="0.3">
      <c r="A62" s="1012">
        <v>40276</v>
      </c>
      <c r="B62" s="1013">
        <v>5.75</v>
      </c>
      <c r="C62" s="1013" t="s">
        <v>938</v>
      </c>
      <c r="D62" s="1013" t="s">
        <v>1035</v>
      </c>
      <c r="E62" s="1014" t="s">
        <v>1008</v>
      </c>
      <c r="F62" s="1014" t="s">
        <v>952</v>
      </c>
      <c r="G62" s="1013">
        <v>4.5599999999999996</v>
      </c>
      <c r="H62" s="1013">
        <v>10.029999999999999</v>
      </c>
      <c r="I62" s="1015">
        <v>4.49</v>
      </c>
      <c r="J62" s="1016"/>
      <c r="K62" s="1016"/>
    </row>
    <row r="63" spans="1:11" ht="18" hidden="1" customHeight="1" x14ac:dyDescent="0.3">
      <c r="A63" s="1012">
        <v>40306</v>
      </c>
      <c r="B63" s="1013">
        <v>5.75</v>
      </c>
      <c r="C63" s="1013" t="s">
        <v>938</v>
      </c>
      <c r="D63" s="1013" t="s">
        <v>1035</v>
      </c>
      <c r="E63" s="1014" t="s">
        <v>1008</v>
      </c>
      <c r="F63" s="1014" t="s">
        <v>952</v>
      </c>
      <c r="G63" s="1013">
        <v>4.5199999999999996</v>
      </c>
      <c r="H63" s="1013">
        <v>10.02</v>
      </c>
      <c r="I63" s="1015">
        <v>3.91</v>
      </c>
      <c r="J63" s="1016"/>
      <c r="K63" s="1016"/>
    </row>
    <row r="64" spans="1:11" ht="18" hidden="1" customHeight="1" x14ac:dyDescent="0.3">
      <c r="A64" s="1012">
        <v>40337</v>
      </c>
      <c r="B64" s="1013">
        <v>5.75</v>
      </c>
      <c r="C64" s="1013" t="s">
        <v>938</v>
      </c>
      <c r="D64" s="1013" t="s">
        <v>1035</v>
      </c>
      <c r="E64" s="1014" t="s">
        <v>1008</v>
      </c>
      <c r="F64" s="1014" t="s">
        <v>952</v>
      </c>
      <c r="G64" s="1013">
        <v>4.57</v>
      </c>
      <c r="H64" s="1013">
        <v>10.06</v>
      </c>
      <c r="I64" s="1015">
        <v>3.48</v>
      </c>
      <c r="J64" s="1016"/>
      <c r="K64" s="1016"/>
    </row>
    <row r="65" spans="1:11" ht="18" hidden="1" customHeight="1" x14ac:dyDescent="0.3">
      <c r="A65" s="1012">
        <v>40367</v>
      </c>
      <c r="B65" s="1013">
        <v>5.75</v>
      </c>
      <c r="C65" s="1013" t="s">
        <v>938</v>
      </c>
      <c r="D65" s="1013" t="s">
        <v>1035</v>
      </c>
      <c r="E65" s="1014" t="s">
        <v>1008</v>
      </c>
      <c r="F65" s="1014" t="s">
        <v>952</v>
      </c>
      <c r="G65" s="1017">
        <v>4.58</v>
      </c>
      <c r="H65" s="1017">
        <v>9.98</v>
      </c>
      <c r="I65" s="1015">
        <v>3.77</v>
      </c>
      <c r="J65" s="1016"/>
      <c r="K65" s="1016"/>
    </row>
    <row r="66" spans="1:11" ht="18" hidden="1" customHeight="1" x14ac:dyDescent="0.3">
      <c r="A66" s="1012">
        <v>40398</v>
      </c>
      <c r="B66" s="1013">
        <v>5.75</v>
      </c>
      <c r="C66" s="1013" t="s">
        <v>938</v>
      </c>
      <c r="D66" s="1013" t="s">
        <v>1035</v>
      </c>
      <c r="E66" s="1014" t="s">
        <v>1008</v>
      </c>
      <c r="F66" s="1014" t="s">
        <v>952</v>
      </c>
      <c r="G66" s="1017">
        <v>4.5599999999999996</v>
      </c>
      <c r="H66" s="1017">
        <v>9.91</v>
      </c>
      <c r="I66" s="1015">
        <v>2.92</v>
      </c>
      <c r="J66" s="1016"/>
      <c r="K66" s="1016"/>
    </row>
    <row r="67" spans="1:11" ht="18" hidden="1" customHeight="1" x14ac:dyDescent="0.3">
      <c r="A67" s="1012">
        <v>40429</v>
      </c>
      <c r="B67" s="1013">
        <v>4.75</v>
      </c>
      <c r="C67" s="1013" t="s">
        <v>939</v>
      </c>
      <c r="D67" s="1013" t="s">
        <v>1036</v>
      </c>
      <c r="E67" s="1014" t="s">
        <v>2644</v>
      </c>
      <c r="F67" s="1014" t="s">
        <v>952</v>
      </c>
      <c r="G67" s="1013">
        <v>4.5</v>
      </c>
      <c r="H67" s="1013">
        <v>9.9</v>
      </c>
      <c r="I67" s="1015">
        <v>2.81</v>
      </c>
      <c r="J67" s="1016"/>
      <c r="K67" s="1016"/>
    </row>
    <row r="68" spans="1:11" ht="18" hidden="1" customHeight="1" x14ac:dyDescent="0.3">
      <c r="A68" s="1018" t="s">
        <v>805</v>
      </c>
      <c r="B68" s="1013">
        <v>4.75</v>
      </c>
      <c r="C68" s="1013" t="s">
        <v>940</v>
      </c>
      <c r="D68" s="1013" t="s">
        <v>1037</v>
      </c>
      <c r="E68" s="1014" t="s">
        <v>2644</v>
      </c>
      <c r="F68" s="1014" t="s">
        <v>966</v>
      </c>
      <c r="G68" s="1013">
        <v>3.85</v>
      </c>
      <c r="H68" s="1013">
        <v>9.23</v>
      </c>
      <c r="I68" s="1015">
        <v>4.42</v>
      </c>
      <c r="J68" s="1016"/>
      <c r="K68" s="1016"/>
    </row>
    <row r="69" spans="1:11" ht="18" hidden="1" customHeight="1" x14ac:dyDescent="0.3">
      <c r="A69" s="1018" t="s">
        <v>2645</v>
      </c>
      <c r="B69" s="1013">
        <v>4.75</v>
      </c>
      <c r="C69" s="1013" t="s">
        <v>940</v>
      </c>
      <c r="D69" s="1013" t="s">
        <v>1037</v>
      </c>
      <c r="E69" s="1014" t="s">
        <v>2646</v>
      </c>
      <c r="F69" s="1014" t="s">
        <v>953</v>
      </c>
      <c r="G69" s="1013">
        <v>3.78</v>
      </c>
      <c r="H69" s="1013">
        <v>9.26</v>
      </c>
      <c r="I69" s="1015">
        <v>3.85</v>
      </c>
      <c r="J69" s="1016"/>
      <c r="K69" s="1016"/>
    </row>
    <row r="70" spans="1:11" ht="18" hidden="1" customHeight="1" x14ac:dyDescent="0.3">
      <c r="A70" s="1018" t="s">
        <v>858</v>
      </c>
      <c r="B70" s="1013">
        <v>4.75</v>
      </c>
      <c r="C70" s="1013" t="s">
        <v>940</v>
      </c>
      <c r="D70" s="1013" t="s">
        <v>1037</v>
      </c>
      <c r="E70" s="1014" t="s">
        <v>2646</v>
      </c>
      <c r="F70" s="1014" t="s">
        <v>953</v>
      </c>
      <c r="G70" s="1013">
        <v>3.65</v>
      </c>
      <c r="H70" s="1013">
        <v>9.2200000000000006</v>
      </c>
      <c r="I70" s="1015">
        <v>3.07</v>
      </c>
      <c r="J70" s="1016"/>
      <c r="K70" s="1016"/>
    </row>
    <row r="71" spans="1:11" ht="18" hidden="1" customHeight="1" x14ac:dyDescent="0.3">
      <c r="A71" s="1018" t="s">
        <v>807</v>
      </c>
      <c r="B71" s="1013">
        <v>4.75</v>
      </c>
      <c r="C71" s="1013" t="s">
        <v>940</v>
      </c>
      <c r="D71" s="1013" t="s">
        <v>1037</v>
      </c>
      <c r="E71" s="1014" t="s">
        <v>2646</v>
      </c>
      <c r="F71" s="1014" t="s">
        <v>953</v>
      </c>
      <c r="G71" s="1013">
        <v>3.59</v>
      </c>
      <c r="H71" s="1013">
        <v>9.17</v>
      </c>
      <c r="I71" s="1015">
        <v>3.04</v>
      </c>
      <c r="J71" s="1016"/>
      <c r="K71" s="1016"/>
    </row>
    <row r="72" spans="1:11" ht="18.75" hidden="1" customHeight="1" x14ac:dyDescent="0.3">
      <c r="A72" s="1018" t="s">
        <v>2647</v>
      </c>
      <c r="B72" s="1013">
        <v>4.75</v>
      </c>
      <c r="C72" s="1013" t="s">
        <v>940</v>
      </c>
      <c r="D72" s="1013" t="s">
        <v>1037</v>
      </c>
      <c r="E72" s="1014" t="s">
        <v>2646</v>
      </c>
      <c r="F72" s="1014" t="s">
        <v>953</v>
      </c>
      <c r="G72" s="1013">
        <v>3.56</v>
      </c>
      <c r="H72" s="1013">
        <v>9.1199999999999992</v>
      </c>
      <c r="I72" s="1015">
        <v>2.77</v>
      </c>
      <c r="J72" s="1016"/>
      <c r="K72" s="1016"/>
    </row>
    <row r="73" spans="1:11" ht="18.75" hidden="1" customHeight="1" x14ac:dyDescent="0.3">
      <c r="A73" s="1019" t="s">
        <v>2648</v>
      </c>
      <c r="B73" s="1013">
        <v>5.25</v>
      </c>
      <c r="C73" s="1013" t="s">
        <v>939</v>
      </c>
      <c r="D73" s="1013" t="s">
        <v>1037</v>
      </c>
      <c r="E73" s="1014" t="s">
        <v>2646</v>
      </c>
      <c r="F73" s="1014" t="s">
        <v>953</v>
      </c>
      <c r="G73" s="1013">
        <v>3.81</v>
      </c>
      <c r="H73" s="1013">
        <v>9.14</v>
      </c>
      <c r="I73" s="1015">
        <v>2.39</v>
      </c>
      <c r="J73" s="1020"/>
      <c r="K73" s="1016"/>
    </row>
    <row r="74" spans="1:11" ht="18.75" hidden="1" customHeight="1" x14ac:dyDescent="0.3">
      <c r="A74" s="1019">
        <v>40634</v>
      </c>
      <c r="B74" s="1013">
        <v>5.25</v>
      </c>
      <c r="C74" s="1013" t="s">
        <v>939</v>
      </c>
      <c r="D74" s="1013" t="s">
        <v>1037</v>
      </c>
      <c r="E74" s="1014" t="s">
        <v>2646</v>
      </c>
      <c r="F74" s="1014" t="s">
        <v>953</v>
      </c>
      <c r="G74" s="1013">
        <v>4.13</v>
      </c>
      <c r="H74" s="1013">
        <v>9.4700000000000006</v>
      </c>
      <c r="I74" s="1015">
        <v>4.1500000000000004</v>
      </c>
      <c r="J74" s="1020"/>
      <c r="K74" s="1016"/>
    </row>
    <row r="75" spans="1:11" ht="18.75" hidden="1" customHeight="1" x14ac:dyDescent="0.3">
      <c r="A75" s="1019">
        <v>40664</v>
      </c>
      <c r="B75" s="1013">
        <v>5.25</v>
      </c>
      <c r="C75" s="1013" t="s">
        <v>941</v>
      </c>
      <c r="D75" s="1013" t="s">
        <v>1037</v>
      </c>
      <c r="E75" s="1014" t="s">
        <v>2646</v>
      </c>
      <c r="F75" s="1014" t="s">
        <v>953</v>
      </c>
      <c r="G75" s="1013">
        <v>4.12</v>
      </c>
      <c r="H75" s="1013">
        <v>9.4499999999999993</v>
      </c>
      <c r="I75" s="1015">
        <v>4.0599999999999996</v>
      </c>
      <c r="J75" s="1020"/>
      <c r="K75" s="1016"/>
    </row>
    <row r="76" spans="1:11" ht="18.75" hidden="1" customHeight="1" x14ac:dyDescent="0.3">
      <c r="A76" s="1019">
        <v>40695</v>
      </c>
      <c r="B76" s="1013">
        <v>5.5</v>
      </c>
      <c r="C76" s="1013" t="s">
        <v>941</v>
      </c>
      <c r="D76" s="1013" t="s">
        <v>1038</v>
      </c>
      <c r="E76" s="1014" t="s">
        <v>2646</v>
      </c>
      <c r="F76" s="1014" t="s">
        <v>953</v>
      </c>
      <c r="G76" s="1013">
        <v>4.25</v>
      </c>
      <c r="H76" s="1013">
        <v>9.58</v>
      </c>
      <c r="I76" s="1015">
        <v>4.33</v>
      </c>
      <c r="J76" s="1020"/>
      <c r="K76" s="1016"/>
    </row>
    <row r="77" spans="1:11" ht="18.75" hidden="1" customHeight="1" x14ac:dyDescent="0.3">
      <c r="A77" s="1019">
        <v>40725</v>
      </c>
      <c r="B77" s="1013">
        <v>5.5</v>
      </c>
      <c r="C77" s="1013" t="s">
        <v>942</v>
      </c>
      <c r="D77" s="1013" t="s">
        <v>1038</v>
      </c>
      <c r="E77" s="1014" t="s">
        <v>2646</v>
      </c>
      <c r="F77" s="1014" t="s">
        <v>953</v>
      </c>
      <c r="G77" s="1013">
        <v>4.37</v>
      </c>
      <c r="H77" s="1013">
        <v>9.65</v>
      </c>
      <c r="I77" s="1015">
        <v>4.4000000000000004</v>
      </c>
      <c r="J77" s="1020"/>
      <c r="K77" s="1016"/>
    </row>
    <row r="78" spans="1:11" ht="18.75" hidden="1" customHeight="1" x14ac:dyDescent="0.3">
      <c r="A78" s="1019">
        <v>40756</v>
      </c>
      <c r="B78" s="1013">
        <v>5.5</v>
      </c>
      <c r="C78" s="1013" t="s">
        <v>942</v>
      </c>
      <c r="D78" s="1013" t="s">
        <v>1038</v>
      </c>
      <c r="E78" s="1014" t="s">
        <v>2646</v>
      </c>
      <c r="F78" s="1014" t="s">
        <v>959</v>
      </c>
      <c r="G78" s="1013">
        <v>4.33</v>
      </c>
      <c r="H78" s="1013">
        <v>9.66</v>
      </c>
      <c r="I78" s="1015">
        <v>4.42</v>
      </c>
      <c r="J78" s="1020"/>
      <c r="K78" s="1016"/>
    </row>
    <row r="79" spans="1:11" ht="18.75" hidden="1" customHeight="1" x14ac:dyDescent="0.3">
      <c r="A79" s="1019">
        <v>40787</v>
      </c>
      <c r="B79" s="1013">
        <v>5.5</v>
      </c>
      <c r="C79" s="1013" t="s">
        <v>942</v>
      </c>
      <c r="D79" s="1013" t="s">
        <v>1038</v>
      </c>
      <c r="E79" s="1014" t="s">
        <v>2646</v>
      </c>
      <c r="F79" s="1014" t="s">
        <v>959</v>
      </c>
      <c r="G79" s="1013">
        <v>4.34</v>
      </c>
      <c r="H79" s="1013">
        <v>9.33</v>
      </c>
      <c r="I79" s="1015">
        <v>4.45</v>
      </c>
      <c r="J79" s="1020"/>
      <c r="K79" s="1016"/>
    </row>
    <row r="80" spans="1:11" ht="18.75" hidden="1" customHeight="1" x14ac:dyDescent="0.3">
      <c r="A80" s="1019">
        <v>40817</v>
      </c>
      <c r="B80" s="1013">
        <v>5.5</v>
      </c>
      <c r="C80" s="1013" t="s">
        <v>942</v>
      </c>
      <c r="D80" s="1013" t="s">
        <v>1038</v>
      </c>
      <c r="E80" s="1014" t="s">
        <v>2646</v>
      </c>
      <c r="F80" s="1014" t="s">
        <v>959</v>
      </c>
      <c r="G80" s="1013">
        <v>4.34</v>
      </c>
      <c r="H80" s="1013">
        <v>9.32</v>
      </c>
      <c r="I80" s="1015">
        <v>4.42</v>
      </c>
      <c r="J80" s="1003"/>
      <c r="K80" s="1021"/>
    </row>
    <row r="81" spans="1:11" ht="18.75" hidden="1" customHeight="1" x14ac:dyDescent="0.3">
      <c r="A81" s="1019">
        <v>40848</v>
      </c>
      <c r="B81" s="1013">
        <v>5.5</v>
      </c>
      <c r="C81" s="1013" t="s">
        <v>942</v>
      </c>
      <c r="D81" s="1013" t="s">
        <v>1038</v>
      </c>
      <c r="E81" s="1014" t="s">
        <v>2646</v>
      </c>
      <c r="F81" s="1014" t="s">
        <v>2649</v>
      </c>
      <c r="G81" s="1013">
        <v>4.32</v>
      </c>
      <c r="H81" s="1013">
        <v>9.27</v>
      </c>
      <c r="I81" s="1015">
        <v>4.51</v>
      </c>
      <c r="J81" s="1003"/>
      <c r="K81" s="1021"/>
    </row>
    <row r="82" spans="1:11" ht="18.75" hidden="1" customHeight="1" x14ac:dyDescent="0.3">
      <c r="A82" s="1019">
        <v>40878</v>
      </c>
      <c r="B82" s="1013">
        <v>5.4</v>
      </c>
      <c r="C82" s="1013" t="s">
        <v>942</v>
      </c>
      <c r="D82" s="1013" t="s">
        <v>1038</v>
      </c>
      <c r="E82" s="1014" t="s">
        <v>2646</v>
      </c>
      <c r="F82" s="1014" t="s">
        <v>2650</v>
      </c>
      <c r="G82" s="1013">
        <v>4.29</v>
      </c>
      <c r="H82" s="1013">
        <v>9.1999999999999993</v>
      </c>
      <c r="I82" s="1015">
        <v>4.59</v>
      </c>
      <c r="J82" s="1003"/>
    </row>
    <row r="83" spans="1:11" ht="18.75" hidden="1" customHeight="1" x14ac:dyDescent="0.3">
      <c r="A83" s="1019">
        <v>40910</v>
      </c>
      <c r="B83" s="1013">
        <v>5.4</v>
      </c>
      <c r="C83" s="1013" t="s">
        <v>942</v>
      </c>
      <c r="D83" s="1013" t="s">
        <v>1038</v>
      </c>
      <c r="E83" s="1014" t="s">
        <v>2646</v>
      </c>
      <c r="F83" s="1014" t="s">
        <v>2650</v>
      </c>
      <c r="G83" s="1013">
        <v>4.1500000000000004</v>
      </c>
      <c r="H83" s="1013">
        <v>9.09</v>
      </c>
      <c r="I83" s="1015">
        <v>4.33</v>
      </c>
      <c r="J83" s="1003"/>
    </row>
    <row r="84" spans="1:11" ht="18.75" hidden="1" customHeight="1" x14ac:dyDescent="0.3">
      <c r="A84" s="1019">
        <v>40941</v>
      </c>
      <c r="B84" s="1013">
        <v>5.4</v>
      </c>
      <c r="C84" s="1013" t="s">
        <v>942</v>
      </c>
      <c r="D84" s="1013" t="s">
        <v>1038</v>
      </c>
      <c r="E84" s="1014" t="s">
        <v>2646</v>
      </c>
      <c r="F84" s="1014" t="s">
        <v>2650</v>
      </c>
      <c r="G84" s="1013">
        <v>4.13</v>
      </c>
      <c r="H84" s="1013">
        <v>9.06</v>
      </c>
      <c r="I84" s="1015">
        <v>4.25</v>
      </c>
      <c r="J84" s="1003"/>
    </row>
    <row r="85" spans="1:11" ht="18.75" hidden="1" customHeight="1" x14ac:dyDescent="0.3">
      <c r="A85" s="1019">
        <v>40970</v>
      </c>
      <c r="B85" s="1013">
        <v>4.9000000000000004</v>
      </c>
      <c r="C85" s="1013" t="s">
        <v>943</v>
      </c>
      <c r="D85" s="1013" t="s">
        <v>1039</v>
      </c>
      <c r="E85" s="1014" t="s">
        <v>2651</v>
      </c>
      <c r="F85" s="1014" t="s">
        <v>2652</v>
      </c>
      <c r="G85" s="1013">
        <v>3.86</v>
      </c>
      <c r="H85" s="1013">
        <v>8.9600000000000009</v>
      </c>
      <c r="I85" s="1015">
        <v>4.08</v>
      </c>
      <c r="J85" s="1003"/>
    </row>
    <row r="86" spans="1:11" ht="18.75" hidden="1" customHeight="1" x14ac:dyDescent="0.3">
      <c r="A86" s="1019">
        <v>41001</v>
      </c>
      <c r="B86" s="1013">
        <v>4.9000000000000004</v>
      </c>
      <c r="C86" s="1013" t="s">
        <v>944</v>
      </c>
      <c r="D86" s="1013" t="s">
        <v>1040</v>
      </c>
      <c r="E86" s="1014" t="s">
        <v>2653</v>
      </c>
      <c r="F86" s="1014" t="s">
        <v>2654</v>
      </c>
      <c r="G86" s="1013">
        <v>3.8</v>
      </c>
      <c r="H86" s="1013">
        <v>8.57</v>
      </c>
      <c r="I86" s="1015">
        <v>3.77</v>
      </c>
      <c r="J86" s="1003"/>
    </row>
    <row r="87" spans="1:11" ht="18.75" hidden="1" customHeight="1" x14ac:dyDescent="0.3">
      <c r="A87" s="1019">
        <v>41031</v>
      </c>
      <c r="B87" s="1013">
        <v>4.9000000000000004</v>
      </c>
      <c r="C87" s="1013" t="s">
        <v>945</v>
      </c>
      <c r="D87" s="1013" t="s">
        <v>1040</v>
      </c>
      <c r="E87" s="1014" t="s">
        <v>2653</v>
      </c>
      <c r="F87" s="1014" t="s">
        <v>2655</v>
      </c>
      <c r="G87" s="1013">
        <v>3.82</v>
      </c>
      <c r="H87" s="1013">
        <v>8.59</v>
      </c>
      <c r="I87" s="1015">
        <v>3.71</v>
      </c>
      <c r="J87" s="1003"/>
    </row>
    <row r="88" spans="1:11" ht="18.75" hidden="1" customHeight="1" x14ac:dyDescent="0.3">
      <c r="A88" s="1019">
        <v>41062</v>
      </c>
      <c r="B88" s="1013">
        <v>4.9000000000000004</v>
      </c>
      <c r="C88" s="1013" t="s">
        <v>945</v>
      </c>
      <c r="D88" s="1013" t="s">
        <v>1040</v>
      </c>
      <c r="E88" s="1014" t="s">
        <v>2656</v>
      </c>
      <c r="F88" s="1014" t="s">
        <v>2654</v>
      </c>
      <c r="G88" s="1013">
        <v>3.65</v>
      </c>
      <c r="H88" s="1013">
        <v>8.5299999999999994</v>
      </c>
      <c r="I88" s="1015">
        <v>3.44</v>
      </c>
      <c r="J88" s="1003"/>
    </row>
    <row r="89" spans="1:11" ht="18.75" hidden="1" customHeight="1" x14ac:dyDescent="0.3">
      <c r="A89" s="1019">
        <v>41092</v>
      </c>
      <c r="B89" s="1013">
        <v>4.9000000000000004</v>
      </c>
      <c r="C89" s="1013" t="s">
        <v>945</v>
      </c>
      <c r="D89" s="1013" t="s">
        <v>1040</v>
      </c>
      <c r="E89" s="1014" t="s">
        <v>2656</v>
      </c>
      <c r="F89" s="1014" t="s">
        <v>2654</v>
      </c>
      <c r="G89" s="1013">
        <v>3.64</v>
      </c>
      <c r="H89" s="1013">
        <v>8.52</v>
      </c>
      <c r="I89" s="1015">
        <v>3.55</v>
      </c>
      <c r="J89" s="1003"/>
    </row>
    <row r="90" spans="1:11" ht="18.75" hidden="1" customHeight="1" x14ac:dyDescent="0.3">
      <c r="A90" s="1019">
        <v>41123</v>
      </c>
      <c r="B90" s="1013">
        <v>4.9000000000000004</v>
      </c>
      <c r="C90" s="1013" t="s">
        <v>945</v>
      </c>
      <c r="D90" s="1013" t="s">
        <v>1040</v>
      </c>
      <c r="E90" s="1014" t="s">
        <v>2656</v>
      </c>
      <c r="F90" s="1014" t="s">
        <v>2654</v>
      </c>
      <c r="G90" s="1013">
        <v>3.67</v>
      </c>
      <c r="H90" s="1013">
        <v>8.5399999999999991</v>
      </c>
      <c r="I90" s="1015">
        <v>3.56</v>
      </c>
      <c r="J90" s="1003"/>
    </row>
    <row r="91" spans="1:11" ht="18.75" hidden="1" customHeight="1" x14ac:dyDescent="0.3">
      <c r="A91" s="1019">
        <v>41154</v>
      </c>
      <c r="B91" s="1013">
        <v>4.9000000000000004</v>
      </c>
      <c r="C91" s="1013" t="s">
        <v>945</v>
      </c>
      <c r="D91" s="1013" t="s">
        <v>1040</v>
      </c>
      <c r="E91" s="1014" t="s">
        <v>2656</v>
      </c>
      <c r="F91" s="1014" t="s">
        <v>2654</v>
      </c>
      <c r="G91" s="1013">
        <v>3.63</v>
      </c>
      <c r="H91" s="1013">
        <v>8.49</v>
      </c>
      <c r="I91" s="1015">
        <v>3.6</v>
      </c>
      <c r="J91" s="1003"/>
    </row>
    <row r="92" spans="1:11" ht="18.75" hidden="1" customHeight="1" x14ac:dyDescent="0.3">
      <c r="A92" s="1019">
        <v>41184</v>
      </c>
      <c r="B92" s="1013">
        <v>4.9000000000000004</v>
      </c>
      <c r="C92" s="1013" t="s">
        <v>945</v>
      </c>
      <c r="D92" s="1013" t="s">
        <v>1040</v>
      </c>
      <c r="E92" s="1014" t="s">
        <v>2656</v>
      </c>
      <c r="F92" s="1014" t="s">
        <v>2654</v>
      </c>
      <c r="G92" s="1013">
        <v>3.65</v>
      </c>
      <c r="H92" s="1013">
        <v>8.52</v>
      </c>
      <c r="I92" s="1015">
        <v>3.23</v>
      </c>
      <c r="J92" s="1003"/>
    </row>
    <row r="93" spans="1:11" ht="18.75" hidden="1" customHeight="1" x14ac:dyDescent="0.3">
      <c r="A93" s="1019">
        <v>41215</v>
      </c>
      <c r="B93" s="1013">
        <v>4.9000000000000004</v>
      </c>
      <c r="C93" s="1013" t="s">
        <v>945</v>
      </c>
      <c r="D93" s="1013" t="s">
        <v>1040</v>
      </c>
      <c r="E93" s="1014" t="s">
        <v>2657</v>
      </c>
      <c r="F93" s="1014" t="s">
        <v>2654</v>
      </c>
      <c r="G93" s="1022">
        <v>3.64</v>
      </c>
      <c r="H93" s="1022">
        <v>8.48</v>
      </c>
      <c r="I93" s="1015">
        <v>3.09</v>
      </c>
      <c r="J93" s="1003"/>
    </row>
    <row r="94" spans="1:11" ht="18.75" hidden="1" customHeight="1" x14ac:dyDescent="0.3">
      <c r="A94" s="1019">
        <v>41245</v>
      </c>
      <c r="B94" s="1013">
        <v>4.9000000000000004</v>
      </c>
      <c r="C94" s="1013" t="s">
        <v>945</v>
      </c>
      <c r="D94" s="1013" t="s">
        <v>1040</v>
      </c>
      <c r="E94" s="1014" t="s">
        <v>2657</v>
      </c>
      <c r="F94" s="1014" t="s">
        <v>2654</v>
      </c>
      <c r="G94" s="1022">
        <v>3.48</v>
      </c>
      <c r="H94" s="1022">
        <v>8.42</v>
      </c>
      <c r="I94" s="1015">
        <v>2.92</v>
      </c>
      <c r="J94" s="1003"/>
    </row>
    <row r="95" spans="1:11" ht="18.75" hidden="1" customHeight="1" x14ac:dyDescent="0.3">
      <c r="A95" s="1019">
        <v>41276</v>
      </c>
      <c r="B95" s="1013">
        <v>4.9000000000000004</v>
      </c>
      <c r="C95" s="1013" t="s">
        <v>945</v>
      </c>
      <c r="D95" s="1013" t="s">
        <v>1040</v>
      </c>
      <c r="E95" s="1014" t="s">
        <v>2657</v>
      </c>
      <c r="F95" s="1014" t="s">
        <v>2654</v>
      </c>
      <c r="G95" s="1022">
        <v>3.32</v>
      </c>
      <c r="H95" s="1022">
        <v>8.42</v>
      </c>
      <c r="I95" s="1015">
        <v>2.88</v>
      </c>
      <c r="J95" s="1003"/>
    </row>
    <row r="96" spans="1:11" ht="18.75" hidden="1" customHeight="1" x14ac:dyDescent="0.3">
      <c r="A96" s="1019">
        <v>41307</v>
      </c>
      <c r="B96" s="1013">
        <v>4.9000000000000004</v>
      </c>
      <c r="C96" s="1013" t="s">
        <v>945</v>
      </c>
      <c r="D96" s="1013" t="s">
        <v>1040</v>
      </c>
      <c r="E96" s="1014" t="s">
        <v>2338</v>
      </c>
      <c r="F96" s="1014" t="s">
        <v>974</v>
      </c>
      <c r="G96" s="1022">
        <v>3.42</v>
      </c>
      <c r="H96" s="1022">
        <v>8.39</v>
      </c>
      <c r="I96" s="1015">
        <v>2.67</v>
      </c>
      <c r="J96" s="1003"/>
    </row>
    <row r="97" spans="1:12" ht="18.75" hidden="1" customHeight="1" x14ac:dyDescent="0.3">
      <c r="A97" s="1019">
        <v>41335</v>
      </c>
      <c r="B97" s="1013">
        <v>4.9000000000000004</v>
      </c>
      <c r="C97" s="1013" t="s">
        <v>945</v>
      </c>
      <c r="D97" s="1013" t="s">
        <v>1040</v>
      </c>
      <c r="E97" s="1014" t="s">
        <v>2340</v>
      </c>
      <c r="F97" s="1014" t="s">
        <v>2658</v>
      </c>
      <c r="G97" s="1022">
        <v>3.41</v>
      </c>
      <c r="H97" s="1022">
        <v>8.36</v>
      </c>
      <c r="I97" s="1015">
        <v>2.37</v>
      </c>
      <c r="J97" s="1003"/>
    </row>
    <row r="98" spans="1:12" ht="18.75" hidden="1" customHeight="1" x14ac:dyDescent="0.3">
      <c r="A98" s="1019">
        <v>41366</v>
      </c>
      <c r="B98" s="1013">
        <v>4.9000000000000004</v>
      </c>
      <c r="C98" s="1013" t="s">
        <v>945</v>
      </c>
      <c r="D98" s="1013" t="s">
        <v>1040</v>
      </c>
      <c r="E98" s="1014" t="s">
        <v>2659</v>
      </c>
      <c r="F98" s="1014" t="s">
        <v>977</v>
      </c>
      <c r="G98" s="1022">
        <v>3.45</v>
      </c>
      <c r="H98" s="1022">
        <v>8.33</v>
      </c>
      <c r="I98" s="1015">
        <v>2.33</v>
      </c>
      <c r="J98" s="1003"/>
    </row>
    <row r="99" spans="1:12" ht="18.75" hidden="1" customHeight="1" x14ac:dyDescent="0.3">
      <c r="A99" s="1019">
        <v>41396</v>
      </c>
      <c r="B99" s="1013">
        <v>4.9000000000000004</v>
      </c>
      <c r="C99" s="1013" t="s">
        <v>945</v>
      </c>
      <c r="D99" s="1013" t="s">
        <v>1040</v>
      </c>
      <c r="E99" s="1014" t="s">
        <v>2338</v>
      </c>
      <c r="F99" s="1014" t="s">
        <v>2660</v>
      </c>
      <c r="G99" s="1022">
        <v>3.47</v>
      </c>
      <c r="H99" s="1022">
        <v>8.42</v>
      </c>
      <c r="I99" s="1015">
        <v>2.3199999999999998</v>
      </c>
      <c r="J99" s="1003"/>
      <c r="L99" s="1023"/>
    </row>
    <row r="100" spans="1:12" ht="18.75" hidden="1" customHeight="1" x14ac:dyDescent="0.3">
      <c r="A100" s="1019">
        <v>41427</v>
      </c>
      <c r="B100" s="1013">
        <v>4.6500000000000004</v>
      </c>
      <c r="C100" s="1013" t="s">
        <v>945</v>
      </c>
      <c r="D100" s="1013" t="s">
        <v>1041</v>
      </c>
      <c r="E100" s="1014" t="s">
        <v>2338</v>
      </c>
      <c r="F100" s="1014" t="s">
        <v>2661</v>
      </c>
      <c r="G100" s="1022">
        <v>3.28</v>
      </c>
      <c r="H100" s="1022">
        <v>8.26</v>
      </c>
      <c r="I100" s="1015">
        <v>2.72</v>
      </c>
      <c r="J100" s="1003"/>
    </row>
    <row r="101" spans="1:12" ht="18.75" hidden="1" customHeight="1" x14ac:dyDescent="0.3">
      <c r="A101" s="1024">
        <v>41457</v>
      </c>
      <c r="B101" s="1013">
        <v>4.6500000000000004</v>
      </c>
      <c r="C101" s="1013" t="s">
        <v>946</v>
      </c>
      <c r="D101" s="1013" t="s">
        <v>1042</v>
      </c>
      <c r="E101" s="1014" t="s">
        <v>2338</v>
      </c>
      <c r="F101" s="1014" t="s">
        <v>1022</v>
      </c>
      <c r="G101" s="1022">
        <v>3.21</v>
      </c>
      <c r="H101" s="1022">
        <v>8.2200000000000006</v>
      </c>
      <c r="I101" s="1015">
        <v>2.94</v>
      </c>
      <c r="J101" s="1003"/>
    </row>
    <row r="102" spans="1:12" ht="18.75" hidden="1" customHeight="1" x14ac:dyDescent="0.3">
      <c r="A102" s="1024">
        <v>41488</v>
      </c>
      <c r="B102" s="1013">
        <v>4.6500000000000004</v>
      </c>
      <c r="C102" s="1013" t="s">
        <v>946</v>
      </c>
      <c r="D102" s="1013" t="s">
        <v>1042</v>
      </c>
      <c r="E102" s="1014" t="s">
        <v>2662</v>
      </c>
      <c r="F102" s="1014" t="s">
        <v>2663</v>
      </c>
      <c r="G102" s="1022">
        <v>3.24</v>
      </c>
      <c r="H102" s="1022">
        <v>8.18</v>
      </c>
      <c r="I102" s="1015">
        <v>2.85</v>
      </c>
      <c r="J102" s="1003"/>
    </row>
    <row r="103" spans="1:12" ht="18.75" hidden="1" customHeight="1" x14ac:dyDescent="0.3">
      <c r="A103" s="1024">
        <v>41519</v>
      </c>
      <c r="B103" s="1013">
        <v>4.6500000000000004</v>
      </c>
      <c r="C103" s="1013" t="s">
        <v>946</v>
      </c>
      <c r="D103" s="1013" t="s">
        <v>1042</v>
      </c>
      <c r="E103" s="1014" t="s">
        <v>2338</v>
      </c>
      <c r="F103" s="1014" t="s">
        <v>2664</v>
      </c>
      <c r="G103" s="1022">
        <v>3.26</v>
      </c>
      <c r="H103" s="1022">
        <v>8.15</v>
      </c>
      <c r="I103" s="1015">
        <v>2.73</v>
      </c>
      <c r="J103" s="1003"/>
    </row>
    <row r="104" spans="1:12" ht="18.75" hidden="1" customHeight="1" x14ac:dyDescent="0.3">
      <c r="A104" s="1024">
        <v>41549</v>
      </c>
      <c r="B104" s="1013">
        <v>4.6500000000000004</v>
      </c>
      <c r="C104" s="1013" t="s">
        <v>947</v>
      </c>
      <c r="D104" s="1013" t="s">
        <v>1043</v>
      </c>
      <c r="E104" s="1014" t="s">
        <v>2338</v>
      </c>
      <c r="F104" s="1014" t="s">
        <v>978</v>
      </c>
      <c r="G104" s="1022">
        <v>3.26</v>
      </c>
      <c r="H104" s="1022">
        <v>8.1</v>
      </c>
      <c r="I104" s="1015">
        <v>3.29</v>
      </c>
      <c r="J104" s="1003"/>
    </row>
    <row r="105" spans="1:12" ht="18.75" hidden="1" customHeight="1" x14ac:dyDescent="0.3">
      <c r="A105" s="1024">
        <v>41580</v>
      </c>
      <c r="B105" s="1013">
        <v>4.6500000000000004</v>
      </c>
      <c r="C105" s="1013" t="s">
        <v>947</v>
      </c>
      <c r="D105" s="1013" t="s">
        <v>1043</v>
      </c>
      <c r="E105" s="1014" t="s">
        <v>2665</v>
      </c>
      <c r="F105" s="1014" t="s">
        <v>2664</v>
      </c>
      <c r="G105" s="1022">
        <v>3.25</v>
      </c>
      <c r="H105" s="1022">
        <v>8.09</v>
      </c>
      <c r="I105" s="1015">
        <v>3.52</v>
      </c>
      <c r="J105" s="1003"/>
    </row>
    <row r="106" spans="1:12" ht="18.75" hidden="1" customHeight="1" x14ac:dyDescent="0.3">
      <c r="A106" s="1025">
        <v>41610</v>
      </c>
      <c r="B106" s="1026">
        <v>4.6500000000000004</v>
      </c>
      <c r="C106" s="1026" t="s">
        <v>947</v>
      </c>
      <c r="D106" s="1026" t="s">
        <v>1043</v>
      </c>
      <c r="E106" s="1027" t="s">
        <v>2666</v>
      </c>
      <c r="F106" s="1027" t="s">
        <v>2667</v>
      </c>
      <c r="G106" s="1026">
        <v>3.2174550585821531</v>
      </c>
      <c r="H106" s="1026">
        <v>8.07</v>
      </c>
      <c r="I106" s="1028">
        <v>3.64</v>
      </c>
      <c r="J106" s="1003"/>
    </row>
    <row r="107" spans="1:12" ht="18.75" hidden="1" customHeight="1" x14ac:dyDescent="0.3">
      <c r="A107" s="1025">
        <v>41641</v>
      </c>
      <c r="B107" s="1026">
        <v>4.6500000000000004</v>
      </c>
      <c r="C107" s="1026" t="s">
        <v>947</v>
      </c>
      <c r="D107" s="1026" t="s">
        <v>1043</v>
      </c>
      <c r="E107" s="1027" t="s">
        <v>2668</v>
      </c>
      <c r="F107" s="1027" t="s">
        <v>1011</v>
      </c>
      <c r="G107" s="1026">
        <v>3.27</v>
      </c>
      <c r="H107" s="1026">
        <v>8.14</v>
      </c>
      <c r="I107" s="1028">
        <v>3.53</v>
      </c>
      <c r="J107" s="1003"/>
    </row>
    <row r="108" spans="1:12" ht="18.75" hidden="1" customHeight="1" x14ac:dyDescent="0.3">
      <c r="A108" s="1025">
        <v>41672</v>
      </c>
      <c r="B108" s="1026">
        <v>4.6500000000000004</v>
      </c>
      <c r="C108" s="1026" t="s">
        <v>947</v>
      </c>
      <c r="D108" s="1026" t="s">
        <v>1043</v>
      </c>
      <c r="E108" s="1027" t="s">
        <v>2666</v>
      </c>
      <c r="F108" s="1027" t="s">
        <v>1012</v>
      </c>
      <c r="G108" s="1026">
        <v>3.16</v>
      </c>
      <c r="H108" s="1026">
        <v>8.1199999999999992</v>
      </c>
      <c r="I108" s="1028">
        <v>3.23</v>
      </c>
      <c r="J108" s="1003"/>
    </row>
    <row r="109" spans="1:12" ht="18.75" hidden="1" customHeight="1" x14ac:dyDescent="0.3">
      <c r="A109" s="1025">
        <v>41700</v>
      </c>
      <c r="B109" s="1026">
        <v>4.6500000000000004</v>
      </c>
      <c r="C109" s="1026" t="s">
        <v>947</v>
      </c>
      <c r="D109" s="1026" t="s">
        <v>1044</v>
      </c>
      <c r="E109" s="1027" t="s">
        <v>2666</v>
      </c>
      <c r="F109" s="1027" t="s">
        <v>1013</v>
      </c>
      <c r="G109" s="1026">
        <v>3.18</v>
      </c>
      <c r="H109" s="1026">
        <v>8.1199999999999992</v>
      </c>
      <c r="I109" s="1028">
        <v>3.05</v>
      </c>
      <c r="J109" s="1003"/>
    </row>
    <row r="110" spans="1:12" ht="18.75" hidden="1" customHeight="1" x14ac:dyDescent="0.3">
      <c r="A110" s="1025">
        <v>41731</v>
      </c>
      <c r="B110" s="1026">
        <v>4.6500000000000004</v>
      </c>
      <c r="C110" s="1026" t="s">
        <v>947</v>
      </c>
      <c r="D110" s="1026" t="s">
        <v>1044</v>
      </c>
      <c r="E110" s="1027" t="s">
        <v>2669</v>
      </c>
      <c r="F110" s="1027" t="s">
        <v>1014</v>
      </c>
      <c r="G110" s="1026">
        <v>3.1551113181666208</v>
      </c>
      <c r="H110" s="1026">
        <v>8.0825323835957139</v>
      </c>
      <c r="I110" s="1028">
        <v>2.98</v>
      </c>
      <c r="J110" s="1003"/>
    </row>
    <row r="111" spans="1:12" ht="18.75" hidden="1" customHeight="1" x14ac:dyDescent="0.3">
      <c r="A111" s="1025">
        <v>41761</v>
      </c>
      <c r="B111" s="1026">
        <v>4.6500000000000004</v>
      </c>
      <c r="C111" s="1026" t="s">
        <v>947</v>
      </c>
      <c r="D111" s="1026" t="s">
        <v>1044</v>
      </c>
      <c r="E111" s="1027" t="s">
        <v>2666</v>
      </c>
      <c r="F111" s="1027" t="s">
        <v>1015</v>
      </c>
      <c r="G111" s="1026">
        <v>3.38</v>
      </c>
      <c r="H111" s="1026">
        <v>8.11</v>
      </c>
      <c r="I111" s="1028">
        <v>2.78</v>
      </c>
      <c r="J111" s="1003"/>
    </row>
    <row r="112" spans="1:12" ht="18.75" hidden="1" customHeight="1" x14ac:dyDescent="0.3">
      <c r="A112" s="1025">
        <v>41792</v>
      </c>
      <c r="B112" s="1026">
        <v>4.6500000000000004</v>
      </c>
      <c r="C112" s="1026" t="s">
        <v>947</v>
      </c>
      <c r="D112" s="1026" t="s">
        <v>1044</v>
      </c>
      <c r="E112" s="1027" t="s">
        <v>2669</v>
      </c>
      <c r="F112" s="1027" t="s">
        <v>2670</v>
      </c>
      <c r="G112" s="1026">
        <v>3.3</v>
      </c>
      <c r="H112" s="1026">
        <v>8.0399999999999991</v>
      </c>
      <c r="I112" s="1028">
        <v>2.48</v>
      </c>
      <c r="J112" s="1003"/>
    </row>
    <row r="113" spans="1:11" ht="18.75" hidden="1" customHeight="1" x14ac:dyDescent="0.3">
      <c r="A113" s="1025">
        <v>41822</v>
      </c>
      <c r="B113" s="1026">
        <v>4.6500000000000004</v>
      </c>
      <c r="C113" s="1026" t="s">
        <v>947</v>
      </c>
      <c r="D113" s="1026" t="s">
        <v>1044</v>
      </c>
      <c r="E113" s="1027" t="s">
        <v>2666</v>
      </c>
      <c r="F113" s="1027" t="s">
        <v>1013</v>
      </c>
      <c r="G113" s="1029">
        <v>3.298881731933109</v>
      </c>
      <c r="H113" s="1029">
        <v>7.9800628050706601</v>
      </c>
      <c r="I113" s="1028">
        <v>2.1</v>
      </c>
      <c r="J113" s="1003"/>
    </row>
    <row r="114" spans="1:11" ht="18.75" hidden="1" customHeight="1" x14ac:dyDescent="0.3">
      <c r="A114" s="1025">
        <v>41853</v>
      </c>
      <c r="B114" s="1026">
        <v>4.6500000000000004</v>
      </c>
      <c r="C114" s="1026" t="s">
        <v>947</v>
      </c>
      <c r="D114" s="1026" t="s">
        <v>1044</v>
      </c>
      <c r="E114" s="1027" t="s">
        <v>2671</v>
      </c>
      <c r="F114" s="1027" t="s">
        <v>2672</v>
      </c>
      <c r="G114" s="1029">
        <v>3.2930000000000001</v>
      </c>
      <c r="H114" s="1029">
        <v>7.98</v>
      </c>
      <c r="I114" s="1028">
        <v>1.17</v>
      </c>
      <c r="J114" s="1003"/>
    </row>
    <row r="115" spans="1:11" ht="18.75" hidden="1" customHeight="1" x14ac:dyDescent="0.3">
      <c r="A115" s="1025">
        <v>41884</v>
      </c>
      <c r="B115" s="1026">
        <v>4.6500000000000004</v>
      </c>
      <c r="C115" s="1026" t="s">
        <v>947</v>
      </c>
      <c r="D115" s="1026" t="s">
        <v>1044</v>
      </c>
      <c r="E115" s="1027" t="s">
        <v>2671</v>
      </c>
      <c r="F115" s="1027" t="s">
        <v>2673</v>
      </c>
      <c r="G115" s="1029">
        <v>3.27</v>
      </c>
      <c r="H115" s="1029">
        <v>7.95</v>
      </c>
      <c r="I115" s="1028">
        <v>1.71</v>
      </c>
      <c r="J115" s="1003"/>
    </row>
    <row r="116" spans="1:11" ht="18.75" hidden="1" customHeight="1" x14ac:dyDescent="0.3">
      <c r="A116" s="1025">
        <v>41914</v>
      </c>
      <c r="B116" s="1026">
        <v>4.6500000000000004</v>
      </c>
      <c r="C116" s="1026" t="s">
        <v>947</v>
      </c>
      <c r="D116" s="1026" t="s">
        <v>1044</v>
      </c>
      <c r="E116" s="1027" t="s">
        <v>2674</v>
      </c>
      <c r="F116" s="1027" t="s">
        <v>1016</v>
      </c>
      <c r="G116" s="1029">
        <v>3.27</v>
      </c>
      <c r="H116" s="1029">
        <v>7.94</v>
      </c>
      <c r="I116" s="1028">
        <v>1.47</v>
      </c>
      <c r="J116" s="1003"/>
    </row>
    <row r="117" spans="1:11" ht="18.75" hidden="1" customHeight="1" x14ac:dyDescent="0.3">
      <c r="A117" s="1025">
        <v>41945</v>
      </c>
      <c r="B117" s="1026">
        <v>4.6500000000000004</v>
      </c>
      <c r="C117" s="1026" t="s">
        <v>947</v>
      </c>
      <c r="D117" s="1026" t="s">
        <v>1044</v>
      </c>
      <c r="E117" s="1027" t="s">
        <v>2674</v>
      </c>
      <c r="F117" s="1027" t="s">
        <v>976</v>
      </c>
      <c r="G117" s="1029">
        <v>3.24</v>
      </c>
      <c r="H117" s="1029">
        <v>7.83</v>
      </c>
      <c r="I117" s="1028">
        <v>1.44</v>
      </c>
      <c r="J117" s="1003"/>
    </row>
    <row r="118" spans="1:11" ht="18.75" hidden="1" customHeight="1" x14ac:dyDescent="0.3">
      <c r="A118" s="1025">
        <v>41975</v>
      </c>
      <c r="B118" s="1026">
        <v>4.6500000000000004</v>
      </c>
      <c r="C118" s="1026" t="s">
        <v>947</v>
      </c>
      <c r="D118" s="1026" t="s">
        <v>1045</v>
      </c>
      <c r="E118" s="1027" t="s">
        <v>2675</v>
      </c>
      <c r="F118" s="1027" t="s">
        <v>1022</v>
      </c>
      <c r="G118" s="1029">
        <v>3.2</v>
      </c>
      <c r="H118" s="1029">
        <v>7.79</v>
      </c>
      <c r="I118" s="1028">
        <v>2.44</v>
      </c>
      <c r="J118" s="1003"/>
    </row>
    <row r="119" spans="1:11" ht="18.75" hidden="1" customHeight="1" x14ac:dyDescent="0.3">
      <c r="A119" s="1025">
        <v>42006</v>
      </c>
      <c r="B119" s="1026">
        <v>4.6500000000000004</v>
      </c>
      <c r="C119" s="1026" t="s">
        <v>947</v>
      </c>
      <c r="D119" s="1026" t="s">
        <v>1046</v>
      </c>
      <c r="E119" s="1027" t="s">
        <v>2676</v>
      </c>
      <c r="F119" s="1027" t="s">
        <v>2672</v>
      </c>
      <c r="G119" s="1029">
        <v>3.18</v>
      </c>
      <c r="H119" s="1029">
        <v>7.7200728639789542</v>
      </c>
      <c r="I119" s="1028">
        <v>2.82</v>
      </c>
      <c r="J119" s="1003"/>
    </row>
    <row r="120" spans="1:11" ht="18.75" hidden="1" customHeight="1" x14ac:dyDescent="0.3">
      <c r="A120" s="1025">
        <v>42037</v>
      </c>
      <c r="B120" s="1026">
        <v>4.6500000000000004</v>
      </c>
      <c r="C120" s="1026" t="s">
        <v>947</v>
      </c>
      <c r="D120" s="1026" t="s">
        <v>1046</v>
      </c>
      <c r="E120" s="1027" t="s">
        <v>2676</v>
      </c>
      <c r="F120" s="1027" t="s">
        <v>2661</v>
      </c>
      <c r="G120" s="1029">
        <v>3.2</v>
      </c>
      <c r="H120" s="1029">
        <v>7.75</v>
      </c>
      <c r="I120" s="1028">
        <v>2.36</v>
      </c>
      <c r="J120" s="1003"/>
    </row>
    <row r="121" spans="1:11" ht="18.75" hidden="1" customHeight="1" x14ac:dyDescent="0.3">
      <c r="A121" s="1025">
        <v>42065</v>
      </c>
      <c r="B121" s="1026">
        <v>4.6500000000000004</v>
      </c>
      <c r="C121" s="1026" t="s">
        <v>947</v>
      </c>
      <c r="D121" s="1026" t="s">
        <v>1046</v>
      </c>
      <c r="E121" s="1027" t="s">
        <v>2676</v>
      </c>
      <c r="F121" s="1027" t="s">
        <v>1016</v>
      </c>
      <c r="G121" s="1029">
        <v>3.17</v>
      </c>
      <c r="H121" s="1029">
        <v>7.81</v>
      </c>
      <c r="I121" s="1028">
        <v>1.88</v>
      </c>
      <c r="J121" s="1003"/>
    </row>
    <row r="122" spans="1:11" ht="18.75" hidden="1" customHeight="1" x14ac:dyDescent="0.3">
      <c r="A122" s="1025">
        <v>42096</v>
      </c>
      <c r="B122" s="1026">
        <v>4.6500000000000004</v>
      </c>
      <c r="C122" s="1026" t="s">
        <v>947</v>
      </c>
      <c r="D122" s="1026" t="s">
        <v>1046</v>
      </c>
      <c r="E122" s="1027" t="s">
        <v>2674</v>
      </c>
      <c r="F122" s="1027" t="s">
        <v>2677</v>
      </c>
      <c r="G122" s="1029">
        <v>3.0515322413801469</v>
      </c>
      <c r="H122" s="1029">
        <v>7.75</v>
      </c>
      <c r="I122" s="1028">
        <v>1.47</v>
      </c>
      <c r="J122" s="1003"/>
    </row>
    <row r="123" spans="1:11" ht="18.75" hidden="1" customHeight="1" x14ac:dyDescent="0.3">
      <c r="A123" s="1025">
        <v>42126</v>
      </c>
      <c r="B123" s="1026">
        <v>4.6500000000000004</v>
      </c>
      <c r="C123" s="1026" t="s">
        <v>947</v>
      </c>
      <c r="D123" s="1026" t="s">
        <v>1046</v>
      </c>
      <c r="E123" s="1027" t="s">
        <v>2674</v>
      </c>
      <c r="F123" s="1027" t="s">
        <v>2678</v>
      </c>
      <c r="G123" s="1029">
        <v>2.84</v>
      </c>
      <c r="H123" s="1029">
        <v>7.7</v>
      </c>
      <c r="I123" s="1028">
        <v>1.44</v>
      </c>
      <c r="J123" s="1003"/>
      <c r="K123" s="1030"/>
    </row>
    <row r="124" spans="1:11" ht="18.75" hidden="1" customHeight="1" x14ac:dyDescent="0.3">
      <c r="A124" s="1025">
        <v>42157</v>
      </c>
      <c r="B124" s="1026">
        <v>4.6500000000000004</v>
      </c>
      <c r="C124" s="1026" t="s">
        <v>947</v>
      </c>
      <c r="D124" s="1026" t="s">
        <v>1046</v>
      </c>
      <c r="E124" s="1027" t="s">
        <v>2679</v>
      </c>
      <c r="F124" s="1027" t="s">
        <v>975</v>
      </c>
      <c r="G124" s="1029">
        <v>2.82</v>
      </c>
      <c r="H124" s="1029">
        <v>7.68</v>
      </c>
      <c r="I124" s="1028">
        <v>1.78</v>
      </c>
      <c r="J124" s="1003"/>
      <c r="K124" s="1030"/>
    </row>
    <row r="125" spans="1:11" ht="18.75" hidden="1" customHeight="1" x14ac:dyDescent="0.3">
      <c r="A125" s="1025">
        <v>42187</v>
      </c>
      <c r="B125" s="1026">
        <v>4.6500000000000004</v>
      </c>
      <c r="C125" s="1026" t="s">
        <v>947</v>
      </c>
      <c r="D125" s="1026" t="s">
        <v>1046</v>
      </c>
      <c r="E125" s="1027" t="s">
        <v>2676</v>
      </c>
      <c r="F125" s="1027" t="s">
        <v>975</v>
      </c>
      <c r="G125" s="1029">
        <v>2.8</v>
      </c>
      <c r="H125" s="1029">
        <v>7.64</v>
      </c>
      <c r="I125" s="1028">
        <v>1.79</v>
      </c>
      <c r="J125" s="1003"/>
      <c r="K125" s="1030"/>
    </row>
    <row r="126" spans="1:11" ht="18.75" hidden="1" customHeight="1" x14ac:dyDescent="0.3">
      <c r="A126" s="1025">
        <v>42218</v>
      </c>
      <c r="B126" s="1026">
        <v>4.6500000000000004</v>
      </c>
      <c r="C126" s="1026" t="s">
        <v>947</v>
      </c>
      <c r="D126" s="1026" t="s">
        <v>1046</v>
      </c>
      <c r="E126" s="1027" t="s">
        <v>2680</v>
      </c>
      <c r="F126" s="1027" t="s">
        <v>975</v>
      </c>
      <c r="G126" s="1029">
        <v>2.8068282217058096</v>
      </c>
      <c r="H126" s="1029">
        <v>7.615889360455923</v>
      </c>
      <c r="I126" s="1028">
        <v>1.67</v>
      </c>
      <c r="J126" s="1003"/>
      <c r="K126" s="1030"/>
    </row>
    <row r="127" spans="1:11" ht="18.75" hidden="1" customHeight="1" x14ac:dyDescent="0.3">
      <c r="A127" s="1025">
        <v>42249</v>
      </c>
      <c r="B127" s="1026">
        <v>4.6500000000000004</v>
      </c>
      <c r="C127" s="1026" t="s">
        <v>947</v>
      </c>
      <c r="D127" s="1026" t="s">
        <v>1046</v>
      </c>
      <c r="E127" s="1027" t="s">
        <v>2680</v>
      </c>
      <c r="F127" s="1027" t="s">
        <v>2681</v>
      </c>
      <c r="G127" s="1029">
        <v>2.83</v>
      </c>
      <c r="H127" s="1029">
        <v>7.55</v>
      </c>
      <c r="I127" s="1028">
        <v>1.96</v>
      </c>
      <c r="J127" s="1003"/>
      <c r="K127" s="1030"/>
    </row>
    <row r="128" spans="1:11" ht="18.75" hidden="1" customHeight="1" x14ac:dyDescent="0.3">
      <c r="A128" s="1025">
        <v>42279</v>
      </c>
      <c r="B128" s="1026">
        <v>4.6500000000000004</v>
      </c>
      <c r="C128" s="1026" t="s">
        <v>947</v>
      </c>
      <c r="D128" s="1026" t="s">
        <v>1046</v>
      </c>
      <c r="E128" s="1027" t="s">
        <v>2682</v>
      </c>
      <c r="F128" s="1027" t="s">
        <v>979</v>
      </c>
      <c r="G128" s="1029">
        <v>2.808737315412309</v>
      </c>
      <c r="H128" s="1029">
        <v>7.4735343910847893</v>
      </c>
      <c r="I128" s="1028">
        <v>2.34</v>
      </c>
      <c r="J128" s="1003"/>
      <c r="K128" s="1030"/>
    </row>
    <row r="129" spans="1:11" ht="18.75" hidden="1" customHeight="1" x14ac:dyDescent="0.3">
      <c r="A129" s="1025">
        <v>42310</v>
      </c>
      <c r="B129" s="1026">
        <v>4.4000000000000004</v>
      </c>
      <c r="C129" s="1026" t="s">
        <v>947</v>
      </c>
      <c r="D129" s="1026" t="s">
        <v>1046</v>
      </c>
      <c r="E129" s="1027" t="s">
        <v>2682</v>
      </c>
      <c r="F129" s="1027" t="s">
        <v>2683</v>
      </c>
      <c r="G129" s="1029">
        <v>2.66</v>
      </c>
      <c r="H129" s="1029">
        <v>7.28</v>
      </c>
      <c r="I129" s="1028">
        <v>2.74</v>
      </c>
      <c r="J129" s="1031"/>
      <c r="K129" s="1030"/>
    </row>
    <row r="130" spans="1:11" ht="18.75" hidden="1" customHeight="1" x14ac:dyDescent="0.3">
      <c r="A130" s="1025">
        <v>42340</v>
      </c>
      <c r="B130" s="1026">
        <v>4.4000000000000004</v>
      </c>
      <c r="C130" s="1026" t="s">
        <v>947</v>
      </c>
      <c r="D130" s="1026" t="s">
        <v>1046</v>
      </c>
      <c r="E130" s="1027" t="s">
        <v>2682</v>
      </c>
      <c r="F130" s="1027" t="s">
        <v>2683</v>
      </c>
      <c r="G130" s="1029">
        <v>2.6262079505853757</v>
      </c>
      <c r="H130" s="1029">
        <v>7.2387669228824993</v>
      </c>
      <c r="I130" s="1028">
        <v>3.45</v>
      </c>
      <c r="J130" s="1031"/>
      <c r="K130" s="1030"/>
    </row>
    <row r="131" spans="1:11" ht="18.75" hidden="1" customHeight="1" x14ac:dyDescent="0.3">
      <c r="A131" s="1025">
        <v>42371</v>
      </c>
      <c r="B131" s="1026">
        <v>4.4000000000000004</v>
      </c>
      <c r="C131" s="1026" t="s">
        <v>947</v>
      </c>
      <c r="D131" s="1026" t="s">
        <v>1046</v>
      </c>
      <c r="E131" s="1027" t="s">
        <v>2684</v>
      </c>
      <c r="F131" s="1027" t="s">
        <v>2685</v>
      </c>
      <c r="G131" s="1029">
        <v>2.62</v>
      </c>
      <c r="H131" s="1029">
        <v>7.23</v>
      </c>
      <c r="I131" s="1028">
        <v>3.18</v>
      </c>
      <c r="J131" s="1003"/>
      <c r="K131" s="1030"/>
    </row>
    <row r="132" spans="1:11" ht="18.75" hidden="1" customHeight="1" x14ac:dyDescent="0.3">
      <c r="A132" s="1025">
        <v>42402</v>
      </c>
      <c r="B132" s="1026">
        <v>4.4000000000000004</v>
      </c>
      <c r="C132" s="1026" t="s">
        <v>947</v>
      </c>
      <c r="D132" s="1026" t="s">
        <v>1046</v>
      </c>
      <c r="E132" s="1027" t="s">
        <v>2684</v>
      </c>
      <c r="F132" s="1027" t="s">
        <v>2685</v>
      </c>
      <c r="G132" s="1029">
        <v>2.59</v>
      </c>
      <c r="H132" s="1029">
        <v>7.23</v>
      </c>
      <c r="I132" s="1028">
        <v>2.52</v>
      </c>
      <c r="J132" s="1003"/>
      <c r="K132" s="1030"/>
    </row>
    <row r="133" spans="1:11" ht="18.75" hidden="1" customHeight="1" x14ac:dyDescent="0.3">
      <c r="A133" s="1025">
        <v>42431</v>
      </c>
      <c r="B133" s="1026">
        <v>4.4000000000000004</v>
      </c>
      <c r="C133" s="1026" t="s">
        <v>947</v>
      </c>
      <c r="D133" s="1026" t="s">
        <v>1046</v>
      </c>
      <c r="E133" s="1027" t="s">
        <v>2684</v>
      </c>
      <c r="F133" s="1027" t="s">
        <v>2686</v>
      </c>
      <c r="G133" s="1029">
        <v>2.58</v>
      </c>
      <c r="H133" s="1029">
        <v>7.21</v>
      </c>
      <c r="I133" s="1028">
        <v>2.75</v>
      </c>
      <c r="J133" s="1003"/>
      <c r="K133" s="1030"/>
    </row>
    <row r="134" spans="1:11" ht="18.75" hidden="1" customHeight="1" x14ac:dyDescent="0.3">
      <c r="A134" s="1025">
        <v>42462</v>
      </c>
      <c r="B134" s="1026">
        <v>4.4000000000000004</v>
      </c>
      <c r="C134" s="1026" t="s">
        <v>947</v>
      </c>
      <c r="D134" s="1026" t="s">
        <v>1046</v>
      </c>
      <c r="E134" s="1027" t="s">
        <v>2684</v>
      </c>
      <c r="F134" s="1027" t="s">
        <v>2687</v>
      </c>
      <c r="G134" s="1029">
        <v>2.62</v>
      </c>
      <c r="H134" s="1029">
        <v>7.19</v>
      </c>
      <c r="I134" s="1028">
        <v>2.84</v>
      </c>
      <c r="J134" s="1003"/>
      <c r="K134" s="1030"/>
    </row>
    <row r="135" spans="1:11" ht="18.75" hidden="1" customHeight="1" x14ac:dyDescent="0.3">
      <c r="A135" s="1025">
        <v>42491</v>
      </c>
      <c r="B135" s="1026">
        <v>4.4000000000000004</v>
      </c>
      <c r="C135" s="1026" t="s">
        <v>947</v>
      </c>
      <c r="D135" s="1026" t="s">
        <v>1046</v>
      </c>
      <c r="E135" s="1027" t="s">
        <v>2684</v>
      </c>
      <c r="F135" s="1027" t="s">
        <v>2687</v>
      </c>
      <c r="G135" s="1029">
        <v>2.57</v>
      </c>
      <c r="H135" s="1029">
        <v>7.21</v>
      </c>
      <c r="I135" s="1028">
        <v>2.65</v>
      </c>
      <c r="J135" s="1003"/>
      <c r="K135" s="1030"/>
    </row>
    <row r="136" spans="1:11" ht="18.75" hidden="1" customHeight="1" x14ac:dyDescent="0.3">
      <c r="A136" s="1025">
        <v>42522</v>
      </c>
      <c r="B136" s="1026">
        <v>4.4000000000000004</v>
      </c>
      <c r="C136" s="1026" t="s">
        <v>947</v>
      </c>
      <c r="D136" s="1026" t="s">
        <v>1046</v>
      </c>
      <c r="E136" s="1027" t="s">
        <v>2684</v>
      </c>
      <c r="F136" s="1027" t="s">
        <v>2688</v>
      </c>
      <c r="G136" s="1029">
        <v>2.5499999999999998</v>
      </c>
      <c r="H136" s="1029">
        <v>7.23</v>
      </c>
      <c r="I136" s="1028">
        <v>2.29</v>
      </c>
      <c r="J136" s="1003"/>
      <c r="K136" s="1030"/>
    </row>
    <row r="137" spans="1:11" ht="18.75" hidden="1" customHeight="1" x14ac:dyDescent="0.3">
      <c r="A137" s="1025">
        <v>42552</v>
      </c>
      <c r="B137" s="1026">
        <v>4</v>
      </c>
      <c r="C137" s="1026" t="s">
        <v>947</v>
      </c>
      <c r="D137" s="1026" t="s">
        <v>1046</v>
      </c>
      <c r="E137" s="1027" t="s">
        <v>2684</v>
      </c>
      <c r="F137" s="1027" t="s">
        <v>2688</v>
      </c>
      <c r="G137" s="1029">
        <v>2.5099999999999998</v>
      </c>
      <c r="H137" s="1029">
        <v>7.12</v>
      </c>
      <c r="I137" s="1028">
        <v>2.79</v>
      </c>
      <c r="J137" s="1031"/>
      <c r="K137" s="1030"/>
    </row>
    <row r="138" spans="1:11" ht="18.75" hidden="1" customHeight="1" x14ac:dyDescent="0.3">
      <c r="A138" s="1025">
        <v>42583</v>
      </c>
      <c r="B138" s="1026">
        <v>4</v>
      </c>
      <c r="C138" s="1026" t="s">
        <v>948</v>
      </c>
      <c r="D138" s="1026" t="s">
        <v>1047</v>
      </c>
      <c r="E138" s="1027" t="s">
        <v>2684</v>
      </c>
      <c r="F138" s="1027" t="s">
        <v>2689</v>
      </c>
      <c r="G138" s="1029">
        <v>2.2000000000000002</v>
      </c>
      <c r="H138" s="1029">
        <v>6.87</v>
      </c>
      <c r="I138" s="1028">
        <v>2.48</v>
      </c>
      <c r="J138" s="1031"/>
      <c r="K138" s="1030"/>
    </row>
    <row r="139" spans="1:11" ht="18.75" hidden="1" customHeight="1" x14ac:dyDescent="0.3">
      <c r="A139" s="1025">
        <v>42614</v>
      </c>
      <c r="B139" s="1026">
        <v>4</v>
      </c>
      <c r="C139" s="1026" t="s">
        <v>948</v>
      </c>
      <c r="D139" s="1026" t="s">
        <v>1047</v>
      </c>
      <c r="E139" s="1027" t="s">
        <v>2684</v>
      </c>
      <c r="F139" s="1027" t="s">
        <v>2690</v>
      </c>
      <c r="G139" s="1029">
        <v>2.16</v>
      </c>
      <c r="H139" s="1029">
        <v>6.84</v>
      </c>
      <c r="I139" s="1028">
        <v>2.46</v>
      </c>
      <c r="J139" s="1031"/>
      <c r="K139" s="1030"/>
    </row>
    <row r="140" spans="1:11" ht="18.75" hidden="1" customHeight="1" x14ac:dyDescent="0.3">
      <c r="A140" s="1025">
        <v>42644</v>
      </c>
      <c r="B140" s="1026">
        <v>4</v>
      </c>
      <c r="C140" s="1026" t="s">
        <v>948</v>
      </c>
      <c r="D140" s="1026" t="s">
        <v>1048</v>
      </c>
      <c r="E140" s="1027" t="s">
        <v>2684</v>
      </c>
      <c r="F140" s="1027" t="s">
        <v>2689</v>
      </c>
      <c r="G140" s="1029">
        <v>2.16</v>
      </c>
      <c r="H140" s="1029">
        <v>6.88</v>
      </c>
      <c r="I140" s="1028">
        <v>2.6</v>
      </c>
      <c r="J140" s="1031"/>
      <c r="K140" s="1030"/>
    </row>
    <row r="141" spans="1:11" ht="18.75" hidden="1" customHeight="1" x14ac:dyDescent="0.3">
      <c r="A141" s="1025">
        <v>42675</v>
      </c>
      <c r="B141" s="1026">
        <v>4</v>
      </c>
      <c r="C141" s="1026" t="s">
        <v>948</v>
      </c>
      <c r="D141" s="1026" t="s">
        <v>1048</v>
      </c>
      <c r="E141" s="1027" t="s">
        <v>2684</v>
      </c>
      <c r="F141" s="1027" t="s">
        <v>2690</v>
      </c>
      <c r="G141" s="1029">
        <v>2.21</v>
      </c>
      <c r="H141" s="1029">
        <v>6.83</v>
      </c>
      <c r="I141" s="1028">
        <v>2.68</v>
      </c>
      <c r="J141" s="1031"/>
      <c r="K141" s="1030"/>
    </row>
    <row r="142" spans="1:11" ht="17.25" hidden="1" thickBot="1" x14ac:dyDescent="0.35">
      <c r="A142" s="1032">
        <v>42705</v>
      </c>
      <c r="B142" s="1033">
        <v>4</v>
      </c>
      <c r="C142" s="1033" t="s">
        <v>948</v>
      </c>
      <c r="D142" s="1033" t="s">
        <v>1048</v>
      </c>
      <c r="E142" s="1034" t="s">
        <v>2684</v>
      </c>
      <c r="F142" s="1034" t="s">
        <v>2691</v>
      </c>
      <c r="G142" s="1035">
        <v>2.21</v>
      </c>
      <c r="H142" s="1035">
        <v>6.86</v>
      </c>
      <c r="I142" s="1036">
        <v>2.87</v>
      </c>
      <c r="J142" s="1031"/>
      <c r="K142" s="1030"/>
    </row>
    <row r="143" spans="1:11" ht="17.25" hidden="1" customHeight="1" x14ac:dyDescent="0.3">
      <c r="A143" s="1037">
        <v>42736</v>
      </c>
      <c r="B143" s="1026">
        <v>4</v>
      </c>
      <c r="C143" s="1026" t="s">
        <v>948</v>
      </c>
      <c r="D143" s="1026" t="s">
        <v>1048</v>
      </c>
      <c r="E143" s="1027" t="s">
        <v>2692</v>
      </c>
      <c r="F143" s="1027" t="s">
        <v>1017</v>
      </c>
      <c r="G143" s="1029">
        <v>2.16</v>
      </c>
      <c r="H143" s="1029">
        <v>6.87</v>
      </c>
      <c r="I143" s="1028">
        <v>2.64</v>
      </c>
      <c r="J143" s="1031"/>
      <c r="K143" s="1030"/>
    </row>
    <row r="144" spans="1:11" ht="18.75" hidden="1" customHeight="1" x14ac:dyDescent="0.3">
      <c r="A144" s="1037">
        <v>42767</v>
      </c>
      <c r="B144" s="1026">
        <v>4</v>
      </c>
      <c r="C144" s="1026" t="s">
        <v>948</v>
      </c>
      <c r="D144" s="1026" t="s">
        <v>1048</v>
      </c>
      <c r="E144" s="1027" t="s">
        <v>2693</v>
      </c>
      <c r="F144" s="1027" t="s">
        <v>1017</v>
      </c>
      <c r="G144" s="1029">
        <v>2.14</v>
      </c>
      <c r="H144" s="1029">
        <v>6.83</v>
      </c>
      <c r="I144" s="1028">
        <v>2.21</v>
      </c>
      <c r="J144" s="1031"/>
      <c r="K144" s="1030"/>
    </row>
    <row r="145" spans="1:11" ht="18.75" hidden="1" customHeight="1" x14ac:dyDescent="0.3">
      <c r="A145" s="1037">
        <v>42795</v>
      </c>
      <c r="B145" s="1026">
        <v>4</v>
      </c>
      <c r="C145" s="1026" t="s">
        <v>948</v>
      </c>
      <c r="D145" s="1026" t="s">
        <v>1048</v>
      </c>
      <c r="E145" s="1027" t="s">
        <v>2692</v>
      </c>
      <c r="F145" s="1027" t="s">
        <v>975</v>
      </c>
      <c r="G145" s="1029">
        <v>2.14</v>
      </c>
      <c r="H145" s="1029">
        <v>6.74</v>
      </c>
      <c r="I145" s="1028">
        <v>2.5099999999999998</v>
      </c>
      <c r="J145" s="1031"/>
      <c r="K145" s="1030"/>
    </row>
    <row r="146" spans="1:11" ht="18.75" hidden="1" customHeight="1" x14ac:dyDescent="0.3">
      <c r="A146" s="1037">
        <v>42826</v>
      </c>
      <c r="B146" s="1026">
        <v>4</v>
      </c>
      <c r="C146" s="1026" t="s">
        <v>948</v>
      </c>
      <c r="D146" s="1026" t="s">
        <v>1048</v>
      </c>
      <c r="E146" s="1027" t="s">
        <v>2692</v>
      </c>
      <c r="F146" s="1027" t="s">
        <v>1017</v>
      </c>
      <c r="G146" s="1029">
        <v>2.16</v>
      </c>
      <c r="H146" s="1029">
        <v>6.74</v>
      </c>
      <c r="I146" s="1028">
        <v>2.75</v>
      </c>
      <c r="J146" s="1031"/>
      <c r="K146" s="1030"/>
    </row>
    <row r="147" spans="1:11" ht="18.75" hidden="1" customHeight="1" x14ac:dyDescent="0.3">
      <c r="A147" s="1037">
        <v>42856</v>
      </c>
      <c r="B147" s="1026">
        <v>4</v>
      </c>
      <c r="C147" s="1026" t="s">
        <v>948</v>
      </c>
      <c r="D147" s="1026" t="s">
        <v>1048</v>
      </c>
      <c r="E147" s="1027" t="s">
        <v>2694</v>
      </c>
      <c r="F147" s="1027" t="s">
        <v>975</v>
      </c>
      <c r="G147" s="1029">
        <v>2.13</v>
      </c>
      <c r="H147" s="1029">
        <v>6.76</v>
      </c>
      <c r="I147" s="1028">
        <v>2.12</v>
      </c>
      <c r="J147" s="1031"/>
      <c r="K147" s="1030"/>
    </row>
    <row r="148" spans="1:11" ht="18.75" hidden="1" customHeight="1" x14ac:dyDescent="0.3">
      <c r="A148" s="1037">
        <v>42887</v>
      </c>
      <c r="B148" s="1026">
        <v>4</v>
      </c>
      <c r="C148" s="1026" t="s">
        <v>948</v>
      </c>
      <c r="D148" s="1026" t="s">
        <v>1048</v>
      </c>
      <c r="E148" s="1027" t="s">
        <v>2695</v>
      </c>
      <c r="F148" s="1027" t="s">
        <v>975</v>
      </c>
      <c r="G148" s="1029">
        <v>2.15</v>
      </c>
      <c r="H148" s="1029">
        <v>6.81</v>
      </c>
      <c r="I148" s="1028">
        <v>2.0499999999999998</v>
      </c>
      <c r="J148" s="1031"/>
      <c r="K148" s="1030"/>
    </row>
    <row r="149" spans="1:11" ht="18.75" hidden="1" customHeight="1" x14ac:dyDescent="0.3">
      <c r="A149" s="1037">
        <v>42917</v>
      </c>
      <c r="B149" s="1026">
        <v>4</v>
      </c>
      <c r="C149" s="1026" t="s">
        <v>948</v>
      </c>
      <c r="D149" s="1026" t="s">
        <v>1049</v>
      </c>
      <c r="E149" s="1027" t="s">
        <v>2695</v>
      </c>
      <c r="F149" s="1027" t="s">
        <v>975</v>
      </c>
      <c r="G149" s="1029">
        <v>2.14</v>
      </c>
      <c r="H149" s="1029">
        <v>6.78</v>
      </c>
      <c r="I149" s="1028">
        <v>1.97</v>
      </c>
      <c r="J149" s="1031"/>
      <c r="K149" s="1030"/>
    </row>
    <row r="150" spans="1:11" ht="18.75" hidden="1" customHeight="1" x14ac:dyDescent="0.3">
      <c r="A150" s="1037">
        <v>42948</v>
      </c>
      <c r="B150" s="1026">
        <v>4</v>
      </c>
      <c r="C150" s="1026" t="s">
        <v>948</v>
      </c>
      <c r="D150" s="1026" t="s">
        <v>1050</v>
      </c>
      <c r="E150" s="1027" t="s">
        <v>2696</v>
      </c>
      <c r="F150" s="1027" t="s">
        <v>975</v>
      </c>
      <c r="G150" s="1029">
        <v>2.09</v>
      </c>
      <c r="H150" s="1029">
        <v>6.73</v>
      </c>
      <c r="I150" s="1028">
        <v>2.0499999999999998</v>
      </c>
      <c r="J150" s="1031"/>
      <c r="K150" s="1030"/>
    </row>
    <row r="151" spans="1:11" ht="18.75" hidden="1" customHeight="1" x14ac:dyDescent="0.3">
      <c r="A151" s="1037">
        <v>42979</v>
      </c>
      <c r="B151" s="1026">
        <v>3.5</v>
      </c>
      <c r="C151" s="1026" t="s">
        <v>949</v>
      </c>
      <c r="D151" s="1026" t="s">
        <v>1051</v>
      </c>
      <c r="E151" s="1027" t="s">
        <v>2695</v>
      </c>
      <c r="F151" s="1027" t="s">
        <v>2157</v>
      </c>
      <c r="G151" s="1029">
        <v>1.75</v>
      </c>
      <c r="H151" s="1029">
        <v>6.28</v>
      </c>
      <c r="I151" s="1028">
        <v>2</v>
      </c>
      <c r="J151" s="1031"/>
      <c r="K151" s="1030"/>
    </row>
    <row r="152" spans="1:11" ht="18.75" hidden="1" customHeight="1" x14ac:dyDescent="0.3">
      <c r="A152" s="1037">
        <v>43009</v>
      </c>
      <c r="B152" s="1026">
        <v>3.5</v>
      </c>
      <c r="C152" s="1026" t="s">
        <v>949</v>
      </c>
      <c r="D152" s="1026" t="s">
        <v>1052</v>
      </c>
      <c r="E152" s="1027" t="s">
        <v>2697</v>
      </c>
      <c r="F152" s="1027" t="s">
        <v>2157</v>
      </c>
      <c r="G152" s="1029">
        <v>1.68</v>
      </c>
      <c r="H152" s="1029">
        <v>6.15</v>
      </c>
      <c r="I152" s="1028">
        <v>1.78</v>
      </c>
      <c r="J152" s="1031"/>
      <c r="K152" s="1030"/>
    </row>
    <row r="153" spans="1:11" ht="18.75" hidden="1" customHeight="1" x14ac:dyDescent="0.3">
      <c r="A153" s="1037">
        <v>43040</v>
      </c>
      <c r="B153" s="1026">
        <v>3.5</v>
      </c>
      <c r="C153" s="1026" t="s">
        <v>949</v>
      </c>
      <c r="D153" s="1026" t="s">
        <v>1052</v>
      </c>
      <c r="E153" s="1027" t="s">
        <v>2698</v>
      </c>
      <c r="F153" s="1027" t="s">
        <v>2157</v>
      </c>
      <c r="G153" s="1029">
        <v>1.69</v>
      </c>
      <c r="H153" s="1029">
        <v>6.2</v>
      </c>
      <c r="I153" s="1028">
        <v>1.96</v>
      </c>
      <c r="J153" s="1031"/>
      <c r="K153" s="1030"/>
    </row>
    <row r="154" spans="1:11" ht="18.75" hidden="1" customHeight="1" x14ac:dyDescent="0.3">
      <c r="A154" s="1037">
        <v>43070</v>
      </c>
      <c r="B154" s="1026">
        <v>3.5</v>
      </c>
      <c r="C154" s="1026" t="s">
        <v>949</v>
      </c>
      <c r="D154" s="1026" t="s">
        <v>1052</v>
      </c>
      <c r="E154" s="1027" t="s">
        <v>2699</v>
      </c>
      <c r="F154" s="1027" t="s">
        <v>2157</v>
      </c>
      <c r="G154" s="1029">
        <v>1.67</v>
      </c>
      <c r="H154" s="1029">
        <v>6.2</v>
      </c>
      <c r="I154" s="1028">
        <v>2.4700000000000002</v>
      </c>
      <c r="J154" s="1031"/>
      <c r="K154" s="1030"/>
    </row>
    <row r="155" spans="1:11" ht="18.75" hidden="1" customHeight="1" x14ac:dyDescent="0.3">
      <c r="A155" s="1037">
        <v>43101</v>
      </c>
      <c r="B155" s="1026">
        <v>3.5</v>
      </c>
      <c r="C155" s="1026" t="s">
        <v>949</v>
      </c>
      <c r="D155" s="1026" t="s">
        <v>1052</v>
      </c>
      <c r="E155" s="1027" t="s">
        <v>2700</v>
      </c>
      <c r="F155" s="1027" t="s">
        <v>2157</v>
      </c>
      <c r="G155" s="1029">
        <v>1.67</v>
      </c>
      <c r="H155" s="1029">
        <v>6.16</v>
      </c>
      <c r="I155" s="1028">
        <v>2.5099999999999998</v>
      </c>
      <c r="J155" s="1031"/>
      <c r="K155" s="1030"/>
    </row>
    <row r="156" spans="1:11" ht="18.75" customHeight="1" x14ac:dyDescent="0.3">
      <c r="A156" s="1037">
        <v>43132</v>
      </c>
      <c r="B156" s="1026">
        <v>3.5</v>
      </c>
      <c r="C156" s="1026" t="s">
        <v>949</v>
      </c>
      <c r="D156" s="1026" t="s">
        <v>1052</v>
      </c>
      <c r="E156" s="1027" t="s">
        <v>2694</v>
      </c>
      <c r="F156" s="1027" t="s">
        <v>2157</v>
      </c>
      <c r="G156" s="1029">
        <v>1.68</v>
      </c>
      <c r="H156" s="1029">
        <v>6.13</v>
      </c>
      <c r="I156" s="1028">
        <v>2.91</v>
      </c>
      <c r="J156" s="1031"/>
      <c r="K156" s="1030"/>
    </row>
    <row r="157" spans="1:11" ht="18.75" customHeight="1" x14ac:dyDescent="0.3">
      <c r="A157" s="1037">
        <v>43160</v>
      </c>
      <c r="B157" s="1026">
        <v>3.5</v>
      </c>
      <c r="C157" s="1026" t="s">
        <v>949</v>
      </c>
      <c r="D157" s="1026" t="s">
        <v>1052</v>
      </c>
      <c r="E157" s="1027" t="s">
        <v>2699</v>
      </c>
      <c r="F157" s="1027" t="s">
        <v>2701</v>
      </c>
      <c r="G157" s="1029">
        <v>1.66</v>
      </c>
      <c r="H157" s="1029">
        <v>6.17</v>
      </c>
      <c r="I157" s="1028">
        <v>3.74</v>
      </c>
      <c r="J157" s="1031"/>
      <c r="K157" s="1030"/>
    </row>
    <row r="158" spans="1:11" ht="18.75" customHeight="1" x14ac:dyDescent="0.3">
      <c r="A158" s="1037">
        <v>43191</v>
      </c>
      <c r="B158" s="1026">
        <v>3.5</v>
      </c>
      <c r="C158" s="1026" t="s">
        <v>949</v>
      </c>
      <c r="D158" s="1026" t="s">
        <v>1052</v>
      </c>
      <c r="E158" s="1027" t="s">
        <v>2702</v>
      </c>
      <c r="F158" s="1027" t="s">
        <v>2701</v>
      </c>
      <c r="G158" s="1029">
        <v>1.65</v>
      </c>
      <c r="H158" s="1029">
        <v>6.18</v>
      </c>
      <c r="I158" s="1028">
        <v>3.69</v>
      </c>
      <c r="J158" s="1031"/>
      <c r="K158" s="1030"/>
    </row>
    <row r="159" spans="1:11" ht="18.75" customHeight="1" x14ac:dyDescent="0.3">
      <c r="A159" s="1037">
        <v>43221</v>
      </c>
      <c r="B159" s="1026">
        <v>3.5</v>
      </c>
      <c r="C159" s="1026" t="s">
        <v>949</v>
      </c>
      <c r="D159" s="1026" t="s">
        <v>1052</v>
      </c>
      <c r="E159" s="1027" t="s">
        <v>2703</v>
      </c>
      <c r="F159" s="1027" t="s">
        <v>2701</v>
      </c>
      <c r="G159" s="1029">
        <v>1.65</v>
      </c>
      <c r="H159" s="1029">
        <v>6.19</v>
      </c>
      <c r="I159" s="1028">
        <v>3.52</v>
      </c>
      <c r="J159" s="1031"/>
      <c r="K159" s="1030"/>
    </row>
    <row r="160" spans="1:11" ht="18.75" customHeight="1" x14ac:dyDescent="0.3">
      <c r="A160" s="1037" t="s">
        <v>923</v>
      </c>
      <c r="B160" s="1026">
        <v>3.5</v>
      </c>
      <c r="C160" s="1026" t="s">
        <v>949</v>
      </c>
      <c r="D160" s="1026" t="s">
        <v>1052</v>
      </c>
      <c r="E160" s="1027" t="s">
        <v>2693</v>
      </c>
      <c r="F160" s="1027" t="s">
        <v>2701</v>
      </c>
      <c r="G160" s="1029">
        <v>1.64</v>
      </c>
      <c r="H160" s="1029">
        <v>6.24</v>
      </c>
      <c r="I160" s="1028">
        <v>3.68</v>
      </c>
      <c r="J160" s="1031"/>
      <c r="K160" s="1030"/>
    </row>
    <row r="161" spans="1:11" ht="18.75" customHeight="1" x14ac:dyDescent="0.3">
      <c r="A161" s="1037">
        <v>43282</v>
      </c>
      <c r="B161" s="1026">
        <v>3.5</v>
      </c>
      <c r="C161" s="1026" t="s">
        <v>949</v>
      </c>
      <c r="D161" s="1026" t="s">
        <v>1052</v>
      </c>
      <c r="E161" s="1027" t="s">
        <v>2704</v>
      </c>
      <c r="F161" s="1027" t="s">
        <v>2701</v>
      </c>
      <c r="G161" s="1029">
        <v>1.65</v>
      </c>
      <c r="H161" s="1029">
        <v>6.23</v>
      </c>
      <c r="I161" s="1028">
        <v>3.55</v>
      </c>
      <c r="J161" s="1031"/>
      <c r="K161" s="1030"/>
    </row>
    <row r="162" spans="1:11" ht="18.75" customHeight="1" x14ac:dyDescent="0.3">
      <c r="A162" s="1037">
        <v>43313</v>
      </c>
      <c r="B162" s="1026">
        <v>3.5</v>
      </c>
      <c r="C162" s="1026" t="s">
        <v>949</v>
      </c>
      <c r="D162" s="1026" t="s">
        <v>1053</v>
      </c>
      <c r="E162" s="1027" t="s">
        <v>2705</v>
      </c>
      <c r="F162" s="1027" t="s">
        <v>2701</v>
      </c>
      <c r="G162" s="1029">
        <v>1.66</v>
      </c>
      <c r="H162" s="1029">
        <v>6.22</v>
      </c>
      <c r="I162" s="1028">
        <v>3.62</v>
      </c>
      <c r="J162" s="1031"/>
      <c r="K162" s="1030"/>
    </row>
    <row r="163" spans="1:11" ht="18.75" customHeight="1" x14ac:dyDescent="0.3">
      <c r="A163" s="1037">
        <v>43344</v>
      </c>
      <c r="B163" s="1026">
        <v>3.5</v>
      </c>
      <c r="C163" s="1026" t="s">
        <v>949</v>
      </c>
      <c r="D163" s="1026" t="s">
        <v>1054</v>
      </c>
      <c r="E163" s="1027" t="s">
        <v>2706</v>
      </c>
      <c r="F163" s="1027" t="s">
        <v>2707</v>
      </c>
      <c r="G163" s="1029">
        <v>1.71</v>
      </c>
      <c r="H163" s="1029">
        <v>6.22</v>
      </c>
      <c r="I163" s="1028">
        <v>3.6</v>
      </c>
      <c r="J163" s="1031"/>
      <c r="K163" s="1030"/>
    </row>
    <row r="164" spans="1:11" ht="18.75" customHeight="1" x14ac:dyDescent="0.3">
      <c r="A164" s="1037">
        <v>43374</v>
      </c>
      <c r="B164" s="1026">
        <v>3.5</v>
      </c>
      <c r="C164" s="1026" t="s">
        <v>949</v>
      </c>
      <c r="D164" s="1026" t="s">
        <v>1054</v>
      </c>
      <c r="E164" s="1027" t="s">
        <v>2708</v>
      </c>
      <c r="F164" s="1027" t="s">
        <v>2154</v>
      </c>
      <c r="G164" s="1029">
        <v>1.71</v>
      </c>
      <c r="H164" s="1029">
        <v>6.39</v>
      </c>
      <c r="I164" s="1028">
        <v>3.55</v>
      </c>
      <c r="J164" s="1031"/>
      <c r="K164" s="1030"/>
    </row>
    <row r="165" spans="1:11" ht="18.75" customHeight="1" x14ac:dyDescent="0.3">
      <c r="A165" s="1037">
        <v>43405</v>
      </c>
      <c r="B165" s="1026">
        <v>3.5</v>
      </c>
      <c r="C165" s="1026" t="s">
        <v>949</v>
      </c>
      <c r="D165" s="1026" t="s">
        <v>1054</v>
      </c>
      <c r="E165" s="1027" t="s">
        <v>2709</v>
      </c>
      <c r="F165" s="1027" t="s">
        <v>960</v>
      </c>
      <c r="G165" s="1029">
        <v>1.7</v>
      </c>
      <c r="H165" s="1029">
        <v>6.34</v>
      </c>
      <c r="I165" s="1028">
        <v>3.58</v>
      </c>
      <c r="J165" s="1031"/>
      <c r="K165" s="1030"/>
    </row>
    <row r="166" spans="1:11" ht="18.75" customHeight="1" x14ac:dyDescent="0.3">
      <c r="A166" s="1037">
        <v>43435</v>
      </c>
      <c r="B166" s="1026">
        <v>3.5</v>
      </c>
      <c r="C166" s="1026" t="s">
        <v>949</v>
      </c>
      <c r="D166" s="1026" t="s">
        <v>1054</v>
      </c>
      <c r="E166" s="1027" t="s">
        <v>2710</v>
      </c>
      <c r="F166" s="1027" t="s">
        <v>2711</v>
      </c>
      <c r="G166" s="1029">
        <v>1.72</v>
      </c>
      <c r="H166" s="1029">
        <v>6.21</v>
      </c>
      <c r="I166" s="1028">
        <v>3.51</v>
      </c>
      <c r="J166" s="1031"/>
      <c r="K166" s="1030"/>
    </row>
    <row r="167" spans="1:11" ht="18.75" customHeight="1" x14ac:dyDescent="0.3">
      <c r="A167" s="1037">
        <v>43466</v>
      </c>
      <c r="B167" s="1026">
        <v>3.5</v>
      </c>
      <c r="C167" s="1026" t="s">
        <v>949</v>
      </c>
      <c r="D167" s="1026" t="s">
        <v>1054</v>
      </c>
      <c r="E167" s="1027" t="s">
        <v>2712</v>
      </c>
      <c r="F167" s="1027" t="s">
        <v>2711</v>
      </c>
      <c r="G167" s="1029">
        <v>1.73</v>
      </c>
      <c r="H167" s="1029">
        <v>6.21</v>
      </c>
      <c r="I167" s="1028">
        <v>3.43</v>
      </c>
      <c r="J167" s="1031"/>
      <c r="K167" s="1030"/>
    </row>
    <row r="168" spans="1:11" ht="18.75" customHeight="1" x14ac:dyDescent="0.3">
      <c r="A168" s="1037">
        <v>43497</v>
      </c>
      <c r="B168" s="1026">
        <v>3.5</v>
      </c>
      <c r="C168" s="1026" t="s">
        <v>949</v>
      </c>
      <c r="D168" s="1026" t="s">
        <v>1054</v>
      </c>
      <c r="E168" s="1027" t="s">
        <v>2713</v>
      </c>
      <c r="F168" s="1027" t="s">
        <v>2711</v>
      </c>
      <c r="G168" s="1029">
        <v>1.73</v>
      </c>
      <c r="H168" s="1029">
        <v>6.3</v>
      </c>
      <c r="I168" s="1028">
        <v>3.45</v>
      </c>
      <c r="J168" s="1031"/>
      <c r="K168" s="1030"/>
    </row>
    <row r="169" spans="1:11" ht="18.75" customHeight="1" x14ac:dyDescent="0.3">
      <c r="A169" s="1037">
        <v>43525</v>
      </c>
      <c r="B169" s="1026">
        <v>3.5</v>
      </c>
      <c r="C169" s="1026" t="s">
        <v>949</v>
      </c>
      <c r="D169" s="1026" t="s">
        <v>1054</v>
      </c>
      <c r="E169" s="1027" t="s">
        <v>2714</v>
      </c>
      <c r="F169" s="1027" t="s">
        <v>2711</v>
      </c>
      <c r="G169" s="1029">
        <v>1.74</v>
      </c>
      <c r="H169" s="1029">
        <v>6.24</v>
      </c>
      <c r="I169" s="1028">
        <v>3.3</v>
      </c>
      <c r="J169" s="1031"/>
      <c r="K169" s="1030"/>
    </row>
    <row r="170" spans="1:11" ht="18.75" customHeight="1" x14ac:dyDescent="0.3">
      <c r="A170" s="1037">
        <v>43556</v>
      </c>
      <c r="B170" s="1026">
        <v>3.5</v>
      </c>
      <c r="C170" s="1026" t="s">
        <v>949</v>
      </c>
      <c r="D170" s="1026" t="s">
        <v>1054</v>
      </c>
      <c r="E170" s="1027" t="s">
        <v>2715</v>
      </c>
      <c r="F170" s="1027" t="s">
        <v>2156</v>
      </c>
      <c r="G170" s="1029">
        <v>1.72</v>
      </c>
      <c r="H170" s="1029">
        <v>6.25</v>
      </c>
      <c r="I170" s="1028">
        <v>3.28</v>
      </c>
      <c r="J170" s="1031"/>
      <c r="K170" s="1030"/>
    </row>
    <row r="171" spans="1:11" ht="18.75" customHeight="1" x14ac:dyDescent="0.3">
      <c r="A171" s="1037">
        <v>43586</v>
      </c>
      <c r="B171" s="1026">
        <v>3.5</v>
      </c>
      <c r="C171" s="1026" t="s">
        <v>949</v>
      </c>
      <c r="D171" s="1026" t="s">
        <v>1054</v>
      </c>
      <c r="E171" s="1027" t="s">
        <v>2716</v>
      </c>
      <c r="F171" s="1027" t="s">
        <v>2156</v>
      </c>
      <c r="G171" s="1029">
        <v>1.73</v>
      </c>
      <c r="H171" s="1029">
        <v>6.24</v>
      </c>
      <c r="I171" s="1028">
        <v>2.95</v>
      </c>
      <c r="J171" s="1031"/>
      <c r="K171" s="1030"/>
    </row>
    <row r="172" spans="1:11" ht="18.75" customHeight="1" x14ac:dyDescent="0.3">
      <c r="A172" s="1037">
        <v>43617</v>
      </c>
      <c r="B172" s="1026">
        <v>3.5</v>
      </c>
      <c r="C172" s="1026" t="s">
        <v>949</v>
      </c>
      <c r="D172" s="1026" t="s">
        <v>1054</v>
      </c>
      <c r="E172" s="1027" t="s">
        <v>2696</v>
      </c>
      <c r="F172" s="1027" t="s">
        <v>2711</v>
      </c>
      <c r="G172" s="1029">
        <v>1.71</v>
      </c>
      <c r="H172" s="1029">
        <v>6.22</v>
      </c>
      <c r="I172" s="1028">
        <v>2.77</v>
      </c>
      <c r="J172" s="1031"/>
      <c r="K172" s="1030"/>
    </row>
    <row r="173" spans="1:11" ht="18.75" customHeight="1" x14ac:dyDescent="0.3">
      <c r="A173" s="1037">
        <v>43647</v>
      </c>
      <c r="B173" s="1026">
        <v>3.5</v>
      </c>
      <c r="C173" s="1026" t="s">
        <v>949</v>
      </c>
      <c r="D173" s="1026" t="s">
        <v>1054</v>
      </c>
      <c r="E173" s="1027" t="s">
        <v>2712</v>
      </c>
      <c r="F173" s="1027" t="s">
        <v>2711</v>
      </c>
      <c r="G173" s="1029">
        <v>1.72</v>
      </c>
      <c r="H173" s="1029">
        <v>6.24</v>
      </c>
      <c r="I173" s="1028">
        <v>3.17</v>
      </c>
      <c r="J173" s="1031"/>
      <c r="K173" s="1030"/>
    </row>
    <row r="174" spans="1:11" ht="18.75" customHeight="1" x14ac:dyDescent="0.3">
      <c r="A174" s="1037">
        <v>43678</v>
      </c>
      <c r="B174" s="1026">
        <v>3.35</v>
      </c>
      <c r="C174" s="1026" t="s">
        <v>2717</v>
      </c>
      <c r="D174" s="1026" t="s">
        <v>1053</v>
      </c>
      <c r="E174" s="1027" t="s">
        <v>2718</v>
      </c>
      <c r="F174" s="1027" t="s">
        <v>2711</v>
      </c>
      <c r="G174" s="1029">
        <v>1.63</v>
      </c>
      <c r="H174" s="1029">
        <v>6.11</v>
      </c>
      <c r="I174" s="1028">
        <v>3.09</v>
      </c>
      <c r="J174" s="1031"/>
      <c r="K174" s="1030"/>
    </row>
    <row r="175" spans="1:11" ht="18.75" customHeight="1" x14ac:dyDescent="0.3">
      <c r="A175" s="1037">
        <v>43709</v>
      </c>
      <c r="B175" s="1026">
        <v>3.35</v>
      </c>
      <c r="C175" s="1026" t="s">
        <v>2719</v>
      </c>
      <c r="D175" s="1026" t="s">
        <v>1052</v>
      </c>
      <c r="E175" s="1027" t="s">
        <v>2720</v>
      </c>
      <c r="F175" s="1027" t="s">
        <v>2711</v>
      </c>
      <c r="G175" s="1029">
        <v>1.61</v>
      </c>
      <c r="H175" s="1029">
        <v>6.08</v>
      </c>
      <c r="I175" s="1028">
        <v>2.7</v>
      </c>
      <c r="J175" s="1031"/>
      <c r="K175" s="1030"/>
    </row>
    <row r="176" spans="1:11" ht="18.75" customHeight="1" x14ac:dyDescent="0.3">
      <c r="A176" s="1037">
        <v>43739</v>
      </c>
      <c r="B176" s="1026">
        <v>3.35</v>
      </c>
      <c r="C176" s="1026" t="s">
        <v>2719</v>
      </c>
      <c r="D176" s="1026" t="s">
        <v>1920</v>
      </c>
      <c r="E176" s="1027" t="s">
        <v>2721</v>
      </c>
      <c r="F176" s="1027" t="s">
        <v>2711</v>
      </c>
      <c r="G176" s="1029">
        <v>1.61</v>
      </c>
      <c r="H176" s="1029">
        <v>6.11</v>
      </c>
      <c r="I176" s="1028">
        <v>2.63</v>
      </c>
      <c r="J176" s="1031"/>
      <c r="K176" s="1030"/>
    </row>
    <row r="177" spans="1:11" ht="18.75" customHeight="1" x14ac:dyDescent="0.3">
      <c r="A177" s="1037">
        <v>43770</v>
      </c>
      <c r="B177" s="1026">
        <v>3.35</v>
      </c>
      <c r="C177" s="1026" t="s">
        <v>2719</v>
      </c>
      <c r="D177" s="1026" t="s">
        <v>1920</v>
      </c>
      <c r="E177" s="1027" t="s">
        <v>2712</v>
      </c>
      <c r="F177" s="1027" t="s">
        <v>2711</v>
      </c>
      <c r="G177" s="1029">
        <v>1.61</v>
      </c>
      <c r="H177" s="1029">
        <v>6.12</v>
      </c>
      <c r="I177" s="1028">
        <v>2.78</v>
      </c>
      <c r="J177" s="1031"/>
      <c r="K177" s="1030"/>
    </row>
    <row r="178" spans="1:11" ht="18.75" customHeight="1" x14ac:dyDescent="0.3">
      <c r="A178" s="1037">
        <v>43800</v>
      </c>
      <c r="B178" s="1026">
        <v>3.35</v>
      </c>
      <c r="C178" s="1026" t="s">
        <v>2719</v>
      </c>
      <c r="D178" s="1026" t="s">
        <v>1920</v>
      </c>
      <c r="E178" s="1027" t="s">
        <v>2722</v>
      </c>
      <c r="F178" s="1027" t="s">
        <v>2530</v>
      </c>
      <c r="G178" s="1029">
        <v>1.57</v>
      </c>
      <c r="H178" s="1029">
        <v>6.09</v>
      </c>
      <c r="I178" s="1028">
        <v>2.72</v>
      </c>
      <c r="J178" s="1031"/>
      <c r="K178" s="1030"/>
    </row>
    <row r="179" spans="1:11" ht="18.75" customHeight="1" x14ac:dyDescent="0.3">
      <c r="A179" s="1037">
        <v>43831</v>
      </c>
      <c r="B179" s="1026">
        <v>3.35</v>
      </c>
      <c r="C179" s="1026" t="s">
        <v>2719</v>
      </c>
      <c r="D179" s="1026" t="s">
        <v>1920</v>
      </c>
      <c r="E179" s="1027" t="s">
        <v>2723</v>
      </c>
      <c r="F179" s="1027" t="s">
        <v>2530</v>
      </c>
      <c r="G179" s="1029">
        <v>1.61</v>
      </c>
      <c r="H179" s="1029">
        <v>6.09</v>
      </c>
      <c r="I179" s="1028">
        <v>2.2599999999999998</v>
      </c>
      <c r="J179" s="1031"/>
      <c r="K179" s="1030"/>
    </row>
    <row r="180" spans="1:11" ht="18.75" customHeight="1" x14ac:dyDescent="0.3">
      <c r="A180" s="1037" t="s">
        <v>2724</v>
      </c>
      <c r="B180" s="1026">
        <v>3.35</v>
      </c>
      <c r="C180" s="1026" t="s">
        <v>2719</v>
      </c>
      <c r="D180" s="1026" t="s">
        <v>1920</v>
      </c>
      <c r="E180" s="1027" t="s">
        <v>2725</v>
      </c>
      <c r="F180" s="1027" t="s">
        <v>2530</v>
      </c>
      <c r="G180" s="1029">
        <v>1.56</v>
      </c>
      <c r="H180" s="1029">
        <v>6.07</v>
      </c>
      <c r="I180" s="1028">
        <v>2.19</v>
      </c>
      <c r="J180" s="1031"/>
      <c r="K180" s="1030"/>
    </row>
    <row r="181" spans="1:11" ht="18.75" customHeight="1" x14ac:dyDescent="0.3">
      <c r="A181" s="1037" t="s">
        <v>2726</v>
      </c>
      <c r="B181" s="1026">
        <v>2.85</v>
      </c>
      <c r="C181" s="1026" t="s">
        <v>2727</v>
      </c>
      <c r="D181" s="1026" t="s">
        <v>1921</v>
      </c>
      <c r="E181" s="1027" t="s">
        <v>2728</v>
      </c>
      <c r="F181" s="1027" t="s">
        <v>2531</v>
      </c>
      <c r="G181" s="1029">
        <v>1.3</v>
      </c>
      <c r="H181" s="1029">
        <v>5.7</v>
      </c>
      <c r="I181" s="1028">
        <v>1.42</v>
      </c>
      <c r="J181" s="1031"/>
      <c r="K181" s="1030"/>
    </row>
    <row r="182" spans="1:11" ht="18.75" customHeight="1" x14ac:dyDescent="0.3">
      <c r="A182" s="1037" t="s">
        <v>849</v>
      </c>
      <c r="B182" s="1026">
        <v>1.85</v>
      </c>
      <c r="C182" s="1026" t="s">
        <v>2729</v>
      </c>
      <c r="D182" s="1026" t="s">
        <v>1922</v>
      </c>
      <c r="E182" s="1027" t="s">
        <v>2730</v>
      </c>
      <c r="F182" s="1027" t="s">
        <v>2163</v>
      </c>
      <c r="G182" s="1029">
        <v>0.71</v>
      </c>
      <c r="H182" s="1029">
        <v>4.9000000000000004</v>
      </c>
      <c r="I182" s="1028">
        <v>0.43</v>
      </c>
      <c r="J182" s="1031"/>
      <c r="K182" s="1030"/>
    </row>
    <row r="183" spans="1:11" ht="18.75" customHeight="1" x14ac:dyDescent="0.3">
      <c r="A183" s="1037" t="s">
        <v>2731</v>
      </c>
      <c r="B183" s="1026">
        <v>1.85</v>
      </c>
      <c r="C183" s="1026" t="s">
        <v>2729</v>
      </c>
      <c r="D183" s="1026" t="s">
        <v>1923</v>
      </c>
      <c r="E183" s="1027" t="s">
        <v>2732</v>
      </c>
      <c r="F183" s="1027" t="s">
        <v>2163</v>
      </c>
      <c r="G183" s="1029">
        <v>0.51</v>
      </c>
      <c r="H183" s="1029">
        <v>4.71</v>
      </c>
      <c r="I183" s="1028">
        <v>0.19</v>
      </c>
      <c r="J183" s="1031"/>
      <c r="K183" s="1030"/>
    </row>
    <row r="184" spans="1:11" ht="18.75" customHeight="1" x14ac:dyDescent="0.3">
      <c r="A184" s="1037" t="s">
        <v>579</v>
      </c>
      <c r="B184" s="1026">
        <v>1.85</v>
      </c>
      <c r="C184" s="1026" t="s">
        <v>2729</v>
      </c>
      <c r="D184" s="1026" t="s">
        <v>1923</v>
      </c>
      <c r="E184" s="1027" t="s">
        <v>2732</v>
      </c>
      <c r="F184" s="1027" t="s">
        <v>2733</v>
      </c>
      <c r="G184" s="1029">
        <v>0.5</v>
      </c>
      <c r="H184" s="1029">
        <v>4.67</v>
      </c>
      <c r="I184" s="1028">
        <v>0.78</v>
      </c>
      <c r="J184" s="1031"/>
      <c r="K184" s="1030"/>
    </row>
    <row r="185" spans="1:11" ht="18.75" customHeight="1" x14ac:dyDescent="0.3">
      <c r="A185" s="1037" t="s">
        <v>479</v>
      </c>
      <c r="B185" s="1026">
        <v>1.85</v>
      </c>
      <c r="C185" s="1026" t="s">
        <v>2729</v>
      </c>
      <c r="D185" s="1026" t="s">
        <v>1923</v>
      </c>
      <c r="E185" s="1027" t="s">
        <v>2734</v>
      </c>
      <c r="F185" s="1027" t="s">
        <v>2733</v>
      </c>
      <c r="G185" s="1029">
        <v>0.49</v>
      </c>
      <c r="H185" s="1029">
        <v>4.6399999999999997</v>
      </c>
      <c r="I185" s="1028" t="s">
        <v>367</v>
      </c>
      <c r="J185" s="1031"/>
      <c r="K185" s="1030"/>
    </row>
    <row r="186" spans="1:11" ht="18.75" customHeight="1" x14ac:dyDescent="0.3">
      <c r="A186" s="1037" t="s">
        <v>480</v>
      </c>
      <c r="B186" s="1026">
        <v>1.85</v>
      </c>
      <c r="C186" s="1026" t="s">
        <v>2729</v>
      </c>
      <c r="D186" s="1026" t="s">
        <v>1923</v>
      </c>
      <c r="E186" s="1027" t="s">
        <v>2735</v>
      </c>
      <c r="F186" s="1027" t="s">
        <v>2733</v>
      </c>
      <c r="G186" s="1029">
        <v>0.5</v>
      </c>
      <c r="H186" s="1029">
        <v>4.71</v>
      </c>
      <c r="I186" s="1028">
        <v>1.3</v>
      </c>
      <c r="J186" s="1031"/>
      <c r="K186" s="1030"/>
    </row>
    <row r="187" spans="1:11" ht="18.75" customHeight="1" x14ac:dyDescent="0.3">
      <c r="A187" s="1037" t="s">
        <v>481</v>
      </c>
      <c r="B187" s="1026">
        <v>1.85</v>
      </c>
      <c r="C187" s="1026" t="s">
        <v>2729</v>
      </c>
      <c r="D187" s="1026" t="s">
        <v>1923</v>
      </c>
      <c r="E187" s="1027" t="s">
        <v>2736</v>
      </c>
      <c r="F187" s="1027" t="s">
        <v>2733</v>
      </c>
      <c r="G187" s="1029">
        <v>0.49</v>
      </c>
      <c r="H187" s="1029">
        <v>4.7300000000000004</v>
      </c>
      <c r="I187" s="1028">
        <v>1.38</v>
      </c>
      <c r="J187" s="1031"/>
      <c r="K187" s="1030"/>
    </row>
    <row r="188" spans="1:11" ht="18.75" customHeight="1" x14ac:dyDescent="0.3">
      <c r="A188" s="1037" t="s">
        <v>482</v>
      </c>
      <c r="B188" s="1026">
        <v>1.85</v>
      </c>
      <c r="C188" s="1026" t="s">
        <v>2729</v>
      </c>
      <c r="D188" s="1026" t="s">
        <v>1923</v>
      </c>
      <c r="E188" s="1027" t="s">
        <v>2736</v>
      </c>
      <c r="F188" s="1027" t="s">
        <v>2733</v>
      </c>
      <c r="G188" s="1029">
        <v>0.49</v>
      </c>
      <c r="H188" s="1029">
        <v>4.7</v>
      </c>
      <c r="I188" s="1028" t="s">
        <v>367</v>
      </c>
      <c r="J188" s="1031"/>
      <c r="K188" s="1030"/>
    </row>
    <row r="189" spans="1:11" ht="18.75" customHeight="1" x14ac:dyDescent="0.3">
      <c r="A189" s="1037" t="s">
        <v>483</v>
      </c>
      <c r="B189" s="1026">
        <v>1.85</v>
      </c>
      <c r="C189" s="1026" t="s">
        <v>2729</v>
      </c>
      <c r="D189" s="1026" t="s">
        <v>1923</v>
      </c>
      <c r="E189" s="1027" t="s">
        <v>2737</v>
      </c>
      <c r="F189" s="1027" t="s">
        <v>2733</v>
      </c>
      <c r="G189" s="1029">
        <v>0.48</v>
      </c>
      <c r="H189" s="1029">
        <v>4.7</v>
      </c>
      <c r="I189" s="1028">
        <v>0.64</v>
      </c>
      <c r="J189" s="1031"/>
      <c r="K189" s="1030"/>
    </row>
    <row r="190" spans="1:11" ht="18.75" customHeight="1" x14ac:dyDescent="0.3">
      <c r="A190" s="1037" t="s">
        <v>484</v>
      </c>
      <c r="B190" s="1026">
        <v>1.85</v>
      </c>
      <c r="C190" s="1026" t="s">
        <v>2729</v>
      </c>
      <c r="D190" s="1026" t="s">
        <v>1923</v>
      </c>
      <c r="E190" s="1027" t="s">
        <v>2738</v>
      </c>
      <c r="F190" s="1027" t="s">
        <v>2733</v>
      </c>
      <c r="G190" s="1029">
        <v>0.47</v>
      </c>
      <c r="H190" s="1029">
        <v>4.7</v>
      </c>
      <c r="I190" s="1028">
        <v>0.31</v>
      </c>
      <c r="J190" s="1031"/>
      <c r="K190" s="1030"/>
    </row>
    <row r="191" spans="1:11" ht="19.5" customHeight="1" x14ac:dyDescent="0.3">
      <c r="A191" s="1037" t="s">
        <v>485</v>
      </c>
      <c r="B191" s="1026">
        <v>1.85</v>
      </c>
      <c r="C191" s="1026" t="s">
        <v>2729</v>
      </c>
      <c r="D191" s="1026" t="s">
        <v>1923</v>
      </c>
      <c r="E191" s="1027" t="s">
        <v>2739</v>
      </c>
      <c r="F191" s="1027" t="s">
        <v>2733</v>
      </c>
      <c r="G191" s="1029">
        <v>0.46</v>
      </c>
      <c r="H191" s="1029">
        <v>4.7</v>
      </c>
      <c r="I191" s="1028">
        <v>0.28999999999999998</v>
      </c>
      <c r="J191" s="1031"/>
      <c r="K191" s="1030"/>
    </row>
    <row r="192" spans="1:11" ht="18.75" customHeight="1" thickBot="1" x14ac:dyDescent="0.35">
      <c r="A192" s="1038" t="s">
        <v>2740</v>
      </c>
      <c r="B192" s="1039">
        <v>1.85</v>
      </c>
      <c r="C192" s="1039" t="s">
        <v>2729</v>
      </c>
      <c r="D192" s="1039" t="s">
        <v>1923</v>
      </c>
      <c r="E192" s="1040" t="s">
        <v>2732</v>
      </c>
      <c r="F192" s="1040" t="s">
        <v>2733</v>
      </c>
      <c r="G192" s="1041">
        <v>0.44</v>
      </c>
      <c r="H192" s="1041">
        <v>4.67</v>
      </c>
      <c r="I192" s="1042">
        <v>0.24</v>
      </c>
      <c r="J192" s="1031"/>
      <c r="K192" s="1030"/>
    </row>
    <row r="193" spans="1:9" s="1043" customFormat="1" ht="27" customHeight="1" thickTop="1" x14ac:dyDescent="0.25">
      <c r="A193" s="3731" t="s">
        <v>2741</v>
      </c>
      <c r="B193" s="3731"/>
      <c r="C193" s="3731"/>
      <c r="D193" s="3731"/>
      <c r="E193" s="3731"/>
      <c r="F193" s="3731"/>
      <c r="G193" s="3731"/>
      <c r="H193" s="3731"/>
      <c r="I193" s="3731"/>
    </row>
    <row r="194" spans="1:9" s="1044" customFormat="1" ht="33.75" customHeight="1" x14ac:dyDescent="0.25">
      <c r="A194" s="3732" t="s">
        <v>2742</v>
      </c>
      <c r="B194" s="3732"/>
      <c r="C194" s="3732"/>
      <c r="D194" s="3732"/>
      <c r="E194" s="3732"/>
      <c r="F194" s="3732"/>
      <c r="G194" s="3732"/>
      <c r="H194" s="3732"/>
      <c r="I194" s="3732"/>
    </row>
    <row r="195" spans="1:9" s="1044" customFormat="1" ht="31.5" customHeight="1" x14ac:dyDescent="0.25">
      <c r="A195" s="3732" t="s">
        <v>2743</v>
      </c>
      <c r="B195" s="3732"/>
      <c r="C195" s="3732"/>
      <c r="D195" s="3732"/>
      <c r="E195" s="3732"/>
      <c r="F195" s="3732"/>
      <c r="G195" s="3732"/>
      <c r="H195" s="3732"/>
      <c r="I195" s="3732"/>
    </row>
    <row r="196" spans="1:9" s="1044" customFormat="1" ht="14.25" customHeight="1" x14ac:dyDescent="0.25">
      <c r="A196" s="1045" t="s">
        <v>429</v>
      </c>
      <c r="F196" s="1045"/>
      <c r="G196" s="1046"/>
    </row>
  </sheetData>
  <mergeCells count="3">
    <mergeCell ref="A193:I193"/>
    <mergeCell ref="A194:I194"/>
    <mergeCell ref="A195:I195"/>
  </mergeCells>
  <printOptions horizontalCentered="1"/>
  <pageMargins left="0.75" right="0.75" top="0.75" bottom="0.75" header="0.3" footer="0"/>
  <pageSetup paperSize="9" scale="62"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9A37E-437B-4E8D-8667-0D5EA9804075}">
  <sheetPr>
    <pageSetUpPr fitToPage="1"/>
  </sheetPr>
  <dimension ref="A1:BWV38"/>
  <sheetViews>
    <sheetView zoomScaleNormal="100" zoomScaleSheetLayoutView="115" workbookViewId="0">
      <pane xSplit="1" ySplit="3" topLeftCell="B4" activePane="bottomRight" state="frozen"/>
      <selection activeCell="A25" sqref="A25"/>
      <selection pane="topRight" activeCell="A25" sqref="A25"/>
      <selection pane="bottomLeft" activeCell="A25" sqref="A25"/>
      <selection pane="bottomRight" sqref="A1:D1"/>
    </sheetView>
  </sheetViews>
  <sheetFormatPr defaultColWidth="74.28515625" defaultRowHeight="25.5" x14ac:dyDescent="0.5"/>
  <cols>
    <col min="1" max="1" width="97.28515625" style="1047" customWidth="1"/>
    <col min="2" max="2" width="12.7109375" style="1047" customWidth="1"/>
    <col min="3" max="3" width="12.7109375" style="1048" customWidth="1"/>
    <col min="4" max="4" width="12.7109375" style="1047" customWidth="1"/>
    <col min="5" max="5" width="5.5703125" style="653" customWidth="1"/>
    <col min="6" max="13" width="7.7109375" style="653" customWidth="1"/>
    <col min="14" max="16384" width="74.28515625" style="653"/>
  </cols>
  <sheetData>
    <row r="1" spans="1:7" ht="17.25" x14ac:dyDescent="0.3">
      <c r="A1" s="3728" t="s">
        <v>2744</v>
      </c>
      <c r="B1" s="3728"/>
      <c r="C1" s="3728"/>
      <c r="D1" s="3728"/>
    </row>
    <row r="2" spans="1:7" ht="18.75" customHeight="1" thickBot="1" x14ac:dyDescent="0.55000000000000004">
      <c r="D2" s="1049" t="s">
        <v>603</v>
      </c>
    </row>
    <row r="3" spans="1:7" ht="30" customHeight="1" thickTop="1" thickBot="1" x14ac:dyDescent="0.35">
      <c r="A3" s="797"/>
      <c r="B3" s="623" t="s">
        <v>2745</v>
      </c>
      <c r="C3" s="623" t="s">
        <v>683</v>
      </c>
      <c r="D3" s="623" t="s">
        <v>684</v>
      </c>
    </row>
    <row r="4" spans="1:7" s="718" customFormat="1" ht="30" customHeight="1" thickTop="1" x14ac:dyDescent="0.25">
      <c r="A4" s="1050" t="s">
        <v>748</v>
      </c>
      <c r="B4" s="1051">
        <v>4735.9616108600003</v>
      </c>
      <c r="C4" s="1052">
        <v>30.715523810000004</v>
      </c>
      <c r="D4" s="1051">
        <v>4766.6771346699998</v>
      </c>
      <c r="G4" s="1053"/>
    </row>
    <row r="5" spans="1:7" s="718" customFormat="1" ht="30" customHeight="1" x14ac:dyDescent="0.25">
      <c r="A5" s="823" t="s">
        <v>2746</v>
      </c>
      <c r="B5" s="1051">
        <v>338.35830600999998</v>
      </c>
      <c r="C5" s="1054">
        <v>0.12463283</v>
      </c>
      <c r="D5" s="1051">
        <v>338.48293883999997</v>
      </c>
      <c r="G5" s="1053"/>
    </row>
    <row r="6" spans="1:7" s="1056" customFormat="1" ht="30" customHeight="1" x14ac:dyDescent="0.25">
      <c r="A6" s="823" t="s">
        <v>692</v>
      </c>
      <c r="B6" s="1051">
        <v>0</v>
      </c>
      <c r="C6" s="1055">
        <v>0</v>
      </c>
      <c r="D6" s="1051">
        <v>0</v>
      </c>
      <c r="G6" s="1053"/>
    </row>
    <row r="7" spans="1:7" s="1056" customFormat="1" ht="30" customHeight="1" x14ac:dyDescent="0.25">
      <c r="A7" s="823" t="s">
        <v>693</v>
      </c>
      <c r="B7" s="1051">
        <v>815.98509426999999</v>
      </c>
      <c r="C7" s="1052">
        <v>26.403310020000003</v>
      </c>
      <c r="D7" s="1051">
        <v>842.38840428999993</v>
      </c>
      <c r="E7" s="1057"/>
      <c r="G7" s="1053"/>
    </row>
    <row r="8" spans="1:7" s="1056" customFormat="1" ht="30" customHeight="1" x14ac:dyDescent="0.25">
      <c r="A8" s="823" t="s">
        <v>716</v>
      </c>
      <c r="B8" s="1051">
        <v>11.197459240000001</v>
      </c>
      <c r="C8" s="1055">
        <v>0</v>
      </c>
      <c r="D8" s="1051">
        <v>11.197459240000001</v>
      </c>
      <c r="G8" s="1053"/>
    </row>
    <row r="9" spans="1:7" s="1056" customFormat="1" ht="30" customHeight="1" x14ac:dyDescent="0.25">
      <c r="A9" s="823" t="s">
        <v>717</v>
      </c>
      <c r="B9" s="1051">
        <v>15.070833850000001</v>
      </c>
      <c r="C9" s="1055">
        <v>0</v>
      </c>
      <c r="D9" s="1051">
        <v>15.070833850000001</v>
      </c>
      <c r="G9" s="1053"/>
    </row>
    <row r="10" spans="1:7" s="718" customFormat="1" ht="30" customHeight="1" x14ac:dyDescent="0.25">
      <c r="A10" s="823" t="s">
        <v>718</v>
      </c>
      <c r="B10" s="1051">
        <v>576.46456737000005</v>
      </c>
      <c r="C10" s="1055">
        <v>0</v>
      </c>
      <c r="D10" s="1051">
        <v>576.46456737000005</v>
      </c>
      <c r="G10" s="1053"/>
    </row>
    <row r="11" spans="1:7" s="718" customFormat="1" ht="30" customHeight="1" x14ac:dyDescent="0.25">
      <c r="A11" s="823" t="s">
        <v>728</v>
      </c>
      <c r="B11" s="1051">
        <v>896.33628762000001</v>
      </c>
      <c r="C11" s="1052">
        <v>0</v>
      </c>
      <c r="D11" s="1051">
        <v>896.33628762000001</v>
      </c>
      <c r="G11" s="1053"/>
    </row>
    <row r="12" spans="1:7" s="718" customFormat="1" ht="30" customHeight="1" x14ac:dyDescent="0.25">
      <c r="A12" s="823" t="s">
        <v>732</v>
      </c>
      <c r="B12" s="1051">
        <v>597.15436057999989</v>
      </c>
      <c r="C12" s="1052">
        <v>0.55637803000000008</v>
      </c>
      <c r="D12" s="1051">
        <v>597.71073860999991</v>
      </c>
      <c r="G12" s="1053"/>
    </row>
    <row r="13" spans="1:7" s="718" customFormat="1" ht="30" customHeight="1" x14ac:dyDescent="0.25">
      <c r="A13" s="823" t="s">
        <v>738</v>
      </c>
      <c r="B13" s="1051">
        <v>222.78033128000001</v>
      </c>
      <c r="C13" s="1052">
        <v>3.4344431499999999</v>
      </c>
      <c r="D13" s="1051">
        <v>226.21477443000001</v>
      </c>
      <c r="G13" s="1053"/>
    </row>
    <row r="14" spans="1:7" s="718" customFormat="1" ht="30" customHeight="1" x14ac:dyDescent="0.25">
      <c r="A14" s="823" t="s">
        <v>749</v>
      </c>
      <c r="B14" s="1051">
        <v>95.484797169999993</v>
      </c>
      <c r="C14" s="1055">
        <v>0.19675978</v>
      </c>
      <c r="D14" s="1051">
        <v>95.681556949999987</v>
      </c>
      <c r="G14" s="1053"/>
    </row>
    <row r="15" spans="1:7" s="718" customFormat="1" ht="30" customHeight="1" x14ac:dyDescent="0.25">
      <c r="A15" s="823" t="s">
        <v>756</v>
      </c>
      <c r="B15" s="1051">
        <v>64.745095879999994</v>
      </c>
      <c r="C15" s="1055">
        <v>0</v>
      </c>
      <c r="D15" s="1051">
        <v>64.745095879999994</v>
      </c>
      <c r="G15" s="1053"/>
    </row>
    <row r="16" spans="1:7" s="718" customFormat="1" ht="30" customHeight="1" x14ac:dyDescent="0.25">
      <c r="A16" s="823" t="s">
        <v>757</v>
      </c>
      <c r="B16" s="1051">
        <v>298.88808649000003</v>
      </c>
      <c r="C16" s="1052">
        <v>0</v>
      </c>
      <c r="D16" s="1051">
        <v>298.88808649000003</v>
      </c>
      <c r="G16" s="1053"/>
    </row>
    <row r="17" spans="1:1972" s="718" customFormat="1" ht="30" customHeight="1" x14ac:dyDescent="0.25">
      <c r="A17" s="823" t="s">
        <v>764</v>
      </c>
      <c r="B17" s="1051">
        <v>513.75121378999995</v>
      </c>
      <c r="C17" s="1055">
        <v>0</v>
      </c>
      <c r="D17" s="1051">
        <v>513.75121378999995</v>
      </c>
      <c r="G17" s="1053"/>
    </row>
    <row r="18" spans="1:1972" s="718" customFormat="1" ht="30" customHeight="1" x14ac:dyDescent="0.25">
      <c r="A18" s="823" t="s">
        <v>771</v>
      </c>
      <c r="B18" s="1051">
        <v>33.935787810000001</v>
      </c>
      <c r="C18" s="1055">
        <v>0</v>
      </c>
      <c r="D18" s="1051">
        <v>33.935787810000001</v>
      </c>
      <c r="G18" s="1053"/>
    </row>
    <row r="19" spans="1:1972" s="718" customFormat="1" ht="30" customHeight="1" x14ac:dyDescent="0.25">
      <c r="A19" s="823" t="s">
        <v>777</v>
      </c>
      <c r="B19" s="1051">
        <v>55.978309870000004</v>
      </c>
      <c r="C19" s="1055">
        <v>0</v>
      </c>
      <c r="D19" s="1051">
        <v>55.978309870000004</v>
      </c>
      <c r="G19" s="1053"/>
    </row>
    <row r="20" spans="1:1972" s="718" customFormat="1" ht="30" customHeight="1" x14ac:dyDescent="0.25">
      <c r="A20" s="823" t="s">
        <v>780</v>
      </c>
      <c r="B20" s="1051">
        <v>124.98249756</v>
      </c>
      <c r="C20" s="1052">
        <v>0</v>
      </c>
      <c r="D20" s="1051">
        <v>124.98249756</v>
      </c>
      <c r="G20" s="1053"/>
    </row>
    <row r="21" spans="1:1972" s="718" customFormat="1" ht="30" customHeight="1" thickBot="1" x14ac:dyDescent="0.3">
      <c r="A21" s="823" t="s">
        <v>785</v>
      </c>
      <c r="B21" s="1051">
        <v>74.848582069999992</v>
      </c>
      <c r="C21" s="1055">
        <v>0</v>
      </c>
      <c r="D21" s="1051">
        <v>74.848582069999992</v>
      </c>
      <c r="G21" s="1053"/>
    </row>
    <row r="22" spans="1:1972" s="718" customFormat="1" ht="30" customHeight="1" x14ac:dyDescent="0.25">
      <c r="A22" s="1058" t="s">
        <v>789</v>
      </c>
      <c r="B22" s="1059">
        <v>47766.100416839996</v>
      </c>
      <c r="C22" s="1059">
        <v>0</v>
      </c>
      <c r="D22" s="1060">
        <v>47766.100416839996</v>
      </c>
      <c r="G22" s="1053"/>
    </row>
    <row r="23" spans="1:1972" s="718" customFormat="1" ht="30" customHeight="1" x14ac:dyDescent="0.25">
      <c r="A23" s="1061" t="s">
        <v>790</v>
      </c>
      <c r="B23" s="1062">
        <v>16419.40419479</v>
      </c>
      <c r="C23" s="1062">
        <v>0</v>
      </c>
      <c r="D23" s="1063">
        <v>16419.40419479</v>
      </c>
      <c r="G23" s="1053"/>
    </row>
    <row r="24" spans="1:1972" s="1066" customFormat="1" ht="30" customHeight="1" x14ac:dyDescent="0.25">
      <c r="A24" s="1050" t="s">
        <v>791</v>
      </c>
      <c r="B24" s="1064">
        <v>157.04296821</v>
      </c>
      <c r="C24" s="1064">
        <v>0</v>
      </c>
      <c r="D24" s="1065">
        <v>157.04296821</v>
      </c>
      <c r="E24" s="718"/>
      <c r="F24" s="718"/>
      <c r="G24" s="1053"/>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c r="DS24" s="718"/>
      <c r="DT24" s="718"/>
      <c r="DU24" s="718"/>
      <c r="DV24" s="718"/>
      <c r="DW24" s="718"/>
      <c r="DX24" s="718"/>
      <c r="DY24" s="718"/>
      <c r="DZ24" s="718"/>
      <c r="EA24" s="718"/>
      <c r="EB24" s="718"/>
      <c r="EC24" s="718"/>
      <c r="ED24" s="718"/>
      <c r="EE24" s="718"/>
      <c r="EF24" s="718"/>
      <c r="EG24" s="718"/>
      <c r="EH24" s="718"/>
      <c r="EI24" s="718"/>
      <c r="EJ24" s="718"/>
      <c r="EK24" s="718"/>
      <c r="EL24" s="718"/>
      <c r="EM24" s="718"/>
      <c r="EN24" s="718"/>
      <c r="EO24" s="718"/>
      <c r="EP24" s="718"/>
      <c r="EQ24" s="718"/>
      <c r="ER24" s="718"/>
      <c r="ES24" s="718"/>
      <c r="ET24" s="718"/>
      <c r="EU24" s="718"/>
      <c r="EV24" s="718"/>
      <c r="EW24" s="718"/>
      <c r="EX24" s="718"/>
      <c r="EY24" s="718"/>
      <c r="EZ24" s="718"/>
      <c r="FA24" s="718"/>
      <c r="FB24" s="718"/>
      <c r="FC24" s="718"/>
      <c r="FD24" s="718"/>
      <c r="FE24" s="718"/>
      <c r="FF24" s="718"/>
      <c r="FG24" s="718"/>
      <c r="FH24" s="718"/>
      <c r="FI24" s="718"/>
      <c r="FJ24" s="718"/>
      <c r="FK24" s="718"/>
      <c r="FL24" s="718"/>
      <c r="FM24" s="718"/>
      <c r="FN24" s="718"/>
      <c r="FO24" s="718"/>
      <c r="FP24" s="718"/>
      <c r="FQ24" s="718"/>
      <c r="FR24" s="718"/>
      <c r="FS24" s="718"/>
      <c r="FT24" s="718"/>
      <c r="FU24" s="718"/>
      <c r="FV24" s="718"/>
      <c r="FW24" s="718"/>
      <c r="FX24" s="718"/>
      <c r="FY24" s="718"/>
      <c r="FZ24" s="718"/>
      <c r="GA24" s="718"/>
      <c r="GB24" s="718"/>
      <c r="GC24" s="718"/>
      <c r="GD24" s="718"/>
      <c r="GE24" s="718"/>
      <c r="GF24" s="718"/>
      <c r="GG24" s="718"/>
      <c r="GH24" s="718"/>
      <c r="GI24" s="718"/>
      <c r="GJ24" s="718"/>
      <c r="GK24" s="718"/>
      <c r="GL24" s="718"/>
      <c r="GM24" s="718"/>
      <c r="GN24" s="718"/>
      <c r="GO24" s="718"/>
      <c r="GP24" s="718"/>
      <c r="GQ24" s="718"/>
      <c r="GR24" s="718"/>
      <c r="GS24" s="718"/>
      <c r="GT24" s="718"/>
      <c r="GU24" s="718"/>
      <c r="GV24" s="718"/>
      <c r="GW24" s="718"/>
      <c r="GX24" s="718"/>
      <c r="GY24" s="718"/>
      <c r="GZ24" s="718"/>
      <c r="HA24" s="718"/>
      <c r="HB24" s="718"/>
      <c r="HC24" s="718"/>
      <c r="HD24" s="718"/>
      <c r="HE24" s="718"/>
      <c r="HF24" s="718"/>
      <c r="HG24" s="718"/>
      <c r="HH24" s="718"/>
      <c r="HI24" s="718"/>
      <c r="HJ24" s="718"/>
      <c r="HK24" s="718"/>
      <c r="HL24" s="718"/>
      <c r="HM24" s="718"/>
      <c r="HN24" s="718"/>
      <c r="HO24" s="718"/>
      <c r="HP24" s="718"/>
      <c r="HQ24" s="718"/>
      <c r="HR24" s="718"/>
      <c r="HS24" s="718"/>
      <c r="HT24" s="718"/>
      <c r="HU24" s="718"/>
      <c r="HV24" s="718"/>
      <c r="HW24" s="718"/>
      <c r="HX24" s="718"/>
      <c r="HY24" s="718"/>
      <c r="HZ24" s="718"/>
      <c r="IA24" s="718"/>
      <c r="IB24" s="718"/>
      <c r="IC24" s="718"/>
      <c r="ID24" s="718"/>
      <c r="IE24" s="718"/>
      <c r="IF24" s="718"/>
      <c r="IG24" s="718"/>
      <c r="IH24" s="718"/>
      <c r="II24" s="718"/>
      <c r="IJ24" s="718"/>
      <c r="IK24" s="718"/>
      <c r="IL24" s="718"/>
      <c r="IM24" s="718"/>
      <c r="IN24" s="718"/>
      <c r="IO24" s="718"/>
      <c r="IP24" s="718"/>
      <c r="IQ24" s="718"/>
      <c r="IR24" s="718"/>
      <c r="IS24" s="718"/>
      <c r="IT24" s="718"/>
      <c r="IU24" s="718"/>
      <c r="IV24" s="718"/>
      <c r="IW24" s="718"/>
      <c r="IX24" s="718"/>
      <c r="IY24" s="718"/>
      <c r="IZ24" s="718"/>
      <c r="JA24" s="718"/>
      <c r="JB24" s="718"/>
      <c r="JC24" s="718"/>
      <c r="JD24" s="718"/>
      <c r="JE24" s="718"/>
      <c r="JF24" s="718"/>
      <c r="JG24" s="718"/>
      <c r="JH24" s="718"/>
      <c r="JI24" s="718"/>
      <c r="JJ24" s="718"/>
      <c r="JK24" s="718"/>
      <c r="JL24" s="718"/>
      <c r="JM24" s="718"/>
      <c r="JN24" s="718"/>
      <c r="JO24" s="718"/>
      <c r="JP24" s="718"/>
      <c r="JQ24" s="718"/>
      <c r="JR24" s="718"/>
      <c r="JS24" s="718"/>
      <c r="JT24" s="718"/>
      <c r="JU24" s="718"/>
      <c r="JV24" s="718"/>
      <c r="JW24" s="718"/>
      <c r="JX24" s="718"/>
      <c r="JY24" s="718"/>
      <c r="JZ24" s="718"/>
      <c r="KA24" s="718"/>
      <c r="KB24" s="718"/>
      <c r="KC24" s="718"/>
      <c r="KD24" s="718"/>
      <c r="KE24" s="718"/>
      <c r="KF24" s="718"/>
      <c r="KG24" s="718"/>
      <c r="KH24" s="718"/>
      <c r="KI24" s="718"/>
      <c r="KJ24" s="718"/>
      <c r="KK24" s="718"/>
      <c r="KL24" s="718"/>
      <c r="KM24" s="718"/>
      <c r="KN24" s="718"/>
      <c r="KO24" s="718"/>
      <c r="KP24" s="718"/>
      <c r="KQ24" s="718"/>
      <c r="KR24" s="718"/>
      <c r="KS24" s="718"/>
      <c r="KT24" s="718"/>
      <c r="KU24" s="718"/>
      <c r="KV24" s="718"/>
      <c r="KW24" s="718"/>
      <c r="KX24" s="718"/>
      <c r="KY24" s="718"/>
      <c r="KZ24" s="718"/>
      <c r="LA24" s="718"/>
      <c r="LB24" s="718"/>
      <c r="LC24" s="718"/>
      <c r="LD24" s="718"/>
      <c r="LE24" s="718"/>
      <c r="LF24" s="718"/>
      <c r="LG24" s="718"/>
      <c r="LH24" s="718"/>
      <c r="LI24" s="718"/>
      <c r="LJ24" s="718"/>
      <c r="LK24" s="718"/>
      <c r="LL24" s="718"/>
      <c r="LM24" s="718"/>
      <c r="LN24" s="718"/>
      <c r="LO24" s="718"/>
      <c r="LP24" s="718"/>
      <c r="LQ24" s="718"/>
      <c r="LR24" s="718"/>
      <c r="LS24" s="718"/>
      <c r="LT24" s="718"/>
      <c r="LU24" s="718"/>
      <c r="LV24" s="718"/>
      <c r="LW24" s="718"/>
      <c r="LX24" s="718"/>
      <c r="LY24" s="718"/>
      <c r="LZ24" s="718"/>
      <c r="MA24" s="718"/>
      <c r="MB24" s="718"/>
      <c r="MC24" s="718"/>
      <c r="MD24" s="718"/>
      <c r="ME24" s="718"/>
      <c r="MF24" s="718"/>
      <c r="MG24" s="718"/>
      <c r="MH24" s="718"/>
      <c r="MI24" s="718"/>
      <c r="MJ24" s="718"/>
      <c r="MK24" s="718"/>
      <c r="ML24" s="718"/>
      <c r="MM24" s="718"/>
      <c r="MN24" s="718"/>
      <c r="MO24" s="718"/>
      <c r="MP24" s="718"/>
      <c r="MQ24" s="718"/>
      <c r="MR24" s="718"/>
      <c r="MS24" s="718"/>
      <c r="MT24" s="718"/>
      <c r="MU24" s="718"/>
      <c r="MV24" s="718"/>
      <c r="MW24" s="718"/>
      <c r="MX24" s="718"/>
      <c r="MY24" s="718"/>
      <c r="MZ24" s="718"/>
      <c r="NA24" s="718"/>
      <c r="NB24" s="718"/>
      <c r="NC24" s="718"/>
      <c r="ND24" s="718"/>
      <c r="NE24" s="718"/>
      <c r="NF24" s="718"/>
      <c r="NG24" s="718"/>
      <c r="NH24" s="718"/>
      <c r="NI24" s="718"/>
      <c r="NJ24" s="718"/>
      <c r="NK24" s="718"/>
      <c r="NL24" s="718"/>
      <c r="NM24" s="718"/>
      <c r="NN24" s="718"/>
      <c r="NO24" s="718"/>
      <c r="NP24" s="718"/>
      <c r="NQ24" s="718"/>
      <c r="NR24" s="718"/>
      <c r="NS24" s="718"/>
      <c r="NT24" s="718"/>
      <c r="NU24" s="718"/>
      <c r="NV24" s="718"/>
      <c r="NW24" s="718"/>
      <c r="NX24" s="718"/>
      <c r="NY24" s="718"/>
      <c r="NZ24" s="718"/>
      <c r="OA24" s="718"/>
      <c r="OB24" s="718"/>
      <c r="OC24" s="718"/>
      <c r="OD24" s="718"/>
      <c r="OE24" s="718"/>
      <c r="OF24" s="718"/>
      <c r="OG24" s="718"/>
      <c r="OH24" s="718"/>
      <c r="OI24" s="718"/>
      <c r="OJ24" s="718"/>
      <c r="OK24" s="718"/>
      <c r="OL24" s="718"/>
      <c r="OM24" s="718"/>
      <c r="ON24" s="718"/>
      <c r="OO24" s="718"/>
      <c r="OP24" s="718"/>
      <c r="OQ24" s="718"/>
      <c r="OR24" s="718"/>
      <c r="OS24" s="718"/>
      <c r="OT24" s="718"/>
      <c r="OU24" s="718"/>
      <c r="OV24" s="718"/>
      <c r="OW24" s="718"/>
      <c r="OX24" s="718"/>
      <c r="OY24" s="718"/>
      <c r="OZ24" s="718"/>
      <c r="PA24" s="718"/>
      <c r="PB24" s="718"/>
      <c r="PC24" s="718"/>
      <c r="PD24" s="718"/>
      <c r="PE24" s="718"/>
      <c r="PF24" s="718"/>
      <c r="PG24" s="718"/>
      <c r="PH24" s="718"/>
      <c r="PI24" s="718"/>
      <c r="PJ24" s="718"/>
      <c r="PK24" s="718"/>
      <c r="PL24" s="718"/>
      <c r="PM24" s="718"/>
      <c r="PN24" s="718"/>
      <c r="PO24" s="718"/>
      <c r="PP24" s="718"/>
      <c r="PQ24" s="718"/>
      <c r="PR24" s="718"/>
      <c r="PS24" s="718"/>
      <c r="PT24" s="718"/>
      <c r="PU24" s="718"/>
      <c r="PV24" s="718"/>
      <c r="PW24" s="718"/>
      <c r="PX24" s="718"/>
      <c r="PY24" s="718"/>
      <c r="PZ24" s="718"/>
      <c r="QA24" s="718"/>
      <c r="QB24" s="718"/>
      <c r="QC24" s="718"/>
      <c r="QD24" s="718"/>
      <c r="QE24" s="718"/>
      <c r="QF24" s="718"/>
      <c r="QG24" s="718"/>
      <c r="QH24" s="718"/>
      <c r="QI24" s="718"/>
      <c r="QJ24" s="718"/>
      <c r="QK24" s="718"/>
      <c r="QL24" s="718"/>
      <c r="QM24" s="718"/>
      <c r="QN24" s="718"/>
      <c r="QO24" s="718"/>
      <c r="QP24" s="718"/>
      <c r="QQ24" s="718"/>
      <c r="QR24" s="718"/>
      <c r="QS24" s="718"/>
      <c r="QT24" s="718"/>
      <c r="QU24" s="718"/>
      <c r="QV24" s="718"/>
      <c r="QW24" s="718"/>
      <c r="QX24" s="718"/>
      <c r="QY24" s="718"/>
      <c r="QZ24" s="718"/>
      <c r="RA24" s="718"/>
      <c r="RB24" s="718"/>
      <c r="RC24" s="718"/>
      <c r="RD24" s="718"/>
      <c r="RE24" s="718"/>
      <c r="RF24" s="718"/>
      <c r="RG24" s="718"/>
      <c r="RH24" s="718"/>
      <c r="RI24" s="718"/>
      <c r="RJ24" s="718"/>
      <c r="RK24" s="718"/>
      <c r="RL24" s="718"/>
      <c r="RM24" s="718"/>
      <c r="RN24" s="718"/>
      <c r="RO24" s="718"/>
      <c r="RP24" s="718"/>
      <c r="RQ24" s="718"/>
      <c r="RR24" s="718"/>
      <c r="RS24" s="718"/>
      <c r="RT24" s="718"/>
      <c r="RU24" s="718"/>
      <c r="RV24" s="718"/>
      <c r="RW24" s="718"/>
      <c r="RX24" s="718"/>
      <c r="RY24" s="718"/>
      <c r="RZ24" s="718"/>
      <c r="SA24" s="718"/>
      <c r="SB24" s="718"/>
      <c r="SC24" s="718"/>
      <c r="SD24" s="718"/>
      <c r="SE24" s="718"/>
      <c r="SF24" s="718"/>
      <c r="SG24" s="718"/>
      <c r="SH24" s="718"/>
      <c r="SI24" s="718"/>
      <c r="SJ24" s="718"/>
      <c r="SK24" s="718"/>
      <c r="SL24" s="718"/>
      <c r="SM24" s="718"/>
      <c r="SN24" s="718"/>
      <c r="SO24" s="718"/>
      <c r="SP24" s="718"/>
      <c r="SQ24" s="718"/>
      <c r="SR24" s="718"/>
      <c r="SS24" s="718"/>
      <c r="ST24" s="718"/>
      <c r="SU24" s="718"/>
      <c r="SV24" s="718"/>
      <c r="SW24" s="718"/>
      <c r="SX24" s="718"/>
      <c r="SY24" s="718"/>
      <c r="SZ24" s="718"/>
      <c r="TA24" s="718"/>
      <c r="TB24" s="718"/>
      <c r="TC24" s="718"/>
      <c r="TD24" s="718"/>
      <c r="TE24" s="718"/>
      <c r="TF24" s="718"/>
      <c r="TG24" s="718"/>
      <c r="TH24" s="718"/>
      <c r="TI24" s="718"/>
      <c r="TJ24" s="718"/>
      <c r="TK24" s="718"/>
      <c r="TL24" s="718"/>
      <c r="TM24" s="718"/>
      <c r="TN24" s="718"/>
      <c r="TO24" s="718"/>
      <c r="TP24" s="718"/>
      <c r="TQ24" s="718"/>
      <c r="TR24" s="718"/>
      <c r="TS24" s="718"/>
      <c r="TT24" s="718"/>
      <c r="TU24" s="718"/>
      <c r="TV24" s="718"/>
      <c r="TW24" s="718"/>
      <c r="TX24" s="718"/>
      <c r="TY24" s="718"/>
      <c r="TZ24" s="718"/>
      <c r="UA24" s="718"/>
      <c r="UB24" s="718"/>
      <c r="UC24" s="718"/>
      <c r="UD24" s="718"/>
      <c r="UE24" s="718"/>
      <c r="UF24" s="718"/>
      <c r="UG24" s="718"/>
      <c r="UH24" s="718"/>
      <c r="UI24" s="718"/>
      <c r="UJ24" s="718"/>
      <c r="UK24" s="718"/>
      <c r="UL24" s="718"/>
      <c r="UM24" s="718"/>
      <c r="UN24" s="718"/>
      <c r="UO24" s="718"/>
      <c r="UP24" s="718"/>
      <c r="UQ24" s="718"/>
      <c r="UR24" s="718"/>
      <c r="US24" s="718"/>
      <c r="UT24" s="718"/>
      <c r="UU24" s="718"/>
      <c r="UV24" s="718"/>
      <c r="UW24" s="718"/>
      <c r="UX24" s="718"/>
      <c r="UY24" s="718"/>
      <c r="UZ24" s="718"/>
      <c r="VA24" s="718"/>
      <c r="VB24" s="718"/>
      <c r="VC24" s="718"/>
      <c r="VD24" s="718"/>
      <c r="VE24" s="718"/>
      <c r="VF24" s="718"/>
      <c r="VG24" s="718"/>
      <c r="VH24" s="718"/>
      <c r="VI24" s="718"/>
      <c r="VJ24" s="718"/>
      <c r="VK24" s="718"/>
      <c r="VL24" s="718"/>
      <c r="VM24" s="718"/>
      <c r="VN24" s="718"/>
      <c r="VO24" s="718"/>
      <c r="VP24" s="718"/>
      <c r="VQ24" s="718"/>
      <c r="VR24" s="718"/>
      <c r="VS24" s="718"/>
      <c r="VT24" s="718"/>
      <c r="VU24" s="718"/>
      <c r="VV24" s="718"/>
      <c r="VW24" s="718"/>
      <c r="VX24" s="718"/>
      <c r="VY24" s="718"/>
      <c r="VZ24" s="718"/>
      <c r="WA24" s="718"/>
      <c r="WB24" s="718"/>
      <c r="WC24" s="718"/>
      <c r="WD24" s="718"/>
      <c r="WE24" s="718"/>
      <c r="WF24" s="718"/>
      <c r="WG24" s="718"/>
      <c r="WH24" s="718"/>
      <c r="WI24" s="718"/>
      <c r="WJ24" s="718"/>
      <c r="WK24" s="718"/>
      <c r="WL24" s="718"/>
      <c r="WM24" s="718"/>
      <c r="WN24" s="718"/>
      <c r="WO24" s="718"/>
      <c r="WP24" s="718"/>
      <c r="WQ24" s="718"/>
      <c r="WR24" s="718"/>
      <c r="WS24" s="718"/>
      <c r="WT24" s="718"/>
      <c r="WU24" s="718"/>
      <c r="WV24" s="718"/>
      <c r="WW24" s="718"/>
      <c r="WX24" s="718"/>
      <c r="WY24" s="718"/>
      <c r="WZ24" s="718"/>
      <c r="XA24" s="718"/>
      <c r="XB24" s="718"/>
      <c r="XC24" s="718"/>
      <c r="XD24" s="718"/>
      <c r="XE24" s="718"/>
      <c r="XF24" s="718"/>
      <c r="XG24" s="718"/>
      <c r="XH24" s="718"/>
      <c r="XI24" s="718"/>
      <c r="XJ24" s="718"/>
      <c r="XK24" s="718"/>
      <c r="XL24" s="718"/>
      <c r="XM24" s="718"/>
      <c r="XN24" s="718"/>
      <c r="XO24" s="718"/>
      <c r="XP24" s="718"/>
      <c r="XQ24" s="718"/>
      <c r="XR24" s="718"/>
      <c r="XS24" s="718"/>
      <c r="XT24" s="718"/>
      <c r="XU24" s="718"/>
      <c r="XV24" s="718"/>
      <c r="XW24" s="718"/>
      <c r="XX24" s="718"/>
      <c r="XY24" s="718"/>
      <c r="XZ24" s="718"/>
      <c r="YA24" s="718"/>
      <c r="YB24" s="718"/>
      <c r="YC24" s="718"/>
      <c r="YD24" s="718"/>
      <c r="YE24" s="718"/>
      <c r="YF24" s="718"/>
      <c r="YG24" s="718"/>
      <c r="YH24" s="718"/>
      <c r="YI24" s="718"/>
      <c r="YJ24" s="718"/>
      <c r="YK24" s="718"/>
      <c r="YL24" s="718"/>
      <c r="YM24" s="718"/>
      <c r="YN24" s="718"/>
      <c r="YO24" s="718"/>
      <c r="YP24" s="718"/>
      <c r="YQ24" s="718"/>
      <c r="YR24" s="718"/>
      <c r="YS24" s="718"/>
      <c r="YT24" s="718"/>
      <c r="YU24" s="718"/>
      <c r="YV24" s="718"/>
      <c r="YW24" s="718"/>
      <c r="YX24" s="718"/>
      <c r="YY24" s="718"/>
      <c r="YZ24" s="718"/>
      <c r="ZA24" s="718"/>
      <c r="ZB24" s="718"/>
      <c r="ZC24" s="718"/>
      <c r="ZD24" s="718"/>
      <c r="ZE24" s="718"/>
      <c r="ZF24" s="718"/>
      <c r="ZG24" s="718"/>
      <c r="ZH24" s="718"/>
      <c r="ZI24" s="718"/>
      <c r="ZJ24" s="718"/>
      <c r="ZK24" s="718"/>
      <c r="ZL24" s="718"/>
      <c r="ZM24" s="718"/>
      <c r="ZN24" s="718"/>
      <c r="ZO24" s="718"/>
      <c r="ZP24" s="718"/>
      <c r="ZQ24" s="718"/>
      <c r="ZR24" s="718"/>
      <c r="ZS24" s="718"/>
      <c r="ZT24" s="718"/>
      <c r="ZU24" s="718"/>
      <c r="ZV24" s="718"/>
      <c r="ZW24" s="718"/>
      <c r="ZX24" s="718"/>
      <c r="ZY24" s="718"/>
      <c r="ZZ24" s="718"/>
      <c r="AAA24" s="718"/>
      <c r="AAB24" s="718"/>
      <c r="AAC24" s="718"/>
      <c r="AAD24" s="718"/>
      <c r="AAE24" s="718"/>
      <c r="AAF24" s="718"/>
      <c r="AAG24" s="718"/>
      <c r="AAH24" s="718"/>
      <c r="AAI24" s="718"/>
      <c r="AAJ24" s="718"/>
      <c r="AAK24" s="718"/>
      <c r="AAL24" s="718"/>
      <c r="AAM24" s="718"/>
      <c r="AAN24" s="718"/>
      <c r="AAO24" s="718"/>
      <c r="AAP24" s="718"/>
      <c r="AAQ24" s="718"/>
      <c r="AAR24" s="718"/>
      <c r="AAS24" s="718"/>
      <c r="AAT24" s="718"/>
      <c r="AAU24" s="718"/>
      <c r="AAV24" s="718"/>
      <c r="AAW24" s="718"/>
      <c r="AAX24" s="718"/>
      <c r="AAY24" s="718"/>
      <c r="AAZ24" s="718"/>
      <c r="ABA24" s="718"/>
      <c r="ABB24" s="718"/>
      <c r="ABC24" s="718"/>
      <c r="ABD24" s="718"/>
      <c r="ABE24" s="718"/>
      <c r="ABF24" s="718"/>
      <c r="ABG24" s="718"/>
      <c r="ABH24" s="718"/>
      <c r="ABI24" s="718"/>
      <c r="ABJ24" s="718"/>
      <c r="ABK24" s="718"/>
      <c r="ABL24" s="718"/>
      <c r="ABM24" s="718"/>
      <c r="ABN24" s="718"/>
      <c r="ABO24" s="718"/>
      <c r="ABP24" s="718"/>
      <c r="ABQ24" s="718"/>
      <c r="ABR24" s="718"/>
      <c r="ABS24" s="718"/>
      <c r="ABT24" s="718"/>
      <c r="ABU24" s="718"/>
      <c r="ABV24" s="718"/>
      <c r="ABW24" s="718"/>
      <c r="ABX24" s="718"/>
      <c r="ABY24" s="718"/>
      <c r="ABZ24" s="718"/>
      <c r="ACA24" s="718"/>
      <c r="ACB24" s="718"/>
      <c r="ACC24" s="718"/>
      <c r="ACD24" s="718"/>
      <c r="ACE24" s="718"/>
      <c r="ACF24" s="718"/>
      <c r="ACG24" s="718"/>
      <c r="ACH24" s="718"/>
      <c r="ACI24" s="718"/>
      <c r="ACJ24" s="718"/>
      <c r="ACK24" s="718"/>
      <c r="ACL24" s="718"/>
      <c r="ACM24" s="718"/>
      <c r="ACN24" s="718"/>
      <c r="ACO24" s="718"/>
      <c r="ACP24" s="718"/>
      <c r="ACQ24" s="718"/>
      <c r="ACR24" s="718"/>
      <c r="ACS24" s="718"/>
      <c r="ACT24" s="718"/>
      <c r="ACU24" s="718"/>
      <c r="ACV24" s="718"/>
      <c r="ACW24" s="718"/>
      <c r="ACX24" s="718"/>
      <c r="ACY24" s="718"/>
      <c r="ACZ24" s="718"/>
      <c r="ADA24" s="718"/>
      <c r="ADB24" s="718"/>
      <c r="ADC24" s="718"/>
      <c r="ADD24" s="718"/>
      <c r="ADE24" s="718"/>
      <c r="ADF24" s="718"/>
      <c r="ADG24" s="718"/>
      <c r="ADH24" s="718"/>
      <c r="ADI24" s="718"/>
      <c r="ADJ24" s="718"/>
      <c r="ADK24" s="718"/>
      <c r="ADL24" s="718"/>
      <c r="ADM24" s="718"/>
      <c r="ADN24" s="718"/>
      <c r="ADO24" s="718"/>
      <c r="ADP24" s="718"/>
      <c r="ADQ24" s="718"/>
      <c r="ADR24" s="718"/>
      <c r="ADS24" s="718"/>
      <c r="ADT24" s="718"/>
      <c r="ADU24" s="718"/>
      <c r="ADV24" s="718"/>
      <c r="ADW24" s="718"/>
      <c r="ADX24" s="718"/>
      <c r="ADY24" s="718"/>
      <c r="ADZ24" s="718"/>
      <c r="AEA24" s="718"/>
      <c r="AEB24" s="718"/>
      <c r="AEC24" s="718"/>
      <c r="AED24" s="718"/>
      <c r="AEE24" s="718"/>
      <c r="AEF24" s="718"/>
      <c r="AEG24" s="718"/>
      <c r="AEH24" s="718"/>
      <c r="AEI24" s="718"/>
      <c r="AEJ24" s="718"/>
      <c r="AEK24" s="718"/>
      <c r="AEL24" s="718"/>
      <c r="AEM24" s="718"/>
      <c r="AEN24" s="718"/>
      <c r="AEO24" s="718"/>
      <c r="AEP24" s="718"/>
      <c r="AEQ24" s="718"/>
      <c r="AER24" s="718"/>
      <c r="AES24" s="718"/>
      <c r="AET24" s="718"/>
      <c r="AEU24" s="718"/>
      <c r="AEV24" s="718"/>
      <c r="AEW24" s="718"/>
      <c r="AEX24" s="718"/>
      <c r="AEY24" s="718"/>
      <c r="AEZ24" s="718"/>
      <c r="AFA24" s="718"/>
      <c r="AFB24" s="718"/>
      <c r="AFC24" s="718"/>
      <c r="AFD24" s="718"/>
      <c r="AFE24" s="718"/>
      <c r="AFF24" s="718"/>
      <c r="AFG24" s="718"/>
      <c r="AFH24" s="718"/>
      <c r="AFI24" s="718"/>
      <c r="AFJ24" s="718"/>
      <c r="AFK24" s="718"/>
      <c r="AFL24" s="718"/>
      <c r="AFM24" s="718"/>
      <c r="AFN24" s="718"/>
      <c r="AFO24" s="718"/>
      <c r="AFP24" s="718"/>
      <c r="AFQ24" s="718"/>
      <c r="AFR24" s="718"/>
      <c r="AFS24" s="718"/>
      <c r="AFT24" s="718"/>
      <c r="AFU24" s="718"/>
      <c r="AFV24" s="718"/>
      <c r="AFW24" s="718"/>
      <c r="AFX24" s="718"/>
      <c r="AFY24" s="718"/>
      <c r="AFZ24" s="718"/>
      <c r="AGA24" s="718"/>
      <c r="AGB24" s="718"/>
      <c r="AGC24" s="718"/>
      <c r="AGD24" s="718"/>
      <c r="AGE24" s="718"/>
      <c r="AGF24" s="718"/>
      <c r="AGG24" s="718"/>
      <c r="AGH24" s="718"/>
      <c r="AGI24" s="718"/>
      <c r="AGJ24" s="718"/>
      <c r="AGK24" s="718"/>
      <c r="AGL24" s="718"/>
      <c r="AGM24" s="718"/>
      <c r="AGN24" s="718"/>
      <c r="AGO24" s="718"/>
      <c r="AGP24" s="718"/>
      <c r="AGQ24" s="718"/>
      <c r="AGR24" s="718"/>
      <c r="AGS24" s="718"/>
      <c r="AGT24" s="718"/>
      <c r="AGU24" s="718"/>
      <c r="AGV24" s="718"/>
      <c r="AGW24" s="718"/>
      <c r="AGX24" s="718"/>
      <c r="AGY24" s="718"/>
      <c r="AGZ24" s="718"/>
      <c r="AHA24" s="718"/>
      <c r="AHB24" s="718"/>
      <c r="AHC24" s="718"/>
      <c r="AHD24" s="718"/>
      <c r="AHE24" s="718"/>
      <c r="AHF24" s="718"/>
      <c r="AHG24" s="718"/>
      <c r="AHH24" s="718"/>
      <c r="AHI24" s="718"/>
      <c r="AHJ24" s="718"/>
      <c r="AHK24" s="718"/>
      <c r="AHL24" s="718"/>
      <c r="AHM24" s="718"/>
      <c r="AHN24" s="718"/>
      <c r="AHO24" s="718"/>
      <c r="AHP24" s="718"/>
      <c r="AHQ24" s="718"/>
      <c r="AHR24" s="718"/>
      <c r="AHS24" s="718"/>
      <c r="AHT24" s="718"/>
      <c r="AHU24" s="718"/>
      <c r="AHV24" s="718"/>
      <c r="AHW24" s="718"/>
      <c r="AHX24" s="718"/>
      <c r="AHY24" s="718"/>
      <c r="AHZ24" s="718"/>
      <c r="AIA24" s="718"/>
      <c r="AIB24" s="718"/>
      <c r="AIC24" s="718"/>
      <c r="AID24" s="718"/>
      <c r="AIE24" s="718"/>
      <c r="AIF24" s="718"/>
      <c r="AIG24" s="718"/>
      <c r="AIH24" s="718"/>
      <c r="AII24" s="718"/>
      <c r="AIJ24" s="718"/>
      <c r="AIK24" s="718"/>
      <c r="AIL24" s="718"/>
      <c r="AIM24" s="718"/>
      <c r="AIN24" s="718"/>
      <c r="AIO24" s="718"/>
      <c r="AIP24" s="718"/>
      <c r="AIQ24" s="718"/>
      <c r="AIR24" s="718"/>
      <c r="AIS24" s="718"/>
      <c r="AIT24" s="718"/>
      <c r="AIU24" s="718"/>
      <c r="AIV24" s="718"/>
      <c r="AIW24" s="718"/>
      <c r="AIX24" s="718"/>
      <c r="AIY24" s="718"/>
      <c r="AIZ24" s="718"/>
      <c r="AJA24" s="718"/>
      <c r="AJB24" s="718"/>
      <c r="AJC24" s="718"/>
      <c r="AJD24" s="718"/>
      <c r="AJE24" s="718"/>
      <c r="AJF24" s="718"/>
      <c r="AJG24" s="718"/>
      <c r="AJH24" s="718"/>
      <c r="AJI24" s="718"/>
      <c r="AJJ24" s="718"/>
      <c r="AJK24" s="718"/>
      <c r="AJL24" s="718"/>
      <c r="AJM24" s="718"/>
      <c r="AJN24" s="718"/>
      <c r="AJO24" s="718"/>
      <c r="AJP24" s="718"/>
      <c r="AJQ24" s="718"/>
      <c r="AJR24" s="718"/>
      <c r="AJS24" s="718"/>
      <c r="AJT24" s="718"/>
      <c r="AJU24" s="718"/>
      <c r="AJV24" s="718"/>
      <c r="AJW24" s="718"/>
      <c r="AJX24" s="718"/>
      <c r="AJY24" s="718"/>
      <c r="AJZ24" s="718"/>
      <c r="AKA24" s="718"/>
      <c r="AKB24" s="718"/>
      <c r="AKC24" s="718"/>
      <c r="AKD24" s="718"/>
      <c r="AKE24" s="718"/>
      <c r="AKF24" s="718"/>
      <c r="AKG24" s="718"/>
      <c r="AKH24" s="718"/>
      <c r="AKI24" s="718"/>
      <c r="AKJ24" s="718"/>
      <c r="AKK24" s="718"/>
      <c r="AKL24" s="718"/>
      <c r="AKM24" s="718"/>
      <c r="AKN24" s="718"/>
      <c r="AKO24" s="718"/>
      <c r="AKP24" s="718"/>
      <c r="AKQ24" s="718"/>
      <c r="AKR24" s="718"/>
      <c r="AKS24" s="718"/>
      <c r="AKT24" s="718"/>
      <c r="AKU24" s="718"/>
      <c r="AKV24" s="718"/>
      <c r="AKW24" s="718"/>
      <c r="AKX24" s="718"/>
      <c r="AKY24" s="718"/>
      <c r="AKZ24" s="718"/>
      <c r="ALA24" s="718"/>
      <c r="ALB24" s="718"/>
      <c r="ALC24" s="718"/>
      <c r="ALD24" s="718"/>
      <c r="ALE24" s="718"/>
      <c r="ALF24" s="718"/>
      <c r="ALG24" s="718"/>
      <c r="ALH24" s="718"/>
      <c r="ALI24" s="718"/>
      <c r="ALJ24" s="718"/>
      <c r="ALK24" s="718"/>
      <c r="ALL24" s="718"/>
      <c r="ALM24" s="718"/>
      <c r="ALN24" s="718"/>
      <c r="ALO24" s="718"/>
      <c r="ALP24" s="718"/>
      <c r="ALQ24" s="718"/>
      <c r="ALR24" s="718"/>
      <c r="ALS24" s="718"/>
      <c r="ALT24" s="718"/>
      <c r="ALU24" s="718"/>
      <c r="ALV24" s="718"/>
      <c r="ALW24" s="718"/>
      <c r="ALX24" s="718"/>
      <c r="ALY24" s="718"/>
      <c r="ALZ24" s="718"/>
      <c r="AMA24" s="718"/>
      <c r="AMB24" s="718"/>
      <c r="AMC24" s="718"/>
      <c r="AMD24" s="718"/>
      <c r="AME24" s="718"/>
      <c r="AMF24" s="718"/>
      <c r="AMG24" s="718"/>
      <c r="AMH24" s="718"/>
      <c r="AMI24" s="718"/>
      <c r="AMJ24" s="718"/>
      <c r="AMK24" s="718"/>
      <c r="AML24" s="718"/>
      <c r="AMM24" s="718"/>
      <c r="AMN24" s="718"/>
      <c r="AMO24" s="718"/>
      <c r="AMP24" s="718"/>
      <c r="AMQ24" s="718"/>
      <c r="AMR24" s="718"/>
      <c r="AMS24" s="718"/>
      <c r="AMT24" s="718"/>
      <c r="AMU24" s="718"/>
      <c r="AMV24" s="718"/>
      <c r="AMW24" s="718"/>
      <c r="AMX24" s="718"/>
      <c r="AMY24" s="718"/>
      <c r="AMZ24" s="718"/>
      <c r="ANA24" s="718"/>
      <c r="ANB24" s="718"/>
      <c r="ANC24" s="718"/>
      <c r="AND24" s="718"/>
      <c r="ANE24" s="718"/>
      <c r="ANF24" s="718"/>
      <c r="ANG24" s="718"/>
      <c r="ANH24" s="718"/>
      <c r="ANI24" s="718"/>
      <c r="ANJ24" s="718"/>
      <c r="ANK24" s="718"/>
      <c r="ANL24" s="718"/>
      <c r="ANM24" s="718"/>
      <c r="ANN24" s="718"/>
      <c r="ANO24" s="718"/>
      <c r="ANP24" s="718"/>
      <c r="ANQ24" s="718"/>
      <c r="ANR24" s="718"/>
      <c r="ANS24" s="718"/>
      <c r="ANT24" s="718"/>
      <c r="ANU24" s="718"/>
      <c r="ANV24" s="718"/>
      <c r="ANW24" s="718"/>
      <c r="ANX24" s="718"/>
      <c r="ANY24" s="718"/>
      <c r="ANZ24" s="718"/>
      <c r="AOA24" s="718"/>
      <c r="AOB24" s="718"/>
      <c r="AOC24" s="718"/>
      <c r="AOD24" s="718"/>
      <c r="AOE24" s="718"/>
      <c r="AOF24" s="718"/>
      <c r="AOG24" s="718"/>
      <c r="AOH24" s="718"/>
      <c r="AOI24" s="718"/>
      <c r="AOJ24" s="718"/>
      <c r="AOK24" s="718"/>
      <c r="AOL24" s="718"/>
      <c r="AOM24" s="718"/>
      <c r="AON24" s="718"/>
      <c r="AOO24" s="718"/>
      <c r="AOP24" s="718"/>
      <c r="AOQ24" s="718"/>
      <c r="AOR24" s="718"/>
      <c r="AOS24" s="718"/>
      <c r="AOT24" s="718"/>
      <c r="AOU24" s="718"/>
      <c r="AOV24" s="718"/>
      <c r="AOW24" s="718"/>
      <c r="AOX24" s="718"/>
      <c r="AOY24" s="718"/>
      <c r="AOZ24" s="718"/>
      <c r="APA24" s="718"/>
      <c r="APB24" s="718"/>
      <c r="APC24" s="718"/>
      <c r="APD24" s="718"/>
      <c r="APE24" s="718"/>
      <c r="APF24" s="718"/>
      <c r="APG24" s="718"/>
      <c r="APH24" s="718"/>
      <c r="API24" s="718"/>
      <c r="APJ24" s="718"/>
      <c r="APK24" s="718"/>
      <c r="APL24" s="718"/>
      <c r="APM24" s="718"/>
      <c r="APN24" s="718"/>
      <c r="APO24" s="718"/>
      <c r="APP24" s="718"/>
      <c r="APQ24" s="718"/>
      <c r="APR24" s="718"/>
      <c r="APS24" s="718"/>
      <c r="APT24" s="718"/>
      <c r="APU24" s="718"/>
      <c r="APV24" s="718"/>
      <c r="APW24" s="718"/>
      <c r="APX24" s="718"/>
      <c r="APY24" s="718"/>
      <c r="APZ24" s="718"/>
      <c r="AQA24" s="718"/>
      <c r="AQB24" s="718"/>
      <c r="AQC24" s="718"/>
      <c r="AQD24" s="718"/>
      <c r="AQE24" s="718"/>
      <c r="AQF24" s="718"/>
      <c r="AQG24" s="718"/>
      <c r="AQH24" s="718"/>
      <c r="AQI24" s="718"/>
      <c r="AQJ24" s="718"/>
      <c r="AQK24" s="718"/>
      <c r="AQL24" s="718"/>
      <c r="AQM24" s="718"/>
      <c r="AQN24" s="718"/>
      <c r="AQO24" s="718"/>
      <c r="AQP24" s="718"/>
      <c r="AQQ24" s="718"/>
      <c r="AQR24" s="718"/>
      <c r="AQS24" s="718"/>
      <c r="AQT24" s="718"/>
      <c r="AQU24" s="718"/>
      <c r="AQV24" s="718"/>
      <c r="AQW24" s="718"/>
      <c r="AQX24" s="718"/>
      <c r="AQY24" s="718"/>
      <c r="AQZ24" s="718"/>
      <c r="ARA24" s="718"/>
      <c r="ARB24" s="718"/>
      <c r="ARC24" s="718"/>
      <c r="ARD24" s="718"/>
      <c r="ARE24" s="718"/>
      <c r="ARF24" s="718"/>
      <c r="ARG24" s="718"/>
      <c r="ARH24" s="718"/>
      <c r="ARI24" s="718"/>
      <c r="ARJ24" s="718"/>
      <c r="ARK24" s="718"/>
      <c r="ARL24" s="718"/>
      <c r="ARM24" s="718"/>
      <c r="ARN24" s="718"/>
      <c r="ARO24" s="718"/>
      <c r="ARP24" s="718"/>
      <c r="ARQ24" s="718"/>
      <c r="ARR24" s="718"/>
      <c r="ARS24" s="718"/>
      <c r="ART24" s="718"/>
      <c r="ARU24" s="718"/>
      <c r="ARV24" s="718"/>
      <c r="ARW24" s="718"/>
      <c r="ARX24" s="718"/>
      <c r="ARY24" s="718"/>
      <c r="ARZ24" s="718"/>
      <c r="ASA24" s="718"/>
      <c r="ASB24" s="718"/>
      <c r="ASC24" s="718"/>
      <c r="ASD24" s="718"/>
      <c r="ASE24" s="718"/>
      <c r="ASF24" s="718"/>
      <c r="ASG24" s="718"/>
      <c r="ASH24" s="718"/>
      <c r="ASI24" s="718"/>
      <c r="ASJ24" s="718"/>
      <c r="ASK24" s="718"/>
      <c r="ASL24" s="718"/>
      <c r="ASM24" s="718"/>
      <c r="ASN24" s="718"/>
      <c r="ASO24" s="718"/>
      <c r="ASP24" s="718"/>
      <c r="ASQ24" s="718"/>
      <c r="ASR24" s="718"/>
      <c r="ASS24" s="718"/>
      <c r="AST24" s="718"/>
      <c r="ASU24" s="718"/>
      <c r="ASV24" s="718"/>
      <c r="ASW24" s="718"/>
      <c r="ASX24" s="718"/>
      <c r="ASY24" s="718"/>
      <c r="ASZ24" s="718"/>
      <c r="ATA24" s="718"/>
      <c r="ATB24" s="718"/>
      <c r="ATC24" s="718"/>
      <c r="ATD24" s="718"/>
      <c r="ATE24" s="718"/>
      <c r="ATF24" s="718"/>
      <c r="ATG24" s="718"/>
      <c r="ATH24" s="718"/>
      <c r="ATI24" s="718"/>
      <c r="ATJ24" s="718"/>
      <c r="ATK24" s="718"/>
      <c r="ATL24" s="718"/>
      <c r="ATM24" s="718"/>
      <c r="ATN24" s="718"/>
      <c r="ATO24" s="718"/>
      <c r="ATP24" s="718"/>
      <c r="ATQ24" s="718"/>
      <c r="ATR24" s="718"/>
      <c r="ATS24" s="718"/>
      <c r="ATT24" s="718"/>
      <c r="ATU24" s="718"/>
      <c r="ATV24" s="718"/>
      <c r="ATW24" s="718"/>
      <c r="ATX24" s="718"/>
      <c r="ATY24" s="718"/>
      <c r="ATZ24" s="718"/>
      <c r="AUA24" s="718"/>
      <c r="AUB24" s="718"/>
      <c r="AUC24" s="718"/>
      <c r="AUD24" s="718"/>
      <c r="AUE24" s="718"/>
      <c r="AUF24" s="718"/>
      <c r="AUG24" s="718"/>
      <c r="AUH24" s="718"/>
      <c r="AUI24" s="718"/>
      <c r="AUJ24" s="718"/>
      <c r="AUK24" s="718"/>
      <c r="AUL24" s="718"/>
      <c r="AUM24" s="718"/>
      <c r="AUN24" s="718"/>
      <c r="AUO24" s="718"/>
      <c r="AUP24" s="718"/>
      <c r="AUQ24" s="718"/>
      <c r="AUR24" s="718"/>
      <c r="AUS24" s="718"/>
      <c r="AUT24" s="718"/>
      <c r="AUU24" s="718"/>
      <c r="AUV24" s="718"/>
      <c r="AUW24" s="718"/>
      <c r="AUX24" s="718"/>
      <c r="AUY24" s="718"/>
      <c r="AUZ24" s="718"/>
      <c r="AVA24" s="718"/>
      <c r="AVB24" s="718"/>
      <c r="AVC24" s="718"/>
      <c r="AVD24" s="718"/>
      <c r="AVE24" s="718"/>
      <c r="AVF24" s="718"/>
      <c r="AVG24" s="718"/>
      <c r="AVH24" s="718"/>
      <c r="AVI24" s="718"/>
      <c r="AVJ24" s="718"/>
      <c r="AVK24" s="718"/>
      <c r="AVL24" s="718"/>
      <c r="AVM24" s="718"/>
      <c r="AVN24" s="718"/>
      <c r="AVO24" s="718"/>
      <c r="AVP24" s="718"/>
      <c r="AVQ24" s="718"/>
      <c r="AVR24" s="718"/>
      <c r="AVS24" s="718"/>
      <c r="AVT24" s="718"/>
      <c r="AVU24" s="718"/>
      <c r="AVV24" s="718"/>
      <c r="AVW24" s="718"/>
      <c r="AVX24" s="718"/>
      <c r="AVY24" s="718"/>
      <c r="AVZ24" s="718"/>
      <c r="AWA24" s="718"/>
      <c r="AWB24" s="718"/>
      <c r="AWC24" s="718"/>
      <c r="AWD24" s="718"/>
      <c r="AWE24" s="718"/>
      <c r="AWF24" s="718"/>
      <c r="AWG24" s="718"/>
      <c r="AWH24" s="718"/>
      <c r="AWI24" s="718"/>
      <c r="AWJ24" s="718"/>
      <c r="AWK24" s="718"/>
      <c r="AWL24" s="718"/>
      <c r="AWM24" s="718"/>
      <c r="AWN24" s="718"/>
      <c r="AWO24" s="718"/>
      <c r="AWP24" s="718"/>
      <c r="AWQ24" s="718"/>
      <c r="AWR24" s="718"/>
      <c r="AWS24" s="718"/>
      <c r="AWT24" s="718"/>
      <c r="AWU24" s="718"/>
      <c r="AWV24" s="718"/>
      <c r="AWW24" s="718"/>
      <c r="AWX24" s="718"/>
      <c r="AWY24" s="718"/>
      <c r="AWZ24" s="718"/>
      <c r="AXA24" s="718"/>
      <c r="AXB24" s="718"/>
      <c r="AXC24" s="718"/>
      <c r="AXD24" s="718"/>
      <c r="AXE24" s="718"/>
      <c r="AXF24" s="718"/>
      <c r="AXG24" s="718"/>
      <c r="AXH24" s="718"/>
      <c r="AXI24" s="718"/>
      <c r="AXJ24" s="718"/>
      <c r="AXK24" s="718"/>
      <c r="AXL24" s="718"/>
      <c r="AXM24" s="718"/>
      <c r="AXN24" s="718"/>
      <c r="AXO24" s="718"/>
      <c r="AXP24" s="718"/>
      <c r="AXQ24" s="718"/>
      <c r="AXR24" s="718"/>
      <c r="AXS24" s="718"/>
      <c r="AXT24" s="718"/>
      <c r="AXU24" s="718"/>
      <c r="AXV24" s="718"/>
      <c r="AXW24" s="718"/>
      <c r="AXX24" s="718"/>
      <c r="AXY24" s="718"/>
      <c r="AXZ24" s="718"/>
      <c r="AYA24" s="718"/>
      <c r="AYB24" s="718"/>
      <c r="AYC24" s="718"/>
      <c r="AYD24" s="718"/>
      <c r="AYE24" s="718"/>
      <c r="AYF24" s="718"/>
      <c r="AYG24" s="718"/>
      <c r="AYH24" s="718"/>
      <c r="AYI24" s="718"/>
      <c r="AYJ24" s="718"/>
      <c r="AYK24" s="718"/>
      <c r="AYL24" s="718"/>
      <c r="AYM24" s="718"/>
      <c r="AYN24" s="718"/>
      <c r="AYO24" s="718"/>
      <c r="AYP24" s="718"/>
      <c r="AYQ24" s="718"/>
      <c r="AYR24" s="718"/>
      <c r="AYS24" s="718"/>
      <c r="AYT24" s="718"/>
      <c r="AYU24" s="718"/>
      <c r="AYV24" s="718"/>
      <c r="AYW24" s="718"/>
      <c r="AYX24" s="718"/>
      <c r="AYY24" s="718"/>
      <c r="AYZ24" s="718"/>
      <c r="AZA24" s="718"/>
      <c r="AZB24" s="718"/>
      <c r="AZC24" s="718"/>
      <c r="AZD24" s="718"/>
      <c r="AZE24" s="718"/>
      <c r="AZF24" s="718"/>
      <c r="AZG24" s="718"/>
      <c r="AZH24" s="718"/>
      <c r="AZI24" s="718"/>
      <c r="AZJ24" s="718"/>
      <c r="AZK24" s="718"/>
      <c r="AZL24" s="718"/>
      <c r="AZM24" s="718"/>
      <c r="AZN24" s="718"/>
      <c r="AZO24" s="718"/>
      <c r="AZP24" s="718"/>
      <c r="AZQ24" s="718"/>
      <c r="AZR24" s="718"/>
      <c r="AZS24" s="718"/>
      <c r="AZT24" s="718"/>
      <c r="AZU24" s="718"/>
      <c r="AZV24" s="718"/>
      <c r="AZW24" s="718"/>
      <c r="AZX24" s="718"/>
      <c r="AZY24" s="718"/>
      <c r="AZZ24" s="718"/>
      <c r="BAA24" s="718"/>
      <c r="BAB24" s="718"/>
      <c r="BAC24" s="718"/>
      <c r="BAD24" s="718"/>
      <c r="BAE24" s="718"/>
      <c r="BAF24" s="718"/>
      <c r="BAG24" s="718"/>
      <c r="BAH24" s="718"/>
      <c r="BAI24" s="718"/>
      <c r="BAJ24" s="718"/>
      <c r="BAK24" s="718"/>
      <c r="BAL24" s="718"/>
      <c r="BAM24" s="718"/>
      <c r="BAN24" s="718"/>
      <c r="BAO24" s="718"/>
      <c r="BAP24" s="718"/>
      <c r="BAQ24" s="718"/>
      <c r="BAR24" s="718"/>
      <c r="BAS24" s="718"/>
      <c r="BAT24" s="718"/>
      <c r="BAU24" s="718"/>
      <c r="BAV24" s="718"/>
      <c r="BAW24" s="718"/>
      <c r="BAX24" s="718"/>
      <c r="BAY24" s="718"/>
      <c r="BAZ24" s="718"/>
      <c r="BBA24" s="718"/>
      <c r="BBB24" s="718"/>
      <c r="BBC24" s="718"/>
      <c r="BBD24" s="718"/>
      <c r="BBE24" s="718"/>
      <c r="BBF24" s="718"/>
      <c r="BBG24" s="718"/>
      <c r="BBH24" s="718"/>
      <c r="BBI24" s="718"/>
      <c r="BBJ24" s="718"/>
      <c r="BBK24" s="718"/>
      <c r="BBL24" s="718"/>
      <c r="BBM24" s="718"/>
      <c r="BBN24" s="718"/>
      <c r="BBO24" s="718"/>
      <c r="BBP24" s="718"/>
      <c r="BBQ24" s="718"/>
      <c r="BBR24" s="718"/>
      <c r="BBS24" s="718"/>
      <c r="BBT24" s="718"/>
      <c r="BBU24" s="718"/>
      <c r="BBV24" s="718"/>
      <c r="BBW24" s="718"/>
      <c r="BBX24" s="718"/>
      <c r="BBY24" s="718"/>
      <c r="BBZ24" s="718"/>
      <c r="BCA24" s="718"/>
      <c r="BCB24" s="718"/>
      <c r="BCC24" s="718"/>
      <c r="BCD24" s="718"/>
      <c r="BCE24" s="718"/>
      <c r="BCF24" s="718"/>
      <c r="BCG24" s="718"/>
      <c r="BCH24" s="718"/>
      <c r="BCI24" s="718"/>
      <c r="BCJ24" s="718"/>
      <c r="BCK24" s="718"/>
      <c r="BCL24" s="718"/>
      <c r="BCM24" s="718"/>
      <c r="BCN24" s="718"/>
      <c r="BCO24" s="718"/>
      <c r="BCP24" s="718"/>
      <c r="BCQ24" s="718"/>
      <c r="BCR24" s="718"/>
      <c r="BCS24" s="718"/>
      <c r="BCT24" s="718"/>
      <c r="BCU24" s="718"/>
      <c r="BCV24" s="718"/>
      <c r="BCW24" s="718"/>
      <c r="BCX24" s="718"/>
      <c r="BCY24" s="718"/>
      <c r="BCZ24" s="718"/>
      <c r="BDA24" s="718"/>
      <c r="BDB24" s="718"/>
      <c r="BDC24" s="718"/>
      <c r="BDD24" s="718"/>
      <c r="BDE24" s="718"/>
      <c r="BDF24" s="718"/>
      <c r="BDG24" s="718"/>
      <c r="BDH24" s="718"/>
      <c r="BDI24" s="718"/>
      <c r="BDJ24" s="718"/>
      <c r="BDK24" s="718"/>
      <c r="BDL24" s="718"/>
      <c r="BDM24" s="718"/>
      <c r="BDN24" s="718"/>
      <c r="BDO24" s="718"/>
      <c r="BDP24" s="718"/>
      <c r="BDQ24" s="718"/>
      <c r="BDR24" s="718"/>
      <c r="BDS24" s="718"/>
      <c r="BDT24" s="718"/>
      <c r="BDU24" s="718"/>
      <c r="BDV24" s="718"/>
      <c r="BDW24" s="718"/>
      <c r="BDX24" s="718"/>
      <c r="BDY24" s="718"/>
      <c r="BDZ24" s="718"/>
      <c r="BEA24" s="718"/>
      <c r="BEB24" s="718"/>
      <c r="BEC24" s="718"/>
      <c r="BED24" s="718"/>
      <c r="BEE24" s="718"/>
      <c r="BEF24" s="718"/>
      <c r="BEG24" s="718"/>
      <c r="BEH24" s="718"/>
      <c r="BEI24" s="718"/>
      <c r="BEJ24" s="718"/>
      <c r="BEK24" s="718"/>
      <c r="BEL24" s="718"/>
      <c r="BEM24" s="718"/>
      <c r="BEN24" s="718"/>
      <c r="BEO24" s="718"/>
      <c r="BEP24" s="718"/>
      <c r="BEQ24" s="718"/>
      <c r="BER24" s="718"/>
      <c r="BES24" s="718"/>
      <c r="BET24" s="718"/>
      <c r="BEU24" s="718"/>
      <c r="BEV24" s="718"/>
      <c r="BEW24" s="718"/>
      <c r="BEX24" s="718"/>
      <c r="BEY24" s="718"/>
      <c r="BEZ24" s="718"/>
      <c r="BFA24" s="718"/>
      <c r="BFB24" s="718"/>
      <c r="BFC24" s="718"/>
      <c r="BFD24" s="718"/>
      <c r="BFE24" s="718"/>
      <c r="BFF24" s="718"/>
      <c r="BFG24" s="718"/>
      <c r="BFH24" s="718"/>
      <c r="BFI24" s="718"/>
      <c r="BFJ24" s="718"/>
      <c r="BFK24" s="718"/>
      <c r="BFL24" s="718"/>
      <c r="BFM24" s="718"/>
      <c r="BFN24" s="718"/>
      <c r="BFO24" s="718"/>
      <c r="BFP24" s="718"/>
      <c r="BFQ24" s="718"/>
      <c r="BFR24" s="718"/>
      <c r="BFS24" s="718"/>
      <c r="BFT24" s="718"/>
      <c r="BFU24" s="718"/>
      <c r="BFV24" s="718"/>
      <c r="BFW24" s="718"/>
      <c r="BFX24" s="718"/>
      <c r="BFY24" s="718"/>
      <c r="BFZ24" s="718"/>
      <c r="BGA24" s="718"/>
      <c r="BGB24" s="718"/>
      <c r="BGC24" s="718"/>
      <c r="BGD24" s="718"/>
      <c r="BGE24" s="718"/>
      <c r="BGF24" s="718"/>
      <c r="BGG24" s="718"/>
      <c r="BGH24" s="718"/>
      <c r="BGI24" s="718"/>
      <c r="BGJ24" s="718"/>
      <c r="BGK24" s="718"/>
      <c r="BGL24" s="718"/>
      <c r="BGM24" s="718"/>
      <c r="BGN24" s="718"/>
      <c r="BGO24" s="718"/>
      <c r="BGP24" s="718"/>
      <c r="BGQ24" s="718"/>
      <c r="BGR24" s="718"/>
      <c r="BGS24" s="718"/>
      <c r="BGT24" s="718"/>
      <c r="BGU24" s="718"/>
      <c r="BGV24" s="718"/>
      <c r="BGW24" s="718"/>
      <c r="BGX24" s="718"/>
      <c r="BGY24" s="718"/>
      <c r="BGZ24" s="718"/>
      <c r="BHA24" s="718"/>
      <c r="BHB24" s="718"/>
      <c r="BHC24" s="718"/>
      <c r="BHD24" s="718"/>
      <c r="BHE24" s="718"/>
      <c r="BHF24" s="718"/>
      <c r="BHG24" s="718"/>
      <c r="BHH24" s="718"/>
      <c r="BHI24" s="718"/>
      <c r="BHJ24" s="718"/>
      <c r="BHK24" s="718"/>
      <c r="BHL24" s="718"/>
      <c r="BHM24" s="718"/>
      <c r="BHN24" s="718"/>
      <c r="BHO24" s="718"/>
      <c r="BHP24" s="718"/>
      <c r="BHQ24" s="718"/>
      <c r="BHR24" s="718"/>
      <c r="BHS24" s="718"/>
      <c r="BHT24" s="718"/>
      <c r="BHU24" s="718"/>
      <c r="BHV24" s="718"/>
      <c r="BHW24" s="718"/>
      <c r="BHX24" s="718"/>
      <c r="BHY24" s="718"/>
      <c r="BHZ24" s="718"/>
      <c r="BIA24" s="718"/>
      <c r="BIB24" s="718"/>
      <c r="BIC24" s="718"/>
      <c r="BID24" s="718"/>
      <c r="BIE24" s="718"/>
      <c r="BIF24" s="718"/>
      <c r="BIG24" s="718"/>
      <c r="BIH24" s="718"/>
      <c r="BII24" s="718"/>
      <c r="BIJ24" s="718"/>
      <c r="BIK24" s="718"/>
      <c r="BIL24" s="718"/>
      <c r="BIM24" s="718"/>
      <c r="BIN24" s="718"/>
      <c r="BIO24" s="718"/>
      <c r="BIP24" s="718"/>
      <c r="BIQ24" s="718"/>
      <c r="BIR24" s="718"/>
      <c r="BIS24" s="718"/>
      <c r="BIT24" s="718"/>
      <c r="BIU24" s="718"/>
      <c r="BIV24" s="718"/>
      <c r="BIW24" s="718"/>
      <c r="BIX24" s="718"/>
      <c r="BIY24" s="718"/>
      <c r="BIZ24" s="718"/>
      <c r="BJA24" s="718"/>
      <c r="BJB24" s="718"/>
      <c r="BJC24" s="718"/>
      <c r="BJD24" s="718"/>
      <c r="BJE24" s="718"/>
      <c r="BJF24" s="718"/>
      <c r="BJG24" s="718"/>
      <c r="BJH24" s="718"/>
      <c r="BJI24" s="718"/>
      <c r="BJJ24" s="718"/>
      <c r="BJK24" s="718"/>
      <c r="BJL24" s="718"/>
      <c r="BJM24" s="718"/>
      <c r="BJN24" s="718"/>
      <c r="BJO24" s="718"/>
      <c r="BJP24" s="718"/>
      <c r="BJQ24" s="718"/>
      <c r="BJR24" s="718"/>
      <c r="BJS24" s="718"/>
      <c r="BJT24" s="718"/>
      <c r="BJU24" s="718"/>
      <c r="BJV24" s="718"/>
      <c r="BJW24" s="718"/>
      <c r="BJX24" s="718"/>
      <c r="BJY24" s="718"/>
      <c r="BJZ24" s="718"/>
      <c r="BKA24" s="718"/>
      <c r="BKB24" s="718"/>
      <c r="BKC24" s="718"/>
      <c r="BKD24" s="718"/>
      <c r="BKE24" s="718"/>
      <c r="BKF24" s="718"/>
      <c r="BKG24" s="718"/>
      <c r="BKH24" s="718"/>
      <c r="BKI24" s="718"/>
      <c r="BKJ24" s="718"/>
      <c r="BKK24" s="718"/>
      <c r="BKL24" s="718"/>
      <c r="BKM24" s="718"/>
      <c r="BKN24" s="718"/>
      <c r="BKO24" s="718"/>
      <c r="BKP24" s="718"/>
      <c r="BKQ24" s="718"/>
      <c r="BKR24" s="718"/>
      <c r="BKS24" s="718"/>
      <c r="BKT24" s="718"/>
      <c r="BKU24" s="718"/>
      <c r="BKV24" s="718"/>
      <c r="BKW24" s="718"/>
      <c r="BKX24" s="718"/>
      <c r="BKY24" s="718"/>
      <c r="BKZ24" s="718"/>
      <c r="BLA24" s="718"/>
      <c r="BLB24" s="718"/>
      <c r="BLC24" s="718"/>
      <c r="BLD24" s="718"/>
      <c r="BLE24" s="718"/>
      <c r="BLF24" s="718"/>
      <c r="BLG24" s="718"/>
      <c r="BLH24" s="718"/>
      <c r="BLI24" s="718"/>
      <c r="BLJ24" s="718"/>
      <c r="BLK24" s="718"/>
      <c r="BLL24" s="718"/>
      <c r="BLM24" s="718"/>
      <c r="BLN24" s="718"/>
      <c r="BLO24" s="718"/>
      <c r="BLP24" s="718"/>
      <c r="BLQ24" s="718"/>
      <c r="BLR24" s="718"/>
      <c r="BLS24" s="718"/>
      <c r="BLT24" s="718"/>
      <c r="BLU24" s="718"/>
      <c r="BLV24" s="718"/>
      <c r="BLW24" s="718"/>
      <c r="BLX24" s="718"/>
      <c r="BLY24" s="718"/>
      <c r="BLZ24" s="718"/>
      <c r="BMA24" s="718"/>
      <c r="BMB24" s="718"/>
      <c r="BMC24" s="718"/>
      <c r="BMD24" s="718"/>
      <c r="BME24" s="718"/>
      <c r="BMF24" s="718"/>
      <c r="BMG24" s="718"/>
      <c r="BMH24" s="718"/>
      <c r="BMI24" s="718"/>
      <c r="BMJ24" s="718"/>
      <c r="BMK24" s="718"/>
      <c r="BML24" s="718"/>
      <c r="BMM24" s="718"/>
      <c r="BMN24" s="718"/>
      <c r="BMO24" s="718"/>
      <c r="BMP24" s="718"/>
      <c r="BMQ24" s="718"/>
      <c r="BMR24" s="718"/>
      <c r="BMS24" s="718"/>
      <c r="BMT24" s="718"/>
      <c r="BMU24" s="718"/>
      <c r="BMV24" s="718"/>
      <c r="BMW24" s="718"/>
      <c r="BMX24" s="718"/>
      <c r="BMY24" s="718"/>
      <c r="BMZ24" s="718"/>
      <c r="BNA24" s="718"/>
      <c r="BNB24" s="718"/>
      <c r="BNC24" s="718"/>
      <c r="BND24" s="718"/>
      <c r="BNE24" s="718"/>
      <c r="BNF24" s="718"/>
      <c r="BNG24" s="718"/>
      <c r="BNH24" s="718"/>
      <c r="BNI24" s="718"/>
      <c r="BNJ24" s="718"/>
      <c r="BNK24" s="718"/>
      <c r="BNL24" s="718"/>
      <c r="BNM24" s="718"/>
      <c r="BNN24" s="718"/>
      <c r="BNO24" s="718"/>
      <c r="BNP24" s="718"/>
      <c r="BNQ24" s="718"/>
      <c r="BNR24" s="718"/>
      <c r="BNS24" s="718"/>
      <c r="BNT24" s="718"/>
      <c r="BNU24" s="718"/>
      <c r="BNV24" s="718"/>
      <c r="BNW24" s="718"/>
      <c r="BNX24" s="718"/>
      <c r="BNY24" s="718"/>
      <c r="BNZ24" s="718"/>
      <c r="BOA24" s="718"/>
      <c r="BOB24" s="718"/>
      <c r="BOC24" s="718"/>
      <c r="BOD24" s="718"/>
      <c r="BOE24" s="718"/>
      <c r="BOF24" s="718"/>
      <c r="BOG24" s="718"/>
      <c r="BOH24" s="718"/>
      <c r="BOI24" s="718"/>
      <c r="BOJ24" s="718"/>
      <c r="BOK24" s="718"/>
      <c r="BOL24" s="718"/>
      <c r="BOM24" s="718"/>
      <c r="BON24" s="718"/>
      <c r="BOO24" s="718"/>
      <c r="BOP24" s="718"/>
      <c r="BOQ24" s="718"/>
      <c r="BOR24" s="718"/>
      <c r="BOS24" s="718"/>
      <c r="BOT24" s="718"/>
      <c r="BOU24" s="718"/>
      <c r="BOV24" s="718"/>
      <c r="BOW24" s="718"/>
      <c r="BOX24" s="718"/>
      <c r="BOY24" s="718"/>
      <c r="BOZ24" s="718"/>
      <c r="BPA24" s="718"/>
      <c r="BPB24" s="718"/>
      <c r="BPC24" s="718"/>
      <c r="BPD24" s="718"/>
      <c r="BPE24" s="718"/>
      <c r="BPF24" s="718"/>
      <c r="BPG24" s="718"/>
      <c r="BPH24" s="718"/>
      <c r="BPI24" s="718"/>
      <c r="BPJ24" s="718"/>
      <c r="BPK24" s="718"/>
      <c r="BPL24" s="718"/>
      <c r="BPM24" s="718"/>
      <c r="BPN24" s="718"/>
      <c r="BPO24" s="718"/>
      <c r="BPP24" s="718"/>
      <c r="BPQ24" s="718"/>
      <c r="BPR24" s="718"/>
      <c r="BPS24" s="718"/>
      <c r="BPT24" s="718"/>
      <c r="BPU24" s="718"/>
      <c r="BPV24" s="718"/>
      <c r="BPW24" s="718"/>
      <c r="BPX24" s="718"/>
      <c r="BPY24" s="718"/>
      <c r="BPZ24" s="718"/>
      <c r="BQA24" s="718"/>
      <c r="BQB24" s="718"/>
      <c r="BQC24" s="718"/>
      <c r="BQD24" s="718"/>
      <c r="BQE24" s="718"/>
      <c r="BQF24" s="718"/>
      <c r="BQG24" s="718"/>
      <c r="BQH24" s="718"/>
      <c r="BQI24" s="718"/>
      <c r="BQJ24" s="718"/>
      <c r="BQK24" s="718"/>
      <c r="BQL24" s="718"/>
      <c r="BQM24" s="718"/>
      <c r="BQN24" s="718"/>
      <c r="BQO24" s="718"/>
      <c r="BQP24" s="718"/>
      <c r="BQQ24" s="718"/>
      <c r="BQR24" s="718"/>
      <c r="BQS24" s="718"/>
      <c r="BQT24" s="718"/>
      <c r="BQU24" s="718"/>
      <c r="BQV24" s="718"/>
      <c r="BQW24" s="718"/>
      <c r="BQX24" s="718"/>
      <c r="BQY24" s="718"/>
      <c r="BQZ24" s="718"/>
      <c r="BRA24" s="718"/>
      <c r="BRB24" s="718"/>
      <c r="BRC24" s="718"/>
      <c r="BRD24" s="718"/>
      <c r="BRE24" s="718"/>
      <c r="BRF24" s="718"/>
      <c r="BRG24" s="718"/>
      <c r="BRH24" s="718"/>
      <c r="BRI24" s="718"/>
      <c r="BRJ24" s="718"/>
      <c r="BRK24" s="718"/>
      <c r="BRL24" s="718"/>
      <c r="BRM24" s="718"/>
      <c r="BRN24" s="718"/>
      <c r="BRO24" s="718"/>
      <c r="BRP24" s="718"/>
      <c r="BRQ24" s="718"/>
      <c r="BRR24" s="718"/>
      <c r="BRS24" s="718"/>
      <c r="BRT24" s="718"/>
      <c r="BRU24" s="718"/>
      <c r="BRV24" s="718"/>
      <c r="BRW24" s="718"/>
      <c r="BRX24" s="718"/>
      <c r="BRY24" s="718"/>
      <c r="BRZ24" s="718"/>
      <c r="BSA24" s="718"/>
      <c r="BSB24" s="718"/>
      <c r="BSC24" s="718"/>
      <c r="BSD24" s="718"/>
      <c r="BSE24" s="718"/>
      <c r="BSF24" s="718"/>
      <c r="BSG24" s="718"/>
      <c r="BSH24" s="718"/>
      <c r="BSI24" s="718"/>
      <c r="BSJ24" s="718"/>
      <c r="BSK24" s="718"/>
      <c r="BSL24" s="718"/>
      <c r="BSM24" s="718"/>
      <c r="BSN24" s="718"/>
      <c r="BSO24" s="718"/>
      <c r="BSP24" s="718"/>
      <c r="BSQ24" s="718"/>
      <c r="BSR24" s="718"/>
      <c r="BSS24" s="718"/>
      <c r="BST24" s="718"/>
      <c r="BSU24" s="718"/>
      <c r="BSV24" s="718"/>
      <c r="BSW24" s="718"/>
      <c r="BSX24" s="718"/>
      <c r="BSY24" s="718"/>
      <c r="BSZ24" s="718"/>
      <c r="BTA24" s="718"/>
      <c r="BTB24" s="718"/>
      <c r="BTC24" s="718"/>
      <c r="BTD24" s="718"/>
      <c r="BTE24" s="718"/>
      <c r="BTF24" s="718"/>
      <c r="BTG24" s="718"/>
      <c r="BTH24" s="718"/>
      <c r="BTI24" s="718"/>
      <c r="BTJ24" s="718"/>
      <c r="BTK24" s="718"/>
      <c r="BTL24" s="718"/>
      <c r="BTM24" s="718"/>
      <c r="BTN24" s="718"/>
      <c r="BTO24" s="718"/>
      <c r="BTP24" s="718"/>
      <c r="BTQ24" s="718"/>
      <c r="BTR24" s="718"/>
      <c r="BTS24" s="718"/>
      <c r="BTT24" s="718"/>
      <c r="BTU24" s="718"/>
      <c r="BTV24" s="718"/>
      <c r="BTW24" s="718"/>
      <c r="BTX24" s="718"/>
      <c r="BTY24" s="718"/>
      <c r="BTZ24" s="718"/>
      <c r="BUA24" s="718"/>
      <c r="BUB24" s="718"/>
      <c r="BUC24" s="718"/>
      <c r="BUD24" s="718"/>
      <c r="BUE24" s="718"/>
      <c r="BUF24" s="718"/>
      <c r="BUG24" s="718"/>
      <c r="BUH24" s="718"/>
      <c r="BUI24" s="718"/>
      <c r="BUJ24" s="718"/>
      <c r="BUK24" s="718"/>
      <c r="BUL24" s="718"/>
      <c r="BUM24" s="718"/>
      <c r="BUN24" s="718"/>
      <c r="BUO24" s="718"/>
      <c r="BUP24" s="718"/>
      <c r="BUQ24" s="718"/>
      <c r="BUR24" s="718"/>
      <c r="BUS24" s="718"/>
      <c r="BUT24" s="718"/>
      <c r="BUU24" s="718"/>
      <c r="BUV24" s="718"/>
      <c r="BUW24" s="718"/>
      <c r="BUX24" s="718"/>
      <c r="BUY24" s="718"/>
      <c r="BUZ24" s="718"/>
      <c r="BVA24" s="718"/>
      <c r="BVB24" s="718"/>
      <c r="BVC24" s="718"/>
      <c r="BVD24" s="718"/>
      <c r="BVE24" s="718"/>
      <c r="BVF24" s="718"/>
      <c r="BVG24" s="718"/>
      <c r="BVH24" s="718"/>
      <c r="BVI24" s="718"/>
      <c r="BVJ24" s="718"/>
      <c r="BVK24" s="718"/>
      <c r="BVL24" s="718"/>
      <c r="BVM24" s="718"/>
      <c r="BVN24" s="718"/>
      <c r="BVO24" s="718"/>
      <c r="BVP24" s="718"/>
      <c r="BVQ24" s="718"/>
      <c r="BVR24" s="718"/>
      <c r="BVS24" s="718"/>
      <c r="BVT24" s="718"/>
      <c r="BVU24" s="718"/>
      <c r="BVV24" s="718"/>
      <c r="BVW24" s="718"/>
      <c r="BVX24" s="718"/>
      <c r="BVY24" s="718"/>
      <c r="BVZ24" s="718"/>
      <c r="BWA24" s="718"/>
      <c r="BWB24" s="718"/>
      <c r="BWC24" s="718"/>
      <c r="BWD24" s="718"/>
      <c r="BWE24" s="718"/>
      <c r="BWF24" s="718"/>
      <c r="BWG24" s="718"/>
      <c r="BWH24" s="718"/>
      <c r="BWI24" s="718"/>
      <c r="BWJ24" s="718"/>
      <c r="BWK24" s="718"/>
      <c r="BWL24" s="718"/>
      <c r="BWM24" s="718"/>
      <c r="BWN24" s="718"/>
      <c r="BWO24" s="718"/>
      <c r="BWP24" s="718"/>
      <c r="BWQ24" s="718"/>
      <c r="BWR24" s="718"/>
      <c r="BWS24" s="718"/>
      <c r="BWT24" s="718"/>
      <c r="BWU24" s="718"/>
      <c r="BWV24" s="718"/>
    </row>
    <row r="25" spans="1:1972" s="1069" customFormat="1" ht="30" customHeight="1" thickBot="1" x14ac:dyDescent="0.3">
      <c r="A25" s="1050" t="s">
        <v>2747</v>
      </c>
      <c r="B25" s="1067">
        <v>0</v>
      </c>
      <c r="C25" s="1067">
        <v>0</v>
      </c>
      <c r="D25" s="1068">
        <v>0</v>
      </c>
      <c r="E25" s="718"/>
      <c r="F25" s="718"/>
      <c r="G25" s="1053"/>
      <c r="H25" s="718"/>
      <c r="I25" s="718"/>
      <c r="J25" s="718"/>
      <c r="K25" s="718"/>
      <c r="L25" s="718"/>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c r="EA25" s="718"/>
      <c r="EB25" s="718"/>
      <c r="EC25" s="718"/>
      <c r="ED25" s="718"/>
      <c r="EE25" s="718"/>
      <c r="EF25" s="718"/>
      <c r="EG25" s="718"/>
      <c r="EH25" s="718"/>
      <c r="EI25" s="718"/>
      <c r="EJ25" s="718"/>
      <c r="EK25" s="718"/>
      <c r="EL25" s="718"/>
      <c r="EM25" s="718"/>
      <c r="EN25" s="718"/>
      <c r="EO25" s="718"/>
      <c r="EP25" s="718"/>
      <c r="EQ25" s="718"/>
      <c r="ER25" s="718"/>
      <c r="ES25" s="718"/>
      <c r="ET25" s="718"/>
      <c r="EU25" s="718"/>
      <c r="EV25" s="718"/>
      <c r="EW25" s="718"/>
      <c r="EX25" s="718"/>
      <c r="EY25" s="718"/>
      <c r="EZ25" s="718"/>
      <c r="FA25" s="718"/>
      <c r="FB25" s="718"/>
      <c r="FC25" s="718"/>
      <c r="FD25" s="718"/>
      <c r="FE25" s="718"/>
      <c r="FF25" s="718"/>
      <c r="FG25" s="718"/>
      <c r="FH25" s="718"/>
      <c r="FI25" s="718"/>
      <c r="FJ25" s="718"/>
      <c r="FK25" s="718"/>
      <c r="FL25" s="718"/>
      <c r="FM25" s="718"/>
      <c r="FN25" s="718"/>
      <c r="FO25" s="718"/>
      <c r="FP25" s="718"/>
      <c r="FQ25" s="718"/>
      <c r="FR25" s="718"/>
      <c r="FS25" s="718"/>
      <c r="FT25" s="718"/>
      <c r="FU25" s="718"/>
      <c r="FV25" s="718"/>
      <c r="FW25" s="718"/>
      <c r="FX25" s="718"/>
      <c r="FY25" s="718"/>
      <c r="FZ25" s="718"/>
      <c r="GA25" s="718"/>
      <c r="GB25" s="718"/>
      <c r="GC25" s="718"/>
      <c r="GD25" s="718"/>
      <c r="GE25" s="718"/>
      <c r="GF25" s="718"/>
      <c r="GG25" s="718"/>
      <c r="GH25" s="718"/>
      <c r="GI25" s="718"/>
      <c r="GJ25" s="718"/>
      <c r="GK25" s="718"/>
      <c r="GL25" s="718"/>
      <c r="GM25" s="718"/>
      <c r="GN25" s="718"/>
      <c r="GO25" s="718"/>
      <c r="GP25" s="718"/>
      <c r="GQ25" s="718"/>
      <c r="GR25" s="718"/>
      <c r="GS25" s="718"/>
      <c r="GT25" s="718"/>
      <c r="GU25" s="718"/>
      <c r="GV25" s="718"/>
      <c r="GW25" s="718"/>
      <c r="GX25" s="718"/>
      <c r="GY25" s="718"/>
      <c r="GZ25" s="718"/>
      <c r="HA25" s="718"/>
      <c r="HB25" s="718"/>
      <c r="HC25" s="718"/>
      <c r="HD25" s="718"/>
      <c r="HE25" s="718"/>
      <c r="HF25" s="718"/>
      <c r="HG25" s="718"/>
      <c r="HH25" s="718"/>
      <c r="HI25" s="718"/>
      <c r="HJ25" s="718"/>
      <c r="HK25" s="718"/>
      <c r="HL25" s="718"/>
      <c r="HM25" s="718"/>
      <c r="HN25" s="718"/>
      <c r="HO25" s="718"/>
      <c r="HP25" s="718"/>
      <c r="HQ25" s="718"/>
      <c r="HR25" s="718"/>
      <c r="HS25" s="718"/>
      <c r="HT25" s="718"/>
      <c r="HU25" s="718"/>
      <c r="HV25" s="718"/>
      <c r="HW25" s="718"/>
      <c r="HX25" s="718"/>
      <c r="HY25" s="718"/>
      <c r="HZ25" s="718"/>
      <c r="IA25" s="718"/>
      <c r="IB25" s="718"/>
      <c r="IC25" s="718"/>
      <c r="ID25" s="718"/>
      <c r="IE25" s="718"/>
      <c r="IF25" s="718"/>
      <c r="IG25" s="718"/>
      <c r="IH25" s="718"/>
      <c r="II25" s="718"/>
      <c r="IJ25" s="718"/>
      <c r="IK25" s="718"/>
      <c r="IL25" s="718"/>
      <c r="IM25" s="718"/>
      <c r="IN25" s="718"/>
      <c r="IO25" s="718"/>
      <c r="IP25" s="718"/>
      <c r="IQ25" s="718"/>
      <c r="IR25" s="718"/>
      <c r="IS25" s="718"/>
      <c r="IT25" s="718"/>
      <c r="IU25" s="718"/>
      <c r="IV25" s="718"/>
      <c r="IW25" s="718"/>
      <c r="IX25" s="718"/>
      <c r="IY25" s="718"/>
      <c r="IZ25" s="718"/>
      <c r="JA25" s="718"/>
      <c r="JB25" s="718"/>
      <c r="JC25" s="718"/>
      <c r="JD25" s="718"/>
      <c r="JE25" s="718"/>
      <c r="JF25" s="718"/>
      <c r="JG25" s="718"/>
      <c r="JH25" s="718"/>
      <c r="JI25" s="718"/>
      <c r="JJ25" s="718"/>
      <c r="JK25" s="718"/>
      <c r="JL25" s="718"/>
      <c r="JM25" s="718"/>
      <c r="JN25" s="718"/>
      <c r="JO25" s="718"/>
      <c r="JP25" s="718"/>
      <c r="JQ25" s="718"/>
      <c r="JR25" s="718"/>
      <c r="JS25" s="718"/>
      <c r="JT25" s="718"/>
      <c r="JU25" s="718"/>
      <c r="JV25" s="718"/>
      <c r="JW25" s="718"/>
      <c r="JX25" s="718"/>
      <c r="JY25" s="718"/>
      <c r="JZ25" s="718"/>
      <c r="KA25" s="718"/>
      <c r="KB25" s="718"/>
      <c r="KC25" s="718"/>
      <c r="KD25" s="718"/>
      <c r="KE25" s="718"/>
      <c r="KF25" s="718"/>
      <c r="KG25" s="718"/>
      <c r="KH25" s="718"/>
      <c r="KI25" s="718"/>
      <c r="KJ25" s="718"/>
      <c r="KK25" s="718"/>
      <c r="KL25" s="718"/>
      <c r="KM25" s="718"/>
      <c r="KN25" s="718"/>
      <c r="KO25" s="718"/>
      <c r="KP25" s="718"/>
      <c r="KQ25" s="718"/>
      <c r="KR25" s="718"/>
      <c r="KS25" s="718"/>
      <c r="KT25" s="718"/>
      <c r="KU25" s="718"/>
      <c r="KV25" s="718"/>
      <c r="KW25" s="718"/>
      <c r="KX25" s="718"/>
      <c r="KY25" s="718"/>
      <c r="KZ25" s="718"/>
      <c r="LA25" s="718"/>
      <c r="LB25" s="718"/>
      <c r="LC25" s="718"/>
      <c r="LD25" s="718"/>
      <c r="LE25" s="718"/>
      <c r="LF25" s="718"/>
      <c r="LG25" s="718"/>
      <c r="LH25" s="718"/>
      <c r="LI25" s="718"/>
      <c r="LJ25" s="718"/>
      <c r="LK25" s="718"/>
      <c r="LL25" s="718"/>
      <c r="LM25" s="718"/>
      <c r="LN25" s="718"/>
      <c r="LO25" s="718"/>
      <c r="LP25" s="718"/>
      <c r="LQ25" s="718"/>
      <c r="LR25" s="718"/>
      <c r="LS25" s="718"/>
      <c r="LT25" s="718"/>
      <c r="LU25" s="718"/>
      <c r="LV25" s="718"/>
      <c r="LW25" s="718"/>
      <c r="LX25" s="718"/>
      <c r="LY25" s="718"/>
      <c r="LZ25" s="718"/>
      <c r="MA25" s="718"/>
      <c r="MB25" s="718"/>
      <c r="MC25" s="718"/>
      <c r="MD25" s="718"/>
      <c r="ME25" s="718"/>
      <c r="MF25" s="718"/>
      <c r="MG25" s="718"/>
      <c r="MH25" s="718"/>
      <c r="MI25" s="718"/>
      <c r="MJ25" s="718"/>
      <c r="MK25" s="718"/>
      <c r="ML25" s="718"/>
      <c r="MM25" s="718"/>
      <c r="MN25" s="718"/>
      <c r="MO25" s="718"/>
      <c r="MP25" s="718"/>
      <c r="MQ25" s="718"/>
      <c r="MR25" s="718"/>
      <c r="MS25" s="718"/>
      <c r="MT25" s="718"/>
      <c r="MU25" s="718"/>
      <c r="MV25" s="718"/>
      <c r="MW25" s="718"/>
      <c r="MX25" s="718"/>
      <c r="MY25" s="718"/>
      <c r="MZ25" s="718"/>
      <c r="NA25" s="718"/>
      <c r="NB25" s="718"/>
      <c r="NC25" s="718"/>
      <c r="ND25" s="718"/>
      <c r="NE25" s="718"/>
      <c r="NF25" s="718"/>
      <c r="NG25" s="718"/>
      <c r="NH25" s="718"/>
      <c r="NI25" s="718"/>
      <c r="NJ25" s="718"/>
      <c r="NK25" s="718"/>
      <c r="NL25" s="718"/>
      <c r="NM25" s="718"/>
      <c r="NN25" s="718"/>
      <c r="NO25" s="718"/>
      <c r="NP25" s="718"/>
      <c r="NQ25" s="718"/>
      <c r="NR25" s="718"/>
      <c r="NS25" s="718"/>
      <c r="NT25" s="718"/>
      <c r="NU25" s="718"/>
      <c r="NV25" s="718"/>
      <c r="NW25" s="718"/>
      <c r="NX25" s="718"/>
      <c r="NY25" s="718"/>
      <c r="NZ25" s="718"/>
      <c r="OA25" s="718"/>
      <c r="OB25" s="718"/>
      <c r="OC25" s="718"/>
      <c r="OD25" s="718"/>
      <c r="OE25" s="718"/>
      <c r="OF25" s="718"/>
      <c r="OG25" s="718"/>
      <c r="OH25" s="718"/>
      <c r="OI25" s="718"/>
      <c r="OJ25" s="718"/>
      <c r="OK25" s="718"/>
      <c r="OL25" s="718"/>
      <c r="OM25" s="718"/>
      <c r="ON25" s="718"/>
      <c r="OO25" s="718"/>
      <c r="OP25" s="718"/>
      <c r="OQ25" s="718"/>
      <c r="OR25" s="718"/>
      <c r="OS25" s="718"/>
      <c r="OT25" s="718"/>
      <c r="OU25" s="718"/>
      <c r="OV25" s="718"/>
      <c r="OW25" s="718"/>
      <c r="OX25" s="718"/>
      <c r="OY25" s="718"/>
      <c r="OZ25" s="718"/>
      <c r="PA25" s="718"/>
      <c r="PB25" s="718"/>
      <c r="PC25" s="718"/>
      <c r="PD25" s="718"/>
      <c r="PE25" s="718"/>
      <c r="PF25" s="718"/>
      <c r="PG25" s="718"/>
      <c r="PH25" s="718"/>
      <c r="PI25" s="718"/>
      <c r="PJ25" s="718"/>
      <c r="PK25" s="718"/>
      <c r="PL25" s="718"/>
      <c r="PM25" s="718"/>
      <c r="PN25" s="718"/>
      <c r="PO25" s="718"/>
      <c r="PP25" s="718"/>
      <c r="PQ25" s="718"/>
      <c r="PR25" s="718"/>
      <c r="PS25" s="718"/>
      <c r="PT25" s="718"/>
      <c r="PU25" s="718"/>
      <c r="PV25" s="718"/>
      <c r="PW25" s="718"/>
      <c r="PX25" s="718"/>
      <c r="PY25" s="718"/>
      <c r="PZ25" s="718"/>
      <c r="QA25" s="718"/>
      <c r="QB25" s="718"/>
      <c r="QC25" s="718"/>
      <c r="QD25" s="718"/>
      <c r="QE25" s="718"/>
      <c r="QF25" s="718"/>
      <c r="QG25" s="718"/>
      <c r="QH25" s="718"/>
      <c r="QI25" s="718"/>
      <c r="QJ25" s="718"/>
      <c r="QK25" s="718"/>
      <c r="QL25" s="718"/>
      <c r="QM25" s="718"/>
      <c r="QN25" s="718"/>
      <c r="QO25" s="718"/>
      <c r="QP25" s="718"/>
      <c r="QQ25" s="718"/>
      <c r="QR25" s="718"/>
      <c r="QS25" s="718"/>
      <c r="QT25" s="718"/>
      <c r="QU25" s="718"/>
      <c r="QV25" s="718"/>
      <c r="QW25" s="718"/>
      <c r="QX25" s="718"/>
      <c r="QY25" s="718"/>
      <c r="QZ25" s="718"/>
      <c r="RA25" s="718"/>
      <c r="RB25" s="718"/>
      <c r="RC25" s="718"/>
      <c r="RD25" s="718"/>
      <c r="RE25" s="718"/>
      <c r="RF25" s="718"/>
      <c r="RG25" s="718"/>
      <c r="RH25" s="718"/>
      <c r="RI25" s="718"/>
      <c r="RJ25" s="718"/>
      <c r="RK25" s="718"/>
      <c r="RL25" s="718"/>
      <c r="RM25" s="718"/>
      <c r="RN25" s="718"/>
      <c r="RO25" s="718"/>
      <c r="RP25" s="718"/>
      <c r="RQ25" s="718"/>
      <c r="RR25" s="718"/>
      <c r="RS25" s="718"/>
      <c r="RT25" s="718"/>
      <c r="RU25" s="718"/>
      <c r="RV25" s="718"/>
      <c r="RW25" s="718"/>
      <c r="RX25" s="718"/>
      <c r="RY25" s="718"/>
      <c r="RZ25" s="718"/>
      <c r="SA25" s="718"/>
      <c r="SB25" s="718"/>
      <c r="SC25" s="718"/>
      <c r="SD25" s="718"/>
      <c r="SE25" s="718"/>
      <c r="SF25" s="718"/>
      <c r="SG25" s="718"/>
      <c r="SH25" s="718"/>
      <c r="SI25" s="718"/>
      <c r="SJ25" s="718"/>
      <c r="SK25" s="718"/>
      <c r="SL25" s="718"/>
      <c r="SM25" s="718"/>
      <c r="SN25" s="718"/>
      <c r="SO25" s="718"/>
      <c r="SP25" s="718"/>
      <c r="SQ25" s="718"/>
      <c r="SR25" s="718"/>
      <c r="SS25" s="718"/>
      <c r="ST25" s="718"/>
      <c r="SU25" s="718"/>
      <c r="SV25" s="718"/>
      <c r="SW25" s="718"/>
      <c r="SX25" s="718"/>
      <c r="SY25" s="718"/>
      <c r="SZ25" s="718"/>
      <c r="TA25" s="718"/>
      <c r="TB25" s="718"/>
      <c r="TC25" s="718"/>
      <c r="TD25" s="718"/>
      <c r="TE25" s="718"/>
      <c r="TF25" s="718"/>
      <c r="TG25" s="718"/>
      <c r="TH25" s="718"/>
      <c r="TI25" s="718"/>
      <c r="TJ25" s="718"/>
      <c r="TK25" s="718"/>
      <c r="TL25" s="718"/>
      <c r="TM25" s="718"/>
      <c r="TN25" s="718"/>
      <c r="TO25" s="718"/>
      <c r="TP25" s="718"/>
      <c r="TQ25" s="718"/>
      <c r="TR25" s="718"/>
      <c r="TS25" s="718"/>
      <c r="TT25" s="718"/>
      <c r="TU25" s="718"/>
      <c r="TV25" s="718"/>
      <c r="TW25" s="718"/>
      <c r="TX25" s="718"/>
      <c r="TY25" s="718"/>
      <c r="TZ25" s="718"/>
      <c r="UA25" s="718"/>
      <c r="UB25" s="718"/>
      <c r="UC25" s="718"/>
      <c r="UD25" s="718"/>
      <c r="UE25" s="718"/>
      <c r="UF25" s="718"/>
      <c r="UG25" s="718"/>
      <c r="UH25" s="718"/>
      <c r="UI25" s="718"/>
      <c r="UJ25" s="718"/>
      <c r="UK25" s="718"/>
      <c r="UL25" s="718"/>
      <c r="UM25" s="718"/>
      <c r="UN25" s="718"/>
      <c r="UO25" s="718"/>
      <c r="UP25" s="718"/>
      <c r="UQ25" s="718"/>
      <c r="UR25" s="718"/>
      <c r="US25" s="718"/>
      <c r="UT25" s="718"/>
      <c r="UU25" s="718"/>
      <c r="UV25" s="718"/>
      <c r="UW25" s="718"/>
      <c r="UX25" s="718"/>
      <c r="UY25" s="718"/>
      <c r="UZ25" s="718"/>
      <c r="VA25" s="718"/>
      <c r="VB25" s="718"/>
      <c r="VC25" s="718"/>
      <c r="VD25" s="718"/>
      <c r="VE25" s="718"/>
      <c r="VF25" s="718"/>
      <c r="VG25" s="718"/>
      <c r="VH25" s="718"/>
      <c r="VI25" s="718"/>
      <c r="VJ25" s="718"/>
      <c r="VK25" s="718"/>
      <c r="VL25" s="718"/>
      <c r="VM25" s="718"/>
      <c r="VN25" s="718"/>
      <c r="VO25" s="718"/>
      <c r="VP25" s="718"/>
      <c r="VQ25" s="718"/>
      <c r="VR25" s="718"/>
      <c r="VS25" s="718"/>
      <c r="VT25" s="718"/>
      <c r="VU25" s="718"/>
      <c r="VV25" s="718"/>
      <c r="VW25" s="718"/>
      <c r="VX25" s="718"/>
      <c r="VY25" s="718"/>
      <c r="VZ25" s="718"/>
      <c r="WA25" s="718"/>
      <c r="WB25" s="718"/>
      <c r="WC25" s="718"/>
      <c r="WD25" s="718"/>
      <c r="WE25" s="718"/>
      <c r="WF25" s="718"/>
      <c r="WG25" s="718"/>
      <c r="WH25" s="718"/>
      <c r="WI25" s="718"/>
      <c r="WJ25" s="718"/>
      <c r="WK25" s="718"/>
      <c r="WL25" s="718"/>
      <c r="WM25" s="718"/>
      <c r="WN25" s="718"/>
      <c r="WO25" s="718"/>
      <c r="WP25" s="718"/>
      <c r="WQ25" s="718"/>
      <c r="WR25" s="718"/>
      <c r="WS25" s="718"/>
      <c r="WT25" s="718"/>
      <c r="WU25" s="718"/>
      <c r="WV25" s="718"/>
      <c r="WW25" s="718"/>
      <c r="WX25" s="718"/>
      <c r="WY25" s="718"/>
      <c r="WZ25" s="718"/>
      <c r="XA25" s="718"/>
      <c r="XB25" s="718"/>
      <c r="XC25" s="718"/>
      <c r="XD25" s="718"/>
      <c r="XE25" s="718"/>
      <c r="XF25" s="718"/>
      <c r="XG25" s="718"/>
      <c r="XH25" s="718"/>
      <c r="XI25" s="718"/>
      <c r="XJ25" s="718"/>
      <c r="XK25" s="718"/>
      <c r="XL25" s="718"/>
      <c r="XM25" s="718"/>
      <c r="XN25" s="718"/>
      <c r="XO25" s="718"/>
      <c r="XP25" s="718"/>
      <c r="XQ25" s="718"/>
      <c r="XR25" s="718"/>
      <c r="XS25" s="718"/>
      <c r="XT25" s="718"/>
      <c r="XU25" s="718"/>
      <c r="XV25" s="718"/>
      <c r="XW25" s="718"/>
      <c r="XX25" s="718"/>
      <c r="XY25" s="718"/>
      <c r="XZ25" s="718"/>
      <c r="YA25" s="718"/>
      <c r="YB25" s="718"/>
      <c r="YC25" s="718"/>
      <c r="YD25" s="718"/>
      <c r="YE25" s="718"/>
      <c r="YF25" s="718"/>
      <c r="YG25" s="718"/>
      <c r="YH25" s="718"/>
      <c r="YI25" s="718"/>
      <c r="YJ25" s="718"/>
      <c r="YK25" s="718"/>
      <c r="YL25" s="718"/>
      <c r="YM25" s="718"/>
      <c r="YN25" s="718"/>
      <c r="YO25" s="718"/>
      <c r="YP25" s="718"/>
      <c r="YQ25" s="718"/>
      <c r="YR25" s="718"/>
      <c r="YS25" s="718"/>
      <c r="YT25" s="718"/>
      <c r="YU25" s="718"/>
      <c r="YV25" s="718"/>
      <c r="YW25" s="718"/>
      <c r="YX25" s="718"/>
      <c r="YY25" s="718"/>
      <c r="YZ25" s="718"/>
      <c r="ZA25" s="718"/>
      <c r="ZB25" s="718"/>
      <c r="ZC25" s="718"/>
      <c r="ZD25" s="718"/>
      <c r="ZE25" s="718"/>
      <c r="ZF25" s="718"/>
      <c r="ZG25" s="718"/>
      <c r="ZH25" s="718"/>
      <c r="ZI25" s="718"/>
      <c r="ZJ25" s="718"/>
      <c r="ZK25" s="718"/>
      <c r="ZL25" s="718"/>
      <c r="ZM25" s="718"/>
      <c r="ZN25" s="718"/>
      <c r="ZO25" s="718"/>
      <c r="ZP25" s="718"/>
      <c r="ZQ25" s="718"/>
      <c r="ZR25" s="718"/>
      <c r="ZS25" s="718"/>
      <c r="ZT25" s="718"/>
      <c r="ZU25" s="718"/>
      <c r="ZV25" s="718"/>
      <c r="ZW25" s="718"/>
      <c r="ZX25" s="718"/>
      <c r="ZY25" s="718"/>
      <c r="ZZ25" s="718"/>
      <c r="AAA25" s="718"/>
      <c r="AAB25" s="718"/>
      <c r="AAC25" s="718"/>
      <c r="AAD25" s="718"/>
      <c r="AAE25" s="718"/>
      <c r="AAF25" s="718"/>
      <c r="AAG25" s="718"/>
      <c r="AAH25" s="718"/>
      <c r="AAI25" s="718"/>
      <c r="AAJ25" s="718"/>
      <c r="AAK25" s="718"/>
      <c r="AAL25" s="718"/>
      <c r="AAM25" s="718"/>
      <c r="AAN25" s="718"/>
      <c r="AAO25" s="718"/>
      <c r="AAP25" s="718"/>
      <c r="AAQ25" s="718"/>
      <c r="AAR25" s="718"/>
      <c r="AAS25" s="718"/>
      <c r="AAT25" s="718"/>
      <c r="AAU25" s="718"/>
      <c r="AAV25" s="718"/>
      <c r="AAW25" s="718"/>
      <c r="AAX25" s="718"/>
      <c r="AAY25" s="718"/>
      <c r="AAZ25" s="718"/>
      <c r="ABA25" s="718"/>
      <c r="ABB25" s="718"/>
      <c r="ABC25" s="718"/>
      <c r="ABD25" s="718"/>
      <c r="ABE25" s="718"/>
      <c r="ABF25" s="718"/>
      <c r="ABG25" s="718"/>
      <c r="ABH25" s="718"/>
      <c r="ABI25" s="718"/>
      <c r="ABJ25" s="718"/>
      <c r="ABK25" s="718"/>
      <c r="ABL25" s="718"/>
      <c r="ABM25" s="718"/>
      <c r="ABN25" s="718"/>
      <c r="ABO25" s="718"/>
      <c r="ABP25" s="718"/>
      <c r="ABQ25" s="718"/>
      <c r="ABR25" s="718"/>
      <c r="ABS25" s="718"/>
      <c r="ABT25" s="718"/>
      <c r="ABU25" s="718"/>
      <c r="ABV25" s="718"/>
      <c r="ABW25" s="718"/>
      <c r="ABX25" s="718"/>
      <c r="ABY25" s="718"/>
      <c r="ABZ25" s="718"/>
      <c r="ACA25" s="718"/>
      <c r="ACB25" s="718"/>
      <c r="ACC25" s="718"/>
      <c r="ACD25" s="718"/>
      <c r="ACE25" s="718"/>
      <c r="ACF25" s="718"/>
      <c r="ACG25" s="718"/>
      <c r="ACH25" s="718"/>
      <c r="ACI25" s="718"/>
      <c r="ACJ25" s="718"/>
      <c r="ACK25" s="718"/>
      <c r="ACL25" s="718"/>
      <c r="ACM25" s="718"/>
      <c r="ACN25" s="718"/>
      <c r="ACO25" s="718"/>
      <c r="ACP25" s="718"/>
      <c r="ACQ25" s="718"/>
      <c r="ACR25" s="718"/>
      <c r="ACS25" s="718"/>
      <c r="ACT25" s="718"/>
      <c r="ACU25" s="718"/>
      <c r="ACV25" s="718"/>
      <c r="ACW25" s="718"/>
      <c r="ACX25" s="718"/>
      <c r="ACY25" s="718"/>
      <c r="ACZ25" s="718"/>
      <c r="ADA25" s="718"/>
      <c r="ADB25" s="718"/>
      <c r="ADC25" s="718"/>
      <c r="ADD25" s="718"/>
      <c r="ADE25" s="718"/>
      <c r="ADF25" s="718"/>
      <c r="ADG25" s="718"/>
      <c r="ADH25" s="718"/>
      <c r="ADI25" s="718"/>
      <c r="ADJ25" s="718"/>
      <c r="ADK25" s="718"/>
      <c r="ADL25" s="718"/>
      <c r="ADM25" s="718"/>
      <c r="ADN25" s="718"/>
      <c r="ADO25" s="718"/>
      <c r="ADP25" s="718"/>
      <c r="ADQ25" s="718"/>
      <c r="ADR25" s="718"/>
      <c r="ADS25" s="718"/>
      <c r="ADT25" s="718"/>
      <c r="ADU25" s="718"/>
      <c r="ADV25" s="718"/>
      <c r="ADW25" s="718"/>
      <c r="ADX25" s="718"/>
      <c r="ADY25" s="718"/>
      <c r="ADZ25" s="718"/>
      <c r="AEA25" s="718"/>
      <c r="AEB25" s="718"/>
      <c r="AEC25" s="718"/>
      <c r="AED25" s="718"/>
      <c r="AEE25" s="718"/>
      <c r="AEF25" s="718"/>
      <c r="AEG25" s="718"/>
      <c r="AEH25" s="718"/>
      <c r="AEI25" s="718"/>
      <c r="AEJ25" s="718"/>
      <c r="AEK25" s="718"/>
      <c r="AEL25" s="718"/>
      <c r="AEM25" s="718"/>
      <c r="AEN25" s="718"/>
      <c r="AEO25" s="718"/>
      <c r="AEP25" s="718"/>
      <c r="AEQ25" s="718"/>
      <c r="AER25" s="718"/>
      <c r="AES25" s="718"/>
      <c r="AET25" s="718"/>
      <c r="AEU25" s="718"/>
      <c r="AEV25" s="718"/>
      <c r="AEW25" s="718"/>
      <c r="AEX25" s="718"/>
      <c r="AEY25" s="718"/>
      <c r="AEZ25" s="718"/>
      <c r="AFA25" s="718"/>
      <c r="AFB25" s="718"/>
      <c r="AFC25" s="718"/>
      <c r="AFD25" s="718"/>
      <c r="AFE25" s="718"/>
      <c r="AFF25" s="718"/>
      <c r="AFG25" s="718"/>
      <c r="AFH25" s="718"/>
      <c r="AFI25" s="718"/>
      <c r="AFJ25" s="718"/>
      <c r="AFK25" s="718"/>
      <c r="AFL25" s="718"/>
      <c r="AFM25" s="718"/>
      <c r="AFN25" s="718"/>
      <c r="AFO25" s="718"/>
      <c r="AFP25" s="718"/>
      <c r="AFQ25" s="718"/>
      <c r="AFR25" s="718"/>
      <c r="AFS25" s="718"/>
      <c r="AFT25" s="718"/>
      <c r="AFU25" s="718"/>
      <c r="AFV25" s="718"/>
      <c r="AFW25" s="718"/>
      <c r="AFX25" s="718"/>
      <c r="AFY25" s="718"/>
      <c r="AFZ25" s="718"/>
      <c r="AGA25" s="718"/>
      <c r="AGB25" s="718"/>
      <c r="AGC25" s="718"/>
      <c r="AGD25" s="718"/>
      <c r="AGE25" s="718"/>
      <c r="AGF25" s="718"/>
      <c r="AGG25" s="718"/>
      <c r="AGH25" s="718"/>
      <c r="AGI25" s="718"/>
      <c r="AGJ25" s="718"/>
      <c r="AGK25" s="718"/>
      <c r="AGL25" s="718"/>
      <c r="AGM25" s="718"/>
      <c r="AGN25" s="718"/>
      <c r="AGO25" s="718"/>
      <c r="AGP25" s="718"/>
      <c r="AGQ25" s="718"/>
      <c r="AGR25" s="718"/>
      <c r="AGS25" s="718"/>
      <c r="AGT25" s="718"/>
      <c r="AGU25" s="718"/>
      <c r="AGV25" s="718"/>
      <c r="AGW25" s="718"/>
      <c r="AGX25" s="718"/>
      <c r="AGY25" s="718"/>
      <c r="AGZ25" s="718"/>
      <c r="AHA25" s="718"/>
      <c r="AHB25" s="718"/>
      <c r="AHC25" s="718"/>
      <c r="AHD25" s="718"/>
      <c r="AHE25" s="718"/>
      <c r="AHF25" s="718"/>
      <c r="AHG25" s="718"/>
      <c r="AHH25" s="718"/>
      <c r="AHI25" s="718"/>
      <c r="AHJ25" s="718"/>
      <c r="AHK25" s="718"/>
      <c r="AHL25" s="718"/>
      <c r="AHM25" s="718"/>
      <c r="AHN25" s="718"/>
      <c r="AHO25" s="718"/>
      <c r="AHP25" s="718"/>
      <c r="AHQ25" s="718"/>
      <c r="AHR25" s="718"/>
      <c r="AHS25" s="718"/>
      <c r="AHT25" s="718"/>
      <c r="AHU25" s="718"/>
      <c r="AHV25" s="718"/>
      <c r="AHW25" s="718"/>
      <c r="AHX25" s="718"/>
      <c r="AHY25" s="718"/>
      <c r="AHZ25" s="718"/>
      <c r="AIA25" s="718"/>
      <c r="AIB25" s="718"/>
      <c r="AIC25" s="718"/>
      <c r="AID25" s="718"/>
      <c r="AIE25" s="718"/>
      <c r="AIF25" s="718"/>
      <c r="AIG25" s="718"/>
      <c r="AIH25" s="718"/>
      <c r="AII25" s="718"/>
      <c r="AIJ25" s="718"/>
      <c r="AIK25" s="718"/>
      <c r="AIL25" s="718"/>
      <c r="AIM25" s="718"/>
      <c r="AIN25" s="718"/>
      <c r="AIO25" s="718"/>
      <c r="AIP25" s="718"/>
      <c r="AIQ25" s="718"/>
      <c r="AIR25" s="718"/>
      <c r="AIS25" s="718"/>
      <c r="AIT25" s="718"/>
      <c r="AIU25" s="718"/>
      <c r="AIV25" s="718"/>
      <c r="AIW25" s="718"/>
      <c r="AIX25" s="718"/>
      <c r="AIY25" s="718"/>
      <c r="AIZ25" s="718"/>
      <c r="AJA25" s="718"/>
      <c r="AJB25" s="718"/>
      <c r="AJC25" s="718"/>
      <c r="AJD25" s="718"/>
      <c r="AJE25" s="718"/>
      <c r="AJF25" s="718"/>
      <c r="AJG25" s="718"/>
      <c r="AJH25" s="718"/>
      <c r="AJI25" s="718"/>
      <c r="AJJ25" s="718"/>
      <c r="AJK25" s="718"/>
      <c r="AJL25" s="718"/>
      <c r="AJM25" s="718"/>
      <c r="AJN25" s="718"/>
      <c r="AJO25" s="718"/>
      <c r="AJP25" s="718"/>
      <c r="AJQ25" s="718"/>
      <c r="AJR25" s="718"/>
      <c r="AJS25" s="718"/>
      <c r="AJT25" s="718"/>
      <c r="AJU25" s="718"/>
      <c r="AJV25" s="718"/>
      <c r="AJW25" s="718"/>
      <c r="AJX25" s="718"/>
      <c r="AJY25" s="718"/>
      <c r="AJZ25" s="718"/>
      <c r="AKA25" s="718"/>
      <c r="AKB25" s="718"/>
      <c r="AKC25" s="718"/>
      <c r="AKD25" s="718"/>
      <c r="AKE25" s="718"/>
      <c r="AKF25" s="718"/>
      <c r="AKG25" s="718"/>
      <c r="AKH25" s="718"/>
      <c r="AKI25" s="718"/>
      <c r="AKJ25" s="718"/>
      <c r="AKK25" s="718"/>
      <c r="AKL25" s="718"/>
      <c r="AKM25" s="718"/>
      <c r="AKN25" s="718"/>
      <c r="AKO25" s="718"/>
      <c r="AKP25" s="718"/>
      <c r="AKQ25" s="718"/>
      <c r="AKR25" s="718"/>
      <c r="AKS25" s="718"/>
      <c r="AKT25" s="718"/>
      <c r="AKU25" s="718"/>
      <c r="AKV25" s="718"/>
      <c r="AKW25" s="718"/>
      <c r="AKX25" s="718"/>
      <c r="AKY25" s="718"/>
      <c r="AKZ25" s="718"/>
      <c r="ALA25" s="718"/>
      <c r="ALB25" s="718"/>
      <c r="ALC25" s="718"/>
      <c r="ALD25" s="718"/>
      <c r="ALE25" s="718"/>
      <c r="ALF25" s="718"/>
      <c r="ALG25" s="718"/>
      <c r="ALH25" s="718"/>
      <c r="ALI25" s="718"/>
      <c r="ALJ25" s="718"/>
      <c r="ALK25" s="718"/>
      <c r="ALL25" s="718"/>
      <c r="ALM25" s="718"/>
      <c r="ALN25" s="718"/>
      <c r="ALO25" s="718"/>
      <c r="ALP25" s="718"/>
      <c r="ALQ25" s="718"/>
      <c r="ALR25" s="718"/>
      <c r="ALS25" s="718"/>
      <c r="ALT25" s="718"/>
      <c r="ALU25" s="718"/>
      <c r="ALV25" s="718"/>
      <c r="ALW25" s="718"/>
      <c r="ALX25" s="718"/>
      <c r="ALY25" s="718"/>
      <c r="ALZ25" s="718"/>
      <c r="AMA25" s="718"/>
      <c r="AMB25" s="718"/>
      <c r="AMC25" s="718"/>
      <c r="AMD25" s="718"/>
      <c r="AME25" s="718"/>
      <c r="AMF25" s="718"/>
      <c r="AMG25" s="718"/>
      <c r="AMH25" s="718"/>
      <c r="AMI25" s="718"/>
      <c r="AMJ25" s="718"/>
      <c r="AMK25" s="718"/>
      <c r="AML25" s="718"/>
      <c r="AMM25" s="718"/>
      <c r="AMN25" s="718"/>
      <c r="AMO25" s="718"/>
      <c r="AMP25" s="718"/>
      <c r="AMQ25" s="718"/>
      <c r="AMR25" s="718"/>
      <c r="AMS25" s="718"/>
      <c r="AMT25" s="718"/>
      <c r="AMU25" s="718"/>
      <c r="AMV25" s="718"/>
      <c r="AMW25" s="718"/>
      <c r="AMX25" s="718"/>
      <c r="AMY25" s="718"/>
      <c r="AMZ25" s="718"/>
      <c r="ANA25" s="718"/>
      <c r="ANB25" s="718"/>
      <c r="ANC25" s="718"/>
      <c r="AND25" s="718"/>
      <c r="ANE25" s="718"/>
      <c r="ANF25" s="718"/>
      <c r="ANG25" s="718"/>
      <c r="ANH25" s="718"/>
      <c r="ANI25" s="718"/>
      <c r="ANJ25" s="718"/>
      <c r="ANK25" s="718"/>
      <c r="ANL25" s="718"/>
      <c r="ANM25" s="718"/>
      <c r="ANN25" s="718"/>
      <c r="ANO25" s="718"/>
      <c r="ANP25" s="718"/>
      <c r="ANQ25" s="718"/>
      <c r="ANR25" s="718"/>
      <c r="ANS25" s="718"/>
      <c r="ANT25" s="718"/>
      <c r="ANU25" s="718"/>
      <c r="ANV25" s="718"/>
      <c r="ANW25" s="718"/>
      <c r="ANX25" s="718"/>
      <c r="ANY25" s="718"/>
      <c r="ANZ25" s="718"/>
      <c r="AOA25" s="718"/>
      <c r="AOB25" s="718"/>
      <c r="AOC25" s="718"/>
      <c r="AOD25" s="718"/>
      <c r="AOE25" s="718"/>
      <c r="AOF25" s="718"/>
      <c r="AOG25" s="718"/>
      <c r="AOH25" s="718"/>
      <c r="AOI25" s="718"/>
      <c r="AOJ25" s="718"/>
      <c r="AOK25" s="718"/>
      <c r="AOL25" s="718"/>
      <c r="AOM25" s="718"/>
      <c r="AON25" s="718"/>
      <c r="AOO25" s="718"/>
      <c r="AOP25" s="718"/>
      <c r="AOQ25" s="718"/>
      <c r="AOR25" s="718"/>
      <c r="AOS25" s="718"/>
      <c r="AOT25" s="718"/>
      <c r="AOU25" s="718"/>
      <c r="AOV25" s="718"/>
      <c r="AOW25" s="718"/>
      <c r="AOX25" s="718"/>
      <c r="AOY25" s="718"/>
      <c r="AOZ25" s="718"/>
      <c r="APA25" s="718"/>
      <c r="APB25" s="718"/>
      <c r="APC25" s="718"/>
      <c r="APD25" s="718"/>
      <c r="APE25" s="718"/>
      <c r="APF25" s="718"/>
      <c r="APG25" s="718"/>
      <c r="APH25" s="718"/>
      <c r="API25" s="718"/>
      <c r="APJ25" s="718"/>
      <c r="APK25" s="718"/>
      <c r="APL25" s="718"/>
      <c r="APM25" s="718"/>
      <c r="APN25" s="718"/>
      <c r="APO25" s="718"/>
      <c r="APP25" s="718"/>
      <c r="APQ25" s="718"/>
      <c r="APR25" s="718"/>
      <c r="APS25" s="718"/>
      <c r="APT25" s="718"/>
      <c r="APU25" s="718"/>
      <c r="APV25" s="718"/>
      <c r="APW25" s="718"/>
      <c r="APX25" s="718"/>
      <c r="APY25" s="718"/>
      <c r="APZ25" s="718"/>
      <c r="AQA25" s="718"/>
      <c r="AQB25" s="718"/>
      <c r="AQC25" s="718"/>
      <c r="AQD25" s="718"/>
      <c r="AQE25" s="718"/>
      <c r="AQF25" s="718"/>
      <c r="AQG25" s="718"/>
      <c r="AQH25" s="718"/>
      <c r="AQI25" s="718"/>
      <c r="AQJ25" s="718"/>
      <c r="AQK25" s="718"/>
      <c r="AQL25" s="718"/>
      <c r="AQM25" s="718"/>
      <c r="AQN25" s="718"/>
      <c r="AQO25" s="718"/>
      <c r="AQP25" s="718"/>
      <c r="AQQ25" s="718"/>
      <c r="AQR25" s="718"/>
      <c r="AQS25" s="718"/>
      <c r="AQT25" s="718"/>
      <c r="AQU25" s="718"/>
      <c r="AQV25" s="718"/>
      <c r="AQW25" s="718"/>
      <c r="AQX25" s="718"/>
      <c r="AQY25" s="718"/>
      <c r="AQZ25" s="718"/>
      <c r="ARA25" s="718"/>
      <c r="ARB25" s="718"/>
      <c r="ARC25" s="718"/>
      <c r="ARD25" s="718"/>
      <c r="ARE25" s="718"/>
      <c r="ARF25" s="718"/>
      <c r="ARG25" s="718"/>
      <c r="ARH25" s="718"/>
      <c r="ARI25" s="718"/>
      <c r="ARJ25" s="718"/>
      <c r="ARK25" s="718"/>
      <c r="ARL25" s="718"/>
      <c r="ARM25" s="718"/>
      <c r="ARN25" s="718"/>
      <c r="ARO25" s="718"/>
      <c r="ARP25" s="718"/>
      <c r="ARQ25" s="718"/>
      <c r="ARR25" s="718"/>
      <c r="ARS25" s="718"/>
      <c r="ART25" s="718"/>
      <c r="ARU25" s="718"/>
      <c r="ARV25" s="718"/>
      <c r="ARW25" s="718"/>
      <c r="ARX25" s="718"/>
      <c r="ARY25" s="718"/>
      <c r="ARZ25" s="718"/>
      <c r="ASA25" s="718"/>
      <c r="ASB25" s="718"/>
      <c r="ASC25" s="718"/>
      <c r="ASD25" s="718"/>
      <c r="ASE25" s="718"/>
      <c r="ASF25" s="718"/>
      <c r="ASG25" s="718"/>
      <c r="ASH25" s="718"/>
      <c r="ASI25" s="718"/>
      <c r="ASJ25" s="718"/>
      <c r="ASK25" s="718"/>
      <c r="ASL25" s="718"/>
      <c r="ASM25" s="718"/>
      <c r="ASN25" s="718"/>
      <c r="ASO25" s="718"/>
      <c r="ASP25" s="718"/>
      <c r="ASQ25" s="718"/>
      <c r="ASR25" s="718"/>
      <c r="ASS25" s="718"/>
      <c r="AST25" s="718"/>
      <c r="ASU25" s="718"/>
      <c r="ASV25" s="718"/>
      <c r="ASW25" s="718"/>
      <c r="ASX25" s="718"/>
      <c r="ASY25" s="718"/>
      <c r="ASZ25" s="718"/>
      <c r="ATA25" s="718"/>
      <c r="ATB25" s="718"/>
      <c r="ATC25" s="718"/>
      <c r="ATD25" s="718"/>
      <c r="ATE25" s="718"/>
      <c r="ATF25" s="718"/>
      <c r="ATG25" s="718"/>
      <c r="ATH25" s="718"/>
      <c r="ATI25" s="718"/>
      <c r="ATJ25" s="718"/>
      <c r="ATK25" s="718"/>
      <c r="ATL25" s="718"/>
      <c r="ATM25" s="718"/>
      <c r="ATN25" s="718"/>
      <c r="ATO25" s="718"/>
      <c r="ATP25" s="718"/>
      <c r="ATQ25" s="718"/>
      <c r="ATR25" s="718"/>
      <c r="ATS25" s="718"/>
      <c r="ATT25" s="718"/>
      <c r="ATU25" s="718"/>
      <c r="ATV25" s="718"/>
      <c r="ATW25" s="718"/>
      <c r="ATX25" s="718"/>
      <c r="ATY25" s="718"/>
      <c r="ATZ25" s="718"/>
      <c r="AUA25" s="718"/>
      <c r="AUB25" s="718"/>
      <c r="AUC25" s="718"/>
      <c r="AUD25" s="718"/>
      <c r="AUE25" s="718"/>
      <c r="AUF25" s="718"/>
      <c r="AUG25" s="718"/>
      <c r="AUH25" s="718"/>
      <c r="AUI25" s="718"/>
      <c r="AUJ25" s="718"/>
      <c r="AUK25" s="718"/>
      <c r="AUL25" s="718"/>
      <c r="AUM25" s="718"/>
      <c r="AUN25" s="718"/>
      <c r="AUO25" s="718"/>
      <c r="AUP25" s="718"/>
      <c r="AUQ25" s="718"/>
      <c r="AUR25" s="718"/>
      <c r="AUS25" s="718"/>
      <c r="AUT25" s="718"/>
      <c r="AUU25" s="718"/>
      <c r="AUV25" s="718"/>
      <c r="AUW25" s="718"/>
      <c r="AUX25" s="718"/>
      <c r="AUY25" s="718"/>
      <c r="AUZ25" s="718"/>
      <c r="AVA25" s="718"/>
      <c r="AVB25" s="718"/>
      <c r="AVC25" s="718"/>
      <c r="AVD25" s="718"/>
      <c r="AVE25" s="718"/>
      <c r="AVF25" s="718"/>
      <c r="AVG25" s="718"/>
      <c r="AVH25" s="718"/>
      <c r="AVI25" s="718"/>
      <c r="AVJ25" s="718"/>
      <c r="AVK25" s="718"/>
      <c r="AVL25" s="718"/>
      <c r="AVM25" s="718"/>
      <c r="AVN25" s="718"/>
      <c r="AVO25" s="718"/>
      <c r="AVP25" s="718"/>
      <c r="AVQ25" s="718"/>
      <c r="AVR25" s="718"/>
      <c r="AVS25" s="718"/>
      <c r="AVT25" s="718"/>
      <c r="AVU25" s="718"/>
      <c r="AVV25" s="718"/>
      <c r="AVW25" s="718"/>
      <c r="AVX25" s="718"/>
      <c r="AVY25" s="718"/>
      <c r="AVZ25" s="718"/>
      <c r="AWA25" s="718"/>
      <c r="AWB25" s="718"/>
      <c r="AWC25" s="718"/>
      <c r="AWD25" s="718"/>
      <c r="AWE25" s="718"/>
      <c r="AWF25" s="718"/>
      <c r="AWG25" s="718"/>
      <c r="AWH25" s="718"/>
      <c r="AWI25" s="718"/>
      <c r="AWJ25" s="718"/>
      <c r="AWK25" s="718"/>
      <c r="AWL25" s="718"/>
      <c r="AWM25" s="718"/>
      <c r="AWN25" s="718"/>
      <c r="AWO25" s="718"/>
      <c r="AWP25" s="718"/>
      <c r="AWQ25" s="718"/>
      <c r="AWR25" s="718"/>
      <c r="AWS25" s="718"/>
      <c r="AWT25" s="718"/>
      <c r="AWU25" s="718"/>
      <c r="AWV25" s="718"/>
      <c r="AWW25" s="718"/>
      <c r="AWX25" s="718"/>
      <c r="AWY25" s="718"/>
      <c r="AWZ25" s="718"/>
      <c r="AXA25" s="718"/>
      <c r="AXB25" s="718"/>
      <c r="AXC25" s="718"/>
      <c r="AXD25" s="718"/>
      <c r="AXE25" s="718"/>
      <c r="AXF25" s="718"/>
      <c r="AXG25" s="718"/>
      <c r="AXH25" s="718"/>
      <c r="AXI25" s="718"/>
      <c r="AXJ25" s="718"/>
      <c r="AXK25" s="718"/>
      <c r="AXL25" s="718"/>
      <c r="AXM25" s="718"/>
      <c r="AXN25" s="718"/>
      <c r="AXO25" s="718"/>
      <c r="AXP25" s="718"/>
      <c r="AXQ25" s="718"/>
      <c r="AXR25" s="718"/>
      <c r="AXS25" s="718"/>
      <c r="AXT25" s="718"/>
      <c r="AXU25" s="718"/>
      <c r="AXV25" s="718"/>
      <c r="AXW25" s="718"/>
      <c r="AXX25" s="718"/>
      <c r="AXY25" s="718"/>
      <c r="AXZ25" s="718"/>
      <c r="AYA25" s="718"/>
      <c r="AYB25" s="718"/>
      <c r="AYC25" s="718"/>
      <c r="AYD25" s="718"/>
      <c r="AYE25" s="718"/>
      <c r="AYF25" s="718"/>
      <c r="AYG25" s="718"/>
      <c r="AYH25" s="718"/>
      <c r="AYI25" s="718"/>
      <c r="AYJ25" s="718"/>
      <c r="AYK25" s="718"/>
      <c r="AYL25" s="718"/>
      <c r="AYM25" s="718"/>
      <c r="AYN25" s="718"/>
      <c r="AYO25" s="718"/>
      <c r="AYP25" s="718"/>
      <c r="AYQ25" s="718"/>
      <c r="AYR25" s="718"/>
      <c r="AYS25" s="718"/>
      <c r="AYT25" s="718"/>
      <c r="AYU25" s="718"/>
      <c r="AYV25" s="718"/>
      <c r="AYW25" s="718"/>
      <c r="AYX25" s="718"/>
      <c r="AYY25" s="718"/>
      <c r="AYZ25" s="718"/>
      <c r="AZA25" s="718"/>
      <c r="AZB25" s="718"/>
      <c r="AZC25" s="718"/>
      <c r="AZD25" s="718"/>
      <c r="AZE25" s="718"/>
      <c r="AZF25" s="718"/>
      <c r="AZG25" s="718"/>
      <c r="AZH25" s="718"/>
      <c r="AZI25" s="718"/>
      <c r="AZJ25" s="718"/>
      <c r="AZK25" s="718"/>
      <c r="AZL25" s="718"/>
      <c r="AZM25" s="718"/>
      <c r="AZN25" s="718"/>
      <c r="AZO25" s="718"/>
      <c r="AZP25" s="718"/>
      <c r="AZQ25" s="718"/>
      <c r="AZR25" s="718"/>
      <c r="AZS25" s="718"/>
      <c r="AZT25" s="718"/>
      <c r="AZU25" s="718"/>
      <c r="AZV25" s="718"/>
      <c r="AZW25" s="718"/>
      <c r="AZX25" s="718"/>
      <c r="AZY25" s="718"/>
      <c r="AZZ25" s="718"/>
      <c r="BAA25" s="718"/>
      <c r="BAB25" s="718"/>
      <c r="BAC25" s="718"/>
      <c r="BAD25" s="718"/>
      <c r="BAE25" s="718"/>
      <c r="BAF25" s="718"/>
      <c r="BAG25" s="718"/>
      <c r="BAH25" s="718"/>
      <c r="BAI25" s="718"/>
      <c r="BAJ25" s="718"/>
      <c r="BAK25" s="718"/>
      <c r="BAL25" s="718"/>
      <c r="BAM25" s="718"/>
      <c r="BAN25" s="718"/>
      <c r="BAO25" s="718"/>
      <c r="BAP25" s="718"/>
      <c r="BAQ25" s="718"/>
      <c r="BAR25" s="718"/>
      <c r="BAS25" s="718"/>
      <c r="BAT25" s="718"/>
      <c r="BAU25" s="718"/>
      <c r="BAV25" s="718"/>
      <c r="BAW25" s="718"/>
      <c r="BAX25" s="718"/>
      <c r="BAY25" s="718"/>
      <c r="BAZ25" s="718"/>
      <c r="BBA25" s="718"/>
      <c r="BBB25" s="718"/>
      <c r="BBC25" s="718"/>
      <c r="BBD25" s="718"/>
      <c r="BBE25" s="718"/>
      <c r="BBF25" s="718"/>
      <c r="BBG25" s="718"/>
      <c r="BBH25" s="718"/>
      <c r="BBI25" s="718"/>
      <c r="BBJ25" s="718"/>
      <c r="BBK25" s="718"/>
      <c r="BBL25" s="718"/>
      <c r="BBM25" s="718"/>
      <c r="BBN25" s="718"/>
      <c r="BBO25" s="718"/>
      <c r="BBP25" s="718"/>
      <c r="BBQ25" s="718"/>
      <c r="BBR25" s="718"/>
      <c r="BBS25" s="718"/>
      <c r="BBT25" s="718"/>
      <c r="BBU25" s="718"/>
      <c r="BBV25" s="718"/>
      <c r="BBW25" s="718"/>
      <c r="BBX25" s="718"/>
      <c r="BBY25" s="718"/>
      <c r="BBZ25" s="718"/>
      <c r="BCA25" s="718"/>
      <c r="BCB25" s="718"/>
      <c r="BCC25" s="718"/>
      <c r="BCD25" s="718"/>
      <c r="BCE25" s="718"/>
      <c r="BCF25" s="718"/>
      <c r="BCG25" s="718"/>
      <c r="BCH25" s="718"/>
      <c r="BCI25" s="718"/>
      <c r="BCJ25" s="718"/>
      <c r="BCK25" s="718"/>
      <c r="BCL25" s="718"/>
      <c r="BCM25" s="718"/>
      <c r="BCN25" s="718"/>
      <c r="BCO25" s="718"/>
      <c r="BCP25" s="718"/>
      <c r="BCQ25" s="718"/>
      <c r="BCR25" s="718"/>
      <c r="BCS25" s="718"/>
      <c r="BCT25" s="718"/>
      <c r="BCU25" s="718"/>
      <c r="BCV25" s="718"/>
      <c r="BCW25" s="718"/>
      <c r="BCX25" s="718"/>
      <c r="BCY25" s="718"/>
      <c r="BCZ25" s="718"/>
      <c r="BDA25" s="718"/>
      <c r="BDB25" s="718"/>
      <c r="BDC25" s="718"/>
      <c r="BDD25" s="718"/>
      <c r="BDE25" s="718"/>
      <c r="BDF25" s="718"/>
      <c r="BDG25" s="718"/>
      <c r="BDH25" s="718"/>
      <c r="BDI25" s="718"/>
      <c r="BDJ25" s="718"/>
      <c r="BDK25" s="718"/>
      <c r="BDL25" s="718"/>
      <c r="BDM25" s="718"/>
      <c r="BDN25" s="718"/>
      <c r="BDO25" s="718"/>
      <c r="BDP25" s="718"/>
      <c r="BDQ25" s="718"/>
      <c r="BDR25" s="718"/>
      <c r="BDS25" s="718"/>
      <c r="BDT25" s="718"/>
      <c r="BDU25" s="718"/>
      <c r="BDV25" s="718"/>
      <c r="BDW25" s="718"/>
      <c r="BDX25" s="718"/>
      <c r="BDY25" s="718"/>
      <c r="BDZ25" s="718"/>
      <c r="BEA25" s="718"/>
      <c r="BEB25" s="718"/>
      <c r="BEC25" s="718"/>
      <c r="BED25" s="718"/>
      <c r="BEE25" s="718"/>
      <c r="BEF25" s="718"/>
      <c r="BEG25" s="718"/>
      <c r="BEH25" s="718"/>
      <c r="BEI25" s="718"/>
      <c r="BEJ25" s="718"/>
      <c r="BEK25" s="718"/>
      <c r="BEL25" s="718"/>
      <c r="BEM25" s="718"/>
      <c r="BEN25" s="718"/>
      <c r="BEO25" s="718"/>
      <c r="BEP25" s="718"/>
      <c r="BEQ25" s="718"/>
      <c r="BER25" s="718"/>
      <c r="BES25" s="718"/>
      <c r="BET25" s="718"/>
      <c r="BEU25" s="718"/>
      <c r="BEV25" s="718"/>
      <c r="BEW25" s="718"/>
      <c r="BEX25" s="718"/>
      <c r="BEY25" s="718"/>
      <c r="BEZ25" s="718"/>
      <c r="BFA25" s="718"/>
      <c r="BFB25" s="718"/>
      <c r="BFC25" s="718"/>
      <c r="BFD25" s="718"/>
      <c r="BFE25" s="718"/>
      <c r="BFF25" s="718"/>
      <c r="BFG25" s="718"/>
      <c r="BFH25" s="718"/>
      <c r="BFI25" s="718"/>
      <c r="BFJ25" s="718"/>
      <c r="BFK25" s="718"/>
      <c r="BFL25" s="718"/>
      <c r="BFM25" s="718"/>
      <c r="BFN25" s="718"/>
      <c r="BFO25" s="718"/>
      <c r="BFP25" s="718"/>
      <c r="BFQ25" s="718"/>
      <c r="BFR25" s="718"/>
      <c r="BFS25" s="718"/>
      <c r="BFT25" s="718"/>
      <c r="BFU25" s="718"/>
      <c r="BFV25" s="718"/>
      <c r="BFW25" s="718"/>
      <c r="BFX25" s="718"/>
      <c r="BFY25" s="718"/>
      <c r="BFZ25" s="718"/>
      <c r="BGA25" s="718"/>
      <c r="BGB25" s="718"/>
      <c r="BGC25" s="718"/>
      <c r="BGD25" s="718"/>
      <c r="BGE25" s="718"/>
      <c r="BGF25" s="718"/>
      <c r="BGG25" s="718"/>
      <c r="BGH25" s="718"/>
      <c r="BGI25" s="718"/>
      <c r="BGJ25" s="718"/>
      <c r="BGK25" s="718"/>
      <c r="BGL25" s="718"/>
      <c r="BGM25" s="718"/>
      <c r="BGN25" s="718"/>
      <c r="BGO25" s="718"/>
      <c r="BGP25" s="718"/>
      <c r="BGQ25" s="718"/>
      <c r="BGR25" s="718"/>
      <c r="BGS25" s="718"/>
      <c r="BGT25" s="718"/>
      <c r="BGU25" s="718"/>
      <c r="BGV25" s="718"/>
      <c r="BGW25" s="718"/>
      <c r="BGX25" s="718"/>
      <c r="BGY25" s="718"/>
      <c r="BGZ25" s="718"/>
      <c r="BHA25" s="718"/>
      <c r="BHB25" s="718"/>
      <c r="BHC25" s="718"/>
      <c r="BHD25" s="718"/>
      <c r="BHE25" s="718"/>
      <c r="BHF25" s="718"/>
      <c r="BHG25" s="718"/>
      <c r="BHH25" s="718"/>
      <c r="BHI25" s="718"/>
      <c r="BHJ25" s="718"/>
      <c r="BHK25" s="718"/>
      <c r="BHL25" s="718"/>
      <c r="BHM25" s="718"/>
      <c r="BHN25" s="718"/>
      <c r="BHO25" s="718"/>
      <c r="BHP25" s="718"/>
      <c r="BHQ25" s="718"/>
      <c r="BHR25" s="718"/>
      <c r="BHS25" s="718"/>
      <c r="BHT25" s="718"/>
      <c r="BHU25" s="718"/>
      <c r="BHV25" s="718"/>
      <c r="BHW25" s="718"/>
      <c r="BHX25" s="718"/>
      <c r="BHY25" s="718"/>
      <c r="BHZ25" s="718"/>
      <c r="BIA25" s="718"/>
      <c r="BIB25" s="718"/>
      <c r="BIC25" s="718"/>
      <c r="BID25" s="718"/>
      <c r="BIE25" s="718"/>
      <c r="BIF25" s="718"/>
      <c r="BIG25" s="718"/>
      <c r="BIH25" s="718"/>
      <c r="BII25" s="718"/>
      <c r="BIJ25" s="718"/>
      <c r="BIK25" s="718"/>
      <c r="BIL25" s="718"/>
      <c r="BIM25" s="718"/>
      <c r="BIN25" s="718"/>
      <c r="BIO25" s="718"/>
      <c r="BIP25" s="718"/>
      <c r="BIQ25" s="718"/>
      <c r="BIR25" s="718"/>
      <c r="BIS25" s="718"/>
      <c r="BIT25" s="718"/>
      <c r="BIU25" s="718"/>
      <c r="BIV25" s="718"/>
      <c r="BIW25" s="718"/>
      <c r="BIX25" s="718"/>
      <c r="BIY25" s="718"/>
      <c r="BIZ25" s="718"/>
      <c r="BJA25" s="718"/>
      <c r="BJB25" s="718"/>
      <c r="BJC25" s="718"/>
      <c r="BJD25" s="718"/>
      <c r="BJE25" s="718"/>
      <c r="BJF25" s="718"/>
      <c r="BJG25" s="718"/>
      <c r="BJH25" s="718"/>
      <c r="BJI25" s="718"/>
      <c r="BJJ25" s="718"/>
      <c r="BJK25" s="718"/>
      <c r="BJL25" s="718"/>
      <c r="BJM25" s="718"/>
      <c r="BJN25" s="718"/>
      <c r="BJO25" s="718"/>
      <c r="BJP25" s="718"/>
      <c r="BJQ25" s="718"/>
      <c r="BJR25" s="718"/>
      <c r="BJS25" s="718"/>
      <c r="BJT25" s="718"/>
      <c r="BJU25" s="718"/>
      <c r="BJV25" s="718"/>
      <c r="BJW25" s="718"/>
      <c r="BJX25" s="718"/>
      <c r="BJY25" s="718"/>
      <c r="BJZ25" s="718"/>
      <c r="BKA25" s="718"/>
      <c r="BKB25" s="718"/>
      <c r="BKC25" s="718"/>
      <c r="BKD25" s="718"/>
      <c r="BKE25" s="718"/>
      <c r="BKF25" s="718"/>
      <c r="BKG25" s="718"/>
      <c r="BKH25" s="718"/>
      <c r="BKI25" s="718"/>
      <c r="BKJ25" s="718"/>
      <c r="BKK25" s="718"/>
      <c r="BKL25" s="718"/>
      <c r="BKM25" s="718"/>
      <c r="BKN25" s="718"/>
      <c r="BKO25" s="718"/>
      <c r="BKP25" s="718"/>
      <c r="BKQ25" s="718"/>
      <c r="BKR25" s="718"/>
      <c r="BKS25" s="718"/>
      <c r="BKT25" s="718"/>
      <c r="BKU25" s="718"/>
      <c r="BKV25" s="718"/>
      <c r="BKW25" s="718"/>
      <c r="BKX25" s="718"/>
      <c r="BKY25" s="718"/>
      <c r="BKZ25" s="718"/>
      <c r="BLA25" s="718"/>
      <c r="BLB25" s="718"/>
      <c r="BLC25" s="718"/>
      <c r="BLD25" s="718"/>
      <c r="BLE25" s="718"/>
      <c r="BLF25" s="718"/>
      <c r="BLG25" s="718"/>
      <c r="BLH25" s="718"/>
      <c r="BLI25" s="718"/>
      <c r="BLJ25" s="718"/>
      <c r="BLK25" s="718"/>
      <c r="BLL25" s="718"/>
      <c r="BLM25" s="718"/>
      <c r="BLN25" s="718"/>
      <c r="BLO25" s="718"/>
      <c r="BLP25" s="718"/>
      <c r="BLQ25" s="718"/>
      <c r="BLR25" s="718"/>
      <c r="BLS25" s="718"/>
      <c r="BLT25" s="718"/>
      <c r="BLU25" s="718"/>
      <c r="BLV25" s="718"/>
      <c r="BLW25" s="718"/>
      <c r="BLX25" s="718"/>
      <c r="BLY25" s="718"/>
      <c r="BLZ25" s="718"/>
      <c r="BMA25" s="718"/>
      <c r="BMB25" s="718"/>
      <c r="BMC25" s="718"/>
      <c r="BMD25" s="718"/>
      <c r="BME25" s="718"/>
      <c r="BMF25" s="718"/>
      <c r="BMG25" s="718"/>
      <c r="BMH25" s="718"/>
      <c r="BMI25" s="718"/>
      <c r="BMJ25" s="718"/>
      <c r="BMK25" s="718"/>
      <c r="BML25" s="718"/>
      <c r="BMM25" s="718"/>
      <c r="BMN25" s="718"/>
      <c r="BMO25" s="718"/>
      <c r="BMP25" s="718"/>
      <c r="BMQ25" s="718"/>
      <c r="BMR25" s="718"/>
      <c r="BMS25" s="718"/>
      <c r="BMT25" s="718"/>
      <c r="BMU25" s="718"/>
      <c r="BMV25" s="718"/>
      <c r="BMW25" s="718"/>
      <c r="BMX25" s="718"/>
      <c r="BMY25" s="718"/>
      <c r="BMZ25" s="718"/>
      <c r="BNA25" s="718"/>
      <c r="BNB25" s="718"/>
      <c r="BNC25" s="718"/>
      <c r="BND25" s="718"/>
      <c r="BNE25" s="718"/>
      <c r="BNF25" s="718"/>
      <c r="BNG25" s="718"/>
      <c r="BNH25" s="718"/>
      <c r="BNI25" s="718"/>
      <c r="BNJ25" s="718"/>
      <c r="BNK25" s="718"/>
      <c r="BNL25" s="718"/>
      <c r="BNM25" s="718"/>
      <c r="BNN25" s="718"/>
      <c r="BNO25" s="718"/>
      <c r="BNP25" s="718"/>
      <c r="BNQ25" s="718"/>
      <c r="BNR25" s="718"/>
      <c r="BNS25" s="718"/>
      <c r="BNT25" s="718"/>
      <c r="BNU25" s="718"/>
      <c r="BNV25" s="718"/>
      <c r="BNW25" s="718"/>
      <c r="BNX25" s="718"/>
      <c r="BNY25" s="718"/>
      <c r="BNZ25" s="718"/>
      <c r="BOA25" s="718"/>
      <c r="BOB25" s="718"/>
      <c r="BOC25" s="718"/>
      <c r="BOD25" s="718"/>
      <c r="BOE25" s="718"/>
      <c r="BOF25" s="718"/>
      <c r="BOG25" s="718"/>
      <c r="BOH25" s="718"/>
      <c r="BOI25" s="718"/>
      <c r="BOJ25" s="718"/>
      <c r="BOK25" s="718"/>
      <c r="BOL25" s="718"/>
      <c r="BOM25" s="718"/>
      <c r="BON25" s="718"/>
      <c r="BOO25" s="718"/>
      <c r="BOP25" s="718"/>
      <c r="BOQ25" s="718"/>
      <c r="BOR25" s="718"/>
      <c r="BOS25" s="718"/>
      <c r="BOT25" s="718"/>
      <c r="BOU25" s="718"/>
      <c r="BOV25" s="718"/>
      <c r="BOW25" s="718"/>
      <c r="BOX25" s="718"/>
      <c r="BOY25" s="718"/>
      <c r="BOZ25" s="718"/>
      <c r="BPA25" s="718"/>
      <c r="BPB25" s="718"/>
      <c r="BPC25" s="718"/>
      <c r="BPD25" s="718"/>
      <c r="BPE25" s="718"/>
      <c r="BPF25" s="718"/>
      <c r="BPG25" s="718"/>
      <c r="BPH25" s="718"/>
      <c r="BPI25" s="718"/>
      <c r="BPJ25" s="718"/>
      <c r="BPK25" s="718"/>
      <c r="BPL25" s="718"/>
      <c r="BPM25" s="718"/>
      <c r="BPN25" s="718"/>
      <c r="BPO25" s="718"/>
      <c r="BPP25" s="718"/>
      <c r="BPQ25" s="718"/>
      <c r="BPR25" s="718"/>
      <c r="BPS25" s="718"/>
      <c r="BPT25" s="718"/>
      <c r="BPU25" s="718"/>
      <c r="BPV25" s="718"/>
      <c r="BPW25" s="718"/>
      <c r="BPX25" s="718"/>
      <c r="BPY25" s="718"/>
      <c r="BPZ25" s="718"/>
      <c r="BQA25" s="718"/>
      <c r="BQB25" s="718"/>
      <c r="BQC25" s="718"/>
      <c r="BQD25" s="718"/>
      <c r="BQE25" s="718"/>
      <c r="BQF25" s="718"/>
      <c r="BQG25" s="718"/>
      <c r="BQH25" s="718"/>
      <c r="BQI25" s="718"/>
      <c r="BQJ25" s="718"/>
      <c r="BQK25" s="718"/>
      <c r="BQL25" s="718"/>
      <c r="BQM25" s="718"/>
      <c r="BQN25" s="718"/>
      <c r="BQO25" s="718"/>
      <c r="BQP25" s="718"/>
      <c r="BQQ25" s="718"/>
      <c r="BQR25" s="718"/>
      <c r="BQS25" s="718"/>
      <c r="BQT25" s="718"/>
      <c r="BQU25" s="718"/>
      <c r="BQV25" s="718"/>
      <c r="BQW25" s="718"/>
      <c r="BQX25" s="718"/>
      <c r="BQY25" s="718"/>
      <c r="BQZ25" s="718"/>
      <c r="BRA25" s="718"/>
      <c r="BRB25" s="718"/>
      <c r="BRC25" s="718"/>
      <c r="BRD25" s="718"/>
      <c r="BRE25" s="718"/>
      <c r="BRF25" s="718"/>
      <c r="BRG25" s="718"/>
      <c r="BRH25" s="718"/>
      <c r="BRI25" s="718"/>
      <c r="BRJ25" s="718"/>
      <c r="BRK25" s="718"/>
      <c r="BRL25" s="718"/>
      <c r="BRM25" s="718"/>
      <c r="BRN25" s="718"/>
      <c r="BRO25" s="718"/>
      <c r="BRP25" s="718"/>
      <c r="BRQ25" s="718"/>
      <c r="BRR25" s="718"/>
      <c r="BRS25" s="718"/>
      <c r="BRT25" s="718"/>
      <c r="BRU25" s="718"/>
      <c r="BRV25" s="718"/>
      <c r="BRW25" s="718"/>
      <c r="BRX25" s="718"/>
      <c r="BRY25" s="718"/>
      <c r="BRZ25" s="718"/>
      <c r="BSA25" s="718"/>
      <c r="BSB25" s="718"/>
      <c r="BSC25" s="718"/>
      <c r="BSD25" s="718"/>
      <c r="BSE25" s="718"/>
      <c r="BSF25" s="718"/>
      <c r="BSG25" s="718"/>
      <c r="BSH25" s="718"/>
      <c r="BSI25" s="718"/>
      <c r="BSJ25" s="718"/>
      <c r="BSK25" s="718"/>
      <c r="BSL25" s="718"/>
      <c r="BSM25" s="718"/>
      <c r="BSN25" s="718"/>
      <c r="BSO25" s="718"/>
      <c r="BSP25" s="718"/>
      <c r="BSQ25" s="718"/>
      <c r="BSR25" s="718"/>
      <c r="BSS25" s="718"/>
      <c r="BST25" s="718"/>
      <c r="BSU25" s="718"/>
      <c r="BSV25" s="718"/>
      <c r="BSW25" s="718"/>
      <c r="BSX25" s="718"/>
      <c r="BSY25" s="718"/>
      <c r="BSZ25" s="718"/>
      <c r="BTA25" s="718"/>
      <c r="BTB25" s="718"/>
      <c r="BTC25" s="718"/>
      <c r="BTD25" s="718"/>
      <c r="BTE25" s="718"/>
      <c r="BTF25" s="718"/>
      <c r="BTG25" s="718"/>
      <c r="BTH25" s="718"/>
      <c r="BTI25" s="718"/>
      <c r="BTJ25" s="718"/>
      <c r="BTK25" s="718"/>
      <c r="BTL25" s="718"/>
      <c r="BTM25" s="718"/>
      <c r="BTN25" s="718"/>
      <c r="BTO25" s="718"/>
      <c r="BTP25" s="718"/>
      <c r="BTQ25" s="718"/>
      <c r="BTR25" s="718"/>
      <c r="BTS25" s="718"/>
      <c r="BTT25" s="718"/>
      <c r="BTU25" s="718"/>
      <c r="BTV25" s="718"/>
      <c r="BTW25" s="718"/>
      <c r="BTX25" s="718"/>
      <c r="BTY25" s="718"/>
      <c r="BTZ25" s="718"/>
      <c r="BUA25" s="718"/>
      <c r="BUB25" s="718"/>
      <c r="BUC25" s="718"/>
      <c r="BUD25" s="718"/>
      <c r="BUE25" s="718"/>
      <c r="BUF25" s="718"/>
      <c r="BUG25" s="718"/>
      <c r="BUH25" s="718"/>
      <c r="BUI25" s="718"/>
      <c r="BUJ25" s="718"/>
      <c r="BUK25" s="718"/>
      <c r="BUL25" s="718"/>
      <c r="BUM25" s="718"/>
      <c r="BUN25" s="718"/>
      <c r="BUO25" s="718"/>
      <c r="BUP25" s="718"/>
      <c r="BUQ25" s="718"/>
      <c r="BUR25" s="718"/>
      <c r="BUS25" s="718"/>
      <c r="BUT25" s="718"/>
      <c r="BUU25" s="718"/>
      <c r="BUV25" s="718"/>
      <c r="BUW25" s="718"/>
      <c r="BUX25" s="718"/>
      <c r="BUY25" s="718"/>
      <c r="BUZ25" s="718"/>
      <c r="BVA25" s="718"/>
      <c r="BVB25" s="718"/>
      <c r="BVC25" s="718"/>
      <c r="BVD25" s="718"/>
      <c r="BVE25" s="718"/>
      <c r="BVF25" s="718"/>
      <c r="BVG25" s="718"/>
      <c r="BVH25" s="718"/>
      <c r="BVI25" s="718"/>
      <c r="BVJ25" s="718"/>
      <c r="BVK25" s="718"/>
      <c r="BVL25" s="718"/>
      <c r="BVM25" s="718"/>
      <c r="BVN25" s="718"/>
      <c r="BVO25" s="718"/>
      <c r="BVP25" s="718"/>
      <c r="BVQ25" s="718"/>
      <c r="BVR25" s="718"/>
      <c r="BVS25" s="718"/>
      <c r="BVT25" s="718"/>
      <c r="BVU25" s="718"/>
      <c r="BVV25" s="718"/>
      <c r="BVW25" s="718"/>
      <c r="BVX25" s="718"/>
      <c r="BVY25" s="718"/>
      <c r="BVZ25" s="718"/>
      <c r="BWA25" s="718"/>
      <c r="BWB25" s="718"/>
      <c r="BWC25" s="718"/>
      <c r="BWD25" s="718"/>
      <c r="BWE25" s="718"/>
      <c r="BWF25" s="718"/>
      <c r="BWG25" s="718"/>
      <c r="BWH25" s="718"/>
      <c r="BWI25" s="718"/>
      <c r="BWJ25" s="718"/>
      <c r="BWK25" s="718"/>
      <c r="BWL25" s="718"/>
      <c r="BWM25" s="718"/>
      <c r="BWN25" s="718"/>
      <c r="BWO25" s="718"/>
      <c r="BWP25" s="718"/>
      <c r="BWQ25" s="718"/>
      <c r="BWR25" s="718"/>
      <c r="BWS25" s="718"/>
      <c r="BWT25" s="718"/>
      <c r="BWU25" s="718"/>
      <c r="BWV25" s="718"/>
    </row>
    <row r="26" spans="1:1972" s="718" customFormat="1" ht="30" customHeight="1" x14ac:dyDescent="0.25">
      <c r="A26" s="1070" t="s">
        <v>793</v>
      </c>
      <c r="B26" s="1071">
        <v>18.47641131</v>
      </c>
      <c r="C26" s="1071">
        <v>0</v>
      </c>
      <c r="D26" s="1072">
        <v>18.47641131</v>
      </c>
      <c r="G26" s="1053"/>
    </row>
    <row r="27" spans="1:1972" s="718" customFormat="1" ht="30" customHeight="1" x14ac:dyDescent="0.25">
      <c r="A27" s="823" t="s">
        <v>794</v>
      </c>
      <c r="B27" s="1067">
        <v>8.6206920099999991</v>
      </c>
      <c r="C27" s="1067">
        <v>0</v>
      </c>
      <c r="D27" s="1068">
        <v>8.6206920099999991</v>
      </c>
      <c r="G27" s="1053"/>
    </row>
    <row r="28" spans="1:1972" s="718" customFormat="1" ht="30" customHeight="1" thickBot="1" x14ac:dyDescent="0.3">
      <c r="A28" s="1073" t="s">
        <v>795</v>
      </c>
      <c r="B28" s="1074">
        <v>0.75379653000000002</v>
      </c>
      <c r="C28" s="1074">
        <v>0</v>
      </c>
      <c r="D28" s="1075">
        <v>0.75379653000000002</v>
      </c>
      <c r="G28" s="1053"/>
    </row>
    <row r="29" spans="1:1972" s="718" customFormat="1" ht="30" customHeight="1" thickTop="1" thickBot="1" x14ac:dyDescent="0.3">
      <c r="A29" s="1076" t="s">
        <v>796</v>
      </c>
      <c r="B29" s="1077">
        <v>52686.955895760002</v>
      </c>
      <c r="C29" s="1077">
        <v>30.715523810000004</v>
      </c>
      <c r="D29" s="1078">
        <v>52717.671419569997</v>
      </c>
      <c r="G29" s="1053"/>
    </row>
    <row r="30" spans="1:1972" s="718" customFormat="1" ht="30" customHeight="1" thickTop="1" thickBot="1" x14ac:dyDescent="0.3">
      <c r="A30" s="1076" t="s">
        <v>797</v>
      </c>
      <c r="B30" s="1077">
        <v>52659.104995910006</v>
      </c>
      <c r="C30" s="1077">
        <v>30.715523810000004</v>
      </c>
      <c r="D30" s="1078">
        <v>52689.82051972</v>
      </c>
      <c r="G30" s="1053"/>
    </row>
    <row r="31" spans="1:1972" s="650" customFormat="1" ht="18" customHeight="1" thickTop="1" x14ac:dyDescent="0.5">
      <c r="A31" s="1079" t="s">
        <v>574</v>
      </c>
      <c r="B31" s="874"/>
      <c r="C31" s="1080"/>
      <c r="D31" s="874"/>
    </row>
    <row r="32" spans="1:1972" ht="18" customHeight="1" x14ac:dyDescent="0.5">
      <c r="A32" s="1081" t="s">
        <v>2748</v>
      </c>
      <c r="B32" s="149"/>
      <c r="C32" s="1082"/>
      <c r="D32" s="149"/>
    </row>
    <row r="33" spans="1:4" ht="18" customHeight="1" x14ac:dyDescent="0.25">
      <c r="A33" s="1081" t="s">
        <v>2749</v>
      </c>
      <c r="B33" s="1083"/>
      <c r="C33" s="1083"/>
      <c r="D33" s="1083"/>
    </row>
    <row r="34" spans="1:4" ht="18" customHeight="1" x14ac:dyDescent="0.5">
      <c r="A34" s="1084" t="s">
        <v>2750</v>
      </c>
      <c r="B34" s="1085"/>
      <c r="C34" s="1086"/>
      <c r="D34" s="1085"/>
    </row>
    <row r="35" spans="1:4" ht="18" customHeight="1" x14ac:dyDescent="0.5">
      <c r="A35" s="1087" t="s">
        <v>802</v>
      </c>
      <c r="B35" s="1088"/>
      <c r="C35" s="1089"/>
      <c r="D35" s="1088"/>
    </row>
    <row r="36" spans="1:4" ht="18" customHeight="1" x14ac:dyDescent="0.5">
      <c r="A36" s="1079" t="s">
        <v>429</v>
      </c>
      <c r="B36" s="1085"/>
      <c r="C36" s="1086"/>
      <c r="D36" s="1085"/>
    </row>
    <row r="37" spans="1:4" x14ac:dyDescent="0.5">
      <c r="A37" s="1090"/>
    </row>
    <row r="38" spans="1:4" s="1093" customFormat="1" x14ac:dyDescent="0.5">
      <c r="A38" s="1091"/>
      <c r="B38" s="1091"/>
      <c r="C38" s="1092"/>
      <c r="D38" s="1091"/>
    </row>
  </sheetData>
  <mergeCells count="1">
    <mergeCell ref="A1:D1"/>
  </mergeCells>
  <pageMargins left="0.75" right="0.75" top="0.75" bottom="0.75" header="0.3" footer="0"/>
  <pageSetup paperSize="9" scale="63"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EB5DE-10EB-4327-B920-50E597553F75}">
  <sheetPr>
    <pageSetUpPr fitToPage="1"/>
  </sheetPr>
  <dimension ref="A1:Q50"/>
  <sheetViews>
    <sheetView zoomScale="85" zoomScaleNormal="85" zoomScaleSheetLayoutView="100" workbookViewId="0">
      <pane xSplit="1" ySplit="4" topLeftCell="B5" activePane="bottomRight" state="frozen"/>
      <selection activeCell="Q16" sqref="Q16"/>
      <selection pane="topRight" activeCell="Q16" sqref="Q16"/>
      <selection pane="bottomLeft" activeCell="Q16" sqref="Q16"/>
      <selection pane="bottomRight"/>
    </sheetView>
  </sheetViews>
  <sheetFormatPr defaultColWidth="9.140625" defaultRowHeight="15.75" x14ac:dyDescent="0.3"/>
  <cols>
    <col min="1" max="1" width="10.7109375" style="114" customWidth="1"/>
    <col min="2" max="2" width="11.85546875" style="114" customWidth="1"/>
    <col min="3" max="3" width="22.42578125" style="114" customWidth="1"/>
    <col min="4" max="6" width="11.85546875" style="114" customWidth="1"/>
    <col min="7" max="7" width="12.5703125" style="114" bestFit="1" customWidth="1"/>
    <col min="8" max="8" width="10.5703125" style="113" bestFit="1" customWidth="1"/>
    <col min="9" max="13" width="12.42578125" style="114" customWidth="1"/>
    <col min="14" max="14" width="12.5703125" style="114" bestFit="1" customWidth="1"/>
    <col min="15" max="16384" width="9.140625" style="114"/>
  </cols>
  <sheetData>
    <row r="1" spans="1:17" s="72" customFormat="1" ht="18.75" x14ac:dyDescent="0.3">
      <c r="A1" s="71" t="s">
        <v>144</v>
      </c>
      <c r="H1" s="73"/>
    </row>
    <row r="2" spans="1:17" s="72" customFormat="1" ht="9" customHeight="1" thickBot="1" x14ac:dyDescent="0.35">
      <c r="A2" s="71"/>
      <c r="H2" s="73"/>
    </row>
    <row r="3" spans="1:17" s="74" customFormat="1" ht="18" thickTop="1" thickBot="1" x14ac:dyDescent="0.35">
      <c r="A3" s="3624"/>
      <c r="B3" s="3626" t="s">
        <v>145</v>
      </c>
      <c r="C3" s="3627"/>
      <c r="D3" s="3627"/>
      <c r="E3" s="3627"/>
      <c r="F3" s="3627"/>
      <c r="G3" s="3628"/>
      <c r="H3" s="3629"/>
      <c r="I3" s="3626" t="s">
        <v>146</v>
      </c>
      <c r="J3" s="3627"/>
      <c r="K3" s="3627"/>
      <c r="L3" s="3627"/>
      <c r="M3" s="3627"/>
      <c r="N3" s="3628"/>
    </row>
    <row r="4" spans="1:17" s="74" customFormat="1" ht="17.25" thickBot="1" x14ac:dyDescent="0.35">
      <c r="A4" s="3625"/>
      <c r="B4" s="75" t="s">
        <v>147</v>
      </c>
      <c r="C4" s="76" t="s">
        <v>148</v>
      </c>
      <c r="D4" s="76" t="s">
        <v>149</v>
      </c>
      <c r="E4" s="76" t="s">
        <v>150</v>
      </c>
      <c r="F4" s="76" t="s">
        <v>151</v>
      </c>
      <c r="G4" s="77" t="s">
        <v>152</v>
      </c>
      <c r="H4" s="3630"/>
      <c r="I4" s="75" t="s">
        <v>147</v>
      </c>
      <c r="J4" s="76" t="s">
        <v>148</v>
      </c>
      <c r="K4" s="76" t="s">
        <v>149</v>
      </c>
      <c r="L4" s="76" t="s">
        <v>150</v>
      </c>
      <c r="M4" s="76" t="s">
        <v>151</v>
      </c>
      <c r="N4" s="77" t="s">
        <v>152</v>
      </c>
    </row>
    <row r="5" spans="1:17" s="74" customFormat="1" ht="16.5" hidden="1" x14ac:dyDescent="0.3">
      <c r="A5" s="78">
        <v>2013</v>
      </c>
      <c r="B5" s="79">
        <v>1.8420000000000001</v>
      </c>
      <c r="C5" s="80">
        <v>-0.23599999999999999</v>
      </c>
      <c r="D5" s="80">
        <v>2.1859999999999999</v>
      </c>
      <c r="E5" s="80">
        <v>6.3860000000000001</v>
      </c>
      <c r="F5" s="80">
        <v>7.7720000000000002</v>
      </c>
      <c r="G5" s="81">
        <v>2.4849999999999999</v>
      </c>
      <c r="H5" s="82">
        <v>2013</v>
      </c>
      <c r="I5" s="79">
        <v>1.466</v>
      </c>
      <c r="J5" s="80">
        <v>1.351</v>
      </c>
      <c r="K5" s="80">
        <v>2.5649999999999999</v>
      </c>
      <c r="L5" s="80">
        <v>9.4</v>
      </c>
      <c r="M5" s="80">
        <v>2.6240000000000001</v>
      </c>
      <c r="N5" s="81">
        <v>5.76</v>
      </c>
    </row>
    <row r="6" spans="1:17" s="74" customFormat="1" ht="16.5" hidden="1" x14ac:dyDescent="0.3">
      <c r="A6" s="83">
        <v>2014</v>
      </c>
      <c r="B6" s="79">
        <v>2.5259999999999998</v>
      </c>
      <c r="C6" s="80">
        <v>1.3979999999999999</v>
      </c>
      <c r="D6" s="80">
        <v>2.863</v>
      </c>
      <c r="E6" s="80">
        <v>7.41</v>
      </c>
      <c r="F6" s="80">
        <v>7.4080000000000004</v>
      </c>
      <c r="G6" s="81">
        <v>1.847</v>
      </c>
      <c r="H6" s="82">
        <v>2014</v>
      </c>
      <c r="I6" s="79">
        <v>1.615</v>
      </c>
      <c r="J6" s="80">
        <v>0.432</v>
      </c>
      <c r="K6" s="80">
        <v>1.4610000000000001</v>
      </c>
      <c r="L6" s="80">
        <v>5.8</v>
      </c>
      <c r="M6" s="80">
        <v>1.988</v>
      </c>
      <c r="N6" s="81">
        <v>6.09</v>
      </c>
    </row>
    <row r="7" spans="1:17" s="74" customFormat="1" ht="16.5" hidden="1" x14ac:dyDescent="0.3">
      <c r="A7" s="83">
        <v>2015</v>
      </c>
      <c r="B7" s="79">
        <v>3.0760000000000001</v>
      </c>
      <c r="C7" s="80">
        <v>2.0390000000000001</v>
      </c>
      <c r="D7" s="80">
        <v>2.363</v>
      </c>
      <c r="E7" s="80">
        <v>7.9960000000000004</v>
      </c>
      <c r="F7" s="80">
        <v>7.0309999999999997</v>
      </c>
      <c r="G7" s="81">
        <v>1.194</v>
      </c>
      <c r="H7" s="82">
        <v>2015</v>
      </c>
      <c r="I7" s="79">
        <v>0.121</v>
      </c>
      <c r="J7" s="80">
        <v>0.193</v>
      </c>
      <c r="K7" s="80">
        <v>0.04</v>
      </c>
      <c r="L7" s="80">
        <v>4.9000000000000004</v>
      </c>
      <c r="M7" s="80">
        <v>1.4410000000000001</v>
      </c>
      <c r="N7" s="81">
        <v>4.5750000000000002</v>
      </c>
    </row>
    <row r="8" spans="1:17" s="74" customFormat="1" ht="16.5" hidden="1" x14ac:dyDescent="0.3">
      <c r="A8" s="83">
        <v>2016</v>
      </c>
      <c r="B8" s="79">
        <v>1.7110000000000001</v>
      </c>
      <c r="C8" s="80">
        <v>1.8620000000000001</v>
      </c>
      <c r="D8" s="80">
        <v>1.722</v>
      </c>
      <c r="E8" s="80">
        <v>8.2560000000000002</v>
      </c>
      <c r="F8" s="80">
        <v>6.8710000000000004</v>
      </c>
      <c r="G8" s="81">
        <v>0.39900000000000002</v>
      </c>
      <c r="H8" s="82">
        <v>2016</v>
      </c>
      <c r="I8" s="79">
        <v>1.2669999999999999</v>
      </c>
      <c r="J8" s="80">
        <v>0.23499999999999999</v>
      </c>
      <c r="K8" s="80">
        <v>0.66</v>
      </c>
      <c r="L8" s="80">
        <v>4.5</v>
      </c>
      <c r="M8" s="80">
        <v>2.0030000000000001</v>
      </c>
      <c r="N8" s="81">
        <v>6.3410000000000002</v>
      </c>
      <c r="Q8" s="84"/>
    </row>
    <row r="9" spans="1:17" s="74" customFormat="1" ht="16.5" x14ac:dyDescent="0.3">
      <c r="A9" s="83">
        <v>2017</v>
      </c>
      <c r="B9" s="79">
        <v>2.3330000000000002</v>
      </c>
      <c r="C9" s="80">
        <v>2.6040000000000001</v>
      </c>
      <c r="D9" s="80">
        <v>1.74</v>
      </c>
      <c r="E9" s="80">
        <v>6.7949999999999999</v>
      </c>
      <c r="F9" s="80">
        <v>6.9459999999999997</v>
      </c>
      <c r="G9" s="81">
        <v>1.415</v>
      </c>
      <c r="H9" s="82">
        <v>2017</v>
      </c>
      <c r="I9" s="79">
        <v>2.137</v>
      </c>
      <c r="J9" s="80">
        <v>1.538</v>
      </c>
      <c r="K9" s="80">
        <v>2.6829999999999998</v>
      </c>
      <c r="L9" s="80">
        <v>3.6019999999999999</v>
      </c>
      <c r="M9" s="80">
        <v>1.5580000000000001</v>
      </c>
      <c r="N9" s="81">
        <v>5.2729999999999997</v>
      </c>
      <c r="Q9" s="84"/>
    </row>
    <row r="10" spans="1:17" s="74" customFormat="1" ht="18" customHeight="1" x14ac:dyDescent="0.3">
      <c r="A10" s="83">
        <v>2018</v>
      </c>
      <c r="B10" s="79">
        <v>2.9969999999999999</v>
      </c>
      <c r="C10" s="80">
        <v>1.8839999999999999</v>
      </c>
      <c r="D10" s="80">
        <v>1.2529999999999999</v>
      </c>
      <c r="E10" s="80">
        <v>6.5330000000000004</v>
      </c>
      <c r="F10" s="80">
        <v>6.7249999999999996</v>
      </c>
      <c r="G10" s="81">
        <v>0.78700000000000003</v>
      </c>
      <c r="H10" s="85">
        <v>2018</v>
      </c>
      <c r="I10" s="79">
        <v>2.4340000000000002</v>
      </c>
      <c r="J10" s="80">
        <v>1.7549999999999999</v>
      </c>
      <c r="K10" s="80">
        <v>2.4780000000000002</v>
      </c>
      <c r="L10" s="80">
        <v>3.4279999999999999</v>
      </c>
      <c r="M10" s="80">
        <v>2.105</v>
      </c>
      <c r="N10" s="81">
        <v>4.62</v>
      </c>
      <c r="Q10" s="84"/>
    </row>
    <row r="11" spans="1:17" s="74" customFormat="1" ht="18" customHeight="1" x14ac:dyDescent="0.3">
      <c r="A11" s="86" t="s">
        <v>153</v>
      </c>
      <c r="B11" s="79">
        <v>2.161</v>
      </c>
      <c r="C11" s="80">
        <v>1.286</v>
      </c>
      <c r="D11" s="80">
        <v>1.4339999999999999</v>
      </c>
      <c r="E11" s="80">
        <v>4.0419999999999998</v>
      </c>
      <c r="F11" s="80">
        <v>5.8220000000000001</v>
      </c>
      <c r="G11" s="81">
        <v>0.153</v>
      </c>
      <c r="H11" s="87">
        <v>2019</v>
      </c>
      <c r="I11" s="79">
        <v>1.8120000000000001</v>
      </c>
      <c r="J11" s="80">
        <v>1.196</v>
      </c>
      <c r="K11" s="80">
        <v>1.7909999999999999</v>
      </c>
      <c r="L11" s="80">
        <v>4.7619999999999996</v>
      </c>
      <c r="M11" s="80">
        <v>2.903</v>
      </c>
      <c r="N11" s="81">
        <v>4.13</v>
      </c>
      <c r="Q11" s="84"/>
    </row>
    <row r="12" spans="1:17" s="74" customFormat="1" ht="18" customHeight="1" x14ac:dyDescent="0.3">
      <c r="A12" s="86" t="s">
        <v>154</v>
      </c>
      <c r="B12" s="79">
        <v>-3.5049999999999999</v>
      </c>
      <c r="C12" s="88">
        <v>-6.5960000000000001</v>
      </c>
      <c r="D12" s="88">
        <v>-9.92</v>
      </c>
      <c r="E12" s="88">
        <v>-7.9649999999999999</v>
      </c>
      <c r="F12" s="88">
        <v>2.27</v>
      </c>
      <c r="G12" s="81">
        <v>-6.96</v>
      </c>
      <c r="H12" s="89" t="s">
        <v>154</v>
      </c>
      <c r="I12" s="79">
        <v>1.248</v>
      </c>
      <c r="J12" s="88">
        <v>0.252</v>
      </c>
      <c r="K12" s="88">
        <v>0.85099999999999998</v>
      </c>
      <c r="L12" s="88">
        <v>6.1950000000000003</v>
      </c>
      <c r="M12" s="88">
        <v>2.39</v>
      </c>
      <c r="N12" s="81">
        <v>3.2679999999999998</v>
      </c>
      <c r="Q12" s="84"/>
    </row>
    <row r="13" spans="1:17" s="74" customFormat="1" ht="17.25" thickBot="1" x14ac:dyDescent="0.35">
      <c r="A13" s="90" t="s">
        <v>155</v>
      </c>
      <c r="B13" s="91">
        <v>6.3860000000000001</v>
      </c>
      <c r="C13" s="92">
        <v>4.4290000000000003</v>
      </c>
      <c r="D13" s="92">
        <v>5.3440000000000003</v>
      </c>
      <c r="E13" s="92">
        <v>12.545999999999999</v>
      </c>
      <c r="F13" s="92">
        <v>8.4369999999999994</v>
      </c>
      <c r="G13" s="93">
        <v>3.1</v>
      </c>
      <c r="H13" s="90" t="s">
        <v>155</v>
      </c>
      <c r="I13" s="91">
        <v>2.2639999999999998</v>
      </c>
      <c r="J13" s="92">
        <v>1.419</v>
      </c>
      <c r="K13" s="92">
        <v>1.5129999999999999</v>
      </c>
      <c r="L13" s="92">
        <v>4.8879999999999999</v>
      </c>
      <c r="M13" s="92">
        <v>1.1879999999999999</v>
      </c>
      <c r="N13" s="93">
        <v>4.2750000000000004</v>
      </c>
      <c r="Q13" s="84"/>
    </row>
    <row r="14" spans="1:17" s="74" customFormat="1" ht="16.5" hidden="1" x14ac:dyDescent="0.3">
      <c r="A14" s="94" t="s">
        <v>156</v>
      </c>
      <c r="B14" s="79">
        <v>1.5719476050000001</v>
      </c>
      <c r="C14" s="80">
        <v>-1.1837581850000001</v>
      </c>
      <c r="D14" s="80">
        <v>1.384914416</v>
      </c>
      <c r="E14" s="80">
        <v>5.8606699999999998</v>
      </c>
      <c r="F14" s="80">
        <v>7.9</v>
      </c>
      <c r="G14" s="81">
        <v>2.0608133230000001</v>
      </c>
      <c r="H14" s="95" t="s">
        <v>156</v>
      </c>
      <c r="I14" s="79">
        <v>1.681829</v>
      </c>
      <c r="J14" s="80">
        <v>1.8572660000000001</v>
      </c>
      <c r="K14" s="80">
        <v>2.5</v>
      </c>
      <c r="L14" s="80">
        <v>11.705690000000001</v>
      </c>
      <c r="M14" s="80">
        <v>2.463619</v>
      </c>
      <c r="N14" s="81">
        <v>5.8286210000000001</v>
      </c>
      <c r="P14" s="84"/>
      <c r="Q14" s="84"/>
    </row>
    <row r="15" spans="1:17" s="74" customFormat="1" ht="16.5" hidden="1" x14ac:dyDescent="0.3">
      <c r="A15" s="94" t="s">
        <v>157</v>
      </c>
      <c r="B15" s="79">
        <v>1.2616546390000001</v>
      </c>
      <c r="C15" s="80">
        <v>-0.38411065799999999</v>
      </c>
      <c r="D15" s="80">
        <v>2.350491619</v>
      </c>
      <c r="E15" s="80">
        <v>6.1179699999999997</v>
      </c>
      <c r="F15" s="80">
        <v>7.6</v>
      </c>
      <c r="G15" s="81">
        <v>2.2251553629999998</v>
      </c>
      <c r="H15" s="95" t="s">
        <v>157</v>
      </c>
      <c r="I15" s="79">
        <v>1.3928499999999999</v>
      </c>
      <c r="J15" s="80">
        <v>1.404628</v>
      </c>
      <c r="K15" s="80">
        <v>2.4</v>
      </c>
      <c r="L15" s="80">
        <v>10.66236</v>
      </c>
      <c r="M15" s="80">
        <v>2.3909440000000002</v>
      </c>
      <c r="N15" s="81">
        <v>5.6126820000000004</v>
      </c>
      <c r="P15" s="84"/>
    </row>
    <row r="16" spans="1:17" s="74" customFormat="1" ht="16.5" hidden="1" x14ac:dyDescent="0.3">
      <c r="A16" s="94" t="s">
        <v>158</v>
      </c>
      <c r="B16" s="79">
        <v>1.917418069</v>
      </c>
      <c r="C16" s="80">
        <v>3.8333923999999998E-2</v>
      </c>
      <c r="D16" s="80">
        <v>2.0631177159999998</v>
      </c>
      <c r="E16" s="80">
        <v>5.9169</v>
      </c>
      <c r="F16" s="80">
        <v>7.9</v>
      </c>
      <c r="G16" s="81">
        <v>2.3882603740000001</v>
      </c>
      <c r="H16" s="95" t="s">
        <v>158</v>
      </c>
      <c r="I16" s="79">
        <v>1.5533589999999999</v>
      </c>
      <c r="J16" s="80">
        <v>1.334964</v>
      </c>
      <c r="K16" s="80">
        <v>2.4</v>
      </c>
      <c r="L16" s="80">
        <v>10.764430000000001</v>
      </c>
      <c r="M16" s="80">
        <v>2.7335129999999999</v>
      </c>
      <c r="N16" s="81">
        <v>6.2845009999999997</v>
      </c>
      <c r="P16" s="84"/>
    </row>
    <row r="17" spans="1:16" s="74" customFormat="1" ht="17.25" hidden="1" thickBot="1" x14ac:dyDescent="0.35">
      <c r="A17" s="96" t="s">
        <v>159</v>
      </c>
      <c r="B17" s="91">
        <v>2.614122745</v>
      </c>
      <c r="C17" s="92">
        <v>0.74998912699999998</v>
      </c>
      <c r="D17" s="92">
        <v>2.9412751610000001</v>
      </c>
      <c r="E17" s="92">
        <v>6.9785599999999999</v>
      </c>
      <c r="F17" s="92">
        <v>7.7</v>
      </c>
      <c r="G17" s="93">
        <v>3.2574316190000001</v>
      </c>
      <c r="H17" s="97" t="s">
        <v>159</v>
      </c>
      <c r="I17" s="91">
        <v>1.233471</v>
      </c>
      <c r="J17" s="92">
        <v>0.80854360000000003</v>
      </c>
      <c r="K17" s="92">
        <v>1.9</v>
      </c>
      <c r="L17" s="92">
        <v>10.550459999999999</v>
      </c>
      <c r="M17" s="92">
        <v>2.8942260000000002</v>
      </c>
      <c r="N17" s="93">
        <v>5.3862209999999999</v>
      </c>
      <c r="P17" s="84"/>
    </row>
    <row r="18" spans="1:16" s="74" customFormat="1" ht="16.5" hidden="1" x14ac:dyDescent="0.3">
      <c r="A18" s="94" t="s">
        <v>160</v>
      </c>
      <c r="B18" s="79">
        <v>1.425724918</v>
      </c>
      <c r="C18" s="80">
        <v>1.557313398</v>
      </c>
      <c r="D18" s="80">
        <v>3.1859344909999998</v>
      </c>
      <c r="E18" s="80">
        <v>6.5155399999999997</v>
      </c>
      <c r="F18" s="80">
        <v>7.5</v>
      </c>
      <c r="G18" s="81">
        <v>2.4305368409999999</v>
      </c>
      <c r="H18" s="95" t="s">
        <v>160</v>
      </c>
      <c r="I18" s="79">
        <v>1.405456</v>
      </c>
      <c r="J18" s="80">
        <v>0.64156679999999999</v>
      </c>
      <c r="K18" s="80">
        <v>1.6</v>
      </c>
      <c r="L18" s="80">
        <v>6.886228</v>
      </c>
      <c r="M18" s="80">
        <v>2.2405599999999999</v>
      </c>
      <c r="N18" s="81">
        <v>5.8775180000000002</v>
      </c>
      <c r="P18" s="84"/>
    </row>
    <row r="19" spans="1:16" s="74" customFormat="1" ht="16.5" hidden="1" x14ac:dyDescent="0.3">
      <c r="A19" s="94" t="s">
        <v>157</v>
      </c>
      <c r="B19" s="79">
        <v>2.6720123779999998</v>
      </c>
      <c r="C19" s="80">
        <v>1.2400689579999999</v>
      </c>
      <c r="D19" s="80">
        <v>3.0293184549999999</v>
      </c>
      <c r="E19" s="80">
        <v>7.4460300000000004</v>
      </c>
      <c r="F19" s="80">
        <v>7.6</v>
      </c>
      <c r="G19" s="81">
        <v>1.603503908</v>
      </c>
      <c r="H19" s="95" t="s">
        <v>157</v>
      </c>
      <c r="I19" s="79">
        <v>2.0508459999999999</v>
      </c>
      <c r="J19" s="80">
        <v>0.55875269999999999</v>
      </c>
      <c r="K19" s="80">
        <v>1.6</v>
      </c>
      <c r="L19" s="80">
        <v>6.8613140000000001</v>
      </c>
      <c r="M19" s="80">
        <v>2.1382349999999999</v>
      </c>
      <c r="N19" s="81">
        <v>6.6125759999999998</v>
      </c>
      <c r="P19" s="84"/>
    </row>
    <row r="20" spans="1:16" s="74" customFormat="1" ht="16.5" hidden="1" x14ac:dyDescent="0.3">
      <c r="A20" s="94" t="s">
        <v>158</v>
      </c>
      <c r="B20" s="79">
        <v>3.1177281689999998</v>
      </c>
      <c r="C20" s="80">
        <v>1.352209371</v>
      </c>
      <c r="D20" s="80">
        <v>2.6510678080000001</v>
      </c>
      <c r="E20" s="80">
        <v>7.68363</v>
      </c>
      <c r="F20" s="80">
        <v>7.2</v>
      </c>
      <c r="G20" s="81">
        <v>1.7839239220000001</v>
      </c>
      <c r="H20" s="95" t="s">
        <v>158</v>
      </c>
      <c r="I20" s="79">
        <v>1.7831539999999999</v>
      </c>
      <c r="J20" s="80">
        <v>0.35197099999999998</v>
      </c>
      <c r="K20" s="80">
        <v>1.5</v>
      </c>
      <c r="L20" s="80">
        <v>6.7605630000000003</v>
      </c>
      <c r="M20" s="80">
        <v>1.9059969999999999</v>
      </c>
      <c r="N20" s="81">
        <v>6.3523769999999997</v>
      </c>
      <c r="P20" s="84"/>
    </row>
    <row r="21" spans="1:16" s="74" customFormat="1" ht="17.25" hidden="1" thickBot="1" x14ac:dyDescent="0.35">
      <c r="A21" s="96" t="s">
        <v>159</v>
      </c>
      <c r="B21" s="91">
        <v>2.876854883</v>
      </c>
      <c r="C21" s="92">
        <v>1.5145934409999999</v>
      </c>
      <c r="D21" s="92">
        <v>2.5934127720000002</v>
      </c>
      <c r="E21" s="92">
        <v>6.9806999999999997</v>
      </c>
      <c r="F21" s="92">
        <v>7.3</v>
      </c>
      <c r="G21" s="93">
        <v>1.5810526869999999</v>
      </c>
      <c r="H21" s="97" t="s">
        <v>159</v>
      </c>
      <c r="I21" s="91">
        <v>1.2480279999999999</v>
      </c>
      <c r="J21" s="92">
        <v>0.1637536</v>
      </c>
      <c r="K21" s="92">
        <v>1.1000000000000001</v>
      </c>
      <c r="L21" s="92">
        <v>4.9792529999999999</v>
      </c>
      <c r="M21" s="92">
        <v>1.4073199999999999</v>
      </c>
      <c r="N21" s="93">
        <v>5.7052300000000002</v>
      </c>
      <c r="P21" s="84"/>
    </row>
    <row r="22" spans="1:16" s="74" customFormat="1" ht="16.5" hidden="1" x14ac:dyDescent="0.3">
      <c r="A22" s="94" t="s">
        <v>161</v>
      </c>
      <c r="B22" s="79">
        <v>4.1477467629999998</v>
      </c>
      <c r="C22" s="80">
        <v>1.7606550400000001</v>
      </c>
      <c r="D22" s="80">
        <v>2.3623766499999999</v>
      </c>
      <c r="E22" s="80">
        <v>7.5362400000000003</v>
      </c>
      <c r="F22" s="80">
        <v>7.1</v>
      </c>
      <c r="G22" s="81">
        <v>2.4125076089999999</v>
      </c>
      <c r="H22" s="95" t="s">
        <v>161</v>
      </c>
      <c r="I22" s="79">
        <v>-6.2695929999999997E-2</v>
      </c>
      <c r="J22" s="80">
        <v>-0.32209359999999998</v>
      </c>
      <c r="K22" s="80">
        <v>0.4</v>
      </c>
      <c r="L22" s="80">
        <v>6.5826330000000004</v>
      </c>
      <c r="M22" s="80">
        <v>1.147486</v>
      </c>
      <c r="N22" s="81">
        <v>4.1925460000000001</v>
      </c>
      <c r="P22" s="84"/>
    </row>
    <row r="23" spans="1:16" s="74" customFormat="1" ht="16.5" hidden="1" x14ac:dyDescent="0.3">
      <c r="A23" s="94" t="s">
        <v>162</v>
      </c>
      <c r="B23" s="79">
        <v>3.4520135559999998</v>
      </c>
      <c r="C23" s="80">
        <v>1.980066144</v>
      </c>
      <c r="D23" s="80">
        <v>2.459781982</v>
      </c>
      <c r="E23" s="80">
        <v>7.3807999999999998</v>
      </c>
      <c r="F23" s="80">
        <v>7.1</v>
      </c>
      <c r="G23" s="81">
        <v>1.5590904729999999</v>
      </c>
      <c r="H23" s="95" t="s">
        <v>162</v>
      </c>
      <c r="I23" s="79">
        <v>-3.8272010000000002E-2</v>
      </c>
      <c r="J23" s="80">
        <v>0.43586760000000002</v>
      </c>
      <c r="K23" s="80">
        <v>0.3</v>
      </c>
      <c r="L23" s="80">
        <v>5.8743169999999996</v>
      </c>
      <c r="M23" s="80">
        <v>1.357313</v>
      </c>
      <c r="N23" s="81">
        <v>4.4901070000000001</v>
      </c>
      <c r="P23" s="84"/>
    </row>
    <row r="24" spans="1:16" s="74" customFormat="1" ht="16.5" hidden="1" x14ac:dyDescent="0.3">
      <c r="A24" s="94" t="s">
        <v>163</v>
      </c>
      <c r="B24" s="79">
        <v>2.5747666850000002</v>
      </c>
      <c r="C24" s="80">
        <v>1.9659538059999999</v>
      </c>
      <c r="D24" s="80">
        <v>2.2794003090000001</v>
      </c>
      <c r="E24" s="80">
        <v>7.4023300000000001</v>
      </c>
      <c r="F24" s="80">
        <v>7</v>
      </c>
      <c r="G24" s="81">
        <v>0.905657296</v>
      </c>
      <c r="H24" s="95" t="s">
        <v>163</v>
      </c>
      <c r="I24" s="79">
        <v>0.1095034</v>
      </c>
      <c r="J24" s="80">
        <v>0.39416109999999999</v>
      </c>
      <c r="K24" s="80">
        <v>0.4</v>
      </c>
      <c r="L24" s="80">
        <v>4.6174140000000001</v>
      </c>
      <c r="M24" s="80">
        <v>1.7935700000000001</v>
      </c>
      <c r="N24" s="81">
        <v>4.5454549999999996</v>
      </c>
      <c r="P24" s="84"/>
    </row>
    <row r="25" spans="1:16" s="74" customFormat="1" ht="17.25" hidden="1" thickBot="1" x14ac:dyDescent="0.35">
      <c r="A25" s="98" t="s">
        <v>164</v>
      </c>
      <c r="B25" s="91">
        <v>2.1642838329999998</v>
      </c>
      <c r="C25" s="92">
        <v>2.0052960560000002</v>
      </c>
      <c r="D25" s="92">
        <v>2.3513222090000001</v>
      </c>
      <c r="E25" s="92">
        <v>7.9296300000000004</v>
      </c>
      <c r="F25" s="92">
        <v>6.9</v>
      </c>
      <c r="G25" s="93">
        <v>-7.5539634999999994E-2</v>
      </c>
      <c r="H25" s="97" t="s">
        <v>164</v>
      </c>
      <c r="I25" s="91">
        <v>0.46626459999999997</v>
      </c>
      <c r="J25" s="92">
        <v>0.25690639999999998</v>
      </c>
      <c r="K25" s="92">
        <v>0.4</v>
      </c>
      <c r="L25" s="92">
        <v>6.4558629999999999</v>
      </c>
      <c r="M25" s="92">
        <v>1.450253</v>
      </c>
      <c r="N25" s="93">
        <v>4.7976010000000002</v>
      </c>
      <c r="P25" s="84"/>
    </row>
    <row r="26" spans="1:16" s="74" customFormat="1" ht="16.5" hidden="1" x14ac:dyDescent="0.3">
      <c r="A26" s="94" t="s">
        <v>165</v>
      </c>
      <c r="B26" s="79">
        <v>1.7769352060000001</v>
      </c>
      <c r="C26" s="80">
        <v>1.88463238</v>
      </c>
      <c r="D26" s="80">
        <v>2.0031047929999999</v>
      </c>
      <c r="E26" s="80">
        <v>9.2224199999999996</v>
      </c>
      <c r="F26" s="80">
        <v>6.9</v>
      </c>
      <c r="G26" s="81">
        <v>-0.74285550899999997</v>
      </c>
      <c r="H26" s="95" t="s">
        <v>165</v>
      </c>
      <c r="I26" s="79">
        <v>1.0802670000000001</v>
      </c>
      <c r="J26" s="80">
        <v>5.3855739999999999E-2</v>
      </c>
      <c r="K26" s="80">
        <v>0.7</v>
      </c>
      <c r="L26" s="80">
        <v>5.6504599999999998</v>
      </c>
      <c r="M26" s="80">
        <v>2.1021019999999999</v>
      </c>
      <c r="N26" s="81">
        <v>6.5573769999999998</v>
      </c>
      <c r="P26" s="84"/>
    </row>
    <row r="27" spans="1:16" s="74" customFormat="1" ht="16.5" hidden="1" x14ac:dyDescent="0.3">
      <c r="A27" s="94" t="s">
        <v>162</v>
      </c>
      <c r="B27" s="79">
        <v>1.4082545070000001</v>
      </c>
      <c r="C27" s="80">
        <v>1.6905250489999999</v>
      </c>
      <c r="D27" s="80">
        <v>1.7053686079999999</v>
      </c>
      <c r="E27" s="80">
        <v>8.8363399999999999</v>
      </c>
      <c r="F27" s="80">
        <v>6.8</v>
      </c>
      <c r="G27" s="81">
        <v>0.63506248399999998</v>
      </c>
      <c r="H27" s="95" t="s">
        <v>162</v>
      </c>
      <c r="I27" s="79">
        <v>1.0470630000000001</v>
      </c>
      <c r="J27" s="80">
        <v>-0.10932219999999999</v>
      </c>
      <c r="K27" s="80">
        <v>0.7</v>
      </c>
      <c r="L27" s="80">
        <v>6.1935479999999998</v>
      </c>
      <c r="M27" s="80">
        <v>2.10914</v>
      </c>
      <c r="N27" s="81">
        <v>6.5185719999999998</v>
      </c>
      <c r="P27" s="84"/>
    </row>
    <row r="28" spans="1:16" s="74" customFormat="1" ht="16.5" hidden="1" x14ac:dyDescent="0.3">
      <c r="A28" s="94" t="s">
        <v>163</v>
      </c>
      <c r="B28" s="79">
        <v>1.591940213</v>
      </c>
      <c r="C28" s="80">
        <v>1.7100936920000001</v>
      </c>
      <c r="D28" s="80">
        <v>1.6226297190000001</v>
      </c>
      <c r="E28" s="80">
        <v>9.3120200000000004</v>
      </c>
      <c r="F28" s="80">
        <v>6.8</v>
      </c>
      <c r="G28" s="81">
        <v>0.86978783400000004</v>
      </c>
      <c r="H28" s="95" t="s">
        <v>163</v>
      </c>
      <c r="I28" s="79">
        <v>1.117615</v>
      </c>
      <c r="J28" s="80">
        <v>0.26285140000000001</v>
      </c>
      <c r="K28" s="80">
        <v>1</v>
      </c>
      <c r="L28" s="80">
        <v>5.2963430000000002</v>
      </c>
      <c r="M28" s="80">
        <v>1.628989</v>
      </c>
      <c r="N28" s="81">
        <v>6.3959760000000001</v>
      </c>
      <c r="P28" s="84"/>
    </row>
    <row r="29" spans="1:16" s="74" customFormat="1" ht="17.25" hidden="1" thickBot="1" x14ac:dyDescent="0.35">
      <c r="A29" s="96" t="s">
        <v>164</v>
      </c>
      <c r="B29" s="91">
        <v>2.0675786120000001</v>
      </c>
      <c r="C29" s="92">
        <v>2.074510675</v>
      </c>
      <c r="D29" s="92">
        <v>1.562578818</v>
      </c>
      <c r="E29" s="92">
        <v>8.5953999999999997</v>
      </c>
      <c r="F29" s="92">
        <v>6.9</v>
      </c>
      <c r="G29" s="93">
        <v>0.84065460700000005</v>
      </c>
      <c r="H29" s="97" t="s">
        <v>164</v>
      </c>
      <c r="I29" s="91">
        <v>1.800621</v>
      </c>
      <c r="J29" s="92">
        <v>0.7321375</v>
      </c>
      <c r="K29" s="92">
        <v>1.5</v>
      </c>
      <c r="L29" s="92">
        <v>2.722772</v>
      </c>
      <c r="M29" s="92">
        <v>2.1609039999999999</v>
      </c>
      <c r="N29" s="93">
        <v>6.9027180000000001</v>
      </c>
      <c r="P29" s="84"/>
    </row>
    <row r="30" spans="1:16" s="74" customFormat="1" ht="16.5" x14ac:dyDescent="0.3">
      <c r="A30" s="94" t="s">
        <v>166</v>
      </c>
      <c r="B30" s="79">
        <v>2.0668230489999999</v>
      </c>
      <c r="C30" s="80">
        <v>2.1883078949999999</v>
      </c>
      <c r="D30" s="80">
        <v>1.8636631189999999</v>
      </c>
      <c r="E30" s="80">
        <v>6.3789300000000004</v>
      </c>
      <c r="F30" s="80">
        <v>7</v>
      </c>
      <c r="G30" s="81">
        <v>1.0237254069999999</v>
      </c>
      <c r="H30" s="95" t="s">
        <v>166</v>
      </c>
      <c r="I30" s="79">
        <v>2.53932</v>
      </c>
      <c r="J30" s="80">
        <v>1.735913</v>
      </c>
      <c r="K30" s="80">
        <v>2.2000000000000002</v>
      </c>
      <c r="L30" s="80">
        <v>2.363184</v>
      </c>
      <c r="M30" s="80">
        <v>1.4379090000000001</v>
      </c>
      <c r="N30" s="81">
        <v>6.4685319999999997</v>
      </c>
      <c r="P30" s="84"/>
    </row>
    <row r="31" spans="1:16" s="74" customFormat="1" ht="16.5" x14ac:dyDescent="0.3">
      <c r="A31" s="94" t="s">
        <v>162</v>
      </c>
      <c r="B31" s="79">
        <v>2.1838610300000001</v>
      </c>
      <c r="C31" s="80">
        <v>2.6805919820000002</v>
      </c>
      <c r="D31" s="80">
        <v>1.7016388010000001</v>
      </c>
      <c r="E31" s="80">
        <v>6.6575300000000004</v>
      </c>
      <c r="F31" s="80">
        <v>7</v>
      </c>
      <c r="G31" s="81">
        <v>0.96574408899999997</v>
      </c>
      <c r="H31" s="95" t="s">
        <v>162</v>
      </c>
      <c r="I31" s="79">
        <v>1.901991</v>
      </c>
      <c r="J31" s="80">
        <v>1.5255529999999999</v>
      </c>
      <c r="K31" s="80">
        <v>2.6</v>
      </c>
      <c r="L31" s="80">
        <v>1.45808</v>
      </c>
      <c r="M31" s="80">
        <v>1.508197</v>
      </c>
      <c r="N31" s="81">
        <v>5.1965810000000001</v>
      </c>
      <c r="P31" s="84"/>
    </row>
    <row r="32" spans="1:16" s="74" customFormat="1" ht="16.5" x14ac:dyDescent="0.3">
      <c r="A32" s="94" t="s">
        <v>163</v>
      </c>
      <c r="B32" s="79">
        <v>2.3713060079999999</v>
      </c>
      <c r="C32" s="80">
        <v>3.0343106309999999</v>
      </c>
      <c r="D32" s="80">
        <v>1.8211726450000001</v>
      </c>
      <c r="E32" s="80">
        <v>6.0000299999999998</v>
      </c>
      <c r="F32" s="80">
        <v>6.9</v>
      </c>
      <c r="G32" s="81">
        <v>1.4382738639999999</v>
      </c>
      <c r="H32" s="95" t="s">
        <v>163</v>
      </c>
      <c r="I32" s="79">
        <v>1.966925</v>
      </c>
      <c r="J32" s="80">
        <v>1.480056</v>
      </c>
      <c r="K32" s="80">
        <v>2.7</v>
      </c>
      <c r="L32" s="80">
        <v>2.3952100000000001</v>
      </c>
      <c r="M32" s="80">
        <v>1.6028789999999999</v>
      </c>
      <c r="N32" s="81">
        <v>4.5930429999999998</v>
      </c>
      <c r="P32" s="84"/>
    </row>
    <row r="33" spans="1:16" s="74" customFormat="1" ht="17.25" thickBot="1" x14ac:dyDescent="0.35">
      <c r="A33" s="96" t="s">
        <v>167</v>
      </c>
      <c r="B33" s="91">
        <v>2.7033349800000002</v>
      </c>
      <c r="C33" s="92">
        <v>3.0572607010000001</v>
      </c>
      <c r="D33" s="92">
        <v>1.5765524829999999</v>
      </c>
      <c r="E33" s="92">
        <v>6.5320299999999998</v>
      </c>
      <c r="F33" s="92">
        <v>6.8</v>
      </c>
      <c r="G33" s="93">
        <v>2.2250560830000001</v>
      </c>
      <c r="H33" s="97" t="s">
        <v>164</v>
      </c>
      <c r="I33" s="91">
        <v>2.1175579999999998</v>
      </c>
      <c r="J33" s="92">
        <v>1.413988</v>
      </c>
      <c r="K33" s="92">
        <v>2.8</v>
      </c>
      <c r="L33" s="92">
        <v>3.7349399999999999</v>
      </c>
      <c r="M33" s="92">
        <v>1.8223229999999999</v>
      </c>
      <c r="N33" s="93">
        <v>4.5165610000000003</v>
      </c>
      <c r="P33" s="84"/>
    </row>
    <row r="34" spans="1:16" s="74" customFormat="1" ht="16.5" x14ac:dyDescent="0.3">
      <c r="A34" s="99" t="s">
        <v>168</v>
      </c>
      <c r="B34" s="100">
        <v>3.0771252119999999</v>
      </c>
      <c r="C34" s="101">
        <v>2.522280206</v>
      </c>
      <c r="D34" s="101">
        <v>1.144880731</v>
      </c>
      <c r="E34" s="101">
        <v>7.96692</v>
      </c>
      <c r="F34" s="101">
        <v>6.9</v>
      </c>
      <c r="G34" s="102">
        <v>1.5920997569999999</v>
      </c>
      <c r="H34" s="103" t="s">
        <v>168</v>
      </c>
      <c r="I34" s="100">
        <v>2.2141950000000001</v>
      </c>
      <c r="J34" s="101">
        <v>1.2697989999999999</v>
      </c>
      <c r="K34" s="101">
        <v>2.5</v>
      </c>
      <c r="L34" s="101">
        <v>4.7387600000000001</v>
      </c>
      <c r="M34" s="101">
        <v>2.1262889999999999</v>
      </c>
      <c r="N34" s="102">
        <v>3.940887</v>
      </c>
      <c r="P34" s="84"/>
    </row>
    <row r="35" spans="1:16" s="74" customFormat="1" ht="16.5" x14ac:dyDescent="0.3">
      <c r="A35" s="94" t="s">
        <v>162</v>
      </c>
      <c r="B35" s="79">
        <v>3.3251870549999998</v>
      </c>
      <c r="C35" s="80">
        <v>2.239005728</v>
      </c>
      <c r="D35" s="80">
        <v>1.235354098</v>
      </c>
      <c r="E35" s="80">
        <v>7.1855799999999999</v>
      </c>
      <c r="F35" s="80">
        <v>6.9</v>
      </c>
      <c r="G35" s="81">
        <v>0.72250325500000001</v>
      </c>
      <c r="H35" s="95" t="s">
        <v>162</v>
      </c>
      <c r="I35" s="79">
        <v>2.7118869999999999</v>
      </c>
      <c r="J35" s="80">
        <v>1.714958</v>
      </c>
      <c r="K35" s="80">
        <v>2.2000000000000002</v>
      </c>
      <c r="L35" s="80">
        <v>3.9520960000000001</v>
      </c>
      <c r="M35" s="80">
        <v>1.711886</v>
      </c>
      <c r="N35" s="81">
        <v>4.3223919999999998</v>
      </c>
      <c r="P35" s="84"/>
    </row>
    <row r="36" spans="1:16" s="74" customFormat="1" ht="16.5" x14ac:dyDescent="0.3">
      <c r="A36" s="94" t="s">
        <v>163</v>
      </c>
      <c r="B36" s="79">
        <v>3.1163001389999998</v>
      </c>
      <c r="C36" s="80">
        <v>1.5794411850000001</v>
      </c>
      <c r="D36" s="80">
        <v>1.409817007</v>
      </c>
      <c r="E36" s="80">
        <v>6.9090199999999999</v>
      </c>
      <c r="F36" s="80">
        <v>6.7</v>
      </c>
      <c r="G36" s="81">
        <v>0.67920246100000004</v>
      </c>
      <c r="H36" s="95" t="s">
        <v>163</v>
      </c>
      <c r="I36" s="79">
        <v>2.6409400000000001</v>
      </c>
      <c r="J36" s="80">
        <v>2.1190319999999998</v>
      </c>
      <c r="K36" s="80">
        <v>2.2999999999999998</v>
      </c>
      <c r="L36" s="80">
        <v>5.6140350000000003</v>
      </c>
      <c r="M36" s="80">
        <v>2.285898</v>
      </c>
      <c r="N36" s="81">
        <v>4.9079759999999997</v>
      </c>
      <c r="P36" s="84"/>
    </row>
    <row r="37" spans="1:16" s="74" customFormat="1" ht="17.25" thickBot="1" x14ac:dyDescent="0.35">
      <c r="A37" s="96" t="s">
        <v>164</v>
      </c>
      <c r="B37" s="91">
        <v>2.4755177609999999</v>
      </c>
      <c r="C37" s="92">
        <v>1.2096683420000001</v>
      </c>
      <c r="D37" s="92">
        <v>1.2195878790000001</v>
      </c>
      <c r="E37" s="92">
        <v>6.5689900000000003</v>
      </c>
      <c r="F37" s="92">
        <v>6.5</v>
      </c>
      <c r="G37" s="93">
        <v>0.17041621300000001</v>
      </c>
      <c r="H37" s="97" t="s">
        <v>164</v>
      </c>
      <c r="I37" s="91">
        <v>2.203131</v>
      </c>
      <c r="J37" s="92">
        <v>1.908981</v>
      </c>
      <c r="K37" s="92">
        <v>2.1</v>
      </c>
      <c r="L37" s="92">
        <v>5.1103370000000004</v>
      </c>
      <c r="M37" s="92">
        <v>2.1732179999999999</v>
      </c>
      <c r="N37" s="93">
        <v>4.8335470000000003</v>
      </c>
      <c r="P37" s="84"/>
    </row>
    <row r="38" spans="1:16" s="74" customFormat="1" ht="16.5" x14ac:dyDescent="0.3">
      <c r="A38" s="104" t="s">
        <v>169</v>
      </c>
      <c r="B38" s="101">
        <v>2.265801706</v>
      </c>
      <c r="C38" s="101">
        <v>1.5555301909999999</v>
      </c>
      <c r="D38" s="101">
        <v>1.708500594</v>
      </c>
      <c r="E38" s="101">
        <v>5.5196699999999996</v>
      </c>
      <c r="F38" s="101">
        <v>6.3</v>
      </c>
      <c r="G38" s="102">
        <v>4.8510243000000002E-2</v>
      </c>
      <c r="H38" s="103" t="s">
        <v>169</v>
      </c>
      <c r="I38" s="100">
        <v>1.644936</v>
      </c>
      <c r="J38" s="101">
        <v>1.426939</v>
      </c>
      <c r="K38" s="101">
        <v>1.8</v>
      </c>
      <c r="L38" s="101">
        <v>7.0765659999999997</v>
      </c>
      <c r="M38" s="101">
        <v>1.829653</v>
      </c>
      <c r="N38" s="102">
        <v>4.1706159999999999</v>
      </c>
      <c r="P38" s="84"/>
    </row>
    <row r="39" spans="1:16" s="74" customFormat="1" ht="16.5" x14ac:dyDescent="0.3">
      <c r="A39" s="105" t="s">
        <v>162</v>
      </c>
      <c r="B39" s="80">
        <v>1.963163295</v>
      </c>
      <c r="C39" s="80">
        <v>1.29496393</v>
      </c>
      <c r="D39" s="80">
        <v>1.4610401770000001</v>
      </c>
      <c r="E39" s="80">
        <v>5.0424899999999999</v>
      </c>
      <c r="F39" s="80">
        <v>6</v>
      </c>
      <c r="G39" s="80">
        <v>0.998119164</v>
      </c>
      <c r="H39" s="105" t="s">
        <v>162</v>
      </c>
      <c r="I39" s="80">
        <v>1.8113760000000001</v>
      </c>
      <c r="J39" s="80">
        <v>1.40343</v>
      </c>
      <c r="K39" s="80">
        <v>2</v>
      </c>
      <c r="L39" s="80">
        <v>8.5253460000000008</v>
      </c>
      <c r="M39" s="80">
        <v>2.6675140000000002</v>
      </c>
      <c r="N39" s="81">
        <v>4.4236760000000004</v>
      </c>
      <c r="P39" s="84"/>
    </row>
    <row r="40" spans="1:16" s="74" customFormat="1" ht="16.5" x14ac:dyDescent="0.3">
      <c r="A40" s="105" t="s">
        <v>163</v>
      </c>
      <c r="B40" s="80">
        <v>2.0764805270000002</v>
      </c>
      <c r="C40" s="80">
        <v>1.386334918</v>
      </c>
      <c r="D40" s="80">
        <v>1.360998723</v>
      </c>
      <c r="E40" s="80">
        <v>4.5750599999999997</v>
      </c>
      <c r="F40" s="80">
        <v>5.9</v>
      </c>
      <c r="G40" s="80">
        <v>0.13660377500000001</v>
      </c>
      <c r="H40" s="105" t="s">
        <v>163</v>
      </c>
      <c r="I40" s="80">
        <v>1.7574879999999999</v>
      </c>
      <c r="J40" s="80">
        <v>0.9542718</v>
      </c>
      <c r="K40" s="80">
        <v>1.8</v>
      </c>
      <c r="L40" s="80">
        <v>6.4230340000000004</v>
      </c>
      <c r="M40" s="80">
        <v>2.8643369999999999</v>
      </c>
      <c r="N40" s="81">
        <v>4.155125</v>
      </c>
      <c r="P40" s="84"/>
    </row>
    <row r="41" spans="1:16" s="74" customFormat="1" ht="17.25" thickBot="1" x14ac:dyDescent="0.35">
      <c r="A41" s="105" t="s">
        <v>164</v>
      </c>
      <c r="B41" s="88">
        <v>2.338884878</v>
      </c>
      <c r="C41" s="88">
        <v>0.97715717000000002</v>
      </c>
      <c r="D41" s="88">
        <v>1.2097238690000001</v>
      </c>
      <c r="E41" s="88">
        <v>3.3456999999999999</v>
      </c>
      <c r="F41" s="88">
        <v>5.8</v>
      </c>
      <c r="G41" s="88">
        <v>-0.56555713900000004</v>
      </c>
      <c r="H41" s="105" t="s">
        <v>164</v>
      </c>
      <c r="I41" s="88">
        <v>2.0329139999999999</v>
      </c>
      <c r="J41" s="88">
        <v>1.0037400000000001</v>
      </c>
      <c r="K41" s="88">
        <v>1.4</v>
      </c>
      <c r="L41" s="88">
        <v>8.6187850000000008</v>
      </c>
      <c r="M41" s="88">
        <v>4.222709</v>
      </c>
      <c r="N41" s="81">
        <v>3.755725</v>
      </c>
      <c r="P41" s="84"/>
    </row>
    <row r="42" spans="1:16" s="74" customFormat="1" ht="16.5" x14ac:dyDescent="0.3">
      <c r="A42" s="104" t="s">
        <v>170</v>
      </c>
      <c r="B42" s="101">
        <v>0.31926064500000001</v>
      </c>
      <c r="C42" s="101">
        <v>-3.278367078</v>
      </c>
      <c r="D42" s="101">
        <v>-2.2121416489999999</v>
      </c>
      <c r="E42" s="101">
        <v>3.2490899999999998</v>
      </c>
      <c r="F42" s="101">
        <v>-6.8</v>
      </c>
      <c r="G42" s="101">
        <v>-0.20134505799999999</v>
      </c>
      <c r="H42" s="104" t="s">
        <v>170</v>
      </c>
      <c r="I42" s="101">
        <v>2.118652</v>
      </c>
      <c r="J42" s="101">
        <v>1.1074630000000001</v>
      </c>
      <c r="K42" s="101">
        <v>1.7</v>
      </c>
      <c r="L42" s="101">
        <v>6.6088839999999998</v>
      </c>
      <c r="M42" s="101">
        <v>4.9566290000000004</v>
      </c>
      <c r="N42" s="102">
        <v>4.3372760000000001</v>
      </c>
      <c r="P42" s="84"/>
    </row>
    <row r="43" spans="1:16" s="74" customFormat="1" ht="16.5" x14ac:dyDescent="0.3">
      <c r="A43" s="105" t="s">
        <v>162</v>
      </c>
      <c r="B43" s="88">
        <v>-9.0327754660000004</v>
      </c>
      <c r="C43" s="88">
        <v>-14.630572132999999</v>
      </c>
      <c r="D43" s="88">
        <v>-21.357741759</v>
      </c>
      <c r="E43" s="88">
        <v>-24.09468</v>
      </c>
      <c r="F43" s="88">
        <v>3.2</v>
      </c>
      <c r="G43" s="88">
        <v>-17.468268184999999</v>
      </c>
      <c r="H43" s="105" t="s">
        <v>162</v>
      </c>
      <c r="I43" s="88">
        <v>0.3642956</v>
      </c>
      <c r="J43" s="88">
        <v>0.22169440000000001</v>
      </c>
      <c r="K43" s="88">
        <v>0.8</v>
      </c>
      <c r="L43" s="88">
        <v>5.2016980000000004</v>
      </c>
      <c r="M43" s="88">
        <v>2.72193</v>
      </c>
      <c r="N43" s="81">
        <v>2.3568020000000001</v>
      </c>
      <c r="P43" s="84"/>
    </row>
    <row r="44" spans="1:16" s="74" customFormat="1" ht="16.5" x14ac:dyDescent="0.3">
      <c r="A44" s="105" t="s">
        <v>163</v>
      </c>
      <c r="B44" s="88">
        <v>-2.8483454799999999</v>
      </c>
      <c r="C44" s="88">
        <v>-4.2070219619999998</v>
      </c>
      <c r="D44" s="88">
        <v>-8.4845191030000002</v>
      </c>
      <c r="E44" s="88">
        <v>-6.9675500000000001</v>
      </c>
      <c r="F44" s="88">
        <v>4.9000000000000004</v>
      </c>
      <c r="G44" s="88">
        <v>-5.9401038320000001</v>
      </c>
      <c r="H44" s="105" t="s">
        <v>163</v>
      </c>
      <c r="I44" s="88">
        <v>1.222386</v>
      </c>
      <c r="J44" s="88">
        <v>-3.1719850000000001E-2</v>
      </c>
      <c r="K44" s="88">
        <v>0.8</v>
      </c>
      <c r="L44" s="88">
        <v>5.5306730000000002</v>
      </c>
      <c r="M44" s="88">
        <v>1.9583839999999999</v>
      </c>
      <c r="N44" s="81">
        <v>3.0437349999999999</v>
      </c>
      <c r="P44" s="84"/>
    </row>
    <row r="45" spans="1:16" s="74" customFormat="1" ht="17.25" thickBot="1" x14ac:dyDescent="0.35">
      <c r="A45" s="106" t="s">
        <v>164</v>
      </c>
      <c r="B45" s="107">
        <v>-2.3866935630000001</v>
      </c>
      <c r="C45" s="107">
        <v>-4.9191453679999997</v>
      </c>
      <c r="D45" s="107">
        <v>-7.3413947750000004</v>
      </c>
      <c r="E45" s="107">
        <v>6.8459999999999993E-2</v>
      </c>
      <c r="F45" s="107">
        <v>6.5</v>
      </c>
      <c r="G45" s="107">
        <v>-4.1557861239999996</v>
      </c>
      <c r="H45" s="106" t="s">
        <v>164</v>
      </c>
      <c r="I45" s="107">
        <v>1.2394879999999999</v>
      </c>
      <c r="J45" s="107">
        <v>-0.27534259999999999</v>
      </c>
      <c r="K45" s="107">
        <v>0.8</v>
      </c>
      <c r="L45" s="107">
        <v>4.952394</v>
      </c>
      <c r="M45" s="107">
        <v>0.120048</v>
      </c>
      <c r="N45" s="108">
        <v>3.1783399999999999</v>
      </c>
      <c r="P45" s="84"/>
    </row>
    <row r="46" spans="1:16" s="109" customFormat="1" ht="19.5" customHeight="1" thickTop="1" x14ac:dyDescent="0.25">
      <c r="A46" s="109" t="s">
        <v>171</v>
      </c>
      <c r="E46" s="109" t="s">
        <v>172</v>
      </c>
      <c r="L46" s="110"/>
      <c r="M46" s="111"/>
    </row>
    <row r="47" spans="1:16" s="109" customFormat="1" ht="19.5" customHeight="1" x14ac:dyDescent="0.25">
      <c r="H47" s="112"/>
      <c r="I47" s="110"/>
      <c r="J47" s="110"/>
      <c r="L47" s="110"/>
      <c r="M47" s="110"/>
    </row>
    <row r="48" spans="1:16" s="109" customFormat="1" ht="19.5" customHeight="1" x14ac:dyDescent="0.25">
      <c r="H48" s="112"/>
      <c r="I48" s="110"/>
      <c r="J48" s="110"/>
      <c r="K48" s="110"/>
      <c r="L48" s="110"/>
      <c r="M48" s="110"/>
      <c r="N48" s="110"/>
    </row>
    <row r="49" spans="8:14" s="109" customFormat="1" ht="19.5" customHeight="1" x14ac:dyDescent="0.25">
      <c r="H49" s="112"/>
      <c r="I49" s="110"/>
      <c r="J49" s="110"/>
      <c r="K49" s="110"/>
      <c r="L49" s="110"/>
      <c r="M49" s="110"/>
      <c r="N49" s="110"/>
    </row>
    <row r="50" spans="8:14" ht="19.5" customHeight="1" x14ac:dyDescent="0.3"/>
  </sheetData>
  <mergeCells count="4">
    <mergeCell ref="A3:A4"/>
    <mergeCell ref="B3:G3"/>
    <mergeCell ref="H3:H4"/>
    <mergeCell ref="I3:N3"/>
  </mergeCells>
  <pageMargins left="0.75" right="0.75" top="0.75" bottom="0.75" header="0.3" footer="0"/>
  <pageSetup paperSize="9" scale="72"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BA157-0C92-48BC-9873-13A05322DB6A}">
  <sheetPr>
    <pageSetUpPr fitToPage="1"/>
  </sheetPr>
  <dimension ref="A1:BXN39"/>
  <sheetViews>
    <sheetView showGridLines="0" zoomScale="70" zoomScaleNormal="70" zoomScaleSheetLayoutView="70" workbookViewId="0">
      <pane xSplit="1" ySplit="3" topLeftCell="P4" activePane="bottomRight" state="frozen"/>
      <selection activeCell="A25" sqref="A25"/>
      <selection pane="topRight" activeCell="A25" sqref="A25"/>
      <selection pane="bottomLeft" activeCell="A25" sqref="A25"/>
      <selection pane="bottomRight"/>
    </sheetView>
  </sheetViews>
  <sheetFormatPr defaultColWidth="74.28515625" defaultRowHeight="20.25" x14ac:dyDescent="0.35"/>
  <cols>
    <col min="1" max="1" width="91.85546875" style="1047" customWidth="1"/>
    <col min="2" max="15" width="15.7109375" style="1047" hidden="1" customWidth="1"/>
    <col min="16" max="23" width="15.7109375" style="1047" customWidth="1"/>
    <col min="24" max="95" width="15.7109375" style="653" customWidth="1"/>
    <col min="96" max="16384" width="74.28515625" style="653"/>
  </cols>
  <sheetData>
    <row r="1" spans="1:30" ht="28.5" customHeight="1" x14ac:dyDescent="0.45">
      <c r="A1" s="820" t="s">
        <v>2751</v>
      </c>
      <c r="B1" s="1094"/>
      <c r="C1" s="1094"/>
      <c r="D1" s="1094"/>
      <c r="E1" s="1094"/>
      <c r="F1" s="653"/>
      <c r="G1" s="653"/>
      <c r="H1" s="1094"/>
      <c r="I1" s="653"/>
      <c r="J1" s="653"/>
      <c r="K1" s="1094"/>
      <c r="L1" s="1094"/>
      <c r="M1" s="1094"/>
      <c r="N1" s="1094"/>
      <c r="O1" s="1094"/>
      <c r="P1" s="1094"/>
      <c r="Q1" s="1094"/>
      <c r="R1" s="1094"/>
      <c r="S1" s="1094"/>
      <c r="T1" s="1094"/>
      <c r="U1" s="1094"/>
      <c r="V1" s="1094"/>
      <c r="W1" s="1094"/>
    </row>
    <row r="2" spans="1:30" ht="15" customHeight="1" thickBot="1" x14ac:dyDescent="0.4">
      <c r="A2" s="1095"/>
      <c r="F2" s="1096"/>
      <c r="G2" s="1096"/>
      <c r="I2" s="1096"/>
      <c r="J2" s="1096"/>
      <c r="O2" s="619"/>
      <c r="P2" s="619"/>
      <c r="Q2" s="619"/>
      <c r="R2" s="619"/>
      <c r="S2" s="619"/>
      <c r="T2" s="619"/>
      <c r="U2" s="619"/>
      <c r="V2" s="619"/>
      <c r="Y2" s="619"/>
      <c r="Z2" s="619"/>
      <c r="AA2" s="619"/>
      <c r="AB2" s="619" t="s">
        <v>29</v>
      </c>
    </row>
    <row r="3" spans="1:30" s="718" customFormat="1" ht="27.95" customHeight="1" thickTop="1" thickBot="1" x14ac:dyDescent="0.3">
      <c r="A3" s="1097"/>
      <c r="B3" s="1098">
        <v>43435</v>
      </c>
      <c r="C3" s="1099">
        <v>43466</v>
      </c>
      <c r="D3" s="1098">
        <v>43497</v>
      </c>
      <c r="E3" s="1099">
        <v>43525</v>
      </c>
      <c r="F3" s="1098">
        <v>43556</v>
      </c>
      <c r="G3" s="1099">
        <v>43586</v>
      </c>
      <c r="H3" s="1098">
        <v>43617</v>
      </c>
      <c r="I3" s="1099">
        <v>43647</v>
      </c>
      <c r="J3" s="1098">
        <v>43678</v>
      </c>
      <c r="K3" s="1099">
        <v>43709</v>
      </c>
      <c r="L3" s="1098">
        <v>43739</v>
      </c>
      <c r="M3" s="1099">
        <v>43770</v>
      </c>
      <c r="N3" s="1098">
        <v>43800</v>
      </c>
      <c r="O3" s="1099">
        <v>43831</v>
      </c>
      <c r="P3" s="1099" t="s">
        <v>2724</v>
      </c>
      <c r="Q3" s="1099" t="s">
        <v>2726</v>
      </c>
      <c r="R3" s="1099" t="s">
        <v>849</v>
      </c>
      <c r="S3" s="1099" t="s">
        <v>2731</v>
      </c>
      <c r="T3" s="1099">
        <v>43983</v>
      </c>
      <c r="U3" s="1099">
        <v>44013</v>
      </c>
      <c r="V3" s="1099">
        <v>44044</v>
      </c>
      <c r="W3" s="1099">
        <v>44075</v>
      </c>
      <c r="X3" s="1099">
        <v>44106</v>
      </c>
      <c r="Y3" s="1099">
        <v>44136</v>
      </c>
      <c r="Z3" s="1099">
        <v>44166</v>
      </c>
      <c r="AA3" s="1099">
        <v>44197</v>
      </c>
      <c r="AB3" s="1099">
        <v>44228</v>
      </c>
    </row>
    <row r="4" spans="1:30" s="718" customFormat="1" ht="27.95" customHeight="1" thickTop="1" x14ac:dyDescent="0.25">
      <c r="A4" s="1050" t="s">
        <v>748</v>
      </c>
      <c r="B4" s="1100">
        <v>7381.8308040700012</v>
      </c>
      <c r="C4" s="1100">
        <v>7295.1135384500012</v>
      </c>
      <c r="D4" s="1100">
        <v>7223.0844884299986</v>
      </c>
      <c r="E4" s="1100">
        <v>7212.85939409</v>
      </c>
      <c r="F4" s="1100">
        <v>7160.9139457299989</v>
      </c>
      <c r="G4" s="1100">
        <v>7212.5251683000006</v>
      </c>
      <c r="H4" s="1100">
        <v>7356.1106059799986</v>
      </c>
      <c r="I4" s="1100">
        <v>7352.6454573399988</v>
      </c>
      <c r="J4" s="1100">
        <v>7411.9245628299996</v>
      </c>
      <c r="K4" s="1100">
        <v>7333.7552548399999</v>
      </c>
      <c r="L4" s="1100">
        <v>7314.7101898399997</v>
      </c>
      <c r="M4" s="1100">
        <v>7387.5283878299988</v>
      </c>
      <c r="N4" s="1100">
        <v>7494.8389286799993</v>
      </c>
      <c r="O4" s="1100">
        <v>7204.0479296499971</v>
      </c>
      <c r="P4" s="1100">
        <v>4968.9218289499995</v>
      </c>
      <c r="Q4" s="1100">
        <v>4860.1564898899996</v>
      </c>
      <c r="R4" s="1100">
        <v>4799.6079644399997</v>
      </c>
      <c r="S4" s="1100">
        <v>4776.92586381</v>
      </c>
      <c r="T4" s="1100">
        <v>4706.2486504600001</v>
      </c>
      <c r="U4" s="1100">
        <v>4786.9978488999996</v>
      </c>
      <c r="V4" s="1100">
        <v>4791.6827885400007</v>
      </c>
      <c r="W4" s="1100">
        <v>4824.0207262799995</v>
      </c>
      <c r="X4" s="1100">
        <f>'[327]Time series'!$Z$3</f>
        <v>4762.4161550600011</v>
      </c>
      <c r="Y4" s="1100">
        <v>4695.1096564399986</v>
      </c>
      <c r="Z4" s="1100">
        <v>4643.5602542800007</v>
      </c>
      <c r="AA4" s="1100">
        <v>4673.3408473199997</v>
      </c>
      <c r="AB4" s="1100">
        <v>4766.6771346699998</v>
      </c>
      <c r="AC4"/>
      <c r="AD4"/>
    </row>
    <row r="5" spans="1:30" s="718" customFormat="1" ht="27.95" customHeight="1" x14ac:dyDescent="0.25">
      <c r="A5" s="823" t="s">
        <v>2746</v>
      </c>
      <c r="B5" s="1051">
        <v>439.19352444000003</v>
      </c>
      <c r="C5" s="1051">
        <v>418.23649968999996</v>
      </c>
      <c r="D5" s="1051">
        <v>413.42124459999997</v>
      </c>
      <c r="E5" s="1051">
        <v>468.92576066000004</v>
      </c>
      <c r="F5" s="1051">
        <v>475.27239429999997</v>
      </c>
      <c r="G5" s="1051">
        <v>473.43483005000002</v>
      </c>
      <c r="H5" s="1051">
        <v>468.12230837000004</v>
      </c>
      <c r="I5" s="1051">
        <v>458.05163639</v>
      </c>
      <c r="J5" s="1051">
        <v>482.46148215999995</v>
      </c>
      <c r="K5" s="1051">
        <v>471.05227606</v>
      </c>
      <c r="L5" s="1051">
        <v>471.85604283999999</v>
      </c>
      <c r="M5" s="1051">
        <v>464.41908011000004</v>
      </c>
      <c r="N5" s="1051">
        <v>456.88199537000003</v>
      </c>
      <c r="O5" s="1051">
        <v>444.81002380000001</v>
      </c>
      <c r="P5" s="1051">
        <v>344.59098285999994</v>
      </c>
      <c r="Q5" s="1051">
        <v>331.25477619000003</v>
      </c>
      <c r="R5" s="1051">
        <v>325.60861328999994</v>
      </c>
      <c r="S5" s="1051">
        <v>321.41275749000005</v>
      </c>
      <c r="T5" s="1051">
        <v>320.92796264000003</v>
      </c>
      <c r="U5" s="1051">
        <v>356.42688883</v>
      </c>
      <c r="V5" s="1051">
        <v>349.45444566000009</v>
      </c>
      <c r="W5" s="1051">
        <v>329.45990058000007</v>
      </c>
      <c r="X5" s="1051">
        <f>'[327]Time series'!$Z$4</f>
        <v>328.91797147999995</v>
      </c>
      <c r="Y5" s="1051">
        <v>324.11037345</v>
      </c>
      <c r="Z5" s="1051">
        <v>318.46696170000001</v>
      </c>
      <c r="AA5" s="1051">
        <v>339.80221272999995</v>
      </c>
      <c r="AB5" s="1051">
        <v>338.48293883999997</v>
      </c>
      <c r="AC5"/>
      <c r="AD5"/>
    </row>
    <row r="6" spans="1:30" s="1056" customFormat="1" ht="27.95" customHeight="1" x14ac:dyDescent="0.25">
      <c r="A6" s="823" t="s">
        <v>692</v>
      </c>
      <c r="B6" s="1051">
        <v>25.069902670000001</v>
      </c>
      <c r="C6" s="1051">
        <v>24.691616449999998</v>
      </c>
      <c r="D6" s="1051">
        <v>23.745337500000002</v>
      </c>
      <c r="E6" s="1051">
        <v>24.7001484</v>
      </c>
      <c r="F6" s="1051">
        <v>24.306892850000001</v>
      </c>
      <c r="G6" s="1051">
        <v>23.911425219999998</v>
      </c>
      <c r="H6" s="1051">
        <v>44.526285990000005</v>
      </c>
      <c r="I6" s="1051">
        <v>43.928657919999999</v>
      </c>
      <c r="J6" s="1051">
        <v>43.287082329999997</v>
      </c>
      <c r="K6" s="1051">
        <v>42.723228799999994</v>
      </c>
      <c r="L6" s="1051">
        <v>42.115389260000001</v>
      </c>
      <c r="M6" s="1051">
        <v>41.504107229999995</v>
      </c>
      <c r="N6" s="1051">
        <v>41.674909619999994</v>
      </c>
      <c r="O6" s="1051">
        <v>41.045535530000002</v>
      </c>
      <c r="P6" s="1051">
        <v>40.412597470000001</v>
      </c>
      <c r="Q6" s="1051">
        <v>46.604903460000003</v>
      </c>
      <c r="R6" s="1051">
        <v>39.726557069999998</v>
      </c>
      <c r="S6" s="1051">
        <v>39.948039049999998</v>
      </c>
      <c r="T6" s="1051">
        <v>39.948039049999998</v>
      </c>
      <c r="U6" s="1051">
        <v>39.942714380000005</v>
      </c>
      <c r="V6" s="1051">
        <v>40.059116060000001</v>
      </c>
      <c r="W6" s="1051">
        <v>0</v>
      </c>
      <c r="X6" s="1051">
        <f>'[327]Time series'!$Z$10</f>
        <v>0</v>
      </c>
      <c r="Y6" s="1051">
        <v>0</v>
      </c>
      <c r="Z6" s="1051">
        <v>0</v>
      </c>
      <c r="AA6" s="1051">
        <v>0</v>
      </c>
      <c r="AB6" s="1051">
        <v>0</v>
      </c>
      <c r="AC6"/>
      <c r="AD6"/>
    </row>
    <row r="7" spans="1:30" s="1056" customFormat="1" ht="27.95" customHeight="1" x14ac:dyDescent="0.25">
      <c r="A7" s="823" t="s">
        <v>693</v>
      </c>
      <c r="B7" s="1051">
        <v>1263.7652785299997</v>
      </c>
      <c r="C7" s="1051">
        <v>1215.7496628199999</v>
      </c>
      <c r="D7" s="1051">
        <v>1199.1505472899998</v>
      </c>
      <c r="E7" s="1051">
        <v>1188.19451953</v>
      </c>
      <c r="F7" s="1051">
        <v>1165.1350127599999</v>
      </c>
      <c r="G7" s="1051">
        <v>1125.21744408</v>
      </c>
      <c r="H7" s="1051">
        <v>1208.6122970699998</v>
      </c>
      <c r="I7" s="1051">
        <v>1167.2512087999999</v>
      </c>
      <c r="J7" s="1051">
        <v>1153.4565319200001</v>
      </c>
      <c r="K7" s="1051">
        <v>1115.9065433600001</v>
      </c>
      <c r="L7" s="1051">
        <v>1105.00715352</v>
      </c>
      <c r="M7" s="1051">
        <v>1111.4336489699999</v>
      </c>
      <c r="N7" s="1051">
        <v>1116.04143821</v>
      </c>
      <c r="O7" s="1051">
        <v>1051.49984834</v>
      </c>
      <c r="P7" s="1051">
        <v>870.66082232000008</v>
      </c>
      <c r="Q7" s="1051">
        <v>812.42102571999988</v>
      </c>
      <c r="R7" s="1051">
        <v>818.11232269000004</v>
      </c>
      <c r="S7" s="1051">
        <v>840.39006446000008</v>
      </c>
      <c r="T7" s="1051">
        <v>805.93558149</v>
      </c>
      <c r="U7" s="1051">
        <v>832.22339190999992</v>
      </c>
      <c r="V7" s="1051">
        <v>856.60028907000003</v>
      </c>
      <c r="W7" s="1051">
        <v>913.18241914999999</v>
      </c>
      <c r="X7" s="1051">
        <f>'[327]Time series'!$Z$11</f>
        <v>904.20718908000003</v>
      </c>
      <c r="Y7" s="1051">
        <v>840.00914236000006</v>
      </c>
      <c r="Z7" s="1051">
        <v>841.47063172000003</v>
      </c>
      <c r="AA7" s="1051">
        <v>845.13430146999985</v>
      </c>
      <c r="AB7" s="1051">
        <v>842.38840428999993</v>
      </c>
      <c r="AC7"/>
      <c r="AD7"/>
    </row>
    <row r="8" spans="1:30" s="1056" customFormat="1" ht="27.95" customHeight="1" x14ac:dyDescent="0.25">
      <c r="A8" s="823" t="s">
        <v>716</v>
      </c>
      <c r="B8" s="1051">
        <v>15.61557432</v>
      </c>
      <c r="C8" s="1051">
        <v>15.103698260000002</v>
      </c>
      <c r="D8" s="1051">
        <v>14.820746439999999</v>
      </c>
      <c r="E8" s="1051">
        <v>15.091351490000003</v>
      </c>
      <c r="F8" s="1051">
        <v>15.594111800000002</v>
      </c>
      <c r="G8" s="1051">
        <v>14.67830665</v>
      </c>
      <c r="H8" s="1051">
        <v>14.223198930000001</v>
      </c>
      <c r="I8" s="1051">
        <v>13.72762206</v>
      </c>
      <c r="J8" s="1051">
        <v>13.40461367</v>
      </c>
      <c r="K8" s="1051">
        <v>12.729160630000001</v>
      </c>
      <c r="L8" s="1051">
        <v>12.125906070000001</v>
      </c>
      <c r="M8" s="1051">
        <v>13.061912449999999</v>
      </c>
      <c r="N8" s="1051">
        <v>12.702972990000001</v>
      </c>
      <c r="O8" s="1051">
        <v>11.933254899999998</v>
      </c>
      <c r="P8" s="1051">
        <v>12.205447339999999</v>
      </c>
      <c r="Q8" s="1051">
        <v>12.85055184</v>
      </c>
      <c r="R8" s="1051">
        <v>12.456987880000002</v>
      </c>
      <c r="S8" s="1051">
        <v>12.22325266</v>
      </c>
      <c r="T8" s="1051">
        <v>12.28775484</v>
      </c>
      <c r="U8" s="1051">
        <v>9.2710809100000002</v>
      </c>
      <c r="V8" s="1051">
        <v>9.0383483999999985</v>
      </c>
      <c r="W8" s="1051">
        <v>11.601945839999999</v>
      </c>
      <c r="X8" s="1051">
        <f>'[327]Time series'!$Z$34</f>
        <v>13.020327330000001</v>
      </c>
      <c r="Y8" s="1051">
        <v>12.72731351</v>
      </c>
      <c r="Z8" s="1051">
        <v>12.300218340000001</v>
      </c>
      <c r="AA8" s="1051">
        <v>11.524653530000002</v>
      </c>
      <c r="AB8" s="1051">
        <v>11.197459240000001</v>
      </c>
      <c r="AC8"/>
      <c r="AD8"/>
    </row>
    <row r="9" spans="1:30" s="1056" customFormat="1" ht="27.95" customHeight="1" x14ac:dyDescent="0.25">
      <c r="A9" s="823" t="s">
        <v>717</v>
      </c>
      <c r="B9" s="1051">
        <v>37.420556240000003</v>
      </c>
      <c r="C9" s="1051">
        <v>34.982574629999995</v>
      </c>
      <c r="D9" s="1051">
        <v>33.204380239999999</v>
      </c>
      <c r="E9" s="1051">
        <v>36.526421629999994</v>
      </c>
      <c r="F9" s="1051">
        <v>35.450305469999996</v>
      </c>
      <c r="G9" s="1051">
        <v>40.51457319</v>
      </c>
      <c r="H9" s="1051">
        <v>38.573065970000002</v>
      </c>
      <c r="I9" s="1051">
        <v>36.427633159999999</v>
      </c>
      <c r="J9" s="1051">
        <v>36.223089159999994</v>
      </c>
      <c r="K9" s="1051">
        <v>34.003915599999999</v>
      </c>
      <c r="L9" s="1051">
        <v>32.722919940000004</v>
      </c>
      <c r="M9" s="1051">
        <v>31.75634732</v>
      </c>
      <c r="N9" s="1051">
        <v>48.336560350000006</v>
      </c>
      <c r="O9" s="1051">
        <v>37.365647530000004</v>
      </c>
      <c r="P9" s="1051">
        <v>22.903021460000001</v>
      </c>
      <c r="Q9" s="1051">
        <v>22.585041260000001</v>
      </c>
      <c r="R9" s="1051">
        <v>22.344408059999999</v>
      </c>
      <c r="S9" s="1051">
        <v>22.035264100000003</v>
      </c>
      <c r="T9" s="1051">
        <v>22.518439000000001</v>
      </c>
      <c r="U9" s="1051">
        <v>22.296961360000001</v>
      </c>
      <c r="V9" s="1051">
        <v>21.341213140000001</v>
      </c>
      <c r="W9" s="1051">
        <v>11.133694289999999</v>
      </c>
      <c r="X9" s="1051">
        <f>'[327]Time series'!$Z$35</f>
        <v>12.376033980000001</v>
      </c>
      <c r="Y9" s="1051">
        <v>16.004757980000001</v>
      </c>
      <c r="Z9" s="1051">
        <v>15.60919472</v>
      </c>
      <c r="AA9" s="1051">
        <v>15.047621230000001</v>
      </c>
      <c r="AB9" s="1051">
        <v>15.070833850000001</v>
      </c>
      <c r="AC9"/>
      <c r="AD9"/>
    </row>
    <row r="10" spans="1:30" s="718" customFormat="1" ht="27.95" customHeight="1" x14ac:dyDescent="0.25">
      <c r="A10" s="823" t="s">
        <v>718</v>
      </c>
      <c r="B10" s="1051">
        <v>568.30441629999996</v>
      </c>
      <c r="C10" s="1051">
        <v>586.18332148999991</v>
      </c>
      <c r="D10" s="1051">
        <v>592.12065328999995</v>
      </c>
      <c r="E10" s="1051">
        <v>683.49813503000007</v>
      </c>
      <c r="F10" s="1051">
        <v>684.10736048000001</v>
      </c>
      <c r="G10" s="1051">
        <v>714.17745337999997</v>
      </c>
      <c r="H10" s="1051">
        <v>718.55560097</v>
      </c>
      <c r="I10" s="1051">
        <v>720.36349987000017</v>
      </c>
      <c r="J10" s="1051">
        <v>713.46447872999988</v>
      </c>
      <c r="K10" s="1051">
        <v>706.78786055000012</v>
      </c>
      <c r="L10" s="1051">
        <v>715.82175928999993</v>
      </c>
      <c r="M10" s="1051">
        <v>715.82013835999999</v>
      </c>
      <c r="N10" s="1051">
        <v>715.86975664000011</v>
      </c>
      <c r="O10" s="1051">
        <v>664.94217956999989</v>
      </c>
      <c r="P10" s="1051">
        <v>539.25525348999997</v>
      </c>
      <c r="Q10" s="1051">
        <v>539.68428973999994</v>
      </c>
      <c r="R10" s="1051">
        <v>538.73989372000005</v>
      </c>
      <c r="S10" s="1051">
        <v>542.02311404</v>
      </c>
      <c r="T10" s="1051">
        <v>534.83246159999999</v>
      </c>
      <c r="U10" s="1051">
        <v>542.90018224999994</v>
      </c>
      <c r="V10" s="1051">
        <v>543.75260394000009</v>
      </c>
      <c r="W10" s="1051">
        <v>549.38711950000004</v>
      </c>
      <c r="X10" s="1051">
        <f>'[327]Time series'!$Z$36</f>
        <v>500.29383910000001</v>
      </c>
      <c r="Y10" s="1051">
        <v>500.71531314999999</v>
      </c>
      <c r="Z10" s="1051">
        <v>494.45125780000001</v>
      </c>
      <c r="AA10" s="1051">
        <v>496.64132151000001</v>
      </c>
      <c r="AB10" s="1051">
        <v>576.46456737000005</v>
      </c>
      <c r="AC10"/>
      <c r="AD10"/>
    </row>
    <row r="11" spans="1:30" s="718" customFormat="1" ht="27.95" customHeight="1" x14ac:dyDescent="0.25">
      <c r="A11" s="823" t="s">
        <v>728</v>
      </c>
      <c r="B11" s="1051">
        <v>1896.78357544</v>
      </c>
      <c r="C11" s="1051">
        <v>1861.4282696300002</v>
      </c>
      <c r="D11" s="1051">
        <v>1812.3628041400002</v>
      </c>
      <c r="E11" s="1051">
        <v>1746.46395919</v>
      </c>
      <c r="F11" s="1051">
        <v>1713.3900340099999</v>
      </c>
      <c r="G11" s="1051">
        <v>1748.86280304</v>
      </c>
      <c r="H11" s="1051">
        <v>1756.6758212699997</v>
      </c>
      <c r="I11" s="1051">
        <v>1786.9481770800001</v>
      </c>
      <c r="J11" s="1051">
        <v>1814.0840241300002</v>
      </c>
      <c r="K11" s="1051">
        <v>1800.5382651800003</v>
      </c>
      <c r="L11" s="1051">
        <v>1800.7958809900003</v>
      </c>
      <c r="M11" s="1051">
        <v>1864.1882456400001</v>
      </c>
      <c r="N11" s="1051">
        <v>1938.8864077500002</v>
      </c>
      <c r="O11" s="1051">
        <v>1891.5223910899999</v>
      </c>
      <c r="P11" s="1051">
        <v>894.9472959499999</v>
      </c>
      <c r="Q11" s="1051">
        <v>894.04139486000008</v>
      </c>
      <c r="R11" s="1051">
        <v>879.01231230999997</v>
      </c>
      <c r="S11" s="1051">
        <v>868.80135547999998</v>
      </c>
      <c r="T11" s="1051">
        <v>859.80039933</v>
      </c>
      <c r="U11" s="1051">
        <v>856.97969202000002</v>
      </c>
      <c r="V11" s="1051">
        <v>865.63768581000011</v>
      </c>
      <c r="W11" s="1051">
        <v>855.96028000000001</v>
      </c>
      <c r="X11" s="1051">
        <f>'[327]Time series'!$Z$46</f>
        <v>864.38220950000004</v>
      </c>
      <c r="Y11" s="1051">
        <v>893.74357808000002</v>
      </c>
      <c r="Z11" s="1051">
        <v>872.56723192000004</v>
      </c>
      <c r="AA11" s="1051">
        <v>875.27917007999997</v>
      </c>
      <c r="AB11" s="1051">
        <v>896.33628762000001</v>
      </c>
      <c r="AC11"/>
      <c r="AD11"/>
    </row>
    <row r="12" spans="1:30" s="718" customFormat="1" ht="27.95" customHeight="1" x14ac:dyDescent="0.25">
      <c r="A12" s="823" t="s">
        <v>732</v>
      </c>
      <c r="B12" s="1051">
        <v>602.39891882999996</v>
      </c>
      <c r="C12" s="1051">
        <v>605.12303939000014</v>
      </c>
      <c r="D12" s="1051">
        <v>601.89896656999997</v>
      </c>
      <c r="E12" s="1051">
        <v>668.79520532999993</v>
      </c>
      <c r="F12" s="1051">
        <v>679.2566899200001</v>
      </c>
      <c r="G12" s="1051">
        <v>692.19778666999991</v>
      </c>
      <c r="H12" s="1051">
        <v>711.74457010000003</v>
      </c>
      <c r="I12" s="1051">
        <v>726.5984458800001</v>
      </c>
      <c r="J12" s="1051">
        <v>733.69694248000008</v>
      </c>
      <c r="K12" s="1051">
        <v>743.45200935000003</v>
      </c>
      <c r="L12" s="1051">
        <v>764.06928649999998</v>
      </c>
      <c r="M12" s="1051">
        <v>765.23190433999991</v>
      </c>
      <c r="N12" s="1051">
        <v>780.63231736</v>
      </c>
      <c r="O12" s="1051">
        <v>763.57791253000005</v>
      </c>
      <c r="P12" s="1051">
        <v>635.90515183999992</v>
      </c>
      <c r="Q12" s="1051">
        <v>634.54456033000008</v>
      </c>
      <c r="R12" s="1051">
        <v>627.04535208000004</v>
      </c>
      <c r="S12" s="1051">
        <v>618.7216238200001</v>
      </c>
      <c r="T12" s="1051">
        <v>618.76036785999986</v>
      </c>
      <c r="U12" s="1051">
        <v>622.48923689000003</v>
      </c>
      <c r="V12" s="1051">
        <v>608.26053294999997</v>
      </c>
      <c r="W12" s="1051">
        <v>613.17455961999997</v>
      </c>
      <c r="X12" s="1051">
        <f>'[327]Time series'!$Z$50</f>
        <v>607.74008600000002</v>
      </c>
      <c r="Y12" s="1051">
        <v>596.70230623999998</v>
      </c>
      <c r="Z12" s="1051">
        <v>592.60398657999997</v>
      </c>
      <c r="AA12" s="1051">
        <v>588.83306091000009</v>
      </c>
      <c r="AB12" s="1051">
        <v>597.71073860999991</v>
      </c>
      <c r="AC12"/>
      <c r="AD12"/>
    </row>
    <row r="13" spans="1:30" s="718" customFormat="1" ht="27.95" customHeight="1" x14ac:dyDescent="0.25">
      <c r="A13" s="823" t="s">
        <v>738</v>
      </c>
      <c r="B13" s="1051">
        <v>367.91732250000001</v>
      </c>
      <c r="C13" s="1051">
        <v>364.74302048999994</v>
      </c>
      <c r="D13" s="1051">
        <v>356.58291106999997</v>
      </c>
      <c r="E13" s="1051">
        <v>353.96305084999995</v>
      </c>
      <c r="F13" s="1051">
        <v>336.29762796000006</v>
      </c>
      <c r="G13" s="1051">
        <v>336.81463874000002</v>
      </c>
      <c r="H13" s="1051">
        <v>332.38880782000001</v>
      </c>
      <c r="I13" s="1051">
        <v>325.75963158999997</v>
      </c>
      <c r="J13" s="1051">
        <v>332.02920137999996</v>
      </c>
      <c r="K13" s="1051">
        <v>320.42811126999999</v>
      </c>
      <c r="L13" s="1051">
        <v>319.35156898999998</v>
      </c>
      <c r="M13" s="1051">
        <v>316.75952694999995</v>
      </c>
      <c r="N13" s="1051">
        <v>321.57677588000001</v>
      </c>
      <c r="O13" s="1051">
        <v>307.50375781999998</v>
      </c>
      <c r="P13" s="1051">
        <v>172.86961011</v>
      </c>
      <c r="Q13" s="1051">
        <v>170.38176751999998</v>
      </c>
      <c r="R13" s="1051">
        <v>168.35197258000002</v>
      </c>
      <c r="S13" s="1051">
        <v>170.60927016999997</v>
      </c>
      <c r="T13" s="1051">
        <v>170.99907879</v>
      </c>
      <c r="U13" s="1051">
        <v>181.79535754000003</v>
      </c>
      <c r="V13" s="1051">
        <v>179.21010086999996</v>
      </c>
      <c r="W13" s="1051">
        <v>203.17403965999998</v>
      </c>
      <c r="X13" s="1051">
        <f>'[327]Time series'!$Z$56</f>
        <v>219.08012493000001</v>
      </c>
      <c r="Y13" s="1051">
        <v>216.87375641</v>
      </c>
      <c r="Z13" s="1051">
        <v>213.77661010000003</v>
      </c>
      <c r="AA13" s="1051">
        <v>229.00479742000002</v>
      </c>
      <c r="AB13" s="1051">
        <v>226.21477443000001</v>
      </c>
      <c r="AC13"/>
      <c r="AD13"/>
    </row>
    <row r="14" spans="1:30" s="718" customFormat="1" ht="27.95" customHeight="1" x14ac:dyDescent="0.25">
      <c r="A14" s="823" t="s">
        <v>749</v>
      </c>
      <c r="B14" s="1051">
        <v>123.57019205000002</v>
      </c>
      <c r="C14" s="1051">
        <v>131.59119407</v>
      </c>
      <c r="D14" s="1051">
        <v>134.68947945999997</v>
      </c>
      <c r="E14" s="1051">
        <v>124.64964605</v>
      </c>
      <c r="F14" s="1051">
        <v>120.85085146999998</v>
      </c>
      <c r="G14" s="1051">
        <v>117.05640968</v>
      </c>
      <c r="H14" s="1051">
        <v>113.98185414999999</v>
      </c>
      <c r="I14" s="1051">
        <v>112.54308864999999</v>
      </c>
      <c r="J14" s="1051">
        <v>117.67977968</v>
      </c>
      <c r="K14" s="1051">
        <v>114.53761525000002</v>
      </c>
      <c r="L14" s="1051">
        <v>112.80400546999999</v>
      </c>
      <c r="M14" s="1051">
        <v>111.23770164999999</v>
      </c>
      <c r="N14" s="1051">
        <v>111.75356337000001</v>
      </c>
      <c r="O14" s="1051">
        <v>101.98029658</v>
      </c>
      <c r="P14" s="1051">
        <v>79.409687890000001</v>
      </c>
      <c r="Q14" s="1051">
        <v>77.357168970000004</v>
      </c>
      <c r="R14" s="1051">
        <v>74.943966010000011</v>
      </c>
      <c r="S14" s="1051">
        <v>74.531692820000004</v>
      </c>
      <c r="T14" s="1051">
        <v>79.057322999999997</v>
      </c>
      <c r="U14" s="1051">
        <v>80.69310969</v>
      </c>
      <c r="V14" s="1051">
        <v>79.146332420000007</v>
      </c>
      <c r="W14" s="1051">
        <v>101.63128115000001</v>
      </c>
      <c r="X14" s="1051">
        <f>'[327]Time series'!$Z$68</f>
        <v>99.866657679999989</v>
      </c>
      <c r="Y14" s="1051">
        <v>96.616644669999999</v>
      </c>
      <c r="Z14" s="1051">
        <v>95.720763210000015</v>
      </c>
      <c r="AA14" s="1051">
        <v>93.01223662000001</v>
      </c>
      <c r="AB14" s="1051">
        <v>95.681556949999987</v>
      </c>
      <c r="AC14"/>
      <c r="AD14"/>
    </row>
    <row r="15" spans="1:30" s="718" customFormat="1" ht="27.95" customHeight="1" x14ac:dyDescent="0.25">
      <c r="A15" s="823" t="s">
        <v>756</v>
      </c>
      <c r="B15" s="1051">
        <v>73.217951099999993</v>
      </c>
      <c r="C15" s="1051">
        <v>74.66263975999999</v>
      </c>
      <c r="D15" s="1051">
        <v>75.326574340000008</v>
      </c>
      <c r="E15" s="1051">
        <v>76.683762789999989</v>
      </c>
      <c r="F15" s="1051">
        <v>80.931526649999995</v>
      </c>
      <c r="G15" s="1051">
        <v>79.136795309999997</v>
      </c>
      <c r="H15" s="1051">
        <v>79.00577890000001</v>
      </c>
      <c r="I15" s="1051">
        <v>77.197969400000005</v>
      </c>
      <c r="J15" s="1051">
        <v>78.995504179999998</v>
      </c>
      <c r="K15" s="1051">
        <v>75.445712520000001</v>
      </c>
      <c r="L15" s="1051">
        <v>74.490434789999995</v>
      </c>
      <c r="M15" s="1051">
        <v>74.174906200000009</v>
      </c>
      <c r="N15" s="1051">
        <v>76.705363939999998</v>
      </c>
      <c r="O15" s="1051">
        <v>70.877677240000011</v>
      </c>
      <c r="P15" s="1051">
        <v>49.888311279999996</v>
      </c>
      <c r="Q15" s="1051">
        <v>48.396398690000005</v>
      </c>
      <c r="R15" s="1051">
        <v>47.679917270000004</v>
      </c>
      <c r="S15" s="1051">
        <v>47.064448110000001</v>
      </c>
      <c r="T15" s="1051">
        <v>46.923700980000007</v>
      </c>
      <c r="U15" s="1051">
        <v>46.973167099999991</v>
      </c>
      <c r="V15" s="1051">
        <v>47.480160120000001</v>
      </c>
      <c r="W15" s="1051">
        <v>73.266851499999987</v>
      </c>
      <c r="X15" s="1051">
        <f>'[327]Time series'!$Z$75</f>
        <v>69.028822290000008</v>
      </c>
      <c r="Y15" s="1051">
        <v>67.804328999999996</v>
      </c>
      <c r="Z15" s="1051">
        <v>65.132677549999997</v>
      </c>
      <c r="AA15" s="1051">
        <v>64.138312200000001</v>
      </c>
      <c r="AB15" s="1051">
        <v>64.745095879999994</v>
      </c>
      <c r="AC15"/>
      <c r="AD15"/>
    </row>
    <row r="16" spans="1:30" s="718" customFormat="1" ht="27.95" customHeight="1" x14ac:dyDescent="0.25">
      <c r="A16" s="823" t="s">
        <v>757</v>
      </c>
      <c r="B16" s="1051">
        <v>545.37484876999997</v>
      </c>
      <c r="C16" s="1051">
        <v>553.35118201</v>
      </c>
      <c r="D16" s="1051">
        <v>547.95244241</v>
      </c>
      <c r="E16" s="1051">
        <v>518.5032013</v>
      </c>
      <c r="F16" s="1051">
        <v>522.05573257000003</v>
      </c>
      <c r="G16" s="1051">
        <v>522.08837320000009</v>
      </c>
      <c r="H16" s="1051">
        <v>517.30092285000001</v>
      </c>
      <c r="I16" s="1051">
        <v>522.75295849000008</v>
      </c>
      <c r="J16" s="1051">
        <v>524.42432069999995</v>
      </c>
      <c r="K16" s="1051">
        <v>518.05834614999992</v>
      </c>
      <c r="L16" s="1051">
        <v>513.26075719999994</v>
      </c>
      <c r="M16" s="1051">
        <v>513.50063704000013</v>
      </c>
      <c r="N16" s="1051">
        <v>511.94426003000001</v>
      </c>
      <c r="O16" s="1051">
        <v>519.12445685</v>
      </c>
      <c r="P16" s="1051">
        <v>358.83715024000003</v>
      </c>
      <c r="Q16" s="1051">
        <v>353.37206450000002</v>
      </c>
      <c r="R16" s="1051">
        <v>347.07110021999995</v>
      </c>
      <c r="S16" s="1051">
        <v>338.68002056</v>
      </c>
      <c r="T16" s="1051">
        <v>335.36052168999998</v>
      </c>
      <c r="U16" s="1051">
        <v>341.16963292000003</v>
      </c>
      <c r="V16" s="1051">
        <v>341.37737305999997</v>
      </c>
      <c r="W16" s="1051">
        <v>314.81755942000001</v>
      </c>
      <c r="X16" s="1051">
        <f>'[327]Time series'!$Z$76</f>
        <v>309.45553889000001</v>
      </c>
      <c r="Y16" s="1051">
        <v>303.92621515999997</v>
      </c>
      <c r="Z16" s="1051">
        <v>301.58018035000003</v>
      </c>
      <c r="AA16" s="1051">
        <v>301.58224892999999</v>
      </c>
      <c r="AB16" s="1051">
        <v>298.88808649000003</v>
      </c>
      <c r="AC16"/>
      <c r="AD16"/>
    </row>
    <row r="17" spans="1:1990" s="718" customFormat="1" ht="27.95" customHeight="1" x14ac:dyDescent="0.25">
      <c r="A17" s="823" t="s">
        <v>764</v>
      </c>
      <c r="B17" s="1051">
        <v>609.48656267000001</v>
      </c>
      <c r="C17" s="1051">
        <v>594.96922243999995</v>
      </c>
      <c r="D17" s="1051">
        <v>585.57660936000002</v>
      </c>
      <c r="E17" s="1051">
        <v>915.53225958000007</v>
      </c>
      <c r="F17" s="1051">
        <v>922.17736760000014</v>
      </c>
      <c r="G17" s="1051">
        <v>932.21226410999998</v>
      </c>
      <c r="H17" s="1051">
        <v>956.50172708000002</v>
      </c>
      <c r="I17" s="1051">
        <v>968.79943632999993</v>
      </c>
      <c r="J17" s="1051">
        <v>972.70582018000005</v>
      </c>
      <c r="K17" s="1051">
        <v>982.68403472</v>
      </c>
      <c r="L17" s="1051">
        <v>959.62670385000001</v>
      </c>
      <c r="M17" s="1051">
        <v>955.31293545000005</v>
      </c>
      <c r="N17" s="1051">
        <v>949.99247864999995</v>
      </c>
      <c r="O17" s="1051">
        <v>885.47774711999989</v>
      </c>
      <c r="P17" s="1051">
        <v>618.04082748999997</v>
      </c>
      <c r="Q17" s="1051">
        <v>587.71340671000007</v>
      </c>
      <c r="R17" s="1051">
        <v>574.97511460999999</v>
      </c>
      <c r="S17" s="1051">
        <v>564.11982762000002</v>
      </c>
      <c r="T17" s="1051">
        <v>548.77861713999994</v>
      </c>
      <c r="U17" s="1051">
        <v>541.69690098000001</v>
      </c>
      <c r="V17" s="1051">
        <v>540.85089577999997</v>
      </c>
      <c r="W17" s="1051">
        <v>526.89658777</v>
      </c>
      <c r="X17" s="1051">
        <f>'[327]Time series'!$Z$83</f>
        <v>518.83598573999996</v>
      </c>
      <c r="Y17" s="1051">
        <v>516.82825653999998</v>
      </c>
      <c r="Z17" s="1051">
        <v>518.6109189</v>
      </c>
      <c r="AA17" s="1051">
        <v>514.37667119000002</v>
      </c>
      <c r="AB17" s="1051">
        <v>513.75121378999995</v>
      </c>
      <c r="AC17"/>
      <c r="AD17"/>
    </row>
    <row r="18" spans="1:1990" s="718" customFormat="1" ht="27.95" customHeight="1" x14ac:dyDescent="0.25">
      <c r="A18" s="823" t="s">
        <v>771</v>
      </c>
      <c r="B18" s="1051">
        <v>48.452196950000001</v>
      </c>
      <c r="C18" s="1051">
        <v>48.487423900000003</v>
      </c>
      <c r="D18" s="1051">
        <v>50.307563850000001</v>
      </c>
      <c r="E18" s="1051">
        <v>54.171950750000001</v>
      </c>
      <c r="F18" s="1051">
        <v>54.390621659999994</v>
      </c>
      <c r="G18" s="1051">
        <v>56.618213410000003</v>
      </c>
      <c r="H18" s="1051">
        <v>60.868264200000006</v>
      </c>
      <c r="I18" s="1051">
        <v>58.405129750000008</v>
      </c>
      <c r="J18" s="1051">
        <v>65.110821990000005</v>
      </c>
      <c r="K18" s="1051">
        <v>64.457557440000002</v>
      </c>
      <c r="L18" s="1051">
        <v>63.68358997</v>
      </c>
      <c r="M18" s="1051">
        <v>64.376418229999999</v>
      </c>
      <c r="N18" s="1051">
        <v>65.229827560000004</v>
      </c>
      <c r="O18" s="1051">
        <v>64.208863179999994</v>
      </c>
      <c r="P18" s="1051">
        <v>32.533069070000003</v>
      </c>
      <c r="Q18" s="1051">
        <v>33.306323669999998</v>
      </c>
      <c r="R18" s="1051">
        <v>32.847574510000001</v>
      </c>
      <c r="S18" s="1051">
        <v>32.472277699999999</v>
      </c>
      <c r="T18" s="1051">
        <v>31.737559950000001</v>
      </c>
      <c r="U18" s="1051">
        <v>32.863992340000003</v>
      </c>
      <c r="V18" s="1051">
        <v>34.069773269999999</v>
      </c>
      <c r="W18" s="1051">
        <v>37.075529430000003</v>
      </c>
      <c r="X18" s="1051">
        <f>'[327]Time series'!$Z$90</f>
        <v>35.717174970000002</v>
      </c>
      <c r="Y18" s="1051">
        <v>36.311062440000008</v>
      </c>
      <c r="Z18" s="1051">
        <v>35.918685439999997</v>
      </c>
      <c r="AA18" s="1051">
        <v>34.744287100000001</v>
      </c>
      <c r="AB18" s="1051">
        <v>33.935787810000001</v>
      </c>
      <c r="AC18"/>
      <c r="AD18"/>
    </row>
    <row r="19" spans="1:1990" s="718" customFormat="1" ht="27.95" customHeight="1" x14ac:dyDescent="0.25">
      <c r="A19" s="823" t="s">
        <v>777</v>
      </c>
      <c r="B19" s="1051">
        <v>41.097003439999995</v>
      </c>
      <c r="C19" s="1051">
        <v>40.060443349999993</v>
      </c>
      <c r="D19" s="1051">
        <v>38.987441740000001</v>
      </c>
      <c r="E19" s="1051">
        <v>59.947146100000012</v>
      </c>
      <c r="F19" s="1051">
        <v>58.450167620000002</v>
      </c>
      <c r="G19" s="1051">
        <v>57.087237400000006</v>
      </c>
      <c r="H19" s="1051">
        <v>60.254646940000008</v>
      </c>
      <c r="I19" s="1051">
        <v>63.402447019999997</v>
      </c>
      <c r="J19" s="1051">
        <v>63.135423780000004</v>
      </c>
      <c r="K19" s="1051">
        <v>65.454040140000004</v>
      </c>
      <c r="L19" s="1051">
        <v>66.186316959999999</v>
      </c>
      <c r="M19" s="1051">
        <v>65.418477609999997</v>
      </c>
      <c r="N19" s="1051">
        <v>63.752156759999998</v>
      </c>
      <c r="O19" s="1051">
        <v>62.561259960000008</v>
      </c>
      <c r="P19" s="1051">
        <v>45.116174969999996</v>
      </c>
      <c r="Q19" s="1051">
        <v>46.317007289999992</v>
      </c>
      <c r="R19" s="1051">
        <v>45.62302382</v>
      </c>
      <c r="S19" s="1051">
        <v>45.495328600000001</v>
      </c>
      <c r="T19" s="1051">
        <v>44.288599470000008</v>
      </c>
      <c r="U19" s="1051">
        <v>46.853259199999997</v>
      </c>
      <c r="V19" s="1051">
        <v>48.10973722</v>
      </c>
      <c r="W19" s="1051">
        <v>64.53988425</v>
      </c>
      <c r="X19" s="1051">
        <f>'[327]Time series'!$Z$96</f>
        <v>63.718916400000005</v>
      </c>
      <c r="Y19" s="1051">
        <v>62.291099899999999</v>
      </c>
      <c r="Z19" s="1051">
        <v>59.410903619999999</v>
      </c>
      <c r="AA19" s="1051">
        <v>57.576913429999991</v>
      </c>
      <c r="AB19" s="1051">
        <v>55.978309870000004</v>
      </c>
      <c r="AC19"/>
      <c r="AD19"/>
    </row>
    <row r="20" spans="1:1990" s="718" customFormat="1" ht="27.95" customHeight="1" x14ac:dyDescent="0.25">
      <c r="A20" s="823" t="s">
        <v>780</v>
      </c>
      <c r="B20" s="1051">
        <v>127.00217401</v>
      </c>
      <c r="C20" s="1051">
        <v>128.46533281999999</v>
      </c>
      <c r="D20" s="1051">
        <v>130.63930461999999</v>
      </c>
      <c r="E20" s="1051">
        <v>170.27955474000004</v>
      </c>
      <c r="F20" s="1051">
        <v>166.43303312</v>
      </c>
      <c r="G20" s="1051">
        <v>166.34152279999998</v>
      </c>
      <c r="H20" s="1051">
        <v>162.47908748000003</v>
      </c>
      <c r="I20" s="1051">
        <v>159.54712423999999</v>
      </c>
      <c r="J20" s="1051">
        <v>158.20364656999999</v>
      </c>
      <c r="K20" s="1051">
        <v>159.33061479999998</v>
      </c>
      <c r="L20" s="1051">
        <v>155.20575896</v>
      </c>
      <c r="M20" s="1051">
        <v>166.99685081000001</v>
      </c>
      <c r="N20" s="1051">
        <v>177.66092875000001</v>
      </c>
      <c r="O20" s="1051">
        <v>184.21454908999999</v>
      </c>
      <c r="P20" s="1051">
        <v>157.98969520000003</v>
      </c>
      <c r="Q20" s="1051">
        <v>155.74264638</v>
      </c>
      <c r="R20" s="1051">
        <v>152.42264326999998</v>
      </c>
      <c r="S20" s="1051">
        <v>147.84603050999999</v>
      </c>
      <c r="T20" s="1051">
        <v>143.73299157</v>
      </c>
      <c r="U20" s="1051">
        <v>142.10612149000002</v>
      </c>
      <c r="V20" s="1051">
        <v>138.43848478000001</v>
      </c>
      <c r="W20" s="1051">
        <v>140.89859475999998</v>
      </c>
      <c r="X20" s="1051">
        <f>'[327]Time series'!$Z$99</f>
        <v>139.24481265</v>
      </c>
      <c r="Y20" s="1051">
        <v>137.25755103</v>
      </c>
      <c r="Z20" s="1051">
        <v>133.26609315000002</v>
      </c>
      <c r="AA20" s="1051">
        <v>131.34554155000001</v>
      </c>
      <c r="AB20" s="1051">
        <v>124.98249756</v>
      </c>
      <c r="AC20"/>
      <c r="AD20"/>
    </row>
    <row r="21" spans="1:1990" s="718" customFormat="1" ht="27.95" customHeight="1" thickBot="1" x14ac:dyDescent="0.3">
      <c r="A21" s="823" t="s">
        <v>785</v>
      </c>
      <c r="B21" s="1051">
        <v>597.16080580999994</v>
      </c>
      <c r="C21" s="1051">
        <v>597.28439724999998</v>
      </c>
      <c r="D21" s="1051">
        <v>612.29748151000001</v>
      </c>
      <c r="E21" s="1051">
        <v>106.93332067</v>
      </c>
      <c r="F21" s="1051">
        <v>106.81421549000001</v>
      </c>
      <c r="G21" s="1051">
        <v>112.17509137</v>
      </c>
      <c r="H21" s="1051">
        <v>112.29636789</v>
      </c>
      <c r="I21" s="1051">
        <v>110.94079070999999</v>
      </c>
      <c r="J21" s="1051">
        <v>109.56179979000001</v>
      </c>
      <c r="K21" s="1051">
        <v>106.16596301999998</v>
      </c>
      <c r="L21" s="1051">
        <v>105.58671523999999</v>
      </c>
      <c r="M21" s="1051">
        <v>112.33554947</v>
      </c>
      <c r="N21" s="1051">
        <v>105.19721545</v>
      </c>
      <c r="O21" s="1051">
        <v>101.40252851999999</v>
      </c>
      <c r="P21" s="1051">
        <v>93.356729970000004</v>
      </c>
      <c r="Q21" s="1051">
        <v>93.583162760000008</v>
      </c>
      <c r="R21" s="1051">
        <v>92.646205049999992</v>
      </c>
      <c r="S21" s="1051">
        <v>90.551496620000009</v>
      </c>
      <c r="T21" s="1051">
        <v>90.359252059999989</v>
      </c>
      <c r="U21" s="1051">
        <v>90.316159089999999</v>
      </c>
      <c r="V21" s="1051">
        <v>88.855695990000001</v>
      </c>
      <c r="W21" s="1051">
        <v>77.820479360000007</v>
      </c>
      <c r="X21" s="1051">
        <f>'[327]Time series'!$Z$104</f>
        <v>76.53046504000001</v>
      </c>
      <c r="Y21" s="1051">
        <v>73.18795652</v>
      </c>
      <c r="Z21" s="1051">
        <v>72.673939180000005</v>
      </c>
      <c r="AA21" s="1051">
        <v>75.297497419999999</v>
      </c>
      <c r="AB21" s="1051">
        <v>74.848582069999992</v>
      </c>
      <c r="AC21"/>
      <c r="AD21"/>
    </row>
    <row r="22" spans="1:1990" s="718" customFormat="1" ht="27.95" customHeight="1" x14ac:dyDescent="0.25">
      <c r="A22" s="1058" t="s">
        <v>789</v>
      </c>
      <c r="B22" s="1101">
        <v>55235.951802159994</v>
      </c>
      <c r="C22" s="1101">
        <v>55480.914553979994</v>
      </c>
      <c r="D22" s="1101">
        <v>55411.818721819996</v>
      </c>
      <c r="E22" s="1101">
        <v>55483.186740470002</v>
      </c>
      <c r="F22" s="1101">
        <v>55516.292739399993</v>
      </c>
      <c r="G22" s="1101">
        <v>55921.881336959996</v>
      </c>
      <c r="H22" s="1101">
        <v>56364.598339190001</v>
      </c>
      <c r="I22" s="1101">
        <v>56477.637135699995</v>
      </c>
      <c r="J22" s="1101">
        <v>56557.637627709999</v>
      </c>
      <c r="K22" s="1101">
        <v>56556.596804209999</v>
      </c>
      <c r="L22" s="1101">
        <v>56689.812717190005</v>
      </c>
      <c r="M22" s="1101">
        <v>57152.028239370004</v>
      </c>
      <c r="N22" s="1101">
        <v>57893.945190770006</v>
      </c>
      <c r="O22" s="1101">
        <v>57761.226740089995</v>
      </c>
      <c r="P22" s="1101">
        <v>46139.055147039995</v>
      </c>
      <c r="Q22" s="1101">
        <v>45993.181178779996</v>
      </c>
      <c r="R22" s="1101">
        <v>45736.957010839993</v>
      </c>
      <c r="S22" s="1101">
        <v>45721.02903587</v>
      </c>
      <c r="T22" s="1101">
        <v>45505.63464222</v>
      </c>
      <c r="U22" s="1101">
        <v>45764.200659219998</v>
      </c>
      <c r="V22" s="1101">
        <v>46113.726576510002</v>
      </c>
      <c r="W22" s="1101">
        <v>46743.258458080003</v>
      </c>
      <c r="X22" s="1101">
        <f>'[327]Time series'!$Z$108</f>
        <v>45864.03787136</v>
      </c>
      <c r="Y22" s="1101">
        <v>46295.0304722</v>
      </c>
      <c r="Z22" s="1101">
        <v>46218.800151529998</v>
      </c>
      <c r="AA22" s="1101">
        <v>47065.636361390003</v>
      </c>
      <c r="AB22" s="1101">
        <v>47766.100416839996</v>
      </c>
      <c r="AC22"/>
      <c r="AD22"/>
    </row>
    <row r="23" spans="1:1990" s="718" customFormat="1" ht="27.95" customHeight="1" x14ac:dyDescent="0.25">
      <c r="A23" s="1061" t="s">
        <v>790</v>
      </c>
      <c r="B23" s="1102">
        <v>15632.4251339</v>
      </c>
      <c r="C23" s="1102">
        <v>15667.076082830001</v>
      </c>
      <c r="D23" s="1102">
        <v>15643.354920619999</v>
      </c>
      <c r="E23" s="1102">
        <v>15568.237738080001</v>
      </c>
      <c r="F23" s="1102">
        <v>15505.94324138</v>
      </c>
      <c r="G23" s="1102">
        <v>15893.045626970001</v>
      </c>
      <c r="H23" s="1102">
        <v>15922.922032650002</v>
      </c>
      <c r="I23" s="1102">
        <v>15908.379003979999</v>
      </c>
      <c r="J23" s="1102">
        <v>15936.428254440001</v>
      </c>
      <c r="K23" s="1102">
        <v>15877.31406004</v>
      </c>
      <c r="L23" s="1102">
        <v>15898.10129391</v>
      </c>
      <c r="M23" s="1102">
        <v>16028.56542753</v>
      </c>
      <c r="N23" s="1102">
        <v>16050.368949740001</v>
      </c>
      <c r="O23" s="1102">
        <v>15991.351057080001</v>
      </c>
      <c r="P23" s="1102">
        <v>16314.118940279999</v>
      </c>
      <c r="Q23" s="1102">
        <v>16109.97004367</v>
      </c>
      <c r="R23" s="1102">
        <v>16005.481500649999</v>
      </c>
      <c r="S23" s="1102">
        <v>16003.630678330001</v>
      </c>
      <c r="T23" s="1102">
        <v>16040.285136660001</v>
      </c>
      <c r="U23" s="1102">
        <v>16025.551209649999</v>
      </c>
      <c r="V23" s="1102">
        <v>16014.916546130002</v>
      </c>
      <c r="W23" s="1102">
        <v>16207.281993250001</v>
      </c>
      <c r="X23" s="1102">
        <f>'[327]Time series'!$Z$109</f>
        <v>15214.584619610001</v>
      </c>
      <c r="Y23" s="1102">
        <v>15333.216096479999</v>
      </c>
      <c r="Z23" s="1102">
        <v>15289.0669316</v>
      </c>
      <c r="AA23" s="1102">
        <v>15984.91910909</v>
      </c>
      <c r="AB23" s="1102">
        <v>16419.40419479</v>
      </c>
      <c r="AC23"/>
      <c r="AD23"/>
    </row>
    <row r="24" spans="1:1990" s="1066" customFormat="1" ht="27.95" customHeight="1" x14ac:dyDescent="0.25">
      <c r="A24" s="1050" t="s">
        <v>791</v>
      </c>
      <c r="B24" s="1065">
        <v>302.62507574999995</v>
      </c>
      <c r="C24" s="1065">
        <v>295.43540435</v>
      </c>
      <c r="D24" s="1065">
        <v>295.70377499</v>
      </c>
      <c r="E24" s="1065">
        <v>288.21533376000002</v>
      </c>
      <c r="F24" s="1065">
        <v>284.97672244</v>
      </c>
      <c r="G24" s="1065">
        <v>277.61701155999998</v>
      </c>
      <c r="H24" s="1065">
        <v>274.57909070999995</v>
      </c>
      <c r="I24" s="1065">
        <v>262.18072727000003</v>
      </c>
      <c r="J24" s="1065">
        <v>257.29498290999999</v>
      </c>
      <c r="K24" s="1065">
        <v>252.67309204</v>
      </c>
      <c r="L24" s="1065">
        <v>244.45113764999996</v>
      </c>
      <c r="M24" s="1065">
        <v>239.39695988000005</v>
      </c>
      <c r="N24" s="1065">
        <v>234.72018494</v>
      </c>
      <c r="O24" s="1065">
        <v>219.26891641999998</v>
      </c>
      <c r="P24" s="1065">
        <v>214.20889710000003</v>
      </c>
      <c r="Q24" s="1065">
        <v>203.32483567999998</v>
      </c>
      <c r="R24" s="1065">
        <v>197.15724121999997</v>
      </c>
      <c r="S24" s="1065">
        <v>190.85719231000002</v>
      </c>
      <c r="T24" s="1065">
        <v>183.45893171999995</v>
      </c>
      <c r="U24" s="1065">
        <v>178.87039532999998</v>
      </c>
      <c r="V24" s="1065">
        <v>172.28696393999999</v>
      </c>
      <c r="W24" s="1065">
        <v>173.01027386000001</v>
      </c>
      <c r="X24" s="1065">
        <f>'[327]Time series'!$Z$110</f>
        <v>166.06333506999999</v>
      </c>
      <c r="Y24" s="1065">
        <v>164.53763904000002</v>
      </c>
      <c r="Z24" s="1065">
        <v>159.22823878</v>
      </c>
      <c r="AA24" s="1065">
        <v>152.75633329000001</v>
      </c>
      <c r="AB24" s="1065">
        <v>157.04296821</v>
      </c>
      <c r="AC24"/>
      <c r="AD24"/>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c r="DS24" s="718"/>
      <c r="DT24" s="718"/>
      <c r="DU24" s="718"/>
      <c r="DV24" s="718"/>
      <c r="DW24" s="718"/>
      <c r="DX24" s="718"/>
      <c r="DY24" s="718"/>
      <c r="DZ24" s="718"/>
      <c r="EA24" s="718"/>
      <c r="EB24" s="718"/>
      <c r="EC24" s="718"/>
      <c r="ED24" s="718"/>
      <c r="EE24" s="718"/>
      <c r="EF24" s="718"/>
      <c r="EG24" s="718"/>
      <c r="EH24" s="718"/>
      <c r="EI24" s="718"/>
      <c r="EJ24" s="718"/>
      <c r="EK24" s="718"/>
      <c r="EL24" s="718"/>
      <c r="EM24" s="718"/>
      <c r="EN24" s="718"/>
      <c r="EO24" s="718"/>
      <c r="EP24" s="718"/>
      <c r="EQ24" s="718"/>
      <c r="ER24" s="718"/>
      <c r="ES24" s="718"/>
      <c r="ET24" s="718"/>
      <c r="EU24" s="718"/>
      <c r="EV24" s="718"/>
      <c r="EW24" s="718"/>
      <c r="EX24" s="718"/>
      <c r="EY24" s="718"/>
      <c r="EZ24" s="718"/>
      <c r="FA24" s="718"/>
      <c r="FB24" s="718"/>
      <c r="FC24" s="718"/>
      <c r="FD24" s="718"/>
      <c r="FE24" s="718"/>
      <c r="FF24" s="718"/>
      <c r="FG24" s="718"/>
      <c r="FH24" s="718"/>
      <c r="FI24" s="718"/>
      <c r="FJ24" s="718"/>
      <c r="FK24" s="718"/>
      <c r="FL24" s="718"/>
      <c r="FM24" s="718"/>
      <c r="FN24" s="718"/>
      <c r="FO24" s="718"/>
      <c r="FP24" s="718"/>
      <c r="FQ24" s="718"/>
      <c r="FR24" s="718"/>
      <c r="FS24" s="718"/>
      <c r="FT24" s="718"/>
      <c r="FU24" s="718"/>
      <c r="FV24" s="718"/>
      <c r="FW24" s="718"/>
      <c r="FX24" s="718"/>
      <c r="FY24" s="718"/>
      <c r="FZ24" s="718"/>
      <c r="GA24" s="718"/>
      <c r="GB24" s="718"/>
      <c r="GC24" s="718"/>
      <c r="GD24" s="718"/>
      <c r="GE24" s="718"/>
      <c r="GF24" s="718"/>
      <c r="GG24" s="718"/>
      <c r="GH24" s="718"/>
      <c r="GI24" s="718"/>
      <c r="GJ24" s="718"/>
      <c r="GK24" s="718"/>
      <c r="GL24" s="718"/>
      <c r="GM24" s="718"/>
      <c r="GN24" s="718"/>
      <c r="GO24" s="718"/>
      <c r="GP24" s="718"/>
      <c r="GQ24" s="718"/>
      <c r="GR24" s="718"/>
      <c r="GS24" s="718"/>
      <c r="GT24" s="718"/>
      <c r="GU24" s="718"/>
      <c r="GV24" s="718"/>
      <c r="GW24" s="718"/>
      <c r="GX24" s="718"/>
      <c r="GY24" s="718"/>
      <c r="GZ24" s="718"/>
      <c r="HA24" s="718"/>
      <c r="HB24" s="718"/>
      <c r="HC24" s="718"/>
      <c r="HD24" s="718"/>
      <c r="HE24" s="718"/>
      <c r="HF24" s="718"/>
      <c r="HG24" s="718"/>
      <c r="HH24" s="718"/>
      <c r="HI24" s="718"/>
      <c r="HJ24" s="718"/>
      <c r="HK24" s="718"/>
      <c r="HL24" s="718"/>
      <c r="HM24" s="718"/>
      <c r="HN24" s="718"/>
      <c r="HO24" s="718"/>
      <c r="HP24" s="718"/>
      <c r="HQ24" s="718"/>
      <c r="HR24" s="718"/>
      <c r="HS24" s="718"/>
      <c r="HT24" s="718"/>
      <c r="HU24" s="718"/>
      <c r="HV24" s="718"/>
      <c r="HW24" s="718"/>
      <c r="HX24" s="718"/>
      <c r="HY24" s="718"/>
      <c r="HZ24" s="718"/>
      <c r="IA24" s="718"/>
      <c r="IB24" s="718"/>
      <c r="IC24" s="718"/>
      <c r="ID24" s="718"/>
      <c r="IE24" s="718"/>
      <c r="IF24" s="718"/>
      <c r="IG24" s="718"/>
      <c r="IH24" s="718"/>
      <c r="II24" s="718"/>
      <c r="IJ24" s="718"/>
      <c r="IK24" s="718"/>
      <c r="IL24" s="718"/>
      <c r="IM24" s="718"/>
      <c r="IN24" s="718"/>
      <c r="IO24" s="718"/>
      <c r="IP24" s="718"/>
      <c r="IQ24" s="718"/>
      <c r="IR24" s="718"/>
      <c r="IS24" s="718"/>
      <c r="IT24" s="718"/>
      <c r="IU24" s="718"/>
      <c r="IV24" s="718"/>
      <c r="IW24" s="718"/>
      <c r="IX24" s="718"/>
      <c r="IY24" s="718"/>
      <c r="IZ24" s="718"/>
      <c r="JA24" s="718"/>
      <c r="JB24" s="718"/>
      <c r="JC24" s="718"/>
      <c r="JD24" s="718"/>
      <c r="JE24" s="718"/>
      <c r="JF24" s="718"/>
      <c r="JG24" s="718"/>
      <c r="JH24" s="718"/>
      <c r="JI24" s="718"/>
      <c r="JJ24" s="718"/>
      <c r="JK24" s="718"/>
      <c r="JL24" s="718"/>
      <c r="JM24" s="718"/>
      <c r="JN24" s="718"/>
      <c r="JO24" s="718"/>
      <c r="JP24" s="718"/>
      <c r="JQ24" s="718"/>
      <c r="JR24" s="718"/>
      <c r="JS24" s="718"/>
      <c r="JT24" s="718"/>
      <c r="JU24" s="718"/>
      <c r="JV24" s="718"/>
      <c r="JW24" s="718"/>
      <c r="JX24" s="718"/>
      <c r="JY24" s="718"/>
      <c r="JZ24" s="718"/>
      <c r="KA24" s="718"/>
      <c r="KB24" s="718"/>
      <c r="KC24" s="718"/>
      <c r="KD24" s="718"/>
      <c r="KE24" s="718"/>
      <c r="KF24" s="718"/>
      <c r="KG24" s="718"/>
      <c r="KH24" s="718"/>
      <c r="KI24" s="718"/>
      <c r="KJ24" s="718"/>
      <c r="KK24" s="718"/>
      <c r="KL24" s="718"/>
      <c r="KM24" s="718"/>
      <c r="KN24" s="718"/>
      <c r="KO24" s="718"/>
      <c r="KP24" s="718"/>
      <c r="KQ24" s="718"/>
      <c r="KR24" s="718"/>
      <c r="KS24" s="718"/>
      <c r="KT24" s="718"/>
      <c r="KU24" s="718"/>
      <c r="KV24" s="718"/>
      <c r="KW24" s="718"/>
      <c r="KX24" s="718"/>
      <c r="KY24" s="718"/>
      <c r="KZ24" s="718"/>
      <c r="LA24" s="718"/>
      <c r="LB24" s="718"/>
      <c r="LC24" s="718"/>
      <c r="LD24" s="718"/>
      <c r="LE24" s="718"/>
      <c r="LF24" s="718"/>
      <c r="LG24" s="718"/>
      <c r="LH24" s="718"/>
      <c r="LI24" s="718"/>
      <c r="LJ24" s="718"/>
      <c r="LK24" s="718"/>
      <c r="LL24" s="718"/>
      <c r="LM24" s="718"/>
      <c r="LN24" s="718"/>
      <c r="LO24" s="718"/>
      <c r="LP24" s="718"/>
      <c r="LQ24" s="718"/>
      <c r="LR24" s="718"/>
      <c r="LS24" s="718"/>
      <c r="LT24" s="718"/>
      <c r="LU24" s="718"/>
      <c r="LV24" s="718"/>
      <c r="LW24" s="718"/>
      <c r="LX24" s="718"/>
      <c r="LY24" s="718"/>
      <c r="LZ24" s="718"/>
      <c r="MA24" s="718"/>
      <c r="MB24" s="718"/>
      <c r="MC24" s="718"/>
      <c r="MD24" s="718"/>
      <c r="ME24" s="718"/>
      <c r="MF24" s="718"/>
      <c r="MG24" s="718"/>
      <c r="MH24" s="718"/>
      <c r="MI24" s="718"/>
      <c r="MJ24" s="718"/>
      <c r="MK24" s="718"/>
      <c r="ML24" s="718"/>
      <c r="MM24" s="718"/>
      <c r="MN24" s="718"/>
      <c r="MO24" s="718"/>
      <c r="MP24" s="718"/>
      <c r="MQ24" s="718"/>
      <c r="MR24" s="718"/>
      <c r="MS24" s="718"/>
      <c r="MT24" s="718"/>
      <c r="MU24" s="718"/>
      <c r="MV24" s="718"/>
      <c r="MW24" s="718"/>
      <c r="MX24" s="718"/>
      <c r="MY24" s="718"/>
      <c r="MZ24" s="718"/>
      <c r="NA24" s="718"/>
      <c r="NB24" s="718"/>
      <c r="NC24" s="718"/>
      <c r="ND24" s="718"/>
      <c r="NE24" s="718"/>
      <c r="NF24" s="718"/>
      <c r="NG24" s="718"/>
      <c r="NH24" s="718"/>
      <c r="NI24" s="718"/>
      <c r="NJ24" s="718"/>
      <c r="NK24" s="718"/>
      <c r="NL24" s="718"/>
      <c r="NM24" s="718"/>
      <c r="NN24" s="718"/>
      <c r="NO24" s="718"/>
      <c r="NP24" s="718"/>
      <c r="NQ24" s="718"/>
      <c r="NR24" s="718"/>
      <c r="NS24" s="718"/>
      <c r="NT24" s="718"/>
      <c r="NU24" s="718"/>
      <c r="NV24" s="718"/>
      <c r="NW24" s="718"/>
      <c r="NX24" s="718"/>
      <c r="NY24" s="718"/>
      <c r="NZ24" s="718"/>
      <c r="OA24" s="718"/>
      <c r="OB24" s="718"/>
      <c r="OC24" s="718"/>
      <c r="OD24" s="718"/>
      <c r="OE24" s="718"/>
      <c r="OF24" s="718"/>
      <c r="OG24" s="718"/>
      <c r="OH24" s="718"/>
      <c r="OI24" s="718"/>
      <c r="OJ24" s="718"/>
      <c r="OK24" s="718"/>
      <c r="OL24" s="718"/>
      <c r="OM24" s="718"/>
      <c r="ON24" s="718"/>
      <c r="OO24" s="718"/>
      <c r="OP24" s="718"/>
      <c r="OQ24" s="718"/>
      <c r="OR24" s="718"/>
      <c r="OS24" s="718"/>
      <c r="OT24" s="718"/>
      <c r="OU24" s="718"/>
      <c r="OV24" s="718"/>
      <c r="OW24" s="718"/>
      <c r="OX24" s="718"/>
      <c r="OY24" s="718"/>
      <c r="OZ24" s="718"/>
      <c r="PA24" s="718"/>
      <c r="PB24" s="718"/>
      <c r="PC24" s="718"/>
      <c r="PD24" s="718"/>
      <c r="PE24" s="718"/>
      <c r="PF24" s="718"/>
      <c r="PG24" s="718"/>
      <c r="PH24" s="718"/>
      <c r="PI24" s="718"/>
      <c r="PJ24" s="718"/>
      <c r="PK24" s="718"/>
      <c r="PL24" s="718"/>
      <c r="PM24" s="718"/>
      <c r="PN24" s="718"/>
      <c r="PO24" s="718"/>
      <c r="PP24" s="718"/>
      <c r="PQ24" s="718"/>
      <c r="PR24" s="718"/>
      <c r="PS24" s="718"/>
      <c r="PT24" s="718"/>
      <c r="PU24" s="718"/>
      <c r="PV24" s="718"/>
      <c r="PW24" s="718"/>
      <c r="PX24" s="718"/>
      <c r="PY24" s="718"/>
      <c r="PZ24" s="718"/>
      <c r="QA24" s="718"/>
      <c r="QB24" s="718"/>
      <c r="QC24" s="718"/>
      <c r="QD24" s="718"/>
      <c r="QE24" s="718"/>
      <c r="QF24" s="718"/>
      <c r="QG24" s="718"/>
      <c r="QH24" s="718"/>
      <c r="QI24" s="718"/>
      <c r="QJ24" s="718"/>
      <c r="QK24" s="718"/>
      <c r="QL24" s="718"/>
      <c r="QM24" s="718"/>
      <c r="QN24" s="718"/>
      <c r="QO24" s="718"/>
      <c r="QP24" s="718"/>
      <c r="QQ24" s="718"/>
      <c r="QR24" s="718"/>
      <c r="QS24" s="718"/>
      <c r="QT24" s="718"/>
      <c r="QU24" s="718"/>
      <c r="QV24" s="718"/>
      <c r="QW24" s="718"/>
      <c r="QX24" s="718"/>
      <c r="QY24" s="718"/>
      <c r="QZ24" s="718"/>
      <c r="RA24" s="718"/>
      <c r="RB24" s="718"/>
      <c r="RC24" s="718"/>
      <c r="RD24" s="718"/>
      <c r="RE24" s="718"/>
      <c r="RF24" s="718"/>
      <c r="RG24" s="718"/>
      <c r="RH24" s="718"/>
      <c r="RI24" s="718"/>
      <c r="RJ24" s="718"/>
      <c r="RK24" s="718"/>
      <c r="RL24" s="718"/>
      <c r="RM24" s="718"/>
      <c r="RN24" s="718"/>
      <c r="RO24" s="718"/>
      <c r="RP24" s="718"/>
      <c r="RQ24" s="718"/>
      <c r="RR24" s="718"/>
      <c r="RS24" s="718"/>
      <c r="RT24" s="718"/>
      <c r="RU24" s="718"/>
      <c r="RV24" s="718"/>
      <c r="RW24" s="718"/>
      <c r="RX24" s="718"/>
      <c r="RY24" s="718"/>
      <c r="RZ24" s="718"/>
      <c r="SA24" s="718"/>
      <c r="SB24" s="718"/>
      <c r="SC24" s="718"/>
      <c r="SD24" s="718"/>
      <c r="SE24" s="718"/>
      <c r="SF24" s="718"/>
      <c r="SG24" s="718"/>
      <c r="SH24" s="718"/>
      <c r="SI24" s="718"/>
      <c r="SJ24" s="718"/>
      <c r="SK24" s="718"/>
      <c r="SL24" s="718"/>
      <c r="SM24" s="718"/>
      <c r="SN24" s="718"/>
      <c r="SO24" s="718"/>
      <c r="SP24" s="718"/>
      <c r="SQ24" s="718"/>
      <c r="SR24" s="718"/>
      <c r="SS24" s="718"/>
      <c r="ST24" s="718"/>
      <c r="SU24" s="718"/>
      <c r="SV24" s="718"/>
      <c r="SW24" s="718"/>
      <c r="SX24" s="718"/>
      <c r="SY24" s="718"/>
      <c r="SZ24" s="718"/>
      <c r="TA24" s="718"/>
      <c r="TB24" s="718"/>
      <c r="TC24" s="718"/>
      <c r="TD24" s="718"/>
      <c r="TE24" s="718"/>
      <c r="TF24" s="718"/>
      <c r="TG24" s="718"/>
      <c r="TH24" s="718"/>
      <c r="TI24" s="718"/>
      <c r="TJ24" s="718"/>
      <c r="TK24" s="718"/>
      <c r="TL24" s="718"/>
      <c r="TM24" s="718"/>
      <c r="TN24" s="718"/>
      <c r="TO24" s="718"/>
      <c r="TP24" s="718"/>
      <c r="TQ24" s="718"/>
      <c r="TR24" s="718"/>
      <c r="TS24" s="718"/>
      <c r="TT24" s="718"/>
      <c r="TU24" s="718"/>
      <c r="TV24" s="718"/>
      <c r="TW24" s="718"/>
      <c r="TX24" s="718"/>
      <c r="TY24" s="718"/>
      <c r="TZ24" s="718"/>
      <c r="UA24" s="718"/>
      <c r="UB24" s="718"/>
      <c r="UC24" s="718"/>
      <c r="UD24" s="718"/>
      <c r="UE24" s="718"/>
      <c r="UF24" s="718"/>
      <c r="UG24" s="718"/>
      <c r="UH24" s="718"/>
      <c r="UI24" s="718"/>
      <c r="UJ24" s="718"/>
      <c r="UK24" s="718"/>
      <c r="UL24" s="718"/>
      <c r="UM24" s="718"/>
      <c r="UN24" s="718"/>
      <c r="UO24" s="718"/>
      <c r="UP24" s="718"/>
      <c r="UQ24" s="718"/>
      <c r="UR24" s="718"/>
      <c r="US24" s="718"/>
      <c r="UT24" s="718"/>
      <c r="UU24" s="718"/>
      <c r="UV24" s="718"/>
      <c r="UW24" s="718"/>
      <c r="UX24" s="718"/>
      <c r="UY24" s="718"/>
      <c r="UZ24" s="718"/>
      <c r="VA24" s="718"/>
      <c r="VB24" s="718"/>
      <c r="VC24" s="718"/>
      <c r="VD24" s="718"/>
      <c r="VE24" s="718"/>
      <c r="VF24" s="718"/>
      <c r="VG24" s="718"/>
      <c r="VH24" s="718"/>
      <c r="VI24" s="718"/>
      <c r="VJ24" s="718"/>
      <c r="VK24" s="718"/>
      <c r="VL24" s="718"/>
      <c r="VM24" s="718"/>
      <c r="VN24" s="718"/>
      <c r="VO24" s="718"/>
      <c r="VP24" s="718"/>
      <c r="VQ24" s="718"/>
      <c r="VR24" s="718"/>
      <c r="VS24" s="718"/>
      <c r="VT24" s="718"/>
      <c r="VU24" s="718"/>
      <c r="VV24" s="718"/>
      <c r="VW24" s="718"/>
      <c r="VX24" s="718"/>
      <c r="VY24" s="718"/>
      <c r="VZ24" s="718"/>
      <c r="WA24" s="718"/>
      <c r="WB24" s="718"/>
      <c r="WC24" s="718"/>
      <c r="WD24" s="718"/>
      <c r="WE24" s="718"/>
      <c r="WF24" s="718"/>
      <c r="WG24" s="718"/>
      <c r="WH24" s="718"/>
      <c r="WI24" s="718"/>
      <c r="WJ24" s="718"/>
      <c r="WK24" s="718"/>
      <c r="WL24" s="718"/>
      <c r="WM24" s="718"/>
      <c r="WN24" s="718"/>
      <c r="WO24" s="718"/>
      <c r="WP24" s="718"/>
      <c r="WQ24" s="718"/>
      <c r="WR24" s="718"/>
      <c r="WS24" s="718"/>
      <c r="WT24" s="718"/>
      <c r="WU24" s="718"/>
      <c r="WV24" s="718"/>
      <c r="WW24" s="718"/>
      <c r="WX24" s="718"/>
      <c r="WY24" s="718"/>
      <c r="WZ24" s="718"/>
      <c r="XA24" s="718"/>
      <c r="XB24" s="718"/>
      <c r="XC24" s="718"/>
      <c r="XD24" s="718"/>
      <c r="XE24" s="718"/>
      <c r="XF24" s="718"/>
      <c r="XG24" s="718"/>
      <c r="XH24" s="718"/>
      <c r="XI24" s="718"/>
      <c r="XJ24" s="718"/>
      <c r="XK24" s="718"/>
      <c r="XL24" s="718"/>
      <c r="XM24" s="718"/>
      <c r="XN24" s="718"/>
      <c r="XO24" s="718"/>
      <c r="XP24" s="718"/>
      <c r="XQ24" s="718"/>
      <c r="XR24" s="718"/>
      <c r="XS24" s="718"/>
      <c r="XT24" s="718"/>
      <c r="XU24" s="718"/>
      <c r="XV24" s="718"/>
      <c r="XW24" s="718"/>
      <c r="XX24" s="718"/>
      <c r="XY24" s="718"/>
      <c r="XZ24" s="718"/>
      <c r="YA24" s="718"/>
      <c r="YB24" s="718"/>
      <c r="YC24" s="718"/>
      <c r="YD24" s="718"/>
      <c r="YE24" s="718"/>
      <c r="YF24" s="718"/>
      <c r="YG24" s="718"/>
      <c r="YH24" s="718"/>
      <c r="YI24" s="718"/>
      <c r="YJ24" s="718"/>
      <c r="YK24" s="718"/>
      <c r="YL24" s="718"/>
      <c r="YM24" s="718"/>
      <c r="YN24" s="718"/>
      <c r="YO24" s="718"/>
      <c r="YP24" s="718"/>
      <c r="YQ24" s="718"/>
      <c r="YR24" s="718"/>
      <c r="YS24" s="718"/>
      <c r="YT24" s="718"/>
      <c r="YU24" s="718"/>
      <c r="YV24" s="718"/>
      <c r="YW24" s="718"/>
      <c r="YX24" s="718"/>
      <c r="YY24" s="718"/>
      <c r="YZ24" s="718"/>
      <c r="ZA24" s="718"/>
      <c r="ZB24" s="718"/>
      <c r="ZC24" s="718"/>
      <c r="ZD24" s="718"/>
      <c r="ZE24" s="718"/>
      <c r="ZF24" s="718"/>
      <c r="ZG24" s="718"/>
      <c r="ZH24" s="718"/>
      <c r="ZI24" s="718"/>
      <c r="ZJ24" s="718"/>
      <c r="ZK24" s="718"/>
      <c r="ZL24" s="718"/>
      <c r="ZM24" s="718"/>
      <c r="ZN24" s="718"/>
      <c r="ZO24" s="718"/>
      <c r="ZP24" s="718"/>
      <c r="ZQ24" s="718"/>
      <c r="ZR24" s="718"/>
      <c r="ZS24" s="718"/>
      <c r="ZT24" s="718"/>
      <c r="ZU24" s="718"/>
      <c r="ZV24" s="718"/>
      <c r="ZW24" s="718"/>
      <c r="ZX24" s="718"/>
      <c r="ZY24" s="718"/>
      <c r="ZZ24" s="718"/>
      <c r="AAA24" s="718"/>
      <c r="AAB24" s="718"/>
      <c r="AAC24" s="718"/>
      <c r="AAD24" s="718"/>
      <c r="AAE24" s="718"/>
      <c r="AAF24" s="718"/>
      <c r="AAG24" s="718"/>
      <c r="AAH24" s="718"/>
      <c r="AAI24" s="718"/>
      <c r="AAJ24" s="718"/>
      <c r="AAK24" s="718"/>
      <c r="AAL24" s="718"/>
      <c r="AAM24" s="718"/>
      <c r="AAN24" s="718"/>
      <c r="AAO24" s="718"/>
      <c r="AAP24" s="718"/>
      <c r="AAQ24" s="718"/>
      <c r="AAR24" s="718"/>
      <c r="AAS24" s="718"/>
      <c r="AAT24" s="718"/>
      <c r="AAU24" s="718"/>
      <c r="AAV24" s="718"/>
      <c r="AAW24" s="718"/>
      <c r="AAX24" s="718"/>
      <c r="AAY24" s="718"/>
      <c r="AAZ24" s="718"/>
      <c r="ABA24" s="718"/>
      <c r="ABB24" s="718"/>
      <c r="ABC24" s="718"/>
      <c r="ABD24" s="718"/>
      <c r="ABE24" s="718"/>
      <c r="ABF24" s="718"/>
      <c r="ABG24" s="718"/>
      <c r="ABH24" s="718"/>
      <c r="ABI24" s="718"/>
      <c r="ABJ24" s="718"/>
      <c r="ABK24" s="718"/>
      <c r="ABL24" s="718"/>
      <c r="ABM24" s="718"/>
      <c r="ABN24" s="718"/>
      <c r="ABO24" s="718"/>
      <c r="ABP24" s="718"/>
      <c r="ABQ24" s="718"/>
      <c r="ABR24" s="718"/>
      <c r="ABS24" s="718"/>
      <c r="ABT24" s="718"/>
      <c r="ABU24" s="718"/>
      <c r="ABV24" s="718"/>
      <c r="ABW24" s="718"/>
      <c r="ABX24" s="718"/>
      <c r="ABY24" s="718"/>
      <c r="ABZ24" s="718"/>
      <c r="ACA24" s="718"/>
      <c r="ACB24" s="718"/>
      <c r="ACC24" s="718"/>
      <c r="ACD24" s="718"/>
      <c r="ACE24" s="718"/>
      <c r="ACF24" s="718"/>
      <c r="ACG24" s="718"/>
      <c r="ACH24" s="718"/>
      <c r="ACI24" s="718"/>
      <c r="ACJ24" s="718"/>
      <c r="ACK24" s="718"/>
      <c r="ACL24" s="718"/>
      <c r="ACM24" s="718"/>
      <c r="ACN24" s="718"/>
      <c r="ACO24" s="718"/>
      <c r="ACP24" s="718"/>
      <c r="ACQ24" s="718"/>
      <c r="ACR24" s="718"/>
      <c r="ACS24" s="718"/>
      <c r="ACT24" s="718"/>
      <c r="ACU24" s="718"/>
      <c r="ACV24" s="718"/>
      <c r="ACW24" s="718"/>
      <c r="ACX24" s="718"/>
      <c r="ACY24" s="718"/>
      <c r="ACZ24" s="718"/>
      <c r="ADA24" s="718"/>
      <c r="ADB24" s="718"/>
      <c r="ADC24" s="718"/>
      <c r="ADD24" s="718"/>
      <c r="ADE24" s="718"/>
      <c r="ADF24" s="718"/>
      <c r="ADG24" s="718"/>
      <c r="ADH24" s="718"/>
      <c r="ADI24" s="718"/>
      <c r="ADJ24" s="718"/>
      <c r="ADK24" s="718"/>
      <c r="ADL24" s="718"/>
      <c r="ADM24" s="718"/>
      <c r="ADN24" s="718"/>
      <c r="ADO24" s="718"/>
      <c r="ADP24" s="718"/>
      <c r="ADQ24" s="718"/>
      <c r="ADR24" s="718"/>
      <c r="ADS24" s="718"/>
      <c r="ADT24" s="718"/>
      <c r="ADU24" s="718"/>
      <c r="ADV24" s="718"/>
      <c r="ADW24" s="718"/>
      <c r="ADX24" s="718"/>
      <c r="ADY24" s="718"/>
      <c r="ADZ24" s="718"/>
      <c r="AEA24" s="718"/>
      <c r="AEB24" s="718"/>
      <c r="AEC24" s="718"/>
      <c r="AED24" s="718"/>
      <c r="AEE24" s="718"/>
      <c r="AEF24" s="718"/>
      <c r="AEG24" s="718"/>
      <c r="AEH24" s="718"/>
      <c r="AEI24" s="718"/>
      <c r="AEJ24" s="718"/>
      <c r="AEK24" s="718"/>
      <c r="AEL24" s="718"/>
      <c r="AEM24" s="718"/>
      <c r="AEN24" s="718"/>
      <c r="AEO24" s="718"/>
      <c r="AEP24" s="718"/>
      <c r="AEQ24" s="718"/>
      <c r="AER24" s="718"/>
      <c r="AES24" s="718"/>
      <c r="AET24" s="718"/>
      <c r="AEU24" s="718"/>
      <c r="AEV24" s="718"/>
      <c r="AEW24" s="718"/>
      <c r="AEX24" s="718"/>
      <c r="AEY24" s="718"/>
      <c r="AEZ24" s="718"/>
      <c r="AFA24" s="718"/>
      <c r="AFB24" s="718"/>
      <c r="AFC24" s="718"/>
      <c r="AFD24" s="718"/>
      <c r="AFE24" s="718"/>
      <c r="AFF24" s="718"/>
      <c r="AFG24" s="718"/>
      <c r="AFH24" s="718"/>
      <c r="AFI24" s="718"/>
      <c r="AFJ24" s="718"/>
      <c r="AFK24" s="718"/>
      <c r="AFL24" s="718"/>
      <c r="AFM24" s="718"/>
      <c r="AFN24" s="718"/>
      <c r="AFO24" s="718"/>
      <c r="AFP24" s="718"/>
      <c r="AFQ24" s="718"/>
      <c r="AFR24" s="718"/>
      <c r="AFS24" s="718"/>
      <c r="AFT24" s="718"/>
      <c r="AFU24" s="718"/>
      <c r="AFV24" s="718"/>
      <c r="AFW24" s="718"/>
      <c r="AFX24" s="718"/>
      <c r="AFY24" s="718"/>
      <c r="AFZ24" s="718"/>
      <c r="AGA24" s="718"/>
      <c r="AGB24" s="718"/>
      <c r="AGC24" s="718"/>
      <c r="AGD24" s="718"/>
      <c r="AGE24" s="718"/>
      <c r="AGF24" s="718"/>
      <c r="AGG24" s="718"/>
      <c r="AGH24" s="718"/>
      <c r="AGI24" s="718"/>
      <c r="AGJ24" s="718"/>
      <c r="AGK24" s="718"/>
      <c r="AGL24" s="718"/>
      <c r="AGM24" s="718"/>
      <c r="AGN24" s="718"/>
      <c r="AGO24" s="718"/>
      <c r="AGP24" s="718"/>
      <c r="AGQ24" s="718"/>
      <c r="AGR24" s="718"/>
      <c r="AGS24" s="718"/>
      <c r="AGT24" s="718"/>
      <c r="AGU24" s="718"/>
      <c r="AGV24" s="718"/>
      <c r="AGW24" s="718"/>
      <c r="AGX24" s="718"/>
      <c r="AGY24" s="718"/>
      <c r="AGZ24" s="718"/>
      <c r="AHA24" s="718"/>
      <c r="AHB24" s="718"/>
      <c r="AHC24" s="718"/>
      <c r="AHD24" s="718"/>
      <c r="AHE24" s="718"/>
      <c r="AHF24" s="718"/>
      <c r="AHG24" s="718"/>
      <c r="AHH24" s="718"/>
      <c r="AHI24" s="718"/>
      <c r="AHJ24" s="718"/>
      <c r="AHK24" s="718"/>
      <c r="AHL24" s="718"/>
      <c r="AHM24" s="718"/>
      <c r="AHN24" s="718"/>
      <c r="AHO24" s="718"/>
      <c r="AHP24" s="718"/>
      <c r="AHQ24" s="718"/>
      <c r="AHR24" s="718"/>
      <c r="AHS24" s="718"/>
      <c r="AHT24" s="718"/>
      <c r="AHU24" s="718"/>
      <c r="AHV24" s="718"/>
      <c r="AHW24" s="718"/>
      <c r="AHX24" s="718"/>
      <c r="AHY24" s="718"/>
      <c r="AHZ24" s="718"/>
      <c r="AIA24" s="718"/>
      <c r="AIB24" s="718"/>
      <c r="AIC24" s="718"/>
      <c r="AID24" s="718"/>
      <c r="AIE24" s="718"/>
      <c r="AIF24" s="718"/>
      <c r="AIG24" s="718"/>
      <c r="AIH24" s="718"/>
      <c r="AII24" s="718"/>
      <c r="AIJ24" s="718"/>
      <c r="AIK24" s="718"/>
      <c r="AIL24" s="718"/>
      <c r="AIM24" s="718"/>
      <c r="AIN24" s="718"/>
      <c r="AIO24" s="718"/>
      <c r="AIP24" s="718"/>
      <c r="AIQ24" s="718"/>
      <c r="AIR24" s="718"/>
      <c r="AIS24" s="718"/>
      <c r="AIT24" s="718"/>
      <c r="AIU24" s="718"/>
      <c r="AIV24" s="718"/>
      <c r="AIW24" s="718"/>
      <c r="AIX24" s="718"/>
      <c r="AIY24" s="718"/>
      <c r="AIZ24" s="718"/>
      <c r="AJA24" s="718"/>
      <c r="AJB24" s="718"/>
      <c r="AJC24" s="718"/>
      <c r="AJD24" s="718"/>
      <c r="AJE24" s="718"/>
      <c r="AJF24" s="718"/>
      <c r="AJG24" s="718"/>
      <c r="AJH24" s="718"/>
      <c r="AJI24" s="718"/>
      <c r="AJJ24" s="718"/>
      <c r="AJK24" s="718"/>
      <c r="AJL24" s="718"/>
      <c r="AJM24" s="718"/>
      <c r="AJN24" s="718"/>
      <c r="AJO24" s="718"/>
      <c r="AJP24" s="718"/>
      <c r="AJQ24" s="718"/>
      <c r="AJR24" s="718"/>
      <c r="AJS24" s="718"/>
      <c r="AJT24" s="718"/>
      <c r="AJU24" s="718"/>
      <c r="AJV24" s="718"/>
      <c r="AJW24" s="718"/>
      <c r="AJX24" s="718"/>
      <c r="AJY24" s="718"/>
      <c r="AJZ24" s="718"/>
      <c r="AKA24" s="718"/>
      <c r="AKB24" s="718"/>
      <c r="AKC24" s="718"/>
      <c r="AKD24" s="718"/>
      <c r="AKE24" s="718"/>
      <c r="AKF24" s="718"/>
      <c r="AKG24" s="718"/>
      <c r="AKH24" s="718"/>
      <c r="AKI24" s="718"/>
      <c r="AKJ24" s="718"/>
      <c r="AKK24" s="718"/>
      <c r="AKL24" s="718"/>
      <c r="AKM24" s="718"/>
      <c r="AKN24" s="718"/>
      <c r="AKO24" s="718"/>
      <c r="AKP24" s="718"/>
      <c r="AKQ24" s="718"/>
      <c r="AKR24" s="718"/>
      <c r="AKS24" s="718"/>
      <c r="AKT24" s="718"/>
      <c r="AKU24" s="718"/>
      <c r="AKV24" s="718"/>
      <c r="AKW24" s="718"/>
      <c r="AKX24" s="718"/>
      <c r="AKY24" s="718"/>
      <c r="AKZ24" s="718"/>
      <c r="ALA24" s="718"/>
      <c r="ALB24" s="718"/>
      <c r="ALC24" s="718"/>
      <c r="ALD24" s="718"/>
      <c r="ALE24" s="718"/>
      <c r="ALF24" s="718"/>
      <c r="ALG24" s="718"/>
      <c r="ALH24" s="718"/>
      <c r="ALI24" s="718"/>
      <c r="ALJ24" s="718"/>
      <c r="ALK24" s="718"/>
      <c r="ALL24" s="718"/>
      <c r="ALM24" s="718"/>
      <c r="ALN24" s="718"/>
      <c r="ALO24" s="718"/>
      <c r="ALP24" s="718"/>
      <c r="ALQ24" s="718"/>
      <c r="ALR24" s="718"/>
      <c r="ALS24" s="718"/>
      <c r="ALT24" s="718"/>
      <c r="ALU24" s="718"/>
      <c r="ALV24" s="718"/>
      <c r="ALW24" s="718"/>
      <c r="ALX24" s="718"/>
      <c r="ALY24" s="718"/>
      <c r="ALZ24" s="718"/>
      <c r="AMA24" s="718"/>
      <c r="AMB24" s="718"/>
      <c r="AMC24" s="718"/>
      <c r="AMD24" s="718"/>
      <c r="AME24" s="718"/>
      <c r="AMF24" s="718"/>
      <c r="AMG24" s="718"/>
      <c r="AMH24" s="718"/>
      <c r="AMI24" s="718"/>
      <c r="AMJ24" s="718"/>
      <c r="AMK24" s="718"/>
      <c r="AML24" s="718"/>
      <c r="AMM24" s="718"/>
      <c r="AMN24" s="718"/>
      <c r="AMO24" s="718"/>
      <c r="AMP24" s="718"/>
      <c r="AMQ24" s="718"/>
      <c r="AMR24" s="718"/>
      <c r="AMS24" s="718"/>
      <c r="AMT24" s="718"/>
      <c r="AMU24" s="718"/>
      <c r="AMV24" s="718"/>
      <c r="AMW24" s="718"/>
      <c r="AMX24" s="718"/>
      <c r="AMY24" s="718"/>
      <c r="AMZ24" s="718"/>
      <c r="ANA24" s="718"/>
      <c r="ANB24" s="718"/>
      <c r="ANC24" s="718"/>
      <c r="AND24" s="718"/>
      <c r="ANE24" s="718"/>
      <c r="ANF24" s="718"/>
      <c r="ANG24" s="718"/>
      <c r="ANH24" s="718"/>
      <c r="ANI24" s="718"/>
      <c r="ANJ24" s="718"/>
      <c r="ANK24" s="718"/>
      <c r="ANL24" s="718"/>
      <c r="ANM24" s="718"/>
      <c r="ANN24" s="718"/>
      <c r="ANO24" s="718"/>
      <c r="ANP24" s="718"/>
      <c r="ANQ24" s="718"/>
      <c r="ANR24" s="718"/>
      <c r="ANS24" s="718"/>
      <c r="ANT24" s="718"/>
      <c r="ANU24" s="718"/>
      <c r="ANV24" s="718"/>
      <c r="ANW24" s="718"/>
      <c r="ANX24" s="718"/>
      <c r="ANY24" s="718"/>
      <c r="ANZ24" s="718"/>
      <c r="AOA24" s="718"/>
      <c r="AOB24" s="718"/>
      <c r="AOC24" s="718"/>
      <c r="AOD24" s="718"/>
      <c r="AOE24" s="718"/>
      <c r="AOF24" s="718"/>
      <c r="AOG24" s="718"/>
      <c r="AOH24" s="718"/>
      <c r="AOI24" s="718"/>
      <c r="AOJ24" s="718"/>
      <c r="AOK24" s="718"/>
      <c r="AOL24" s="718"/>
      <c r="AOM24" s="718"/>
      <c r="AON24" s="718"/>
      <c r="AOO24" s="718"/>
      <c r="AOP24" s="718"/>
      <c r="AOQ24" s="718"/>
      <c r="AOR24" s="718"/>
      <c r="AOS24" s="718"/>
      <c r="AOT24" s="718"/>
      <c r="AOU24" s="718"/>
      <c r="AOV24" s="718"/>
      <c r="AOW24" s="718"/>
      <c r="AOX24" s="718"/>
      <c r="AOY24" s="718"/>
      <c r="AOZ24" s="718"/>
      <c r="APA24" s="718"/>
      <c r="APB24" s="718"/>
      <c r="APC24" s="718"/>
      <c r="APD24" s="718"/>
      <c r="APE24" s="718"/>
      <c r="APF24" s="718"/>
      <c r="APG24" s="718"/>
      <c r="APH24" s="718"/>
      <c r="API24" s="718"/>
      <c r="APJ24" s="718"/>
      <c r="APK24" s="718"/>
      <c r="APL24" s="718"/>
      <c r="APM24" s="718"/>
      <c r="APN24" s="718"/>
      <c r="APO24" s="718"/>
      <c r="APP24" s="718"/>
      <c r="APQ24" s="718"/>
      <c r="APR24" s="718"/>
      <c r="APS24" s="718"/>
      <c r="APT24" s="718"/>
      <c r="APU24" s="718"/>
      <c r="APV24" s="718"/>
      <c r="APW24" s="718"/>
      <c r="APX24" s="718"/>
      <c r="APY24" s="718"/>
      <c r="APZ24" s="718"/>
      <c r="AQA24" s="718"/>
      <c r="AQB24" s="718"/>
      <c r="AQC24" s="718"/>
      <c r="AQD24" s="718"/>
      <c r="AQE24" s="718"/>
      <c r="AQF24" s="718"/>
      <c r="AQG24" s="718"/>
      <c r="AQH24" s="718"/>
      <c r="AQI24" s="718"/>
      <c r="AQJ24" s="718"/>
      <c r="AQK24" s="718"/>
      <c r="AQL24" s="718"/>
      <c r="AQM24" s="718"/>
      <c r="AQN24" s="718"/>
      <c r="AQO24" s="718"/>
      <c r="AQP24" s="718"/>
      <c r="AQQ24" s="718"/>
      <c r="AQR24" s="718"/>
      <c r="AQS24" s="718"/>
      <c r="AQT24" s="718"/>
      <c r="AQU24" s="718"/>
      <c r="AQV24" s="718"/>
      <c r="AQW24" s="718"/>
      <c r="AQX24" s="718"/>
      <c r="AQY24" s="718"/>
      <c r="AQZ24" s="718"/>
      <c r="ARA24" s="718"/>
      <c r="ARB24" s="718"/>
      <c r="ARC24" s="718"/>
      <c r="ARD24" s="718"/>
      <c r="ARE24" s="718"/>
      <c r="ARF24" s="718"/>
      <c r="ARG24" s="718"/>
      <c r="ARH24" s="718"/>
      <c r="ARI24" s="718"/>
      <c r="ARJ24" s="718"/>
      <c r="ARK24" s="718"/>
      <c r="ARL24" s="718"/>
      <c r="ARM24" s="718"/>
      <c r="ARN24" s="718"/>
      <c r="ARO24" s="718"/>
      <c r="ARP24" s="718"/>
      <c r="ARQ24" s="718"/>
      <c r="ARR24" s="718"/>
      <c r="ARS24" s="718"/>
      <c r="ART24" s="718"/>
      <c r="ARU24" s="718"/>
      <c r="ARV24" s="718"/>
      <c r="ARW24" s="718"/>
      <c r="ARX24" s="718"/>
      <c r="ARY24" s="718"/>
      <c r="ARZ24" s="718"/>
      <c r="ASA24" s="718"/>
      <c r="ASB24" s="718"/>
      <c r="ASC24" s="718"/>
      <c r="ASD24" s="718"/>
      <c r="ASE24" s="718"/>
      <c r="ASF24" s="718"/>
      <c r="ASG24" s="718"/>
      <c r="ASH24" s="718"/>
      <c r="ASI24" s="718"/>
      <c r="ASJ24" s="718"/>
      <c r="ASK24" s="718"/>
      <c r="ASL24" s="718"/>
      <c r="ASM24" s="718"/>
      <c r="ASN24" s="718"/>
      <c r="ASO24" s="718"/>
      <c r="ASP24" s="718"/>
      <c r="ASQ24" s="718"/>
      <c r="ASR24" s="718"/>
      <c r="ASS24" s="718"/>
      <c r="AST24" s="718"/>
      <c r="ASU24" s="718"/>
      <c r="ASV24" s="718"/>
      <c r="ASW24" s="718"/>
      <c r="ASX24" s="718"/>
      <c r="ASY24" s="718"/>
      <c r="ASZ24" s="718"/>
      <c r="ATA24" s="718"/>
      <c r="ATB24" s="718"/>
      <c r="ATC24" s="718"/>
      <c r="ATD24" s="718"/>
      <c r="ATE24" s="718"/>
      <c r="ATF24" s="718"/>
      <c r="ATG24" s="718"/>
      <c r="ATH24" s="718"/>
      <c r="ATI24" s="718"/>
      <c r="ATJ24" s="718"/>
      <c r="ATK24" s="718"/>
      <c r="ATL24" s="718"/>
      <c r="ATM24" s="718"/>
      <c r="ATN24" s="718"/>
      <c r="ATO24" s="718"/>
      <c r="ATP24" s="718"/>
      <c r="ATQ24" s="718"/>
      <c r="ATR24" s="718"/>
      <c r="ATS24" s="718"/>
      <c r="ATT24" s="718"/>
      <c r="ATU24" s="718"/>
      <c r="ATV24" s="718"/>
      <c r="ATW24" s="718"/>
      <c r="ATX24" s="718"/>
      <c r="ATY24" s="718"/>
      <c r="ATZ24" s="718"/>
      <c r="AUA24" s="718"/>
      <c r="AUB24" s="718"/>
      <c r="AUC24" s="718"/>
      <c r="AUD24" s="718"/>
      <c r="AUE24" s="718"/>
      <c r="AUF24" s="718"/>
      <c r="AUG24" s="718"/>
      <c r="AUH24" s="718"/>
      <c r="AUI24" s="718"/>
      <c r="AUJ24" s="718"/>
      <c r="AUK24" s="718"/>
      <c r="AUL24" s="718"/>
      <c r="AUM24" s="718"/>
      <c r="AUN24" s="718"/>
      <c r="AUO24" s="718"/>
      <c r="AUP24" s="718"/>
      <c r="AUQ24" s="718"/>
      <c r="AUR24" s="718"/>
      <c r="AUS24" s="718"/>
      <c r="AUT24" s="718"/>
      <c r="AUU24" s="718"/>
      <c r="AUV24" s="718"/>
      <c r="AUW24" s="718"/>
      <c r="AUX24" s="718"/>
      <c r="AUY24" s="718"/>
      <c r="AUZ24" s="718"/>
      <c r="AVA24" s="718"/>
      <c r="AVB24" s="718"/>
      <c r="AVC24" s="718"/>
      <c r="AVD24" s="718"/>
      <c r="AVE24" s="718"/>
      <c r="AVF24" s="718"/>
      <c r="AVG24" s="718"/>
      <c r="AVH24" s="718"/>
      <c r="AVI24" s="718"/>
      <c r="AVJ24" s="718"/>
      <c r="AVK24" s="718"/>
      <c r="AVL24" s="718"/>
      <c r="AVM24" s="718"/>
      <c r="AVN24" s="718"/>
      <c r="AVO24" s="718"/>
      <c r="AVP24" s="718"/>
      <c r="AVQ24" s="718"/>
      <c r="AVR24" s="718"/>
      <c r="AVS24" s="718"/>
      <c r="AVT24" s="718"/>
      <c r="AVU24" s="718"/>
      <c r="AVV24" s="718"/>
      <c r="AVW24" s="718"/>
      <c r="AVX24" s="718"/>
      <c r="AVY24" s="718"/>
      <c r="AVZ24" s="718"/>
      <c r="AWA24" s="718"/>
      <c r="AWB24" s="718"/>
      <c r="AWC24" s="718"/>
      <c r="AWD24" s="718"/>
      <c r="AWE24" s="718"/>
      <c r="AWF24" s="718"/>
      <c r="AWG24" s="718"/>
      <c r="AWH24" s="718"/>
      <c r="AWI24" s="718"/>
      <c r="AWJ24" s="718"/>
      <c r="AWK24" s="718"/>
      <c r="AWL24" s="718"/>
      <c r="AWM24" s="718"/>
      <c r="AWN24" s="718"/>
      <c r="AWO24" s="718"/>
      <c r="AWP24" s="718"/>
      <c r="AWQ24" s="718"/>
      <c r="AWR24" s="718"/>
      <c r="AWS24" s="718"/>
      <c r="AWT24" s="718"/>
      <c r="AWU24" s="718"/>
      <c r="AWV24" s="718"/>
      <c r="AWW24" s="718"/>
      <c r="AWX24" s="718"/>
      <c r="AWY24" s="718"/>
      <c r="AWZ24" s="718"/>
      <c r="AXA24" s="718"/>
      <c r="AXB24" s="718"/>
      <c r="AXC24" s="718"/>
      <c r="AXD24" s="718"/>
      <c r="AXE24" s="718"/>
      <c r="AXF24" s="718"/>
      <c r="AXG24" s="718"/>
      <c r="AXH24" s="718"/>
      <c r="AXI24" s="718"/>
      <c r="AXJ24" s="718"/>
      <c r="AXK24" s="718"/>
      <c r="AXL24" s="718"/>
      <c r="AXM24" s="718"/>
      <c r="AXN24" s="718"/>
      <c r="AXO24" s="718"/>
      <c r="AXP24" s="718"/>
      <c r="AXQ24" s="718"/>
      <c r="AXR24" s="718"/>
      <c r="AXS24" s="718"/>
      <c r="AXT24" s="718"/>
      <c r="AXU24" s="718"/>
      <c r="AXV24" s="718"/>
      <c r="AXW24" s="718"/>
      <c r="AXX24" s="718"/>
      <c r="AXY24" s="718"/>
      <c r="AXZ24" s="718"/>
      <c r="AYA24" s="718"/>
      <c r="AYB24" s="718"/>
      <c r="AYC24" s="718"/>
      <c r="AYD24" s="718"/>
      <c r="AYE24" s="718"/>
      <c r="AYF24" s="718"/>
      <c r="AYG24" s="718"/>
      <c r="AYH24" s="718"/>
      <c r="AYI24" s="718"/>
      <c r="AYJ24" s="718"/>
      <c r="AYK24" s="718"/>
      <c r="AYL24" s="718"/>
      <c r="AYM24" s="718"/>
      <c r="AYN24" s="718"/>
      <c r="AYO24" s="718"/>
      <c r="AYP24" s="718"/>
      <c r="AYQ24" s="718"/>
      <c r="AYR24" s="718"/>
      <c r="AYS24" s="718"/>
      <c r="AYT24" s="718"/>
      <c r="AYU24" s="718"/>
      <c r="AYV24" s="718"/>
      <c r="AYW24" s="718"/>
      <c r="AYX24" s="718"/>
      <c r="AYY24" s="718"/>
      <c r="AYZ24" s="718"/>
      <c r="AZA24" s="718"/>
      <c r="AZB24" s="718"/>
      <c r="AZC24" s="718"/>
      <c r="AZD24" s="718"/>
      <c r="AZE24" s="718"/>
      <c r="AZF24" s="718"/>
      <c r="AZG24" s="718"/>
      <c r="AZH24" s="718"/>
      <c r="AZI24" s="718"/>
      <c r="AZJ24" s="718"/>
      <c r="AZK24" s="718"/>
      <c r="AZL24" s="718"/>
      <c r="AZM24" s="718"/>
      <c r="AZN24" s="718"/>
      <c r="AZO24" s="718"/>
      <c r="AZP24" s="718"/>
      <c r="AZQ24" s="718"/>
      <c r="AZR24" s="718"/>
      <c r="AZS24" s="718"/>
      <c r="AZT24" s="718"/>
      <c r="AZU24" s="718"/>
      <c r="AZV24" s="718"/>
      <c r="AZW24" s="718"/>
      <c r="AZX24" s="718"/>
      <c r="AZY24" s="718"/>
      <c r="AZZ24" s="718"/>
      <c r="BAA24" s="718"/>
      <c r="BAB24" s="718"/>
      <c r="BAC24" s="718"/>
      <c r="BAD24" s="718"/>
      <c r="BAE24" s="718"/>
      <c r="BAF24" s="718"/>
      <c r="BAG24" s="718"/>
      <c r="BAH24" s="718"/>
      <c r="BAI24" s="718"/>
      <c r="BAJ24" s="718"/>
      <c r="BAK24" s="718"/>
      <c r="BAL24" s="718"/>
      <c r="BAM24" s="718"/>
      <c r="BAN24" s="718"/>
      <c r="BAO24" s="718"/>
      <c r="BAP24" s="718"/>
      <c r="BAQ24" s="718"/>
      <c r="BAR24" s="718"/>
      <c r="BAS24" s="718"/>
      <c r="BAT24" s="718"/>
      <c r="BAU24" s="718"/>
      <c r="BAV24" s="718"/>
      <c r="BAW24" s="718"/>
      <c r="BAX24" s="718"/>
      <c r="BAY24" s="718"/>
      <c r="BAZ24" s="718"/>
      <c r="BBA24" s="718"/>
      <c r="BBB24" s="718"/>
      <c r="BBC24" s="718"/>
      <c r="BBD24" s="718"/>
      <c r="BBE24" s="718"/>
      <c r="BBF24" s="718"/>
      <c r="BBG24" s="718"/>
      <c r="BBH24" s="718"/>
      <c r="BBI24" s="718"/>
      <c r="BBJ24" s="718"/>
      <c r="BBK24" s="718"/>
      <c r="BBL24" s="718"/>
      <c r="BBM24" s="718"/>
      <c r="BBN24" s="718"/>
      <c r="BBO24" s="718"/>
      <c r="BBP24" s="718"/>
      <c r="BBQ24" s="718"/>
      <c r="BBR24" s="718"/>
      <c r="BBS24" s="718"/>
      <c r="BBT24" s="718"/>
      <c r="BBU24" s="718"/>
      <c r="BBV24" s="718"/>
      <c r="BBW24" s="718"/>
      <c r="BBX24" s="718"/>
      <c r="BBY24" s="718"/>
      <c r="BBZ24" s="718"/>
      <c r="BCA24" s="718"/>
      <c r="BCB24" s="718"/>
      <c r="BCC24" s="718"/>
      <c r="BCD24" s="718"/>
      <c r="BCE24" s="718"/>
      <c r="BCF24" s="718"/>
      <c r="BCG24" s="718"/>
      <c r="BCH24" s="718"/>
      <c r="BCI24" s="718"/>
      <c r="BCJ24" s="718"/>
      <c r="BCK24" s="718"/>
      <c r="BCL24" s="718"/>
      <c r="BCM24" s="718"/>
      <c r="BCN24" s="718"/>
      <c r="BCO24" s="718"/>
      <c r="BCP24" s="718"/>
      <c r="BCQ24" s="718"/>
      <c r="BCR24" s="718"/>
      <c r="BCS24" s="718"/>
      <c r="BCT24" s="718"/>
      <c r="BCU24" s="718"/>
      <c r="BCV24" s="718"/>
      <c r="BCW24" s="718"/>
      <c r="BCX24" s="718"/>
      <c r="BCY24" s="718"/>
      <c r="BCZ24" s="718"/>
      <c r="BDA24" s="718"/>
      <c r="BDB24" s="718"/>
      <c r="BDC24" s="718"/>
      <c r="BDD24" s="718"/>
      <c r="BDE24" s="718"/>
      <c r="BDF24" s="718"/>
      <c r="BDG24" s="718"/>
      <c r="BDH24" s="718"/>
      <c r="BDI24" s="718"/>
      <c r="BDJ24" s="718"/>
      <c r="BDK24" s="718"/>
      <c r="BDL24" s="718"/>
      <c r="BDM24" s="718"/>
      <c r="BDN24" s="718"/>
      <c r="BDO24" s="718"/>
      <c r="BDP24" s="718"/>
      <c r="BDQ24" s="718"/>
      <c r="BDR24" s="718"/>
      <c r="BDS24" s="718"/>
      <c r="BDT24" s="718"/>
      <c r="BDU24" s="718"/>
      <c r="BDV24" s="718"/>
      <c r="BDW24" s="718"/>
      <c r="BDX24" s="718"/>
      <c r="BDY24" s="718"/>
      <c r="BDZ24" s="718"/>
      <c r="BEA24" s="718"/>
      <c r="BEB24" s="718"/>
      <c r="BEC24" s="718"/>
      <c r="BED24" s="718"/>
      <c r="BEE24" s="718"/>
      <c r="BEF24" s="718"/>
      <c r="BEG24" s="718"/>
      <c r="BEH24" s="718"/>
      <c r="BEI24" s="718"/>
      <c r="BEJ24" s="718"/>
      <c r="BEK24" s="718"/>
      <c r="BEL24" s="718"/>
      <c r="BEM24" s="718"/>
      <c r="BEN24" s="718"/>
      <c r="BEO24" s="718"/>
      <c r="BEP24" s="718"/>
      <c r="BEQ24" s="718"/>
      <c r="BER24" s="718"/>
      <c r="BES24" s="718"/>
      <c r="BET24" s="718"/>
      <c r="BEU24" s="718"/>
      <c r="BEV24" s="718"/>
      <c r="BEW24" s="718"/>
      <c r="BEX24" s="718"/>
      <c r="BEY24" s="718"/>
      <c r="BEZ24" s="718"/>
      <c r="BFA24" s="718"/>
      <c r="BFB24" s="718"/>
      <c r="BFC24" s="718"/>
      <c r="BFD24" s="718"/>
      <c r="BFE24" s="718"/>
      <c r="BFF24" s="718"/>
      <c r="BFG24" s="718"/>
      <c r="BFH24" s="718"/>
      <c r="BFI24" s="718"/>
      <c r="BFJ24" s="718"/>
      <c r="BFK24" s="718"/>
      <c r="BFL24" s="718"/>
      <c r="BFM24" s="718"/>
      <c r="BFN24" s="718"/>
      <c r="BFO24" s="718"/>
      <c r="BFP24" s="718"/>
      <c r="BFQ24" s="718"/>
      <c r="BFR24" s="718"/>
      <c r="BFS24" s="718"/>
      <c r="BFT24" s="718"/>
      <c r="BFU24" s="718"/>
      <c r="BFV24" s="718"/>
      <c r="BFW24" s="718"/>
      <c r="BFX24" s="718"/>
      <c r="BFY24" s="718"/>
      <c r="BFZ24" s="718"/>
      <c r="BGA24" s="718"/>
      <c r="BGB24" s="718"/>
      <c r="BGC24" s="718"/>
      <c r="BGD24" s="718"/>
      <c r="BGE24" s="718"/>
      <c r="BGF24" s="718"/>
      <c r="BGG24" s="718"/>
      <c r="BGH24" s="718"/>
      <c r="BGI24" s="718"/>
      <c r="BGJ24" s="718"/>
      <c r="BGK24" s="718"/>
      <c r="BGL24" s="718"/>
      <c r="BGM24" s="718"/>
      <c r="BGN24" s="718"/>
      <c r="BGO24" s="718"/>
      <c r="BGP24" s="718"/>
      <c r="BGQ24" s="718"/>
      <c r="BGR24" s="718"/>
      <c r="BGS24" s="718"/>
      <c r="BGT24" s="718"/>
      <c r="BGU24" s="718"/>
      <c r="BGV24" s="718"/>
      <c r="BGW24" s="718"/>
      <c r="BGX24" s="718"/>
      <c r="BGY24" s="718"/>
      <c r="BGZ24" s="718"/>
      <c r="BHA24" s="718"/>
      <c r="BHB24" s="718"/>
      <c r="BHC24" s="718"/>
      <c r="BHD24" s="718"/>
      <c r="BHE24" s="718"/>
      <c r="BHF24" s="718"/>
      <c r="BHG24" s="718"/>
      <c r="BHH24" s="718"/>
      <c r="BHI24" s="718"/>
      <c r="BHJ24" s="718"/>
      <c r="BHK24" s="718"/>
      <c r="BHL24" s="718"/>
      <c r="BHM24" s="718"/>
      <c r="BHN24" s="718"/>
      <c r="BHO24" s="718"/>
      <c r="BHP24" s="718"/>
      <c r="BHQ24" s="718"/>
      <c r="BHR24" s="718"/>
      <c r="BHS24" s="718"/>
      <c r="BHT24" s="718"/>
      <c r="BHU24" s="718"/>
      <c r="BHV24" s="718"/>
      <c r="BHW24" s="718"/>
      <c r="BHX24" s="718"/>
      <c r="BHY24" s="718"/>
      <c r="BHZ24" s="718"/>
      <c r="BIA24" s="718"/>
      <c r="BIB24" s="718"/>
      <c r="BIC24" s="718"/>
      <c r="BID24" s="718"/>
      <c r="BIE24" s="718"/>
      <c r="BIF24" s="718"/>
      <c r="BIG24" s="718"/>
      <c r="BIH24" s="718"/>
      <c r="BII24" s="718"/>
      <c r="BIJ24" s="718"/>
      <c r="BIK24" s="718"/>
      <c r="BIL24" s="718"/>
      <c r="BIM24" s="718"/>
      <c r="BIN24" s="718"/>
      <c r="BIO24" s="718"/>
      <c r="BIP24" s="718"/>
      <c r="BIQ24" s="718"/>
      <c r="BIR24" s="718"/>
      <c r="BIS24" s="718"/>
      <c r="BIT24" s="718"/>
      <c r="BIU24" s="718"/>
      <c r="BIV24" s="718"/>
      <c r="BIW24" s="718"/>
      <c r="BIX24" s="718"/>
      <c r="BIY24" s="718"/>
      <c r="BIZ24" s="718"/>
      <c r="BJA24" s="718"/>
      <c r="BJB24" s="718"/>
      <c r="BJC24" s="718"/>
      <c r="BJD24" s="718"/>
      <c r="BJE24" s="718"/>
      <c r="BJF24" s="718"/>
      <c r="BJG24" s="718"/>
      <c r="BJH24" s="718"/>
      <c r="BJI24" s="718"/>
      <c r="BJJ24" s="718"/>
      <c r="BJK24" s="718"/>
      <c r="BJL24" s="718"/>
      <c r="BJM24" s="718"/>
      <c r="BJN24" s="718"/>
      <c r="BJO24" s="718"/>
      <c r="BJP24" s="718"/>
      <c r="BJQ24" s="718"/>
      <c r="BJR24" s="718"/>
      <c r="BJS24" s="718"/>
      <c r="BJT24" s="718"/>
      <c r="BJU24" s="718"/>
      <c r="BJV24" s="718"/>
      <c r="BJW24" s="718"/>
      <c r="BJX24" s="718"/>
      <c r="BJY24" s="718"/>
      <c r="BJZ24" s="718"/>
      <c r="BKA24" s="718"/>
      <c r="BKB24" s="718"/>
      <c r="BKC24" s="718"/>
      <c r="BKD24" s="718"/>
      <c r="BKE24" s="718"/>
      <c r="BKF24" s="718"/>
      <c r="BKG24" s="718"/>
      <c r="BKH24" s="718"/>
      <c r="BKI24" s="718"/>
      <c r="BKJ24" s="718"/>
      <c r="BKK24" s="718"/>
      <c r="BKL24" s="718"/>
      <c r="BKM24" s="718"/>
      <c r="BKN24" s="718"/>
      <c r="BKO24" s="718"/>
      <c r="BKP24" s="718"/>
      <c r="BKQ24" s="718"/>
      <c r="BKR24" s="718"/>
      <c r="BKS24" s="718"/>
      <c r="BKT24" s="718"/>
      <c r="BKU24" s="718"/>
      <c r="BKV24" s="718"/>
      <c r="BKW24" s="718"/>
      <c r="BKX24" s="718"/>
      <c r="BKY24" s="718"/>
      <c r="BKZ24" s="718"/>
      <c r="BLA24" s="718"/>
      <c r="BLB24" s="718"/>
      <c r="BLC24" s="718"/>
      <c r="BLD24" s="718"/>
      <c r="BLE24" s="718"/>
      <c r="BLF24" s="718"/>
      <c r="BLG24" s="718"/>
      <c r="BLH24" s="718"/>
      <c r="BLI24" s="718"/>
      <c r="BLJ24" s="718"/>
      <c r="BLK24" s="718"/>
      <c r="BLL24" s="718"/>
      <c r="BLM24" s="718"/>
      <c r="BLN24" s="718"/>
      <c r="BLO24" s="718"/>
      <c r="BLP24" s="718"/>
      <c r="BLQ24" s="718"/>
      <c r="BLR24" s="718"/>
      <c r="BLS24" s="718"/>
      <c r="BLT24" s="718"/>
      <c r="BLU24" s="718"/>
      <c r="BLV24" s="718"/>
      <c r="BLW24" s="718"/>
      <c r="BLX24" s="718"/>
      <c r="BLY24" s="718"/>
      <c r="BLZ24" s="718"/>
      <c r="BMA24" s="718"/>
      <c r="BMB24" s="718"/>
      <c r="BMC24" s="718"/>
      <c r="BMD24" s="718"/>
      <c r="BME24" s="718"/>
      <c r="BMF24" s="718"/>
      <c r="BMG24" s="718"/>
      <c r="BMH24" s="718"/>
      <c r="BMI24" s="718"/>
      <c r="BMJ24" s="718"/>
      <c r="BMK24" s="718"/>
      <c r="BML24" s="718"/>
      <c r="BMM24" s="718"/>
      <c r="BMN24" s="718"/>
      <c r="BMO24" s="718"/>
      <c r="BMP24" s="718"/>
      <c r="BMQ24" s="718"/>
      <c r="BMR24" s="718"/>
      <c r="BMS24" s="718"/>
      <c r="BMT24" s="718"/>
      <c r="BMU24" s="718"/>
      <c r="BMV24" s="718"/>
      <c r="BMW24" s="718"/>
      <c r="BMX24" s="718"/>
      <c r="BMY24" s="718"/>
      <c r="BMZ24" s="718"/>
      <c r="BNA24" s="718"/>
      <c r="BNB24" s="718"/>
      <c r="BNC24" s="718"/>
      <c r="BND24" s="718"/>
      <c r="BNE24" s="718"/>
      <c r="BNF24" s="718"/>
      <c r="BNG24" s="718"/>
      <c r="BNH24" s="718"/>
      <c r="BNI24" s="718"/>
      <c r="BNJ24" s="718"/>
      <c r="BNK24" s="718"/>
      <c r="BNL24" s="718"/>
      <c r="BNM24" s="718"/>
      <c r="BNN24" s="718"/>
      <c r="BNO24" s="718"/>
      <c r="BNP24" s="718"/>
      <c r="BNQ24" s="718"/>
      <c r="BNR24" s="718"/>
      <c r="BNS24" s="718"/>
      <c r="BNT24" s="718"/>
      <c r="BNU24" s="718"/>
      <c r="BNV24" s="718"/>
      <c r="BNW24" s="718"/>
      <c r="BNX24" s="718"/>
      <c r="BNY24" s="718"/>
      <c r="BNZ24" s="718"/>
      <c r="BOA24" s="718"/>
      <c r="BOB24" s="718"/>
      <c r="BOC24" s="718"/>
      <c r="BOD24" s="718"/>
      <c r="BOE24" s="718"/>
      <c r="BOF24" s="718"/>
      <c r="BOG24" s="718"/>
      <c r="BOH24" s="718"/>
      <c r="BOI24" s="718"/>
      <c r="BOJ24" s="718"/>
      <c r="BOK24" s="718"/>
      <c r="BOL24" s="718"/>
      <c r="BOM24" s="718"/>
      <c r="BON24" s="718"/>
      <c r="BOO24" s="718"/>
      <c r="BOP24" s="718"/>
      <c r="BOQ24" s="718"/>
      <c r="BOR24" s="718"/>
      <c r="BOS24" s="718"/>
      <c r="BOT24" s="718"/>
      <c r="BOU24" s="718"/>
      <c r="BOV24" s="718"/>
      <c r="BOW24" s="718"/>
      <c r="BOX24" s="718"/>
      <c r="BOY24" s="718"/>
      <c r="BOZ24" s="718"/>
      <c r="BPA24" s="718"/>
      <c r="BPB24" s="718"/>
      <c r="BPC24" s="718"/>
      <c r="BPD24" s="718"/>
      <c r="BPE24" s="718"/>
      <c r="BPF24" s="718"/>
      <c r="BPG24" s="718"/>
      <c r="BPH24" s="718"/>
      <c r="BPI24" s="718"/>
      <c r="BPJ24" s="718"/>
      <c r="BPK24" s="718"/>
      <c r="BPL24" s="718"/>
      <c r="BPM24" s="718"/>
      <c r="BPN24" s="718"/>
      <c r="BPO24" s="718"/>
      <c r="BPP24" s="718"/>
      <c r="BPQ24" s="718"/>
      <c r="BPR24" s="718"/>
      <c r="BPS24" s="718"/>
      <c r="BPT24" s="718"/>
      <c r="BPU24" s="718"/>
      <c r="BPV24" s="718"/>
      <c r="BPW24" s="718"/>
      <c r="BPX24" s="718"/>
      <c r="BPY24" s="718"/>
      <c r="BPZ24" s="718"/>
      <c r="BQA24" s="718"/>
      <c r="BQB24" s="718"/>
      <c r="BQC24" s="718"/>
      <c r="BQD24" s="718"/>
      <c r="BQE24" s="718"/>
      <c r="BQF24" s="718"/>
      <c r="BQG24" s="718"/>
      <c r="BQH24" s="718"/>
      <c r="BQI24" s="718"/>
      <c r="BQJ24" s="718"/>
      <c r="BQK24" s="718"/>
      <c r="BQL24" s="718"/>
      <c r="BQM24" s="718"/>
      <c r="BQN24" s="718"/>
      <c r="BQO24" s="718"/>
      <c r="BQP24" s="718"/>
      <c r="BQQ24" s="718"/>
      <c r="BQR24" s="718"/>
      <c r="BQS24" s="718"/>
      <c r="BQT24" s="718"/>
      <c r="BQU24" s="718"/>
      <c r="BQV24" s="718"/>
      <c r="BQW24" s="718"/>
      <c r="BQX24" s="718"/>
      <c r="BQY24" s="718"/>
      <c r="BQZ24" s="718"/>
      <c r="BRA24" s="718"/>
      <c r="BRB24" s="718"/>
      <c r="BRC24" s="718"/>
      <c r="BRD24" s="718"/>
      <c r="BRE24" s="718"/>
      <c r="BRF24" s="718"/>
      <c r="BRG24" s="718"/>
      <c r="BRH24" s="718"/>
      <c r="BRI24" s="718"/>
      <c r="BRJ24" s="718"/>
      <c r="BRK24" s="718"/>
      <c r="BRL24" s="718"/>
      <c r="BRM24" s="718"/>
      <c r="BRN24" s="718"/>
      <c r="BRO24" s="718"/>
      <c r="BRP24" s="718"/>
      <c r="BRQ24" s="718"/>
      <c r="BRR24" s="718"/>
      <c r="BRS24" s="718"/>
      <c r="BRT24" s="718"/>
      <c r="BRU24" s="718"/>
      <c r="BRV24" s="718"/>
      <c r="BRW24" s="718"/>
      <c r="BRX24" s="718"/>
      <c r="BRY24" s="718"/>
      <c r="BRZ24" s="718"/>
      <c r="BSA24" s="718"/>
      <c r="BSB24" s="718"/>
      <c r="BSC24" s="718"/>
      <c r="BSD24" s="718"/>
      <c r="BSE24" s="718"/>
      <c r="BSF24" s="718"/>
      <c r="BSG24" s="718"/>
      <c r="BSH24" s="718"/>
      <c r="BSI24" s="718"/>
      <c r="BSJ24" s="718"/>
      <c r="BSK24" s="718"/>
      <c r="BSL24" s="718"/>
      <c r="BSM24" s="718"/>
      <c r="BSN24" s="718"/>
      <c r="BSO24" s="718"/>
      <c r="BSP24" s="718"/>
      <c r="BSQ24" s="718"/>
      <c r="BSR24" s="718"/>
      <c r="BSS24" s="718"/>
      <c r="BST24" s="718"/>
      <c r="BSU24" s="718"/>
      <c r="BSV24" s="718"/>
      <c r="BSW24" s="718"/>
      <c r="BSX24" s="718"/>
      <c r="BSY24" s="718"/>
      <c r="BSZ24" s="718"/>
      <c r="BTA24" s="718"/>
      <c r="BTB24" s="718"/>
      <c r="BTC24" s="718"/>
      <c r="BTD24" s="718"/>
      <c r="BTE24" s="718"/>
      <c r="BTF24" s="718"/>
      <c r="BTG24" s="718"/>
      <c r="BTH24" s="718"/>
      <c r="BTI24" s="718"/>
      <c r="BTJ24" s="718"/>
      <c r="BTK24" s="718"/>
      <c r="BTL24" s="718"/>
      <c r="BTM24" s="718"/>
      <c r="BTN24" s="718"/>
      <c r="BTO24" s="718"/>
      <c r="BTP24" s="718"/>
      <c r="BTQ24" s="718"/>
      <c r="BTR24" s="718"/>
      <c r="BTS24" s="718"/>
      <c r="BTT24" s="718"/>
      <c r="BTU24" s="718"/>
      <c r="BTV24" s="718"/>
      <c r="BTW24" s="718"/>
      <c r="BTX24" s="718"/>
      <c r="BTY24" s="718"/>
      <c r="BTZ24" s="718"/>
      <c r="BUA24" s="718"/>
      <c r="BUB24" s="718"/>
      <c r="BUC24" s="718"/>
      <c r="BUD24" s="718"/>
      <c r="BUE24" s="718"/>
      <c r="BUF24" s="718"/>
      <c r="BUG24" s="718"/>
      <c r="BUH24" s="718"/>
      <c r="BUI24" s="718"/>
      <c r="BUJ24" s="718"/>
      <c r="BUK24" s="718"/>
      <c r="BUL24" s="718"/>
      <c r="BUM24" s="718"/>
      <c r="BUN24" s="718"/>
      <c r="BUO24" s="718"/>
      <c r="BUP24" s="718"/>
      <c r="BUQ24" s="718"/>
      <c r="BUR24" s="718"/>
      <c r="BUS24" s="718"/>
      <c r="BUT24" s="718"/>
      <c r="BUU24" s="718"/>
      <c r="BUV24" s="718"/>
      <c r="BUW24" s="718"/>
      <c r="BUX24" s="718"/>
      <c r="BUY24" s="718"/>
      <c r="BUZ24" s="718"/>
      <c r="BVA24" s="718"/>
      <c r="BVB24" s="718"/>
      <c r="BVC24" s="718"/>
      <c r="BVD24" s="718"/>
      <c r="BVE24" s="718"/>
      <c r="BVF24" s="718"/>
      <c r="BVG24" s="718"/>
      <c r="BVH24" s="718"/>
      <c r="BVI24" s="718"/>
      <c r="BVJ24" s="718"/>
      <c r="BVK24" s="718"/>
      <c r="BVL24" s="718"/>
      <c r="BVM24" s="718"/>
      <c r="BVN24" s="718"/>
      <c r="BVO24" s="718"/>
      <c r="BVP24" s="718"/>
      <c r="BVQ24" s="718"/>
      <c r="BVR24" s="718"/>
      <c r="BVS24" s="718"/>
      <c r="BVT24" s="718"/>
      <c r="BVU24" s="718"/>
      <c r="BVV24" s="718"/>
      <c r="BVW24" s="718"/>
      <c r="BVX24" s="718"/>
      <c r="BVY24" s="718"/>
      <c r="BVZ24" s="718"/>
      <c r="BWA24" s="718"/>
      <c r="BWB24" s="718"/>
      <c r="BWC24" s="718"/>
      <c r="BWD24" s="718"/>
      <c r="BWE24" s="718"/>
      <c r="BWF24" s="718"/>
      <c r="BWG24" s="718"/>
      <c r="BWH24" s="718"/>
      <c r="BWI24" s="718"/>
      <c r="BWJ24" s="718"/>
      <c r="BWK24" s="718"/>
      <c r="BWL24" s="718"/>
      <c r="BWM24" s="718"/>
      <c r="BWN24" s="718"/>
      <c r="BWO24" s="718"/>
      <c r="BWP24" s="718"/>
      <c r="BWQ24" s="718"/>
      <c r="BWR24" s="718"/>
      <c r="BWS24" s="718"/>
      <c r="BWT24" s="718"/>
      <c r="BWU24" s="718"/>
      <c r="BWV24" s="718"/>
      <c r="BWW24" s="718"/>
      <c r="BWX24" s="718"/>
      <c r="BWY24" s="718"/>
      <c r="BWZ24" s="718"/>
      <c r="BXA24" s="718"/>
      <c r="BXB24" s="718"/>
      <c r="BXC24" s="718"/>
      <c r="BXD24" s="718"/>
      <c r="BXE24" s="718"/>
      <c r="BXF24" s="718"/>
      <c r="BXG24" s="718"/>
      <c r="BXH24" s="718"/>
      <c r="BXI24" s="718"/>
      <c r="BXJ24" s="718"/>
      <c r="BXK24" s="718"/>
      <c r="BXL24" s="718"/>
      <c r="BXM24" s="718"/>
      <c r="BXN24" s="718"/>
    </row>
    <row r="25" spans="1:1990" s="1069" customFormat="1" ht="27.95" customHeight="1" thickBot="1" x14ac:dyDescent="0.3">
      <c r="A25" s="1050" t="s">
        <v>2752</v>
      </c>
      <c r="B25" s="1065">
        <v>10.164715470000001</v>
      </c>
      <c r="C25" s="1065">
        <v>10.164715470000001</v>
      </c>
      <c r="D25" s="1065">
        <v>10.13967422</v>
      </c>
      <c r="E25" s="1065">
        <v>10.17709522</v>
      </c>
      <c r="F25" s="1065">
        <v>9.2246077199999998</v>
      </c>
      <c r="G25" s="1065">
        <v>9.1795852199999999</v>
      </c>
      <c r="H25" s="1065">
        <v>9.1850189700000016</v>
      </c>
      <c r="I25" s="1065">
        <v>9.232450720000001</v>
      </c>
      <c r="J25" s="1065">
        <v>9.2246019700000002</v>
      </c>
      <c r="K25" s="1065">
        <v>9.2246024700000007</v>
      </c>
      <c r="L25" s="1065">
        <v>9.2246024700000007</v>
      </c>
      <c r="M25" s="1065">
        <v>9.2246024700000007</v>
      </c>
      <c r="N25" s="1065">
        <v>9.1882044700000005</v>
      </c>
      <c r="O25" s="1065">
        <v>9.1771707200000012</v>
      </c>
      <c r="P25" s="1065">
        <v>0</v>
      </c>
      <c r="Q25" s="1065">
        <v>0</v>
      </c>
      <c r="R25" s="1065">
        <v>0</v>
      </c>
      <c r="S25" s="1065">
        <v>0</v>
      </c>
      <c r="T25" s="1065">
        <v>0</v>
      </c>
      <c r="U25" s="1065">
        <v>0</v>
      </c>
      <c r="V25" s="1065">
        <v>0</v>
      </c>
      <c r="W25" s="1065">
        <v>0</v>
      </c>
      <c r="X25" s="1065">
        <f>'[327]Time series'!$Z$111</f>
        <v>0</v>
      </c>
      <c r="Y25" s="1065">
        <v>0</v>
      </c>
      <c r="Z25" s="1065">
        <v>0</v>
      </c>
      <c r="AA25" s="1065">
        <v>0</v>
      </c>
      <c r="AB25" s="1065">
        <v>0</v>
      </c>
      <c r="AC25"/>
      <c r="AD25"/>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c r="EA25" s="718"/>
      <c r="EB25" s="718"/>
      <c r="EC25" s="718"/>
      <c r="ED25" s="718"/>
      <c r="EE25" s="718"/>
      <c r="EF25" s="718"/>
      <c r="EG25" s="718"/>
      <c r="EH25" s="718"/>
      <c r="EI25" s="718"/>
      <c r="EJ25" s="718"/>
      <c r="EK25" s="718"/>
      <c r="EL25" s="718"/>
      <c r="EM25" s="718"/>
      <c r="EN25" s="718"/>
      <c r="EO25" s="718"/>
      <c r="EP25" s="718"/>
      <c r="EQ25" s="718"/>
      <c r="ER25" s="718"/>
      <c r="ES25" s="718"/>
      <c r="ET25" s="718"/>
      <c r="EU25" s="718"/>
      <c r="EV25" s="718"/>
      <c r="EW25" s="718"/>
      <c r="EX25" s="718"/>
      <c r="EY25" s="718"/>
      <c r="EZ25" s="718"/>
      <c r="FA25" s="718"/>
      <c r="FB25" s="718"/>
      <c r="FC25" s="718"/>
      <c r="FD25" s="718"/>
      <c r="FE25" s="718"/>
      <c r="FF25" s="718"/>
      <c r="FG25" s="718"/>
      <c r="FH25" s="718"/>
      <c r="FI25" s="718"/>
      <c r="FJ25" s="718"/>
      <c r="FK25" s="718"/>
      <c r="FL25" s="718"/>
      <c r="FM25" s="718"/>
      <c r="FN25" s="718"/>
      <c r="FO25" s="718"/>
      <c r="FP25" s="718"/>
      <c r="FQ25" s="718"/>
      <c r="FR25" s="718"/>
      <c r="FS25" s="718"/>
      <c r="FT25" s="718"/>
      <c r="FU25" s="718"/>
      <c r="FV25" s="718"/>
      <c r="FW25" s="718"/>
      <c r="FX25" s="718"/>
      <c r="FY25" s="718"/>
      <c r="FZ25" s="718"/>
      <c r="GA25" s="718"/>
      <c r="GB25" s="718"/>
      <c r="GC25" s="718"/>
      <c r="GD25" s="718"/>
      <c r="GE25" s="718"/>
      <c r="GF25" s="718"/>
      <c r="GG25" s="718"/>
      <c r="GH25" s="718"/>
      <c r="GI25" s="718"/>
      <c r="GJ25" s="718"/>
      <c r="GK25" s="718"/>
      <c r="GL25" s="718"/>
      <c r="GM25" s="718"/>
      <c r="GN25" s="718"/>
      <c r="GO25" s="718"/>
      <c r="GP25" s="718"/>
      <c r="GQ25" s="718"/>
      <c r="GR25" s="718"/>
      <c r="GS25" s="718"/>
      <c r="GT25" s="718"/>
      <c r="GU25" s="718"/>
      <c r="GV25" s="718"/>
      <c r="GW25" s="718"/>
      <c r="GX25" s="718"/>
      <c r="GY25" s="718"/>
      <c r="GZ25" s="718"/>
      <c r="HA25" s="718"/>
      <c r="HB25" s="718"/>
      <c r="HC25" s="718"/>
      <c r="HD25" s="718"/>
      <c r="HE25" s="718"/>
      <c r="HF25" s="718"/>
      <c r="HG25" s="718"/>
      <c r="HH25" s="718"/>
      <c r="HI25" s="718"/>
      <c r="HJ25" s="718"/>
      <c r="HK25" s="718"/>
      <c r="HL25" s="718"/>
      <c r="HM25" s="718"/>
      <c r="HN25" s="718"/>
      <c r="HO25" s="718"/>
      <c r="HP25" s="718"/>
      <c r="HQ25" s="718"/>
      <c r="HR25" s="718"/>
      <c r="HS25" s="718"/>
      <c r="HT25" s="718"/>
      <c r="HU25" s="718"/>
      <c r="HV25" s="718"/>
      <c r="HW25" s="718"/>
      <c r="HX25" s="718"/>
      <c r="HY25" s="718"/>
      <c r="HZ25" s="718"/>
      <c r="IA25" s="718"/>
      <c r="IB25" s="718"/>
      <c r="IC25" s="718"/>
      <c r="ID25" s="718"/>
      <c r="IE25" s="718"/>
      <c r="IF25" s="718"/>
      <c r="IG25" s="718"/>
      <c r="IH25" s="718"/>
      <c r="II25" s="718"/>
      <c r="IJ25" s="718"/>
      <c r="IK25" s="718"/>
      <c r="IL25" s="718"/>
      <c r="IM25" s="718"/>
      <c r="IN25" s="718"/>
      <c r="IO25" s="718"/>
      <c r="IP25" s="718"/>
      <c r="IQ25" s="718"/>
      <c r="IR25" s="718"/>
      <c r="IS25" s="718"/>
      <c r="IT25" s="718"/>
      <c r="IU25" s="718"/>
      <c r="IV25" s="718"/>
      <c r="IW25" s="718"/>
      <c r="IX25" s="718"/>
      <c r="IY25" s="718"/>
      <c r="IZ25" s="718"/>
      <c r="JA25" s="718"/>
      <c r="JB25" s="718"/>
      <c r="JC25" s="718"/>
      <c r="JD25" s="718"/>
      <c r="JE25" s="718"/>
      <c r="JF25" s="718"/>
      <c r="JG25" s="718"/>
      <c r="JH25" s="718"/>
      <c r="JI25" s="718"/>
      <c r="JJ25" s="718"/>
      <c r="JK25" s="718"/>
      <c r="JL25" s="718"/>
      <c r="JM25" s="718"/>
      <c r="JN25" s="718"/>
      <c r="JO25" s="718"/>
      <c r="JP25" s="718"/>
      <c r="JQ25" s="718"/>
      <c r="JR25" s="718"/>
      <c r="JS25" s="718"/>
      <c r="JT25" s="718"/>
      <c r="JU25" s="718"/>
      <c r="JV25" s="718"/>
      <c r="JW25" s="718"/>
      <c r="JX25" s="718"/>
      <c r="JY25" s="718"/>
      <c r="JZ25" s="718"/>
      <c r="KA25" s="718"/>
      <c r="KB25" s="718"/>
      <c r="KC25" s="718"/>
      <c r="KD25" s="718"/>
      <c r="KE25" s="718"/>
      <c r="KF25" s="718"/>
      <c r="KG25" s="718"/>
      <c r="KH25" s="718"/>
      <c r="KI25" s="718"/>
      <c r="KJ25" s="718"/>
      <c r="KK25" s="718"/>
      <c r="KL25" s="718"/>
      <c r="KM25" s="718"/>
      <c r="KN25" s="718"/>
      <c r="KO25" s="718"/>
      <c r="KP25" s="718"/>
      <c r="KQ25" s="718"/>
      <c r="KR25" s="718"/>
      <c r="KS25" s="718"/>
      <c r="KT25" s="718"/>
      <c r="KU25" s="718"/>
      <c r="KV25" s="718"/>
      <c r="KW25" s="718"/>
      <c r="KX25" s="718"/>
      <c r="KY25" s="718"/>
      <c r="KZ25" s="718"/>
      <c r="LA25" s="718"/>
      <c r="LB25" s="718"/>
      <c r="LC25" s="718"/>
      <c r="LD25" s="718"/>
      <c r="LE25" s="718"/>
      <c r="LF25" s="718"/>
      <c r="LG25" s="718"/>
      <c r="LH25" s="718"/>
      <c r="LI25" s="718"/>
      <c r="LJ25" s="718"/>
      <c r="LK25" s="718"/>
      <c r="LL25" s="718"/>
      <c r="LM25" s="718"/>
      <c r="LN25" s="718"/>
      <c r="LO25" s="718"/>
      <c r="LP25" s="718"/>
      <c r="LQ25" s="718"/>
      <c r="LR25" s="718"/>
      <c r="LS25" s="718"/>
      <c r="LT25" s="718"/>
      <c r="LU25" s="718"/>
      <c r="LV25" s="718"/>
      <c r="LW25" s="718"/>
      <c r="LX25" s="718"/>
      <c r="LY25" s="718"/>
      <c r="LZ25" s="718"/>
      <c r="MA25" s="718"/>
      <c r="MB25" s="718"/>
      <c r="MC25" s="718"/>
      <c r="MD25" s="718"/>
      <c r="ME25" s="718"/>
      <c r="MF25" s="718"/>
      <c r="MG25" s="718"/>
      <c r="MH25" s="718"/>
      <c r="MI25" s="718"/>
      <c r="MJ25" s="718"/>
      <c r="MK25" s="718"/>
      <c r="ML25" s="718"/>
      <c r="MM25" s="718"/>
      <c r="MN25" s="718"/>
      <c r="MO25" s="718"/>
      <c r="MP25" s="718"/>
      <c r="MQ25" s="718"/>
      <c r="MR25" s="718"/>
      <c r="MS25" s="718"/>
      <c r="MT25" s="718"/>
      <c r="MU25" s="718"/>
      <c r="MV25" s="718"/>
      <c r="MW25" s="718"/>
      <c r="MX25" s="718"/>
      <c r="MY25" s="718"/>
      <c r="MZ25" s="718"/>
      <c r="NA25" s="718"/>
      <c r="NB25" s="718"/>
      <c r="NC25" s="718"/>
      <c r="ND25" s="718"/>
      <c r="NE25" s="718"/>
      <c r="NF25" s="718"/>
      <c r="NG25" s="718"/>
      <c r="NH25" s="718"/>
      <c r="NI25" s="718"/>
      <c r="NJ25" s="718"/>
      <c r="NK25" s="718"/>
      <c r="NL25" s="718"/>
      <c r="NM25" s="718"/>
      <c r="NN25" s="718"/>
      <c r="NO25" s="718"/>
      <c r="NP25" s="718"/>
      <c r="NQ25" s="718"/>
      <c r="NR25" s="718"/>
      <c r="NS25" s="718"/>
      <c r="NT25" s="718"/>
      <c r="NU25" s="718"/>
      <c r="NV25" s="718"/>
      <c r="NW25" s="718"/>
      <c r="NX25" s="718"/>
      <c r="NY25" s="718"/>
      <c r="NZ25" s="718"/>
      <c r="OA25" s="718"/>
      <c r="OB25" s="718"/>
      <c r="OC25" s="718"/>
      <c r="OD25" s="718"/>
      <c r="OE25" s="718"/>
      <c r="OF25" s="718"/>
      <c r="OG25" s="718"/>
      <c r="OH25" s="718"/>
      <c r="OI25" s="718"/>
      <c r="OJ25" s="718"/>
      <c r="OK25" s="718"/>
      <c r="OL25" s="718"/>
      <c r="OM25" s="718"/>
      <c r="ON25" s="718"/>
      <c r="OO25" s="718"/>
      <c r="OP25" s="718"/>
      <c r="OQ25" s="718"/>
      <c r="OR25" s="718"/>
      <c r="OS25" s="718"/>
      <c r="OT25" s="718"/>
      <c r="OU25" s="718"/>
      <c r="OV25" s="718"/>
      <c r="OW25" s="718"/>
      <c r="OX25" s="718"/>
      <c r="OY25" s="718"/>
      <c r="OZ25" s="718"/>
      <c r="PA25" s="718"/>
      <c r="PB25" s="718"/>
      <c r="PC25" s="718"/>
      <c r="PD25" s="718"/>
      <c r="PE25" s="718"/>
      <c r="PF25" s="718"/>
      <c r="PG25" s="718"/>
      <c r="PH25" s="718"/>
      <c r="PI25" s="718"/>
      <c r="PJ25" s="718"/>
      <c r="PK25" s="718"/>
      <c r="PL25" s="718"/>
      <c r="PM25" s="718"/>
      <c r="PN25" s="718"/>
      <c r="PO25" s="718"/>
      <c r="PP25" s="718"/>
      <c r="PQ25" s="718"/>
      <c r="PR25" s="718"/>
      <c r="PS25" s="718"/>
      <c r="PT25" s="718"/>
      <c r="PU25" s="718"/>
      <c r="PV25" s="718"/>
      <c r="PW25" s="718"/>
      <c r="PX25" s="718"/>
      <c r="PY25" s="718"/>
      <c r="PZ25" s="718"/>
      <c r="QA25" s="718"/>
      <c r="QB25" s="718"/>
      <c r="QC25" s="718"/>
      <c r="QD25" s="718"/>
      <c r="QE25" s="718"/>
      <c r="QF25" s="718"/>
      <c r="QG25" s="718"/>
      <c r="QH25" s="718"/>
      <c r="QI25" s="718"/>
      <c r="QJ25" s="718"/>
      <c r="QK25" s="718"/>
      <c r="QL25" s="718"/>
      <c r="QM25" s="718"/>
      <c r="QN25" s="718"/>
      <c r="QO25" s="718"/>
      <c r="QP25" s="718"/>
      <c r="QQ25" s="718"/>
      <c r="QR25" s="718"/>
      <c r="QS25" s="718"/>
      <c r="QT25" s="718"/>
      <c r="QU25" s="718"/>
      <c r="QV25" s="718"/>
      <c r="QW25" s="718"/>
      <c r="QX25" s="718"/>
      <c r="QY25" s="718"/>
      <c r="QZ25" s="718"/>
      <c r="RA25" s="718"/>
      <c r="RB25" s="718"/>
      <c r="RC25" s="718"/>
      <c r="RD25" s="718"/>
      <c r="RE25" s="718"/>
      <c r="RF25" s="718"/>
      <c r="RG25" s="718"/>
      <c r="RH25" s="718"/>
      <c r="RI25" s="718"/>
      <c r="RJ25" s="718"/>
      <c r="RK25" s="718"/>
      <c r="RL25" s="718"/>
      <c r="RM25" s="718"/>
      <c r="RN25" s="718"/>
      <c r="RO25" s="718"/>
      <c r="RP25" s="718"/>
      <c r="RQ25" s="718"/>
      <c r="RR25" s="718"/>
      <c r="RS25" s="718"/>
      <c r="RT25" s="718"/>
      <c r="RU25" s="718"/>
      <c r="RV25" s="718"/>
      <c r="RW25" s="718"/>
      <c r="RX25" s="718"/>
      <c r="RY25" s="718"/>
      <c r="RZ25" s="718"/>
      <c r="SA25" s="718"/>
      <c r="SB25" s="718"/>
      <c r="SC25" s="718"/>
      <c r="SD25" s="718"/>
      <c r="SE25" s="718"/>
      <c r="SF25" s="718"/>
      <c r="SG25" s="718"/>
      <c r="SH25" s="718"/>
      <c r="SI25" s="718"/>
      <c r="SJ25" s="718"/>
      <c r="SK25" s="718"/>
      <c r="SL25" s="718"/>
      <c r="SM25" s="718"/>
      <c r="SN25" s="718"/>
      <c r="SO25" s="718"/>
      <c r="SP25" s="718"/>
      <c r="SQ25" s="718"/>
      <c r="SR25" s="718"/>
      <c r="SS25" s="718"/>
      <c r="ST25" s="718"/>
      <c r="SU25" s="718"/>
      <c r="SV25" s="718"/>
      <c r="SW25" s="718"/>
      <c r="SX25" s="718"/>
      <c r="SY25" s="718"/>
      <c r="SZ25" s="718"/>
      <c r="TA25" s="718"/>
      <c r="TB25" s="718"/>
      <c r="TC25" s="718"/>
      <c r="TD25" s="718"/>
      <c r="TE25" s="718"/>
      <c r="TF25" s="718"/>
      <c r="TG25" s="718"/>
      <c r="TH25" s="718"/>
      <c r="TI25" s="718"/>
      <c r="TJ25" s="718"/>
      <c r="TK25" s="718"/>
      <c r="TL25" s="718"/>
      <c r="TM25" s="718"/>
      <c r="TN25" s="718"/>
      <c r="TO25" s="718"/>
      <c r="TP25" s="718"/>
      <c r="TQ25" s="718"/>
      <c r="TR25" s="718"/>
      <c r="TS25" s="718"/>
      <c r="TT25" s="718"/>
      <c r="TU25" s="718"/>
      <c r="TV25" s="718"/>
      <c r="TW25" s="718"/>
      <c r="TX25" s="718"/>
      <c r="TY25" s="718"/>
      <c r="TZ25" s="718"/>
      <c r="UA25" s="718"/>
      <c r="UB25" s="718"/>
      <c r="UC25" s="718"/>
      <c r="UD25" s="718"/>
      <c r="UE25" s="718"/>
      <c r="UF25" s="718"/>
      <c r="UG25" s="718"/>
      <c r="UH25" s="718"/>
      <c r="UI25" s="718"/>
      <c r="UJ25" s="718"/>
      <c r="UK25" s="718"/>
      <c r="UL25" s="718"/>
      <c r="UM25" s="718"/>
      <c r="UN25" s="718"/>
      <c r="UO25" s="718"/>
      <c r="UP25" s="718"/>
      <c r="UQ25" s="718"/>
      <c r="UR25" s="718"/>
      <c r="US25" s="718"/>
      <c r="UT25" s="718"/>
      <c r="UU25" s="718"/>
      <c r="UV25" s="718"/>
      <c r="UW25" s="718"/>
      <c r="UX25" s="718"/>
      <c r="UY25" s="718"/>
      <c r="UZ25" s="718"/>
      <c r="VA25" s="718"/>
      <c r="VB25" s="718"/>
      <c r="VC25" s="718"/>
      <c r="VD25" s="718"/>
      <c r="VE25" s="718"/>
      <c r="VF25" s="718"/>
      <c r="VG25" s="718"/>
      <c r="VH25" s="718"/>
      <c r="VI25" s="718"/>
      <c r="VJ25" s="718"/>
      <c r="VK25" s="718"/>
      <c r="VL25" s="718"/>
      <c r="VM25" s="718"/>
      <c r="VN25" s="718"/>
      <c r="VO25" s="718"/>
      <c r="VP25" s="718"/>
      <c r="VQ25" s="718"/>
      <c r="VR25" s="718"/>
      <c r="VS25" s="718"/>
      <c r="VT25" s="718"/>
      <c r="VU25" s="718"/>
      <c r="VV25" s="718"/>
      <c r="VW25" s="718"/>
      <c r="VX25" s="718"/>
      <c r="VY25" s="718"/>
      <c r="VZ25" s="718"/>
      <c r="WA25" s="718"/>
      <c r="WB25" s="718"/>
      <c r="WC25" s="718"/>
      <c r="WD25" s="718"/>
      <c r="WE25" s="718"/>
      <c r="WF25" s="718"/>
      <c r="WG25" s="718"/>
      <c r="WH25" s="718"/>
      <c r="WI25" s="718"/>
      <c r="WJ25" s="718"/>
      <c r="WK25" s="718"/>
      <c r="WL25" s="718"/>
      <c r="WM25" s="718"/>
      <c r="WN25" s="718"/>
      <c r="WO25" s="718"/>
      <c r="WP25" s="718"/>
      <c r="WQ25" s="718"/>
      <c r="WR25" s="718"/>
      <c r="WS25" s="718"/>
      <c r="WT25" s="718"/>
      <c r="WU25" s="718"/>
      <c r="WV25" s="718"/>
      <c r="WW25" s="718"/>
      <c r="WX25" s="718"/>
      <c r="WY25" s="718"/>
      <c r="WZ25" s="718"/>
      <c r="XA25" s="718"/>
      <c r="XB25" s="718"/>
      <c r="XC25" s="718"/>
      <c r="XD25" s="718"/>
      <c r="XE25" s="718"/>
      <c r="XF25" s="718"/>
      <c r="XG25" s="718"/>
      <c r="XH25" s="718"/>
      <c r="XI25" s="718"/>
      <c r="XJ25" s="718"/>
      <c r="XK25" s="718"/>
      <c r="XL25" s="718"/>
      <c r="XM25" s="718"/>
      <c r="XN25" s="718"/>
      <c r="XO25" s="718"/>
      <c r="XP25" s="718"/>
      <c r="XQ25" s="718"/>
      <c r="XR25" s="718"/>
      <c r="XS25" s="718"/>
      <c r="XT25" s="718"/>
      <c r="XU25" s="718"/>
      <c r="XV25" s="718"/>
      <c r="XW25" s="718"/>
      <c r="XX25" s="718"/>
      <c r="XY25" s="718"/>
      <c r="XZ25" s="718"/>
      <c r="YA25" s="718"/>
      <c r="YB25" s="718"/>
      <c r="YC25" s="718"/>
      <c r="YD25" s="718"/>
      <c r="YE25" s="718"/>
      <c r="YF25" s="718"/>
      <c r="YG25" s="718"/>
      <c r="YH25" s="718"/>
      <c r="YI25" s="718"/>
      <c r="YJ25" s="718"/>
      <c r="YK25" s="718"/>
      <c r="YL25" s="718"/>
      <c r="YM25" s="718"/>
      <c r="YN25" s="718"/>
      <c r="YO25" s="718"/>
      <c r="YP25" s="718"/>
      <c r="YQ25" s="718"/>
      <c r="YR25" s="718"/>
      <c r="YS25" s="718"/>
      <c r="YT25" s="718"/>
      <c r="YU25" s="718"/>
      <c r="YV25" s="718"/>
      <c r="YW25" s="718"/>
      <c r="YX25" s="718"/>
      <c r="YY25" s="718"/>
      <c r="YZ25" s="718"/>
      <c r="ZA25" s="718"/>
      <c r="ZB25" s="718"/>
      <c r="ZC25" s="718"/>
      <c r="ZD25" s="718"/>
      <c r="ZE25" s="718"/>
      <c r="ZF25" s="718"/>
      <c r="ZG25" s="718"/>
      <c r="ZH25" s="718"/>
      <c r="ZI25" s="718"/>
      <c r="ZJ25" s="718"/>
      <c r="ZK25" s="718"/>
      <c r="ZL25" s="718"/>
      <c r="ZM25" s="718"/>
      <c r="ZN25" s="718"/>
      <c r="ZO25" s="718"/>
      <c r="ZP25" s="718"/>
      <c r="ZQ25" s="718"/>
      <c r="ZR25" s="718"/>
      <c r="ZS25" s="718"/>
      <c r="ZT25" s="718"/>
      <c r="ZU25" s="718"/>
      <c r="ZV25" s="718"/>
      <c r="ZW25" s="718"/>
      <c r="ZX25" s="718"/>
      <c r="ZY25" s="718"/>
      <c r="ZZ25" s="718"/>
      <c r="AAA25" s="718"/>
      <c r="AAB25" s="718"/>
      <c r="AAC25" s="718"/>
      <c r="AAD25" s="718"/>
      <c r="AAE25" s="718"/>
      <c r="AAF25" s="718"/>
      <c r="AAG25" s="718"/>
      <c r="AAH25" s="718"/>
      <c r="AAI25" s="718"/>
      <c r="AAJ25" s="718"/>
      <c r="AAK25" s="718"/>
      <c r="AAL25" s="718"/>
      <c r="AAM25" s="718"/>
      <c r="AAN25" s="718"/>
      <c r="AAO25" s="718"/>
      <c r="AAP25" s="718"/>
      <c r="AAQ25" s="718"/>
      <c r="AAR25" s="718"/>
      <c r="AAS25" s="718"/>
      <c r="AAT25" s="718"/>
      <c r="AAU25" s="718"/>
      <c r="AAV25" s="718"/>
      <c r="AAW25" s="718"/>
      <c r="AAX25" s="718"/>
      <c r="AAY25" s="718"/>
      <c r="AAZ25" s="718"/>
      <c r="ABA25" s="718"/>
      <c r="ABB25" s="718"/>
      <c r="ABC25" s="718"/>
      <c r="ABD25" s="718"/>
      <c r="ABE25" s="718"/>
      <c r="ABF25" s="718"/>
      <c r="ABG25" s="718"/>
      <c r="ABH25" s="718"/>
      <c r="ABI25" s="718"/>
      <c r="ABJ25" s="718"/>
      <c r="ABK25" s="718"/>
      <c r="ABL25" s="718"/>
      <c r="ABM25" s="718"/>
      <c r="ABN25" s="718"/>
      <c r="ABO25" s="718"/>
      <c r="ABP25" s="718"/>
      <c r="ABQ25" s="718"/>
      <c r="ABR25" s="718"/>
      <c r="ABS25" s="718"/>
      <c r="ABT25" s="718"/>
      <c r="ABU25" s="718"/>
      <c r="ABV25" s="718"/>
      <c r="ABW25" s="718"/>
      <c r="ABX25" s="718"/>
      <c r="ABY25" s="718"/>
      <c r="ABZ25" s="718"/>
      <c r="ACA25" s="718"/>
      <c r="ACB25" s="718"/>
      <c r="ACC25" s="718"/>
      <c r="ACD25" s="718"/>
      <c r="ACE25" s="718"/>
      <c r="ACF25" s="718"/>
      <c r="ACG25" s="718"/>
      <c r="ACH25" s="718"/>
      <c r="ACI25" s="718"/>
      <c r="ACJ25" s="718"/>
      <c r="ACK25" s="718"/>
      <c r="ACL25" s="718"/>
      <c r="ACM25" s="718"/>
      <c r="ACN25" s="718"/>
      <c r="ACO25" s="718"/>
      <c r="ACP25" s="718"/>
      <c r="ACQ25" s="718"/>
      <c r="ACR25" s="718"/>
      <c r="ACS25" s="718"/>
      <c r="ACT25" s="718"/>
      <c r="ACU25" s="718"/>
      <c r="ACV25" s="718"/>
      <c r="ACW25" s="718"/>
      <c r="ACX25" s="718"/>
      <c r="ACY25" s="718"/>
      <c r="ACZ25" s="718"/>
      <c r="ADA25" s="718"/>
      <c r="ADB25" s="718"/>
      <c r="ADC25" s="718"/>
      <c r="ADD25" s="718"/>
      <c r="ADE25" s="718"/>
      <c r="ADF25" s="718"/>
      <c r="ADG25" s="718"/>
      <c r="ADH25" s="718"/>
      <c r="ADI25" s="718"/>
      <c r="ADJ25" s="718"/>
      <c r="ADK25" s="718"/>
      <c r="ADL25" s="718"/>
      <c r="ADM25" s="718"/>
      <c r="ADN25" s="718"/>
      <c r="ADO25" s="718"/>
      <c r="ADP25" s="718"/>
      <c r="ADQ25" s="718"/>
      <c r="ADR25" s="718"/>
      <c r="ADS25" s="718"/>
      <c r="ADT25" s="718"/>
      <c r="ADU25" s="718"/>
      <c r="ADV25" s="718"/>
      <c r="ADW25" s="718"/>
      <c r="ADX25" s="718"/>
      <c r="ADY25" s="718"/>
      <c r="ADZ25" s="718"/>
      <c r="AEA25" s="718"/>
      <c r="AEB25" s="718"/>
      <c r="AEC25" s="718"/>
      <c r="AED25" s="718"/>
      <c r="AEE25" s="718"/>
      <c r="AEF25" s="718"/>
      <c r="AEG25" s="718"/>
      <c r="AEH25" s="718"/>
      <c r="AEI25" s="718"/>
      <c r="AEJ25" s="718"/>
      <c r="AEK25" s="718"/>
      <c r="AEL25" s="718"/>
      <c r="AEM25" s="718"/>
      <c r="AEN25" s="718"/>
      <c r="AEO25" s="718"/>
      <c r="AEP25" s="718"/>
      <c r="AEQ25" s="718"/>
      <c r="AER25" s="718"/>
      <c r="AES25" s="718"/>
      <c r="AET25" s="718"/>
      <c r="AEU25" s="718"/>
      <c r="AEV25" s="718"/>
      <c r="AEW25" s="718"/>
      <c r="AEX25" s="718"/>
      <c r="AEY25" s="718"/>
      <c r="AEZ25" s="718"/>
      <c r="AFA25" s="718"/>
      <c r="AFB25" s="718"/>
      <c r="AFC25" s="718"/>
      <c r="AFD25" s="718"/>
      <c r="AFE25" s="718"/>
      <c r="AFF25" s="718"/>
      <c r="AFG25" s="718"/>
      <c r="AFH25" s="718"/>
      <c r="AFI25" s="718"/>
      <c r="AFJ25" s="718"/>
      <c r="AFK25" s="718"/>
      <c r="AFL25" s="718"/>
      <c r="AFM25" s="718"/>
      <c r="AFN25" s="718"/>
      <c r="AFO25" s="718"/>
      <c r="AFP25" s="718"/>
      <c r="AFQ25" s="718"/>
      <c r="AFR25" s="718"/>
      <c r="AFS25" s="718"/>
      <c r="AFT25" s="718"/>
      <c r="AFU25" s="718"/>
      <c r="AFV25" s="718"/>
      <c r="AFW25" s="718"/>
      <c r="AFX25" s="718"/>
      <c r="AFY25" s="718"/>
      <c r="AFZ25" s="718"/>
      <c r="AGA25" s="718"/>
      <c r="AGB25" s="718"/>
      <c r="AGC25" s="718"/>
      <c r="AGD25" s="718"/>
      <c r="AGE25" s="718"/>
      <c r="AGF25" s="718"/>
      <c r="AGG25" s="718"/>
      <c r="AGH25" s="718"/>
      <c r="AGI25" s="718"/>
      <c r="AGJ25" s="718"/>
      <c r="AGK25" s="718"/>
      <c r="AGL25" s="718"/>
      <c r="AGM25" s="718"/>
      <c r="AGN25" s="718"/>
      <c r="AGO25" s="718"/>
      <c r="AGP25" s="718"/>
      <c r="AGQ25" s="718"/>
      <c r="AGR25" s="718"/>
      <c r="AGS25" s="718"/>
      <c r="AGT25" s="718"/>
      <c r="AGU25" s="718"/>
      <c r="AGV25" s="718"/>
      <c r="AGW25" s="718"/>
      <c r="AGX25" s="718"/>
      <c r="AGY25" s="718"/>
      <c r="AGZ25" s="718"/>
      <c r="AHA25" s="718"/>
      <c r="AHB25" s="718"/>
      <c r="AHC25" s="718"/>
      <c r="AHD25" s="718"/>
      <c r="AHE25" s="718"/>
      <c r="AHF25" s="718"/>
      <c r="AHG25" s="718"/>
      <c r="AHH25" s="718"/>
      <c r="AHI25" s="718"/>
      <c r="AHJ25" s="718"/>
      <c r="AHK25" s="718"/>
      <c r="AHL25" s="718"/>
      <c r="AHM25" s="718"/>
      <c r="AHN25" s="718"/>
      <c r="AHO25" s="718"/>
      <c r="AHP25" s="718"/>
      <c r="AHQ25" s="718"/>
      <c r="AHR25" s="718"/>
      <c r="AHS25" s="718"/>
      <c r="AHT25" s="718"/>
      <c r="AHU25" s="718"/>
      <c r="AHV25" s="718"/>
      <c r="AHW25" s="718"/>
      <c r="AHX25" s="718"/>
      <c r="AHY25" s="718"/>
      <c r="AHZ25" s="718"/>
      <c r="AIA25" s="718"/>
      <c r="AIB25" s="718"/>
      <c r="AIC25" s="718"/>
      <c r="AID25" s="718"/>
      <c r="AIE25" s="718"/>
      <c r="AIF25" s="718"/>
      <c r="AIG25" s="718"/>
      <c r="AIH25" s="718"/>
      <c r="AII25" s="718"/>
      <c r="AIJ25" s="718"/>
      <c r="AIK25" s="718"/>
      <c r="AIL25" s="718"/>
      <c r="AIM25" s="718"/>
      <c r="AIN25" s="718"/>
      <c r="AIO25" s="718"/>
      <c r="AIP25" s="718"/>
      <c r="AIQ25" s="718"/>
      <c r="AIR25" s="718"/>
      <c r="AIS25" s="718"/>
      <c r="AIT25" s="718"/>
      <c r="AIU25" s="718"/>
      <c r="AIV25" s="718"/>
      <c r="AIW25" s="718"/>
      <c r="AIX25" s="718"/>
      <c r="AIY25" s="718"/>
      <c r="AIZ25" s="718"/>
      <c r="AJA25" s="718"/>
      <c r="AJB25" s="718"/>
      <c r="AJC25" s="718"/>
      <c r="AJD25" s="718"/>
      <c r="AJE25" s="718"/>
      <c r="AJF25" s="718"/>
      <c r="AJG25" s="718"/>
      <c r="AJH25" s="718"/>
      <c r="AJI25" s="718"/>
      <c r="AJJ25" s="718"/>
      <c r="AJK25" s="718"/>
      <c r="AJL25" s="718"/>
      <c r="AJM25" s="718"/>
      <c r="AJN25" s="718"/>
      <c r="AJO25" s="718"/>
      <c r="AJP25" s="718"/>
      <c r="AJQ25" s="718"/>
      <c r="AJR25" s="718"/>
      <c r="AJS25" s="718"/>
      <c r="AJT25" s="718"/>
      <c r="AJU25" s="718"/>
      <c r="AJV25" s="718"/>
      <c r="AJW25" s="718"/>
      <c r="AJX25" s="718"/>
      <c r="AJY25" s="718"/>
      <c r="AJZ25" s="718"/>
      <c r="AKA25" s="718"/>
      <c r="AKB25" s="718"/>
      <c r="AKC25" s="718"/>
      <c r="AKD25" s="718"/>
      <c r="AKE25" s="718"/>
      <c r="AKF25" s="718"/>
      <c r="AKG25" s="718"/>
      <c r="AKH25" s="718"/>
      <c r="AKI25" s="718"/>
      <c r="AKJ25" s="718"/>
      <c r="AKK25" s="718"/>
      <c r="AKL25" s="718"/>
      <c r="AKM25" s="718"/>
      <c r="AKN25" s="718"/>
      <c r="AKO25" s="718"/>
      <c r="AKP25" s="718"/>
      <c r="AKQ25" s="718"/>
      <c r="AKR25" s="718"/>
      <c r="AKS25" s="718"/>
      <c r="AKT25" s="718"/>
      <c r="AKU25" s="718"/>
      <c r="AKV25" s="718"/>
      <c r="AKW25" s="718"/>
      <c r="AKX25" s="718"/>
      <c r="AKY25" s="718"/>
      <c r="AKZ25" s="718"/>
      <c r="ALA25" s="718"/>
      <c r="ALB25" s="718"/>
      <c r="ALC25" s="718"/>
      <c r="ALD25" s="718"/>
      <c r="ALE25" s="718"/>
      <c r="ALF25" s="718"/>
      <c r="ALG25" s="718"/>
      <c r="ALH25" s="718"/>
      <c r="ALI25" s="718"/>
      <c r="ALJ25" s="718"/>
      <c r="ALK25" s="718"/>
      <c r="ALL25" s="718"/>
      <c r="ALM25" s="718"/>
      <c r="ALN25" s="718"/>
      <c r="ALO25" s="718"/>
      <c r="ALP25" s="718"/>
      <c r="ALQ25" s="718"/>
      <c r="ALR25" s="718"/>
      <c r="ALS25" s="718"/>
      <c r="ALT25" s="718"/>
      <c r="ALU25" s="718"/>
      <c r="ALV25" s="718"/>
      <c r="ALW25" s="718"/>
      <c r="ALX25" s="718"/>
      <c r="ALY25" s="718"/>
      <c r="ALZ25" s="718"/>
      <c r="AMA25" s="718"/>
      <c r="AMB25" s="718"/>
      <c r="AMC25" s="718"/>
      <c r="AMD25" s="718"/>
      <c r="AME25" s="718"/>
      <c r="AMF25" s="718"/>
      <c r="AMG25" s="718"/>
      <c r="AMH25" s="718"/>
      <c r="AMI25" s="718"/>
      <c r="AMJ25" s="718"/>
      <c r="AMK25" s="718"/>
      <c r="AML25" s="718"/>
      <c r="AMM25" s="718"/>
      <c r="AMN25" s="718"/>
      <c r="AMO25" s="718"/>
      <c r="AMP25" s="718"/>
      <c r="AMQ25" s="718"/>
      <c r="AMR25" s="718"/>
      <c r="AMS25" s="718"/>
      <c r="AMT25" s="718"/>
      <c r="AMU25" s="718"/>
      <c r="AMV25" s="718"/>
      <c r="AMW25" s="718"/>
      <c r="AMX25" s="718"/>
      <c r="AMY25" s="718"/>
      <c r="AMZ25" s="718"/>
      <c r="ANA25" s="718"/>
      <c r="ANB25" s="718"/>
      <c r="ANC25" s="718"/>
      <c r="AND25" s="718"/>
      <c r="ANE25" s="718"/>
      <c r="ANF25" s="718"/>
      <c r="ANG25" s="718"/>
      <c r="ANH25" s="718"/>
      <c r="ANI25" s="718"/>
      <c r="ANJ25" s="718"/>
      <c r="ANK25" s="718"/>
      <c r="ANL25" s="718"/>
      <c r="ANM25" s="718"/>
      <c r="ANN25" s="718"/>
      <c r="ANO25" s="718"/>
      <c r="ANP25" s="718"/>
      <c r="ANQ25" s="718"/>
      <c r="ANR25" s="718"/>
      <c r="ANS25" s="718"/>
      <c r="ANT25" s="718"/>
      <c r="ANU25" s="718"/>
      <c r="ANV25" s="718"/>
      <c r="ANW25" s="718"/>
      <c r="ANX25" s="718"/>
      <c r="ANY25" s="718"/>
      <c r="ANZ25" s="718"/>
      <c r="AOA25" s="718"/>
      <c r="AOB25" s="718"/>
      <c r="AOC25" s="718"/>
      <c r="AOD25" s="718"/>
      <c r="AOE25" s="718"/>
      <c r="AOF25" s="718"/>
      <c r="AOG25" s="718"/>
      <c r="AOH25" s="718"/>
      <c r="AOI25" s="718"/>
      <c r="AOJ25" s="718"/>
      <c r="AOK25" s="718"/>
      <c r="AOL25" s="718"/>
      <c r="AOM25" s="718"/>
      <c r="AON25" s="718"/>
      <c r="AOO25" s="718"/>
      <c r="AOP25" s="718"/>
      <c r="AOQ25" s="718"/>
      <c r="AOR25" s="718"/>
      <c r="AOS25" s="718"/>
      <c r="AOT25" s="718"/>
      <c r="AOU25" s="718"/>
      <c r="AOV25" s="718"/>
      <c r="AOW25" s="718"/>
      <c r="AOX25" s="718"/>
      <c r="AOY25" s="718"/>
      <c r="AOZ25" s="718"/>
      <c r="APA25" s="718"/>
      <c r="APB25" s="718"/>
      <c r="APC25" s="718"/>
      <c r="APD25" s="718"/>
      <c r="APE25" s="718"/>
      <c r="APF25" s="718"/>
      <c r="APG25" s="718"/>
      <c r="APH25" s="718"/>
      <c r="API25" s="718"/>
      <c r="APJ25" s="718"/>
      <c r="APK25" s="718"/>
      <c r="APL25" s="718"/>
      <c r="APM25" s="718"/>
      <c r="APN25" s="718"/>
      <c r="APO25" s="718"/>
      <c r="APP25" s="718"/>
      <c r="APQ25" s="718"/>
      <c r="APR25" s="718"/>
      <c r="APS25" s="718"/>
      <c r="APT25" s="718"/>
      <c r="APU25" s="718"/>
      <c r="APV25" s="718"/>
      <c r="APW25" s="718"/>
      <c r="APX25" s="718"/>
      <c r="APY25" s="718"/>
      <c r="APZ25" s="718"/>
      <c r="AQA25" s="718"/>
      <c r="AQB25" s="718"/>
      <c r="AQC25" s="718"/>
      <c r="AQD25" s="718"/>
      <c r="AQE25" s="718"/>
      <c r="AQF25" s="718"/>
      <c r="AQG25" s="718"/>
      <c r="AQH25" s="718"/>
      <c r="AQI25" s="718"/>
      <c r="AQJ25" s="718"/>
      <c r="AQK25" s="718"/>
      <c r="AQL25" s="718"/>
      <c r="AQM25" s="718"/>
      <c r="AQN25" s="718"/>
      <c r="AQO25" s="718"/>
      <c r="AQP25" s="718"/>
      <c r="AQQ25" s="718"/>
      <c r="AQR25" s="718"/>
      <c r="AQS25" s="718"/>
      <c r="AQT25" s="718"/>
      <c r="AQU25" s="718"/>
      <c r="AQV25" s="718"/>
      <c r="AQW25" s="718"/>
      <c r="AQX25" s="718"/>
      <c r="AQY25" s="718"/>
      <c r="AQZ25" s="718"/>
      <c r="ARA25" s="718"/>
      <c r="ARB25" s="718"/>
      <c r="ARC25" s="718"/>
      <c r="ARD25" s="718"/>
      <c r="ARE25" s="718"/>
      <c r="ARF25" s="718"/>
      <c r="ARG25" s="718"/>
      <c r="ARH25" s="718"/>
      <c r="ARI25" s="718"/>
      <c r="ARJ25" s="718"/>
      <c r="ARK25" s="718"/>
      <c r="ARL25" s="718"/>
      <c r="ARM25" s="718"/>
      <c r="ARN25" s="718"/>
      <c r="ARO25" s="718"/>
      <c r="ARP25" s="718"/>
      <c r="ARQ25" s="718"/>
      <c r="ARR25" s="718"/>
      <c r="ARS25" s="718"/>
      <c r="ART25" s="718"/>
      <c r="ARU25" s="718"/>
      <c r="ARV25" s="718"/>
      <c r="ARW25" s="718"/>
      <c r="ARX25" s="718"/>
      <c r="ARY25" s="718"/>
      <c r="ARZ25" s="718"/>
      <c r="ASA25" s="718"/>
      <c r="ASB25" s="718"/>
      <c r="ASC25" s="718"/>
      <c r="ASD25" s="718"/>
      <c r="ASE25" s="718"/>
      <c r="ASF25" s="718"/>
      <c r="ASG25" s="718"/>
      <c r="ASH25" s="718"/>
      <c r="ASI25" s="718"/>
      <c r="ASJ25" s="718"/>
      <c r="ASK25" s="718"/>
      <c r="ASL25" s="718"/>
      <c r="ASM25" s="718"/>
      <c r="ASN25" s="718"/>
      <c r="ASO25" s="718"/>
      <c r="ASP25" s="718"/>
      <c r="ASQ25" s="718"/>
      <c r="ASR25" s="718"/>
      <c r="ASS25" s="718"/>
      <c r="AST25" s="718"/>
      <c r="ASU25" s="718"/>
      <c r="ASV25" s="718"/>
      <c r="ASW25" s="718"/>
      <c r="ASX25" s="718"/>
      <c r="ASY25" s="718"/>
      <c r="ASZ25" s="718"/>
      <c r="ATA25" s="718"/>
      <c r="ATB25" s="718"/>
      <c r="ATC25" s="718"/>
      <c r="ATD25" s="718"/>
      <c r="ATE25" s="718"/>
      <c r="ATF25" s="718"/>
      <c r="ATG25" s="718"/>
      <c r="ATH25" s="718"/>
      <c r="ATI25" s="718"/>
      <c r="ATJ25" s="718"/>
      <c r="ATK25" s="718"/>
      <c r="ATL25" s="718"/>
      <c r="ATM25" s="718"/>
      <c r="ATN25" s="718"/>
      <c r="ATO25" s="718"/>
      <c r="ATP25" s="718"/>
      <c r="ATQ25" s="718"/>
      <c r="ATR25" s="718"/>
      <c r="ATS25" s="718"/>
      <c r="ATT25" s="718"/>
      <c r="ATU25" s="718"/>
      <c r="ATV25" s="718"/>
      <c r="ATW25" s="718"/>
      <c r="ATX25" s="718"/>
      <c r="ATY25" s="718"/>
      <c r="ATZ25" s="718"/>
      <c r="AUA25" s="718"/>
      <c r="AUB25" s="718"/>
      <c r="AUC25" s="718"/>
      <c r="AUD25" s="718"/>
      <c r="AUE25" s="718"/>
      <c r="AUF25" s="718"/>
      <c r="AUG25" s="718"/>
      <c r="AUH25" s="718"/>
      <c r="AUI25" s="718"/>
      <c r="AUJ25" s="718"/>
      <c r="AUK25" s="718"/>
      <c r="AUL25" s="718"/>
      <c r="AUM25" s="718"/>
      <c r="AUN25" s="718"/>
      <c r="AUO25" s="718"/>
      <c r="AUP25" s="718"/>
      <c r="AUQ25" s="718"/>
      <c r="AUR25" s="718"/>
      <c r="AUS25" s="718"/>
      <c r="AUT25" s="718"/>
      <c r="AUU25" s="718"/>
      <c r="AUV25" s="718"/>
      <c r="AUW25" s="718"/>
      <c r="AUX25" s="718"/>
      <c r="AUY25" s="718"/>
      <c r="AUZ25" s="718"/>
      <c r="AVA25" s="718"/>
      <c r="AVB25" s="718"/>
      <c r="AVC25" s="718"/>
      <c r="AVD25" s="718"/>
      <c r="AVE25" s="718"/>
      <c r="AVF25" s="718"/>
      <c r="AVG25" s="718"/>
      <c r="AVH25" s="718"/>
      <c r="AVI25" s="718"/>
      <c r="AVJ25" s="718"/>
      <c r="AVK25" s="718"/>
      <c r="AVL25" s="718"/>
      <c r="AVM25" s="718"/>
      <c r="AVN25" s="718"/>
      <c r="AVO25" s="718"/>
      <c r="AVP25" s="718"/>
      <c r="AVQ25" s="718"/>
      <c r="AVR25" s="718"/>
      <c r="AVS25" s="718"/>
      <c r="AVT25" s="718"/>
      <c r="AVU25" s="718"/>
      <c r="AVV25" s="718"/>
      <c r="AVW25" s="718"/>
      <c r="AVX25" s="718"/>
      <c r="AVY25" s="718"/>
      <c r="AVZ25" s="718"/>
      <c r="AWA25" s="718"/>
      <c r="AWB25" s="718"/>
      <c r="AWC25" s="718"/>
      <c r="AWD25" s="718"/>
      <c r="AWE25" s="718"/>
      <c r="AWF25" s="718"/>
      <c r="AWG25" s="718"/>
      <c r="AWH25" s="718"/>
      <c r="AWI25" s="718"/>
      <c r="AWJ25" s="718"/>
      <c r="AWK25" s="718"/>
      <c r="AWL25" s="718"/>
      <c r="AWM25" s="718"/>
      <c r="AWN25" s="718"/>
      <c r="AWO25" s="718"/>
      <c r="AWP25" s="718"/>
      <c r="AWQ25" s="718"/>
      <c r="AWR25" s="718"/>
      <c r="AWS25" s="718"/>
      <c r="AWT25" s="718"/>
      <c r="AWU25" s="718"/>
      <c r="AWV25" s="718"/>
      <c r="AWW25" s="718"/>
      <c r="AWX25" s="718"/>
      <c r="AWY25" s="718"/>
      <c r="AWZ25" s="718"/>
      <c r="AXA25" s="718"/>
      <c r="AXB25" s="718"/>
      <c r="AXC25" s="718"/>
      <c r="AXD25" s="718"/>
      <c r="AXE25" s="718"/>
      <c r="AXF25" s="718"/>
      <c r="AXG25" s="718"/>
      <c r="AXH25" s="718"/>
      <c r="AXI25" s="718"/>
      <c r="AXJ25" s="718"/>
      <c r="AXK25" s="718"/>
      <c r="AXL25" s="718"/>
      <c r="AXM25" s="718"/>
      <c r="AXN25" s="718"/>
      <c r="AXO25" s="718"/>
      <c r="AXP25" s="718"/>
      <c r="AXQ25" s="718"/>
      <c r="AXR25" s="718"/>
      <c r="AXS25" s="718"/>
      <c r="AXT25" s="718"/>
      <c r="AXU25" s="718"/>
      <c r="AXV25" s="718"/>
      <c r="AXW25" s="718"/>
      <c r="AXX25" s="718"/>
      <c r="AXY25" s="718"/>
      <c r="AXZ25" s="718"/>
      <c r="AYA25" s="718"/>
      <c r="AYB25" s="718"/>
      <c r="AYC25" s="718"/>
      <c r="AYD25" s="718"/>
      <c r="AYE25" s="718"/>
      <c r="AYF25" s="718"/>
      <c r="AYG25" s="718"/>
      <c r="AYH25" s="718"/>
      <c r="AYI25" s="718"/>
      <c r="AYJ25" s="718"/>
      <c r="AYK25" s="718"/>
      <c r="AYL25" s="718"/>
      <c r="AYM25" s="718"/>
      <c r="AYN25" s="718"/>
      <c r="AYO25" s="718"/>
      <c r="AYP25" s="718"/>
      <c r="AYQ25" s="718"/>
      <c r="AYR25" s="718"/>
      <c r="AYS25" s="718"/>
      <c r="AYT25" s="718"/>
      <c r="AYU25" s="718"/>
      <c r="AYV25" s="718"/>
      <c r="AYW25" s="718"/>
      <c r="AYX25" s="718"/>
      <c r="AYY25" s="718"/>
      <c r="AYZ25" s="718"/>
      <c r="AZA25" s="718"/>
      <c r="AZB25" s="718"/>
      <c r="AZC25" s="718"/>
      <c r="AZD25" s="718"/>
      <c r="AZE25" s="718"/>
      <c r="AZF25" s="718"/>
      <c r="AZG25" s="718"/>
      <c r="AZH25" s="718"/>
      <c r="AZI25" s="718"/>
      <c r="AZJ25" s="718"/>
      <c r="AZK25" s="718"/>
      <c r="AZL25" s="718"/>
      <c r="AZM25" s="718"/>
      <c r="AZN25" s="718"/>
      <c r="AZO25" s="718"/>
      <c r="AZP25" s="718"/>
      <c r="AZQ25" s="718"/>
      <c r="AZR25" s="718"/>
      <c r="AZS25" s="718"/>
      <c r="AZT25" s="718"/>
      <c r="AZU25" s="718"/>
      <c r="AZV25" s="718"/>
      <c r="AZW25" s="718"/>
      <c r="AZX25" s="718"/>
      <c r="AZY25" s="718"/>
      <c r="AZZ25" s="718"/>
      <c r="BAA25" s="718"/>
      <c r="BAB25" s="718"/>
      <c r="BAC25" s="718"/>
      <c r="BAD25" s="718"/>
      <c r="BAE25" s="718"/>
      <c r="BAF25" s="718"/>
      <c r="BAG25" s="718"/>
      <c r="BAH25" s="718"/>
      <c r="BAI25" s="718"/>
      <c r="BAJ25" s="718"/>
      <c r="BAK25" s="718"/>
      <c r="BAL25" s="718"/>
      <c r="BAM25" s="718"/>
      <c r="BAN25" s="718"/>
      <c r="BAO25" s="718"/>
      <c r="BAP25" s="718"/>
      <c r="BAQ25" s="718"/>
      <c r="BAR25" s="718"/>
      <c r="BAS25" s="718"/>
      <c r="BAT25" s="718"/>
      <c r="BAU25" s="718"/>
      <c r="BAV25" s="718"/>
      <c r="BAW25" s="718"/>
      <c r="BAX25" s="718"/>
      <c r="BAY25" s="718"/>
      <c r="BAZ25" s="718"/>
      <c r="BBA25" s="718"/>
      <c r="BBB25" s="718"/>
      <c r="BBC25" s="718"/>
      <c r="BBD25" s="718"/>
      <c r="BBE25" s="718"/>
      <c r="BBF25" s="718"/>
      <c r="BBG25" s="718"/>
      <c r="BBH25" s="718"/>
      <c r="BBI25" s="718"/>
      <c r="BBJ25" s="718"/>
      <c r="BBK25" s="718"/>
      <c r="BBL25" s="718"/>
      <c r="BBM25" s="718"/>
      <c r="BBN25" s="718"/>
      <c r="BBO25" s="718"/>
      <c r="BBP25" s="718"/>
      <c r="BBQ25" s="718"/>
      <c r="BBR25" s="718"/>
      <c r="BBS25" s="718"/>
      <c r="BBT25" s="718"/>
      <c r="BBU25" s="718"/>
      <c r="BBV25" s="718"/>
      <c r="BBW25" s="718"/>
      <c r="BBX25" s="718"/>
      <c r="BBY25" s="718"/>
      <c r="BBZ25" s="718"/>
      <c r="BCA25" s="718"/>
      <c r="BCB25" s="718"/>
      <c r="BCC25" s="718"/>
      <c r="BCD25" s="718"/>
      <c r="BCE25" s="718"/>
      <c r="BCF25" s="718"/>
      <c r="BCG25" s="718"/>
      <c r="BCH25" s="718"/>
      <c r="BCI25" s="718"/>
      <c r="BCJ25" s="718"/>
      <c r="BCK25" s="718"/>
      <c r="BCL25" s="718"/>
      <c r="BCM25" s="718"/>
      <c r="BCN25" s="718"/>
      <c r="BCO25" s="718"/>
      <c r="BCP25" s="718"/>
      <c r="BCQ25" s="718"/>
      <c r="BCR25" s="718"/>
      <c r="BCS25" s="718"/>
      <c r="BCT25" s="718"/>
      <c r="BCU25" s="718"/>
      <c r="BCV25" s="718"/>
      <c r="BCW25" s="718"/>
      <c r="BCX25" s="718"/>
      <c r="BCY25" s="718"/>
      <c r="BCZ25" s="718"/>
      <c r="BDA25" s="718"/>
      <c r="BDB25" s="718"/>
      <c r="BDC25" s="718"/>
      <c r="BDD25" s="718"/>
      <c r="BDE25" s="718"/>
      <c r="BDF25" s="718"/>
      <c r="BDG25" s="718"/>
      <c r="BDH25" s="718"/>
      <c r="BDI25" s="718"/>
      <c r="BDJ25" s="718"/>
      <c r="BDK25" s="718"/>
      <c r="BDL25" s="718"/>
      <c r="BDM25" s="718"/>
      <c r="BDN25" s="718"/>
      <c r="BDO25" s="718"/>
      <c r="BDP25" s="718"/>
      <c r="BDQ25" s="718"/>
      <c r="BDR25" s="718"/>
      <c r="BDS25" s="718"/>
      <c r="BDT25" s="718"/>
      <c r="BDU25" s="718"/>
      <c r="BDV25" s="718"/>
      <c r="BDW25" s="718"/>
      <c r="BDX25" s="718"/>
      <c r="BDY25" s="718"/>
      <c r="BDZ25" s="718"/>
      <c r="BEA25" s="718"/>
      <c r="BEB25" s="718"/>
      <c r="BEC25" s="718"/>
      <c r="BED25" s="718"/>
      <c r="BEE25" s="718"/>
      <c r="BEF25" s="718"/>
      <c r="BEG25" s="718"/>
      <c r="BEH25" s="718"/>
      <c r="BEI25" s="718"/>
      <c r="BEJ25" s="718"/>
      <c r="BEK25" s="718"/>
      <c r="BEL25" s="718"/>
      <c r="BEM25" s="718"/>
      <c r="BEN25" s="718"/>
      <c r="BEO25" s="718"/>
      <c r="BEP25" s="718"/>
      <c r="BEQ25" s="718"/>
      <c r="BER25" s="718"/>
      <c r="BES25" s="718"/>
      <c r="BET25" s="718"/>
      <c r="BEU25" s="718"/>
      <c r="BEV25" s="718"/>
      <c r="BEW25" s="718"/>
      <c r="BEX25" s="718"/>
      <c r="BEY25" s="718"/>
      <c r="BEZ25" s="718"/>
      <c r="BFA25" s="718"/>
      <c r="BFB25" s="718"/>
      <c r="BFC25" s="718"/>
      <c r="BFD25" s="718"/>
      <c r="BFE25" s="718"/>
      <c r="BFF25" s="718"/>
      <c r="BFG25" s="718"/>
      <c r="BFH25" s="718"/>
      <c r="BFI25" s="718"/>
      <c r="BFJ25" s="718"/>
      <c r="BFK25" s="718"/>
      <c r="BFL25" s="718"/>
      <c r="BFM25" s="718"/>
      <c r="BFN25" s="718"/>
      <c r="BFO25" s="718"/>
      <c r="BFP25" s="718"/>
      <c r="BFQ25" s="718"/>
      <c r="BFR25" s="718"/>
      <c r="BFS25" s="718"/>
      <c r="BFT25" s="718"/>
      <c r="BFU25" s="718"/>
      <c r="BFV25" s="718"/>
      <c r="BFW25" s="718"/>
      <c r="BFX25" s="718"/>
      <c r="BFY25" s="718"/>
      <c r="BFZ25" s="718"/>
      <c r="BGA25" s="718"/>
      <c r="BGB25" s="718"/>
      <c r="BGC25" s="718"/>
      <c r="BGD25" s="718"/>
      <c r="BGE25" s="718"/>
      <c r="BGF25" s="718"/>
      <c r="BGG25" s="718"/>
      <c r="BGH25" s="718"/>
      <c r="BGI25" s="718"/>
      <c r="BGJ25" s="718"/>
      <c r="BGK25" s="718"/>
      <c r="BGL25" s="718"/>
      <c r="BGM25" s="718"/>
      <c r="BGN25" s="718"/>
      <c r="BGO25" s="718"/>
      <c r="BGP25" s="718"/>
      <c r="BGQ25" s="718"/>
      <c r="BGR25" s="718"/>
      <c r="BGS25" s="718"/>
      <c r="BGT25" s="718"/>
      <c r="BGU25" s="718"/>
      <c r="BGV25" s="718"/>
      <c r="BGW25" s="718"/>
      <c r="BGX25" s="718"/>
      <c r="BGY25" s="718"/>
      <c r="BGZ25" s="718"/>
      <c r="BHA25" s="718"/>
      <c r="BHB25" s="718"/>
      <c r="BHC25" s="718"/>
      <c r="BHD25" s="718"/>
      <c r="BHE25" s="718"/>
      <c r="BHF25" s="718"/>
      <c r="BHG25" s="718"/>
      <c r="BHH25" s="718"/>
      <c r="BHI25" s="718"/>
      <c r="BHJ25" s="718"/>
      <c r="BHK25" s="718"/>
      <c r="BHL25" s="718"/>
      <c r="BHM25" s="718"/>
      <c r="BHN25" s="718"/>
      <c r="BHO25" s="718"/>
      <c r="BHP25" s="718"/>
      <c r="BHQ25" s="718"/>
      <c r="BHR25" s="718"/>
      <c r="BHS25" s="718"/>
      <c r="BHT25" s="718"/>
      <c r="BHU25" s="718"/>
      <c r="BHV25" s="718"/>
      <c r="BHW25" s="718"/>
      <c r="BHX25" s="718"/>
      <c r="BHY25" s="718"/>
      <c r="BHZ25" s="718"/>
      <c r="BIA25" s="718"/>
      <c r="BIB25" s="718"/>
      <c r="BIC25" s="718"/>
      <c r="BID25" s="718"/>
      <c r="BIE25" s="718"/>
      <c r="BIF25" s="718"/>
      <c r="BIG25" s="718"/>
      <c r="BIH25" s="718"/>
      <c r="BII25" s="718"/>
      <c r="BIJ25" s="718"/>
      <c r="BIK25" s="718"/>
      <c r="BIL25" s="718"/>
      <c r="BIM25" s="718"/>
      <c r="BIN25" s="718"/>
      <c r="BIO25" s="718"/>
      <c r="BIP25" s="718"/>
      <c r="BIQ25" s="718"/>
      <c r="BIR25" s="718"/>
      <c r="BIS25" s="718"/>
      <c r="BIT25" s="718"/>
      <c r="BIU25" s="718"/>
      <c r="BIV25" s="718"/>
      <c r="BIW25" s="718"/>
      <c r="BIX25" s="718"/>
      <c r="BIY25" s="718"/>
      <c r="BIZ25" s="718"/>
      <c r="BJA25" s="718"/>
      <c r="BJB25" s="718"/>
      <c r="BJC25" s="718"/>
      <c r="BJD25" s="718"/>
      <c r="BJE25" s="718"/>
      <c r="BJF25" s="718"/>
      <c r="BJG25" s="718"/>
      <c r="BJH25" s="718"/>
      <c r="BJI25" s="718"/>
      <c r="BJJ25" s="718"/>
      <c r="BJK25" s="718"/>
      <c r="BJL25" s="718"/>
      <c r="BJM25" s="718"/>
      <c r="BJN25" s="718"/>
      <c r="BJO25" s="718"/>
      <c r="BJP25" s="718"/>
      <c r="BJQ25" s="718"/>
      <c r="BJR25" s="718"/>
      <c r="BJS25" s="718"/>
      <c r="BJT25" s="718"/>
      <c r="BJU25" s="718"/>
      <c r="BJV25" s="718"/>
      <c r="BJW25" s="718"/>
      <c r="BJX25" s="718"/>
      <c r="BJY25" s="718"/>
      <c r="BJZ25" s="718"/>
      <c r="BKA25" s="718"/>
      <c r="BKB25" s="718"/>
      <c r="BKC25" s="718"/>
      <c r="BKD25" s="718"/>
      <c r="BKE25" s="718"/>
      <c r="BKF25" s="718"/>
      <c r="BKG25" s="718"/>
      <c r="BKH25" s="718"/>
      <c r="BKI25" s="718"/>
      <c r="BKJ25" s="718"/>
      <c r="BKK25" s="718"/>
      <c r="BKL25" s="718"/>
      <c r="BKM25" s="718"/>
      <c r="BKN25" s="718"/>
      <c r="BKO25" s="718"/>
      <c r="BKP25" s="718"/>
      <c r="BKQ25" s="718"/>
      <c r="BKR25" s="718"/>
      <c r="BKS25" s="718"/>
      <c r="BKT25" s="718"/>
      <c r="BKU25" s="718"/>
      <c r="BKV25" s="718"/>
      <c r="BKW25" s="718"/>
      <c r="BKX25" s="718"/>
      <c r="BKY25" s="718"/>
      <c r="BKZ25" s="718"/>
      <c r="BLA25" s="718"/>
      <c r="BLB25" s="718"/>
      <c r="BLC25" s="718"/>
      <c r="BLD25" s="718"/>
      <c r="BLE25" s="718"/>
      <c r="BLF25" s="718"/>
      <c r="BLG25" s="718"/>
      <c r="BLH25" s="718"/>
      <c r="BLI25" s="718"/>
      <c r="BLJ25" s="718"/>
      <c r="BLK25" s="718"/>
      <c r="BLL25" s="718"/>
      <c r="BLM25" s="718"/>
      <c r="BLN25" s="718"/>
      <c r="BLO25" s="718"/>
      <c r="BLP25" s="718"/>
      <c r="BLQ25" s="718"/>
      <c r="BLR25" s="718"/>
      <c r="BLS25" s="718"/>
      <c r="BLT25" s="718"/>
      <c r="BLU25" s="718"/>
      <c r="BLV25" s="718"/>
      <c r="BLW25" s="718"/>
      <c r="BLX25" s="718"/>
      <c r="BLY25" s="718"/>
      <c r="BLZ25" s="718"/>
      <c r="BMA25" s="718"/>
      <c r="BMB25" s="718"/>
      <c r="BMC25" s="718"/>
      <c r="BMD25" s="718"/>
      <c r="BME25" s="718"/>
      <c r="BMF25" s="718"/>
      <c r="BMG25" s="718"/>
      <c r="BMH25" s="718"/>
      <c r="BMI25" s="718"/>
      <c r="BMJ25" s="718"/>
      <c r="BMK25" s="718"/>
      <c r="BML25" s="718"/>
      <c r="BMM25" s="718"/>
      <c r="BMN25" s="718"/>
      <c r="BMO25" s="718"/>
      <c r="BMP25" s="718"/>
      <c r="BMQ25" s="718"/>
      <c r="BMR25" s="718"/>
      <c r="BMS25" s="718"/>
      <c r="BMT25" s="718"/>
      <c r="BMU25" s="718"/>
      <c r="BMV25" s="718"/>
      <c r="BMW25" s="718"/>
      <c r="BMX25" s="718"/>
      <c r="BMY25" s="718"/>
      <c r="BMZ25" s="718"/>
      <c r="BNA25" s="718"/>
      <c r="BNB25" s="718"/>
      <c r="BNC25" s="718"/>
      <c r="BND25" s="718"/>
      <c r="BNE25" s="718"/>
      <c r="BNF25" s="718"/>
      <c r="BNG25" s="718"/>
      <c r="BNH25" s="718"/>
      <c r="BNI25" s="718"/>
      <c r="BNJ25" s="718"/>
      <c r="BNK25" s="718"/>
      <c r="BNL25" s="718"/>
      <c r="BNM25" s="718"/>
      <c r="BNN25" s="718"/>
      <c r="BNO25" s="718"/>
      <c r="BNP25" s="718"/>
      <c r="BNQ25" s="718"/>
      <c r="BNR25" s="718"/>
      <c r="BNS25" s="718"/>
      <c r="BNT25" s="718"/>
      <c r="BNU25" s="718"/>
      <c r="BNV25" s="718"/>
      <c r="BNW25" s="718"/>
      <c r="BNX25" s="718"/>
      <c r="BNY25" s="718"/>
      <c r="BNZ25" s="718"/>
      <c r="BOA25" s="718"/>
      <c r="BOB25" s="718"/>
      <c r="BOC25" s="718"/>
      <c r="BOD25" s="718"/>
      <c r="BOE25" s="718"/>
      <c r="BOF25" s="718"/>
      <c r="BOG25" s="718"/>
      <c r="BOH25" s="718"/>
      <c r="BOI25" s="718"/>
      <c r="BOJ25" s="718"/>
      <c r="BOK25" s="718"/>
      <c r="BOL25" s="718"/>
      <c r="BOM25" s="718"/>
      <c r="BON25" s="718"/>
      <c r="BOO25" s="718"/>
      <c r="BOP25" s="718"/>
      <c r="BOQ25" s="718"/>
      <c r="BOR25" s="718"/>
      <c r="BOS25" s="718"/>
      <c r="BOT25" s="718"/>
      <c r="BOU25" s="718"/>
      <c r="BOV25" s="718"/>
      <c r="BOW25" s="718"/>
      <c r="BOX25" s="718"/>
      <c r="BOY25" s="718"/>
      <c r="BOZ25" s="718"/>
      <c r="BPA25" s="718"/>
      <c r="BPB25" s="718"/>
      <c r="BPC25" s="718"/>
      <c r="BPD25" s="718"/>
      <c r="BPE25" s="718"/>
      <c r="BPF25" s="718"/>
      <c r="BPG25" s="718"/>
      <c r="BPH25" s="718"/>
      <c r="BPI25" s="718"/>
      <c r="BPJ25" s="718"/>
      <c r="BPK25" s="718"/>
      <c r="BPL25" s="718"/>
      <c r="BPM25" s="718"/>
      <c r="BPN25" s="718"/>
      <c r="BPO25" s="718"/>
      <c r="BPP25" s="718"/>
      <c r="BPQ25" s="718"/>
      <c r="BPR25" s="718"/>
      <c r="BPS25" s="718"/>
      <c r="BPT25" s="718"/>
      <c r="BPU25" s="718"/>
      <c r="BPV25" s="718"/>
      <c r="BPW25" s="718"/>
      <c r="BPX25" s="718"/>
      <c r="BPY25" s="718"/>
      <c r="BPZ25" s="718"/>
      <c r="BQA25" s="718"/>
      <c r="BQB25" s="718"/>
      <c r="BQC25" s="718"/>
      <c r="BQD25" s="718"/>
      <c r="BQE25" s="718"/>
      <c r="BQF25" s="718"/>
      <c r="BQG25" s="718"/>
      <c r="BQH25" s="718"/>
      <c r="BQI25" s="718"/>
      <c r="BQJ25" s="718"/>
      <c r="BQK25" s="718"/>
      <c r="BQL25" s="718"/>
      <c r="BQM25" s="718"/>
      <c r="BQN25" s="718"/>
      <c r="BQO25" s="718"/>
      <c r="BQP25" s="718"/>
      <c r="BQQ25" s="718"/>
      <c r="BQR25" s="718"/>
      <c r="BQS25" s="718"/>
      <c r="BQT25" s="718"/>
      <c r="BQU25" s="718"/>
      <c r="BQV25" s="718"/>
      <c r="BQW25" s="718"/>
      <c r="BQX25" s="718"/>
      <c r="BQY25" s="718"/>
      <c r="BQZ25" s="718"/>
      <c r="BRA25" s="718"/>
      <c r="BRB25" s="718"/>
      <c r="BRC25" s="718"/>
      <c r="BRD25" s="718"/>
      <c r="BRE25" s="718"/>
      <c r="BRF25" s="718"/>
      <c r="BRG25" s="718"/>
      <c r="BRH25" s="718"/>
      <c r="BRI25" s="718"/>
      <c r="BRJ25" s="718"/>
      <c r="BRK25" s="718"/>
      <c r="BRL25" s="718"/>
      <c r="BRM25" s="718"/>
      <c r="BRN25" s="718"/>
      <c r="BRO25" s="718"/>
      <c r="BRP25" s="718"/>
      <c r="BRQ25" s="718"/>
      <c r="BRR25" s="718"/>
      <c r="BRS25" s="718"/>
      <c r="BRT25" s="718"/>
      <c r="BRU25" s="718"/>
      <c r="BRV25" s="718"/>
      <c r="BRW25" s="718"/>
      <c r="BRX25" s="718"/>
      <c r="BRY25" s="718"/>
      <c r="BRZ25" s="718"/>
      <c r="BSA25" s="718"/>
      <c r="BSB25" s="718"/>
      <c r="BSC25" s="718"/>
      <c r="BSD25" s="718"/>
      <c r="BSE25" s="718"/>
      <c r="BSF25" s="718"/>
      <c r="BSG25" s="718"/>
      <c r="BSH25" s="718"/>
      <c r="BSI25" s="718"/>
      <c r="BSJ25" s="718"/>
      <c r="BSK25" s="718"/>
      <c r="BSL25" s="718"/>
      <c r="BSM25" s="718"/>
      <c r="BSN25" s="718"/>
      <c r="BSO25" s="718"/>
      <c r="BSP25" s="718"/>
      <c r="BSQ25" s="718"/>
      <c r="BSR25" s="718"/>
      <c r="BSS25" s="718"/>
      <c r="BST25" s="718"/>
      <c r="BSU25" s="718"/>
      <c r="BSV25" s="718"/>
      <c r="BSW25" s="718"/>
      <c r="BSX25" s="718"/>
      <c r="BSY25" s="718"/>
      <c r="BSZ25" s="718"/>
      <c r="BTA25" s="718"/>
      <c r="BTB25" s="718"/>
      <c r="BTC25" s="718"/>
      <c r="BTD25" s="718"/>
      <c r="BTE25" s="718"/>
      <c r="BTF25" s="718"/>
      <c r="BTG25" s="718"/>
      <c r="BTH25" s="718"/>
      <c r="BTI25" s="718"/>
      <c r="BTJ25" s="718"/>
      <c r="BTK25" s="718"/>
      <c r="BTL25" s="718"/>
      <c r="BTM25" s="718"/>
      <c r="BTN25" s="718"/>
      <c r="BTO25" s="718"/>
      <c r="BTP25" s="718"/>
      <c r="BTQ25" s="718"/>
      <c r="BTR25" s="718"/>
      <c r="BTS25" s="718"/>
      <c r="BTT25" s="718"/>
      <c r="BTU25" s="718"/>
      <c r="BTV25" s="718"/>
      <c r="BTW25" s="718"/>
      <c r="BTX25" s="718"/>
      <c r="BTY25" s="718"/>
      <c r="BTZ25" s="718"/>
      <c r="BUA25" s="718"/>
      <c r="BUB25" s="718"/>
      <c r="BUC25" s="718"/>
      <c r="BUD25" s="718"/>
      <c r="BUE25" s="718"/>
      <c r="BUF25" s="718"/>
      <c r="BUG25" s="718"/>
      <c r="BUH25" s="718"/>
      <c r="BUI25" s="718"/>
      <c r="BUJ25" s="718"/>
      <c r="BUK25" s="718"/>
      <c r="BUL25" s="718"/>
      <c r="BUM25" s="718"/>
      <c r="BUN25" s="718"/>
      <c r="BUO25" s="718"/>
      <c r="BUP25" s="718"/>
      <c r="BUQ25" s="718"/>
      <c r="BUR25" s="718"/>
      <c r="BUS25" s="718"/>
      <c r="BUT25" s="718"/>
      <c r="BUU25" s="718"/>
      <c r="BUV25" s="718"/>
      <c r="BUW25" s="718"/>
      <c r="BUX25" s="718"/>
      <c r="BUY25" s="718"/>
      <c r="BUZ25" s="718"/>
      <c r="BVA25" s="718"/>
      <c r="BVB25" s="718"/>
      <c r="BVC25" s="718"/>
      <c r="BVD25" s="718"/>
      <c r="BVE25" s="718"/>
      <c r="BVF25" s="718"/>
      <c r="BVG25" s="718"/>
      <c r="BVH25" s="718"/>
      <c r="BVI25" s="718"/>
      <c r="BVJ25" s="718"/>
      <c r="BVK25" s="718"/>
      <c r="BVL25" s="718"/>
      <c r="BVM25" s="718"/>
      <c r="BVN25" s="718"/>
      <c r="BVO25" s="718"/>
      <c r="BVP25" s="718"/>
      <c r="BVQ25" s="718"/>
      <c r="BVR25" s="718"/>
      <c r="BVS25" s="718"/>
      <c r="BVT25" s="718"/>
      <c r="BVU25" s="718"/>
      <c r="BVV25" s="718"/>
      <c r="BVW25" s="718"/>
      <c r="BVX25" s="718"/>
      <c r="BVY25" s="718"/>
      <c r="BVZ25" s="718"/>
      <c r="BWA25" s="718"/>
      <c r="BWB25" s="718"/>
      <c r="BWC25" s="718"/>
      <c r="BWD25" s="718"/>
      <c r="BWE25" s="718"/>
      <c r="BWF25" s="718"/>
      <c r="BWG25" s="718"/>
      <c r="BWH25" s="718"/>
      <c r="BWI25" s="718"/>
      <c r="BWJ25" s="718"/>
      <c r="BWK25" s="718"/>
      <c r="BWL25" s="718"/>
      <c r="BWM25" s="718"/>
      <c r="BWN25" s="718"/>
      <c r="BWO25" s="718"/>
      <c r="BWP25" s="718"/>
      <c r="BWQ25" s="718"/>
      <c r="BWR25" s="718"/>
      <c r="BWS25" s="718"/>
      <c r="BWT25" s="718"/>
      <c r="BWU25" s="718"/>
      <c r="BWV25" s="718"/>
      <c r="BWW25" s="718"/>
      <c r="BWX25" s="718"/>
      <c r="BWY25" s="718"/>
      <c r="BWZ25" s="718"/>
      <c r="BXA25" s="718"/>
      <c r="BXB25" s="718"/>
      <c r="BXC25" s="718"/>
      <c r="BXD25" s="718"/>
      <c r="BXE25" s="718"/>
      <c r="BXF25" s="718"/>
      <c r="BXG25" s="718"/>
      <c r="BXH25" s="718"/>
      <c r="BXI25" s="718"/>
      <c r="BXJ25" s="718"/>
      <c r="BXK25" s="718"/>
      <c r="BXL25" s="718"/>
      <c r="BXM25" s="718"/>
      <c r="BXN25" s="718"/>
    </row>
    <row r="26" spans="1:1990" s="718" customFormat="1" ht="27.95" customHeight="1" x14ac:dyDescent="0.25">
      <c r="A26" s="1070" t="s">
        <v>793</v>
      </c>
      <c r="B26" s="1103">
        <v>10.16913344</v>
      </c>
      <c r="C26" s="1103">
        <v>11.36843359</v>
      </c>
      <c r="D26" s="1103">
        <v>11.65545966</v>
      </c>
      <c r="E26" s="1103">
        <v>11.49918778</v>
      </c>
      <c r="F26" s="1103">
        <v>12.289257279999999</v>
      </c>
      <c r="G26" s="1103">
        <v>13.782049460000001</v>
      </c>
      <c r="H26" s="1103">
        <v>10.614540379999999</v>
      </c>
      <c r="I26" s="1103">
        <v>15.03454924</v>
      </c>
      <c r="J26" s="1103">
        <v>15.663357730000001</v>
      </c>
      <c r="K26" s="1103">
        <v>15.256561</v>
      </c>
      <c r="L26" s="1103">
        <v>15.59121388</v>
      </c>
      <c r="M26" s="1103">
        <v>15.37445666</v>
      </c>
      <c r="N26" s="1103">
        <v>14.943050379999999</v>
      </c>
      <c r="O26" s="1103">
        <v>14.470511589999999</v>
      </c>
      <c r="P26" s="1103">
        <v>10.84317306</v>
      </c>
      <c r="Q26" s="1103">
        <v>17.31644322</v>
      </c>
      <c r="R26" s="1103">
        <v>17.089838689999997</v>
      </c>
      <c r="S26" s="1103">
        <v>16.906848969999999</v>
      </c>
      <c r="T26" s="1103">
        <v>16.353613240000001</v>
      </c>
      <c r="U26" s="1103">
        <v>15.366368529999999</v>
      </c>
      <c r="V26" s="1103">
        <v>15.013795380000001</v>
      </c>
      <c r="W26" s="1103">
        <v>18.530971649999998</v>
      </c>
      <c r="X26" s="1103">
        <f>'[327]Time series'!$Z$112</f>
        <v>25.41919725</v>
      </c>
      <c r="Y26" s="1103">
        <v>19.031955870000001</v>
      </c>
      <c r="Z26" s="1103">
        <v>18.735012709999999</v>
      </c>
      <c r="AA26" s="1103">
        <v>18.766498809999998</v>
      </c>
      <c r="AB26" s="1103">
        <v>18.47641131</v>
      </c>
      <c r="AC26"/>
      <c r="AD26"/>
    </row>
    <row r="27" spans="1:1990" s="718" customFormat="1" ht="27.95" customHeight="1" x14ac:dyDescent="0.25">
      <c r="A27" s="823" t="s">
        <v>794</v>
      </c>
      <c r="B27" s="1065">
        <v>0</v>
      </c>
      <c r="C27" s="1065">
        <v>0</v>
      </c>
      <c r="D27" s="1065">
        <v>0</v>
      </c>
      <c r="E27" s="1065">
        <v>0</v>
      </c>
      <c r="F27" s="1065">
        <v>0</v>
      </c>
      <c r="G27" s="1065">
        <v>0</v>
      </c>
      <c r="H27" s="1065">
        <v>0</v>
      </c>
      <c r="I27" s="1065">
        <v>0</v>
      </c>
      <c r="J27" s="1065">
        <v>0</v>
      </c>
      <c r="K27" s="1065">
        <v>0</v>
      </c>
      <c r="L27" s="1065">
        <v>0</v>
      </c>
      <c r="M27" s="1065">
        <v>0</v>
      </c>
      <c r="N27" s="1065">
        <v>0</v>
      </c>
      <c r="O27" s="1065">
        <v>0</v>
      </c>
      <c r="P27" s="1065">
        <v>0</v>
      </c>
      <c r="Q27" s="1065">
        <v>0</v>
      </c>
      <c r="R27" s="1065">
        <v>0</v>
      </c>
      <c r="S27" s="1065">
        <v>0</v>
      </c>
      <c r="T27" s="1065">
        <v>0</v>
      </c>
      <c r="U27" s="1065">
        <v>0</v>
      </c>
      <c r="V27" s="1065">
        <v>0</v>
      </c>
      <c r="W27" s="1065">
        <v>0</v>
      </c>
      <c r="X27" s="1065">
        <f>'[327]Time series'!$Z$113</f>
        <v>0</v>
      </c>
      <c r="Y27" s="1065">
        <v>9.5332110500000002</v>
      </c>
      <c r="Z27" s="1065">
        <v>9.244465550000001</v>
      </c>
      <c r="AA27" s="1065">
        <v>8.9536154000000003</v>
      </c>
      <c r="AB27" s="1065">
        <v>8.6206920099999991</v>
      </c>
      <c r="AC27"/>
      <c r="AD27"/>
    </row>
    <row r="28" spans="1:1990" s="718" customFormat="1" ht="27.95" customHeight="1" thickBot="1" x14ac:dyDescent="0.3">
      <c r="A28" s="1073" t="s">
        <v>795</v>
      </c>
      <c r="B28" s="1104">
        <v>0</v>
      </c>
      <c r="C28" s="1104">
        <v>0</v>
      </c>
      <c r="D28" s="1104">
        <v>0</v>
      </c>
      <c r="E28" s="1104">
        <v>0</v>
      </c>
      <c r="F28" s="1104">
        <v>0</v>
      </c>
      <c r="G28" s="1104">
        <v>0</v>
      </c>
      <c r="H28" s="1104">
        <v>0</v>
      </c>
      <c r="I28" s="1104">
        <v>0</v>
      </c>
      <c r="J28" s="1104">
        <v>0</v>
      </c>
      <c r="K28" s="1104">
        <v>0</v>
      </c>
      <c r="L28" s="1104">
        <v>0</v>
      </c>
      <c r="M28" s="1104">
        <v>0</v>
      </c>
      <c r="N28" s="1104">
        <v>0.94662819999999992</v>
      </c>
      <c r="O28" s="1104">
        <v>0.93338726000000005</v>
      </c>
      <c r="P28" s="1104">
        <v>0.92006632999999993</v>
      </c>
      <c r="Q28" s="1104">
        <v>0.9066649200000001</v>
      </c>
      <c r="R28" s="1104">
        <v>0.89318255000000002</v>
      </c>
      <c r="S28" s="1104">
        <v>0.87961871999999997</v>
      </c>
      <c r="T28" s="1104">
        <v>0.86597293999999991</v>
      </c>
      <c r="U28" s="1104">
        <v>0.85224471999999996</v>
      </c>
      <c r="V28" s="1104">
        <v>0.83843355000000008</v>
      </c>
      <c r="W28" s="1104">
        <v>0.82453894999999999</v>
      </c>
      <c r="X28" s="1104">
        <f>'[327]Time series'!$Z$114</f>
        <v>2.9297474999999999</v>
      </c>
      <c r="Y28" s="1104">
        <v>0.79649738000000003</v>
      </c>
      <c r="Z28" s="1104">
        <v>0.78234942000000007</v>
      </c>
      <c r="AA28" s="1104">
        <v>0.76811596999999998</v>
      </c>
      <c r="AB28" s="1104">
        <v>0.75379653000000002</v>
      </c>
      <c r="AC28"/>
      <c r="AD28"/>
    </row>
    <row r="29" spans="1:1990" s="718" customFormat="1" ht="27.95" customHeight="1" thickTop="1" thickBot="1" x14ac:dyDescent="0.3">
      <c r="A29" s="1076" t="s">
        <v>796</v>
      </c>
      <c r="B29" s="1105">
        <v>62940.741530889994</v>
      </c>
      <c r="C29" s="1105">
        <v>63092.996645839994</v>
      </c>
      <c r="D29" s="1105">
        <v>62952.402119119994</v>
      </c>
      <c r="E29" s="1105">
        <v>63005.937751320009</v>
      </c>
      <c r="F29" s="1105">
        <v>62983.697272569989</v>
      </c>
      <c r="G29" s="1105">
        <v>63434.985151500005</v>
      </c>
      <c r="H29" s="1105">
        <v>64015.087595229998</v>
      </c>
      <c r="I29" s="1105">
        <v>64116.730320269999</v>
      </c>
      <c r="J29" s="1105">
        <v>64251.745133150005</v>
      </c>
      <c r="K29" s="1105">
        <v>64167.50631456</v>
      </c>
      <c r="L29" s="1105">
        <v>64273.789861030004</v>
      </c>
      <c r="M29" s="1105">
        <v>64803.552646210002</v>
      </c>
      <c r="N29" s="1105">
        <v>65648.582187440014</v>
      </c>
      <c r="O29" s="1105">
        <v>65209.124655729989</v>
      </c>
      <c r="P29" s="1105">
        <v>51333.94911247999</v>
      </c>
      <c r="Q29" s="1105">
        <v>51074.885612489998</v>
      </c>
      <c r="R29" s="1105">
        <v>50751.705237739989</v>
      </c>
      <c r="S29" s="1105">
        <v>50706.598559680002</v>
      </c>
      <c r="T29" s="1105">
        <v>50412.561810580002</v>
      </c>
      <c r="U29" s="1105">
        <v>50746.287516699995</v>
      </c>
      <c r="V29" s="1105">
        <v>51093.548557920003</v>
      </c>
      <c r="W29" s="1105">
        <v>51759.644968820001</v>
      </c>
      <c r="X29" s="1105">
        <f>'[327]Time series'!$Z$115</f>
        <v>50820.866306240001</v>
      </c>
      <c r="Y29" s="1105">
        <v>51184.039431979996</v>
      </c>
      <c r="Z29" s="1105">
        <v>51050.350472270002</v>
      </c>
      <c r="AA29" s="1105">
        <v>51920.221772180004</v>
      </c>
      <c r="AB29" s="1105">
        <v>52717.671419569997</v>
      </c>
      <c r="AC29"/>
      <c r="AD29"/>
    </row>
    <row r="30" spans="1:1990" s="718" customFormat="1" ht="27.95" customHeight="1" thickTop="1" thickBot="1" x14ac:dyDescent="0.3">
      <c r="A30" s="1076" t="s">
        <v>797</v>
      </c>
      <c r="B30" s="1105">
        <v>62930.572397449992</v>
      </c>
      <c r="C30" s="1105">
        <v>63081.628212249991</v>
      </c>
      <c r="D30" s="1105">
        <v>62940.74665945999</v>
      </c>
      <c r="E30" s="1105">
        <v>62994.43856354001</v>
      </c>
      <c r="F30" s="1105">
        <v>62971.408015289991</v>
      </c>
      <c r="G30" s="1105">
        <v>63421.203102040003</v>
      </c>
      <c r="H30" s="1105">
        <v>64004.473054850001</v>
      </c>
      <c r="I30" s="1105">
        <v>64101.695771029998</v>
      </c>
      <c r="J30" s="1105">
        <v>64236.081775420003</v>
      </c>
      <c r="K30" s="1105">
        <v>64152.249753559998</v>
      </c>
      <c r="L30" s="1105">
        <v>64258.198647150006</v>
      </c>
      <c r="M30" s="1105">
        <v>64788.178189550003</v>
      </c>
      <c r="N30" s="1105">
        <v>65632.692508860011</v>
      </c>
      <c r="O30" s="1105">
        <v>65193.720756879993</v>
      </c>
      <c r="P30" s="1105">
        <v>51322.185873089991</v>
      </c>
      <c r="Q30" s="1105">
        <v>51056.662504349995</v>
      </c>
      <c r="R30" s="1105">
        <v>50733.722216499991</v>
      </c>
      <c r="S30" s="1105">
        <v>50688.812091990003</v>
      </c>
      <c r="T30" s="1105">
        <v>50395.342224400003</v>
      </c>
      <c r="U30" s="1105">
        <v>50730.068903449996</v>
      </c>
      <c r="V30" s="1105">
        <v>51077.696328990001</v>
      </c>
      <c r="W30" s="1105">
        <v>51740.289458220002</v>
      </c>
      <c r="X30" s="1105">
        <f>'[327]Time series'!$Z$116</f>
        <v>50792.517361490005</v>
      </c>
      <c r="Y30" s="1105">
        <v>51154.677767679997</v>
      </c>
      <c r="Z30" s="1105">
        <v>51021.588644590003</v>
      </c>
      <c r="AA30" s="1105">
        <v>51891.733542000002</v>
      </c>
      <c r="AB30" s="1105">
        <v>52689.820519719993</v>
      </c>
      <c r="AC30"/>
      <c r="AD30"/>
    </row>
    <row r="31" spans="1:1990" s="650" customFormat="1" ht="18.75" customHeight="1" thickTop="1" x14ac:dyDescent="0.25">
      <c r="A31" s="818" t="s">
        <v>574</v>
      </c>
      <c r="B31" s="875"/>
      <c r="C31" s="875"/>
      <c r="D31" s="875"/>
      <c r="E31" s="875"/>
      <c r="F31" s="875"/>
      <c r="G31" s="875"/>
      <c r="H31" s="875"/>
      <c r="I31" s="875"/>
      <c r="J31" s="875"/>
      <c r="K31" s="875"/>
      <c r="L31" s="875"/>
      <c r="M31" s="875"/>
      <c r="N31" s="875"/>
      <c r="O31" s="875"/>
      <c r="P31" s="875"/>
      <c r="Q31" s="875"/>
      <c r="R31" s="875"/>
      <c r="S31" s="875"/>
      <c r="T31" s="875"/>
      <c r="U31" s="875"/>
      <c r="V31" s="875"/>
      <c r="W31" s="875"/>
    </row>
    <row r="32" spans="1:1990" ht="18.75" customHeight="1" x14ac:dyDescent="0.25">
      <c r="A32" s="818" t="s">
        <v>2748</v>
      </c>
      <c r="B32" s="1106"/>
      <c r="C32" s="1106"/>
      <c r="D32" s="1106"/>
      <c r="E32" s="1106"/>
      <c r="F32" s="1106"/>
      <c r="G32" s="1106"/>
      <c r="H32" s="1106"/>
      <c r="I32" s="1106"/>
      <c r="J32" s="1106"/>
      <c r="K32" s="1106"/>
      <c r="L32" s="1106"/>
      <c r="M32" s="1106"/>
      <c r="N32" s="1106"/>
      <c r="O32" s="1106"/>
      <c r="P32" s="1106"/>
      <c r="Q32" s="1106"/>
      <c r="R32" s="1106"/>
      <c r="S32" s="1106"/>
      <c r="T32" s="1106"/>
      <c r="U32" s="1106"/>
      <c r="V32" s="1106"/>
      <c r="W32" s="1106"/>
    </row>
    <row r="33" spans="1:23" ht="16.5" customHeight="1" x14ac:dyDescent="0.25">
      <c r="A33" s="652" t="s">
        <v>2753</v>
      </c>
      <c r="B33" s="781"/>
      <c r="C33" s="781"/>
      <c r="D33" s="781"/>
      <c r="E33" s="781"/>
      <c r="F33" s="781"/>
      <c r="G33" s="781"/>
      <c r="H33" s="781"/>
      <c r="I33" s="781"/>
      <c r="J33" s="781"/>
      <c r="K33" s="781"/>
      <c r="L33" s="781"/>
      <c r="M33" s="781"/>
      <c r="N33" s="781"/>
      <c r="O33" s="781"/>
      <c r="P33" s="781"/>
      <c r="Q33" s="781"/>
      <c r="R33" s="781"/>
      <c r="S33" s="781"/>
      <c r="T33" s="781"/>
      <c r="U33" s="781"/>
      <c r="V33" s="781"/>
      <c r="W33" s="781"/>
    </row>
    <row r="34" spans="1:23" s="718" customFormat="1" ht="23.25" customHeight="1" x14ac:dyDescent="0.25">
      <c r="A34" s="1079" t="s">
        <v>429</v>
      </c>
      <c r="B34" s="1087"/>
      <c r="C34" s="1107"/>
      <c r="D34" s="1087"/>
    </row>
    <row r="35" spans="1:23" ht="18" customHeight="1" x14ac:dyDescent="0.35">
      <c r="B35" s="1106"/>
      <c r="C35" s="1106"/>
      <c r="D35" s="1106"/>
      <c r="E35" s="1106"/>
      <c r="F35" s="1106"/>
      <c r="G35" s="1106"/>
      <c r="H35" s="1106"/>
      <c r="I35" s="1106"/>
      <c r="J35" s="1106"/>
      <c r="K35" s="1106"/>
      <c r="L35" s="1106"/>
      <c r="M35" s="1106"/>
      <c r="N35" s="1106"/>
      <c r="O35" s="1106"/>
      <c r="P35" s="1106"/>
      <c r="Q35" s="1106"/>
      <c r="R35" s="1106"/>
      <c r="S35" s="1106"/>
      <c r="T35" s="1106"/>
      <c r="U35" s="1106"/>
      <c r="V35" s="1106"/>
      <c r="W35" s="1106"/>
    </row>
    <row r="36" spans="1:23" x14ac:dyDescent="0.35">
      <c r="A36" s="841"/>
    </row>
    <row r="38" spans="1:23" x14ac:dyDescent="0.35">
      <c r="B38" s="1108"/>
      <c r="C38" s="1108"/>
      <c r="D38" s="1108"/>
      <c r="E38" s="1108"/>
      <c r="F38" s="1108"/>
      <c r="G38" s="1108"/>
      <c r="H38" s="1108"/>
      <c r="I38" s="1108"/>
      <c r="J38" s="1108"/>
      <c r="K38" s="1108"/>
      <c r="L38" s="1108"/>
      <c r="M38" s="1108"/>
      <c r="N38" s="1108"/>
      <c r="O38" s="1108"/>
      <c r="P38" s="1108"/>
      <c r="Q38" s="1108"/>
      <c r="R38" s="1108"/>
      <c r="S38" s="1108"/>
      <c r="T38" s="1108"/>
      <c r="U38" s="1108"/>
      <c r="V38" s="1108"/>
      <c r="W38" s="1108"/>
    </row>
    <row r="39" spans="1:23" x14ac:dyDescent="0.35">
      <c r="B39" s="1108"/>
      <c r="C39" s="1108"/>
      <c r="D39" s="1108"/>
      <c r="E39" s="1108"/>
      <c r="F39" s="1108"/>
      <c r="G39" s="1108"/>
      <c r="H39" s="1108"/>
      <c r="I39" s="1108"/>
      <c r="J39" s="1108"/>
      <c r="K39" s="1108"/>
      <c r="L39" s="1108"/>
      <c r="M39" s="1108"/>
      <c r="N39" s="1108"/>
      <c r="O39" s="1108"/>
      <c r="P39" s="1108"/>
      <c r="Q39" s="1108"/>
      <c r="R39" s="1108"/>
      <c r="S39" s="1108"/>
      <c r="T39" s="1108"/>
      <c r="U39" s="1108"/>
      <c r="V39" s="1108"/>
      <c r="W39" s="1108"/>
    </row>
  </sheetData>
  <pageMargins left="0.75" right="0.75" top="0.75" bottom="0.75" header="0.3" footer="0"/>
  <pageSetup paperSize="9" scale="43" fitToHeight="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3455E-6349-42C1-BF62-FC4EDDDD0FC5}">
  <sheetPr>
    <pageSetUpPr fitToPage="1"/>
  </sheetPr>
  <dimension ref="A1:AB22"/>
  <sheetViews>
    <sheetView showGridLines="0" zoomScaleNormal="100" zoomScaleSheetLayoutView="100" workbookViewId="0">
      <pane xSplit="5" ySplit="3" topLeftCell="P4" activePane="bottomRight" state="frozen"/>
      <selection activeCell="A25" sqref="A25"/>
      <selection pane="topRight" activeCell="A25" sqref="A25"/>
      <selection pane="bottomLeft" activeCell="A25" sqref="A25"/>
      <selection pane="bottomRight"/>
    </sheetView>
  </sheetViews>
  <sheetFormatPr defaultRowHeight="14.25" x14ac:dyDescent="0.25"/>
  <cols>
    <col min="1" max="1" width="46.7109375" style="906" customWidth="1"/>
    <col min="2" max="2" width="13.7109375" style="906" hidden="1" customWidth="1"/>
    <col min="3" max="15" width="13.7109375" style="1109" hidden="1" customWidth="1"/>
    <col min="16" max="28" width="12.7109375" style="1109" customWidth="1"/>
    <col min="29" max="114" width="9.140625" style="906"/>
    <col min="115" max="115" width="55.7109375" style="906" customWidth="1"/>
    <col min="116" max="207" width="9.140625" style="906" customWidth="1"/>
    <col min="208" max="209" width="9.28515625" style="906" customWidth="1"/>
    <col min="210" max="220" width="10.28515625" style="906" customWidth="1"/>
    <col min="221" max="370" width="9.140625" style="906"/>
    <col min="371" max="371" width="55.7109375" style="906" customWidth="1"/>
    <col min="372" max="463" width="9.140625" style="906" customWidth="1"/>
    <col min="464" max="465" width="9.28515625" style="906" customWidth="1"/>
    <col min="466" max="476" width="10.28515625" style="906" customWidth="1"/>
    <col min="477" max="626" width="9.140625" style="906"/>
    <col min="627" max="627" width="55.7109375" style="906" customWidth="1"/>
    <col min="628" max="719" width="9.140625" style="906" customWidth="1"/>
    <col min="720" max="721" width="9.28515625" style="906" customWidth="1"/>
    <col min="722" max="732" width="10.28515625" style="906" customWidth="1"/>
    <col min="733" max="882" width="9.140625" style="906"/>
    <col min="883" max="883" width="55.7109375" style="906" customWidth="1"/>
    <col min="884" max="975" width="9.140625" style="906" customWidth="1"/>
    <col min="976" max="977" width="9.28515625" style="906" customWidth="1"/>
    <col min="978" max="988" width="10.28515625" style="906" customWidth="1"/>
    <col min="989" max="1138" width="9.140625" style="906"/>
    <col min="1139" max="1139" width="55.7109375" style="906" customWidth="1"/>
    <col min="1140" max="1231" width="9.140625" style="906" customWidth="1"/>
    <col min="1232" max="1233" width="9.28515625" style="906" customWidth="1"/>
    <col min="1234" max="1244" width="10.28515625" style="906" customWidth="1"/>
    <col min="1245" max="1394" width="9.140625" style="906"/>
    <col min="1395" max="1395" width="55.7109375" style="906" customWidth="1"/>
    <col min="1396" max="1487" width="9.140625" style="906" customWidth="1"/>
    <col min="1488" max="1489" width="9.28515625" style="906" customWidth="1"/>
    <col min="1490" max="1500" width="10.28515625" style="906" customWidth="1"/>
    <col min="1501" max="1650" width="9.140625" style="906"/>
    <col min="1651" max="1651" width="55.7109375" style="906" customWidth="1"/>
    <col min="1652" max="1743" width="9.140625" style="906" customWidth="1"/>
    <col min="1744" max="1745" width="9.28515625" style="906" customWidth="1"/>
    <col min="1746" max="1756" width="10.28515625" style="906" customWidth="1"/>
    <col min="1757" max="1906" width="9.140625" style="906"/>
    <col min="1907" max="1907" width="55.7109375" style="906" customWidth="1"/>
    <col min="1908" max="1999" width="9.140625" style="906" customWidth="1"/>
    <col min="2000" max="2001" width="9.28515625" style="906" customWidth="1"/>
    <col min="2002" max="2012" width="10.28515625" style="906" customWidth="1"/>
    <col min="2013" max="2162" width="9.140625" style="906"/>
    <col min="2163" max="2163" width="55.7109375" style="906" customWidth="1"/>
    <col min="2164" max="2255" width="9.140625" style="906" customWidth="1"/>
    <col min="2256" max="2257" width="9.28515625" style="906" customWidth="1"/>
    <col min="2258" max="2268" width="10.28515625" style="906" customWidth="1"/>
    <col min="2269" max="2418" width="9.140625" style="906"/>
    <col min="2419" max="2419" width="55.7109375" style="906" customWidth="1"/>
    <col min="2420" max="2511" width="9.140625" style="906" customWidth="1"/>
    <col min="2512" max="2513" width="9.28515625" style="906" customWidth="1"/>
    <col min="2514" max="2524" width="10.28515625" style="906" customWidth="1"/>
    <col min="2525" max="2674" width="9.140625" style="906"/>
    <col min="2675" max="2675" width="55.7109375" style="906" customWidth="1"/>
    <col min="2676" max="2767" width="9.140625" style="906" customWidth="1"/>
    <col min="2768" max="2769" width="9.28515625" style="906" customWidth="1"/>
    <col min="2770" max="2780" width="10.28515625" style="906" customWidth="1"/>
    <col min="2781" max="2930" width="9.140625" style="906"/>
    <col min="2931" max="2931" width="55.7109375" style="906" customWidth="1"/>
    <col min="2932" max="3023" width="9.140625" style="906" customWidth="1"/>
    <col min="3024" max="3025" width="9.28515625" style="906" customWidth="1"/>
    <col min="3026" max="3036" width="10.28515625" style="906" customWidth="1"/>
    <col min="3037" max="3186" width="9.140625" style="906"/>
    <col min="3187" max="3187" width="55.7109375" style="906" customWidth="1"/>
    <col min="3188" max="3279" width="9.140625" style="906" customWidth="1"/>
    <col min="3280" max="3281" width="9.28515625" style="906" customWidth="1"/>
    <col min="3282" max="3292" width="10.28515625" style="906" customWidth="1"/>
    <col min="3293" max="3442" width="9.140625" style="906"/>
    <col min="3443" max="3443" width="55.7109375" style="906" customWidth="1"/>
    <col min="3444" max="3535" width="9.140625" style="906" customWidth="1"/>
    <col min="3536" max="3537" width="9.28515625" style="906" customWidth="1"/>
    <col min="3538" max="3548" width="10.28515625" style="906" customWidth="1"/>
    <col min="3549" max="3698" width="9.140625" style="906"/>
    <col min="3699" max="3699" width="55.7109375" style="906" customWidth="1"/>
    <col min="3700" max="3791" width="9.140625" style="906" customWidth="1"/>
    <col min="3792" max="3793" width="9.28515625" style="906" customWidth="1"/>
    <col min="3794" max="3804" width="10.28515625" style="906" customWidth="1"/>
    <col min="3805" max="3954" width="9.140625" style="906"/>
    <col min="3955" max="3955" width="55.7109375" style="906" customWidth="1"/>
    <col min="3956" max="4047" width="9.140625" style="906" customWidth="1"/>
    <col min="4048" max="4049" width="9.28515625" style="906" customWidth="1"/>
    <col min="4050" max="4060" width="10.28515625" style="906" customWidth="1"/>
    <col min="4061" max="4210" width="9.140625" style="906"/>
    <col min="4211" max="4211" width="55.7109375" style="906" customWidth="1"/>
    <col min="4212" max="4303" width="9.140625" style="906" customWidth="1"/>
    <col min="4304" max="4305" width="9.28515625" style="906" customWidth="1"/>
    <col min="4306" max="4316" width="10.28515625" style="906" customWidth="1"/>
    <col min="4317" max="4466" width="9.140625" style="906"/>
    <col min="4467" max="4467" width="55.7109375" style="906" customWidth="1"/>
    <col min="4468" max="4559" width="9.140625" style="906" customWidth="1"/>
    <col min="4560" max="4561" width="9.28515625" style="906" customWidth="1"/>
    <col min="4562" max="4572" width="10.28515625" style="906" customWidth="1"/>
    <col min="4573" max="4722" width="9.140625" style="906"/>
    <col min="4723" max="4723" width="55.7109375" style="906" customWidth="1"/>
    <col min="4724" max="4815" width="9.140625" style="906" customWidth="1"/>
    <col min="4816" max="4817" width="9.28515625" style="906" customWidth="1"/>
    <col min="4818" max="4828" width="10.28515625" style="906" customWidth="1"/>
    <col min="4829" max="4978" width="9.140625" style="906"/>
    <col min="4979" max="4979" width="55.7109375" style="906" customWidth="1"/>
    <col min="4980" max="5071" width="9.140625" style="906" customWidth="1"/>
    <col min="5072" max="5073" width="9.28515625" style="906" customWidth="1"/>
    <col min="5074" max="5084" width="10.28515625" style="906" customWidth="1"/>
    <col min="5085" max="5234" width="9.140625" style="906"/>
    <col min="5235" max="5235" width="55.7109375" style="906" customWidth="1"/>
    <col min="5236" max="5327" width="9.140625" style="906" customWidth="1"/>
    <col min="5328" max="5329" width="9.28515625" style="906" customWidth="1"/>
    <col min="5330" max="5340" width="10.28515625" style="906" customWidth="1"/>
    <col min="5341" max="5490" width="9.140625" style="906"/>
    <col min="5491" max="5491" width="55.7109375" style="906" customWidth="1"/>
    <col min="5492" max="5583" width="9.140625" style="906" customWidth="1"/>
    <col min="5584" max="5585" width="9.28515625" style="906" customWidth="1"/>
    <col min="5586" max="5596" width="10.28515625" style="906" customWidth="1"/>
    <col min="5597" max="5746" width="9.140625" style="906"/>
    <col min="5747" max="5747" width="55.7109375" style="906" customWidth="1"/>
    <col min="5748" max="5839" width="9.140625" style="906" customWidth="1"/>
    <col min="5840" max="5841" width="9.28515625" style="906" customWidth="1"/>
    <col min="5842" max="5852" width="10.28515625" style="906" customWidth="1"/>
    <col min="5853" max="6002" width="9.140625" style="906"/>
    <col min="6003" max="6003" width="55.7109375" style="906" customWidth="1"/>
    <col min="6004" max="6095" width="9.140625" style="906" customWidth="1"/>
    <col min="6096" max="6097" width="9.28515625" style="906" customWidth="1"/>
    <col min="6098" max="6108" width="10.28515625" style="906" customWidth="1"/>
    <col min="6109" max="6258" width="9.140625" style="906"/>
    <col min="6259" max="6259" width="55.7109375" style="906" customWidth="1"/>
    <col min="6260" max="6351" width="9.140625" style="906" customWidth="1"/>
    <col min="6352" max="6353" width="9.28515625" style="906" customWidth="1"/>
    <col min="6354" max="6364" width="10.28515625" style="906" customWidth="1"/>
    <col min="6365" max="6514" width="9.140625" style="906"/>
    <col min="6515" max="6515" width="55.7109375" style="906" customWidth="1"/>
    <col min="6516" max="6607" width="9.140625" style="906" customWidth="1"/>
    <col min="6608" max="6609" width="9.28515625" style="906" customWidth="1"/>
    <col min="6610" max="6620" width="10.28515625" style="906" customWidth="1"/>
    <col min="6621" max="6770" width="9.140625" style="906"/>
    <col min="6771" max="6771" width="55.7109375" style="906" customWidth="1"/>
    <col min="6772" max="6863" width="9.140625" style="906" customWidth="1"/>
    <col min="6864" max="6865" width="9.28515625" style="906" customWidth="1"/>
    <col min="6866" max="6876" width="10.28515625" style="906" customWidth="1"/>
    <col min="6877" max="7026" width="9.140625" style="906"/>
    <col min="7027" max="7027" width="55.7109375" style="906" customWidth="1"/>
    <col min="7028" max="7119" width="9.140625" style="906" customWidth="1"/>
    <col min="7120" max="7121" width="9.28515625" style="906" customWidth="1"/>
    <col min="7122" max="7132" width="10.28515625" style="906" customWidth="1"/>
    <col min="7133" max="7282" width="9.140625" style="906"/>
    <col min="7283" max="7283" width="55.7109375" style="906" customWidth="1"/>
    <col min="7284" max="7375" width="9.140625" style="906" customWidth="1"/>
    <col min="7376" max="7377" width="9.28515625" style="906" customWidth="1"/>
    <col min="7378" max="7388" width="10.28515625" style="906" customWidth="1"/>
    <col min="7389" max="7538" width="9.140625" style="906"/>
    <col min="7539" max="7539" width="55.7109375" style="906" customWidth="1"/>
    <col min="7540" max="7631" width="9.140625" style="906" customWidth="1"/>
    <col min="7632" max="7633" width="9.28515625" style="906" customWidth="1"/>
    <col min="7634" max="7644" width="10.28515625" style="906" customWidth="1"/>
    <col min="7645" max="7794" width="9.140625" style="906"/>
    <col min="7795" max="7795" width="55.7109375" style="906" customWidth="1"/>
    <col min="7796" max="7887" width="9.140625" style="906" customWidth="1"/>
    <col min="7888" max="7889" width="9.28515625" style="906" customWidth="1"/>
    <col min="7890" max="7900" width="10.28515625" style="906" customWidth="1"/>
    <col min="7901" max="8050" width="9.140625" style="906"/>
    <col min="8051" max="8051" width="55.7109375" style="906" customWidth="1"/>
    <col min="8052" max="8143" width="9.140625" style="906" customWidth="1"/>
    <col min="8144" max="8145" width="9.28515625" style="906" customWidth="1"/>
    <col min="8146" max="8156" width="10.28515625" style="906" customWidth="1"/>
    <col min="8157" max="8306" width="9.140625" style="906"/>
    <col min="8307" max="8307" width="55.7109375" style="906" customWidth="1"/>
    <col min="8308" max="8399" width="9.140625" style="906" customWidth="1"/>
    <col min="8400" max="8401" width="9.28515625" style="906" customWidth="1"/>
    <col min="8402" max="8412" width="10.28515625" style="906" customWidth="1"/>
    <col min="8413" max="8562" width="9.140625" style="906"/>
    <col min="8563" max="8563" width="55.7109375" style="906" customWidth="1"/>
    <col min="8564" max="8655" width="9.140625" style="906" customWidth="1"/>
    <col min="8656" max="8657" width="9.28515625" style="906" customWidth="1"/>
    <col min="8658" max="8668" width="10.28515625" style="906" customWidth="1"/>
    <col min="8669" max="8818" width="9.140625" style="906"/>
    <col min="8819" max="8819" width="55.7109375" style="906" customWidth="1"/>
    <col min="8820" max="8911" width="9.140625" style="906" customWidth="1"/>
    <col min="8912" max="8913" width="9.28515625" style="906" customWidth="1"/>
    <col min="8914" max="8924" width="10.28515625" style="906" customWidth="1"/>
    <col min="8925" max="9074" width="9.140625" style="906"/>
    <col min="9075" max="9075" width="55.7109375" style="906" customWidth="1"/>
    <col min="9076" max="9167" width="9.140625" style="906" customWidth="1"/>
    <col min="9168" max="9169" width="9.28515625" style="906" customWidth="1"/>
    <col min="9170" max="9180" width="10.28515625" style="906" customWidth="1"/>
    <col min="9181" max="9330" width="9.140625" style="906"/>
    <col min="9331" max="9331" width="55.7109375" style="906" customWidth="1"/>
    <col min="9332" max="9423" width="9.140625" style="906" customWidth="1"/>
    <col min="9424" max="9425" width="9.28515625" style="906" customWidth="1"/>
    <col min="9426" max="9436" width="10.28515625" style="906" customWidth="1"/>
    <col min="9437" max="9586" width="9.140625" style="906"/>
    <col min="9587" max="9587" width="55.7109375" style="906" customWidth="1"/>
    <col min="9588" max="9679" width="9.140625" style="906" customWidth="1"/>
    <col min="9680" max="9681" width="9.28515625" style="906" customWidth="1"/>
    <col min="9682" max="9692" width="10.28515625" style="906" customWidth="1"/>
    <col min="9693" max="9842" width="9.140625" style="906"/>
    <col min="9843" max="9843" width="55.7109375" style="906" customWidth="1"/>
    <col min="9844" max="9935" width="9.140625" style="906" customWidth="1"/>
    <col min="9936" max="9937" width="9.28515625" style="906" customWidth="1"/>
    <col min="9938" max="9948" width="10.28515625" style="906" customWidth="1"/>
    <col min="9949" max="10098" width="9.140625" style="906"/>
    <col min="10099" max="10099" width="55.7109375" style="906" customWidth="1"/>
    <col min="10100" max="10191" width="9.140625" style="906" customWidth="1"/>
    <col min="10192" max="10193" width="9.28515625" style="906" customWidth="1"/>
    <col min="10194" max="10204" width="10.28515625" style="906" customWidth="1"/>
    <col min="10205" max="10354" width="9.140625" style="906"/>
    <col min="10355" max="10355" width="55.7109375" style="906" customWidth="1"/>
    <col min="10356" max="10447" width="9.140625" style="906" customWidth="1"/>
    <col min="10448" max="10449" width="9.28515625" style="906" customWidth="1"/>
    <col min="10450" max="10460" width="10.28515625" style="906" customWidth="1"/>
    <col min="10461" max="10610" width="9.140625" style="906"/>
    <col min="10611" max="10611" width="55.7109375" style="906" customWidth="1"/>
    <col min="10612" max="10703" width="9.140625" style="906" customWidth="1"/>
    <col min="10704" max="10705" width="9.28515625" style="906" customWidth="1"/>
    <col min="10706" max="10716" width="10.28515625" style="906" customWidth="1"/>
    <col min="10717" max="10866" width="9.140625" style="906"/>
    <col min="10867" max="10867" width="55.7109375" style="906" customWidth="1"/>
    <col min="10868" max="10959" width="9.140625" style="906" customWidth="1"/>
    <col min="10960" max="10961" width="9.28515625" style="906" customWidth="1"/>
    <col min="10962" max="10972" width="10.28515625" style="906" customWidth="1"/>
    <col min="10973" max="11122" width="9.140625" style="906"/>
    <col min="11123" max="11123" width="55.7109375" style="906" customWidth="1"/>
    <col min="11124" max="11215" width="9.140625" style="906" customWidth="1"/>
    <col min="11216" max="11217" width="9.28515625" style="906" customWidth="1"/>
    <col min="11218" max="11228" width="10.28515625" style="906" customWidth="1"/>
    <col min="11229" max="11378" width="9.140625" style="906"/>
    <col min="11379" max="11379" width="55.7109375" style="906" customWidth="1"/>
    <col min="11380" max="11471" width="9.140625" style="906" customWidth="1"/>
    <col min="11472" max="11473" width="9.28515625" style="906" customWidth="1"/>
    <col min="11474" max="11484" width="10.28515625" style="906" customWidth="1"/>
    <col min="11485" max="11634" width="9.140625" style="906"/>
    <col min="11635" max="11635" width="55.7109375" style="906" customWidth="1"/>
    <col min="11636" max="11727" width="9.140625" style="906" customWidth="1"/>
    <col min="11728" max="11729" width="9.28515625" style="906" customWidth="1"/>
    <col min="11730" max="11740" width="10.28515625" style="906" customWidth="1"/>
    <col min="11741" max="11890" width="9.140625" style="906"/>
    <col min="11891" max="11891" width="55.7109375" style="906" customWidth="1"/>
    <col min="11892" max="11983" width="9.140625" style="906" customWidth="1"/>
    <col min="11984" max="11985" width="9.28515625" style="906" customWidth="1"/>
    <col min="11986" max="11996" width="10.28515625" style="906" customWidth="1"/>
    <col min="11997" max="12146" width="9.140625" style="906"/>
    <col min="12147" max="12147" width="55.7109375" style="906" customWidth="1"/>
    <col min="12148" max="12239" width="9.140625" style="906" customWidth="1"/>
    <col min="12240" max="12241" width="9.28515625" style="906" customWidth="1"/>
    <col min="12242" max="12252" width="10.28515625" style="906" customWidth="1"/>
    <col min="12253" max="12402" width="9.140625" style="906"/>
    <col min="12403" max="12403" width="55.7109375" style="906" customWidth="1"/>
    <col min="12404" max="12495" width="9.140625" style="906" customWidth="1"/>
    <col min="12496" max="12497" width="9.28515625" style="906" customWidth="1"/>
    <col min="12498" max="12508" width="10.28515625" style="906" customWidth="1"/>
    <col min="12509" max="12658" width="9.140625" style="906"/>
    <col min="12659" max="12659" width="55.7109375" style="906" customWidth="1"/>
    <col min="12660" max="12751" width="9.140625" style="906" customWidth="1"/>
    <col min="12752" max="12753" width="9.28515625" style="906" customWidth="1"/>
    <col min="12754" max="12764" width="10.28515625" style="906" customWidth="1"/>
    <col min="12765" max="12914" width="9.140625" style="906"/>
    <col min="12915" max="12915" width="55.7109375" style="906" customWidth="1"/>
    <col min="12916" max="13007" width="9.140625" style="906" customWidth="1"/>
    <col min="13008" max="13009" width="9.28515625" style="906" customWidth="1"/>
    <col min="13010" max="13020" width="10.28515625" style="906" customWidth="1"/>
    <col min="13021" max="13170" width="9.140625" style="906"/>
    <col min="13171" max="13171" width="55.7109375" style="906" customWidth="1"/>
    <col min="13172" max="13263" width="9.140625" style="906" customWidth="1"/>
    <col min="13264" max="13265" width="9.28515625" style="906" customWidth="1"/>
    <col min="13266" max="13276" width="10.28515625" style="906" customWidth="1"/>
    <col min="13277" max="13426" width="9.140625" style="906"/>
    <col min="13427" max="13427" width="55.7109375" style="906" customWidth="1"/>
    <col min="13428" max="13519" width="9.140625" style="906" customWidth="1"/>
    <col min="13520" max="13521" width="9.28515625" style="906" customWidth="1"/>
    <col min="13522" max="13532" width="10.28515625" style="906" customWidth="1"/>
    <col min="13533" max="13682" width="9.140625" style="906"/>
    <col min="13683" max="13683" width="55.7109375" style="906" customWidth="1"/>
    <col min="13684" max="13775" width="9.140625" style="906" customWidth="1"/>
    <col min="13776" max="13777" width="9.28515625" style="906" customWidth="1"/>
    <col min="13778" max="13788" width="10.28515625" style="906" customWidth="1"/>
    <col min="13789" max="13938" width="9.140625" style="906"/>
    <col min="13939" max="13939" width="55.7109375" style="906" customWidth="1"/>
    <col min="13940" max="14031" width="9.140625" style="906" customWidth="1"/>
    <col min="14032" max="14033" width="9.28515625" style="906" customWidth="1"/>
    <col min="14034" max="14044" width="10.28515625" style="906" customWidth="1"/>
    <col min="14045" max="14194" width="9.140625" style="906"/>
    <col min="14195" max="14195" width="55.7109375" style="906" customWidth="1"/>
    <col min="14196" max="14287" width="9.140625" style="906" customWidth="1"/>
    <col min="14288" max="14289" width="9.28515625" style="906" customWidth="1"/>
    <col min="14290" max="14300" width="10.28515625" style="906" customWidth="1"/>
    <col min="14301" max="14450" width="9.140625" style="906"/>
    <col min="14451" max="14451" width="55.7109375" style="906" customWidth="1"/>
    <col min="14452" max="14543" width="9.140625" style="906" customWidth="1"/>
    <col min="14544" max="14545" width="9.28515625" style="906" customWidth="1"/>
    <col min="14546" max="14556" width="10.28515625" style="906" customWidth="1"/>
    <col min="14557" max="14706" width="9.140625" style="906"/>
    <col min="14707" max="14707" width="55.7109375" style="906" customWidth="1"/>
    <col min="14708" max="14799" width="9.140625" style="906" customWidth="1"/>
    <col min="14800" max="14801" width="9.28515625" style="906" customWidth="1"/>
    <col min="14802" max="14812" width="10.28515625" style="906" customWidth="1"/>
    <col min="14813" max="14962" width="9.140625" style="906"/>
    <col min="14963" max="14963" width="55.7109375" style="906" customWidth="1"/>
    <col min="14964" max="15055" width="9.140625" style="906" customWidth="1"/>
    <col min="15056" max="15057" width="9.28515625" style="906" customWidth="1"/>
    <col min="15058" max="15068" width="10.28515625" style="906" customWidth="1"/>
    <col min="15069" max="15218" width="9.140625" style="906"/>
    <col min="15219" max="15219" width="55.7109375" style="906" customWidth="1"/>
    <col min="15220" max="15311" width="9.140625" style="906" customWidth="1"/>
    <col min="15312" max="15313" width="9.28515625" style="906" customWidth="1"/>
    <col min="15314" max="15324" width="10.28515625" style="906" customWidth="1"/>
    <col min="15325" max="15474" width="9.140625" style="906"/>
    <col min="15475" max="15475" width="55.7109375" style="906" customWidth="1"/>
    <col min="15476" max="15567" width="9.140625" style="906" customWidth="1"/>
    <col min="15568" max="15569" width="9.28515625" style="906" customWidth="1"/>
    <col min="15570" max="15580" width="10.28515625" style="906" customWidth="1"/>
    <col min="15581" max="15730" width="9.140625" style="906"/>
    <col min="15731" max="15731" width="55.7109375" style="906" customWidth="1"/>
    <col min="15732" max="15823" width="9.140625" style="906" customWidth="1"/>
    <col min="15824" max="15825" width="9.28515625" style="906" customWidth="1"/>
    <col min="15826" max="15836" width="10.28515625" style="906" customWidth="1"/>
    <col min="15837" max="15986" width="9.140625" style="906"/>
    <col min="15987" max="15987" width="55.7109375" style="906" customWidth="1"/>
    <col min="15988" max="16079" width="9.140625" style="906" customWidth="1"/>
    <col min="16080" max="16081" width="9.28515625" style="906" customWidth="1"/>
    <col min="16082" max="16092" width="10.28515625" style="906" customWidth="1"/>
    <col min="16093" max="16384" width="9.140625" style="906"/>
  </cols>
  <sheetData>
    <row r="1" spans="1:28" ht="17.25" x14ac:dyDescent="0.3">
      <c r="A1" s="878" t="s">
        <v>2754</v>
      </c>
      <c r="B1" s="880"/>
    </row>
    <row r="2" spans="1:28" ht="17.25" customHeight="1" thickBot="1" x14ac:dyDescent="0.35">
      <c r="A2" s="910"/>
      <c r="B2" s="882"/>
      <c r="C2" s="882"/>
      <c r="D2" s="882"/>
      <c r="E2" s="882"/>
      <c r="F2" s="882"/>
      <c r="G2" s="882"/>
      <c r="H2" s="882"/>
      <c r="I2" s="913"/>
      <c r="J2" s="913"/>
      <c r="K2" s="913"/>
      <c r="L2" s="913"/>
      <c r="M2" s="913"/>
      <c r="N2" s="913"/>
      <c r="O2" s="913"/>
      <c r="P2" s="913"/>
      <c r="Q2" s="913"/>
      <c r="R2" s="913"/>
      <c r="S2" s="913"/>
      <c r="T2" s="913"/>
      <c r="U2" s="913"/>
      <c r="V2" s="913"/>
      <c r="Z2" s="913"/>
      <c r="AA2" s="913"/>
      <c r="AB2" s="913" t="s">
        <v>857</v>
      </c>
    </row>
    <row r="3" spans="1:28" ht="22.5" customHeight="1" thickTop="1" thickBot="1" x14ac:dyDescent="0.35">
      <c r="A3" s="1110"/>
      <c r="B3" s="1111">
        <v>43435</v>
      </c>
      <c r="C3" s="1111">
        <v>43466</v>
      </c>
      <c r="D3" s="1112">
        <v>43497</v>
      </c>
      <c r="E3" s="1112">
        <v>43525</v>
      </c>
      <c r="F3" s="1112">
        <v>43556</v>
      </c>
      <c r="G3" s="1112">
        <v>43586</v>
      </c>
      <c r="H3" s="1112">
        <v>43617</v>
      </c>
      <c r="I3" s="1112">
        <v>43647</v>
      </c>
      <c r="J3" s="1112">
        <v>43678</v>
      </c>
      <c r="K3" s="1112">
        <v>43709</v>
      </c>
      <c r="L3" s="1112">
        <v>43739</v>
      </c>
      <c r="M3" s="1112">
        <v>43770</v>
      </c>
      <c r="N3" s="1112">
        <v>43800</v>
      </c>
      <c r="O3" s="1112">
        <v>43831</v>
      </c>
      <c r="P3" s="1112">
        <v>43862</v>
      </c>
      <c r="Q3" s="1112">
        <v>43891</v>
      </c>
      <c r="R3" s="1112">
        <v>43922</v>
      </c>
      <c r="S3" s="1112">
        <v>43952</v>
      </c>
      <c r="T3" s="1112">
        <v>43983</v>
      </c>
      <c r="U3" s="1112">
        <v>44013</v>
      </c>
      <c r="V3" s="1112">
        <v>44044</v>
      </c>
      <c r="W3" s="1112">
        <v>44075</v>
      </c>
      <c r="X3" s="1112">
        <v>44105</v>
      </c>
      <c r="Y3" s="1112" t="s">
        <v>2755</v>
      </c>
      <c r="Z3" s="1112" t="s">
        <v>2756</v>
      </c>
      <c r="AA3" s="1112" t="s">
        <v>2757</v>
      </c>
      <c r="AB3" s="1112" t="s">
        <v>2758</v>
      </c>
    </row>
    <row r="4" spans="1:28" ht="17.45" customHeight="1" x14ac:dyDescent="0.3">
      <c r="A4" s="1113" t="s">
        <v>2759</v>
      </c>
      <c r="B4" s="1114"/>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row>
    <row r="5" spans="1:28" ht="17.45" customHeight="1" x14ac:dyDescent="0.3">
      <c r="A5" s="1115" t="s">
        <v>2760</v>
      </c>
      <c r="B5" s="1116" t="s">
        <v>2761</v>
      </c>
      <c r="C5" s="1116" t="s">
        <v>1140</v>
      </c>
      <c r="D5" s="1116" t="s">
        <v>2762</v>
      </c>
      <c r="E5" s="1116" t="s">
        <v>1392</v>
      </c>
      <c r="F5" s="1116" t="s">
        <v>2763</v>
      </c>
      <c r="G5" s="1116" t="s">
        <v>2764</v>
      </c>
      <c r="H5" s="1116" t="s">
        <v>2765</v>
      </c>
      <c r="I5" s="1116" t="s">
        <v>2766</v>
      </c>
      <c r="J5" s="1116" t="s">
        <v>2767</v>
      </c>
      <c r="K5" s="1116" t="s">
        <v>2768</v>
      </c>
      <c r="L5" s="1116" t="s">
        <v>2769</v>
      </c>
      <c r="M5" s="1116" t="s">
        <v>2770</v>
      </c>
      <c r="N5" s="1116" t="s">
        <v>2771</v>
      </c>
      <c r="O5" s="1116" t="s">
        <v>2772</v>
      </c>
      <c r="P5" s="1116" t="s">
        <v>2773</v>
      </c>
      <c r="Q5" s="1116" t="s">
        <v>2774</v>
      </c>
      <c r="R5" s="1116" t="s">
        <v>1575</v>
      </c>
      <c r="S5" s="1116" t="s">
        <v>2775</v>
      </c>
      <c r="T5" s="1116" t="s">
        <v>2776</v>
      </c>
      <c r="U5" s="1116" t="s">
        <v>2777</v>
      </c>
      <c r="V5" s="1116" t="s">
        <v>2778</v>
      </c>
      <c r="W5" s="1116" t="s">
        <v>2779</v>
      </c>
      <c r="X5" s="1116" t="s">
        <v>2780</v>
      </c>
      <c r="Y5" s="1116" t="s">
        <v>2781</v>
      </c>
      <c r="Z5" s="1116" t="s">
        <v>1425</v>
      </c>
      <c r="AA5" s="1116" t="s">
        <v>2782</v>
      </c>
      <c r="AB5" s="1116" t="s">
        <v>2783</v>
      </c>
    </row>
    <row r="6" spans="1:28" ht="19.149999999999999" customHeight="1" x14ac:dyDescent="0.3">
      <c r="A6" s="886" t="s">
        <v>1056</v>
      </c>
      <c r="B6" s="1117" t="s">
        <v>367</v>
      </c>
      <c r="C6" s="1117" t="s">
        <v>367</v>
      </c>
      <c r="D6" s="1117" t="s">
        <v>367</v>
      </c>
      <c r="E6" s="1117" t="s">
        <v>367</v>
      </c>
      <c r="F6" s="1117" t="s">
        <v>367</v>
      </c>
      <c r="G6" s="1117" t="s">
        <v>367</v>
      </c>
      <c r="H6" s="1117" t="s">
        <v>367</v>
      </c>
      <c r="I6" s="1117" t="s">
        <v>367</v>
      </c>
      <c r="J6" s="1117" t="s">
        <v>367</v>
      </c>
      <c r="K6" s="1117" t="s">
        <v>367</v>
      </c>
      <c r="L6" s="1117" t="s">
        <v>367</v>
      </c>
      <c r="M6" s="1117" t="s">
        <v>367</v>
      </c>
      <c r="N6" s="1117" t="s">
        <v>367</v>
      </c>
      <c r="O6" s="1117" t="s">
        <v>367</v>
      </c>
      <c r="P6" s="1117" t="s">
        <v>367</v>
      </c>
      <c r="Q6" s="1117" t="s">
        <v>367</v>
      </c>
      <c r="R6" s="1117" t="s">
        <v>367</v>
      </c>
      <c r="S6" s="1117" t="s">
        <v>367</v>
      </c>
      <c r="T6" s="1117" t="s">
        <v>367</v>
      </c>
      <c r="U6" s="1117" t="s">
        <v>367</v>
      </c>
      <c r="V6" s="1117" t="s">
        <v>367</v>
      </c>
      <c r="W6" s="1117" t="s">
        <v>367</v>
      </c>
      <c r="X6" s="1117" t="s">
        <v>367</v>
      </c>
      <c r="Y6" s="1117" t="s">
        <v>367</v>
      </c>
      <c r="Z6" s="1117" t="s">
        <v>367</v>
      </c>
      <c r="AA6" s="1117" t="s">
        <v>367</v>
      </c>
      <c r="AB6" s="1117" t="s">
        <v>367</v>
      </c>
    </row>
    <row r="7" spans="1:28" ht="17.25" customHeight="1" x14ac:dyDescent="0.3">
      <c r="A7" s="886" t="s">
        <v>1103</v>
      </c>
      <c r="B7" s="1117" t="s">
        <v>367</v>
      </c>
      <c r="C7" s="1117" t="s">
        <v>367</v>
      </c>
      <c r="D7" s="1117" t="s">
        <v>367</v>
      </c>
      <c r="E7" s="1117" t="s">
        <v>367</v>
      </c>
      <c r="F7" s="1117" t="s">
        <v>367</v>
      </c>
      <c r="G7" s="1117" t="s">
        <v>367</v>
      </c>
      <c r="H7" s="1117" t="s">
        <v>367</v>
      </c>
      <c r="I7" s="1117" t="s">
        <v>367</v>
      </c>
      <c r="J7" s="1117" t="s">
        <v>367</v>
      </c>
      <c r="K7" s="1117" t="s">
        <v>367</v>
      </c>
      <c r="L7" s="1117" t="s">
        <v>367</v>
      </c>
      <c r="M7" s="1117" t="s">
        <v>367</v>
      </c>
      <c r="N7" s="1117" t="s">
        <v>367</v>
      </c>
      <c r="O7" s="1117" t="s">
        <v>367</v>
      </c>
      <c r="P7" s="1117" t="s">
        <v>367</v>
      </c>
      <c r="Q7" s="1117" t="s">
        <v>367</v>
      </c>
      <c r="R7" s="1117" t="s">
        <v>367</v>
      </c>
      <c r="S7" s="1117" t="s">
        <v>367</v>
      </c>
      <c r="T7" s="1117" t="s">
        <v>367</v>
      </c>
      <c r="U7" s="1117" t="s">
        <v>367</v>
      </c>
      <c r="V7" s="1117" t="s">
        <v>367</v>
      </c>
      <c r="W7" s="1117" t="s">
        <v>367</v>
      </c>
      <c r="X7" s="1117" t="s">
        <v>367</v>
      </c>
      <c r="Y7" s="1117" t="s">
        <v>367</v>
      </c>
      <c r="Z7" s="1117" t="s">
        <v>367</v>
      </c>
      <c r="AA7" s="1117" t="s">
        <v>367</v>
      </c>
      <c r="AB7" s="1117" t="s">
        <v>367</v>
      </c>
    </row>
    <row r="8" spans="1:28" ht="16.5" x14ac:dyDescent="0.3">
      <c r="A8" s="886" t="s">
        <v>1157</v>
      </c>
      <c r="B8" s="1117" t="s">
        <v>367</v>
      </c>
      <c r="C8" s="1117" t="s">
        <v>367</v>
      </c>
      <c r="D8" s="1117" t="s">
        <v>367</v>
      </c>
      <c r="E8" s="1117" t="s">
        <v>367</v>
      </c>
      <c r="F8" s="1117" t="s">
        <v>367</v>
      </c>
      <c r="G8" s="1117" t="s">
        <v>367</v>
      </c>
      <c r="H8" s="1117" t="s">
        <v>367</v>
      </c>
      <c r="I8" s="1117" t="s">
        <v>367</v>
      </c>
      <c r="J8" s="1117" t="s">
        <v>367</v>
      </c>
      <c r="K8" s="1117" t="s">
        <v>367</v>
      </c>
      <c r="L8" s="1117" t="s">
        <v>367</v>
      </c>
      <c r="M8" s="1117" t="s">
        <v>367</v>
      </c>
      <c r="N8" s="1117" t="s">
        <v>367</v>
      </c>
      <c r="O8" s="1117" t="s">
        <v>367</v>
      </c>
      <c r="P8" s="1117" t="s">
        <v>367</v>
      </c>
      <c r="Q8" s="1117" t="s">
        <v>367</v>
      </c>
      <c r="R8" s="1117" t="s">
        <v>367</v>
      </c>
      <c r="S8" s="1117" t="s">
        <v>367</v>
      </c>
      <c r="T8" s="1117" t="s">
        <v>367</v>
      </c>
      <c r="U8" s="1117" t="s">
        <v>367</v>
      </c>
      <c r="V8" s="1117" t="s">
        <v>367</v>
      </c>
      <c r="W8" s="1117" t="s">
        <v>367</v>
      </c>
      <c r="X8" s="1117" t="s">
        <v>367</v>
      </c>
      <c r="Y8" s="1117" t="s">
        <v>367</v>
      </c>
      <c r="Z8" s="1117" t="s">
        <v>367</v>
      </c>
      <c r="AA8" s="1117" t="s">
        <v>367</v>
      </c>
      <c r="AB8" s="1117" t="s">
        <v>367</v>
      </c>
    </row>
    <row r="9" spans="1:28" ht="17.45" customHeight="1" x14ac:dyDescent="0.3">
      <c r="A9" s="886" t="s">
        <v>1258</v>
      </c>
      <c r="B9" s="1117" t="s">
        <v>367</v>
      </c>
      <c r="C9" s="1117" t="s">
        <v>367</v>
      </c>
      <c r="D9" s="1117">
        <v>2</v>
      </c>
      <c r="E9" s="1117" t="s">
        <v>367</v>
      </c>
      <c r="F9" s="1117" t="s">
        <v>367</v>
      </c>
      <c r="G9" s="1117">
        <v>2.7</v>
      </c>
      <c r="H9" s="1117" t="s">
        <v>367</v>
      </c>
      <c r="I9" s="1117" t="s">
        <v>367</v>
      </c>
      <c r="J9" s="1117" t="s">
        <v>367</v>
      </c>
      <c r="K9" s="1117" t="s">
        <v>367</v>
      </c>
      <c r="L9" s="1117" t="s">
        <v>367</v>
      </c>
      <c r="M9" s="1117" t="s">
        <v>367</v>
      </c>
      <c r="N9" s="1117" t="s">
        <v>367</v>
      </c>
      <c r="O9" s="1117" t="s">
        <v>367</v>
      </c>
      <c r="P9" s="1117" t="s">
        <v>367</v>
      </c>
      <c r="Q9" s="1117" t="s">
        <v>367</v>
      </c>
      <c r="R9" s="1117" t="s">
        <v>367</v>
      </c>
      <c r="S9" s="1117" t="s">
        <v>367</v>
      </c>
      <c r="T9" s="1117" t="s">
        <v>367</v>
      </c>
      <c r="U9" s="1117" t="s">
        <v>367</v>
      </c>
      <c r="V9" s="1117" t="s">
        <v>367</v>
      </c>
      <c r="W9" s="1117">
        <v>2.5</v>
      </c>
      <c r="X9" s="1117" t="s">
        <v>367</v>
      </c>
      <c r="Y9" s="1117" t="s">
        <v>367</v>
      </c>
      <c r="Z9" s="1117" t="s">
        <v>2784</v>
      </c>
      <c r="AA9" s="1117" t="s">
        <v>367</v>
      </c>
      <c r="AB9" s="1117" t="s">
        <v>367</v>
      </c>
    </row>
    <row r="10" spans="1:28" ht="15.75" customHeight="1" x14ac:dyDescent="0.3">
      <c r="A10" s="886" t="s">
        <v>1349</v>
      </c>
      <c r="B10" s="1117" t="s">
        <v>2785</v>
      </c>
      <c r="C10" s="1117">
        <v>1.35</v>
      </c>
      <c r="D10" s="1117">
        <v>2.1</v>
      </c>
      <c r="E10" s="1117" t="s">
        <v>2786</v>
      </c>
      <c r="F10" s="1117">
        <v>2.7</v>
      </c>
      <c r="G10" s="1117" t="s">
        <v>1053</v>
      </c>
      <c r="H10" s="1117">
        <v>3.5</v>
      </c>
      <c r="I10" s="1117" t="s">
        <v>367</v>
      </c>
      <c r="J10" s="1117">
        <v>2</v>
      </c>
      <c r="K10" s="1117">
        <v>2</v>
      </c>
      <c r="L10" s="1117" t="s">
        <v>367</v>
      </c>
      <c r="M10" s="1117" t="s">
        <v>367</v>
      </c>
      <c r="N10" s="1117">
        <v>2</v>
      </c>
      <c r="O10" s="1117">
        <v>2.75</v>
      </c>
      <c r="P10" s="1117">
        <v>2.75</v>
      </c>
      <c r="Q10" s="1117" t="s">
        <v>367</v>
      </c>
      <c r="R10" s="1117">
        <v>1.95</v>
      </c>
      <c r="S10" s="1117">
        <v>1</v>
      </c>
      <c r="T10" s="1117">
        <v>1</v>
      </c>
      <c r="U10" s="1117">
        <v>1</v>
      </c>
      <c r="V10" s="1117">
        <v>1</v>
      </c>
      <c r="W10" s="1117">
        <v>1</v>
      </c>
      <c r="X10" s="1117" t="s">
        <v>2787</v>
      </c>
      <c r="Y10" s="1117" t="s">
        <v>2787</v>
      </c>
      <c r="Z10" s="1117" t="s">
        <v>2787</v>
      </c>
      <c r="AA10" s="1117">
        <v>1</v>
      </c>
      <c r="AB10" s="1117" t="s">
        <v>2788</v>
      </c>
    </row>
    <row r="11" spans="1:28" ht="16.899999999999999" customHeight="1" x14ac:dyDescent="0.3">
      <c r="A11" s="886" t="s">
        <v>1442</v>
      </c>
      <c r="B11" s="1117" t="s">
        <v>2789</v>
      </c>
      <c r="C11" s="1117" t="s">
        <v>2790</v>
      </c>
      <c r="D11" s="1117" t="s">
        <v>2791</v>
      </c>
      <c r="E11" s="1117" t="s">
        <v>2792</v>
      </c>
      <c r="F11" s="1117" t="s">
        <v>2793</v>
      </c>
      <c r="G11" s="1117" t="s">
        <v>2794</v>
      </c>
      <c r="H11" s="1117" t="s">
        <v>2795</v>
      </c>
      <c r="I11" s="1117" t="s">
        <v>2791</v>
      </c>
      <c r="J11" s="1117" t="s">
        <v>2796</v>
      </c>
      <c r="K11" s="1117" t="s">
        <v>2797</v>
      </c>
      <c r="L11" s="1117" t="s">
        <v>2798</v>
      </c>
      <c r="M11" s="1117" t="s">
        <v>2799</v>
      </c>
      <c r="N11" s="1117" t="s">
        <v>2800</v>
      </c>
      <c r="O11" s="1117" t="s">
        <v>2801</v>
      </c>
      <c r="P11" s="1117" t="s">
        <v>2797</v>
      </c>
      <c r="Q11" s="1117" t="s">
        <v>2802</v>
      </c>
      <c r="R11" s="1117" t="s">
        <v>367</v>
      </c>
      <c r="S11" s="1117" t="s">
        <v>2803</v>
      </c>
      <c r="T11" s="1117" t="s">
        <v>2804</v>
      </c>
      <c r="U11" s="1117" t="s">
        <v>2805</v>
      </c>
      <c r="V11" s="1117" t="s">
        <v>2074</v>
      </c>
      <c r="W11" s="1117" t="s">
        <v>1511</v>
      </c>
      <c r="X11" s="1117" t="s">
        <v>2806</v>
      </c>
      <c r="Y11" s="1117" t="s">
        <v>2807</v>
      </c>
      <c r="Z11" s="1117" t="s">
        <v>2808</v>
      </c>
      <c r="AA11" s="1117" t="s">
        <v>2052</v>
      </c>
      <c r="AB11" s="1117" t="s">
        <v>2809</v>
      </c>
    </row>
    <row r="12" spans="1:28" ht="16.899999999999999" customHeight="1" x14ac:dyDescent="0.3">
      <c r="A12" s="886" t="s">
        <v>1520</v>
      </c>
      <c r="B12" s="1117">
        <v>5.0999999999999996</v>
      </c>
      <c r="C12" s="1117" t="s">
        <v>367</v>
      </c>
      <c r="D12" s="1117" t="s">
        <v>367</v>
      </c>
      <c r="E12" s="1117" t="s">
        <v>367</v>
      </c>
      <c r="F12" s="1117" t="s">
        <v>2810</v>
      </c>
      <c r="G12" s="1117" t="s">
        <v>2811</v>
      </c>
      <c r="H12" s="1117" t="s">
        <v>2811</v>
      </c>
      <c r="I12" s="1117" t="s">
        <v>2811</v>
      </c>
      <c r="J12" s="1117" t="s">
        <v>2811</v>
      </c>
      <c r="K12" s="1117" t="s">
        <v>2811</v>
      </c>
      <c r="L12" s="1117" t="s">
        <v>2811</v>
      </c>
      <c r="M12" s="1117" t="s">
        <v>2811</v>
      </c>
      <c r="N12" s="1117">
        <v>4</v>
      </c>
      <c r="O12" s="1117" t="s">
        <v>2812</v>
      </c>
      <c r="P12" s="1117" t="s">
        <v>2812</v>
      </c>
      <c r="Q12" s="1117">
        <v>3.5</v>
      </c>
      <c r="R12" s="1117" t="s">
        <v>2813</v>
      </c>
      <c r="S12" s="1117">
        <v>3.25</v>
      </c>
      <c r="T12" s="1117" t="s">
        <v>2814</v>
      </c>
      <c r="U12" s="1117" t="s">
        <v>2815</v>
      </c>
      <c r="V12" s="1117">
        <v>1.85</v>
      </c>
      <c r="W12" s="1117" t="s">
        <v>2816</v>
      </c>
      <c r="X12" s="1117" t="s">
        <v>2817</v>
      </c>
      <c r="Y12" s="1117" t="s">
        <v>2818</v>
      </c>
      <c r="Z12" s="1117" t="s">
        <v>2819</v>
      </c>
      <c r="AA12" s="1117" t="s">
        <v>2820</v>
      </c>
      <c r="AB12" s="1117">
        <v>2.5</v>
      </c>
    </row>
    <row r="13" spans="1:28" ht="16.5" x14ac:dyDescent="0.3">
      <c r="A13" s="886" t="s">
        <v>1591</v>
      </c>
      <c r="B13" s="1117" t="s">
        <v>2821</v>
      </c>
      <c r="C13" s="1117" t="s">
        <v>2822</v>
      </c>
      <c r="D13" s="1117" t="s">
        <v>1074</v>
      </c>
      <c r="E13" s="1117" t="s">
        <v>2823</v>
      </c>
      <c r="F13" s="1117" t="s">
        <v>2824</v>
      </c>
      <c r="G13" s="1117" t="s">
        <v>2825</v>
      </c>
      <c r="H13" s="1117" t="s">
        <v>2826</v>
      </c>
      <c r="I13" s="1117" t="s">
        <v>2825</v>
      </c>
      <c r="J13" s="1117" t="s">
        <v>2827</v>
      </c>
      <c r="K13" s="1117" t="s">
        <v>2828</v>
      </c>
      <c r="L13" s="1117" t="s">
        <v>2829</v>
      </c>
      <c r="M13" s="1117" t="s">
        <v>2083</v>
      </c>
      <c r="N13" s="1117" t="s">
        <v>2830</v>
      </c>
      <c r="O13" s="1117" t="s">
        <v>2831</v>
      </c>
      <c r="P13" s="1117" t="s">
        <v>2828</v>
      </c>
      <c r="Q13" s="1117" t="s">
        <v>2829</v>
      </c>
      <c r="R13" s="1117" t="s">
        <v>367</v>
      </c>
      <c r="S13" s="1117" t="s">
        <v>2832</v>
      </c>
      <c r="T13" s="1117" t="s">
        <v>2833</v>
      </c>
      <c r="U13" s="1117" t="s">
        <v>2834</v>
      </c>
      <c r="V13" s="1117" t="s">
        <v>2835</v>
      </c>
      <c r="W13" s="1117" t="s">
        <v>2148</v>
      </c>
      <c r="X13" s="1117" t="s">
        <v>2836</v>
      </c>
      <c r="Y13" s="1117" t="s">
        <v>2837</v>
      </c>
      <c r="Z13" s="1117" t="s">
        <v>2838</v>
      </c>
      <c r="AA13" s="1117" t="s">
        <v>2839</v>
      </c>
      <c r="AB13" s="1117" t="s">
        <v>2840</v>
      </c>
    </row>
    <row r="14" spans="1:28" ht="17.45" customHeight="1" x14ac:dyDescent="0.3">
      <c r="A14" s="886" t="s">
        <v>1652</v>
      </c>
      <c r="B14" s="1117" t="s">
        <v>2841</v>
      </c>
      <c r="C14" s="1117" t="s">
        <v>2842</v>
      </c>
      <c r="D14" s="1117" t="s">
        <v>2843</v>
      </c>
      <c r="E14" s="1117" t="s">
        <v>2844</v>
      </c>
      <c r="F14" s="1117" t="s">
        <v>2844</v>
      </c>
      <c r="G14" s="1117" t="s">
        <v>2845</v>
      </c>
      <c r="H14" s="1117" t="s">
        <v>2846</v>
      </c>
      <c r="I14" s="1117" t="s">
        <v>2847</v>
      </c>
      <c r="J14" s="1117" t="s">
        <v>2848</v>
      </c>
      <c r="K14" s="1117" t="s">
        <v>2849</v>
      </c>
      <c r="L14" s="1117" t="s">
        <v>2850</v>
      </c>
      <c r="M14" s="1117" t="s">
        <v>2851</v>
      </c>
      <c r="N14" s="1117" t="s">
        <v>2138</v>
      </c>
      <c r="O14" s="1117" t="s">
        <v>2852</v>
      </c>
      <c r="P14" s="1117" t="s">
        <v>2853</v>
      </c>
      <c r="Q14" s="1117" t="s">
        <v>2854</v>
      </c>
      <c r="R14" s="1117" t="s">
        <v>1290</v>
      </c>
      <c r="S14" s="1117" t="s">
        <v>2855</v>
      </c>
      <c r="T14" s="1117" t="s">
        <v>2856</v>
      </c>
      <c r="U14" s="1117" t="s">
        <v>2857</v>
      </c>
      <c r="V14" s="1117" t="s">
        <v>2858</v>
      </c>
      <c r="W14" s="1117" t="s">
        <v>2859</v>
      </c>
      <c r="X14" s="1117" t="s">
        <v>2860</v>
      </c>
      <c r="Y14" s="1117" t="s">
        <v>2861</v>
      </c>
      <c r="Z14" s="1117" t="s">
        <v>2855</v>
      </c>
      <c r="AA14" s="1117" t="s">
        <v>2862</v>
      </c>
      <c r="AB14" s="1117" t="s">
        <v>2040</v>
      </c>
    </row>
    <row r="15" spans="1:28" ht="17.45" customHeight="1" x14ac:dyDescent="0.3">
      <c r="A15" s="886" t="s">
        <v>1711</v>
      </c>
      <c r="B15" s="1117" t="s">
        <v>2863</v>
      </c>
      <c r="C15" s="1117" t="s">
        <v>2864</v>
      </c>
      <c r="D15" s="1117" t="s">
        <v>2865</v>
      </c>
      <c r="E15" s="1117" t="s">
        <v>2866</v>
      </c>
      <c r="F15" s="1117" t="s">
        <v>2867</v>
      </c>
      <c r="G15" s="1117" t="s">
        <v>2868</v>
      </c>
      <c r="H15" s="1117" t="s">
        <v>2869</v>
      </c>
      <c r="I15" s="1117" t="s">
        <v>2870</v>
      </c>
      <c r="J15" s="1117" t="s">
        <v>2871</v>
      </c>
      <c r="K15" s="1117" t="s">
        <v>1901</v>
      </c>
      <c r="L15" s="1117" t="s">
        <v>2129</v>
      </c>
      <c r="M15" s="1117" t="s">
        <v>2872</v>
      </c>
      <c r="N15" s="1117" t="s">
        <v>2846</v>
      </c>
      <c r="O15" s="1117" t="s">
        <v>2873</v>
      </c>
      <c r="P15" s="1117" t="s">
        <v>2867</v>
      </c>
      <c r="Q15" s="1117" t="s">
        <v>2867</v>
      </c>
      <c r="R15" s="1117" t="s">
        <v>2874</v>
      </c>
      <c r="S15" s="1117" t="s">
        <v>2875</v>
      </c>
      <c r="T15" s="1117" t="s">
        <v>2876</v>
      </c>
      <c r="U15" s="1117" t="s">
        <v>1075</v>
      </c>
      <c r="V15" s="1117" t="s">
        <v>2877</v>
      </c>
      <c r="W15" s="1117" t="s">
        <v>2878</v>
      </c>
      <c r="X15" s="1117" t="s">
        <v>2879</v>
      </c>
      <c r="Y15" s="1117" t="s">
        <v>2880</v>
      </c>
      <c r="Z15" s="1117" t="s">
        <v>2881</v>
      </c>
      <c r="AA15" s="1117" t="s">
        <v>2882</v>
      </c>
      <c r="AB15" s="1117" t="s">
        <v>2881</v>
      </c>
    </row>
    <row r="16" spans="1:28" ht="17.25" customHeight="1" x14ac:dyDescent="0.3">
      <c r="A16" s="886" t="s">
        <v>1790</v>
      </c>
      <c r="B16" s="1117" t="s">
        <v>2883</v>
      </c>
      <c r="C16" s="1117" t="s">
        <v>2884</v>
      </c>
      <c r="D16" s="1117" t="s">
        <v>2885</v>
      </c>
      <c r="E16" s="1117" t="s">
        <v>2886</v>
      </c>
      <c r="F16" s="1117" t="s">
        <v>2887</v>
      </c>
      <c r="G16" s="1117" t="s">
        <v>2888</v>
      </c>
      <c r="H16" s="1117" t="s">
        <v>2889</v>
      </c>
      <c r="I16" s="1117" t="s">
        <v>2890</v>
      </c>
      <c r="J16" s="1117" t="s">
        <v>2884</v>
      </c>
      <c r="K16" s="1117" t="s">
        <v>2884</v>
      </c>
      <c r="L16" s="1117" t="s">
        <v>2883</v>
      </c>
      <c r="M16" s="1117" t="s">
        <v>2891</v>
      </c>
      <c r="N16" s="1117" t="s">
        <v>2883</v>
      </c>
      <c r="O16" s="1117" t="s">
        <v>2892</v>
      </c>
      <c r="P16" s="1117" t="s">
        <v>2889</v>
      </c>
      <c r="Q16" s="1117" t="s">
        <v>2889</v>
      </c>
      <c r="R16" s="1117" t="s">
        <v>2893</v>
      </c>
      <c r="S16" s="1117" t="s">
        <v>2894</v>
      </c>
      <c r="T16" s="1117" t="s">
        <v>2895</v>
      </c>
      <c r="U16" s="1117" t="s">
        <v>1075</v>
      </c>
      <c r="V16" s="1117" t="s">
        <v>2896</v>
      </c>
      <c r="W16" s="1117" t="s">
        <v>2897</v>
      </c>
      <c r="X16" s="1117" t="s">
        <v>1046</v>
      </c>
      <c r="Y16" s="1117" t="s">
        <v>2042</v>
      </c>
      <c r="Z16" s="1117" t="s">
        <v>2791</v>
      </c>
      <c r="AA16" s="1117" t="s">
        <v>2896</v>
      </c>
      <c r="AB16" s="1117" t="s">
        <v>2898</v>
      </c>
    </row>
    <row r="17" spans="1:28" ht="18" customHeight="1" x14ac:dyDescent="0.3">
      <c r="A17" s="886" t="s">
        <v>1855</v>
      </c>
      <c r="B17" s="1117" t="s">
        <v>2899</v>
      </c>
      <c r="C17" s="1117" t="s">
        <v>2900</v>
      </c>
      <c r="D17" s="1117" t="s">
        <v>2901</v>
      </c>
      <c r="E17" s="1117" t="s">
        <v>2902</v>
      </c>
      <c r="F17" s="1117" t="s">
        <v>2902</v>
      </c>
      <c r="G17" s="1117" t="s">
        <v>2903</v>
      </c>
      <c r="H17" s="1117" t="s">
        <v>2904</v>
      </c>
      <c r="I17" s="1117" t="s">
        <v>2900</v>
      </c>
      <c r="J17" s="1117" t="s">
        <v>2905</v>
      </c>
      <c r="K17" s="1117" t="s">
        <v>2906</v>
      </c>
      <c r="L17" s="1117" t="s">
        <v>2907</v>
      </c>
      <c r="M17" s="1117" t="s">
        <v>2908</v>
      </c>
      <c r="N17" s="1117" t="s">
        <v>2909</v>
      </c>
      <c r="O17" s="1117" t="s">
        <v>2909</v>
      </c>
      <c r="P17" s="1117" t="s">
        <v>2901</v>
      </c>
      <c r="Q17" s="1117" t="s">
        <v>2910</v>
      </c>
      <c r="R17" s="1117" t="s">
        <v>367</v>
      </c>
      <c r="S17" s="1117" t="s">
        <v>2911</v>
      </c>
      <c r="T17" s="1117" t="s">
        <v>2912</v>
      </c>
      <c r="U17" s="1117" t="s">
        <v>2913</v>
      </c>
      <c r="V17" s="1117" t="s">
        <v>2134</v>
      </c>
      <c r="W17" s="1117" t="s">
        <v>2914</v>
      </c>
      <c r="X17" s="1117" t="s">
        <v>2106</v>
      </c>
      <c r="Y17" s="1117" t="s">
        <v>1045</v>
      </c>
      <c r="Z17" s="1117" t="s">
        <v>1045</v>
      </c>
      <c r="AA17" s="1117" t="s">
        <v>1045</v>
      </c>
      <c r="AB17" s="1117" t="s">
        <v>2915</v>
      </c>
    </row>
    <row r="18" spans="1:28" ht="17.100000000000001" customHeight="1" thickBot="1" x14ac:dyDescent="0.35">
      <c r="A18" s="1118"/>
      <c r="B18" s="1119"/>
      <c r="C18" s="1119"/>
      <c r="D18" s="1119"/>
      <c r="E18" s="1119"/>
      <c r="F18" s="1119"/>
      <c r="G18" s="1119"/>
      <c r="H18" s="1119"/>
      <c r="I18" s="1119"/>
      <c r="J18" s="1119"/>
      <c r="K18" s="1119"/>
      <c r="L18" s="1119"/>
      <c r="M18" s="1119"/>
      <c r="N18" s="1119"/>
      <c r="O18" s="1119"/>
      <c r="P18" s="1119"/>
      <c r="Q18" s="1119"/>
      <c r="R18" s="1119"/>
      <c r="S18" s="1119"/>
      <c r="T18" s="1119"/>
      <c r="U18" s="1119"/>
      <c r="V18" s="1119"/>
      <c r="W18" s="1119"/>
      <c r="X18" s="1119"/>
      <c r="Y18" s="1119"/>
      <c r="Z18" s="1119"/>
      <c r="AA18" s="1119"/>
      <c r="AB18" s="1119"/>
    </row>
    <row r="19" spans="1:28" ht="15" customHeight="1" thickTop="1" x14ac:dyDescent="0.25">
      <c r="A19" s="905" t="s">
        <v>2748</v>
      </c>
    </row>
    <row r="20" spans="1:28" ht="15" customHeight="1" x14ac:dyDescent="0.25">
      <c r="A20" s="905" t="s">
        <v>2916</v>
      </c>
    </row>
    <row r="21" spans="1:28" ht="15" customHeight="1" x14ac:dyDescent="0.25">
      <c r="A21" s="905" t="s">
        <v>2917</v>
      </c>
    </row>
    <row r="22" spans="1:28" ht="15" customHeight="1" x14ac:dyDescent="0.25">
      <c r="A22" s="905" t="s">
        <v>429</v>
      </c>
    </row>
  </sheetData>
  <pageMargins left="0.75" right="0.75" top="0.75" bottom="0.75" header="0.3" footer="0"/>
  <pageSetup paperSize="9" scale="6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D39AD-04E3-475B-B1AB-06F3FF865C88}">
  <sheetPr>
    <pageSetUpPr fitToPage="1"/>
  </sheetPr>
  <dimension ref="A1:AB32"/>
  <sheetViews>
    <sheetView showGridLines="0" zoomScale="70" zoomScaleNormal="70" zoomScaleSheetLayoutView="80" workbookViewId="0">
      <pane xSplit="3" ySplit="3" topLeftCell="P10" activePane="bottomRight" state="frozen"/>
      <selection activeCell="A25" sqref="A25"/>
      <selection pane="topRight" activeCell="A25" sqref="A25"/>
      <selection pane="bottomLeft" activeCell="A25" sqref="A25"/>
      <selection pane="bottomRight"/>
    </sheetView>
  </sheetViews>
  <sheetFormatPr defaultColWidth="9.140625" defaultRowHeight="20.25" x14ac:dyDescent="0.35"/>
  <cols>
    <col min="1" max="1" width="79.28515625" style="1149" customWidth="1"/>
    <col min="2" max="5" width="13.85546875" style="1150" hidden="1" customWidth="1"/>
    <col min="6" max="15" width="14.140625" style="966" hidden="1" customWidth="1"/>
    <col min="16" max="28" width="14.140625" style="966" customWidth="1"/>
    <col min="29" max="16384" width="9.140625" style="966"/>
  </cols>
  <sheetData>
    <row r="1" spans="1:28" ht="23.25" customHeight="1" x14ac:dyDescent="0.3">
      <c r="A1" s="820" t="s">
        <v>2918</v>
      </c>
      <c r="B1" s="820"/>
      <c r="C1" s="820"/>
      <c r="D1" s="820"/>
      <c r="E1" s="820"/>
      <c r="F1" s="994"/>
      <c r="G1" s="994"/>
      <c r="H1" s="994"/>
      <c r="I1" s="994"/>
      <c r="J1" s="994"/>
      <c r="K1" s="994"/>
      <c r="L1" s="994"/>
      <c r="M1" s="994"/>
      <c r="N1" s="994"/>
      <c r="O1" s="994"/>
      <c r="P1" s="994"/>
      <c r="Q1" s="994"/>
      <c r="R1" s="994"/>
      <c r="S1" s="994"/>
      <c r="T1" s="994"/>
      <c r="U1" s="994"/>
      <c r="V1" s="994"/>
      <c r="W1" s="994"/>
      <c r="X1" s="994"/>
      <c r="Y1" s="994"/>
      <c r="Z1" s="994"/>
      <c r="AA1" s="994"/>
      <c r="AB1" s="994"/>
    </row>
    <row r="2" spans="1:28" s="1121" customFormat="1" ht="23.1" customHeight="1" thickBot="1" x14ac:dyDescent="0.3">
      <c r="A2" s="1120"/>
      <c r="F2" s="1122"/>
      <c r="G2" s="1122"/>
      <c r="H2" s="1122"/>
      <c r="I2" s="1122"/>
      <c r="J2" s="1122"/>
      <c r="K2" s="1122"/>
      <c r="L2" s="1122"/>
      <c r="M2" s="1122"/>
      <c r="N2" s="1122"/>
      <c r="O2" s="1122"/>
      <c r="P2" s="1122"/>
      <c r="Q2" s="1122"/>
      <c r="R2" s="1122"/>
      <c r="S2" s="1122"/>
      <c r="T2" s="1122"/>
      <c r="U2" s="1122"/>
      <c r="V2" s="1122"/>
      <c r="Z2" s="1122"/>
      <c r="AA2" s="1122"/>
      <c r="AB2" s="1122" t="s">
        <v>857</v>
      </c>
    </row>
    <row r="3" spans="1:28" ht="30" customHeight="1" thickTop="1" thickBot="1" x14ac:dyDescent="0.4">
      <c r="A3" s="1123"/>
      <c r="B3" s="1124">
        <v>43435</v>
      </c>
      <c r="C3" s="1125">
        <v>43466</v>
      </c>
      <c r="D3" s="1125">
        <v>43497</v>
      </c>
      <c r="E3" s="1125">
        <v>43525</v>
      </c>
      <c r="F3" s="1125">
        <v>43556</v>
      </c>
      <c r="G3" s="1125">
        <v>43586</v>
      </c>
      <c r="H3" s="1125">
        <v>43617</v>
      </c>
      <c r="I3" s="1125">
        <v>43647</v>
      </c>
      <c r="J3" s="1125">
        <v>43678</v>
      </c>
      <c r="K3" s="1125">
        <v>43709</v>
      </c>
      <c r="L3" s="1125">
        <v>43739</v>
      </c>
      <c r="M3" s="1125">
        <v>43770</v>
      </c>
      <c r="N3" s="1125">
        <v>43800</v>
      </c>
      <c r="O3" s="1125">
        <v>43831</v>
      </c>
      <c r="P3" s="1126" t="s">
        <v>2724</v>
      </c>
      <c r="Q3" s="1126" t="s">
        <v>2726</v>
      </c>
      <c r="R3" s="1126" t="s">
        <v>849</v>
      </c>
      <c r="S3" s="1126" t="s">
        <v>2731</v>
      </c>
      <c r="T3" s="1126" t="s">
        <v>579</v>
      </c>
      <c r="U3" s="1126" t="s">
        <v>479</v>
      </c>
      <c r="V3" s="1126" t="s">
        <v>480</v>
      </c>
      <c r="W3" s="1126" t="s">
        <v>481</v>
      </c>
      <c r="X3" s="1126" t="s">
        <v>482</v>
      </c>
      <c r="Y3" s="1126" t="s">
        <v>483</v>
      </c>
      <c r="Z3" s="1126" t="s">
        <v>484</v>
      </c>
      <c r="AA3" s="1126" t="s">
        <v>485</v>
      </c>
      <c r="AB3" s="1126" t="s">
        <v>486</v>
      </c>
    </row>
    <row r="4" spans="1:28" s="1130" customFormat="1" ht="27.95" customHeight="1" thickTop="1" x14ac:dyDescent="0.25">
      <c r="A4" s="1127" t="s">
        <v>748</v>
      </c>
      <c r="B4" s="1128" t="s">
        <v>2919</v>
      </c>
      <c r="C4" s="1129" t="s">
        <v>2458</v>
      </c>
      <c r="D4" s="1129" t="s">
        <v>2421</v>
      </c>
      <c r="E4" s="1129" t="s">
        <v>2421</v>
      </c>
      <c r="F4" s="1129" t="s">
        <v>2421</v>
      </c>
      <c r="G4" s="1129" t="s">
        <v>2421</v>
      </c>
      <c r="H4" s="1129" t="s">
        <v>2920</v>
      </c>
      <c r="I4" s="1129" t="s">
        <v>2921</v>
      </c>
      <c r="J4" s="1129" t="s">
        <v>2922</v>
      </c>
      <c r="K4" s="1129" t="s">
        <v>2922</v>
      </c>
      <c r="L4" s="1129" t="s">
        <v>2919</v>
      </c>
      <c r="M4" s="1129" t="s">
        <v>2922</v>
      </c>
      <c r="N4" s="1129" t="s">
        <v>2922</v>
      </c>
      <c r="O4" s="1129" t="s">
        <v>956</v>
      </c>
      <c r="P4" s="1129" t="s">
        <v>2923</v>
      </c>
      <c r="Q4" s="1129" t="s">
        <v>2924</v>
      </c>
      <c r="R4" s="1129" t="s">
        <v>2925</v>
      </c>
      <c r="S4" s="1129" t="s">
        <v>2926</v>
      </c>
      <c r="T4" s="1129" t="s">
        <v>2361</v>
      </c>
      <c r="U4" s="1129" t="s">
        <v>2261</v>
      </c>
      <c r="V4" s="1129" t="s">
        <v>2927</v>
      </c>
      <c r="W4" s="1129" t="s">
        <v>2928</v>
      </c>
      <c r="X4" s="1129" t="str">
        <f>'[328]Value-For MSB'!$AA$4</f>
        <v>3.90-9.50</v>
      </c>
      <c r="Y4" s="1129" t="s">
        <v>2926</v>
      </c>
      <c r="Z4" s="1129" t="s">
        <v>2926</v>
      </c>
      <c r="AA4" s="1129" t="s">
        <v>2927</v>
      </c>
      <c r="AB4" s="1129" t="s">
        <v>2929</v>
      </c>
    </row>
    <row r="5" spans="1:28" s="1132" customFormat="1" ht="27.95" customHeight="1" x14ac:dyDescent="0.25">
      <c r="A5" s="1131" t="s">
        <v>2746</v>
      </c>
      <c r="B5" s="1128" t="s">
        <v>2930</v>
      </c>
      <c r="C5" s="1129" t="s">
        <v>2931</v>
      </c>
      <c r="D5" s="1129">
        <v>6.25</v>
      </c>
      <c r="E5" s="1129" t="s">
        <v>2932</v>
      </c>
      <c r="F5" s="1129" t="s">
        <v>2933</v>
      </c>
      <c r="G5" s="1129" t="s">
        <v>2934</v>
      </c>
      <c r="H5" s="1129" t="s">
        <v>2935</v>
      </c>
      <c r="I5" s="1129" t="s">
        <v>2936</v>
      </c>
      <c r="J5" s="1129" t="s">
        <v>2935</v>
      </c>
      <c r="K5" s="1129" t="s">
        <v>2937</v>
      </c>
      <c r="L5" s="1129" t="s">
        <v>2938</v>
      </c>
      <c r="M5" s="1129">
        <v>6.1</v>
      </c>
      <c r="N5" s="1129" t="s">
        <v>2939</v>
      </c>
      <c r="O5" s="1129" t="s">
        <v>1167</v>
      </c>
      <c r="P5" s="1129" t="s">
        <v>2940</v>
      </c>
      <c r="Q5" s="1129">
        <v>6.35</v>
      </c>
      <c r="R5" s="1129" t="s">
        <v>367</v>
      </c>
      <c r="S5" s="1129">
        <v>6.4</v>
      </c>
      <c r="T5" s="1129" t="s">
        <v>2941</v>
      </c>
      <c r="U5" s="1129" t="s">
        <v>2942</v>
      </c>
      <c r="V5" s="1129">
        <v>7.51</v>
      </c>
      <c r="W5" s="1129" t="s">
        <v>942</v>
      </c>
      <c r="X5" s="1129" t="str">
        <f>'[328]Value-For MSB'!$AA$5</f>
        <v>4.75-5.35</v>
      </c>
      <c r="Y5" s="1129" t="s">
        <v>2943</v>
      </c>
      <c r="Z5" s="1129" t="s">
        <v>2944</v>
      </c>
      <c r="AA5" s="1129" t="s">
        <v>2945</v>
      </c>
      <c r="AB5" s="1129" t="s">
        <v>2946</v>
      </c>
    </row>
    <row r="6" spans="1:28" s="1132" customFormat="1" ht="27.95" customHeight="1" x14ac:dyDescent="0.25">
      <c r="A6" s="1131" t="s">
        <v>692</v>
      </c>
      <c r="B6" s="1128">
        <v>6.75</v>
      </c>
      <c r="C6" s="1129" t="s">
        <v>2947</v>
      </c>
      <c r="D6" s="1129" t="s">
        <v>2947</v>
      </c>
      <c r="E6" s="1129">
        <v>6.75</v>
      </c>
      <c r="F6" s="1129" t="s">
        <v>2947</v>
      </c>
      <c r="G6" s="1129" t="s">
        <v>2947</v>
      </c>
      <c r="H6" s="1129" t="s">
        <v>2948</v>
      </c>
      <c r="I6" s="1129" t="s">
        <v>367</v>
      </c>
      <c r="J6" s="1129" t="s">
        <v>367</v>
      </c>
      <c r="K6" s="1129" t="s">
        <v>367</v>
      </c>
      <c r="L6" s="1129" t="s">
        <v>367</v>
      </c>
      <c r="M6" s="1129" t="s">
        <v>367</v>
      </c>
      <c r="N6" s="1129">
        <v>6.75</v>
      </c>
      <c r="O6" s="1129" t="s">
        <v>367</v>
      </c>
      <c r="P6" s="1129" t="s">
        <v>367</v>
      </c>
      <c r="Q6" s="1129">
        <v>6.75</v>
      </c>
      <c r="R6" s="1129" t="s">
        <v>367</v>
      </c>
      <c r="S6" s="1129" t="s">
        <v>367</v>
      </c>
      <c r="T6" s="1129" t="s">
        <v>367</v>
      </c>
      <c r="U6" s="1129" t="s">
        <v>367</v>
      </c>
      <c r="V6" s="1129" t="s">
        <v>367</v>
      </c>
      <c r="W6" s="1129" t="s">
        <v>367</v>
      </c>
      <c r="X6" s="1129" t="str">
        <f>'[328]Value-For MSB'!$AA$11</f>
        <v>-</v>
      </c>
      <c r="Y6" s="1129" t="s">
        <v>367</v>
      </c>
      <c r="Z6" s="1129" t="s">
        <v>367</v>
      </c>
      <c r="AA6" s="1129" t="s">
        <v>367</v>
      </c>
      <c r="AB6" s="1129" t="s">
        <v>367</v>
      </c>
    </row>
    <row r="7" spans="1:28" s="1132" customFormat="1" ht="27.95" customHeight="1" x14ac:dyDescent="0.25">
      <c r="A7" s="1131" t="s">
        <v>693</v>
      </c>
      <c r="B7" s="1128" t="s">
        <v>2949</v>
      </c>
      <c r="C7" s="1129" t="s">
        <v>2931</v>
      </c>
      <c r="D7" s="1129" t="s">
        <v>2940</v>
      </c>
      <c r="E7" s="1129" t="s">
        <v>2950</v>
      </c>
      <c r="F7" s="1129" t="s">
        <v>2951</v>
      </c>
      <c r="G7" s="1129" t="s">
        <v>2952</v>
      </c>
      <c r="H7" s="1129" t="s">
        <v>2920</v>
      </c>
      <c r="I7" s="1129" t="s">
        <v>2952</v>
      </c>
      <c r="J7" s="1129" t="s">
        <v>2952</v>
      </c>
      <c r="K7" s="1129" t="s">
        <v>2953</v>
      </c>
      <c r="L7" s="1129" t="s">
        <v>2954</v>
      </c>
      <c r="M7" s="1129" t="s">
        <v>1119</v>
      </c>
      <c r="N7" s="1129" t="s">
        <v>2954</v>
      </c>
      <c r="O7" s="1129" t="s">
        <v>2955</v>
      </c>
      <c r="P7" s="1129" t="s">
        <v>1003</v>
      </c>
      <c r="Q7" s="1129" t="s">
        <v>1284</v>
      </c>
      <c r="R7" s="1129" t="s">
        <v>2956</v>
      </c>
      <c r="S7" s="1129" t="s">
        <v>2957</v>
      </c>
      <c r="T7" s="1129" t="s">
        <v>1116</v>
      </c>
      <c r="U7" s="1129" t="s">
        <v>2958</v>
      </c>
      <c r="V7" s="1129" t="s">
        <v>2959</v>
      </c>
      <c r="W7" s="1129" t="s">
        <v>2928</v>
      </c>
      <c r="X7" s="1129" t="str">
        <f>'[328]Value-For MSB'!$AA$12</f>
        <v>4.75-8.95</v>
      </c>
      <c r="Y7" s="1129" t="s">
        <v>2960</v>
      </c>
      <c r="Z7" s="1129" t="s">
        <v>2961</v>
      </c>
      <c r="AA7" s="1129" t="s">
        <v>2962</v>
      </c>
      <c r="AB7" s="1129" t="s">
        <v>1531</v>
      </c>
    </row>
    <row r="8" spans="1:28" s="1132" customFormat="1" ht="27.95" customHeight="1" x14ac:dyDescent="0.25">
      <c r="A8" s="1131" t="s">
        <v>716</v>
      </c>
      <c r="B8" s="1128" t="s">
        <v>2947</v>
      </c>
      <c r="C8" s="1129" t="s">
        <v>2947</v>
      </c>
      <c r="D8" s="1129" t="s">
        <v>2947</v>
      </c>
      <c r="E8" s="1129">
        <v>8</v>
      </c>
      <c r="F8" s="1129">
        <v>8</v>
      </c>
      <c r="G8" s="1129">
        <v>9.1999999999999993</v>
      </c>
      <c r="H8" s="1129">
        <v>9.1999999999999993</v>
      </c>
      <c r="I8" s="1129">
        <v>9.1999999999999993</v>
      </c>
      <c r="J8" s="1129" t="s">
        <v>367</v>
      </c>
      <c r="K8" s="1129" t="s">
        <v>367</v>
      </c>
      <c r="L8" s="1129" t="s">
        <v>367</v>
      </c>
      <c r="M8" s="1129" t="s">
        <v>1066</v>
      </c>
      <c r="N8" s="1129" t="s">
        <v>367</v>
      </c>
      <c r="O8" s="1129" t="s">
        <v>367</v>
      </c>
      <c r="P8" s="1129">
        <v>6</v>
      </c>
      <c r="Q8" s="1129">
        <v>8.9499999999999993</v>
      </c>
      <c r="R8" s="1129" t="s">
        <v>367</v>
      </c>
      <c r="S8" s="1129" t="s">
        <v>367</v>
      </c>
      <c r="T8" s="1129">
        <v>7.05</v>
      </c>
      <c r="U8" s="1129" t="s">
        <v>367</v>
      </c>
      <c r="V8" s="1129" t="s">
        <v>367</v>
      </c>
      <c r="W8" s="1129" t="s">
        <v>367</v>
      </c>
      <c r="X8" s="1129">
        <f>'[328]Value-For MSB'!$AA$35</f>
        <v>8.75</v>
      </c>
      <c r="Y8" s="1129" t="s">
        <v>367</v>
      </c>
      <c r="Z8" s="1129" t="s">
        <v>367</v>
      </c>
      <c r="AA8" s="1129">
        <v>7.28</v>
      </c>
      <c r="AB8" s="1129" t="s">
        <v>367</v>
      </c>
    </row>
    <row r="9" spans="1:28" s="1132" customFormat="1" ht="27.95" customHeight="1" x14ac:dyDescent="0.25">
      <c r="A9" s="1131" t="s">
        <v>717</v>
      </c>
      <c r="B9" s="1128" t="s">
        <v>2947</v>
      </c>
      <c r="C9" s="1129" t="s">
        <v>2947</v>
      </c>
      <c r="D9" s="1129" t="s">
        <v>2947</v>
      </c>
      <c r="E9" s="1129" t="s">
        <v>2947</v>
      </c>
      <c r="F9" s="1129">
        <v>6.5</v>
      </c>
      <c r="G9" s="1129">
        <v>7.2</v>
      </c>
      <c r="H9" s="1129">
        <v>7.2</v>
      </c>
      <c r="I9" s="1129" t="s">
        <v>367</v>
      </c>
      <c r="J9" s="1129" t="s">
        <v>2963</v>
      </c>
      <c r="K9" s="1129" t="s">
        <v>367</v>
      </c>
      <c r="L9" s="1129" t="s">
        <v>367</v>
      </c>
      <c r="M9" s="1129" t="s">
        <v>367</v>
      </c>
      <c r="N9" s="1129">
        <v>7</v>
      </c>
      <c r="O9" s="1129" t="s">
        <v>367</v>
      </c>
      <c r="P9" s="1129" t="s">
        <v>367</v>
      </c>
      <c r="Q9" s="1129" t="s">
        <v>367</v>
      </c>
      <c r="R9" s="1129" t="s">
        <v>367</v>
      </c>
      <c r="S9" s="1129" t="s">
        <v>367</v>
      </c>
      <c r="T9" s="1129">
        <v>8.75</v>
      </c>
      <c r="U9" s="1129" t="s">
        <v>367</v>
      </c>
      <c r="V9" s="1129" t="s">
        <v>367</v>
      </c>
      <c r="W9" s="1129" t="s">
        <v>367</v>
      </c>
      <c r="X9" s="1129">
        <f>'[328]Value-For MSB'!$AA$36</f>
        <v>7.22</v>
      </c>
      <c r="Y9" s="1129">
        <v>6</v>
      </c>
      <c r="Z9" s="1129" t="s">
        <v>367</v>
      </c>
      <c r="AA9" s="1129" t="s">
        <v>367</v>
      </c>
      <c r="AB9" s="1129" t="s">
        <v>367</v>
      </c>
    </row>
    <row r="10" spans="1:28" s="1132" customFormat="1" ht="27.95" customHeight="1" x14ac:dyDescent="0.25">
      <c r="A10" s="1131" t="s">
        <v>718</v>
      </c>
      <c r="B10" s="1128" t="s">
        <v>2964</v>
      </c>
      <c r="C10" s="1129" t="s">
        <v>1169</v>
      </c>
      <c r="D10" s="1129" t="s">
        <v>2924</v>
      </c>
      <c r="E10" s="1129" t="s">
        <v>2965</v>
      </c>
      <c r="F10" s="1129" t="s">
        <v>1284</v>
      </c>
      <c r="G10" s="1129" t="s">
        <v>2955</v>
      </c>
      <c r="H10" s="1129" t="s">
        <v>2955</v>
      </c>
      <c r="I10" s="1129" t="s">
        <v>2924</v>
      </c>
      <c r="J10" s="1129" t="s">
        <v>2966</v>
      </c>
      <c r="K10" s="1129" t="s">
        <v>2967</v>
      </c>
      <c r="L10" s="1129" t="s">
        <v>2954</v>
      </c>
      <c r="M10" s="1129" t="s">
        <v>2924</v>
      </c>
      <c r="N10" s="1129" t="s">
        <v>2968</v>
      </c>
      <c r="O10" s="1129" t="s">
        <v>2954</v>
      </c>
      <c r="P10" s="1129" t="s">
        <v>2924</v>
      </c>
      <c r="Q10" s="1129" t="s">
        <v>2933</v>
      </c>
      <c r="R10" s="1129" t="s">
        <v>2969</v>
      </c>
      <c r="S10" s="1129" t="s">
        <v>2970</v>
      </c>
      <c r="T10" s="1129" t="s">
        <v>2182</v>
      </c>
      <c r="U10" s="1129" t="s">
        <v>2971</v>
      </c>
      <c r="V10" s="1129" t="s">
        <v>2972</v>
      </c>
      <c r="W10" s="1129" t="s">
        <v>2973</v>
      </c>
      <c r="X10" s="1129" t="str">
        <f>'[328]Value-For MSB'!$AA$37</f>
        <v>4.25-9.25</v>
      </c>
      <c r="Y10" s="1129" t="s">
        <v>2974</v>
      </c>
      <c r="Z10" s="1129" t="s">
        <v>2975</v>
      </c>
      <c r="AA10" s="1129" t="s">
        <v>2927</v>
      </c>
      <c r="AB10" s="1129" t="s">
        <v>2976</v>
      </c>
    </row>
    <row r="11" spans="1:28" s="1132" customFormat="1" ht="27.95" customHeight="1" x14ac:dyDescent="0.25">
      <c r="A11" s="1131" t="s">
        <v>728</v>
      </c>
      <c r="B11" s="1128" t="s">
        <v>2458</v>
      </c>
      <c r="C11" s="1129" t="s">
        <v>2458</v>
      </c>
      <c r="D11" s="1129" t="s">
        <v>2964</v>
      </c>
      <c r="E11" s="1129" t="s">
        <v>2922</v>
      </c>
      <c r="F11" s="1129" t="s">
        <v>2977</v>
      </c>
      <c r="G11" s="1129" t="s">
        <v>2922</v>
      </c>
      <c r="H11" s="1129" t="s">
        <v>2458</v>
      </c>
      <c r="I11" s="1129" t="s">
        <v>2921</v>
      </c>
      <c r="J11" s="1129" t="s">
        <v>2952</v>
      </c>
      <c r="K11" s="1129" t="s">
        <v>2978</v>
      </c>
      <c r="L11" s="1129" t="s">
        <v>2458</v>
      </c>
      <c r="M11" s="1129" t="s">
        <v>2432</v>
      </c>
      <c r="N11" s="1129" t="s">
        <v>2921</v>
      </c>
      <c r="O11" s="1129" t="s">
        <v>2921</v>
      </c>
      <c r="P11" s="1129" t="s">
        <v>2954</v>
      </c>
      <c r="Q11" s="1129" t="s">
        <v>1284</v>
      </c>
      <c r="R11" s="1129" t="s">
        <v>367</v>
      </c>
      <c r="S11" s="1129" t="s">
        <v>2924</v>
      </c>
      <c r="T11" s="1129" t="s">
        <v>2979</v>
      </c>
      <c r="U11" s="1129" t="s">
        <v>2980</v>
      </c>
      <c r="V11" s="1129" t="s">
        <v>2981</v>
      </c>
      <c r="W11" s="1129" t="s">
        <v>2982</v>
      </c>
      <c r="X11" s="1129" t="str">
        <f>'[328]Value-For MSB'!$AA$47</f>
        <v>3.90-9.50</v>
      </c>
      <c r="Y11" s="1129" t="s">
        <v>2982</v>
      </c>
      <c r="Z11" s="1129" t="s">
        <v>2955</v>
      </c>
      <c r="AA11" s="1129" t="s">
        <v>2983</v>
      </c>
      <c r="AB11" s="1129" t="s">
        <v>2984</v>
      </c>
    </row>
    <row r="12" spans="1:28" s="1132" customFormat="1" ht="27.95" customHeight="1" x14ac:dyDescent="0.25">
      <c r="A12" s="1131" t="s">
        <v>732</v>
      </c>
      <c r="B12" s="1128" t="s">
        <v>2933</v>
      </c>
      <c r="C12" s="1129" t="s">
        <v>2985</v>
      </c>
      <c r="D12" s="1129" t="s">
        <v>1117</v>
      </c>
      <c r="E12" s="1129" t="s">
        <v>2931</v>
      </c>
      <c r="F12" s="1129" t="s">
        <v>2986</v>
      </c>
      <c r="G12" s="1129" t="s">
        <v>2987</v>
      </c>
      <c r="H12" s="1129" t="s">
        <v>2988</v>
      </c>
      <c r="I12" s="1129" t="s">
        <v>2989</v>
      </c>
      <c r="J12" s="1129" t="s">
        <v>2930</v>
      </c>
      <c r="K12" s="1129" t="s">
        <v>2990</v>
      </c>
      <c r="L12" s="1129" t="s">
        <v>2991</v>
      </c>
      <c r="M12" s="1129" t="s">
        <v>2992</v>
      </c>
      <c r="N12" s="1129" t="s">
        <v>1284</v>
      </c>
      <c r="O12" s="1129" t="s">
        <v>1110</v>
      </c>
      <c r="P12" s="1129" t="s">
        <v>2993</v>
      </c>
      <c r="Q12" s="1129" t="s">
        <v>2933</v>
      </c>
      <c r="R12" s="1129">
        <v>7.99</v>
      </c>
      <c r="S12" s="1129">
        <v>9</v>
      </c>
      <c r="T12" s="1129" t="s">
        <v>2994</v>
      </c>
      <c r="U12" s="1129" t="s">
        <v>2995</v>
      </c>
      <c r="V12" s="1129" t="s">
        <v>2996</v>
      </c>
      <c r="W12" s="1129" t="s">
        <v>1284</v>
      </c>
      <c r="X12" s="1129" t="str">
        <f>'[328]Value-For MSB'!$AA$51</f>
        <v>7.45-8.50</v>
      </c>
      <c r="Y12" s="1129" t="s">
        <v>2997</v>
      </c>
      <c r="Z12" s="1129" t="s">
        <v>2262</v>
      </c>
      <c r="AA12" s="1129" t="s">
        <v>2998</v>
      </c>
      <c r="AB12" s="1129" t="s">
        <v>1599</v>
      </c>
    </row>
    <row r="13" spans="1:28" s="1132" customFormat="1" ht="27.95" customHeight="1" x14ac:dyDescent="0.25">
      <c r="A13" s="1131" t="s">
        <v>738</v>
      </c>
      <c r="B13" s="1128" t="s">
        <v>2717</v>
      </c>
      <c r="C13" s="1129" t="s">
        <v>2977</v>
      </c>
      <c r="D13" s="1129" t="s">
        <v>2999</v>
      </c>
      <c r="E13" s="1129" t="s">
        <v>3000</v>
      </c>
      <c r="F13" s="1129">
        <v>7.5</v>
      </c>
      <c r="G13" s="1129" t="s">
        <v>2432</v>
      </c>
      <c r="H13" s="1129" t="s">
        <v>2458</v>
      </c>
      <c r="I13" s="1129" t="s">
        <v>2921</v>
      </c>
      <c r="J13" s="1129" t="s">
        <v>2432</v>
      </c>
      <c r="K13" s="1129" t="s">
        <v>2567</v>
      </c>
      <c r="L13" s="1129" t="s">
        <v>3001</v>
      </c>
      <c r="M13" s="1129" t="s">
        <v>3002</v>
      </c>
      <c r="N13" s="1129" t="s">
        <v>1001</v>
      </c>
      <c r="O13" s="1129" t="s">
        <v>3003</v>
      </c>
      <c r="P13" s="1129" t="s">
        <v>2924</v>
      </c>
      <c r="Q13" s="1129" t="s">
        <v>3004</v>
      </c>
      <c r="R13" s="1129" t="s">
        <v>367</v>
      </c>
      <c r="S13" s="1129">
        <v>8.25</v>
      </c>
      <c r="T13" s="1129" t="s">
        <v>3005</v>
      </c>
      <c r="U13" s="1129" t="s">
        <v>3006</v>
      </c>
      <c r="V13" s="1129">
        <v>6.17</v>
      </c>
      <c r="W13" s="1129" t="s">
        <v>1180</v>
      </c>
      <c r="X13" s="1129" t="str">
        <f>'[328]Value-For MSB'!$AA$57</f>
        <v>4.50-7.25</v>
      </c>
      <c r="Y13" s="1129">
        <v>6.6</v>
      </c>
      <c r="Z13" s="1129">
        <v>6.95</v>
      </c>
      <c r="AA13" s="1129">
        <v>4.0999999999999996</v>
      </c>
      <c r="AB13" s="1129" t="s">
        <v>3007</v>
      </c>
    </row>
    <row r="14" spans="1:28" s="1132" customFormat="1" ht="27.95" customHeight="1" x14ac:dyDescent="0.25">
      <c r="A14" s="1131" t="s">
        <v>749</v>
      </c>
      <c r="B14" s="1128" t="s">
        <v>3008</v>
      </c>
      <c r="C14" s="1129" t="s">
        <v>3009</v>
      </c>
      <c r="D14" s="1129" t="s">
        <v>1860</v>
      </c>
      <c r="E14" s="1129" t="s">
        <v>3010</v>
      </c>
      <c r="F14" s="1129" t="s">
        <v>3011</v>
      </c>
      <c r="G14" s="1129" t="s">
        <v>2952</v>
      </c>
      <c r="H14" s="1129" t="s">
        <v>2952</v>
      </c>
      <c r="I14" s="1129" t="s">
        <v>3012</v>
      </c>
      <c r="J14" s="1129" t="s">
        <v>2952</v>
      </c>
      <c r="K14" s="1129" t="s">
        <v>2969</v>
      </c>
      <c r="L14" s="1129">
        <v>7</v>
      </c>
      <c r="M14" s="1129" t="s">
        <v>2568</v>
      </c>
      <c r="N14" s="1129" t="s">
        <v>1358</v>
      </c>
      <c r="O14" s="1129" t="s">
        <v>2937</v>
      </c>
      <c r="P14" s="1129" t="s">
        <v>3013</v>
      </c>
      <c r="Q14" s="1129" t="s">
        <v>3014</v>
      </c>
      <c r="R14" s="1129" t="s">
        <v>367</v>
      </c>
      <c r="S14" s="1129" t="s">
        <v>1065</v>
      </c>
      <c r="T14" s="1129">
        <v>8</v>
      </c>
      <c r="U14" s="1129" t="s">
        <v>3015</v>
      </c>
      <c r="V14" s="1129" t="s">
        <v>3016</v>
      </c>
      <c r="W14" s="1129" t="s">
        <v>3017</v>
      </c>
      <c r="X14" s="1129">
        <f>'[328]Value-For MSB'!$AA$70</f>
        <v>6.01</v>
      </c>
      <c r="Y14" s="1129" t="s">
        <v>367</v>
      </c>
      <c r="Z14" s="1129" t="s">
        <v>3018</v>
      </c>
      <c r="AA14" s="1129" t="s">
        <v>367</v>
      </c>
      <c r="AB14" s="1129" t="s">
        <v>3019</v>
      </c>
    </row>
    <row r="15" spans="1:28" s="1132" customFormat="1" ht="27.95" customHeight="1" x14ac:dyDescent="0.25">
      <c r="A15" s="1131" t="s">
        <v>756</v>
      </c>
      <c r="B15" s="1128">
        <v>6.2</v>
      </c>
      <c r="C15" s="1129" t="s">
        <v>2986</v>
      </c>
      <c r="D15" s="1129">
        <v>6.35</v>
      </c>
      <c r="E15" s="1129" t="s">
        <v>2947</v>
      </c>
      <c r="F15" s="1129">
        <v>7.5</v>
      </c>
      <c r="G15" s="1129">
        <v>8</v>
      </c>
      <c r="H15" s="1129" t="s">
        <v>3020</v>
      </c>
      <c r="I15" s="1129" t="s">
        <v>367</v>
      </c>
      <c r="J15" s="1129" t="s">
        <v>3013</v>
      </c>
      <c r="K15" s="1129" t="s">
        <v>367</v>
      </c>
      <c r="L15" s="1129">
        <v>8</v>
      </c>
      <c r="M15" s="1129">
        <v>8.9499999999999993</v>
      </c>
      <c r="N15" s="1129" t="s">
        <v>3021</v>
      </c>
      <c r="O15" s="1129" t="s">
        <v>3022</v>
      </c>
      <c r="P15" s="1129">
        <v>8.5</v>
      </c>
      <c r="Q15" s="1129" t="s">
        <v>926</v>
      </c>
      <c r="R15" s="1129" t="s">
        <v>367</v>
      </c>
      <c r="S15" s="1129" t="s">
        <v>367</v>
      </c>
      <c r="T15" s="1129" t="s">
        <v>3023</v>
      </c>
      <c r="U15" s="1129" t="s">
        <v>3024</v>
      </c>
      <c r="V15" s="1129" t="s">
        <v>3025</v>
      </c>
      <c r="W15" s="1129" t="s">
        <v>3026</v>
      </c>
      <c r="X15" s="1129" t="str">
        <f>'[328]Value-For MSB'!$AA$77</f>
        <v>4.75-7.50</v>
      </c>
      <c r="Y15" s="1129" t="s">
        <v>3027</v>
      </c>
      <c r="Z15" s="1129" t="s">
        <v>367</v>
      </c>
      <c r="AA15" s="1129" t="s">
        <v>367</v>
      </c>
      <c r="AB15" s="1129" t="s">
        <v>3027</v>
      </c>
    </row>
    <row r="16" spans="1:28" s="1132" customFormat="1" ht="27.95" customHeight="1" x14ac:dyDescent="0.25">
      <c r="A16" s="1131" t="s">
        <v>757</v>
      </c>
      <c r="B16" s="1128" t="s">
        <v>947</v>
      </c>
      <c r="C16" s="1129" t="s">
        <v>3028</v>
      </c>
      <c r="D16" s="1129" t="s">
        <v>3029</v>
      </c>
      <c r="E16" s="1129" t="s">
        <v>3030</v>
      </c>
      <c r="F16" s="1129" t="s">
        <v>2940</v>
      </c>
      <c r="G16" s="1129" t="s">
        <v>2432</v>
      </c>
      <c r="H16" s="1129" t="s">
        <v>2717</v>
      </c>
      <c r="I16" s="1129" t="s">
        <v>2717</v>
      </c>
      <c r="J16" s="1129" t="s">
        <v>2922</v>
      </c>
      <c r="K16" s="1129" t="s">
        <v>3031</v>
      </c>
      <c r="L16" s="1129" t="s">
        <v>3032</v>
      </c>
      <c r="M16" s="1129" t="s">
        <v>2988</v>
      </c>
      <c r="N16" s="1129" t="s">
        <v>2988</v>
      </c>
      <c r="O16" s="1129" t="s">
        <v>1119</v>
      </c>
      <c r="P16" s="1129" t="s">
        <v>3033</v>
      </c>
      <c r="Q16" s="1129" t="s">
        <v>3034</v>
      </c>
      <c r="R16" s="1129">
        <v>6.6</v>
      </c>
      <c r="S16" s="1129" t="s">
        <v>367</v>
      </c>
      <c r="T16" s="1129" t="s">
        <v>3035</v>
      </c>
      <c r="U16" s="1129" t="s">
        <v>3036</v>
      </c>
      <c r="V16" s="1129" t="s">
        <v>3037</v>
      </c>
      <c r="W16" s="1129" t="s">
        <v>1115</v>
      </c>
      <c r="X16" s="1129" t="str">
        <f>'[328]Value-For MSB'!$AA$78</f>
        <v>3.90-8.95</v>
      </c>
      <c r="Y16" s="1129" t="s">
        <v>3038</v>
      </c>
      <c r="Z16" s="1129" t="s">
        <v>3039</v>
      </c>
      <c r="AA16" s="1129" t="s">
        <v>3040</v>
      </c>
      <c r="AB16" s="1129" t="s">
        <v>999</v>
      </c>
    </row>
    <row r="17" spans="1:28" s="1132" customFormat="1" ht="27.95" customHeight="1" x14ac:dyDescent="0.25">
      <c r="A17" s="1131" t="s">
        <v>764</v>
      </c>
      <c r="B17" s="1128" t="s">
        <v>3041</v>
      </c>
      <c r="C17" s="1129" t="s">
        <v>945</v>
      </c>
      <c r="D17" s="1129" t="s">
        <v>2458</v>
      </c>
      <c r="E17" s="1129" t="s">
        <v>3042</v>
      </c>
      <c r="F17" s="1129" t="s">
        <v>2495</v>
      </c>
      <c r="G17" s="1129" t="s">
        <v>2495</v>
      </c>
      <c r="H17" s="1129" t="s">
        <v>2987</v>
      </c>
      <c r="I17" s="1129" t="s">
        <v>3043</v>
      </c>
      <c r="J17" s="1129" t="s">
        <v>3044</v>
      </c>
      <c r="K17" s="1129" t="s">
        <v>2968</v>
      </c>
      <c r="L17" s="1129" t="s">
        <v>3045</v>
      </c>
      <c r="M17" s="1129" t="s">
        <v>2940</v>
      </c>
      <c r="N17" s="1129" t="s">
        <v>2924</v>
      </c>
      <c r="O17" s="1129" t="s">
        <v>2924</v>
      </c>
      <c r="P17" s="1129" t="s">
        <v>3046</v>
      </c>
      <c r="Q17" s="1129" t="s">
        <v>2953</v>
      </c>
      <c r="R17" s="1129" t="s">
        <v>367</v>
      </c>
      <c r="S17" s="1129" t="s">
        <v>3047</v>
      </c>
      <c r="T17" s="1129" t="s">
        <v>3048</v>
      </c>
      <c r="U17" s="1129" t="s">
        <v>2970</v>
      </c>
      <c r="V17" s="1129" t="s">
        <v>3049</v>
      </c>
      <c r="W17" s="1129" t="s">
        <v>2964</v>
      </c>
      <c r="X17" s="1129" t="str">
        <f>'[328]Value-For MSB'!$AA$85</f>
        <v>6.64-9.25</v>
      </c>
      <c r="Y17" s="1129" t="s">
        <v>2953</v>
      </c>
      <c r="Z17" s="1129" t="s">
        <v>3050</v>
      </c>
      <c r="AA17" s="1129" t="s">
        <v>3051</v>
      </c>
      <c r="AB17" s="1129" t="s">
        <v>3039</v>
      </c>
    </row>
    <row r="18" spans="1:28" s="1132" customFormat="1" ht="27.95" customHeight="1" x14ac:dyDescent="0.25">
      <c r="A18" s="1131" t="s">
        <v>771</v>
      </c>
      <c r="B18" s="1128">
        <v>8</v>
      </c>
      <c r="C18" s="1129" t="s">
        <v>3052</v>
      </c>
      <c r="D18" s="1129" t="s">
        <v>3002</v>
      </c>
      <c r="E18" s="1129">
        <v>7.82</v>
      </c>
      <c r="F18" s="1129" t="s">
        <v>3010</v>
      </c>
      <c r="G18" s="1129" t="s">
        <v>1179</v>
      </c>
      <c r="H18" s="1129" t="s">
        <v>3053</v>
      </c>
      <c r="I18" s="1129" t="s">
        <v>367</v>
      </c>
      <c r="J18" s="1129" t="s">
        <v>3054</v>
      </c>
      <c r="K18" s="1129" t="s">
        <v>367</v>
      </c>
      <c r="L18" s="1129" t="s">
        <v>367</v>
      </c>
      <c r="M18" s="1129">
        <v>7.05</v>
      </c>
      <c r="N18" s="1129" t="s">
        <v>1065</v>
      </c>
      <c r="O18" s="1129" t="s">
        <v>367</v>
      </c>
      <c r="P18" s="1129">
        <v>7.5</v>
      </c>
      <c r="Q18" s="1129" t="s">
        <v>3055</v>
      </c>
      <c r="R18" s="1129" t="s">
        <v>367</v>
      </c>
      <c r="S18" s="1129">
        <v>8</v>
      </c>
      <c r="T18" s="1129" t="s">
        <v>3056</v>
      </c>
      <c r="U18" s="1129" t="s">
        <v>3057</v>
      </c>
      <c r="V18" s="1129" t="s">
        <v>1283</v>
      </c>
      <c r="W18" s="1129" t="s">
        <v>3014</v>
      </c>
      <c r="X18" s="1129">
        <f>'[328]Value-For MSB'!$AA$92</f>
        <v>8</v>
      </c>
      <c r="Y18" s="1129" t="s">
        <v>2989</v>
      </c>
      <c r="Z18" s="1129">
        <v>7</v>
      </c>
      <c r="AA18" s="1129" t="s">
        <v>367</v>
      </c>
      <c r="AB18" s="1129" t="s">
        <v>367</v>
      </c>
    </row>
    <row r="19" spans="1:28" s="1132" customFormat="1" ht="27.95" customHeight="1" x14ac:dyDescent="0.25">
      <c r="A19" s="1131" t="s">
        <v>777</v>
      </c>
      <c r="B19" s="1128" t="s">
        <v>2947</v>
      </c>
      <c r="C19" s="1129" t="s">
        <v>2947</v>
      </c>
      <c r="D19" s="1129" t="s">
        <v>2947</v>
      </c>
      <c r="E19" s="1129">
        <v>8</v>
      </c>
      <c r="F19" s="1129" t="s">
        <v>2947</v>
      </c>
      <c r="G19" s="1129" t="s">
        <v>2947</v>
      </c>
      <c r="H19" s="1129" t="s">
        <v>3058</v>
      </c>
      <c r="I19" s="1129" t="s">
        <v>3059</v>
      </c>
      <c r="J19" s="1129" t="s">
        <v>3060</v>
      </c>
      <c r="K19" s="1129" t="s">
        <v>1029</v>
      </c>
      <c r="L19" s="1129" t="s">
        <v>3061</v>
      </c>
      <c r="M19" s="1129">
        <v>9.5</v>
      </c>
      <c r="N19" s="1129" t="s">
        <v>367</v>
      </c>
      <c r="O19" s="1129" t="s">
        <v>367</v>
      </c>
      <c r="P19" s="1129" t="s">
        <v>3039</v>
      </c>
      <c r="Q19" s="1129" t="s">
        <v>367</v>
      </c>
      <c r="R19" s="1129" t="s">
        <v>367</v>
      </c>
      <c r="S19" s="1129">
        <v>8.01</v>
      </c>
      <c r="T19" s="1129" t="s">
        <v>367</v>
      </c>
      <c r="U19" s="1129">
        <v>7</v>
      </c>
      <c r="V19" s="1129">
        <v>7</v>
      </c>
      <c r="W19" s="1129" t="s">
        <v>367</v>
      </c>
      <c r="X19" s="1129">
        <f>'[328]Value-For MSB'!$AA$98</f>
        <v>5.75</v>
      </c>
      <c r="Y19" s="1129" t="s">
        <v>367</v>
      </c>
      <c r="Z19" s="1129">
        <v>5.75</v>
      </c>
      <c r="AA19" s="1129" t="s">
        <v>367</v>
      </c>
      <c r="AB19" s="1129">
        <v>6.59</v>
      </c>
    </row>
    <row r="20" spans="1:28" s="1132" customFormat="1" ht="27.95" customHeight="1" x14ac:dyDescent="0.25">
      <c r="A20" s="823" t="s">
        <v>780</v>
      </c>
      <c r="B20" s="1128" t="s">
        <v>3062</v>
      </c>
      <c r="C20" s="1129" t="s">
        <v>3063</v>
      </c>
      <c r="D20" s="1129" t="s">
        <v>3064</v>
      </c>
      <c r="E20" s="1129" t="s">
        <v>2421</v>
      </c>
      <c r="F20" s="1129" t="s">
        <v>3065</v>
      </c>
      <c r="G20" s="1129" t="s">
        <v>3066</v>
      </c>
      <c r="H20" s="1129" t="s">
        <v>2717</v>
      </c>
      <c r="I20" s="1129" t="s">
        <v>1268</v>
      </c>
      <c r="J20" s="1129" t="s">
        <v>2921</v>
      </c>
      <c r="K20" s="1129" t="s">
        <v>1066</v>
      </c>
      <c r="L20" s="1129">
        <v>9.9499999999999993</v>
      </c>
      <c r="M20" s="1129" t="s">
        <v>3032</v>
      </c>
      <c r="N20" s="1129" t="s">
        <v>3067</v>
      </c>
      <c r="O20" s="1129" t="s">
        <v>3068</v>
      </c>
      <c r="P20" s="1129" t="s">
        <v>942</v>
      </c>
      <c r="Q20" s="1129" t="s">
        <v>2938</v>
      </c>
      <c r="R20" s="1129" t="s">
        <v>367</v>
      </c>
      <c r="S20" s="1129">
        <v>6.95</v>
      </c>
      <c r="T20" s="1129" t="s">
        <v>367</v>
      </c>
      <c r="U20" s="1129">
        <v>7.25</v>
      </c>
      <c r="V20" s="1129" t="s">
        <v>367</v>
      </c>
      <c r="W20" s="1129" t="s">
        <v>3069</v>
      </c>
      <c r="X20" s="1129">
        <f>'[328]Value-For MSB'!$AA$101</f>
        <v>7</v>
      </c>
      <c r="Y20" s="1129">
        <v>7.5</v>
      </c>
      <c r="Z20" s="1129" t="s">
        <v>3070</v>
      </c>
      <c r="AA20" s="1129" t="s">
        <v>3071</v>
      </c>
      <c r="AB20" s="1129" t="s">
        <v>367</v>
      </c>
    </row>
    <row r="21" spans="1:28" s="1132" customFormat="1" ht="27.95" customHeight="1" thickBot="1" x14ac:dyDescent="0.3">
      <c r="A21" s="1131" t="s">
        <v>785</v>
      </c>
      <c r="B21" s="1128" t="s">
        <v>944</v>
      </c>
      <c r="C21" s="1129" t="s">
        <v>2205</v>
      </c>
      <c r="D21" s="1129" t="s">
        <v>3042</v>
      </c>
      <c r="E21" s="1129">
        <v>9.25</v>
      </c>
      <c r="F21" s="1129" t="s">
        <v>3072</v>
      </c>
      <c r="G21" s="1129" t="s">
        <v>3073</v>
      </c>
      <c r="H21" s="1129" t="s">
        <v>997</v>
      </c>
      <c r="I21" s="1129" t="s">
        <v>3044</v>
      </c>
      <c r="J21" s="1129" t="s">
        <v>3036</v>
      </c>
      <c r="K21" s="1129" t="s">
        <v>3074</v>
      </c>
      <c r="L21" s="1129" t="s">
        <v>3075</v>
      </c>
      <c r="M21" s="1129" t="s">
        <v>925</v>
      </c>
      <c r="N21" s="1129" t="s">
        <v>3076</v>
      </c>
      <c r="O21" s="1129" t="s">
        <v>3077</v>
      </c>
      <c r="P21" s="1129">
        <v>6.3</v>
      </c>
      <c r="Q21" s="1129" t="s">
        <v>948</v>
      </c>
      <c r="R21" s="1129" t="s">
        <v>367</v>
      </c>
      <c r="S21" s="1129" t="s">
        <v>367</v>
      </c>
      <c r="T21" s="1129" t="s">
        <v>2978</v>
      </c>
      <c r="U21" s="1129" t="s">
        <v>3078</v>
      </c>
      <c r="V21" s="1129" t="s">
        <v>1030</v>
      </c>
      <c r="W21" s="1129" t="s">
        <v>367</v>
      </c>
      <c r="X21" s="1129">
        <f>'[328]Value-For MSB'!$AA$106</f>
        <v>7.43</v>
      </c>
      <c r="Y21" s="1129" t="s">
        <v>367</v>
      </c>
      <c r="Z21" s="1129" t="s">
        <v>3079</v>
      </c>
      <c r="AA21" s="1129">
        <v>5.25</v>
      </c>
      <c r="AB21" s="1129">
        <v>5.25</v>
      </c>
    </row>
    <row r="22" spans="1:28" s="1130" customFormat="1" ht="27.95" customHeight="1" x14ac:dyDescent="0.25">
      <c r="A22" s="1133" t="s">
        <v>2527</v>
      </c>
      <c r="B22" s="1134" t="s">
        <v>3080</v>
      </c>
      <c r="C22" s="1135" t="s">
        <v>3081</v>
      </c>
      <c r="D22" s="1135" t="s">
        <v>3080</v>
      </c>
      <c r="E22" s="1136" t="s">
        <v>3081</v>
      </c>
      <c r="F22" s="1136" t="s">
        <v>3081</v>
      </c>
      <c r="G22" s="1136" t="s">
        <v>3082</v>
      </c>
      <c r="H22" s="1137" t="s">
        <v>3080</v>
      </c>
      <c r="I22" s="1137" t="s">
        <v>3083</v>
      </c>
      <c r="J22" s="1137" t="s">
        <v>3084</v>
      </c>
      <c r="K22" s="1137" t="s">
        <v>3084</v>
      </c>
      <c r="L22" s="1137" t="s">
        <v>3080</v>
      </c>
      <c r="M22" s="1137" t="s">
        <v>1458</v>
      </c>
      <c r="N22" s="1137" t="s">
        <v>3085</v>
      </c>
      <c r="O22" s="1137" t="s">
        <v>3086</v>
      </c>
      <c r="P22" s="1137" t="s">
        <v>3087</v>
      </c>
      <c r="Q22" s="1137" t="s">
        <v>3088</v>
      </c>
      <c r="R22" s="1137" t="s">
        <v>3089</v>
      </c>
      <c r="S22" s="1137" t="s">
        <v>3090</v>
      </c>
      <c r="T22" s="1137" t="s">
        <v>3091</v>
      </c>
      <c r="U22" s="1137" t="s">
        <v>3092</v>
      </c>
      <c r="V22" s="1137" t="s">
        <v>3093</v>
      </c>
      <c r="W22" s="1137" t="s">
        <v>3094</v>
      </c>
      <c r="X22" s="1137" t="str">
        <f>'[328]Value-For MSB'!$AA$110</f>
        <v>3.20-10.50</v>
      </c>
      <c r="Y22" s="1137" t="s">
        <v>3095</v>
      </c>
      <c r="Z22" s="1137" t="s">
        <v>3094</v>
      </c>
      <c r="AA22" s="1137" t="s">
        <v>3095</v>
      </c>
      <c r="AB22" s="1137" t="s">
        <v>3095</v>
      </c>
    </row>
    <row r="23" spans="1:28" s="1130" customFormat="1" ht="27.95" customHeight="1" x14ac:dyDescent="0.25">
      <c r="A23" s="1138" t="s">
        <v>2535</v>
      </c>
      <c r="B23" s="1139" t="s">
        <v>3096</v>
      </c>
      <c r="C23" s="1140" t="s">
        <v>3097</v>
      </c>
      <c r="D23" s="1140" t="s">
        <v>3098</v>
      </c>
      <c r="E23" s="1140" t="s">
        <v>3097</v>
      </c>
      <c r="F23" s="1140" t="s">
        <v>3099</v>
      </c>
      <c r="G23" s="1140" t="s">
        <v>3100</v>
      </c>
      <c r="H23" s="1140" t="s">
        <v>3096</v>
      </c>
      <c r="I23" s="1140" t="s">
        <v>3101</v>
      </c>
      <c r="J23" s="1140" t="s">
        <v>3102</v>
      </c>
      <c r="K23" s="1140" t="s">
        <v>3102</v>
      </c>
      <c r="L23" s="1140" t="s">
        <v>3103</v>
      </c>
      <c r="M23" s="1140" t="s">
        <v>3104</v>
      </c>
      <c r="N23" s="1140" t="s">
        <v>3085</v>
      </c>
      <c r="O23" s="1140" t="s">
        <v>3105</v>
      </c>
      <c r="P23" s="1140" t="s">
        <v>3106</v>
      </c>
      <c r="Q23" s="1140" t="s">
        <v>3107</v>
      </c>
      <c r="R23" s="1140" t="s">
        <v>3108</v>
      </c>
      <c r="S23" s="1140" t="s">
        <v>3089</v>
      </c>
      <c r="T23" s="1140" t="s">
        <v>3109</v>
      </c>
      <c r="U23" s="1140" t="s">
        <v>3110</v>
      </c>
      <c r="V23" s="1140" t="s">
        <v>3111</v>
      </c>
      <c r="W23" s="1140" t="s">
        <v>3112</v>
      </c>
      <c r="X23" s="1140" t="str">
        <f>'[328]Value-For MSB'!$AA$111</f>
        <v>3.20-9.15</v>
      </c>
      <c r="Y23" s="1140" t="s">
        <v>3113</v>
      </c>
      <c r="Z23" s="1140" t="s">
        <v>3112</v>
      </c>
      <c r="AA23" s="1140" t="s">
        <v>3113</v>
      </c>
      <c r="AB23" s="1140" t="s">
        <v>3113</v>
      </c>
    </row>
    <row r="24" spans="1:28" s="1130" customFormat="1" ht="27.95" customHeight="1" x14ac:dyDescent="0.25">
      <c r="A24" s="823" t="s">
        <v>2546</v>
      </c>
      <c r="B24" s="1128" t="s">
        <v>2947</v>
      </c>
      <c r="C24" s="1129" t="s">
        <v>2947</v>
      </c>
      <c r="D24" s="1129" t="s">
        <v>2947</v>
      </c>
      <c r="E24" s="1141" t="s">
        <v>3040</v>
      </c>
      <c r="F24" s="1141">
        <v>6.85</v>
      </c>
      <c r="G24" s="1141" t="s">
        <v>3012</v>
      </c>
      <c r="H24" s="1141" t="s">
        <v>3114</v>
      </c>
      <c r="I24" s="1141">
        <v>8.1999999999999993</v>
      </c>
      <c r="J24" s="1141" t="s">
        <v>3115</v>
      </c>
      <c r="K24" s="1141">
        <v>7</v>
      </c>
      <c r="L24" s="1141" t="s">
        <v>367</v>
      </c>
      <c r="M24" s="1141">
        <v>8</v>
      </c>
      <c r="N24" s="1141">
        <v>7.5</v>
      </c>
      <c r="O24" s="1141" t="s">
        <v>367</v>
      </c>
      <c r="P24" s="1141">
        <v>7.95</v>
      </c>
      <c r="Q24" s="1141" t="s">
        <v>367</v>
      </c>
      <c r="R24" s="1141" t="s">
        <v>367</v>
      </c>
      <c r="S24" s="1141" t="s">
        <v>367</v>
      </c>
      <c r="T24" s="1141">
        <v>9.9499999999999993</v>
      </c>
      <c r="U24" s="1141" t="s">
        <v>367</v>
      </c>
      <c r="V24" s="1141" t="s">
        <v>367</v>
      </c>
      <c r="W24" s="1141" t="s">
        <v>367</v>
      </c>
      <c r="X24" s="1141" t="str">
        <f>'[328]Value-For MSB'!$AA$112</f>
        <v>-</v>
      </c>
      <c r="Y24" s="1141">
        <v>4.9000000000000004</v>
      </c>
      <c r="Z24" s="1141" t="s">
        <v>367</v>
      </c>
      <c r="AA24" s="1141" t="s">
        <v>367</v>
      </c>
      <c r="AB24" s="1141" t="s">
        <v>2944</v>
      </c>
    </row>
    <row r="25" spans="1:28" s="1130" customFormat="1" ht="27.95" customHeight="1" thickBot="1" x14ac:dyDescent="0.3">
      <c r="A25" s="1142" t="s">
        <v>2565</v>
      </c>
      <c r="B25" s="1143" t="s">
        <v>2947</v>
      </c>
      <c r="C25" s="1144">
        <v>7.25</v>
      </c>
      <c r="D25" s="1144">
        <v>6.9</v>
      </c>
      <c r="E25" s="1144" t="s">
        <v>2947</v>
      </c>
      <c r="F25" s="1144">
        <v>8</v>
      </c>
      <c r="G25" s="1144">
        <v>5.5</v>
      </c>
      <c r="H25" s="1144">
        <v>5.5</v>
      </c>
      <c r="I25" s="1144" t="s">
        <v>3036</v>
      </c>
      <c r="J25" s="1144" t="s">
        <v>3057</v>
      </c>
      <c r="K25" s="1144">
        <v>5.5</v>
      </c>
      <c r="L25" s="1144">
        <v>8</v>
      </c>
      <c r="M25" s="1144" t="s">
        <v>367</v>
      </c>
      <c r="N25" s="1144" t="s">
        <v>367</v>
      </c>
      <c r="O25" s="1144" t="s">
        <v>367</v>
      </c>
      <c r="P25" s="1144" t="s">
        <v>367</v>
      </c>
      <c r="Q25" s="1144">
        <v>5.75</v>
      </c>
      <c r="R25" s="1144" t="s">
        <v>367</v>
      </c>
      <c r="S25" s="1144" t="s">
        <v>367</v>
      </c>
      <c r="T25" s="1144" t="s">
        <v>367</v>
      </c>
      <c r="U25" s="1144" t="s">
        <v>367</v>
      </c>
      <c r="V25" s="1144" t="s">
        <v>367</v>
      </c>
      <c r="W25" s="1144" t="s">
        <v>367</v>
      </c>
      <c r="X25" s="1144">
        <f>'[328]Value-For MSB'!$AA$113</f>
        <v>5.75</v>
      </c>
      <c r="Y25" s="1144" t="s">
        <v>367</v>
      </c>
      <c r="Z25" s="1144" t="s">
        <v>367</v>
      </c>
      <c r="AA25" s="1144" t="s">
        <v>367</v>
      </c>
      <c r="AB25" s="1144" t="s">
        <v>367</v>
      </c>
    </row>
    <row r="26" spans="1:28" s="1130" customFormat="1" ht="27.95" customHeight="1" thickTop="1" x14ac:dyDescent="0.25">
      <c r="A26" s="1131" t="s">
        <v>3116</v>
      </c>
      <c r="B26" s="1128" t="s">
        <v>2947</v>
      </c>
      <c r="C26" s="1129" t="s">
        <v>2947</v>
      </c>
      <c r="D26" s="1129" t="s">
        <v>2947</v>
      </c>
      <c r="E26" s="1129" t="s">
        <v>2947</v>
      </c>
      <c r="F26" s="1129" t="s">
        <v>2947</v>
      </c>
      <c r="G26" s="1129" t="s">
        <v>2947</v>
      </c>
      <c r="H26" s="1129" t="s">
        <v>2947</v>
      </c>
      <c r="I26" s="1129" t="s">
        <v>367</v>
      </c>
      <c r="J26" s="1129" t="s">
        <v>367</v>
      </c>
      <c r="K26" s="1129" t="s">
        <v>367</v>
      </c>
      <c r="L26" s="1129" t="s">
        <v>367</v>
      </c>
      <c r="M26" s="1129" t="s">
        <v>367</v>
      </c>
      <c r="N26" s="1129" t="s">
        <v>367</v>
      </c>
      <c r="O26" s="1129" t="s">
        <v>367</v>
      </c>
      <c r="P26" s="1129" t="s">
        <v>367</v>
      </c>
      <c r="Q26" s="1129" t="s">
        <v>367</v>
      </c>
      <c r="R26" s="1129" t="s">
        <v>367</v>
      </c>
      <c r="S26" s="1129" t="s">
        <v>367</v>
      </c>
      <c r="T26" s="1129" t="s">
        <v>367</v>
      </c>
      <c r="U26" s="1129" t="s">
        <v>367</v>
      </c>
      <c r="V26" s="1129" t="s">
        <v>367</v>
      </c>
      <c r="W26" s="1129" t="s">
        <v>367</v>
      </c>
      <c r="X26" s="1129" t="str">
        <f>'[328]Value-For MSB'!$AA$114</f>
        <v>-</v>
      </c>
      <c r="Y26" s="1129">
        <v>6</v>
      </c>
      <c r="Z26" s="1129" t="s">
        <v>367</v>
      </c>
      <c r="AA26" s="1129" t="s">
        <v>367</v>
      </c>
      <c r="AB26" s="1129" t="s">
        <v>367</v>
      </c>
    </row>
    <row r="27" spans="1:28" s="1130" customFormat="1" ht="27.95" customHeight="1" x14ac:dyDescent="0.25">
      <c r="A27" s="1131" t="s">
        <v>2578</v>
      </c>
      <c r="B27" s="1128" t="s">
        <v>2947</v>
      </c>
      <c r="C27" s="1129" t="s">
        <v>2947</v>
      </c>
      <c r="D27" s="1129" t="s">
        <v>2947</v>
      </c>
      <c r="E27" s="1129" t="s">
        <v>2947</v>
      </c>
      <c r="F27" s="1129" t="s">
        <v>2947</v>
      </c>
      <c r="G27" s="1129" t="s">
        <v>2947</v>
      </c>
      <c r="H27" s="1129" t="s">
        <v>2947</v>
      </c>
      <c r="I27" s="1129" t="s">
        <v>367</v>
      </c>
      <c r="J27" s="1129" t="s">
        <v>367</v>
      </c>
      <c r="K27" s="1129" t="s">
        <v>367</v>
      </c>
      <c r="L27" s="1129" t="s">
        <v>367</v>
      </c>
      <c r="M27" s="1129" t="s">
        <v>367</v>
      </c>
      <c r="N27" s="1129">
        <v>7.25</v>
      </c>
      <c r="O27" s="1129" t="s">
        <v>367</v>
      </c>
      <c r="P27" s="1129" t="s">
        <v>367</v>
      </c>
      <c r="Q27" s="1129" t="s">
        <v>367</v>
      </c>
      <c r="R27" s="1129" t="s">
        <v>367</v>
      </c>
      <c r="S27" s="1129" t="s">
        <v>367</v>
      </c>
      <c r="T27" s="1129" t="s">
        <v>367</v>
      </c>
      <c r="U27" s="1129" t="s">
        <v>367</v>
      </c>
      <c r="V27" s="1129" t="s">
        <v>367</v>
      </c>
      <c r="W27" s="1129" t="s">
        <v>367</v>
      </c>
      <c r="X27" s="1129">
        <f>'[328]Value-For MSB'!$AA$115</f>
        <v>5.75</v>
      </c>
      <c r="Y27" s="1129" t="s">
        <v>367</v>
      </c>
      <c r="Z27" s="1129" t="s">
        <v>367</v>
      </c>
      <c r="AA27" s="1129" t="s">
        <v>367</v>
      </c>
      <c r="AB27" s="1129" t="s">
        <v>367</v>
      </c>
    </row>
    <row r="28" spans="1:28" s="1130" customFormat="1" ht="27.95" customHeight="1" thickBot="1" x14ac:dyDescent="0.3">
      <c r="A28" s="1142" t="s">
        <v>3117</v>
      </c>
      <c r="B28" s="1145" t="s">
        <v>2947</v>
      </c>
      <c r="C28" s="1146" t="s">
        <v>2947</v>
      </c>
      <c r="D28" s="1146" t="s">
        <v>2947</v>
      </c>
      <c r="E28" s="1146" t="s">
        <v>2947</v>
      </c>
      <c r="F28" s="1146" t="s">
        <v>2947</v>
      </c>
      <c r="G28" s="1146" t="s">
        <v>2947</v>
      </c>
      <c r="H28" s="1144">
        <v>7.2</v>
      </c>
      <c r="I28" s="1144">
        <v>7.2</v>
      </c>
      <c r="J28" s="1144" t="s">
        <v>367</v>
      </c>
      <c r="K28" s="1144" t="s">
        <v>367</v>
      </c>
      <c r="L28" s="1144" t="s">
        <v>367</v>
      </c>
      <c r="M28" s="1144" t="s">
        <v>367</v>
      </c>
      <c r="N28" s="1144" t="s">
        <v>367</v>
      </c>
      <c r="O28" s="1144" t="s">
        <v>367</v>
      </c>
      <c r="P28" s="1144" t="s">
        <v>367</v>
      </c>
      <c r="Q28" s="1144" t="s">
        <v>367</v>
      </c>
      <c r="R28" s="1144" t="s">
        <v>367</v>
      </c>
      <c r="S28" s="1144" t="s">
        <v>367</v>
      </c>
      <c r="T28" s="1144" t="s">
        <v>367</v>
      </c>
      <c r="U28" s="1144" t="s">
        <v>367</v>
      </c>
      <c r="V28" s="1144" t="s">
        <v>367</v>
      </c>
      <c r="W28" s="1144" t="s">
        <v>367</v>
      </c>
      <c r="X28" s="1144" t="str">
        <f>'[328]Value-For MSB'!$AA$116</f>
        <v>-</v>
      </c>
      <c r="Y28" s="1144" t="s">
        <v>367</v>
      </c>
      <c r="Z28" s="1144" t="s">
        <v>367</v>
      </c>
      <c r="AA28" s="1144" t="s">
        <v>367</v>
      </c>
      <c r="AB28" s="1144" t="s">
        <v>367</v>
      </c>
    </row>
    <row r="29" spans="1:28" ht="19.5" customHeight="1" thickTop="1" x14ac:dyDescent="0.25">
      <c r="A29" s="993" t="s">
        <v>2748</v>
      </c>
      <c r="B29" s="966"/>
      <c r="C29" s="966"/>
      <c r="D29" s="966"/>
      <c r="E29" s="966"/>
    </row>
    <row r="30" spans="1:28" ht="19.5" customHeight="1" x14ac:dyDescent="0.25">
      <c r="A30" s="652" t="s">
        <v>2753</v>
      </c>
      <c r="B30" s="966"/>
      <c r="C30" s="966"/>
      <c r="D30" s="966"/>
      <c r="E30" s="966"/>
    </row>
    <row r="31" spans="1:28" ht="19.5" customHeight="1" x14ac:dyDescent="0.25">
      <c r="A31" s="1147" t="s">
        <v>429</v>
      </c>
      <c r="B31" s="966"/>
      <c r="C31" s="966"/>
      <c r="D31" s="966"/>
      <c r="E31" s="966"/>
    </row>
    <row r="32" spans="1:28" ht="14.25" customHeight="1" x14ac:dyDescent="0.35">
      <c r="A32" s="1148"/>
      <c r="B32" s="994"/>
      <c r="C32" s="994"/>
      <c r="D32" s="994"/>
      <c r="E32" s="994"/>
    </row>
  </sheetData>
  <dataConsolidate function="countNums">
    <dataRefs count="2">
      <dataRef ref="C4:AJ4" sheet="Bulletin - New Loans" r:id="rId1"/>
      <dataRef ref="C4:AL104" sheet="Bulletin - New Loans" r:id="rId2"/>
    </dataRefs>
  </dataConsolidate>
  <pageMargins left="0.75" right="0.75" top="0.75" bottom="0.75" header="0.3" footer="0"/>
  <pageSetup paperSize="9" scale="49" orientation="landscape" r:id="rId3"/>
  <headerFooter alignWithMargins="0"/>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CB2D8-F57F-474F-A7A4-E58C9FA8FA44}">
  <sheetPr>
    <pageSetUpPr fitToPage="1"/>
  </sheetPr>
  <dimension ref="A1:BXK41"/>
  <sheetViews>
    <sheetView showGridLines="0" zoomScale="70" zoomScaleNormal="70" zoomScaleSheetLayoutView="85" workbookViewId="0">
      <pane xSplit="1" ySplit="3" topLeftCell="B4" activePane="bottomRight" state="frozen"/>
      <selection activeCell="A25" sqref="A25"/>
      <selection pane="topRight" activeCell="A25" sqref="A25"/>
      <selection pane="bottomLeft" activeCell="A25" sqref="A25"/>
      <selection pane="bottomRight" sqref="A1:G1"/>
    </sheetView>
  </sheetViews>
  <sheetFormatPr defaultColWidth="74.28515625" defaultRowHeight="14.25" x14ac:dyDescent="0.25"/>
  <cols>
    <col min="1" max="1" width="86.42578125" style="653" customWidth="1"/>
    <col min="2" max="3" width="12" style="653" customWidth="1"/>
    <col min="4" max="4" width="12.5703125" style="653" customWidth="1"/>
    <col min="5" max="5" width="9.28515625" style="653" customWidth="1"/>
    <col min="6" max="6" width="2.7109375" style="653" customWidth="1"/>
    <col min="7" max="7" width="5.5703125" style="653" bestFit="1" customWidth="1"/>
    <col min="8" max="8" width="5" style="653" customWidth="1"/>
    <col min="9" max="11" width="25.7109375" style="1151" customWidth="1"/>
    <col min="12" max="16384" width="74.28515625" style="653"/>
  </cols>
  <sheetData>
    <row r="1" spans="1:11" ht="19.149999999999999" customHeight="1" x14ac:dyDescent="0.25">
      <c r="A1" s="3733" t="s">
        <v>3118</v>
      </c>
      <c r="B1" s="3733"/>
      <c r="C1" s="3733"/>
      <c r="D1" s="3733"/>
      <c r="E1" s="3733"/>
      <c r="F1" s="3733"/>
      <c r="G1" s="3733"/>
    </row>
    <row r="2" spans="1:11" ht="20.45" customHeight="1" thickBot="1" x14ac:dyDescent="0.4">
      <c r="A2" s="1047"/>
      <c r="B2" s="1047"/>
      <c r="C2" s="1047"/>
      <c r="D2" s="1152" t="s">
        <v>603</v>
      </c>
    </row>
    <row r="3" spans="1:11" ht="30" customHeight="1" thickTop="1" thickBot="1" x14ac:dyDescent="0.35">
      <c r="A3" s="797"/>
      <c r="B3" s="623" t="s">
        <v>682</v>
      </c>
      <c r="C3" s="623" t="s">
        <v>683</v>
      </c>
      <c r="D3" s="623" t="s">
        <v>684</v>
      </c>
    </row>
    <row r="4" spans="1:11" ht="30" customHeight="1" thickTop="1" x14ac:dyDescent="0.3">
      <c r="A4" s="779" t="s">
        <v>685</v>
      </c>
      <c r="B4" s="784">
        <v>119801.20327114472</v>
      </c>
      <c r="C4" s="1153">
        <v>57828.337686933941</v>
      </c>
      <c r="D4" s="784">
        <v>177629.54095807864</v>
      </c>
      <c r="G4" s="1154"/>
    </row>
    <row r="5" spans="1:11" ht="30" customHeight="1" x14ac:dyDescent="0.3">
      <c r="A5" s="783" t="s">
        <v>2746</v>
      </c>
      <c r="B5" s="784">
        <v>12071.438520622258</v>
      </c>
      <c r="C5" s="1155">
        <v>2298.9420578889763</v>
      </c>
      <c r="D5" s="784">
        <v>14370.380578511233</v>
      </c>
      <c r="G5" s="1154"/>
    </row>
    <row r="6" spans="1:11" s="679" customFormat="1" ht="30" customHeight="1" x14ac:dyDescent="0.3">
      <c r="A6" s="783" t="s">
        <v>692</v>
      </c>
      <c r="B6" s="784">
        <v>2.2869962000000004</v>
      </c>
      <c r="C6" s="1156">
        <v>0</v>
      </c>
      <c r="D6" s="784">
        <v>2.2869962000000004</v>
      </c>
      <c r="G6" s="1154"/>
      <c r="I6" s="1157"/>
      <c r="J6" s="1157"/>
      <c r="K6" s="1157"/>
    </row>
    <row r="7" spans="1:11" s="679" customFormat="1" ht="30" customHeight="1" x14ac:dyDescent="0.3">
      <c r="A7" s="783" t="s">
        <v>693</v>
      </c>
      <c r="B7" s="784">
        <v>14880.221560063997</v>
      </c>
      <c r="C7" s="1153">
        <v>6538.2721025439105</v>
      </c>
      <c r="D7" s="784">
        <v>21418.493662607907</v>
      </c>
      <c r="G7" s="1154"/>
      <c r="I7" s="1157"/>
      <c r="J7" s="1157"/>
      <c r="K7" s="1157"/>
    </row>
    <row r="8" spans="1:11" s="679" customFormat="1" ht="30" customHeight="1" x14ac:dyDescent="0.3">
      <c r="A8" s="783" t="s">
        <v>716</v>
      </c>
      <c r="B8" s="784">
        <v>715.30432444999997</v>
      </c>
      <c r="C8" s="1156">
        <v>2812.8970394399998</v>
      </c>
      <c r="D8" s="784">
        <v>3528.2013638900003</v>
      </c>
      <c r="G8" s="1154"/>
      <c r="I8" s="1157"/>
      <c r="J8" s="1157"/>
      <c r="K8" s="1157"/>
    </row>
    <row r="9" spans="1:11" s="679" customFormat="1" ht="30" customHeight="1" x14ac:dyDescent="0.3">
      <c r="A9" s="783" t="s">
        <v>717</v>
      </c>
      <c r="B9" s="784">
        <v>135.04747849</v>
      </c>
      <c r="C9" s="1156">
        <v>4.690101E-2</v>
      </c>
      <c r="D9" s="784">
        <v>135.0943795</v>
      </c>
      <c r="G9" s="1154"/>
      <c r="I9" s="1157"/>
      <c r="J9" s="1157"/>
      <c r="K9" s="1157"/>
    </row>
    <row r="10" spans="1:11" ht="30" customHeight="1" x14ac:dyDescent="0.3">
      <c r="A10" s="783" t="s">
        <v>718</v>
      </c>
      <c r="B10" s="784">
        <v>18108.018943375791</v>
      </c>
      <c r="C10" s="1156">
        <v>2632.3603560700003</v>
      </c>
      <c r="D10" s="784">
        <v>20740.379299445787</v>
      </c>
      <c r="G10" s="1154"/>
    </row>
    <row r="11" spans="1:11" ht="30" customHeight="1" x14ac:dyDescent="0.3">
      <c r="A11" s="783" t="s">
        <v>728</v>
      </c>
      <c r="B11" s="784">
        <v>21965.75539268654</v>
      </c>
      <c r="C11" s="1153">
        <v>1808.5419165270901</v>
      </c>
      <c r="D11" s="784">
        <v>23774.297309213631</v>
      </c>
      <c r="G11" s="1154"/>
    </row>
    <row r="12" spans="1:11" ht="30" customHeight="1" x14ac:dyDescent="0.3">
      <c r="A12" s="783" t="s">
        <v>732</v>
      </c>
      <c r="B12" s="784">
        <v>3898.5464215772358</v>
      </c>
      <c r="C12" s="1153">
        <v>1162.7606895326664</v>
      </c>
      <c r="D12" s="784">
        <v>5061.3071111099025</v>
      </c>
      <c r="G12" s="1154"/>
    </row>
    <row r="13" spans="1:11" ht="30" customHeight="1" x14ac:dyDescent="0.3">
      <c r="A13" s="783" t="s">
        <v>738</v>
      </c>
      <c r="B13" s="784">
        <v>21372.631549787671</v>
      </c>
      <c r="C13" s="1153">
        <v>31008.086278809998</v>
      </c>
      <c r="D13" s="784">
        <v>52380.71782859767</v>
      </c>
      <c r="G13" s="1154"/>
    </row>
    <row r="14" spans="1:11" ht="30" customHeight="1" x14ac:dyDescent="0.3">
      <c r="A14" s="783" t="s">
        <v>749</v>
      </c>
      <c r="B14" s="784">
        <v>1789.1950156658925</v>
      </c>
      <c r="C14" s="1156">
        <v>649.64480225</v>
      </c>
      <c r="D14" s="784">
        <v>2438.8398179158921</v>
      </c>
      <c r="G14" s="1154"/>
    </row>
    <row r="15" spans="1:11" ht="30" customHeight="1" x14ac:dyDescent="0.3">
      <c r="A15" s="783" t="s">
        <v>756</v>
      </c>
      <c r="B15" s="784">
        <v>15047.846278671699</v>
      </c>
      <c r="C15" s="1156">
        <v>4088.7307243086339</v>
      </c>
      <c r="D15" s="784">
        <v>19136.577002980335</v>
      </c>
      <c r="G15" s="1154"/>
    </row>
    <row r="16" spans="1:11" ht="30" customHeight="1" x14ac:dyDescent="0.3">
      <c r="A16" s="783" t="s">
        <v>757</v>
      </c>
      <c r="B16" s="784">
        <v>2387.836677769832</v>
      </c>
      <c r="C16" s="1153">
        <v>302.0995858</v>
      </c>
      <c r="D16" s="784">
        <v>2689.9362635698321</v>
      </c>
      <c r="G16" s="1154"/>
    </row>
    <row r="17" spans="1:1987" ht="30" customHeight="1" x14ac:dyDescent="0.3">
      <c r="A17" s="783" t="s">
        <v>764</v>
      </c>
      <c r="B17" s="784">
        <v>3762.3795140093025</v>
      </c>
      <c r="C17" s="1156">
        <v>3931.9665442726541</v>
      </c>
      <c r="D17" s="784">
        <v>7694.3460582819571</v>
      </c>
      <c r="G17" s="1154"/>
    </row>
    <row r="18" spans="1:1987" ht="30" customHeight="1" x14ac:dyDescent="0.3">
      <c r="A18" s="783" t="s">
        <v>771</v>
      </c>
      <c r="B18" s="784">
        <v>891.12728788000004</v>
      </c>
      <c r="C18" s="1156">
        <v>275.12433377999997</v>
      </c>
      <c r="D18" s="784">
        <v>1166.2516216600002</v>
      </c>
      <c r="G18" s="1154"/>
    </row>
    <row r="19" spans="1:1987" ht="30" customHeight="1" x14ac:dyDescent="0.3">
      <c r="A19" s="783" t="s">
        <v>777</v>
      </c>
      <c r="B19" s="784">
        <v>983.23099392000006</v>
      </c>
      <c r="C19" s="1156">
        <v>301.33997416000005</v>
      </c>
      <c r="D19" s="784">
        <v>1284.5709680800001</v>
      </c>
      <c r="G19" s="1154"/>
    </row>
    <row r="20" spans="1:1987" ht="30" customHeight="1" x14ac:dyDescent="0.3">
      <c r="A20" s="783" t="s">
        <v>780</v>
      </c>
      <c r="B20" s="784">
        <v>923.65676433999988</v>
      </c>
      <c r="C20" s="1153">
        <v>12.527303960000001</v>
      </c>
      <c r="D20" s="784">
        <v>936.18406829999992</v>
      </c>
      <c r="G20" s="1154"/>
    </row>
    <row r="21" spans="1:1987" ht="30" customHeight="1" thickBot="1" x14ac:dyDescent="0.35">
      <c r="A21" s="783" t="s">
        <v>785</v>
      </c>
      <c r="B21" s="784">
        <v>866.67955163450461</v>
      </c>
      <c r="C21" s="1156">
        <v>4.9970765799999999</v>
      </c>
      <c r="D21" s="784">
        <v>871.67662821450472</v>
      </c>
      <c r="G21" s="1154"/>
    </row>
    <row r="22" spans="1:1987" ht="30" customHeight="1" x14ac:dyDescent="0.3">
      <c r="A22" s="801" t="s">
        <v>789</v>
      </c>
      <c r="B22" s="1158">
        <v>161549.77185145573</v>
      </c>
      <c r="C22" s="1158">
        <v>4213.0520090162199</v>
      </c>
      <c r="D22" s="1159">
        <v>165762.82386047195</v>
      </c>
      <c r="F22" s="1160"/>
      <c r="G22" s="1154"/>
      <c r="H22" s="1160"/>
      <c r="I22" s="1161"/>
    </row>
    <row r="23" spans="1:1987" ht="30" customHeight="1" x14ac:dyDescent="0.3">
      <c r="A23" s="787" t="s">
        <v>790</v>
      </c>
      <c r="B23" s="1162">
        <v>92978.060340291835</v>
      </c>
      <c r="C23" s="1162">
        <v>1407.7508406500001</v>
      </c>
      <c r="D23" s="1163">
        <v>94385.811180941819</v>
      </c>
      <c r="F23" s="1160"/>
      <c r="G23" s="1154"/>
      <c r="H23" s="1160"/>
      <c r="I23" s="1161"/>
    </row>
    <row r="24" spans="1:1987" s="1166" customFormat="1" ht="30" customHeight="1" x14ac:dyDescent="0.3">
      <c r="A24" s="779" t="s">
        <v>791</v>
      </c>
      <c r="B24" s="1164">
        <v>27127.641562389148</v>
      </c>
      <c r="C24" s="1164">
        <v>5676.5568116979575</v>
      </c>
      <c r="D24" s="1165">
        <v>32804.198374087107</v>
      </c>
      <c r="E24" s="653"/>
      <c r="F24" s="1160"/>
      <c r="G24" s="1154"/>
      <c r="H24" s="1160"/>
      <c r="I24" s="1161"/>
      <c r="J24" s="1151"/>
      <c r="K24" s="1151"/>
      <c r="L24" s="653"/>
      <c r="M24" s="653"/>
      <c r="N24" s="653"/>
      <c r="O24" s="653"/>
      <c r="P24" s="653"/>
      <c r="Q24" s="653"/>
      <c r="R24" s="653"/>
      <c r="S24" s="653"/>
      <c r="T24" s="653"/>
      <c r="U24" s="653"/>
      <c r="V24" s="653"/>
      <c r="W24" s="653"/>
      <c r="X24" s="653"/>
      <c r="Y24" s="653"/>
      <c r="Z24" s="653"/>
      <c r="AA24" s="653"/>
      <c r="AB24" s="653"/>
      <c r="AC24" s="653"/>
      <c r="AD24" s="653"/>
      <c r="AE24" s="653"/>
      <c r="AF24" s="653"/>
      <c r="AG24" s="653"/>
      <c r="AH24" s="653"/>
      <c r="AI24" s="653"/>
      <c r="AJ24" s="653"/>
      <c r="AK24" s="653"/>
      <c r="AL24" s="653"/>
      <c r="AM24" s="653"/>
      <c r="AN24" s="653"/>
      <c r="AO24" s="653"/>
      <c r="AP24" s="653"/>
      <c r="AQ24" s="653"/>
      <c r="AR24" s="653"/>
      <c r="AS24" s="653"/>
      <c r="AT24" s="653"/>
      <c r="AU24" s="653"/>
      <c r="AV24" s="653"/>
      <c r="AW24" s="653"/>
      <c r="AX24" s="653"/>
      <c r="AY24" s="653"/>
      <c r="AZ24" s="653"/>
      <c r="BA24" s="653"/>
      <c r="BB24" s="653"/>
      <c r="BC24" s="653"/>
      <c r="BD24" s="653"/>
      <c r="BE24" s="653"/>
      <c r="BF24" s="653"/>
      <c r="BG24" s="653"/>
      <c r="BH24" s="653"/>
      <c r="BI24" s="653"/>
      <c r="BJ24" s="653"/>
      <c r="BK24" s="653"/>
      <c r="BL24" s="653"/>
      <c r="BM24" s="653"/>
      <c r="BN24" s="653"/>
      <c r="BO24" s="653"/>
      <c r="BP24" s="653"/>
      <c r="BQ24" s="653"/>
      <c r="BR24" s="653"/>
      <c r="BS24" s="653"/>
      <c r="BT24" s="653"/>
      <c r="BU24" s="653"/>
      <c r="BV24" s="653"/>
      <c r="BW24" s="653"/>
      <c r="BX24" s="653"/>
      <c r="BY24" s="653"/>
      <c r="BZ24" s="653"/>
      <c r="CA24" s="653"/>
      <c r="CB24" s="653"/>
      <c r="CC24" s="653"/>
      <c r="CD24" s="653"/>
      <c r="CE24" s="653"/>
      <c r="CF24" s="653"/>
      <c r="CG24" s="653"/>
      <c r="CH24" s="653"/>
      <c r="CI24" s="653"/>
      <c r="CJ24" s="653"/>
      <c r="CK24" s="653"/>
      <c r="CL24" s="653"/>
      <c r="CM24" s="653"/>
      <c r="CN24" s="653"/>
      <c r="CO24" s="653"/>
      <c r="CP24" s="653"/>
      <c r="CQ24" s="653"/>
      <c r="CR24" s="653"/>
      <c r="CS24" s="653"/>
      <c r="CT24" s="653"/>
      <c r="CU24" s="653"/>
      <c r="CV24" s="653"/>
      <c r="CW24" s="653"/>
      <c r="CX24" s="653"/>
      <c r="CY24" s="653"/>
      <c r="CZ24" s="653"/>
      <c r="DA24" s="653"/>
      <c r="DB24" s="653"/>
      <c r="DC24" s="653"/>
      <c r="DD24" s="653"/>
      <c r="DE24" s="653"/>
      <c r="DF24" s="653"/>
      <c r="DG24" s="653"/>
      <c r="DH24" s="653"/>
      <c r="DI24" s="653"/>
      <c r="DJ24" s="653"/>
      <c r="DK24" s="653"/>
      <c r="DL24" s="653"/>
      <c r="DM24" s="653"/>
      <c r="DN24" s="653"/>
      <c r="DO24" s="653"/>
      <c r="DP24" s="653"/>
      <c r="DQ24" s="653"/>
      <c r="DR24" s="653"/>
      <c r="DS24" s="653"/>
      <c r="DT24" s="653"/>
      <c r="DU24" s="653"/>
      <c r="DV24" s="653"/>
      <c r="DW24" s="653"/>
      <c r="DX24" s="653"/>
      <c r="DY24" s="653"/>
      <c r="DZ24" s="653"/>
      <c r="EA24" s="653"/>
      <c r="EB24" s="653"/>
      <c r="EC24" s="653"/>
      <c r="ED24" s="653"/>
      <c r="EE24" s="653"/>
      <c r="EF24" s="653"/>
      <c r="EG24" s="653"/>
      <c r="EH24" s="653"/>
      <c r="EI24" s="653"/>
      <c r="EJ24" s="653"/>
      <c r="EK24" s="653"/>
      <c r="EL24" s="653"/>
      <c r="EM24" s="653"/>
      <c r="EN24" s="653"/>
      <c r="EO24" s="653"/>
      <c r="EP24" s="653"/>
      <c r="EQ24" s="653"/>
      <c r="ER24" s="653"/>
      <c r="ES24" s="653"/>
      <c r="ET24" s="653"/>
      <c r="EU24" s="653"/>
      <c r="EV24" s="653"/>
      <c r="EW24" s="653"/>
      <c r="EX24" s="653"/>
      <c r="EY24" s="653"/>
      <c r="EZ24" s="653"/>
      <c r="FA24" s="653"/>
      <c r="FB24" s="653"/>
      <c r="FC24" s="653"/>
      <c r="FD24" s="653"/>
      <c r="FE24" s="653"/>
      <c r="FF24" s="653"/>
      <c r="FG24" s="653"/>
      <c r="FH24" s="653"/>
      <c r="FI24" s="653"/>
      <c r="FJ24" s="653"/>
      <c r="FK24" s="653"/>
      <c r="FL24" s="653"/>
      <c r="FM24" s="653"/>
      <c r="FN24" s="653"/>
      <c r="FO24" s="653"/>
      <c r="FP24" s="653"/>
      <c r="FQ24" s="653"/>
      <c r="FR24" s="653"/>
      <c r="FS24" s="653"/>
      <c r="FT24" s="653"/>
      <c r="FU24" s="653"/>
      <c r="FV24" s="653"/>
      <c r="FW24" s="653"/>
      <c r="FX24" s="653"/>
      <c r="FY24" s="653"/>
      <c r="FZ24" s="653"/>
      <c r="GA24" s="653"/>
      <c r="GB24" s="653"/>
      <c r="GC24" s="653"/>
      <c r="GD24" s="653"/>
      <c r="GE24" s="653"/>
      <c r="GF24" s="653"/>
      <c r="GG24" s="653"/>
      <c r="GH24" s="653"/>
      <c r="GI24" s="653"/>
      <c r="GJ24" s="653"/>
      <c r="GK24" s="653"/>
      <c r="GL24" s="653"/>
      <c r="GM24" s="653"/>
      <c r="GN24" s="653"/>
      <c r="GO24" s="653"/>
      <c r="GP24" s="653"/>
      <c r="GQ24" s="653"/>
      <c r="GR24" s="653"/>
      <c r="GS24" s="653"/>
      <c r="GT24" s="653"/>
      <c r="GU24" s="653"/>
      <c r="GV24" s="653"/>
      <c r="GW24" s="653"/>
      <c r="GX24" s="653"/>
      <c r="GY24" s="653"/>
      <c r="GZ24" s="653"/>
      <c r="HA24" s="653"/>
      <c r="HB24" s="653"/>
      <c r="HC24" s="653"/>
      <c r="HD24" s="653"/>
      <c r="HE24" s="653"/>
      <c r="HF24" s="653"/>
      <c r="HG24" s="653"/>
      <c r="HH24" s="653"/>
      <c r="HI24" s="653"/>
      <c r="HJ24" s="653"/>
      <c r="HK24" s="653"/>
      <c r="HL24" s="653"/>
      <c r="HM24" s="653"/>
      <c r="HN24" s="653"/>
      <c r="HO24" s="653"/>
      <c r="HP24" s="653"/>
      <c r="HQ24" s="653"/>
      <c r="HR24" s="653"/>
      <c r="HS24" s="653"/>
      <c r="HT24" s="653"/>
      <c r="HU24" s="653"/>
      <c r="HV24" s="653"/>
      <c r="HW24" s="653"/>
      <c r="HX24" s="653"/>
      <c r="HY24" s="653"/>
      <c r="HZ24" s="653"/>
      <c r="IA24" s="653"/>
      <c r="IB24" s="653"/>
      <c r="IC24" s="653"/>
      <c r="ID24" s="653"/>
      <c r="IE24" s="653"/>
      <c r="IF24" s="653"/>
      <c r="IG24" s="653"/>
      <c r="IH24" s="653"/>
      <c r="II24" s="653"/>
      <c r="IJ24" s="653"/>
      <c r="IK24" s="653"/>
      <c r="IL24" s="653"/>
      <c r="IM24" s="653"/>
      <c r="IN24" s="653"/>
      <c r="IO24" s="653"/>
      <c r="IP24" s="653"/>
      <c r="IQ24" s="653"/>
      <c r="IR24" s="653"/>
      <c r="IS24" s="653"/>
      <c r="IT24" s="653"/>
      <c r="IU24" s="653"/>
      <c r="IV24" s="653"/>
      <c r="IW24" s="653"/>
      <c r="IX24" s="653"/>
      <c r="IY24" s="653"/>
      <c r="IZ24" s="653"/>
      <c r="JA24" s="653"/>
      <c r="JB24" s="653"/>
      <c r="JC24" s="653"/>
      <c r="JD24" s="653"/>
      <c r="JE24" s="653"/>
      <c r="JF24" s="653"/>
      <c r="JG24" s="653"/>
      <c r="JH24" s="653"/>
      <c r="JI24" s="653"/>
      <c r="JJ24" s="653"/>
      <c r="JK24" s="653"/>
      <c r="JL24" s="653"/>
      <c r="JM24" s="653"/>
      <c r="JN24" s="653"/>
      <c r="JO24" s="653"/>
      <c r="JP24" s="653"/>
      <c r="JQ24" s="653"/>
      <c r="JR24" s="653"/>
      <c r="JS24" s="653"/>
      <c r="JT24" s="653"/>
      <c r="JU24" s="653"/>
      <c r="JV24" s="653"/>
      <c r="JW24" s="653"/>
      <c r="JX24" s="653"/>
      <c r="JY24" s="653"/>
      <c r="JZ24" s="653"/>
      <c r="KA24" s="653"/>
      <c r="KB24" s="653"/>
      <c r="KC24" s="653"/>
      <c r="KD24" s="653"/>
      <c r="KE24" s="653"/>
      <c r="KF24" s="653"/>
      <c r="KG24" s="653"/>
      <c r="KH24" s="653"/>
      <c r="KI24" s="653"/>
      <c r="KJ24" s="653"/>
      <c r="KK24" s="653"/>
      <c r="KL24" s="653"/>
      <c r="KM24" s="653"/>
      <c r="KN24" s="653"/>
      <c r="KO24" s="653"/>
      <c r="KP24" s="653"/>
      <c r="KQ24" s="653"/>
      <c r="KR24" s="653"/>
      <c r="KS24" s="653"/>
      <c r="KT24" s="653"/>
      <c r="KU24" s="653"/>
      <c r="KV24" s="653"/>
      <c r="KW24" s="653"/>
      <c r="KX24" s="653"/>
      <c r="KY24" s="653"/>
      <c r="KZ24" s="653"/>
      <c r="LA24" s="653"/>
      <c r="LB24" s="653"/>
      <c r="LC24" s="653"/>
      <c r="LD24" s="653"/>
      <c r="LE24" s="653"/>
      <c r="LF24" s="653"/>
      <c r="LG24" s="653"/>
      <c r="LH24" s="653"/>
      <c r="LI24" s="653"/>
      <c r="LJ24" s="653"/>
      <c r="LK24" s="653"/>
      <c r="LL24" s="653"/>
      <c r="LM24" s="653"/>
      <c r="LN24" s="653"/>
      <c r="LO24" s="653"/>
      <c r="LP24" s="653"/>
      <c r="LQ24" s="653"/>
      <c r="LR24" s="653"/>
      <c r="LS24" s="653"/>
      <c r="LT24" s="653"/>
      <c r="LU24" s="653"/>
      <c r="LV24" s="653"/>
      <c r="LW24" s="653"/>
      <c r="LX24" s="653"/>
      <c r="LY24" s="653"/>
      <c r="LZ24" s="653"/>
      <c r="MA24" s="653"/>
      <c r="MB24" s="653"/>
      <c r="MC24" s="653"/>
      <c r="MD24" s="653"/>
      <c r="ME24" s="653"/>
      <c r="MF24" s="653"/>
      <c r="MG24" s="653"/>
      <c r="MH24" s="653"/>
      <c r="MI24" s="653"/>
      <c r="MJ24" s="653"/>
      <c r="MK24" s="653"/>
      <c r="ML24" s="653"/>
      <c r="MM24" s="653"/>
      <c r="MN24" s="653"/>
      <c r="MO24" s="653"/>
      <c r="MP24" s="653"/>
      <c r="MQ24" s="653"/>
      <c r="MR24" s="653"/>
      <c r="MS24" s="653"/>
      <c r="MT24" s="653"/>
      <c r="MU24" s="653"/>
      <c r="MV24" s="653"/>
      <c r="MW24" s="653"/>
      <c r="MX24" s="653"/>
      <c r="MY24" s="653"/>
      <c r="MZ24" s="653"/>
      <c r="NA24" s="653"/>
      <c r="NB24" s="653"/>
      <c r="NC24" s="653"/>
      <c r="ND24" s="653"/>
      <c r="NE24" s="653"/>
      <c r="NF24" s="653"/>
      <c r="NG24" s="653"/>
      <c r="NH24" s="653"/>
      <c r="NI24" s="653"/>
      <c r="NJ24" s="653"/>
      <c r="NK24" s="653"/>
      <c r="NL24" s="653"/>
      <c r="NM24" s="653"/>
      <c r="NN24" s="653"/>
      <c r="NO24" s="653"/>
      <c r="NP24" s="653"/>
      <c r="NQ24" s="653"/>
      <c r="NR24" s="653"/>
      <c r="NS24" s="653"/>
      <c r="NT24" s="653"/>
      <c r="NU24" s="653"/>
      <c r="NV24" s="653"/>
      <c r="NW24" s="653"/>
      <c r="NX24" s="653"/>
      <c r="NY24" s="653"/>
      <c r="NZ24" s="653"/>
      <c r="OA24" s="653"/>
      <c r="OB24" s="653"/>
      <c r="OC24" s="653"/>
      <c r="OD24" s="653"/>
      <c r="OE24" s="653"/>
      <c r="OF24" s="653"/>
      <c r="OG24" s="653"/>
      <c r="OH24" s="653"/>
      <c r="OI24" s="653"/>
      <c r="OJ24" s="653"/>
      <c r="OK24" s="653"/>
      <c r="OL24" s="653"/>
      <c r="OM24" s="653"/>
      <c r="ON24" s="653"/>
      <c r="OO24" s="653"/>
      <c r="OP24" s="653"/>
      <c r="OQ24" s="653"/>
      <c r="OR24" s="653"/>
      <c r="OS24" s="653"/>
      <c r="OT24" s="653"/>
      <c r="OU24" s="653"/>
      <c r="OV24" s="653"/>
      <c r="OW24" s="653"/>
      <c r="OX24" s="653"/>
      <c r="OY24" s="653"/>
      <c r="OZ24" s="653"/>
      <c r="PA24" s="653"/>
      <c r="PB24" s="653"/>
      <c r="PC24" s="653"/>
      <c r="PD24" s="653"/>
      <c r="PE24" s="653"/>
      <c r="PF24" s="653"/>
      <c r="PG24" s="653"/>
      <c r="PH24" s="653"/>
      <c r="PI24" s="653"/>
      <c r="PJ24" s="653"/>
      <c r="PK24" s="653"/>
      <c r="PL24" s="653"/>
      <c r="PM24" s="653"/>
      <c r="PN24" s="653"/>
      <c r="PO24" s="653"/>
      <c r="PP24" s="653"/>
      <c r="PQ24" s="653"/>
      <c r="PR24" s="653"/>
      <c r="PS24" s="653"/>
      <c r="PT24" s="653"/>
      <c r="PU24" s="653"/>
      <c r="PV24" s="653"/>
      <c r="PW24" s="653"/>
      <c r="PX24" s="653"/>
      <c r="PY24" s="653"/>
      <c r="PZ24" s="653"/>
      <c r="QA24" s="653"/>
      <c r="QB24" s="653"/>
      <c r="QC24" s="653"/>
      <c r="QD24" s="653"/>
      <c r="QE24" s="653"/>
      <c r="QF24" s="653"/>
      <c r="QG24" s="653"/>
      <c r="QH24" s="653"/>
      <c r="QI24" s="653"/>
      <c r="QJ24" s="653"/>
      <c r="QK24" s="653"/>
      <c r="QL24" s="653"/>
      <c r="QM24" s="653"/>
      <c r="QN24" s="653"/>
      <c r="QO24" s="653"/>
      <c r="QP24" s="653"/>
      <c r="QQ24" s="653"/>
      <c r="QR24" s="653"/>
      <c r="QS24" s="653"/>
      <c r="QT24" s="653"/>
      <c r="QU24" s="653"/>
      <c r="QV24" s="653"/>
      <c r="QW24" s="653"/>
      <c r="QX24" s="653"/>
      <c r="QY24" s="653"/>
      <c r="QZ24" s="653"/>
      <c r="RA24" s="653"/>
      <c r="RB24" s="653"/>
      <c r="RC24" s="653"/>
      <c r="RD24" s="653"/>
      <c r="RE24" s="653"/>
      <c r="RF24" s="653"/>
      <c r="RG24" s="653"/>
      <c r="RH24" s="653"/>
      <c r="RI24" s="653"/>
      <c r="RJ24" s="653"/>
      <c r="RK24" s="653"/>
      <c r="RL24" s="653"/>
      <c r="RM24" s="653"/>
      <c r="RN24" s="653"/>
      <c r="RO24" s="653"/>
      <c r="RP24" s="653"/>
      <c r="RQ24" s="653"/>
      <c r="RR24" s="653"/>
      <c r="RS24" s="653"/>
      <c r="RT24" s="653"/>
      <c r="RU24" s="653"/>
      <c r="RV24" s="653"/>
      <c r="RW24" s="653"/>
      <c r="RX24" s="653"/>
      <c r="RY24" s="653"/>
      <c r="RZ24" s="653"/>
      <c r="SA24" s="653"/>
      <c r="SB24" s="653"/>
      <c r="SC24" s="653"/>
      <c r="SD24" s="653"/>
      <c r="SE24" s="653"/>
      <c r="SF24" s="653"/>
      <c r="SG24" s="653"/>
      <c r="SH24" s="653"/>
      <c r="SI24" s="653"/>
      <c r="SJ24" s="653"/>
      <c r="SK24" s="653"/>
      <c r="SL24" s="653"/>
      <c r="SM24" s="653"/>
      <c r="SN24" s="653"/>
      <c r="SO24" s="653"/>
      <c r="SP24" s="653"/>
      <c r="SQ24" s="653"/>
      <c r="SR24" s="653"/>
      <c r="SS24" s="653"/>
      <c r="ST24" s="653"/>
      <c r="SU24" s="653"/>
      <c r="SV24" s="653"/>
      <c r="SW24" s="653"/>
      <c r="SX24" s="653"/>
      <c r="SY24" s="653"/>
      <c r="SZ24" s="653"/>
      <c r="TA24" s="653"/>
      <c r="TB24" s="653"/>
      <c r="TC24" s="653"/>
      <c r="TD24" s="653"/>
      <c r="TE24" s="653"/>
      <c r="TF24" s="653"/>
      <c r="TG24" s="653"/>
      <c r="TH24" s="653"/>
      <c r="TI24" s="653"/>
      <c r="TJ24" s="653"/>
      <c r="TK24" s="653"/>
      <c r="TL24" s="653"/>
      <c r="TM24" s="653"/>
      <c r="TN24" s="653"/>
      <c r="TO24" s="653"/>
      <c r="TP24" s="653"/>
      <c r="TQ24" s="653"/>
      <c r="TR24" s="653"/>
      <c r="TS24" s="653"/>
      <c r="TT24" s="653"/>
      <c r="TU24" s="653"/>
      <c r="TV24" s="653"/>
      <c r="TW24" s="653"/>
      <c r="TX24" s="653"/>
      <c r="TY24" s="653"/>
      <c r="TZ24" s="653"/>
      <c r="UA24" s="653"/>
      <c r="UB24" s="653"/>
      <c r="UC24" s="653"/>
      <c r="UD24" s="653"/>
      <c r="UE24" s="653"/>
      <c r="UF24" s="653"/>
      <c r="UG24" s="653"/>
      <c r="UH24" s="653"/>
      <c r="UI24" s="653"/>
      <c r="UJ24" s="653"/>
      <c r="UK24" s="653"/>
      <c r="UL24" s="653"/>
      <c r="UM24" s="653"/>
      <c r="UN24" s="653"/>
      <c r="UO24" s="653"/>
      <c r="UP24" s="653"/>
      <c r="UQ24" s="653"/>
      <c r="UR24" s="653"/>
      <c r="US24" s="653"/>
      <c r="UT24" s="653"/>
      <c r="UU24" s="653"/>
      <c r="UV24" s="653"/>
      <c r="UW24" s="653"/>
      <c r="UX24" s="653"/>
      <c r="UY24" s="653"/>
      <c r="UZ24" s="653"/>
      <c r="VA24" s="653"/>
      <c r="VB24" s="653"/>
      <c r="VC24" s="653"/>
      <c r="VD24" s="653"/>
      <c r="VE24" s="653"/>
      <c r="VF24" s="653"/>
      <c r="VG24" s="653"/>
      <c r="VH24" s="653"/>
      <c r="VI24" s="653"/>
      <c r="VJ24" s="653"/>
      <c r="VK24" s="653"/>
      <c r="VL24" s="653"/>
      <c r="VM24" s="653"/>
      <c r="VN24" s="653"/>
      <c r="VO24" s="653"/>
      <c r="VP24" s="653"/>
      <c r="VQ24" s="653"/>
      <c r="VR24" s="653"/>
      <c r="VS24" s="653"/>
      <c r="VT24" s="653"/>
      <c r="VU24" s="653"/>
      <c r="VV24" s="653"/>
      <c r="VW24" s="653"/>
      <c r="VX24" s="653"/>
      <c r="VY24" s="653"/>
      <c r="VZ24" s="653"/>
      <c r="WA24" s="653"/>
      <c r="WB24" s="653"/>
      <c r="WC24" s="653"/>
      <c r="WD24" s="653"/>
      <c r="WE24" s="653"/>
      <c r="WF24" s="653"/>
      <c r="WG24" s="653"/>
      <c r="WH24" s="653"/>
      <c r="WI24" s="653"/>
      <c r="WJ24" s="653"/>
      <c r="WK24" s="653"/>
      <c r="WL24" s="653"/>
      <c r="WM24" s="653"/>
      <c r="WN24" s="653"/>
      <c r="WO24" s="653"/>
      <c r="WP24" s="653"/>
      <c r="WQ24" s="653"/>
      <c r="WR24" s="653"/>
      <c r="WS24" s="653"/>
      <c r="WT24" s="653"/>
      <c r="WU24" s="653"/>
      <c r="WV24" s="653"/>
      <c r="WW24" s="653"/>
      <c r="WX24" s="653"/>
      <c r="WY24" s="653"/>
      <c r="WZ24" s="653"/>
      <c r="XA24" s="653"/>
      <c r="XB24" s="653"/>
      <c r="XC24" s="653"/>
      <c r="XD24" s="653"/>
      <c r="XE24" s="653"/>
      <c r="XF24" s="653"/>
      <c r="XG24" s="653"/>
      <c r="XH24" s="653"/>
      <c r="XI24" s="653"/>
      <c r="XJ24" s="653"/>
      <c r="XK24" s="653"/>
      <c r="XL24" s="653"/>
      <c r="XM24" s="653"/>
      <c r="XN24" s="653"/>
      <c r="XO24" s="653"/>
      <c r="XP24" s="653"/>
      <c r="XQ24" s="653"/>
      <c r="XR24" s="653"/>
      <c r="XS24" s="653"/>
      <c r="XT24" s="653"/>
      <c r="XU24" s="653"/>
      <c r="XV24" s="653"/>
      <c r="XW24" s="653"/>
      <c r="XX24" s="653"/>
      <c r="XY24" s="653"/>
      <c r="XZ24" s="653"/>
      <c r="YA24" s="653"/>
      <c r="YB24" s="653"/>
      <c r="YC24" s="653"/>
      <c r="YD24" s="653"/>
      <c r="YE24" s="653"/>
      <c r="YF24" s="653"/>
      <c r="YG24" s="653"/>
      <c r="YH24" s="653"/>
      <c r="YI24" s="653"/>
      <c r="YJ24" s="653"/>
      <c r="YK24" s="653"/>
      <c r="YL24" s="653"/>
      <c r="YM24" s="653"/>
      <c r="YN24" s="653"/>
      <c r="YO24" s="653"/>
      <c r="YP24" s="653"/>
      <c r="YQ24" s="653"/>
      <c r="YR24" s="653"/>
      <c r="YS24" s="653"/>
      <c r="YT24" s="653"/>
      <c r="YU24" s="653"/>
      <c r="YV24" s="653"/>
      <c r="YW24" s="653"/>
      <c r="YX24" s="653"/>
      <c r="YY24" s="653"/>
      <c r="YZ24" s="653"/>
      <c r="ZA24" s="653"/>
      <c r="ZB24" s="653"/>
      <c r="ZC24" s="653"/>
      <c r="ZD24" s="653"/>
      <c r="ZE24" s="653"/>
      <c r="ZF24" s="653"/>
      <c r="ZG24" s="653"/>
      <c r="ZH24" s="653"/>
      <c r="ZI24" s="653"/>
      <c r="ZJ24" s="653"/>
      <c r="ZK24" s="653"/>
      <c r="ZL24" s="653"/>
      <c r="ZM24" s="653"/>
      <c r="ZN24" s="653"/>
      <c r="ZO24" s="653"/>
      <c r="ZP24" s="653"/>
      <c r="ZQ24" s="653"/>
      <c r="ZR24" s="653"/>
      <c r="ZS24" s="653"/>
      <c r="ZT24" s="653"/>
      <c r="ZU24" s="653"/>
      <c r="ZV24" s="653"/>
      <c r="ZW24" s="653"/>
      <c r="ZX24" s="653"/>
      <c r="ZY24" s="653"/>
      <c r="ZZ24" s="653"/>
      <c r="AAA24" s="653"/>
      <c r="AAB24" s="653"/>
      <c r="AAC24" s="653"/>
      <c r="AAD24" s="653"/>
      <c r="AAE24" s="653"/>
      <c r="AAF24" s="653"/>
      <c r="AAG24" s="653"/>
      <c r="AAH24" s="653"/>
      <c r="AAI24" s="653"/>
      <c r="AAJ24" s="653"/>
      <c r="AAK24" s="653"/>
      <c r="AAL24" s="653"/>
      <c r="AAM24" s="653"/>
      <c r="AAN24" s="653"/>
      <c r="AAO24" s="653"/>
      <c r="AAP24" s="653"/>
      <c r="AAQ24" s="653"/>
      <c r="AAR24" s="653"/>
      <c r="AAS24" s="653"/>
      <c r="AAT24" s="653"/>
      <c r="AAU24" s="653"/>
      <c r="AAV24" s="653"/>
      <c r="AAW24" s="653"/>
      <c r="AAX24" s="653"/>
      <c r="AAY24" s="653"/>
      <c r="AAZ24" s="653"/>
      <c r="ABA24" s="653"/>
      <c r="ABB24" s="653"/>
      <c r="ABC24" s="653"/>
      <c r="ABD24" s="653"/>
      <c r="ABE24" s="653"/>
      <c r="ABF24" s="653"/>
      <c r="ABG24" s="653"/>
      <c r="ABH24" s="653"/>
      <c r="ABI24" s="653"/>
      <c r="ABJ24" s="653"/>
      <c r="ABK24" s="653"/>
      <c r="ABL24" s="653"/>
      <c r="ABM24" s="653"/>
      <c r="ABN24" s="653"/>
      <c r="ABO24" s="653"/>
      <c r="ABP24" s="653"/>
      <c r="ABQ24" s="653"/>
      <c r="ABR24" s="653"/>
      <c r="ABS24" s="653"/>
      <c r="ABT24" s="653"/>
      <c r="ABU24" s="653"/>
      <c r="ABV24" s="653"/>
      <c r="ABW24" s="653"/>
      <c r="ABX24" s="653"/>
      <c r="ABY24" s="653"/>
      <c r="ABZ24" s="653"/>
      <c r="ACA24" s="653"/>
      <c r="ACB24" s="653"/>
      <c r="ACC24" s="653"/>
      <c r="ACD24" s="653"/>
      <c r="ACE24" s="653"/>
      <c r="ACF24" s="653"/>
      <c r="ACG24" s="653"/>
      <c r="ACH24" s="653"/>
      <c r="ACI24" s="653"/>
      <c r="ACJ24" s="653"/>
      <c r="ACK24" s="653"/>
      <c r="ACL24" s="653"/>
      <c r="ACM24" s="653"/>
      <c r="ACN24" s="653"/>
      <c r="ACO24" s="653"/>
      <c r="ACP24" s="653"/>
      <c r="ACQ24" s="653"/>
      <c r="ACR24" s="653"/>
      <c r="ACS24" s="653"/>
      <c r="ACT24" s="653"/>
      <c r="ACU24" s="653"/>
      <c r="ACV24" s="653"/>
      <c r="ACW24" s="653"/>
      <c r="ACX24" s="653"/>
      <c r="ACY24" s="653"/>
      <c r="ACZ24" s="653"/>
      <c r="ADA24" s="653"/>
      <c r="ADB24" s="653"/>
      <c r="ADC24" s="653"/>
      <c r="ADD24" s="653"/>
      <c r="ADE24" s="653"/>
      <c r="ADF24" s="653"/>
      <c r="ADG24" s="653"/>
      <c r="ADH24" s="653"/>
      <c r="ADI24" s="653"/>
      <c r="ADJ24" s="653"/>
      <c r="ADK24" s="653"/>
      <c r="ADL24" s="653"/>
      <c r="ADM24" s="653"/>
      <c r="ADN24" s="653"/>
      <c r="ADO24" s="653"/>
      <c r="ADP24" s="653"/>
      <c r="ADQ24" s="653"/>
      <c r="ADR24" s="653"/>
      <c r="ADS24" s="653"/>
      <c r="ADT24" s="653"/>
      <c r="ADU24" s="653"/>
      <c r="ADV24" s="653"/>
      <c r="ADW24" s="653"/>
      <c r="ADX24" s="653"/>
      <c r="ADY24" s="653"/>
      <c r="ADZ24" s="653"/>
      <c r="AEA24" s="653"/>
      <c r="AEB24" s="653"/>
      <c r="AEC24" s="653"/>
      <c r="AED24" s="653"/>
      <c r="AEE24" s="653"/>
      <c r="AEF24" s="653"/>
      <c r="AEG24" s="653"/>
      <c r="AEH24" s="653"/>
      <c r="AEI24" s="653"/>
      <c r="AEJ24" s="653"/>
      <c r="AEK24" s="653"/>
      <c r="AEL24" s="653"/>
      <c r="AEM24" s="653"/>
      <c r="AEN24" s="653"/>
      <c r="AEO24" s="653"/>
      <c r="AEP24" s="653"/>
      <c r="AEQ24" s="653"/>
      <c r="AER24" s="653"/>
      <c r="AES24" s="653"/>
      <c r="AET24" s="653"/>
      <c r="AEU24" s="653"/>
      <c r="AEV24" s="653"/>
      <c r="AEW24" s="653"/>
      <c r="AEX24" s="653"/>
      <c r="AEY24" s="653"/>
      <c r="AEZ24" s="653"/>
      <c r="AFA24" s="653"/>
      <c r="AFB24" s="653"/>
      <c r="AFC24" s="653"/>
      <c r="AFD24" s="653"/>
      <c r="AFE24" s="653"/>
      <c r="AFF24" s="653"/>
      <c r="AFG24" s="653"/>
      <c r="AFH24" s="653"/>
      <c r="AFI24" s="653"/>
      <c r="AFJ24" s="653"/>
      <c r="AFK24" s="653"/>
      <c r="AFL24" s="653"/>
      <c r="AFM24" s="653"/>
      <c r="AFN24" s="653"/>
      <c r="AFO24" s="653"/>
      <c r="AFP24" s="653"/>
      <c r="AFQ24" s="653"/>
      <c r="AFR24" s="653"/>
      <c r="AFS24" s="653"/>
      <c r="AFT24" s="653"/>
      <c r="AFU24" s="653"/>
      <c r="AFV24" s="653"/>
      <c r="AFW24" s="653"/>
      <c r="AFX24" s="653"/>
      <c r="AFY24" s="653"/>
      <c r="AFZ24" s="653"/>
      <c r="AGA24" s="653"/>
      <c r="AGB24" s="653"/>
      <c r="AGC24" s="653"/>
      <c r="AGD24" s="653"/>
      <c r="AGE24" s="653"/>
      <c r="AGF24" s="653"/>
      <c r="AGG24" s="653"/>
      <c r="AGH24" s="653"/>
      <c r="AGI24" s="653"/>
      <c r="AGJ24" s="653"/>
      <c r="AGK24" s="653"/>
      <c r="AGL24" s="653"/>
      <c r="AGM24" s="653"/>
      <c r="AGN24" s="653"/>
      <c r="AGO24" s="653"/>
      <c r="AGP24" s="653"/>
      <c r="AGQ24" s="653"/>
      <c r="AGR24" s="653"/>
      <c r="AGS24" s="653"/>
      <c r="AGT24" s="653"/>
      <c r="AGU24" s="653"/>
      <c r="AGV24" s="653"/>
      <c r="AGW24" s="653"/>
      <c r="AGX24" s="653"/>
      <c r="AGY24" s="653"/>
      <c r="AGZ24" s="653"/>
      <c r="AHA24" s="653"/>
      <c r="AHB24" s="653"/>
      <c r="AHC24" s="653"/>
      <c r="AHD24" s="653"/>
      <c r="AHE24" s="653"/>
      <c r="AHF24" s="653"/>
      <c r="AHG24" s="653"/>
      <c r="AHH24" s="653"/>
      <c r="AHI24" s="653"/>
      <c r="AHJ24" s="653"/>
      <c r="AHK24" s="653"/>
      <c r="AHL24" s="653"/>
      <c r="AHM24" s="653"/>
      <c r="AHN24" s="653"/>
      <c r="AHO24" s="653"/>
      <c r="AHP24" s="653"/>
      <c r="AHQ24" s="653"/>
      <c r="AHR24" s="653"/>
      <c r="AHS24" s="653"/>
      <c r="AHT24" s="653"/>
      <c r="AHU24" s="653"/>
      <c r="AHV24" s="653"/>
      <c r="AHW24" s="653"/>
      <c r="AHX24" s="653"/>
      <c r="AHY24" s="653"/>
      <c r="AHZ24" s="653"/>
      <c r="AIA24" s="653"/>
      <c r="AIB24" s="653"/>
      <c r="AIC24" s="653"/>
      <c r="AID24" s="653"/>
      <c r="AIE24" s="653"/>
      <c r="AIF24" s="653"/>
      <c r="AIG24" s="653"/>
      <c r="AIH24" s="653"/>
      <c r="AII24" s="653"/>
      <c r="AIJ24" s="653"/>
      <c r="AIK24" s="653"/>
      <c r="AIL24" s="653"/>
      <c r="AIM24" s="653"/>
      <c r="AIN24" s="653"/>
      <c r="AIO24" s="653"/>
      <c r="AIP24" s="653"/>
      <c r="AIQ24" s="653"/>
      <c r="AIR24" s="653"/>
      <c r="AIS24" s="653"/>
      <c r="AIT24" s="653"/>
      <c r="AIU24" s="653"/>
      <c r="AIV24" s="653"/>
      <c r="AIW24" s="653"/>
      <c r="AIX24" s="653"/>
      <c r="AIY24" s="653"/>
      <c r="AIZ24" s="653"/>
      <c r="AJA24" s="653"/>
      <c r="AJB24" s="653"/>
      <c r="AJC24" s="653"/>
      <c r="AJD24" s="653"/>
      <c r="AJE24" s="653"/>
      <c r="AJF24" s="653"/>
      <c r="AJG24" s="653"/>
      <c r="AJH24" s="653"/>
      <c r="AJI24" s="653"/>
      <c r="AJJ24" s="653"/>
      <c r="AJK24" s="653"/>
      <c r="AJL24" s="653"/>
      <c r="AJM24" s="653"/>
      <c r="AJN24" s="653"/>
      <c r="AJO24" s="653"/>
      <c r="AJP24" s="653"/>
      <c r="AJQ24" s="653"/>
      <c r="AJR24" s="653"/>
      <c r="AJS24" s="653"/>
      <c r="AJT24" s="653"/>
      <c r="AJU24" s="653"/>
      <c r="AJV24" s="653"/>
      <c r="AJW24" s="653"/>
      <c r="AJX24" s="653"/>
      <c r="AJY24" s="653"/>
      <c r="AJZ24" s="653"/>
      <c r="AKA24" s="653"/>
      <c r="AKB24" s="653"/>
      <c r="AKC24" s="653"/>
      <c r="AKD24" s="653"/>
      <c r="AKE24" s="653"/>
      <c r="AKF24" s="653"/>
      <c r="AKG24" s="653"/>
      <c r="AKH24" s="653"/>
      <c r="AKI24" s="653"/>
      <c r="AKJ24" s="653"/>
      <c r="AKK24" s="653"/>
      <c r="AKL24" s="653"/>
      <c r="AKM24" s="653"/>
      <c r="AKN24" s="653"/>
      <c r="AKO24" s="653"/>
      <c r="AKP24" s="653"/>
      <c r="AKQ24" s="653"/>
      <c r="AKR24" s="653"/>
      <c r="AKS24" s="653"/>
      <c r="AKT24" s="653"/>
      <c r="AKU24" s="653"/>
      <c r="AKV24" s="653"/>
      <c r="AKW24" s="653"/>
      <c r="AKX24" s="653"/>
      <c r="AKY24" s="653"/>
      <c r="AKZ24" s="653"/>
      <c r="ALA24" s="653"/>
      <c r="ALB24" s="653"/>
      <c r="ALC24" s="653"/>
      <c r="ALD24" s="653"/>
      <c r="ALE24" s="653"/>
      <c r="ALF24" s="653"/>
      <c r="ALG24" s="653"/>
      <c r="ALH24" s="653"/>
      <c r="ALI24" s="653"/>
      <c r="ALJ24" s="653"/>
      <c r="ALK24" s="653"/>
      <c r="ALL24" s="653"/>
      <c r="ALM24" s="653"/>
      <c r="ALN24" s="653"/>
      <c r="ALO24" s="653"/>
      <c r="ALP24" s="653"/>
      <c r="ALQ24" s="653"/>
      <c r="ALR24" s="653"/>
      <c r="ALS24" s="653"/>
      <c r="ALT24" s="653"/>
      <c r="ALU24" s="653"/>
      <c r="ALV24" s="653"/>
      <c r="ALW24" s="653"/>
      <c r="ALX24" s="653"/>
      <c r="ALY24" s="653"/>
      <c r="ALZ24" s="653"/>
      <c r="AMA24" s="653"/>
      <c r="AMB24" s="653"/>
      <c r="AMC24" s="653"/>
      <c r="AMD24" s="653"/>
      <c r="AME24" s="653"/>
      <c r="AMF24" s="653"/>
      <c r="AMG24" s="653"/>
      <c r="AMH24" s="653"/>
      <c r="AMI24" s="653"/>
      <c r="AMJ24" s="653"/>
      <c r="AMK24" s="653"/>
      <c r="AML24" s="653"/>
      <c r="AMM24" s="653"/>
      <c r="AMN24" s="653"/>
      <c r="AMO24" s="653"/>
      <c r="AMP24" s="653"/>
      <c r="AMQ24" s="653"/>
      <c r="AMR24" s="653"/>
      <c r="AMS24" s="653"/>
      <c r="AMT24" s="653"/>
      <c r="AMU24" s="653"/>
      <c r="AMV24" s="653"/>
      <c r="AMW24" s="653"/>
      <c r="AMX24" s="653"/>
      <c r="AMY24" s="653"/>
      <c r="AMZ24" s="653"/>
      <c r="ANA24" s="653"/>
      <c r="ANB24" s="653"/>
      <c r="ANC24" s="653"/>
      <c r="AND24" s="653"/>
      <c r="ANE24" s="653"/>
      <c r="ANF24" s="653"/>
      <c r="ANG24" s="653"/>
      <c r="ANH24" s="653"/>
      <c r="ANI24" s="653"/>
      <c r="ANJ24" s="653"/>
      <c r="ANK24" s="653"/>
      <c r="ANL24" s="653"/>
      <c r="ANM24" s="653"/>
      <c r="ANN24" s="653"/>
      <c r="ANO24" s="653"/>
      <c r="ANP24" s="653"/>
      <c r="ANQ24" s="653"/>
      <c r="ANR24" s="653"/>
      <c r="ANS24" s="653"/>
      <c r="ANT24" s="653"/>
      <c r="ANU24" s="653"/>
      <c r="ANV24" s="653"/>
      <c r="ANW24" s="653"/>
      <c r="ANX24" s="653"/>
      <c r="ANY24" s="653"/>
      <c r="ANZ24" s="653"/>
      <c r="AOA24" s="653"/>
      <c r="AOB24" s="653"/>
      <c r="AOC24" s="653"/>
      <c r="AOD24" s="653"/>
      <c r="AOE24" s="653"/>
      <c r="AOF24" s="653"/>
      <c r="AOG24" s="653"/>
      <c r="AOH24" s="653"/>
      <c r="AOI24" s="653"/>
      <c r="AOJ24" s="653"/>
      <c r="AOK24" s="653"/>
      <c r="AOL24" s="653"/>
      <c r="AOM24" s="653"/>
      <c r="AON24" s="653"/>
      <c r="AOO24" s="653"/>
      <c r="AOP24" s="653"/>
      <c r="AOQ24" s="653"/>
      <c r="AOR24" s="653"/>
      <c r="AOS24" s="653"/>
      <c r="AOT24" s="653"/>
      <c r="AOU24" s="653"/>
      <c r="AOV24" s="653"/>
      <c r="AOW24" s="653"/>
      <c r="AOX24" s="653"/>
      <c r="AOY24" s="653"/>
      <c r="AOZ24" s="653"/>
      <c r="APA24" s="653"/>
      <c r="APB24" s="653"/>
      <c r="APC24" s="653"/>
      <c r="APD24" s="653"/>
      <c r="APE24" s="653"/>
      <c r="APF24" s="653"/>
      <c r="APG24" s="653"/>
      <c r="APH24" s="653"/>
      <c r="API24" s="653"/>
      <c r="APJ24" s="653"/>
      <c r="APK24" s="653"/>
      <c r="APL24" s="653"/>
      <c r="APM24" s="653"/>
      <c r="APN24" s="653"/>
      <c r="APO24" s="653"/>
      <c r="APP24" s="653"/>
      <c r="APQ24" s="653"/>
      <c r="APR24" s="653"/>
      <c r="APS24" s="653"/>
      <c r="APT24" s="653"/>
      <c r="APU24" s="653"/>
      <c r="APV24" s="653"/>
      <c r="APW24" s="653"/>
      <c r="APX24" s="653"/>
      <c r="APY24" s="653"/>
      <c r="APZ24" s="653"/>
      <c r="AQA24" s="653"/>
      <c r="AQB24" s="653"/>
      <c r="AQC24" s="653"/>
      <c r="AQD24" s="653"/>
      <c r="AQE24" s="653"/>
      <c r="AQF24" s="653"/>
      <c r="AQG24" s="653"/>
      <c r="AQH24" s="653"/>
      <c r="AQI24" s="653"/>
      <c r="AQJ24" s="653"/>
      <c r="AQK24" s="653"/>
      <c r="AQL24" s="653"/>
      <c r="AQM24" s="653"/>
      <c r="AQN24" s="653"/>
      <c r="AQO24" s="653"/>
      <c r="AQP24" s="653"/>
      <c r="AQQ24" s="653"/>
      <c r="AQR24" s="653"/>
      <c r="AQS24" s="653"/>
      <c r="AQT24" s="653"/>
      <c r="AQU24" s="653"/>
      <c r="AQV24" s="653"/>
      <c r="AQW24" s="653"/>
      <c r="AQX24" s="653"/>
      <c r="AQY24" s="653"/>
      <c r="AQZ24" s="653"/>
      <c r="ARA24" s="653"/>
      <c r="ARB24" s="653"/>
      <c r="ARC24" s="653"/>
      <c r="ARD24" s="653"/>
      <c r="ARE24" s="653"/>
      <c r="ARF24" s="653"/>
      <c r="ARG24" s="653"/>
      <c r="ARH24" s="653"/>
      <c r="ARI24" s="653"/>
      <c r="ARJ24" s="653"/>
      <c r="ARK24" s="653"/>
      <c r="ARL24" s="653"/>
      <c r="ARM24" s="653"/>
      <c r="ARN24" s="653"/>
      <c r="ARO24" s="653"/>
      <c r="ARP24" s="653"/>
      <c r="ARQ24" s="653"/>
      <c r="ARR24" s="653"/>
      <c r="ARS24" s="653"/>
      <c r="ART24" s="653"/>
      <c r="ARU24" s="653"/>
      <c r="ARV24" s="653"/>
      <c r="ARW24" s="653"/>
      <c r="ARX24" s="653"/>
      <c r="ARY24" s="653"/>
      <c r="ARZ24" s="653"/>
      <c r="ASA24" s="653"/>
      <c r="ASB24" s="653"/>
      <c r="ASC24" s="653"/>
      <c r="ASD24" s="653"/>
      <c r="ASE24" s="653"/>
      <c r="ASF24" s="653"/>
      <c r="ASG24" s="653"/>
      <c r="ASH24" s="653"/>
      <c r="ASI24" s="653"/>
      <c r="ASJ24" s="653"/>
      <c r="ASK24" s="653"/>
      <c r="ASL24" s="653"/>
      <c r="ASM24" s="653"/>
      <c r="ASN24" s="653"/>
      <c r="ASO24" s="653"/>
      <c r="ASP24" s="653"/>
      <c r="ASQ24" s="653"/>
      <c r="ASR24" s="653"/>
      <c r="ASS24" s="653"/>
      <c r="AST24" s="653"/>
      <c r="ASU24" s="653"/>
      <c r="ASV24" s="653"/>
      <c r="ASW24" s="653"/>
      <c r="ASX24" s="653"/>
      <c r="ASY24" s="653"/>
      <c r="ASZ24" s="653"/>
      <c r="ATA24" s="653"/>
      <c r="ATB24" s="653"/>
      <c r="ATC24" s="653"/>
      <c r="ATD24" s="653"/>
      <c r="ATE24" s="653"/>
      <c r="ATF24" s="653"/>
      <c r="ATG24" s="653"/>
      <c r="ATH24" s="653"/>
      <c r="ATI24" s="653"/>
      <c r="ATJ24" s="653"/>
      <c r="ATK24" s="653"/>
      <c r="ATL24" s="653"/>
      <c r="ATM24" s="653"/>
      <c r="ATN24" s="653"/>
      <c r="ATO24" s="653"/>
      <c r="ATP24" s="653"/>
      <c r="ATQ24" s="653"/>
      <c r="ATR24" s="653"/>
      <c r="ATS24" s="653"/>
      <c r="ATT24" s="653"/>
      <c r="ATU24" s="653"/>
      <c r="ATV24" s="653"/>
      <c r="ATW24" s="653"/>
      <c r="ATX24" s="653"/>
      <c r="ATY24" s="653"/>
      <c r="ATZ24" s="653"/>
      <c r="AUA24" s="653"/>
      <c r="AUB24" s="653"/>
      <c r="AUC24" s="653"/>
      <c r="AUD24" s="653"/>
      <c r="AUE24" s="653"/>
      <c r="AUF24" s="653"/>
      <c r="AUG24" s="653"/>
      <c r="AUH24" s="653"/>
      <c r="AUI24" s="653"/>
      <c r="AUJ24" s="653"/>
      <c r="AUK24" s="653"/>
      <c r="AUL24" s="653"/>
      <c r="AUM24" s="653"/>
      <c r="AUN24" s="653"/>
      <c r="AUO24" s="653"/>
      <c r="AUP24" s="653"/>
      <c r="AUQ24" s="653"/>
      <c r="AUR24" s="653"/>
      <c r="AUS24" s="653"/>
      <c r="AUT24" s="653"/>
      <c r="AUU24" s="653"/>
      <c r="AUV24" s="653"/>
      <c r="AUW24" s="653"/>
      <c r="AUX24" s="653"/>
      <c r="AUY24" s="653"/>
      <c r="AUZ24" s="653"/>
      <c r="AVA24" s="653"/>
      <c r="AVB24" s="653"/>
      <c r="AVC24" s="653"/>
      <c r="AVD24" s="653"/>
      <c r="AVE24" s="653"/>
      <c r="AVF24" s="653"/>
      <c r="AVG24" s="653"/>
      <c r="AVH24" s="653"/>
      <c r="AVI24" s="653"/>
      <c r="AVJ24" s="653"/>
      <c r="AVK24" s="653"/>
      <c r="AVL24" s="653"/>
      <c r="AVM24" s="653"/>
      <c r="AVN24" s="653"/>
      <c r="AVO24" s="653"/>
      <c r="AVP24" s="653"/>
      <c r="AVQ24" s="653"/>
      <c r="AVR24" s="653"/>
      <c r="AVS24" s="653"/>
      <c r="AVT24" s="653"/>
      <c r="AVU24" s="653"/>
      <c r="AVV24" s="653"/>
      <c r="AVW24" s="653"/>
      <c r="AVX24" s="653"/>
      <c r="AVY24" s="653"/>
      <c r="AVZ24" s="653"/>
      <c r="AWA24" s="653"/>
      <c r="AWB24" s="653"/>
      <c r="AWC24" s="653"/>
      <c r="AWD24" s="653"/>
      <c r="AWE24" s="653"/>
      <c r="AWF24" s="653"/>
      <c r="AWG24" s="653"/>
      <c r="AWH24" s="653"/>
      <c r="AWI24" s="653"/>
      <c r="AWJ24" s="653"/>
      <c r="AWK24" s="653"/>
      <c r="AWL24" s="653"/>
      <c r="AWM24" s="653"/>
      <c r="AWN24" s="653"/>
      <c r="AWO24" s="653"/>
      <c r="AWP24" s="653"/>
      <c r="AWQ24" s="653"/>
      <c r="AWR24" s="653"/>
      <c r="AWS24" s="653"/>
      <c r="AWT24" s="653"/>
      <c r="AWU24" s="653"/>
      <c r="AWV24" s="653"/>
      <c r="AWW24" s="653"/>
      <c r="AWX24" s="653"/>
      <c r="AWY24" s="653"/>
      <c r="AWZ24" s="653"/>
      <c r="AXA24" s="653"/>
      <c r="AXB24" s="653"/>
      <c r="AXC24" s="653"/>
      <c r="AXD24" s="653"/>
      <c r="AXE24" s="653"/>
      <c r="AXF24" s="653"/>
      <c r="AXG24" s="653"/>
      <c r="AXH24" s="653"/>
      <c r="AXI24" s="653"/>
      <c r="AXJ24" s="653"/>
      <c r="AXK24" s="653"/>
      <c r="AXL24" s="653"/>
      <c r="AXM24" s="653"/>
      <c r="AXN24" s="653"/>
      <c r="AXO24" s="653"/>
      <c r="AXP24" s="653"/>
      <c r="AXQ24" s="653"/>
      <c r="AXR24" s="653"/>
      <c r="AXS24" s="653"/>
      <c r="AXT24" s="653"/>
      <c r="AXU24" s="653"/>
      <c r="AXV24" s="653"/>
      <c r="AXW24" s="653"/>
      <c r="AXX24" s="653"/>
      <c r="AXY24" s="653"/>
      <c r="AXZ24" s="653"/>
      <c r="AYA24" s="653"/>
      <c r="AYB24" s="653"/>
      <c r="AYC24" s="653"/>
      <c r="AYD24" s="653"/>
      <c r="AYE24" s="653"/>
      <c r="AYF24" s="653"/>
      <c r="AYG24" s="653"/>
      <c r="AYH24" s="653"/>
      <c r="AYI24" s="653"/>
      <c r="AYJ24" s="653"/>
      <c r="AYK24" s="653"/>
      <c r="AYL24" s="653"/>
      <c r="AYM24" s="653"/>
      <c r="AYN24" s="653"/>
      <c r="AYO24" s="653"/>
      <c r="AYP24" s="653"/>
      <c r="AYQ24" s="653"/>
      <c r="AYR24" s="653"/>
      <c r="AYS24" s="653"/>
      <c r="AYT24" s="653"/>
      <c r="AYU24" s="653"/>
      <c r="AYV24" s="653"/>
      <c r="AYW24" s="653"/>
      <c r="AYX24" s="653"/>
      <c r="AYY24" s="653"/>
      <c r="AYZ24" s="653"/>
      <c r="AZA24" s="653"/>
      <c r="AZB24" s="653"/>
      <c r="AZC24" s="653"/>
      <c r="AZD24" s="653"/>
      <c r="AZE24" s="653"/>
      <c r="AZF24" s="653"/>
      <c r="AZG24" s="653"/>
      <c r="AZH24" s="653"/>
      <c r="AZI24" s="653"/>
      <c r="AZJ24" s="653"/>
      <c r="AZK24" s="653"/>
      <c r="AZL24" s="653"/>
      <c r="AZM24" s="653"/>
      <c r="AZN24" s="653"/>
      <c r="AZO24" s="653"/>
      <c r="AZP24" s="653"/>
      <c r="AZQ24" s="653"/>
      <c r="AZR24" s="653"/>
      <c r="AZS24" s="653"/>
      <c r="AZT24" s="653"/>
      <c r="AZU24" s="653"/>
      <c r="AZV24" s="653"/>
      <c r="AZW24" s="653"/>
      <c r="AZX24" s="653"/>
      <c r="AZY24" s="653"/>
      <c r="AZZ24" s="653"/>
      <c r="BAA24" s="653"/>
      <c r="BAB24" s="653"/>
      <c r="BAC24" s="653"/>
      <c r="BAD24" s="653"/>
      <c r="BAE24" s="653"/>
      <c r="BAF24" s="653"/>
      <c r="BAG24" s="653"/>
      <c r="BAH24" s="653"/>
      <c r="BAI24" s="653"/>
      <c r="BAJ24" s="653"/>
      <c r="BAK24" s="653"/>
      <c r="BAL24" s="653"/>
      <c r="BAM24" s="653"/>
      <c r="BAN24" s="653"/>
      <c r="BAO24" s="653"/>
      <c r="BAP24" s="653"/>
      <c r="BAQ24" s="653"/>
      <c r="BAR24" s="653"/>
      <c r="BAS24" s="653"/>
      <c r="BAT24" s="653"/>
      <c r="BAU24" s="653"/>
      <c r="BAV24" s="653"/>
      <c r="BAW24" s="653"/>
      <c r="BAX24" s="653"/>
      <c r="BAY24" s="653"/>
      <c r="BAZ24" s="653"/>
      <c r="BBA24" s="653"/>
      <c r="BBB24" s="653"/>
      <c r="BBC24" s="653"/>
      <c r="BBD24" s="653"/>
      <c r="BBE24" s="653"/>
      <c r="BBF24" s="653"/>
      <c r="BBG24" s="653"/>
      <c r="BBH24" s="653"/>
      <c r="BBI24" s="653"/>
      <c r="BBJ24" s="653"/>
      <c r="BBK24" s="653"/>
      <c r="BBL24" s="653"/>
      <c r="BBM24" s="653"/>
      <c r="BBN24" s="653"/>
      <c r="BBO24" s="653"/>
      <c r="BBP24" s="653"/>
      <c r="BBQ24" s="653"/>
      <c r="BBR24" s="653"/>
      <c r="BBS24" s="653"/>
      <c r="BBT24" s="653"/>
      <c r="BBU24" s="653"/>
      <c r="BBV24" s="653"/>
      <c r="BBW24" s="653"/>
      <c r="BBX24" s="653"/>
      <c r="BBY24" s="653"/>
      <c r="BBZ24" s="653"/>
      <c r="BCA24" s="653"/>
      <c r="BCB24" s="653"/>
      <c r="BCC24" s="653"/>
      <c r="BCD24" s="653"/>
      <c r="BCE24" s="653"/>
      <c r="BCF24" s="653"/>
      <c r="BCG24" s="653"/>
      <c r="BCH24" s="653"/>
      <c r="BCI24" s="653"/>
      <c r="BCJ24" s="653"/>
      <c r="BCK24" s="653"/>
      <c r="BCL24" s="653"/>
      <c r="BCM24" s="653"/>
      <c r="BCN24" s="653"/>
      <c r="BCO24" s="653"/>
      <c r="BCP24" s="653"/>
      <c r="BCQ24" s="653"/>
      <c r="BCR24" s="653"/>
      <c r="BCS24" s="653"/>
      <c r="BCT24" s="653"/>
      <c r="BCU24" s="653"/>
      <c r="BCV24" s="653"/>
      <c r="BCW24" s="653"/>
      <c r="BCX24" s="653"/>
      <c r="BCY24" s="653"/>
      <c r="BCZ24" s="653"/>
      <c r="BDA24" s="653"/>
      <c r="BDB24" s="653"/>
      <c r="BDC24" s="653"/>
      <c r="BDD24" s="653"/>
      <c r="BDE24" s="653"/>
      <c r="BDF24" s="653"/>
      <c r="BDG24" s="653"/>
      <c r="BDH24" s="653"/>
      <c r="BDI24" s="653"/>
      <c r="BDJ24" s="653"/>
      <c r="BDK24" s="653"/>
      <c r="BDL24" s="653"/>
      <c r="BDM24" s="653"/>
      <c r="BDN24" s="653"/>
      <c r="BDO24" s="653"/>
      <c r="BDP24" s="653"/>
      <c r="BDQ24" s="653"/>
      <c r="BDR24" s="653"/>
      <c r="BDS24" s="653"/>
      <c r="BDT24" s="653"/>
      <c r="BDU24" s="653"/>
      <c r="BDV24" s="653"/>
      <c r="BDW24" s="653"/>
      <c r="BDX24" s="653"/>
      <c r="BDY24" s="653"/>
      <c r="BDZ24" s="653"/>
      <c r="BEA24" s="653"/>
      <c r="BEB24" s="653"/>
      <c r="BEC24" s="653"/>
      <c r="BED24" s="653"/>
      <c r="BEE24" s="653"/>
      <c r="BEF24" s="653"/>
      <c r="BEG24" s="653"/>
      <c r="BEH24" s="653"/>
      <c r="BEI24" s="653"/>
      <c r="BEJ24" s="653"/>
      <c r="BEK24" s="653"/>
      <c r="BEL24" s="653"/>
      <c r="BEM24" s="653"/>
      <c r="BEN24" s="653"/>
      <c r="BEO24" s="653"/>
      <c r="BEP24" s="653"/>
      <c r="BEQ24" s="653"/>
      <c r="BER24" s="653"/>
      <c r="BES24" s="653"/>
      <c r="BET24" s="653"/>
      <c r="BEU24" s="653"/>
      <c r="BEV24" s="653"/>
      <c r="BEW24" s="653"/>
      <c r="BEX24" s="653"/>
      <c r="BEY24" s="653"/>
      <c r="BEZ24" s="653"/>
      <c r="BFA24" s="653"/>
      <c r="BFB24" s="653"/>
      <c r="BFC24" s="653"/>
      <c r="BFD24" s="653"/>
      <c r="BFE24" s="653"/>
      <c r="BFF24" s="653"/>
      <c r="BFG24" s="653"/>
      <c r="BFH24" s="653"/>
      <c r="BFI24" s="653"/>
      <c r="BFJ24" s="653"/>
      <c r="BFK24" s="653"/>
      <c r="BFL24" s="653"/>
      <c r="BFM24" s="653"/>
      <c r="BFN24" s="653"/>
      <c r="BFO24" s="653"/>
      <c r="BFP24" s="653"/>
      <c r="BFQ24" s="653"/>
      <c r="BFR24" s="653"/>
      <c r="BFS24" s="653"/>
      <c r="BFT24" s="653"/>
      <c r="BFU24" s="653"/>
      <c r="BFV24" s="653"/>
      <c r="BFW24" s="653"/>
      <c r="BFX24" s="653"/>
      <c r="BFY24" s="653"/>
      <c r="BFZ24" s="653"/>
      <c r="BGA24" s="653"/>
      <c r="BGB24" s="653"/>
      <c r="BGC24" s="653"/>
      <c r="BGD24" s="653"/>
      <c r="BGE24" s="653"/>
      <c r="BGF24" s="653"/>
      <c r="BGG24" s="653"/>
      <c r="BGH24" s="653"/>
      <c r="BGI24" s="653"/>
      <c r="BGJ24" s="653"/>
      <c r="BGK24" s="653"/>
      <c r="BGL24" s="653"/>
      <c r="BGM24" s="653"/>
      <c r="BGN24" s="653"/>
      <c r="BGO24" s="653"/>
      <c r="BGP24" s="653"/>
      <c r="BGQ24" s="653"/>
      <c r="BGR24" s="653"/>
      <c r="BGS24" s="653"/>
      <c r="BGT24" s="653"/>
      <c r="BGU24" s="653"/>
      <c r="BGV24" s="653"/>
      <c r="BGW24" s="653"/>
      <c r="BGX24" s="653"/>
      <c r="BGY24" s="653"/>
      <c r="BGZ24" s="653"/>
      <c r="BHA24" s="653"/>
      <c r="BHB24" s="653"/>
      <c r="BHC24" s="653"/>
      <c r="BHD24" s="653"/>
      <c r="BHE24" s="653"/>
      <c r="BHF24" s="653"/>
      <c r="BHG24" s="653"/>
      <c r="BHH24" s="653"/>
      <c r="BHI24" s="653"/>
      <c r="BHJ24" s="653"/>
      <c r="BHK24" s="653"/>
      <c r="BHL24" s="653"/>
      <c r="BHM24" s="653"/>
      <c r="BHN24" s="653"/>
      <c r="BHO24" s="653"/>
      <c r="BHP24" s="653"/>
      <c r="BHQ24" s="653"/>
      <c r="BHR24" s="653"/>
      <c r="BHS24" s="653"/>
      <c r="BHT24" s="653"/>
      <c r="BHU24" s="653"/>
      <c r="BHV24" s="653"/>
      <c r="BHW24" s="653"/>
      <c r="BHX24" s="653"/>
      <c r="BHY24" s="653"/>
      <c r="BHZ24" s="653"/>
      <c r="BIA24" s="653"/>
      <c r="BIB24" s="653"/>
      <c r="BIC24" s="653"/>
      <c r="BID24" s="653"/>
      <c r="BIE24" s="653"/>
      <c r="BIF24" s="653"/>
      <c r="BIG24" s="653"/>
      <c r="BIH24" s="653"/>
      <c r="BII24" s="653"/>
      <c r="BIJ24" s="653"/>
      <c r="BIK24" s="653"/>
      <c r="BIL24" s="653"/>
      <c r="BIM24" s="653"/>
      <c r="BIN24" s="653"/>
      <c r="BIO24" s="653"/>
      <c r="BIP24" s="653"/>
      <c r="BIQ24" s="653"/>
      <c r="BIR24" s="653"/>
      <c r="BIS24" s="653"/>
      <c r="BIT24" s="653"/>
      <c r="BIU24" s="653"/>
      <c r="BIV24" s="653"/>
      <c r="BIW24" s="653"/>
      <c r="BIX24" s="653"/>
      <c r="BIY24" s="653"/>
      <c r="BIZ24" s="653"/>
      <c r="BJA24" s="653"/>
      <c r="BJB24" s="653"/>
      <c r="BJC24" s="653"/>
      <c r="BJD24" s="653"/>
      <c r="BJE24" s="653"/>
      <c r="BJF24" s="653"/>
      <c r="BJG24" s="653"/>
      <c r="BJH24" s="653"/>
      <c r="BJI24" s="653"/>
      <c r="BJJ24" s="653"/>
      <c r="BJK24" s="653"/>
      <c r="BJL24" s="653"/>
      <c r="BJM24" s="653"/>
      <c r="BJN24" s="653"/>
      <c r="BJO24" s="653"/>
      <c r="BJP24" s="653"/>
      <c r="BJQ24" s="653"/>
      <c r="BJR24" s="653"/>
      <c r="BJS24" s="653"/>
      <c r="BJT24" s="653"/>
      <c r="BJU24" s="653"/>
      <c r="BJV24" s="653"/>
      <c r="BJW24" s="653"/>
      <c r="BJX24" s="653"/>
      <c r="BJY24" s="653"/>
      <c r="BJZ24" s="653"/>
      <c r="BKA24" s="653"/>
      <c r="BKB24" s="653"/>
      <c r="BKC24" s="653"/>
      <c r="BKD24" s="653"/>
      <c r="BKE24" s="653"/>
      <c r="BKF24" s="653"/>
      <c r="BKG24" s="653"/>
      <c r="BKH24" s="653"/>
      <c r="BKI24" s="653"/>
      <c r="BKJ24" s="653"/>
      <c r="BKK24" s="653"/>
      <c r="BKL24" s="653"/>
      <c r="BKM24" s="653"/>
      <c r="BKN24" s="653"/>
      <c r="BKO24" s="653"/>
      <c r="BKP24" s="653"/>
      <c r="BKQ24" s="653"/>
      <c r="BKR24" s="653"/>
      <c r="BKS24" s="653"/>
      <c r="BKT24" s="653"/>
      <c r="BKU24" s="653"/>
      <c r="BKV24" s="653"/>
      <c r="BKW24" s="653"/>
      <c r="BKX24" s="653"/>
      <c r="BKY24" s="653"/>
      <c r="BKZ24" s="653"/>
      <c r="BLA24" s="653"/>
      <c r="BLB24" s="653"/>
      <c r="BLC24" s="653"/>
      <c r="BLD24" s="653"/>
      <c r="BLE24" s="653"/>
      <c r="BLF24" s="653"/>
      <c r="BLG24" s="653"/>
      <c r="BLH24" s="653"/>
      <c r="BLI24" s="653"/>
      <c r="BLJ24" s="653"/>
      <c r="BLK24" s="653"/>
      <c r="BLL24" s="653"/>
      <c r="BLM24" s="653"/>
      <c r="BLN24" s="653"/>
      <c r="BLO24" s="653"/>
      <c r="BLP24" s="653"/>
      <c r="BLQ24" s="653"/>
      <c r="BLR24" s="653"/>
      <c r="BLS24" s="653"/>
      <c r="BLT24" s="653"/>
      <c r="BLU24" s="653"/>
      <c r="BLV24" s="653"/>
      <c r="BLW24" s="653"/>
      <c r="BLX24" s="653"/>
      <c r="BLY24" s="653"/>
      <c r="BLZ24" s="653"/>
      <c r="BMA24" s="653"/>
      <c r="BMB24" s="653"/>
      <c r="BMC24" s="653"/>
      <c r="BMD24" s="653"/>
      <c r="BME24" s="653"/>
      <c r="BMF24" s="653"/>
      <c r="BMG24" s="653"/>
      <c r="BMH24" s="653"/>
      <c r="BMI24" s="653"/>
      <c r="BMJ24" s="653"/>
      <c r="BMK24" s="653"/>
      <c r="BML24" s="653"/>
      <c r="BMM24" s="653"/>
      <c r="BMN24" s="653"/>
      <c r="BMO24" s="653"/>
      <c r="BMP24" s="653"/>
      <c r="BMQ24" s="653"/>
      <c r="BMR24" s="653"/>
      <c r="BMS24" s="653"/>
      <c r="BMT24" s="653"/>
      <c r="BMU24" s="653"/>
      <c r="BMV24" s="653"/>
      <c r="BMW24" s="653"/>
      <c r="BMX24" s="653"/>
      <c r="BMY24" s="653"/>
      <c r="BMZ24" s="653"/>
      <c r="BNA24" s="653"/>
      <c r="BNB24" s="653"/>
      <c r="BNC24" s="653"/>
      <c r="BND24" s="653"/>
      <c r="BNE24" s="653"/>
      <c r="BNF24" s="653"/>
      <c r="BNG24" s="653"/>
      <c r="BNH24" s="653"/>
      <c r="BNI24" s="653"/>
      <c r="BNJ24" s="653"/>
      <c r="BNK24" s="653"/>
      <c r="BNL24" s="653"/>
      <c r="BNM24" s="653"/>
      <c r="BNN24" s="653"/>
      <c r="BNO24" s="653"/>
      <c r="BNP24" s="653"/>
      <c r="BNQ24" s="653"/>
      <c r="BNR24" s="653"/>
      <c r="BNS24" s="653"/>
      <c r="BNT24" s="653"/>
      <c r="BNU24" s="653"/>
      <c r="BNV24" s="653"/>
      <c r="BNW24" s="653"/>
      <c r="BNX24" s="653"/>
      <c r="BNY24" s="653"/>
      <c r="BNZ24" s="653"/>
      <c r="BOA24" s="653"/>
      <c r="BOB24" s="653"/>
      <c r="BOC24" s="653"/>
      <c r="BOD24" s="653"/>
      <c r="BOE24" s="653"/>
      <c r="BOF24" s="653"/>
      <c r="BOG24" s="653"/>
      <c r="BOH24" s="653"/>
      <c r="BOI24" s="653"/>
      <c r="BOJ24" s="653"/>
      <c r="BOK24" s="653"/>
      <c r="BOL24" s="653"/>
      <c r="BOM24" s="653"/>
      <c r="BON24" s="653"/>
      <c r="BOO24" s="653"/>
      <c r="BOP24" s="653"/>
      <c r="BOQ24" s="653"/>
      <c r="BOR24" s="653"/>
      <c r="BOS24" s="653"/>
      <c r="BOT24" s="653"/>
      <c r="BOU24" s="653"/>
      <c r="BOV24" s="653"/>
      <c r="BOW24" s="653"/>
      <c r="BOX24" s="653"/>
      <c r="BOY24" s="653"/>
      <c r="BOZ24" s="653"/>
      <c r="BPA24" s="653"/>
      <c r="BPB24" s="653"/>
      <c r="BPC24" s="653"/>
      <c r="BPD24" s="653"/>
      <c r="BPE24" s="653"/>
      <c r="BPF24" s="653"/>
      <c r="BPG24" s="653"/>
      <c r="BPH24" s="653"/>
      <c r="BPI24" s="653"/>
      <c r="BPJ24" s="653"/>
      <c r="BPK24" s="653"/>
      <c r="BPL24" s="653"/>
      <c r="BPM24" s="653"/>
      <c r="BPN24" s="653"/>
      <c r="BPO24" s="653"/>
      <c r="BPP24" s="653"/>
      <c r="BPQ24" s="653"/>
      <c r="BPR24" s="653"/>
      <c r="BPS24" s="653"/>
      <c r="BPT24" s="653"/>
      <c r="BPU24" s="653"/>
      <c r="BPV24" s="653"/>
      <c r="BPW24" s="653"/>
      <c r="BPX24" s="653"/>
      <c r="BPY24" s="653"/>
      <c r="BPZ24" s="653"/>
      <c r="BQA24" s="653"/>
      <c r="BQB24" s="653"/>
      <c r="BQC24" s="653"/>
      <c r="BQD24" s="653"/>
      <c r="BQE24" s="653"/>
      <c r="BQF24" s="653"/>
      <c r="BQG24" s="653"/>
      <c r="BQH24" s="653"/>
      <c r="BQI24" s="653"/>
      <c r="BQJ24" s="653"/>
      <c r="BQK24" s="653"/>
      <c r="BQL24" s="653"/>
      <c r="BQM24" s="653"/>
      <c r="BQN24" s="653"/>
      <c r="BQO24" s="653"/>
      <c r="BQP24" s="653"/>
      <c r="BQQ24" s="653"/>
      <c r="BQR24" s="653"/>
      <c r="BQS24" s="653"/>
      <c r="BQT24" s="653"/>
      <c r="BQU24" s="653"/>
      <c r="BQV24" s="653"/>
      <c r="BQW24" s="653"/>
      <c r="BQX24" s="653"/>
      <c r="BQY24" s="653"/>
      <c r="BQZ24" s="653"/>
      <c r="BRA24" s="653"/>
      <c r="BRB24" s="653"/>
      <c r="BRC24" s="653"/>
      <c r="BRD24" s="653"/>
      <c r="BRE24" s="653"/>
      <c r="BRF24" s="653"/>
      <c r="BRG24" s="653"/>
      <c r="BRH24" s="653"/>
      <c r="BRI24" s="653"/>
      <c r="BRJ24" s="653"/>
      <c r="BRK24" s="653"/>
      <c r="BRL24" s="653"/>
      <c r="BRM24" s="653"/>
      <c r="BRN24" s="653"/>
      <c r="BRO24" s="653"/>
      <c r="BRP24" s="653"/>
      <c r="BRQ24" s="653"/>
      <c r="BRR24" s="653"/>
      <c r="BRS24" s="653"/>
      <c r="BRT24" s="653"/>
      <c r="BRU24" s="653"/>
      <c r="BRV24" s="653"/>
      <c r="BRW24" s="653"/>
      <c r="BRX24" s="653"/>
      <c r="BRY24" s="653"/>
      <c r="BRZ24" s="653"/>
      <c r="BSA24" s="653"/>
      <c r="BSB24" s="653"/>
      <c r="BSC24" s="653"/>
      <c r="BSD24" s="653"/>
      <c r="BSE24" s="653"/>
      <c r="BSF24" s="653"/>
      <c r="BSG24" s="653"/>
      <c r="BSH24" s="653"/>
      <c r="BSI24" s="653"/>
      <c r="BSJ24" s="653"/>
      <c r="BSK24" s="653"/>
      <c r="BSL24" s="653"/>
      <c r="BSM24" s="653"/>
      <c r="BSN24" s="653"/>
      <c r="BSO24" s="653"/>
      <c r="BSP24" s="653"/>
      <c r="BSQ24" s="653"/>
      <c r="BSR24" s="653"/>
      <c r="BSS24" s="653"/>
      <c r="BST24" s="653"/>
      <c r="BSU24" s="653"/>
      <c r="BSV24" s="653"/>
      <c r="BSW24" s="653"/>
      <c r="BSX24" s="653"/>
      <c r="BSY24" s="653"/>
      <c r="BSZ24" s="653"/>
      <c r="BTA24" s="653"/>
      <c r="BTB24" s="653"/>
      <c r="BTC24" s="653"/>
      <c r="BTD24" s="653"/>
      <c r="BTE24" s="653"/>
      <c r="BTF24" s="653"/>
      <c r="BTG24" s="653"/>
      <c r="BTH24" s="653"/>
      <c r="BTI24" s="653"/>
      <c r="BTJ24" s="653"/>
      <c r="BTK24" s="653"/>
      <c r="BTL24" s="653"/>
      <c r="BTM24" s="653"/>
      <c r="BTN24" s="653"/>
      <c r="BTO24" s="653"/>
      <c r="BTP24" s="653"/>
      <c r="BTQ24" s="653"/>
      <c r="BTR24" s="653"/>
      <c r="BTS24" s="653"/>
      <c r="BTT24" s="653"/>
      <c r="BTU24" s="653"/>
      <c r="BTV24" s="653"/>
      <c r="BTW24" s="653"/>
      <c r="BTX24" s="653"/>
      <c r="BTY24" s="653"/>
      <c r="BTZ24" s="653"/>
      <c r="BUA24" s="653"/>
      <c r="BUB24" s="653"/>
      <c r="BUC24" s="653"/>
      <c r="BUD24" s="653"/>
      <c r="BUE24" s="653"/>
      <c r="BUF24" s="653"/>
      <c r="BUG24" s="653"/>
      <c r="BUH24" s="653"/>
      <c r="BUI24" s="653"/>
      <c r="BUJ24" s="653"/>
      <c r="BUK24" s="653"/>
      <c r="BUL24" s="653"/>
      <c r="BUM24" s="653"/>
      <c r="BUN24" s="653"/>
      <c r="BUO24" s="653"/>
      <c r="BUP24" s="653"/>
      <c r="BUQ24" s="653"/>
      <c r="BUR24" s="653"/>
      <c r="BUS24" s="653"/>
      <c r="BUT24" s="653"/>
      <c r="BUU24" s="653"/>
      <c r="BUV24" s="653"/>
      <c r="BUW24" s="653"/>
      <c r="BUX24" s="653"/>
      <c r="BUY24" s="653"/>
      <c r="BUZ24" s="653"/>
      <c r="BVA24" s="653"/>
      <c r="BVB24" s="653"/>
      <c r="BVC24" s="653"/>
      <c r="BVD24" s="653"/>
      <c r="BVE24" s="653"/>
      <c r="BVF24" s="653"/>
      <c r="BVG24" s="653"/>
      <c r="BVH24" s="653"/>
      <c r="BVI24" s="653"/>
      <c r="BVJ24" s="653"/>
      <c r="BVK24" s="653"/>
      <c r="BVL24" s="653"/>
      <c r="BVM24" s="653"/>
      <c r="BVN24" s="653"/>
      <c r="BVO24" s="653"/>
      <c r="BVP24" s="653"/>
      <c r="BVQ24" s="653"/>
      <c r="BVR24" s="653"/>
      <c r="BVS24" s="653"/>
      <c r="BVT24" s="653"/>
      <c r="BVU24" s="653"/>
      <c r="BVV24" s="653"/>
      <c r="BVW24" s="653"/>
      <c r="BVX24" s="653"/>
      <c r="BVY24" s="653"/>
      <c r="BVZ24" s="653"/>
      <c r="BWA24" s="653"/>
      <c r="BWB24" s="653"/>
      <c r="BWC24" s="653"/>
      <c r="BWD24" s="653"/>
      <c r="BWE24" s="653"/>
      <c r="BWF24" s="653"/>
      <c r="BWG24" s="653"/>
      <c r="BWH24" s="653"/>
      <c r="BWI24" s="653"/>
      <c r="BWJ24" s="653"/>
      <c r="BWK24" s="653"/>
      <c r="BWL24" s="653"/>
      <c r="BWM24" s="653"/>
      <c r="BWN24" s="653"/>
      <c r="BWO24" s="653"/>
      <c r="BWP24" s="653"/>
      <c r="BWQ24" s="653"/>
      <c r="BWR24" s="653"/>
      <c r="BWS24" s="653"/>
      <c r="BWT24" s="653"/>
      <c r="BWU24" s="653"/>
      <c r="BWV24" s="653"/>
      <c r="BWW24" s="653"/>
      <c r="BWX24" s="653"/>
      <c r="BWY24" s="653"/>
      <c r="BWZ24" s="653"/>
      <c r="BXA24" s="653"/>
      <c r="BXB24" s="653"/>
      <c r="BXC24" s="653"/>
      <c r="BXD24" s="653"/>
      <c r="BXE24" s="653"/>
      <c r="BXF24" s="653"/>
      <c r="BXG24" s="653"/>
      <c r="BXH24" s="653"/>
      <c r="BXI24" s="653"/>
      <c r="BXJ24" s="653"/>
      <c r="BXK24" s="653"/>
    </row>
    <row r="25" spans="1:1987" s="1169" customFormat="1" ht="30" customHeight="1" thickBot="1" x14ac:dyDescent="0.35">
      <c r="A25" s="779" t="s">
        <v>2752</v>
      </c>
      <c r="B25" s="1167">
        <v>1415.2696548999998</v>
      </c>
      <c r="C25" s="1167">
        <v>1243.65653563</v>
      </c>
      <c r="D25" s="1168">
        <v>2658.9261905299995</v>
      </c>
      <c r="E25" s="653"/>
      <c r="F25" s="1160"/>
      <c r="G25" s="1154"/>
      <c r="H25" s="1160"/>
      <c r="I25" s="1161"/>
      <c r="J25" s="1151"/>
      <c r="K25" s="1151"/>
      <c r="L25" s="653"/>
      <c r="M25" s="653"/>
      <c r="N25" s="653"/>
      <c r="O25" s="653"/>
      <c r="P25" s="653"/>
      <c r="Q25" s="653"/>
      <c r="R25" s="653"/>
      <c r="S25" s="653"/>
      <c r="T25" s="653"/>
      <c r="U25" s="653"/>
      <c r="V25" s="653"/>
      <c r="W25" s="653"/>
      <c r="X25" s="653"/>
      <c r="Y25" s="653"/>
      <c r="Z25" s="653"/>
      <c r="AA25" s="653"/>
      <c r="AB25" s="653"/>
      <c r="AC25" s="653"/>
      <c r="AD25" s="653"/>
      <c r="AE25" s="653"/>
      <c r="AF25" s="653"/>
      <c r="AG25" s="653"/>
      <c r="AH25" s="653"/>
      <c r="AI25" s="653"/>
      <c r="AJ25" s="653"/>
      <c r="AK25" s="653"/>
      <c r="AL25" s="653"/>
      <c r="AM25" s="653"/>
      <c r="AN25" s="653"/>
      <c r="AO25" s="653"/>
      <c r="AP25" s="653"/>
      <c r="AQ25" s="653"/>
      <c r="AR25" s="653"/>
      <c r="AS25" s="653"/>
      <c r="AT25" s="653"/>
      <c r="AU25" s="653"/>
      <c r="AV25" s="653"/>
      <c r="AW25" s="653"/>
      <c r="AX25" s="653"/>
      <c r="AY25" s="653"/>
      <c r="AZ25" s="653"/>
      <c r="BA25" s="653"/>
      <c r="BB25" s="653"/>
      <c r="BC25" s="653"/>
      <c r="BD25" s="653"/>
      <c r="BE25" s="653"/>
      <c r="BF25" s="653"/>
      <c r="BG25" s="653"/>
      <c r="BH25" s="653"/>
      <c r="BI25" s="653"/>
      <c r="BJ25" s="653"/>
      <c r="BK25" s="653"/>
      <c r="BL25" s="653"/>
      <c r="BM25" s="653"/>
      <c r="BN25" s="653"/>
      <c r="BO25" s="653"/>
      <c r="BP25" s="653"/>
      <c r="BQ25" s="653"/>
      <c r="BR25" s="653"/>
      <c r="BS25" s="653"/>
      <c r="BT25" s="653"/>
      <c r="BU25" s="653"/>
      <c r="BV25" s="653"/>
      <c r="BW25" s="653"/>
      <c r="BX25" s="653"/>
      <c r="BY25" s="653"/>
      <c r="BZ25" s="653"/>
      <c r="CA25" s="653"/>
      <c r="CB25" s="653"/>
      <c r="CC25" s="653"/>
      <c r="CD25" s="653"/>
      <c r="CE25" s="653"/>
      <c r="CF25" s="653"/>
      <c r="CG25" s="653"/>
      <c r="CH25" s="653"/>
      <c r="CI25" s="653"/>
      <c r="CJ25" s="653"/>
      <c r="CK25" s="653"/>
      <c r="CL25" s="653"/>
      <c r="CM25" s="653"/>
      <c r="CN25" s="653"/>
      <c r="CO25" s="653"/>
      <c r="CP25" s="653"/>
      <c r="CQ25" s="653"/>
      <c r="CR25" s="653"/>
      <c r="CS25" s="653"/>
      <c r="CT25" s="653"/>
      <c r="CU25" s="653"/>
      <c r="CV25" s="653"/>
      <c r="CW25" s="653"/>
      <c r="CX25" s="653"/>
      <c r="CY25" s="653"/>
      <c r="CZ25" s="653"/>
      <c r="DA25" s="653"/>
      <c r="DB25" s="653"/>
      <c r="DC25" s="653"/>
      <c r="DD25" s="653"/>
      <c r="DE25" s="653"/>
      <c r="DF25" s="653"/>
      <c r="DG25" s="653"/>
      <c r="DH25" s="653"/>
      <c r="DI25" s="653"/>
      <c r="DJ25" s="653"/>
      <c r="DK25" s="653"/>
      <c r="DL25" s="653"/>
      <c r="DM25" s="653"/>
      <c r="DN25" s="653"/>
      <c r="DO25" s="653"/>
      <c r="DP25" s="653"/>
      <c r="DQ25" s="653"/>
      <c r="DR25" s="653"/>
      <c r="DS25" s="653"/>
      <c r="DT25" s="653"/>
      <c r="DU25" s="653"/>
      <c r="DV25" s="653"/>
      <c r="DW25" s="653"/>
      <c r="DX25" s="653"/>
      <c r="DY25" s="653"/>
      <c r="DZ25" s="653"/>
      <c r="EA25" s="653"/>
      <c r="EB25" s="653"/>
      <c r="EC25" s="653"/>
      <c r="ED25" s="653"/>
      <c r="EE25" s="653"/>
      <c r="EF25" s="653"/>
      <c r="EG25" s="653"/>
      <c r="EH25" s="653"/>
      <c r="EI25" s="653"/>
      <c r="EJ25" s="653"/>
      <c r="EK25" s="653"/>
      <c r="EL25" s="653"/>
      <c r="EM25" s="653"/>
      <c r="EN25" s="653"/>
      <c r="EO25" s="653"/>
      <c r="EP25" s="653"/>
      <c r="EQ25" s="653"/>
      <c r="ER25" s="653"/>
      <c r="ES25" s="653"/>
      <c r="ET25" s="653"/>
      <c r="EU25" s="653"/>
      <c r="EV25" s="653"/>
      <c r="EW25" s="653"/>
      <c r="EX25" s="653"/>
      <c r="EY25" s="653"/>
      <c r="EZ25" s="653"/>
      <c r="FA25" s="653"/>
      <c r="FB25" s="653"/>
      <c r="FC25" s="653"/>
      <c r="FD25" s="653"/>
      <c r="FE25" s="653"/>
      <c r="FF25" s="653"/>
      <c r="FG25" s="653"/>
      <c r="FH25" s="653"/>
      <c r="FI25" s="653"/>
      <c r="FJ25" s="653"/>
      <c r="FK25" s="653"/>
      <c r="FL25" s="653"/>
      <c r="FM25" s="653"/>
      <c r="FN25" s="653"/>
      <c r="FO25" s="653"/>
      <c r="FP25" s="653"/>
      <c r="FQ25" s="653"/>
      <c r="FR25" s="653"/>
      <c r="FS25" s="653"/>
      <c r="FT25" s="653"/>
      <c r="FU25" s="653"/>
      <c r="FV25" s="653"/>
      <c r="FW25" s="653"/>
      <c r="FX25" s="653"/>
      <c r="FY25" s="653"/>
      <c r="FZ25" s="653"/>
      <c r="GA25" s="653"/>
      <c r="GB25" s="653"/>
      <c r="GC25" s="653"/>
      <c r="GD25" s="653"/>
      <c r="GE25" s="653"/>
      <c r="GF25" s="653"/>
      <c r="GG25" s="653"/>
      <c r="GH25" s="653"/>
      <c r="GI25" s="653"/>
      <c r="GJ25" s="653"/>
      <c r="GK25" s="653"/>
      <c r="GL25" s="653"/>
      <c r="GM25" s="653"/>
      <c r="GN25" s="653"/>
      <c r="GO25" s="653"/>
      <c r="GP25" s="653"/>
      <c r="GQ25" s="653"/>
      <c r="GR25" s="653"/>
      <c r="GS25" s="653"/>
      <c r="GT25" s="653"/>
      <c r="GU25" s="653"/>
      <c r="GV25" s="653"/>
      <c r="GW25" s="653"/>
      <c r="GX25" s="653"/>
      <c r="GY25" s="653"/>
      <c r="GZ25" s="653"/>
      <c r="HA25" s="653"/>
      <c r="HB25" s="653"/>
      <c r="HC25" s="653"/>
      <c r="HD25" s="653"/>
      <c r="HE25" s="653"/>
      <c r="HF25" s="653"/>
      <c r="HG25" s="653"/>
      <c r="HH25" s="653"/>
      <c r="HI25" s="653"/>
      <c r="HJ25" s="653"/>
      <c r="HK25" s="653"/>
      <c r="HL25" s="653"/>
      <c r="HM25" s="653"/>
      <c r="HN25" s="653"/>
      <c r="HO25" s="653"/>
      <c r="HP25" s="653"/>
      <c r="HQ25" s="653"/>
      <c r="HR25" s="653"/>
      <c r="HS25" s="653"/>
      <c r="HT25" s="653"/>
      <c r="HU25" s="653"/>
      <c r="HV25" s="653"/>
      <c r="HW25" s="653"/>
      <c r="HX25" s="653"/>
      <c r="HY25" s="653"/>
      <c r="HZ25" s="653"/>
      <c r="IA25" s="653"/>
      <c r="IB25" s="653"/>
      <c r="IC25" s="653"/>
      <c r="ID25" s="653"/>
      <c r="IE25" s="653"/>
      <c r="IF25" s="653"/>
      <c r="IG25" s="653"/>
      <c r="IH25" s="653"/>
      <c r="II25" s="653"/>
      <c r="IJ25" s="653"/>
      <c r="IK25" s="653"/>
      <c r="IL25" s="653"/>
      <c r="IM25" s="653"/>
      <c r="IN25" s="653"/>
      <c r="IO25" s="653"/>
      <c r="IP25" s="653"/>
      <c r="IQ25" s="653"/>
      <c r="IR25" s="653"/>
      <c r="IS25" s="653"/>
      <c r="IT25" s="653"/>
      <c r="IU25" s="653"/>
      <c r="IV25" s="653"/>
      <c r="IW25" s="653"/>
      <c r="IX25" s="653"/>
      <c r="IY25" s="653"/>
      <c r="IZ25" s="653"/>
      <c r="JA25" s="653"/>
      <c r="JB25" s="653"/>
      <c r="JC25" s="653"/>
      <c r="JD25" s="653"/>
      <c r="JE25" s="653"/>
      <c r="JF25" s="653"/>
      <c r="JG25" s="653"/>
      <c r="JH25" s="653"/>
      <c r="JI25" s="653"/>
      <c r="JJ25" s="653"/>
      <c r="JK25" s="653"/>
      <c r="JL25" s="653"/>
      <c r="JM25" s="653"/>
      <c r="JN25" s="653"/>
      <c r="JO25" s="653"/>
      <c r="JP25" s="653"/>
      <c r="JQ25" s="653"/>
      <c r="JR25" s="653"/>
      <c r="JS25" s="653"/>
      <c r="JT25" s="653"/>
      <c r="JU25" s="653"/>
      <c r="JV25" s="653"/>
      <c r="JW25" s="653"/>
      <c r="JX25" s="653"/>
      <c r="JY25" s="653"/>
      <c r="JZ25" s="653"/>
      <c r="KA25" s="653"/>
      <c r="KB25" s="653"/>
      <c r="KC25" s="653"/>
      <c r="KD25" s="653"/>
      <c r="KE25" s="653"/>
      <c r="KF25" s="653"/>
      <c r="KG25" s="653"/>
      <c r="KH25" s="653"/>
      <c r="KI25" s="653"/>
      <c r="KJ25" s="653"/>
      <c r="KK25" s="653"/>
      <c r="KL25" s="653"/>
      <c r="KM25" s="653"/>
      <c r="KN25" s="653"/>
      <c r="KO25" s="653"/>
      <c r="KP25" s="653"/>
      <c r="KQ25" s="653"/>
      <c r="KR25" s="653"/>
      <c r="KS25" s="653"/>
      <c r="KT25" s="653"/>
      <c r="KU25" s="653"/>
      <c r="KV25" s="653"/>
      <c r="KW25" s="653"/>
      <c r="KX25" s="653"/>
      <c r="KY25" s="653"/>
      <c r="KZ25" s="653"/>
      <c r="LA25" s="653"/>
      <c r="LB25" s="653"/>
      <c r="LC25" s="653"/>
      <c r="LD25" s="653"/>
      <c r="LE25" s="653"/>
      <c r="LF25" s="653"/>
      <c r="LG25" s="653"/>
      <c r="LH25" s="653"/>
      <c r="LI25" s="653"/>
      <c r="LJ25" s="653"/>
      <c r="LK25" s="653"/>
      <c r="LL25" s="653"/>
      <c r="LM25" s="653"/>
      <c r="LN25" s="653"/>
      <c r="LO25" s="653"/>
      <c r="LP25" s="653"/>
      <c r="LQ25" s="653"/>
      <c r="LR25" s="653"/>
      <c r="LS25" s="653"/>
      <c r="LT25" s="653"/>
      <c r="LU25" s="653"/>
      <c r="LV25" s="653"/>
      <c r="LW25" s="653"/>
      <c r="LX25" s="653"/>
      <c r="LY25" s="653"/>
      <c r="LZ25" s="653"/>
      <c r="MA25" s="653"/>
      <c r="MB25" s="653"/>
      <c r="MC25" s="653"/>
      <c r="MD25" s="653"/>
      <c r="ME25" s="653"/>
      <c r="MF25" s="653"/>
      <c r="MG25" s="653"/>
      <c r="MH25" s="653"/>
      <c r="MI25" s="653"/>
      <c r="MJ25" s="653"/>
      <c r="MK25" s="653"/>
      <c r="ML25" s="653"/>
      <c r="MM25" s="653"/>
      <c r="MN25" s="653"/>
      <c r="MO25" s="653"/>
      <c r="MP25" s="653"/>
      <c r="MQ25" s="653"/>
      <c r="MR25" s="653"/>
      <c r="MS25" s="653"/>
      <c r="MT25" s="653"/>
      <c r="MU25" s="653"/>
      <c r="MV25" s="653"/>
      <c r="MW25" s="653"/>
      <c r="MX25" s="653"/>
      <c r="MY25" s="653"/>
      <c r="MZ25" s="653"/>
      <c r="NA25" s="653"/>
      <c r="NB25" s="653"/>
      <c r="NC25" s="653"/>
      <c r="ND25" s="653"/>
      <c r="NE25" s="653"/>
      <c r="NF25" s="653"/>
      <c r="NG25" s="653"/>
      <c r="NH25" s="653"/>
      <c r="NI25" s="653"/>
      <c r="NJ25" s="653"/>
      <c r="NK25" s="653"/>
      <c r="NL25" s="653"/>
      <c r="NM25" s="653"/>
      <c r="NN25" s="653"/>
      <c r="NO25" s="653"/>
      <c r="NP25" s="653"/>
      <c r="NQ25" s="653"/>
      <c r="NR25" s="653"/>
      <c r="NS25" s="653"/>
      <c r="NT25" s="653"/>
      <c r="NU25" s="653"/>
      <c r="NV25" s="653"/>
      <c r="NW25" s="653"/>
      <c r="NX25" s="653"/>
      <c r="NY25" s="653"/>
      <c r="NZ25" s="653"/>
      <c r="OA25" s="653"/>
      <c r="OB25" s="653"/>
      <c r="OC25" s="653"/>
      <c r="OD25" s="653"/>
      <c r="OE25" s="653"/>
      <c r="OF25" s="653"/>
      <c r="OG25" s="653"/>
      <c r="OH25" s="653"/>
      <c r="OI25" s="653"/>
      <c r="OJ25" s="653"/>
      <c r="OK25" s="653"/>
      <c r="OL25" s="653"/>
      <c r="OM25" s="653"/>
      <c r="ON25" s="653"/>
      <c r="OO25" s="653"/>
      <c r="OP25" s="653"/>
      <c r="OQ25" s="653"/>
      <c r="OR25" s="653"/>
      <c r="OS25" s="653"/>
      <c r="OT25" s="653"/>
      <c r="OU25" s="653"/>
      <c r="OV25" s="653"/>
      <c r="OW25" s="653"/>
      <c r="OX25" s="653"/>
      <c r="OY25" s="653"/>
      <c r="OZ25" s="653"/>
      <c r="PA25" s="653"/>
      <c r="PB25" s="653"/>
      <c r="PC25" s="653"/>
      <c r="PD25" s="653"/>
      <c r="PE25" s="653"/>
      <c r="PF25" s="653"/>
      <c r="PG25" s="653"/>
      <c r="PH25" s="653"/>
      <c r="PI25" s="653"/>
      <c r="PJ25" s="653"/>
      <c r="PK25" s="653"/>
      <c r="PL25" s="653"/>
      <c r="PM25" s="653"/>
      <c r="PN25" s="653"/>
      <c r="PO25" s="653"/>
      <c r="PP25" s="653"/>
      <c r="PQ25" s="653"/>
      <c r="PR25" s="653"/>
      <c r="PS25" s="653"/>
      <c r="PT25" s="653"/>
      <c r="PU25" s="653"/>
      <c r="PV25" s="653"/>
      <c r="PW25" s="653"/>
      <c r="PX25" s="653"/>
      <c r="PY25" s="653"/>
      <c r="PZ25" s="653"/>
      <c r="QA25" s="653"/>
      <c r="QB25" s="653"/>
      <c r="QC25" s="653"/>
      <c r="QD25" s="653"/>
      <c r="QE25" s="653"/>
      <c r="QF25" s="653"/>
      <c r="QG25" s="653"/>
      <c r="QH25" s="653"/>
      <c r="QI25" s="653"/>
      <c r="QJ25" s="653"/>
      <c r="QK25" s="653"/>
      <c r="QL25" s="653"/>
      <c r="QM25" s="653"/>
      <c r="QN25" s="653"/>
      <c r="QO25" s="653"/>
      <c r="QP25" s="653"/>
      <c r="QQ25" s="653"/>
      <c r="QR25" s="653"/>
      <c r="QS25" s="653"/>
      <c r="QT25" s="653"/>
      <c r="QU25" s="653"/>
      <c r="QV25" s="653"/>
      <c r="QW25" s="653"/>
      <c r="QX25" s="653"/>
      <c r="QY25" s="653"/>
      <c r="QZ25" s="653"/>
      <c r="RA25" s="653"/>
      <c r="RB25" s="653"/>
      <c r="RC25" s="653"/>
      <c r="RD25" s="653"/>
      <c r="RE25" s="653"/>
      <c r="RF25" s="653"/>
      <c r="RG25" s="653"/>
      <c r="RH25" s="653"/>
      <c r="RI25" s="653"/>
      <c r="RJ25" s="653"/>
      <c r="RK25" s="653"/>
      <c r="RL25" s="653"/>
      <c r="RM25" s="653"/>
      <c r="RN25" s="653"/>
      <c r="RO25" s="653"/>
      <c r="RP25" s="653"/>
      <c r="RQ25" s="653"/>
      <c r="RR25" s="653"/>
      <c r="RS25" s="653"/>
      <c r="RT25" s="653"/>
      <c r="RU25" s="653"/>
      <c r="RV25" s="653"/>
      <c r="RW25" s="653"/>
      <c r="RX25" s="653"/>
      <c r="RY25" s="653"/>
      <c r="RZ25" s="653"/>
      <c r="SA25" s="653"/>
      <c r="SB25" s="653"/>
      <c r="SC25" s="653"/>
      <c r="SD25" s="653"/>
      <c r="SE25" s="653"/>
      <c r="SF25" s="653"/>
      <c r="SG25" s="653"/>
      <c r="SH25" s="653"/>
      <c r="SI25" s="653"/>
      <c r="SJ25" s="653"/>
      <c r="SK25" s="653"/>
      <c r="SL25" s="653"/>
      <c r="SM25" s="653"/>
      <c r="SN25" s="653"/>
      <c r="SO25" s="653"/>
      <c r="SP25" s="653"/>
      <c r="SQ25" s="653"/>
      <c r="SR25" s="653"/>
      <c r="SS25" s="653"/>
      <c r="ST25" s="653"/>
      <c r="SU25" s="653"/>
      <c r="SV25" s="653"/>
      <c r="SW25" s="653"/>
      <c r="SX25" s="653"/>
      <c r="SY25" s="653"/>
      <c r="SZ25" s="653"/>
      <c r="TA25" s="653"/>
      <c r="TB25" s="653"/>
      <c r="TC25" s="653"/>
      <c r="TD25" s="653"/>
      <c r="TE25" s="653"/>
      <c r="TF25" s="653"/>
      <c r="TG25" s="653"/>
      <c r="TH25" s="653"/>
      <c r="TI25" s="653"/>
      <c r="TJ25" s="653"/>
      <c r="TK25" s="653"/>
      <c r="TL25" s="653"/>
      <c r="TM25" s="653"/>
      <c r="TN25" s="653"/>
      <c r="TO25" s="653"/>
      <c r="TP25" s="653"/>
      <c r="TQ25" s="653"/>
      <c r="TR25" s="653"/>
      <c r="TS25" s="653"/>
      <c r="TT25" s="653"/>
      <c r="TU25" s="653"/>
      <c r="TV25" s="653"/>
      <c r="TW25" s="653"/>
      <c r="TX25" s="653"/>
      <c r="TY25" s="653"/>
      <c r="TZ25" s="653"/>
      <c r="UA25" s="653"/>
      <c r="UB25" s="653"/>
      <c r="UC25" s="653"/>
      <c r="UD25" s="653"/>
      <c r="UE25" s="653"/>
      <c r="UF25" s="653"/>
      <c r="UG25" s="653"/>
      <c r="UH25" s="653"/>
      <c r="UI25" s="653"/>
      <c r="UJ25" s="653"/>
      <c r="UK25" s="653"/>
      <c r="UL25" s="653"/>
      <c r="UM25" s="653"/>
      <c r="UN25" s="653"/>
      <c r="UO25" s="653"/>
      <c r="UP25" s="653"/>
      <c r="UQ25" s="653"/>
      <c r="UR25" s="653"/>
      <c r="US25" s="653"/>
      <c r="UT25" s="653"/>
      <c r="UU25" s="653"/>
      <c r="UV25" s="653"/>
      <c r="UW25" s="653"/>
      <c r="UX25" s="653"/>
      <c r="UY25" s="653"/>
      <c r="UZ25" s="653"/>
      <c r="VA25" s="653"/>
      <c r="VB25" s="653"/>
      <c r="VC25" s="653"/>
      <c r="VD25" s="653"/>
      <c r="VE25" s="653"/>
      <c r="VF25" s="653"/>
      <c r="VG25" s="653"/>
      <c r="VH25" s="653"/>
      <c r="VI25" s="653"/>
      <c r="VJ25" s="653"/>
      <c r="VK25" s="653"/>
      <c r="VL25" s="653"/>
      <c r="VM25" s="653"/>
      <c r="VN25" s="653"/>
      <c r="VO25" s="653"/>
      <c r="VP25" s="653"/>
      <c r="VQ25" s="653"/>
      <c r="VR25" s="653"/>
      <c r="VS25" s="653"/>
      <c r="VT25" s="653"/>
      <c r="VU25" s="653"/>
      <c r="VV25" s="653"/>
      <c r="VW25" s="653"/>
      <c r="VX25" s="653"/>
      <c r="VY25" s="653"/>
      <c r="VZ25" s="653"/>
      <c r="WA25" s="653"/>
      <c r="WB25" s="653"/>
      <c r="WC25" s="653"/>
      <c r="WD25" s="653"/>
      <c r="WE25" s="653"/>
      <c r="WF25" s="653"/>
      <c r="WG25" s="653"/>
      <c r="WH25" s="653"/>
      <c r="WI25" s="653"/>
      <c r="WJ25" s="653"/>
      <c r="WK25" s="653"/>
      <c r="WL25" s="653"/>
      <c r="WM25" s="653"/>
      <c r="WN25" s="653"/>
      <c r="WO25" s="653"/>
      <c r="WP25" s="653"/>
      <c r="WQ25" s="653"/>
      <c r="WR25" s="653"/>
      <c r="WS25" s="653"/>
      <c r="WT25" s="653"/>
      <c r="WU25" s="653"/>
      <c r="WV25" s="653"/>
      <c r="WW25" s="653"/>
      <c r="WX25" s="653"/>
      <c r="WY25" s="653"/>
      <c r="WZ25" s="653"/>
      <c r="XA25" s="653"/>
      <c r="XB25" s="653"/>
      <c r="XC25" s="653"/>
      <c r="XD25" s="653"/>
      <c r="XE25" s="653"/>
      <c r="XF25" s="653"/>
      <c r="XG25" s="653"/>
      <c r="XH25" s="653"/>
      <c r="XI25" s="653"/>
      <c r="XJ25" s="653"/>
      <c r="XK25" s="653"/>
      <c r="XL25" s="653"/>
      <c r="XM25" s="653"/>
      <c r="XN25" s="653"/>
      <c r="XO25" s="653"/>
      <c r="XP25" s="653"/>
      <c r="XQ25" s="653"/>
      <c r="XR25" s="653"/>
      <c r="XS25" s="653"/>
      <c r="XT25" s="653"/>
      <c r="XU25" s="653"/>
      <c r="XV25" s="653"/>
      <c r="XW25" s="653"/>
      <c r="XX25" s="653"/>
      <c r="XY25" s="653"/>
      <c r="XZ25" s="653"/>
      <c r="YA25" s="653"/>
      <c r="YB25" s="653"/>
      <c r="YC25" s="653"/>
      <c r="YD25" s="653"/>
      <c r="YE25" s="653"/>
      <c r="YF25" s="653"/>
      <c r="YG25" s="653"/>
      <c r="YH25" s="653"/>
      <c r="YI25" s="653"/>
      <c r="YJ25" s="653"/>
      <c r="YK25" s="653"/>
      <c r="YL25" s="653"/>
      <c r="YM25" s="653"/>
      <c r="YN25" s="653"/>
      <c r="YO25" s="653"/>
      <c r="YP25" s="653"/>
      <c r="YQ25" s="653"/>
      <c r="YR25" s="653"/>
      <c r="YS25" s="653"/>
      <c r="YT25" s="653"/>
      <c r="YU25" s="653"/>
      <c r="YV25" s="653"/>
      <c r="YW25" s="653"/>
      <c r="YX25" s="653"/>
      <c r="YY25" s="653"/>
      <c r="YZ25" s="653"/>
      <c r="ZA25" s="653"/>
      <c r="ZB25" s="653"/>
      <c r="ZC25" s="653"/>
      <c r="ZD25" s="653"/>
      <c r="ZE25" s="653"/>
      <c r="ZF25" s="653"/>
      <c r="ZG25" s="653"/>
      <c r="ZH25" s="653"/>
      <c r="ZI25" s="653"/>
      <c r="ZJ25" s="653"/>
      <c r="ZK25" s="653"/>
      <c r="ZL25" s="653"/>
      <c r="ZM25" s="653"/>
      <c r="ZN25" s="653"/>
      <c r="ZO25" s="653"/>
      <c r="ZP25" s="653"/>
      <c r="ZQ25" s="653"/>
      <c r="ZR25" s="653"/>
      <c r="ZS25" s="653"/>
      <c r="ZT25" s="653"/>
      <c r="ZU25" s="653"/>
      <c r="ZV25" s="653"/>
      <c r="ZW25" s="653"/>
      <c r="ZX25" s="653"/>
      <c r="ZY25" s="653"/>
      <c r="ZZ25" s="653"/>
      <c r="AAA25" s="653"/>
      <c r="AAB25" s="653"/>
      <c r="AAC25" s="653"/>
      <c r="AAD25" s="653"/>
      <c r="AAE25" s="653"/>
      <c r="AAF25" s="653"/>
      <c r="AAG25" s="653"/>
      <c r="AAH25" s="653"/>
      <c r="AAI25" s="653"/>
      <c r="AAJ25" s="653"/>
      <c r="AAK25" s="653"/>
      <c r="AAL25" s="653"/>
      <c r="AAM25" s="653"/>
      <c r="AAN25" s="653"/>
      <c r="AAO25" s="653"/>
      <c r="AAP25" s="653"/>
      <c r="AAQ25" s="653"/>
      <c r="AAR25" s="653"/>
      <c r="AAS25" s="653"/>
      <c r="AAT25" s="653"/>
      <c r="AAU25" s="653"/>
      <c r="AAV25" s="653"/>
      <c r="AAW25" s="653"/>
      <c r="AAX25" s="653"/>
      <c r="AAY25" s="653"/>
      <c r="AAZ25" s="653"/>
      <c r="ABA25" s="653"/>
      <c r="ABB25" s="653"/>
      <c r="ABC25" s="653"/>
      <c r="ABD25" s="653"/>
      <c r="ABE25" s="653"/>
      <c r="ABF25" s="653"/>
      <c r="ABG25" s="653"/>
      <c r="ABH25" s="653"/>
      <c r="ABI25" s="653"/>
      <c r="ABJ25" s="653"/>
      <c r="ABK25" s="653"/>
      <c r="ABL25" s="653"/>
      <c r="ABM25" s="653"/>
      <c r="ABN25" s="653"/>
      <c r="ABO25" s="653"/>
      <c r="ABP25" s="653"/>
      <c r="ABQ25" s="653"/>
      <c r="ABR25" s="653"/>
      <c r="ABS25" s="653"/>
      <c r="ABT25" s="653"/>
      <c r="ABU25" s="653"/>
      <c r="ABV25" s="653"/>
      <c r="ABW25" s="653"/>
      <c r="ABX25" s="653"/>
      <c r="ABY25" s="653"/>
      <c r="ABZ25" s="653"/>
      <c r="ACA25" s="653"/>
      <c r="ACB25" s="653"/>
      <c r="ACC25" s="653"/>
      <c r="ACD25" s="653"/>
      <c r="ACE25" s="653"/>
      <c r="ACF25" s="653"/>
      <c r="ACG25" s="653"/>
      <c r="ACH25" s="653"/>
      <c r="ACI25" s="653"/>
      <c r="ACJ25" s="653"/>
      <c r="ACK25" s="653"/>
      <c r="ACL25" s="653"/>
      <c r="ACM25" s="653"/>
      <c r="ACN25" s="653"/>
      <c r="ACO25" s="653"/>
      <c r="ACP25" s="653"/>
      <c r="ACQ25" s="653"/>
      <c r="ACR25" s="653"/>
      <c r="ACS25" s="653"/>
      <c r="ACT25" s="653"/>
      <c r="ACU25" s="653"/>
      <c r="ACV25" s="653"/>
      <c r="ACW25" s="653"/>
      <c r="ACX25" s="653"/>
      <c r="ACY25" s="653"/>
      <c r="ACZ25" s="653"/>
      <c r="ADA25" s="653"/>
      <c r="ADB25" s="653"/>
      <c r="ADC25" s="653"/>
      <c r="ADD25" s="653"/>
      <c r="ADE25" s="653"/>
      <c r="ADF25" s="653"/>
      <c r="ADG25" s="653"/>
      <c r="ADH25" s="653"/>
      <c r="ADI25" s="653"/>
      <c r="ADJ25" s="653"/>
      <c r="ADK25" s="653"/>
      <c r="ADL25" s="653"/>
      <c r="ADM25" s="653"/>
      <c r="ADN25" s="653"/>
      <c r="ADO25" s="653"/>
      <c r="ADP25" s="653"/>
      <c r="ADQ25" s="653"/>
      <c r="ADR25" s="653"/>
      <c r="ADS25" s="653"/>
      <c r="ADT25" s="653"/>
      <c r="ADU25" s="653"/>
      <c r="ADV25" s="653"/>
      <c r="ADW25" s="653"/>
      <c r="ADX25" s="653"/>
      <c r="ADY25" s="653"/>
      <c r="ADZ25" s="653"/>
      <c r="AEA25" s="653"/>
      <c r="AEB25" s="653"/>
      <c r="AEC25" s="653"/>
      <c r="AED25" s="653"/>
      <c r="AEE25" s="653"/>
      <c r="AEF25" s="653"/>
      <c r="AEG25" s="653"/>
      <c r="AEH25" s="653"/>
      <c r="AEI25" s="653"/>
      <c r="AEJ25" s="653"/>
      <c r="AEK25" s="653"/>
      <c r="AEL25" s="653"/>
      <c r="AEM25" s="653"/>
      <c r="AEN25" s="653"/>
      <c r="AEO25" s="653"/>
      <c r="AEP25" s="653"/>
      <c r="AEQ25" s="653"/>
      <c r="AER25" s="653"/>
      <c r="AES25" s="653"/>
      <c r="AET25" s="653"/>
      <c r="AEU25" s="653"/>
      <c r="AEV25" s="653"/>
      <c r="AEW25" s="653"/>
      <c r="AEX25" s="653"/>
      <c r="AEY25" s="653"/>
      <c r="AEZ25" s="653"/>
      <c r="AFA25" s="653"/>
      <c r="AFB25" s="653"/>
      <c r="AFC25" s="653"/>
      <c r="AFD25" s="653"/>
      <c r="AFE25" s="653"/>
      <c r="AFF25" s="653"/>
      <c r="AFG25" s="653"/>
      <c r="AFH25" s="653"/>
      <c r="AFI25" s="653"/>
      <c r="AFJ25" s="653"/>
      <c r="AFK25" s="653"/>
      <c r="AFL25" s="653"/>
      <c r="AFM25" s="653"/>
      <c r="AFN25" s="653"/>
      <c r="AFO25" s="653"/>
      <c r="AFP25" s="653"/>
      <c r="AFQ25" s="653"/>
      <c r="AFR25" s="653"/>
      <c r="AFS25" s="653"/>
      <c r="AFT25" s="653"/>
      <c r="AFU25" s="653"/>
      <c r="AFV25" s="653"/>
      <c r="AFW25" s="653"/>
      <c r="AFX25" s="653"/>
      <c r="AFY25" s="653"/>
      <c r="AFZ25" s="653"/>
      <c r="AGA25" s="653"/>
      <c r="AGB25" s="653"/>
      <c r="AGC25" s="653"/>
      <c r="AGD25" s="653"/>
      <c r="AGE25" s="653"/>
      <c r="AGF25" s="653"/>
      <c r="AGG25" s="653"/>
      <c r="AGH25" s="653"/>
      <c r="AGI25" s="653"/>
      <c r="AGJ25" s="653"/>
      <c r="AGK25" s="653"/>
      <c r="AGL25" s="653"/>
      <c r="AGM25" s="653"/>
      <c r="AGN25" s="653"/>
      <c r="AGO25" s="653"/>
      <c r="AGP25" s="653"/>
      <c r="AGQ25" s="653"/>
      <c r="AGR25" s="653"/>
      <c r="AGS25" s="653"/>
      <c r="AGT25" s="653"/>
      <c r="AGU25" s="653"/>
      <c r="AGV25" s="653"/>
      <c r="AGW25" s="653"/>
      <c r="AGX25" s="653"/>
      <c r="AGY25" s="653"/>
      <c r="AGZ25" s="653"/>
      <c r="AHA25" s="653"/>
      <c r="AHB25" s="653"/>
      <c r="AHC25" s="653"/>
      <c r="AHD25" s="653"/>
      <c r="AHE25" s="653"/>
      <c r="AHF25" s="653"/>
      <c r="AHG25" s="653"/>
      <c r="AHH25" s="653"/>
      <c r="AHI25" s="653"/>
      <c r="AHJ25" s="653"/>
      <c r="AHK25" s="653"/>
      <c r="AHL25" s="653"/>
      <c r="AHM25" s="653"/>
      <c r="AHN25" s="653"/>
      <c r="AHO25" s="653"/>
      <c r="AHP25" s="653"/>
      <c r="AHQ25" s="653"/>
      <c r="AHR25" s="653"/>
      <c r="AHS25" s="653"/>
      <c r="AHT25" s="653"/>
      <c r="AHU25" s="653"/>
      <c r="AHV25" s="653"/>
      <c r="AHW25" s="653"/>
      <c r="AHX25" s="653"/>
      <c r="AHY25" s="653"/>
      <c r="AHZ25" s="653"/>
      <c r="AIA25" s="653"/>
      <c r="AIB25" s="653"/>
      <c r="AIC25" s="653"/>
      <c r="AID25" s="653"/>
      <c r="AIE25" s="653"/>
      <c r="AIF25" s="653"/>
      <c r="AIG25" s="653"/>
      <c r="AIH25" s="653"/>
      <c r="AII25" s="653"/>
      <c r="AIJ25" s="653"/>
      <c r="AIK25" s="653"/>
      <c r="AIL25" s="653"/>
      <c r="AIM25" s="653"/>
      <c r="AIN25" s="653"/>
      <c r="AIO25" s="653"/>
      <c r="AIP25" s="653"/>
      <c r="AIQ25" s="653"/>
      <c r="AIR25" s="653"/>
      <c r="AIS25" s="653"/>
      <c r="AIT25" s="653"/>
      <c r="AIU25" s="653"/>
      <c r="AIV25" s="653"/>
      <c r="AIW25" s="653"/>
      <c r="AIX25" s="653"/>
      <c r="AIY25" s="653"/>
      <c r="AIZ25" s="653"/>
      <c r="AJA25" s="653"/>
      <c r="AJB25" s="653"/>
      <c r="AJC25" s="653"/>
      <c r="AJD25" s="653"/>
      <c r="AJE25" s="653"/>
      <c r="AJF25" s="653"/>
      <c r="AJG25" s="653"/>
      <c r="AJH25" s="653"/>
      <c r="AJI25" s="653"/>
      <c r="AJJ25" s="653"/>
      <c r="AJK25" s="653"/>
      <c r="AJL25" s="653"/>
      <c r="AJM25" s="653"/>
      <c r="AJN25" s="653"/>
      <c r="AJO25" s="653"/>
      <c r="AJP25" s="653"/>
      <c r="AJQ25" s="653"/>
      <c r="AJR25" s="653"/>
      <c r="AJS25" s="653"/>
      <c r="AJT25" s="653"/>
      <c r="AJU25" s="653"/>
      <c r="AJV25" s="653"/>
      <c r="AJW25" s="653"/>
      <c r="AJX25" s="653"/>
      <c r="AJY25" s="653"/>
      <c r="AJZ25" s="653"/>
      <c r="AKA25" s="653"/>
      <c r="AKB25" s="653"/>
      <c r="AKC25" s="653"/>
      <c r="AKD25" s="653"/>
      <c r="AKE25" s="653"/>
      <c r="AKF25" s="653"/>
      <c r="AKG25" s="653"/>
      <c r="AKH25" s="653"/>
      <c r="AKI25" s="653"/>
      <c r="AKJ25" s="653"/>
      <c r="AKK25" s="653"/>
      <c r="AKL25" s="653"/>
      <c r="AKM25" s="653"/>
      <c r="AKN25" s="653"/>
      <c r="AKO25" s="653"/>
      <c r="AKP25" s="653"/>
      <c r="AKQ25" s="653"/>
      <c r="AKR25" s="653"/>
      <c r="AKS25" s="653"/>
      <c r="AKT25" s="653"/>
      <c r="AKU25" s="653"/>
      <c r="AKV25" s="653"/>
      <c r="AKW25" s="653"/>
      <c r="AKX25" s="653"/>
      <c r="AKY25" s="653"/>
      <c r="AKZ25" s="653"/>
      <c r="ALA25" s="653"/>
      <c r="ALB25" s="653"/>
      <c r="ALC25" s="653"/>
      <c r="ALD25" s="653"/>
      <c r="ALE25" s="653"/>
      <c r="ALF25" s="653"/>
      <c r="ALG25" s="653"/>
      <c r="ALH25" s="653"/>
      <c r="ALI25" s="653"/>
      <c r="ALJ25" s="653"/>
      <c r="ALK25" s="653"/>
      <c r="ALL25" s="653"/>
      <c r="ALM25" s="653"/>
      <c r="ALN25" s="653"/>
      <c r="ALO25" s="653"/>
      <c r="ALP25" s="653"/>
      <c r="ALQ25" s="653"/>
      <c r="ALR25" s="653"/>
      <c r="ALS25" s="653"/>
      <c r="ALT25" s="653"/>
      <c r="ALU25" s="653"/>
      <c r="ALV25" s="653"/>
      <c r="ALW25" s="653"/>
      <c r="ALX25" s="653"/>
      <c r="ALY25" s="653"/>
      <c r="ALZ25" s="653"/>
      <c r="AMA25" s="653"/>
      <c r="AMB25" s="653"/>
      <c r="AMC25" s="653"/>
      <c r="AMD25" s="653"/>
      <c r="AME25" s="653"/>
      <c r="AMF25" s="653"/>
      <c r="AMG25" s="653"/>
      <c r="AMH25" s="653"/>
      <c r="AMI25" s="653"/>
      <c r="AMJ25" s="653"/>
      <c r="AMK25" s="653"/>
      <c r="AML25" s="653"/>
      <c r="AMM25" s="653"/>
      <c r="AMN25" s="653"/>
      <c r="AMO25" s="653"/>
      <c r="AMP25" s="653"/>
      <c r="AMQ25" s="653"/>
      <c r="AMR25" s="653"/>
      <c r="AMS25" s="653"/>
      <c r="AMT25" s="653"/>
      <c r="AMU25" s="653"/>
      <c r="AMV25" s="653"/>
      <c r="AMW25" s="653"/>
      <c r="AMX25" s="653"/>
      <c r="AMY25" s="653"/>
      <c r="AMZ25" s="653"/>
      <c r="ANA25" s="653"/>
      <c r="ANB25" s="653"/>
      <c r="ANC25" s="653"/>
      <c r="AND25" s="653"/>
      <c r="ANE25" s="653"/>
      <c r="ANF25" s="653"/>
      <c r="ANG25" s="653"/>
      <c r="ANH25" s="653"/>
      <c r="ANI25" s="653"/>
      <c r="ANJ25" s="653"/>
      <c r="ANK25" s="653"/>
      <c r="ANL25" s="653"/>
      <c r="ANM25" s="653"/>
      <c r="ANN25" s="653"/>
      <c r="ANO25" s="653"/>
      <c r="ANP25" s="653"/>
      <c r="ANQ25" s="653"/>
      <c r="ANR25" s="653"/>
      <c r="ANS25" s="653"/>
      <c r="ANT25" s="653"/>
      <c r="ANU25" s="653"/>
      <c r="ANV25" s="653"/>
      <c r="ANW25" s="653"/>
      <c r="ANX25" s="653"/>
      <c r="ANY25" s="653"/>
      <c r="ANZ25" s="653"/>
      <c r="AOA25" s="653"/>
      <c r="AOB25" s="653"/>
      <c r="AOC25" s="653"/>
      <c r="AOD25" s="653"/>
      <c r="AOE25" s="653"/>
      <c r="AOF25" s="653"/>
      <c r="AOG25" s="653"/>
      <c r="AOH25" s="653"/>
      <c r="AOI25" s="653"/>
      <c r="AOJ25" s="653"/>
      <c r="AOK25" s="653"/>
      <c r="AOL25" s="653"/>
      <c r="AOM25" s="653"/>
      <c r="AON25" s="653"/>
      <c r="AOO25" s="653"/>
      <c r="AOP25" s="653"/>
      <c r="AOQ25" s="653"/>
      <c r="AOR25" s="653"/>
      <c r="AOS25" s="653"/>
      <c r="AOT25" s="653"/>
      <c r="AOU25" s="653"/>
      <c r="AOV25" s="653"/>
      <c r="AOW25" s="653"/>
      <c r="AOX25" s="653"/>
      <c r="AOY25" s="653"/>
      <c r="AOZ25" s="653"/>
      <c r="APA25" s="653"/>
      <c r="APB25" s="653"/>
      <c r="APC25" s="653"/>
      <c r="APD25" s="653"/>
      <c r="APE25" s="653"/>
      <c r="APF25" s="653"/>
      <c r="APG25" s="653"/>
      <c r="APH25" s="653"/>
      <c r="API25" s="653"/>
      <c r="APJ25" s="653"/>
      <c r="APK25" s="653"/>
      <c r="APL25" s="653"/>
      <c r="APM25" s="653"/>
      <c r="APN25" s="653"/>
      <c r="APO25" s="653"/>
      <c r="APP25" s="653"/>
      <c r="APQ25" s="653"/>
      <c r="APR25" s="653"/>
      <c r="APS25" s="653"/>
      <c r="APT25" s="653"/>
      <c r="APU25" s="653"/>
      <c r="APV25" s="653"/>
      <c r="APW25" s="653"/>
      <c r="APX25" s="653"/>
      <c r="APY25" s="653"/>
      <c r="APZ25" s="653"/>
      <c r="AQA25" s="653"/>
      <c r="AQB25" s="653"/>
      <c r="AQC25" s="653"/>
      <c r="AQD25" s="653"/>
      <c r="AQE25" s="653"/>
      <c r="AQF25" s="653"/>
      <c r="AQG25" s="653"/>
      <c r="AQH25" s="653"/>
      <c r="AQI25" s="653"/>
      <c r="AQJ25" s="653"/>
      <c r="AQK25" s="653"/>
      <c r="AQL25" s="653"/>
      <c r="AQM25" s="653"/>
      <c r="AQN25" s="653"/>
      <c r="AQO25" s="653"/>
      <c r="AQP25" s="653"/>
      <c r="AQQ25" s="653"/>
      <c r="AQR25" s="653"/>
      <c r="AQS25" s="653"/>
      <c r="AQT25" s="653"/>
      <c r="AQU25" s="653"/>
      <c r="AQV25" s="653"/>
      <c r="AQW25" s="653"/>
      <c r="AQX25" s="653"/>
      <c r="AQY25" s="653"/>
      <c r="AQZ25" s="653"/>
      <c r="ARA25" s="653"/>
      <c r="ARB25" s="653"/>
      <c r="ARC25" s="653"/>
      <c r="ARD25" s="653"/>
      <c r="ARE25" s="653"/>
      <c r="ARF25" s="653"/>
      <c r="ARG25" s="653"/>
      <c r="ARH25" s="653"/>
      <c r="ARI25" s="653"/>
      <c r="ARJ25" s="653"/>
      <c r="ARK25" s="653"/>
      <c r="ARL25" s="653"/>
      <c r="ARM25" s="653"/>
      <c r="ARN25" s="653"/>
      <c r="ARO25" s="653"/>
      <c r="ARP25" s="653"/>
      <c r="ARQ25" s="653"/>
      <c r="ARR25" s="653"/>
      <c r="ARS25" s="653"/>
      <c r="ART25" s="653"/>
      <c r="ARU25" s="653"/>
      <c r="ARV25" s="653"/>
      <c r="ARW25" s="653"/>
      <c r="ARX25" s="653"/>
      <c r="ARY25" s="653"/>
      <c r="ARZ25" s="653"/>
      <c r="ASA25" s="653"/>
      <c r="ASB25" s="653"/>
      <c r="ASC25" s="653"/>
      <c r="ASD25" s="653"/>
      <c r="ASE25" s="653"/>
      <c r="ASF25" s="653"/>
      <c r="ASG25" s="653"/>
      <c r="ASH25" s="653"/>
      <c r="ASI25" s="653"/>
      <c r="ASJ25" s="653"/>
      <c r="ASK25" s="653"/>
      <c r="ASL25" s="653"/>
      <c r="ASM25" s="653"/>
      <c r="ASN25" s="653"/>
      <c r="ASO25" s="653"/>
      <c r="ASP25" s="653"/>
      <c r="ASQ25" s="653"/>
      <c r="ASR25" s="653"/>
      <c r="ASS25" s="653"/>
      <c r="AST25" s="653"/>
      <c r="ASU25" s="653"/>
      <c r="ASV25" s="653"/>
      <c r="ASW25" s="653"/>
      <c r="ASX25" s="653"/>
      <c r="ASY25" s="653"/>
      <c r="ASZ25" s="653"/>
      <c r="ATA25" s="653"/>
      <c r="ATB25" s="653"/>
      <c r="ATC25" s="653"/>
      <c r="ATD25" s="653"/>
      <c r="ATE25" s="653"/>
      <c r="ATF25" s="653"/>
      <c r="ATG25" s="653"/>
      <c r="ATH25" s="653"/>
      <c r="ATI25" s="653"/>
      <c r="ATJ25" s="653"/>
      <c r="ATK25" s="653"/>
      <c r="ATL25" s="653"/>
      <c r="ATM25" s="653"/>
      <c r="ATN25" s="653"/>
      <c r="ATO25" s="653"/>
      <c r="ATP25" s="653"/>
      <c r="ATQ25" s="653"/>
      <c r="ATR25" s="653"/>
      <c r="ATS25" s="653"/>
      <c r="ATT25" s="653"/>
      <c r="ATU25" s="653"/>
      <c r="ATV25" s="653"/>
      <c r="ATW25" s="653"/>
      <c r="ATX25" s="653"/>
      <c r="ATY25" s="653"/>
      <c r="ATZ25" s="653"/>
      <c r="AUA25" s="653"/>
      <c r="AUB25" s="653"/>
      <c r="AUC25" s="653"/>
      <c r="AUD25" s="653"/>
      <c r="AUE25" s="653"/>
      <c r="AUF25" s="653"/>
      <c r="AUG25" s="653"/>
      <c r="AUH25" s="653"/>
      <c r="AUI25" s="653"/>
      <c r="AUJ25" s="653"/>
      <c r="AUK25" s="653"/>
      <c r="AUL25" s="653"/>
      <c r="AUM25" s="653"/>
      <c r="AUN25" s="653"/>
      <c r="AUO25" s="653"/>
      <c r="AUP25" s="653"/>
      <c r="AUQ25" s="653"/>
      <c r="AUR25" s="653"/>
      <c r="AUS25" s="653"/>
      <c r="AUT25" s="653"/>
      <c r="AUU25" s="653"/>
      <c r="AUV25" s="653"/>
      <c r="AUW25" s="653"/>
      <c r="AUX25" s="653"/>
      <c r="AUY25" s="653"/>
      <c r="AUZ25" s="653"/>
      <c r="AVA25" s="653"/>
      <c r="AVB25" s="653"/>
      <c r="AVC25" s="653"/>
      <c r="AVD25" s="653"/>
      <c r="AVE25" s="653"/>
      <c r="AVF25" s="653"/>
      <c r="AVG25" s="653"/>
      <c r="AVH25" s="653"/>
      <c r="AVI25" s="653"/>
      <c r="AVJ25" s="653"/>
      <c r="AVK25" s="653"/>
      <c r="AVL25" s="653"/>
      <c r="AVM25" s="653"/>
      <c r="AVN25" s="653"/>
      <c r="AVO25" s="653"/>
      <c r="AVP25" s="653"/>
      <c r="AVQ25" s="653"/>
      <c r="AVR25" s="653"/>
      <c r="AVS25" s="653"/>
      <c r="AVT25" s="653"/>
      <c r="AVU25" s="653"/>
      <c r="AVV25" s="653"/>
      <c r="AVW25" s="653"/>
      <c r="AVX25" s="653"/>
      <c r="AVY25" s="653"/>
      <c r="AVZ25" s="653"/>
      <c r="AWA25" s="653"/>
      <c r="AWB25" s="653"/>
      <c r="AWC25" s="653"/>
      <c r="AWD25" s="653"/>
      <c r="AWE25" s="653"/>
      <c r="AWF25" s="653"/>
      <c r="AWG25" s="653"/>
      <c r="AWH25" s="653"/>
      <c r="AWI25" s="653"/>
      <c r="AWJ25" s="653"/>
      <c r="AWK25" s="653"/>
      <c r="AWL25" s="653"/>
      <c r="AWM25" s="653"/>
      <c r="AWN25" s="653"/>
      <c r="AWO25" s="653"/>
      <c r="AWP25" s="653"/>
      <c r="AWQ25" s="653"/>
      <c r="AWR25" s="653"/>
      <c r="AWS25" s="653"/>
      <c r="AWT25" s="653"/>
      <c r="AWU25" s="653"/>
      <c r="AWV25" s="653"/>
      <c r="AWW25" s="653"/>
      <c r="AWX25" s="653"/>
      <c r="AWY25" s="653"/>
      <c r="AWZ25" s="653"/>
      <c r="AXA25" s="653"/>
      <c r="AXB25" s="653"/>
      <c r="AXC25" s="653"/>
      <c r="AXD25" s="653"/>
      <c r="AXE25" s="653"/>
      <c r="AXF25" s="653"/>
      <c r="AXG25" s="653"/>
      <c r="AXH25" s="653"/>
      <c r="AXI25" s="653"/>
      <c r="AXJ25" s="653"/>
      <c r="AXK25" s="653"/>
      <c r="AXL25" s="653"/>
      <c r="AXM25" s="653"/>
      <c r="AXN25" s="653"/>
      <c r="AXO25" s="653"/>
      <c r="AXP25" s="653"/>
      <c r="AXQ25" s="653"/>
      <c r="AXR25" s="653"/>
      <c r="AXS25" s="653"/>
      <c r="AXT25" s="653"/>
      <c r="AXU25" s="653"/>
      <c r="AXV25" s="653"/>
      <c r="AXW25" s="653"/>
      <c r="AXX25" s="653"/>
      <c r="AXY25" s="653"/>
      <c r="AXZ25" s="653"/>
      <c r="AYA25" s="653"/>
      <c r="AYB25" s="653"/>
      <c r="AYC25" s="653"/>
      <c r="AYD25" s="653"/>
      <c r="AYE25" s="653"/>
      <c r="AYF25" s="653"/>
      <c r="AYG25" s="653"/>
      <c r="AYH25" s="653"/>
      <c r="AYI25" s="653"/>
      <c r="AYJ25" s="653"/>
      <c r="AYK25" s="653"/>
      <c r="AYL25" s="653"/>
      <c r="AYM25" s="653"/>
      <c r="AYN25" s="653"/>
      <c r="AYO25" s="653"/>
      <c r="AYP25" s="653"/>
      <c r="AYQ25" s="653"/>
      <c r="AYR25" s="653"/>
      <c r="AYS25" s="653"/>
      <c r="AYT25" s="653"/>
      <c r="AYU25" s="653"/>
      <c r="AYV25" s="653"/>
      <c r="AYW25" s="653"/>
      <c r="AYX25" s="653"/>
      <c r="AYY25" s="653"/>
      <c r="AYZ25" s="653"/>
      <c r="AZA25" s="653"/>
      <c r="AZB25" s="653"/>
      <c r="AZC25" s="653"/>
      <c r="AZD25" s="653"/>
      <c r="AZE25" s="653"/>
      <c r="AZF25" s="653"/>
      <c r="AZG25" s="653"/>
      <c r="AZH25" s="653"/>
      <c r="AZI25" s="653"/>
      <c r="AZJ25" s="653"/>
      <c r="AZK25" s="653"/>
      <c r="AZL25" s="653"/>
      <c r="AZM25" s="653"/>
      <c r="AZN25" s="653"/>
      <c r="AZO25" s="653"/>
      <c r="AZP25" s="653"/>
      <c r="AZQ25" s="653"/>
      <c r="AZR25" s="653"/>
      <c r="AZS25" s="653"/>
      <c r="AZT25" s="653"/>
      <c r="AZU25" s="653"/>
      <c r="AZV25" s="653"/>
      <c r="AZW25" s="653"/>
      <c r="AZX25" s="653"/>
      <c r="AZY25" s="653"/>
      <c r="AZZ25" s="653"/>
      <c r="BAA25" s="653"/>
      <c r="BAB25" s="653"/>
      <c r="BAC25" s="653"/>
      <c r="BAD25" s="653"/>
      <c r="BAE25" s="653"/>
      <c r="BAF25" s="653"/>
      <c r="BAG25" s="653"/>
      <c r="BAH25" s="653"/>
      <c r="BAI25" s="653"/>
      <c r="BAJ25" s="653"/>
      <c r="BAK25" s="653"/>
      <c r="BAL25" s="653"/>
      <c r="BAM25" s="653"/>
      <c r="BAN25" s="653"/>
      <c r="BAO25" s="653"/>
      <c r="BAP25" s="653"/>
      <c r="BAQ25" s="653"/>
      <c r="BAR25" s="653"/>
      <c r="BAS25" s="653"/>
      <c r="BAT25" s="653"/>
      <c r="BAU25" s="653"/>
      <c r="BAV25" s="653"/>
      <c r="BAW25" s="653"/>
      <c r="BAX25" s="653"/>
      <c r="BAY25" s="653"/>
      <c r="BAZ25" s="653"/>
      <c r="BBA25" s="653"/>
      <c r="BBB25" s="653"/>
      <c r="BBC25" s="653"/>
      <c r="BBD25" s="653"/>
      <c r="BBE25" s="653"/>
      <c r="BBF25" s="653"/>
      <c r="BBG25" s="653"/>
      <c r="BBH25" s="653"/>
      <c r="BBI25" s="653"/>
      <c r="BBJ25" s="653"/>
      <c r="BBK25" s="653"/>
      <c r="BBL25" s="653"/>
      <c r="BBM25" s="653"/>
      <c r="BBN25" s="653"/>
      <c r="BBO25" s="653"/>
      <c r="BBP25" s="653"/>
      <c r="BBQ25" s="653"/>
      <c r="BBR25" s="653"/>
      <c r="BBS25" s="653"/>
      <c r="BBT25" s="653"/>
      <c r="BBU25" s="653"/>
      <c r="BBV25" s="653"/>
      <c r="BBW25" s="653"/>
      <c r="BBX25" s="653"/>
      <c r="BBY25" s="653"/>
      <c r="BBZ25" s="653"/>
      <c r="BCA25" s="653"/>
      <c r="BCB25" s="653"/>
      <c r="BCC25" s="653"/>
      <c r="BCD25" s="653"/>
      <c r="BCE25" s="653"/>
      <c r="BCF25" s="653"/>
      <c r="BCG25" s="653"/>
      <c r="BCH25" s="653"/>
      <c r="BCI25" s="653"/>
      <c r="BCJ25" s="653"/>
      <c r="BCK25" s="653"/>
      <c r="BCL25" s="653"/>
      <c r="BCM25" s="653"/>
      <c r="BCN25" s="653"/>
      <c r="BCO25" s="653"/>
      <c r="BCP25" s="653"/>
      <c r="BCQ25" s="653"/>
      <c r="BCR25" s="653"/>
      <c r="BCS25" s="653"/>
      <c r="BCT25" s="653"/>
      <c r="BCU25" s="653"/>
      <c r="BCV25" s="653"/>
      <c r="BCW25" s="653"/>
      <c r="BCX25" s="653"/>
      <c r="BCY25" s="653"/>
      <c r="BCZ25" s="653"/>
      <c r="BDA25" s="653"/>
      <c r="BDB25" s="653"/>
      <c r="BDC25" s="653"/>
      <c r="BDD25" s="653"/>
      <c r="BDE25" s="653"/>
      <c r="BDF25" s="653"/>
      <c r="BDG25" s="653"/>
      <c r="BDH25" s="653"/>
      <c r="BDI25" s="653"/>
      <c r="BDJ25" s="653"/>
      <c r="BDK25" s="653"/>
      <c r="BDL25" s="653"/>
      <c r="BDM25" s="653"/>
      <c r="BDN25" s="653"/>
      <c r="BDO25" s="653"/>
      <c r="BDP25" s="653"/>
      <c r="BDQ25" s="653"/>
      <c r="BDR25" s="653"/>
      <c r="BDS25" s="653"/>
      <c r="BDT25" s="653"/>
      <c r="BDU25" s="653"/>
      <c r="BDV25" s="653"/>
      <c r="BDW25" s="653"/>
      <c r="BDX25" s="653"/>
      <c r="BDY25" s="653"/>
      <c r="BDZ25" s="653"/>
      <c r="BEA25" s="653"/>
      <c r="BEB25" s="653"/>
      <c r="BEC25" s="653"/>
      <c r="BED25" s="653"/>
      <c r="BEE25" s="653"/>
      <c r="BEF25" s="653"/>
      <c r="BEG25" s="653"/>
      <c r="BEH25" s="653"/>
      <c r="BEI25" s="653"/>
      <c r="BEJ25" s="653"/>
      <c r="BEK25" s="653"/>
      <c r="BEL25" s="653"/>
      <c r="BEM25" s="653"/>
      <c r="BEN25" s="653"/>
      <c r="BEO25" s="653"/>
      <c r="BEP25" s="653"/>
      <c r="BEQ25" s="653"/>
      <c r="BER25" s="653"/>
      <c r="BES25" s="653"/>
      <c r="BET25" s="653"/>
      <c r="BEU25" s="653"/>
      <c r="BEV25" s="653"/>
      <c r="BEW25" s="653"/>
      <c r="BEX25" s="653"/>
      <c r="BEY25" s="653"/>
      <c r="BEZ25" s="653"/>
      <c r="BFA25" s="653"/>
      <c r="BFB25" s="653"/>
      <c r="BFC25" s="653"/>
      <c r="BFD25" s="653"/>
      <c r="BFE25" s="653"/>
      <c r="BFF25" s="653"/>
      <c r="BFG25" s="653"/>
      <c r="BFH25" s="653"/>
      <c r="BFI25" s="653"/>
      <c r="BFJ25" s="653"/>
      <c r="BFK25" s="653"/>
      <c r="BFL25" s="653"/>
      <c r="BFM25" s="653"/>
      <c r="BFN25" s="653"/>
      <c r="BFO25" s="653"/>
      <c r="BFP25" s="653"/>
      <c r="BFQ25" s="653"/>
      <c r="BFR25" s="653"/>
      <c r="BFS25" s="653"/>
      <c r="BFT25" s="653"/>
      <c r="BFU25" s="653"/>
      <c r="BFV25" s="653"/>
      <c r="BFW25" s="653"/>
      <c r="BFX25" s="653"/>
      <c r="BFY25" s="653"/>
      <c r="BFZ25" s="653"/>
      <c r="BGA25" s="653"/>
      <c r="BGB25" s="653"/>
      <c r="BGC25" s="653"/>
      <c r="BGD25" s="653"/>
      <c r="BGE25" s="653"/>
      <c r="BGF25" s="653"/>
      <c r="BGG25" s="653"/>
      <c r="BGH25" s="653"/>
      <c r="BGI25" s="653"/>
      <c r="BGJ25" s="653"/>
      <c r="BGK25" s="653"/>
      <c r="BGL25" s="653"/>
      <c r="BGM25" s="653"/>
      <c r="BGN25" s="653"/>
      <c r="BGO25" s="653"/>
      <c r="BGP25" s="653"/>
      <c r="BGQ25" s="653"/>
      <c r="BGR25" s="653"/>
      <c r="BGS25" s="653"/>
      <c r="BGT25" s="653"/>
      <c r="BGU25" s="653"/>
      <c r="BGV25" s="653"/>
      <c r="BGW25" s="653"/>
      <c r="BGX25" s="653"/>
      <c r="BGY25" s="653"/>
      <c r="BGZ25" s="653"/>
      <c r="BHA25" s="653"/>
      <c r="BHB25" s="653"/>
      <c r="BHC25" s="653"/>
      <c r="BHD25" s="653"/>
      <c r="BHE25" s="653"/>
      <c r="BHF25" s="653"/>
      <c r="BHG25" s="653"/>
      <c r="BHH25" s="653"/>
      <c r="BHI25" s="653"/>
      <c r="BHJ25" s="653"/>
      <c r="BHK25" s="653"/>
      <c r="BHL25" s="653"/>
      <c r="BHM25" s="653"/>
      <c r="BHN25" s="653"/>
      <c r="BHO25" s="653"/>
      <c r="BHP25" s="653"/>
      <c r="BHQ25" s="653"/>
      <c r="BHR25" s="653"/>
      <c r="BHS25" s="653"/>
      <c r="BHT25" s="653"/>
      <c r="BHU25" s="653"/>
      <c r="BHV25" s="653"/>
      <c r="BHW25" s="653"/>
      <c r="BHX25" s="653"/>
      <c r="BHY25" s="653"/>
      <c r="BHZ25" s="653"/>
      <c r="BIA25" s="653"/>
      <c r="BIB25" s="653"/>
      <c r="BIC25" s="653"/>
      <c r="BID25" s="653"/>
      <c r="BIE25" s="653"/>
      <c r="BIF25" s="653"/>
      <c r="BIG25" s="653"/>
      <c r="BIH25" s="653"/>
      <c r="BII25" s="653"/>
      <c r="BIJ25" s="653"/>
      <c r="BIK25" s="653"/>
      <c r="BIL25" s="653"/>
      <c r="BIM25" s="653"/>
      <c r="BIN25" s="653"/>
      <c r="BIO25" s="653"/>
      <c r="BIP25" s="653"/>
      <c r="BIQ25" s="653"/>
      <c r="BIR25" s="653"/>
      <c r="BIS25" s="653"/>
      <c r="BIT25" s="653"/>
      <c r="BIU25" s="653"/>
      <c r="BIV25" s="653"/>
      <c r="BIW25" s="653"/>
      <c r="BIX25" s="653"/>
      <c r="BIY25" s="653"/>
      <c r="BIZ25" s="653"/>
      <c r="BJA25" s="653"/>
      <c r="BJB25" s="653"/>
      <c r="BJC25" s="653"/>
      <c r="BJD25" s="653"/>
      <c r="BJE25" s="653"/>
      <c r="BJF25" s="653"/>
      <c r="BJG25" s="653"/>
      <c r="BJH25" s="653"/>
      <c r="BJI25" s="653"/>
      <c r="BJJ25" s="653"/>
      <c r="BJK25" s="653"/>
      <c r="BJL25" s="653"/>
      <c r="BJM25" s="653"/>
      <c r="BJN25" s="653"/>
      <c r="BJO25" s="653"/>
      <c r="BJP25" s="653"/>
      <c r="BJQ25" s="653"/>
      <c r="BJR25" s="653"/>
      <c r="BJS25" s="653"/>
      <c r="BJT25" s="653"/>
      <c r="BJU25" s="653"/>
      <c r="BJV25" s="653"/>
      <c r="BJW25" s="653"/>
      <c r="BJX25" s="653"/>
      <c r="BJY25" s="653"/>
      <c r="BJZ25" s="653"/>
      <c r="BKA25" s="653"/>
      <c r="BKB25" s="653"/>
      <c r="BKC25" s="653"/>
      <c r="BKD25" s="653"/>
      <c r="BKE25" s="653"/>
      <c r="BKF25" s="653"/>
      <c r="BKG25" s="653"/>
      <c r="BKH25" s="653"/>
      <c r="BKI25" s="653"/>
      <c r="BKJ25" s="653"/>
      <c r="BKK25" s="653"/>
      <c r="BKL25" s="653"/>
      <c r="BKM25" s="653"/>
      <c r="BKN25" s="653"/>
      <c r="BKO25" s="653"/>
      <c r="BKP25" s="653"/>
      <c r="BKQ25" s="653"/>
      <c r="BKR25" s="653"/>
      <c r="BKS25" s="653"/>
      <c r="BKT25" s="653"/>
      <c r="BKU25" s="653"/>
      <c r="BKV25" s="653"/>
      <c r="BKW25" s="653"/>
      <c r="BKX25" s="653"/>
      <c r="BKY25" s="653"/>
      <c r="BKZ25" s="653"/>
      <c r="BLA25" s="653"/>
      <c r="BLB25" s="653"/>
      <c r="BLC25" s="653"/>
      <c r="BLD25" s="653"/>
      <c r="BLE25" s="653"/>
      <c r="BLF25" s="653"/>
      <c r="BLG25" s="653"/>
      <c r="BLH25" s="653"/>
      <c r="BLI25" s="653"/>
      <c r="BLJ25" s="653"/>
      <c r="BLK25" s="653"/>
      <c r="BLL25" s="653"/>
      <c r="BLM25" s="653"/>
      <c r="BLN25" s="653"/>
      <c r="BLO25" s="653"/>
      <c r="BLP25" s="653"/>
      <c r="BLQ25" s="653"/>
      <c r="BLR25" s="653"/>
      <c r="BLS25" s="653"/>
      <c r="BLT25" s="653"/>
      <c r="BLU25" s="653"/>
      <c r="BLV25" s="653"/>
      <c r="BLW25" s="653"/>
      <c r="BLX25" s="653"/>
      <c r="BLY25" s="653"/>
      <c r="BLZ25" s="653"/>
      <c r="BMA25" s="653"/>
      <c r="BMB25" s="653"/>
      <c r="BMC25" s="653"/>
      <c r="BMD25" s="653"/>
      <c r="BME25" s="653"/>
      <c r="BMF25" s="653"/>
      <c r="BMG25" s="653"/>
      <c r="BMH25" s="653"/>
      <c r="BMI25" s="653"/>
      <c r="BMJ25" s="653"/>
      <c r="BMK25" s="653"/>
      <c r="BML25" s="653"/>
      <c r="BMM25" s="653"/>
      <c r="BMN25" s="653"/>
      <c r="BMO25" s="653"/>
      <c r="BMP25" s="653"/>
      <c r="BMQ25" s="653"/>
      <c r="BMR25" s="653"/>
      <c r="BMS25" s="653"/>
      <c r="BMT25" s="653"/>
      <c r="BMU25" s="653"/>
      <c r="BMV25" s="653"/>
      <c r="BMW25" s="653"/>
      <c r="BMX25" s="653"/>
      <c r="BMY25" s="653"/>
      <c r="BMZ25" s="653"/>
      <c r="BNA25" s="653"/>
      <c r="BNB25" s="653"/>
      <c r="BNC25" s="653"/>
      <c r="BND25" s="653"/>
      <c r="BNE25" s="653"/>
      <c r="BNF25" s="653"/>
      <c r="BNG25" s="653"/>
      <c r="BNH25" s="653"/>
      <c r="BNI25" s="653"/>
      <c r="BNJ25" s="653"/>
      <c r="BNK25" s="653"/>
      <c r="BNL25" s="653"/>
      <c r="BNM25" s="653"/>
      <c r="BNN25" s="653"/>
      <c r="BNO25" s="653"/>
      <c r="BNP25" s="653"/>
      <c r="BNQ25" s="653"/>
      <c r="BNR25" s="653"/>
      <c r="BNS25" s="653"/>
      <c r="BNT25" s="653"/>
      <c r="BNU25" s="653"/>
      <c r="BNV25" s="653"/>
      <c r="BNW25" s="653"/>
      <c r="BNX25" s="653"/>
      <c r="BNY25" s="653"/>
      <c r="BNZ25" s="653"/>
      <c r="BOA25" s="653"/>
      <c r="BOB25" s="653"/>
      <c r="BOC25" s="653"/>
      <c r="BOD25" s="653"/>
      <c r="BOE25" s="653"/>
      <c r="BOF25" s="653"/>
      <c r="BOG25" s="653"/>
      <c r="BOH25" s="653"/>
      <c r="BOI25" s="653"/>
      <c r="BOJ25" s="653"/>
      <c r="BOK25" s="653"/>
      <c r="BOL25" s="653"/>
      <c r="BOM25" s="653"/>
      <c r="BON25" s="653"/>
      <c r="BOO25" s="653"/>
      <c r="BOP25" s="653"/>
      <c r="BOQ25" s="653"/>
      <c r="BOR25" s="653"/>
      <c r="BOS25" s="653"/>
      <c r="BOT25" s="653"/>
      <c r="BOU25" s="653"/>
      <c r="BOV25" s="653"/>
      <c r="BOW25" s="653"/>
      <c r="BOX25" s="653"/>
      <c r="BOY25" s="653"/>
      <c r="BOZ25" s="653"/>
      <c r="BPA25" s="653"/>
      <c r="BPB25" s="653"/>
      <c r="BPC25" s="653"/>
      <c r="BPD25" s="653"/>
      <c r="BPE25" s="653"/>
      <c r="BPF25" s="653"/>
      <c r="BPG25" s="653"/>
      <c r="BPH25" s="653"/>
      <c r="BPI25" s="653"/>
      <c r="BPJ25" s="653"/>
      <c r="BPK25" s="653"/>
      <c r="BPL25" s="653"/>
      <c r="BPM25" s="653"/>
      <c r="BPN25" s="653"/>
      <c r="BPO25" s="653"/>
      <c r="BPP25" s="653"/>
      <c r="BPQ25" s="653"/>
      <c r="BPR25" s="653"/>
      <c r="BPS25" s="653"/>
      <c r="BPT25" s="653"/>
      <c r="BPU25" s="653"/>
      <c r="BPV25" s="653"/>
      <c r="BPW25" s="653"/>
      <c r="BPX25" s="653"/>
      <c r="BPY25" s="653"/>
      <c r="BPZ25" s="653"/>
      <c r="BQA25" s="653"/>
      <c r="BQB25" s="653"/>
      <c r="BQC25" s="653"/>
      <c r="BQD25" s="653"/>
      <c r="BQE25" s="653"/>
      <c r="BQF25" s="653"/>
      <c r="BQG25" s="653"/>
      <c r="BQH25" s="653"/>
      <c r="BQI25" s="653"/>
      <c r="BQJ25" s="653"/>
      <c r="BQK25" s="653"/>
      <c r="BQL25" s="653"/>
      <c r="BQM25" s="653"/>
      <c r="BQN25" s="653"/>
      <c r="BQO25" s="653"/>
      <c r="BQP25" s="653"/>
      <c r="BQQ25" s="653"/>
      <c r="BQR25" s="653"/>
      <c r="BQS25" s="653"/>
      <c r="BQT25" s="653"/>
      <c r="BQU25" s="653"/>
      <c r="BQV25" s="653"/>
      <c r="BQW25" s="653"/>
      <c r="BQX25" s="653"/>
      <c r="BQY25" s="653"/>
      <c r="BQZ25" s="653"/>
      <c r="BRA25" s="653"/>
      <c r="BRB25" s="653"/>
      <c r="BRC25" s="653"/>
      <c r="BRD25" s="653"/>
      <c r="BRE25" s="653"/>
      <c r="BRF25" s="653"/>
      <c r="BRG25" s="653"/>
      <c r="BRH25" s="653"/>
      <c r="BRI25" s="653"/>
      <c r="BRJ25" s="653"/>
      <c r="BRK25" s="653"/>
      <c r="BRL25" s="653"/>
      <c r="BRM25" s="653"/>
      <c r="BRN25" s="653"/>
      <c r="BRO25" s="653"/>
      <c r="BRP25" s="653"/>
      <c r="BRQ25" s="653"/>
      <c r="BRR25" s="653"/>
      <c r="BRS25" s="653"/>
      <c r="BRT25" s="653"/>
      <c r="BRU25" s="653"/>
      <c r="BRV25" s="653"/>
      <c r="BRW25" s="653"/>
      <c r="BRX25" s="653"/>
      <c r="BRY25" s="653"/>
      <c r="BRZ25" s="653"/>
      <c r="BSA25" s="653"/>
      <c r="BSB25" s="653"/>
      <c r="BSC25" s="653"/>
      <c r="BSD25" s="653"/>
      <c r="BSE25" s="653"/>
      <c r="BSF25" s="653"/>
      <c r="BSG25" s="653"/>
      <c r="BSH25" s="653"/>
      <c r="BSI25" s="653"/>
      <c r="BSJ25" s="653"/>
      <c r="BSK25" s="653"/>
      <c r="BSL25" s="653"/>
      <c r="BSM25" s="653"/>
      <c r="BSN25" s="653"/>
      <c r="BSO25" s="653"/>
      <c r="BSP25" s="653"/>
      <c r="BSQ25" s="653"/>
      <c r="BSR25" s="653"/>
      <c r="BSS25" s="653"/>
      <c r="BST25" s="653"/>
      <c r="BSU25" s="653"/>
      <c r="BSV25" s="653"/>
      <c r="BSW25" s="653"/>
      <c r="BSX25" s="653"/>
      <c r="BSY25" s="653"/>
      <c r="BSZ25" s="653"/>
      <c r="BTA25" s="653"/>
      <c r="BTB25" s="653"/>
      <c r="BTC25" s="653"/>
      <c r="BTD25" s="653"/>
      <c r="BTE25" s="653"/>
      <c r="BTF25" s="653"/>
      <c r="BTG25" s="653"/>
      <c r="BTH25" s="653"/>
      <c r="BTI25" s="653"/>
      <c r="BTJ25" s="653"/>
      <c r="BTK25" s="653"/>
      <c r="BTL25" s="653"/>
      <c r="BTM25" s="653"/>
      <c r="BTN25" s="653"/>
      <c r="BTO25" s="653"/>
      <c r="BTP25" s="653"/>
      <c r="BTQ25" s="653"/>
      <c r="BTR25" s="653"/>
      <c r="BTS25" s="653"/>
      <c r="BTT25" s="653"/>
      <c r="BTU25" s="653"/>
      <c r="BTV25" s="653"/>
      <c r="BTW25" s="653"/>
      <c r="BTX25" s="653"/>
      <c r="BTY25" s="653"/>
      <c r="BTZ25" s="653"/>
      <c r="BUA25" s="653"/>
      <c r="BUB25" s="653"/>
      <c r="BUC25" s="653"/>
      <c r="BUD25" s="653"/>
      <c r="BUE25" s="653"/>
      <c r="BUF25" s="653"/>
      <c r="BUG25" s="653"/>
      <c r="BUH25" s="653"/>
      <c r="BUI25" s="653"/>
      <c r="BUJ25" s="653"/>
      <c r="BUK25" s="653"/>
      <c r="BUL25" s="653"/>
      <c r="BUM25" s="653"/>
      <c r="BUN25" s="653"/>
      <c r="BUO25" s="653"/>
      <c r="BUP25" s="653"/>
      <c r="BUQ25" s="653"/>
      <c r="BUR25" s="653"/>
      <c r="BUS25" s="653"/>
      <c r="BUT25" s="653"/>
      <c r="BUU25" s="653"/>
      <c r="BUV25" s="653"/>
      <c r="BUW25" s="653"/>
      <c r="BUX25" s="653"/>
      <c r="BUY25" s="653"/>
      <c r="BUZ25" s="653"/>
      <c r="BVA25" s="653"/>
      <c r="BVB25" s="653"/>
      <c r="BVC25" s="653"/>
      <c r="BVD25" s="653"/>
      <c r="BVE25" s="653"/>
      <c r="BVF25" s="653"/>
      <c r="BVG25" s="653"/>
      <c r="BVH25" s="653"/>
      <c r="BVI25" s="653"/>
      <c r="BVJ25" s="653"/>
      <c r="BVK25" s="653"/>
      <c r="BVL25" s="653"/>
      <c r="BVM25" s="653"/>
      <c r="BVN25" s="653"/>
      <c r="BVO25" s="653"/>
      <c r="BVP25" s="653"/>
      <c r="BVQ25" s="653"/>
      <c r="BVR25" s="653"/>
      <c r="BVS25" s="653"/>
      <c r="BVT25" s="653"/>
      <c r="BVU25" s="653"/>
      <c r="BVV25" s="653"/>
      <c r="BVW25" s="653"/>
      <c r="BVX25" s="653"/>
      <c r="BVY25" s="653"/>
      <c r="BVZ25" s="653"/>
      <c r="BWA25" s="653"/>
      <c r="BWB25" s="653"/>
      <c r="BWC25" s="653"/>
      <c r="BWD25" s="653"/>
      <c r="BWE25" s="653"/>
      <c r="BWF25" s="653"/>
      <c r="BWG25" s="653"/>
      <c r="BWH25" s="653"/>
      <c r="BWI25" s="653"/>
      <c r="BWJ25" s="653"/>
      <c r="BWK25" s="653"/>
      <c r="BWL25" s="653"/>
      <c r="BWM25" s="653"/>
      <c r="BWN25" s="653"/>
      <c r="BWO25" s="653"/>
      <c r="BWP25" s="653"/>
      <c r="BWQ25" s="653"/>
      <c r="BWR25" s="653"/>
      <c r="BWS25" s="653"/>
      <c r="BWT25" s="653"/>
      <c r="BWU25" s="653"/>
      <c r="BWV25" s="653"/>
      <c r="BWW25" s="653"/>
      <c r="BWX25" s="653"/>
      <c r="BWY25" s="653"/>
      <c r="BWZ25" s="653"/>
      <c r="BXA25" s="653"/>
      <c r="BXB25" s="653"/>
      <c r="BXC25" s="653"/>
      <c r="BXD25" s="653"/>
      <c r="BXE25" s="653"/>
      <c r="BXF25" s="653"/>
      <c r="BXG25" s="653"/>
      <c r="BXH25" s="653"/>
      <c r="BXI25" s="653"/>
      <c r="BXJ25" s="653"/>
      <c r="BXK25" s="653"/>
    </row>
    <row r="26" spans="1:1987" ht="30" customHeight="1" x14ac:dyDescent="0.3">
      <c r="A26" s="809" t="s">
        <v>793</v>
      </c>
      <c r="B26" s="1170">
        <v>131.00968712</v>
      </c>
      <c r="C26" s="1170">
        <v>28726.56042133104</v>
      </c>
      <c r="D26" s="1171">
        <v>28857.570108451044</v>
      </c>
      <c r="F26" s="1160"/>
      <c r="G26" s="1154"/>
      <c r="H26" s="1160"/>
      <c r="I26" s="1161"/>
    </row>
    <row r="27" spans="1:1987" ht="30" customHeight="1" x14ac:dyDescent="0.3">
      <c r="A27" s="783" t="s">
        <v>794</v>
      </c>
      <c r="B27" s="1167">
        <v>1061.7437121800001</v>
      </c>
      <c r="C27" s="1167">
        <v>25961.002932591942</v>
      </c>
      <c r="D27" s="1168">
        <v>27022.746644771945</v>
      </c>
      <c r="F27" s="1160"/>
      <c r="G27" s="1154"/>
      <c r="H27" s="1160"/>
      <c r="I27" s="1161"/>
    </row>
    <row r="28" spans="1:1987" ht="30" customHeight="1" thickBot="1" x14ac:dyDescent="0.35">
      <c r="A28" s="812" t="s">
        <v>795</v>
      </c>
      <c r="B28" s="1172">
        <v>0.92203495999999996</v>
      </c>
      <c r="C28" s="1172">
        <v>5611.4236198778481</v>
      </c>
      <c r="D28" s="1173">
        <v>5612.3456548378481</v>
      </c>
      <c r="F28" s="1160"/>
      <c r="G28" s="1154"/>
      <c r="H28" s="1160"/>
      <c r="I28" s="1161"/>
    </row>
    <row r="29" spans="1:1987" ht="30" customHeight="1" thickTop="1" thickBot="1" x14ac:dyDescent="0.35">
      <c r="A29" s="815" t="s">
        <v>796</v>
      </c>
      <c r="B29" s="1174">
        <v>311087.56177414965</v>
      </c>
      <c r="C29" s="1174">
        <v>129260.59001707895</v>
      </c>
      <c r="D29" s="1175">
        <v>440348.15179122851</v>
      </c>
      <c r="G29" s="1154"/>
    </row>
    <row r="30" spans="1:1987" ht="30" customHeight="1" thickTop="1" thickBot="1" x14ac:dyDescent="0.35">
      <c r="A30" s="815" t="s">
        <v>797</v>
      </c>
      <c r="B30" s="1174">
        <v>309893.88633988966</v>
      </c>
      <c r="C30" s="1174">
        <v>68961.603043278126</v>
      </c>
      <c r="D30" s="1175">
        <v>378855.4893831677</v>
      </c>
      <c r="G30" s="1154"/>
    </row>
    <row r="31" spans="1:1987" s="650" customFormat="1" ht="15" thickTop="1" x14ac:dyDescent="0.25">
      <c r="A31" s="713" t="s">
        <v>574</v>
      </c>
      <c r="B31" s="875"/>
      <c r="C31" s="875"/>
      <c r="D31" s="875"/>
      <c r="F31" s="1176"/>
      <c r="G31" s="1176"/>
      <c r="H31" s="1176"/>
      <c r="I31" s="1177"/>
      <c r="J31" s="1177"/>
      <c r="K31" s="1177"/>
    </row>
    <row r="32" spans="1:1987" s="149" customFormat="1" ht="15.75" x14ac:dyDescent="0.25">
      <c r="A32" s="149" t="s">
        <v>2586</v>
      </c>
    </row>
    <row r="33" spans="1:8" ht="20.25" customHeight="1" x14ac:dyDescent="0.25">
      <c r="A33" s="149" t="s">
        <v>3119</v>
      </c>
      <c r="B33" s="1178"/>
      <c r="C33" s="1178"/>
      <c r="D33" s="1178"/>
      <c r="F33" s="1179"/>
      <c r="G33" s="1179"/>
      <c r="H33" s="1179"/>
    </row>
    <row r="34" spans="1:8" ht="17.25" customHeight="1" x14ac:dyDescent="0.25">
      <c r="A34" s="149" t="s">
        <v>3120</v>
      </c>
      <c r="B34" s="1180"/>
      <c r="C34" s="1180"/>
      <c r="D34" s="1180"/>
      <c r="F34" s="1179"/>
      <c r="G34" s="1179"/>
      <c r="H34" s="1179"/>
    </row>
    <row r="35" spans="1:8" ht="18.75" customHeight="1" x14ac:dyDescent="0.25">
      <c r="A35" s="1088" t="s">
        <v>2750</v>
      </c>
      <c r="B35" s="1106"/>
      <c r="C35" s="1106"/>
      <c r="D35" s="1106"/>
      <c r="F35" s="1179"/>
      <c r="G35" s="1179"/>
      <c r="H35" s="1179"/>
    </row>
    <row r="36" spans="1:8" ht="18.75" customHeight="1" x14ac:dyDescent="0.25">
      <c r="A36" s="1085" t="s">
        <v>802</v>
      </c>
      <c r="B36" s="1106"/>
      <c r="C36" s="1106"/>
      <c r="D36" s="1106"/>
      <c r="F36" s="1179"/>
      <c r="G36" s="1179"/>
      <c r="H36" s="1179"/>
    </row>
    <row r="37" spans="1:8" ht="17.25" customHeight="1" x14ac:dyDescent="0.25">
      <c r="A37" s="1147" t="s">
        <v>429</v>
      </c>
      <c r="F37" s="1179"/>
      <c r="G37" s="1179"/>
      <c r="H37" s="1179"/>
    </row>
    <row r="38" spans="1:8" x14ac:dyDescent="0.25">
      <c r="F38" s="1179"/>
      <c r="G38" s="1179"/>
      <c r="H38" s="1179"/>
    </row>
    <row r="39" spans="1:8" x14ac:dyDescent="0.25">
      <c r="F39" s="1181"/>
      <c r="G39" s="1181"/>
      <c r="H39" s="1181"/>
    </row>
    <row r="40" spans="1:8" x14ac:dyDescent="0.25">
      <c r="D40" s="819"/>
      <c r="F40" s="1182"/>
      <c r="G40" s="1182"/>
      <c r="H40" s="1182"/>
    </row>
    <row r="41" spans="1:8" x14ac:dyDescent="0.25">
      <c r="D41" s="819"/>
    </row>
  </sheetData>
  <mergeCells count="1">
    <mergeCell ref="A1:G1"/>
  </mergeCells>
  <printOptions horizontalCentered="1"/>
  <pageMargins left="0.74803149606299213" right="0.74803149606299213" top="0.74803149606299213" bottom="0.74803149606299213" header="0.31496062992125984" footer="0"/>
  <pageSetup paperSize="9" scale="63"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9D9CF-996A-4582-82EC-C5AFC4CE3FEB}">
  <sheetPr>
    <pageSetUpPr fitToPage="1"/>
  </sheetPr>
  <dimension ref="A1:BXQ39"/>
  <sheetViews>
    <sheetView showGridLines="0" zoomScale="70" zoomScaleNormal="70" zoomScaleSheetLayoutView="85" workbookViewId="0">
      <pane xSplit="1" ySplit="3" topLeftCell="O4" activePane="bottomRight" state="frozen"/>
      <selection activeCell="A25" sqref="A25"/>
      <selection pane="topRight" activeCell="A25" sqref="A25"/>
      <selection pane="bottomLeft" activeCell="A25" sqref="A25"/>
      <selection pane="bottomRight" sqref="A1:AB1"/>
    </sheetView>
  </sheetViews>
  <sheetFormatPr defaultColWidth="74.28515625" defaultRowHeight="20.25" x14ac:dyDescent="0.35"/>
  <cols>
    <col min="1" max="1" width="78.7109375" style="1047" customWidth="1"/>
    <col min="2" max="2" width="21.7109375" style="1047" hidden="1" customWidth="1"/>
    <col min="3" max="7" width="10.7109375" style="1047" hidden="1" customWidth="1"/>
    <col min="8" max="15" width="11.5703125" style="1047" hidden="1" customWidth="1"/>
    <col min="16" max="19" width="11.5703125" style="1047" customWidth="1"/>
    <col min="20" max="28" width="12.42578125" style="1047" customWidth="1"/>
    <col min="29" max="16384" width="74.28515625" style="653"/>
  </cols>
  <sheetData>
    <row r="1" spans="1:28" ht="19.149999999999999" customHeight="1" x14ac:dyDescent="0.3">
      <c r="A1" s="3734" t="s">
        <v>3121</v>
      </c>
      <c r="B1" s="3734"/>
      <c r="C1" s="3734"/>
      <c r="D1" s="3734"/>
      <c r="E1" s="3734"/>
      <c r="F1" s="3734"/>
      <c r="G1" s="3734"/>
      <c r="H1" s="3734"/>
      <c r="I1" s="3734"/>
      <c r="J1" s="3734"/>
      <c r="K1" s="3734"/>
      <c r="L1" s="3734"/>
      <c r="M1" s="3734"/>
      <c r="N1" s="3734"/>
      <c r="O1" s="3734"/>
      <c r="P1" s="3734"/>
      <c r="Q1" s="3734"/>
      <c r="R1" s="3734"/>
      <c r="S1" s="3734"/>
      <c r="T1" s="3734"/>
      <c r="U1" s="3734"/>
      <c r="V1" s="3734"/>
      <c r="W1" s="3734"/>
      <c r="X1" s="3734"/>
      <c r="Y1" s="3734"/>
      <c r="Z1" s="3734"/>
      <c r="AA1" s="3734"/>
      <c r="AB1" s="3734"/>
    </row>
    <row r="2" spans="1:28" ht="19.5" customHeight="1" thickBot="1" x14ac:dyDescent="0.4">
      <c r="A2" s="1183"/>
      <c r="F2" s="1184"/>
      <c r="G2" s="1184"/>
      <c r="H2" s="1184"/>
      <c r="I2" s="1185"/>
      <c r="J2" s="1185"/>
      <c r="K2" s="1185"/>
      <c r="L2" s="1185"/>
      <c r="M2" s="1185"/>
      <c r="N2" s="1185"/>
      <c r="O2" s="1186"/>
      <c r="P2" s="1186"/>
      <c r="Q2" s="1186"/>
      <c r="R2" s="1186"/>
      <c r="S2" s="1186"/>
      <c r="T2" s="1186"/>
      <c r="U2" s="1186"/>
      <c r="V2" s="1186"/>
      <c r="W2" s="1186"/>
      <c r="X2" s="1186"/>
      <c r="Y2" s="1186"/>
      <c r="Z2" s="1186"/>
      <c r="AA2" s="1186"/>
      <c r="AB2" s="1186" t="s">
        <v>603</v>
      </c>
    </row>
    <row r="3" spans="1:28" s="1190" customFormat="1" ht="30" customHeight="1" thickTop="1" thickBot="1" x14ac:dyDescent="0.35">
      <c r="A3" s="1187"/>
      <c r="B3" s="1188">
        <v>43435</v>
      </c>
      <c r="C3" s="1188">
        <v>43466</v>
      </c>
      <c r="D3" s="1188">
        <v>43497</v>
      </c>
      <c r="E3" s="1188">
        <v>43525</v>
      </c>
      <c r="F3" s="1188">
        <v>43556</v>
      </c>
      <c r="G3" s="1188">
        <v>43586</v>
      </c>
      <c r="H3" s="1188">
        <v>43617</v>
      </c>
      <c r="I3" s="1188">
        <v>43647</v>
      </c>
      <c r="J3" s="1188">
        <v>43678</v>
      </c>
      <c r="K3" s="1188">
        <v>43709</v>
      </c>
      <c r="L3" s="1188">
        <v>43739</v>
      </c>
      <c r="M3" s="1188">
        <v>43770</v>
      </c>
      <c r="N3" s="1188">
        <v>43800</v>
      </c>
      <c r="O3" s="1188">
        <v>43831</v>
      </c>
      <c r="P3" s="1188" t="s">
        <v>2724</v>
      </c>
      <c r="Q3" s="1188" t="s">
        <v>2726</v>
      </c>
      <c r="R3" s="1188" t="s">
        <v>849</v>
      </c>
      <c r="S3" s="1188" t="s">
        <v>2731</v>
      </c>
      <c r="T3" s="1188">
        <v>43983</v>
      </c>
      <c r="U3" s="1188">
        <v>44013</v>
      </c>
      <c r="V3" s="1188">
        <v>44044</v>
      </c>
      <c r="W3" s="1188">
        <v>44075</v>
      </c>
      <c r="X3" s="1188">
        <v>44105</v>
      </c>
      <c r="Y3" s="1188">
        <v>44136</v>
      </c>
      <c r="Z3" s="1188">
        <v>44166</v>
      </c>
      <c r="AA3" s="1188">
        <v>44197</v>
      </c>
      <c r="AB3" s="1189" t="s">
        <v>1918</v>
      </c>
    </row>
    <row r="4" spans="1:28" ht="21" customHeight="1" thickTop="1" x14ac:dyDescent="0.5">
      <c r="A4" s="779" t="s">
        <v>748</v>
      </c>
      <c r="B4" s="1191">
        <v>158512.93310505582</v>
      </c>
      <c r="C4" s="780">
        <v>156176.79907123878</v>
      </c>
      <c r="D4" s="780">
        <v>155559.312910254</v>
      </c>
      <c r="E4" s="780">
        <v>157176.41799536388</v>
      </c>
      <c r="F4" s="780">
        <v>155777.31136773273</v>
      </c>
      <c r="G4" s="780">
        <v>156106.32268643624</v>
      </c>
      <c r="H4" s="780">
        <v>157047.73795297285</v>
      </c>
      <c r="I4" s="780">
        <v>156235.82846183961</v>
      </c>
      <c r="J4" s="780">
        <v>155665.62861001887</v>
      </c>
      <c r="K4" s="780">
        <v>155894.77198606762</v>
      </c>
      <c r="L4" s="780">
        <v>157710.24959835861</v>
      </c>
      <c r="M4" s="780">
        <v>160075.11680521537</v>
      </c>
      <c r="N4" s="780">
        <v>158829.19991170664</v>
      </c>
      <c r="O4" s="780">
        <v>158109.92677278758</v>
      </c>
      <c r="P4" s="780">
        <v>155027.02874682622</v>
      </c>
      <c r="Q4" s="780">
        <v>157070.60830749874</v>
      </c>
      <c r="R4" s="780">
        <v>158086.55734955327</v>
      </c>
      <c r="S4" s="780">
        <v>159423.89086724311</v>
      </c>
      <c r="T4" s="780">
        <v>162560.29688116137</v>
      </c>
      <c r="U4" s="780">
        <v>163940.37218923523</v>
      </c>
      <c r="V4" s="780">
        <v>165212.32898886659</v>
      </c>
      <c r="W4" s="780">
        <v>166323.64675499118</v>
      </c>
      <c r="X4" s="780">
        <v>167249.09921072589</v>
      </c>
      <c r="Y4" s="780">
        <v>172271.11478658416</v>
      </c>
      <c r="Z4" s="780">
        <v>173239.41630281007</v>
      </c>
      <c r="AA4" s="780">
        <v>174511.11845219147</v>
      </c>
      <c r="AB4" s="780">
        <v>177629.54095807864</v>
      </c>
    </row>
    <row r="5" spans="1:28" ht="21" customHeight="1" x14ac:dyDescent="0.5">
      <c r="A5" s="783" t="s">
        <v>686</v>
      </c>
      <c r="B5" s="1192">
        <v>13047.279731130708</v>
      </c>
      <c r="C5" s="784">
        <v>13028.920190513672</v>
      </c>
      <c r="D5" s="784">
        <v>13338.828392184547</v>
      </c>
      <c r="E5" s="784">
        <v>13956.499425182839</v>
      </c>
      <c r="F5" s="784">
        <v>13175.933777549408</v>
      </c>
      <c r="G5" s="784">
        <v>12504.634318057073</v>
      </c>
      <c r="H5" s="784">
        <v>14147.519214386912</v>
      </c>
      <c r="I5" s="784">
        <v>13790.894689327008</v>
      </c>
      <c r="J5" s="784">
        <v>11264.416213562248</v>
      </c>
      <c r="K5" s="784">
        <v>11474.904579235619</v>
      </c>
      <c r="L5" s="784">
        <v>11717.444321068455</v>
      </c>
      <c r="M5" s="784">
        <v>12486.49423869058</v>
      </c>
      <c r="N5" s="784">
        <v>13172.099934014248</v>
      </c>
      <c r="O5" s="784">
        <v>12845.577172030646</v>
      </c>
      <c r="P5" s="784">
        <v>12171.83072583594</v>
      </c>
      <c r="Q5" s="784">
        <v>11986.028141263392</v>
      </c>
      <c r="R5" s="784">
        <v>12684.021258498115</v>
      </c>
      <c r="S5" s="784">
        <v>12101.209585709285</v>
      </c>
      <c r="T5" s="784">
        <v>12161.374791376244</v>
      </c>
      <c r="U5" s="784">
        <v>12151.495247312354</v>
      </c>
      <c r="V5" s="784">
        <v>12551.822126785599</v>
      </c>
      <c r="W5" s="784">
        <v>13139.993910879541</v>
      </c>
      <c r="X5" s="784">
        <v>13846.5103259567</v>
      </c>
      <c r="Y5" s="784">
        <v>14082.199728696101</v>
      </c>
      <c r="Z5" s="784">
        <v>14612.724429194117</v>
      </c>
      <c r="AA5" s="784">
        <v>14482.280906990763</v>
      </c>
      <c r="AB5" s="784">
        <v>14370.380578511233</v>
      </c>
    </row>
    <row r="6" spans="1:28" s="679" customFormat="1" ht="21" customHeight="1" x14ac:dyDescent="0.5">
      <c r="A6" s="783" t="s">
        <v>692</v>
      </c>
      <c r="B6" s="1192">
        <v>70.808454440000006</v>
      </c>
      <c r="C6" s="784">
        <v>69.926823560000003</v>
      </c>
      <c r="D6" s="784">
        <v>68.461309540000002</v>
      </c>
      <c r="E6" s="784">
        <v>68.91741442</v>
      </c>
      <c r="F6" s="784">
        <v>68.01520902</v>
      </c>
      <c r="G6" s="784">
        <v>67.115435640000001</v>
      </c>
      <c r="H6" s="784">
        <v>87.216233729999999</v>
      </c>
      <c r="I6" s="784">
        <v>44.030005299999999</v>
      </c>
      <c r="J6" s="784">
        <v>44.829708489999994</v>
      </c>
      <c r="K6" s="784">
        <v>44.057800919999991</v>
      </c>
      <c r="L6" s="784">
        <v>44.204257439999999</v>
      </c>
      <c r="M6" s="784">
        <v>43.420813669999994</v>
      </c>
      <c r="N6" s="784">
        <v>43.79300117999999</v>
      </c>
      <c r="O6" s="784">
        <v>42.818415430000002</v>
      </c>
      <c r="P6" s="784">
        <v>42.53259414</v>
      </c>
      <c r="Q6" s="784">
        <v>48.742098580000004</v>
      </c>
      <c r="R6" s="784">
        <v>41.880742009999999</v>
      </c>
      <c r="S6" s="784">
        <v>41.950179869999999</v>
      </c>
      <c r="T6" s="784">
        <v>42.063946999999999</v>
      </c>
      <c r="U6" s="784">
        <v>42.064691390000007</v>
      </c>
      <c r="V6" s="784">
        <v>42.195459270000001</v>
      </c>
      <c r="W6" s="784">
        <v>2.1504089999999998</v>
      </c>
      <c r="X6" s="784">
        <v>2.1650823099999998</v>
      </c>
      <c r="Y6" s="784">
        <v>2.2737708599999999</v>
      </c>
      <c r="Z6" s="784">
        <v>2.2504919900000004</v>
      </c>
      <c r="AA6" s="784">
        <v>2.2670240000000002</v>
      </c>
      <c r="AB6" s="784">
        <v>2.2869962000000004</v>
      </c>
    </row>
    <row r="7" spans="1:28" s="679" customFormat="1" ht="21" customHeight="1" x14ac:dyDescent="0.5">
      <c r="A7" s="783" t="s">
        <v>693</v>
      </c>
      <c r="B7" s="1192">
        <v>23981.179039734518</v>
      </c>
      <c r="C7" s="784">
        <v>23999.711968565542</v>
      </c>
      <c r="D7" s="784">
        <v>23234.766982419998</v>
      </c>
      <c r="E7" s="784">
        <v>23998.443679835873</v>
      </c>
      <c r="F7" s="784">
        <v>23656.957258728187</v>
      </c>
      <c r="G7" s="784">
        <v>24119.601870569884</v>
      </c>
      <c r="H7" s="784">
        <v>22525.299079888478</v>
      </c>
      <c r="I7" s="784">
        <v>22642.784235894014</v>
      </c>
      <c r="J7" s="784">
        <v>21954.250832137957</v>
      </c>
      <c r="K7" s="784">
        <v>21495.855381336893</v>
      </c>
      <c r="L7" s="784">
        <v>21482.530849012772</v>
      </c>
      <c r="M7" s="784">
        <v>21585.882983112366</v>
      </c>
      <c r="N7" s="784">
        <v>21885.937184484981</v>
      </c>
      <c r="O7" s="784">
        <v>22098.505558605117</v>
      </c>
      <c r="P7" s="784">
        <v>21584.619325079337</v>
      </c>
      <c r="Q7" s="784">
        <v>21736.202814859342</v>
      </c>
      <c r="R7" s="784">
        <v>22012.323638679365</v>
      </c>
      <c r="S7" s="784">
        <v>22999.245957246225</v>
      </c>
      <c r="T7" s="784">
        <v>23162.726524735568</v>
      </c>
      <c r="U7" s="784">
        <v>22594.147387625617</v>
      </c>
      <c r="V7" s="784">
        <v>22270.012782734033</v>
      </c>
      <c r="W7" s="784">
        <v>21240.7382201648</v>
      </c>
      <c r="X7" s="784">
        <v>21370.426175727262</v>
      </c>
      <c r="Y7" s="784">
        <v>21445.367282544248</v>
      </c>
      <c r="Z7" s="784">
        <v>21326.911107629861</v>
      </c>
      <c r="AA7" s="784">
        <v>22187.646496585847</v>
      </c>
      <c r="AB7" s="784">
        <v>21418.493662607907</v>
      </c>
    </row>
    <row r="8" spans="1:28" s="679" customFormat="1" ht="21" customHeight="1" x14ac:dyDescent="0.5">
      <c r="A8" s="783" t="s">
        <v>716</v>
      </c>
      <c r="B8" s="1192">
        <v>4412.3720852048655</v>
      </c>
      <c r="C8" s="784">
        <v>4441.3158730599989</v>
      </c>
      <c r="D8" s="784">
        <v>4116.7991356000002</v>
      </c>
      <c r="E8" s="784">
        <v>4189.2393139254018</v>
      </c>
      <c r="F8" s="784">
        <v>4263.0469148194288</v>
      </c>
      <c r="G8" s="784">
        <v>4335.0999730688081</v>
      </c>
      <c r="H8" s="784">
        <v>4742.9754124999672</v>
      </c>
      <c r="I8" s="784">
        <v>4533.9441483499986</v>
      </c>
      <c r="J8" s="784">
        <v>4560.0265176800003</v>
      </c>
      <c r="K8" s="784">
        <v>4546.4298366699995</v>
      </c>
      <c r="L8" s="784">
        <v>4602.9665903600007</v>
      </c>
      <c r="M8" s="784">
        <v>4691.5038830453896</v>
      </c>
      <c r="N8" s="784">
        <v>4290.47817149</v>
      </c>
      <c r="O8" s="784">
        <v>4256.0865811900003</v>
      </c>
      <c r="P8" s="784">
        <v>4134.5035669399995</v>
      </c>
      <c r="Q8" s="784">
        <v>4245.4066414700001</v>
      </c>
      <c r="R8" s="784">
        <v>4231.4683437900003</v>
      </c>
      <c r="S8" s="784">
        <v>4294.0903105299994</v>
      </c>
      <c r="T8" s="784">
        <v>4291.3451237399995</v>
      </c>
      <c r="U8" s="784">
        <v>3436.8730822299999</v>
      </c>
      <c r="V8" s="784">
        <v>3544.2517874499999</v>
      </c>
      <c r="W8" s="784">
        <v>3483.6579102999995</v>
      </c>
      <c r="X8" s="784">
        <v>3510.1041370100002</v>
      </c>
      <c r="Y8" s="784">
        <v>3503.4701529399999</v>
      </c>
      <c r="Z8" s="784">
        <v>3346.7853945400007</v>
      </c>
      <c r="AA8" s="784">
        <v>3498.5202429299998</v>
      </c>
      <c r="AB8" s="784">
        <v>3528.2013638900003</v>
      </c>
    </row>
    <row r="9" spans="1:28" s="679" customFormat="1" ht="21" customHeight="1" x14ac:dyDescent="0.5">
      <c r="A9" s="783" t="s">
        <v>717</v>
      </c>
      <c r="B9" s="1192">
        <v>163.86700480000002</v>
      </c>
      <c r="C9" s="784">
        <v>162.10704654</v>
      </c>
      <c r="D9" s="784">
        <v>169.89965837</v>
      </c>
      <c r="E9" s="784">
        <v>160.14100066</v>
      </c>
      <c r="F9" s="784">
        <v>169.89227180999998</v>
      </c>
      <c r="G9" s="784">
        <v>167.28082714000001</v>
      </c>
      <c r="H9" s="784">
        <v>165.60684165999999</v>
      </c>
      <c r="I9" s="784">
        <v>163.08224885999999</v>
      </c>
      <c r="J9" s="784">
        <v>157.31331079999998</v>
      </c>
      <c r="K9" s="784">
        <v>156.98074539999999</v>
      </c>
      <c r="L9" s="784">
        <v>160.83398560000001</v>
      </c>
      <c r="M9" s="784">
        <v>153.04045567</v>
      </c>
      <c r="N9" s="784">
        <v>178.50163032</v>
      </c>
      <c r="O9" s="784">
        <v>169.30126107000001</v>
      </c>
      <c r="P9" s="784">
        <v>155.56229945000001</v>
      </c>
      <c r="Q9" s="784">
        <v>156.36168997000001</v>
      </c>
      <c r="R9" s="784">
        <v>145.32306366</v>
      </c>
      <c r="S9" s="784">
        <v>144.88703622</v>
      </c>
      <c r="T9" s="784">
        <v>137.93518655</v>
      </c>
      <c r="U9" s="784">
        <v>144.42753895000001</v>
      </c>
      <c r="V9" s="784">
        <v>144.07684077000002</v>
      </c>
      <c r="W9" s="784">
        <v>131.80990048000001</v>
      </c>
      <c r="X9" s="784">
        <v>133.71977916</v>
      </c>
      <c r="Y9" s="784">
        <v>136.63254471000002</v>
      </c>
      <c r="Z9" s="784">
        <v>140.81951545000001</v>
      </c>
      <c r="AA9" s="784">
        <v>143.46674062000002</v>
      </c>
      <c r="AB9" s="784">
        <v>135.0943795</v>
      </c>
    </row>
    <row r="10" spans="1:28" ht="21" customHeight="1" x14ac:dyDescent="0.5">
      <c r="A10" s="783" t="s">
        <v>718</v>
      </c>
      <c r="B10" s="1192">
        <v>20160.381574957319</v>
      </c>
      <c r="C10" s="784">
        <v>19710.980177258956</v>
      </c>
      <c r="D10" s="784">
        <v>19555.553487326873</v>
      </c>
      <c r="E10" s="784">
        <v>19829.107341328967</v>
      </c>
      <c r="F10" s="784">
        <v>19405.830580150825</v>
      </c>
      <c r="G10" s="784">
        <v>19549.930824703155</v>
      </c>
      <c r="H10" s="784">
        <v>18530.252900189818</v>
      </c>
      <c r="I10" s="784">
        <v>18600.977000758634</v>
      </c>
      <c r="J10" s="784">
        <v>18863.69621479441</v>
      </c>
      <c r="K10" s="784">
        <v>18902.199191428786</v>
      </c>
      <c r="L10" s="784">
        <v>19497.038842197759</v>
      </c>
      <c r="M10" s="784">
        <v>19636.133284621937</v>
      </c>
      <c r="N10" s="784">
        <v>19919.52115390863</v>
      </c>
      <c r="O10" s="784">
        <v>19822.761949744294</v>
      </c>
      <c r="P10" s="784">
        <v>19592.694517441021</v>
      </c>
      <c r="Q10" s="784">
        <v>19155.616632189493</v>
      </c>
      <c r="R10" s="784">
        <v>19369.580815703634</v>
      </c>
      <c r="S10" s="784">
        <v>19319.270492094925</v>
      </c>
      <c r="T10" s="784">
        <v>19798.496291407562</v>
      </c>
      <c r="U10" s="784">
        <v>19838.825496268899</v>
      </c>
      <c r="V10" s="784">
        <v>19915.59955949257</v>
      </c>
      <c r="W10" s="784">
        <v>20148.123561256318</v>
      </c>
      <c r="X10" s="784">
        <v>19748.943854913268</v>
      </c>
      <c r="Y10" s="784">
        <v>20209.653852472369</v>
      </c>
      <c r="Z10" s="784">
        <v>20068.589095498242</v>
      </c>
      <c r="AA10" s="784">
        <v>20258.576287284857</v>
      </c>
      <c r="AB10" s="784">
        <v>20740.379299445787</v>
      </c>
    </row>
    <row r="11" spans="1:28" ht="21" customHeight="1" x14ac:dyDescent="0.5">
      <c r="A11" s="783" t="s">
        <v>728</v>
      </c>
      <c r="B11" s="1192">
        <v>24696.943584104411</v>
      </c>
      <c r="C11" s="784">
        <v>24482.663036116712</v>
      </c>
      <c r="D11" s="784">
        <v>25202.084896078071</v>
      </c>
      <c r="E11" s="784">
        <v>25092.835939981163</v>
      </c>
      <c r="F11" s="784">
        <v>24530.886053230377</v>
      </c>
      <c r="G11" s="784">
        <v>24926.865502970086</v>
      </c>
      <c r="H11" s="784">
        <v>25728.193414111905</v>
      </c>
      <c r="I11" s="784">
        <v>25071.826491368221</v>
      </c>
      <c r="J11" s="784">
        <v>25616.925527024934</v>
      </c>
      <c r="K11" s="784">
        <v>26561.361469714338</v>
      </c>
      <c r="L11" s="784">
        <v>26602.45237020226</v>
      </c>
      <c r="M11" s="784">
        <v>27038.598485840859</v>
      </c>
      <c r="N11" s="784">
        <v>24256.976176717992</v>
      </c>
      <c r="O11" s="784">
        <v>24694.848161147322</v>
      </c>
      <c r="P11" s="784">
        <v>24147.678586824113</v>
      </c>
      <c r="Q11" s="784">
        <v>24111.024907990173</v>
      </c>
      <c r="R11" s="784">
        <v>23423.441832968216</v>
      </c>
      <c r="S11" s="784">
        <v>23764.674324854881</v>
      </c>
      <c r="T11" s="784">
        <v>24192.170942217046</v>
      </c>
      <c r="U11" s="784">
        <v>24128.365592832888</v>
      </c>
      <c r="V11" s="784">
        <v>23596.459194431762</v>
      </c>
      <c r="W11" s="784">
        <v>24431.768504288397</v>
      </c>
      <c r="X11" s="784">
        <v>23839.355005042496</v>
      </c>
      <c r="Y11" s="784">
        <v>24371.844420055597</v>
      </c>
      <c r="Z11" s="784">
        <v>23718.217639280083</v>
      </c>
      <c r="AA11" s="784">
        <v>24201.205175347804</v>
      </c>
      <c r="AB11" s="784">
        <v>23774.297309213631</v>
      </c>
    </row>
    <row r="12" spans="1:28" ht="21" customHeight="1" x14ac:dyDescent="0.5">
      <c r="A12" s="783" t="s">
        <v>732</v>
      </c>
      <c r="B12" s="1192">
        <v>3666.4427433965648</v>
      </c>
      <c r="C12" s="784">
        <v>3676.901831600781</v>
      </c>
      <c r="D12" s="784">
        <v>3648.3280808459285</v>
      </c>
      <c r="E12" s="784">
        <v>3768.1505510332645</v>
      </c>
      <c r="F12" s="784">
        <v>3774.2724302064835</v>
      </c>
      <c r="G12" s="784">
        <v>3725.6487341874395</v>
      </c>
      <c r="H12" s="784">
        <v>3753.8561423111018</v>
      </c>
      <c r="I12" s="784">
        <v>3786.4175798419701</v>
      </c>
      <c r="J12" s="784">
        <v>3695.6811222136262</v>
      </c>
      <c r="K12" s="784">
        <v>3909.5876638281488</v>
      </c>
      <c r="L12" s="784">
        <v>3990.2381741011081</v>
      </c>
      <c r="M12" s="784">
        <v>4130.4766639854124</v>
      </c>
      <c r="N12" s="784">
        <v>3850.7591331895574</v>
      </c>
      <c r="O12" s="784">
        <v>3786.1801009899277</v>
      </c>
      <c r="P12" s="784">
        <v>3703.7094429521485</v>
      </c>
      <c r="Q12" s="784">
        <v>4071.4741167698603</v>
      </c>
      <c r="R12" s="784">
        <v>4046.062154211158</v>
      </c>
      <c r="S12" s="784">
        <v>4053.6602924487124</v>
      </c>
      <c r="T12" s="784">
        <v>4670.8504502242849</v>
      </c>
      <c r="U12" s="784">
        <v>4668.7991359649504</v>
      </c>
      <c r="V12" s="784">
        <v>4822.3742884810335</v>
      </c>
      <c r="W12" s="784">
        <v>5009.5711994347103</v>
      </c>
      <c r="X12" s="784">
        <v>5048.2620714017439</v>
      </c>
      <c r="Y12" s="784">
        <v>4971.3235806414532</v>
      </c>
      <c r="Z12" s="784">
        <v>4989.3818303649441</v>
      </c>
      <c r="AA12" s="784">
        <v>5050.8464218871568</v>
      </c>
      <c r="AB12" s="784">
        <v>5061.3071111099025</v>
      </c>
    </row>
    <row r="13" spans="1:28" ht="21" customHeight="1" x14ac:dyDescent="0.5">
      <c r="A13" s="783" t="s">
        <v>738</v>
      </c>
      <c r="B13" s="1192">
        <v>38793.068745323028</v>
      </c>
      <c r="C13" s="784">
        <v>37823.616962911838</v>
      </c>
      <c r="D13" s="784">
        <v>37740.876971017547</v>
      </c>
      <c r="E13" s="784">
        <v>37614.786291354067</v>
      </c>
      <c r="F13" s="784">
        <v>37632.484003006401</v>
      </c>
      <c r="G13" s="784">
        <v>38185.517088296649</v>
      </c>
      <c r="H13" s="784">
        <v>37909.204121887706</v>
      </c>
      <c r="I13" s="784">
        <v>38128.653694148212</v>
      </c>
      <c r="J13" s="784">
        <v>38783.180253459017</v>
      </c>
      <c r="K13" s="784">
        <v>38264.199586790033</v>
      </c>
      <c r="L13" s="784">
        <v>39002.284588300172</v>
      </c>
      <c r="M13" s="784">
        <v>39119.653938196549</v>
      </c>
      <c r="N13" s="784">
        <v>39558.412981099034</v>
      </c>
      <c r="O13" s="784">
        <v>38962.103636535467</v>
      </c>
      <c r="P13" s="784">
        <v>38206.891099927219</v>
      </c>
      <c r="Q13" s="784">
        <v>39365.87904787228</v>
      </c>
      <c r="R13" s="784">
        <v>40053.72744267113</v>
      </c>
      <c r="S13" s="784">
        <v>41008.129499379698</v>
      </c>
      <c r="T13" s="784">
        <v>41989.609506348548</v>
      </c>
      <c r="U13" s="784">
        <v>44290.760990755218</v>
      </c>
      <c r="V13" s="784">
        <v>45431.405250047457</v>
      </c>
      <c r="W13" s="784">
        <v>46216.641469166396</v>
      </c>
      <c r="X13" s="784">
        <v>46769.589970631627</v>
      </c>
      <c r="Y13" s="784">
        <v>50286.200646568934</v>
      </c>
      <c r="Z13" s="784">
        <v>51363.007846405933</v>
      </c>
      <c r="AA13" s="784">
        <v>51468.205443348714</v>
      </c>
      <c r="AB13" s="784">
        <v>52380.71782859767</v>
      </c>
    </row>
    <row r="14" spans="1:28" ht="21" customHeight="1" x14ac:dyDescent="0.5">
      <c r="A14" s="783" t="s">
        <v>749</v>
      </c>
      <c r="B14" s="1192">
        <v>3140.4264033495288</v>
      </c>
      <c r="C14" s="784">
        <v>3080.5680656875534</v>
      </c>
      <c r="D14" s="784">
        <v>2999.227229262814</v>
      </c>
      <c r="E14" s="784">
        <v>3005.0305717166102</v>
      </c>
      <c r="F14" s="784">
        <v>3684.9943208361005</v>
      </c>
      <c r="G14" s="784">
        <v>3602.88678693572</v>
      </c>
      <c r="H14" s="784">
        <v>3114.7079290203565</v>
      </c>
      <c r="I14" s="784">
        <v>3285.3254744111568</v>
      </c>
      <c r="J14" s="784">
        <v>2974.1895169305262</v>
      </c>
      <c r="K14" s="784">
        <v>3116.2749786114782</v>
      </c>
      <c r="L14" s="784">
        <v>3117.2836090052378</v>
      </c>
      <c r="M14" s="784">
        <v>3351.1480743317361</v>
      </c>
      <c r="N14" s="784">
        <v>3563.9067462752496</v>
      </c>
      <c r="O14" s="784">
        <v>3363.5030307959196</v>
      </c>
      <c r="P14" s="784">
        <v>3217.0380462755438</v>
      </c>
      <c r="Q14" s="784">
        <v>3799.6146829818858</v>
      </c>
      <c r="R14" s="784">
        <v>3345.0256315119213</v>
      </c>
      <c r="S14" s="784">
        <v>2823.7935341970051</v>
      </c>
      <c r="T14" s="784">
        <v>2779.2811727938433</v>
      </c>
      <c r="U14" s="784">
        <v>2802.8596124799456</v>
      </c>
      <c r="V14" s="784">
        <v>3006.6108335885488</v>
      </c>
      <c r="W14" s="784">
        <v>2428.1677571144655</v>
      </c>
      <c r="X14" s="784">
        <v>2491.4769490418034</v>
      </c>
      <c r="Y14" s="784">
        <v>2522.6092305210218</v>
      </c>
      <c r="Z14" s="784">
        <v>2505.9451144462919</v>
      </c>
      <c r="AA14" s="784">
        <v>2431.3427330706659</v>
      </c>
      <c r="AB14" s="784">
        <v>2438.8398179158921</v>
      </c>
    </row>
    <row r="15" spans="1:28" ht="21" customHeight="1" x14ac:dyDescent="0.5">
      <c r="A15" s="783" t="s">
        <v>756</v>
      </c>
      <c r="B15" s="1192">
        <v>13127.383936099144</v>
      </c>
      <c r="C15" s="784">
        <v>12991.804279606024</v>
      </c>
      <c r="D15" s="784">
        <v>13569.035340952969</v>
      </c>
      <c r="E15" s="784">
        <v>13785.990548182579</v>
      </c>
      <c r="F15" s="784">
        <v>13468.385201582174</v>
      </c>
      <c r="G15" s="784">
        <v>13091.580289108475</v>
      </c>
      <c r="H15" s="784">
        <v>14621.999283390509</v>
      </c>
      <c r="I15" s="784">
        <v>14513.344936868307</v>
      </c>
      <c r="J15" s="784">
        <v>15720.222509688003</v>
      </c>
      <c r="K15" s="784">
        <v>15905.338415821247</v>
      </c>
      <c r="L15" s="784">
        <v>16005.751516372969</v>
      </c>
      <c r="M15" s="784">
        <v>16258.659735259378</v>
      </c>
      <c r="N15" s="784">
        <v>16348.570251926461</v>
      </c>
      <c r="O15" s="784">
        <v>16385.194551454471</v>
      </c>
      <c r="P15" s="784">
        <v>16490.225167801473</v>
      </c>
      <c r="Q15" s="784">
        <v>16685.05557113497</v>
      </c>
      <c r="R15" s="784">
        <v>16892.655545196056</v>
      </c>
      <c r="S15" s="784">
        <v>17013.007153586168</v>
      </c>
      <c r="T15" s="784">
        <v>17015.341669725811</v>
      </c>
      <c r="U15" s="784">
        <v>17586.50762556056</v>
      </c>
      <c r="V15" s="784">
        <v>17697.378261714981</v>
      </c>
      <c r="W15" s="784">
        <v>17899.450809767837</v>
      </c>
      <c r="X15" s="784">
        <v>18151.558179249358</v>
      </c>
      <c r="Y15" s="784">
        <v>18290.127968940131</v>
      </c>
      <c r="Z15" s="784">
        <v>18589.356929104495</v>
      </c>
      <c r="AA15" s="784">
        <v>18495.313654405767</v>
      </c>
      <c r="AB15" s="784">
        <v>19136.577002980335</v>
      </c>
    </row>
    <row r="16" spans="1:28" ht="21" customHeight="1" x14ac:dyDescent="0.5">
      <c r="A16" s="783" t="s">
        <v>757</v>
      </c>
      <c r="B16" s="1192">
        <v>3865.8759467982077</v>
      </c>
      <c r="C16" s="784">
        <v>3504.3392265755829</v>
      </c>
      <c r="D16" s="784">
        <v>2943.6248510359837</v>
      </c>
      <c r="E16" s="784">
        <v>2772.2140663298223</v>
      </c>
      <c r="F16" s="784">
        <v>2438.4379458740232</v>
      </c>
      <c r="G16" s="784">
        <v>2533.0044296582782</v>
      </c>
      <c r="H16" s="784">
        <v>2407.3024045014672</v>
      </c>
      <c r="I16" s="784">
        <v>2303.7432689323841</v>
      </c>
      <c r="J16" s="784">
        <v>2615.5975871605769</v>
      </c>
      <c r="K16" s="784">
        <v>2104.5066612818482</v>
      </c>
      <c r="L16" s="784">
        <v>2158.1225679349582</v>
      </c>
      <c r="M16" s="784">
        <v>2233.8221990971033</v>
      </c>
      <c r="N16" s="784">
        <v>2363.7071344280025</v>
      </c>
      <c r="O16" s="784">
        <v>2352.2697033803402</v>
      </c>
      <c r="P16" s="784">
        <v>2377.3666820810331</v>
      </c>
      <c r="Q16" s="784">
        <v>2388.3464684831679</v>
      </c>
      <c r="R16" s="784">
        <v>2465.0043601050211</v>
      </c>
      <c r="S16" s="784">
        <v>2520.5914768099892</v>
      </c>
      <c r="T16" s="784">
        <v>2824.8907066800007</v>
      </c>
      <c r="U16" s="784">
        <v>2823.8395812900017</v>
      </c>
      <c r="V16" s="784">
        <v>2714.93204393</v>
      </c>
      <c r="W16" s="784">
        <v>2687.2154452607206</v>
      </c>
      <c r="X16" s="784">
        <v>2833.6108237934754</v>
      </c>
      <c r="Y16" s="784">
        <v>2853.879750546485</v>
      </c>
      <c r="Z16" s="784">
        <v>2888.4273919256243</v>
      </c>
      <c r="AA16" s="784">
        <v>2745.2225502404381</v>
      </c>
      <c r="AB16" s="784">
        <v>2689.9362635698321</v>
      </c>
    </row>
    <row r="17" spans="1:1993" ht="21" customHeight="1" x14ac:dyDescent="0.5">
      <c r="A17" s="783" t="s">
        <v>764</v>
      </c>
      <c r="B17" s="1192">
        <v>5345.1406620680373</v>
      </c>
      <c r="C17" s="784">
        <v>5180.6438260015766</v>
      </c>
      <c r="D17" s="784">
        <v>4962.1039881697616</v>
      </c>
      <c r="E17" s="784">
        <v>5346.3164689704254</v>
      </c>
      <c r="F17" s="784">
        <v>5276.8847124039112</v>
      </c>
      <c r="G17" s="784">
        <v>5332.0341754106757</v>
      </c>
      <c r="H17" s="784">
        <v>5371.7180124566876</v>
      </c>
      <c r="I17" s="784">
        <v>5385.177360450276</v>
      </c>
      <c r="J17" s="784">
        <v>5433.4735978667541</v>
      </c>
      <c r="K17" s="784">
        <v>5494.8014554804704</v>
      </c>
      <c r="L17" s="784">
        <v>5389.2861368256699</v>
      </c>
      <c r="M17" s="784">
        <v>5319.5233582753817</v>
      </c>
      <c r="N17" s="784">
        <v>5344.0352610851278</v>
      </c>
      <c r="O17" s="784">
        <v>5329.0747884957927</v>
      </c>
      <c r="P17" s="784">
        <v>5263.3414191992179</v>
      </c>
      <c r="Q17" s="784">
        <v>5243.4404164957086</v>
      </c>
      <c r="R17" s="784">
        <v>5265.9161645164168</v>
      </c>
      <c r="S17" s="784">
        <v>5263.5804795031008</v>
      </c>
      <c r="T17" s="784">
        <v>5467.9589854213082</v>
      </c>
      <c r="U17" s="784">
        <v>5419.3000601852218</v>
      </c>
      <c r="V17" s="784">
        <v>5508.1904584803324</v>
      </c>
      <c r="W17" s="784">
        <v>5490.1066920074445</v>
      </c>
      <c r="X17" s="784">
        <v>5421.2528602152188</v>
      </c>
      <c r="Y17" s="784">
        <v>5491.8141137923121</v>
      </c>
      <c r="Z17" s="784">
        <v>5543.5530512928481</v>
      </c>
      <c r="AA17" s="784">
        <v>5415.2438377560984</v>
      </c>
      <c r="AB17" s="784">
        <v>7694.3460582819571</v>
      </c>
    </row>
    <row r="18" spans="1:1993" ht="21" customHeight="1" x14ac:dyDescent="0.5">
      <c r="A18" s="783" t="s">
        <v>771</v>
      </c>
      <c r="B18" s="1192">
        <v>1290.4854359800001</v>
      </c>
      <c r="C18" s="784">
        <v>1268.90802143</v>
      </c>
      <c r="D18" s="784">
        <v>1263.1597730299998</v>
      </c>
      <c r="E18" s="784">
        <v>1261.4834246599999</v>
      </c>
      <c r="F18" s="784">
        <v>1227.9088496200002</v>
      </c>
      <c r="G18" s="784">
        <v>1233.62915985</v>
      </c>
      <c r="H18" s="784">
        <v>1244.4846437200001</v>
      </c>
      <c r="I18" s="784">
        <v>1250.1892033499998</v>
      </c>
      <c r="J18" s="784">
        <v>1238.6102782799999</v>
      </c>
      <c r="K18" s="784">
        <v>1226.4598321600001</v>
      </c>
      <c r="L18" s="784">
        <v>1235.8163833399999</v>
      </c>
      <c r="M18" s="784">
        <v>1225.43537932</v>
      </c>
      <c r="N18" s="784">
        <v>1238.1215378000002</v>
      </c>
      <c r="O18" s="784">
        <v>1214.0844152</v>
      </c>
      <c r="P18" s="784">
        <v>1207.6553920700001</v>
      </c>
      <c r="Q18" s="784">
        <v>1225.2884594</v>
      </c>
      <c r="R18" s="784">
        <v>1218.09267097</v>
      </c>
      <c r="S18" s="784">
        <v>1215.3630386300001</v>
      </c>
      <c r="T18" s="784">
        <v>1153.5039513500003</v>
      </c>
      <c r="U18" s="784">
        <v>1150.9544978600002</v>
      </c>
      <c r="V18" s="784">
        <v>1152.64671062</v>
      </c>
      <c r="W18" s="784">
        <v>1160.0547185699997</v>
      </c>
      <c r="X18" s="784">
        <v>1152.00898549</v>
      </c>
      <c r="Y18" s="784">
        <v>1148.8036828499999</v>
      </c>
      <c r="Z18" s="784">
        <v>1156.2279051200001</v>
      </c>
      <c r="AA18" s="784">
        <v>1135.6650252300001</v>
      </c>
      <c r="AB18" s="784">
        <v>1166.2516216600002</v>
      </c>
    </row>
    <row r="19" spans="1:1993" ht="21" customHeight="1" x14ac:dyDescent="0.5">
      <c r="A19" s="783" t="s">
        <v>777</v>
      </c>
      <c r="B19" s="1192">
        <v>373.97860450999997</v>
      </c>
      <c r="C19" s="784">
        <v>359.70128411999997</v>
      </c>
      <c r="D19" s="784">
        <v>316.94078281999998</v>
      </c>
      <c r="E19" s="784">
        <v>368.61629934000001</v>
      </c>
      <c r="F19" s="784">
        <v>789.77661182000008</v>
      </c>
      <c r="G19" s="784">
        <v>787.37800371000026</v>
      </c>
      <c r="H19" s="784">
        <v>783.55623718999993</v>
      </c>
      <c r="I19" s="784">
        <v>801.79535832999989</v>
      </c>
      <c r="J19" s="784">
        <v>816.19401872000003</v>
      </c>
      <c r="K19" s="784">
        <v>796.0742843800009</v>
      </c>
      <c r="L19" s="784">
        <v>817.97393993999992</v>
      </c>
      <c r="M19" s="784">
        <v>872.26185308999993</v>
      </c>
      <c r="N19" s="784">
        <v>881.59514966000006</v>
      </c>
      <c r="O19" s="784">
        <v>875.88413889000014</v>
      </c>
      <c r="P19" s="784">
        <v>890.833420859998</v>
      </c>
      <c r="Q19" s="784">
        <v>922.92961756999796</v>
      </c>
      <c r="R19" s="784">
        <v>933.13512762999994</v>
      </c>
      <c r="S19" s="784">
        <v>944.93592824999996</v>
      </c>
      <c r="T19" s="784">
        <v>956.89162275000001</v>
      </c>
      <c r="U19" s="784">
        <v>978.12339259999999</v>
      </c>
      <c r="V19" s="784">
        <v>989.02396522000004</v>
      </c>
      <c r="W19" s="784">
        <v>1000.3794795800001</v>
      </c>
      <c r="X19" s="784">
        <v>1078.4554498800001</v>
      </c>
      <c r="Y19" s="784">
        <v>1129.4161058700001</v>
      </c>
      <c r="Z19" s="784">
        <v>1184.39284701</v>
      </c>
      <c r="AA19" s="784">
        <v>1181.5824153500002</v>
      </c>
      <c r="AB19" s="784">
        <v>1284.5709680800001</v>
      </c>
    </row>
    <row r="20" spans="1:1993" ht="21" customHeight="1" x14ac:dyDescent="0.5">
      <c r="A20" s="783" t="s">
        <v>780</v>
      </c>
      <c r="B20" s="1192">
        <v>879.57088748000001</v>
      </c>
      <c r="C20" s="784">
        <v>915.14975474999994</v>
      </c>
      <c r="D20" s="784">
        <v>945.43853512999999</v>
      </c>
      <c r="E20" s="784">
        <v>974.23092121000013</v>
      </c>
      <c r="F20" s="784">
        <v>966.25942373999987</v>
      </c>
      <c r="G20" s="784">
        <v>956.59406142999796</v>
      </c>
      <c r="H20" s="784">
        <v>964.06911796999998</v>
      </c>
      <c r="I20" s="784">
        <v>912.28557806999788</v>
      </c>
      <c r="J20" s="784">
        <v>888.45207379999806</v>
      </c>
      <c r="K20" s="784">
        <v>912.33488927999792</v>
      </c>
      <c r="L20" s="784">
        <v>906.71039102999998</v>
      </c>
      <c r="M20" s="784">
        <v>930.69173732999684</v>
      </c>
      <c r="N20" s="784">
        <v>958.90235326000015</v>
      </c>
      <c r="O20" s="784">
        <v>954.80682260000003</v>
      </c>
      <c r="P20" s="784">
        <v>946.54649426000208</v>
      </c>
      <c r="Q20" s="784">
        <v>978.81668958999808</v>
      </c>
      <c r="R20" s="784">
        <v>996.05655341000011</v>
      </c>
      <c r="S20" s="784">
        <v>975.57507658999998</v>
      </c>
      <c r="T20" s="784">
        <v>1008.1683998399999</v>
      </c>
      <c r="U20" s="784">
        <v>978.66748622</v>
      </c>
      <c r="V20" s="784">
        <v>966.99163051000005</v>
      </c>
      <c r="W20" s="784">
        <v>969.29953696999996</v>
      </c>
      <c r="X20" s="784">
        <v>973.09276731999989</v>
      </c>
      <c r="Y20" s="784">
        <v>976.45242851000012</v>
      </c>
      <c r="Z20" s="784">
        <v>955.16793258999996</v>
      </c>
      <c r="AA20" s="784">
        <v>949.37728156000003</v>
      </c>
      <c r="AB20" s="784">
        <v>936.18406829999992</v>
      </c>
    </row>
    <row r="21" spans="1:1993" ht="21" customHeight="1" thickBot="1" x14ac:dyDescent="0.55000000000000004">
      <c r="A21" s="783" t="s">
        <v>785</v>
      </c>
      <c r="B21" s="1192">
        <v>1497.7282656795041</v>
      </c>
      <c r="C21" s="784">
        <v>1479.5407029405219</v>
      </c>
      <c r="D21" s="784">
        <v>1484.1834964694997</v>
      </c>
      <c r="E21" s="784">
        <v>984.41473723286572</v>
      </c>
      <c r="F21" s="784">
        <v>1247.345803335425</v>
      </c>
      <c r="G21" s="784">
        <v>987.5212056999718</v>
      </c>
      <c r="H21" s="784">
        <v>949.77696405792221</v>
      </c>
      <c r="I21" s="784">
        <v>1021.3571875794481</v>
      </c>
      <c r="J21" s="784">
        <v>1038.5693274107809</v>
      </c>
      <c r="K21" s="784">
        <v>983.4052137287357</v>
      </c>
      <c r="L21" s="784">
        <v>979.31107562728982</v>
      </c>
      <c r="M21" s="784">
        <v>998.36972167865326</v>
      </c>
      <c r="N21" s="784">
        <v>973.88211086737692</v>
      </c>
      <c r="O21" s="784">
        <v>956.92648522832428</v>
      </c>
      <c r="P21" s="784">
        <v>893.99996568920778</v>
      </c>
      <c r="Q21" s="784">
        <v>950.38031087845684</v>
      </c>
      <c r="R21" s="784">
        <v>962.84200402226156</v>
      </c>
      <c r="S21" s="784">
        <v>939.92650132313781</v>
      </c>
      <c r="T21" s="784">
        <v>907.68760900117525</v>
      </c>
      <c r="U21" s="784">
        <v>904.36076970958129</v>
      </c>
      <c r="V21" s="784">
        <v>858.35779534028177</v>
      </c>
      <c r="W21" s="784">
        <v>884.51723075054815</v>
      </c>
      <c r="X21" s="784">
        <v>878.56679358291217</v>
      </c>
      <c r="Y21" s="784">
        <v>849.04552606548964</v>
      </c>
      <c r="Z21" s="784">
        <v>847.6577809676279</v>
      </c>
      <c r="AA21" s="784">
        <v>864.35621558337061</v>
      </c>
      <c r="AB21" s="784">
        <v>871.67662821450472</v>
      </c>
    </row>
    <row r="22" spans="1:1993" ht="21" customHeight="1" x14ac:dyDescent="0.5">
      <c r="A22" s="801" t="s">
        <v>789</v>
      </c>
      <c r="B22" s="1193">
        <v>155926.23077301361</v>
      </c>
      <c r="C22" s="1194">
        <v>156636.58273598348</v>
      </c>
      <c r="D22" s="1194">
        <v>157603.00354903727</v>
      </c>
      <c r="E22" s="1194">
        <v>159496.19590854755</v>
      </c>
      <c r="F22" s="1194">
        <v>160427.68006909723</v>
      </c>
      <c r="G22" s="1194">
        <v>162106.60159715137</v>
      </c>
      <c r="H22" s="1194">
        <v>163898.31191347758</v>
      </c>
      <c r="I22" s="1194">
        <v>164229.45426326233</v>
      </c>
      <c r="J22" s="1194">
        <v>165085.10395869246</v>
      </c>
      <c r="K22" s="1194">
        <v>166351.86093698503</v>
      </c>
      <c r="L22" s="1194">
        <v>167291.11639220736</v>
      </c>
      <c r="M22" s="1194">
        <v>169250.35390390956</v>
      </c>
      <c r="N22" s="1194">
        <v>170013.30210634481</v>
      </c>
      <c r="O22" s="1194">
        <v>170685.74272394396</v>
      </c>
      <c r="P22" s="1194">
        <v>159971.56098375464</v>
      </c>
      <c r="Q22" s="1194">
        <v>159590.58010702085</v>
      </c>
      <c r="R22" s="1194">
        <v>158499.76407066605</v>
      </c>
      <c r="S22" s="1194">
        <v>158247.89324540785</v>
      </c>
      <c r="T22" s="1194">
        <v>158477.34727749473</v>
      </c>
      <c r="U22" s="1194">
        <v>159624.45316287575</v>
      </c>
      <c r="V22" s="1194">
        <v>160786.18870321382</v>
      </c>
      <c r="W22" s="1194">
        <v>162209.60294395886</v>
      </c>
      <c r="X22" s="1194">
        <v>162032.08645991253</v>
      </c>
      <c r="Y22" s="1194">
        <v>162958.914359129</v>
      </c>
      <c r="Z22" s="1194">
        <v>163137.6599820886</v>
      </c>
      <c r="AA22" s="1194">
        <v>164671.92403318326</v>
      </c>
      <c r="AB22" s="1194">
        <v>165762.82386047195</v>
      </c>
    </row>
    <row r="23" spans="1:1993" ht="21" customHeight="1" x14ac:dyDescent="0.5">
      <c r="A23" s="787" t="s">
        <v>790</v>
      </c>
      <c r="B23" s="1195">
        <v>81353.444502371422</v>
      </c>
      <c r="C23" s="1196">
        <v>81839.095374689859</v>
      </c>
      <c r="D23" s="1196">
        <v>82230.357263354279</v>
      </c>
      <c r="E23" s="1196">
        <v>82773.403085560451</v>
      </c>
      <c r="F23" s="1196">
        <v>83248.70797232342</v>
      </c>
      <c r="G23" s="1196">
        <v>84360.869048396416</v>
      </c>
      <c r="H23" s="1196">
        <v>85005.841883330126</v>
      </c>
      <c r="I23" s="1196">
        <v>85536.040035802143</v>
      </c>
      <c r="J23" s="1196">
        <v>86162.201824887277</v>
      </c>
      <c r="K23" s="1196">
        <v>86650.096239927778</v>
      </c>
      <c r="L23" s="1196">
        <v>87428.348025395186</v>
      </c>
      <c r="M23" s="1196">
        <v>87997.245102219706</v>
      </c>
      <c r="N23" s="1196">
        <v>88614.486347600017</v>
      </c>
      <c r="O23" s="1196">
        <v>89095.195738280832</v>
      </c>
      <c r="P23" s="1196">
        <v>89912.923234457077</v>
      </c>
      <c r="Q23" s="1196">
        <v>89750.102045114501</v>
      </c>
      <c r="R23" s="1196">
        <v>89461.481202430936</v>
      </c>
      <c r="S23" s="1196">
        <v>89496.541329294254</v>
      </c>
      <c r="T23" s="1196">
        <v>89966.251823455852</v>
      </c>
      <c r="U23" s="1196">
        <v>90687.676456187575</v>
      </c>
      <c r="V23" s="1196">
        <v>91099.77611157803</v>
      </c>
      <c r="W23" s="1196">
        <v>91892.224940893808</v>
      </c>
      <c r="X23" s="1196">
        <v>91511.442607481469</v>
      </c>
      <c r="Y23" s="1196">
        <v>92302.019511485705</v>
      </c>
      <c r="Z23" s="1196">
        <v>92757.78673268696</v>
      </c>
      <c r="AA23" s="1196">
        <v>93733.218411824768</v>
      </c>
      <c r="AB23" s="1196">
        <v>94385.811180941819</v>
      </c>
    </row>
    <row r="24" spans="1:1993" s="1166" customFormat="1" ht="21" customHeight="1" x14ac:dyDescent="0.5">
      <c r="A24" s="779" t="s">
        <v>791</v>
      </c>
      <c r="B24" s="1197">
        <v>41365.355770956041</v>
      </c>
      <c r="C24" s="1165">
        <v>40904.939745296615</v>
      </c>
      <c r="D24" s="1165">
        <v>41326.826696817261</v>
      </c>
      <c r="E24" s="1165">
        <v>40917.507108406047</v>
      </c>
      <c r="F24" s="1165">
        <v>42610.216258972061</v>
      </c>
      <c r="G24" s="1165">
        <v>42245.036519451569</v>
      </c>
      <c r="H24" s="1165">
        <v>43321.024567736764</v>
      </c>
      <c r="I24" s="1165">
        <v>43008.505400459631</v>
      </c>
      <c r="J24" s="1165">
        <v>44842.156244265323</v>
      </c>
      <c r="K24" s="1165">
        <v>46696.187258812126</v>
      </c>
      <c r="L24" s="1165">
        <v>42831.169382382883</v>
      </c>
      <c r="M24" s="1165">
        <v>42863.944311513675</v>
      </c>
      <c r="N24" s="1165">
        <v>42195.731110257126</v>
      </c>
      <c r="O24" s="1165">
        <v>41632.07287342877</v>
      </c>
      <c r="P24" s="1165">
        <v>43822.573807393004</v>
      </c>
      <c r="Q24" s="1165">
        <v>44801.234057506525</v>
      </c>
      <c r="R24" s="1165">
        <v>45477.397320085343</v>
      </c>
      <c r="S24" s="1165">
        <v>44497.769065875676</v>
      </c>
      <c r="T24" s="1165">
        <v>43704.173869058024</v>
      </c>
      <c r="U24" s="1165">
        <v>43475.531388304909</v>
      </c>
      <c r="V24" s="1165">
        <v>41145.609497462559</v>
      </c>
      <c r="W24" s="1165">
        <v>32818.865977685717</v>
      </c>
      <c r="X24" s="1165">
        <v>32782.557985649102</v>
      </c>
      <c r="Y24" s="1165">
        <v>33017.792060707325</v>
      </c>
      <c r="Z24" s="1165">
        <v>32798.044350799726</v>
      </c>
      <c r="AA24" s="1165">
        <v>33598.696863685676</v>
      </c>
      <c r="AB24" s="1165">
        <v>32804.198374087107</v>
      </c>
      <c r="AC24" s="653"/>
      <c r="AD24" s="653"/>
      <c r="AE24" s="653"/>
      <c r="AF24" s="653"/>
      <c r="AG24" s="653"/>
      <c r="AH24" s="653"/>
      <c r="AI24" s="653"/>
      <c r="AJ24" s="653"/>
      <c r="AK24" s="653"/>
      <c r="AL24" s="653"/>
      <c r="AM24" s="653"/>
      <c r="AN24" s="653"/>
      <c r="AO24" s="653"/>
      <c r="AP24" s="653"/>
      <c r="AQ24" s="653"/>
      <c r="AR24" s="653"/>
      <c r="AS24" s="653"/>
      <c r="AT24" s="653"/>
      <c r="AU24" s="653"/>
      <c r="AV24" s="653"/>
      <c r="AW24" s="653"/>
      <c r="AX24" s="653"/>
      <c r="AY24" s="653"/>
      <c r="AZ24" s="653"/>
      <c r="BA24" s="653"/>
      <c r="BB24" s="653"/>
      <c r="BC24" s="653"/>
      <c r="BD24" s="653"/>
      <c r="BE24" s="653"/>
      <c r="BF24" s="653"/>
      <c r="BG24" s="653"/>
      <c r="BH24" s="653"/>
      <c r="BI24" s="653"/>
      <c r="BJ24" s="653"/>
      <c r="BK24" s="653"/>
      <c r="BL24" s="653"/>
      <c r="BM24" s="653"/>
      <c r="BN24" s="653"/>
      <c r="BO24" s="653"/>
      <c r="BP24" s="653"/>
      <c r="BQ24" s="653"/>
      <c r="BR24" s="653"/>
      <c r="BS24" s="653"/>
      <c r="BT24" s="653"/>
      <c r="BU24" s="653"/>
      <c r="BV24" s="653"/>
      <c r="BW24" s="653"/>
      <c r="BX24" s="653"/>
      <c r="BY24" s="653"/>
      <c r="BZ24" s="653"/>
      <c r="CA24" s="653"/>
      <c r="CB24" s="653"/>
      <c r="CC24" s="653"/>
      <c r="CD24" s="653"/>
      <c r="CE24" s="653"/>
      <c r="CF24" s="653"/>
      <c r="CG24" s="653"/>
      <c r="CH24" s="653"/>
      <c r="CI24" s="653"/>
      <c r="CJ24" s="653"/>
      <c r="CK24" s="653"/>
      <c r="CL24" s="653"/>
      <c r="CM24" s="653"/>
      <c r="CN24" s="653"/>
      <c r="CO24" s="653"/>
      <c r="CP24" s="653"/>
      <c r="CQ24" s="653"/>
      <c r="CR24" s="653"/>
      <c r="CS24" s="653"/>
      <c r="CT24" s="653"/>
      <c r="CU24" s="653"/>
      <c r="CV24" s="653"/>
      <c r="CW24" s="653"/>
      <c r="CX24" s="653"/>
      <c r="CY24" s="653"/>
      <c r="CZ24" s="653"/>
      <c r="DA24" s="653"/>
      <c r="DB24" s="653"/>
      <c r="DC24" s="653"/>
      <c r="DD24" s="653"/>
      <c r="DE24" s="653"/>
      <c r="DF24" s="653"/>
      <c r="DG24" s="653"/>
      <c r="DH24" s="653"/>
      <c r="DI24" s="653"/>
      <c r="DJ24" s="653"/>
      <c r="DK24" s="653"/>
      <c r="DL24" s="653"/>
      <c r="DM24" s="653"/>
      <c r="DN24" s="653"/>
      <c r="DO24" s="653"/>
      <c r="DP24" s="653"/>
      <c r="DQ24" s="653"/>
      <c r="DR24" s="653"/>
      <c r="DS24" s="653"/>
      <c r="DT24" s="653"/>
      <c r="DU24" s="653"/>
      <c r="DV24" s="653"/>
      <c r="DW24" s="653"/>
      <c r="DX24" s="653"/>
      <c r="DY24" s="653"/>
      <c r="DZ24" s="653"/>
      <c r="EA24" s="653"/>
      <c r="EB24" s="653"/>
      <c r="EC24" s="653"/>
      <c r="ED24" s="653"/>
      <c r="EE24" s="653"/>
      <c r="EF24" s="653"/>
      <c r="EG24" s="653"/>
      <c r="EH24" s="653"/>
      <c r="EI24" s="653"/>
      <c r="EJ24" s="653"/>
      <c r="EK24" s="653"/>
      <c r="EL24" s="653"/>
      <c r="EM24" s="653"/>
      <c r="EN24" s="653"/>
      <c r="EO24" s="653"/>
      <c r="EP24" s="653"/>
      <c r="EQ24" s="653"/>
      <c r="ER24" s="653"/>
      <c r="ES24" s="653"/>
      <c r="ET24" s="653"/>
      <c r="EU24" s="653"/>
      <c r="EV24" s="653"/>
      <c r="EW24" s="653"/>
      <c r="EX24" s="653"/>
      <c r="EY24" s="653"/>
      <c r="EZ24" s="653"/>
      <c r="FA24" s="653"/>
      <c r="FB24" s="653"/>
      <c r="FC24" s="653"/>
      <c r="FD24" s="653"/>
      <c r="FE24" s="653"/>
      <c r="FF24" s="653"/>
      <c r="FG24" s="653"/>
      <c r="FH24" s="653"/>
      <c r="FI24" s="653"/>
      <c r="FJ24" s="653"/>
      <c r="FK24" s="653"/>
      <c r="FL24" s="653"/>
      <c r="FM24" s="653"/>
      <c r="FN24" s="653"/>
      <c r="FO24" s="653"/>
      <c r="FP24" s="653"/>
      <c r="FQ24" s="653"/>
      <c r="FR24" s="653"/>
      <c r="FS24" s="653"/>
      <c r="FT24" s="653"/>
      <c r="FU24" s="653"/>
      <c r="FV24" s="653"/>
      <c r="FW24" s="653"/>
      <c r="FX24" s="653"/>
      <c r="FY24" s="653"/>
      <c r="FZ24" s="653"/>
      <c r="GA24" s="653"/>
      <c r="GB24" s="653"/>
      <c r="GC24" s="653"/>
      <c r="GD24" s="653"/>
      <c r="GE24" s="653"/>
      <c r="GF24" s="653"/>
      <c r="GG24" s="653"/>
      <c r="GH24" s="653"/>
      <c r="GI24" s="653"/>
      <c r="GJ24" s="653"/>
      <c r="GK24" s="653"/>
      <c r="GL24" s="653"/>
      <c r="GM24" s="653"/>
      <c r="GN24" s="653"/>
      <c r="GO24" s="653"/>
      <c r="GP24" s="653"/>
      <c r="GQ24" s="653"/>
      <c r="GR24" s="653"/>
      <c r="GS24" s="653"/>
      <c r="GT24" s="653"/>
      <c r="GU24" s="653"/>
      <c r="GV24" s="653"/>
      <c r="GW24" s="653"/>
      <c r="GX24" s="653"/>
      <c r="GY24" s="653"/>
      <c r="GZ24" s="653"/>
      <c r="HA24" s="653"/>
      <c r="HB24" s="653"/>
      <c r="HC24" s="653"/>
      <c r="HD24" s="653"/>
      <c r="HE24" s="653"/>
      <c r="HF24" s="653"/>
      <c r="HG24" s="653"/>
      <c r="HH24" s="653"/>
      <c r="HI24" s="653"/>
      <c r="HJ24" s="653"/>
      <c r="HK24" s="653"/>
      <c r="HL24" s="653"/>
      <c r="HM24" s="653"/>
      <c r="HN24" s="653"/>
      <c r="HO24" s="653"/>
      <c r="HP24" s="653"/>
      <c r="HQ24" s="653"/>
      <c r="HR24" s="653"/>
      <c r="HS24" s="653"/>
      <c r="HT24" s="653"/>
      <c r="HU24" s="653"/>
      <c r="HV24" s="653"/>
      <c r="HW24" s="653"/>
      <c r="HX24" s="653"/>
      <c r="HY24" s="653"/>
      <c r="HZ24" s="653"/>
      <c r="IA24" s="653"/>
      <c r="IB24" s="653"/>
      <c r="IC24" s="653"/>
      <c r="ID24" s="653"/>
      <c r="IE24" s="653"/>
      <c r="IF24" s="653"/>
      <c r="IG24" s="653"/>
      <c r="IH24" s="653"/>
      <c r="II24" s="653"/>
      <c r="IJ24" s="653"/>
      <c r="IK24" s="653"/>
      <c r="IL24" s="653"/>
      <c r="IM24" s="653"/>
      <c r="IN24" s="653"/>
      <c r="IO24" s="653"/>
      <c r="IP24" s="653"/>
      <c r="IQ24" s="653"/>
      <c r="IR24" s="653"/>
      <c r="IS24" s="653"/>
      <c r="IT24" s="653"/>
      <c r="IU24" s="653"/>
      <c r="IV24" s="653"/>
      <c r="IW24" s="653"/>
      <c r="IX24" s="653"/>
      <c r="IY24" s="653"/>
      <c r="IZ24" s="653"/>
      <c r="JA24" s="653"/>
      <c r="JB24" s="653"/>
      <c r="JC24" s="653"/>
      <c r="JD24" s="653"/>
      <c r="JE24" s="653"/>
      <c r="JF24" s="653"/>
      <c r="JG24" s="653"/>
      <c r="JH24" s="653"/>
      <c r="JI24" s="653"/>
      <c r="JJ24" s="653"/>
      <c r="JK24" s="653"/>
      <c r="JL24" s="653"/>
      <c r="JM24" s="653"/>
      <c r="JN24" s="653"/>
      <c r="JO24" s="653"/>
      <c r="JP24" s="653"/>
      <c r="JQ24" s="653"/>
      <c r="JR24" s="653"/>
      <c r="JS24" s="653"/>
      <c r="JT24" s="653"/>
      <c r="JU24" s="653"/>
      <c r="JV24" s="653"/>
      <c r="JW24" s="653"/>
      <c r="JX24" s="653"/>
      <c r="JY24" s="653"/>
      <c r="JZ24" s="653"/>
      <c r="KA24" s="653"/>
      <c r="KB24" s="653"/>
      <c r="KC24" s="653"/>
      <c r="KD24" s="653"/>
      <c r="KE24" s="653"/>
      <c r="KF24" s="653"/>
      <c r="KG24" s="653"/>
      <c r="KH24" s="653"/>
      <c r="KI24" s="653"/>
      <c r="KJ24" s="653"/>
      <c r="KK24" s="653"/>
      <c r="KL24" s="653"/>
      <c r="KM24" s="653"/>
      <c r="KN24" s="653"/>
      <c r="KO24" s="653"/>
      <c r="KP24" s="653"/>
      <c r="KQ24" s="653"/>
      <c r="KR24" s="653"/>
      <c r="KS24" s="653"/>
      <c r="KT24" s="653"/>
      <c r="KU24" s="653"/>
      <c r="KV24" s="653"/>
      <c r="KW24" s="653"/>
      <c r="KX24" s="653"/>
      <c r="KY24" s="653"/>
      <c r="KZ24" s="653"/>
      <c r="LA24" s="653"/>
      <c r="LB24" s="653"/>
      <c r="LC24" s="653"/>
      <c r="LD24" s="653"/>
      <c r="LE24" s="653"/>
      <c r="LF24" s="653"/>
      <c r="LG24" s="653"/>
      <c r="LH24" s="653"/>
      <c r="LI24" s="653"/>
      <c r="LJ24" s="653"/>
      <c r="LK24" s="653"/>
      <c r="LL24" s="653"/>
      <c r="LM24" s="653"/>
      <c r="LN24" s="653"/>
      <c r="LO24" s="653"/>
      <c r="LP24" s="653"/>
      <c r="LQ24" s="653"/>
      <c r="LR24" s="653"/>
      <c r="LS24" s="653"/>
      <c r="LT24" s="653"/>
      <c r="LU24" s="653"/>
      <c r="LV24" s="653"/>
      <c r="LW24" s="653"/>
      <c r="LX24" s="653"/>
      <c r="LY24" s="653"/>
      <c r="LZ24" s="653"/>
      <c r="MA24" s="653"/>
      <c r="MB24" s="653"/>
      <c r="MC24" s="653"/>
      <c r="MD24" s="653"/>
      <c r="ME24" s="653"/>
      <c r="MF24" s="653"/>
      <c r="MG24" s="653"/>
      <c r="MH24" s="653"/>
      <c r="MI24" s="653"/>
      <c r="MJ24" s="653"/>
      <c r="MK24" s="653"/>
      <c r="ML24" s="653"/>
      <c r="MM24" s="653"/>
      <c r="MN24" s="653"/>
      <c r="MO24" s="653"/>
      <c r="MP24" s="653"/>
      <c r="MQ24" s="653"/>
      <c r="MR24" s="653"/>
      <c r="MS24" s="653"/>
      <c r="MT24" s="653"/>
      <c r="MU24" s="653"/>
      <c r="MV24" s="653"/>
      <c r="MW24" s="653"/>
      <c r="MX24" s="653"/>
      <c r="MY24" s="653"/>
      <c r="MZ24" s="653"/>
      <c r="NA24" s="653"/>
      <c r="NB24" s="653"/>
      <c r="NC24" s="653"/>
      <c r="ND24" s="653"/>
      <c r="NE24" s="653"/>
      <c r="NF24" s="653"/>
      <c r="NG24" s="653"/>
      <c r="NH24" s="653"/>
      <c r="NI24" s="653"/>
      <c r="NJ24" s="653"/>
      <c r="NK24" s="653"/>
      <c r="NL24" s="653"/>
      <c r="NM24" s="653"/>
      <c r="NN24" s="653"/>
      <c r="NO24" s="653"/>
      <c r="NP24" s="653"/>
      <c r="NQ24" s="653"/>
      <c r="NR24" s="653"/>
      <c r="NS24" s="653"/>
      <c r="NT24" s="653"/>
      <c r="NU24" s="653"/>
      <c r="NV24" s="653"/>
      <c r="NW24" s="653"/>
      <c r="NX24" s="653"/>
      <c r="NY24" s="653"/>
      <c r="NZ24" s="653"/>
      <c r="OA24" s="653"/>
      <c r="OB24" s="653"/>
      <c r="OC24" s="653"/>
      <c r="OD24" s="653"/>
      <c r="OE24" s="653"/>
      <c r="OF24" s="653"/>
      <c r="OG24" s="653"/>
      <c r="OH24" s="653"/>
      <c r="OI24" s="653"/>
      <c r="OJ24" s="653"/>
      <c r="OK24" s="653"/>
      <c r="OL24" s="653"/>
      <c r="OM24" s="653"/>
      <c r="ON24" s="653"/>
      <c r="OO24" s="653"/>
      <c r="OP24" s="653"/>
      <c r="OQ24" s="653"/>
      <c r="OR24" s="653"/>
      <c r="OS24" s="653"/>
      <c r="OT24" s="653"/>
      <c r="OU24" s="653"/>
      <c r="OV24" s="653"/>
      <c r="OW24" s="653"/>
      <c r="OX24" s="653"/>
      <c r="OY24" s="653"/>
      <c r="OZ24" s="653"/>
      <c r="PA24" s="653"/>
      <c r="PB24" s="653"/>
      <c r="PC24" s="653"/>
      <c r="PD24" s="653"/>
      <c r="PE24" s="653"/>
      <c r="PF24" s="653"/>
      <c r="PG24" s="653"/>
      <c r="PH24" s="653"/>
      <c r="PI24" s="653"/>
      <c r="PJ24" s="653"/>
      <c r="PK24" s="653"/>
      <c r="PL24" s="653"/>
      <c r="PM24" s="653"/>
      <c r="PN24" s="653"/>
      <c r="PO24" s="653"/>
      <c r="PP24" s="653"/>
      <c r="PQ24" s="653"/>
      <c r="PR24" s="653"/>
      <c r="PS24" s="653"/>
      <c r="PT24" s="653"/>
      <c r="PU24" s="653"/>
      <c r="PV24" s="653"/>
      <c r="PW24" s="653"/>
      <c r="PX24" s="653"/>
      <c r="PY24" s="653"/>
      <c r="PZ24" s="653"/>
      <c r="QA24" s="653"/>
      <c r="QB24" s="653"/>
      <c r="QC24" s="653"/>
      <c r="QD24" s="653"/>
      <c r="QE24" s="653"/>
      <c r="QF24" s="653"/>
      <c r="QG24" s="653"/>
      <c r="QH24" s="653"/>
      <c r="QI24" s="653"/>
      <c r="QJ24" s="653"/>
      <c r="QK24" s="653"/>
      <c r="QL24" s="653"/>
      <c r="QM24" s="653"/>
      <c r="QN24" s="653"/>
      <c r="QO24" s="653"/>
      <c r="QP24" s="653"/>
      <c r="QQ24" s="653"/>
      <c r="QR24" s="653"/>
      <c r="QS24" s="653"/>
      <c r="QT24" s="653"/>
      <c r="QU24" s="653"/>
      <c r="QV24" s="653"/>
      <c r="QW24" s="653"/>
      <c r="QX24" s="653"/>
      <c r="QY24" s="653"/>
      <c r="QZ24" s="653"/>
      <c r="RA24" s="653"/>
      <c r="RB24" s="653"/>
      <c r="RC24" s="653"/>
      <c r="RD24" s="653"/>
      <c r="RE24" s="653"/>
      <c r="RF24" s="653"/>
      <c r="RG24" s="653"/>
      <c r="RH24" s="653"/>
      <c r="RI24" s="653"/>
      <c r="RJ24" s="653"/>
      <c r="RK24" s="653"/>
      <c r="RL24" s="653"/>
      <c r="RM24" s="653"/>
      <c r="RN24" s="653"/>
      <c r="RO24" s="653"/>
      <c r="RP24" s="653"/>
      <c r="RQ24" s="653"/>
      <c r="RR24" s="653"/>
      <c r="RS24" s="653"/>
      <c r="RT24" s="653"/>
      <c r="RU24" s="653"/>
      <c r="RV24" s="653"/>
      <c r="RW24" s="653"/>
      <c r="RX24" s="653"/>
      <c r="RY24" s="653"/>
      <c r="RZ24" s="653"/>
      <c r="SA24" s="653"/>
      <c r="SB24" s="653"/>
      <c r="SC24" s="653"/>
      <c r="SD24" s="653"/>
      <c r="SE24" s="653"/>
      <c r="SF24" s="653"/>
      <c r="SG24" s="653"/>
      <c r="SH24" s="653"/>
      <c r="SI24" s="653"/>
      <c r="SJ24" s="653"/>
      <c r="SK24" s="653"/>
      <c r="SL24" s="653"/>
      <c r="SM24" s="653"/>
      <c r="SN24" s="653"/>
      <c r="SO24" s="653"/>
      <c r="SP24" s="653"/>
      <c r="SQ24" s="653"/>
      <c r="SR24" s="653"/>
      <c r="SS24" s="653"/>
      <c r="ST24" s="653"/>
      <c r="SU24" s="653"/>
      <c r="SV24" s="653"/>
      <c r="SW24" s="653"/>
      <c r="SX24" s="653"/>
      <c r="SY24" s="653"/>
      <c r="SZ24" s="653"/>
      <c r="TA24" s="653"/>
      <c r="TB24" s="653"/>
      <c r="TC24" s="653"/>
      <c r="TD24" s="653"/>
      <c r="TE24" s="653"/>
      <c r="TF24" s="653"/>
      <c r="TG24" s="653"/>
      <c r="TH24" s="653"/>
      <c r="TI24" s="653"/>
      <c r="TJ24" s="653"/>
      <c r="TK24" s="653"/>
      <c r="TL24" s="653"/>
      <c r="TM24" s="653"/>
      <c r="TN24" s="653"/>
      <c r="TO24" s="653"/>
      <c r="TP24" s="653"/>
      <c r="TQ24" s="653"/>
      <c r="TR24" s="653"/>
      <c r="TS24" s="653"/>
      <c r="TT24" s="653"/>
      <c r="TU24" s="653"/>
      <c r="TV24" s="653"/>
      <c r="TW24" s="653"/>
      <c r="TX24" s="653"/>
      <c r="TY24" s="653"/>
      <c r="TZ24" s="653"/>
      <c r="UA24" s="653"/>
      <c r="UB24" s="653"/>
      <c r="UC24" s="653"/>
      <c r="UD24" s="653"/>
      <c r="UE24" s="653"/>
      <c r="UF24" s="653"/>
      <c r="UG24" s="653"/>
      <c r="UH24" s="653"/>
      <c r="UI24" s="653"/>
      <c r="UJ24" s="653"/>
      <c r="UK24" s="653"/>
      <c r="UL24" s="653"/>
      <c r="UM24" s="653"/>
      <c r="UN24" s="653"/>
      <c r="UO24" s="653"/>
      <c r="UP24" s="653"/>
      <c r="UQ24" s="653"/>
      <c r="UR24" s="653"/>
      <c r="US24" s="653"/>
      <c r="UT24" s="653"/>
      <c r="UU24" s="653"/>
      <c r="UV24" s="653"/>
      <c r="UW24" s="653"/>
      <c r="UX24" s="653"/>
      <c r="UY24" s="653"/>
      <c r="UZ24" s="653"/>
      <c r="VA24" s="653"/>
      <c r="VB24" s="653"/>
      <c r="VC24" s="653"/>
      <c r="VD24" s="653"/>
      <c r="VE24" s="653"/>
      <c r="VF24" s="653"/>
      <c r="VG24" s="653"/>
      <c r="VH24" s="653"/>
      <c r="VI24" s="653"/>
      <c r="VJ24" s="653"/>
      <c r="VK24" s="653"/>
      <c r="VL24" s="653"/>
      <c r="VM24" s="653"/>
      <c r="VN24" s="653"/>
      <c r="VO24" s="653"/>
      <c r="VP24" s="653"/>
      <c r="VQ24" s="653"/>
      <c r="VR24" s="653"/>
      <c r="VS24" s="653"/>
      <c r="VT24" s="653"/>
      <c r="VU24" s="653"/>
      <c r="VV24" s="653"/>
      <c r="VW24" s="653"/>
      <c r="VX24" s="653"/>
      <c r="VY24" s="653"/>
      <c r="VZ24" s="653"/>
      <c r="WA24" s="653"/>
      <c r="WB24" s="653"/>
      <c r="WC24" s="653"/>
      <c r="WD24" s="653"/>
      <c r="WE24" s="653"/>
      <c r="WF24" s="653"/>
      <c r="WG24" s="653"/>
      <c r="WH24" s="653"/>
      <c r="WI24" s="653"/>
      <c r="WJ24" s="653"/>
      <c r="WK24" s="653"/>
      <c r="WL24" s="653"/>
      <c r="WM24" s="653"/>
      <c r="WN24" s="653"/>
      <c r="WO24" s="653"/>
      <c r="WP24" s="653"/>
      <c r="WQ24" s="653"/>
      <c r="WR24" s="653"/>
      <c r="WS24" s="653"/>
      <c r="WT24" s="653"/>
      <c r="WU24" s="653"/>
      <c r="WV24" s="653"/>
      <c r="WW24" s="653"/>
      <c r="WX24" s="653"/>
      <c r="WY24" s="653"/>
      <c r="WZ24" s="653"/>
      <c r="XA24" s="653"/>
      <c r="XB24" s="653"/>
      <c r="XC24" s="653"/>
      <c r="XD24" s="653"/>
      <c r="XE24" s="653"/>
      <c r="XF24" s="653"/>
      <c r="XG24" s="653"/>
      <c r="XH24" s="653"/>
      <c r="XI24" s="653"/>
      <c r="XJ24" s="653"/>
      <c r="XK24" s="653"/>
      <c r="XL24" s="653"/>
      <c r="XM24" s="653"/>
      <c r="XN24" s="653"/>
      <c r="XO24" s="653"/>
      <c r="XP24" s="653"/>
      <c r="XQ24" s="653"/>
      <c r="XR24" s="653"/>
      <c r="XS24" s="653"/>
      <c r="XT24" s="653"/>
      <c r="XU24" s="653"/>
      <c r="XV24" s="653"/>
      <c r="XW24" s="653"/>
      <c r="XX24" s="653"/>
      <c r="XY24" s="653"/>
      <c r="XZ24" s="653"/>
      <c r="YA24" s="653"/>
      <c r="YB24" s="653"/>
      <c r="YC24" s="653"/>
      <c r="YD24" s="653"/>
      <c r="YE24" s="653"/>
      <c r="YF24" s="653"/>
      <c r="YG24" s="653"/>
      <c r="YH24" s="653"/>
      <c r="YI24" s="653"/>
      <c r="YJ24" s="653"/>
      <c r="YK24" s="653"/>
      <c r="YL24" s="653"/>
      <c r="YM24" s="653"/>
      <c r="YN24" s="653"/>
      <c r="YO24" s="653"/>
      <c r="YP24" s="653"/>
      <c r="YQ24" s="653"/>
      <c r="YR24" s="653"/>
      <c r="YS24" s="653"/>
      <c r="YT24" s="653"/>
      <c r="YU24" s="653"/>
      <c r="YV24" s="653"/>
      <c r="YW24" s="653"/>
      <c r="YX24" s="653"/>
      <c r="YY24" s="653"/>
      <c r="YZ24" s="653"/>
      <c r="ZA24" s="653"/>
      <c r="ZB24" s="653"/>
      <c r="ZC24" s="653"/>
      <c r="ZD24" s="653"/>
      <c r="ZE24" s="653"/>
      <c r="ZF24" s="653"/>
      <c r="ZG24" s="653"/>
      <c r="ZH24" s="653"/>
      <c r="ZI24" s="653"/>
      <c r="ZJ24" s="653"/>
      <c r="ZK24" s="653"/>
      <c r="ZL24" s="653"/>
      <c r="ZM24" s="653"/>
      <c r="ZN24" s="653"/>
      <c r="ZO24" s="653"/>
      <c r="ZP24" s="653"/>
      <c r="ZQ24" s="653"/>
      <c r="ZR24" s="653"/>
      <c r="ZS24" s="653"/>
      <c r="ZT24" s="653"/>
      <c r="ZU24" s="653"/>
      <c r="ZV24" s="653"/>
      <c r="ZW24" s="653"/>
      <c r="ZX24" s="653"/>
      <c r="ZY24" s="653"/>
      <c r="ZZ24" s="653"/>
      <c r="AAA24" s="653"/>
      <c r="AAB24" s="653"/>
      <c r="AAC24" s="653"/>
      <c r="AAD24" s="653"/>
      <c r="AAE24" s="653"/>
      <c r="AAF24" s="653"/>
      <c r="AAG24" s="653"/>
      <c r="AAH24" s="653"/>
      <c r="AAI24" s="653"/>
      <c r="AAJ24" s="653"/>
      <c r="AAK24" s="653"/>
      <c r="AAL24" s="653"/>
      <c r="AAM24" s="653"/>
      <c r="AAN24" s="653"/>
      <c r="AAO24" s="653"/>
      <c r="AAP24" s="653"/>
      <c r="AAQ24" s="653"/>
      <c r="AAR24" s="653"/>
      <c r="AAS24" s="653"/>
      <c r="AAT24" s="653"/>
      <c r="AAU24" s="653"/>
      <c r="AAV24" s="653"/>
      <c r="AAW24" s="653"/>
      <c r="AAX24" s="653"/>
      <c r="AAY24" s="653"/>
      <c r="AAZ24" s="653"/>
      <c r="ABA24" s="653"/>
      <c r="ABB24" s="653"/>
      <c r="ABC24" s="653"/>
      <c r="ABD24" s="653"/>
      <c r="ABE24" s="653"/>
      <c r="ABF24" s="653"/>
      <c r="ABG24" s="653"/>
      <c r="ABH24" s="653"/>
      <c r="ABI24" s="653"/>
      <c r="ABJ24" s="653"/>
      <c r="ABK24" s="653"/>
      <c r="ABL24" s="653"/>
      <c r="ABM24" s="653"/>
      <c r="ABN24" s="653"/>
      <c r="ABO24" s="653"/>
      <c r="ABP24" s="653"/>
      <c r="ABQ24" s="653"/>
      <c r="ABR24" s="653"/>
      <c r="ABS24" s="653"/>
      <c r="ABT24" s="653"/>
      <c r="ABU24" s="653"/>
      <c r="ABV24" s="653"/>
      <c r="ABW24" s="653"/>
      <c r="ABX24" s="653"/>
      <c r="ABY24" s="653"/>
      <c r="ABZ24" s="653"/>
      <c r="ACA24" s="653"/>
      <c r="ACB24" s="653"/>
      <c r="ACC24" s="653"/>
      <c r="ACD24" s="653"/>
      <c r="ACE24" s="653"/>
      <c r="ACF24" s="653"/>
      <c r="ACG24" s="653"/>
      <c r="ACH24" s="653"/>
      <c r="ACI24" s="653"/>
      <c r="ACJ24" s="653"/>
      <c r="ACK24" s="653"/>
      <c r="ACL24" s="653"/>
      <c r="ACM24" s="653"/>
      <c r="ACN24" s="653"/>
      <c r="ACO24" s="653"/>
      <c r="ACP24" s="653"/>
      <c r="ACQ24" s="653"/>
      <c r="ACR24" s="653"/>
      <c r="ACS24" s="653"/>
      <c r="ACT24" s="653"/>
      <c r="ACU24" s="653"/>
      <c r="ACV24" s="653"/>
      <c r="ACW24" s="653"/>
      <c r="ACX24" s="653"/>
      <c r="ACY24" s="653"/>
      <c r="ACZ24" s="653"/>
      <c r="ADA24" s="653"/>
      <c r="ADB24" s="653"/>
      <c r="ADC24" s="653"/>
      <c r="ADD24" s="653"/>
      <c r="ADE24" s="653"/>
      <c r="ADF24" s="653"/>
      <c r="ADG24" s="653"/>
      <c r="ADH24" s="653"/>
      <c r="ADI24" s="653"/>
      <c r="ADJ24" s="653"/>
      <c r="ADK24" s="653"/>
      <c r="ADL24" s="653"/>
      <c r="ADM24" s="653"/>
      <c r="ADN24" s="653"/>
      <c r="ADO24" s="653"/>
      <c r="ADP24" s="653"/>
      <c r="ADQ24" s="653"/>
      <c r="ADR24" s="653"/>
      <c r="ADS24" s="653"/>
      <c r="ADT24" s="653"/>
      <c r="ADU24" s="653"/>
      <c r="ADV24" s="653"/>
      <c r="ADW24" s="653"/>
      <c r="ADX24" s="653"/>
      <c r="ADY24" s="653"/>
      <c r="ADZ24" s="653"/>
      <c r="AEA24" s="653"/>
      <c r="AEB24" s="653"/>
      <c r="AEC24" s="653"/>
      <c r="AED24" s="653"/>
      <c r="AEE24" s="653"/>
      <c r="AEF24" s="653"/>
      <c r="AEG24" s="653"/>
      <c r="AEH24" s="653"/>
      <c r="AEI24" s="653"/>
      <c r="AEJ24" s="653"/>
      <c r="AEK24" s="653"/>
      <c r="AEL24" s="653"/>
      <c r="AEM24" s="653"/>
      <c r="AEN24" s="653"/>
      <c r="AEO24" s="653"/>
      <c r="AEP24" s="653"/>
      <c r="AEQ24" s="653"/>
      <c r="AER24" s="653"/>
      <c r="AES24" s="653"/>
      <c r="AET24" s="653"/>
      <c r="AEU24" s="653"/>
      <c r="AEV24" s="653"/>
      <c r="AEW24" s="653"/>
      <c r="AEX24" s="653"/>
      <c r="AEY24" s="653"/>
      <c r="AEZ24" s="653"/>
      <c r="AFA24" s="653"/>
      <c r="AFB24" s="653"/>
      <c r="AFC24" s="653"/>
      <c r="AFD24" s="653"/>
      <c r="AFE24" s="653"/>
      <c r="AFF24" s="653"/>
      <c r="AFG24" s="653"/>
      <c r="AFH24" s="653"/>
      <c r="AFI24" s="653"/>
      <c r="AFJ24" s="653"/>
      <c r="AFK24" s="653"/>
      <c r="AFL24" s="653"/>
      <c r="AFM24" s="653"/>
      <c r="AFN24" s="653"/>
      <c r="AFO24" s="653"/>
      <c r="AFP24" s="653"/>
      <c r="AFQ24" s="653"/>
      <c r="AFR24" s="653"/>
      <c r="AFS24" s="653"/>
      <c r="AFT24" s="653"/>
      <c r="AFU24" s="653"/>
      <c r="AFV24" s="653"/>
      <c r="AFW24" s="653"/>
      <c r="AFX24" s="653"/>
      <c r="AFY24" s="653"/>
      <c r="AFZ24" s="653"/>
      <c r="AGA24" s="653"/>
      <c r="AGB24" s="653"/>
      <c r="AGC24" s="653"/>
      <c r="AGD24" s="653"/>
      <c r="AGE24" s="653"/>
      <c r="AGF24" s="653"/>
      <c r="AGG24" s="653"/>
      <c r="AGH24" s="653"/>
      <c r="AGI24" s="653"/>
      <c r="AGJ24" s="653"/>
      <c r="AGK24" s="653"/>
      <c r="AGL24" s="653"/>
      <c r="AGM24" s="653"/>
      <c r="AGN24" s="653"/>
      <c r="AGO24" s="653"/>
      <c r="AGP24" s="653"/>
      <c r="AGQ24" s="653"/>
      <c r="AGR24" s="653"/>
      <c r="AGS24" s="653"/>
      <c r="AGT24" s="653"/>
      <c r="AGU24" s="653"/>
      <c r="AGV24" s="653"/>
      <c r="AGW24" s="653"/>
      <c r="AGX24" s="653"/>
      <c r="AGY24" s="653"/>
      <c r="AGZ24" s="653"/>
      <c r="AHA24" s="653"/>
      <c r="AHB24" s="653"/>
      <c r="AHC24" s="653"/>
      <c r="AHD24" s="653"/>
      <c r="AHE24" s="653"/>
      <c r="AHF24" s="653"/>
      <c r="AHG24" s="653"/>
      <c r="AHH24" s="653"/>
      <c r="AHI24" s="653"/>
      <c r="AHJ24" s="653"/>
      <c r="AHK24" s="653"/>
      <c r="AHL24" s="653"/>
      <c r="AHM24" s="653"/>
      <c r="AHN24" s="653"/>
      <c r="AHO24" s="653"/>
      <c r="AHP24" s="653"/>
      <c r="AHQ24" s="653"/>
      <c r="AHR24" s="653"/>
      <c r="AHS24" s="653"/>
      <c r="AHT24" s="653"/>
      <c r="AHU24" s="653"/>
      <c r="AHV24" s="653"/>
      <c r="AHW24" s="653"/>
      <c r="AHX24" s="653"/>
      <c r="AHY24" s="653"/>
      <c r="AHZ24" s="653"/>
      <c r="AIA24" s="653"/>
      <c r="AIB24" s="653"/>
      <c r="AIC24" s="653"/>
      <c r="AID24" s="653"/>
      <c r="AIE24" s="653"/>
      <c r="AIF24" s="653"/>
      <c r="AIG24" s="653"/>
      <c r="AIH24" s="653"/>
      <c r="AII24" s="653"/>
      <c r="AIJ24" s="653"/>
      <c r="AIK24" s="653"/>
      <c r="AIL24" s="653"/>
      <c r="AIM24" s="653"/>
      <c r="AIN24" s="653"/>
      <c r="AIO24" s="653"/>
      <c r="AIP24" s="653"/>
      <c r="AIQ24" s="653"/>
      <c r="AIR24" s="653"/>
      <c r="AIS24" s="653"/>
      <c r="AIT24" s="653"/>
      <c r="AIU24" s="653"/>
      <c r="AIV24" s="653"/>
      <c r="AIW24" s="653"/>
      <c r="AIX24" s="653"/>
      <c r="AIY24" s="653"/>
      <c r="AIZ24" s="653"/>
      <c r="AJA24" s="653"/>
      <c r="AJB24" s="653"/>
      <c r="AJC24" s="653"/>
      <c r="AJD24" s="653"/>
      <c r="AJE24" s="653"/>
      <c r="AJF24" s="653"/>
      <c r="AJG24" s="653"/>
      <c r="AJH24" s="653"/>
      <c r="AJI24" s="653"/>
      <c r="AJJ24" s="653"/>
      <c r="AJK24" s="653"/>
      <c r="AJL24" s="653"/>
      <c r="AJM24" s="653"/>
      <c r="AJN24" s="653"/>
      <c r="AJO24" s="653"/>
      <c r="AJP24" s="653"/>
      <c r="AJQ24" s="653"/>
      <c r="AJR24" s="653"/>
      <c r="AJS24" s="653"/>
      <c r="AJT24" s="653"/>
      <c r="AJU24" s="653"/>
      <c r="AJV24" s="653"/>
      <c r="AJW24" s="653"/>
      <c r="AJX24" s="653"/>
      <c r="AJY24" s="653"/>
      <c r="AJZ24" s="653"/>
      <c r="AKA24" s="653"/>
      <c r="AKB24" s="653"/>
      <c r="AKC24" s="653"/>
      <c r="AKD24" s="653"/>
      <c r="AKE24" s="653"/>
      <c r="AKF24" s="653"/>
      <c r="AKG24" s="653"/>
      <c r="AKH24" s="653"/>
      <c r="AKI24" s="653"/>
      <c r="AKJ24" s="653"/>
      <c r="AKK24" s="653"/>
      <c r="AKL24" s="653"/>
      <c r="AKM24" s="653"/>
      <c r="AKN24" s="653"/>
      <c r="AKO24" s="653"/>
      <c r="AKP24" s="653"/>
      <c r="AKQ24" s="653"/>
      <c r="AKR24" s="653"/>
      <c r="AKS24" s="653"/>
      <c r="AKT24" s="653"/>
      <c r="AKU24" s="653"/>
      <c r="AKV24" s="653"/>
      <c r="AKW24" s="653"/>
      <c r="AKX24" s="653"/>
      <c r="AKY24" s="653"/>
      <c r="AKZ24" s="653"/>
      <c r="ALA24" s="653"/>
      <c r="ALB24" s="653"/>
      <c r="ALC24" s="653"/>
      <c r="ALD24" s="653"/>
      <c r="ALE24" s="653"/>
      <c r="ALF24" s="653"/>
      <c r="ALG24" s="653"/>
      <c r="ALH24" s="653"/>
      <c r="ALI24" s="653"/>
      <c r="ALJ24" s="653"/>
      <c r="ALK24" s="653"/>
      <c r="ALL24" s="653"/>
      <c r="ALM24" s="653"/>
      <c r="ALN24" s="653"/>
      <c r="ALO24" s="653"/>
      <c r="ALP24" s="653"/>
      <c r="ALQ24" s="653"/>
      <c r="ALR24" s="653"/>
      <c r="ALS24" s="653"/>
      <c r="ALT24" s="653"/>
      <c r="ALU24" s="653"/>
      <c r="ALV24" s="653"/>
      <c r="ALW24" s="653"/>
      <c r="ALX24" s="653"/>
      <c r="ALY24" s="653"/>
      <c r="ALZ24" s="653"/>
      <c r="AMA24" s="653"/>
      <c r="AMB24" s="653"/>
      <c r="AMC24" s="653"/>
      <c r="AMD24" s="653"/>
      <c r="AME24" s="653"/>
      <c r="AMF24" s="653"/>
      <c r="AMG24" s="653"/>
      <c r="AMH24" s="653"/>
      <c r="AMI24" s="653"/>
      <c r="AMJ24" s="653"/>
      <c r="AMK24" s="653"/>
      <c r="AML24" s="653"/>
      <c r="AMM24" s="653"/>
      <c r="AMN24" s="653"/>
      <c r="AMO24" s="653"/>
      <c r="AMP24" s="653"/>
      <c r="AMQ24" s="653"/>
      <c r="AMR24" s="653"/>
      <c r="AMS24" s="653"/>
      <c r="AMT24" s="653"/>
      <c r="AMU24" s="653"/>
      <c r="AMV24" s="653"/>
      <c r="AMW24" s="653"/>
      <c r="AMX24" s="653"/>
      <c r="AMY24" s="653"/>
      <c r="AMZ24" s="653"/>
      <c r="ANA24" s="653"/>
      <c r="ANB24" s="653"/>
      <c r="ANC24" s="653"/>
      <c r="AND24" s="653"/>
      <c r="ANE24" s="653"/>
      <c r="ANF24" s="653"/>
      <c r="ANG24" s="653"/>
      <c r="ANH24" s="653"/>
      <c r="ANI24" s="653"/>
      <c r="ANJ24" s="653"/>
      <c r="ANK24" s="653"/>
      <c r="ANL24" s="653"/>
      <c r="ANM24" s="653"/>
      <c r="ANN24" s="653"/>
      <c r="ANO24" s="653"/>
      <c r="ANP24" s="653"/>
      <c r="ANQ24" s="653"/>
      <c r="ANR24" s="653"/>
      <c r="ANS24" s="653"/>
      <c r="ANT24" s="653"/>
      <c r="ANU24" s="653"/>
      <c r="ANV24" s="653"/>
      <c r="ANW24" s="653"/>
      <c r="ANX24" s="653"/>
      <c r="ANY24" s="653"/>
      <c r="ANZ24" s="653"/>
      <c r="AOA24" s="653"/>
      <c r="AOB24" s="653"/>
      <c r="AOC24" s="653"/>
      <c r="AOD24" s="653"/>
      <c r="AOE24" s="653"/>
      <c r="AOF24" s="653"/>
      <c r="AOG24" s="653"/>
      <c r="AOH24" s="653"/>
      <c r="AOI24" s="653"/>
      <c r="AOJ24" s="653"/>
      <c r="AOK24" s="653"/>
      <c r="AOL24" s="653"/>
      <c r="AOM24" s="653"/>
      <c r="AON24" s="653"/>
      <c r="AOO24" s="653"/>
      <c r="AOP24" s="653"/>
      <c r="AOQ24" s="653"/>
      <c r="AOR24" s="653"/>
      <c r="AOS24" s="653"/>
      <c r="AOT24" s="653"/>
      <c r="AOU24" s="653"/>
      <c r="AOV24" s="653"/>
      <c r="AOW24" s="653"/>
      <c r="AOX24" s="653"/>
      <c r="AOY24" s="653"/>
      <c r="AOZ24" s="653"/>
      <c r="APA24" s="653"/>
      <c r="APB24" s="653"/>
      <c r="APC24" s="653"/>
      <c r="APD24" s="653"/>
      <c r="APE24" s="653"/>
      <c r="APF24" s="653"/>
      <c r="APG24" s="653"/>
      <c r="APH24" s="653"/>
      <c r="API24" s="653"/>
      <c r="APJ24" s="653"/>
      <c r="APK24" s="653"/>
      <c r="APL24" s="653"/>
      <c r="APM24" s="653"/>
      <c r="APN24" s="653"/>
      <c r="APO24" s="653"/>
      <c r="APP24" s="653"/>
      <c r="APQ24" s="653"/>
      <c r="APR24" s="653"/>
      <c r="APS24" s="653"/>
      <c r="APT24" s="653"/>
      <c r="APU24" s="653"/>
      <c r="APV24" s="653"/>
      <c r="APW24" s="653"/>
      <c r="APX24" s="653"/>
      <c r="APY24" s="653"/>
      <c r="APZ24" s="653"/>
      <c r="AQA24" s="653"/>
      <c r="AQB24" s="653"/>
      <c r="AQC24" s="653"/>
      <c r="AQD24" s="653"/>
      <c r="AQE24" s="653"/>
      <c r="AQF24" s="653"/>
      <c r="AQG24" s="653"/>
      <c r="AQH24" s="653"/>
      <c r="AQI24" s="653"/>
      <c r="AQJ24" s="653"/>
      <c r="AQK24" s="653"/>
      <c r="AQL24" s="653"/>
      <c r="AQM24" s="653"/>
      <c r="AQN24" s="653"/>
      <c r="AQO24" s="653"/>
      <c r="AQP24" s="653"/>
      <c r="AQQ24" s="653"/>
      <c r="AQR24" s="653"/>
      <c r="AQS24" s="653"/>
      <c r="AQT24" s="653"/>
      <c r="AQU24" s="653"/>
      <c r="AQV24" s="653"/>
      <c r="AQW24" s="653"/>
      <c r="AQX24" s="653"/>
      <c r="AQY24" s="653"/>
      <c r="AQZ24" s="653"/>
      <c r="ARA24" s="653"/>
      <c r="ARB24" s="653"/>
      <c r="ARC24" s="653"/>
      <c r="ARD24" s="653"/>
      <c r="ARE24" s="653"/>
      <c r="ARF24" s="653"/>
      <c r="ARG24" s="653"/>
      <c r="ARH24" s="653"/>
      <c r="ARI24" s="653"/>
      <c r="ARJ24" s="653"/>
      <c r="ARK24" s="653"/>
      <c r="ARL24" s="653"/>
      <c r="ARM24" s="653"/>
      <c r="ARN24" s="653"/>
      <c r="ARO24" s="653"/>
      <c r="ARP24" s="653"/>
      <c r="ARQ24" s="653"/>
      <c r="ARR24" s="653"/>
      <c r="ARS24" s="653"/>
      <c r="ART24" s="653"/>
      <c r="ARU24" s="653"/>
      <c r="ARV24" s="653"/>
      <c r="ARW24" s="653"/>
      <c r="ARX24" s="653"/>
      <c r="ARY24" s="653"/>
      <c r="ARZ24" s="653"/>
      <c r="ASA24" s="653"/>
      <c r="ASB24" s="653"/>
      <c r="ASC24" s="653"/>
      <c r="ASD24" s="653"/>
      <c r="ASE24" s="653"/>
      <c r="ASF24" s="653"/>
      <c r="ASG24" s="653"/>
      <c r="ASH24" s="653"/>
      <c r="ASI24" s="653"/>
      <c r="ASJ24" s="653"/>
      <c r="ASK24" s="653"/>
      <c r="ASL24" s="653"/>
      <c r="ASM24" s="653"/>
      <c r="ASN24" s="653"/>
      <c r="ASO24" s="653"/>
      <c r="ASP24" s="653"/>
      <c r="ASQ24" s="653"/>
      <c r="ASR24" s="653"/>
      <c r="ASS24" s="653"/>
      <c r="AST24" s="653"/>
      <c r="ASU24" s="653"/>
      <c r="ASV24" s="653"/>
      <c r="ASW24" s="653"/>
      <c r="ASX24" s="653"/>
      <c r="ASY24" s="653"/>
      <c r="ASZ24" s="653"/>
      <c r="ATA24" s="653"/>
      <c r="ATB24" s="653"/>
      <c r="ATC24" s="653"/>
      <c r="ATD24" s="653"/>
      <c r="ATE24" s="653"/>
      <c r="ATF24" s="653"/>
      <c r="ATG24" s="653"/>
      <c r="ATH24" s="653"/>
      <c r="ATI24" s="653"/>
      <c r="ATJ24" s="653"/>
      <c r="ATK24" s="653"/>
      <c r="ATL24" s="653"/>
      <c r="ATM24" s="653"/>
      <c r="ATN24" s="653"/>
      <c r="ATO24" s="653"/>
      <c r="ATP24" s="653"/>
      <c r="ATQ24" s="653"/>
      <c r="ATR24" s="653"/>
      <c r="ATS24" s="653"/>
      <c r="ATT24" s="653"/>
      <c r="ATU24" s="653"/>
      <c r="ATV24" s="653"/>
      <c r="ATW24" s="653"/>
      <c r="ATX24" s="653"/>
      <c r="ATY24" s="653"/>
      <c r="ATZ24" s="653"/>
      <c r="AUA24" s="653"/>
      <c r="AUB24" s="653"/>
      <c r="AUC24" s="653"/>
      <c r="AUD24" s="653"/>
      <c r="AUE24" s="653"/>
      <c r="AUF24" s="653"/>
      <c r="AUG24" s="653"/>
      <c r="AUH24" s="653"/>
      <c r="AUI24" s="653"/>
      <c r="AUJ24" s="653"/>
      <c r="AUK24" s="653"/>
      <c r="AUL24" s="653"/>
      <c r="AUM24" s="653"/>
      <c r="AUN24" s="653"/>
      <c r="AUO24" s="653"/>
      <c r="AUP24" s="653"/>
      <c r="AUQ24" s="653"/>
      <c r="AUR24" s="653"/>
      <c r="AUS24" s="653"/>
      <c r="AUT24" s="653"/>
      <c r="AUU24" s="653"/>
      <c r="AUV24" s="653"/>
      <c r="AUW24" s="653"/>
      <c r="AUX24" s="653"/>
      <c r="AUY24" s="653"/>
      <c r="AUZ24" s="653"/>
      <c r="AVA24" s="653"/>
      <c r="AVB24" s="653"/>
      <c r="AVC24" s="653"/>
      <c r="AVD24" s="653"/>
      <c r="AVE24" s="653"/>
      <c r="AVF24" s="653"/>
      <c r="AVG24" s="653"/>
      <c r="AVH24" s="653"/>
      <c r="AVI24" s="653"/>
      <c r="AVJ24" s="653"/>
      <c r="AVK24" s="653"/>
      <c r="AVL24" s="653"/>
      <c r="AVM24" s="653"/>
      <c r="AVN24" s="653"/>
      <c r="AVO24" s="653"/>
      <c r="AVP24" s="653"/>
      <c r="AVQ24" s="653"/>
      <c r="AVR24" s="653"/>
      <c r="AVS24" s="653"/>
      <c r="AVT24" s="653"/>
      <c r="AVU24" s="653"/>
      <c r="AVV24" s="653"/>
      <c r="AVW24" s="653"/>
      <c r="AVX24" s="653"/>
      <c r="AVY24" s="653"/>
      <c r="AVZ24" s="653"/>
      <c r="AWA24" s="653"/>
      <c r="AWB24" s="653"/>
      <c r="AWC24" s="653"/>
      <c r="AWD24" s="653"/>
      <c r="AWE24" s="653"/>
      <c r="AWF24" s="653"/>
      <c r="AWG24" s="653"/>
      <c r="AWH24" s="653"/>
      <c r="AWI24" s="653"/>
      <c r="AWJ24" s="653"/>
      <c r="AWK24" s="653"/>
      <c r="AWL24" s="653"/>
      <c r="AWM24" s="653"/>
      <c r="AWN24" s="653"/>
      <c r="AWO24" s="653"/>
      <c r="AWP24" s="653"/>
      <c r="AWQ24" s="653"/>
      <c r="AWR24" s="653"/>
      <c r="AWS24" s="653"/>
      <c r="AWT24" s="653"/>
      <c r="AWU24" s="653"/>
      <c r="AWV24" s="653"/>
      <c r="AWW24" s="653"/>
      <c r="AWX24" s="653"/>
      <c r="AWY24" s="653"/>
      <c r="AWZ24" s="653"/>
      <c r="AXA24" s="653"/>
      <c r="AXB24" s="653"/>
      <c r="AXC24" s="653"/>
      <c r="AXD24" s="653"/>
      <c r="AXE24" s="653"/>
      <c r="AXF24" s="653"/>
      <c r="AXG24" s="653"/>
      <c r="AXH24" s="653"/>
      <c r="AXI24" s="653"/>
      <c r="AXJ24" s="653"/>
      <c r="AXK24" s="653"/>
      <c r="AXL24" s="653"/>
      <c r="AXM24" s="653"/>
      <c r="AXN24" s="653"/>
      <c r="AXO24" s="653"/>
      <c r="AXP24" s="653"/>
      <c r="AXQ24" s="653"/>
      <c r="AXR24" s="653"/>
      <c r="AXS24" s="653"/>
      <c r="AXT24" s="653"/>
      <c r="AXU24" s="653"/>
      <c r="AXV24" s="653"/>
      <c r="AXW24" s="653"/>
      <c r="AXX24" s="653"/>
      <c r="AXY24" s="653"/>
      <c r="AXZ24" s="653"/>
      <c r="AYA24" s="653"/>
      <c r="AYB24" s="653"/>
      <c r="AYC24" s="653"/>
      <c r="AYD24" s="653"/>
      <c r="AYE24" s="653"/>
      <c r="AYF24" s="653"/>
      <c r="AYG24" s="653"/>
      <c r="AYH24" s="653"/>
      <c r="AYI24" s="653"/>
      <c r="AYJ24" s="653"/>
      <c r="AYK24" s="653"/>
      <c r="AYL24" s="653"/>
      <c r="AYM24" s="653"/>
      <c r="AYN24" s="653"/>
      <c r="AYO24" s="653"/>
      <c r="AYP24" s="653"/>
      <c r="AYQ24" s="653"/>
      <c r="AYR24" s="653"/>
      <c r="AYS24" s="653"/>
      <c r="AYT24" s="653"/>
      <c r="AYU24" s="653"/>
      <c r="AYV24" s="653"/>
      <c r="AYW24" s="653"/>
      <c r="AYX24" s="653"/>
      <c r="AYY24" s="653"/>
      <c r="AYZ24" s="653"/>
      <c r="AZA24" s="653"/>
      <c r="AZB24" s="653"/>
      <c r="AZC24" s="653"/>
      <c r="AZD24" s="653"/>
      <c r="AZE24" s="653"/>
      <c r="AZF24" s="653"/>
      <c r="AZG24" s="653"/>
      <c r="AZH24" s="653"/>
      <c r="AZI24" s="653"/>
      <c r="AZJ24" s="653"/>
      <c r="AZK24" s="653"/>
      <c r="AZL24" s="653"/>
      <c r="AZM24" s="653"/>
      <c r="AZN24" s="653"/>
      <c r="AZO24" s="653"/>
      <c r="AZP24" s="653"/>
      <c r="AZQ24" s="653"/>
      <c r="AZR24" s="653"/>
      <c r="AZS24" s="653"/>
      <c r="AZT24" s="653"/>
      <c r="AZU24" s="653"/>
      <c r="AZV24" s="653"/>
      <c r="AZW24" s="653"/>
      <c r="AZX24" s="653"/>
      <c r="AZY24" s="653"/>
      <c r="AZZ24" s="653"/>
      <c r="BAA24" s="653"/>
      <c r="BAB24" s="653"/>
      <c r="BAC24" s="653"/>
      <c r="BAD24" s="653"/>
      <c r="BAE24" s="653"/>
      <c r="BAF24" s="653"/>
      <c r="BAG24" s="653"/>
      <c r="BAH24" s="653"/>
      <c r="BAI24" s="653"/>
      <c r="BAJ24" s="653"/>
      <c r="BAK24" s="653"/>
      <c r="BAL24" s="653"/>
      <c r="BAM24" s="653"/>
      <c r="BAN24" s="653"/>
      <c r="BAO24" s="653"/>
      <c r="BAP24" s="653"/>
      <c r="BAQ24" s="653"/>
      <c r="BAR24" s="653"/>
      <c r="BAS24" s="653"/>
      <c r="BAT24" s="653"/>
      <c r="BAU24" s="653"/>
      <c r="BAV24" s="653"/>
      <c r="BAW24" s="653"/>
      <c r="BAX24" s="653"/>
      <c r="BAY24" s="653"/>
      <c r="BAZ24" s="653"/>
      <c r="BBA24" s="653"/>
      <c r="BBB24" s="653"/>
      <c r="BBC24" s="653"/>
      <c r="BBD24" s="653"/>
      <c r="BBE24" s="653"/>
      <c r="BBF24" s="653"/>
      <c r="BBG24" s="653"/>
      <c r="BBH24" s="653"/>
      <c r="BBI24" s="653"/>
      <c r="BBJ24" s="653"/>
      <c r="BBK24" s="653"/>
      <c r="BBL24" s="653"/>
      <c r="BBM24" s="653"/>
      <c r="BBN24" s="653"/>
      <c r="BBO24" s="653"/>
      <c r="BBP24" s="653"/>
      <c r="BBQ24" s="653"/>
      <c r="BBR24" s="653"/>
      <c r="BBS24" s="653"/>
      <c r="BBT24" s="653"/>
      <c r="BBU24" s="653"/>
      <c r="BBV24" s="653"/>
      <c r="BBW24" s="653"/>
      <c r="BBX24" s="653"/>
      <c r="BBY24" s="653"/>
      <c r="BBZ24" s="653"/>
      <c r="BCA24" s="653"/>
      <c r="BCB24" s="653"/>
      <c r="BCC24" s="653"/>
      <c r="BCD24" s="653"/>
      <c r="BCE24" s="653"/>
      <c r="BCF24" s="653"/>
      <c r="BCG24" s="653"/>
      <c r="BCH24" s="653"/>
      <c r="BCI24" s="653"/>
      <c r="BCJ24" s="653"/>
      <c r="BCK24" s="653"/>
      <c r="BCL24" s="653"/>
      <c r="BCM24" s="653"/>
      <c r="BCN24" s="653"/>
      <c r="BCO24" s="653"/>
      <c r="BCP24" s="653"/>
      <c r="BCQ24" s="653"/>
      <c r="BCR24" s="653"/>
      <c r="BCS24" s="653"/>
      <c r="BCT24" s="653"/>
      <c r="BCU24" s="653"/>
      <c r="BCV24" s="653"/>
      <c r="BCW24" s="653"/>
      <c r="BCX24" s="653"/>
      <c r="BCY24" s="653"/>
      <c r="BCZ24" s="653"/>
      <c r="BDA24" s="653"/>
      <c r="BDB24" s="653"/>
      <c r="BDC24" s="653"/>
      <c r="BDD24" s="653"/>
      <c r="BDE24" s="653"/>
      <c r="BDF24" s="653"/>
      <c r="BDG24" s="653"/>
      <c r="BDH24" s="653"/>
      <c r="BDI24" s="653"/>
      <c r="BDJ24" s="653"/>
      <c r="BDK24" s="653"/>
      <c r="BDL24" s="653"/>
      <c r="BDM24" s="653"/>
      <c r="BDN24" s="653"/>
      <c r="BDO24" s="653"/>
      <c r="BDP24" s="653"/>
      <c r="BDQ24" s="653"/>
      <c r="BDR24" s="653"/>
      <c r="BDS24" s="653"/>
      <c r="BDT24" s="653"/>
      <c r="BDU24" s="653"/>
      <c r="BDV24" s="653"/>
      <c r="BDW24" s="653"/>
      <c r="BDX24" s="653"/>
      <c r="BDY24" s="653"/>
      <c r="BDZ24" s="653"/>
      <c r="BEA24" s="653"/>
      <c r="BEB24" s="653"/>
      <c r="BEC24" s="653"/>
      <c r="BED24" s="653"/>
      <c r="BEE24" s="653"/>
      <c r="BEF24" s="653"/>
      <c r="BEG24" s="653"/>
      <c r="BEH24" s="653"/>
      <c r="BEI24" s="653"/>
      <c r="BEJ24" s="653"/>
      <c r="BEK24" s="653"/>
      <c r="BEL24" s="653"/>
      <c r="BEM24" s="653"/>
      <c r="BEN24" s="653"/>
      <c r="BEO24" s="653"/>
      <c r="BEP24" s="653"/>
      <c r="BEQ24" s="653"/>
      <c r="BER24" s="653"/>
      <c r="BES24" s="653"/>
      <c r="BET24" s="653"/>
      <c r="BEU24" s="653"/>
      <c r="BEV24" s="653"/>
      <c r="BEW24" s="653"/>
      <c r="BEX24" s="653"/>
      <c r="BEY24" s="653"/>
      <c r="BEZ24" s="653"/>
      <c r="BFA24" s="653"/>
      <c r="BFB24" s="653"/>
      <c r="BFC24" s="653"/>
      <c r="BFD24" s="653"/>
      <c r="BFE24" s="653"/>
      <c r="BFF24" s="653"/>
      <c r="BFG24" s="653"/>
      <c r="BFH24" s="653"/>
      <c r="BFI24" s="653"/>
      <c r="BFJ24" s="653"/>
      <c r="BFK24" s="653"/>
      <c r="BFL24" s="653"/>
      <c r="BFM24" s="653"/>
      <c r="BFN24" s="653"/>
      <c r="BFO24" s="653"/>
      <c r="BFP24" s="653"/>
      <c r="BFQ24" s="653"/>
      <c r="BFR24" s="653"/>
      <c r="BFS24" s="653"/>
      <c r="BFT24" s="653"/>
      <c r="BFU24" s="653"/>
      <c r="BFV24" s="653"/>
      <c r="BFW24" s="653"/>
      <c r="BFX24" s="653"/>
      <c r="BFY24" s="653"/>
      <c r="BFZ24" s="653"/>
      <c r="BGA24" s="653"/>
      <c r="BGB24" s="653"/>
      <c r="BGC24" s="653"/>
      <c r="BGD24" s="653"/>
      <c r="BGE24" s="653"/>
      <c r="BGF24" s="653"/>
      <c r="BGG24" s="653"/>
      <c r="BGH24" s="653"/>
      <c r="BGI24" s="653"/>
      <c r="BGJ24" s="653"/>
      <c r="BGK24" s="653"/>
      <c r="BGL24" s="653"/>
      <c r="BGM24" s="653"/>
      <c r="BGN24" s="653"/>
      <c r="BGO24" s="653"/>
      <c r="BGP24" s="653"/>
      <c r="BGQ24" s="653"/>
      <c r="BGR24" s="653"/>
      <c r="BGS24" s="653"/>
      <c r="BGT24" s="653"/>
      <c r="BGU24" s="653"/>
      <c r="BGV24" s="653"/>
      <c r="BGW24" s="653"/>
      <c r="BGX24" s="653"/>
      <c r="BGY24" s="653"/>
      <c r="BGZ24" s="653"/>
      <c r="BHA24" s="653"/>
      <c r="BHB24" s="653"/>
      <c r="BHC24" s="653"/>
      <c r="BHD24" s="653"/>
      <c r="BHE24" s="653"/>
      <c r="BHF24" s="653"/>
      <c r="BHG24" s="653"/>
      <c r="BHH24" s="653"/>
      <c r="BHI24" s="653"/>
      <c r="BHJ24" s="653"/>
      <c r="BHK24" s="653"/>
      <c r="BHL24" s="653"/>
      <c r="BHM24" s="653"/>
      <c r="BHN24" s="653"/>
      <c r="BHO24" s="653"/>
      <c r="BHP24" s="653"/>
      <c r="BHQ24" s="653"/>
      <c r="BHR24" s="653"/>
      <c r="BHS24" s="653"/>
      <c r="BHT24" s="653"/>
      <c r="BHU24" s="653"/>
      <c r="BHV24" s="653"/>
      <c r="BHW24" s="653"/>
      <c r="BHX24" s="653"/>
      <c r="BHY24" s="653"/>
      <c r="BHZ24" s="653"/>
      <c r="BIA24" s="653"/>
      <c r="BIB24" s="653"/>
      <c r="BIC24" s="653"/>
      <c r="BID24" s="653"/>
      <c r="BIE24" s="653"/>
      <c r="BIF24" s="653"/>
      <c r="BIG24" s="653"/>
      <c r="BIH24" s="653"/>
      <c r="BII24" s="653"/>
      <c r="BIJ24" s="653"/>
      <c r="BIK24" s="653"/>
      <c r="BIL24" s="653"/>
      <c r="BIM24" s="653"/>
      <c r="BIN24" s="653"/>
      <c r="BIO24" s="653"/>
      <c r="BIP24" s="653"/>
      <c r="BIQ24" s="653"/>
      <c r="BIR24" s="653"/>
      <c r="BIS24" s="653"/>
      <c r="BIT24" s="653"/>
      <c r="BIU24" s="653"/>
      <c r="BIV24" s="653"/>
      <c r="BIW24" s="653"/>
      <c r="BIX24" s="653"/>
      <c r="BIY24" s="653"/>
      <c r="BIZ24" s="653"/>
      <c r="BJA24" s="653"/>
      <c r="BJB24" s="653"/>
      <c r="BJC24" s="653"/>
      <c r="BJD24" s="653"/>
      <c r="BJE24" s="653"/>
      <c r="BJF24" s="653"/>
      <c r="BJG24" s="653"/>
      <c r="BJH24" s="653"/>
      <c r="BJI24" s="653"/>
      <c r="BJJ24" s="653"/>
      <c r="BJK24" s="653"/>
      <c r="BJL24" s="653"/>
      <c r="BJM24" s="653"/>
      <c r="BJN24" s="653"/>
      <c r="BJO24" s="653"/>
      <c r="BJP24" s="653"/>
      <c r="BJQ24" s="653"/>
      <c r="BJR24" s="653"/>
      <c r="BJS24" s="653"/>
      <c r="BJT24" s="653"/>
      <c r="BJU24" s="653"/>
      <c r="BJV24" s="653"/>
      <c r="BJW24" s="653"/>
      <c r="BJX24" s="653"/>
      <c r="BJY24" s="653"/>
      <c r="BJZ24" s="653"/>
      <c r="BKA24" s="653"/>
      <c r="BKB24" s="653"/>
      <c r="BKC24" s="653"/>
      <c r="BKD24" s="653"/>
      <c r="BKE24" s="653"/>
      <c r="BKF24" s="653"/>
      <c r="BKG24" s="653"/>
      <c r="BKH24" s="653"/>
      <c r="BKI24" s="653"/>
      <c r="BKJ24" s="653"/>
      <c r="BKK24" s="653"/>
      <c r="BKL24" s="653"/>
      <c r="BKM24" s="653"/>
      <c r="BKN24" s="653"/>
      <c r="BKO24" s="653"/>
      <c r="BKP24" s="653"/>
      <c r="BKQ24" s="653"/>
      <c r="BKR24" s="653"/>
      <c r="BKS24" s="653"/>
      <c r="BKT24" s="653"/>
      <c r="BKU24" s="653"/>
      <c r="BKV24" s="653"/>
      <c r="BKW24" s="653"/>
      <c r="BKX24" s="653"/>
      <c r="BKY24" s="653"/>
      <c r="BKZ24" s="653"/>
      <c r="BLA24" s="653"/>
      <c r="BLB24" s="653"/>
      <c r="BLC24" s="653"/>
      <c r="BLD24" s="653"/>
      <c r="BLE24" s="653"/>
      <c r="BLF24" s="653"/>
      <c r="BLG24" s="653"/>
      <c r="BLH24" s="653"/>
      <c r="BLI24" s="653"/>
      <c r="BLJ24" s="653"/>
      <c r="BLK24" s="653"/>
      <c r="BLL24" s="653"/>
      <c r="BLM24" s="653"/>
      <c r="BLN24" s="653"/>
      <c r="BLO24" s="653"/>
      <c r="BLP24" s="653"/>
      <c r="BLQ24" s="653"/>
      <c r="BLR24" s="653"/>
      <c r="BLS24" s="653"/>
      <c r="BLT24" s="653"/>
      <c r="BLU24" s="653"/>
      <c r="BLV24" s="653"/>
      <c r="BLW24" s="653"/>
      <c r="BLX24" s="653"/>
      <c r="BLY24" s="653"/>
      <c r="BLZ24" s="653"/>
      <c r="BMA24" s="653"/>
      <c r="BMB24" s="653"/>
      <c r="BMC24" s="653"/>
      <c r="BMD24" s="653"/>
      <c r="BME24" s="653"/>
      <c r="BMF24" s="653"/>
      <c r="BMG24" s="653"/>
      <c r="BMH24" s="653"/>
      <c r="BMI24" s="653"/>
      <c r="BMJ24" s="653"/>
      <c r="BMK24" s="653"/>
      <c r="BML24" s="653"/>
      <c r="BMM24" s="653"/>
      <c r="BMN24" s="653"/>
      <c r="BMO24" s="653"/>
      <c r="BMP24" s="653"/>
      <c r="BMQ24" s="653"/>
      <c r="BMR24" s="653"/>
      <c r="BMS24" s="653"/>
      <c r="BMT24" s="653"/>
      <c r="BMU24" s="653"/>
      <c r="BMV24" s="653"/>
      <c r="BMW24" s="653"/>
      <c r="BMX24" s="653"/>
      <c r="BMY24" s="653"/>
      <c r="BMZ24" s="653"/>
      <c r="BNA24" s="653"/>
      <c r="BNB24" s="653"/>
      <c r="BNC24" s="653"/>
      <c r="BND24" s="653"/>
      <c r="BNE24" s="653"/>
      <c r="BNF24" s="653"/>
      <c r="BNG24" s="653"/>
      <c r="BNH24" s="653"/>
      <c r="BNI24" s="653"/>
      <c r="BNJ24" s="653"/>
      <c r="BNK24" s="653"/>
      <c r="BNL24" s="653"/>
      <c r="BNM24" s="653"/>
      <c r="BNN24" s="653"/>
      <c r="BNO24" s="653"/>
      <c r="BNP24" s="653"/>
      <c r="BNQ24" s="653"/>
      <c r="BNR24" s="653"/>
      <c r="BNS24" s="653"/>
      <c r="BNT24" s="653"/>
      <c r="BNU24" s="653"/>
      <c r="BNV24" s="653"/>
      <c r="BNW24" s="653"/>
      <c r="BNX24" s="653"/>
      <c r="BNY24" s="653"/>
      <c r="BNZ24" s="653"/>
      <c r="BOA24" s="653"/>
      <c r="BOB24" s="653"/>
      <c r="BOC24" s="653"/>
      <c r="BOD24" s="653"/>
      <c r="BOE24" s="653"/>
      <c r="BOF24" s="653"/>
      <c r="BOG24" s="653"/>
      <c r="BOH24" s="653"/>
      <c r="BOI24" s="653"/>
      <c r="BOJ24" s="653"/>
      <c r="BOK24" s="653"/>
      <c r="BOL24" s="653"/>
      <c r="BOM24" s="653"/>
      <c r="BON24" s="653"/>
      <c r="BOO24" s="653"/>
      <c r="BOP24" s="653"/>
      <c r="BOQ24" s="653"/>
      <c r="BOR24" s="653"/>
      <c r="BOS24" s="653"/>
      <c r="BOT24" s="653"/>
      <c r="BOU24" s="653"/>
      <c r="BOV24" s="653"/>
      <c r="BOW24" s="653"/>
      <c r="BOX24" s="653"/>
      <c r="BOY24" s="653"/>
      <c r="BOZ24" s="653"/>
      <c r="BPA24" s="653"/>
      <c r="BPB24" s="653"/>
      <c r="BPC24" s="653"/>
      <c r="BPD24" s="653"/>
      <c r="BPE24" s="653"/>
      <c r="BPF24" s="653"/>
      <c r="BPG24" s="653"/>
      <c r="BPH24" s="653"/>
      <c r="BPI24" s="653"/>
      <c r="BPJ24" s="653"/>
      <c r="BPK24" s="653"/>
      <c r="BPL24" s="653"/>
      <c r="BPM24" s="653"/>
      <c r="BPN24" s="653"/>
      <c r="BPO24" s="653"/>
      <c r="BPP24" s="653"/>
      <c r="BPQ24" s="653"/>
      <c r="BPR24" s="653"/>
      <c r="BPS24" s="653"/>
      <c r="BPT24" s="653"/>
      <c r="BPU24" s="653"/>
      <c r="BPV24" s="653"/>
      <c r="BPW24" s="653"/>
      <c r="BPX24" s="653"/>
      <c r="BPY24" s="653"/>
      <c r="BPZ24" s="653"/>
      <c r="BQA24" s="653"/>
      <c r="BQB24" s="653"/>
      <c r="BQC24" s="653"/>
      <c r="BQD24" s="653"/>
      <c r="BQE24" s="653"/>
      <c r="BQF24" s="653"/>
      <c r="BQG24" s="653"/>
      <c r="BQH24" s="653"/>
      <c r="BQI24" s="653"/>
      <c r="BQJ24" s="653"/>
      <c r="BQK24" s="653"/>
      <c r="BQL24" s="653"/>
      <c r="BQM24" s="653"/>
      <c r="BQN24" s="653"/>
      <c r="BQO24" s="653"/>
      <c r="BQP24" s="653"/>
      <c r="BQQ24" s="653"/>
      <c r="BQR24" s="653"/>
      <c r="BQS24" s="653"/>
      <c r="BQT24" s="653"/>
      <c r="BQU24" s="653"/>
      <c r="BQV24" s="653"/>
      <c r="BQW24" s="653"/>
      <c r="BQX24" s="653"/>
      <c r="BQY24" s="653"/>
      <c r="BQZ24" s="653"/>
      <c r="BRA24" s="653"/>
      <c r="BRB24" s="653"/>
      <c r="BRC24" s="653"/>
      <c r="BRD24" s="653"/>
      <c r="BRE24" s="653"/>
      <c r="BRF24" s="653"/>
      <c r="BRG24" s="653"/>
      <c r="BRH24" s="653"/>
      <c r="BRI24" s="653"/>
      <c r="BRJ24" s="653"/>
      <c r="BRK24" s="653"/>
      <c r="BRL24" s="653"/>
      <c r="BRM24" s="653"/>
      <c r="BRN24" s="653"/>
      <c r="BRO24" s="653"/>
      <c r="BRP24" s="653"/>
      <c r="BRQ24" s="653"/>
      <c r="BRR24" s="653"/>
      <c r="BRS24" s="653"/>
      <c r="BRT24" s="653"/>
      <c r="BRU24" s="653"/>
      <c r="BRV24" s="653"/>
      <c r="BRW24" s="653"/>
      <c r="BRX24" s="653"/>
      <c r="BRY24" s="653"/>
      <c r="BRZ24" s="653"/>
      <c r="BSA24" s="653"/>
      <c r="BSB24" s="653"/>
      <c r="BSC24" s="653"/>
      <c r="BSD24" s="653"/>
      <c r="BSE24" s="653"/>
      <c r="BSF24" s="653"/>
      <c r="BSG24" s="653"/>
      <c r="BSH24" s="653"/>
      <c r="BSI24" s="653"/>
      <c r="BSJ24" s="653"/>
      <c r="BSK24" s="653"/>
      <c r="BSL24" s="653"/>
      <c r="BSM24" s="653"/>
      <c r="BSN24" s="653"/>
      <c r="BSO24" s="653"/>
      <c r="BSP24" s="653"/>
      <c r="BSQ24" s="653"/>
      <c r="BSR24" s="653"/>
      <c r="BSS24" s="653"/>
      <c r="BST24" s="653"/>
      <c r="BSU24" s="653"/>
      <c r="BSV24" s="653"/>
      <c r="BSW24" s="653"/>
      <c r="BSX24" s="653"/>
      <c r="BSY24" s="653"/>
      <c r="BSZ24" s="653"/>
      <c r="BTA24" s="653"/>
      <c r="BTB24" s="653"/>
      <c r="BTC24" s="653"/>
      <c r="BTD24" s="653"/>
      <c r="BTE24" s="653"/>
      <c r="BTF24" s="653"/>
      <c r="BTG24" s="653"/>
      <c r="BTH24" s="653"/>
      <c r="BTI24" s="653"/>
      <c r="BTJ24" s="653"/>
      <c r="BTK24" s="653"/>
      <c r="BTL24" s="653"/>
      <c r="BTM24" s="653"/>
      <c r="BTN24" s="653"/>
      <c r="BTO24" s="653"/>
      <c r="BTP24" s="653"/>
      <c r="BTQ24" s="653"/>
      <c r="BTR24" s="653"/>
      <c r="BTS24" s="653"/>
      <c r="BTT24" s="653"/>
      <c r="BTU24" s="653"/>
      <c r="BTV24" s="653"/>
      <c r="BTW24" s="653"/>
      <c r="BTX24" s="653"/>
      <c r="BTY24" s="653"/>
      <c r="BTZ24" s="653"/>
      <c r="BUA24" s="653"/>
      <c r="BUB24" s="653"/>
      <c r="BUC24" s="653"/>
      <c r="BUD24" s="653"/>
      <c r="BUE24" s="653"/>
      <c r="BUF24" s="653"/>
      <c r="BUG24" s="653"/>
      <c r="BUH24" s="653"/>
      <c r="BUI24" s="653"/>
      <c r="BUJ24" s="653"/>
      <c r="BUK24" s="653"/>
      <c r="BUL24" s="653"/>
      <c r="BUM24" s="653"/>
      <c r="BUN24" s="653"/>
      <c r="BUO24" s="653"/>
      <c r="BUP24" s="653"/>
      <c r="BUQ24" s="653"/>
      <c r="BUR24" s="653"/>
      <c r="BUS24" s="653"/>
      <c r="BUT24" s="653"/>
      <c r="BUU24" s="653"/>
      <c r="BUV24" s="653"/>
      <c r="BUW24" s="653"/>
      <c r="BUX24" s="653"/>
      <c r="BUY24" s="653"/>
      <c r="BUZ24" s="653"/>
      <c r="BVA24" s="653"/>
      <c r="BVB24" s="653"/>
      <c r="BVC24" s="653"/>
      <c r="BVD24" s="653"/>
      <c r="BVE24" s="653"/>
      <c r="BVF24" s="653"/>
      <c r="BVG24" s="653"/>
      <c r="BVH24" s="653"/>
      <c r="BVI24" s="653"/>
      <c r="BVJ24" s="653"/>
      <c r="BVK24" s="653"/>
      <c r="BVL24" s="653"/>
      <c r="BVM24" s="653"/>
      <c r="BVN24" s="653"/>
      <c r="BVO24" s="653"/>
      <c r="BVP24" s="653"/>
      <c r="BVQ24" s="653"/>
      <c r="BVR24" s="653"/>
      <c r="BVS24" s="653"/>
      <c r="BVT24" s="653"/>
      <c r="BVU24" s="653"/>
      <c r="BVV24" s="653"/>
      <c r="BVW24" s="653"/>
      <c r="BVX24" s="653"/>
      <c r="BVY24" s="653"/>
      <c r="BVZ24" s="653"/>
      <c r="BWA24" s="653"/>
      <c r="BWB24" s="653"/>
      <c r="BWC24" s="653"/>
      <c r="BWD24" s="653"/>
      <c r="BWE24" s="653"/>
      <c r="BWF24" s="653"/>
      <c r="BWG24" s="653"/>
      <c r="BWH24" s="653"/>
      <c r="BWI24" s="653"/>
      <c r="BWJ24" s="653"/>
      <c r="BWK24" s="653"/>
      <c r="BWL24" s="653"/>
      <c r="BWM24" s="653"/>
      <c r="BWN24" s="653"/>
      <c r="BWO24" s="653"/>
      <c r="BWP24" s="653"/>
      <c r="BWQ24" s="653"/>
      <c r="BWR24" s="653"/>
      <c r="BWS24" s="653"/>
      <c r="BWT24" s="653"/>
      <c r="BWU24" s="653"/>
      <c r="BWV24" s="653"/>
      <c r="BWW24" s="653"/>
      <c r="BWX24" s="653"/>
      <c r="BWY24" s="653"/>
      <c r="BWZ24" s="653"/>
      <c r="BXA24" s="653"/>
      <c r="BXB24" s="653"/>
      <c r="BXC24" s="653"/>
      <c r="BXD24" s="653"/>
      <c r="BXE24" s="653"/>
      <c r="BXF24" s="653"/>
      <c r="BXG24" s="653"/>
      <c r="BXH24" s="653"/>
      <c r="BXI24" s="653"/>
      <c r="BXJ24" s="653"/>
      <c r="BXK24" s="653"/>
      <c r="BXL24" s="653"/>
      <c r="BXM24" s="653"/>
      <c r="BXN24" s="653"/>
      <c r="BXO24" s="653"/>
      <c r="BXP24" s="653"/>
      <c r="BXQ24" s="653"/>
    </row>
    <row r="25" spans="1:1993" s="1169" customFormat="1" ht="21" customHeight="1" thickBot="1" x14ac:dyDescent="0.55000000000000004">
      <c r="A25" s="779" t="s">
        <v>851</v>
      </c>
      <c r="B25" s="1197">
        <v>5018.5416079218612</v>
      </c>
      <c r="C25" s="1165">
        <v>4371.4768533360802</v>
      </c>
      <c r="D25" s="1165">
        <v>4429.8542711576301</v>
      </c>
      <c r="E25" s="1165">
        <v>4465.2386151798364</v>
      </c>
      <c r="F25" s="1165">
        <v>4488.0833599360758</v>
      </c>
      <c r="G25" s="1165">
        <v>4737.4984330740008</v>
      </c>
      <c r="H25" s="1165">
        <v>4269.8615880276893</v>
      </c>
      <c r="I25" s="1165">
        <v>4450.7949846178881</v>
      </c>
      <c r="J25" s="1165">
        <v>4725.8183188609537</v>
      </c>
      <c r="K25" s="1165">
        <v>4503.1429324490018</v>
      </c>
      <c r="L25" s="1165">
        <v>4748.471381315645</v>
      </c>
      <c r="M25" s="1165">
        <v>4221.6671043020597</v>
      </c>
      <c r="N25" s="1165">
        <v>3021.0114484920173</v>
      </c>
      <c r="O25" s="1165">
        <v>2886.8842099199996</v>
      </c>
      <c r="P25" s="1165">
        <v>3236.8111765799999</v>
      </c>
      <c r="Q25" s="1165">
        <v>3341.4843172599999</v>
      </c>
      <c r="R25" s="1165">
        <v>3646.2824010499999</v>
      </c>
      <c r="S25" s="1165">
        <v>2639.4629274499998</v>
      </c>
      <c r="T25" s="1165">
        <v>2505.6514496399996</v>
      </c>
      <c r="U25" s="1165">
        <v>3084.4440691099999</v>
      </c>
      <c r="V25" s="1165">
        <v>2764.9529319000003</v>
      </c>
      <c r="W25" s="1165">
        <v>2481.4023879800002</v>
      </c>
      <c r="X25" s="1165">
        <v>2470.0378223300004</v>
      </c>
      <c r="Y25" s="1165">
        <v>2624.8461178700004</v>
      </c>
      <c r="Z25" s="1165">
        <v>2587.1946217599998</v>
      </c>
      <c r="AA25" s="1165">
        <v>2972.6673074200007</v>
      </c>
      <c r="AB25" s="1165">
        <v>2658.9261905299995</v>
      </c>
      <c r="AC25" s="653"/>
      <c r="AD25" s="653"/>
      <c r="AE25" s="653"/>
      <c r="AF25" s="653"/>
      <c r="AG25" s="653"/>
      <c r="AH25" s="653"/>
      <c r="AI25" s="653"/>
      <c r="AJ25" s="653"/>
      <c r="AK25" s="653"/>
      <c r="AL25" s="653"/>
      <c r="AM25" s="653"/>
      <c r="AN25" s="653"/>
      <c r="AO25" s="653"/>
      <c r="AP25" s="653"/>
      <c r="AQ25" s="653"/>
      <c r="AR25" s="653"/>
      <c r="AS25" s="653"/>
      <c r="AT25" s="653"/>
      <c r="AU25" s="653"/>
      <c r="AV25" s="653"/>
      <c r="AW25" s="653"/>
      <c r="AX25" s="653"/>
      <c r="AY25" s="653"/>
      <c r="AZ25" s="653"/>
      <c r="BA25" s="653"/>
      <c r="BB25" s="653"/>
      <c r="BC25" s="653"/>
      <c r="BD25" s="653"/>
      <c r="BE25" s="653"/>
      <c r="BF25" s="653"/>
      <c r="BG25" s="653"/>
      <c r="BH25" s="653"/>
      <c r="BI25" s="653"/>
      <c r="BJ25" s="653"/>
      <c r="BK25" s="653"/>
      <c r="BL25" s="653"/>
      <c r="BM25" s="653"/>
      <c r="BN25" s="653"/>
      <c r="BO25" s="653"/>
      <c r="BP25" s="653"/>
      <c r="BQ25" s="653"/>
      <c r="BR25" s="653"/>
      <c r="BS25" s="653"/>
      <c r="BT25" s="653"/>
      <c r="BU25" s="653"/>
      <c r="BV25" s="653"/>
      <c r="BW25" s="653"/>
      <c r="BX25" s="653"/>
      <c r="BY25" s="653"/>
      <c r="BZ25" s="653"/>
      <c r="CA25" s="653"/>
      <c r="CB25" s="653"/>
      <c r="CC25" s="653"/>
      <c r="CD25" s="653"/>
      <c r="CE25" s="653"/>
      <c r="CF25" s="653"/>
      <c r="CG25" s="653"/>
      <c r="CH25" s="653"/>
      <c r="CI25" s="653"/>
      <c r="CJ25" s="653"/>
      <c r="CK25" s="653"/>
      <c r="CL25" s="653"/>
      <c r="CM25" s="653"/>
      <c r="CN25" s="653"/>
      <c r="CO25" s="653"/>
      <c r="CP25" s="653"/>
      <c r="CQ25" s="653"/>
      <c r="CR25" s="653"/>
      <c r="CS25" s="653"/>
      <c r="CT25" s="653"/>
      <c r="CU25" s="653"/>
      <c r="CV25" s="653"/>
      <c r="CW25" s="653"/>
      <c r="CX25" s="653"/>
      <c r="CY25" s="653"/>
      <c r="CZ25" s="653"/>
      <c r="DA25" s="653"/>
      <c r="DB25" s="653"/>
      <c r="DC25" s="653"/>
      <c r="DD25" s="653"/>
      <c r="DE25" s="653"/>
      <c r="DF25" s="653"/>
      <c r="DG25" s="653"/>
      <c r="DH25" s="653"/>
      <c r="DI25" s="653"/>
      <c r="DJ25" s="653"/>
      <c r="DK25" s="653"/>
      <c r="DL25" s="653"/>
      <c r="DM25" s="653"/>
      <c r="DN25" s="653"/>
      <c r="DO25" s="653"/>
      <c r="DP25" s="653"/>
      <c r="DQ25" s="653"/>
      <c r="DR25" s="653"/>
      <c r="DS25" s="653"/>
      <c r="DT25" s="653"/>
      <c r="DU25" s="653"/>
      <c r="DV25" s="653"/>
      <c r="DW25" s="653"/>
      <c r="DX25" s="653"/>
      <c r="DY25" s="653"/>
      <c r="DZ25" s="653"/>
      <c r="EA25" s="653"/>
      <c r="EB25" s="653"/>
      <c r="EC25" s="653"/>
      <c r="ED25" s="653"/>
      <c r="EE25" s="653"/>
      <c r="EF25" s="653"/>
      <c r="EG25" s="653"/>
      <c r="EH25" s="653"/>
      <c r="EI25" s="653"/>
      <c r="EJ25" s="653"/>
      <c r="EK25" s="653"/>
      <c r="EL25" s="653"/>
      <c r="EM25" s="653"/>
      <c r="EN25" s="653"/>
      <c r="EO25" s="653"/>
      <c r="EP25" s="653"/>
      <c r="EQ25" s="653"/>
      <c r="ER25" s="653"/>
      <c r="ES25" s="653"/>
      <c r="ET25" s="653"/>
      <c r="EU25" s="653"/>
      <c r="EV25" s="653"/>
      <c r="EW25" s="653"/>
      <c r="EX25" s="653"/>
      <c r="EY25" s="653"/>
      <c r="EZ25" s="653"/>
      <c r="FA25" s="653"/>
      <c r="FB25" s="653"/>
      <c r="FC25" s="653"/>
      <c r="FD25" s="653"/>
      <c r="FE25" s="653"/>
      <c r="FF25" s="653"/>
      <c r="FG25" s="653"/>
      <c r="FH25" s="653"/>
      <c r="FI25" s="653"/>
      <c r="FJ25" s="653"/>
      <c r="FK25" s="653"/>
      <c r="FL25" s="653"/>
      <c r="FM25" s="653"/>
      <c r="FN25" s="653"/>
      <c r="FO25" s="653"/>
      <c r="FP25" s="653"/>
      <c r="FQ25" s="653"/>
      <c r="FR25" s="653"/>
      <c r="FS25" s="653"/>
      <c r="FT25" s="653"/>
      <c r="FU25" s="653"/>
      <c r="FV25" s="653"/>
      <c r="FW25" s="653"/>
      <c r="FX25" s="653"/>
      <c r="FY25" s="653"/>
      <c r="FZ25" s="653"/>
      <c r="GA25" s="653"/>
      <c r="GB25" s="653"/>
      <c r="GC25" s="653"/>
      <c r="GD25" s="653"/>
      <c r="GE25" s="653"/>
      <c r="GF25" s="653"/>
      <c r="GG25" s="653"/>
      <c r="GH25" s="653"/>
      <c r="GI25" s="653"/>
      <c r="GJ25" s="653"/>
      <c r="GK25" s="653"/>
      <c r="GL25" s="653"/>
      <c r="GM25" s="653"/>
      <c r="GN25" s="653"/>
      <c r="GO25" s="653"/>
      <c r="GP25" s="653"/>
      <c r="GQ25" s="653"/>
      <c r="GR25" s="653"/>
      <c r="GS25" s="653"/>
      <c r="GT25" s="653"/>
      <c r="GU25" s="653"/>
      <c r="GV25" s="653"/>
      <c r="GW25" s="653"/>
      <c r="GX25" s="653"/>
      <c r="GY25" s="653"/>
      <c r="GZ25" s="653"/>
      <c r="HA25" s="653"/>
      <c r="HB25" s="653"/>
      <c r="HC25" s="653"/>
      <c r="HD25" s="653"/>
      <c r="HE25" s="653"/>
      <c r="HF25" s="653"/>
      <c r="HG25" s="653"/>
      <c r="HH25" s="653"/>
      <c r="HI25" s="653"/>
      <c r="HJ25" s="653"/>
      <c r="HK25" s="653"/>
      <c r="HL25" s="653"/>
      <c r="HM25" s="653"/>
      <c r="HN25" s="653"/>
      <c r="HO25" s="653"/>
      <c r="HP25" s="653"/>
      <c r="HQ25" s="653"/>
      <c r="HR25" s="653"/>
      <c r="HS25" s="653"/>
      <c r="HT25" s="653"/>
      <c r="HU25" s="653"/>
      <c r="HV25" s="653"/>
      <c r="HW25" s="653"/>
      <c r="HX25" s="653"/>
      <c r="HY25" s="653"/>
      <c r="HZ25" s="653"/>
      <c r="IA25" s="653"/>
      <c r="IB25" s="653"/>
      <c r="IC25" s="653"/>
      <c r="ID25" s="653"/>
      <c r="IE25" s="653"/>
      <c r="IF25" s="653"/>
      <c r="IG25" s="653"/>
      <c r="IH25" s="653"/>
      <c r="II25" s="653"/>
      <c r="IJ25" s="653"/>
      <c r="IK25" s="653"/>
      <c r="IL25" s="653"/>
      <c r="IM25" s="653"/>
      <c r="IN25" s="653"/>
      <c r="IO25" s="653"/>
      <c r="IP25" s="653"/>
      <c r="IQ25" s="653"/>
      <c r="IR25" s="653"/>
      <c r="IS25" s="653"/>
      <c r="IT25" s="653"/>
      <c r="IU25" s="653"/>
      <c r="IV25" s="653"/>
      <c r="IW25" s="653"/>
      <c r="IX25" s="653"/>
      <c r="IY25" s="653"/>
      <c r="IZ25" s="653"/>
      <c r="JA25" s="653"/>
      <c r="JB25" s="653"/>
      <c r="JC25" s="653"/>
      <c r="JD25" s="653"/>
      <c r="JE25" s="653"/>
      <c r="JF25" s="653"/>
      <c r="JG25" s="653"/>
      <c r="JH25" s="653"/>
      <c r="JI25" s="653"/>
      <c r="JJ25" s="653"/>
      <c r="JK25" s="653"/>
      <c r="JL25" s="653"/>
      <c r="JM25" s="653"/>
      <c r="JN25" s="653"/>
      <c r="JO25" s="653"/>
      <c r="JP25" s="653"/>
      <c r="JQ25" s="653"/>
      <c r="JR25" s="653"/>
      <c r="JS25" s="653"/>
      <c r="JT25" s="653"/>
      <c r="JU25" s="653"/>
      <c r="JV25" s="653"/>
      <c r="JW25" s="653"/>
      <c r="JX25" s="653"/>
      <c r="JY25" s="653"/>
      <c r="JZ25" s="653"/>
      <c r="KA25" s="653"/>
      <c r="KB25" s="653"/>
      <c r="KC25" s="653"/>
      <c r="KD25" s="653"/>
      <c r="KE25" s="653"/>
      <c r="KF25" s="653"/>
      <c r="KG25" s="653"/>
      <c r="KH25" s="653"/>
      <c r="KI25" s="653"/>
      <c r="KJ25" s="653"/>
      <c r="KK25" s="653"/>
      <c r="KL25" s="653"/>
      <c r="KM25" s="653"/>
      <c r="KN25" s="653"/>
      <c r="KO25" s="653"/>
      <c r="KP25" s="653"/>
      <c r="KQ25" s="653"/>
      <c r="KR25" s="653"/>
      <c r="KS25" s="653"/>
      <c r="KT25" s="653"/>
      <c r="KU25" s="653"/>
      <c r="KV25" s="653"/>
      <c r="KW25" s="653"/>
      <c r="KX25" s="653"/>
      <c r="KY25" s="653"/>
      <c r="KZ25" s="653"/>
      <c r="LA25" s="653"/>
      <c r="LB25" s="653"/>
      <c r="LC25" s="653"/>
      <c r="LD25" s="653"/>
      <c r="LE25" s="653"/>
      <c r="LF25" s="653"/>
      <c r="LG25" s="653"/>
      <c r="LH25" s="653"/>
      <c r="LI25" s="653"/>
      <c r="LJ25" s="653"/>
      <c r="LK25" s="653"/>
      <c r="LL25" s="653"/>
      <c r="LM25" s="653"/>
      <c r="LN25" s="653"/>
      <c r="LO25" s="653"/>
      <c r="LP25" s="653"/>
      <c r="LQ25" s="653"/>
      <c r="LR25" s="653"/>
      <c r="LS25" s="653"/>
      <c r="LT25" s="653"/>
      <c r="LU25" s="653"/>
      <c r="LV25" s="653"/>
      <c r="LW25" s="653"/>
      <c r="LX25" s="653"/>
      <c r="LY25" s="653"/>
      <c r="LZ25" s="653"/>
      <c r="MA25" s="653"/>
      <c r="MB25" s="653"/>
      <c r="MC25" s="653"/>
      <c r="MD25" s="653"/>
      <c r="ME25" s="653"/>
      <c r="MF25" s="653"/>
      <c r="MG25" s="653"/>
      <c r="MH25" s="653"/>
      <c r="MI25" s="653"/>
      <c r="MJ25" s="653"/>
      <c r="MK25" s="653"/>
      <c r="ML25" s="653"/>
      <c r="MM25" s="653"/>
      <c r="MN25" s="653"/>
      <c r="MO25" s="653"/>
      <c r="MP25" s="653"/>
      <c r="MQ25" s="653"/>
      <c r="MR25" s="653"/>
      <c r="MS25" s="653"/>
      <c r="MT25" s="653"/>
      <c r="MU25" s="653"/>
      <c r="MV25" s="653"/>
      <c r="MW25" s="653"/>
      <c r="MX25" s="653"/>
      <c r="MY25" s="653"/>
      <c r="MZ25" s="653"/>
      <c r="NA25" s="653"/>
      <c r="NB25" s="653"/>
      <c r="NC25" s="653"/>
      <c r="ND25" s="653"/>
      <c r="NE25" s="653"/>
      <c r="NF25" s="653"/>
      <c r="NG25" s="653"/>
      <c r="NH25" s="653"/>
      <c r="NI25" s="653"/>
      <c r="NJ25" s="653"/>
      <c r="NK25" s="653"/>
      <c r="NL25" s="653"/>
      <c r="NM25" s="653"/>
      <c r="NN25" s="653"/>
      <c r="NO25" s="653"/>
      <c r="NP25" s="653"/>
      <c r="NQ25" s="653"/>
      <c r="NR25" s="653"/>
      <c r="NS25" s="653"/>
      <c r="NT25" s="653"/>
      <c r="NU25" s="653"/>
      <c r="NV25" s="653"/>
      <c r="NW25" s="653"/>
      <c r="NX25" s="653"/>
      <c r="NY25" s="653"/>
      <c r="NZ25" s="653"/>
      <c r="OA25" s="653"/>
      <c r="OB25" s="653"/>
      <c r="OC25" s="653"/>
      <c r="OD25" s="653"/>
      <c r="OE25" s="653"/>
      <c r="OF25" s="653"/>
      <c r="OG25" s="653"/>
      <c r="OH25" s="653"/>
      <c r="OI25" s="653"/>
      <c r="OJ25" s="653"/>
      <c r="OK25" s="653"/>
      <c r="OL25" s="653"/>
      <c r="OM25" s="653"/>
      <c r="ON25" s="653"/>
      <c r="OO25" s="653"/>
      <c r="OP25" s="653"/>
      <c r="OQ25" s="653"/>
      <c r="OR25" s="653"/>
      <c r="OS25" s="653"/>
      <c r="OT25" s="653"/>
      <c r="OU25" s="653"/>
      <c r="OV25" s="653"/>
      <c r="OW25" s="653"/>
      <c r="OX25" s="653"/>
      <c r="OY25" s="653"/>
      <c r="OZ25" s="653"/>
      <c r="PA25" s="653"/>
      <c r="PB25" s="653"/>
      <c r="PC25" s="653"/>
      <c r="PD25" s="653"/>
      <c r="PE25" s="653"/>
      <c r="PF25" s="653"/>
      <c r="PG25" s="653"/>
      <c r="PH25" s="653"/>
      <c r="PI25" s="653"/>
      <c r="PJ25" s="653"/>
      <c r="PK25" s="653"/>
      <c r="PL25" s="653"/>
      <c r="PM25" s="653"/>
      <c r="PN25" s="653"/>
      <c r="PO25" s="653"/>
      <c r="PP25" s="653"/>
      <c r="PQ25" s="653"/>
      <c r="PR25" s="653"/>
      <c r="PS25" s="653"/>
      <c r="PT25" s="653"/>
      <c r="PU25" s="653"/>
      <c r="PV25" s="653"/>
      <c r="PW25" s="653"/>
      <c r="PX25" s="653"/>
      <c r="PY25" s="653"/>
      <c r="PZ25" s="653"/>
      <c r="QA25" s="653"/>
      <c r="QB25" s="653"/>
      <c r="QC25" s="653"/>
      <c r="QD25" s="653"/>
      <c r="QE25" s="653"/>
      <c r="QF25" s="653"/>
      <c r="QG25" s="653"/>
      <c r="QH25" s="653"/>
      <c r="QI25" s="653"/>
      <c r="QJ25" s="653"/>
      <c r="QK25" s="653"/>
      <c r="QL25" s="653"/>
      <c r="QM25" s="653"/>
      <c r="QN25" s="653"/>
      <c r="QO25" s="653"/>
      <c r="QP25" s="653"/>
      <c r="QQ25" s="653"/>
      <c r="QR25" s="653"/>
      <c r="QS25" s="653"/>
      <c r="QT25" s="653"/>
      <c r="QU25" s="653"/>
      <c r="QV25" s="653"/>
      <c r="QW25" s="653"/>
      <c r="QX25" s="653"/>
      <c r="QY25" s="653"/>
      <c r="QZ25" s="653"/>
      <c r="RA25" s="653"/>
      <c r="RB25" s="653"/>
      <c r="RC25" s="653"/>
      <c r="RD25" s="653"/>
      <c r="RE25" s="653"/>
      <c r="RF25" s="653"/>
      <c r="RG25" s="653"/>
      <c r="RH25" s="653"/>
      <c r="RI25" s="653"/>
      <c r="RJ25" s="653"/>
      <c r="RK25" s="653"/>
      <c r="RL25" s="653"/>
      <c r="RM25" s="653"/>
      <c r="RN25" s="653"/>
      <c r="RO25" s="653"/>
      <c r="RP25" s="653"/>
      <c r="RQ25" s="653"/>
      <c r="RR25" s="653"/>
      <c r="RS25" s="653"/>
      <c r="RT25" s="653"/>
      <c r="RU25" s="653"/>
      <c r="RV25" s="653"/>
      <c r="RW25" s="653"/>
      <c r="RX25" s="653"/>
      <c r="RY25" s="653"/>
      <c r="RZ25" s="653"/>
      <c r="SA25" s="653"/>
      <c r="SB25" s="653"/>
      <c r="SC25" s="653"/>
      <c r="SD25" s="653"/>
      <c r="SE25" s="653"/>
      <c r="SF25" s="653"/>
      <c r="SG25" s="653"/>
      <c r="SH25" s="653"/>
      <c r="SI25" s="653"/>
      <c r="SJ25" s="653"/>
      <c r="SK25" s="653"/>
      <c r="SL25" s="653"/>
      <c r="SM25" s="653"/>
      <c r="SN25" s="653"/>
      <c r="SO25" s="653"/>
      <c r="SP25" s="653"/>
      <c r="SQ25" s="653"/>
      <c r="SR25" s="653"/>
      <c r="SS25" s="653"/>
      <c r="ST25" s="653"/>
      <c r="SU25" s="653"/>
      <c r="SV25" s="653"/>
      <c r="SW25" s="653"/>
      <c r="SX25" s="653"/>
      <c r="SY25" s="653"/>
      <c r="SZ25" s="653"/>
      <c r="TA25" s="653"/>
      <c r="TB25" s="653"/>
      <c r="TC25" s="653"/>
      <c r="TD25" s="653"/>
      <c r="TE25" s="653"/>
      <c r="TF25" s="653"/>
      <c r="TG25" s="653"/>
      <c r="TH25" s="653"/>
      <c r="TI25" s="653"/>
      <c r="TJ25" s="653"/>
      <c r="TK25" s="653"/>
      <c r="TL25" s="653"/>
      <c r="TM25" s="653"/>
      <c r="TN25" s="653"/>
      <c r="TO25" s="653"/>
      <c r="TP25" s="653"/>
      <c r="TQ25" s="653"/>
      <c r="TR25" s="653"/>
      <c r="TS25" s="653"/>
      <c r="TT25" s="653"/>
      <c r="TU25" s="653"/>
      <c r="TV25" s="653"/>
      <c r="TW25" s="653"/>
      <c r="TX25" s="653"/>
      <c r="TY25" s="653"/>
      <c r="TZ25" s="653"/>
      <c r="UA25" s="653"/>
      <c r="UB25" s="653"/>
      <c r="UC25" s="653"/>
      <c r="UD25" s="653"/>
      <c r="UE25" s="653"/>
      <c r="UF25" s="653"/>
      <c r="UG25" s="653"/>
      <c r="UH25" s="653"/>
      <c r="UI25" s="653"/>
      <c r="UJ25" s="653"/>
      <c r="UK25" s="653"/>
      <c r="UL25" s="653"/>
      <c r="UM25" s="653"/>
      <c r="UN25" s="653"/>
      <c r="UO25" s="653"/>
      <c r="UP25" s="653"/>
      <c r="UQ25" s="653"/>
      <c r="UR25" s="653"/>
      <c r="US25" s="653"/>
      <c r="UT25" s="653"/>
      <c r="UU25" s="653"/>
      <c r="UV25" s="653"/>
      <c r="UW25" s="653"/>
      <c r="UX25" s="653"/>
      <c r="UY25" s="653"/>
      <c r="UZ25" s="653"/>
      <c r="VA25" s="653"/>
      <c r="VB25" s="653"/>
      <c r="VC25" s="653"/>
      <c r="VD25" s="653"/>
      <c r="VE25" s="653"/>
      <c r="VF25" s="653"/>
      <c r="VG25" s="653"/>
      <c r="VH25" s="653"/>
      <c r="VI25" s="653"/>
      <c r="VJ25" s="653"/>
      <c r="VK25" s="653"/>
      <c r="VL25" s="653"/>
      <c r="VM25" s="653"/>
      <c r="VN25" s="653"/>
      <c r="VO25" s="653"/>
      <c r="VP25" s="653"/>
      <c r="VQ25" s="653"/>
      <c r="VR25" s="653"/>
      <c r="VS25" s="653"/>
      <c r="VT25" s="653"/>
      <c r="VU25" s="653"/>
      <c r="VV25" s="653"/>
      <c r="VW25" s="653"/>
      <c r="VX25" s="653"/>
      <c r="VY25" s="653"/>
      <c r="VZ25" s="653"/>
      <c r="WA25" s="653"/>
      <c r="WB25" s="653"/>
      <c r="WC25" s="653"/>
      <c r="WD25" s="653"/>
      <c r="WE25" s="653"/>
      <c r="WF25" s="653"/>
      <c r="WG25" s="653"/>
      <c r="WH25" s="653"/>
      <c r="WI25" s="653"/>
      <c r="WJ25" s="653"/>
      <c r="WK25" s="653"/>
      <c r="WL25" s="653"/>
      <c r="WM25" s="653"/>
      <c r="WN25" s="653"/>
      <c r="WO25" s="653"/>
      <c r="WP25" s="653"/>
      <c r="WQ25" s="653"/>
      <c r="WR25" s="653"/>
      <c r="WS25" s="653"/>
      <c r="WT25" s="653"/>
      <c r="WU25" s="653"/>
      <c r="WV25" s="653"/>
      <c r="WW25" s="653"/>
      <c r="WX25" s="653"/>
      <c r="WY25" s="653"/>
      <c r="WZ25" s="653"/>
      <c r="XA25" s="653"/>
      <c r="XB25" s="653"/>
      <c r="XC25" s="653"/>
      <c r="XD25" s="653"/>
      <c r="XE25" s="653"/>
      <c r="XF25" s="653"/>
      <c r="XG25" s="653"/>
      <c r="XH25" s="653"/>
      <c r="XI25" s="653"/>
      <c r="XJ25" s="653"/>
      <c r="XK25" s="653"/>
      <c r="XL25" s="653"/>
      <c r="XM25" s="653"/>
      <c r="XN25" s="653"/>
      <c r="XO25" s="653"/>
      <c r="XP25" s="653"/>
      <c r="XQ25" s="653"/>
      <c r="XR25" s="653"/>
      <c r="XS25" s="653"/>
      <c r="XT25" s="653"/>
      <c r="XU25" s="653"/>
      <c r="XV25" s="653"/>
      <c r="XW25" s="653"/>
      <c r="XX25" s="653"/>
      <c r="XY25" s="653"/>
      <c r="XZ25" s="653"/>
      <c r="YA25" s="653"/>
      <c r="YB25" s="653"/>
      <c r="YC25" s="653"/>
      <c r="YD25" s="653"/>
      <c r="YE25" s="653"/>
      <c r="YF25" s="653"/>
      <c r="YG25" s="653"/>
      <c r="YH25" s="653"/>
      <c r="YI25" s="653"/>
      <c r="YJ25" s="653"/>
      <c r="YK25" s="653"/>
      <c r="YL25" s="653"/>
      <c r="YM25" s="653"/>
      <c r="YN25" s="653"/>
      <c r="YO25" s="653"/>
      <c r="YP25" s="653"/>
      <c r="YQ25" s="653"/>
      <c r="YR25" s="653"/>
      <c r="YS25" s="653"/>
      <c r="YT25" s="653"/>
      <c r="YU25" s="653"/>
      <c r="YV25" s="653"/>
      <c r="YW25" s="653"/>
      <c r="YX25" s="653"/>
      <c r="YY25" s="653"/>
      <c r="YZ25" s="653"/>
      <c r="ZA25" s="653"/>
      <c r="ZB25" s="653"/>
      <c r="ZC25" s="653"/>
      <c r="ZD25" s="653"/>
      <c r="ZE25" s="653"/>
      <c r="ZF25" s="653"/>
      <c r="ZG25" s="653"/>
      <c r="ZH25" s="653"/>
      <c r="ZI25" s="653"/>
      <c r="ZJ25" s="653"/>
      <c r="ZK25" s="653"/>
      <c r="ZL25" s="653"/>
      <c r="ZM25" s="653"/>
      <c r="ZN25" s="653"/>
      <c r="ZO25" s="653"/>
      <c r="ZP25" s="653"/>
      <c r="ZQ25" s="653"/>
      <c r="ZR25" s="653"/>
      <c r="ZS25" s="653"/>
      <c r="ZT25" s="653"/>
      <c r="ZU25" s="653"/>
      <c r="ZV25" s="653"/>
      <c r="ZW25" s="653"/>
      <c r="ZX25" s="653"/>
      <c r="ZY25" s="653"/>
      <c r="ZZ25" s="653"/>
      <c r="AAA25" s="653"/>
      <c r="AAB25" s="653"/>
      <c r="AAC25" s="653"/>
      <c r="AAD25" s="653"/>
      <c r="AAE25" s="653"/>
      <c r="AAF25" s="653"/>
      <c r="AAG25" s="653"/>
      <c r="AAH25" s="653"/>
      <c r="AAI25" s="653"/>
      <c r="AAJ25" s="653"/>
      <c r="AAK25" s="653"/>
      <c r="AAL25" s="653"/>
      <c r="AAM25" s="653"/>
      <c r="AAN25" s="653"/>
      <c r="AAO25" s="653"/>
      <c r="AAP25" s="653"/>
      <c r="AAQ25" s="653"/>
      <c r="AAR25" s="653"/>
      <c r="AAS25" s="653"/>
      <c r="AAT25" s="653"/>
      <c r="AAU25" s="653"/>
      <c r="AAV25" s="653"/>
      <c r="AAW25" s="653"/>
      <c r="AAX25" s="653"/>
      <c r="AAY25" s="653"/>
      <c r="AAZ25" s="653"/>
      <c r="ABA25" s="653"/>
      <c r="ABB25" s="653"/>
      <c r="ABC25" s="653"/>
      <c r="ABD25" s="653"/>
      <c r="ABE25" s="653"/>
      <c r="ABF25" s="653"/>
      <c r="ABG25" s="653"/>
      <c r="ABH25" s="653"/>
      <c r="ABI25" s="653"/>
      <c r="ABJ25" s="653"/>
      <c r="ABK25" s="653"/>
      <c r="ABL25" s="653"/>
      <c r="ABM25" s="653"/>
      <c r="ABN25" s="653"/>
      <c r="ABO25" s="653"/>
      <c r="ABP25" s="653"/>
      <c r="ABQ25" s="653"/>
      <c r="ABR25" s="653"/>
      <c r="ABS25" s="653"/>
      <c r="ABT25" s="653"/>
      <c r="ABU25" s="653"/>
      <c r="ABV25" s="653"/>
      <c r="ABW25" s="653"/>
      <c r="ABX25" s="653"/>
      <c r="ABY25" s="653"/>
      <c r="ABZ25" s="653"/>
      <c r="ACA25" s="653"/>
      <c r="ACB25" s="653"/>
      <c r="ACC25" s="653"/>
      <c r="ACD25" s="653"/>
      <c r="ACE25" s="653"/>
      <c r="ACF25" s="653"/>
      <c r="ACG25" s="653"/>
      <c r="ACH25" s="653"/>
      <c r="ACI25" s="653"/>
      <c r="ACJ25" s="653"/>
      <c r="ACK25" s="653"/>
      <c r="ACL25" s="653"/>
      <c r="ACM25" s="653"/>
      <c r="ACN25" s="653"/>
      <c r="ACO25" s="653"/>
      <c r="ACP25" s="653"/>
      <c r="ACQ25" s="653"/>
      <c r="ACR25" s="653"/>
      <c r="ACS25" s="653"/>
      <c r="ACT25" s="653"/>
      <c r="ACU25" s="653"/>
      <c r="ACV25" s="653"/>
      <c r="ACW25" s="653"/>
      <c r="ACX25" s="653"/>
      <c r="ACY25" s="653"/>
      <c r="ACZ25" s="653"/>
      <c r="ADA25" s="653"/>
      <c r="ADB25" s="653"/>
      <c r="ADC25" s="653"/>
      <c r="ADD25" s="653"/>
      <c r="ADE25" s="653"/>
      <c r="ADF25" s="653"/>
      <c r="ADG25" s="653"/>
      <c r="ADH25" s="653"/>
      <c r="ADI25" s="653"/>
      <c r="ADJ25" s="653"/>
      <c r="ADK25" s="653"/>
      <c r="ADL25" s="653"/>
      <c r="ADM25" s="653"/>
      <c r="ADN25" s="653"/>
      <c r="ADO25" s="653"/>
      <c r="ADP25" s="653"/>
      <c r="ADQ25" s="653"/>
      <c r="ADR25" s="653"/>
      <c r="ADS25" s="653"/>
      <c r="ADT25" s="653"/>
      <c r="ADU25" s="653"/>
      <c r="ADV25" s="653"/>
      <c r="ADW25" s="653"/>
      <c r="ADX25" s="653"/>
      <c r="ADY25" s="653"/>
      <c r="ADZ25" s="653"/>
      <c r="AEA25" s="653"/>
      <c r="AEB25" s="653"/>
      <c r="AEC25" s="653"/>
      <c r="AED25" s="653"/>
      <c r="AEE25" s="653"/>
      <c r="AEF25" s="653"/>
      <c r="AEG25" s="653"/>
      <c r="AEH25" s="653"/>
      <c r="AEI25" s="653"/>
      <c r="AEJ25" s="653"/>
      <c r="AEK25" s="653"/>
      <c r="AEL25" s="653"/>
      <c r="AEM25" s="653"/>
      <c r="AEN25" s="653"/>
      <c r="AEO25" s="653"/>
      <c r="AEP25" s="653"/>
      <c r="AEQ25" s="653"/>
      <c r="AER25" s="653"/>
      <c r="AES25" s="653"/>
      <c r="AET25" s="653"/>
      <c r="AEU25" s="653"/>
      <c r="AEV25" s="653"/>
      <c r="AEW25" s="653"/>
      <c r="AEX25" s="653"/>
      <c r="AEY25" s="653"/>
      <c r="AEZ25" s="653"/>
      <c r="AFA25" s="653"/>
      <c r="AFB25" s="653"/>
      <c r="AFC25" s="653"/>
      <c r="AFD25" s="653"/>
      <c r="AFE25" s="653"/>
      <c r="AFF25" s="653"/>
      <c r="AFG25" s="653"/>
      <c r="AFH25" s="653"/>
      <c r="AFI25" s="653"/>
      <c r="AFJ25" s="653"/>
      <c r="AFK25" s="653"/>
      <c r="AFL25" s="653"/>
      <c r="AFM25" s="653"/>
      <c r="AFN25" s="653"/>
      <c r="AFO25" s="653"/>
      <c r="AFP25" s="653"/>
      <c r="AFQ25" s="653"/>
      <c r="AFR25" s="653"/>
      <c r="AFS25" s="653"/>
      <c r="AFT25" s="653"/>
      <c r="AFU25" s="653"/>
      <c r="AFV25" s="653"/>
      <c r="AFW25" s="653"/>
      <c r="AFX25" s="653"/>
      <c r="AFY25" s="653"/>
      <c r="AFZ25" s="653"/>
      <c r="AGA25" s="653"/>
      <c r="AGB25" s="653"/>
      <c r="AGC25" s="653"/>
      <c r="AGD25" s="653"/>
      <c r="AGE25" s="653"/>
      <c r="AGF25" s="653"/>
      <c r="AGG25" s="653"/>
      <c r="AGH25" s="653"/>
      <c r="AGI25" s="653"/>
      <c r="AGJ25" s="653"/>
      <c r="AGK25" s="653"/>
      <c r="AGL25" s="653"/>
      <c r="AGM25" s="653"/>
      <c r="AGN25" s="653"/>
      <c r="AGO25" s="653"/>
      <c r="AGP25" s="653"/>
      <c r="AGQ25" s="653"/>
      <c r="AGR25" s="653"/>
      <c r="AGS25" s="653"/>
      <c r="AGT25" s="653"/>
      <c r="AGU25" s="653"/>
      <c r="AGV25" s="653"/>
      <c r="AGW25" s="653"/>
      <c r="AGX25" s="653"/>
      <c r="AGY25" s="653"/>
      <c r="AGZ25" s="653"/>
      <c r="AHA25" s="653"/>
      <c r="AHB25" s="653"/>
      <c r="AHC25" s="653"/>
      <c r="AHD25" s="653"/>
      <c r="AHE25" s="653"/>
      <c r="AHF25" s="653"/>
      <c r="AHG25" s="653"/>
      <c r="AHH25" s="653"/>
      <c r="AHI25" s="653"/>
      <c r="AHJ25" s="653"/>
      <c r="AHK25" s="653"/>
      <c r="AHL25" s="653"/>
      <c r="AHM25" s="653"/>
      <c r="AHN25" s="653"/>
      <c r="AHO25" s="653"/>
      <c r="AHP25" s="653"/>
      <c r="AHQ25" s="653"/>
      <c r="AHR25" s="653"/>
      <c r="AHS25" s="653"/>
      <c r="AHT25" s="653"/>
      <c r="AHU25" s="653"/>
      <c r="AHV25" s="653"/>
      <c r="AHW25" s="653"/>
      <c r="AHX25" s="653"/>
      <c r="AHY25" s="653"/>
      <c r="AHZ25" s="653"/>
      <c r="AIA25" s="653"/>
      <c r="AIB25" s="653"/>
      <c r="AIC25" s="653"/>
      <c r="AID25" s="653"/>
      <c r="AIE25" s="653"/>
      <c r="AIF25" s="653"/>
      <c r="AIG25" s="653"/>
      <c r="AIH25" s="653"/>
      <c r="AII25" s="653"/>
      <c r="AIJ25" s="653"/>
      <c r="AIK25" s="653"/>
      <c r="AIL25" s="653"/>
      <c r="AIM25" s="653"/>
      <c r="AIN25" s="653"/>
      <c r="AIO25" s="653"/>
      <c r="AIP25" s="653"/>
      <c r="AIQ25" s="653"/>
      <c r="AIR25" s="653"/>
      <c r="AIS25" s="653"/>
      <c r="AIT25" s="653"/>
      <c r="AIU25" s="653"/>
      <c r="AIV25" s="653"/>
      <c r="AIW25" s="653"/>
      <c r="AIX25" s="653"/>
      <c r="AIY25" s="653"/>
      <c r="AIZ25" s="653"/>
      <c r="AJA25" s="653"/>
      <c r="AJB25" s="653"/>
      <c r="AJC25" s="653"/>
      <c r="AJD25" s="653"/>
      <c r="AJE25" s="653"/>
      <c r="AJF25" s="653"/>
      <c r="AJG25" s="653"/>
      <c r="AJH25" s="653"/>
      <c r="AJI25" s="653"/>
      <c r="AJJ25" s="653"/>
      <c r="AJK25" s="653"/>
      <c r="AJL25" s="653"/>
      <c r="AJM25" s="653"/>
      <c r="AJN25" s="653"/>
      <c r="AJO25" s="653"/>
      <c r="AJP25" s="653"/>
      <c r="AJQ25" s="653"/>
      <c r="AJR25" s="653"/>
      <c r="AJS25" s="653"/>
      <c r="AJT25" s="653"/>
      <c r="AJU25" s="653"/>
      <c r="AJV25" s="653"/>
      <c r="AJW25" s="653"/>
      <c r="AJX25" s="653"/>
      <c r="AJY25" s="653"/>
      <c r="AJZ25" s="653"/>
      <c r="AKA25" s="653"/>
      <c r="AKB25" s="653"/>
      <c r="AKC25" s="653"/>
      <c r="AKD25" s="653"/>
      <c r="AKE25" s="653"/>
      <c r="AKF25" s="653"/>
      <c r="AKG25" s="653"/>
      <c r="AKH25" s="653"/>
      <c r="AKI25" s="653"/>
      <c r="AKJ25" s="653"/>
      <c r="AKK25" s="653"/>
      <c r="AKL25" s="653"/>
      <c r="AKM25" s="653"/>
      <c r="AKN25" s="653"/>
      <c r="AKO25" s="653"/>
      <c r="AKP25" s="653"/>
      <c r="AKQ25" s="653"/>
      <c r="AKR25" s="653"/>
      <c r="AKS25" s="653"/>
      <c r="AKT25" s="653"/>
      <c r="AKU25" s="653"/>
      <c r="AKV25" s="653"/>
      <c r="AKW25" s="653"/>
      <c r="AKX25" s="653"/>
      <c r="AKY25" s="653"/>
      <c r="AKZ25" s="653"/>
      <c r="ALA25" s="653"/>
      <c r="ALB25" s="653"/>
      <c r="ALC25" s="653"/>
      <c r="ALD25" s="653"/>
      <c r="ALE25" s="653"/>
      <c r="ALF25" s="653"/>
      <c r="ALG25" s="653"/>
      <c r="ALH25" s="653"/>
      <c r="ALI25" s="653"/>
      <c r="ALJ25" s="653"/>
      <c r="ALK25" s="653"/>
      <c r="ALL25" s="653"/>
      <c r="ALM25" s="653"/>
      <c r="ALN25" s="653"/>
      <c r="ALO25" s="653"/>
      <c r="ALP25" s="653"/>
      <c r="ALQ25" s="653"/>
      <c r="ALR25" s="653"/>
      <c r="ALS25" s="653"/>
      <c r="ALT25" s="653"/>
      <c r="ALU25" s="653"/>
      <c r="ALV25" s="653"/>
      <c r="ALW25" s="653"/>
      <c r="ALX25" s="653"/>
      <c r="ALY25" s="653"/>
      <c r="ALZ25" s="653"/>
      <c r="AMA25" s="653"/>
      <c r="AMB25" s="653"/>
      <c r="AMC25" s="653"/>
      <c r="AMD25" s="653"/>
      <c r="AME25" s="653"/>
      <c r="AMF25" s="653"/>
      <c r="AMG25" s="653"/>
      <c r="AMH25" s="653"/>
      <c r="AMI25" s="653"/>
      <c r="AMJ25" s="653"/>
      <c r="AMK25" s="653"/>
      <c r="AML25" s="653"/>
      <c r="AMM25" s="653"/>
      <c r="AMN25" s="653"/>
      <c r="AMO25" s="653"/>
      <c r="AMP25" s="653"/>
      <c r="AMQ25" s="653"/>
      <c r="AMR25" s="653"/>
      <c r="AMS25" s="653"/>
      <c r="AMT25" s="653"/>
      <c r="AMU25" s="653"/>
      <c r="AMV25" s="653"/>
      <c r="AMW25" s="653"/>
      <c r="AMX25" s="653"/>
      <c r="AMY25" s="653"/>
      <c r="AMZ25" s="653"/>
      <c r="ANA25" s="653"/>
      <c r="ANB25" s="653"/>
      <c r="ANC25" s="653"/>
      <c r="AND25" s="653"/>
      <c r="ANE25" s="653"/>
      <c r="ANF25" s="653"/>
      <c r="ANG25" s="653"/>
      <c r="ANH25" s="653"/>
      <c r="ANI25" s="653"/>
      <c r="ANJ25" s="653"/>
      <c r="ANK25" s="653"/>
      <c r="ANL25" s="653"/>
      <c r="ANM25" s="653"/>
      <c r="ANN25" s="653"/>
      <c r="ANO25" s="653"/>
      <c r="ANP25" s="653"/>
      <c r="ANQ25" s="653"/>
      <c r="ANR25" s="653"/>
      <c r="ANS25" s="653"/>
      <c r="ANT25" s="653"/>
      <c r="ANU25" s="653"/>
      <c r="ANV25" s="653"/>
      <c r="ANW25" s="653"/>
      <c r="ANX25" s="653"/>
      <c r="ANY25" s="653"/>
      <c r="ANZ25" s="653"/>
      <c r="AOA25" s="653"/>
      <c r="AOB25" s="653"/>
      <c r="AOC25" s="653"/>
      <c r="AOD25" s="653"/>
      <c r="AOE25" s="653"/>
      <c r="AOF25" s="653"/>
      <c r="AOG25" s="653"/>
      <c r="AOH25" s="653"/>
      <c r="AOI25" s="653"/>
      <c r="AOJ25" s="653"/>
      <c r="AOK25" s="653"/>
      <c r="AOL25" s="653"/>
      <c r="AOM25" s="653"/>
      <c r="AON25" s="653"/>
      <c r="AOO25" s="653"/>
      <c r="AOP25" s="653"/>
      <c r="AOQ25" s="653"/>
      <c r="AOR25" s="653"/>
      <c r="AOS25" s="653"/>
      <c r="AOT25" s="653"/>
      <c r="AOU25" s="653"/>
      <c r="AOV25" s="653"/>
      <c r="AOW25" s="653"/>
      <c r="AOX25" s="653"/>
      <c r="AOY25" s="653"/>
      <c r="AOZ25" s="653"/>
      <c r="APA25" s="653"/>
      <c r="APB25" s="653"/>
      <c r="APC25" s="653"/>
      <c r="APD25" s="653"/>
      <c r="APE25" s="653"/>
      <c r="APF25" s="653"/>
      <c r="APG25" s="653"/>
      <c r="APH25" s="653"/>
      <c r="API25" s="653"/>
      <c r="APJ25" s="653"/>
      <c r="APK25" s="653"/>
      <c r="APL25" s="653"/>
      <c r="APM25" s="653"/>
      <c r="APN25" s="653"/>
      <c r="APO25" s="653"/>
      <c r="APP25" s="653"/>
      <c r="APQ25" s="653"/>
      <c r="APR25" s="653"/>
      <c r="APS25" s="653"/>
      <c r="APT25" s="653"/>
      <c r="APU25" s="653"/>
      <c r="APV25" s="653"/>
      <c r="APW25" s="653"/>
      <c r="APX25" s="653"/>
      <c r="APY25" s="653"/>
      <c r="APZ25" s="653"/>
      <c r="AQA25" s="653"/>
      <c r="AQB25" s="653"/>
      <c r="AQC25" s="653"/>
      <c r="AQD25" s="653"/>
      <c r="AQE25" s="653"/>
      <c r="AQF25" s="653"/>
      <c r="AQG25" s="653"/>
      <c r="AQH25" s="653"/>
      <c r="AQI25" s="653"/>
      <c r="AQJ25" s="653"/>
      <c r="AQK25" s="653"/>
      <c r="AQL25" s="653"/>
      <c r="AQM25" s="653"/>
      <c r="AQN25" s="653"/>
      <c r="AQO25" s="653"/>
      <c r="AQP25" s="653"/>
      <c r="AQQ25" s="653"/>
      <c r="AQR25" s="653"/>
      <c r="AQS25" s="653"/>
      <c r="AQT25" s="653"/>
      <c r="AQU25" s="653"/>
      <c r="AQV25" s="653"/>
      <c r="AQW25" s="653"/>
      <c r="AQX25" s="653"/>
      <c r="AQY25" s="653"/>
      <c r="AQZ25" s="653"/>
      <c r="ARA25" s="653"/>
      <c r="ARB25" s="653"/>
      <c r="ARC25" s="653"/>
      <c r="ARD25" s="653"/>
      <c r="ARE25" s="653"/>
      <c r="ARF25" s="653"/>
      <c r="ARG25" s="653"/>
      <c r="ARH25" s="653"/>
      <c r="ARI25" s="653"/>
      <c r="ARJ25" s="653"/>
      <c r="ARK25" s="653"/>
      <c r="ARL25" s="653"/>
      <c r="ARM25" s="653"/>
      <c r="ARN25" s="653"/>
      <c r="ARO25" s="653"/>
      <c r="ARP25" s="653"/>
      <c r="ARQ25" s="653"/>
      <c r="ARR25" s="653"/>
      <c r="ARS25" s="653"/>
      <c r="ART25" s="653"/>
      <c r="ARU25" s="653"/>
      <c r="ARV25" s="653"/>
      <c r="ARW25" s="653"/>
      <c r="ARX25" s="653"/>
      <c r="ARY25" s="653"/>
      <c r="ARZ25" s="653"/>
      <c r="ASA25" s="653"/>
      <c r="ASB25" s="653"/>
      <c r="ASC25" s="653"/>
      <c r="ASD25" s="653"/>
      <c r="ASE25" s="653"/>
      <c r="ASF25" s="653"/>
      <c r="ASG25" s="653"/>
      <c r="ASH25" s="653"/>
      <c r="ASI25" s="653"/>
      <c r="ASJ25" s="653"/>
      <c r="ASK25" s="653"/>
      <c r="ASL25" s="653"/>
      <c r="ASM25" s="653"/>
      <c r="ASN25" s="653"/>
      <c r="ASO25" s="653"/>
      <c r="ASP25" s="653"/>
      <c r="ASQ25" s="653"/>
      <c r="ASR25" s="653"/>
      <c r="ASS25" s="653"/>
      <c r="AST25" s="653"/>
      <c r="ASU25" s="653"/>
      <c r="ASV25" s="653"/>
      <c r="ASW25" s="653"/>
      <c r="ASX25" s="653"/>
      <c r="ASY25" s="653"/>
      <c r="ASZ25" s="653"/>
      <c r="ATA25" s="653"/>
      <c r="ATB25" s="653"/>
      <c r="ATC25" s="653"/>
      <c r="ATD25" s="653"/>
      <c r="ATE25" s="653"/>
      <c r="ATF25" s="653"/>
      <c r="ATG25" s="653"/>
      <c r="ATH25" s="653"/>
      <c r="ATI25" s="653"/>
      <c r="ATJ25" s="653"/>
      <c r="ATK25" s="653"/>
      <c r="ATL25" s="653"/>
      <c r="ATM25" s="653"/>
      <c r="ATN25" s="653"/>
      <c r="ATO25" s="653"/>
      <c r="ATP25" s="653"/>
      <c r="ATQ25" s="653"/>
      <c r="ATR25" s="653"/>
      <c r="ATS25" s="653"/>
      <c r="ATT25" s="653"/>
      <c r="ATU25" s="653"/>
      <c r="ATV25" s="653"/>
      <c r="ATW25" s="653"/>
      <c r="ATX25" s="653"/>
      <c r="ATY25" s="653"/>
      <c r="ATZ25" s="653"/>
      <c r="AUA25" s="653"/>
      <c r="AUB25" s="653"/>
      <c r="AUC25" s="653"/>
      <c r="AUD25" s="653"/>
      <c r="AUE25" s="653"/>
      <c r="AUF25" s="653"/>
      <c r="AUG25" s="653"/>
      <c r="AUH25" s="653"/>
      <c r="AUI25" s="653"/>
      <c r="AUJ25" s="653"/>
      <c r="AUK25" s="653"/>
      <c r="AUL25" s="653"/>
      <c r="AUM25" s="653"/>
      <c r="AUN25" s="653"/>
      <c r="AUO25" s="653"/>
      <c r="AUP25" s="653"/>
      <c r="AUQ25" s="653"/>
      <c r="AUR25" s="653"/>
      <c r="AUS25" s="653"/>
      <c r="AUT25" s="653"/>
      <c r="AUU25" s="653"/>
      <c r="AUV25" s="653"/>
      <c r="AUW25" s="653"/>
      <c r="AUX25" s="653"/>
      <c r="AUY25" s="653"/>
      <c r="AUZ25" s="653"/>
      <c r="AVA25" s="653"/>
      <c r="AVB25" s="653"/>
      <c r="AVC25" s="653"/>
      <c r="AVD25" s="653"/>
      <c r="AVE25" s="653"/>
      <c r="AVF25" s="653"/>
      <c r="AVG25" s="653"/>
      <c r="AVH25" s="653"/>
      <c r="AVI25" s="653"/>
      <c r="AVJ25" s="653"/>
      <c r="AVK25" s="653"/>
      <c r="AVL25" s="653"/>
      <c r="AVM25" s="653"/>
      <c r="AVN25" s="653"/>
      <c r="AVO25" s="653"/>
      <c r="AVP25" s="653"/>
      <c r="AVQ25" s="653"/>
      <c r="AVR25" s="653"/>
      <c r="AVS25" s="653"/>
      <c r="AVT25" s="653"/>
      <c r="AVU25" s="653"/>
      <c r="AVV25" s="653"/>
      <c r="AVW25" s="653"/>
      <c r="AVX25" s="653"/>
      <c r="AVY25" s="653"/>
      <c r="AVZ25" s="653"/>
      <c r="AWA25" s="653"/>
      <c r="AWB25" s="653"/>
      <c r="AWC25" s="653"/>
      <c r="AWD25" s="653"/>
      <c r="AWE25" s="653"/>
      <c r="AWF25" s="653"/>
      <c r="AWG25" s="653"/>
      <c r="AWH25" s="653"/>
      <c r="AWI25" s="653"/>
      <c r="AWJ25" s="653"/>
      <c r="AWK25" s="653"/>
      <c r="AWL25" s="653"/>
      <c r="AWM25" s="653"/>
      <c r="AWN25" s="653"/>
      <c r="AWO25" s="653"/>
      <c r="AWP25" s="653"/>
      <c r="AWQ25" s="653"/>
      <c r="AWR25" s="653"/>
      <c r="AWS25" s="653"/>
      <c r="AWT25" s="653"/>
      <c r="AWU25" s="653"/>
      <c r="AWV25" s="653"/>
      <c r="AWW25" s="653"/>
      <c r="AWX25" s="653"/>
      <c r="AWY25" s="653"/>
      <c r="AWZ25" s="653"/>
      <c r="AXA25" s="653"/>
      <c r="AXB25" s="653"/>
      <c r="AXC25" s="653"/>
      <c r="AXD25" s="653"/>
      <c r="AXE25" s="653"/>
      <c r="AXF25" s="653"/>
      <c r="AXG25" s="653"/>
      <c r="AXH25" s="653"/>
      <c r="AXI25" s="653"/>
      <c r="AXJ25" s="653"/>
      <c r="AXK25" s="653"/>
      <c r="AXL25" s="653"/>
      <c r="AXM25" s="653"/>
      <c r="AXN25" s="653"/>
      <c r="AXO25" s="653"/>
      <c r="AXP25" s="653"/>
      <c r="AXQ25" s="653"/>
      <c r="AXR25" s="653"/>
      <c r="AXS25" s="653"/>
      <c r="AXT25" s="653"/>
      <c r="AXU25" s="653"/>
      <c r="AXV25" s="653"/>
      <c r="AXW25" s="653"/>
      <c r="AXX25" s="653"/>
      <c r="AXY25" s="653"/>
      <c r="AXZ25" s="653"/>
      <c r="AYA25" s="653"/>
      <c r="AYB25" s="653"/>
      <c r="AYC25" s="653"/>
      <c r="AYD25" s="653"/>
      <c r="AYE25" s="653"/>
      <c r="AYF25" s="653"/>
      <c r="AYG25" s="653"/>
      <c r="AYH25" s="653"/>
      <c r="AYI25" s="653"/>
      <c r="AYJ25" s="653"/>
      <c r="AYK25" s="653"/>
      <c r="AYL25" s="653"/>
      <c r="AYM25" s="653"/>
      <c r="AYN25" s="653"/>
      <c r="AYO25" s="653"/>
      <c r="AYP25" s="653"/>
      <c r="AYQ25" s="653"/>
      <c r="AYR25" s="653"/>
      <c r="AYS25" s="653"/>
      <c r="AYT25" s="653"/>
      <c r="AYU25" s="653"/>
      <c r="AYV25" s="653"/>
      <c r="AYW25" s="653"/>
      <c r="AYX25" s="653"/>
      <c r="AYY25" s="653"/>
      <c r="AYZ25" s="653"/>
      <c r="AZA25" s="653"/>
      <c r="AZB25" s="653"/>
      <c r="AZC25" s="653"/>
      <c r="AZD25" s="653"/>
      <c r="AZE25" s="653"/>
      <c r="AZF25" s="653"/>
      <c r="AZG25" s="653"/>
      <c r="AZH25" s="653"/>
      <c r="AZI25" s="653"/>
      <c r="AZJ25" s="653"/>
      <c r="AZK25" s="653"/>
      <c r="AZL25" s="653"/>
      <c r="AZM25" s="653"/>
      <c r="AZN25" s="653"/>
      <c r="AZO25" s="653"/>
      <c r="AZP25" s="653"/>
      <c r="AZQ25" s="653"/>
      <c r="AZR25" s="653"/>
      <c r="AZS25" s="653"/>
      <c r="AZT25" s="653"/>
      <c r="AZU25" s="653"/>
      <c r="AZV25" s="653"/>
      <c r="AZW25" s="653"/>
      <c r="AZX25" s="653"/>
      <c r="AZY25" s="653"/>
      <c r="AZZ25" s="653"/>
      <c r="BAA25" s="653"/>
      <c r="BAB25" s="653"/>
      <c r="BAC25" s="653"/>
      <c r="BAD25" s="653"/>
      <c r="BAE25" s="653"/>
      <c r="BAF25" s="653"/>
      <c r="BAG25" s="653"/>
      <c r="BAH25" s="653"/>
      <c r="BAI25" s="653"/>
      <c r="BAJ25" s="653"/>
      <c r="BAK25" s="653"/>
      <c r="BAL25" s="653"/>
      <c r="BAM25" s="653"/>
      <c r="BAN25" s="653"/>
      <c r="BAO25" s="653"/>
      <c r="BAP25" s="653"/>
      <c r="BAQ25" s="653"/>
      <c r="BAR25" s="653"/>
      <c r="BAS25" s="653"/>
      <c r="BAT25" s="653"/>
      <c r="BAU25" s="653"/>
      <c r="BAV25" s="653"/>
      <c r="BAW25" s="653"/>
      <c r="BAX25" s="653"/>
      <c r="BAY25" s="653"/>
      <c r="BAZ25" s="653"/>
      <c r="BBA25" s="653"/>
      <c r="BBB25" s="653"/>
      <c r="BBC25" s="653"/>
      <c r="BBD25" s="653"/>
      <c r="BBE25" s="653"/>
      <c r="BBF25" s="653"/>
      <c r="BBG25" s="653"/>
      <c r="BBH25" s="653"/>
      <c r="BBI25" s="653"/>
      <c r="BBJ25" s="653"/>
      <c r="BBK25" s="653"/>
      <c r="BBL25" s="653"/>
      <c r="BBM25" s="653"/>
      <c r="BBN25" s="653"/>
      <c r="BBO25" s="653"/>
      <c r="BBP25" s="653"/>
      <c r="BBQ25" s="653"/>
      <c r="BBR25" s="653"/>
      <c r="BBS25" s="653"/>
      <c r="BBT25" s="653"/>
      <c r="BBU25" s="653"/>
      <c r="BBV25" s="653"/>
      <c r="BBW25" s="653"/>
      <c r="BBX25" s="653"/>
      <c r="BBY25" s="653"/>
      <c r="BBZ25" s="653"/>
      <c r="BCA25" s="653"/>
      <c r="BCB25" s="653"/>
      <c r="BCC25" s="653"/>
      <c r="BCD25" s="653"/>
      <c r="BCE25" s="653"/>
      <c r="BCF25" s="653"/>
      <c r="BCG25" s="653"/>
      <c r="BCH25" s="653"/>
      <c r="BCI25" s="653"/>
      <c r="BCJ25" s="653"/>
      <c r="BCK25" s="653"/>
      <c r="BCL25" s="653"/>
      <c r="BCM25" s="653"/>
      <c r="BCN25" s="653"/>
      <c r="BCO25" s="653"/>
      <c r="BCP25" s="653"/>
      <c r="BCQ25" s="653"/>
      <c r="BCR25" s="653"/>
      <c r="BCS25" s="653"/>
      <c r="BCT25" s="653"/>
      <c r="BCU25" s="653"/>
      <c r="BCV25" s="653"/>
      <c r="BCW25" s="653"/>
      <c r="BCX25" s="653"/>
      <c r="BCY25" s="653"/>
      <c r="BCZ25" s="653"/>
      <c r="BDA25" s="653"/>
      <c r="BDB25" s="653"/>
      <c r="BDC25" s="653"/>
      <c r="BDD25" s="653"/>
      <c r="BDE25" s="653"/>
      <c r="BDF25" s="653"/>
      <c r="BDG25" s="653"/>
      <c r="BDH25" s="653"/>
      <c r="BDI25" s="653"/>
      <c r="BDJ25" s="653"/>
      <c r="BDK25" s="653"/>
      <c r="BDL25" s="653"/>
      <c r="BDM25" s="653"/>
      <c r="BDN25" s="653"/>
      <c r="BDO25" s="653"/>
      <c r="BDP25" s="653"/>
      <c r="BDQ25" s="653"/>
      <c r="BDR25" s="653"/>
      <c r="BDS25" s="653"/>
      <c r="BDT25" s="653"/>
      <c r="BDU25" s="653"/>
      <c r="BDV25" s="653"/>
      <c r="BDW25" s="653"/>
      <c r="BDX25" s="653"/>
      <c r="BDY25" s="653"/>
      <c r="BDZ25" s="653"/>
      <c r="BEA25" s="653"/>
      <c r="BEB25" s="653"/>
      <c r="BEC25" s="653"/>
      <c r="BED25" s="653"/>
      <c r="BEE25" s="653"/>
      <c r="BEF25" s="653"/>
      <c r="BEG25" s="653"/>
      <c r="BEH25" s="653"/>
      <c r="BEI25" s="653"/>
      <c r="BEJ25" s="653"/>
      <c r="BEK25" s="653"/>
      <c r="BEL25" s="653"/>
      <c r="BEM25" s="653"/>
      <c r="BEN25" s="653"/>
      <c r="BEO25" s="653"/>
      <c r="BEP25" s="653"/>
      <c r="BEQ25" s="653"/>
      <c r="BER25" s="653"/>
      <c r="BES25" s="653"/>
      <c r="BET25" s="653"/>
      <c r="BEU25" s="653"/>
      <c r="BEV25" s="653"/>
      <c r="BEW25" s="653"/>
      <c r="BEX25" s="653"/>
      <c r="BEY25" s="653"/>
      <c r="BEZ25" s="653"/>
      <c r="BFA25" s="653"/>
      <c r="BFB25" s="653"/>
      <c r="BFC25" s="653"/>
      <c r="BFD25" s="653"/>
      <c r="BFE25" s="653"/>
      <c r="BFF25" s="653"/>
      <c r="BFG25" s="653"/>
      <c r="BFH25" s="653"/>
      <c r="BFI25" s="653"/>
      <c r="BFJ25" s="653"/>
      <c r="BFK25" s="653"/>
      <c r="BFL25" s="653"/>
      <c r="BFM25" s="653"/>
      <c r="BFN25" s="653"/>
      <c r="BFO25" s="653"/>
      <c r="BFP25" s="653"/>
      <c r="BFQ25" s="653"/>
      <c r="BFR25" s="653"/>
      <c r="BFS25" s="653"/>
      <c r="BFT25" s="653"/>
      <c r="BFU25" s="653"/>
      <c r="BFV25" s="653"/>
      <c r="BFW25" s="653"/>
      <c r="BFX25" s="653"/>
      <c r="BFY25" s="653"/>
      <c r="BFZ25" s="653"/>
      <c r="BGA25" s="653"/>
      <c r="BGB25" s="653"/>
      <c r="BGC25" s="653"/>
      <c r="BGD25" s="653"/>
      <c r="BGE25" s="653"/>
      <c r="BGF25" s="653"/>
      <c r="BGG25" s="653"/>
      <c r="BGH25" s="653"/>
      <c r="BGI25" s="653"/>
      <c r="BGJ25" s="653"/>
      <c r="BGK25" s="653"/>
      <c r="BGL25" s="653"/>
      <c r="BGM25" s="653"/>
      <c r="BGN25" s="653"/>
      <c r="BGO25" s="653"/>
      <c r="BGP25" s="653"/>
      <c r="BGQ25" s="653"/>
      <c r="BGR25" s="653"/>
      <c r="BGS25" s="653"/>
      <c r="BGT25" s="653"/>
      <c r="BGU25" s="653"/>
      <c r="BGV25" s="653"/>
      <c r="BGW25" s="653"/>
      <c r="BGX25" s="653"/>
      <c r="BGY25" s="653"/>
      <c r="BGZ25" s="653"/>
      <c r="BHA25" s="653"/>
      <c r="BHB25" s="653"/>
      <c r="BHC25" s="653"/>
      <c r="BHD25" s="653"/>
      <c r="BHE25" s="653"/>
      <c r="BHF25" s="653"/>
      <c r="BHG25" s="653"/>
      <c r="BHH25" s="653"/>
      <c r="BHI25" s="653"/>
      <c r="BHJ25" s="653"/>
      <c r="BHK25" s="653"/>
      <c r="BHL25" s="653"/>
      <c r="BHM25" s="653"/>
      <c r="BHN25" s="653"/>
      <c r="BHO25" s="653"/>
      <c r="BHP25" s="653"/>
      <c r="BHQ25" s="653"/>
      <c r="BHR25" s="653"/>
      <c r="BHS25" s="653"/>
      <c r="BHT25" s="653"/>
      <c r="BHU25" s="653"/>
      <c r="BHV25" s="653"/>
      <c r="BHW25" s="653"/>
      <c r="BHX25" s="653"/>
      <c r="BHY25" s="653"/>
      <c r="BHZ25" s="653"/>
      <c r="BIA25" s="653"/>
      <c r="BIB25" s="653"/>
      <c r="BIC25" s="653"/>
      <c r="BID25" s="653"/>
      <c r="BIE25" s="653"/>
      <c r="BIF25" s="653"/>
      <c r="BIG25" s="653"/>
      <c r="BIH25" s="653"/>
      <c r="BII25" s="653"/>
      <c r="BIJ25" s="653"/>
      <c r="BIK25" s="653"/>
      <c r="BIL25" s="653"/>
      <c r="BIM25" s="653"/>
      <c r="BIN25" s="653"/>
      <c r="BIO25" s="653"/>
      <c r="BIP25" s="653"/>
      <c r="BIQ25" s="653"/>
      <c r="BIR25" s="653"/>
      <c r="BIS25" s="653"/>
      <c r="BIT25" s="653"/>
      <c r="BIU25" s="653"/>
      <c r="BIV25" s="653"/>
      <c r="BIW25" s="653"/>
      <c r="BIX25" s="653"/>
      <c r="BIY25" s="653"/>
      <c r="BIZ25" s="653"/>
      <c r="BJA25" s="653"/>
      <c r="BJB25" s="653"/>
      <c r="BJC25" s="653"/>
      <c r="BJD25" s="653"/>
      <c r="BJE25" s="653"/>
      <c r="BJF25" s="653"/>
      <c r="BJG25" s="653"/>
      <c r="BJH25" s="653"/>
      <c r="BJI25" s="653"/>
      <c r="BJJ25" s="653"/>
      <c r="BJK25" s="653"/>
      <c r="BJL25" s="653"/>
      <c r="BJM25" s="653"/>
      <c r="BJN25" s="653"/>
      <c r="BJO25" s="653"/>
      <c r="BJP25" s="653"/>
      <c r="BJQ25" s="653"/>
      <c r="BJR25" s="653"/>
      <c r="BJS25" s="653"/>
      <c r="BJT25" s="653"/>
      <c r="BJU25" s="653"/>
      <c r="BJV25" s="653"/>
      <c r="BJW25" s="653"/>
      <c r="BJX25" s="653"/>
      <c r="BJY25" s="653"/>
      <c r="BJZ25" s="653"/>
      <c r="BKA25" s="653"/>
      <c r="BKB25" s="653"/>
      <c r="BKC25" s="653"/>
      <c r="BKD25" s="653"/>
      <c r="BKE25" s="653"/>
      <c r="BKF25" s="653"/>
      <c r="BKG25" s="653"/>
      <c r="BKH25" s="653"/>
      <c r="BKI25" s="653"/>
      <c r="BKJ25" s="653"/>
      <c r="BKK25" s="653"/>
      <c r="BKL25" s="653"/>
      <c r="BKM25" s="653"/>
      <c r="BKN25" s="653"/>
      <c r="BKO25" s="653"/>
      <c r="BKP25" s="653"/>
      <c r="BKQ25" s="653"/>
      <c r="BKR25" s="653"/>
      <c r="BKS25" s="653"/>
      <c r="BKT25" s="653"/>
      <c r="BKU25" s="653"/>
      <c r="BKV25" s="653"/>
      <c r="BKW25" s="653"/>
      <c r="BKX25" s="653"/>
      <c r="BKY25" s="653"/>
      <c r="BKZ25" s="653"/>
      <c r="BLA25" s="653"/>
      <c r="BLB25" s="653"/>
      <c r="BLC25" s="653"/>
      <c r="BLD25" s="653"/>
      <c r="BLE25" s="653"/>
      <c r="BLF25" s="653"/>
      <c r="BLG25" s="653"/>
      <c r="BLH25" s="653"/>
      <c r="BLI25" s="653"/>
      <c r="BLJ25" s="653"/>
      <c r="BLK25" s="653"/>
      <c r="BLL25" s="653"/>
      <c r="BLM25" s="653"/>
      <c r="BLN25" s="653"/>
      <c r="BLO25" s="653"/>
      <c r="BLP25" s="653"/>
      <c r="BLQ25" s="653"/>
      <c r="BLR25" s="653"/>
      <c r="BLS25" s="653"/>
      <c r="BLT25" s="653"/>
      <c r="BLU25" s="653"/>
      <c r="BLV25" s="653"/>
      <c r="BLW25" s="653"/>
      <c r="BLX25" s="653"/>
      <c r="BLY25" s="653"/>
      <c r="BLZ25" s="653"/>
      <c r="BMA25" s="653"/>
      <c r="BMB25" s="653"/>
      <c r="BMC25" s="653"/>
      <c r="BMD25" s="653"/>
      <c r="BME25" s="653"/>
      <c r="BMF25" s="653"/>
      <c r="BMG25" s="653"/>
      <c r="BMH25" s="653"/>
      <c r="BMI25" s="653"/>
      <c r="BMJ25" s="653"/>
      <c r="BMK25" s="653"/>
      <c r="BML25" s="653"/>
      <c r="BMM25" s="653"/>
      <c r="BMN25" s="653"/>
      <c r="BMO25" s="653"/>
      <c r="BMP25" s="653"/>
      <c r="BMQ25" s="653"/>
      <c r="BMR25" s="653"/>
      <c r="BMS25" s="653"/>
      <c r="BMT25" s="653"/>
      <c r="BMU25" s="653"/>
      <c r="BMV25" s="653"/>
      <c r="BMW25" s="653"/>
      <c r="BMX25" s="653"/>
      <c r="BMY25" s="653"/>
      <c r="BMZ25" s="653"/>
      <c r="BNA25" s="653"/>
      <c r="BNB25" s="653"/>
      <c r="BNC25" s="653"/>
      <c r="BND25" s="653"/>
      <c r="BNE25" s="653"/>
      <c r="BNF25" s="653"/>
      <c r="BNG25" s="653"/>
      <c r="BNH25" s="653"/>
      <c r="BNI25" s="653"/>
      <c r="BNJ25" s="653"/>
      <c r="BNK25" s="653"/>
      <c r="BNL25" s="653"/>
      <c r="BNM25" s="653"/>
      <c r="BNN25" s="653"/>
      <c r="BNO25" s="653"/>
      <c r="BNP25" s="653"/>
      <c r="BNQ25" s="653"/>
      <c r="BNR25" s="653"/>
      <c r="BNS25" s="653"/>
      <c r="BNT25" s="653"/>
      <c r="BNU25" s="653"/>
      <c r="BNV25" s="653"/>
      <c r="BNW25" s="653"/>
      <c r="BNX25" s="653"/>
      <c r="BNY25" s="653"/>
      <c r="BNZ25" s="653"/>
      <c r="BOA25" s="653"/>
      <c r="BOB25" s="653"/>
      <c r="BOC25" s="653"/>
      <c r="BOD25" s="653"/>
      <c r="BOE25" s="653"/>
      <c r="BOF25" s="653"/>
      <c r="BOG25" s="653"/>
      <c r="BOH25" s="653"/>
      <c r="BOI25" s="653"/>
      <c r="BOJ25" s="653"/>
      <c r="BOK25" s="653"/>
      <c r="BOL25" s="653"/>
      <c r="BOM25" s="653"/>
      <c r="BON25" s="653"/>
      <c r="BOO25" s="653"/>
      <c r="BOP25" s="653"/>
      <c r="BOQ25" s="653"/>
      <c r="BOR25" s="653"/>
      <c r="BOS25" s="653"/>
      <c r="BOT25" s="653"/>
      <c r="BOU25" s="653"/>
      <c r="BOV25" s="653"/>
      <c r="BOW25" s="653"/>
      <c r="BOX25" s="653"/>
      <c r="BOY25" s="653"/>
      <c r="BOZ25" s="653"/>
      <c r="BPA25" s="653"/>
      <c r="BPB25" s="653"/>
      <c r="BPC25" s="653"/>
      <c r="BPD25" s="653"/>
      <c r="BPE25" s="653"/>
      <c r="BPF25" s="653"/>
      <c r="BPG25" s="653"/>
      <c r="BPH25" s="653"/>
      <c r="BPI25" s="653"/>
      <c r="BPJ25" s="653"/>
      <c r="BPK25" s="653"/>
      <c r="BPL25" s="653"/>
      <c r="BPM25" s="653"/>
      <c r="BPN25" s="653"/>
      <c r="BPO25" s="653"/>
      <c r="BPP25" s="653"/>
      <c r="BPQ25" s="653"/>
      <c r="BPR25" s="653"/>
      <c r="BPS25" s="653"/>
      <c r="BPT25" s="653"/>
      <c r="BPU25" s="653"/>
      <c r="BPV25" s="653"/>
      <c r="BPW25" s="653"/>
      <c r="BPX25" s="653"/>
      <c r="BPY25" s="653"/>
      <c r="BPZ25" s="653"/>
      <c r="BQA25" s="653"/>
      <c r="BQB25" s="653"/>
      <c r="BQC25" s="653"/>
      <c r="BQD25" s="653"/>
      <c r="BQE25" s="653"/>
      <c r="BQF25" s="653"/>
      <c r="BQG25" s="653"/>
      <c r="BQH25" s="653"/>
      <c r="BQI25" s="653"/>
      <c r="BQJ25" s="653"/>
      <c r="BQK25" s="653"/>
      <c r="BQL25" s="653"/>
      <c r="BQM25" s="653"/>
      <c r="BQN25" s="653"/>
      <c r="BQO25" s="653"/>
      <c r="BQP25" s="653"/>
      <c r="BQQ25" s="653"/>
      <c r="BQR25" s="653"/>
      <c r="BQS25" s="653"/>
      <c r="BQT25" s="653"/>
      <c r="BQU25" s="653"/>
      <c r="BQV25" s="653"/>
      <c r="BQW25" s="653"/>
      <c r="BQX25" s="653"/>
      <c r="BQY25" s="653"/>
      <c r="BQZ25" s="653"/>
      <c r="BRA25" s="653"/>
      <c r="BRB25" s="653"/>
      <c r="BRC25" s="653"/>
      <c r="BRD25" s="653"/>
      <c r="BRE25" s="653"/>
      <c r="BRF25" s="653"/>
      <c r="BRG25" s="653"/>
      <c r="BRH25" s="653"/>
      <c r="BRI25" s="653"/>
      <c r="BRJ25" s="653"/>
      <c r="BRK25" s="653"/>
      <c r="BRL25" s="653"/>
      <c r="BRM25" s="653"/>
      <c r="BRN25" s="653"/>
      <c r="BRO25" s="653"/>
      <c r="BRP25" s="653"/>
      <c r="BRQ25" s="653"/>
      <c r="BRR25" s="653"/>
      <c r="BRS25" s="653"/>
      <c r="BRT25" s="653"/>
      <c r="BRU25" s="653"/>
      <c r="BRV25" s="653"/>
      <c r="BRW25" s="653"/>
      <c r="BRX25" s="653"/>
      <c r="BRY25" s="653"/>
      <c r="BRZ25" s="653"/>
      <c r="BSA25" s="653"/>
      <c r="BSB25" s="653"/>
      <c r="BSC25" s="653"/>
      <c r="BSD25" s="653"/>
      <c r="BSE25" s="653"/>
      <c r="BSF25" s="653"/>
      <c r="BSG25" s="653"/>
      <c r="BSH25" s="653"/>
      <c r="BSI25" s="653"/>
      <c r="BSJ25" s="653"/>
      <c r="BSK25" s="653"/>
      <c r="BSL25" s="653"/>
      <c r="BSM25" s="653"/>
      <c r="BSN25" s="653"/>
      <c r="BSO25" s="653"/>
      <c r="BSP25" s="653"/>
      <c r="BSQ25" s="653"/>
      <c r="BSR25" s="653"/>
      <c r="BSS25" s="653"/>
      <c r="BST25" s="653"/>
      <c r="BSU25" s="653"/>
      <c r="BSV25" s="653"/>
      <c r="BSW25" s="653"/>
      <c r="BSX25" s="653"/>
      <c r="BSY25" s="653"/>
      <c r="BSZ25" s="653"/>
      <c r="BTA25" s="653"/>
      <c r="BTB25" s="653"/>
      <c r="BTC25" s="653"/>
      <c r="BTD25" s="653"/>
      <c r="BTE25" s="653"/>
      <c r="BTF25" s="653"/>
      <c r="BTG25" s="653"/>
      <c r="BTH25" s="653"/>
      <c r="BTI25" s="653"/>
      <c r="BTJ25" s="653"/>
      <c r="BTK25" s="653"/>
      <c r="BTL25" s="653"/>
      <c r="BTM25" s="653"/>
      <c r="BTN25" s="653"/>
      <c r="BTO25" s="653"/>
      <c r="BTP25" s="653"/>
      <c r="BTQ25" s="653"/>
      <c r="BTR25" s="653"/>
      <c r="BTS25" s="653"/>
      <c r="BTT25" s="653"/>
      <c r="BTU25" s="653"/>
      <c r="BTV25" s="653"/>
      <c r="BTW25" s="653"/>
      <c r="BTX25" s="653"/>
      <c r="BTY25" s="653"/>
      <c r="BTZ25" s="653"/>
      <c r="BUA25" s="653"/>
      <c r="BUB25" s="653"/>
      <c r="BUC25" s="653"/>
      <c r="BUD25" s="653"/>
      <c r="BUE25" s="653"/>
      <c r="BUF25" s="653"/>
      <c r="BUG25" s="653"/>
      <c r="BUH25" s="653"/>
      <c r="BUI25" s="653"/>
      <c r="BUJ25" s="653"/>
      <c r="BUK25" s="653"/>
      <c r="BUL25" s="653"/>
      <c r="BUM25" s="653"/>
      <c r="BUN25" s="653"/>
      <c r="BUO25" s="653"/>
      <c r="BUP25" s="653"/>
      <c r="BUQ25" s="653"/>
      <c r="BUR25" s="653"/>
      <c r="BUS25" s="653"/>
      <c r="BUT25" s="653"/>
      <c r="BUU25" s="653"/>
      <c r="BUV25" s="653"/>
      <c r="BUW25" s="653"/>
      <c r="BUX25" s="653"/>
      <c r="BUY25" s="653"/>
      <c r="BUZ25" s="653"/>
      <c r="BVA25" s="653"/>
      <c r="BVB25" s="653"/>
      <c r="BVC25" s="653"/>
      <c r="BVD25" s="653"/>
      <c r="BVE25" s="653"/>
      <c r="BVF25" s="653"/>
      <c r="BVG25" s="653"/>
      <c r="BVH25" s="653"/>
      <c r="BVI25" s="653"/>
      <c r="BVJ25" s="653"/>
      <c r="BVK25" s="653"/>
      <c r="BVL25" s="653"/>
      <c r="BVM25" s="653"/>
      <c r="BVN25" s="653"/>
      <c r="BVO25" s="653"/>
      <c r="BVP25" s="653"/>
      <c r="BVQ25" s="653"/>
      <c r="BVR25" s="653"/>
      <c r="BVS25" s="653"/>
      <c r="BVT25" s="653"/>
      <c r="BVU25" s="653"/>
      <c r="BVV25" s="653"/>
      <c r="BVW25" s="653"/>
      <c r="BVX25" s="653"/>
      <c r="BVY25" s="653"/>
      <c r="BVZ25" s="653"/>
      <c r="BWA25" s="653"/>
      <c r="BWB25" s="653"/>
      <c r="BWC25" s="653"/>
      <c r="BWD25" s="653"/>
      <c r="BWE25" s="653"/>
      <c r="BWF25" s="653"/>
      <c r="BWG25" s="653"/>
      <c r="BWH25" s="653"/>
      <c r="BWI25" s="653"/>
      <c r="BWJ25" s="653"/>
      <c r="BWK25" s="653"/>
      <c r="BWL25" s="653"/>
      <c r="BWM25" s="653"/>
      <c r="BWN25" s="653"/>
      <c r="BWO25" s="653"/>
      <c r="BWP25" s="653"/>
      <c r="BWQ25" s="653"/>
      <c r="BWR25" s="653"/>
      <c r="BWS25" s="653"/>
      <c r="BWT25" s="653"/>
      <c r="BWU25" s="653"/>
      <c r="BWV25" s="653"/>
      <c r="BWW25" s="653"/>
      <c r="BWX25" s="653"/>
      <c r="BWY25" s="653"/>
      <c r="BWZ25" s="653"/>
      <c r="BXA25" s="653"/>
      <c r="BXB25" s="653"/>
      <c r="BXC25" s="653"/>
      <c r="BXD25" s="653"/>
      <c r="BXE25" s="653"/>
      <c r="BXF25" s="653"/>
      <c r="BXG25" s="653"/>
      <c r="BXH25" s="653"/>
      <c r="BXI25" s="653"/>
      <c r="BXJ25" s="653"/>
      <c r="BXK25" s="653"/>
      <c r="BXL25" s="653"/>
      <c r="BXM25" s="653"/>
      <c r="BXN25" s="653"/>
      <c r="BXO25" s="653"/>
      <c r="BXP25" s="653"/>
      <c r="BXQ25" s="653"/>
    </row>
    <row r="26" spans="1:1993" ht="21" customHeight="1" x14ac:dyDescent="0.5">
      <c r="A26" s="809" t="s">
        <v>793</v>
      </c>
      <c r="B26" s="1198">
        <v>27889.991221227036</v>
      </c>
      <c r="C26" s="1199">
        <v>30472.731989970434</v>
      </c>
      <c r="D26" s="1199">
        <v>33218.211829675573</v>
      </c>
      <c r="E26" s="1199">
        <v>27428.934466969564</v>
      </c>
      <c r="F26" s="1199">
        <v>33326.828991197101</v>
      </c>
      <c r="G26" s="1199">
        <v>34234.920269912793</v>
      </c>
      <c r="H26" s="1199">
        <v>32807.455683093503</v>
      </c>
      <c r="I26" s="1199">
        <v>36097.590534893658</v>
      </c>
      <c r="J26" s="1199">
        <v>34202.041787444607</v>
      </c>
      <c r="K26" s="1199">
        <v>35629.409730986117</v>
      </c>
      <c r="L26" s="1199">
        <v>35829.799563187822</v>
      </c>
      <c r="M26" s="1199">
        <v>36537.207329154888</v>
      </c>
      <c r="N26" s="1199">
        <v>35826.762863601012</v>
      </c>
      <c r="O26" s="1199">
        <v>36245.891460484694</v>
      </c>
      <c r="P26" s="1199">
        <v>41406.0584448644</v>
      </c>
      <c r="Q26" s="1199">
        <v>38246.898544406336</v>
      </c>
      <c r="R26" s="1199">
        <v>37682.399611981942</v>
      </c>
      <c r="S26" s="1199">
        <v>37619.541592431648</v>
      </c>
      <c r="T26" s="1199">
        <v>36048.246446760328</v>
      </c>
      <c r="U26" s="1199">
        <v>36115.592216543802</v>
      </c>
      <c r="V26" s="1199">
        <v>32589.340099377187</v>
      </c>
      <c r="W26" s="1199">
        <v>32148.58919184086</v>
      </c>
      <c r="X26" s="1199">
        <v>32449.280157051915</v>
      </c>
      <c r="Y26" s="1199">
        <v>30828.962402117726</v>
      </c>
      <c r="Z26" s="1199">
        <v>30740.485378237219</v>
      </c>
      <c r="AA26" s="1199">
        <v>37394.721162565409</v>
      </c>
      <c r="AB26" s="1199">
        <v>28857.570108451044</v>
      </c>
    </row>
    <row r="27" spans="1:1993" ht="21" customHeight="1" x14ac:dyDescent="0.5">
      <c r="A27" s="783" t="s">
        <v>3122</v>
      </c>
      <c r="B27" s="1197">
        <v>25822.464382958598</v>
      </c>
      <c r="C27" s="1165">
        <v>24497.074800354119</v>
      </c>
      <c r="D27" s="1165">
        <v>25389.339255708241</v>
      </c>
      <c r="E27" s="1165">
        <v>27624.690030171449</v>
      </c>
      <c r="F27" s="1165">
        <v>26262.570966939977</v>
      </c>
      <c r="G27" s="1165">
        <v>25661.436773562436</v>
      </c>
      <c r="H27" s="1165">
        <v>25416.033621111725</v>
      </c>
      <c r="I27" s="1165">
        <v>25055.740865629581</v>
      </c>
      <c r="J27" s="1165">
        <v>28936.836933392286</v>
      </c>
      <c r="K27" s="1165">
        <v>29040.394491347808</v>
      </c>
      <c r="L27" s="1165">
        <v>30206.752635290501</v>
      </c>
      <c r="M27" s="1165">
        <v>26613.023146541807</v>
      </c>
      <c r="N27" s="1165">
        <v>30913.775075286903</v>
      </c>
      <c r="O27" s="1165">
        <v>31625.52033900157</v>
      </c>
      <c r="P27" s="1165">
        <v>31060.756932185017</v>
      </c>
      <c r="Q27" s="1165">
        <v>34031.846301889695</v>
      </c>
      <c r="R27" s="1165">
        <v>40404.298701752785</v>
      </c>
      <c r="S27" s="1165">
        <v>39683.892261024783</v>
      </c>
      <c r="T27" s="1165">
        <v>40632.205824751181</v>
      </c>
      <c r="U27" s="1165">
        <v>38729.454275623757</v>
      </c>
      <c r="V27" s="1165">
        <v>38676.413872999474</v>
      </c>
      <c r="W27" s="1165">
        <v>38251.096890463632</v>
      </c>
      <c r="X27" s="1165">
        <v>35662.056777422251</v>
      </c>
      <c r="Y27" s="1165">
        <v>32709.436849611411</v>
      </c>
      <c r="Z27" s="1165">
        <v>30516.407828522028</v>
      </c>
      <c r="AA27" s="1165">
        <v>29714.84873617566</v>
      </c>
      <c r="AB27" s="1165">
        <v>27022.746644771945</v>
      </c>
    </row>
    <row r="28" spans="1:1993" ht="21" customHeight="1" thickBot="1" x14ac:dyDescent="0.55000000000000004">
      <c r="A28" s="812" t="s">
        <v>795</v>
      </c>
      <c r="B28" s="1200">
        <v>8066.5293043786587</v>
      </c>
      <c r="C28" s="1201">
        <v>7844.9024899280539</v>
      </c>
      <c r="D28" s="1201">
        <v>8345.0833143569525</v>
      </c>
      <c r="E28" s="1201">
        <v>7043.3582612301689</v>
      </c>
      <c r="F28" s="1201">
        <v>6488.9626685234362</v>
      </c>
      <c r="G28" s="1201">
        <v>6494.1338326819014</v>
      </c>
      <c r="H28" s="1201">
        <v>6835.3512236725137</v>
      </c>
      <c r="I28" s="1201">
        <v>6802.8645135440938</v>
      </c>
      <c r="J28" s="1201">
        <v>6387.6472653385799</v>
      </c>
      <c r="K28" s="1201">
        <v>6243.5951531516102</v>
      </c>
      <c r="L28" s="1201">
        <v>6329.13518730122</v>
      </c>
      <c r="M28" s="1201">
        <v>6364.2378972829438</v>
      </c>
      <c r="N28" s="1201">
        <v>5913.7803432957935</v>
      </c>
      <c r="O28" s="1201">
        <v>5654.5769508903031</v>
      </c>
      <c r="P28" s="1201">
        <v>5599.3073454421065</v>
      </c>
      <c r="Q28" s="1201">
        <v>6304.1088660572659</v>
      </c>
      <c r="R28" s="1201">
        <v>6660.4156103527839</v>
      </c>
      <c r="S28" s="1201">
        <v>6624.3775596565938</v>
      </c>
      <c r="T28" s="1201">
        <v>6055.4880193848985</v>
      </c>
      <c r="U28" s="1201">
        <v>6060.1721583842427</v>
      </c>
      <c r="V28" s="1201">
        <v>6467.0554470453708</v>
      </c>
      <c r="W28" s="1201">
        <v>6249.6162166227723</v>
      </c>
      <c r="X28" s="1201">
        <v>6278.5050411009997</v>
      </c>
      <c r="Y28" s="1201">
        <v>6466.2432873145299</v>
      </c>
      <c r="Z28" s="1201">
        <v>6147.7984624187284</v>
      </c>
      <c r="AA28" s="1201">
        <v>5828.471901894125</v>
      </c>
      <c r="AB28" s="1201">
        <v>5612.3456548378481</v>
      </c>
    </row>
    <row r="29" spans="1:1993" ht="21" customHeight="1" thickTop="1" thickBot="1" x14ac:dyDescent="0.55000000000000004">
      <c r="A29" s="815" t="s">
        <v>796</v>
      </c>
      <c r="B29" s="1202">
        <v>422602.04616551159</v>
      </c>
      <c r="C29" s="1203">
        <v>420904.50768610759</v>
      </c>
      <c r="D29" s="1203">
        <v>425871.63182700693</v>
      </c>
      <c r="E29" s="1203">
        <v>424152.34238586848</v>
      </c>
      <c r="F29" s="1203">
        <v>429381.65368239867</v>
      </c>
      <c r="G29" s="1203">
        <v>431585.95011227031</v>
      </c>
      <c r="H29" s="1203">
        <v>433595.77655009262</v>
      </c>
      <c r="I29" s="1203">
        <v>435880.77902424673</v>
      </c>
      <c r="J29" s="1203">
        <v>439845.23311801307</v>
      </c>
      <c r="K29" s="1203">
        <v>444359.36248979933</v>
      </c>
      <c r="L29" s="1203">
        <v>444946.69414004404</v>
      </c>
      <c r="M29" s="1203">
        <v>445925.55049792019</v>
      </c>
      <c r="N29" s="1203">
        <v>446713.56285898428</v>
      </c>
      <c r="O29" s="1203">
        <v>446840.61533045681</v>
      </c>
      <c r="P29" s="1203">
        <v>440124.09743704548</v>
      </c>
      <c r="Q29" s="1203">
        <v>443386.76050163939</v>
      </c>
      <c r="R29" s="1203">
        <v>450457.11506544222</v>
      </c>
      <c r="S29" s="1203">
        <v>448736.82751908962</v>
      </c>
      <c r="T29" s="1203">
        <v>449983.40976825054</v>
      </c>
      <c r="U29" s="1203">
        <v>451030.01946007769</v>
      </c>
      <c r="V29" s="1203">
        <v>447641.88954086509</v>
      </c>
      <c r="W29" s="1203">
        <v>440482.820363543</v>
      </c>
      <c r="X29" s="1203">
        <v>438923.62345419277</v>
      </c>
      <c r="Y29" s="1203">
        <v>440877.30986333417</v>
      </c>
      <c r="Z29" s="1203">
        <v>439167.00692663639</v>
      </c>
      <c r="AA29" s="1203">
        <v>448692.44845711556</v>
      </c>
      <c r="AB29" s="1203">
        <v>440348.15179122851</v>
      </c>
    </row>
    <row r="30" spans="1:1993" ht="21" customHeight="1" thickTop="1" thickBot="1" x14ac:dyDescent="0.55000000000000004">
      <c r="A30" s="815" t="s">
        <v>797</v>
      </c>
      <c r="B30" s="1202">
        <v>360823.06125694729</v>
      </c>
      <c r="C30" s="1203">
        <v>358089.79840585496</v>
      </c>
      <c r="D30" s="1203">
        <v>358918.99742726621</v>
      </c>
      <c r="E30" s="1203">
        <v>362055.35962749727</v>
      </c>
      <c r="F30" s="1203">
        <v>363303.29105573817</v>
      </c>
      <c r="G30" s="1203">
        <v>365195.45923611312</v>
      </c>
      <c r="H30" s="1203">
        <v>368536.93602221488</v>
      </c>
      <c r="I30" s="1203">
        <v>367924.5831101794</v>
      </c>
      <c r="J30" s="1203">
        <v>370318.70713183761</v>
      </c>
      <c r="K30" s="1203">
        <v>373445.96311431378</v>
      </c>
      <c r="L30" s="1203">
        <v>372581.00675426453</v>
      </c>
      <c r="M30" s="1203">
        <v>376411.08212494059</v>
      </c>
      <c r="N30" s="1203">
        <v>374059.24457680061</v>
      </c>
      <c r="O30" s="1203">
        <v>373314.62658008031</v>
      </c>
      <c r="P30" s="1203">
        <v>362057.97471455391</v>
      </c>
      <c r="Q30" s="1203">
        <v>364803.90678928612</v>
      </c>
      <c r="R30" s="1203">
        <v>365710.00114135467</v>
      </c>
      <c r="S30" s="1203">
        <v>364809.01610597665</v>
      </c>
      <c r="T30" s="1203">
        <v>367247.46947735414</v>
      </c>
      <c r="U30" s="1203">
        <v>370124.80080952588</v>
      </c>
      <c r="V30" s="1203">
        <v>369909.08012144302</v>
      </c>
      <c r="W30" s="1203">
        <v>363833.51806461578</v>
      </c>
      <c r="X30" s="1203">
        <v>364533.78147861763</v>
      </c>
      <c r="Y30" s="1203">
        <v>370872.66732429049</v>
      </c>
      <c r="Z30" s="1203">
        <v>371762.31525745842</v>
      </c>
      <c r="AA30" s="1203">
        <v>375754.40665648039</v>
      </c>
      <c r="AB30" s="1203">
        <v>378855.4893831677</v>
      </c>
    </row>
    <row r="31" spans="1:1993" s="650" customFormat="1" ht="18" customHeight="1" thickTop="1" x14ac:dyDescent="0.35">
      <c r="A31" s="818" t="s">
        <v>574</v>
      </c>
      <c r="B31" s="1204"/>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row>
    <row r="32" spans="1:1993" s="149" customFormat="1" ht="20.25" customHeight="1" x14ac:dyDescent="0.25">
      <c r="A32" s="149" t="s">
        <v>2586</v>
      </c>
    </row>
    <row r="33" spans="1:28" ht="21.75" customHeight="1" x14ac:dyDescent="0.35">
      <c r="A33" s="149" t="s">
        <v>3119</v>
      </c>
      <c r="B33" s="1205"/>
      <c r="C33" s="1205"/>
      <c r="D33" s="1205"/>
      <c r="E33" s="1205"/>
      <c r="F33" s="1205"/>
      <c r="G33" s="1205"/>
      <c r="H33" s="1205"/>
      <c r="I33" s="1205"/>
      <c r="J33" s="1205"/>
      <c r="K33" s="1205"/>
      <c r="L33" s="1205"/>
      <c r="M33" s="1205"/>
      <c r="N33" s="1205"/>
      <c r="O33" s="1205"/>
      <c r="P33" s="1205"/>
      <c r="Q33" s="1205"/>
      <c r="R33" s="1205"/>
      <c r="S33" s="1205"/>
      <c r="T33" s="1205"/>
      <c r="U33" s="1205"/>
      <c r="V33" s="1205"/>
      <c r="W33" s="1205"/>
      <c r="X33" s="1205"/>
      <c r="Y33" s="1205"/>
      <c r="Z33" s="1205"/>
      <c r="AA33" s="1205"/>
      <c r="AB33" s="1205"/>
    </row>
    <row r="34" spans="1:28" ht="16.7" customHeight="1" x14ac:dyDescent="0.35">
      <c r="A34" s="652" t="s">
        <v>3123</v>
      </c>
      <c r="B34" s="1206"/>
      <c r="C34" s="1206"/>
      <c r="D34" s="1206"/>
      <c r="E34" s="1206"/>
      <c r="F34" s="1206"/>
      <c r="G34" s="1206"/>
      <c r="H34" s="1206"/>
      <c r="I34" s="1206"/>
      <c r="J34" s="1206"/>
      <c r="K34" s="1206"/>
      <c r="L34" s="1206"/>
      <c r="M34" s="1206"/>
      <c r="N34" s="1206"/>
      <c r="O34" s="1206"/>
      <c r="P34" s="1206"/>
      <c r="Q34" s="1206"/>
      <c r="R34" s="1206"/>
      <c r="S34" s="1206"/>
      <c r="T34" s="1206"/>
      <c r="U34" s="1206"/>
      <c r="V34" s="1206"/>
      <c r="W34" s="1206"/>
      <c r="X34" s="1206"/>
      <c r="Y34" s="1206"/>
      <c r="Z34" s="1206"/>
      <c r="AA34" s="1206"/>
      <c r="AB34" s="1206"/>
    </row>
    <row r="35" spans="1:28" ht="16.7" customHeight="1" x14ac:dyDescent="0.35">
      <c r="A35" s="1147" t="s">
        <v>429</v>
      </c>
      <c r="B35" s="1205"/>
      <c r="C35" s="1205"/>
      <c r="D35" s="1205"/>
      <c r="E35" s="1205"/>
      <c r="F35" s="1205"/>
      <c r="G35" s="1205"/>
      <c r="H35" s="1205"/>
      <c r="I35" s="1205"/>
      <c r="J35" s="1205"/>
      <c r="K35" s="1205"/>
      <c r="L35" s="1205"/>
      <c r="M35" s="1205"/>
      <c r="N35" s="1205"/>
      <c r="O35" s="1205"/>
      <c r="P35" s="1205"/>
      <c r="Q35" s="1205"/>
      <c r="R35" s="1205"/>
      <c r="S35" s="1205"/>
      <c r="T35" s="1205"/>
      <c r="U35" s="1205"/>
      <c r="V35" s="1205"/>
      <c r="W35" s="1205"/>
      <c r="X35" s="1205"/>
      <c r="Y35" s="1205"/>
      <c r="Z35" s="1205"/>
      <c r="AA35" s="1205"/>
      <c r="AB35" s="1205"/>
    </row>
    <row r="36" spans="1:28" ht="16.7" customHeight="1" x14ac:dyDescent="0.35">
      <c r="A36" s="841"/>
    </row>
    <row r="38" spans="1:28" x14ac:dyDescent="0.35">
      <c r="B38" s="1108"/>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08"/>
      <c r="Y38" s="1108"/>
      <c r="Z38" s="1108"/>
      <c r="AA38" s="1108"/>
      <c r="AB38" s="1108"/>
    </row>
    <row r="39" spans="1:28" x14ac:dyDescent="0.35">
      <c r="B39" s="1108"/>
      <c r="C39" s="1108"/>
      <c r="D39" s="1108"/>
      <c r="E39" s="1108"/>
      <c r="F39" s="1108"/>
      <c r="G39" s="1108"/>
      <c r="H39" s="1108"/>
      <c r="K39" s="1108"/>
      <c r="L39" s="1108"/>
      <c r="M39" s="1108"/>
      <c r="N39" s="1108"/>
      <c r="O39" s="1108"/>
      <c r="P39" s="1108"/>
      <c r="Q39" s="1108"/>
      <c r="R39" s="1108"/>
      <c r="S39" s="1108"/>
      <c r="T39" s="1108"/>
      <c r="U39" s="1108"/>
      <c r="V39" s="1108"/>
      <c r="W39" s="1108"/>
      <c r="X39" s="1108"/>
      <c r="Y39" s="1108"/>
      <c r="Z39" s="1108"/>
      <c r="AA39" s="1108"/>
      <c r="AB39" s="1108"/>
    </row>
  </sheetData>
  <mergeCells count="1">
    <mergeCell ref="A1:AB1"/>
  </mergeCells>
  <pageMargins left="0.75" right="0.75" top="0.75" bottom="0.75" header="0.3" footer="0"/>
  <pageSetup paperSize="9" scale="54"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7C6BD-6F46-48B6-AF9B-4F6934AE674B}">
  <sheetPr>
    <pageSetUpPr fitToPage="1"/>
  </sheetPr>
  <dimension ref="A1:P112"/>
  <sheetViews>
    <sheetView showGridLines="0" zoomScale="90" zoomScaleNormal="90" zoomScaleSheetLayoutView="85" workbookViewId="0">
      <pane xSplit="5" ySplit="11" topLeftCell="F12" activePane="bottomRight" state="frozen"/>
      <selection activeCell="A25" sqref="A25"/>
      <selection pane="topRight" activeCell="A25" sqref="A25"/>
      <selection pane="bottomLeft" activeCell="A25" sqref="A25"/>
      <selection pane="bottomRight"/>
    </sheetView>
  </sheetViews>
  <sheetFormatPr defaultColWidth="9.140625" defaultRowHeight="14.25" x14ac:dyDescent="0.25"/>
  <cols>
    <col min="1" max="1" width="16.85546875" style="1224" customWidth="1"/>
    <col min="2" max="2" width="10" style="1224" customWidth="1"/>
    <col min="3" max="3" width="9.5703125" style="1224" customWidth="1"/>
    <col min="4" max="4" width="13.28515625" style="1224" customWidth="1"/>
    <col min="5" max="5" width="12.7109375" style="1224" customWidth="1"/>
    <col min="6" max="6" width="13.42578125" style="1224" customWidth="1"/>
    <col min="7" max="7" width="12.85546875" style="1224" customWidth="1"/>
    <col min="8" max="8" width="13.42578125" style="1224" customWidth="1"/>
    <col min="9" max="9" width="9.28515625" style="1224" customWidth="1"/>
    <col min="10" max="11" width="10" style="1224" customWidth="1"/>
    <col min="12" max="12" width="7.28515625" style="1224" customWidth="1"/>
    <col min="13" max="16384" width="9.140625" style="1224"/>
  </cols>
  <sheetData>
    <row r="1" spans="1:12" s="1209" customFormat="1" ht="22.5" customHeight="1" x14ac:dyDescent="0.3">
      <c r="A1" s="1207" t="s">
        <v>3124</v>
      </c>
      <c r="B1" s="1208"/>
      <c r="C1" s="1208"/>
      <c r="D1" s="1208"/>
      <c r="E1" s="1208"/>
      <c r="F1" s="1208"/>
      <c r="G1" s="1208"/>
      <c r="H1" s="1208"/>
      <c r="I1" s="1208"/>
      <c r="J1" s="1208"/>
      <c r="K1" s="1208"/>
      <c r="L1" s="1208"/>
    </row>
    <row r="2" spans="1:12" s="1210" customFormat="1" ht="7.5" customHeight="1" thickBot="1" x14ac:dyDescent="0.3">
      <c r="B2" s="1211"/>
      <c r="C2" s="1211"/>
      <c r="D2" s="1212"/>
      <c r="E2" s="1213"/>
      <c r="F2" s="1212"/>
      <c r="G2" s="1212"/>
      <c r="H2" s="1212"/>
      <c r="I2" s="1212"/>
      <c r="J2" s="1212"/>
      <c r="K2" s="1212"/>
      <c r="L2" s="1212"/>
    </row>
    <row r="3" spans="1:12" s="1210" customFormat="1" ht="34.5" customHeight="1" x14ac:dyDescent="0.25">
      <c r="A3" s="3746" t="s">
        <v>3125</v>
      </c>
      <c r="B3" s="3749" t="s">
        <v>3126</v>
      </c>
      <c r="C3" s="3750"/>
      <c r="D3" s="3753" t="s">
        <v>3127</v>
      </c>
      <c r="E3" s="3750"/>
      <c r="F3" s="3753" t="s">
        <v>3128</v>
      </c>
      <c r="G3" s="3750"/>
      <c r="H3" s="3753" t="s">
        <v>3129</v>
      </c>
      <c r="I3" s="3750"/>
      <c r="J3" s="3753" t="s">
        <v>3130</v>
      </c>
      <c r="K3" s="3750"/>
    </row>
    <row r="4" spans="1:12" s="1210" customFormat="1" ht="17.25" thickBot="1" x14ac:dyDescent="0.3">
      <c r="A4" s="3747"/>
      <c r="B4" s="3751"/>
      <c r="C4" s="3752"/>
      <c r="D4" s="3754"/>
      <c r="E4" s="3752"/>
      <c r="F4" s="3755" t="s">
        <v>3131</v>
      </c>
      <c r="G4" s="3756"/>
      <c r="H4" s="3754"/>
      <c r="I4" s="3752"/>
      <c r="J4" s="3754"/>
      <c r="K4" s="3752"/>
    </row>
    <row r="5" spans="1:12" s="1210" customFormat="1" ht="18.75" customHeight="1" thickBot="1" x14ac:dyDescent="0.3">
      <c r="A5" s="3747"/>
      <c r="B5" s="3757" t="s">
        <v>3132</v>
      </c>
      <c r="C5" s="3758"/>
      <c r="D5" s="3739" t="s">
        <v>3133</v>
      </c>
      <c r="E5" s="3736"/>
      <c r="F5" s="3735" t="s">
        <v>3134</v>
      </c>
      <c r="G5" s="3736"/>
      <c r="H5" s="3739" t="s">
        <v>3135</v>
      </c>
      <c r="I5" s="3736"/>
      <c r="J5" s="3739"/>
      <c r="K5" s="3736"/>
    </row>
    <row r="6" spans="1:12" s="1210" customFormat="1" ht="18.75" customHeight="1" thickBot="1" x14ac:dyDescent="0.3">
      <c r="A6" s="3747"/>
      <c r="B6" s="1214" t="s">
        <v>3136</v>
      </c>
      <c r="C6" s="1215" t="s">
        <v>3137</v>
      </c>
      <c r="D6" s="1216" t="s">
        <v>3136</v>
      </c>
      <c r="E6" s="1215" t="s">
        <v>3137</v>
      </c>
      <c r="F6" s="1216" t="s">
        <v>3136</v>
      </c>
      <c r="G6" s="1215" t="s">
        <v>3137</v>
      </c>
      <c r="H6" s="1216" t="s">
        <v>3136</v>
      </c>
      <c r="I6" s="1215" t="s">
        <v>3138</v>
      </c>
      <c r="J6" s="1216" t="s">
        <v>3136</v>
      </c>
      <c r="K6" s="1215" t="s">
        <v>3137</v>
      </c>
    </row>
    <row r="7" spans="1:12" s="1210" customFormat="1" ht="18.75" customHeight="1" thickBot="1" x14ac:dyDescent="0.35">
      <c r="A7" s="3748"/>
      <c r="B7" s="3740" t="s">
        <v>29</v>
      </c>
      <c r="C7" s="3741"/>
      <c r="D7" s="3741"/>
      <c r="E7" s="3741"/>
      <c r="F7" s="3741"/>
      <c r="G7" s="3741"/>
      <c r="H7" s="3741"/>
      <c r="I7" s="3742"/>
      <c r="J7" s="3743" t="s">
        <v>3139</v>
      </c>
      <c r="K7" s="3744"/>
    </row>
    <row r="8" spans="1:12" ht="15.75" hidden="1" customHeight="1" thickTop="1" thickBot="1" x14ac:dyDescent="0.3">
      <c r="A8" s="1217">
        <v>42992</v>
      </c>
      <c r="B8" s="1218">
        <v>361175.69677423354</v>
      </c>
      <c r="C8" s="1219">
        <v>88286.459009553524</v>
      </c>
      <c r="D8" s="1220">
        <v>40838.256150537141</v>
      </c>
      <c r="E8" s="1219">
        <v>7974.4071671473275</v>
      </c>
      <c r="F8" s="1220">
        <v>32506.689252031556</v>
      </c>
      <c r="G8" s="1219">
        <v>5296.603179006177</v>
      </c>
      <c r="H8" s="1220">
        <v>8331.5668985055854</v>
      </c>
      <c r="I8" s="1221">
        <v>2677.8039881411505</v>
      </c>
      <c r="J8" s="1222">
        <v>10.860238774177406</v>
      </c>
      <c r="K8" s="1223"/>
    </row>
    <row r="9" spans="1:12" ht="15.75" hidden="1" customHeight="1" x14ac:dyDescent="0.25">
      <c r="A9" s="1217">
        <v>43006</v>
      </c>
      <c r="B9" s="1225">
        <v>366721.28067960928</v>
      </c>
      <c r="C9" s="1226">
        <v>87823.449350442621</v>
      </c>
      <c r="D9" s="1227">
        <v>42864.53315141143</v>
      </c>
      <c r="E9" s="1226">
        <v>8575.0335684122801</v>
      </c>
      <c r="F9" s="1227">
        <v>33040.295497566556</v>
      </c>
      <c r="G9" s="1226">
        <v>5245.8201367587426</v>
      </c>
      <c r="H9" s="1227">
        <v>9824.2376538448734</v>
      </c>
      <c r="I9" s="1228">
        <v>3329.2134316535376</v>
      </c>
      <c r="J9" s="1229">
        <v>11.6885862396572</v>
      </c>
      <c r="K9" s="1230">
        <v>9.7639453151005871</v>
      </c>
    </row>
    <row r="10" spans="1:12" ht="15.75" hidden="1" customHeight="1" x14ac:dyDescent="0.25">
      <c r="A10" s="1217">
        <v>43020</v>
      </c>
      <c r="B10" s="1225">
        <v>368153.52089342714</v>
      </c>
      <c r="C10" s="1226">
        <v>88430.119801853085</v>
      </c>
      <c r="D10" s="1227">
        <v>40573.210905210013</v>
      </c>
      <c r="E10" s="1226">
        <v>9065.1625724645492</v>
      </c>
      <c r="F10" s="1227">
        <v>33176.874799229125</v>
      </c>
      <c r="G10" s="1226">
        <v>5277.1019088973944</v>
      </c>
      <c r="H10" s="1227">
        <v>7396.3361059808885</v>
      </c>
      <c r="I10" s="1228">
        <v>3788.0606635671547</v>
      </c>
      <c r="J10" s="1222">
        <v>11.02073146190421</v>
      </c>
      <c r="K10" s="1223">
        <v>10.251215980230512</v>
      </c>
    </row>
    <row r="11" spans="1:12" ht="15.75" hidden="1" customHeight="1" x14ac:dyDescent="0.25">
      <c r="A11" s="1217">
        <v>43034</v>
      </c>
      <c r="B11" s="1231">
        <v>366499.60203842353</v>
      </c>
      <c r="C11" s="1232">
        <v>88994.852652033514</v>
      </c>
      <c r="D11" s="1232">
        <v>39842.170658852134</v>
      </c>
      <c r="E11" s="1232">
        <v>8861.1292133211446</v>
      </c>
      <c r="F11" s="1232">
        <v>33025.948978694731</v>
      </c>
      <c r="G11" s="1232">
        <v>5312.3679622976115</v>
      </c>
      <c r="H11" s="1232">
        <v>6816.2216801574032</v>
      </c>
      <c r="I11" s="1232">
        <v>3548.7612510235331</v>
      </c>
      <c r="J11" s="1233">
        <v>10.87099970566274</v>
      </c>
      <c r="K11" s="1233">
        <v>9.9569008198348534</v>
      </c>
    </row>
    <row r="12" spans="1:12" ht="15.75" hidden="1" customHeight="1" x14ac:dyDescent="0.25">
      <c r="A12" s="1217">
        <v>43048</v>
      </c>
      <c r="B12" s="1231">
        <v>365392.24261965213</v>
      </c>
      <c r="C12" s="1232">
        <v>91823.283922713556</v>
      </c>
      <c r="D12" s="1232">
        <v>40123.950403650735</v>
      </c>
      <c r="E12" s="1232">
        <v>10729.603939666975</v>
      </c>
      <c r="F12" s="1232">
        <v>32926.321972470367</v>
      </c>
      <c r="G12" s="1232">
        <v>5482.0502775616969</v>
      </c>
      <c r="H12" s="1232">
        <v>7197.6284311803684</v>
      </c>
      <c r="I12" s="1232">
        <v>5247.5536621052779</v>
      </c>
      <c r="J12" s="1233">
        <v>10.981062464814553</v>
      </c>
      <c r="K12" s="1233">
        <v>11.685057951856678</v>
      </c>
    </row>
    <row r="13" spans="1:12" ht="15.75" hidden="1" customHeight="1" x14ac:dyDescent="0.25">
      <c r="A13" s="1217">
        <v>43062</v>
      </c>
      <c r="B13" s="1231">
        <v>368515.28300039214</v>
      </c>
      <c r="C13" s="1232">
        <v>91311.460366474566</v>
      </c>
      <c r="D13" s="1232">
        <v>41715.648082138592</v>
      </c>
      <c r="E13" s="1232">
        <v>13184.120952340229</v>
      </c>
      <c r="F13" s="1232">
        <v>33208.211432067146</v>
      </c>
      <c r="G13" s="1232">
        <v>5450.796980633907</v>
      </c>
      <c r="H13" s="1232">
        <v>8507.4366500714459</v>
      </c>
      <c r="I13" s="1232">
        <v>7733.3239717063216</v>
      </c>
      <c r="J13" s="1233">
        <v>11.319923489331703</v>
      </c>
      <c r="K13" s="1233">
        <v>14.438626761007145</v>
      </c>
    </row>
    <row r="14" spans="1:12" ht="15.75" hidden="1" customHeight="1" x14ac:dyDescent="0.25">
      <c r="A14" s="1217">
        <v>43076</v>
      </c>
      <c r="B14" s="1231">
        <v>367898.51831961353</v>
      </c>
      <c r="C14" s="1232">
        <v>91528.577010380468</v>
      </c>
      <c r="D14" s="1232">
        <v>42133.972753866423</v>
      </c>
      <c r="E14" s="1232">
        <v>15222.627779706396</v>
      </c>
      <c r="F14" s="1232">
        <v>33154.896981184182</v>
      </c>
      <c r="G14" s="1232">
        <v>5462.3610656768496</v>
      </c>
      <c r="H14" s="1232">
        <v>8979.0757726822412</v>
      </c>
      <c r="I14" s="1232">
        <v>9760.2667140295453</v>
      </c>
      <c r="J14" s="1233">
        <v>11.452607351156098</v>
      </c>
      <c r="K14" s="1233">
        <v>16.631557352825407</v>
      </c>
    </row>
    <row r="15" spans="1:12" ht="15.75" hidden="1" customHeight="1" x14ac:dyDescent="0.25">
      <c r="A15" s="1217">
        <v>43090</v>
      </c>
      <c r="B15" s="1231">
        <v>368923.65798190067</v>
      </c>
      <c r="C15" s="1232">
        <v>89603.379112250273</v>
      </c>
      <c r="D15" s="1232">
        <v>47596.278203546433</v>
      </c>
      <c r="E15" s="1232">
        <v>17091.410395667794</v>
      </c>
      <c r="F15" s="1232">
        <v>33246.865712184277</v>
      </c>
      <c r="G15" s="1232">
        <v>5347.0450841928732</v>
      </c>
      <c r="H15" s="1232">
        <v>14349.412491362156</v>
      </c>
      <c r="I15" s="1232">
        <v>11744.365311474921</v>
      </c>
      <c r="J15" s="1233">
        <v>12.901389535143743</v>
      </c>
      <c r="K15" s="1233">
        <v>19.074515453548464</v>
      </c>
    </row>
    <row r="16" spans="1:12" ht="15.75" hidden="1" customHeight="1" x14ac:dyDescent="0.25">
      <c r="A16" s="1217">
        <v>43104</v>
      </c>
      <c r="B16" s="1231">
        <v>374750.1169682336</v>
      </c>
      <c r="C16" s="1232">
        <v>88667.989477667652</v>
      </c>
      <c r="D16" s="1232">
        <v>42368.639704460715</v>
      </c>
      <c r="E16" s="1232">
        <v>18894.39994165333</v>
      </c>
      <c r="F16" s="1232">
        <v>33765.260986603498</v>
      </c>
      <c r="G16" s="1232">
        <v>5294.9123956850735</v>
      </c>
      <c r="H16" s="1232">
        <v>8603.3787178572165</v>
      </c>
      <c r="I16" s="1232">
        <v>13599.487545968255</v>
      </c>
      <c r="J16" s="1233">
        <v>11.305837619805779</v>
      </c>
      <c r="K16" s="1233">
        <v>21.309155708794055</v>
      </c>
    </row>
    <row r="17" spans="1:11" ht="15.75" hidden="1" customHeight="1" x14ac:dyDescent="0.25">
      <c r="A17" s="1217">
        <v>43118</v>
      </c>
      <c r="B17" s="1231">
        <v>378080.413921008</v>
      </c>
      <c r="C17" s="1232">
        <v>88772.861863336817</v>
      </c>
      <c r="D17" s="1232">
        <v>42872.336828682855</v>
      </c>
      <c r="E17" s="1232">
        <v>17898.0590058249</v>
      </c>
      <c r="F17" s="1232">
        <v>34061.797667196857</v>
      </c>
      <c r="G17" s="1232">
        <v>5303.3314355961083</v>
      </c>
      <c r="H17" s="1232">
        <v>8810.5391614859982</v>
      </c>
      <c r="I17" s="1232">
        <v>12594.727570228792</v>
      </c>
      <c r="J17" s="1233">
        <v>11.339475743813624</v>
      </c>
      <c r="K17" s="1233">
        <v>20.161633443088082</v>
      </c>
    </row>
    <row r="18" spans="1:11" ht="15.75" hidden="1" customHeight="1" x14ac:dyDescent="0.25">
      <c r="A18" s="1217">
        <v>43132</v>
      </c>
      <c r="B18" s="1231">
        <v>377868.33374124137</v>
      </c>
      <c r="C18" s="1232">
        <v>87165.367335338407</v>
      </c>
      <c r="D18" s="1232">
        <v>43811.698241464983</v>
      </c>
      <c r="E18" s="1232">
        <v>19077.167230392701</v>
      </c>
      <c r="F18" s="1232">
        <v>34040.716998714459</v>
      </c>
      <c r="G18" s="1232">
        <v>5208.2107321184812</v>
      </c>
      <c r="H18" s="1232">
        <v>9770.981242750524</v>
      </c>
      <c r="I18" s="1232">
        <v>13868.956498274219</v>
      </c>
      <c r="J18" s="1233">
        <v>11.594434973602889</v>
      </c>
      <c r="K18" s="1233">
        <v>21.886177748784032</v>
      </c>
    </row>
    <row r="19" spans="1:11" ht="15.75" hidden="1" customHeight="1" x14ac:dyDescent="0.25">
      <c r="A19" s="1217">
        <v>43146</v>
      </c>
      <c r="B19" s="1231">
        <v>377690.09701586573</v>
      </c>
      <c r="C19" s="1232">
        <v>86156.903383648823</v>
      </c>
      <c r="D19" s="1232">
        <v>42282.992490204284</v>
      </c>
      <c r="E19" s="1232">
        <v>18995.701364856057</v>
      </c>
      <c r="F19" s="1232">
        <v>34024.067169074777</v>
      </c>
      <c r="G19" s="1232">
        <v>5148.1085779210216</v>
      </c>
      <c r="H19" s="1232">
        <v>8258.9253211295072</v>
      </c>
      <c r="I19" s="1232">
        <v>13847.592786935034</v>
      </c>
      <c r="J19" s="1233">
        <v>11.195155187886245</v>
      </c>
      <c r="K19" s="1233">
        <v>22.047799559682332</v>
      </c>
    </row>
    <row r="20" spans="1:11" ht="15.75" hidden="1" customHeight="1" x14ac:dyDescent="0.25">
      <c r="A20" s="1217">
        <v>43160</v>
      </c>
      <c r="B20" s="1231">
        <v>375677.31823860138</v>
      </c>
      <c r="C20" s="1232">
        <v>85049.020841844147</v>
      </c>
      <c r="D20" s="1232">
        <v>40600.052544635706</v>
      </c>
      <c r="E20" s="1232">
        <v>16973.173954279744</v>
      </c>
      <c r="F20" s="1232">
        <v>33842.443557269653</v>
      </c>
      <c r="G20" s="1232">
        <v>5081.951306646969</v>
      </c>
      <c r="H20" s="1232">
        <v>6757.608987366053</v>
      </c>
      <c r="I20" s="1232">
        <v>11891.222647632774</v>
      </c>
      <c r="J20" s="1233">
        <v>10.807160979266166</v>
      </c>
      <c r="K20" s="1233">
        <v>19.956930469361662</v>
      </c>
    </row>
    <row r="21" spans="1:11" ht="15.75" hidden="1" customHeight="1" x14ac:dyDescent="0.25">
      <c r="A21" s="1217">
        <v>43174</v>
      </c>
      <c r="B21" s="1231">
        <v>376573.50971649645</v>
      </c>
      <c r="C21" s="1232">
        <v>85181.03374988625</v>
      </c>
      <c r="D21" s="1232">
        <v>42823.113843861429</v>
      </c>
      <c r="E21" s="1232">
        <v>21168.244242468729</v>
      </c>
      <c r="F21" s="1232">
        <v>33922.764503166996</v>
      </c>
      <c r="G21" s="1232">
        <v>5090.0962725382888</v>
      </c>
      <c r="H21" s="1232">
        <v>8900.3493406944326</v>
      </c>
      <c r="I21" s="1232">
        <v>16078.14796993044</v>
      </c>
      <c r="J21" s="1233">
        <v>11.371780738401069</v>
      </c>
      <c r="K21" s="1233">
        <v>24.850889112973455</v>
      </c>
    </row>
    <row r="22" spans="1:11" ht="15.75" hidden="1" customHeight="1" thickTop="1" x14ac:dyDescent="0.25">
      <c r="A22" s="1217">
        <v>43188</v>
      </c>
      <c r="B22" s="1231">
        <v>378583.52052852785</v>
      </c>
      <c r="C22" s="1232">
        <v>86413.663919740837</v>
      </c>
      <c r="D22" s="1232">
        <v>42595.272157928557</v>
      </c>
      <c r="E22" s="1232">
        <v>20353.883067532362</v>
      </c>
      <c r="F22" s="1232">
        <v>34103.333071793248</v>
      </c>
      <c r="G22" s="1232">
        <v>5164.2756857006243</v>
      </c>
      <c r="H22" s="1232">
        <v>8491.9390861353095</v>
      </c>
      <c r="I22" s="1232">
        <v>15189.607381831738</v>
      </c>
      <c r="J22" s="1233">
        <v>11.251221949244574</v>
      </c>
      <c r="K22" s="1233">
        <v>23.554010030678267</v>
      </c>
    </row>
    <row r="23" spans="1:11" ht="15.75" hidden="1" customHeight="1" x14ac:dyDescent="0.25">
      <c r="A23" s="1217">
        <v>43202</v>
      </c>
      <c r="B23" s="1231">
        <v>377347.04610080703</v>
      </c>
      <c r="C23" s="1232">
        <v>90478.734485362249</v>
      </c>
      <c r="D23" s="1232">
        <v>39131.149764157853</v>
      </c>
      <c r="E23" s="1232">
        <v>19823.104455390032</v>
      </c>
      <c r="F23" s="1232">
        <v>33991.895497573802</v>
      </c>
      <c r="G23" s="1232">
        <v>5408.2831701209607</v>
      </c>
      <c r="H23" s="1232">
        <v>5139.2542665840519</v>
      </c>
      <c r="I23" s="1232">
        <v>14414.82128526907</v>
      </c>
      <c r="J23" s="1233">
        <v>10.370069189226964</v>
      </c>
      <c r="K23" s="1233">
        <v>21.909130988781722</v>
      </c>
    </row>
    <row r="24" spans="1:11" ht="15.75" hidden="1" customHeight="1" thickTop="1" x14ac:dyDescent="0.25">
      <c r="A24" s="1217">
        <v>43216</v>
      </c>
      <c r="B24" s="1231">
        <v>373453.69189558004</v>
      </c>
      <c r="C24" s="1232">
        <v>91891.128292615322</v>
      </c>
      <c r="D24" s="1232">
        <v>40583.640503069277</v>
      </c>
      <c r="E24" s="1232">
        <v>16361.303275571398</v>
      </c>
      <c r="F24" s="1232">
        <v>33641.898612246638</v>
      </c>
      <c r="G24" s="1232">
        <v>5492.7568031272995</v>
      </c>
      <c r="H24" s="1232">
        <v>6941.7418908226391</v>
      </c>
      <c r="I24" s="1232">
        <v>10868.546472444097</v>
      </c>
      <c r="J24" s="1233">
        <v>10.867114553634327</v>
      </c>
      <c r="K24" s="1233">
        <v>17.80509563825461</v>
      </c>
    </row>
    <row r="25" spans="1:11" ht="15.75" hidden="1" customHeight="1" x14ac:dyDescent="0.25">
      <c r="A25" s="1217">
        <v>43230</v>
      </c>
      <c r="B25" s="1231">
        <v>374681.8052887306</v>
      </c>
      <c r="C25" s="1232">
        <v>90955.612484943165</v>
      </c>
      <c r="D25" s="1232">
        <v>41964.906426510708</v>
      </c>
      <c r="E25" s="1232">
        <v>20345.985123619659</v>
      </c>
      <c r="F25" s="1232">
        <v>33752.612807144433</v>
      </c>
      <c r="G25" s="1232">
        <v>5436.5031949908107</v>
      </c>
      <c r="H25" s="1232">
        <v>8212.2936193662754</v>
      </c>
      <c r="I25" s="1232">
        <v>14909.481928628848</v>
      </c>
      <c r="J25" s="1233">
        <v>11.200145252362192</v>
      </c>
      <c r="K25" s="1233">
        <v>22.369136513689845</v>
      </c>
    </row>
    <row r="26" spans="1:11" ht="14.25" hidden="1" customHeight="1" x14ac:dyDescent="0.25">
      <c r="A26" s="1217">
        <v>43244</v>
      </c>
      <c r="B26" s="1231">
        <v>375981.99733898998</v>
      </c>
      <c r="C26" s="1232">
        <v>90715.630133986691</v>
      </c>
      <c r="D26" s="1232">
        <v>43247.274830216433</v>
      </c>
      <c r="E26" s="1232">
        <v>23535.855182285803</v>
      </c>
      <c r="F26" s="1232">
        <v>33869.468978006553</v>
      </c>
      <c r="G26" s="1232">
        <v>5422.2116630409064</v>
      </c>
      <c r="H26" s="1232">
        <v>9377.80585220988</v>
      </c>
      <c r="I26" s="1232">
        <v>18113.643519244895</v>
      </c>
      <c r="J26" s="1233">
        <v>11.502485527578107</v>
      </c>
      <c r="K26" s="1233">
        <v>25.944652699345657</v>
      </c>
    </row>
    <row r="27" spans="1:11" ht="15.75" hidden="1" customHeight="1" thickTop="1" x14ac:dyDescent="0.25">
      <c r="A27" s="1217">
        <v>43258</v>
      </c>
      <c r="B27" s="1231">
        <v>373610.8215225492</v>
      </c>
      <c r="C27" s="1232">
        <v>92893.461633318759</v>
      </c>
      <c r="D27" s="1232">
        <v>42497.146968708577</v>
      </c>
      <c r="E27" s="1232">
        <v>23198.228343044429</v>
      </c>
      <c r="F27" s="1232">
        <v>33655.619837011356</v>
      </c>
      <c r="G27" s="1232">
        <v>5553.1770980111751</v>
      </c>
      <c r="H27" s="1232">
        <v>8841.5271316972212</v>
      </c>
      <c r="I27" s="1232">
        <v>17645.051245033254</v>
      </c>
      <c r="J27" s="1233">
        <v>11.374709864003142</v>
      </c>
      <c r="K27" s="1233">
        <v>24.972939898198128</v>
      </c>
    </row>
    <row r="28" spans="1:11" ht="15.75" hidden="1" customHeight="1" x14ac:dyDescent="0.25">
      <c r="A28" s="1217">
        <v>43272</v>
      </c>
      <c r="B28" s="1231">
        <v>374375.3046686608</v>
      </c>
      <c r="C28" s="1232">
        <v>91460.587041084378</v>
      </c>
      <c r="D28" s="1232">
        <v>40826.88678127429</v>
      </c>
      <c r="E28" s="1232">
        <v>24121.148555744552</v>
      </c>
      <c r="F28" s="1232">
        <v>33723.97314780335</v>
      </c>
      <c r="G28" s="1232">
        <v>5467.5047373824718</v>
      </c>
      <c r="H28" s="1232">
        <v>7102.9136334709401</v>
      </c>
      <c r="I28" s="1232">
        <v>18653.643818362081</v>
      </c>
      <c r="J28" s="1233">
        <v>10.905336509150342</v>
      </c>
      <c r="K28" s="1233">
        <v>26.373271084417222</v>
      </c>
    </row>
    <row r="29" spans="1:11" ht="15.75" hidden="1" customHeight="1" thickTop="1" x14ac:dyDescent="0.25">
      <c r="A29" s="1217">
        <v>43286</v>
      </c>
      <c r="B29" s="1231">
        <v>372436.00736440637</v>
      </c>
      <c r="C29" s="1232">
        <v>94293.427019792303</v>
      </c>
      <c r="D29" s="1232">
        <v>42801.688434131407</v>
      </c>
      <c r="E29" s="1232">
        <v>27165.030012468589</v>
      </c>
      <c r="F29" s="1232">
        <v>33549.498169779101</v>
      </c>
      <c r="G29" s="1232">
        <v>5637.433949865861</v>
      </c>
      <c r="H29" s="1232">
        <v>9252.1902643523063</v>
      </c>
      <c r="I29" s="1232">
        <v>21527.59606260273</v>
      </c>
      <c r="J29" s="1233">
        <v>11.492360455967544</v>
      </c>
      <c r="K29" s="1233">
        <v>28.809038838695106</v>
      </c>
    </row>
    <row r="30" spans="1:11" ht="15.75" hidden="1" customHeight="1" x14ac:dyDescent="0.25">
      <c r="A30" s="1217">
        <v>43300</v>
      </c>
      <c r="B30" s="1231">
        <v>374681.93962771294</v>
      </c>
      <c r="C30" s="1232">
        <v>96484.084220879566</v>
      </c>
      <c r="D30" s="1232">
        <v>44200.180436443567</v>
      </c>
      <c r="E30" s="1232">
        <v>25499.283878777904</v>
      </c>
      <c r="F30" s="1232">
        <v>33751.756635671649</v>
      </c>
      <c r="G30" s="1232">
        <v>5768.7903404677754</v>
      </c>
      <c r="H30" s="1232">
        <v>10448.423800771918</v>
      </c>
      <c r="I30" s="1232">
        <v>19730.493538310129</v>
      </c>
      <c r="J30" s="1233">
        <v>11.796720301053536</v>
      </c>
      <c r="K30" s="1233">
        <v>26.428487231534248</v>
      </c>
    </row>
    <row r="31" spans="1:11" ht="15.75" hidden="1" customHeight="1" thickTop="1" x14ac:dyDescent="0.25">
      <c r="A31" s="1217">
        <v>43314</v>
      </c>
      <c r="B31" s="1231">
        <v>372799.53522131132</v>
      </c>
      <c r="C31" s="1232">
        <v>91950.727017632875</v>
      </c>
      <c r="D31" s="1232">
        <v>42904.753354117143</v>
      </c>
      <c r="E31" s="1232">
        <v>23262.249140762691</v>
      </c>
      <c r="F31" s="1232">
        <v>33582.147756872735</v>
      </c>
      <c r="G31" s="1232">
        <v>5496.917229754833</v>
      </c>
      <c r="H31" s="1232">
        <v>9322.6055972444083</v>
      </c>
      <c r="I31" s="1232">
        <v>17765.331911007859</v>
      </c>
      <c r="J31" s="1233">
        <v>11.508800119250918</v>
      </c>
      <c r="K31" s="1233">
        <v>25.298602735682362</v>
      </c>
    </row>
    <row r="32" spans="1:11" ht="15.75" hidden="1" customHeight="1" x14ac:dyDescent="0.25">
      <c r="A32" s="1217">
        <v>43328</v>
      </c>
      <c r="B32" s="1231">
        <v>373684.60342089005</v>
      </c>
      <c r="C32" s="1232">
        <v>90491.566608288442</v>
      </c>
      <c r="D32" s="1232">
        <v>42565.960142101438</v>
      </c>
      <c r="E32" s="1232">
        <v>21526.763043059185</v>
      </c>
      <c r="F32" s="1232">
        <v>33661.354001850763</v>
      </c>
      <c r="G32" s="1232">
        <v>5409.6675338501927</v>
      </c>
      <c r="H32" s="1232">
        <v>8904.6061402506748</v>
      </c>
      <c r="I32" s="1232">
        <v>16117.095509208993</v>
      </c>
      <c r="J32" s="1233">
        <v>11.390878765791259</v>
      </c>
      <c r="K32" s="1233">
        <v>23.788695289409954</v>
      </c>
    </row>
    <row r="33" spans="1:11" ht="15.75" hidden="1" customHeight="1" thickTop="1" x14ac:dyDescent="0.25">
      <c r="A33" s="1217">
        <v>43342</v>
      </c>
      <c r="B33" s="1231">
        <v>372414.32041296718</v>
      </c>
      <c r="C33" s="1232">
        <v>93904.968117871351</v>
      </c>
      <c r="D33" s="1232">
        <v>48733.309912880723</v>
      </c>
      <c r="E33" s="1232">
        <v>28199.348267118352</v>
      </c>
      <c r="F33" s="1232">
        <v>33546.287791954623</v>
      </c>
      <c r="G33" s="1232">
        <v>5614.9654505472263</v>
      </c>
      <c r="H33" s="1232">
        <v>15187.0221209261</v>
      </c>
      <c r="I33" s="1232">
        <v>22584.382816571124</v>
      </c>
      <c r="J33" s="1233">
        <v>13.085777651847746</v>
      </c>
      <c r="K33" s="1233">
        <v>30.029665982871084</v>
      </c>
    </row>
    <row r="34" spans="1:11" ht="15.75" hidden="1" customHeight="1" x14ac:dyDescent="0.25">
      <c r="A34" s="1217">
        <v>43356</v>
      </c>
      <c r="B34" s="1231">
        <v>377162.33432383637</v>
      </c>
      <c r="C34" s="1232">
        <v>94001.551164631921</v>
      </c>
      <c r="D34" s="1232">
        <v>47713.964896860714</v>
      </c>
      <c r="E34" s="1232">
        <v>26427.242194674196</v>
      </c>
      <c r="F34" s="1232">
        <v>33973.56866227492</v>
      </c>
      <c r="G34" s="1232">
        <v>5620.7873544581616</v>
      </c>
      <c r="H34" s="1232">
        <v>13740.396234585794</v>
      </c>
      <c r="I34" s="1232">
        <v>20806.454840216036</v>
      </c>
      <c r="J34" s="1233">
        <v>12.650776749062356</v>
      </c>
      <c r="K34" s="1233">
        <v>28.11362351711643</v>
      </c>
    </row>
    <row r="35" spans="1:11" ht="15.75" hidden="1" customHeight="1" thickTop="1" x14ac:dyDescent="0.25">
      <c r="A35" s="1217">
        <v>43370</v>
      </c>
      <c r="B35" s="1231">
        <v>376732.22356683575</v>
      </c>
      <c r="C35" s="1232">
        <v>95519.932849042525</v>
      </c>
      <c r="D35" s="1232">
        <v>44401.362601006425</v>
      </c>
      <c r="E35" s="1232">
        <v>23234.14353662527</v>
      </c>
      <c r="F35" s="1232">
        <v>33935.026541754414</v>
      </c>
      <c r="G35" s="1232">
        <v>5711.7783571164173</v>
      </c>
      <c r="H35" s="1232">
        <v>10466.336059252011</v>
      </c>
      <c r="I35" s="1232">
        <v>17522.365179508852</v>
      </c>
      <c r="J35" s="1233">
        <v>11.785921092871211</v>
      </c>
      <c r="K35" s="1233">
        <v>24.323869210988629</v>
      </c>
    </row>
    <row r="36" spans="1:11" ht="15.75" hidden="1" customHeight="1" x14ac:dyDescent="0.25">
      <c r="A36" s="1217">
        <v>43384</v>
      </c>
      <c r="B36" s="1231">
        <v>376971.892783007</v>
      </c>
      <c r="C36" s="1232">
        <v>95291.10912719203</v>
      </c>
      <c r="D36" s="1232">
        <v>42691.444430129297</v>
      </c>
      <c r="E36" s="1232">
        <v>21474.19945612572</v>
      </c>
      <c r="F36" s="1232">
        <v>33956.715826001426</v>
      </c>
      <c r="G36" s="1232">
        <v>5697.9695639443244</v>
      </c>
      <c r="H36" s="1232">
        <v>8734.7286041278712</v>
      </c>
      <c r="I36" s="1232">
        <v>15776.229892181396</v>
      </c>
      <c r="J36" s="1233">
        <v>11.324834887545157</v>
      </c>
      <c r="K36" s="1233">
        <v>22.535365211735055</v>
      </c>
    </row>
    <row r="37" spans="1:11" ht="15.75" hidden="1" customHeight="1" thickTop="1" x14ac:dyDescent="0.25">
      <c r="A37" s="1217">
        <v>43398</v>
      </c>
      <c r="B37" s="1231">
        <v>375928.72619546991</v>
      </c>
      <c r="C37" s="1232">
        <v>95185.480781589547</v>
      </c>
      <c r="D37" s="1232">
        <v>41502.405969030726</v>
      </c>
      <c r="E37" s="1232">
        <v>20106.524373162207</v>
      </c>
      <c r="F37" s="1232">
        <v>33862.628623320874</v>
      </c>
      <c r="G37" s="1232">
        <v>5691.7666697429886</v>
      </c>
      <c r="H37" s="1232">
        <v>7639.7773457098519</v>
      </c>
      <c r="I37" s="1232">
        <v>14414.757703419218</v>
      </c>
      <c r="J37" s="1233">
        <v>11.039966641828512</v>
      </c>
      <c r="K37" s="1233">
        <v>21.123520318501289</v>
      </c>
    </row>
    <row r="38" spans="1:11" ht="15.75" hidden="1" customHeight="1" thickTop="1" x14ac:dyDescent="0.25">
      <c r="A38" s="1217">
        <v>43412</v>
      </c>
      <c r="B38" s="1231">
        <v>375648.27708208858</v>
      </c>
      <c r="C38" s="1232">
        <v>93910.207282063959</v>
      </c>
      <c r="D38" s="1232">
        <v>44286.322998514988</v>
      </c>
      <c r="E38" s="1232">
        <v>17966.642269772587</v>
      </c>
      <c r="F38" s="1232">
        <v>33837.203100456172</v>
      </c>
      <c r="G38" s="1232">
        <v>5615.3736615450362</v>
      </c>
      <c r="H38" s="1232">
        <v>10449.119898058816</v>
      </c>
      <c r="I38" s="1232">
        <v>12351.26860822755</v>
      </c>
      <c r="J38" s="1233">
        <v>11.789305502082023</v>
      </c>
      <c r="K38" s="1233">
        <v>19.131724643955781</v>
      </c>
    </row>
    <row r="39" spans="1:11" ht="15.75" hidden="1" customHeight="1" thickTop="1" x14ac:dyDescent="0.25">
      <c r="A39" s="1217">
        <v>43426</v>
      </c>
      <c r="B39" s="1231">
        <v>379438.74104569125</v>
      </c>
      <c r="C39" s="1232">
        <v>97591.214112587899</v>
      </c>
      <c r="D39" s="1232">
        <v>44460.024306392857</v>
      </c>
      <c r="E39" s="1232">
        <v>17951.153189295481</v>
      </c>
      <c r="F39" s="1232">
        <v>34178.060750781879</v>
      </c>
      <c r="G39" s="1232">
        <v>5836.423475642162</v>
      </c>
      <c r="H39" s="1232">
        <v>10281.963555610979</v>
      </c>
      <c r="I39" s="1232">
        <v>12114.72971365332</v>
      </c>
      <c r="J39" s="1233">
        <v>11.717312835232889</v>
      </c>
      <c r="K39" s="1233">
        <v>18.39423082551858</v>
      </c>
    </row>
    <row r="40" spans="1:11" ht="15.75" hidden="1" customHeight="1" x14ac:dyDescent="0.25">
      <c r="A40" s="1217">
        <v>43440</v>
      </c>
      <c r="B40" s="1231">
        <v>377944.46953957417</v>
      </c>
      <c r="C40" s="1232">
        <v>100465.63639875027</v>
      </c>
      <c r="D40" s="1232">
        <v>49803.819442450716</v>
      </c>
      <c r="E40" s="1232">
        <v>16546.719052853066</v>
      </c>
      <c r="F40" s="1232">
        <v>34043.451275799598</v>
      </c>
      <c r="G40" s="1232">
        <v>6008.9721724330757</v>
      </c>
      <c r="H40" s="1232">
        <v>15760.368166651118</v>
      </c>
      <c r="I40" s="1232">
        <v>10537.746880419991</v>
      </c>
      <c r="J40" s="1233">
        <v>13.177549469932332</v>
      </c>
      <c r="K40" s="1233">
        <v>16.470028604784606</v>
      </c>
    </row>
    <row r="41" spans="1:11" ht="15.75" hidden="1" customHeight="1" x14ac:dyDescent="0.25">
      <c r="A41" s="1217">
        <v>43454</v>
      </c>
      <c r="B41" s="1231">
        <v>383170.3589830593</v>
      </c>
      <c r="C41" s="1232">
        <v>96375.801290741103</v>
      </c>
      <c r="D41" s="1232">
        <v>48200.370268429993</v>
      </c>
      <c r="E41" s="1232">
        <v>15118.545572244589</v>
      </c>
      <c r="F41" s="1232">
        <v>34513.699170000596</v>
      </c>
      <c r="G41" s="1232">
        <v>5763.6368364276359</v>
      </c>
      <c r="H41" s="1232">
        <v>13686.671098429397</v>
      </c>
      <c r="I41" s="1232">
        <v>9354.9087358169527</v>
      </c>
      <c r="J41" s="1233">
        <v>12.579357755217444</v>
      </c>
      <c r="K41" s="1233">
        <v>15.687076392377595</v>
      </c>
    </row>
    <row r="42" spans="1:11" ht="15.75" hidden="1" customHeight="1" thickTop="1" x14ac:dyDescent="0.25">
      <c r="A42" s="1217">
        <v>43468</v>
      </c>
      <c r="B42" s="1231">
        <v>384381.66696552228</v>
      </c>
      <c r="C42" s="1232">
        <v>96186.25507104893</v>
      </c>
      <c r="D42" s="1232">
        <v>44975.481479952141</v>
      </c>
      <c r="E42" s="1232">
        <v>15744.491729098992</v>
      </c>
      <c r="F42" s="1232">
        <v>34622.676903489933</v>
      </c>
      <c r="G42" s="1232">
        <v>5752.2907198676348</v>
      </c>
      <c r="H42" s="1232">
        <v>10352.804576462207</v>
      </c>
      <c r="I42" s="1232">
        <v>9992.2010092313576</v>
      </c>
      <c r="J42" s="1233">
        <v>11.700735322526787</v>
      </c>
      <c r="K42" s="1233">
        <v>16.368754264805474</v>
      </c>
    </row>
    <row r="43" spans="1:11" ht="15.75" hidden="1" customHeight="1" x14ac:dyDescent="0.25">
      <c r="A43" s="1217">
        <v>43482</v>
      </c>
      <c r="B43" s="1231">
        <v>389007.01137208636</v>
      </c>
      <c r="C43" s="1232">
        <v>94745.51404809505</v>
      </c>
      <c r="D43" s="1232">
        <v>46293.999754888566</v>
      </c>
      <c r="E43" s="1232">
        <v>15114.524511186642</v>
      </c>
      <c r="F43" s="1232">
        <v>35038.996032232659</v>
      </c>
      <c r="G43" s="1232">
        <v>5665.8208370557804</v>
      </c>
      <c r="H43" s="1232">
        <v>11255.003722655907</v>
      </c>
      <c r="I43" s="1232">
        <v>9448.7036741308621</v>
      </c>
      <c r="J43" s="1233">
        <v>11.900556648478558</v>
      </c>
      <c r="K43" s="1233">
        <v>15.952760046786125</v>
      </c>
    </row>
    <row r="44" spans="1:11" ht="15.75" hidden="1" customHeight="1" thickTop="1" x14ac:dyDescent="0.25">
      <c r="A44" s="1217">
        <v>43496</v>
      </c>
      <c r="B44" s="1231">
        <v>387739.96191248135</v>
      </c>
      <c r="C44" s="1232">
        <v>98244.056687742952</v>
      </c>
      <c r="D44" s="1232">
        <v>47441.156161505707</v>
      </c>
      <c r="E44" s="1232">
        <v>16679.897256735469</v>
      </c>
      <c r="F44" s="1232">
        <v>34924.551834914055</v>
      </c>
      <c r="G44" s="1232">
        <v>5876.006559404088</v>
      </c>
      <c r="H44" s="1232">
        <v>12516.604326591652</v>
      </c>
      <c r="I44" s="1232">
        <v>10803.890697331381</v>
      </c>
      <c r="J44" s="1233">
        <v>12.235302218401177</v>
      </c>
      <c r="K44" s="1233">
        <v>16.978021693210955</v>
      </c>
    </row>
    <row r="45" spans="1:11" ht="15.75" hidden="1" customHeight="1" x14ac:dyDescent="0.25">
      <c r="A45" s="1217">
        <v>43510</v>
      </c>
      <c r="B45" s="1231">
        <v>388595.74818804284</v>
      </c>
      <c r="C45" s="1232">
        <v>97743.351931241705</v>
      </c>
      <c r="D45" s="1232">
        <v>44715.379378050013</v>
      </c>
      <c r="E45" s="1232">
        <v>19484.807857570777</v>
      </c>
      <c r="F45" s="1232">
        <v>34996.396874194725</v>
      </c>
      <c r="G45" s="1232">
        <v>5849.4147576939276</v>
      </c>
      <c r="H45" s="1232">
        <v>9718.9825038552881</v>
      </c>
      <c r="I45" s="1232">
        <v>13635.393099876848</v>
      </c>
      <c r="J45" s="1233">
        <v>11.506914212661968</v>
      </c>
      <c r="K45" s="1233">
        <v>19.934663046216702</v>
      </c>
    </row>
    <row r="46" spans="1:11" ht="15.75" hidden="1" customHeight="1" thickTop="1" x14ac:dyDescent="0.25">
      <c r="A46" s="1217">
        <v>43524</v>
      </c>
      <c r="B46" s="1231">
        <v>387275.00925403339</v>
      </c>
      <c r="C46" s="1232">
        <v>100813.20657763991</v>
      </c>
      <c r="D46" s="1232">
        <v>46729.993317989298</v>
      </c>
      <c r="E46" s="1232">
        <v>18267.54236951195</v>
      </c>
      <c r="F46" s="1232">
        <v>34877.539985775584</v>
      </c>
      <c r="G46" s="1232">
        <v>6033.5996260500197</v>
      </c>
      <c r="H46" s="1232">
        <v>11852.453332213714</v>
      </c>
      <c r="I46" s="1232">
        <v>12233.94274346193</v>
      </c>
      <c r="J46" s="1233">
        <v>12.066359099183886</v>
      </c>
      <c r="K46" s="1233">
        <v>18.120187810357418</v>
      </c>
    </row>
    <row r="47" spans="1:11" ht="15.75" hidden="1" customHeight="1" thickTop="1" x14ac:dyDescent="0.25">
      <c r="A47" s="1217">
        <v>43538</v>
      </c>
      <c r="B47" s="1231">
        <v>386284.50415640144</v>
      </c>
      <c r="C47" s="1232">
        <v>100211.01914063616</v>
      </c>
      <c r="D47" s="1232">
        <v>47930.10120686642</v>
      </c>
      <c r="E47" s="1232">
        <v>18893.887458218065</v>
      </c>
      <c r="F47" s="1232">
        <v>34784.862122794453</v>
      </c>
      <c r="G47" s="1232">
        <v>5999.8233159592864</v>
      </c>
      <c r="H47" s="1232">
        <v>13145.239084071967</v>
      </c>
      <c r="I47" s="1232">
        <v>12894.06414225878</v>
      </c>
      <c r="J47" s="1233">
        <v>12.407979272049744</v>
      </c>
      <c r="K47" s="1233">
        <v>18.854101694846932</v>
      </c>
    </row>
    <row r="48" spans="1:11" ht="15.75" hidden="1" customHeight="1" x14ac:dyDescent="0.25">
      <c r="A48" s="1217">
        <v>43552</v>
      </c>
      <c r="B48" s="1231">
        <v>387997.17273510993</v>
      </c>
      <c r="C48" s="1232">
        <v>102402.98837716757</v>
      </c>
      <c r="D48" s="1232">
        <v>47930.289578314289</v>
      </c>
      <c r="E48" s="1232">
        <v>19814.342317332637</v>
      </c>
      <c r="F48" s="1232">
        <v>34937.104062503648</v>
      </c>
      <c r="G48" s="1232">
        <v>6132.6069584008892</v>
      </c>
      <c r="H48" s="1232">
        <v>12993.185515810641</v>
      </c>
      <c r="I48" s="1232">
        <v>13681.735358931748</v>
      </c>
      <c r="J48" s="1233">
        <v>12.353257432377436</v>
      </c>
      <c r="K48" s="1233">
        <v>19.349378989168809</v>
      </c>
    </row>
    <row r="49" spans="1:11" ht="15.75" hidden="1" customHeight="1" thickTop="1" x14ac:dyDescent="0.25">
      <c r="A49" s="1217">
        <v>43566</v>
      </c>
      <c r="B49" s="1231">
        <v>390349.57052449783</v>
      </c>
      <c r="C49" s="1232">
        <v>100858.24847887128</v>
      </c>
      <c r="D49" s="1232">
        <v>44598.967381561415</v>
      </c>
      <c r="E49" s="1232">
        <v>19999.63114357254</v>
      </c>
      <c r="F49" s="1232">
        <v>35148.967909088024</v>
      </c>
      <c r="G49" s="1232">
        <v>6039.8238674767972</v>
      </c>
      <c r="H49" s="1232">
        <v>9449.9994724733915</v>
      </c>
      <c r="I49" s="1232">
        <v>13959.807276095744</v>
      </c>
      <c r="J49" s="1233">
        <v>11.425391687157612</v>
      </c>
      <c r="K49" s="1233">
        <v>19.82944523150454</v>
      </c>
    </row>
    <row r="50" spans="1:11" ht="15.75" hidden="1" customHeight="1" thickTop="1" x14ac:dyDescent="0.25">
      <c r="A50" s="1217">
        <v>43580</v>
      </c>
      <c r="B50" s="1231">
        <v>388827.78923031635</v>
      </c>
      <c r="C50" s="1232">
        <v>97784.255142351903</v>
      </c>
      <c r="D50" s="1232">
        <v>44686.189603757142</v>
      </c>
      <c r="E50" s="1232">
        <v>19522.33620810046</v>
      </c>
      <c r="F50" s="1232">
        <v>35011.89858251821</v>
      </c>
      <c r="G50" s="1232">
        <v>5855.4569406812852</v>
      </c>
      <c r="H50" s="1232">
        <v>9674.2910212389324</v>
      </c>
      <c r="I50" s="1232">
        <v>13666.879267419175</v>
      </c>
      <c r="J50" s="1233">
        <v>11.49254010167672</v>
      </c>
      <c r="K50" s="1233">
        <v>19.964703090165514</v>
      </c>
    </row>
    <row r="51" spans="1:11" ht="15.75" hidden="1" customHeight="1" x14ac:dyDescent="0.25">
      <c r="A51" s="1217">
        <v>43594</v>
      </c>
      <c r="B51" s="1231">
        <v>390015.89235821058</v>
      </c>
      <c r="C51" s="1232">
        <v>99230.258401527099</v>
      </c>
      <c r="D51" s="1232">
        <v>46374.351876499291</v>
      </c>
      <c r="E51" s="1232">
        <v>19726.096856061249</v>
      </c>
      <c r="F51" s="1232">
        <v>35118.79248837271</v>
      </c>
      <c r="G51" s="1232">
        <v>5942.2407200024636</v>
      </c>
      <c r="H51" s="1232">
        <v>11255.559388126581</v>
      </c>
      <c r="I51" s="1232">
        <v>13783.856136058785</v>
      </c>
      <c r="J51" s="1233">
        <v>11.890374927057257</v>
      </c>
      <c r="K51" s="1233">
        <v>19.879114671092779</v>
      </c>
    </row>
    <row r="52" spans="1:11" ht="15.75" hidden="1" customHeight="1" x14ac:dyDescent="0.25">
      <c r="A52" s="1217">
        <v>43608</v>
      </c>
      <c r="B52" s="1231">
        <v>395178.77733674349</v>
      </c>
      <c r="C52" s="1232">
        <v>99674.588857506023</v>
      </c>
      <c r="D52" s="1232">
        <v>46781.35921928141</v>
      </c>
      <c r="E52" s="1232">
        <v>19691.131639216535</v>
      </c>
      <c r="F52" s="1232">
        <v>35583.392051342496</v>
      </c>
      <c r="G52" s="1232">
        <v>5968.9406040933136</v>
      </c>
      <c r="H52" s="1232">
        <v>11197.967167938914</v>
      </c>
      <c r="I52" s="1232">
        <v>13722.191035123222</v>
      </c>
      <c r="J52" s="1233">
        <v>11.838024180994324</v>
      </c>
      <c r="K52" s="1233">
        <v>19.755417970538925</v>
      </c>
    </row>
    <row r="53" spans="1:11" ht="15.75" hidden="1" customHeight="1" thickTop="1" x14ac:dyDescent="0.25">
      <c r="A53" s="1217">
        <v>43622</v>
      </c>
      <c r="B53" s="1231">
        <v>393234.33321811352</v>
      </c>
      <c r="C53" s="1232">
        <v>99207.040452394853</v>
      </c>
      <c r="D53" s="1232">
        <v>52311.448588595711</v>
      </c>
      <c r="E53" s="1232">
        <v>19817.799357513763</v>
      </c>
      <c r="F53" s="1232">
        <v>35408.360907349364</v>
      </c>
      <c r="G53" s="1232">
        <v>5940.9084819975942</v>
      </c>
      <c r="H53" s="1232">
        <v>16903.087681246347</v>
      </c>
      <c r="I53" s="1232">
        <v>13876.890875516168</v>
      </c>
      <c r="J53" s="1233">
        <v>13.302869096015671</v>
      </c>
      <c r="K53" s="1233">
        <v>19.976202562985904</v>
      </c>
    </row>
    <row r="54" spans="1:11" ht="15.75" hidden="1" customHeight="1" x14ac:dyDescent="0.25">
      <c r="A54" s="1217">
        <v>43636</v>
      </c>
      <c r="B54" s="1231">
        <v>396538.74419182417</v>
      </c>
      <c r="C54" s="1232">
        <v>102751.7424632349</v>
      </c>
      <c r="D54" s="1232">
        <v>44244.403039649289</v>
      </c>
      <c r="E54" s="1232">
        <v>19916.171639023163</v>
      </c>
      <c r="F54" s="1232">
        <v>35705.447143754303</v>
      </c>
      <c r="G54" s="1232">
        <v>6153.7977701340023</v>
      </c>
      <c r="H54" s="1232">
        <v>8538.9558958949856</v>
      </c>
      <c r="I54" s="1232">
        <v>13762.373868889161</v>
      </c>
      <c r="J54" s="1233">
        <v>11.157649457387251</v>
      </c>
      <c r="K54" s="1233">
        <v>19.382806716050847</v>
      </c>
    </row>
    <row r="55" spans="1:11" ht="15.75" hidden="1" customHeight="1" thickTop="1" x14ac:dyDescent="0.25">
      <c r="A55" s="1217">
        <v>43650</v>
      </c>
      <c r="B55" s="1231">
        <v>397095.54591140727</v>
      </c>
      <c r="C55" s="1232">
        <v>104782.63394747024</v>
      </c>
      <c r="D55" s="1232">
        <v>47177.149322470716</v>
      </c>
      <c r="E55" s="1232">
        <v>20473.368077867479</v>
      </c>
      <c r="F55" s="1232">
        <v>35755.303929522262</v>
      </c>
      <c r="G55" s="1232">
        <v>6275.8215051844763</v>
      </c>
      <c r="H55" s="1232">
        <v>11421.845392948453</v>
      </c>
      <c r="I55" s="1232">
        <v>14197.546572683003</v>
      </c>
      <c r="J55" s="1233">
        <v>11.880553637082604</v>
      </c>
      <c r="K55" s="1233">
        <v>19.538894286749091</v>
      </c>
    </row>
    <row r="56" spans="1:11" ht="15.75" hidden="1" customHeight="1" x14ac:dyDescent="0.25">
      <c r="A56" s="1217">
        <v>43664</v>
      </c>
      <c r="B56" s="1231">
        <v>401180.26240941073</v>
      </c>
      <c r="C56" s="1232">
        <v>106950.5223859104</v>
      </c>
      <c r="D56" s="1232">
        <v>48175.050196501441</v>
      </c>
      <c r="E56" s="1232">
        <v>20233.116572669958</v>
      </c>
      <c r="F56" s="1232">
        <v>36123.193962393605</v>
      </c>
      <c r="G56" s="1232">
        <v>6405.7177794568597</v>
      </c>
      <c r="H56" s="1232">
        <v>12051.856234107836</v>
      </c>
      <c r="I56" s="1232">
        <v>13827.398793213099</v>
      </c>
      <c r="J56" s="1233">
        <v>12.008330097590408</v>
      </c>
      <c r="K56" s="1233">
        <v>18.918202661659425</v>
      </c>
    </row>
    <row r="57" spans="1:11" ht="15.75" hidden="1" customHeight="1" thickTop="1" x14ac:dyDescent="0.25">
      <c r="A57" s="1217">
        <v>43678</v>
      </c>
      <c r="B57" s="1231">
        <v>397858.29795419081</v>
      </c>
      <c r="C57" s="1232">
        <v>108223.58274427621</v>
      </c>
      <c r="D57" s="1232">
        <v>50976.035905411423</v>
      </c>
      <c r="E57" s="1232">
        <v>20494.340032618322</v>
      </c>
      <c r="F57" s="1232">
        <v>35824.134564789798</v>
      </c>
      <c r="G57" s="1232">
        <v>6482.1564653814949</v>
      </c>
      <c r="H57" s="1232">
        <v>15151.901340621625</v>
      </c>
      <c r="I57" s="1232">
        <v>14012.183567236827</v>
      </c>
      <c r="J57" s="1233">
        <v>12.812610964137985</v>
      </c>
      <c r="K57" s="1233">
        <v>18.937037116064463</v>
      </c>
    </row>
    <row r="58" spans="1:11" ht="15.75" hidden="1" customHeight="1" thickTop="1" x14ac:dyDescent="0.25">
      <c r="A58" s="1217">
        <v>43692</v>
      </c>
      <c r="B58" s="1231">
        <v>400564.03373729216</v>
      </c>
      <c r="C58" s="1232">
        <v>107017.22328837361</v>
      </c>
      <c r="D58" s="1232">
        <v>48870.342296707131</v>
      </c>
      <c r="E58" s="1232">
        <v>20341.609465751128</v>
      </c>
      <c r="F58" s="1232">
        <v>36067.603703053661</v>
      </c>
      <c r="G58" s="1232">
        <v>6409.8062861708313</v>
      </c>
      <c r="H58" s="1232">
        <v>12802.73859365347</v>
      </c>
      <c r="I58" s="1232">
        <v>13931.803179580296</v>
      </c>
      <c r="J58" s="1233">
        <v>12.200382006527947</v>
      </c>
      <c r="K58" s="1233">
        <v>19.007790373085719</v>
      </c>
    </row>
    <row r="59" spans="1:11" ht="15.75" hidden="1" customHeight="1" thickTop="1" x14ac:dyDescent="0.25">
      <c r="A59" s="1217">
        <v>43706</v>
      </c>
      <c r="B59" s="1231">
        <v>400881.20995892538</v>
      </c>
      <c r="C59" s="1232">
        <v>105525.52685398559</v>
      </c>
      <c r="D59" s="1232">
        <v>48056.885617234999</v>
      </c>
      <c r="E59" s="1232">
        <v>20637.930989652839</v>
      </c>
      <c r="F59" s="1232">
        <v>36096.00222344022</v>
      </c>
      <c r="G59" s="1232">
        <v>6320.4027264811693</v>
      </c>
      <c r="H59" s="1232">
        <v>11960.883393794778</v>
      </c>
      <c r="I59" s="1232">
        <v>14317.528263171669</v>
      </c>
      <c r="J59" s="1233">
        <v>11.987811956105139</v>
      </c>
      <c r="K59" s="1233">
        <v>19.557287800334127</v>
      </c>
    </row>
    <row r="60" spans="1:11" ht="15.75" hidden="1" customHeight="1" thickTop="1" x14ac:dyDescent="0.25">
      <c r="A60" s="1217">
        <v>43720</v>
      </c>
      <c r="B60" s="1231">
        <v>401078.72161256569</v>
      </c>
      <c r="C60" s="1232">
        <v>109835.40286059282</v>
      </c>
      <c r="D60" s="1232">
        <v>46957.651518063576</v>
      </c>
      <c r="E60" s="1232">
        <v>21063.601823466121</v>
      </c>
      <c r="F60" s="1232">
        <v>36113.775577910943</v>
      </c>
      <c r="G60" s="1232">
        <v>6578.9970831155488</v>
      </c>
      <c r="H60" s="1232">
        <v>10843.875940152633</v>
      </c>
      <c r="I60" s="1232">
        <v>14484.604740350573</v>
      </c>
      <c r="J60" s="1233">
        <v>11.707839131746251</v>
      </c>
      <c r="K60" s="1233">
        <v>19.177424832866347</v>
      </c>
    </row>
    <row r="61" spans="1:11" ht="15.75" hidden="1" customHeight="1" thickTop="1" x14ac:dyDescent="0.25">
      <c r="A61" s="1217">
        <v>43734</v>
      </c>
      <c r="B61" s="1231">
        <v>397450.27503390639</v>
      </c>
      <c r="C61" s="1232">
        <v>108824.6141703379</v>
      </c>
      <c r="D61" s="1232">
        <v>49786.912189245697</v>
      </c>
      <c r="E61" s="1232">
        <v>19902.031115700134</v>
      </c>
      <c r="F61" s="1232">
        <v>35787.151187501826</v>
      </c>
      <c r="G61" s="1232">
        <v>6518.3925605867689</v>
      </c>
      <c r="H61" s="1232">
        <v>13999.761001743871</v>
      </c>
      <c r="I61" s="1232">
        <v>13383.638555113364</v>
      </c>
      <c r="J61" s="1233">
        <v>12.526576358513877</v>
      </c>
      <c r="K61" s="1233">
        <v>18.288170619698636</v>
      </c>
    </row>
    <row r="62" spans="1:11" ht="15.75" hidden="1" customHeight="1" thickTop="1" x14ac:dyDescent="0.25">
      <c r="A62" s="1217">
        <v>43748</v>
      </c>
      <c r="B62" s="1231">
        <v>399307.4070736164</v>
      </c>
      <c r="C62" s="1232">
        <v>117200.11122887878</v>
      </c>
      <c r="D62" s="1232">
        <v>47170.271561300004</v>
      </c>
      <c r="E62" s="1232">
        <v>19417.692619168916</v>
      </c>
      <c r="F62" s="1232">
        <v>35954.271758940791</v>
      </c>
      <c r="G62" s="1232">
        <v>7020.9365921891804</v>
      </c>
      <c r="H62" s="1232">
        <v>11215.999802359212</v>
      </c>
      <c r="I62" s="1232">
        <v>12396.756026979736</v>
      </c>
      <c r="J62" s="1233">
        <v>11.813021928892915</v>
      </c>
      <c r="K62" s="1233">
        <v>16.567981391458169</v>
      </c>
    </row>
    <row r="63" spans="1:11" ht="15.75" hidden="1" customHeight="1" thickTop="1" x14ac:dyDescent="0.25">
      <c r="A63" s="1217">
        <v>43762</v>
      </c>
      <c r="B63" s="1231">
        <v>400649.8363802096</v>
      </c>
      <c r="C63" s="1232">
        <v>115858.25171883483</v>
      </c>
      <c r="D63" s="1232">
        <v>44252.334700571424</v>
      </c>
      <c r="E63" s="1232">
        <v>21079.876919848179</v>
      </c>
      <c r="F63" s="1232">
        <v>36074.81224958846</v>
      </c>
      <c r="G63" s="1232">
        <v>6940.6104528836822</v>
      </c>
      <c r="H63" s="1232">
        <v>8177.5224509829641</v>
      </c>
      <c r="I63" s="1232">
        <v>14139.266466964496</v>
      </c>
      <c r="J63" s="1233">
        <v>11.045139840910043</v>
      </c>
      <c r="K63" s="1233">
        <v>18.194540835127473</v>
      </c>
    </row>
    <row r="64" spans="1:11" ht="15.75" hidden="1" customHeight="1" thickTop="1" x14ac:dyDescent="0.25">
      <c r="A64" s="1217">
        <v>43776</v>
      </c>
      <c r="B64" s="1231">
        <v>400329.66033975634</v>
      </c>
      <c r="C64" s="1232">
        <v>113967.49228880426</v>
      </c>
      <c r="D64" s="1232">
        <v>45448.266891724285</v>
      </c>
      <c r="E64" s="1232">
        <v>21417.499139336116</v>
      </c>
      <c r="F64" s="1232">
        <v>36045.914290170578</v>
      </c>
      <c r="G64" s="1232">
        <v>6827.2196309332585</v>
      </c>
      <c r="H64" s="1232">
        <v>9402.3526015537063</v>
      </c>
      <c r="I64" s="1232">
        <v>14590.279508402858</v>
      </c>
      <c r="J64" s="1233">
        <v>11.352710377030952</v>
      </c>
      <c r="K64" s="1233">
        <v>18.792638768485119</v>
      </c>
    </row>
    <row r="65" spans="1:12" ht="15.75" hidden="1" customHeight="1" thickTop="1" x14ac:dyDescent="0.25">
      <c r="A65" s="1217">
        <v>43790</v>
      </c>
      <c r="B65" s="1231">
        <v>405135.79123642144</v>
      </c>
      <c r="C65" s="1232">
        <v>112840.53048504356</v>
      </c>
      <c r="D65" s="1232">
        <v>44862.006161371428</v>
      </c>
      <c r="E65" s="1232">
        <v>21002.414131485595</v>
      </c>
      <c r="F65" s="1232">
        <v>36463.21303148404</v>
      </c>
      <c r="G65" s="1232">
        <v>6769.77061563187</v>
      </c>
      <c r="H65" s="1232">
        <v>8398.7931298873882</v>
      </c>
      <c r="I65" s="1232">
        <v>14232.643515853724</v>
      </c>
      <c r="J65" s="1233">
        <v>11.073325816131538</v>
      </c>
      <c r="K65" s="1233">
        <v>18.612473763821377</v>
      </c>
    </row>
    <row r="66" spans="1:12" ht="15.75" hidden="1" customHeight="1" thickTop="1" x14ac:dyDescent="0.25">
      <c r="A66" s="1217">
        <v>43804</v>
      </c>
      <c r="B66" s="1231">
        <v>406262.55785023421</v>
      </c>
      <c r="C66" s="1232">
        <v>115068.29607919187</v>
      </c>
      <c r="D66" s="1232">
        <v>46751.711527508574</v>
      </c>
      <c r="E66" s="1232">
        <v>23917.806966345383</v>
      </c>
      <c r="F66" s="1232">
        <v>36564.621590872041</v>
      </c>
      <c r="G66" s="1232">
        <v>6903.4368418508875</v>
      </c>
      <c r="H66" s="1232">
        <v>10187.089936636534</v>
      </c>
      <c r="I66" s="1232">
        <v>17014.370124494497</v>
      </c>
      <c r="J66" s="1233">
        <v>11.507757883202041</v>
      </c>
      <c r="K66" s="1233">
        <v>20.785748795554213</v>
      </c>
    </row>
    <row r="67" spans="1:12" ht="15.75" hidden="1" customHeight="1" x14ac:dyDescent="0.25">
      <c r="A67" s="1217">
        <v>43818</v>
      </c>
      <c r="B67" s="1231">
        <v>409140.00303550792</v>
      </c>
      <c r="C67" s="1232">
        <v>115324.85661245523</v>
      </c>
      <c r="D67" s="1232">
        <v>49233.249328197133</v>
      </c>
      <c r="E67" s="1232">
        <v>24050.969859993736</v>
      </c>
      <c r="F67" s="1232">
        <v>36823.594093180589</v>
      </c>
      <c r="G67" s="1232">
        <v>6918.8288500907256</v>
      </c>
      <c r="H67" s="1232">
        <v>12409.655235016544</v>
      </c>
      <c r="I67" s="1232">
        <v>17132.141009903011</v>
      </c>
      <c r="J67" s="1233">
        <v>12.033350188914268</v>
      </c>
      <c r="K67" s="1233">
        <v>20.854974865319885</v>
      </c>
    </row>
    <row r="68" spans="1:12" ht="15.75" hidden="1" customHeight="1" thickTop="1" x14ac:dyDescent="0.25">
      <c r="A68" s="1217">
        <v>43832</v>
      </c>
      <c r="B68" s="1231">
        <v>414244.54177146713</v>
      </c>
      <c r="C68" s="1232">
        <v>115459.7230340622</v>
      </c>
      <c r="D68" s="1232">
        <v>58820.77716494356</v>
      </c>
      <c r="E68" s="1232">
        <v>22619.678858911568</v>
      </c>
      <c r="F68" s="1232">
        <v>37283.00548618177</v>
      </c>
      <c r="G68" s="1232">
        <v>6926.918897543912</v>
      </c>
      <c r="H68" s="1232">
        <v>21537.77167876179</v>
      </c>
      <c r="I68" s="1232">
        <v>15692.759961367656</v>
      </c>
      <c r="J68" s="1233">
        <v>14.199529802711112</v>
      </c>
      <c r="K68" s="1233">
        <v>19.590969270070438</v>
      </c>
    </row>
    <row r="69" spans="1:12" ht="15.75" hidden="1" customHeight="1" thickTop="1" x14ac:dyDescent="0.25">
      <c r="A69" s="1217">
        <v>43846</v>
      </c>
      <c r="B69" s="1231">
        <v>429288.60444826138</v>
      </c>
      <c r="C69" s="1232">
        <v>110831.03053986686</v>
      </c>
      <c r="D69" s="1232">
        <v>56380.51258256712</v>
      </c>
      <c r="E69" s="1232">
        <v>21234.726662682937</v>
      </c>
      <c r="F69" s="1232">
        <v>38636.971889038752</v>
      </c>
      <c r="G69" s="1232">
        <v>6649.1968399285233</v>
      </c>
      <c r="H69" s="1232">
        <v>17743.540693528368</v>
      </c>
      <c r="I69" s="1232">
        <v>14585.529822754414</v>
      </c>
      <c r="J69" s="1233">
        <v>13.133475242146151</v>
      </c>
      <c r="K69" s="1233">
        <v>19.159549955681975</v>
      </c>
    </row>
    <row r="70" spans="1:12" ht="15.75" hidden="1" customHeight="1" thickTop="1" x14ac:dyDescent="0.25">
      <c r="A70" s="1217">
        <v>43860</v>
      </c>
      <c r="B70" s="1231">
        <v>426522.02863370709</v>
      </c>
      <c r="C70" s="1232">
        <v>111941.55872104883</v>
      </c>
      <c r="D70" s="1232">
        <v>58174.850189351426</v>
      </c>
      <c r="E70" s="1232">
        <v>21118.336706052833</v>
      </c>
      <c r="F70" s="1232">
        <v>38387.979758909831</v>
      </c>
      <c r="G70" s="1232">
        <v>6715.8287353454698</v>
      </c>
      <c r="H70" s="1232">
        <v>19786.870430441595</v>
      </c>
      <c r="I70" s="1232">
        <v>14402.507970707364</v>
      </c>
      <c r="J70" s="1233">
        <v>13.639354191319249</v>
      </c>
      <c r="K70" s="1233">
        <v>18.865501737990243</v>
      </c>
    </row>
    <row r="71" spans="1:12" ht="15.75" hidden="1" customHeight="1" x14ac:dyDescent="0.25">
      <c r="A71" s="1217">
        <v>43874</v>
      </c>
      <c r="B71" s="1231">
        <v>429791.55726958497</v>
      </c>
      <c r="C71" s="1232">
        <v>113965.15817015122</v>
      </c>
      <c r="D71" s="1232">
        <v>45685.05742508571</v>
      </c>
      <c r="E71" s="1232">
        <v>21660.669189635024</v>
      </c>
      <c r="F71" s="1232">
        <v>38682.237084828404</v>
      </c>
      <c r="G71" s="1232">
        <v>6837.2448698319085</v>
      </c>
      <c r="H71" s="1232">
        <v>7002.8203402573054</v>
      </c>
      <c r="I71" s="1232">
        <v>14823.424319803114</v>
      </c>
      <c r="J71" s="1233">
        <v>10.629584656180192</v>
      </c>
      <c r="K71" s="1233">
        <v>19.006395934883372</v>
      </c>
    </row>
    <row r="72" spans="1:12" ht="15.75" hidden="1" customHeight="1" thickTop="1" x14ac:dyDescent="0.25">
      <c r="A72" s="1217">
        <v>43888</v>
      </c>
      <c r="B72" s="1231">
        <v>425481.70085667213</v>
      </c>
      <c r="C72" s="1232">
        <v>114150.9914912494</v>
      </c>
      <c r="D72" s="1232">
        <v>52771.250898473561</v>
      </c>
      <c r="E72" s="1232">
        <v>22367.402046643772</v>
      </c>
      <c r="F72" s="1232">
        <v>38293.650172238464</v>
      </c>
      <c r="G72" s="1232">
        <v>6848.8614260496479</v>
      </c>
      <c r="H72" s="1232">
        <v>14477.600726235098</v>
      </c>
      <c r="I72" s="1232">
        <v>15518.540620594125</v>
      </c>
      <c r="J72" s="1233">
        <v>12.402707517673035</v>
      </c>
      <c r="K72" s="1233">
        <v>19.594575355360284</v>
      </c>
    </row>
    <row r="73" spans="1:12" ht="15.75" hidden="1" customHeight="1" x14ac:dyDescent="0.25">
      <c r="A73" s="1217">
        <v>43902</v>
      </c>
      <c r="B73" s="1231">
        <v>430735.0620059151</v>
      </c>
      <c r="C73" s="1232">
        <v>116517.47911195534</v>
      </c>
      <c r="D73" s="1232">
        <v>55352.080935636433</v>
      </c>
      <c r="E73" s="1232">
        <v>23734.41897577095</v>
      </c>
      <c r="F73" s="1232">
        <v>38766.454025485371</v>
      </c>
      <c r="G73" s="1232">
        <v>6990.8497834153095</v>
      </c>
      <c r="H73" s="1232">
        <v>16585.626910151062</v>
      </c>
      <c r="I73" s="1232">
        <v>16743.569192355641</v>
      </c>
      <c r="J73" s="1233">
        <v>12.850609531962437</v>
      </c>
      <c r="K73" s="1233">
        <v>20.369835630382831</v>
      </c>
    </row>
    <row r="74" spans="1:12" s="1234" customFormat="1" ht="15.75" customHeight="1" thickTop="1" x14ac:dyDescent="0.25">
      <c r="A74" s="1217" t="s">
        <v>3140</v>
      </c>
      <c r="B74" s="1231">
        <v>434118.87694211298</v>
      </c>
      <c r="C74" s="1232">
        <v>119963.4531807469</v>
      </c>
      <c r="D74" s="1232">
        <v>57341.591692895716</v>
      </c>
      <c r="E74" s="1232">
        <v>22896.333603557137</v>
      </c>
      <c r="F74" s="1232">
        <v>34729.775006733405</v>
      </c>
      <c r="G74" s="1232">
        <v>7197.6085523215334</v>
      </c>
      <c r="H74" s="1232">
        <v>22611.81668616231</v>
      </c>
      <c r="I74" s="1232">
        <v>15698.725051235604</v>
      </c>
      <c r="J74" s="1233">
        <v>13.20873031295109</v>
      </c>
      <c r="K74" s="1233">
        <v>19.086090802220923</v>
      </c>
      <c r="L74" s="1224"/>
    </row>
    <row r="75" spans="1:12" s="1234" customFormat="1" ht="15.75" customHeight="1" x14ac:dyDescent="0.25">
      <c r="A75" s="1217" t="s">
        <v>3141</v>
      </c>
      <c r="B75" s="1231">
        <v>434547.6612497851</v>
      </c>
      <c r="C75" s="1232">
        <v>129370.32235956832</v>
      </c>
      <c r="D75" s="1232">
        <v>58681.827167577132</v>
      </c>
      <c r="E75" s="1232">
        <v>27142.85812084797</v>
      </c>
      <c r="F75" s="1232">
        <v>34764.089291075048</v>
      </c>
      <c r="G75" s="1232">
        <v>7762.0120482549055</v>
      </c>
      <c r="H75" s="1232">
        <v>23917.737876502077</v>
      </c>
      <c r="I75" s="1232">
        <v>19380.846072593056</v>
      </c>
      <c r="J75" s="1233">
        <v>13.504117591797568</v>
      </c>
      <c r="K75" s="1233">
        <v>20.980745526325467</v>
      </c>
      <c r="L75" s="1224"/>
    </row>
    <row r="76" spans="1:12" s="1234" customFormat="1" ht="15.75" customHeight="1" x14ac:dyDescent="0.25">
      <c r="A76" s="1217">
        <v>43944</v>
      </c>
      <c r="B76" s="1231">
        <v>440638</v>
      </c>
      <c r="C76" s="1232">
        <v>132053</v>
      </c>
      <c r="D76" s="1232">
        <v>59304</v>
      </c>
      <c r="E76" s="1232">
        <v>29512</v>
      </c>
      <c r="F76" s="1232">
        <v>35251</v>
      </c>
      <c r="G76" s="1232">
        <v>7923</v>
      </c>
      <c r="H76" s="1232">
        <v>24053</v>
      </c>
      <c r="I76" s="1232">
        <v>21589</v>
      </c>
      <c r="J76" s="1233">
        <v>13.46</v>
      </c>
      <c r="K76" s="1233">
        <v>22.35</v>
      </c>
      <c r="L76" s="1224"/>
    </row>
    <row r="77" spans="1:12" s="1234" customFormat="1" ht="15.75" customHeight="1" x14ac:dyDescent="0.25">
      <c r="A77" s="1217">
        <v>43958</v>
      </c>
      <c r="B77" s="1231">
        <v>442773.04167473654</v>
      </c>
      <c r="C77" s="1232">
        <v>133723.89196545194</v>
      </c>
      <c r="D77" s="1232">
        <v>64941.483634741424</v>
      </c>
      <c r="E77" s="1232">
        <v>26773.457449848429</v>
      </c>
      <c r="F77" s="1232">
        <v>35422.124596832764</v>
      </c>
      <c r="G77" s="1232">
        <v>8023.2225707867246</v>
      </c>
      <c r="H77" s="1232">
        <v>29519.359037908645</v>
      </c>
      <c r="I77" s="1232">
        <v>18750.2348790617</v>
      </c>
      <c r="J77" s="1233">
        <v>14.666991330164992</v>
      </c>
      <c r="K77" s="1233">
        <v>20.021446471783406</v>
      </c>
      <c r="L77" s="1224"/>
    </row>
    <row r="78" spans="1:12" s="1234" customFormat="1" ht="15.75" customHeight="1" x14ac:dyDescent="0.25">
      <c r="A78" s="1217">
        <v>43972</v>
      </c>
      <c r="B78" s="1231">
        <v>448625.182851827</v>
      </c>
      <c r="C78" s="1232">
        <v>137023.56465890515</v>
      </c>
      <c r="D78" s="1232">
        <v>74986.714448143568</v>
      </c>
      <c r="E78" s="1232">
        <v>24798.107613464039</v>
      </c>
      <c r="F78" s="1232">
        <v>35890.29854383412</v>
      </c>
      <c r="G78" s="1232">
        <v>8221.2009427683442</v>
      </c>
      <c r="H78" s="1232">
        <v>39096.415904309477</v>
      </c>
      <c r="I78" s="1232">
        <v>16576.906670695691</v>
      </c>
      <c r="J78" s="1233">
        <v>16.714780470295256</v>
      </c>
      <c r="K78" s="1233">
        <v>18.097695586298855</v>
      </c>
      <c r="L78" s="1224"/>
    </row>
    <row r="79" spans="1:12" s="1234" customFormat="1" ht="15.75" customHeight="1" x14ac:dyDescent="0.25">
      <c r="A79" s="1217">
        <v>43986</v>
      </c>
      <c r="B79" s="1231">
        <v>452007.75125861005</v>
      </c>
      <c r="C79" s="1232">
        <v>138220.86483187968</v>
      </c>
      <c r="D79" s="1232">
        <v>85411.994129944971</v>
      </c>
      <c r="E79" s="1232">
        <v>24693.806443150279</v>
      </c>
      <c r="F79" s="1232">
        <v>36160.903881011698</v>
      </c>
      <c r="G79" s="1232">
        <v>8293.0390546706112</v>
      </c>
      <c r="H79" s="1232">
        <v>49251.090248933295</v>
      </c>
      <c r="I79" s="1232">
        <v>16400.767388479671</v>
      </c>
      <c r="J79" s="1233">
        <v>18.896134832227172</v>
      </c>
      <c r="K79" s="1233">
        <v>17.865469495640738</v>
      </c>
      <c r="L79" s="1224"/>
    </row>
    <row r="80" spans="1:12" s="1235" customFormat="1" ht="15.75" customHeight="1" x14ac:dyDescent="0.25">
      <c r="A80" s="1217">
        <v>44000</v>
      </c>
      <c r="B80" s="1231">
        <v>457492.35724326567</v>
      </c>
      <c r="C80" s="1232">
        <v>135358.58551198844</v>
      </c>
      <c r="D80" s="1232">
        <v>81888.482788155001</v>
      </c>
      <c r="E80" s="1232">
        <v>24694.989226607184</v>
      </c>
      <c r="F80" s="1232">
        <v>36599.672101309894</v>
      </c>
      <c r="G80" s="1232">
        <v>8121.3024893328302</v>
      </c>
      <c r="H80" s="1232">
        <v>45288.8106868451</v>
      </c>
      <c r="I80" s="1232">
        <v>16573.686737274362</v>
      </c>
      <c r="J80" s="1233">
        <v>17.899420939312403</v>
      </c>
      <c r="K80" s="1233">
        <v>18.244124769182076</v>
      </c>
      <c r="L80" s="1224"/>
    </row>
    <row r="81" spans="1:12" s="1235" customFormat="1" ht="15.75" customHeight="1" x14ac:dyDescent="0.25">
      <c r="A81" s="1217">
        <v>44014</v>
      </c>
      <c r="B81" s="1231">
        <v>463194.18166354287</v>
      </c>
      <c r="C81" s="1232">
        <v>135492.8845285328</v>
      </c>
      <c r="D81" s="1232">
        <v>76546.654821627148</v>
      </c>
      <c r="E81" s="1232">
        <v>26548.965386488129</v>
      </c>
      <c r="F81" s="1232">
        <v>37055.817292054242</v>
      </c>
      <c r="G81" s="1232">
        <v>8129.3610024838545</v>
      </c>
      <c r="H81" s="1232">
        <v>39490.837529572898</v>
      </c>
      <c r="I81" s="1232">
        <v>18419.604384004269</v>
      </c>
      <c r="J81" s="1233">
        <v>16.52582390968578</v>
      </c>
      <c r="K81" s="1233">
        <v>19.594361341460193</v>
      </c>
      <c r="L81" s="1224"/>
    </row>
    <row r="82" spans="1:12" s="1235" customFormat="1" ht="15.75" customHeight="1" x14ac:dyDescent="0.25">
      <c r="A82" s="1217">
        <v>44028</v>
      </c>
      <c r="B82" s="1231">
        <v>463213.02200582885</v>
      </c>
      <c r="C82" s="1232">
        <v>133201.9528924381</v>
      </c>
      <c r="D82" s="1232">
        <v>74752.283116682855</v>
      </c>
      <c r="E82" s="1232">
        <v>28202.443901021667</v>
      </c>
      <c r="F82" s="1232">
        <v>37057.325741634195</v>
      </c>
      <c r="G82" s="1232">
        <v>7991.9041876703586</v>
      </c>
      <c r="H82" s="1232">
        <v>37694.957375048652</v>
      </c>
      <c r="I82" s="1232">
        <v>20210.539713351307</v>
      </c>
      <c r="J82" s="1233">
        <v>16.137776695695358</v>
      </c>
      <c r="K82" s="1233">
        <v>21.172695511300365</v>
      </c>
      <c r="L82" s="1224"/>
    </row>
    <row r="83" spans="1:12" s="1235" customFormat="1" ht="15.75" customHeight="1" x14ac:dyDescent="0.25">
      <c r="A83" s="1217">
        <v>44042</v>
      </c>
      <c r="B83" s="1231">
        <v>456906.08644868794</v>
      </c>
      <c r="C83" s="1232">
        <v>136292.40019267926</v>
      </c>
      <c r="D83" s="1232">
        <v>77442.357277575735</v>
      </c>
      <c r="E83" s="1232">
        <v>28461.644294954236</v>
      </c>
      <c r="F83" s="1232">
        <v>36552.769368146968</v>
      </c>
      <c r="G83" s="1232">
        <v>8177.3321723718027</v>
      </c>
      <c r="H83" s="1232">
        <v>40889.587909428752</v>
      </c>
      <c r="I83" s="1232">
        <v>20284.312122582432</v>
      </c>
      <c r="J83" s="1233">
        <v>16.949294302358293</v>
      </c>
      <c r="K83" s="1233">
        <v>20.882781618577006</v>
      </c>
      <c r="L83" s="1224"/>
    </row>
    <row r="84" spans="1:12" s="1235" customFormat="1" ht="15.75" customHeight="1" x14ac:dyDescent="0.25">
      <c r="A84" s="1217">
        <v>44056</v>
      </c>
      <c r="B84" s="1231">
        <v>459100.6758373006</v>
      </c>
      <c r="C84" s="1232">
        <v>136012.00585691672</v>
      </c>
      <c r="D84" s="1232">
        <v>75345.583890757174</v>
      </c>
      <c r="E84" s="1232">
        <v>28414.174386130613</v>
      </c>
      <c r="F84" s="1232">
        <v>36728.333073827314</v>
      </c>
      <c r="G84" s="1232">
        <v>8160.5110962825574</v>
      </c>
      <c r="H84" s="1232">
        <v>38617.250816929838</v>
      </c>
      <c r="I84" s="1232">
        <v>20253.663289848038</v>
      </c>
      <c r="J84" s="1233">
        <v>16.411560221152598</v>
      </c>
      <c r="K84" s="1233">
        <v>20.890931066792767</v>
      </c>
      <c r="L84" s="1224"/>
    </row>
    <row r="85" spans="1:12" s="1235" customFormat="1" ht="15.75" customHeight="1" x14ac:dyDescent="0.25">
      <c r="A85" s="1217">
        <v>44070</v>
      </c>
      <c r="B85" s="1231">
        <v>453759.70683656883</v>
      </c>
      <c r="C85" s="1232">
        <v>139915.59122062675</v>
      </c>
      <c r="D85" s="1232">
        <v>65278.104126367143</v>
      </c>
      <c r="E85" s="1232">
        <v>25955.852403344088</v>
      </c>
      <c r="F85" s="1232">
        <v>36300.842063632357</v>
      </c>
      <c r="G85" s="1232">
        <v>8394.8863357074715</v>
      </c>
      <c r="H85" s="1232">
        <v>28977.26206273479</v>
      </c>
      <c r="I85" s="1232">
        <v>17560.966067636615</v>
      </c>
      <c r="J85" s="1233">
        <v>14.386051282838658</v>
      </c>
      <c r="K85" s="1233">
        <v>18.551079387868537</v>
      </c>
      <c r="L85" s="1224"/>
    </row>
    <row r="86" spans="1:12" s="1235" customFormat="1" ht="15.75" customHeight="1" x14ac:dyDescent="0.25">
      <c r="A86" s="1217">
        <v>44084</v>
      </c>
      <c r="B86" s="1236">
        <v>448962.07461513602</v>
      </c>
      <c r="C86" s="1237">
        <v>142757.78877172273</v>
      </c>
      <c r="D86" s="1237">
        <v>61131.574679963567</v>
      </c>
      <c r="E86" s="1237">
        <v>22556.158653139355</v>
      </c>
      <c r="F86" s="1237">
        <v>35917.031354315106</v>
      </c>
      <c r="G86" s="1237">
        <v>8565.418287475195</v>
      </c>
      <c r="H86" s="1237">
        <v>25214.543325648483</v>
      </c>
      <c r="I86" s="1237">
        <v>13990.74036566416</v>
      </c>
      <c r="J86" s="1238">
        <v>13.616200150617939</v>
      </c>
      <c r="K86" s="1238">
        <v>15.800299827568672</v>
      </c>
      <c r="L86" s="1224"/>
    </row>
    <row r="87" spans="1:12" s="1235" customFormat="1" ht="15.75" customHeight="1" x14ac:dyDescent="0.25">
      <c r="A87" s="1217">
        <v>44098</v>
      </c>
      <c r="B87" s="1236">
        <v>449725.49507104565</v>
      </c>
      <c r="C87" s="1237">
        <v>147619.97988150796</v>
      </c>
      <c r="D87" s="1237">
        <v>58402.554810847127</v>
      </c>
      <c r="E87" s="1237">
        <v>20750.915502770302</v>
      </c>
      <c r="F87" s="1237">
        <v>35978.10508565182</v>
      </c>
      <c r="G87" s="1237">
        <v>8857.1496829143562</v>
      </c>
      <c r="H87" s="1237">
        <v>22424.449725195336</v>
      </c>
      <c r="I87" s="1237">
        <v>11893.765819855942</v>
      </c>
      <c r="J87" s="1238">
        <v>12.98626727880325</v>
      </c>
      <c r="K87" s="1238">
        <v>14.056983017764063</v>
      </c>
      <c r="L87" s="1224"/>
    </row>
    <row r="88" spans="1:12" s="1235" customFormat="1" ht="15.75" customHeight="1" x14ac:dyDescent="0.25">
      <c r="A88" s="1217">
        <v>44112</v>
      </c>
      <c r="B88" s="1236">
        <v>450256.08529647707</v>
      </c>
      <c r="C88" s="1237">
        <v>144519.43950848395</v>
      </c>
      <c r="D88" s="1237">
        <v>69364.945952854294</v>
      </c>
      <c r="E88" s="1237">
        <v>24664.569574595742</v>
      </c>
      <c r="F88" s="1237">
        <v>36020.552347157136</v>
      </c>
      <c r="G88" s="1237">
        <v>8671.1172279298098</v>
      </c>
      <c r="H88" s="1237">
        <v>33344.393605697151</v>
      </c>
      <c r="I88" s="1237">
        <v>15993.452346665934</v>
      </c>
      <c r="J88" s="1238">
        <v>15.405665401985635</v>
      </c>
      <c r="K88" s="1238">
        <v>17.06661031794814</v>
      </c>
      <c r="L88" s="1224"/>
    </row>
    <row r="89" spans="1:12" s="1235" customFormat="1" ht="15.75" customHeight="1" x14ac:dyDescent="0.25">
      <c r="A89" s="1217">
        <v>44126</v>
      </c>
      <c r="B89" s="1236">
        <v>455522.25029191631</v>
      </c>
      <c r="C89" s="1237">
        <v>143736.63092413594</v>
      </c>
      <c r="D89" s="1237">
        <v>71871.119891732858</v>
      </c>
      <c r="E89" s="1237">
        <v>23606.857843985716</v>
      </c>
      <c r="F89" s="1237">
        <v>36441.845696743003</v>
      </c>
      <c r="G89" s="1237">
        <v>8624.1486004058625</v>
      </c>
      <c r="H89" s="1237">
        <v>35429.274194989834</v>
      </c>
      <c r="I89" s="1237">
        <v>14982.709243579853</v>
      </c>
      <c r="J89" s="1238">
        <v>15.777740789977891</v>
      </c>
      <c r="K89" s="1238">
        <v>16.423689418771328</v>
      </c>
      <c r="L89" s="1224"/>
    </row>
    <row r="90" spans="1:12" s="1235" customFormat="1" ht="15.75" customHeight="1" x14ac:dyDescent="0.25">
      <c r="A90" s="1217">
        <v>44140</v>
      </c>
      <c r="B90" s="1236">
        <v>455375.62639938155</v>
      </c>
      <c r="C90" s="1237">
        <v>140332.1087129988</v>
      </c>
      <c r="D90" s="1237">
        <v>75760.619301484272</v>
      </c>
      <c r="E90" s="1237">
        <v>23933.09079887105</v>
      </c>
      <c r="F90" s="1237">
        <v>36430.115733197512</v>
      </c>
      <c r="G90" s="1237">
        <v>8419.8773068446808</v>
      </c>
      <c r="H90" s="1237">
        <v>39330.503568286782</v>
      </c>
      <c r="I90" s="1237">
        <v>15513.213492026362</v>
      </c>
      <c r="J90" s="1238">
        <v>16.636950883936716</v>
      </c>
      <c r="K90" s="1238">
        <v>17.054607828788473</v>
      </c>
      <c r="L90" s="1224"/>
    </row>
    <row r="91" spans="1:12" s="1235" customFormat="1" ht="15.75" customHeight="1" x14ac:dyDescent="0.25">
      <c r="A91" s="1217">
        <v>44154</v>
      </c>
      <c r="B91" s="1236">
        <v>455336.08695708076</v>
      </c>
      <c r="C91" s="1237">
        <v>142098.86307587833</v>
      </c>
      <c r="D91" s="1237">
        <v>76673.864114207143</v>
      </c>
      <c r="E91" s="1237">
        <v>23711.408756019948</v>
      </c>
      <c r="F91" s="1237">
        <v>36426.952750729179</v>
      </c>
      <c r="G91" s="1237">
        <v>8525.8824389306628</v>
      </c>
      <c r="H91" s="1237">
        <v>40246.911363477986</v>
      </c>
      <c r="I91" s="1237">
        <v>15185.526317089281</v>
      </c>
      <c r="J91" s="1238">
        <v>16.83896056352641</v>
      </c>
      <c r="K91" s="1238">
        <v>16.686557684390806</v>
      </c>
      <c r="L91" s="1224"/>
    </row>
    <row r="92" spans="1:12" s="1235" customFormat="1" ht="15.75" customHeight="1" x14ac:dyDescent="0.25">
      <c r="A92" s="1217">
        <v>44168</v>
      </c>
      <c r="B92" s="1236">
        <v>453110.19436861924</v>
      </c>
      <c r="C92" s="1237">
        <v>145216.77448584131</v>
      </c>
      <c r="D92" s="1237">
        <v>80203.29089773717</v>
      </c>
      <c r="E92" s="1237">
        <v>23424.620305077387</v>
      </c>
      <c r="F92" s="1237">
        <v>36248.881299707813</v>
      </c>
      <c r="G92" s="1237">
        <v>8712.9571564867729</v>
      </c>
      <c r="H92" s="1237">
        <v>43954.409598029313</v>
      </c>
      <c r="I92" s="1237">
        <v>14711.663148590609</v>
      </c>
      <c r="J92" s="1238">
        <v>17.700614970602338</v>
      </c>
      <c r="K92" s="1238">
        <v>16.130795073789013</v>
      </c>
      <c r="L92" s="1224"/>
    </row>
    <row r="93" spans="1:12" s="1235" customFormat="1" ht="15.75" customHeight="1" x14ac:dyDescent="0.25">
      <c r="A93" s="1217">
        <v>44182</v>
      </c>
      <c r="B93" s="1236">
        <v>459223.70406609704</v>
      </c>
      <c r="C93" s="1237">
        <v>141862.76828453573</v>
      </c>
      <c r="D93" s="1237">
        <v>86369.993143274958</v>
      </c>
      <c r="E93" s="1237">
        <v>24584.302913260064</v>
      </c>
      <c r="F93" s="1237">
        <v>36737.962005869536</v>
      </c>
      <c r="G93" s="1237">
        <v>8511.7168366358255</v>
      </c>
      <c r="H93" s="1237">
        <v>49632.031137405458</v>
      </c>
      <c r="I93" s="1237">
        <v>16072.586076624237</v>
      </c>
      <c r="J93" s="1238">
        <v>18.807825549624404</v>
      </c>
      <c r="K93" s="1238">
        <v>17.329637092623944</v>
      </c>
      <c r="L93" s="1224"/>
    </row>
    <row r="94" spans="1:12" s="1235" customFormat="1" ht="15.75" customHeight="1" x14ac:dyDescent="0.25">
      <c r="A94" s="1217">
        <v>44196</v>
      </c>
      <c r="B94" s="1236">
        <v>465433.02136863774</v>
      </c>
      <c r="C94" s="1237">
        <v>142750.25806398326</v>
      </c>
      <c r="D94" s="1237">
        <v>85817.539259184996</v>
      </c>
      <c r="E94" s="1237">
        <v>25411.12964533249</v>
      </c>
      <c r="F94" s="1237">
        <v>37234.704338798874</v>
      </c>
      <c r="G94" s="1237">
        <v>8564.9685118581074</v>
      </c>
      <c r="H94" s="1237">
        <v>48582.834920386122</v>
      </c>
      <c r="I94" s="1237">
        <v>16846.161133474383</v>
      </c>
      <c r="J94" s="1238">
        <v>18.438214591399774</v>
      </c>
      <c r="K94" s="1238">
        <v>17.801109427026578</v>
      </c>
      <c r="L94" s="1224"/>
    </row>
    <row r="95" spans="1:12" s="1235" customFormat="1" ht="15.75" customHeight="1" x14ac:dyDescent="0.25">
      <c r="A95" s="1217">
        <v>44210</v>
      </c>
      <c r="B95" s="1236">
        <v>477391.92859725002</v>
      </c>
      <c r="C95" s="1237">
        <v>146410.05442792206</v>
      </c>
      <c r="D95" s="1237">
        <v>79007.517803357157</v>
      </c>
      <c r="E95" s="1237">
        <v>29479.495979262589</v>
      </c>
      <c r="F95" s="1237">
        <v>38191.409615599543</v>
      </c>
      <c r="G95" s="1237">
        <v>8784.5617698106598</v>
      </c>
      <c r="H95" s="1237">
        <v>40816.108187757593</v>
      </c>
      <c r="I95" s="1237">
        <v>20694.934209451927</v>
      </c>
      <c r="J95" s="1238">
        <v>16.549822707625118</v>
      </c>
      <c r="K95" s="1238">
        <v>20.13488492607275</v>
      </c>
      <c r="L95" s="1224"/>
    </row>
    <row r="96" spans="1:12" s="1235" customFormat="1" ht="15.75" customHeight="1" x14ac:dyDescent="0.25">
      <c r="A96" s="1217">
        <v>44224</v>
      </c>
      <c r="B96" s="1236">
        <v>470895.62921301421</v>
      </c>
      <c r="C96" s="1237">
        <v>147242.77496795502</v>
      </c>
      <c r="D96" s="1237">
        <v>75730.05856911499</v>
      </c>
      <c r="E96" s="1237">
        <v>54472.336609172358</v>
      </c>
      <c r="F96" s="1237">
        <v>37671.705645969552</v>
      </c>
      <c r="G96" s="1237">
        <v>8834.5250163809869</v>
      </c>
      <c r="H96" s="1237">
        <v>38058.35292314543</v>
      </c>
      <c r="I96" s="1237">
        <v>45637.811592791382</v>
      </c>
      <c r="J96" s="1238">
        <v>16.082132402816963</v>
      </c>
      <c r="K96" s="1238">
        <v>36.994913075380012</v>
      </c>
      <c r="L96" s="1224"/>
    </row>
    <row r="97" spans="1:16" s="1235" customFormat="1" ht="15.75" customHeight="1" x14ac:dyDescent="0.25">
      <c r="A97" s="1217">
        <v>44238</v>
      </c>
      <c r="B97" s="1236">
        <v>472800.52777481149</v>
      </c>
      <c r="C97" s="1237">
        <v>148822.72881842603</v>
      </c>
      <c r="D97" s="1237">
        <v>76536.409536986437</v>
      </c>
      <c r="E97" s="1237">
        <v>50060.083900303522</v>
      </c>
      <c r="F97" s="1237">
        <v>37824.09767784115</v>
      </c>
      <c r="G97" s="1237">
        <v>8929.3221372133794</v>
      </c>
      <c r="H97" s="1237">
        <v>38712.311859145273</v>
      </c>
      <c r="I97" s="1237">
        <v>41130.761763090151</v>
      </c>
      <c r="J97" s="1238">
        <v>16.187885808249288</v>
      </c>
      <c r="K97" s="1238">
        <v>33.637391477601696</v>
      </c>
      <c r="L97" s="1224"/>
    </row>
    <row r="98" spans="1:16" s="1235" customFormat="1" ht="15.75" customHeight="1" x14ac:dyDescent="0.25">
      <c r="A98" s="1217">
        <v>44252</v>
      </c>
      <c r="B98" s="1236">
        <v>470909.36710750213</v>
      </c>
      <c r="C98" s="1237">
        <v>150722.43578835254</v>
      </c>
      <c r="D98" s="1237">
        <v>73774.153345464292</v>
      </c>
      <c r="E98" s="1237">
        <v>42103.800804853825</v>
      </c>
      <c r="F98" s="1237">
        <v>37672.805133181864</v>
      </c>
      <c r="G98" s="1237">
        <v>9043.3043238648843</v>
      </c>
      <c r="H98" s="1237">
        <v>36101.348212282421</v>
      </c>
      <c r="I98" s="1237">
        <v>33060.496480988942</v>
      </c>
      <c r="J98" s="1238">
        <v>15.666316811366945</v>
      </c>
      <c r="K98" s="1238">
        <v>27.934660546474198</v>
      </c>
      <c r="L98" s="1224"/>
    </row>
    <row r="99" spans="1:16" s="1235" customFormat="1" ht="15.75" customHeight="1" x14ac:dyDescent="0.25">
      <c r="A99" s="1217" t="s">
        <v>3142</v>
      </c>
      <c r="B99" s="1236">
        <v>471339.25044922938</v>
      </c>
      <c r="C99" s="1237">
        <v>153462.13485504608</v>
      </c>
      <c r="D99" s="1237">
        <v>71944.656035065011</v>
      </c>
      <c r="E99" s="1237">
        <v>42571.538742179626</v>
      </c>
      <c r="F99" s="1237">
        <v>37707.195853906189</v>
      </c>
      <c r="G99" s="1237">
        <v>9207.6862278268854</v>
      </c>
      <c r="H99" s="1237">
        <v>34237.460181158807</v>
      </c>
      <c r="I99" s="1237">
        <v>33363.852514352751</v>
      </c>
      <c r="J99" s="1238">
        <v>15.263879671912575</v>
      </c>
      <c r="K99" s="1238">
        <v>27.740744505079984</v>
      </c>
      <c r="L99" s="1224"/>
    </row>
    <row r="100" spans="1:16" s="1235" customFormat="1" ht="15.75" customHeight="1" thickBot="1" x14ac:dyDescent="0.3">
      <c r="A100" s="1239" t="s">
        <v>3143</v>
      </c>
      <c r="B100" s="1240">
        <v>472397.34851422219</v>
      </c>
      <c r="C100" s="1241">
        <v>151804.97383321795</v>
      </c>
      <c r="D100" s="1241">
        <v>69813.54109377788</v>
      </c>
      <c r="E100" s="1241">
        <v>42490.659123691315</v>
      </c>
      <c r="F100" s="1241">
        <v>37791.843874334409</v>
      </c>
      <c r="G100" s="1241">
        <v>9108.2564350955963</v>
      </c>
      <c r="H100" s="1241">
        <v>32021.697219443457</v>
      </c>
      <c r="I100" s="1241">
        <v>33382.402688595714</v>
      </c>
      <c r="J100" s="1242">
        <v>14.778563282235707</v>
      </c>
      <c r="K100" s="1242">
        <v>27.990294422351468</v>
      </c>
      <c r="L100" s="1224"/>
    </row>
    <row r="101" spans="1:16" s="1235" customFormat="1" ht="13.5" customHeight="1" x14ac:dyDescent="0.25">
      <c r="A101" s="3737" t="s">
        <v>3144</v>
      </c>
      <c r="B101" s="3737"/>
      <c r="C101" s="3737"/>
      <c r="D101" s="3737"/>
      <c r="E101" s="3737"/>
      <c r="F101" s="3737"/>
      <c r="G101" s="3737"/>
      <c r="H101" s="3737"/>
      <c r="I101" s="3737"/>
      <c r="J101" s="3737"/>
      <c r="K101" s="1243"/>
      <c r="L101" s="1234"/>
    </row>
    <row r="102" spans="1:16" s="1235" customFormat="1" ht="30.75" customHeight="1" x14ac:dyDescent="0.25">
      <c r="A102" s="3745" t="s">
        <v>3145</v>
      </c>
      <c r="B102" s="3745"/>
      <c r="C102" s="3745"/>
      <c r="D102" s="3745"/>
      <c r="E102" s="3745"/>
      <c r="F102" s="3745"/>
      <c r="G102" s="3745"/>
      <c r="H102" s="3745"/>
      <c r="I102" s="3745"/>
      <c r="J102" s="3745"/>
      <c r="K102" s="3745"/>
      <c r="L102" s="1244"/>
      <c r="M102" s="1244"/>
      <c r="N102" s="1244"/>
      <c r="O102" s="1244"/>
      <c r="P102" s="1244"/>
    </row>
    <row r="103" spans="1:16" s="1235" customFormat="1" ht="13.5" customHeight="1" x14ac:dyDescent="0.25">
      <c r="A103" s="3737" t="s">
        <v>3146</v>
      </c>
      <c r="B103" s="3737"/>
      <c r="C103" s="3737"/>
      <c r="D103" s="3737"/>
      <c r="E103" s="3737"/>
      <c r="F103" s="3737"/>
      <c r="G103" s="3737"/>
      <c r="H103" s="3737"/>
      <c r="I103" s="3737"/>
      <c r="J103" s="3737"/>
      <c r="K103" s="1243"/>
    </row>
    <row r="104" spans="1:16" ht="13.5" customHeight="1" x14ac:dyDescent="0.25">
      <c r="A104" s="650" t="s">
        <v>3147</v>
      </c>
      <c r="B104" s="1245"/>
      <c r="C104" s="1245"/>
      <c r="D104" s="1245"/>
      <c r="E104" s="1245"/>
      <c r="F104" s="1245"/>
      <c r="G104" s="1245"/>
      <c r="H104" s="1245"/>
      <c r="I104" s="1245"/>
      <c r="J104" s="1245"/>
      <c r="K104" s="1245"/>
      <c r="L104" s="1235"/>
    </row>
    <row r="105" spans="1:16" ht="13.5" customHeight="1" x14ac:dyDescent="0.25">
      <c r="A105" s="650" t="s">
        <v>3148</v>
      </c>
      <c r="B105" s="1245"/>
      <c r="C105" s="1245"/>
      <c r="D105" s="1245"/>
      <c r="E105" s="1245"/>
      <c r="F105" s="1245"/>
      <c r="G105" s="1245"/>
      <c r="H105" s="1246"/>
      <c r="I105" s="1246"/>
      <c r="J105" s="1245"/>
      <c r="K105" s="1245"/>
      <c r="L105" s="1235"/>
    </row>
    <row r="106" spans="1:16" ht="13.5" customHeight="1" x14ac:dyDescent="0.25">
      <c r="A106" s="650" t="s">
        <v>3149</v>
      </c>
      <c r="B106" s="1245"/>
      <c r="C106" s="1245"/>
      <c r="D106" s="1245"/>
      <c r="E106" s="1245"/>
      <c r="F106" s="1245"/>
      <c r="G106" s="1245"/>
      <c r="H106" s="1246"/>
      <c r="I106" s="1246"/>
      <c r="J106" s="1245"/>
      <c r="K106" s="1245"/>
      <c r="L106" s="1235"/>
    </row>
    <row r="107" spans="1:16" ht="13.5" customHeight="1" x14ac:dyDescent="0.25">
      <c r="A107" s="650" t="s">
        <v>3150</v>
      </c>
      <c r="B107" s="1245"/>
      <c r="C107" s="1245"/>
      <c r="D107" s="1245"/>
      <c r="E107" s="1245"/>
      <c r="F107" s="1245"/>
      <c r="G107" s="1245"/>
      <c r="H107" s="1246"/>
      <c r="I107" s="1246"/>
      <c r="J107" s="1245"/>
      <c r="K107" s="1245"/>
      <c r="L107" s="1235"/>
    </row>
    <row r="108" spans="1:16" ht="13.5" customHeight="1" x14ac:dyDescent="0.25">
      <c r="A108" s="650" t="s">
        <v>3151</v>
      </c>
      <c r="B108" s="1245"/>
      <c r="C108" s="1245"/>
      <c r="D108" s="1245"/>
      <c r="E108" s="1245"/>
      <c r="F108" s="1245"/>
      <c r="G108" s="1245"/>
      <c r="H108" s="1246"/>
      <c r="I108" s="1246"/>
      <c r="J108" s="1245"/>
      <c r="K108" s="1245"/>
      <c r="L108" s="1235"/>
    </row>
    <row r="109" spans="1:16" ht="15" customHeight="1" x14ac:dyDescent="0.25">
      <c r="A109" s="650" t="s">
        <v>3152</v>
      </c>
      <c r="B109" s="1245"/>
      <c r="C109" s="1245"/>
      <c r="D109" s="1245"/>
      <c r="E109" s="1245"/>
      <c r="F109" s="1245"/>
      <c r="G109" s="1245"/>
      <c r="H109" s="1246"/>
      <c r="I109" s="1246"/>
      <c r="J109" s="1245"/>
      <c r="K109" s="1245"/>
      <c r="L109" s="1235"/>
    </row>
    <row r="110" spans="1:16" ht="13.5" customHeight="1" x14ac:dyDescent="0.25">
      <c r="A110" s="650" t="s">
        <v>3153</v>
      </c>
      <c r="B110" s="1245"/>
      <c r="C110" s="1245"/>
      <c r="D110" s="1245"/>
      <c r="E110" s="1245"/>
      <c r="F110" s="1245"/>
      <c r="G110" s="1245"/>
      <c r="H110" s="1245"/>
      <c r="I110" s="1245"/>
      <c r="J110" s="1245"/>
      <c r="K110" s="1245"/>
      <c r="L110" s="1235"/>
    </row>
    <row r="111" spans="1:16" ht="13.5" customHeight="1" x14ac:dyDescent="0.25">
      <c r="A111" s="650" t="s">
        <v>3154</v>
      </c>
      <c r="B111" s="1245"/>
      <c r="C111" s="1245"/>
      <c r="D111" s="1245"/>
      <c r="E111" s="1245"/>
      <c r="F111" s="1245"/>
      <c r="G111" s="1245"/>
      <c r="H111" s="1246"/>
      <c r="I111" s="1246"/>
      <c r="J111" s="1245"/>
      <c r="K111" s="1245"/>
      <c r="L111" s="1235"/>
    </row>
    <row r="112" spans="1:16" ht="13.5" customHeight="1" x14ac:dyDescent="0.25">
      <c r="A112" s="3738" t="s">
        <v>429</v>
      </c>
      <c r="B112" s="3738"/>
      <c r="C112" s="3738"/>
      <c r="D112" s="3738"/>
      <c r="E112" s="3738"/>
      <c r="F112" s="3738"/>
      <c r="G112" s="3738"/>
      <c r="H112" s="3738"/>
      <c r="I112" s="3738"/>
      <c r="J112" s="3738"/>
      <c r="K112" s="1243"/>
      <c r="L112" s="1235"/>
    </row>
  </sheetData>
  <mergeCells count="18">
    <mergeCell ref="B5:C5"/>
    <mergeCell ref="D5:E5"/>
    <mergeCell ref="F5:G5"/>
    <mergeCell ref="A103:J103"/>
    <mergeCell ref="A112:J112"/>
    <mergeCell ref="H5:I5"/>
    <mergeCell ref="J5:K5"/>
    <mergeCell ref="B7:I7"/>
    <mergeCell ref="J7:K7"/>
    <mergeCell ref="A101:J101"/>
    <mergeCell ref="A102:K102"/>
    <mergeCell ref="A3:A7"/>
    <mergeCell ref="B3:C4"/>
    <mergeCell ref="D3:E4"/>
    <mergeCell ref="F3:G3"/>
    <mergeCell ref="H3:I4"/>
    <mergeCell ref="J3:K4"/>
    <mergeCell ref="F4:G4"/>
  </mergeCells>
  <pageMargins left="0.75" right="0.75" top="0.75" bottom="0.75" header="0.3" footer="0"/>
  <pageSetup paperSize="9" scale="67"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FAA4C-EEA4-4B6C-9794-956F1A1E9110}">
  <sheetPr>
    <pageSetUpPr fitToPage="1"/>
  </sheetPr>
  <dimension ref="A1:L33"/>
  <sheetViews>
    <sheetView zoomScaleNormal="100" zoomScaleSheetLayoutView="90" workbookViewId="0">
      <pane xSplit="1" ySplit="5" topLeftCell="B6" activePane="bottomRight" state="frozen"/>
      <selection activeCell="A25" sqref="A25"/>
      <selection pane="topRight" activeCell="A25" sqref="A25"/>
      <selection pane="bottomLeft" activeCell="A25" sqref="A25"/>
      <selection pane="bottomRight"/>
    </sheetView>
  </sheetViews>
  <sheetFormatPr defaultColWidth="9.140625" defaultRowHeight="14.25" x14ac:dyDescent="0.25"/>
  <cols>
    <col min="1" max="1" width="45.85546875" style="1249" customWidth="1"/>
    <col min="2" max="2" width="18.7109375" style="1249" bestFit="1" customWidth="1"/>
    <col min="3" max="4" width="17.28515625" style="1249" bestFit="1" customWidth="1"/>
    <col min="5" max="5" width="16" style="1249" bestFit="1" customWidth="1"/>
    <col min="6" max="6" width="17.28515625" style="1249" bestFit="1" customWidth="1"/>
    <col min="7" max="7" width="18.7109375" style="1249" bestFit="1" customWidth="1"/>
    <col min="8" max="8" width="15.85546875" style="1249" customWidth="1"/>
    <col min="9" max="16384" width="9.140625" style="1249"/>
  </cols>
  <sheetData>
    <row r="1" spans="1:8" s="1248" customFormat="1" ht="18.75" x14ac:dyDescent="0.25">
      <c r="A1" s="1247" t="s">
        <v>3155</v>
      </c>
    </row>
    <row r="2" spans="1:8" ht="12" customHeight="1" thickBot="1" x14ac:dyDescent="0.3">
      <c r="G2" s="1250" t="s">
        <v>52</v>
      </c>
    </row>
    <row r="3" spans="1:8" s="1254" customFormat="1" ht="18" thickTop="1" thickBot="1" x14ac:dyDescent="0.3">
      <c r="A3" s="3759" t="s">
        <v>3156</v>
      </c>
      <c r="B3" s="1251" t="s">
        <v>3157</v>
      </c>
      <c r="C3" s="1252"/>
      <c r="D3" s="1252"/>
      <c r="E3" s="1252"/>
      <c r="F3" s="1252"/>
      <c r="G3" s="1253"/>
    </row>
    <row r="4" spans="1:8" s="1254" customFormat="1" ht="16.5" x14ac:dyDescent="0.25">
      <c r="A4" s="3760"/>
      <c r="B4" s="1255" t="s">
        <v>147</v>
      </c>
      <c r="C4" s="3762" t="s">
        <v>3158</v>
      </c>
      <c r="D4" s="1256" t="s">
        <v>3159</v>
      </c>
      <c r="E4" s="1256" t="s">
        <v>3160</v>
      </c>
      <c r="F4" s="3762" t="s">
        <v>3161</v>
      </c>
      <c r="G4" s="3764" t="s">
        <v>247</v>
      </c>
    </row>
    <row r="5" spans="1:8" s="1254" customFormat="1" ht="17.25" thickBot="1" x14ac:dyDescent="0.3">
      <c r="A5" s="3761"/>
      <c r="B5" s="1257" t="s">
        <v>3162</v>
      </c>
      <c r="C5" s="3763"/>
      <c r="D5" s="1258" t="s">
        <v>3163</v>
      </c>
      <c r="E5" s="1258" t="s">
        <v>3164</v>
      </c>
      <c r="F5" s="3763"/>
      <c r="G5" s="3765"/>
    </row>
    <row r="6" spans="1:8" ht="17.25" thickTop="1" x14ac:dyDescent="0.25">
      <c r="A6" s="1259"/>
      <c r="B6" s="1260"/>
      <c r="C6" s="1261"/>
      <c r="D6" s="1261"/>
      <c r="E6" s="1261"/>
      <c r="F6" s="1261"/>
      <c r="G6" s="1262"/>
    </row>
    <row r="7" spans="1:8" ht="15" customHeight="1" x14ac:dyDescent="0.25">
      <c r="A7" s="1263" t="s">
        <v>3165</v>
      </c>
      <c r="B7" s="1264">
        <v>413163696804.9729</v>
      </c>
      <c r="C7" s="1265">
        <v>101595688296.24236</v>
      </c>
      <c r="D7" s="1265">
        <v>21610055376.365803</v>
      </c>
      <c r="E7" s="1265">
        <v>4655717869.1145458</v>
      </c>
      <c r="F7" s="1265">
        <v>12908379800.727257</v>
      </c>
      <c r="G7" s="1266">
        <v>553933538147.42285</v>
      </c>
      <c r="H7" s="1267"/>
    </row>
    <row r="8" spans="1:8" ht="16.5" x14ac:dyDescent="0.25">
      <c r="A8" s="1259"/>
      <c r="B8" s="1268"/>
      <c r="C8" s="1269"/>
      <c r="D8" s="1269"/>
      <c r="E8" s="1269"/>
      <c r="F8" s="1269"/>
      <c r="G8" s="1270"/>
      <c r="H8" s="1267"/>
    </row>
    <row r="9" spans="1:8" ht="15" customHeight="1" x14ac:dyDescent="0.25">
      <c r="A9" s="1263" t="s">
        <v>3166</v>
      </c>
      <c r="B9" s="1264">
        <v>212250303300.80444</v>
      </c>
      <c r="C9" s="1265">
        <v>18385779161.864311</v>
      </c>
      <c r="D9" s="1265">
        <v>5239284836.8973675</v>
      </c>
      <c r="E9" s="1265">
        <v>2716081429.386096</v>
      </c>
      <c r="F9" s="1265">
        <v>2495280061.3265395</v>
      </c>
      <c r="G9" s="1266">
        <v>241086728790.27875</v>
      </c>
      <c r="H9" s="1267"/>
    </row>
    <row r="10" spans="1:8" ht="16.5" x14ac:dyDescent="0.25">
      <c r="A10" s="1263"/>
      <c r="B10" s="1271"/>
      <c r="C10" s="1272"/>
      <c r="D10" s="1272"/>
      <c r="E10" s="1272"/>
      <c r="F10" s="1272"/>
      <c r="G10" s="1266"/>
      <c r="H10" s="1267"/>
    </row>
    <row r="11" spans="1:8" ht="16.5" x14ac:dyDescent="0.25">
      <c r="A11" s="1263" t="s">
        <v>3167</v>
      </c>
      <c r="B11" s="1268">
        <v>59744042298.959305</v>
      </c>
      <c r="C11" s="1269">
        <v>8898137505.272213</v>
      </c>
      <c r="D11" s="1269">
        <v>1269953932.1519282</v>
      </c>
      <c r="E11" s="1269">
        <v>666183080.34371066</v>
      </c>
      <c r="F11" s="1269">
        <v>372061523.98906803</v>
      </c>
      <c r="G11" s="1266">
        <v>70950378340.716232</v>
      </c>
      <c r="H11" s="1267"/>
    </row>
    <row r="12" spans="1:8" ht="15" customHeight="1" x14ac:dyDescent="0.25">
      <c r="A12" s="1263" t="s">
        <v>3168</v>
      </c>
      <c r="B12" s="1268">
        <v>26304846098.773624</v>
      </c>
      <c r="C12" s="1269">
        <v>77321854.918844551</v>
      </c>
      <c r="D12" s="1269">
        <v>103315923.35054401</v>
      </c>
      <c r="E12" s="1269">
        <v>723928075.71699119</v>
      </c>
      <c r="F12" s="1269">
        <v>3593312.90151064</v>
      </c>
      <c r="G12" s="1266">
        <v>27213005265.661518</v>
      </c>
      <c r="H12" s="1267"/>
    </row>
    <row r="13" spans="1:8" ht="15" customHeight="1" x14ac:dyDescent="0.25">
      <c r="A13" s="1263" t="s">
        <v>3169</v>
      </c>
      <c r="B13" s="1268">
        <v>13060623979.816992</v>
      </c>
      <c r="C13" s="1269">
        <v>41508833.501804896</v>
      </c>
      <c r="D13" s="1269">
        <v>367667102.56288004</v>
      </c>
      <c r="E13" s="1269">
        <v>532201380.85780877</v>
      </c>
      <c r="F13" s="1269">
        <v>171940052.44821942</v>
      </c>
      <c r="G13" s="1266">
        <v>14173941349.187704</v>
      </c>
      <c r="H13" s="1267"/>
    </row>
    <row r="14" spans="1:8" ht="15" customHeight="1" x14ac:dyDescent="0.25">
      <c r="A14" s="1263" t="s">
        <v>3170</v>
      </c>
      <c r="B14" s="1268">
        <v>32750744587.746716</v>
      </c>
      <c r="C14" s="1269">
        <v>1402923708.7801523</v>
      </c>
      <c r="D14" s="1269">
        <v>138138604.51212001</v>
      </c>
      <c r="E14" s="1269">
        <v>172768374.33573821</v>
      </c>
      <c r="F14" s="1269">
        <v>60290456.957870372</v>
      </c>
      <c r="G14" s="1266">
        <v>34524865732.332596</v>
      </c>
      <c r="H14" s="1267"/>
    </row>
    <row r="15" spans="1:8" ht="15" customHeight="1" x14ac:dyDescent="0.25">
      <c r="A15" s="1263" t="s">
        <v>3171</v>
      </c>
      <c r="B15" s="1268">
        <v>33278686880.708229</v>
      </c>
      <c r="C15" s="1269">
        <v>2681682941.5666666</v>
      </c>
      <c r="D15" s="1269">
        <v>535170458.879296</v>
      </c>
      <c r="E15" s="1269">
        <v>74174587.629093736</v>
      </c>
      <c r="F15" s="1269">
        <v>1050122652.3244019</v>
      </c>
      <c r="G15" s="1266">
        <v>37619837521.107689</v>
      </c>
      <c r="H15" s="1267"/>
    </row>
    <row r="16" spans="1:8" ht="15" customHeight="1" x14ac:dyDescent="0.25">
      <c r="A16" s="1263" t="s">
        <v>3172</v>
      </c>
      <c r="B16" s="1268">
        <v>31215467379.681267</v>
      </c>
      <c r="C16" s="1269">
        <v>1209036660.0548184</v>
      </c>
      <c r="D16" s="1269">
        <v>2263186364.1902962</v>
      </c>
      <c r="E16" s="1269">
        <v>539925293.84785128</v>
      </c>
      <c r="F16" s="1269">
        <v>529006096.14721638</v>
      </c>
      <c r="G16" s="1266">
        <v>35756621793.921448</v>
      </c>
      <c r="H16" s="1267"/>
    </row>
    <row r="17" spans="1:12" ht="15" customHeight="1" x14ac:dyDescent="0.25">
      <c r="A17" s="1263" t="s">
        <v>3173</v>
      </c>
      <c r="B17" s="1268">
        <v>3257917448.0850987</v>
      </c>
      <c r="C17" s="1269">
        <v>360307769.61862797</v>
      </c>
      <c r="D17" s="1269">
        <v>201068893.20606405</v>
      </c>
      <c r="E17" s="1269">
        <v>545642.76898673992</v>
      </c>
      <c r="F17" s="1269">
        <v>29644332.872892428</v>
      </c>
      <c r="G17" s="1266">
        <v>3849484086.5516701</v>
      </c>
      <c r="H17" s="1267"/>
    </row>
    <row r="18" spans="1:12" ht="15" customHeight="1" x14ac:dyDescent="0.25">
      <c r="A18" s="1263" t="s">
        <v>3174</v>
      </c>
      <c r="B18" s="1268">
        <v>5352297356.1485739</v>
      </c>
      <c r="C18" s="1269">
        <v>109501564.23387265</v>
      </c>
      <c r="D18" s="1269">
        <v>160652709.53842402</v>
      </c>
      <c r="E18" s="1269">
        <v>219035.07875778002</v>
      </c>
      <c r="F18" s="1269">
        <v>259594604.20705196</v>
      </c>
      <c r="G18" s="1266">
        <v>5882265269.2066803</v>
      </c>
      <c r="H18" s="1267"/>
    </row>
    <row r="19" spans="1:12" ht="15" customHeight="1" x14ac:dyDescent="0.25">
      <c r="A19" s="1263" t="s">
        <v>3175</v>
      </c>
      <c r="B19" s="1268">
        <v>838877254.99044466</v>
      </c>
      <c r="C19" s="1269">
        <v>4307127.43049365</v>
      </c>
      <c r="D19" s="1269">
        <v>1466197.2685600002</v>
      </c>
      <c r="E19" s="1269">
        <v>0</v>
      </c>
      <c r="F19" s="1269">
        <v>1266809.6139406401</v>
      </c>
      <c r="G19" s="1266">
        <v>845917389.3034389</v>
      </c>
      <c r="H19" s="1267"/>
    </row>
    <row r="20" spans="1:12" ht="15" customHeight="1" x14ac:dyDescent="0.25">
      <c r="A20" s="1263" t="s">
        <v>3176</v>
      </c>
      <c r="B20" s="1268">
        <v>4078208788.5524383</v>
      </c>
      <c r="C20" s="1269">
        <v>59153268.864359602</v>
      </c>
      <c r="D20" s="1269">
        <v>94288969.523288012</v>
      </c>
      <c r="E20" s="1269">
        <v>4100773.6622199197</v>
      </c>
      <c r="F20" s="1269">
        <v>6417561.7735198196</v>
      </c>
      <c r="G20" s="1266">
        <v>4242169362.3758254</v>
      </c>
      <c r="H20" s="1267"/>
    </row>
    <row r="21" spans="1:12" ht="15" customHeight="1" x14ac:dyDescent="0.25">
      <c r="A21" s="1263" t="s">
        <v>3177</v>
      </c>
      <c r="B21" s="1268">
        <v>226245720.59749889</v>
      </c>
      <c r="C21" s="1269">
        <v>22435370.747546401</v>
      </c>
      <c r="D21" s="1269">
        <v>27690974.915872004</v>
      </c>
      <c r="E21" s="1269">
        <v>0</v>
      </c>
      <c r="F21" s="1269">
        <v>0</v>
      </c>
      <c r="G21" s="1266">
        <v>276372066.26091731</v>
      </c>
      <c r="H21" s="1267"/>
    </row>
    <row r="22" spans="1:12" ht="15" customHeight="1" x14ac:dyDescent="0.25">
      <c r="A22" s="1263" t="s">
        <v>3178</v>
      </c>
      <c r="B22" s="1268">
        <v>269077412.68932217</v>
      </c>
      <c r="C22" s="1269">
        <v>21290289.7013737</v>
      </c>
      <c r="D22" s="1269">
        <v>15331409.879208</v>
      </c>
      <c r="E22" s="1269">
        <v>0</v>
      </c>
      <c r="F22" s="1269">
        <v>7787913.9868506901</v>
      </c>
      <c r="G22" s="1266">
        <v>313487026.25675458</v>
      </c>
      <c r="H22" s="1267"/>
    </row>
    <row r="23" spans="1:12" ht="15" customHeight="1" x14ac:dyDescent="0.25">
      <c r="A23" s="1263" t="s">
        <v>3179</v>
      </c>
      <c r="B23" s="1268">
        <v>673593828.98314428</v>
      </c>
      <c r="C23" s="1269">
        <v>71565486.690153047</v>
      </c>
      <c r="D23" s="1269">
        <v>3474645.3723040004</v>
      </c>
      <c r="E23" s="1269">
        <v>2035185.1449375898</v>
      </c>
      <c r="F23" s="1269">
        <v>0</v>
      </c>
      <c r="G23" s="1266">
        <v>750669146.19053888</v>
      </c>
      <c r="H23" s="1267"/>
    </row>
    <row r="24" spans="1:12" ht="15" customHeight="1" x14ac:dyDescent="0.25">
      <c r="A24" s="1263" t="s">
        <v>3180</v>
      </c>
      <c r="B24" s="1268">
        <v>925286158.34396207</v>
      </c>
      <c r="C24" s="1269">
        <v>12749681.645004852</v>
      </c>
      <c r="D24" s="1269">
        <v>19309899.244688001</v>
      </c>
      <c r="E24" s="1269">
        <v>0</v>
      </c>
      <c r="F24" s="1269">
        <v>3554744.1039972398</v>
      </c>
      <c r="G24" s="1266">
        <v>960900483.33765221</v>
      </c>
      <c r="H24" s="1267"/>
    </row>
    <row r="25" spans="1:12" ht="15" customHeight="1" x14ac:dyDescent="0.25">
      <c r="A25" s="1263" t="s">
        <v>3181</v>
      </c>
      <c r="B25" s="1268">
        <v>274388106.72780275</v>
      </c>
      <c r="C25" s="1269">
        <v>3413857098.838378</v>
      </c>
      <c r="D25" s="1269">
        <v>38568752.301895998</v>
      </c>
      <c r="E25" s="1269">
        <v>0</v>
      </c>
      <c r="F25" s="1269">
        <v>0</v>
      </c>
      <c r="G25" s="1266">
        <v>3726813957.8680768</v>
      </c>
      <c r="H25" s="1267"/>
    </row>
    <row r="26" spans="1:12" ht="16.5" x14ac:dyDescent="0.25">
      <c r="A26" s="1263"/>
      <c r="B26" s="1268"/>
      <c r="C26" s="1269"/>
      <c r="D26" s="1269"/>
      <c r="E26" s="1269"/>
      <c r="F26" s="1269"/>
      <c r="G26" s="1270"/>
      <c r="H26" s="1267"/>
    </row>
    <row r="27" spans="1:12" ht="15.75" customHeight="1" x14ac:dyDescent="0.25">
      <c r="A27" s="1263" t="s">
        <v>684</v>
      </c>
      <c r="B27" s="1264">
        <v>625414000105.77734</v>
      </c>
      <c r="C27" s="1265">
        <v>119981467458.10666</v>
      </c>
      <c r="D27" s="1265">
        <v>26849340213.263168</v>
      </c>
      <c r="E27" s="1265">
        <v>7371799298.5006418</v>
      </c>
      <c r="F27" s="1265">
        <v>15403659862.053797</v>
      </c>
      <c r="G27" s="1266">
        <v>795020266937.70166</v>
      </c>
      <c r="H27" s="1267"/>
    </row>
    <row r="28" spans="1:12" ht="17.25" thickBot="1" x14ac:dyDescent="0.3">
      <c r="A28" s="1273"/>
      <c r="B28" s="1274"/>
      <c r="C28" s="1275"/>
      <c r="D28" s="1275"/>
      <c r="E28" s="1275"/>
      <c r="F28" s="1275"/>
      <c r="G28" s="1276"/>
      <c r="H28" s="1267"/>
    </row>
    <row r="29" spans="1:12" ht="15" hidden="1" thickTop="1" x14ac:dyDescent="0.25">
      <c r="A29" s="1277"/>
      <c r="B29" s="1278"/>
      <c r="C29" s="1278"/>
      <c r="D29" s="1278"/>
      <c r="E29" s="1278"/>
      <c r="F29" s="1278"/>
      <c r="G29" s="1277"/>
      <c r="H29" s="1267"/>
    </row>
    <row r="30" spans="1:12" s="1279" customFormat="1" ht="16.5" thickTop="1" x14ac:dyDescent="0.25">
      <c r="A30" s="1279" t="s">
        <v>3182</v>
      </c>
      <c r="B30" s="1280"/>
      <c r="E30" s="1281"/>
      <c r="G30" s="1280"/>
      <c r="H30" s="1280"/>
    </row>
    <row r="31" spans="1:12" s="1279" customFormat="1" ht="15.75" x14ac:dyDescent="0.25">
      <c r="A31" s="1279" t="s">
        <v>3183</v>
      </c>
      <c r="B31" s="1280"/>
      <c r="C31" s="1280"/>
      <c r="D31" s="1280"/>
      <c r="E31" s="1280"/>
      <c r="F31" s="1280"/>
      <c r="G31" s="1280"/>
      <c r="H31" s="1280"/>
      <c r="I31" s="1280"/>
      <c r="J31" s="1280"/>
      <c r="K31" s="1280"/>
      <c r="L31" s="1280"/>
    </row>
    <row r="32" spans="1:12" s="1279" customFormat="1" x14ac:dyDescent="0.25">
      <c r="A32" s="1279" t="s">
        <v>574</v>
      </c>
      <c r="B32" s="1280"/>
      <c r="C32" s="1280"/>
      <c r="D32" s="1280"/>
      <c r="E32" s="1280"/>
      <c r="F32" s="1280"/>
      <c r="G32" s="1280"/>
      <c r="H32" s="1280"/>
      <c r="I32" s="1280"/>
      <c r="J32" s="1280"/>
      <c r="K32" s="1280"/>
      <c r="L32" s="1280"/>
    </row>
    <row r="33" spans="1:7" s="1279" customFormat="1" ht="17.25" customHeight="1" x14ac:dyDescent="0.25">
      <c r="A33" s="1282" t="s">
        <v>429</v>
      </c>
      <c r="B33" s="1280"/>
      <c r="C33" s="1280"/>
      <c r="D33" s="1280"/>
      <c r="E33" s="1280"/>
      <c r="F33" s="1280"/>
      <c r="G33" s="1280"/>
    </row>
  </sheetData>
  <mergeCells count="4">
    <mergeCell ref="A3:A5"/>
    <mergeCell ref="C4:C5"/>
    <mergeCell ref="F4:F5"/>
    <mergeCell ref="G4:G5"/>
  </mergeCells>
  <printOptions horizontalCentered="1"/>
  <pageMargins left="0.75" right="0.75" top="0.75" bottom="0.75" header="0.3" footer="0"/>
  <pageSetup paperSize="9" scale="8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6F36-DB55-4829-AFD6-BE1EA824DBE1}">
  <dimension ref="A1:BI107"/>
  <sheetViews>
    <sheetView zoomScaleNormal="100" zoomScaleSheetLayoutView="100" workbookViewId="0">
      <pane xSplit="22" ySplit="4" topLeftCell="W5" activePane="bottomRight" state="frozen"/>
      <selection activeCell="A25" sqref="A25"/>
      <selection pane="topRight" activeCell="A25" sqref="A25"/>
      <selection pane="bottomLeft" activeCell="A25" sqref="A25"/>
      <selection pane="bottomRight" sqref="A1:AR1"/>
    </sheetView>
  </sheetViews>
  <sheetFormatPr defaultRowHeight="14.25" x14ac:dyDescent="0.2"/>
  <cols>
    <col min="1" max="1" width="56.42578125" style="1367" customWidth="1"/>
    <col min="2" max="2" width="8.42578125" style="1372" hidden="1" customWidth="1"/>
    <col min="3" max="3" width="10" style="1372" hidden="1" customWidth="1"/>
    <col min="4" max="4" width="11" style="1372" hidden="1" customWidth="1"/>
    <col min="5" max="5" width="9.5703125" style="1372" hidden="1" customWidth="1"/>
    <col min="6" max="6" width="9.42578125" style="1372" hidden="1" customWidth="1"/>
    <col min="7" max="7" width="8.5703125" style="1372" hidden="1" customWidth="1"/>
    <col min="8" max="8" width="10.85546875" style="1372" hidden="1" customWidth="1"/>
    <col min="9" max="10" width="9.5703125" style="1372" hidden="1" customWidth="1"/>
    <col min="11" max="11" width="10.28515625" style="1290" hidden="1" customWidth="1"/>
    <col min="12" max="17" width="9.28515625" style="1290" hidden="1" customWidth="1"/>
    <col min="18" max="18" width="7.5703125" style="1290" hidden="1" customWidth="1"/>
    <col min="19" max="19" width="9.28515625" style="1290" hidden="1" customWidth="1"/>
    <col min="20" max="20" width="7.5703125" style="1290" hidden="1" customWidth="1"/>
    <col min="21" max="21" width="7.5703125" style="1369" hidden="1" customWidth="1"/>
    <col min="22" max="22" width="7.85546875" style="1369" hidden="1" customWidth="1"/>
    <col min="23" max="23" width="12.7109375" style="1370" customWidth="1"/>
    <col min="24" max="26" width="7.5703125" style="1371" hidden="1" customWidth="1"/>
    <col min="27" max="27" width="12.7109375" style="1371" customWidth="1"/>
    <col min="28" max="28" width="7.5703125" style="1371" hidden="1" customWidth="1"/>
    <col min="29" max="29" width="9.28515625" style="1371" hidden="1" customWidth="1"/>
    <col min="30" max="30" width="7.5703125" style="1371" hidden="1" customWidth="1"/>
    <col min="31" max="31" width="12.7109375" style="1371" customWidth="1"/>
    <col min="32" max="34" width="12.7109375" style="1371" hidden="1" customWidth="1"/>
    <col min="35" max="35" width="12.7109375" style="1371" customWidth="1"/>
    <col min="36" max="38" width="12.7109375" style="1371" hidden="1" customWidth="1"/>
    <col min="39" max="46" width="12.7109375" style="1371" customWidth="1"/>
    <col min="47" max="16384" width="9.140625" style="1290"/>
  </cols>
  <sheetData>
    <row r="1" spans="1:61" s="1283" customFormat="1" ht="27.75" customHeight="1" x14ac:dyDescent="0.25">
      <c r="A1" s="3766" t="s">
        <v>3184</v>
      </c>
      <c r="B1" s="3766"/>
      <c r="C1" s="3766"/>
      <c r="D1" s="3766"/>
      <c r="E1" s="3766"/>
      <c r="F1" s="3766"/>
      <c r="G1" s="3766"/>
      <c r="H1" s="3766"/>
      <c r="I1" s="3766"/>
      <c r="J1" s="3766"/>
      <c r="K1" s="3766"/>
      <c r="L1" s="3766"/>
      <c r="M1" s="3766"/>
      <c r="N1" s="3766"/>
      <c r="O1" s="3766"/>
      <c r="P1" s="3766"/>
      <c r="Q1" s="3766"/>
      <c r="R1" s="3766"/>
      <c r="S1" s="3766"/>
      <c r="T1" s="3766"/>
      <c r="U1" s="3766"/>
      <c r="V1" s="3766"/>
      <c r="W1" s="3766"/>
      <c r="X1" s="3766"/>
      <c r="Y1" s="3766"/>
      <c r="Z1" s="3766"/>
      <c r="AA1" s="3766"/>
      <c r="AB1" s="3766"/>
      <c r="AC1" s="3766"/>
      <c r="AD1" s="3766"/>
      <c r="AE1" s="3766"/>
      <c r="AF1" s="3766"/>
      <c r="AG1" s="3766"/>
      <c r="AH1" s="3766"/>
      <c r="AI1" s="3766"/>
      <c r="AJ1" s="3766"/>
      <c r="AK1" s="3766"/>
      <c r="AL1" s="3766"/>
      <c r="AM1" s="3766"/>
      <c r="AN1" s="3766"/>
      <c r="AO1" s="3766"/>
      <c r="AP1" s="3766"/>
      <c r="AQ1" s="3766"/>
      <c r="AR1" s="3766"/>
    </row>
    <row r="2" spans="1:61" s="1283" customFormat="1" ht="13.5" customHeight="1" thickBot="1" x14ac:dyDescent="0.3">
      <c r="B2" s="1284"/>
      <c r="C2" s="1284"/>
      <c r="D2" s="1284"/>
      <c r="E2" s="1284"/>
      <c r="F2" s="1284"/>
      <c r="G2" s="1284"/>
      <c r="H2" s="1284"/>
      <c r="I2" s="1284"/>
      <c r="J2" s="1284"/>
      <c r="K2" s="1284"/>
      <c r="L2" s="1284"/>
      <c r="M2" s="1284"/>
      <c r="N2" s="1284"/>
      <c r="O2" s="1284"/>
      <c r="P2" s="1284"/>
      <c r="Q2" s="1284"/>
      <c r="R2" s="1284"/>
      <c r="S2" s="1284"/>
      <c r="T2" s="1284"/>
      <c r="U2" s="1284"/>
      <c r="V2" s="1284"/>
      <c r="W2" s="1285"/>
      <c r="X2" s="1285"/>
      <c r="Y2" s="1285"/>
      <c r="Z2" s="1285"/>
      <c r="AA2" s="1285"/>
      <c r="AB2" s="1285"/>
      <c r="AC2" s="1285"/>
      <c r="AD2" s="1285"/>
      <c r="AE2" s="1285"/>
      <c r="AF2" s="1285"/>
      <c r="AG2" s="1285"/>
      <c r="AH2" s="1285"/>
      <c r="AI2" s="1285"/>
      <c r="AJ2" s="1285"/>
      <c r="AK2" s="1286"/>
      <c r="AL2" s="1286"/>
      <c r="AM2" s="1285"/>
      <c r="AP2" s="1286"/>
      <c r="AQ2" s="1286"/>
      <c r="AR2" s="1286"/>
      <c r="AS2" s="1286"/>
      <c r="AT2" s="1286" t="s">
        <v>3139</v>
      </c>
    </row>
    <row r="3" spans="1:61" s="1288" customFormat="1" ht="16.5" customHeight="1" x14ac:dyDescent="0.3">
      <c r="A3" s="3767" t="s">
        <v>3185</v>
      </c>
      <c r="B3" s="1287">
        <v>39873</v>
      </c>
      <c r="C3" s="1287">
        <v>39965</v>
      </c>
      <c r="D3" s="1287">
        <v>40057</v>
      </c>
      <c r="E3" s="1287">
        <v>40148</v>
      </c>
      <c r="F3" s="1287">
        <v>40238</v>
      </c>
      <c r="G3" s="1287">
        <v>40330</v>
      </c>
      <c r="H3" s="1287">
        <v>40422</v>
      </c>
      <c r="I3" s="1287">
        <v>40513</v>
      </c>
      <c r="J3" s="1287">
        <v>40603</v>
      </c>
      <c r="K3" s="1287">
        <v>40695</v>
      </c>
      <c r="L3" s="1287">
        <v>40787</v>
      </c>
      <c r="M3" s="1287">
        <v>40878</v>
      </c>
      <c r="N3" s="1287">
        <v>40969</v>
      </c>
      <c r="O3" s="1287">
        <v>41061</v>
      </c>
      <c r="P3" s="1287">
        <v>41153</v>
      </c>
      <c r="Q3" s="1287">
        <v>41244</v>
      </c>
      <c r="R3" s="1287">
        <v>41334</v>
      </c>
      <c r="S3" s="1287">
        <v>41426</v>
      </c>
      <c r="T3" s="1287">
        <v>41518</v>
      </c>
      <c r="U3" s="1287">
        <v>41609</v>
      </c>
      <c r="V3" s="3769">
        <v>41883</v>
      </c>
      <c r="W3" s="3771">
        <v>41974</v>
      </c>
      <c r="X3" s="3771">
        <v>42064</v>
      </c>
      <c r="Y3" s="3771">
        <v>42157</v>
      </c>
      <c r="Z3" s="3771">
        <v>42250</v>
      </c>
      <c r="AA3" s="3771">
        <v>42339</v>
      </c>
      <c r="AB3" s="3771">
        <v>42430</v>
      </c>
      <c r="AC3" s="3771">
        <v>42523</v>
      </c>
      <c r="AD3" s="3771">
        <v>42616</v>
      </c>
      <c r="AE3" s="3771">
        <v>42708</v>
      </c>
      <c r="AF3" s="3771">
        <v>42795</v>
      </c>
      <c r="AG3" s="3771">
        <v>42887</v>
      </c>
      <c r="AH3" s="3771">
        <v>42979</v>
      </c>
      <c r="AI3" s="3771">
        <v>43070</v>
      </c>
      <c r="AJ3" s="3771">
        <v>43160</v>
      </c>
      <c r="AK3" s="3776" t="s">
        <v>923</v>
      </c>
      <c r="AL3" s="3776" t="s">
        <v>924</v>
      </c>
      <c r="AM3" s="3776" t="s">
        <v>3186</v>
      </c>
      <c r="AN3" s="3776">
        <v>43525</v>
      </c>
      <c r="AO3" s="3776">
        <v>43617</v>
      </c>
      <c r="AP3" s="3776">
        <v>43709</v>
      </c>
      <c r="AQ3" s="3773" t="s">
        <v>3187</v>
      </c>
      <c r="AR3" s="3773">
        <v>43891</v>
      </c>
      <c r="AS3" s="3773">
        <v>43983</v>
      </c>
      <c r="AT3" s="3773">
        <v>44075</v>
      </c>
    </row>
    <row r="4" spans="1:61" ht="9.75" customHeight="1" thickBot="1" x14ac:dyDescent="0.35">
      <c r="A4" s="3768"/>
      <c r="B4" s="1289"/>
      <c r="C4" s="1289"/>
      <c r="D4" s="1289"/>
      <c r="E4" s="1289"/>
      <c r="F4" s="1289"/>
      <c r="G4" s="1289"/>
      <c r="H4" s="1289"/>
      <c r="I4" s="1289"/>
      <c r="J4" s="1289"/>
      <c r="K4" s="1289"/>
      <c r="L4" s="1289"/>
      <c r="M4" s="1289"/>
      <c r="N4" s="1289"/>
      <c r="O4" s="1289"/>
      <c r="P4" s="1289"/>
      <c r="Q4" s="1289"/>
      <c r="R4" s="1289"/>
      <c r="S4" s="1289"/>
      <c r="T4" s="1289"/>
      <c r="U4" s="1289"/>
      <c r="V4" s="3770"/>
      <c r="W4" s="3772"/>
      <c r="X4" s="3772"/>
      <c r="Y4" s="3772"/>
      <c r="Z4" s="3772"/>
      <c r="AA4" s="3772"/>
      <c r="AB4" s="3772"/>
      <c r="AC4" s="3772"/>
      <c r="AD4" s="3772"/>
      <c r="AE4" s="3772"/>
      <c r="AF4" s="3772"/>
      <c r="AG4" s="3772"/>
      <c r="AH4" s="3772"/>
      <c r="AI4" s="3772"/>
      <c r="AJ4" s="3772"/>
      <c r="AK4" s="3772"/>
      <c r="AL4" s="3772"/>
      <c r="AM4" s="3772"/>
      <c r="AN4" s="3772"/>
      <c r="AO4" s="3772"/>
      <c r="AP4" s="3772"/>
      <c r="AQ4" s="3774"/>
      <c r="AR4" s="3774"/>
      <c r="AS4" s="3774"/>
      <c r="AT4" s="3774"/>
    </row>
    <row r="5" spans="1:61" s="1296" customFormat="1" ht="17.25" x14ac:dyDescent="0.3">
      <c r="A5" s="1291" t="s">
        <v>3188</v>
      </c>
      <c r="B5" s="1292"/>
      <c r="C5" s="1292"/>
      <c r="D5" s="1292"/>
      <c r="E5" s="1292"/>
      <c r="F5" s="1292"/>
      <c r="G5" s="1292"/>
      <c r="H5" s="1292"/>
      <c r="I5" s="1292"/>
      <c r="J5" s="1292"/>
      <c r="K5" s="1292"/>
      <c r="L5" s="1292"/>
      <c r="M5" s="1292"/>
      <c r="N5" s="1292"/>
      <c r="O5" s="1292"/>
      <c r="P5" s="1292"/>
      <c r="Q5" s="1292"/>
      <c r="R5" s="1292"/>
      <c r="S5" s="1292"/>
      <c r="T5" s="1292"/>
      <c r="U5" s="1292"/>
      <c r="V5" s="1293"/>
      <c r="W5" s="1294"/>
      <c r="X5" s="1294"/>
      <c r="Y5" s="1294"/>
      <c r="Z5" s="1294"/>
      <c r="AA5" s="1295"/>
      <c r="AB5" s="1294"/>
      <c r="AC5" s="1294"/>
      <c r="AD5" s="1294"/>
      <c r="AE5" s="1295"/>
      <c r="AF5" s="1295"/>
      <c r="AG5" s="1295"/>
      <c r="AH5" s="1295"/>
      <c r="AI5" s="1295"/>
      <c r="AJ5" s="1295"/>
      <c r="AK5" s="1295"/>
      <c r="AL5" s="1295"/>
      <c r="AM5" s="1295"/>
      <c r="AN5" s="1295"/>
      <c r="AO5" s="1295"/>
      <c r="AP5" s="1295"/>
      <c r="AQ5" s="1295"/>
      <c r="AR5" s="1295"/>
      <c r="AS5" s="1295"/>
      <c r="AT5" s="1295"/>
    </row>
    <row r="6" spans="1:61" ht="17.25" x14ac:dyDescent="0.3">
      <c r="A6" s="1297" t="s">
        <v>3189</v>
      </c>
      <c r="B6" s="1298">
        <v>0.1718676367942365</v>
      </c>
      <c r="C6" s="1298">
        <v>0.15997964794204753</v>
      </c>
      <c r="D6" s="1298">
        <v>0.153</v>
      </c>
      <c r="E6" s="1298">
        <v>0.154</v>
      </c>
      <c r="F6" s="1298">
        <v>0.16700000000000001</v>
      </c>
      <c r="G6" s="1298">
        <v>0.16549926722586525</v>
      </c>
      <c r="H6" s="1298">
        <v>0.1591182920756036</v>
      </c>
      <c r="I6" s="1298">
        <v>0.157946867635543</v>
      </c>
      <c r="J6" s="1298">
        <v>0.17243388831771284</v>
      </c>
      <c r="K6" s="1298">
        <v>0.16285419143411595</v>
      </c>
      <c r="L6" s="1298">
        <v>0.15829854881621278</v>
      </c>
      <c r="M6" s="1298">
        <v>0.156</v>
      </c>
      <c r="N6" s="1298">
        <v>0.16</v>
      </c>
      <c r="O6" s="1298">
        <v>0.16435170105853492</v>
      </c>
      <c r="P6" s="1298">
        <v>0.17203186507637383</v>
      </c>
      <c r="Q6" s="1298">
        <v>0.17090056720664193</v>
      </c>
      <c r="R6" s="1298">
        <v>0.17430335722370124</v>
      </c>
      <c r="S6" s="1298">
        <v>0.16400000000000001</v>
      </c>
      <c r="T6" s="1298">
        <v>0.16900000000000001</v>
      </c>
      <c r="U6" s="1298">
        <v>0.17299999999999999</v>
      </c>
      <c r="V6" s="1299">
        <v>0.17508264034499557</v>
      </c>
      <c r="W6" s="1300">
        <v>17.079466277427397</v>
      </c>
      <c r="X6" s="1300">
        <v>17.740151884661529</v>
      </c>
      <c r="Y6" s="1300">
        <v>17.599999999999998</v>
      </c>
      <c r="Z6" s="1300">
        <v>18.2</v>
      </c>
      <c r="AA6" s="1300">
        <v>18.383057849063054</v>
      </c>
      <c r="AB6" s="1300">
        <v>18.675117348055888</v>
      </c>
      <c r="AC6" s="1300">
        <v>18.201865156654755</v>
      </c>
      <c r="AD6" s="1300">
        <v>18.18107339782329</v>
      </c>
      <c r="AE6" s="1300">
        <v>18.234977514011121</v>
      </c>
      <c r="AF6" s="1300">
        <v>18.478099253170633</v>
      </c>
      <c r="AG6" s="1300">
        <v>18.600000000000001</v>
      </c>
      <c r="AH6" s="1300">
        <v>18.2</v>
      </c>
      <c r="AI6" s="1300">
        <v>18.600000000000001</v>
      </c>
      <c r="AJ6" s="1300">
        <v>18.600000000000001</v>
      </c>
      <c r="AK6" s="1300">
        <v>18</v>
      </c>
      <c r="AL6" s="1300">
        <v>18.398676813123199</v>
      </c>
      <c r="AM6" s="1300">
        <v>19.2</v>
      </c>
      <c r="AN6" s="1300">
        <v>19.5</v>
      </c>
      <c r="AO6" s="1300">
        <v>19.928762902769389</v>
      </c>
      <c r="AP6" s="1300">
        <v>19.844559101612617</v>
      </c>
      <c r="AQ6" s="1301">
        <v>19.600000000000001</v>
      </c>
      <c r="AR6" s="1300">
        <v>19.2</v>
      </c>
      <c r="AS6" s="1300">
        <v>20.5</v>
      </c>
      <c r="AT6" s="1300">
        <v>19.691595675803462</v>
      </c>
    </row>
    <row r="7" spans="1:61" ht="17.25" x14ac:dyDescent="0.3">
      <c r="A7" s="1297" t="s">
        <v>3190</v>
      </c>
      <c r="B7" s="1298">
        <v>0.15055686147138789</v>
      </c>
      <c r="C7" s="1298">
        <v>0.13834498252886165</v>
      </c>
      <c r="D7" s="1298">
        <v>0.13206883192338364</v>
      </c>
      <c r="E7" s="1298">
        <v>0.13257567692621144</v>
      </c>
      <c r="F7" s="1298">
        <v>0.14600174663236906</v>
      </c>
      <c r="G7" s="1298">
        <v>0.1423335452646744</v>
      </c>
      <c r="H7" s="1298">
        <v>0.13647953285407111</v>
      </c>
      <c r="I7" s="1298">
        <v>0.13638936851998498</v>
      </c>
      <c r="J7" s="1298">
        <v>0.15014960288428036</v>
      </c>
      <c r="K7" s="1298">
        <v>0.14085991820948748</v>
      </c>
      <c r="L7" s="1298">
        <v>0.13806515998901453</v>
      </c>
      <c r="M7" s="1298">
        <v>0.13900000000000001</v>
      </c>
      <c r="N7" s="1298">
        <v>0.14499999999999999</v>
      </c>
      <c r="O7" s="1298">
        <v>0.15037147410328416</v>
      </c>
      <c r="P7" s="1298">
        <v>0.15749874257434712</v>
      </c>
      <c r="Q7" s="1298">
        <v>0.15521270336226159</v>
      </c>
      <c r="R7" s="1298">
        <v>0.15935757455659602</v>
      </c>
      <c r="S7" s="1298">
        <v>0.15</v>
      </c>
      <c r="T7" s="1298">
        <v>0.14799999999999999</v>
      </c>
      <c r="U7" s="1298">
        <v>0.151</v>
      </c>
      <c r="V7" s="1299">
        <v>0.15122846815962562</v>
      </c>
      <c r="W7" s="1300">
        <v>15.121041423645831</v>
      </c>
      <c r="X7" s="1300">
        <v>15.369758545732349</v>
      </c>
      <c r="Y7" s="1300">
        <v>15.2</v>
      </c>
      <c r="Z7" s="1300">
        <v>16.600000000000001</v>
      </c>
      <c r="AA7" s="1300">
        <v>16.977039339356185</v>
      </c>
      <c r="AB7" s="1300">
        <v>17.241235556886664</v>
      </c>
      <c r="AC7" s="1300">
        <v>16.53574933076268</v>
      </c>
      <c r="AD7" s="1300">
        <v>16.562261888658959</v>
      </c>
      <c r="AE7" s="1300">
        <v>16.664238987111755</v>
      </c>
      <c r="AF7" s="1300">
        <v>16.935946304592171</v>
      </c>
      <c r="AG7" s="1300">
        <v>17.2</v>
      </c>
      <c r="AH7" s="1300">
        <v>16.8</v>
      </c>
      <c r="AI7" s="1300">
        <v>17.299999999999997</v>
      </c>
      <c r="AJ7" s="1300">
        <v>17.2</v>
      </c>
      <c r="AK7" s="1300">
        <v>16.7</v>
      </c>
      <c r="AL7" s="1300">
        <v>17.055065710101662</v>
      </c>
      <c r="AM7" s="1300">
        <v>17.8</v>
      </c>
      <c r="AN7" s="1300">
        <v>18.100000000000001</v>
      </c>
      <c r="AO7" s="1300">
        <v>18.472049158838548</v>
      </c>
      <c r="AP7" s="1300">
        <v>18.451480764588585</v>
      </c>
      <c r="AQ7" s="1301">
        <v>18.2</v>
      </c>
      <c r="AR7" s="1300">
        <v>17.899999999999999</v>
      </c>
      <c r="AS7" s="1300">
        <v>19.100000000000001</v>
      </c>
      <c r="AT7" s="1300">
        <v>18.352150240754277</v>
      </c>
    </row>
    <row r="8" spans="1:61" ht="17.25" x14ac:dyDescent="0.3">
      <c r="A8" s="1297" t="s">
        <v>3191</v>
      </c>
      <c r="B8" s="1298">
        <v>0.10140426111429046</v>
      </c>
      <c r="C8" s="1298">
        <v>0.10589471241226837</v>
      </c>
      <c r="D8" s="1298">
        <v>0.11068489597478232</v>
      </c>
      <c r="E8" s="1298">
        <v>0.13420253822556999</v>
      </c>
      <c r="F8" s="1298">
        <v>8.1405968067922219E-2</v>
      </c>
      <c r="G8" s="1298">
        <v>7.5999999999999998E-2</v>
      </c>
      <c r="H8" s="1298">
        <v>8.617944059955579E-2</v>
      </c>
      <c r="I8" s="1298">
        <v>9.1381504838376093E-2</v>
      </c>
      <c r="J8" s="1298">
        <v>8.2010890852598411E-2</v>
      </c>
      <c r="K8" s="1298">
        <v>9.6056694525205336E-2</v>
      </c>
      <c r="L8" s="1298">
        <v>9.6426830122635337E-2</v>
      </c>
      <c r="M8" s="1298">
        <v>0.109</v>
      </c>
      <c r="N8" s="1298">
        <v>0.107</v>
      </c>
      <c r="O8" s="1298">
        <v>0.15815332093148349</v>
      </c>
      <c r="P8" s="1298">
        <v>0.14694991323370413</v>
      </c>
      <c r="Q8" s="1298">
        <v>0.12407532303703329</v>
      </c>
      <c r="R8" s="1298">
        <v>0.11825260073262621</v>
      </c>
      <c r="S8" s="1298">
        <v>0.13</v>
      </c>
      <c r="T8" s="1298">
        <v>0.129</v>
      </c>
      <c r="U8" s="1298">
        <v>0.127</v>
      </c>
      <c r="V8" s="1299">
        <v>0.1221773840544107</v>
      </c>
      <c r="W8" s="1300">
        <v>16.446667143528636</v>
      </c>
      <c r="X8" s="1300">
        <v>16.411092890645577</v>
      </c>
      <c r="Y8" s="1300">
        <v>17.8</v>
      </c>
      <c r="Z8" s="1300">
        <v>17.899999999999999</v>
      </c>
      <c r="AA8" s="1300">
        <v>19.106987017216934</v>
      </c>
      <c r="AB8" s="1300">
        <v>18.707460028369997</v>
      </c>
      <c r="AC8" s="1300">
        <v>18.505255305394439</v>
      </c>
      <c r="AD8" s="1300">
        <v>18.688264715851261</v>
      </c>
      <c r="AE8" s="1300">
        <v>18.665572688503023</v>
      </c>
      <c r="AF8" s="1300">
        <v>19.275934037268701</v>
      </c>
      <c r="AG8" s="1300">
        <v>18</v>
      </c>
      <c r="AH8" s="1300">
        <v>18.3</v>
      </c>
      <c r="AI8" s="1300">
        <v>16.600000000000001</v>
      </c>
      <c r="AJ8" s="1300">
        <v>15.6</v>
      </c>
      <c r="AK8" s="1300">
        <v>14.3</v>
      </c>
      <c r="AL8" s="1300">
        <v>9.9073415848788198</v>
      </c>
      <c r="AM8" s="1300">
        <v>13.9</v>
      </c>
      <c r="AN8" s="1300">
        <v>13</v>
      </c>
      <c r="AO8" s="1300">
        <v>12.672201081967271</v>
      </c>
      <c r="AP8" s="1300">
        <v>11.55068252564727</v>
      </c>
      <c r="AQ8" s="1301">
        <v>10.4</v>
      </c>
      <c r="AR8" s="1300">
        <v>11.5</v>
      </c>
      <c r="AS8" s="1300">
        <v>12.9</v>
      </c>
      <c r="AT8" s="1300">
        <v>12.446475620753848</v>
      </c>
    </row>
    <row r="9" spans="1:61" ht="15.75" hidden="1" customHeight="1" x14ac:dyDescent="0.3">
      <c r="A9" s="1297"/>
      <c r="B9" s="1298">
        <v>0.8239611283071826</v>
      </c>
      <c r="C9" s="1298">
        <v>1.4373029210939954</v>
      </c>
      <c r="D9" s="1298">
        <v>1.6411025237915049</v>
      </c>
      <c r="E9" s="1298">
        <v>2.0360524518371519</v>
      </c>
      <c r="F9" s="1298">
        <v>2.5552436349246372</v>
      </c>
      <c r="G9" s="1298"/>
      <c r="H9" s="1298"/>
      <c r="I9" s="1298"/>
      <c r="J9" s="1298"/>
      <c r="K9" s="1298"/>
      <c r="L9" s="1298"/>
      <c r="M9" s="1298"/>
      <c r="N9" s="1298"/>
      <c r="O9" s="1298"/>
      <c r="P9" s="1298"/>
      <c r="Q9" s="1298"/>
      <c r="R9" s="1298"/>
      <c r="S9" s="1298"/>
      <c r="T9" s="1298"/>
      <c r="U9" s="1298"/>
      <c r="V9" s="1299"/>
      <c r="W9" s="1302"/>
      <c r="X9" s="1302"/>
      <c r="Y9" s="1302"/>
      <c r="Z9" s="1302"/>
      <c r="AA9" s="1303"/>
      <c r="AB9" s="1302"/>
      <c r="AC9" s="1302"/>
      <c r="AD9" s="1302"/>
      <c r="AE9" s="1303"/>
      <c r="AF9" s="1303"/>
      <c r="AG9" s="1303"/>
      <c r="AH9" s="1303"/>
      <c r="AI9" s="1303"/>
      <c r="AJ9" s="1303"/>
      <c r="AK9" s="1303"/>
      <c r="AL9" s="1303"/>
      <c r="AM9" s="1303"/>
      <c r="AN9" s="1303"/>
      <c r="AO9" s="1303"/>
      <c r="AP9" s="1303">
        <v>0</v>
      </c>
      <c r="AQ9" s="1303"/>
      <c r="AR9" s="1303"/>
      <c r="AS9" s="1303"/>
      <c r="AT9" s="1303"/>
    </row>
    <row r="10" spans="1:61" ht="15.75" hidden="1" customHeight="1" x14ac:dyDescent="0.3">
      <c r="A10" s="1297"/>
      <c r="B10" s="1298">
        <v>0.87272071449793776</v>
      </c>
      <c r="C10" s="1298">
        <v>1.4515986239049474</v>
      </c>
      <c r="D10" s="1298">
        <v>1.660813683255403</v>
      </c>
      <c r="E10" s="1298">
        <v>2.0554942301869499</v>
      </c>
      <c r="F10" s="1298">
        <v>2.5590518499363855</v>
      </c>
      <c r="G10" s="1298"/>
      <c r="H10" s="1298"/>
      <c r="I10" s="1298"/>
      <c r="J10" s="1298"/>
      <c r="K10" s="1298"/>
      <c r="L10" s="1298"/>
      <c r="M10" s="1298"/>
      <c r="N10" s="1298"/>
      <c r="O10" s="1298"/>
      <c r="P10" s="1298"/>
      <c r="Q10" s="1298"/>
      <c r="R10" s="1298"/>
      <c r="S10" s="1298"/>
      <c r="T10" s="1298"/>
      <c r="U10" s="1298"/>
      <c r="V10" s="1299"/>
      <c r="W10" s="1302"/>
      <c r="X10" s="1302"/>
      <c r="Y10" s="1302"/>
      <c r="Z10" s="1302"/>
      <c r="AA10" s="1303"/>
      <c r="AB10" s="1302"/>
      <c r="AC10" s="1302"/>
      <c r="AD10" s="1302"/>
      <c r="AE10" s="1303"/>
      <c r="AF10" s="1303"/>
      <c r="AG10" s="1303"/>
      <c r="AH10" s="1303"/>
      <c r="AI10" s="1303"/>
      <c r="AJ10" s="1303"/>
      <c r="AK10" s="1303"/>
      <c r="AL10" s="1303"/>
      <c r="AM10" s="1303"/>
      <c r="AN10" s="1303"/>
      <c r="AO10" s="1303"/>
      <c r="AP10" s="1303">
        <v>0</v>
      </c>
      <c r="AQ10" s="1303"/>
      <c r="AR10" s="1303"/>
      <c r="AS10" s="1303"/>
      <c r="AT10" s="1303"/>
    </row>
    <row r="11" spans="1:61" ht="15.75" hidden="1" customHeight="1" x14ac:dyDescent="0.3">
      <c r="A11" s="1297"/>
      <c r="B11" s="1298"/>
      <c r="C11" s="1298"/>
      <c r="D11" s="1298"/>
      <c r="E11" s="1298"/>
      <c r="F11" s="1298"/>
      <c r="G11" s="1298"/>
      <c r="H11" s="1298"/>
      <c r="I11" s="1298"/>
      <c r="J11" s="1298"/>
      <c r="K11" s="1298"/>
      <c r="L11" s="1298"/>
      <c r="M11" s="1298"/>
      <c r="N11" s="1298"/>
      <c r="O11" s="1298"/>
      <c r="P11" s="1298"/>
      <c r="Q11" s="1298"/>
      <c r="R11" s="1298"/>
      <c r="S11" s="1298"/>
      <c r="T11" s="1298"/>
      <c r="U11" s="1298"/>
      <c r="V11" s="1299"/>
      <c r="W11" s="1302"/>
      <c r="X11" s="1302"/>
      <c r="Y11" s="1302"/>
      <c r="Z11" s="1302"/>
      <c r="AA11" s="1303"/>
      <c r="AB11" s="1302"/>
      <c r="AC11" s="1302"/>
      <c r="AD11" s="1302"/>
      <c r="AE11" s="1303"/>
      <c r="AF11" s="1303"/>
      <c r="AG11" s="1303"/>
      <c r="AH11" s="1303"/>
      <c r="AI11" s="1303"/>
      <c r="AJ11" s="1303"/>
      <c r="AK11" s="1303"/>
      <c r="AL11" s="1303"/>
      <c r="AM11" s="1303"/>
      <c r="AN11" s="1303"/>
      <c r="AO11" s="1303"/>
      <c r="AP11" s="1303">
        <v>0</v>
      </c>
      <c r="AQ11" s="1303"/>
      <c r="AR11" s="1303"/>
      <c r="AS11" s="1303"/>
      <c r="AT11" s="1303"/>
    </row>
    <row r="12" spans="1:61" ht="9" customHeight="1" x14ac:dyDescent="0.3">
      <c r="A12" s="1297"/>
      <c r="B12" s="1298"/>
      <c r="C12" s="1298"/>
      <c r="D12" s="1298"/>
      <c r="E12" s="1298"/>
      <c r="F12" s="1298"/>
      <c r="G12" s="1298"/>
      <c r="H12" s="1298"/>
      <c r="I12" s="1298"/>
      <c r="J12" s="1298"/>
      <c r="K12" s="1298"/>
      <c r="L12" s="1298"/>
      <c r="M12" s="1298"/>
      <c r="N12" s="1298"/>
      <c r="O12" s="1298"/>
      <c r="P12" s="1298"/>
      <c r="Q12" s="1298"/>
      <c r="R12" s="1298"/>
      <c r="S12" s="1298"/>
      <c r="T12" s="1298"/>
      <c r="U12" s="1298"/>
      <c r="V12" s="1299"/>
      <c r="W12" s="1302"/>
      <c r="X12" s="1302"/>
      <c r="Y12" s="1302"/>
      <c r="Z12" s="1302"/>
      <c r="AA12" s="1303"/>
      <c r="AB12" s="1302"/>
      <c r="AC12" s="1302"/>
      <c r="AD12" s="1302"/>
      <c r="AE12" s="1303"/>
      <c r="AF12" s="1303"/>
      <c r="AG12" s="1303"/>
      <c r="AH12" s="1303"/>
      <c r="AI12" s="1303"/>
      <c r="AJ12" s="1303"/>
      <c r="AK12" s="1303"/>
      <c r="AL12" s="1303"/>
      <c r="AM12" s="1303"/>
      <c r="AN12" s="1303"/>
      <c r="AO12" s="1303"/>
      <c r="AP12" s="1303"/>
      <c r="AQ12" s="1303"/>
      <c r="AR12" s="1303"/>
      <c r="AS12" s="1303"/>
      <c r="AT12" s="1303"/>
    </row>
    <row r="13" spans="1:61" s="1296" customFormat="1" ht="17.25" x14ac:dyDescent="0.3">
      <c r="A13" s="1304" t="s">
        <v>3192</v>
      </c>
      <c r="B13" s="1298"/>
      <c r="C13" s="1298"/>
      <c r="D13" s="1298"/>
      <c r="E13" s="1298"/>
      <c r="F13" s="1298"/>
      <c r="G13" s="1298"/>
      <c r="H13" s="1298"/>
      <c r="I13" s="1298"/>
      <c r="J13" s="1298"/>
      <c r="K13" s="1298"/>
      <c r="L13" s="1298"/>
      <c r="M13" s="1298"/>
      <c r="N13" s="1298"/>
      <c r="O13" s="1298"/>
      <c r="P13" s="1298"/>
      <c r="Q13" s="1298"/>
      <c r="R13" s="1298"/>
      <c r="S13" s="1298"/>
      <c r="T13" s="1298"/>
      <c r="U13" s="1298"/>
      <c r="V13" s="1299"/>
      <c r="W13" s="1302"/>
      <c r="X13" s="1302"/>
      <c r="Y13" s="1302"/>
      <c r="Z13" s="1302"/>
      <c r="AA13" s="1303"/>
      <c r="AB13" s="1302"/>
      <c r="AC13" s="1302"/>
      <c r="AD13" s="1302"/>
      <c r="AE13" s="1303"/>
      <c r="AF13" s="1303"/>
      <c r="AG13" s="1303"/>
      <c r="AH13" s="1303"/>
      <c r="AI13" s="1303"/>
      <c r="AJ13" s="1303"/>
      <c r="AK13" s="1303"/>
      <c r="AL13" s="1303"/>
      <c r="AM13" s="1303"/>
      <c r="AN13" s="1303"/>
      <c r="AO13" s="1303"/>
      <c r="AP13" s="1303"/>
      <c r="AQ13" s="1303"/>
      <c r="AR13" s="1303"/>
      <c r="AS13" s="1303"/>
      <c r="AT13" s="1303"/>
    </row>
    <row r="14" spans="1:61" s="1306" customFormat="1" ht="17.25" x14ac:dyDescent="0.3">
      <c r="A14" s="1305" t="s">
        <v>3193</v>
      </c>
      <c r="B14" s="1298">
        <v>2.5197925557508143E-2</v>
      </c>
      <c r="C14" s="1298">
        <v>2.6045615462957972E-2</v>
      </c>
      <c r="D14" s="1298">
        <v>2.6486309631902225E-2</v>
      </c>
      <c r="E14" s="1298">
        <v>3.2924285771855202E-2</v>
      </c>
      <c r="F14" s="1298">
        <v>2.7363296386452005E-2</v>
      </c>
      <c r="G14" s="1298">
        <v>2.4065356759438657E-2</v>
      </c>
      <c r="H14" s="1298">
        <v>2.5049885804074492E-2</v>
      </c>
      <c r="I14" s="1298">
        <v>2.7651856071952099E-2</v>
      </c>
      <c r="J14" s="1298">
        <v>2.7561775187051701E-2</v>
      </c>
      <c r="K14" s="1298">
        <v>2.6164216840683992E-2</v>
      </c>
      <c r="L14" s="1298">
        <v>2.6373536194376886E-2</v>
      </c>
      <c r="M14" s="1298">
        <v>2.8000000000000001E-2</v>
      </c>
      <c r="N14" s="1298">
        <v>0.03</v>
      </c>
      <c r="O14" s="1298">
        <v>3.7556230260331717E-2</v>
      </c>
      <c r="P14" s="1298">
        <v>3.7761912444048883E-2</v>
      </c>
      <c r="Q14" s="1298">
        <v>3.6370789830943655E-2</v>
      </c>
      <c r="R14" s="1298">
        <v>3.8731735604897399E-2</v>
      </c>
      <c r="S14" s="1298">
        <v>0.04</v>
      </c>
      <c r="T14" s="1298">
        <v>4.1000000000000002E-2</v>
      </c>
      <c r="U14" s="1298">
        <v>4.2000000000000003E-2</v>
      </c>
      <c r="V14" s="1299">
        <v>4.4704044487761899E-2</v>
      </c>
      <c r="W14" s="1300">
        <v>4.9197505521158353</v>
      </c>
      <c r="X14" s="1300">
        <v>5.0754037081381709</v>
      </c>
      <c r="Y14" s="1300">
        <v>5.8000000000000007</v>
      </c>
      <c r="Z14" s="1300">
        <v>7.0000000000000009</v>
      </c>
      <c r="AA14" s="1300">
        <v>7.1953207801947094</v>
      </c>
      <c r="AB14" s="1300">
        <v>7.8326598836997245</v>
      </c>
      <c r="AC14" s="1300">
        <v>7.96090474918556</v>
      </c>
      <c r="AD14" s="1300">
        <v>7.9661725546600737</v>
      </c>
      <c r="AE14" s="1300">
        <v>7.7566016498368402</v>
      </c>
      <c r="AF14" s="1300">
        <v>7.8821384670888035</v>
      </c>
      <c r="AG14" s="1300">
        <v>7.8</v>
      </c>
      <c r="AH14" s="1300">
        <v>7.8</v>
      </c>
      <c r="AI14" s="1300">
        <v>7.0000000000000009</v>
      </c>
      <c r="AJ14" s="1300">
        <v>7.2</v>
      </c>
      <c r="AK14" s="1300">
        <v>6.85</v>
      </c>
      <c r="AL14" s="1300">
        <v>5.3421374731891733</v>
      </c>
      <c r="AM14" s="1300">
        <v>6.52</v>
      </c>
      <c r="AN14" s="1300">
        <v>6.3</v>
      </c>
      <c r="AO14" s="1300">
        <v>6.0396363044390764</v>
      </c>
      <c r="AP14" s="1300">
        <v>5.8312538979678692</v>
      </c>
      <c r="AQ14" s="1300">
        <v>4.922831074357787</v>
      </c>
      <c r="AR14" s="1300">
        <v>5.3</v>
      </c>
      <c r="AS14" s="1300">
        <v>5.9</v>
      </c>
      <c r="AT14" s="1300">
        <v>6.0619662572168318</v>
      </c>
      <c r="AU14" s="1296"/>
      <c r="AV14" s="1296"/>
      <c r="AW14" s="1296"/>
      <c r="AX14" s="1296"/>
      <c r="AY14" s="1296"/>
      <c r="AZ14" s="1296"/>
      <c r="BA14" s="1296"/>
      <c r="BB14" s="1296"/>
      <c r="BC14" s="1296"/>
      <c r="BD14" s="1296"/>
      <c r="BE14" s="1296"/>
      <c r="BF14" s="1296"/>
      <c r="BG14" s="1296"/>
      <c r="BH14" s="1296"/>
      <c r="BI14" s="1296"/>
    </row>
    <row r="15" spans="1:61" ht="17.25" x14ac:dyDescent="0.3">
      <c r="A15" s="1305" t="s">
        <v>3194</v>
      </c>
      <c r="B15" s="1298"/>
      <c r="C15" s="1298"/>
      <c r="D15" s="1298"/>
      <c r="E15" s="1298"/>
      <c r="F15" s="1298"/>
      <c r="G15" s="1298"/>
      <c r="H15" s="1298"/>
      <c r="I15" s="1298"/>
      <c r="J15" s="1298"/>
      <c r="K15" s="1298"/>
      <c r="L15" s="1298"/>
      <c r="M15" s="1298"/>
      <c r="N15" s="1298"/>
      <c r="O15" s="1298"/>
      <c r="P15" s="1298"/>
      <c r="Q15" s="1298"/>
      <c r="R15" s="1298"/>
      <c r="S15" s="1298"/>
      <c r="T15" s="1298"/>
      <c r="U15" s="1298"/>
      <c r="V15" s="1299"/>
      <c r="W15" s="1300"/>
      <c r="X15" s="1300"/>
      <c r="Y15" s="1300"/>
      <c r="Z15" s="1300"/>
      <c r="AA15" s="1300"/>
      <c r="AB15" s="1300"/>
      <c r="AC15" s="1300"/>
      <c r="AD15" s="1300"/>
      <c r="AE15" s="1300"/>
      <c r="AF15" s="1300"/>
      <c r="AG15" s="1300"/>
      <c r="AH15" s="1300"/>
      <c r="AI15" s="1300"/>
      <c r="AJ15" s="1300"/>
      <c r="AK15" s="1303"/>
      <c r="AL15" s="1303"/>
      <c r="AM15" s="1303"/>
      <c r="AN15" s="1303"/>
      <c r="AO15" s="1303"/>
      <c r="AP15" s="1303"/>
      <c r="AQ15" s="1303"/>
      <c r="AR15" s="1303"/>
      <c r="AS15" s="1303"/>
      <c r="AT15" s="1303"/>
      <c r="AU15" s="1296"/>
      <c r="AV15" s="1296"/>
      <c r="AW15" s="1296"/>
      <c r="AX15" s="1296"/>
      <c r="AY15" s="1296"/>
      <c r="AZ15" s="1296"/>
      <c r="BA15" s="1296"/>
      <c r="BB15" s="1296"/>
      <c r="BC15" s="1296"/>
      <c r="BD15" s="1296"/>
      <c r="BE15" s="1296"/>
      <c r="BF15" s="1296"/>
      <c r="BG15" s="1296"/>
      <c r="BH15" s="1296"/>
      <c r="BI15" s="1296"/>
    </row>
    <row r="16" spans="1:61" ht="17.25" x14ac:dyDescent="0.3">
      <c r="A16" s="1307" t="s">
        <v>3195</v>
      </c>
      <c r="B16" s="1298">
        <v>3.0155437159844183E-3</v>
      </c>
      <c r="C16" s="1298">
        <v>4.3193631377357539E-3</v>
      </c>
      <c r="D16" s="1298">
        <v>3.0841900478876497E-3</v>
      </c>
      <c r="E16" s="1298">
        <v>3.3434742997696314E-3</v>
      </c>
      <c r="F16" s="1298">
        <v>2.2633564100575953E-3</v>
      </c>
      <c r="G16" s="1298">
        <v>2.5743099818762759E-3</v>
      </c>
      <c r="H16" s="1298">
        <v>2.8677841566075546E-3</v>
      </c>
      <c r="I16" s="1298">
        <v>2.7469582431086498E-3</v>
      </c>
      <c r="J16" s="1298">
        <v>3.3967870062394778E-3</v>
      </c>
      <c r="K16" s="1298">
        <v>3.3791447360746948E-3</v>
      </c>
      <c r="L16" s="1298">
        <v>5.5081131733300684E-3</v>
      </c>
      <c r="M16" s="1298">
        <v>5.0000000000000001E-3</v>
      </c>
      <c r="N16" s="1298">
        <v>3.0000000000000001E-3</v>
      </c>
      <c r="O16" s="1298">
        <v>2.1539319168444051E-3</v>
      </c>
      <c r="P16" s="1298">
        <v>2.4931277095117804E-3</v>
      </c>
      <c r="Q16" s="1298">
        <v>2.3703916738098897E-3</v>
      </c>
      <c r="R16" s="1298">
        <v>5.0430731233156029E-3</v>
      </c>
      <c r="S16" s="1298">
        <v>1E-3</v>
      </c>
      <c r="T16" s="1298">
        <v>1.0999999999999999E-2</v>
      </c>
      <c r="U16" s="1298">
        <v>3.0000000000000001E-3</v>
      </c>
      <c r="V16" s="1299">
        <v>5.0000000000000001E-3</v>
      </c>
      <c r="W16" s="1300">
        <v>0.3</v>
      </c>
      <c r="X16" s="1300">
        <v>0.4</v>
      </c>
      <c r="Y16" s="1300">
        <v>0.1</v>
      </c>
      <c r="Z16" s="1300">
        <v>0</v>
      </c>
      <c r="AA16" s="1300">
        <v>0.12920864087190195</v>
      </c>
      <c r="AB16" s="1300">
        <v>0.17906161770768128</v>
      </c>
      <c r="AC16" s="1300">
        <v>0.16272967686037082</v>
      </c>
      <c r="AD16" s="1300">
        <v>0.26760242755425767</v>
      </c>
      <c r="AE16" s="1300">
        <v>0.481251878227557</v>
      </c>
      <c r="AF16" s="1300">
        <v>0.36791663612250475</v>
      </c>
      <c r="AG16" s="1300">
        <v>0.28477117470647767</v>
      </c>
      <c r="AH16" s="1300">
        <v>1.3</v>
      </c>
      <c r="AI16" s="1300">
        <v>1.6</v>
      </c>
      <c r="AJ16" s="1300">
        <v>1.81</v>
      </c>
      <c r="AK16" s="1300">
        <v>2.38</v>
      </c>
      <c r="AL16" s="1300">
        <v>3.5538292921179888</v>
      </c>
      <c r="AM16" s="1300">
        <v>2.2000000000000002</v>
      </c>
      <c r="AN16" s="1300">
        <v>3.12</v>
      </c>
      <c r="AO16" s="1300">
        <v>4.3</v>
      </c>
      <c r="AP16" s="1300">
        <v>3.1425060736178541</v>
      </c>
      <c r="AQ16" s="1300">
        <v>2.4809780008787108</v>
      </c>
      <c r="AR16" s="1300">
        <v>4.4000000000000004</v>
      </c>
      <c r="AS16" s="1300">
        <v>4.5999999999999996</v>
      </c>
      <c r="AT16" s="1300">
        <v>3.8982171131672549</v>
      </c>
      <c r="AU16" s="1296"/>
      <c r="AV16" s="1296"/>
      <c r="AW16" s="1296"/>
      <c r="AX16" s="1296"/>
      <c r="AY16" s="1296"/>
      <c r="AZ16" s="1296"/>
      <c r="BA16" s="1296"/>
      <c r="BB16" s="1296"/>
      <c r="BC16" s="1296"/>
      <c r="BD16" s="1296"/>
      <c r="BE16" s="1296"/>
      <c r="BF16" s="1296"/>
      <c r="BG16" s="1296"/>
      <c r="BH16" s="1296"/>
      <c r="BI16" s="1296"/>
    </row>
    <row r="17" spans="1:61" ht="15.75" hidden="1" customHeight="1" x14ac:dyDescent="0.3">
      <c r="A17" s="1307" t="s">
        <v>3196</v>
      </c>
      <c r="B17" s="1298">
        <v>0</v>
      </c>
      <c r="C17" s="1298">
        <v>0</v>
      </c>
      <c r="D17" s="1298">
        <v>0</v>
      </c>
      <c r="E17" s="1298">
        <v>0</v>
      </c>
      <c r="F17" s="1298">
        <v>0</v>
      </c>
      <c r="G17" s="1298">
        <v>0</v>
      </c>
      <c r="H17" s="1298">
        <v>0</v>
      </c>
      <c r="I17" s="1298">
        <v>2.0742703303314701E-5</v>
      </c>
      <c r="J17" s="1298">
        <v>0</v>
      </c>
      <c r="K17" s="1298">
        <v>0</v>
      </c>
      <c r="L17" s="1298">
        <v>0</v>
      </c>
      <c r="M17" s="1298">
        <v>0</v>
      </c>
      <c r="N17" s="1298">
        <v>0</v>
      </c>
      <c r="O17" s="1298">
        <v>0</v>
      </c>
      <c r="P17" s="1298">
        <v>0</v>
      </c>
      <c r="Q17" s="1298">
        <v>0</v>
      </c>
      <c r="R17" s="1298">
        <v>0</v>
      </c>
      <c r="S17" s="1298">
        <v>0</v>
      </c>
      <c r="T17" s="1298">
        <v>0</v>
      </c>
      <c r="U17" s="1298">
        <v>0</v>
      </c>
      <c r="V17" s="1299">
        <v>0</v>
      </c>
      <c r="W17" s="1300">
        <v>0</v>
      </c>
      <c r="X17" s="1300">
        <v>0</v>
      </c>
      <c r="Y17" s="1300">
        <v>0</v>
      </c>
      <c r="Z17" s="1300">
        <v>0</v>
      </c>
      <c r="AA17" s="1300">
        <v>0</v>
      </c>
      <c r="AB17" s="1300">
        <v>0</v>
      </c>
      <c r="AC17" s="1300">
        <v>0</v>
      </c>
      <c r="AD17" s="1300">
        <v>0</v>
      </c>
      <c r="AE17" s="1300">
        <v>0</v>
      </c>
      <c r="AF17" s="1300">
        <v>0</v>
      </c>
      <c r="AG17" s="1300">
        <v>0</v>
      </c>
      <c r="AH17" s="1300">
        <v>0</v>
      </c>
      <c r="AI17" s="1300">
        <v>0</v>
      </c>
      <c r="AJ17" s="1300"/>
      <c r="AK17" s="1300"/>
      <c r="AL17" s="1300"/>
      <c r="AM17" s="1300"/>
      <c r="AN17" s="1300"/>
      <c r="AO17" s="1300"/>
      <c r="AP17" s="1300">
        <v>0</v>
      </c>
      <c r="AQ17" s="1300">
        <v>0</v>
      </c>
      <c r="AR17" s="1300"/>
      <c r="AS17" s="1300"/>
      <c r="AT17" s="1300">
        <v>0</v>
      </c>
      <c r="AU17" s="1296"/>
      <c r="AV17" s="1296"/>
      <c r="AW17" s="1296"/>
      <c r="AX17" s="1296"/>
      <c r="AY17" s="1296"/>
      <c r="AZ17" s="1296"/>
      <c r="BA17" s="1296"/>
      <c r="BB17" s="1296"/>
      <c r="BC17" s="1296"/>
      <c r="BD17" s="1296"/>
      <c r="BE17" s="1296"/>
      <c r="BF17" s="1296"/>
      <c r="BG17" s="1296"/>
      <c r="BH17" s="1296"/>
      <c r="BI17" s="1296"/>
    </row>
    <row r="18" spans="1:61" ht="15.75" hidden="1" customHeight="1" x14ac:dyDescent="0.3">
      <c r="A18" s="1307" t="s">
        <v>3197</v>
      </c>
      <c r="B18" s="1298">
        <v>1.2933583145196233E-4</v>
      </c>
      <c r="C18" s="1298">
        <v>1.3542259299952717E-4</v>
      </c>
      <c r="D18" s="1298">
        <v>2.7090594245465809E-5</v>
      </c>
      <c r="E18" s="1298">
        <v>2.6432752449088304E-5</v>
      </c>
      <c r="F18" s="1298">
        <v>2.6096989300145516E-5</v>
      </c>
      <c r="G18" s="1298">
        <v>2.2143310927905979E-5</v>
      </c>
      <c r="H18" s="1298">
        <v>2.0083563141495049E-5</v>
      </c>
      <c r="I18" s="1298">
        <v>0</v>
      </c>
      <c r="J18" s="1298">
        <v>1.6379894098325613E-5</v>
      </c>
      <c r="K18" s="1298">
        <v>1.925115470682851E-5</v>
      </c>
      <c r="L18" s="1298">
        <v>1.0049879792999365E-5</v>
      </c>
      <c r="M18" s="1298">
        <v>0</v>
      </c>
      <c r="N18" s="1298">
        <v>0</v>
      </c>
      <c r="O18" s="1298">
        <v>1.6175287811040988E-5</v>
      </c>
      <c r="P18" s="1298">
        <v>4.6737659353978758E-6</v>
      </c>
      <c r="Q18" s="1298">
        <v>5.9854929905078961E-6</v>
      </c>
      <c r="R18" s="1298">
        <v>4.3936030275726805E-6</v>
      </c>
      <c r="S18" s="1298">
        <v>0</v>
      </c>
      <c r="T18" s="1298">
        <v>0</v>
      </c>
      <c r="U18" s="1298">
        <v>0</v>
      </c>
      <c r="V18" s="1299">
        <v>0</v>
      </c>
      <c r="W18" s="1300">
        <v>0</v>
      </c>
      <c r="X18" s="1300">
        <v>0</v>
      </c>
      <c r="Y18" s="1300">
        <v>0</v>
      </c>
      <c r="Z18" s="1300">
        <v>0</v>
      </c>
      <c r="AA18" s="1300">
        <v>0</v>
      </c>
      <c r="AB18" s="1300">
        <v>0</v>
      </c>
      <c r="AC18" s="1300">
        <v>0</v>
      </c>
      <c r="AD18" s="1300">
        <v>0</v>
      </c>
      <c r="AE18" s="1300">
        <v>0</v>
      </c>
      <c r="AF18" s="1300">
        <v>0</v>
      </c>
      <c r="AG18" s="1300">
        <v>0</v>
      </c>
      <c r="AH18" s="1300">
        <v>0</v>
      </c>
      <c r="AI18" s="1300">
        <v>0</v>
      </c>
      <c r="AJ18" s="1300"/>
      <c r="AK18" s="1300"/>
      <c r="AL18" s="1300"/>
      <c r="AM18" s="1300"/>
      <c r="AN18" s="1300"/>
      <c r="AO18" s="1300"/>
      <c r="AP18" s="1300">
        <v>0</v>
      </c>
      <c r="AQ18" s="1300">
        <v>0</v>
      </c>
      <c r="AR18" s="1300"/>
      <c r="AS18" s="1300"/>
      <c r="AT18" s="1300">
        <v>0</v>
      </c>
      <c r="AU18" s="1296"/>
      <c r="AV18" s="1296"/>
      <c r="AW18" s="1296"/>
      <c r="AX18" s="1296"/>
      <c r="AY18" s="1296"/>
      <c r="AZ18" s="1296"/>
      <c r="BA18" s="1296"/>
      <c r="BB18" s="1296"/>
      <c r="BC18" s="1296"/>
      <c r="BD18" s="1296"/>
      <c r="BE18" s="1296"/>
      <c r="BF18" s="1296"/>
      <c r="BG18" s="1296"/>
      <c r="BH18" s="1296"/>
      <c r="BI18" s="1296"/>
    </row>
    <row r="19" spans="1:61" ht="17.25" x14ac:dyDescent="0.3">
      <c r="A19" s="1307" t="s">
        <v>3198</v>
      </c>
      <c r="B19" s="1298">
        <v>1.4092549441701673E-2</v>
      </c>
      <c r="C19" s="1298">
        <v>1.3649205921122077E-2</v>
      </c>
      <c r="D19" s="1298">
        <v>1.270030536008563E-2</v>
      </c>
      <c r="E19" s="1298">
        <v>1.2439305482407306E-2</v>
      </c>
      <c r="F19" s="1298">
        <v>1.4445408951210477E-2</v>
      </c>
      <c r="G19" s="1298">
        <v>1.2780911935204522E-2</v>
      </c>
      <c r="H19" s="1298">
        <v>1.1694594426882133E-2</v>
      </c>
      <c r="I19" s="1298">
        <v>1.1496703074599499E-2</v>
      </c>
      <c r="J19" s="1298">
        <v>1.3575268995024543E-2</v>
      </c>
      <c r="K19" s="1298">
        <v>1.3378856281861364E-2</v>
      </c>
      <c r="L19" s="1298">
        <v>1.168141210745146E-2</v>
      </c>
      <c r="M19" s="1298">
        <v>1.0999999999999999E-2</v>
      </c>
      <c r="N19" s="1298">
        <v>1.2999999999999999E-2</v>
      </c>
      <c r="O19" s="1298">
        <v>1.263616319426086E-2</v>
      </c>
      <c r="P19" s="1298">
        <v>1.2535027180992352E-2</v>
      </c>
      <c r="Q19" s="1298">
        <v>1.2154399056778346E-2</v>
      </c>
      <c r="R19" s="1298">
        <v>1.2758537196127594E-2</v>
      </c>
      <c r="S19" s="1298">
        <v>1.0999999999999999E-2</v>
      </c>
      <c r="T19" s="1298">
        <v>1.2E-2</v>
      </c>
      <c r="U19" s="1298">
        <v>1.2E-2</v>
      </c>
      <c r="V19" s="1299">
        <v>1.6E-2</v>
      </c>
      <c r="W19" s="1300">
        <v>1.5</v>
      </c>
      <c r="X19" s="1300">
        <v>1.5</v>
      </c>
      <c r="Y19" s="1300">
        <v>1.5</v>
      </c>
      <c r="Z19" s="1300">
        <v>1.5</v>
      </c>
      <c r="AA19" s="1300">
        <v>1.4886987448091058</v>
      </c>
      <c r="AB19" s="1300">
        <v>1.5752569404762784</v>
      </c>
      <c r="AC19" s="1300">
        <v>1.5881682048256272</v>
      </c>
      <c r="AD19" s="1300">
        <v>2.255156749437071</v>
      </c>
      <c r="AE19" s="1300">
        <v>2.3249145146920625</v>
      </c>
      <c r="AF19" s="1300">
        <v>2.9106927784129084</v>
      </c>
      <c r="AG19" s="1300">
        <v>3.1854958654870833</v>
      </c>
      <c r="AH19" s="1300">
        <v>3.8</v>
      </c>
      <c r="AI19" s="1300">
        <v>3.8</v>
      </c>
      <c r="AJ19" s="1300">
        <v>3.95</v>
      </c>
      <c r="AK19" s="1300">
        <v>3.95</v>
      </c>
      <c r="AL19" s="1300">
        <v>3.9147436854671605</v>
      </c>
      <c r="AM19" s="1300">
        <v>11.8</v>
      </c>
      <c r="AN19" s="1300">
        <v>11.4</v>
      </c>
      <c r="AO19" s="1300">
        <v>11.43</v>
      </c>
      <c r="AP19" s="1300">
        <v>12.257156614052017</v>
      </c>
      <c r="AQ19" s="1300">
        <v>12.08069430433793</v>
      </c>
      <c r="AR19" s="1300">
        <v>11.9</v>
      </c>
      <c r="AS19" s="1300">
        <v>11.4</v>
      </c>
      <c r="AT19" s="1300">
        <v>9.6584068780335812</v>
      </c>
      <c r="AU19" s="1296"/>
      <c r="AV19" s="1296"/>
      <c r="AW19" s="1296"/>
      <c r="AX19" s="1296"/>
      <c r="AY19" s="1296"/>
      <c r="AZ19" s="1296"/>
      <c r="BA19" s="1296"/>
      <c r="BB19" s="1296"/>
      <c r="BC19" s="1296"/>
      <c r="BD19" s="1296"/>
      <c r="BE19" s="1296"/>
      <c r="BF19" s="1296"/>
      <c r="BG19" s="1296"/>
      <c r="BH19" s="1296"/>
      <c r="BI19" s="1296"/>
    </row>
    <row r="20" spans="1:61" ht="17.25" x14ac:dyDescent="0.3">
      <c r="A20" s="1307" t="s">
        <v>3199</v>
      </c>
      <c r="B20" s="1298">
        <v>0.33389757536273279</v>
      </c>
      <c r="C20" s="1298">
        <v>0.34679967273354118</v>
      </c>
      <c r="D20" s="1298">
        <v>0.32817452300591377</v>
      </c>
      <c r="E20" s="1298">
        <v>0.3468926163137464</v>
      </c>
      <c r="F20" s="1298">
        <v>0.35191047592250252</v>
      </c>
      <c r="G20" s="1298">
        <v>0.33532169521547606</v>
      </c>
      <c r="H20" s="1298">
        <v>0.33909472543576735</v>
      </c>
      <c r="I20" s="1298">
        <v>0.33693445741015099</v>
      </c>
      <c r="J20" s="1298">
        <v>0.34179331204783581</v>
      </c>
      <c r="K20" s="1298">
        <v>0.33252461054199867</v>
      </c>
      <c r="L20" s="1298">
        <v>0.33022633402271567</v>
      </c>
      <c r="M20" s="1298">
        <v>0.32600000000000001</v>
      </c>
      <c r="N20" s="1298">
        <v>0.32900000000000001</v>
      </c>
      <c r="O20" s="1298">
        <v>0.31925704095719321</v>
      </c>
      <c r="P20" s="1298">
        <v>0.32836067996376689</v>
      </c>
      <c r="Q20" s="1298">
        <v>0.3293657705711992</v>
      </c>
      <c r="R20" s="1298">
        <v>0.33453988273147722</v>
      </c>
      <c r="S20" s="1298">
        <v>0.32600000000000001</v>
      </c>
      <c r="T20" s="1298">
        <v>0.33500000000000002</v>
      </c>
      <c r="U20" s="1298">
        <v>0.34699999999999998</v>
      </c>
      <c r="V20" s="1299">
        <v>0.34200000000000003</v>
      </c>
      <c r="W20" s="1300">
        <v>33.6</v>
      </c>
      <c r="X20" s="1300">
        <v>33.6</v>
      </c>
      <c r="Y20" s="1300">
        <v>34.799999999999997</v>
      </c>
      <c r="Z20" s="1300">
        <v>35.799999999999997</v>
      </c>
      <c r="AA20" s="1300">
        <v>36.783557136672798</v>
      </c>
      <c r="AB20" s="1300">
        <v>37.063958282435408</v>
      </c>
      <c r="AC20" s="1300">
        <v>36.978404237397925</v>
      </c>
      <c r="AD20" s="1300">
        <v>36.397531754839356</v>
      </c>
      <c r="AE20" s="1300">
        <v>35.607043996424458</v>
      </c>
      <c r="AF20" s="1300">
        <v>35.711979015288627</v>
      </c>
      <c r="AG20" s="1300">
        <v>35.565503851747138</v>
      </c>
      <c r="AH20" s="1300">
        <v>33.700000000000003</v>
      </c>
      <c r="AI20" s="1300">
        <v>33.1</v>
      </c>
      <c r="AJ20" s="1300">
        <v>33.01</v>
      </c>
      <c r="AK20" s="1300">
        <v>33.28</v>
      </c>
      <c r="AL20" s="1300">
        <v>32.854849432543304</v>
      </c>
      <c r="AM20" s="1300">
        <v>26.707254877283614</v>
      </c>
      <c r="AN20" s="1300">
        <v>26.79</v>
      </c>
      <c r="AO20" s="1300">
        <v>25.7</v>
      </c>
      <c r="AP20" s="1300">
        <v>26.185567083890792</v>
      </c>
      <c r="AQ20" s="1300">
        <v>26.444477636172</v>
      </c>
      <c r="AR20" s="1300">
        <v>25.7</v>
      </c>
      <c r="AS20" s="1300">
        <v>27.1</v>
      </c>
      <c r="AT20" s="1300">
        <v>27.908246396571624</v>
      </c>
      <c r="AU20" s="1296"/>
      <c r="AV20" s="1296"/>
      <c r="AW20" s="1296"/>
      <c r="AX20" s="1296"/>
      <c r="AY20" s="1296"/>
      <c r="AZ20" s="1296"/>
      <c r="BA20" s="1296"/>
      <c r="BB20" s="1296"/>
      <c r="BC20" s="1296"/>
      <c r="BD20" s="1296"/>
      <c r="BE20" s="1296"/>
      <c r="BF20" s="1296"/>
      <c r="BG20" s="1296"/>
      <c r="BH20" s="1296"/>
      <c r="BI20" s="1296"/>
    </row>
    <row r="21" spans="1:61" ht="17.25" x14ac:dyDescent="0.3">
      <c r="A21" s="1307" t="s">
        <v>3200</v>
      </c>
      <c r="B21" s="1298">
        <v>0.13514181439579356</v>
      </c>
      <c r="C21" s="1298">
        <v>0.14405943931739607</v>
      </c>
      <c r="D21" s="1298">
        <v>0.14408870881548616</v>
      </c>
      <c r="E21" s="1298">
        <v>0.15570525298084484</v>
      </c>
      <c r="F21" s="1298">
        <v>0.16138847034649689</v>
      </c>
      <c r="G21" s="1298">
        <v>0.15004974623530135</v>
      </c>
      <c r="H21" s="1298">
        <v>0.15859095302657109</v>
      </c>
      <c r="I21" s="1298">
        <v>0.160909444215905</v>
      </c>
      <c r="J21" s="1298">
        <v>0.15256718262794058</v>
      </c>
      <c r="K21" s="1298">
        <v>0.15046915253648624</v>
      </c>
      <c r="L21" s="1298">
        <v>0.14692682233585846</v>
      </c>
      <c r="M21" s="1298">
        <v>0.14299999999999999</v>
      </c>
      <c r="N21" s="1298">
        <v>0.15</v>
      </c>
      <c r="O21" s="1298">
        <v>0.19112295647056809</v>
      </c>
      <c r="P21" s="1298">
        <v>0.20195561867535916</v>
      </c>
      <c r="Q21" s="1298">
        <v>0.19653475447206908</v>
      </c>
      <c r="R21" s="1298">
        <v>0.20526144136965374</v>
      </c>
      <c r="S21" s="1298">
        <v>0.20799999999999999</v>
      </c>
      <c r="T21" s="1298">
        <v>0.21</v>
      </c>
      <c r="U21" s="1298">
        <v>0.216</v>
      </c>
      <c r="V21" s="1299">
        <v>0.19900000000000001</v>
      </c>
      <c r="W21" s="1300">
        <v>19.2</v>
      </c>
      <c r="X21" s="1300">
        <v>18.600000000000001</v>
      </c>
      <c r="Y21" s="1300">
        <v>20.200000000000003</v>
      </c>
      <c r="Z21" s="1300">
        <v>20.5</v>
      </c>
      <c r="AA21" s="1300">
        <v>20.979802285971722</v>
      </c>
      <c r="AB21" s="1300">
        <v>21.640975993972162</v>
      </c>
      <c r="AC21" s="1300">
        <v>21.755820762617056</v>
      </c>
      <c r="AD21" s="1300">
        <v>21.820244957306862</v>
      </c>
      <c r="AE21" s="1300">
        <v>22.008368369989917</v>
      </c>
      <c r="AF21" s="1300">
        <v>21.591792416870256</v>
      </c>
      <c r="AG21" s="1300">
        <v>22.459342411256831</v>
      </c>
      <c r="AH21" s="1300">
        <v>22.1</v>
      </c>
      <c r="AI21" s="1300">
        <v>21.8</v>
      </c>
      <c r="AJ21" s="1300">
        <v>21.9</v>
      </c>
      <c r="AK21" s="1300">
        <v>21.8</v>
      </c>
      <c r="AL21" s="1300">
        <v>21.578622226795915</v>
      </c>
      <c r="AM21" s="1300">
        <v>22.019973955572929</v>
      </c>
      <c r="AN21" s="1300">
        <v>22.6</v>
      </c>
      <c r="AO21" s="1300">
        <v>22.6</v>
      </c>
      <c r="AP21" s="1300">
        <v>23.030213880137147</v>
      </c>
      <c r="AQ21" s="1300">
        <v>23.356355952180969</v>
      </c>
      <c r="AR21" s="1300">
        <v>21.1</v>
      </c>
      <c r="AS21" s="1300">
        <v>20.9</v>
      </c>
      <c r="AT21" s="1300">
        <v>21.901709896961975</v>
      </c>
      <c r="AU21" s="1296"/>
      <c r="AV21" s="1296"/>
      <c r="AW21" s="1296"/>
      <c r="AX21" s="1296"/>
      <c r="AY21" s="1296"/>
      <c r="AZ21" s="1296"/>
      <c r="BA21" s="1296"/>
      <c r="BB21" s="1296"/>
      <c r="BC21" s="1296"/>
      <c r="BD21" s="1296"/>
      <c r="BE21" s="1296"/>
      <c r="BF21" s="1296"/>
      <c r="BG21" s="1296"/>
      <c r="BH21" s="1296"/>
      <c r="BI21" s="1296"/>
    </row>
    <row r="22" spans="1:61" ht="17.25" x14ac:dyDescent="0.3">
      <c r="A22" s="1307" t="s">
        <v>3201</v>
      </c>
      <c r="B22" s="1298">
        <v>0.51372318125233563</v>
      </c>
      <c r="C22" s="1298">
        <v>0.49103689629720537</v>
      </c>
      <c r="D22" s="1298">
        <v>0.51192518217638128</v>
      </c>
      <c r="E22" s="1298">
        <v>0.48159291817078287</v>
      </c>
      <c r="F22" s="1298">
        <v>0.46996619138043216</v>
      </c>
      <c r="G22" s="1298">
        <v>0.49925119332121393</v>
      </c>
      <c r="H22" s="1298">
        <v>0.48773185939103036</v>
      </c>
      <c r="I22" s="1298">
        <v>0.487891694352933</v>
      </c>
      <c r="J22" s="1298">
        <v>0.48865106942886133</v>
      </c>
      <c r="K22" s="1298">
        <v>0.50022898474887223</v>
      </c>
      <c r="L22" s="1298">
        <v>0.50564726848085129</v>
      </c>
      <c r="M22" s="1298">
        <v>0.51500000000000001</v>
      </c>
      <c r="N22" s="1298">
        <v>0.505</v>
      </c>
      <c r="O22" s="1298">
        <v>0.47481373217332223</v>
      </c>
      <c r="P22" s="1298">
        <v>0.45465087270443438</v>
      </c>
      <c r="Q22" s="1298">
        <v>0.45956869873315292</v>
      </c>
      <c r="R22" s="1298">
        <v>0.44239267197639837</v>
      </c>
      <c r="S22" s="1298">
        <v>0.45500000000000002</v>
      </c>
      <c r="T22" s="1298">
        <v>0.432</v>
      </c>
      <c r="U22" s="1298">
        <v>0.42199999999999999</v>
      </c>
      <c r="V22" s="1299">
        <v>0.437</v>
      </c>
      <c r="W22" s="1300">
        <v>45.4</v>
      </c>
      <c r="X22" s="1300">
        <v>45.9</v>
      </c>
      <c r="Y22" s="1300">
        <v>43.4</v>
      </c>
      <c r="Z22" s="1300">
        <v>42.199999999999996</v>
      </c>
      <c r="AA22" s="1300">
        <v>40.618729311069785</v>
      </c>
      <c r="AB22" s="1300">
        <v>39.540743661972868</v>
      </c>
      <c r="AC22" s="1300">
        <v>39.484628995090688</v>
      </c>
      <c r="AD22" s="1300">
        <v>39.229828078749811</v>
      </c>
      <c r="AE22" s="1300">
        <v>39.549159027412045</v>
      </c>
      <c r="AF22" s="1300">
        <v>39.389090638073448</v>
      </c>
      <c r="AG22" s="1300">
        <v>38.476093801510665</v>
      </c>
      <c r="AH22" s="1300">
        <v>39</v>
      </c>
      <c r="AI22" s="1300">
        <v>39.700000000000003</v>
      </c>
      <c r="AJ22" s="1300">
        <v>39.28</v>
      </c>
      <c r="AK22" s="1300">
        <v>38.6</v>
      </c>
      <c r="AL22" s="1300">
        <v>38.072976428498556</v>
      </c>
      <c r="AM22" s="1300">
        <v>37.343236220800428</v>
      </c>
      <c r="AN22" s="1300">
        <v>36.01</v>
      </c>
      <c r="AO22" s="1300">
        <v>35.99</v>
      </c>
      <c r="AP22" s="1300">
        <v>35.35951747214844</v>
      </c>
      <c r="AQ22" s="1300">
        <v>35.612922457786198</v>
      </c>
      <c r="AR22" s="1300">
        <v>36.799999999999997</v>
      </c>
      <c r="AS22" s="1300">
        <v>35.9</v>
      </c>
      <c r="AT22" s="1300">
        <v>36.616693894497367</v>
      </c>
      <c r="AU22" s="1296"/>
      <c r="AV22" s="1296"/>
      <c r="AW22" s="1296"/>
      <c r="AX22" s="1296"/>
      <c r="AY22" s="1296"/>
      <c r="AZ22" s="1296"/>
      <c r="BA22" s="1296"/>
      <c r="BB22" s="1296"/>
      <c r="BC22" s="1296"/>
      <c r="BD22" s="1296"/>
      <c r="BE22" s="1296"/>
      <c r="BF22" s="1296"/>
      <c r="BG22" s="1296"/>
      <c r="BH22" s="1296"/>
      <c r="BI22" s="1296"/>
    </row>
    <row r="23" spans="1:61" ht="9" customHeight="1" x14ac:dyDescent="0.3">
      <c r="A23" s="1297"/>
      <c r="B23" s="1298"/>
      <c r="C23" s="1298"/>
      <c r="D23" s="1298"/>
      <c r="E23" s="1298"/>
      <c r="F23" s="1298"/>
      <c r="G23" s="1298"/>
      <c r="H23" s="1298"/>
      <c r="I23" s="1298"/>
      <c r="J23" s="1298"/>
      <c r="K23" s="1298"/>
      <c r="L23" s="1298"/>
      <c r="M23" s="1298"/>
      <c r="N23" s="1298"/>
      <c r="O23" s="1298"/>
      <c r="P23" s="1298"/>
      <c r="Q23" s="1298"/>
      <c r="R23" s="1298"/>
      <c r="S23" s="1298"/>
      <c r="T23" s="1298"/>
      <c r="U23" s="1298"/>
      <c r="V23" s="1299"/>
      <c r="W23" s="1300"/>
      <c r="X23" s="1300"/>
      <c r="Y23" s="1300"/>
      <c r="Z23" s="1300"/>
      <c r="AA23" s="1300"/>
      <c r="AB23" s="1300"/>
      <c r="AC23" s="1300"/>
      <c r="AD23" s="1300"/>
      <c r="AE23" s="1300"/>
      <c r="AF23" s="1300"/>
      <c r="AG23" s="1300"/>
      <c r="AH23" s="1300"/>
      <c r="AI23" s="1300"/>
      <c r="AJ23" s="1300"/>
      <c r="AK23" s="1303"/>
      <c r="AL23" s="1303"/>
      <c r="AM23" s="1303"/>
      <c r="AN23" s="1303"/>
      <c r="AO23" s="1303"/>
      <c r="AP23" s="1303"/>
      <c r="AQ23" s="1303"/>
      <c r="AR23" s="1303"/>
      <c r="AS23" s="1303"/>
      <c r="AT23" s="1303"/>
      <c r="AU23" s="1296"/>
      <c r="AV23" s="1296"/>
      <c r="AW23" s="1296"/>
      <c r="AX23" s="1296"/>
      <c r="AY23" s="1296"/>
      <c r="AZ23" s="1296"/>
      <c r="BA23" s="1296"/>
      <c r="BB23" s="1296"/>
      <c r="BC23" s="1296"/>
      <c r="BD23" s="1296"/>
      <c r="BE23" s="1296"/>
      <c r="BF23" s="1296"/>
      <c r="BG23" s="1296"/>
      <c r="BH23" s="1296"/>
      <c r="BI23" s="1296"/>
    </row>
    <row r="24" spans="1:61" s="1296" customFormat="1" ht="17.25" x14ac:dyDescent="0.3">
      <c r="A24" s="1304" t="s">
        <v>3202</v>
      </c>
      <c r="B24" s="1298"/>
      <c r="C24" s="1298"/>
      <c r="D24" s="1298"/>
      <c r="E24" s="1298"/>
      <c r="F24" s="1298"/>
      <c r="G24" s="1298"/>
      <c r="H24" s="1298"/>
      <c r="I24" s="1298"/>
      <c r="J24" s="1298"/>
      <c r="K24" s="1298"/>
      <c r="L24" s="1298"/>
      <c r="M24" s="1298"/>
      <c r="N24" s="1298"/>
      <c r="O24" s="1298"/>
      <c r="P24" s="1298"/>
      <c r="Q24" s="1298"/>
      <c r="R24" s="1298"/>
      <c r="S24" s="1298"/>
      <c r="T24" s="1298"/>
      <c r="U24" s="1298"/>
      <c r="V24" s="1299"/>
      <c r="W24" s="1300"/>
      <c r="X24" s="1300"/>
      <c r="Y24" s="1300"/>
      <c r="Z24" s="1300"/>
      <c r="AA24" s="1300"/>
      <c r="AB24" s="1300"/>
      <c r="AC24" s="1300"/>
      <c r="AD24" s="1300"/>
      <c r="AE24" s="1300"/>
      <c r="AF24" s="1300"/>
      <c r="AG24" s="1300"/>
      <c r="AH24" s="1300"/>
      <c r="AI24" s="1300"/>
      <c r="AJ24" s="1300"/>
      <c r="AK24" s="1303"/>
      <c r="AL24" s="1303"/>
      <c r="AM24" s="1303"/>
      <c r="AN24" s="1303"/>
      <c r="AO24" s="1303"/>
      <c r="AP24" s="1303"/>
      <c r="AQ24" s="1303"/>
      <c r="AR24" s="1303"/>
      <c r="AS24" s="1303"/>
      <c r="AT24" s="1303"/>
    </row>
    <row r="25" spans="1:61" s="1306" customFormat="1" ht="17.25" x14ac:dyDescent="0.3">
      <c r="A25" s="1297" t="s">
        <v>3203</v>
      </c>
      <c r="B25" s="1298">
        <v>1.6090034105965979E-2</v>
      </c>
      <c r="C25" s="1298">
        <v>1.7057976197404033E-2</v>
      </c>
      <c r="D25" s="1298">
        <v>1.7000000000000001E-2</v>
      </c>
      <c r="E25" s="1298">
        <v>1.6E-2</v>
      </c>
      <c r="F25" s="1298">
        <v>1.7000000000000001E-2</v>
      </c>
      <c r="G25" s="1298">
        <v>1.4586812296004142E-2</v>
      </c>
      <c r="H25" s="1298">
        <v>1.2180404048535584E-2</v>
      </c>
      <c r="I25" s="1298">
        <v>1.4450478508197201E-2</v>
      </c>
      <c r="J25" s="1298">
        <v>1.3949362314729825E-2</v>
      </c>
      <c r="K25" s="1298">
        <v>1.5650576651972538E-2</v>
      </c>
      <c r="L25" s="1298">
        <v>1.6224751719306336E-2</v>
      </c>
      <c r="M25" s="1298">
        <v>1.2999999999999999E-2</v>
      </c>
      <c r="N25" s="1298">
        <v>1.4999999999999999E-2</v>
      </c>
      <c r="O25" s="1298">
        <v>1.5034313199307653E-2</v>
      </c>
      <c r="P25" s="1298">
        <v>1.523066263055624E-2</v>
      </c>
      <c r="Q25" s="1298">
        <v>1.4159637906424468E-2</v>
      </c>
      <c r="R25" s="1298">
        <v>1.2346864749583146E-2</v>
      </c>
      <c r="S25" s="1298">
        <v>1.2E-2</v>
      </c>
      <c r="T25" s="1298">
        <v>1.0999999999999999E-2</v>
      </c>
      <c r="U25" s="1298">
        <v>1.2999999999999999E-2</v>
      </c>
      <c r="V25" s="1299">
        <v>1.5114834382697631E-2</v>
      </c>
      <c r="W25" s="1300">
        <v>1.415480743806983</v>
      </c>
      <c r="X25" s="1300">
        <v>1.2682065316592466</v>
      </c>
      <c r="Y25" s="1300">
        <v>1.0999999999999999</v>
      </c>
      <c r="Z25" s="1300">
        <v>1.0999999999999999</v>
      </c>
      <c r="AA25" s="1300">
        <v>1.1973223805114095</v>
      </c>
      <c r="AB25" s="1300">
        <v>1.3809003810754978</v>
      </c>
      <c r="AC25" s="1300">
        <v>1.4346374829804802</v>
      </c>
      <c r="AD25" s="1300">
        <v>1.4746585075531982</v>
      </c>
      <c r="AE25" s="1300">
        <v>1.4739863068511501</v>
      </c>
      <c r="AF25" s="1300">
        <v>1.4000000000000001</v>
      </c>
      <c r="AG25" s="1300">
        <v>1.5</v>
      </c>
      <c r="AH25" s="1300">
        <v>1.5</v>
      </c>
      <c r="AI25" s="1300">
        <v>1.6</v>
      </c>
      <c r="AJ25" s="1300">
        <v>1.49</v>
      </c>
      <c r="AK25" s="1300">
        <v>1.54</v>
      </c>
      <c r="AL25" s="1300">
        <v>1.6923639622670097</v>
      </c>
      <c r="AM25" s="1300">
        <v>1.65</v>
      </c>
      <c r="AN25" s="1300">
        <v>2.15</v>
      </c>
      <c r="AO25" s="1300">
        <v>2.0499999999999998</v>
      </c>
      <c r="AP25" s="1300">
        <v>2.0275545155749648</v>
      </c>
      <c r="AQ25" s="1300">
        <v>1.919398588215562</v>
      </c>
      <c r="AR25" s="1300">
        <v>1.2</v>
      </c>
      <c r="AS25" s="1300">
        <v>1.2</v>
      </c>
      <c r="AT25" s="1300">
        <v>1.1702794373064425</v>
      </c>
      <c r="AU25" s="1296"/>
      <c r="AV25" s="1296"/>
      <c r="AW25" s="1296"/>
      <c r="AX25" s="1296"/>
      <c r="AY25" s="1296"/>
      <c r="AZ25" s="1296"/>
      <c r="BA25" s="1296"/>
      <c r="BB25" s="1296"/>
      <c r="BC25" s="1296"/>
      <c r="BD25" s="1296"/>
      <c r="BE25" s="1296"/>
      <c r="BF25" s="1296"/>
      <c r="BG25" s="1296"/>
      <c r="BH25" s="1296"/>
      <c r="BI25" s="1296"/>
    </row>
    <row r="26" spans="1:61" s="1306" customFormat="1" ht="17.25" x14ac:dyDescent="0.3">
      <c r="A26" s="1297" t="s">
        <v>3204</v>
      </c>
      <c r="B26" s="1298">
        <v>0.22024247467788996</v>
      </c>
      <c r="C26" s="1298">
        <v>0.22715409987767532</v>
      </c>
      <c r="D26" s="1298">
        <v>0.22139256495717388</v>
      </c>
      <c r="E26" s="1298">
        <v>0.21</v>
      </c>
      <c r="F26" s="1298">
        <v>0.214</v>
      </c>
      <c r="G26" s="1298">
        <v>0.19518147457291063</v>
      </c>
      <c r="H26" s="1298">
        <v>0.16700000000000001</v>
      </c>
      <c r="I26" s="1298">
        <v>0.200167681142044</v>
      </c>
      <c r="J26" s="1298">
        <v>0.19319702192885313</v>
      </c>
      <c r="K26" s="1298">
        <v>0.21475660485138484</v>
      </c>
      <c r="L26" s="1298">
        <v>0.22058102549230985</v>
      </c>
      <c r="M26" s="1298">
        <v>0.17899999999999999</v>
      </c>
      <c r="N26" s="1298">
        <v>0.20300000000000001</v>
      </c>
      <c r="O26" s="1298">
        <v>0.19630241418985794</v>
      </c>
      <c r="P26" s="1298">
        <v>0.1964053838402276</v>
      </c>
      <c r="Q26" s="1298">
        <v>0.17980837751637718</v>
      </c>
      <c r="R26" s="1298">
        <v>0.15654636430175237</v>
      </c>
      <c r="S26" s="1298">
        <v>0.152</v>
      </c>
      <c r="T26" s="1298">
        <v>0.13500000000000001</v>
      </c>
      <c r="U26" s="1298">
        <v>0.15</v>
      </c>
      <c r="V26" s="1299">
        <v>0.16299382009850857</v>
      </c>
      <c r="W26" s="1300">
        <v>15.244662636871393</v>
      </c>
      <c r="X26" s="1300">
        <v>13.691764718816323</v>
      </c>
      <c r="Y26" s="1300">
        <v>11.4</v>
      </c>
      <c r="Z26" s="1300">
        <v>11.1</v>
      </c>
      <c r="AA26" s="1300">
        <v>12.08330845681771</v>
      </c>
      <c r="AB26" s="1300">
        <v>13.139262747958739</v>
      </c>
      <c r="AC26" s="1300">
        <v>13.643696676349403</v>
      </c>
      <c r="AD26" s="1300">
        <v>14.011488942661035</v>
      </c>
      <c r="AE26" s="1300">
        <v>13.926742731512153</v>
      </c>
      <c r="AF26" s="1300">
        <v>13.200000000000001</v>
      </c>
      <c r="AG26" s="1300">
        <v>14.899999999999999</v>
      </c>
      <c r="AH26" s="1300">
        <v>14.7</v>
      </c>
      <c r="AI26" s="1300">
        <v>16</v>
      </c>
      <c r="AJ26" s="1300">
        <v>14.91</v>
      </c>
      <c r="AK26" s="1300">
        <v>14.64</v>
      </c>
      <c r="AL26" s="1300">
        <v>15.663858058796393</v>
      </c>
      <c r="AM26" s="1300">
        <v>15.02</v>
      </c>
      <c r="AN26" s="1300">
        <v>18.41</v>
      </c>
      <c r="AO26" s="1300">
        <v>17.41</v>
      </c>
      <c r="AP26" s="1300">
        <v>17.19269460205015</v>
      </c>
      <c r="AQ26" s="1300">
        <v>16.417459706610519</v>
      </c>
      <c r="AR26" s="1300">
        <v>11</v>
      </c>
      <c r="AS26" s="1300">
        <v>10.1</v>
      </c>
      <c r="AT26" s="1300">
        <v>10.586294746372689</v>
      </c>
      <c r="AU26" s="1296"/>
      <c r="AV26" s="1296"/>
      <c r="AW26" s="1296"/>
      <c r="AX26" s="1296"/>
      <c r="AY26" s="1296"/>
      <c r="AZ26" s="1296"/>
      <c r="BA26" s="1296"/>
      <c r="BB26" s="1296"/>
      <c r="BC26" s="1296"/>
      <c r="BD26" s="1296"/>
      <c r="BE26" s="1296"/>
      <c r="BF26" s="1296"/>
      <c r="BG26" s="1296"/>
      <c r="BH26" s="1296"/>
      <c r="BI26" s="1296"/>
    </row>
    <row r="27" spans="1:61" ht="17.25" x14ac:dyDescent="0.3">
      <c r="A27" s="1297" t="s">
        <v>3205</v>
      </c>
      <c r="B27" s="1298">
        <v>0.68927270547595321</v>
      </c>
      <c r="C27" s="1298">
        <v>0.68600000000000005</v>
      </c>
      <c r="D27" s="1298">
        <v>0.69</v>
      </c>
      <c r="E27" s="1298">
        <v>0.68899999999999995</v>
      </c>
      <c r="F27" s="1298">
        <v>0.67600000000000005</v>
      </c>
      <c r="G27" s="1298">
        <v>0.69299999999999995</v>
      </c>
      <c r="H27" s="1298">
        <v>0.70499999999999996</v>
      </c>
      <c r="I27" s="1298">
        <v>0.67052464624553398</v>
      </c>
      <c r="J27" s="1298">
        <v>0.69975067350562514</v>
      </c>
      <c r="K27" s="1298">
        <v>0.65439552793373612</v>
      </c>
      <c r="L27" s="1298">
        <v>0.62417960009325579</v>
      </c>
      <c r="M27" s="1298">
        <v>0.65400000000000003</v>
      </c>
      <c r="N27" s="1298">
        <v>0.59699999999999998</v>
      </c>
      <c r="O27" s="1298">
        <v>0.62977187817500924</v>
      </c>
      <c r="P27" s="1298">
        <v>0.65165725198905189</v>
      </c>
      <c r="Q27" s="1298">
        <v>0.65688000793393164</v>
      </c>
      <c r="R27" s="1298">
        <v>0.69779968032192285</v>
      </c>
      <c r="S27" s="1298">
        <v>0.71299999999999997</v>
      </c>
      <c r="T27" s="1298">
        <v>0.71299999999999997</v>
      </c>
      <c r="U27" s="1298">
        <v>0.66800000000000004</v>
      </c>
      <c r="V27" s="1299">
        <v>0.68237790917093921</v>
      </c>
      <c r="W27" s="1300">
        <v>48.957804329847562</v>
      </c>
      <c r="X27" s="1300">
        <v>64.890780202486482</v>
      </c>
      <c r="Y27" s="1300">
        <v>62</v>
      </c>
      <c r="Z27" s="1300">
        <v>61.8</v>
      </c>
      <c r="AA27" s="1300">
        <v>68.53268891713283</v>
      </c>
      <c r="AB27" s="1300">
        <v>62.741210017356288</v>
      </c>
      <c r="AC27" s="1300">
        <v>67.223235194532577</v>
      </c>
      <c r="AD27" s="1300">
        <v>62.980100903777867</v>
      </c>
      <c r="AE27" s="1300">
        <v>71.514311582573526</v>
      </c>
      <c r="AF27" s="1300">
        <v>69.20210908500357</v>
      </c>
      <c r="AG27" s="1300">
        <v>68.8</v>
      </c>
      <c r="AH27" s="1300">
        <v>70.199999999999989</v>
      </c>
      <c r="AI27" s="1300">
        <v>69.599999999999994</v>
      </c>
      <c r="AJ27" s="1300">
        <v>66.95</v>
      </c>
      <c r="AK27" s="1300">
        <v>71.459999999999994</v>
      </c>
      <c r="AL27" s="1300">
        <v>71.322508294203303</v>
      </c>
      <c r="AM27" s="1300">
        <v>72.930000000000007</v>
      </c>
      <c r="AN27" s="1300">
        <v>73.650000000000006</v>
      </c>
      <c r="AO27" s="1300">
        <v>73.66</v>
      </c>
      <c r="AP27" s="1300">
        <v>73.317514658698485</v>
      </c>
      <c r="AQ27" s="1301">
        <v>70.099999999999994</v>
      </c>
      <c r="AR27" s="1300">
        <v>72.099999999999994</v>
      </c>
      <c r="AS27" s="1300">
        <v>67</v>
      </c>
      <c r="AT27" s="1300">
        <v>68.718908960652357</v>
      </c>
      <c r="AU27" s="1296"/>
      <c r="AV27" s="1296"/>
      <c r="AW27" s="1296"/>
      <c r="AX27" s="1296"/>
      <c r="AY27" s="1296"/>
      <c r="AZ27" s="1296"/>
      <c r="BA27" s="1296"/>
      <c r="BB27" s="1296"/>
      <c r="BC27" s="1296"/>
      <c r="BD27" s="1296"/>
      <c r="BE27" s="1296"/>
      <c r="BF27" s="1296"/>
      <c r="BG27" s="1296"/>
      <c r="BH27" s="1296"/>
      <c r="BI27" s="1296"/>
    </row>
    <row r="28" spans="1:61" ht="17.25" x14ac:dyDescent="0.3">
      <c r="A28" s="1297" t="s">
        <v>3206</v>
      </c>
      <c r="B28" s="1298">
        <v>0.38165357658836813</v>
      </c>
      <c r="C28" s="1298">
        <v>0.38800000000000001</v>
      </c>
      <c r="D28" s="1298">
        <v>0.37591465370404409</v>
      </c>
      <c r="E28" s="1298">
        <v>0.39200000000000002</v>
      </c>
      <c r="F28" s="1298">
        <v>0.39900000000000002</v>
      </c>
      <c r="G28" s="1298">
        <v>0.40894936046831321</v>
      </c>
      <c r="H28" s="1298">
        <v>0.43041634891269864</v>
      </c>
      <c r="I28" s="1298">
        <v>0.38928613324127903</v>
      </c>
      <c r="J28" s="1298">
        <v>0.39348905199766759</v>
      </c>
      <c r="K28" s="1298">
        <v>0.3671289285246872</v>
      </c>
      <c r="L28" s="1298">
        <v>0.36766692890891983</v>
      </c>
      <c r="M28" s="1298">
        <v>0.41199999999999998</v>
      </c>
      <c r="N28" s="1298">
        <v>0.33800000000000002</v>
      </c>
      <c r="O28" s="1298">
        <v>0.39021901253483943</v>
      </c>
      <c r="P28" s="1298">
        <v>0.3860554089170613</v>
      </c>
      <c r="Q28" s="1298">
        <v>0.38746267888210367</v>
      </c>
      <c r="R28" s="1298">
        <v>0.41456959896407691</v>
      </c>
      <c r="S28" s="1298">
        <v>0.43</v>
      </c>
      <c r="T28" s="1298">
        <v>0.437</v>
      </c>
      <c r="U28" s="1298">
        <v>0.44800000000000001</v>
      </c>
      <c r="V28" s="1299">
        <v>0.42688328881786741</v>
      </c>
      <c r="W28" s="1300">
        <v>36.878828281237382</v>
      </c>
      <c r="X28" s="1300">
        <v>43.598319242041796</v>
      </c>
      <c r="Y28" s="1300">
        <v>40.6</v>
      </c>
      <c r="Z28" s="1300">
        <v>39.5</v>
      </c>
      <c r="AA28" s="1300">
        <v>44.266421935883159</v>
      </c>
      <c r="AB28" s="1300">
        <v>36.183633918285516</v>
      </c>
      <c r="AC28" s="1300">
        <v>41.777357758885245</v>
      </c>
      <c r="AD28" s="1300">
        <v>38.91381225487185</v>
      </c>
      <c r="AE28" s="1300">
        <v>45.883118245707983</v>
      </c>
      <c r="AF28" s="1300">
        <v>42.256130385845161</v>
      </c>
      <c r="AG28" s="1300">
        <v>40.200000000000003</v>
      </c>
      <c r="AH28" s="1300">
        <v>44.3</v>
      </c>
      <c r="AI28" s="1300">
        <v>42.9</v>
      </c>
      <c r="AJ28" s="1300">
        <v>41.13</v>
      </c>
      <c r="AK28" s="1300">
        <v>40.51</v>
      </c>
      <c r="AL28" s="1300">
        <v>41.5242541537189</v>
      </c>
      <c r="AM28" s="1300">
        <v>39.58</v>
      </c>
      <c r="AN28" s="1300">
        <v>38.93</v>
      </c>
      <c r="AO28" s="1300">
        <v>40.44</v>
      </c>
      <c r="AP28" s="1300">
        <v>42.761286919346581</v>
      </c>
      <c r="AQ28" s="1301">
        <v>41.5</v>
      </c>
      <c r="AR28" s="1300">
        <v>41.4</v>
      </c>
      <c r="AS28" s="1300">
        <v>40.9</v>
      </c>
      <c r="AT28" s="1300">
        <v>43.662866863358417</v>
      </c>
      <c r="AU28" s="1296"/>
      <c r="AV28" s="1296"/>
      <c r="AW28" s="1296"/>
      <c r="AX28" s="1296"/>
      <c r="AY28" s="1296"/>
      <c r="AZ28" s="1296"/>
      <c r="BA28" s="1296"/>
      <c r="BB28" s="1296"/>
      <c r="BC28" s="1296"/>
      <c r="BD28" s="1296"/>
      <c r="BE28" s="1296"/>
      <c r="BF28" s="1296"/>
      <c r="BG28" s="1296"/>
      <c r="BH28" s="1296"/>
      <c r="BI28" s="1296"/>
    </row>
    <row r="29" spans="1:61" ht="7.5" customHeight="1" x14ac:dyDescent="0.3">
      <c r="A29" s="1297"/>
      <c r="B29" s="1298"/>
      <c r="C29" s="1298"/>
      <c r="D29" s="1298"/>
      <c r="E29" s="1298"/>
      <c r="F29" s="1298"/>
      <c r="G29" s="1298"/>
      <c r="H29" s="1298"/>
      <c r="I29" s="1298"/>
      <c r="J29" s="1298"/>
      <c r="K29" s="1298"/>
      <c r="L29" s="1298"/>
      <c r="M29" s="1298"/>
      <c r="N29" s="1298"/>
      <c r="O29" s="1298"/>
      <c r="P29" s="1298"/>
      <c r="Q29" s="1298"/>
      <c r="R29" s="1298"/>
      <c r="S29" s="1298"/>
      <c r="T29" s="1298"/>
      <c r="U29" s="1298"/>
      <c r="V29" s="1299"/>
      <c r="W29" s="1300"/>
      <c r="X29" s="1300"/>
      <c r="Y29" s="1300"/>
      <c r="Z29" s="1300"/>
      <c r="AA29" s="1300"/>
      <c r="AB29" s="1300"/>
      <c r="AC29" s="1300"/>
      <c r="AD29" s="1300"/>
      <c r="AE29" s="1300"/>
      <c r="AF29" s="1300"/>
      <c r="AG29" s="1300"/>
      <c r="AH29" s="1300"/>
      <c r="AI29" s="1300"/>
      <c r="AJ29" s="1300"/>
      <c r="AK29" s="1300"/>
      <c r="AL29" s="1300"/>
      <c r="AM29" s="1300"/>
      <c r="AN29" s="1300"/>
      <c r="AO29" s="1300"/>
      <c r="AP29" s="1300">
        <v>0</v>
      </c>
      <c r="AQ29" s="1300"/>
      <c r="AR29" s="1300"/>
      <c r="AS29" s="1300"/>
      <c r="AT29" s="1300"/>
      <c r="AU29" s="1296"/>
      <c r="AV29" s="1296"/>
      <c r="AW29" s="1296"/>
      <c r="AX29" s="1296"/>
      <c r="AY29" s="1296"/>
      <c r="AZ29" s="1296"/>
      <c r="BA29" s="1296"/>
      <c r="BB29" s="1296"/>
      <c r="BC29" s="1296"/>
      <c r="BD29" s="1296"/>
      <c r="BE29" s="1296"/>
      <c r="BF29" s="1296"/>
      <c r="BG29" s="1296"/>
      <c r="BH29" s="1296"/>
      <c r="BI29" s="1296"/>
    </row>
    <row r="30" spans="1:61" s="1296" customFormat="1" ht="17.25" x14ac:dyDescent="0.3">
      <c r="A30" s="1304" t="s">
        <v>3207</v>
      </c>
      <c r="B30" s="1298"/>
      <c r="C30" s="1298"/>
      <c r="D30" s="1298"/>
      <c r="E30" s="1298"/>
      <c r="F30" s="1298"/>
      <c r="G30" s="1298"/>
      <c r="H30" s="1298"/>
      <c r="I30" s="1298"/>
      <c r="J30" s="1298"/>
      <c r="K30" s="1298"/>
      <c r="L30" s="1298"/>
      <c r="M30" s="1298"/>
      <c r="N30" s="1298"/>
      <c r="O30" s="1298"/>
      <c r="P30" s="1298"/>
      <c r="Q30" s="1298"/>
      <c r="R30" s="1298"/>
      <c r="S30" s="1298"/>
      <c r="T30" s="1298"/>
      <c r="U30" s="1298"/>
      <c r="V30" s="1299"/>
      <c r="W30" s="1300"/>
      <c r="X30" s="1300"/>
      <c r="Y30" s="1300"/>
      <c r="Z30" s="1300"/>
      <c r="AA30" s="1300"/>
      <c r="AB30" s="1300"/>
      <c r="AC30" s="1300"/>
      <c r="AD30" s="1300"/>
      <c r="AE30" s="1300"/>
      <c r="AF30" s="1300"/>
      <c r="AG30" s="1300"/>
      <c r="AH30" s="1300"/>
      <c r="AI30" s="1300"/>
      <c r="AJ30" s="1300"/>
      <c r="AK30" s="1300"/>
      <c r="AL30" s="1300"/>
      <c r="AM30" s="1300"/>
      <c r="AN30" s="1300"/>
      <c r="AO30" s="1300"/>
      <c r="AP30" s="1300"/>
      <c r="AQ30" s="1300"/>
      <c r="AR30" s="1300"/>
      <c r="AS30" s="1300"/>
      <c r="AT30" s="1300"/>
    </row>
    <row r="31" spans="1:61" s="1311" customFormat="1" ht="6.75" hidden="1" customHeight="1" x14ac:dyDescent="0.3">
      <c r="A31" s="1308"/>
      <c r="B31" s="1309"/>
      <c r="C31" s="1309"/>
      <c r="D31" s="1309"/>
      <c r="E31" s="1309"/>
      <c r="F31" s="1309"/>
      <c r="G31" s="1309"/>
      <c r="H31" s="1309"/>
      <c r="I31" s="1309"/>
      <c r="J31" s="1309"/>
      <c r="K31" s="1309"/>
      <c r="L31" s="1309"/>
      <c r="M31" s="1309"/>
      <c r="N31" s="1309"/>
      <c r="O31" s="1309"/>
      <c r="P31" s="1309"/>
      <c r="Q31" s="1309"/>
      <c r="R31" s="1309"/>
      <c r="S31" s="1309"/>
      <c r="T31" s="1309"/>
      <c r="U31" s="1309"/>
      <c r="V31" s="1310"/>
      <c r="W31" s="1300">
        <v>0</v>
      </c>
      <c r="X31" s="1300">
        <v>0</v>
      </c>
      <c r="Y31" s="1300">
        <v>0</v>
      </c>
      <c r="Z31" s="1300">
        <v>0</v>
      </c>
      <c r="AA31" s="1300">
        <v>0</v>
      </c>
      <c r="AB31" s="1300">
        <v>0</v>
      </c>
      <c r="AC31" s="1300">
        <v>0</v>
      </c>
      <c r="AD31" s="1300">
        <v>0</v>
      </c>
      <c r="AE31" s="1300">
        <v>0</v>
      </c>
      <c r="AF31" s="1300">
        <v>0</v>
      </c>
      <c r="AG31" s="1300">
        <v>0</v>
      </c>
      <c r="AH31" s="1300">
        <v>0</v>
      </c>
      <c r="AI31" s="1300">
        <v>0</v>
      </c>
      <c r="AJ31" s="1300"/>
      <c r="AK31" s="1300"/>
      <c r="AL31" s="1300"/>
      <c r="AM31" s="1300"/>
      <c r="AN31" s="1300"/>
      <c r="AO31" s="1300"/>
      <c r="AP31" s="1300">
        <v>0</v>
      </c>
      <c r="AQ31" s="1300"/>
      <c r="AR31" s="1300"/>
      <c r="AS31" s="1300"/>
      <c r="AT31" s="1300"/>
      <c r="AU31" s="1296"/>
      <c r="AV31" s="1296"/>
      <c r="AW31" s="1296"/>
      <c r="AX31" s="1296"/>
      <c r="AY31" s="1296"/>
      <c r="AZ31" s="1296"/>
      <c r="BA31" s="1296"/>
      <c r="BB31" s="1296"/>
      <c r="BC31" s="1296"/>
      <c r="BD31" s="1296"/>
      <c r="BE31" s="1296"/>
      <c r="BF31" s="1296"/>
      <c r="BG31" s="1296"/>
      <c r="BH31" s="1296"/>
      <c r="BI31" s="1296"/>
    </row>
    <row r="32" spans="1:61" s="1306" customFormat="1" ht="17.25" x14ac:dyDescent="0.3">
      <c r="A32" s="1297" t="s">
        <v>3208</v>
      </c>
      <c r="B32" s="1298">
        <f>3198.69553483832%/100</f>
        <v>0.319869553483832</v>
      </c>
      <c r="C32" s="1298">
        <f>2883.54139724783%/100</f>
        <v>0.28835413972478302</v>
      </c>
      <c r="D32" s="1298">
        <f>2647.99753987011%/100</f>
        <v>0.264799753987011</v>
      </c>
      <c r="E32" s="1298">
        <f>2793.88812550324%/100</f>
        <v>0.27938881255032405</v>
      </c>
      <c r="F32" s="1298">
        <f>2764.2792299214%/100</f>
        <v>0.27642792299214003</v>
      </c>
      <c r="G32" s="1298">
        <f>2494.99233140775%/100</f>
        <v>0.24949923314077502</v>
      </c>
      <c r="H32" s="1298">
        <f>2359.35420038034%/100</f>
        <v>0.235935420038034</v>
      </c>
      <c r="I32" s="1298">
        <v>0.233821796802682</v>
      </c>
      <c r="J32" s="1298">
        <v>0.19846258281635012</v>
      </c>
      <c r="K32" s="1298">
        <v>0.21183228729625447</v>
      </c>
      <c r="L32" s="1298">
        <v>0.1823844581403502</v>
      </c>
      <c r="M32" s="1298">
        <v>0.17699999999999999</v>
      </c>
      <c r="N32" s="1298">
        <v>0.191</v>
      </c>
      <c r="O32" s="1298">
        <v>0.14787624364786564</v>
      </c>
      <c r="P32" s="1298">
        <v>0.1635561889119112</v>
      </c>
      <c r="Q32" s="1298">
        <v>0.19142503995162541</v>
      </c>
      <c r="R32" s="1298">
        <v>0.19068883377495952</v>
      </c>
      <c r="S32" s="1298">
        <v>0.19400000000000001</v>
      </c>
      <c r="T32" s="1298">
        <v>0.17499999999999999</v>
      </c>
      <c r="U32" s="1298">
        <v>0.22500000000000001</v>
      </c>
      <c r="V32" s="1299">
        <v>0.22699012975755481</v>
      </c>
      <c r="W32" s="1300">
        <v>24.09625881394858</v>
      </c>
      <c r="X32" s="1300">
        <v>25.956200484147235</v>
      </c>
      <c r="Y32" s="1300">
        <v>25.1</v>
      </c>
      <c r="Z32" s="1300">
        <v>24.3</v>
      </c>
      <c r="AA32" s="1300">
        <v>27.142915617403883</v>
      </c>
      <c r="AB32" s="1300">
        <v>27.434399319476118</v>
      </c>
      <c r="AC32" s="1300">
        <v>27.927923997394061</v>
      </c>
      <c r="AD32" s="1300">
        <v>28.268794851144087</v>
      </c>
      <c r="AE32" s="1300">
        <v>27.859308096266783</v>
      </c>
      <c r="AF32" s="1300">
        <v>26.837315676924266</v>
      </c>
      <c r="AG32" s="1300">
        <v>28.1</v>
      </c>
      <c r="AH32" s="1300">
        <v>25</v>
      </c>
      <c r="AI32" s="1300">
        <v>22.1</v>
      </c>
      <c r="AJ32" s="1300">
        <v>23.2</v>
      </c>
      <c r="AK32" s="1300">
        <v>25.37</v>
      </c>
      <c r="AL32" s="1300">
        <v>21.572066904887965</v>
      </c>
      <c r="AM32" s="1300">
        <v>22.54</v>
      </c>
      <c r="AN32" s="1300">
        <v>22.44</v>
      </c>
      <c r="AO32" s="1300">
        <v>20.98</v>
      </c>
      <c r="AP32" s="1300">
        <v>21.556211404671696</v>
      </c>
      <c r="AQ32" s="1300">
        <v>25.224699703434201</v>
      </c>
      <c r="AR32" s="1300">
        <v>24.6</v>
      </c>
      <c r="AS32" s="1300">
        <v>26.4</v>
      </c>
      <c r="AT32" s="1300">
        <v>27.178444912965873</v>
      </c>
      <c r="AU32" s="1296"/>
      <c r="AV32" s="1296"/>
      <c r="AW32" s="1296"/>
      <c r="AX32" s="1296"/>
      <c r="AY32" s="1296"/>
      <c r="AZ32" s="1296"/>
      <c r="BA32" s="1296"/>
      <c r="BB32" s="1296"/>
      <c r="BC32" s="1296"/>
      <c r="BD32" s="1296"/>
      <c r="BE32" s="1296"/>
      <c r="BF32" s="1296"/>
      <c r="BG32" s="1296"/>
      <c r="BH32" s="1296"/>
      <c r="BI32" s="1296"/>
    </row>
    <row r="33" spans="1:61" ht="17.25" x14ac:dyDescent="0.3">
      <c r="A33" s="1297" t="s">
        <v>3209</v>
      </c>
      <c r="B33" s="1298">
        <v>0.36733440968615505</v>
      </c>
      <c r="C33" s="1298">
        <v>0.34416969269264264</v>
      </c>
      <c r="D33" s="1298">
        <v>0.31765180209417104</v>
      </c>
      <c r="E33" s="1298">
        <v>0.34403627001483933</v>
      </c>
      <c r="F33" s="1298">
        <v>0.35415334845235552</v>
      </c>
      <c r="G33" s="1298">
        <v>0.32384477218823571</v>
      </c>
      <c r="H33" s="1298">
        <v>0.3122705232676406</v>
      </c>
      <c r="I33" s="1298">
        <v>0.31876904337777801</v>
      </c>
      <c r="J33" s="1298">
        <v>0.28078266284313547</v>
      </c>
      <c r="K33" s="1298">
        <v>0.29928540102271473</v>
      </c>
      <c r="L33" s="1298">
        <v>0.26706251255058722</v>
      </c>
      <c r="M33" s="1298">
        <v>0.26</v>
      </c>
      <c r="N33" s="1298">
        <v>0.28799999999999998</v>
      </c>
      <c r="O33" s="1298">
        <v>0.22604206315803368</v>
      </c>
      <c r="P33" s="1298">
        <v>0.25120426135156182</v>
      </c>
      <c r="Q33" s="1298">
        <v>0.27451269118104954</v>
      </c>
      <c r="R33" s="1298">
        <v>0.27949757265796787</v>
      </c>
      <c r="S33" s="1298">
        <v>0.28000000000000003</v>
      </c>
      <c r="T33" s="1298">
        <v>0.26500000000000001</v>
      </c>
      <c r="U33" s="1298">
        <v>0.31</v>
      </c>
      <c r="V33" s="1299">
        <v>0.29133738928079433</v>
      </c>
      <c r="W33" s="1300">
        <v>30.194998135417585</v>
      </c>
      <c r="X33" s="1300">
        <v>32.996147914315046</v>
      </c>
      <c r="Y33" s="1300">
        <v>31.7</v>
      </c>
      <c r="Z33" s="1300">
        <v>31.1</v>
      </c>
      <c r="AA33" s="1300">
        <v>34.489015586532489</v>
      </c>
      <c r="AB33" s="1300">
        <v>34.421831374166722</v>
      </c>
      <c r="AC33" s="1300">
        <v>34.132045167644662</v>
      </c>
      <c r="AD33" s="1300">
        <v>34.280026697973724</v>
      </c>
      <c r="AE33" s="1300">
        <v>33.851704489104179</v>
      </c>
      <c r="AF33" s="1300">
        <v>33.307781232977042</v>
      </c>
      <c r="AG33" s="1300">
        <v>35.199999999999996</v>
      </c>
      <c r="AH33" s="1300">
        <v>32.200000000000003</v>
      </c>
      <c r="AI33" s="1300">
        <v>28.9</v>
      </c>
      <c r="AJ33" s="1300">
        <v>30.03</v>
      </c>
      <c r="AK33" s="1300">
        <v>28.79</v>
      </c>
      <c r="AL33" s="1300">
        <v>24.570447913983699</v>
      </c>
      <c r="AM33" s="1300">
        <v>25.56</v>
      </c>
      <c r="AN33" s="1300">
        <v>25.52</v>
      </c>
      <c r="AO33" s="1300">
        <v>23.88</v>
      </c>
      <c r="AP33" s="1300">
        <v>24.521003730993176</v>
      </c>
      <c r="AQ33" s="1300">
        <v>28.491686396219585</v>
      </c>
      <c r="AR33" s="1300">
        <v>27.8</v>
      </c>
      <c r="AS33" s="1300">
        <v>29.7</v>
      </c>
      <c r="AT33" s="1300">
        <v>30.481689637896022</v>
      </c>
      <c r="AU33" s="1296"/>
      <c r="AV33" s="1296"/>
      <c r="AW33" s="1296"/>
      <c r="AX33" s="1296"/>
      <c r="AY33" s="1296"/>
      <c r="AZ33" s="1296"/>
      <c r="BA33" s="1296"/>
      <c r="BB33" s="1296"/>
      <c r="BC33" s="1296"/>
      <c r="BD33" s="1296"/>
      <c r="BE33" s="1296"/>
      <c r="BF33" s="1296"/>
      <c r="BG33" s="1296"/>
      <c r="BH33" s="1296"/>
      <c r="BI33" s="1296"/>
    </row>
    <row r="34" spans="1:61" ht="6" customHeight="1" x14ac:dyDescent="0.3">
      <c r="A34" s="1297"/>
      <c r="B34" s="1298"/>
      <c r="C34" s="1298"/>
      <c r="D34" s="1298"/>
      <c r="E34" s="1298"/>
      <c r="F34" s="1298"/>
      <c r="G34" s="1298"/>
      <c r="H34" s="1298"/>
      <c r="I34" s="1298"/>
      <c r="J34" s="1298"/>
      <c r="K34" s="1298"/>
      <c r="L34" s="1298"/>
      <c r="M34" s="1298"/>
      <c r="N34" s="1298"/>
      <c r="O34" s="1298"/>
      <c r="P34" s="1298"/>
      <c r="Q34" s="1298"/>
      <c r="R34" s="1298"/>
      <c r="S34" s="1298"/>
      <c r="T34" s="1298"/>
      <c r="U34" s="1298"/>
      <c r="V34" s="1299"/>
      <c r="W34" s="1300">
        <v>0</v>
      </c>
      <c r="X34" s="1300">
        <v>0</v>
      </c>
      <c r="Y34" s="1300">
        <v>0</v>
      </c>
      <c r="Z34" s="1300">
        <v>0</v>
      </c>
      <c r="AA34" s="1300">
        <v>0</v>
      </c>
      <c r="AB34" s="1300">
        <v>0</v>
      </c>
      <c r="AC34" s="1300">
        <v>0</v>
      </c>
      <c r="AD34" s="1300">
        <v>0</v>
      </c>
      <c r="AE34" s="1300">
        <v>0</v>
      </c>
      <c r="AF34" s="1300">
        <v>0</v>
      </c>
      <c r="AG34" s="1300">
        <v>0</v>
      </c>
      <c r="AH34" s="1300">
        <v>0</v>
      </c>
      <c r="AI34" s="1300">
        <v>0</v>
      </c>
      <c r="AJ34" s="1300"/>
      <c r="AK34" s="1300"/>
      <c r="AL34" s="1300"/>
      <c r="AM34" s="1300"/>
      <c r="AN34" s="1300"/>
      <c r="AO34" s="1300"/>
      <c r="AP34" s="1300">
        <v>0</v>
      </c>
      <c r="AQ34" s="1300"/>
      <c r="AR34" s="1300"/>
      <c r="AS34" s="1300"/>
      <c r="AT34" s="1300"/>
      <c r="AU34" s="1296"/>
      <c r="AV34" s="1296"/>
      <c r="AW34" s="1296"/>
      <c r="AX34" s="1296"/>
      <c r="AY34" s="1296"/>
      <c r="AZ34" s="1296"/>
      <c r="BA34" s="1296"/>
      <c r="BB34" s="1296"/>
      <c r="BC34" s="1296"/>
      <c r="BD34" s="1296"/>
      <c r="BE34" s="1296"/>
      <c r="BF34" s="1296"/>
      <c r="BG34" s="1296"/>
      <c r="BH34" s="1296"/>
      <c r="BI34" s="1296"/>
    </row>
    <row r="35" spans="1:61" s="1296" customFormat="1" ht="17.25" x14ac:dyDescent="0.3">
      <c r="A35" s="1304" t="s">
        <v>3210</v>
      </c>
      <c r="B35" s="1298"/>
      <c r="C35" s="1298"/>
      <c r="D35" s="1298"/>
      <c r="E35" s="1298"/>
      <c r="F35" s="1298"/>
      <c r="G35" s="1298"/>
      <c r="H35" s="1298"/>
      <c r="I35" s="1298"/>
      <c r="J35" s="1298"/>
      <c r="K35" s="1298"/>
      <c r="L35" s="1298"/>
      <c r="M35" s="1298"/>
      <c r="N35" s="1298"/>
      <c r="O35" s="1298"/>
      <c r="P35" s="1298"/>
      <c r="Q35" s="1298"/>
      <c r="R35" s="1298"/>
      <c r="S35" s="1298"/>
      <c r="T35" s="1298"/>
      <c r="U35" s="1298"/>
      <c r="V35" s="1299"/>
      <c r="W35" s="1300"/>
      <c r="X35" s="1300"/>
      <c r="Y35" s="1300"/>
      <c r="Z35" s="1300"/>
      <c r="AA35" s="1300"/>
      <c r="AB35" s="1300"/>
      <c r="AC35" s="1300"/>
      <c r="AD35" s="1300"/>
      <c r="AE35" s="1300"/>
      <c r="AF35" s="1300"/>
      <c r="AG35" s="1300"/>
      <c r="AH35" s="1300"/>
      <c r="AI35" s="1300"/>
      <c r="AJ35" s="1300"/>
      <c r="AK35" s="1300"/>
      <c r="AL35" s="1300"/>
      <c r="AM35" s="1300"/>
      <c r="AN35" s="1300"/>
      <c r="AO35" s="1300"/>
      <c r="AP35" s="1300"/>
      <c r="AQ35" s="1300"/>
      <c r="AR35" s="1300"/>
      <c r="AS35" s="1300"/>
      <c r="AT35" s="1300"/>
    </row>
    <row r="36" spans="1:61" ht="17.25" x14ac:dyDescent="0.3">
      <c r="A36" s="1297" t="s">
        <v>3211</v>
      </c>
      <c r="B36" s="1298">
        <v>6.0104282553467739E-2</v>
      </c>
      <c r="C36" s="1298">
        <v>6.4500346785437618E-2</v>
      </c>
      <c r="D36" s="1298">
        <v>5.2099011223765992E-2</v>
      </c>
      <c r="E36" s="1298">
        <v>5.3012908503079936E-2</v>
      </c>
      <c r="F36" s="1298">
        <v>3.7775463806665695E-2</v>
      </c>
      <c r="G36" s="1298">
        <v>1.7999999999999999E-2</v>
      </c>
      <c r="H36" s="1298">
        <v>4.2999999999999997E-2</v>
      </c>
      <c r="I36" s="1298">
        <v>7.0107517851225695E-2</v>
      </c>
      <c r="J36" s="1298">
        <v>2.6102399698963264E-2</v>
      </c>
      <c r="K36" s="1298">
        <v>1.9882783996460547E-2</v>
      </c>
      <c r="L36" s="1298">
        <v>1.6936369755080404E-2</v>
      </c>
      <c r="M36" s="1298">
        <v>2.1999999999999999E-2</v>
      </c>
      <c r="N36" s="1298">
        <v>0.03</v>
      </c>
      <c r="O36" s="1298">
        <v>3.7545194683539999E-2</v>
      </c>
      <c r="P36" s="1298">
        <v>2.9523432845026468E-2</v>
      </c>
      <c r="Q36" s="1298">
        <v>2.1096732096130714E-2</v>
      </c>
      <c r="R36" s="1298">
        <v>2.1691074312518387E-2</v>
      </c>
      <c r="S36" s="1298">
        <v>2.3E-2</v>
      </c>
      <c r="T36" s="1298">
        <v>2.3E-2</v>
      </c>
      <c r="U36" s="1298">
        <v>2.1000000000000001E-2</v>
      </c>
      <c r="V36" s="1299">
        <v>2.9767143936428712E-2</v>
      </c>
      <c r="W36" s="1300">
        <v>2.3671240711071979</v>
      </c>
      <c r="X36" s="1300">
        <v>2.7377210400152552</v>
      </c>
      <c r="Y36" s="1300">
        <v>2.8000000000000003</v>
      </c>
      <c r="Z36" s="1300">
        <v>2.6</v>
      </c>
      <c r="AA36" s="1300">
        <v>3.0399589089660322</v>
      </c>
      <c r="AB36" s="1300">
        <v>2.5358553132808566</v>
      </c>
      <c r="AC36" s="1300">
        <v>2.8569898184830889</v>
      </c>
      <c r="AD36" s="1300">
        <v>3.0105070033503716</v>
      </c>
      <c r="AE36" s="1312">
        <v>3.1</v>
      </c>
      <c r="AF36" s="1300">
        <v>4.7</v>
      </c>
      <c r="AG36" s="1300">
        <v>3.8</v>
      </c>
      <c r="AH36" s="1300">
        <v>3.3000000000000003</v>
      </c>
      <c r="AI36" s="1300">
        <v>3.3000000000000003</v>
      </c>
      <c r="AJ36" s="1300">
        <v>4.8</v>
      </c>
      <c r="AK36" s="1300">
        <v>3.05</v>
      </c>
      <c r="AL36" s="1300">
        <v>2.5739174229080173</v>
      </c>
      <c r="AM36" s="1300">
        <v>2.1</v>
      </c>
      <c r="AN36" s="1300">
        <v>3.64</v>
      </c>
      <c r="AO36" s="1300">
        <v>2.8</v>
      </c>
      <c r="AP36" s="1300">
        <v>1.935069735534483</v>
      </c>
      <c r="AQ36" s="1300">
        <v>2.1394594562373404</v>
      </c>
      <c r="AR36" s="1300">
        <v>1.7</v>
      </c>
      <c r="AS36" s="1300">
        <v>1.7</v>
      </c>
      <c r="AT36" s="1300">
        <v>1.6302322629284334</v>
      </c>
      <c r="AU36" s="1296"/>
      <c r="AV36" s="1296"/>
      <c r="AW36" s="1296"/>
      <c r="AX36" s="1296"/>
      <c r="AY36" s="1296"/>
      <c r="AZ36" s="1296"/>
      <c r="BA36" s="1296"/>
      <c r="BB36" s="1296"/>
      <c r="BC36" s="1296"/>
      <c r="BD36" s="1296"/>
      <c r="BE36" s="1296"/>
      <c r="BF36" s="1296"/>
      <c r="BG36" s="1296"/>
      <c r="BH36" s="1296"/>
      <c r="BI36" s="1296"/>
    </row>
    <row r="37" spans="1:61" ht="9.75" customHeight="1" thickBot="1" x14ac:dyDescent="0.35">
      <c r="A37" s="1313"/>
      <c r="B37" s="1314"/>
      <c r="C37" s="1314"/>
      <c r="D37" s="1314"/>
      <c r="E37" s="1314"/>
      <c r="F37" s="1314"/>
      <c r="G37" s="1314"/>
      <c r="H37" s="1314"/>
      <c r="I37" s="1314"/>
      <c r="J37" s="1314"/>
      <c r="K37" s="1314"/>
      <c r="L37" s="1314"/>
      <c r="M37" s="1314"/>
      <c r="N37" s="1314"/>
      <c r="O37" s="1314"/>
      <c r="P37" s="1314"/>
      <c r="Q37" s="1314"/>
      <c r="R37" s="1314"/>
      <c r="S37" s="1314"/>
      <c r="T37" s="1314"/>
      <c r="U37" s="1314"/>
      <c r="V37" s="1315"/>
      <c r="W37" s="1316"/>
      <c r="X37" s="1316"/>
      <c r="Y37" s="1316"/>
      <c r="Z37" s="1316"/>
      <c r="AA37" s="1317"/>
      <c r="AB37" s="1316"/>
      <c r="AC37" s="1316"/>
      <c r="AD37" s="1316"/>
      <c r="AE37" s="1317"/>
      <c r="AF37" s="1317"/>
      <c r="AG37" s="1317"/>
      <c r="AH37" s="1317"/>
      <c r="AI37" s="1317"/>
      <c r="AJ37" s="1317"/>
      <c r="AK37" s="1317"/>
      <c r="AL37" s="1317"/>
      <c r="AM37" s="1317"/>
      <c r="AN37" s="1317"/>
      <c r="AO37" s="1317"/>
      <c r="AP37" s="1317"/>
      <c r="AQ37" s="1317"/>
      <c r="AR37" s="1317"/>
      <c r="AS37" s="1317"/>
      <c r="AT37" s="1317"/>
      <c r="AU37" s="1296"/>
      <c r="AV37" s="1296"/>
      <c r="AW37" s="1296"/>
      <c r="AX37" s="1296"/>
      <c r="AY37" s="1296"/>
      <c r="AZ37" s="1296"/>
      <c r="BA37" s="1296"/>
      <c r="BB37" s="1296"/>
      <c r="BC37" s="1296"/>
      <c r="BD37" s="1296"/>
      <c r="BE37" s="1296"/>
      <c r="BF37" s="1296"/>
      <c r="BG37" s="1296"/>
      <c r="BH37" s="1296"/>
      <c r="BI37" s="1296"/>
    </row>
    <row r="38" spans="1:61" ht="16.5" hidden="1" customHeight="1" x14ac:dyDescent="0.3">
      <c r="A38" s="1297"/>
      <c r="B38" s="1298"/>
      <c r="C38" s="1298"/>
      <c r="D38" s="1298"/>
      <c r="E38" s="1298"/>
      <c r="F38" s="1298"/>
      <c r="G38" s="1298"/>
      <c r="H38" s="1298"/>
      <c r="I38" s="1298"/>
      <c r="J38" s="1298"/>
      <c r="K38" s="1298"/>
      <c r="L38" s="1298"/>
      <c r="M38" s="1298"/>
      <c r="N38" s="1298"/>
      <c r="O38" s="1298"/>
      <c r="P38" s="1298"/>
      <c r="Q38" s="1298"/>
      <c r="R38" s="1298"/>
      <c r="S38" s="1298"/>
      <c r="T38" s="1298"/>
      <c r="U38" s="1298"/>
      <c r="V38" s="1299"/>
      <c r="W38" s="1318"/>
      <c r="X38" s="1318"/>
      <c r="Y38" s="1318"/>
      <c r="Z38" s="1318"/>
      <c r="AA38" s="1319"/>
      <c r="AB38" s="1318"/>
      <c r="AC38" s="1318"/>
      <c r="AD38" s="1318"/>
      <c r="AE38" s="1319"/>
      <c r="AF38" s="1319"/>
      <c r="AG38" s="1319"/>
      <c r="AH38" s="1319"/>
      <c r="AI38" s="1319"/>
      <c r="AJ38" s="1319"/>
      <c r="AK38" s="1319"/>
      <c r="AL38" s="1319"/>
      <c r="AM38" s="1319"/>
      <c r="AN38" s="1319"/>
      <c r="AO38" s="1319"/>
      <c r="AP38" s="1319"/>
      <c r="AQ38" s="1319"/>
      <c r="AR38" s="1319"/>
      <c r="AS38" s="1319"/>
      <c r="AT38" s="1319"/>
      <c r="AU38" s="1296"/>
      <c r="AV38" s="1296"/>
      <c r="AW38" s="1296"/>
      <c r="AX38" s="1296"/>
      <c r="AY38" s="1296"/>
      <c r="AZ38" s="1296"/>
      <c r="BA38" s="1296"/>
      <c r="BB38" s="1296"/>
      <c r="BC38" s="1296"/>
      <c r="BD38" s="1296"/>
      <c r="BE38" s="1296"/>
      <c r="BF38" s="1296"/>
      <c r="BG38" s="1296"/>
      <c r="BH38" s="1296"/>
      <c r="BI38" s="1296"/>
    </row>
    <row r="39" spans="1:61" s="1288" customFormat="1" ht="17.25" customHeight="1" thickBot="1" x14ac:dyDescent="0.35">
      <c r="A39" s="1320" t="s">
        <v>3212</v>
      </c>
      <c r="B39" s="1321"/>
      <c r="C39" s="1321"/>
      <c r="D39" s="1321"/>
      <c r="E39" s="1321"/>
      <c r="F39" s="1321"/>
      <c r="G39" s="1321"/>
      <c r="H39" s="1321"/>
      <c r="I39" s="1321"/>
      <c r="J39" s="1321"/>
      <c r="K39" s="1321"/>
      <c r="L39" s="1321"/>
      <c r="M39" s="1321"/>
      <c r="N39" s="1321"/>
      <c r="O39" s="1321"/>
      <c r="P39" s="1321"/>
      <c r="Q39" s="1321"/>
      <c r="R39" s="1321"/>
      <c r="S39" s="1321"/>
      <c r="T39" s="1321"/>
      <c r="U39" s="1321"/>
      <c r="V39" s="1322">
        <v>41883</v>
      </c>
      <c r="W39" s="1323">
        <v>41974</v>
      </c>
      <c r="X39" s="1323">
        <v>42064</v>
      </c>
      <c r="Y39" s="1323">
        <v>42156</v>
      </c>
      <c r="Z39" s="1323">
        <v>42248</v>
      </c>
      <c r="AA39" s="1323">
        <v>42339</v>
      </c>
      <c r="AB39" s="1323">
        <v>42430</v>
      </c>
      <c r="AC39" s="1323">
        <v>42523</v>
      </c>
      <c r="AD39" s="1323">
        <v>42616</v>
      </c>
      <c r="AE39" s="1323">
        <v>42708</v>
      </c>
      <c r="AF39" s="1323">
        <v>42795</v>
      </c>
      <c r="AG39" s="1323">
        <v>42887</v>
      </c>
      <c r="AH39" s="1323">
        <v>42979</v>
      </c>
      <c r="AI39" s="1323">
        <v>43070</v>
      </c>
      <c r="AJ39" s="1323">
        <v>43160</v>
      </c>
      <c r="AK39" s="1324">
        <v>43252</v>
      </c>
      <c r="AL39" s="1325" t="s">
        <v>924</v>
      </c>
      <c r="AM39" s="1325" t="s">
        <v>3186</v>
      </c>
      <c r="AN39" s="1324">
        <v>43525</v>
      </c>
      <c r="AO39" s="1324">
        <v>43617</v>
      </c>
      <c r="AP39" s="1324">
        <f>AP3</f>
        <v>43709</v>
      </c>
      <c r="AQ39" s="1326" t="s">
        <v>3187</v>
      </c>
      <c r="AR39" s="1326">
        <v>43891</v>
      </c>
      <c r="AS39" s="1326">
        <v>43983</v>
      </c>
      <c r="AT39" s="1326">
        <v>44075</v>
      </c>
      <c r="AU39" s="1296"/>
      <c r="AV39" s="1296"/>
      <c r="AW39" s="1296"/>
      <c r="AX39" s="1296"/>
      <c r="AY39" s="1296"/>
      <c r="AZ39" s="1296"/>
      <c r="BA39" s="1296"/>
      <c r="BB39" s="1296"/>
      <c r="BC39" s="1296"/>
      <c r="BD39" s="1296"/>
      <c r="BE39" s="1296"/>
      <c r="BF39" s="1296"/>
      <c r="BG39" s="1296"/>
      <c r="BH39" s="1296"/>
      <c r="BI39" s="1296"/>
    </row>
    <row r="40" spans="1:61" ht="17.25" x14ac:dyDescent="0.3">
      <c r="A40" s="1327" t="s">
        <v>3213</v>
      </c>
      <c r="B40" s="1328">
        <v>7.9906493935895634E-2</v>
      </c>
      <c r="C40" s="1328">
        <v>0.08</v>
      </c>
      <c r="D40" s="1328">
        <v>7.7560171958379262E-2</v>
      </c>
      <c r="E40" s="1328">
        <v>7.6225904274344988E-2</v>
      </c>
      <c r="F40" s="1328">
        <v>7.3999999999999996E-2</v>
      </c>
      <c r="G40" s="1328">
        <v>7.0965784548610814E-2</v>
      </c>
      <c r="H40" s="1328">
        <v>7.0119202036310641E-2</v>
      </c>
      <c r="I40" s="1328">
        <v>7.2993052800396696E-2</v>
      </c>
      <c r="J40" s="1328">
        <v>7.5409031682435193E-2</v>
      </c>
      <c r="K40" s="1328">
        <v>7.2929576692569859E-2</v>
      </c>
      <c r="L40" s="1328">
        <v>7.2890223933264706E-2</v>
      </c>
      <c r="M40" s="1328">
        <v>7.1999999999999995E-2</v>
      </c>
      <c r="N40" s="1328">
        <v>7.0999999999999994E-2</v>
      </c>
      <c r="O40" s="1328">
        <v>7.8821490254983792E-2</v>
      </c>
      <c r="P40" s="1328">
        <v>7.959578181433738E-2</v>
      </c>
      <c r="Q40" s="1328">
        <v>8.4657485930249854E-2</v>
      </c>
      <c r="R40" s="1328">
        <v>8.6053026682195985E-2</v>
      </c>
      <c r="S40" s="1328">
        <v>8.6999999999999994E-2</v>
      </c>
      <c r="T40" s="1328">
        <v>8.1000000000000003E-2</v>
      </c>
      <c r="U40" s="1328">
        <v>8.7999999999999995E-2</v>
      </c>
      <c r="V40" s="1329">
        <v>9.3177437379245442E-2</v>
      </c>
      <c r="W40" s="1330">
        <v>9.3306665730606149</v>
      </c>
      <c r="X40" s="1330">
        <v>9.2009086776321336</v>
      </c>
      <c r="Y40" s="1330">
        <v>10.299999999999999</v>
      </c>
      <c r="Z40" s="1330">
        <v>10.4</v>
      </c>
      <c r="AA40" s="1330">
        <v>10.519981499742521</v>
      </c>
      <c r="AB40" s="1330">
        <v>10.500357654121462</v>
      </c>
      <c r="AC40" s="1330">
        <v>10.525758840695129</v>
      </c>
      <c r="AD40" s="1330">
        <v>10.553703201314901</v>
      </c>
      <c r="AE40" s="1330">
        <v>10.621188951352165</v>
      </c>
      <c r="AF40" s="1330">
        <v>10.201805120964211</v>
      </c>
      <c r="AG40" s="1330">
        <v>10.4</v>
      </c>
      <c r="AH40" s="1330">
        <v>10</v>
      </c>
      <c r="AI40" s="1330">
        <v>10.100000000000001</v>
      </c>
      <c r="AJ40" s="1330">
        <v>9.9600000000000009</v>
      </c>
      <c r="AK40" s="1330">
        <v>11.58</v>
      </c>
      <c r="AL40" s="1330">
        <v>11.786602748732603</v>
      </c>
      <c r="AM40" s="1330">
        <v>11.63</v>
      </c>
      <c r="AN40" s="1330">
        <v>11.85</v>
      </c>
      <c r="AO40" s="1330">
        <v>11.96</v>
      </c>
      <c r="AP40" s="1330">
        <v>11.809990883590755</v>
      </c>
      <c r="AQ40" s="1330">
        <v>11.319021694664871</v>
      </c>
      <c r="AR40" s="1330">
        <v>11.3</v>
      </c>
      <c r="AS40" s="1330">
        <v>11.1</v>
      </c>
      <c r="AT40" s="1330">
        <v>10.600263334905817</v>
      </c>
      <c r="AU40" s="1296"/>
      <c r="AV40" s="1296"/>
      <c r="AW40" s="1296"/>
      <c r="AX40" s="1296"/>
      <c r="AY40" s="1296"/>
      <c r="AZ40" s="1296"/>
      <c r="BA40" s="1296"/>
      <c r="BB40" s="1296"/>
      <c r="BC40" s="1296"/>
      <c r="BD40" s="1296"/>
      <c r="BE40" s="1296"/>
      <c r="BF40" s="1296"/>
      <c r="BG40" s="1296"/>
      <c r="BH40" s="1296"/>
      <c r="BI40" s="1296"/>
    </row>
    <row r="41" spans="1:61" ht="17.25" x14ac:dyDescent="0.3">
      <c r="A41" s="1297" t="s">
        <v>3214</v>
      </c>
      <c r="B41" s="1298">
        <v>1.9627250984953022</v>
      </c>
      <c r="C41" s="1298">
        <v>2.1319255590887591</v>
      </c>
      <c r="D41" s="1298">
        <v>2.1769357461154226</v>
      </c>
      <c r="E41" s="1298">
        <v>2.168539174429887</v>
      </c>
      <c r="F41" s="1298">
        <v>2.0885666569830477</v>
      </c>
      <c r="G41" s="1298">
        <v>1.9385614907555835</v>
      </c>
      <c r="H41" s="1298">
        <v>2.1700196622474026</v>
      </c>
      <c r="I41" s="1298">
        <v>2.2245426981523302</v>
      </c>
      <c r="J41" s="1298">
        <v>1.9744786940643584</v>
      </c>
      <c r="K41" s="1298">
        <v>2.2818638509353271</v>
      </c>
      <c r="L41" s="1298">
        <v>2.5020124605940488</v>
      </c>
      <c r="M41" s="1298">
        <v>2.4700000000000002</v>
      </c>
      <c r="N41" s="1298">
        <v>2.327</v>
      </c>
      <c r="O41" s="1298">
        <v>2.2005123371488451</v>
      </c>
      <c r="P41" s="1298">
        <v>2.1480849342308126</v>
      </c>
      <c r="Q41" s="1298">
        <v>1.8722714306439481</v>
      </c>
      <c r="R41" s="1298">
        <v>1.7170463816925896</v>
      </c>
      <c r="S41" s="1298">
        <v>1.7450000000000001</v>
      </c>
      <c r="T41" s="1298">
        <v>1.869</v>
      </c>
      <c r="U41" s="1298">
        <v>1.9590000000000001</v>
      </c>
      <c r="V41" s="1299">
        <v>1.95502172520468</v>
      </c>
      <c r="W41" s="1300">
        <v>201.92649213219048</v>
      </c>
      <c r="X41" s="1300">
        <v>190.93545728041644</v>
      </c>
      <c r="Y41" s="1300">
        <v>209.60000000000002</v>
      </c>
      <c r="Z41" s="1300">
        <v>190.9</v>
      </c>
      <c r="AA41" s="1300">
        <v>184.26505542569564</v>
      </c>
      <c r="AB41" s="1300">
        <v>190.17114275750822</v>
      </c>
      <c r="AC41" s="1300">
        <v>188.42965770810886</v>
      </c>
      <c r="AD41" s="1300">
        <v>176.47487871145307</v>
      </c>
      <c r="AE41" s="1300">
        <v>159.69999999999999</v>
      </c>
      <c r="AF41" s="1300">
        <v>149.96446659510275</v>
      </c>
      <c r="AG41" s="1300">
        <v>137.79999999999998</v>
      </c>
      <c r="AH41" s="1300">
        <v>157.4</v>
      </c>
      <c r="AI41" s="1301" t="s">
        <v>3215</v>
      </c>
      <c r="AJ41" s="1301" t="s">
        <v>3216</v>
      </c>
      <c r="AK41" s="1301" t="s">
        <v>3217</v>
      </c>
      <c r="AL41" s="1301">
        <v>262.18939224700034</v>
      </c>
      <c r="AM41" s="1301">
        <v>249.7</v>
      </c>
      <c r="AN41" s="1301">
        <v>232.5</v>
      </c>
      <c r="AO41" s="1301">
        <v>248.73653771211437</v>
      </c>
      <c r="AP41" s="1301">
        <v>237.8714417323495</v>
      </c>
      <c r="AQ41" s="1301">
        <v>238.1</v>
      </c>
      <c r="AR41" s="1301">
        <v>244.8</v>
      </c>
      <c r="AS41" s="1301">
        <v>257.5</v>
      </c>
      <c r="AT41" s="1301">
        <v>260.48226759944447</v>
      </c>
      <c r="AU41" s="1296"/>
      <c r="AV41" s="1296"/>
      <c r="AW41" s="1296"/>
      <c r="AX41" s="1296"/>
      <c r="AY41" s="1296"/>
      <c r="AZ41" s="1296"/>
      <c r="BA41" s="1296"/>
      <c r="BB41" s="1296"/>
      <c r="BC41" s="1296"/>
      <c r="BD41" s="1296"/>
      <c r="BE41" s="1296"/>
      <c r="BF41" s="1296"/>
      <c r="BG41" s="1296"/>
      <c r="BH41" s="1296"/>
      <c r="BI41" s="1296"/>
    </row>
    <row r="42" spans="1:61" ht="17.25" x14ac:dyDescent="0.3">
      <c r="A42" s="1297" t="s">
        <v>3218</v>
      </c>
      <c r="B42" s="1298">
        <v>1.4290284535231361</v>
      </c>
      <c r="C42" s="1298">
        <v>1.4595003462992404</v>
      </c>
      <c r="D42" s="1298">
        <v>1.3869498927450459</v>
      </c>
      <c r="E42" s="1298">
        <v>1.5309162373238567</v>
      </c>
      <c r="F42" s="1298">
        <v>1.6026195548337676</v>
      </c>
      <c r="G42" s="1298">
        <v>1.530922336492808</v>
      </c>
      <c r="H42" s="1298">
        <v>1.4878856869276673</v>
      </c>
      <c r="I42" s="1298">
        <v>1.4958549175584801</v>
      </c>
      <c r="J42" s="1298">
        <v>1.4026143194487957</v>
      </c>
      <c r="K42" s="1298">
        <v>1.4266298021305628</v>
      </c>
      <c r="L42" s="1298">
        <v>1.3137065928627119</v>
      </c>
      <c r="M42" s="1298">
        <v>1.2490000000000001</v>
      </c>
      <c r="N42" s="1298">
        <v>1.349</v>
      </c>
      <c r="O42" s="1298">
        <v>1.2011290761119884</v>
      </c>
      <c r="P42" s="1298">
        <v>1.240136467155629</v>
      </c>
      <c r="Q42" s="1298">
        <v>1.2865702142777165</v>
      </c>
      <c r="R42" s="1298">
        <v>1.3418788746442913</v>
      </c>
      <c r="S42" s="1298">
        <v>1.3069999999999999</v>
      </c>
      <c r="T42" s="1298">
        <v>1.304</v>
      </c>
      <c r="U42" s="1298">
        <v>1.37</v>
      </c>
      <c r="V42" s="1299">
        <v>1.3152938304312209</v>
      </c>
      <c r="W42" s="1300">
        <v>133.2278965083992</v>
      </c>
      <c r="X42" s="1300">
        <v>141.52665313146429</v>
      </c>
      <c r="Y42" s="1300">
        <v>142.30000000000001</v>
      </c>
      <c r="Z42" s="1300">
        <v>140.30000000000001</v>
      </c>
      <c r="AA42" s="1300">
        <v>146.76415963638695</v>
      </c>
      <c r="AB42" s="1300">
        <v>144.38932082754798</v>
      </c>
      <c r="AC42" s="1300">
        <v>148.18322966266041</v>
      </c>
      <c r="AD42" s="1300">
        <v>150.88832178332578</v>
      </c>
      <c r="AE42" s="1300">
        <v>149.80133515000017</v>
      </c>
      <c r="AF42" s="1300">
        <v>151.50840819950449</v>
      </c>
      <c r="AG42" s="1300">
        <v>155.80000000000001</v>
      </c>
      <c r="AH42" s="1300">
        <v>157.1</v>
      </c>
      <c r="AI42" s="1300">
        <v>153.4</v>
      </c>
      <c r="AJ42" s="1300">
        <v>159.30000000000001</v>
      </c>
      <c r="AK42" s="1300">
        <v>155.19999999999999</v>
      </c>
      <c r="AL42" s="1300">
        <v>148.27899368637875</v>
      </c>
      <c r="AM42" s="1300">
        <v>147.69999999999999</v>
      </c>
      <c r="AN42" s="1300">
        <v>151.5</v>
      </c>
      <c r="AO42" s="1300">
        <v>151.4</v>
      </c>
      <c r="AP42" s="1300">
        <v>154.01758416744258</v>
      </c>
      <c r="AQ42" s="1300">
        <v>163.61007746089541</v>
      </c>
      <c r="AR42" s="1300">
        <v>167.8</v>
      </c>
      <c r="AS42" s="1300">
        <v>172.7</v>
      </c>
      <c r="AT42" s="1300">
        <v>172.65845980036741</v>
      </c>
      <c r="AU42" s="1296"/>
      <c r="AV42" s="1296"/>
      <c r="AW42" s="1296"/>
      <c r="AX42" s="1296"/>
      <c r="AY42" s="1296"/>
      <c r="AZ42" s="1296"/>
      <c r="BA42" s="1296"/>
      <c r="BB42" s="1296"/>
      <c r="BC42" s="1296"/>
      <c r="BD42" s="1296"/>
      <c r="BE42" s="1296"/>
      <c r="BF42" s="1296"/>
      <c r="BG42" s="1296"/>
      <c r="BH42" s="1296"/>
      <c r="BI42" s="1296"/>
    </row>
    <row r="43" spans="1:61" ht="17.25" x14ac:dyDescent="0.3">
      <c r="A43" s="1297" t="s">
        <v>3219</v>
      </c>
      <c r="B43" s="1298">
        <v>5.7194720647856898E-2</v>
      </c>
      <c r="C43" s="1298">
        <v>6.0366142880787295E-2</v>
      </c>
      <c r="D43" s="1298">
        <v>6.3213859091297758E-2</v>
      </c>
      <c r="E43" s="1298">
        <v>6.8320490728315059E-2</v>
      </c>
      <c r="F43" s="1298">
        <v>7.1463039342846452E-2</v>
      </c>
      <c r="G43" s="1298">
        <v>6.8223465290142282E-2</v>
      </c>
      <c r="H43" s="1298">
        <v>6.9256999467085259E-2</v>
      </c>
      <c r="I43" s="1298">
        <v>6.8474932408058409E-2</v>
      </c>
      <c r="J43" s="1298">
        <v>6.8639495447066337E-2</v>
      </c>
      <c r="K43" s="1298">
        <v>5.8999999999999997E-2</v>
      </c>
      <c r="L43" s="1298">
        <v>5.7000000000000002E-2</v>
      </c>
      <c r="M43" s="1298">
        <v>6.8000000000000005E-2</v>
      </c>
      <c r="N43" s="1298">
        <v>7.1999999999999995E-2</v>
      </c>
      <c r="O43" s="1298">
        <v>7.4257402484487325E-2</v>
      </c>
      <c r="P43" s="1298">
        <v>7.8473382486985904E-2</v>
      </c>
      <c r="Q43" s="1298">
        <v>7.8568928847883177E-2</v>
      </c>
      <c r="R43" s="1298">
        <v>7.1265329485131687E-2</v>
      </c>
      <c r="S43" s="1298">
        <v>7.2999999999999995E-2</v>
      </c>
      <c r="T43" s="1298">
        <v>8.5000000000000006E-2</v>
      </c>
      <c r="U43" s="1298">
        <v>8.6999999999999994E-2</v>
      </c>
      <c r="V43" s="1299">
        <v>6.2E-2</v>
      </c>
      <c r="W43" s="1300">
        <v>6.2</v>
      </c>
      <c r="X43" s="1300">
        <v>6</v>
      </c>
      <c r="Y43" s="1300">
        <v>8.6999999999999993</v>
      </c>
      <c r="Z43" s="1300">
        <v>8.9</v>
      </c>
      <c r="AA43" s="1300">
        <v>9.093315768425132</v>
      </c>
      <c r="AB43" s="1300">
        <v>9.4164576237297162</v>
      </c>
      <c r="AC43" s="1300">
        <v>9.4682716417396211</v>
      </c>
      <c r="AD43" s="1300">
        <v>9.3019144763507011</v>
      </c>
      <c r="AE43" s="1300">
        <v>9.3844928647020556</v>
      </c>
      <c r="AF43" s="1300">
        <v>9.1800000000000015</v>
      </c>
      <c r="AG43" s="1300">
        <v>9.7100000000000009</v>
      </c>
      <c r="AH43" s="1300">
        <v>9.7000000000000011</v>
      </c>
      <c r="AI43" s="1300">
        <v>10.199999999999999</v>
      </c>
      <c r="AJ43" s="1300">
        <v>10.3</v>
      </c>
      <c r="AK43" s="1300">
        <v>10.3</v>
      </c>
      <c r="AL43" s="1300">
        <v>10.256165501073442</v>
      </c>
      <c r="AM43" s="1300">
        <v>10.5</v>
      </c>
      <c r="AN43" s="1300">
        <v>10.7</v>
      </c>
      <c r="AO43" s="1300">
        <v>11</v>
      </c>
      <c r="AP43" s="1300">
        <v>11.061904358811478</v>
      </c>
      <c r="AQ43" s="1300">
        <v>10.787401778757379</v>
      </c>
      <c r="AR43" s="1300">
        <v>10.5</v>
      </c>
      <c r="AS43" s="1300">
        <v>10.5</v>
      </c>
      <c r="AT43" s="1300">
        <v>10.511973360591075</v>
      </c>
      <c r="AU43" s="1296"/>
      <c r="AV43" s="1296"/>
      <c r="AW43" s="1296"/>
      <c r="AX43" s="1296"/>
      <c r="AY43" s="1296"/>
      <c r="AZ43" s="1296"/>
      <c r="BA43" s="1296"/>
      <c r="BB43" s="1296"/>
      <c r="BC43" s="1296"/>
      <c r="BD43" s="1296"/>
      <c r="BE43" s="1296"/>
      <c r="BF43" s="1296"/>
      <c r="BG43" s="1296"/>
      <c r="BH43" s="1296"/>
      <c r="BI43" s="1296"/>
    </row>
    <row r="44" spans="1:61" s="1306" customFormat="1" ht="17.25" x14ac:dyDescent="0.3">
      <c r="A44" s="1297" t="s">
        <v>3220</v>
      </c>
      <c r="B44" s="1298">
        <v>1.8517519925667948E-2</v>
      </c>
      <c r="C44" s="1298">
        <v>2.0662406859914193E-2</v>
      </c>
      <c r="D44" s="1298">
        <v>2.0824617653534151E-2</v>
      </c>
      <c r="E44" s="1298">
        <v>2.0776781417889457E-2</v>
      </c>
      <c r="F44" s="1298">
        <v>2.0704778494959192E-2</v>
      </c>
      <c r="G44" s="1298">
        <v>3.2000000000000001E-2</v>
      </c>
      <c r="H44" s="1298">
        <v>3.2017096550969314E-2</v>
      </c>
      <c r="I44" s="1298">
        <v>5.5875278857700897E-2</v>
      </c>
      <c r="J44" s="1298">
        <v>6.1879204771409971E-2</v>
      </c>
      <c r="K44" s="1298">
        <v>5.2999999999999999E-2</v>
      </c>
      <c r="L44" s="1298">
        <v>5.1999999999999998E-2</v>
      </c>
      <c r="M44" s="1298">
        <v>6.6000000000000003E-2</v>
      </c>
      <c r="N44" s="1298">
        <v>7.5999999999999998E-2</v>
      </c>
      <c r="O44" s="1298">
        <v>7.1945523792900298E-2</v>
      </c>
      <c r="P44" s="1298">
        <v>7.5223345885320744E-2</v>
      </c>
      <c r="Q44" s="1298">
        <v>7.4421681982130033E-2</v>
      </c>
      <c r="R44" s="1298">
        <v>7.4053880022555321E-2</v>
      </c>
      <c r="S44" s="1298">
        <v>7.0000000000000007E-2</v>
      </c>
      <c r="T44" s="1298">
        <v>6.7000000000000004E-2</v>
      </c>
      <c r="U44" s="1298">
        <v>6.9000000000000006E-2</v>
      </c>
      <c r="V44" s="1299">
        <v>5.0999999999999997E-2</v>
      </c>
      <c r="W44" s="1300">
        <v>5</v>
      </c>
      <c r="X44" s="1300">
        <v>4.9000000000000004</v>
      </c>
      <c r="Y44" s="1300">
        <v>5.6000000000000005</v>
      </c>
      <c r="Z44" s="1300">
        <v>6</v>
      </c>
      <c r="AA44" s="1300">
        <v>5.7940872453689947</v>
      </c>
      <c r="AB44" s="1300">
        <v>5.7953616100292322</v>
      </c>
      <c r="AC44" s="1300">
        <v>5.4992830782663571</v>
      </c>
      <c r="AD44" s="1300">
        <v>5.0896689425874868</v>
      </c>
      <c r="AE44" s="1300">
        <v>4.5778556151022585</v>
      </c>
      <c r="AF44" s="1300">
        <v>4.2799999999999994</v>
      </c>
      <c r="AG44" s="1300">
        <v>4.32</v>
      </c>
      <c r="AH44" s="1300">
        <v>4.2</v>
      </c>
      <c r="AI44" s="1300">
        <v>3.9</v>
      </c>
      <c r="AJ44" s="1300">
        <v>4.0999999999999996</v>
      </c>
      <c r="AK44" s="1300">
        <v>4.4000000000000004</v>
      </c>
      <c r="AL44" s="1300">
        <v>3.9324856897086646</v>
      </c>
      <c r="AM44" s="1300">
        <v>4.5999999999999996</v>
      </c>
      <c r="AN44" s="1300">
        <v>4.3</v>
      </c>
      <c r="AO44" s="1300">
        <v>4.2</v>
      </c>
      <c r="AP44" s="1300">
        <v>4.7291318504727275</v>
      </c>
      <c r="AQ44" s="1300">
        <v>4.9775179448284517</v>
      </c>
      <c r="AR44" s="1300">
        <v>4.7</v>
      </c>
      <c r="AS44" s="1300">
        <v>4.5999999999999996</v>
      </c>
      <c r="AT44" s="1300">
        <v>4.6160223826227016</v>
      </c>
      <c r="AU44" s="1296"/>
      <c r="AV44" s="1296"/>
      <c r="AW44" s="1296"/>
      <c r="AX44" s="1296"/>
      <c r="AY44" s="1296"/>
      <c r="AZ44" s="1296"/>
      <c r="BA44" s="1296"/>
      <c r="BB44" s="1296"/>
      <c r="BC44" s="1296"/>
      <c r="BD44" s="1296"/>
      <c r="BE44" s="1296"/>
      <c r="BF44" s="1296"/>
      <c r="BG44" s="1296"/>
      <c r="BH44" s="1296"/>
      <c r="BI44" s="1296"/>
    </row>
    <row r="45" spans="1:61" ht="17.25" x14ac:dyDescent="0.3">
      <c r="A45" s="1297" t="s">
        <v>3221</v>
      </c>
      <c r="B45" s="1298">
        <v>0.12383616636928256</v>
      </c>
      <c r="C45" s="1298">
        <v>0.12551167945399952</v>
      </c>
      <c r="D45" s="1298">
        <v>0.18511174186781373</v>
      </c>
      <c r="E45" s="1298">
        <v>0.111</v>
      </c>
      <c r="F45" s="1298">
        <v>0.14399999999999999</v>
      </c>
      <c r="G45" s="1298">
        <v>0.10852360032635136</v>
      </c>
      <c r="H45" s="1298">
        <v>0.11352801390210875</v>
      </c>
      <c r="I45" s="1298">
        <v>7.7623670420225596E-2</v>
      </c>
      <c r="J45" s="1298">
        <v>2.0635413736239248E-2</v>
      </c>
      <c r="K45" s="1298">
        <v>8.4710226533909874E-2</v>
      </c>
      <c r="L45" s="1298">
        <v>0.11290021258379018</v>
      </c>
      <c r="M45" s="1298">
        <v>0.112</v>
      </c>
      <c r="N45" s="1298">
        <v>0.159</v>
      </c>
      <c r="O45" s="1298">
        <v>9.9520293546976446E-2</v>
      </c>
      <c r="P45" s="1298">
        <v>9.5565647973099258E-2</v>
      </c>
      <c r="Q45" s="1298">
        <v>8.7322655929667883E-2</v>
      </c>
      <c r="R45" s="1298">
        <v>3.1091166790915416E-2</v>
      </c>
      <c r="S45" s="1298">
        <v>5.2999999999999999E-2</v>
      </c>
      <c r="T45" s="1298">
        <v>4.5999999999999999E-2</v>
      </c>
      <c r="U45" s="1298">
        <v>0.14099999999999999</v>
      </c>
      <c r="V45" s="1299">
        <v>8.8126492609848492E-2</v>
      </c>
      <c r="W45" s="1300">
        <v>35.428382092928636</v>
      </c>
      <c r="X45" s="1300">
        <v>13.082563421897442</v>
      </c>
      <c r="Y45" s="1300">
        <v>15</v>
      </c>
      <c r="Z45" s="1300">
        <v>17.7</v>
      </c>
      <c r="AA45" s="1300">
        <v>9.9705636281062517</v>
      </c>
      <c r="AB45" s="1300">
        <v>16.248607296743852</v>
      </c>
      <c r="AC45" s="1300">
        <v>7.8658365326374771</v>
      </c>
      <c r="AD45" s="1300">
        <v>17.921172709626422</v>
      </c>
      <c r="AE45" s="1300">
        <v>9.5</v>
      </c>
      <c r="AF45" s="1300">
        <v>10.335416037667905</v>
      </c>
      <c r="AG45" s="1300">
        <v>8.67</v>
      </c>
      <c r="AH45" s="1300">
        <v>12.3</v>
      </c>
      <c r="AI45" s="1300">
        <v>10.199999999999999</v>
      </c>
      <c r="AJ45" s="1300">
        <v>12.5</v>
      </c>
      <c r="AK45" s="1300">
        <v>8.1999999999999993</v>
      </c>
      <c r="AL45" s="1300">
        <v>11.52956682435153</v>
      </c>
      <c r="AM45" s="1300">
        <v>10.199999999999999</v>
      </c>
      <c r="AN45" s="1300">
        <v>9.3000000000000007</v>
      </c>
      <c r="AO45" s="1300">
        <v>7.7</v>
      </c>
      <c r="AP45" s="1300">
        <v>10.402240911147583</v>
      </c>
      <c r="AQ45" s="1300">
        <v>11.911083146785558</v>
      </c>
      <c r="AR45" s="1300">
        <v>13.2</v>
      </c>
      <c r="AS45" s="1300">
        <v>15.8</v>
      </c>
      <c r="AT45" s="1300">
        <v>15.841953247055821</v>
      </c>
      <c r="AU45" s="1296"/>
      <c r="AV45" s="1296"/>
      <c r="AW45" s="1296"/>
      <c r="AX45" s="1296"/>
      <c r="AY45" s="1296"/>
      <c r="AZ45" s="1296"/>
      <c r="BA45" s="1296"/>
      <c r="BB45" s="1296"/>
      <c r="BC45" s="1296"/>
      <c r="BD45" s="1296"/>
      <c r="BE45" s="1296"/>
      <c r="BF45" s="1296"/>
      <c r="BG45" s="1296"/>
      <c r="BH45" s="1296"/>
      <c r="BI45" s="1296"/>
    </row>
    <row r="46" spans="1:61" ht="17.25" x14ac:dyDescent="0.3">
      <c r="A46" s="1297" t="s">
        <v>3222</v>
      </c>
      <c r="B46" s="1298">
        <v>0.50952478864520678</v>
      </c>
      <c r="C46" s="1298">
        <v>0.51040969410895709</v>
      </c>
      <c r="D46" s="1298">
        <v>0.51006029551619902</v>
      </c>
      <c r="E46" s="1298">
        <v>0.498</v>
      </c>
      <c r="F46" s="1298">
        <v>0.49399999999999999</v>
      </c>
      <c r="G46" s="1298">
        <v>0.51184873814634058</v>
      </c>
      <c r="H46" s="1298">
        <v>0.50939829811820359</v>
      </c>
      <c r="I46" s="1298">
        <v>0.52770905139815094</v>
      </c>
      <c r="J46" s="1298">
        <v>0.54460659783228837</v>
      </c>
      <c r="K46" s="1298">
        <v>0.54708430130161723</v>
      </c>
      <c r="L46" s="1298">
        <v>0.54526814766153842</v>
      </c>
      <c r="M46" s="1298">
        <v>0.52500000000000002</v>
      </c>
      <c r="N46" s="1298">
        <v>0.53900000000000003</v>
      </c>
      <c r="O46" s="1298">
        <v>0.50522145235047444</v>
      </c>
      <c r="P46" s="1298">
        <v>0.50218348550998548</v>
      </c>
      <c r="Q46" s="1298">
        <v>0.50218322980033603</v>
      </c>
      <c r="R46" s="1298">
        <v>0.49331822794070151</v>
      </c>
      <c r="S46" s="1298">
        <v>0.50900000000000001</v>
      </c>
      <c r="T46" s="1298">
        <v>0.51500000000000001</v>
      </c>
      <c r="U46" s="1298">
        <v>0.51500000000000001</v>
      </c>
      <c r="V46" s="1299">
        <v>0.48905505739826755</v>
      </c>
      <c r="W46" s="1300">
        <v>40.819364129624233</v>
      </c>
      <c r="X46" s="1300">
        <v>47.565109823874202</v>
      </c>
      <c r="Y46" s="1300">
        <v>48.5</v>
      </c>
      <c r="Z46" s="1300">
        <v>48.8</v>
      </c>
      <c r="AA46" s="1300">
        <v>50.481026933098015</v>
      </c>
      <c r="AB46" s="1300">
        <v>50.593172919148898</v>
      </c>
      <c r="AC46" s="1300">
        <v>52.02247117488821</v>
      </c>
      <c r="AD46" s="1300">
        <v>47.701977264315488</v>
      </c>
      <c r="AE46" s="1300">
        <v>47.259718494279355</v>
      </c>
      <c r="AF46" s="1300">
        <v>49.384036965107889</v>
      </c>
      <c r="AG46" s="1300">
        <v>49.5</v>
      </c>
      <c r="AH46" s="1300">
        <v>49.1</v>
      </c>
      <c r="AI46" s="1300">
        <v>49.5</v>
      </c>
      <c r="AJ46" s="1300">
        <v>49.3</v>
      </c>
      <c r="AK46" s="1300">
        <v>49.4</v>
      </c>
      <c r="AL46" s="1300">
        <v>46.183363113622221</v>
      </c>
      <c r="AM46" s="1300">
        <v>49.3</v>
      </c>
      <c r="AN46" s="1300">
        <v>49</v>
      </c>
      <c r="AO46" s="1300">
        <v>47.2</v>
      </c>
      <c r="AP46" s="1300">
        <v>46.228634283494955</v>
      </c>
      <c r="AQ46" s="1300">
        <v>45.4144332566934</v>
      </c>
      <c r="AR46" s="1300">
        <v>46.6</v>
      </c>
      <c r="AS46" s="1300">
        <v>48.3</v>
      </c>
      <c r="AT46" s="1300">
        <v>48.295908330258897</v>
      </c>
    </row>
    <row r="47" spans="1:61" ht="7.5" customHeight="1" thickBot="1" x14ac:dyDescent="0.35">
      <c r="A47" s="1331"/>
      <c r="B47" s="1332"/>
      <c r="C47" s="1332"/>
      <c r="D47" s="1332"/>
      <c r="E47" s="1332"/>
      <c r="F47" s="1332"/>
      <c r="G47" s="1332"/>
      <c r="H47" s="1332"/>
      <c r="I47" s="1332"/>
      <c r="J47" s="1332"/>
      <c r="K47" s="1332"/>
      <c r="L47" s="1332"/>
      <c r="M47" s="1332"/>
      <c r="N47" s="1332"/>
      <c r="O47" s="1332"/>
      <c r="P47" s="1332"/>
      <c r="Q47" s="1332"/>
      <c r="R47" s="1332"/>
      <c r="S47" s="1332"/>
      <c r="T47" s="1332"/>
      <c r="U47" s="1332"/>
      <c r="V47" s="1333"/>
      <c r="W47" s="1334"/>
      <c r="X47" s="1334"/>
      <c r="Y47" s="1334"/>
      <c r="Z47" s="1334"/>
      <c r="AA47" s="1317"/>
      <c r="AB47" s="1334"/>
      <c r="AC47" s="1334"/>
      <c r="AD47" s="1334"/>
      <c r="AE47" s="1317"/>
      <c r="AF47" s="1317"/>
      <c r="AG47" s="1317"/>
      <c r="AH47" s="1317"/>
      <c r="AI47" s="1317"/>
      <c r="AJ47" s="1317"/>
      <c r="AK47" s="1317"/>
      <c r="AL47" s="1317"/>
      <c r="AM47" s="1317"/>
      <c r="AN47" s="1317"/>
      <c r="AO47" s="1317"/>
      <c r="AP47" s="1317"/>
      <c r="AQ47" s="1317"/>
      <c r="AR47" s="1317"/>
      <c r="AS47" s="1317"/>
      <c r="AT47" s="1317"/>
    </row>
    <row r="48" spans="1:61" ht="16.5" hidden="1" x14ac:dyDescent="0.3">
      <c r="A48" s="1335"/>
      <c r="B48" s="1336"/>
      <c r="C48" s="1336"/>
      <c r="D48" s="1336"/>
      <c r="E48" s="1336"/>
      <c r="F48" s="1336"/>
      <c r="G48" s="1336"/>
      <c r="H48" s="1336"/>
      <c r="I48" s="1336"/>
      <c r="J48" s="1336"/>
      <c r="K48" s="1336"/>
      <c r="L48" s="1336"/>
      <c r="M48" s="1336"/>
      <c r="N48" s="1336"/>
      <c r="O48" s="1336"/>
      <c r="P48" s="1336"/>
      <c r="Q48" s="1336"/>
      <c r="R48" s="1336"/>
      <c r="S48" s="1336"/>
      <c r="T48" s="1336"/>
      <c r="U48" s="1336"/>
      <c r="V48" s="1337"/>
      <c r="W48" s="1338"/>
      <c r="X48" s="1339"/>
      <c r="Y48" s="1339"/>
      <c r="Z48" s="1339"/>
      <c r="AA48" s="1339"/>
      <c r="AB48" s="1339"/>
      <c r="AC48" s="1340"/>
      <c r="AD48" s="1341"/>
      <c r="AE48" s="1340"/>
      <c r="AF48" s="1340"/>
      <c r="AG48" s="1340"/>
      <c r="AH48" s="1340"/>
      <c r="AI48" s="1342"/>
      <c r="AJ48" s="1342"/>
      <c r="AK48" s="1342"/>
      <c r="AL48" s="1342"/>
      <c r="AM48" s="1342"/>
      <c r="AN48" s="1342"/>
      <c r="AO48" s="1342"/>
      <c r="AP48" s="1342"/>
      <c r="AQ48" s="1342"/>
      <c r="AR48" s="1342"/>
      <c r="AS48" s="1342"/>
      <c r="AT48" s="1342"/>
    </row>
    <row r="49" spans="1:46" ht="0.75" customHeight="1" x14ac:dyDescent="0.3">
      <c r="A49" s="1343"/>
      <c r="B49" s="1344"/>
      <c r="C49" s="1344"/>
      <c r="D49" s="1344"/>
      <c r="E49" s="1344"/>
      <c r="F49" s="1344"/>
      <c r="G49" s="1344"/>
      <c r="H49" s="1344"/>
      <c r="I49" s="1344"/>
      <c r="J49" s="1344"/>
      <c r="K49" s="1343"/>
      <c r="L49" s="1343"/>
      <c r="M49" s="1343"/>
      <c r="N49" s="1343"/>
      <c r="O49" s="1343"/>
      <c r="P49" s="1343"/>
      <c r="Q49" s="1343"/>
      <c r="R49" s="1343"/>
      <c r="S49" s="1343"/>
      <c r="T49" s="1343"/>
      <c r="U49" s="1343"/>
      <c r="V49" s="1343"/>
      <c r="W49" s="1345"/>
      <c r="X49" s="1345"/>
      <c r="Y49" s="1345"/>
      <c r="Z49" s="1345"/>
      <c r="AA49" s="1345"/>
      <c r="AB49" s="1345"/>
      <c r="AC49" s="1345"/>
      <c r="AD49" s="1345"/>
      <c r="AE49" s="1345"/>
      <c r="AF49" s="1345"/>
      <c r="AG49" s="1345"/>
      <c r="AH49" s="1345"/>
      <c r="AI49" s="1345"/>
      <c r="AJ49" s="1345"/>
      <c r="AK49" s="1345"/>
      <c r="AL49" s="1345"/>
      <c r="AM49" s="1345"/>
      <c r="AN49" s="1345"/>
      <c r="AO49" s="1345"/>
      <c r="AP49" s="1345"/>
      <c r="AQ49" s="1345"/>
      <c r="AR49" s="1345"/>
      <c r="AS49" s="1345"/>
      <c r="AT49" s="1345"/>
    </row>
    <row r="50" spans="1:46" ht="8.1" hidden="1" customHeight="1" x14ac:dyDescent="0.3">
      <c r="A50" s="1343"/>
      <c r="B50" s="1346"/>
      <c r="C50" s="1346"/>
      <c r="D50" s="1346"/>
      <c r="E50" s="1346"/>
      <c r="F50" s="1346"/>
      <c r="G50" s="1346"/>
      <c r="H50" s="1346"/>
      <c r="I50" s="1346"/>
      <c r="J50" s="1346"/>
      <c r="K50" s="1343"/>
      <c r="L50" s="1347"/>
      <c r="M50" s="1347"/>
      <c r="N50" s="1347"/>
      <c r="O50" s="1348"/>
      <c r="P50" s="1349"/>
      <c r="Q50" s="1343"/>
      <c r="R50" s="1343"/>
      <c r="S50" s="1343"/>
      <c r="T50" s="1343"/>
      <c r="U50" s="1343"/>
      <c r="V50" s="1343"/>
      <c r="W50" s="1345"/>
      <c r="X50" s="1345"/>
      <c r="Y50" s="1345"/>
      <c r="Z50" s="1345"/>
      <c r="AA50" s="1345"/>
      <c r="AB50" s="1345"/>
      <c r="AC50" s="1345"/>
      <c r="AD50" s="1345"/>
      <c r="AE50" s="1345"/>
      <c r="AF50" s="1345"/>
      <c r="AG50" s="1345"/>
      <c r="AH50" s="1345"/>
      <c r="AI50" s="1345"/>
      <c r="AJ50" s="1345"/>
      <c r="AK50" s="1345"/>
      <c r="AL50" s="1345"/>
      <c r="AM50" s="1345"/>
      <c r="AN50" s="1345"/>
      <c r="AO50" s="1345"/>
      <c r="AP50" s="1345"/>
      <c r="AQ50" s="1345"/>
      <c r="AR50" s="1345"/>
      <c r="AS50" s="1345"/>
      <c r="AT50" s="1345"/>
    </row>
    <row r="51" spans="1:46" x14ac:dyDescent="0.2">
      <c r="A51" s="3775" t="s">
        <v>3223</v>
      </c>
      <c r="B51" s="3775"/>
      <c r="C51" s="3775"/>
      <c r="D51" s="3775"/>
      <c r="E51" s="3775"/>
      <c r="F51" s="3775"/>
      <c r="G51" s="3775"/>
      <c r="H51" s="3775"/>
      <c r="I51" s="3775"/>
      <c r="J51" s="3775"/>
      <c r="K51" s="3775"/>
      <c r="L51" s="3775"/>
      <c r="M51" s="3775"/>
      <c r="N51" s="3775"/>
      <c r="O51" s="3775"/>
      <c r="P51" s="3775"/>
      <c r="Q51" s="3775"/>
      <c r="R51" s="3775"/>
      <c r="S51" s="3775"/>
      <c r="T51" s="3775"/>
      <c r="U51" s="3775"/>
      <c r="V51" s="3775"/>
      <c r="W51" s="3775"/>
      <c r="X51" s="3775"/>
      <c r="Y51" s="3775"/>
      <c r="Z51" s="3775"/>
      <c r="AA51" s="3775"/>
      <c r="AB51" s="3775"/>
      <c r="AC51" s="3775"/>
      <c r="AD51" s="3775"/>
      <c r="AE51" s="3775"/>
      <c r="AF51" s="3775"/>
      <c r="AG51" s="3775"/>
      <c r="AH51" s="3775"/>
      <c r="AI51" s="3775"/>
      <c r="AJ51" s="3775"/>
      <c r="AK51" s="3775"/>
      <c r="AL51" s="3775"/>
      <c r="AM51" s="3775"/>
      <c r="AN51" s="3775"/>
      <c r="AO51" s="1290"/>
      <c r="AP51" s="1290"/>
      <c r="AQ51" s="1290"/>
      <c r="AR51" s="1290"/>
      <c r="AS51" s="1290"/>
      <c r="AT51" s="1290"/>
    </row>
    <row r="52" spans="1:46" ht="16.5" x14ac:dyDescent="0.3">
      <c r="A52" s="1350" t="s">
        <v>3224</v>
      </c>
      <c r="B52" s="1350"/>
      <c r="C52" s="1350"/>
      <c r="D52" s="1350"/>
      <c r="E52" s="1350"/>
      <c r="F52" s="1350"/>
      <c r="G52" s="1350"/>
      <c r="H52" s="1350"/>
      <c r="I52" s="1350"/>
      <c r="J52" s="1350"/>
      <c r="K52" s="1350"/>
      <c r="L52" s="1350"/>
      <c r="M52" s="1350"/>
      <c r="N52" s="1350"/>
      <c r="O52" s="1350"/>
      <c r="P52" s="1350"/>
      <c r="Q52" s="1350"/>
      <c r="R52" s="1350"/>
      <c r="S52" s="1350"/>
      <c r="T52" s="1350"/>
      <c r="U52" s="1350"/>
      <c r="V52" s="1350"/>
      <c r="W52" s="1351"/>
      <c r="X52" s="1351"/>
      <c r="Y52" s="1351"/>
      <c r="Z52" s="1351"/>
      <c r="AA52" s="1351"/>
      <c r="AB52" s="1351"/>
      <c r="AC52" s="1351"/>
      <c r="AD52" s="1351"/>
      <c r="AE52" s="1351"/>
      <c r="AF52" s="1351"/>
      <c r="AG52" s="1351"/>
      <c r="AH52" s="1351"/>
      <c r="AI52" s="1351"/>
      <c r="AJ52" s="1351"/>
      <c r="AK52" s="1351"/>
      <c r="AL52" s="1351"/>
      <c r="AM52" s="1351"/>
      <c r="AN52" s="1351"/>
      <c r="AO52" s="1351"/>
      <c r="AP52" s="1351"/>
      <c r="AQ52" s="1351"/>
      <c r="AR52" s="1351"/>
      <c r="AS52" s="1351"/>
      <c r="AT52" s="1351"/>
    </row>
    <row r="53" spans="1:46" ht="17.25" customHeight="1" x14ac:dyDescent="0.2">
      <c r="A53" s="3777" t="s">
        <v>3225</v>
      </c>
      <c r="B53" s="3777"/>
      <c r="C53" s="3777"/>
      <c r="D53" s="3777"/>
      <c r="E53" s="3777"/>
      <c r="F53" s="3777"/>
      <c r="G53" s="3777"/>
      <c r="H53" s="3777"/>
      <c r="I53" s="3777"/>
      <c r="J53" s="3777"/>
      <c r="K53" s="3777"/>
      <c r="L53" s="3777"/>
      <c r="M53" s="3777"/>
      <c r="N53" s="3777"/>
      <c r="O53" s="3777"/>
      <c r="P53" s="3777"/>
      <c r="Q53" s="3777"/>
      <c r="R53" s="3777"/>
      <c r="S53" s="3777"/>
      <c r="T53" s="3777"/>
      <c r="U53" s="3777"/>
      <c r="V53" s="3777"/>
      <c r="W53" s="3777"/>
      <c r="X53" s="3777"/>
      <c r="Y53" s="3777"/>
      <c r="Z53" s="3777"/>
      <c r="AA53" s="3777"/>
      <c r="AB53" s="3777"/>
      <c r="AC53" s="3777"/>
      <c r="AD53" s="3777"/>
      <c r="AE53" s="3777"/>
      <c r="AF53" s="3777"/>
      <c r="AG53" s="3777"/>
      <c r="AH53" s="3777"/>
      <c r="AI53" s="3777"/>
      <c r="AJ53" s="3777"/>
      <c r="AK53" s="3777"/>
      <c r="AL53" s="3777"/>
      <c r="AM53" s="3777"/>
      <c r="AN53" s="3777"/>
      <c r="AO53" s="3777"/>
      <c r="AP53" s="3777"/>
      <c r="AQ53" s="3777"/>
      <c r="AR53" s="3777"/>
      <c r="AS53" s="1290"/>
      <c r="AT53" s="1290"/>
    </row>
    <row r="54" spans="1:46" ht="30.75" customHeight="1" x14ac:dyDescent="0.2">
      <c r="A54" s="3778" t="s">
        <v>3226</v>
      </c>
      <c r="B54" s="3778"/>
      <c r="C54" s="3778"/>
      <c r="D54" s="3778"/>
      <c r="E54" s="3778"/>
      <c r="F54" s="3778"/>
      <c r="G54" s="3778"/>
      <c r="H54" s="3778"/>
      <c r="I54" s="3778"/>
      <c r="J54" s="3778"/>
      <c r="K54" s="3778"/>
      <c r="L54" s="3778"/>
      <c r="M54" s="3778"/>
      <c r="N54" s="3778"/>
      <c r="O54" s="3778"/>
      <c r="P54" s="3778"/>
      <c r="Q54" s="3778"/>
      <c r="R54" s="3778"/>
      <c r="S54" s="3778"/>
      <c r="T54" s="3778"/>
      <c r="U54" s="3778"/>
      <c r="V54" s="3778"/>
      <c r="W54" s="3778"/>
      <c r="X54" s="3778"/>
      <c r="Y54" s="3778"/>
      <c r="Z54" s="3778"/>
      <c r="AA54" s="3778"/>
      <c r="AB54" s="3778"/>
      <c r="AC54" s="3778"/>
      <c r="AD54" s="3778"/>
      <c r="AE54" s="3778"/>
      <c r="AF54" s="3778"/>
      <c r="AG54" s="3778"/>
      <c r="AH54" s="3778"/>
      <c r="AI54" s="3778"/>
      <c r="AJ54" s="3778"/>
      <c r="AK54" s="3778"/>
      <c r="AL54" s="3778"/>
      <c r="AM54" s="3778"/>
      <c r="AN54" s="3778"/>
      <c r="AO54" s="3778"/>
      <c r="AP54" s="3778"/>
      <c r="AQ54" s="3778"/>
      <c r="AR54" s="3778"/>
      <c r="AS54" s="3778"/>
      <c r="AT54" s="1290"/>
    </row>
    <row r="55" spans="1:46" ht="14.25" customHeight="1" x14ac:dyDescent="0.2">
      <c r="A55" s="3779" t="s">
        <v>3227</v>
      </c>
      <c r="B55" s="3779"/>
      <c r="C55" s="3779"/>
      <c r="D55" s="3779"/>
      <c r="E55" s="3779"/>
      <c r="F55" s="3779"/>
      <c r="G55" s="3779"/>
      <c r="H55" s="3779"/>
      <c r="I55" s="3779"/>
      <c r="J55" s="3779"/>
      <c r="K55" s="3779"/>
      <c r="L55" s="3779"/>
      <c r="M55" s="3779"/>
      <c r="N55" s="3779"/>
      <c r="O55" s="3779"/>
      <c r="P55" s="3779"/>
      <c r="Q55" s="3779"/>
      <c r="R55" s="3779"/>
      <c r="S55" s="3779"/>
      <c r="T55" s="3779"/>
      <c r="U55" s="3779"/>
      <c r="V55" s="3779"/>
      <c r="W55" s="3779"/>
      <c r="X55" s="3779"/>
      <c r="Y55" s="3779"/>
      <c r="Z55" s="3779"/>
      <c r="AA55" s="3779"/>
      <c r="AB55" s="3779"/>
      <c r="AC55" s="3779"/>
      <c r="AD55" s="3779"/>
      <c r="AE55" s="3779"/>
      <c r="AF55" s="3779"/>
      <c r="AG55" s="3779"/>
      <c r="AH55" s="3779"/>
      <c r="AI55" s="3779"/>
      <c r="AJ55" s="3779"/>
      <c r="AK55" s="3779"/>
      <c r="AL55" s="3779"/>
      <c r="AM55" s="3779"/>
      <c r="AN55" s="3779"/>
      <c r="AO55" s="3779"/>
      <c r="AP55" s="3779"/>
      <c r="AQ55" s="3779"/>
      <c r="AR55" s="3779"/>
      <c r="AS55" s="1290"/>
      <c r="AT55" s="1290"/>
    </row>
    <row r="56" spans="1:46" s="1283" customFormat="1" ht="15" customHeight="1" x14ac:dyDescent="0.25">
      <c r="A56" s="1352" t="s">
        <v>3228</v>
      </c>
      <c r="B56" s="1353"/>
      <c r="C56" s="1353"/>
      <c r="D56" s="1353"/>
      <c r="E56" s="1353"/>
      <c r="F56" s="1353"/>
      <c r="G56" s="1353"/>
      <c r="H56" s="1353"/>
      <c r="I56" s="1353"/>
      <c r="J56" s="1353"/>
      <c r="K56" s="1352"/>
      <c r="L56" s="1352"/>
      <c r="M56" s="1352"/>
      <c r="N56" s="1352"/>
      <c r="O56" s="1352"/>
      <c r="P56" s="1352"/>
      <c r="Q56" s="1352"/>
      <c r="R56" s="1352"/>
      <c r="S56" s="1352"/>
      <c r="T56" s="1352"/>
      <c r="U56" s="1352"/>
      <c r="V56" s="1352"/>
      <c r="W56" s="1354"/>
      <c r="X56" s="1354"/>
      <c r="Y56" s="1354"/>
      <c r="Z56" s="1354"/>
      <c r="AA56" s="1354"/>
      <c r="AB56" s="1354"/>
      <c r="AC56" s="1354"/>
      <c r="AD56" s="1354"/>
      <c r="AE56" s="1354"/>
      <c r="AF56" s="1354"/>
      <c r="AG56" s="1354"/>
      <c r="AH56" s="1354"/>
      <c r="AI56" s="1354"/>
      <c r="AJ56" s="1354"/>
      <c r="AK56" s="1354"/>
      <c r="AL56" s="1354"/>
      <c r="AM56" s="1354"/>
      <c r="AN56" s="1354"/>
      <c r="AO56" s="1354"/>
      <c r="AP56" s="1354"/>
      <c r="AQ56" s="1354"/>
      <c r="AR56" s="1354"/>
      <c r="AS56" s="1354"/>
      <c r="AT56" s="1354"/>
    </row>
    <row r="57" spans="1:46" s="1283" customFormat="1" ht="15" customHeight="1" x14ac:dyDescent="0.25">
      <c r="A57" s="1352" t="s">
        <v>3229</v>
      </c>
      <c r="B57" s="1353"/>
      <c r="C57" s="1353"/>
      <c r="D57" s="1353"/>
      <c r="E57" s="1353"/>
      <c r="F57" s="1353"/>
      <c r="G57" s="1353"/>
      <c r="H57" s="1353"/>
      <c r="I57" s="1353"/>
      <c r="J57" s="1353"/>
      <c r="K57" s="1352"/>
      <c r="L57" s="1352"/>
      <c r="M57" s="1352"/>
      <c r="N57" s="1352"/>
      <c r="O57" s="1352"/>
      <c r="P57" s="1352"/>
      <c r="Q57" s="1352"/>
      <c r="R57" s="1352"/>
      <c r="S57" s="1352"/>
      <c r="T57" s="1352"/>
      <c r="U57" s="1352"/>
      <c r="V57" s="1352"/>
      <c r="W57" s="1354"/>
      <c r="X57" s="1354"/>
      <c r="Y57" s="1354"/>
      <c r="Z57" s="1354"/>
      <c r="AA57" s="1354"/>
      <c r="AB57" s="1354"/>
      <c r="AC57" s="1354"/>
      <c r="AD57" s="1354"/>
      <c r="AE57" s="1354"/>
      <c r="AF57" s="1354"/>
      <c r="AG57" s="1354"/>
      <c r="AH57" s="1354"/>
      <c r="AI57" s="1354"/>
      <c r="AJ57" s="1354"/>
      <c r="AK57" s="1354"/>
      <c r="AL57" s="1354"/>
      <c r="AM57" s="1354"/>
      <c r="AN57" s="1354"/>
      <c r="AO57" s="1354"/>
      <c r="AP57" s="1354"/>
      <c r="AQ57" s="1354"/>
      <c r="AR57" s="1354"/>
      <c r="AS57" s="1354"/>
      <c r="AT57" s="1354"/>
    </row>
    <row r="58" spans="1:46" ht="16.5" x14ac:dyDescent="0.3">
      <c r="A58" s="1355"/>
      <c r="B58" s="1356"/>
      <c r="C58" s="1356"/>
      <c r="D58" s="1356"/>
      <c r="E58" s="1356"/>
      <c r="F58" s="1356"/>
      <c r="G58" s="1356"/>
      <c r="H58" s="1356"/>
      <c r="I58" s="1356"/>
      <c r="J58" s="1356"/>
      <c r="K58" s="1355"/>
      <c r="L58" s="1355"/>
      <c r="M58" s="1355"/>
      <c r="N58" s="1355"/>
      <c r="O58" s="1355"/>
      <c r="P58" s="1355"/>
      <c r="Q58" s="1355"/>
      <c r="R58" s="1355"/>
      <c r="S58" s="1355"/>
      <c r="T58" s="1355"/>
      <c r="U58" s="1357"/>
      <c r="V58" s="1357"/>
      <c r="W58" s="1358"/>
      <c r="X58" s="1359"/>
      <c r="Y58" s="1359"/>
      <c r="Z58" s="1359"/>
      <c r="AA58" s="1359"/>
      <c r="AB58" s="1359"/>
      <c r="AC58" s="1359"/>
      <c r="AD58" s="1359"/>
      <c r="AE58" s="1359"/>
      <c r="AF58" s="1359"/>
      <c r="AG58" s="1359"/>
      <c r="AH58" s="1359"/>
      <c r="AI58" s="1359"/>
      <c r="AJ58" s="1359"/>
      <c r="AK58" s="1359"/>
      <c r="AL58" s="1359"/>
      <c r="AM58" s="1359"/>
      <c r="AN58" s="1359"/>
      <c r="AO58" s="1359"/>
      <c r="AP58" s="1359"/>
      <c r="AQ58" s="1359"/>
      <c r="AR58" s="1359"/>
      <c r="AS58" s="1359"/>
      <c r="AT58" s="1359"/>
    </row>
    <row r="59" spans="1:46" ht="16.5" x14ac:dyDescent="0.3">
      <c r="A59" s="1355"/>
      <c r="B59" s="1356"/>
      <c r="C59" s="1356"/>
      <c r="D59" s="1356"/>
      <c r="E59" s="1356"/>
      <c r="F59" s="1356"/>
      <c r="G59" s="1356"/>
      <c r="H59" s="1356"/>
      <c r="I59" s="1356"/>
      <c r="J59" s="1356"/>
      <c r="K59" s="1355"/>
      <c r="L59" s="1355"/>
      <c r="M59" s="1355"/>
      <c r="N59" s="1355"/>
      <c r="O59" s="1355"/>
      <c r="P59" s="1355"/>
      <c r="Q59" s="1355"/>
      <c r="R59" s="1355"/>
      <c r="S59" s="1355"/>
      <c r="T59" s="1355"/>
      <c r="U59" s="1357"/>
      <c r="V59" s="1357"/>
      <c r="W59" s="1358"/>
      <c r="X59" s="1359"/>
      <c r="Y59" s="1359"/>
      <c r="Z59" s="1359"/>
      <c r="AA59" s="1359"/>
      <c r="AB59" s="1359"/>
      <c r="AC59" s="1359"/>
      <c r="AD59" s="1359"/>
      <c r="AE59" s="1359"/>
      <c r="AF59" s="1359"/>
      <c r="AG59" s="1359"/>
      <c r="AH59" s="1359"/>
      <c r="AI59" s="1359"/>
      <c r="AJ59" s="1359"/>
      <c r="AK59" s="1359"/>
      <c r="AL59" s="1359"/>
      <c r="AM59" s="1359"/>
      <c r="AN59" s="1359"/>
      <c r="AO59" s="1359"/>
      <c r="AP59" s="1359"/>
      <c r="AQ59" s="1359"/>
      <c r="AR59" s="1359"/>
      <c r="AS59" s="1359"/>
      <c r="AT59" s="1359"/>
    </row>
    <row r="60" spans="1:46" ht="16.5" x14ac:dyDescent="0.3">
      <c r="A60" s="1355"/>
      <c r="B60" s="1356"/>
      <c r="C60" s="1356"/>
      <c r="D60" s="1356"/>
      <c r="E60" s="1356"/>
      <c r="F60" s="1356"/>
      <c r="G60" s="1360"/>
      <c r="H60" s="1356"/>
      <c r="I60" s="1356"/>
      <c r="J60" s="1356"/>
      <c r="K60" s="1355"/>
      <c r="L60" s="1355"/>
      <c r="M60" s="1355"/>
      <c r="N60" s="1355"/>
      <c r="O60" s="1355"/>
      <c r="P60" s="1355"/>
      <c r="Q60" s="1355"/>
      <c r="R60" s="1355"/>
      <c r="S60" s="1355"/>
      <c r="T60" s="1355"/>
      <c r="U60" s="1357"/>
      <c r="V60" s="1357"/>
      <c r="W60" s="1358"/>
      <c r="X60" s="1359"/>
      <c r="Y60" s="1359"/>
      <c r="Z60" s="1359"/>
      <c r="AA60" s="1359"/>
      <c r="AB60" s="1359"/>
      <c r="AC60" s="1359"/>
      <c r="AD60" s="1359"/>
      <c r="AE60" s="1359"/>
      <c r="AF60" s="1359"/>
      <c r="AG60" s="1359"/>
      <c r="AH60" s="1359"/>
      <c r="AI60" s="1359"/>
      <c r="AJ60" s="1359"/>
      <c r="AK60" s="1359"/>
      <c r="AL60" s="1359"/>
      <c r="AM60" s="1359"/>
      <c r="AN60" s="1359"/>
      <c r="AO60" s="1359"/>
      <c r="AP60" s="1359"/>
      <c r="AQ60" s="1359"/>
      <c r="AR60" s="1359"/>
      <c r="AS60" s="1359"/>
      <c r="AT60" s="1359"/>
    </row>
    <row r="61" spans="1:46" ht="16.5" x14ac:dyDescent="0.3">
      <c r="A61" s="1361"/>
      <c r="B61" s="1362"/>
      <c r="C61" s="1362"/>
      <c r="D61" s="1362"/>
      <c r="E61" s="1362"/>
      <c r="F61" s="1362"/>
      <c r="G61" s="1363"/>
      <c r="H61" s="1362"/>
      <c r="I61" s="1362"/>
      <c r="J61" s="1362"/>
      <c r="K61" s="1361"/>
      <c r="L61" s="1361"/>
      <c r="M61" s="1361"/>
      <c r="N61" s="1361"/>
      <c r="O61" s="1361"/>
      <c r="P61" s="1361"/>
      <c r="Q61" s="1361"/>
      <c r="R61" s="1361"/>
      <c r="S61" s="1361"/>
      <c r="T61" s="1361"/>
      <c r="U61" s="1364"/>
      <c r="V61" s="1364"/>
      <c r="W61" s="1365"/>
      <c r="X61" s="1366"/>
      <c r="Y61" s="1366"/>
      <c r="Z61" s="1366"/>
      <c r="AA61" s="1366"/>
      <c r="AB61" s="1366"/>
      <c r="AC61" s="1366"/>
      <c r="AD61" s="1366"/>
      <c r="AE61" s="1366"/>
      <c r="AF61" s="1366"/>
      <c r="AG61" s="1366"/>
      <c r="AH61" s="1366"/>
      <c r="AI61" s="1366"/>
      <c r="AJ61" s="1366"/>
      <c r="AK61" s="1366"/>
      <c r="AL61" s="1366"/>
      <c r="AM61" s="1366"/>
      <c r="AN61" s="1366"/>
      <c r="AO61" s="1366"/>
      <c r="AP61" s="1366"/>
      <c r="AQ61" s="1366"/>
      <c r="AR61" s="1366"/>
      <c r="AS61" s="1366"/>
      <c r="AT61" s="1366"/>
    </row>
    <row r="62" spans="1:46" ht="16.5" x14ac:dyDescent="0.3">
      <c r="A62" s="1361"/>
      <c r="B62" s="1362"/>
      <c r="C62" s="1362"/>
      <c r="D62" s="1362"/>
      <c r="E62" s="1362"/>
      <c r="F62" s="1362"/>
      <c r="G62" s="1363"/>
      <c r="H62" s="1362"/>
      <c r="I62" s="1362"/>
      <c r="J62" s="1362"/>
      <c r="K62" s="1361"/>
      <c r="L62" s="1361"/>
      <c r="M62" s="1361"/>
      <c r="N62" s="1361"/>
      <c r="O62" s="1361"/>
      <c r="P62" s="1361"/>
      <c r="Q62" s="1361"/>
      <c r="R62" s="1361"/>
      <c r="S62" s="1361"/>
      <c r="T62" s="1361"/>
      <c r="U62" s="1364"/>
      <c r="V62" s="1364"/>
      <c r="W62" s="1365"/>
      <c r="X62" s="1366"/>
      <c r="Y62" s="1366"/>
      <c r="Z62" s="1366"/>
      <c r="AA62" s="1366"/>
      <c r="AB62" s="1366"/>
      <c r="AC62" s="1366"/>
      <c r="AD62" s="1366"/>
      <c r="AE62" s="1366"/>
      <c r="AF62" s="1366"/>
      <c r="AG62" s="1366"/>
      <c r="AH62" s="1366"/>
      <c r="AI62" s="1366"/>
      <c r="AJ62" s="1366"/>
      <c r="AK62" s="1366"/>
      <c r="AL62" s="1366"/>
      <c r="AM62" s="1366"/>
      <c r="AN62" s="1366"/>
      <c r="AO62" s="1366"/>
      <c r="AP62" s="1366"/>
      <c r="AQ62" s="1366"/>
      <c r="AR62" s="1366"/>
      <c r="AS62" s="1366"/>
      <c r="AT62" s="1366"/>
    </row>
    <row r="63" spans="1:46" ht="16.5" x14ac:dyDescent="0.3">
      <c r="A63" s="1361"/>
      <c r="B63" s="1362"/>
      <c r="C63" s="1362"/>
      <c r="D63" s="1362"/>
      <c r="E63" s="1362"/>
      <c r="F63" s="1362"/>
      <c r="G63" s="1363"/>
      <c r="H63" s="1362"/>
      <c r="I63" s="1362"/>
      <c r="J63" s="1362"/>
      <c r="K63" s="1361"/>
      <c r="L63" s="1361"/>
      <c r="M63" s="1361"/>
      <c r="N63" s="1361"/>
      <c r="O63" s="1361"/>
      <c r="P63" s="1361"/>
      <c r="Q63" s="1361"/>
      <c r="R63" s="1361"/>
      <c r="S63" s="1361"/>
      <c r="T63" s="1361"/>
      <c r="U63" s="1364"/>
      <c r="V63" s="1364"/>
      <c r="W63" s="1365"/>
      <c r="X63" s="1366"/>
      <c r="Y63" s="1366"/>
      <c r="Z63" s="1366"/>
      <c r="AA63" s="1366"/>
      <c r="AB63" s="1366"/>
      <c r="AC63" s="1366"/>
      <c r="AD63" s="1366"/>
      <c r="AE63" s="1366"/>
      <c r="AF63" s="1366"/>
      <c r="AG63" s="1366"/>
      <c r="AH63" s="1366"/>
      <c r="AI63" s="1366"/>
      <c r="AJ63" s="1366"/>
      <c r="AK63" s="1366"/>
      <c r="AL63" s="1366"/>
      <c r="AM63" s="1366"/>
      <c r="AN63" s="1366"/>
      <c r="AO63" s="1366"/>
      <c r="AP63" s="1366"/>
      <c r="AQ63" s="1366"/>
      <c r="AR63" s="1366"/>
      <c r="AS63" s="1366"/>
      <c r="AT63" s="1366"/>
    </row>
    <row r="64" spans="1:46" ht="16.5" x14ac:dyDescent="0.3">
      <c r="A64" s="1361"/>
      <c r="B64" s="1362"/>
      <c r="C64" s="1362"/>
      <c r="D64" s="1362"/>
      <c r="E64" s="1362"/>
      <c r="F64" s="1362"/>
      <c r="G64" s="1363"/>
      <c r="H64" s="1362"/>
      <c r="I64" s="1362"/>
      <c r="J64" s="1362"/>
      <c r="K64" s="1361"/>
      <c r="L64" s="1361"/>
      <c r="M64" s="1361"/>
      <c r="N64" s="1361"/>
      <c r="O64" s="1361"/>
      <c r="P64" s="1361"/>
      <c r="Q64" s="1361"/>
      <c r="R64" s="1361"/>
      <c r="S64" s="1361"/>
      <c r="T64" s="1361"/>
      <c r="U64" s="1364"/>
      <c r="V64" s="1364"/>
      <c r="W64" s="1365"/>
      <c r="X64" s="1366"/>
      <c r="Y64" s="1366"/>
      <c r="Z64" s="1366"/>
      <c r="AA64" s="1366"/>
      <c r="AB64" s="1366"/>
      <c r="AC64" s="1366"/>
      <c r="AD64" s="1366"/>
      <c r="AE64" s="1366"/>
      <c r="AF64" s="1366"/>
      <c r="AG64" s="1366"/>
      <c r="AH64" s="1366"/>
      <c r="AI64" s="1366"/>
      <c r="AJ64" s="1366"/>
      <c r="AK64" s="1366"/>
      <c r="AL64" s="1366"/>
      <c r="AM64" s="1366"/>
      <c r="AN64" s="1366"/>
      <c r="AO64" s="1366"/>
      <c r="AP64" s="1366"/>
      <c r="AQ64" s="1366"/>
      <c r="AR64" s="1366"/>
      <c r="AS64" s="1366"/>
      <c r="AT64" s="1366"/>
    </row>
    <row r="65" spans="1:46" ht="16.5" x14ac:dyDescent="0.3">
      <c r="A65" s="1361"/>
      <c r="B65" s="1362"/>
      <c r="C65" s="1362"/>
      <c r="D65" s="1362"/>
      <c r="E65" s="1362"/>
      <c r="F65" s="1362"/>
      <c r="G65" s="1363"/>
      <c r="H65" s="1362"/>
      <c r="I65" s="1362"/>
      <c r="J65" s="1362"/>
      <c r="K65" s="1361"/>
      <c r="L65" s="1361"/>
      <c r="M65" s="1361"/>
      <c r="N65" s="1361"/>
      <c r="O65" s="1361"/>
      <c r="P65" s="1361"/>
      <c r="Q65" s="1361"/>
      <c r="R65" s="1361"/>
      <c r="S65" s="1361"/>
      <c r="T65" s="1361"/>
      <c r="U65" s="1364"/>
      <c r="V65" s="1364"/>
      <c r="W65" s="1365"/>
      <c r="X65" s="1366"/>
      <c r="Y65" s="1366"/>
      <c r="Z65" s="1366"/>
      <c r="AA65" s="1366"/>
      <c r="AB65" s="1366"/>
      <c r="AC65" s="1366"/>
      <c r="AD65" s="1366"/>
      <c r="AE65" s="1366"/>
      <c r="AF65" s="1366"/>
      <c r="AG65" s="1366"/>
      <c r="AH65" s="1366"/>
      <c r="AI65" s="1366"/>
      <c r="AJ65" s="1366"/>
      <c r="AK65" s="1366"/>
      <c r="AL65" s="1366"/>
      <c r="AM65" s="1366"/>
      <c r="AN65" s="1366"/>
      <c r="AO65" s="1366"/>
      <c r="AP65" s="1366"/>
      <c r="AQ65" s="1366"/>
      <c r="AR65" s="1366"/>
      <c r="AS65" s="1366"/>
      <c r="AT65" s="1366"/>
    </row>
    <row r="66" spans="1:46" ht="16.5" x14ac:dyDescent="0.3">
      <c r="A66" s="1361"/>
      <c r="B66" s="1362"/>
      <c r="C66" s="1362"/>
      <c r="D66" s="1362"/>
      <c r="E66" s="1362"/>
      <c r="F66" s="1362"/>
      <c r="G66" s="1363"/>
      <c r="H66" s="1362"/>
      <c r="I66" s="1362"/>
      <c r="J66" s="1362"/>
      <c r="K66" s="1361"/>
      <c r="L66" s="1361"/>
      <c r="M66" s="1361"/>
      <c r="N66" s="1361"/>
      <c r="O66" s="1361"/>
      <c r="P66" s="1361"/>
      <c r="Q66" s="1361"/>
      <c r="R66" s="1361"/>
      <c r="S66" s="1361"/>
      <c r="T66" s="1361"/>
      <c r="U66" s="1364"/>
      <c r="V66" s="1364"/>
      <c r="W66" s="1365"/>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row>
    <row r="67" spans="1:46" ht="16.5" x14ac:dyDescent="0.3">
      <c r="A67" s="1361"/>
      <c r="B67" s="1362"/>
      <c r="C67" s="1362"/>
      <c r="D67" s="1362"/>
      <c r="E67" s="1362"/>
      <c r="F67" s="1362"/>
      <c r="G67" s="1362"/>
      <c r="H67" s="1362"/>
      <c r="I67" s="1362"/>
      <c r="J67" s="1362"/>
      <c r="K67" s="1361"/>
      <c r="L67" s="1361"/>
      <c r="M67" s="1361"/>
      <c r="N67" s="1361"/>
      <c r="O67" s="1361"/>
      <c r="P67" s="1361"/>
      <c r="Q67" s="1361"/>
      <c r="R67" s="1361"/>
      <c r="S67" s="1361"/>
      <c r="T67" s="1361"/>
      <c r="U67" s="1364"/>
      <c r="V67" s="1364"/>
      <c r="W67" s="1365"/>
      <c r="X67" s="1366"/>
      <c r="Y67" s="1366"/>
      <c r="Z67" s="1366"/>
      <c r="AA67" s="1366"/>
      <c r="AB67" s="1366"/>
      <c r="AC67" s="1366"/>
      <c r="AD67" s="1366"/>
      <c r="AE67" s="1366"/>
      <c r="AF67" s="1366"/>
      <c r="AG67" s="1366"/>
      <c r="AH67" s="1366"/>
      <c r="AI67" s="1366"/>
      <c r="AJ67" s="1366"/>
      <c r="AK67" s="1366"/>
      <c r="AL67" s="1366"/>
      <c r="AM67" s="1366"/>
      <c r="AN67" s="1366"/>
      <c r="AO67" s="1366"/>
      <c r="AP67" s="1366"/>
      <c r="AQ67" s="1366"/>
      <c r="AR67" s="1366"/>
      <c r="AS67" s="1366"/>
      <c r="AT67" s="1366"/>
    </row>
    <row r="68" spans="1:46" ht="16.5" x14ac:dyDescent="0.3">
      <c r="A68" s="1361"/>
      <c r="B68" s="1362"/>
      <c r="C68" s="1362"/>
      <c r="D68" s="1362"/>
      <c r="E68" s="1362"/>
      <c r="F68" s="1362"/>
      <c r="G68" s="1362"/>
      <c r="H68" s="1362"/>
      <c r="I68" s="1362"/>
      <c r="J68" s="1362"/>
      <c r="K68" s="1361"/>
      <c r="L68" s="1361"/>
      <c r="M68" s="1361"/>
      <c r="N68" s="1361"/>
      <c r="O68" s="1361"/>
      <c r="P68" s="1361"/>
      <c r="Q68" s="1361"/>
      <c r="R68" s="1361"/>
      <c r="S68" s="1361"/>
      <c r="T68" s="1361"/>
      <c r="U68" s="1364"/>
      <c r="V68" s="1364"/>
      <c r="W68" s="1365"/>
      <c r="X68" s="1366"/>
      <c r="Y68" s="1366"/>
      <c r="Z68" s="1366"/>
      <c r="AA68" s="1366"/>
      <c r="AB68" s="1366"/>
      <c r="AC68" s="1366"/>
      <c r="AD68" s="1366"/>
      <c r="AE68" s="1366"/>
      <c r="AF68" s="1366"/>
      <c r="AG68" s="1366"/>
      <c r="AH68" s="1366"/>
      <c r="AI68" s="1366"/>
      <c r="AJ68" s="1366"/>
      <c r="AK68" s="1366"/>
      <c r="AL68" s="1366"/>
      <c r="AM68" s="1366"/>
      <c r="AN68" s="1366"/>
      <c r="AO68" s="1366"/>
      <c r="AP68" s="1366"/>
      <c r="AQ68" s="1366"/>
      <c r="AR68" s="1366"/>
      <c r="AS68" s="1366"/>
      <c r="AT68" s="1366"/>
    </row>
    <row r="69" spans="1:46" ht="16.5" x14ac:dyDescent="0.3">
      <c r="A69" s="1361"/>
      <c r="B69" s="1362"/>
      <c r="C69" s="1362"/>
      <c r="D69" s="1362"/>
      <c r="E69" s="1362"/>
      <c r="F69" s="1362"/>
      <c r="G69" s="1362"/>
      <c r="H69" s="1362"/>
      <c r="I69" s="1362"/>
      <c r="J69" s="1362"/>
      <c r="K69" s="1361"/>
      <c r="L69" s="1361"/>
      <c r="M69" s="1361"/>
      <c r="N69" s="1361"/>
      <c r="O69" s="1361"/>
      <c r="P69" s="1361"/>
      <c r="Q69" s="1361"/>
      <c r="R69" s="1361"/>
      <c r="S69" s="1361"/>
      <c r="T69" s="1361"/>
      <c r="U69" s="1364"/>
      <c r="V69" s="1364"/>
      <c r="W69" s="1365"/>
      <c r="X69" s="1366"/>
      <c r="Y69" s="1366"/>
      <c r="Z69" s="1366"/>
      <c r="AA69" s="1366"/>
      <c r="AB69" s="1366"/>
      <c r="AC69" s="1366"/>
      <c r="AD69" s="1366"/>
      <c r="AE69" s="1366"/>
      <c r="AF69" s="1366"/>
      <c r="AG69" s="1366"/>
      <c r="AH69" s="1366"/>
      <c r="AI69" s="1366"/>
      <c r="AJ69" s="1366"/>
      <c r="AK69" s="1366"/>
      <c r="AL69" s="1366"/>
      <c r="AM69" s="1366"/>
      <c r="AN69" s="1366"/>
      <c r="AO69" s="1366"/>
      <c r="AP69" s="1366"/>
      <c r="AQ69" s="1366"/>
      <c r="AR69" s="1366"/>
      <c r="AS69" s="1366"/>
      <c r="AT69" s="1366"/>
    </row>
    <row r="70" spans="1:46" ht="16.5" x14ac:dyDescent="0.3">
      <c r="A70" s="1361"/>
      <c r="B70" s="1362"/>
      <c r="C70" s="1362"/>
      <c r="D70" s="1362"/>
      <c r="E70" s="1362"/>
      <c r="F70" s="1362"/>
      <c r="G70" s="1362"/>
      <c r="H70" s="1362"/>
      <c r="I70" s="1362"/>
      <c r="J70" s="1362"/>
      <c r="K70" s="1361"/>
      <c r="L70" s="1361"/>
      <c r="M70" s="1361"/>
      <c r="N70" s="1361"/>
      <c r="O70" s="1361"/>
      <c r="P70" s="1361"/>
      <c r="Q70" s="1361"/>
      <c r="R70" s="1361"/>
      <c r="S70" s="1361"/>
      <c r="T70" s="1361"/>
      <c r="U70" s="1364"/>
      <c r="V70" s="1364"/>
      <c r="W70" s="1365"/>
      <c r="X70" s="1366"/>
      <c r="Y70" s="1366"/>
      <c r="Z70" s="1366"/>
      <c r="AA70" s="1366"/>
      <c r="AB70" s="1366"/>
      <c r="AC70" s="1366"/>
      <c r="AD70" s="1366"/>
      <c r="AE70" s="1366"/>
      <c r="AF70" s="1366"/>
      <c r="AG70" s="1366"/>
      <c r="AH70" s="1366"/>
      <c r="AI70" s="1366"/>
      <c r="AJ70" s="1366"/>
      <c r="AK70" s="1366"/>
      <c r="AL70" s="1366"/>
      <c r="AM70" s="1366"/>
      <c r="AN70" s="1366"/>
      <c r="AO70" s="1366"/>
      <c r="AP70" s="1366"/>
      <c r="AQ70" s="1366"/>
      <c r="AR70" s="1366"/>
      <c r="AS70" s="1366"/>
      <c r="AT70" s="1366"/>
    </row>
    <row r="71" spans="1:46" ht="16.5" x14ac:dyDescent="0.3">
      <c r="A71" s="1361"/>
      <c r="B71" s="1362"/>
      <c r="C71" s="1362"/>
      <c r="D71" s="1362"/>
      <c r="E71" s="1362"/>
      <c r="F71" s="1362"/>
      <c r="G71" s="1362"/>
      <c r="H71" s="1362"/>
      <c r="I71" s="1362"/>
      <c r="J71" s="1362"/>
      <c r="K71" s="1361"/>
      <c r="L71" s="1361"/>
      <c r="M71" s="1361"/>
      <c r="N71" s="1361"/>
      <c r="O71" s="1361"/>
      <c r="P71" s="1361"/>
      <c r="Q71" s="1361"/>
      <c r="R71" s="1361"/>
      <c r="S71" s="1361"/>
      <c r="T71" s="1361"/>
      <c r="U71" s="1364"/>
      <c r="V71" s="1364"/>
      <c r="W71" s="1365"/>
      <c r="X71" s="1366"/>
      <c r="Y71" s="1366"/>
      <c r="Z71" s="1366"/>
      <c r="AA71" s="1366"/>
      <c r="AB71" s="1366"/>
      <c r="AC71" s="1366"/>
      <c r="AD71" s="1366"/>
      <c r="AE71" s="1366"/>
      <c r="AF71" s="1366"/>
      <c r="AG71" s="1366"/>
      <c r="AH71" s="1366"/>
      <c r="AI71" s="1366"/>
      <c r="AJ71" s="1366"/>
      <c r="AK71" s="1366"/>
      <c r="AL71" s="1366"/>
      <c r="AM71" s="1366"/>
      <c r="AN71" s="1366"/>
      <c r="AO71" s="1366"/>
      <c r="AP71" s="1366"/>
      <c r="AQ71" s="1366"/>
      <c r="AR71" s="1366"/>
      <c r="AS71" s="1366"/>
      <c r="AT71" s="1366"/>
    </row>
    <row r="72" spans="1:46" ht="16.5" x14ac:dyDescent="0.3">
      <c r="A72" s="1361"/>
      <c r="B72" s="1362"/>
      <c r="C72" s="1362"/>
      <c r="D72" s="1362"/>
      <c r="E72" s="1362"/>
      <c r="F72" s="1362"/>
      <c r="G72" s="1362"/>
      <c r="H72" s="1362"/>
      <c r="I72" s="1362"/>
      <c r="J72" s="1362"/>
      <c r="K72" s="1361"/>
      <c r="L72" s="1361"/>
      <c r="M72" s="1361"/>
      <c r="N72" s="1361"/>
      <c r="O72" s="1361"/>
      <c r="P72" s="1361"/>
      <c r="Q72" s="1361"/>
      <c r="R72" s="1361"/>
      <c r="S72" s="1361"/>
      <c r="T72" s="1361"/>
      <c r="U72" s="1364"/>
      <c r="V72" s="1364"/>
      <c r="W72" s="1365"/>
      <c r="X72" s="1366"/>
      <c r="Y72" s="1366"/>
      <c r="Z72" s="1366"/>
      <c r="AA72" s="1366"/>
      <c r="AB72" s="1366"/>
      <c r="AC72" s="1366"/>
      <c r="AD72" s="1366"/>
      <c r="AE72" s="1366"/>
      <c r="AF72" s="1366"/>
      <c r="AG72" s="1366"/>
      <c r="AH72" s="1366"/>
      <c r="AI72" s="1366"/>
      <c r="AJ72" s="1366"/>
      <c r="AK72" s="1366"/>
      <c r="AL72" s="1366"/>
      <c r="AM72" s="1366"/>
      <c r="AN72" s="1366"/>
      <c r="AO72" s="1366"/>
      <c r="AP72" s="1366"/>
      <c r="AQ72" s="1366"/>
      <c r="AR72" s="1366"/>
      <c r="AS72" s="1366"/>
      <c r="AT72" s="1366"/>
    </row>
    <row r="73" spans="1:46" ht="16.5" x14ac:dyDescent="0.3">
      <c r="A73" s="1361"/>
      <c r="B73" s="1362"/>
      <c r="C73" s="1362"/>
      <c r="D73" s="1362"/>
      <c r="E73" s="1362"/>
      <c r="F73" s="1362"/>
      <c r="G73" s="1362"/>
      <c r="H73" s="1362"/>
      <c r="I73" s="1362"/>
      <c r="J73" s="1362"/>
      <c r="K73" s="1361"/>
      <c r="L73" s="1361"/>
      <c r="M73" s="1361"/>
      <c r="N73" s="1361"/>
      <c r="O73" s="1361"/>
      <c r="P73" s="1361"/>
      <c r="Q73" s="1361"/>
      <c r="R73" s="1361"/>
      <c r="S73" s="1361"/>
      <c r="T73" s="1361"/>
      <c r="U73" s="1364"/>
      <c r="V73" s="1364"/>
      <c r="W73" s="1365"/>
      <c r="X73" s="1366"/>
      <c r="Y73" s="1366"/>
      <c r="Z73" s="1366"/>
      <c r="AA73" s="1366"/>
      <c r="AB73" s="1366"/>
      <c r="AC73" s="1366"/>
      <c r="AD73" s="1366"/>
      <c r="AE73" s="1366"/>
      <c r="AF73" s="1366"/>
      <c r="AG73" s="1366"/>
      <c r="AH73" s="1366"/>
      <c r="AI73" s="1366"/>
      <c r="AJ73" s="1366"/>
      <c r="AK73" s="1366"/>
      <c r="AL73" s="1366"/>
      <c r="AM73" s="1366"/>
      <c r="AN73" s="1366"/>
      <c r="AO73" s="1366"/>
      <c r="AP73" s="1366"/>
      <c r="AQ73" s="1366"/>
      <c r="AR73" s="1366"/>
      <c r="AS73" s="1366"/>
      <c r="AT73" s="1366"/>
    </row>
    <row r="74" spans="1:46" ht="16.5" x14ac:dyDescent="0.3">
      <c r="A74" s="1361"/>
      <c r="B74" s="1362"/>
      <c r="C74" s="1362"/>
      <c r="D74" s="1362"/>
      <c r="E74" s="1362"/>
      <c r="F74" s="1362"/>
      <c r="G74" s="1362"/>
      <c r="H74" s="1362"/>
      <c r="I74" s="1362"/>
      <c r="J74" s="1362"/>
      <c r="K74" s="1361"/>
      <c r="L74" s="1361"/>
      <c r="M74" s="1361"/>
      <c r="N74" s="1361"/>
      <c r="O74" s="1361"/>
      <c r="P74" s="1361"/>
      <c r="Q74" s="1361"/>
      <c r="R74" s="1361"/>
      <c r="S74" s="1361"/>
      <c r="T74" s="1361"/>
      <c r="U74" s="1364"/>
      <c r="V74" s="1364"/>
      <c r="W74" s="1365"/>
      <c r="X74" s="1366"/>
      <c r="Y74" s="1366"/>
      <c r="Z74" s="1366"/>
      <c r="AA74" s="1366"/>
      <c r="AB74" s="1366"/>
      <c r="AC74" s="1366"/>
      <c r="AD74" s="1366"/>
      <c r="AE74" s="1366"/>
      <c r="AF74" s="1366"/>
      <c r="AG74" s="1366"/>
      <c r="AH74" s="1366"/>
      <c r="AI74" s="1366"/>
      <c r="AJ74" s="1366"/>
      <c r="AK74" s="1366"/>
      <c r="AL74" s="1366"/>
      <c r="AM74" s="1366"/>
      <c r="AN74" s="1366"/>
      <c r="AO74" s="1366"/>
      <c r="AP74" s="1366"/>
      <c r="AQ74" s="1366"/>
      <c r="AR74" s="1366"/>
      <c r="AS74" s="1366"/>
      <c r="AT74" s="1366"/>
    </row>
    <row r="75" spans="1:46" ht="16.5" x14ac:dyDescent="0.3">
      <c r="A75" s="1361"/>
      <c r="B75" s="1362"/>
      <c r="C75" s="1362"/>
      <c r="D75" s="1362"/>
      <c r="E75" s="1362"/>
      <c r="F75" s="1362"/>
      <c r="G75" s="1362"/>
      <c r="H75" s="1362"/>
      <c r="I75" s="1362"/>
      <c r="J75" s="1362"/>
      <c r="K75" s="1361"/>
      <c r="L75" s="1361"/>
      <c r="M75" s="1361"/>
      <c r="N75" s="1361"/>
      <c r="O75" s="1361"/>
      <c r="P75" s="1361"/>
      <c r="Q75" s="1361"/>
      <c r="R75" s="1361"/>
      <c r="S75" s="1361"/>
      <c r="T75" s="1361"/>
      <c r="U75" s="1364"/>
      <c r="V75" s="1364"/>
      <c r="W75" s="1365"/>
      <c r="X75" s="1366"/>
      <c r="Y75" s="1366"/>
      <c r="Z75" s="1366"/>
      <c r="AA75" s="1366"/>
      <c r="AB75" s="1366"/>
      <c r="AC75" s="1366"/>
      <c r="AD75" s="1366"/>
      <c r="AE75" s="1366"/>
      <c r="AF75" s="1366"/>
      <c r="AG75" s="1366"/>
      <c r="AH75" s="1366"/>
      <c r="AI75" s="1366"/>
      <c r="AJ75" s="1366"/>
      <c r="AK75" s="1366"/>
      <c r="AL75" s="1366"/>
      <c r="AM75" s="1366"/>
      <c r="AN75" s="1366"/>
      <c r="AO75" s="1366"/>
      <c r="AP75" s="1366"/>
      <c r="AQ75" s="1366"/>
      <c r="AR75" s="1366"/>
      <c r="AS75" s="1366"/>
      <c r="AT75" s="1366"/>
    </row>
    <row r="76" spans="1:46" ht="16.5" x14ac:dyDescent="0.3">
      <c r="A76" s="1361"/>
      <c r="B76" s="1362"/>
      <c r="C76" s="1362"/>
      <c r="D76" s="1362"/>
      <c r="E76" s="1362"/>
      <c r="F76" s="1362"/>
      <c r="G76" s="1362"/>
      <c r="H76" s="1362"/>
      <c r="I76" s="1362"/>
      <c r="J76" s="1362"/>
      <c r="K76" s="1361"/>
      <c r="L76" s="1361"/>
      <c r="M76" s="1361"/>
      <c r="N76" s="1361"/>
      <c r="O76" s="1361"/>
      <c r="P76" s="1361"/>
      <c r="Q76" s="1361"/>
      <c r="R76" s="1361"/>
      <c r="S76" s="1361"/>
      <c r="T76" s="1361"/>
      <c r="U76" s="1364"/>
      <c r="V76" s="1364"/>
      <c r="W76" s="1365"/>
      <c r="X76" s="1366"/>
      <c r="Y76" s="1366"/>
      <c r="Z76" s="1366"/>
      <c r="AA76" s="1366"/>
      <c r="AB76" s="1366"/>
      <c r="AC76" s="1366"/>
      <c r="AD76" s="1366"/>
      <c r="AE76" s="1366"/>
      <c r="AF76" s="1366"/>
      <c r="AG76" s="1366"/>
      <c r="AH76" s="1366"/>
      <c r="AI76" s="1366"/>
      <c r="AJ76" s="1366"/>
      <c r="AK76" s="1366"/>
      <c r="AL76" s="1366"/>
      <c r="AM76" s="1366"/>
      <c r="AN76" s="1366"/>
      <c r="AO76" s="1366"/>
      <c r="AP76" s="1366"/>
      <c r="AQ76" s="1366"/>
      <c r="AR76" s="1366"/>
      <c r="AS76" s="1366"/>
      <c r="AT76" s="1366"/>
    </row>
    <row r="77" spans="1:46" ht="16.5" x14ac:dyDescent="0.3">
      <c r="A77" s="1361"/>
      <c r="B77" s="1362"/>
      <c r="C77" s="1362"/>
      <c r="D77" s="1362"/>
      <c r="E77" s="1362"/>
      <c r="F77" s="1362"/>
      <c r="G77" s="1362"/>
      <c r="H77" s="1362"/>
      <c r="I77" s="1362"/>
      <c r="J77" s="1362"/>
      <c r="K77" s="1361"/>
      <c r="L77" s="1361"/>
      <c r="M77" s="1361"/>
      <c r="N77" s="1361"/>
      <c r="O77" s="1361"/>
      <c r="P77" s="1361"/>
      <c r="Q77" s="1361"/>
      <c r="R77" s="1361"/>
      <c r="S77" s="1361"/>
      <c r="T77" s="1361"/>
      <c r="U77" s="1364"/>
      <c r="V77" s="1364"/>
      <c r="W77" s="1365"/>
      <c r="X77" s="1366"/>
      <c r="Y77" s="1366"/>
      <c r="Z77" s="1366"/>
      <c r="AA77" s="1366"/>
      <c r="AB77" s="1366"/>
      <c r="AC77" s="1366"/>
      <c r="AD77" s="1366"/>
      <c r="AE77" s="1366"/>
      <c r="AF77" s="1366"/>
      <c r="AG77" s="1366"/>
      <c r="AH77" s="1366"/>
      <c r="AI77" s="1366"/>
      <c r="AJ77" s="1366"/>
      <c r="AK77" s="1366"/>
      <c r="AL77" s="1366"/>
      <c r="AM77" s="1366"/>
      <c r="AN77" s="1366"/>
      <c r="AO77" s="1366"/>
      <c r="AP77" s="1366"/>
      <c r="AQ77" s="1366"/>
      <c r="AR77" s="1366"/>
      <c r="AS77" s="1366"/>
      <c r="AT77" s="1366"/>
    </row>
    <row r="78" spans="1:46" ht="16.5" x14ac:dyDescent="0.3">
      <c r="A78" s="1361"/>
      <c r="B78" s="1362"/>
      <c r="C78" s="1362"/>
      <c r="D78" s="1362"/>
      <c r="E78" s="1362"/>
      <c r="F78" s="1362"/>
      <c r="G78" s="1362"/>
      <c r="H78" s="1362"/>
      <c r="I78" s="1362"/>
      <c r="J78" s="1362"/>
      <c r="K78" s="1361"/>
      <c r="L78" s="1361"/>
      <c r="M78" s="1361"/>
      <c r="N78" s="1361"/>
      <c r="O78" s="1361"/>
      <c r="P78" s="1361"/>
      <c r="Q78" s="1361"/>
      <c r="R78" s="1361"/>
      <c r="S78" s="1361"/>
      <c r="T78" s="1361"/>
      <c r="U78" s="1364"/>
      <c r="V78" s="1364"/>
      <c r="W78" s="1365"/>
      <c r="X78" s="1366"/>
      <c r="Y78" s="1366"/>
      <c r="Z78" s="1366"/>
      <c r="AA78" s="1366"/>
      <c r="AB78" s="1366"/>
      <c r="AC78" s="1366"/>
      <c r="AD78" s="1366"/>
      <c r="AE78" s="1366"/>
      <c r="AF78" s="1366"/>
      <c r="AG78" s="1366"/>
      <c r="AH78" s="1366"/>
      <c r="AI78" s="1366"/>
      <c r="AJ78" s="1366"/>
      <c r="AK78" s="1366"/>
      <c r="AL78" s="1366"/>
      <c r="AM78" s="1366"/>
      <c r="AN78" s="1366"/>
      <c r="AO78" s="1366"/>
      <c r="AP78" s="1366"/>
      <c r="AQ78" s="1366"/>
      <c r="AR78" s="1366"/>
      <c r="AS78" s="1366"/>
      <c r="AT78" s="1366"/>
    </row>
    <row r="79" spans="1:46" ht="16.5" x14ac:dyDescent="0.3">
      <c r="A79" s="1361"/>
      <c r="B79" s="1362"/>
      <c r="C79" s="1362"/>
      <c r="D79" s="1362"/>
      <c r="E79" s="1362"/>
      <c r="F79" s="1362"/>
      <c r="G79" s="1362"/>
      <c r="H79" s="1362"/>
      <c r="I79" s="1362"/>
      <c r="J79" s="1362"/>
      <c r="K79" s="1361"/>
      <c r="L79" s="1361"/>
      <c r="M79" s="1361"/>
      <c r="N79" s="1361"/>
      <c r="O79" s="1361"/>
      <c r="P79" s="1361"/>
      <c r="Q79" s="1361"/>
      <c r="R79" s="1361"/>
      <c r="S79" s="1361"/>
      <c r="T79" s="1361"/>
      <c r="U79" s="1364"/>
      <c r="V79" s="1364"/>
      <c r="W79" s="1365"/>
      <c r="X79" s="1366"/>
      <c r="Y79" s="1366"/>
      <c r="Z79" s="1366"/>
      <c r="AA79" s="1366"/>
      <c r="AB79" s="1366"/>
      <c r="AC79" s="1366"/>
      <c r="AD79" s="1366"/>
      <c r="AE79" s="1366"/>
      <c r="AF79" s="1366"/>
      <c r="AG79" s="1366"/>
      <c r="AH79" s="1366"/>
      <c r="AI79" s="1366"/>
      <c r="AJ79" s="1366"/>
      <c r="AK79" s="1366"/>
      <c r="AL79" s="1366"/>
      <c r="AM79" s="1366"/>
      <c r="AN79" s="1366"/>
      <c r="AO79" s="1366"/>
      <c r="AP79" s="1366"/>
      <c r="AQ79" s="1366"/>
      <c r="AR79" s="1366"/>
      <c r="AS79" s="1366"/>
      <c r="AT79" s="1366"/>
    </row>
    <row r="80" spans="1:46" ht="16.5" x14ac:dyDescent="0.3">
      <c r="A80" s="1361"/>
      <c r="B80" s="1362"/>
      <c r="C80" s="1362"/>
      <c r="D80" s="1362"/>
      <c r="E80" s="1362"/>
      <c r="F80" s="1362"/>
      <c r="G80" s="1362"/>
      <c r="H80" s="1362"/>
      <c r="I80" s="1362"/>
      <c r="J80" s="1362"/>
      <c r="K80" s="1361"/>
      <c r="L80" s="1361"/>
      <c r="M80" s="1361"/>
      <c r="N80" s="1361"/>
      <c r="O80" s="1361"/>
      <c r="P80" s="1361"/>
      <c r="Q80" s="1361"/>
      <c r="R80" s="1361"/>
      <c r="S80" s="1361"/>
      <c r="T80" s="1361"/>
      <c r="U80" s="1364"/>
      <c r="V80" s="1364"/>
      <c r="W80" s="1365"/>
      <c r="X80" s="1366"/>
      <c r="Y80" s="1366"/>
      <c r="Z80" s="1366"/>
      <c r="AA80" s="1366"/>
      <c r="AB80" s="1366"/>
      <c r="AC80" s="1366"/>
      <c r="AD80" s="1366"/>
      <c r="AE80" s="1366"/>
      <c r="AF80" s="1366"/>
      <c r="AG80" s="1366"/>
      <c r="AH80" s="1366"/>
      <c r="AI80" s="1366"/>
      <c r="AJ80" s="1366"/>
      <c r="AK80" s="1366"/>
      <c r="AL80" s="1366"/>
      <c r="AM80" s="1366"/>
      <c r="AN80" s="1366"/>
      <c r="AO80" s="1366"/>
      <c r="AP80" s="1366"/>
      <c r="AQ80" s="1366"/>
      <c r="AR80" s="1366"/>
      <c r="AS80" s="1366"/>
      <c r="AT80" s="1366"/>
    </row>
    <row r="81" spans="1:46" ht="16.5" x14ac:dyDescent="0.3">
      <c r="A81" s="1361"/>
      <c r="B81" s="1362"/>
      <c r="C81" s="1362"/>
      <c r="D81" s="1362"/>
      <c r="E81" s="1362"/>
      <c r="F81" s="1362"/>
      <c r="G81" s="1362"/>
      <c r="H81" s="1362"/>
      <c r="I81" s="1362"/>
      <c r="J81" s="1362"/>
      <c r="K81" s="1361"/>
      <c r="L81" s="1361"/>
      <c r="M81" s="1361"/>
      <c r="N81" s="1361"/>
      <c r="O81" s="1361"/>
      <c r="P81" s="1361"/>
      <c r="Q81" s="1361"/>
      <c r="R81" s="1361"/>
      <c r="S81" s="1361"/>
      <c r="T81" s="1361"/>
      <c r="U81" s="1364"/>
      <c r="V81" s="1364"/>
      <c r="W81" s="1365"/>
      <c r="X81" s="1366"/>
      <c r="Y81" s="1366"/>
      <c r="Z81" s="1366"/>
      <c r="AA81" s="1366"/>
      <c r="AB81" s="1366"/>
      <c r="AC81" s="1366"/>
      <c r="AD81" s="1366"/>
      <c r="AE81" s="1366"/>
      <c r="AF81" s="1366"/>
      <c r="AG81" s="1366"/>
      <c r="AH81" s="1366"/>
      <c r="AI81" s="1366"/>
      <c r="AJ81" s="1366"/>
      <c r="AK81" s="1366"/>
      <c r="AL81" s="1366"/>
      <c r="AM81" s="1366"/>
      <c r="AN81" s="1366"/>
      <c r="AO81" s="1366"/>
      <c r="AP81" s="1366"/>
      <c r="AQ81" s="1366"/>
      <c r="AR81" s="1366"/>
      <c r="AS81" s="1366"/>
      <c r="AT81" s="1366"/>
    </row>
    <row r="82" spans="1:46" ht="16.5" x14ac:dyDescent="0.3">
      <c r="A82" s="1361"/>
      <c r="B82" s="1362"/>
      <c r="C82" s="1362"/>
      <c r="D82" s="1362"/>
      <c r="E82" s="1362"/>
      <c r="F82" s="1362"/>
      <c r="G82" s="1362"/>
      <c r="H82" s="1362"/>
      <c r="I82" s="1362"/>
      <c r="J82" s="1362"/>
      <c r="K82" s="1361"/>
      <c r="L82" s="1361"/>
      <c r="M82" s="1361"/>
      <c r="N82" s="1361"/>
      <c r="O82" s="1361"/>
      <c r="P82" s="1361"/>
      <c r="Q82" s="1361"/>
      <c r="R82" s="1361"/>
      <c r="S82" s="1361"/>
      <c r="T82" s="1361"/>
      <c r="U82" s="1364"/>
      <c r="V82" s="1364"/>
      <c r="W82" s="1365"/>
      <c r="X82" s="1366"/>
      <c r="Y82" s="1366"/>
      <c r="Z82" s="1366"/>
      <c r="AA82" s="1366"/>
      <c r="AB82" s="1366"/>
      <c r="AC82" s="1366"/>
      <c r="AD82" s="1366"/>
      <c r="AE82" s="1366"/>
      <c r="AF82" s="1366"/>
      <c r="AG82" s="1366"/>
      <c r="AH82" s="1366"/>
      <c r="AI82" s="1366"/>
      <c r="AJ82" s="1366"/>
      <c r="AK82" s="1366"/>
      <c r="AL82" s="1366"/>
      <c r="AM82" s="1366"/>
      <c r="AN82" s="1366"/>
      <c r="AO82" s="1366"/>
      <c r="AP82" s="1366"/>
      <c r="AQ82" s="1366"/>
      <c r="AR82" s="1366"/>
      <c r="AS82" s="1366"/>
      <c r="AT82" s="1366"/>
    </row>
    <row r="83" spans="1:46" ht="16.5" x14ac:dyDescent="0.3">
      <c r="A83" s="1361"/>
      <c r="B83" s="1362"/>
      <c r="C83" s="1362"/>
      <c r="D83" s="1362"/>
      <c r="E83" s="1362"/>
      <c r="F83" s="1362"/>
      <c r="G83" s="1362"/>
      <c r="H83" s="1362"/>
      <c r="I83" s="1362"/>
      <c r="J83" s="1362"/>
      <c r="K83" s="1361"/>
      <c r="L83" s="1361"/>
      <c r="M83" s="1361"/>
      <c r="N83" s="1361"/>
      <c r="O83" s="1361"/>
      <c r="P83" s="1361"/>
      <c r="Q83" s="1361"/>
      <c r="R83" s="1361"/>
      <c r="S83" s="1361"/>
      <c r="T83" s="1361"/>
      <c r="U83" s="1364"/>
      <c r="V83" s="1364"/>
      <c r="W83" s="1365"/>
      <c r="X83" s="1366"/>
      <c r="Y83" s="1366"/>
      <c r="Z83" s="1366"/>
      <c r="AA83" s="1366"/>
      <c r="AB83" s="1366"/>
      <c r="AC83" s="1366"/>
      <c r="AD83" s="1366"/>
      <c r="AE83" s="1366"/>
      <c r="AF83" s="1366"/>
      <c r="AG83" s="1366"/>
      <c r="AH83" s="1366"/>
      <c r="AI83" s="1366"/>
      <c r="AJ83" s="1366"/>
      <c r="AK83" s="1366"/>
      <c r="AL83" s="1366"/>
      <c r="AM83" s="1366"/>
      <c r="AN83" s="1366"/>
      <c r="AO83" s="1366"/>
      <c r="AP83" s="1366"/>
      <c r="AQ83" s="1366"/>
      <c r="AR83" s="1366"/>
      <c r="AS83" s="1366"/>
      <c r="AT83" s="1366"/>
    </row>
    <row r="84" spans="1:46" ht="16.5" x14ac:dyDescent="0.3">
      <c r="A84" s="1361"/>
      <c r="B84" s="1362"/>
      <c r="C84" s="1362"/>
      <c r="D84" s="1362"/>
      <c r="E84" s="1362"/>
      <c r="F84" s="1362"/>
      <c r="G84" s="1362"/>
      <c r="H84" s="1362"/>
      <c r="I84" s="1362"/>
      <c r="J84" s="1362"/>
      <c r="K84" s="1361"/>
      <c r="L84" s="1361"/>
      <c r="M84" s="1361"/>
      <c r="N84" s="1361"/>
      <c r="O84" s="1361"/>
      <c r="P84" s="1361"/>
      <c r="Q84" s="1361"/>
      <c r="R84" s="1361"/>
      <c r="S84" s="1361"/>
      <c r="T84" s="1361"/>
      <c r="U84" s="1364"/>
      <c r="V84" s="1364"/>
      <c r="W84" s="1365"/>
      <c r="X84" s="1366"/>
      <c r="Y84" s="1366"/>
      <c r="Z84" s="1366"/>
      <c r="AA84" s="1366"/>
      <c r="AB84" s="1366"/>
      <c r="AC84" s="1366"/>
      <c r="AD84" s="1366"/>
      <c r="AE84" s="1366"/>
      <c r="AF84" s="1366"/>
      <c r="AG84" s="1366"/>
      <c r="AH84" s="1366"/>
      <c r="AI84" s="1366"/>
      <c r="AJ84" s="1366"/>
      <c r="AK84" s="1366"/>
      <c r="AL84" s="1366"/>
      <c r="AM84" s="1366"/>
      <c r="AN84" s="1366"/>
      <c r="AO84" s="1366"/>
      <c r="AP84" s="1366"/>
      <c r="AQ84" s="1366"/>
      <c r="AR84" s="1366"/>
      <c r="AS84" s="1366"/>
      <c r="AT84" s="1366"/>
    </row>
    <row r="85" spans="1:46" ht="16.5" x14ac:dyDescent="0.3">
      <c r="A85" s="1361"/>
      <c r="B85" s="1362"/>
      <c r="C85" s="1362"/>
      <c r="D85" s="1362"/>
      <c r="E85" s="1362"/>
      <c r="F85" s="1362"/>
      <c r="G85" s="1362"/>
      <c r="H85" s="1362"/>
      <c r="I85" s="1362"/>
      <c r="J85" s="1362"/>
      <c r="K85" s="1361"/>
      <c r="L85" s="1361"/>
      <c r="M85" s="1361"/>
      <c r="N85" s="1361"/>
      <c r="O85" s="1361"/>
      <c r="P85" s="1361"/>
      <c r="Q85" s="1361"/>
      <c r="R85" s="1361"/>
      <c r="S85" s="1361"/>
      <c r="T85" s="1361"/>
      <c r="U85" s="1364"/>
      <c r="V85" s="1364"/>
      <c r="W85" s="1365"/>
      <c r="X85" s="1366"/>
      <c r="Y85" s="1366"/>
      <c r="Z85" s="1366"/>
      <c r="AA85" s="1366"/>
      <c r="AB85" s="1366"/>
      <c r="AC85" s="1366"/>
      <c r="AD85" s="1366"/>
      <c r="AE85" s="1366"/>
      <c r="AF85" s="1366"/>
      <c r="AG85" s="1366"/>
      <c r="AH85" s="1366"/>
      <c r="AI85" s="1366"/>
      <c r="AJ85" s="1366"/>
      <c r="AK85" s="1366"/>
      <c r="AL85" s="1366"/>
      <c r="AM85" s="1366"/>
      <c r="AN85" s="1366"/>
      <c r="AO85" s="1366"/>
      <c r="AP85" s="1366"/>
      <c r="AQ85" s="1366"/>
      <c r="AR85" s="1366"/>
      <c r="AS85" s="1366"/>
      <c r="AT85" s="1366"/>
    </row>
    <row r="86" spans="1:46" ht="16.5" x14ac:dyDescent="0.3">
      <c r="A86" s="1361"/>
      <c r="B86" s="1362"/>
      <c r="C86" s="1362"/>
      <c r="D86" s="1362"/>
      <c r="E86" s="1362"/>
      <c r="F86" s="1362"/>
      <c r="G86" s="1362"/>
      <c r="H86" s="1362"/>
      <c r="I86" s="1362"/>
      <c r="J86" s="1362"/>
      <c r="K86" s="1361"/>
      <c r="L86" s="1361"/>
      <c r="M86" s="1361"/>
      <c r="N86" s="1361"/>
      <c r="O86" s="1361"/>
      <c r="P86" s="1361"/>
      <c r="Q86" s="1361"/>
      <c r="R86" s="1361"/>
      <c r="S86" s="1361"/>
      <c r="T86" s="1361"/>
      <c r="U86" s="1364"/>
      <c r="V86" s="1364"/>
      <c r="W86" s="1365"/>
      <c r="X86" s="1366"/>
      <c r="Y86" s="1366"/>
      <c r="Z86" s="1366"/>
      <c r="AA86" s="1366"/>
      <c r="AB86" s="1366"/>
      <c r="AC86" s="1366"/>
      <c r="AD86" s="1366"/>
      <c r="AE86" s="1366"/>
      <c r="AF86" s="1366"/>
      <c r="AG86" s="1366"/>
      <c r="AH86" s="1366"/>
      <c r="AI86" s="1366"/>
      <c r="AJ86" s="1366"/>
      <c r="AK86" s="1366"/>
      <c r="AL86" s="1366"/>
      <c r="AM86" s="1366"/>
      <c r="AN86" s="1366"/>
      <c r="AO86" s="1366"/>
      <c r="AP86" s="1366"/>
      <c r="AQ86" s="1366"/>
      <c r="AR86" s="1366"/>
      <c r="AS86" s="1366"/>
      <c r="AT86" s="1366"/>
    </row>
    <row r="87" spans="1:46" ht="16.5" x14ac:dyDescent="0.3">
      <c r="A87" s="1361"/>
      <c r="B87" s="1362"/>
      <c r="C87" s="1362"/>
      <c r="D87" s="1362"/>
      <c r="E87" s="1362"/>
      <c r="F87" s="1362"/>
      <c r="G87" s="1362"/>
      <c r="H87" s="1362"/>
      <c r="I87" s="1362"/>
      <c r="J87" s="1362"/>
      <c r="K87" s="1361"/>
      <c r="L87" s="1361"/>
      <c r="M87" s="1361"/>
      <c r="N87" s="1361"/>
      <c r="O87" s="1361"/>
      <c r="P87" s="1361"/>
      <c r="Q87" s="1361"/>
      <c r="R87" s="1361"/>
      <c r="S87" s="1361"/>
      <c r="T87" s="1361"/>
      <c r="U87" s="1364"/>
      <c r="V87" s="1364"/>
      <c r="W87" s="1365"/>
      <c r="X87" s="1366"/>
      <c r="Y87" s="1366"/>
      <c r="Z87" s="1366"/>
      <c r="AA87" s="1366"/>
      <c r="AB87" s="1366"/>
      <c r="AC87" s="1366"/>
      <c r="AD87" s="1366"/>
      <c r="AE87" s="1366"/>
      <c r="AF87" s="1366"/>
      <c r="AG87" s="1366"/>
      <c r="AH87" s="1366"/>
      <c r="AI87" s="1366"/>
      <c r="AJ87" s="1366"/>
      <c r="AK87" s="1366"/>
      <c r="AL87" s="1366"/>
      <c r="AM87" s="1366"/>
      <c r="AN87" s="1366"/>
      <c r="AO87" s="1366"/>
      <c r="AP87" s="1366"/>
      <c r="AQ87" s="1366"/>
      <c r="AR87" s="1366"/>
      <c r="AS87" s="1366"/>
      <c r="AT87" s="1366"/>
    </row>
    <row r="88" spans="1:46" ht="16.5" x14ac:dyDescent="0.3">
      <c r="A88" s="1361"/>
      <c r="B88" s="1362"/>
      <c r="C88" s="1362"/>
      <c r="D88" s="1362"/>
      <c r="E88" s="1362"/>
      <c r="F88" s="1362"/>
      <c r="G88" s="1362"/>
      <c r="H88" s="1362"/>
      <c r="I88" s="1362"/>
      <c r="J88" s="1362"/>
      <c r="K88" s="1361"/>
      <c r="L88" s="1361"/>
      <c r="M88" s="1361"/>
      <c r="N88" s="1361"/>
      <c r="O88" s="1361"/>
      <c r="P88" s="1361"/>
      <c r="Q88" s="1361"/>
      <c r="R88" s="1361"/>
      <c r="S88" s="1361"/>
      <c r="T88" s="1361"/>
      <c r="U88" s="1364"/>
      <c r="V88" s="1364"/>
      <c r="W88" s="1365"/>
      <c r="X88" s="1366"/>
      <c r="Y88" s="1366"/>
      <c r="Z88" s="1366"/>
      <c r="AA88" s="1366"/>
      <c r="AB88" s="1366"/>
      <c r="AC88" s="1366"/>
      <c r="AD88" s="1366"/>
      <c r="AE88" s="1366"/>
      <c r="AF88" s="1366"/>
      <c r="AG88" s="1366"/>
      <c r="AH88" s="1366"/>
      <c r="AI88" s="1366"/>
      <c r="AJ88" s="1366"/>
      <c r="AK88" s="1366"/>
      <c r="AL88" s="1366"/>
      <c r="AM88" s="1366"/>
      <c r="AN88" s="1366"/>
      <c r="AO88" s="1366"/>
      <c r="AP88" s="1366"/>
      <c r="AQ88" s="1366"/>
      <c r="AR88" s="1366"/>
      <c r="AS88" s="1366"/>
      <c r="AT88" s="1366"/>
    </row>
    <row r="89" spans="1:46" ht="16.5" x14ac:dyDescent="0.3">
      <c r="A89" s="1361"/>
      <c r="B89" s="1362"/>
      <c r="C89" s="1362"/>
      <c r="D89" s="1362"/>
      <c r="E89" s="1362"/>
      <c r="F89" s="1362"/>
      <c r="G89" s="1362"/>
      <c r="H89" s="1362"/>
      <c r="I89" s="1362"/>
      <c r="J89" s="1362"/>
      <c r="K89" s="1361"/>
      <c r="L89" s="1361"/>
      <c r="M89" s="1361"/>
      <c r="N89" s="1361"/>
      <c r="O89" s="1361"/>
      <c r="P89" s="1361"/>
      <c r="Q89" s="1361"/>
      <c r="R89" s="1361"/>
      <c r="S89" s="1361"/>
      <c r="T89" s="1361"/>
      <c r="U89" s="1364"/>
      <c r="V89" s="1364"/>
      <c r="W89" s="1365"/>
      <c r="X89" s="1366"/>
      <c r="Y89" s="1366"/>
      <c r="Z89" s="1366"/>
      <c r="AA89" s="1366"/>
      <c r="AB89" s="1366"/>
      <c r="AC89" s="1366"/>
      <c r="AD89" s="1366"/>
      <c r="AE89" s="1366"/>
      <c r="AF89" s="1366"/>
      <c r="AG89" s="1366"/>
      <c r="AH89" s="1366"/>
      <c r="AI89" s="1366"/>
      <c r="AJ89" s="1366"/>
      <c r="AK89" s="1366"/>
      <c r="AL89" s="1366"/>
      <c r="AM89" s="1366"/>
      <c r="AN89" s="1366"/>
      <c r="AO89" s="1366"/>
      <c r="AP89" s="1366"/>
      <c r="AQ89" s="1366"/>
      <c r="AR89" s="1366"/>
      <c r="AS89" s="1366"/>
      <c r="AT89" s="1366"/>
    </row>
    <row r="90" spans="1:46" ht="16.5" x14ac:dyDescent="0.3">
      <c r="A90" s="1361"/>
      <c r="B90" s="1362"/>
      <c r="C90" s="1362"/>
      <c r="D90" s="1362"/>
      <c r="E90" s="1362"/>
      <c r="F90" s="1362"/>
      <c r="G90" s="1362"/>
      <c r="H90" s="1362"/>
      <c r="I90" s="1362"/>
      <c r="J90" s="1362"/>
      <c r="K90" s="1361"/>
      <c r="L90" s="1361"/>
      <c r="M90" s="1361"/>
      <c r="N90" s="1361"/>
      <c r="O90" s="1361"/>
      <c r="P90" s="1361"/>
      <c r="Q90" s="1361"/>
      <c r="R90" s="1361"/>
      <c r="S90" s="1361"/>
      <c r="T90" s="1361"/>
      <c r="U90" s="1364"/>
      <c r="V90" s="1364"/>
      <c r="W90" s="1365"/>
      <c r="X90" s="1366"/>
      <c r="Y90" s="1366"/>
      <c r="Z90" s="1366"/>
      <c r="AA90" s="1366"/>
      <c r="AB90" s="1366"/>
      <c r="AC90" s="1366"/>
      <c r="AD90" s="1366"/>
      <c r="AE90" s="1366"/>
      <c r="AF90" s="1366"/>
      <c r="AG90" s="1366"/>
      <c r="AH90" s="1366"/>
      <c r="AI90" s="1366"/>
      <c r="AJ90" s="1366"/>
      <c r="AK90" s="1366"/>
      <c r="AL90" s="1366"/>
      <c r="AM90" s="1366"/>
      <c r="AN90" s="1366"/>
      <c r="AO90" s="1366"/>
      <c r="AP90" s="1366"/>
      <c r="AQ90" s="1366"/>
      <c r="AR90" s="1366"/>
      <c r="AS90" s="1366"/>
      <c r="AT90" s="1366"/>
    </row>
    <row r="91" spans="1:46" ht="16.5" x14ac:dyDescent="0.3">
      <c r="A91" s="1361"/>
      <c r="B91" s="1362"/>
      <c r="C91" s="1362"/>
      <c r="D91" s="1362"/>
      <c r="E91" s="1362"/>
      <c r="F91" s="1362"/>
      <c r="G91" s="1362"/>
      <c r="H91" s="1362"/>
      <c r="I91" s="1362"/>
      <c r="J91" s="1362"/>
      <c r="K91" s="1361"/>
      <c r="L91" s="1361"/>
      <c r="M91" s="1361"/>
      <c r="N91" s="1361"/>
      <c r="O91" s="1361"/>
      <c r="P91" s="1361"/>
      <c r="Q91" s="1361"/>
      <c r="R91" s="1361"/>
      <c r="S91" s="1361"/>
      <c r="T91" s="1361"/>
      <c r="U91" s="1364"/>
      <c r="V91" s="1364"/>
      <c r="W91" s="1365"/>
      <c r="X91" s="1366"/>
      <c r="Y91" s="1366"/>
      <c r="Z91" s="1366"/>
      <c r="AA91" s="1366"/>
      <c r="AB91" s="1366"/>
      <c r="AC91" s="1366"/>
      <c r="AD91" s="1366"/>
      <c r="AE91" s="1366"/>
      <c r="AF91" s="1366"/>
      <c r="AG91" s="1366"/>
      <c r="AH91" s="1366"/>
      <c r="AI91" s="1366"/>
      <c r="AJ91" s="1366"/>
      <c r="AK91" s="1366"/>
      <c r="AL91" s="1366"/>
      <c r="AM91" s="1366"/>
      <c r="AN91" s="1366"/>
      <c r="AO91" s="1366"/>
      <c r="AP91" s="1366"/>
      <c r="AQ91" s="1366"/>
      <c r="AR91" s="1366"/>
      <c r="AS91" s="1366"/>
      <c r="AT91" s="1366"/>
    </row>
    <row r="92" spans="1:46" ht="16.5" x14ac:dyDescent="0.3">
      <c r="A92" s="1361"/>
      <c r="B92" s="1362"/>
      <c r="C92" s="1362"/>
      <c r="D92" s="1362"/>
      <c r="E92" s="1362"/>
      <c r="F92" s="1362"/>
      <c r="G92" s="1362"/>
      <c r="H92" s="1362"/>
      <c r="I92" s="1362"/>
      <c r="J92" s="1362"/>
      <c r="K92" s="1361"/>
      <c r="L92" s="1361"/>
      <c r="M92" s="1361"/>
      <c r="N92" s="1361"/>
      <c r="O92" s="1361"/>
      <c r="P92" s="1361"/>
      <c r="Q92" s="1361"/>
      <c r="R92" s="1361"/>
      <c r="S92" s="1361"/>
      <c r="T92" s="1361"/>
      <c r="U92" s="1364"/>
      <c r="V92" s="1364"/>
      <c r="W92" s="1365"/>
      <c r="X92" s="1366"/>
      <c r="Y92" s="1366"/>
      <c r="Z92" s="1366"/>
      <c r="AA92" s="1366"/>
      <c r="AB92" s="1366"/>
      <c r="AC92" s="1366"/>
      <c r="AD92" s="1366"/>
      <c r="AE92" s="1366"/>
      <c r="AF92" s="1366"/>
      <c r="AG92" s="1366"/>
      <c r="AH92" s="1366"/>
      <c r="AI92" s="1366"/>
      <c r="AJ92" s="1366"/>
      <c r="AK92" s="1366"/>
      <c r="AL92" s="1366"/>
      <c r="AM92" s="1366"/>
      <c r="AN92" s="1366"/>
      <c r="AO92" s="1366"/>
      <c r="AP92" s="1366"/>
      <c r="AQ92" s="1366"/>
      <c r="AR92" s="1366"/>
      <c r="AS92" s="1366"/>
      <c r="AT92" s="1366"/>
    </row>
    <row r="93" spans="1:46" ht="16.5" x14ac:dyDescent="0.3">
      <c r="A93" s="1361"/>
      <c r="B93" s="1362"/>
      <c r="C93" s="1362"/>
      <c r="D93" s="1362"/>
      <c r="E93" s="1362"/>
      <c r="F93" s="1362"/>
      <c r="G93" s="1362"/>
      <c r="H93" s="1362"/>
      <c r="I93" s="1362"/>
      <c r="J93" s="1362"/>
      <c r="K93" s="1361"/>
      <c r="L93" s="1361"/>
      <c r="M93" s="1361"/>
      <c r="N93" s="1361"/>
      <c r="O93" s="1361"/>
      <c r="P93" s="1361"/>
      <c r="Q93" s="1361"/>
      <c r="R93" s="1361"/>
      <c r="S93" s="1361"/>
      <c r="T93" s="1361"/>
      <c r="U93" s="1364"/>
      <c r="V93" s="1364"/>
      <c r="W93" s="1365"/>
      <c r="X93" s="1366"/>
      <c r="Y93" s="1366"/>
      <c r="Z93" s="1366"/>
      <c r="AA93" s="1366"/>
      <c r="AB93" s="1366"/>
      <c r="AC93" s="1366"/>
      <c r="AD93" s="1366"/>
      <c r="AE93" s="1366"/>
      <c r="AF93" s="1366"/>
      <c r="AG93" s="1366"/>
      <c r="AH93" s="1366"/>
      <c r="AI93" s="1366"/>
      <c r="AJ93" s="1366"/>
      <c r="AK93" s="1366"/>
      <c r="AL93" s="1366"/>
      <c r="AM93" s="1366"/>
      <c r="AN93" s="1366"/>
      <c r="AO93" s="1366"/>
      <c r="AP93" s="1366"/>
      <c r="AQ93" s="1366"/>
      <c r="AR93" s="1366"/>
      <c r="AS93" s="1366"/>
      <c r="AT93" s="1366"/>
    </row>
    <row r="94" spans="1:46" x14ac:dyDescent="0.2">
      <c r="B94" s="1368"/>
      <c r="C94" s="1368"/>
      <c r="D94" s="1368"/>
      <c r="E94" s="1368"/>
      <c r="F94" s="1368"/>
      <c r="G94" s="1368"/>
      <c r="H94" s="1368"/>
      <c r="I94" s="1368"/>
      <c r="J94" s="1368"/>
    </row>
    <row r="95" spans="1:46" x14ac:dyDescent="0.2">
      <c r="B95" s="1368"/>
      <c r="C95" s="1368"/>
      <c r="D95" s="1368"/>
      <c r="E95" s="1368"/>
      <c r="F95" s="1368"/>
      <c r="G95" s="1368"/>
      <c r="H95" s="1368"/>
      <c r="I95" s="1368"/>
      <c r="J95" s="1368"/>
    </row>
    <row r="96" spans="1:46" x14ac:dyDescent="0.2">
      <c r="B96" s="1368"/>
      <c r="C96" s="1368"/>
      <c r="D96" s="1368"/>
      <c r="E96" s="1368"/>
      <c r="F96" s="1368"/>
      <c r="G96" s="1368"/>
      <c r="H96" s="1368"/>
      <c r="I96" s="1368"/>
      <c r="J96" s="1368"/>
    </row>
    <row r="97" spans="2:10" x14ac:dyDescent="0.2">
      <c r="B97" s="1368"/>
      <c r="C97" s="1368"/>
      <c r="D97" s="1368"/>
      <c r="E97" s="1368"/>
      <c r="F97" s="1368"/>
      <c r="G97" s="1368"/>
      <c r="H97" s="1368"/>
      <c r="I97" s="1368"/>
      <c r="J97" s="1368"/>
    </row>
    <row r="98" spans="2:10" x14ac:dyDescent="0.2">
      <c r="B98" s="1368"/>
      <c r="C98" s="1368"/>
      <c r="D98" s="1368"/>
      <c r="E98" s="1368"/>
      <c r="F98" s="1368"/>
      <c r="G98" s="1368"/>
      <c r="H98" s="1368"/>
      <c r="I98" s="1368"/>
      <c r="J98" s="1368"/>
    </row>
    <row r="99" spans="2:10" x14ac:dyDescent="0.2">
      <c r="B99" s="1368"/>
      <c r="C99" s="1368"/>
      <c r="D99" s="1368"/>
      <c r="E99" s="1368"/>
      <c r="F99" s="1368"/>
      <c r="G99" s="1368"/>
      <c r="H99" s="1368"/>
      <c r="I99" s="1368"/>
      <c r="J99" s="1368"/>
    </row>
    <row r="100" spans="2:10" x14ac:dyDescent="0.2">
      <c r="B100" s="1368"/>
      <c r="C100" s="1368"/>
      <c r="D100" s="1368"/>
      <c r="E100" s="1368"/>
      <c r="F100" s="1368"/>
      <c r="G100" s="1368"/>
      <c r="H100" s="1368"/>
      <c r="I100" s="1368"/>
      <c r="J100" s="1368"/>
    </row>
    <row r="101" spans="2:10" x14ac:dyDescent="0.2">
      <c r="B101" s="1368"/>
      <c r="C101" s="1368"/>
      <c r="D101" s="1368"/>
      <c r="E101" s="1368"/>
      <c r="F101" s="1368"/>
      <c r="G101" s="1368"/>
      <c r="H101" s="1368"/>
      <c r="I101" s="1368"/>
      <c r="J101" s="1368"/>
    </row>
    <row r="102" spans="2:10" x14ac:dyDescent="0.2">
      <c r="B102" s="1368"/>
      <c r="C102" s="1368"/>
      <c r="D102" s="1368"/>
      <c r="E102" s="1368"/>
      <c r="F102" s="1368"/>
      <c r="G102" s="1368"/>
      <c r="H102" s="1368"/>
      <c r="I102" s="1368"/>
      <c r="J102" s="1368"/>
    </row>
    <row r="103" spans="2:10" x14ac:dyDescent="0.2">
      <c r="B103" s="1368"/>
      <c r="C103" s="1368"/>
      <c r="D103" s="1368"/>
      <c r="E103" s="1368"/>
      <c r="F103" s="1368"/>
      <c r="G103" s="1368"/>
      <c r="H103" s="1368"/>
      <c r="I103" s="1368"/>
      <c r="J103" s="1368"/>
    </row>
    <row r="104" spans="2:10" x14ac:dyDescent="0.2">
      <c r="B104" s="1368"/>
      <c r="C104" s="1368"/>
      <c r="D104" s="1368"/>
      <c r="E104" s="1368"/>
      <c r="F104" s="1368"/>
      <c r="G104" s="1368"/>
      <c r="H104" s="1368"/>
      <c r="I104" s="1368"/>
      <c r="J104" s="1368"/>
    </row>
    <row r="105" spans="2:10" x14ac:dyDescent="0.2">
      <c r="B105" s="1368"/>
      <c r="C105" s="1368"/>
      <c r="D105" s="1368"/>
      <c r="E105" s="1368"/>
      <c r="F105" s="1368"/>
      <c r="G105" s="1368"/>
      <c r="H105" s="1368"/>
      <c r="I105" s="1368"/>
      <c r="J105" s="1368"/>
    </row>
    <row r="106" spans="2:10" x14ac:dyDescent="0.2">
      <c r="B106" s="1368"/>
      <c r="C106" s="1368"/>
      <c r="D106" s="1368"/>
      <c r="E106" s="1368"/>
      <c r="F106" s="1368"/>
      <c r="G106" s="1368"/>
      <c r="H106" s="1368"/>
      <c r="I106" s="1368"/>
      <c r="J106" s="1368"/>
    </row>
    <row r="107" spans="2:10" x14ac:dyDescent="0.2">
      <c r="B107" s="1368"/>
      <c r="C107" s="1368"/>
      <c r="D107" s="1368"/>
      <c r="E107" s="1368"/>
      <c r="F107" s="1368"/>
      <c r="G107" s="1368"/>
      <c r="H107" s="1368"/>
      <c r="I107" s="1368"/>
      <c r="J107" s="1368"/>
    </row>
  </sheetData>
  <mergeCells count="31">
    <mergeCell ref="A53:AR53"/>
    <mergeCell ref="A54:AS54"/>
    <mergeCell ref="A55:AR55"/>
    <mergeCell ref="AP3:AP4"/>
    <mergeCell ref="AQ3:AQ4"/>
    <mergeCell ref="AR3:AR4"/>
    <mergeCell ref="AS3:AS4"/>
    <mergeCell ref="AT3:AT4"/>
    <mergeCell ref="A51:AN51"/>
    <mergeCell ref="AJ3:AJ4"/>
    <mergeCell ref="AK3:AK4"/>
    <mergeCell ref="AL3:AL4"/>
    <mergeCell ref="AM3:AM4"/>
    <mergeCell ref="AN3:AN4"/>
    <mergeCell ref="AO3:AO4"/>
    <mergeCell ref="AD3:AD4"/>
    <mergeCell ref="AE3:AE4"/>
    <mergeCell ref="AF3:AF4"/>
    <mergeCell ref="AG3:AG4"/>
    <mergeCell ref="AH3:AH4"/>
    <mergeCell ref="AI3:AI4"/>
    <mergeCell ref="A1:AR1"/>
    <mergeCell ref="A3:A4"/>
    <mergeCell ref="V3:V4"/>
    <mergeCell ref="W3:W4"/>
    <mergeCell ref="X3:X4"/>
    <mergeCell ref="Y3:Y4"/>
    <mergeCell ref="Z3:Z4"/>
    <mergeCell ref="AA3:AA4"/>
    <mergeCell ref="AB3:AB4"/>
    <mergeCell ref="AC3:AC4"/>
  </mergeCells>
  <pageMargins left="0.7" right="0.7" top="0.75" bottom="0.75" header="0.3" footer="0.3"/>
  <pageSetup paperSize="9" scale="6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C914C-A7EA-4670-85FD-5C610605B127}">
  <sheetPr>
    <pageSetUpPr fitToPage="1"/>
  </sheetPr>
  <dimension ref="A1:AC1572"/>
  <sheetViews>
    <sheetView showGridLines="0" zoomScale="85" zoomScaleNormal="85" zoomScaleSheetLayoutView="85" workbookViewId="0">
      <pane xSplit="1" ySplit="147" topLeftCell="B148" activePane="bottomRight" state="frozen"/>
      <selection activeCell="A25" sqref="A25"/>
      <selection pane="topRight" activeCell="A25" sqref="A25"/>
      <selection pane="bottomLeft" activeCell="A25" sqref="A25"/>
      <selection pane="bottomRight"/>
    </sheetView>
  </sheetViews>
  <sheetFormatPr defaultRowHeight="16.5" x14ac:dyDescent="0.25"/>
  <cols>
    <col min="1" max="1" width="12.42578125" style="1378" customWidth="1"/>
    <col min="2" max="2" width="14.28515625" style="1444" customWidth="1"/>
    <col min="3" max="9" width="9.140625" style="1444" customWidth="1"/>
    <col min="10" max="10" width="14.85546875" style="1444" bestFit="1" customWidth="1"/>
    <col min="11" max="11" width="18.42578125" style="1444" customWidth="1"/>
    <col min="12" max="12" width="9.85546875" style="1444" customWidth="1"/>
    <col min="13" max="23" width="7.140625" style="1444" customWidth="1"/>
    <col min="24" max="24" width="10" style="1453" customWidth="1"/>
    <col min="25" max="25" width="14.85546875" style="1378" bestFit="1" customWidth="1"/>
    <col min="26" max="26" width="9.140625" style="1378"/>
    <col min="27" max="27" width="19.42578125" style="1378" customWidth="1"/>
    <col min="28" max="28" width="16.42578125" style="1378" bestFit="1" customWidth="1"/>
    <col min="29" max="256" width="9.140625" style="1378"/>
    <col min="257" max="257" width="7.42578125" style="1378" customWidth="1"/>
    <col min="258" max="258" width="11.140625" style="1378" customWidth="1"/>
    <col min="259" max="259" width="7" style="1378" bestFit="1" customWidth="1"/>
    <col min="260" max="260" width="7.5703125" style="1378" bestFit="1" customWidth="1"/>
    <col min="261" max="261" width="7.7109375" style="1378" bestFit="1" customWidth="1"/>
    <col min="262" max="262" width="9.42578125" style="1378" bestFit="1" customWidth="1"/>
    <col min="263" max="263" width="10" style="1378" bestFit="1" customWidth="1"/>
    <col min="264" max="264" width="8.28515625" style="1378" customWidth="1"/>
    <col min="265" max="265" width="7.140625" style="1378" customWidth="1"/>
    <col min="266" max="266" width="10.7109375" style="1378" customWidth="1"/>
    <col min="267" max="267" width="8.5703125" style="1378" customWidth="1"/>
    <col min="268" max="269" width="8.85546875" style="1378" bestFit="1" customWidth="1"/>
    <col min="270" max="270" width="9.42578125" style="1378" customWidth="1"/>
    <col min="271" max="279" width="8.28515625" style="1378" customWidth="1"/>
    <col min="280" max="280" width="8.140625" style="1378" customWidth="1"/>
    <col min="281" max="281" width="10.42578125" style="1378" customWidth="1"/>
    <col min="282" max="282" width="9.140625" style="1378"/>
    <col min="283" max="283" width="19.42578125" style="1378" customWidth="1"/>
    <col min="284" max="284" width="16.42578125" style="1378" bestFit="1" customWidth="1"/>
    <col min="285" max="512" width="9.140625" style="1378"/>
    <col min="513" max="513" width="7.42578125" style="1378" customWidth="1"/>
    <col min="514" max="514" width="11.140625" style="1378" customWidth="1"/>
    <col min="515" max="515" width="7" style="1378" bestFit="1" customWidth="1"/>
    <col min="516" max="516" width="7.5703125" style="1378" bestFit="1" customWidth="1"/>
    <col min="517" max="517" width="7.7109375" style="1378" bestFit="1" customWidth="1"/>
    <col min="518" max="518" width="9.42578125" style="1378" bestFit="1" customWidth="1"/>
    <col min="519" max="519" width="10" style="1378" bestFit="1" customWidth="1"/>
    <col min="520" max="520" width="8.28515625" style="1378" customWidth="1"/>
    <col min="521" max="521" width="7.140625" style="1378" customWidth="1"/>
    <col min="522" max="522" width="10.7109375" style="1378" customWidth="1"/>
    <col min="523" max="523" width="8.5703125" style="1378" customWidth="1"/>
    <col min="524" max="525" width="8.85546875" style="1378" bestFit="1" customWidth="1"/>
    <col min="526" max="526" width="9.42578125" style="1378" customWidth="1"/>
    <col min="527" max="535" width="8.28515625" style="1378" customWidth="1"/>
    <col min="536" max="536" width="8.140625" style="1378" customWidth="1"/>
    <col min="537" max="537" width="10.42578125" style="1378" customWidth="1"/>
    <col min="538" max="538" width="9.140625" style="1378"/>
    <col min="539" max="539" width="19.42578125" style="1378" customWidth="1"/>
    <col min="540" max="540" width="16.42578125" style="1378" bestFit="1" customWidth="1"/>
    <col min="541" max="768" width="9.140625" style="1378"/>
    <col min="769" max="769" width="7.42578125" style="1378" customWidth="1"/>
    <col min="770" max="770" width="11.140625" style="1378" customWidth="1"/>
    <col min="771" max="771" width="7" style="1378" bestFit="1" customWidth="1"/>
    <col min="772" max="772" width="7.5703125" style="1378" bestFit="1" customWidth="1"/>
    <col min="773" max="773" width="7.7109375" style="1378" bestFit="1" customWidth="1"/>
    <col min="774" max="774" width="9.42578125" style="1378" bestFit="1" customWidth="1"/>
    <col min="775" max="775" width="10" style="1378" bestFit="1" customWidth="1"/>
    <col min="776" max="776" width="8.28515625" style="1378" customWidth="1"/>
    <col min="777" max="777" width="7.140625" style="1378" customWidth="1"/>
    <col min="778" max="778" width="10.7109375" style="1378" customWidth="1"/>
    <col min="779" max="779" width="8.5703125" style="1378" customWidth="1"/>
    <col min="780" max="781" width="8.85546875" style="1378" bestFit="1" customWidth="1"/>
    <col min="782" max="782" width="9.42578125" style="1378" customWidth="1"/>
    <col min="783" max="791" width="8.28515625" style="1378" customWidth="1"/>
    <col min="792" max="792" width="8.140625" style="1378" customWidth="1"/>
    <col min="793" max="793" width="10.42578125" style="1378" customWidth="1"/>
    <col min="794" max="794" width="9.140625" style="1378"/>
    <col min="795" max="795" width="19.42578125" style="1378" customWidth="1"/>
    <col min="796" max="796" width="16.42578125" style="1378" bestFit="1" customWidth="1"/>
    <col min="797" max="1024" width="9.140625" style="1378"/>
    <col min="1025" max="1025" width="7.42578125" style="1378" customWidth="1"/>
    <col min="1026" max="1026" width="11.140625" style="1378" customWidth="1"/>
    <col min="1027" max="1027" width="7" style="1378" bestFit="1" customWidth="1"/>
    <col min="1028" max="1028" width="7.5703125" style="1378" bestFit="1" customWidth="1"/>
    <col min="1029" max="1029" width="7.7109375" style="1378" bestFit="1" customWidth="1"/>
    <col min="1030" max="1030" width="9.42578125" style="1378" bestFit="1" customWidth="1"/>
    <col min="1031" max="1031" width="10" style="1378" bestFit="1" customWidth="1"/>
    <col min="1032" max="1032" width="8.28515625" style="1378" customWidth="1"/>
    <col min="1033" max="1033" width="7.140625" style="1378" customWidth="1"/>
    <col min="1034" max="1034" width="10.7109375" style="1378" customWidth="1"/>
    <col min="1035" max="1035" width="8.5703125" style="1378" customWidth="1"/>
    <col min="1036" max="1037" width="8.85546875" style="1378" bestFit="1" customWidth="1"/>
    <col min="1038" max="1038" width="9.42578125" style="1378" customWidth="1"/>
    <col min="1039" max="1047" width="8.28515625" style="1378" customWidth="1"/>
    <col min="1048" max="1048" width="8.140625" style="1378" customWidth="1"/>
    <col min="1049" max="1049" width="10.42578125" style="1378" customWidth="1"/>
    <col min="1050" max="1050" width="9.140625" style="1378"/>
    <col min="1051" max="1051" width="19.42578125" style="1378" customWidth="1"/>
    <col min="1052" max="1052" width="16.42578125" style="1378" bestFit="1" customWidth="1"/>
    <col min="1053" max="1280" width="9.140625" style="1378"/>
    <col min="1281" max="1281" width="7.42578125" style="1378" customWidth="1"/>
    <col min="1282" max="1282" width="11.140625" style="1378" customWidth="1"/>
    <col min="1283" max="1283" width="7" style="1378" bestFit="1" customWidth="1"/>
    <col min="1284" max="1284" width="7.5703125" style="1378" bestFit="1" customWidth="1"/>
    <col min="1285" max="1285" width="7.7109375" style="1378" bestFit="1" customWidth="1"/>
    <col min="1286" max="1286" width="9.42578125" style="1378" bestFit="1" customWidth="1"/>
    <col min="1287" max="1287" width="10" style="1378" bestFit="1" customWidth="1"/>
    <col min="1288" max="1288" width="8.28515625" style="1378" customWidth="1"/>
    <col min="1289" max="1289" width="7.140625" style="1378" customWidth="1"/>
    <col min="1290" max="1290" width="10.7109375" style="1378" customWidth="1"/>
    <col min="1291" max="1291" width="8.5703125" style="1378" customWidth="1"/>
    <col min="1292" max="1293" width="8.85546875" style="1378" bestFit="1" customWidth="1"/>
    <col min="1294" max="1294" width="9.42578125" style="1378" customWidth="1"/>
    <col min="1295" max="1303" width="8.28515625" style="1378" customWidth="1"/>
    <col min="1304" max="1304" width="8.140625" style="1378" customWidth="1"/>
    <col min="1305" max="1305" width="10.42578125" style="1378" customWidth="1"/>
    <col min="1306" max="1306" width="9.140625" style="1378"/>
    <col min="1307" max="1307" width="19.42578125" style="1378" customWidth="1"/>
    <col min="1308" max="1308" width="16.42578125" style="1378" bestFit="1" customWidth="1"/>
    <col min="1309" max="1536" width="9.140625" style="1378"/>
    <col min="1537" max="1537" width="7.42578125" style="1378" customWidth="1"/>
    <col min="1538" max="1538" width="11.140625" style="1378" customWidth="1"/>
    <col min="1539" max="1539" width="7" style="1378" bestFit="1" customWidth="1"/>
    <col min="1540" max="1540" width="7.5703125" style="1378" bestFit="1" customWidth="1"/>
    <col min="1541" max="1541" width="7.7109375" style="1378" bestFit="1" customWidth="1"/>
    <col min="1542" max="1542" width="9.42578125" style="1378" bestFit="1" customWidth="1"/>
    <col min="1543" max="1543" width="10" style="1378" bestFit="1" customWidth="1"/>
    <col min="1544" max="1544" width="8.28515625" style="1378" customWidth="1"/>
    <col min="1545" max="1545" width="7.140625" style="1378" customWidth="1"/>
    <col min="1546" max="1546" width="10.7109375" style="1378" customWidth="1"/>
    <col min="1547" max="1547" width="8.5703125" style="1378" customWidth="1"/>
    <col min="1548" max="1549" width="8.85546875" style="1378" bestFit="1" customWidth="1"/>
    <col min="1550" max="1550" width="9.42578125" style="1378" customWidth="1"/>
    <col min="1551" max="1559" width="8.28515625" style="1378" customWidth="1"/>
    <col min="1560" max="1560" width="8.140625" style="1378" customWidth="1"/>
    <col min="1561" max="1561" width="10.42578125" style="1378" customWidth="1"/>
    <col min="1562" max="1562" width="9.140625" style="1378"/>
    <col min="1563" max="1563" width="19.42578125" style="1378" customWidth="1"/>
    <col min="1564" max="1564" width="16.42578125" style="1378" bestFit="1" customWidth="1"/>
    <col min="1565" max="1792" width="9.140625" style="1378"/>
    <col min="1793" max="1793" width="7.42578125" style="1378" customWidth="1"/>
    <col min="1794" max="1794" width="11.140625" style="1378" customWidth="1"/>
    <col min="1795" max="1795" width="7" style="1378" bestFit="1" customWidth="1"/>
    <col min="1796" max="1796" width="7.5703125" style="1378" bestFit="1" customWidth="1"/>
    <col min="1797" max="1797" width="7.7109375" style="1378" bestFit="1" customWidth="1"/>
    <col min="1798" max="1798" width="9.42578125" style="1378" bestFit="1" customWidth="1"/>
    <col min="1799" max="1799" width="10" style="1378" bestFit="1" customWidth="1"/>
    <col min="1800" max="1800" width="8.28515625" style="1378" customWidth="1"/>
    <col min="1801" max="1801" width="7.140625" style="1378" customWidth="1"/>
    <col min="1802" max="1802" width="10.7109375" style="1378" customWidth="1"/>
    <col min="1803" max="1803" width="8.5703125" style="1378" customWidth="1"/>
    <col min="1804" max="1805" width="8.85546875" style="1378" bestFit="1" customWidth="1"/>
    <col min="1806" max="1806" width="9.42578125" style="1378" customWidth="1"/>
    <col min="1807" max="1815" width="8.28515625" style="1378" customWidth="1"/>
    <col min="1816" max="1816" width="8.140625" style="1378" customWidth="1"/>
    <col min="1817" max="1817" width="10.42578125" style="1378" customWidth="1"/>
    <col min="1818" max="1818" width="9.140625" style="1378"/>
    <col min="1819" max="1819" width="19.42578125" style="1378" customWidth="1"/>
    <col min="1820" max="1820" width="16.42578125" style="1378" bestFit="1" customWidth="1"/>
    <col min="1821" max="2048" width="9.140625" style="1378"/>
    <col min="2049" max="2049" width="7.42578125" style="1378" customWidth="1"/>
    <col min="2050" max="2050" width="11.140625" style="1378" customWidth="1"/>
    <col min="2051" max="2051" width="7" style="1378" bestFit="1" customWidth="1"/>
    <col min="2052" max="2052" width="7.5703125" style="1378" bestFit="1" customWidth="1"/>
    <col min="2053" max="2053" width="7.7109375" style="1378" bestFit="1" customWidth="1"/>
    <col min="2054" max="2054" width="9.42578125" style="1378" bestFit="1" customWidth="1"/>
    <col min="2055" max="2055" width="10" style="1378" bestFit="1" customWidth="1"/>
    <col min="2056" max="2056" width="8.28515625" style="1378" customWidth="1"/>
    <col min="2057" max="2057" width="7.140625" style="1378" customWidth="1"/>
    <col min="2058" max="2058" width="10.7109375" style="1378" customWidth="1"/>
    <col min="2059" max="2059" width="8.5703125" style="1378" customWidth="1"/>
    <col min="2060" max="2061" width="8.85546875" style="1378" bestFit="1" customWidth="1"/>
    <col min="2062" max="2062" width="9.42578125" style="1378" customWidth="1"/>
    <col min="2063" max="2071" width="8.28515625" style="1378" customWidth="1"/>
    <col min="2072" max="2072" width="8.140625" style="1378" customWidth="1"/>
    <col min="2073" max="2073" width="10.42578125" style="1378" customWidth="1"/>
    <col min="2074" max="2074" width="9.140625" style="1378"/>
    <col min="2075" max="2075" width="19.42578125" style="1378" customWidth="1"/>
    <col min="2076" max="2076" width="16.42578125" style="1378" bestFit="1" customWidth="1"/>
    <col min="2077" max="2304" width="9.140625" style="1378"/>
    <col min="2305" max="2305" width="7.42578125" style="1378" customWidth="1"/>
    <col min="2306" max="2306" width="11.140625" style="1378" customWidth="1"/>
    <col min="2307" max="2307" width="7" style="1378" bestFit="1" customWidth="1"/>
    <col min="2308" max="2308" width="7.5703125" style="1378" bestFit="1" customWidth="1"/>
    <col min="2309" max="2309" width="7.7109375" style="1378" bestFit="1" customWidth="1"/>
    <col min="2310" max="2310" width="9.42578125" style="1378" bestFit="1" customWidth="1"/>
    <col min="2311" max="2311" width="10" style="1378" bestFit="1" customWidth="1"/>
    <col min="2312" max="2312" width="8.28515625" style="1378" customWidth="1"/>
    <col min="2313" max="2313" width="7.140625" style="1378" customWidth="1"/>
    <col min="2314" max="2314" width="10.7109375" style="1378" customWidth="1"/>
    <col min="2315" max="2315" width="8.5703125" style="1378" customWidth="1"/>
    <col min="2316" max="2317" width="8.85546875" style="1378" bestFit="1" customWidth="1"/>
    <col min="2318" max="2318" width="9.42578125" style="1378" customWidth="1"/>
    <col min="2319" max="2327" width="8.28515625" style="1378" customWidth="1"/>
    <col min="2328" max="2328" width="8.140625" style="1378" customWidth="1"/>
    <col min="2329" max="2329" width="10.42578125" style="1378" customWidth="1"/>
    <col min="2330" max="2330" width="9.140625" style="1378"/>
    <col min="2331" max="2331" width="19.42578125" style="1378" customWidth="1"/>
    <col min="2332" max="2332" width="16.42578125" style="1378" bestFit="1" customWidth="1"/>
    <col min="2333" max="2560" width="9.140625" style="1378"/>
    <col min="2561" max="2561" width="7.42578125" style="1378" customWidth="1"/>
    <col min="2562" max="2562" width="11.140625" style="1378" customWidth="1"/>
    <col min="2563" max="2563" width="7" style="1378" bestFit="1" customWidth="1"/>
    <col min="2564" max="2564" width="7.5703125" style="1378" bestFit="1" customWidth="1"/>
    <col min="2565" max="2565" width="7.7109375" style="1378" bestFit="1" customWidth="1"/>
    <col min="2566" max="2566" width="9.42578125" style="1378" bestFit="1" customWidth="1"/>
    <col min="2567" max="2567" width="10" style="1378" bestFit="1" customWidth="1"/>
    <col min="2568" max="2568" width="8.28515625" style="1378" customWidth="1"/>
    <col min="2569" max="2569" width="7.140625" style="1378" customWidth="1"/>
    <col min="2570" max="2570" width="10.7109375" style="1378" customWidth="1"/>
    <col min="2571" max="2571" width="8.5703125" style="1378" customWidth="1"/>
    <col min="2572" max="2573" width="8.85546875" style="1378" bestFit="1" customWidth="1"/>
    <col min="2574" max="2574" width="9.42578125" style="1378" customWidth="1"/>
    <col min="2575" max="2583" width="8.28515625" style="1378" customWidth="1"/>
    <col min="2584" max="2584" width="8.140625" style="1378" customWidth="1"/>
    <col min="2585" max="2585" width="10.42578125" style="1378" customWidth="1"/>
    <col min="2586" max="2586" width="9.140625" style="1378"/>
    <col min="2587" max="2587" width="19.42578125" style="1378" customWidth="1"/>
    <col min="2588" max="2588" width="16.42578125" style="1378" bestFit="1" customWidth="1"/>
    <col min="2589" max="2816" width="9.140625" style="1378"/>
    <col min="2817" max="2817" width="7.42578125" style="1378" customWidth="1"/>
    <col min="2818" max="2818" width="11.140625" style="1378" customWidth="1"/>
    <col min="2819" max="2819" width="7" style="1378" bestFit="1" customWidth="1"/>
    <col min="2820" max="2820" width="7.5703125" style="1378" bestFit="1" customWidth="1"/>
    <col min="2821" max="2821" width="7.7109375" style="1378" bestFit="1" customWidth="1"/>
    <col min="2822" max="2822" width="9.42578125" style="1378" bestFit="1" customWidth="1"/>
    <col min="2823" max="2823" width="10" style="1378" bestFit="1" customWidth="1"/>
    <col min="2824" max="2824" width="8.28515625" style="1378" customWidth="1"/>
    <col min="2825" max="2825" width="7.140625" style="1378" customWidth="1"/>
    <col min="2826" max="2826" width="10.7109375" style="1378" customWidth="1"/>
    <col min="2827" max="2827" width="8.5703125" style="1378" customWidth="1"/>
    <col min="2828" max="2829" width="8.85546875" style="1378" bestFit="1" customWidth="1"/>
    <col min="2830" max="2830" width="9.42578125" style="1378" customWidth="1"/>
    <col min="2831" max="2839" width="8.28515625" style="1378" customWidth="1"/>
    <col min="2840" max="2840" width="8.140625" style="1378" customWidth="1"/>
    <col min="2841" max="2841" width="10.42578125" style="1378" customWidth="1"/>
    <col min="2842" max="2842" width="9.140625" style="1378"/>
    <col min="2843" max="2843" width="19.42578125" style="1378" customWidth="1"/>
    <col min="2844" max="2844" width="16.42578125" style="1378" bestFit="1" customWidth="1"/>
    <col min="2845" max="3072" width="9.140625" style="1378"/>
    <col min="3073" max="3073" width="7.42578125" style="1378" customWidth="1"/>
    <col min="3074" max="3074" width="11.140625" style="1378" customWidth="1"/>
    <col min="3075" max="3075" width="7" style="1378" bestFit="1" customWidth="1"/>
    <col min="3076" max="3076" width="7.5703125" style="1378" bestFit="1" customWidth="1"/>
    <col min="3077" max="3077" width="7.7109375" style="1378" bestFit="1" customWidth="1"/>
    <col min="3078" max="3078" width="9.42578125" style="1378" bestFit="1" customWidth="1"/>
    <col min="3079" max="3079" width="10" style="1378" bestFit="1" customWidth="1"/>
    <col min="3080" max="3080" width="8.28515625" style="1378" customWidth="1"/>
    <col min="3081" max="3081" width="7.140625" style="1378" customWidth="1"/>
    <col min="3082" max="3082" width="10.7109375" style="1378" customWidth="1"/>
    <col min="3083" max="3083" width="8.5703125" style="1378" customWidth="1"/>
    <col min="3084" max="3085" width="8.85546875" style="1378" bestFit="1" customWidth="1"/>
    <col min="3086" max="3086" width="9.42578125" style="1378" customWidth="1"/>
    <col min="3087" max="3095" width="8.28515625" style="1378" customWidth="1"/>
    <col min="3096" max="3096" width="8.140625" style="1378" customWidth="1"/>
    <col min="3097" max="3097" width="10.42578125" style="1378" customWidth="1"/>
    <col min="3098" max="3098" width="9.140625" style="1378"/>
    <col min="3099" max="3099" width="19.42578125" style="1378" customWidth="1"/>
    <col min="3100" max="3100" width="16.42578125" style="1378" bestFit="1" customWidth="1"/>
    <col min="3101" max="3328" width="9.140625" style="1378"/>
    <col min="3329" max="3329" width="7.42578125" style="1378" customWidth="1"/>
    <col min="3330" max="3330" width="11.140625" style="1378" customWidth="1"/>
    <col min="3331" max="3331" width="7" style="1378" bestFit="1" customWidth="1"/>
    <col min="3332" max="3332" width="7.5703125" style="1378" bestFit="1" customWidth="1"/>
    <col min="3333" max="3333" width="7.7109375" style="1378" bestFit="1" customWidth="1"/>
    <col min="3334" max="3334" width="9.42578125" style="1378" bestFit="1" customWidth="1"/>
    <col min="3335" max="3335" width="10" style="1378" bestFit="1" customWidth="1"/>
    <col min="3336" max="3336" width="8.28515625" style="1378" customWidth="1"/>
    <col min="3337" max="3337" width="7.140625" style="1378" customWidth="1"/>
    <col min="3338" max="3338" width="10.7109375" style="1378" customWidth="1"/>
    <col min="3339" max="3339" width="8.5703125" style="1378" customWidth="1"/>
    <col min="3340" max="3341" width="8.85546875" style="1378" bestFit="1" customWidth="1"/>
    <col min="3342" max="3342" width="9.42578125" style="1378" customWidth="1"/>
    <col min="3343" max="3351" width="8.28515625" style="1378" customWidth="1"/>
    <col min="3352" max="3352" width="8.140625" style="1378" customWidth="1"/>
    <col min="3353" max="3353" width="10.42578125" style="1378" customWidth="1"/>
    <col min="3354" max="3354" width="9.140625" style="1378"/>
    <col min="3355" max="3355" width="19.42578125" style="1378" customWidth="1"/>
    <col min="3356" max="3356" width="16.42578125" style="1378" bestFit="1" customWidth="1"/>
    <col min="3357" max="3584" width="9.140625" style="1378"/>
    <col min="3585" max="3585" width="7.42578125" style="1378" customWidth="1"/>
    <col min="3586" max="3586" width="11.140625" style="1378" customWidth="1"/>
    <col min="3587" max="3587" width="7" style="1378" bestFit="1" customWidth="1"/>
    <col min="3588" max="3588" width="7.5703125" style="1378" bestFit="1" customWidth="1"/>
    <col min="3589" max="3589" width="7.7109375" style="1378" bestFit="1" customWidth="1"/>
    <col min="3590" max="3590" width="9.42578125" style="1378" bestFit="1" customWidth="1"/>
    <col min="3591" max="3591" width="10" style="1378" bestFit="1" customWidth="1"/>
    <col min="3592" max="3592" width="8.28515625" style="1378" customWidth="1"/>
    <col min="3593" max="3593" width="7.140625" style="1378" customWidth="1"/>
    <col min="3594" max="3594" width="10.7109375" style="1378" customWidth="1"/>
    <col min="3595" max="3595" width="8.5703125" style="1378" customWidth="1"/>
    <col min="3596" max="3597" width="8.85546875" style="1378" bestFit="1" customWidth="1"/>
    <col min="3598" max="3598" width="9.42578125" style="1378" customWidth="1"/>
    <col min="3599" max="3607" width="8.28515625" style="1378" customWidth="1"/>
    <col min="3608" max="3608" width="8.140625" style="1378" customWidth="1"/>
    <col min="3609" max="3609" width="10.42578125" style="1378" customWidth="1"/>
    <col min="3610" max="3610" width="9.140625" style="1378"/>
    <col min="3611" max="3611" width="19.42578125" style="1378" customWidth="1"/>
    <col min="3612" max="3612" width="16.42578125" style="1378" bestFit="1" customWidth="1"/>
    <col min="3613" max="3840" width="9.140625" style="1378"/>
    <col min="3841" max="3841" width="7.42578125" style="1378" customWidth="1"/>
    <col min="3842" max="3842" width="11.140625" style="1378" customWidth="1"/>
    <col min="3843" max="3843" width="7" style="1378" bestFit="1" customWidth="1"/>
    <col min="3844" max="3844" width="7.5703125" style="1378" bestFit="1" customWidth="1"/>
    <col min="3845" max="3845" width="7.7109375" style="1378" bestFit="1" customWidth="1"/>
    <col min="3846" max="3846" width="9.42578125" style="1378" bestFit="1" customWidth="1"/>
    <col min="3847" max="3847" width="10" style="1378" bestFit="1" customWidth="1"/>
    <col min="3848" max="3848" width="8.28515625" style="1378" customWidth="1"/>
    <col min="3849" max="3849" width="7.140625" style="1378" customWidth="1"/>
    <col min="3850" max="3850" width="10.7109375" style="1378" customWidth="1"/>
    <col min="3851" max="3851" width="8.5703125" style="1378" customWidth="1"/>
    <col min="3852" max="3853" width="8.85546875" style="1378" bestFit="1" customWidth="1"/>
    <col min="3854" max="3854" width="9.42578125" style="1378" customWidth="1"/>
    <col min="3855" max="3863" width="8.28515625" style="1378" customWidth="1"/>
    <col min="3864" max="3864" width="8.140625" style="1378" customWidth="1"/>
    <col min="3865" max="3865" width="10.42578125" style="1378" customWidth="1"/>
    <col min="3866" max="3866" width="9.140625" style="1378"/>
    <col min="3867" max="3867" width="19.42578125" style="1378" customWidth="1"/>
    <col min="3868" max="3868" width="16.42578125" style="1378" bestFit="1" customWidth="1"/>
    <col min="3869" max="4096" width="9.140625" style="1378"/>
    <col min="4097" max="4097" width="7.42578125" style="1378" customWidth="1"/>
    <col min="4098" max="4098" width="11.140625" style="1378" customWidth="1"/>
    <col min="4099" max="4099" width="7" style="1378" bestFit="1" customWidth="1"/>
    <col min="4100" max="4100" width="7.5703125" style="1378" bestFit="1" customWidth="1"/>
    <col min="4101" max="4101" width="7.7109375" style="1378" bestFit="1" customWidth="1"/>
    <col min="4102" max="4102" width="9.42578125" style="1378" bestFit="1" customWidth="1"/>
    <col min="4103" max="4103" width="10" style="1378" bestFit="1" customWidth="1"/>
    <col min="4104" max="4104" width="8.28515625" style="1378" customWidth="1"/>
    <col min="4105" max="4105" width="7.140625" style="1378" customWidth="1"/>
    <col min="4106" max="4106" width="10.7109375" style="1378" customWidth="1"/>
    <col min="4107" max="4107" width="8.5703125" style="1378" customWidth="1"/>
    <col min="4108" max="4109" width="8.85546875" style="1378" bestFit="1" customWidth="1"/>
    <col min="4110" max="4110" width="9.42578125" style="1378" customWidth="1"/>
    <col min="4111" max="4119" width="8.28515625" style="1378" customWidth="1"/>
    <col min="4120" max="4120" width="8.140625" style="1378" customWidth="1"/>
    <col min="4121" max="4121" width="10.42578125" style="1378" customWidth="1"/>
    <col min="4122" max="4122" width="9.140625" style="1378"/>
    <col min="4123" max="4123" width="19.42578125" style="1378" customWidth="1"/>
    <col min="4124" max="4124" width="16.42578125" style="1378" bestFit="1" customWidth="1"/>
    <col min="4125" max="4352" width="9.140625" style="1378"/>
    <col min="4353" max="4353" width="7.42578125" style="1378" customWidth="1"/>
    <col min="4354" max="4354" width="11.140625" style="1378" customWidth="1"/>
    <col min="4355" max="4355" width="7" style="1378" bestFit="1" customWidth="1"/>
    <col min="4356" max="4356" width="7.5703125" style="1378" bestFit="1" customWidth="1"/>
    <col min="4357" max="4357" width="7.7109375" style="1378" bestFit="1" customWidth="1"/>
    <col min="4358" max="4358" width="9.42578125" style="1378" bestFit="1" customWidth="1"/>
    <col min="4359" max="4359" width="10" style="1378" bestFit="1" customWidth="1"/>
    <col min="4360" max="4360" width="8.28515625" style="1378" customWidth="1"/>
    <col min="4361" max="4361" width="7.140625" style="1378" customWidth="1"/>
    <col min="4362" max="4362" width="10.7109375" style="1378" customWidth="1"/>
    <col min="4363" max="4363" width="8.5703125" style="1378" customWidth="1"/>
    <col min="4364" max="4365" width="8.85546875" style="1378" bestFit="1" customWidth="1"/>
    <col min="4366" max="4366" width="9.42578125" style="1378" customWidth="1"/>
    <col min="4367" max="4375" width="8.28515625" style="1378" customWidth="1"/>
    <col min="4376" max="4376" width="8.140625" style="1378" customWidth="1"/>
    <col min="4377" max="4377" width="10.42578125" style="1378" customWidth="1"/>
    <col min="4378" max="4378" width="9.140625" style="1378"/>
    <col min="4379" max="4379" width="19.42578125" style="1378" customWidth="1"/>
    <col min="4380" max="4380" width="16.42578125" style="1378" bestFit="1" customWidth="1"/>
    <col min="4381" max="4608" width="9.140625" style="1378"/>
    <col min="4609" max="4609" width="7.42578125" style="1378" customWidth="1"/>
    <col min="4610" max="4610" width="11.140625" style="1378" customWidth="1"/>
    <col min="4611" max="4611" width="7" style="1378" bestFit="1" customWidth="1"/>
    <col min="4612" max="4612" width="7.5703125" style="1378" bestFit="1" customWidth="1"/>
    <col min="4613" max="4613" width="7.7109375" style="1378" bestFit="1" customWidth="1"/>
    <col min="4614" max="4614" width="9.42578125" style="1378" bestFit="1" customWidth="1"/>
    <col min="4615" max="4615" width="10" style="1378" bestFit="1" customWidth="1"/>
    <col min="4616" max="4616" width="8.28515625" style="1378" customWidth="1"/>
    <col min="4617" max="4617" width="7.140625" style="1378" customWidth="1"/>
    <col min="4618" max="4618" width="10.7109375" style="1378" customWidth="1"/>
    <col min="4619" max="4619" width="8.5703125" style="1378" customWidth="1"/>
    <col min="4620" max="4621" width="8.85546875" style="1378" bestFit="1" customWidth="1"/>
    <col min="4622" max="4622" width="9.42578125" style="1378" customWidth="1"/>
    <col min="4623" max="4631" width="8.28515625" style="1378" customWidth="1"/>
    <col min="4632" max="4632" width="8.140625" style="1378" customWidth="1"/>
    <col min="4633" max="4633" width="10.42578125" style="1378" customWidth="1"/>
    <col min="4634" max="4634" width="9.140625" style="1378"/>
    <col min="4635" max="4635" width="19.42578125" style="1378" customWidth="1"/>
    <col min="4636" max="4636" width="16.42578125" style="1378" bestFit="1" customWidth="1"/>
    <col min="4637" max="4864" width="9.140625" style="1378"/>
    <col min="4865" max="4865" width="7.42578125" style="1378" customWidth="1"/>
    <col min="4866" max="4866" width="11.140625" style="1378" customWidth="1"/>
    <col min="4867" max="4867" width="7" style="1378" bestFit="1" customWidth="1"/>
    <col min="4868" max="4868" width="7.5703125" style="1378" bestFit="1" customWidth="1"/>
    <col min="4869" max="4869" width="7.7109375" style="1378" bestFit="1" customWidth="1"/>
    <col min="4870" max="4870" width="9.42578125" style="1378" bestFit="1" customWidth="1"/>
    <col min="4871" max="4871" width="10" style="1378" bestFit="1" customWidth="1"/>
    <col min="4872" max="4872" width="8.28515625" style="1378" customWidth="1"/>
    <col min="4873" max="4873" width="7.140625" style="1378" customWidth="1"/>
    <col min="4874" max="4874" width="10.7109375" style="1378" customWidth="1"/>
    <col min="4875" max="4875" width="8.5703125" style="1378" customWidth="1"/>
    <col min="4876" max="4877" width="8.85546875" style="1378" bestFit="1" customWidth="1"/>
    <col min="4878" max="4878" width="9.42578125" style="1378" customWidth="1"/>
    <col min="4879" max="4887" width="8.28515625" style="1378" customWidth="1"/>
    <col min="4888" max="4888" width="8.140625" style="1378" customWidth="1"/>
    <col min="4889" max="4889" width="10.42578125" style="1378" customWidth="1"/>
    <col min="4890" max="4890" width="9.140625" style="1378"/>
    <col min="4891" max="4891" width="19.42578125" style="1378" customWidth="1"/>
    <col min="4892" max="4892" width="16.42578125" style="1378" bestFit="1" customWidth="1"/>
    <col min="4893" max="5120" width="9.140625" style="1378"/>
    <col min="5121" max="5121" width="7.42578125" style="1378" customWidth="1"/>
    <col min="5122" max="5122" width="11.140625" style="1378" customWidth="1"/>
    <col min="5123" max="5123" width="7" style="1378" bestFit="1" customWidth="1"/>
    <col min="5124" max="5124" width="7.5703125" style="1378" bestFit="1" customWidth="1"/>
    <col min="5125" max="5125" width="7.7109375" style="1378" bestFit="1" customWidth="1"/>
    <col min="5126" max="5126" width="9.42578125" style="1378" bestFit="1" customWidth="1"/>
    <col min="5127" max="5127" width="10" style="1378" bestFit="1" customWidth="1"/>
    <col min="5128" max="5128" width="8.28515625" style="1378" customWidth="1"/>
    <col min="5129" max="5129" width="7.140625" style="1378" customWidth="1"/>
    <col min="5130" max="5130" width="10.7109375" style="1378" customWidth="1"/>
    <col min="5131" max="5131" width="8.5703125" style="1378" customWidth="1"/>
    <col min="5132" max="5133" width="8.85546875" style="1378" bestFit="1" customWidth="1"/>
    <col min="5134" max="5134" width="9.42578125" style="1378" customWidth="1"/>
    <col min="5135" max="5143" width="8.28515625" style="1378" customWidth="1"/>
    <col min="5144" max="5144" width="8.140625" style="1378" customWidth="1"/>
    <col min="5145" max="5145" width="10.42578125" style="1378" customWidth="1"/>
    <col min="5146" max="5146" width="9.140625" style="1378"/>
    <col min="5147" max="5147" width="19.42578125" style="1378" customWidth="1"/>
    <col min="5148" max="5148" width="16.42578125" style="1378" bestFit="1" customWidth="1"/>
    <col min="5149" max="5376" width="9.140625" style="1378"/>
    <col min="5377" max="5377" width="7.42578125" style="1378" customWidth="1"/>
    <col min="5378" max="5378" width="11.140625" style="1378" customWidth="1"/>
    <col min="5379" max="5379" width="7" style="1378" bestFit="1" customWidth="1"/>
    <col min="5380" max="5380" width="7.5703125" style="1378" bestFit="1" customWidth="1"/>
    <col min="5381" max="5381" width="7.7109375" style="1378" bestFit="1" customWidth="1"/>
    <col min="5382" max="5382" width="9.42578125" style="1378" bestFit="1" customWidth="1"/>
    <col min="5383" max="5383" width="10" style="1378" bestFit="1" customWidth="1"/>
    <col min="5384" max="5384" width="8.28515625" style="1378" customWidth="1"/>
    <col min="5385" max="5385" width="7.140625" style="1378" customWidth="1"/>
    <col min="5386" max="5386" width="10.7109375" style="1378" customWidth="1"/>
    <col min="5387" max="5387" width="8.5703125" style="1378" customWidth="1"/>
    <col min="5388" max="5389" width="8.85546875" style="1378" bestFit="1" customWidth="1"/>
    <col min="5390" max="5390" width="9.42578125" style="1378" customWidth="1"/>
    <col min="5391" max="5399" width="8.28515625" style="1378" customWidth="1"/>
    <col min="5400" max="5400" width="8.140625" style="1378" customWidth="1"/>
    <col min="5401" max="5401" width="10.42578125" style="1378" customWidth="1"/>
    <col min="5402" max="5402" width="9.140625" style="1378"/>
    <col min="5403" max="5403" width="19.42578125" style="1378" customWidth="1"/>
    <col min="5404" max="5404" width="16.42578125" style="1378" bestFit="1" customWidth="1"/>
    <col min="5405" max="5632" width="9.140625" style="1378"/>
    <col min="5633" max="5633" width="7.42578125" style="1378" customWidth="1"/>
    <col min="5634" max="5634" width="11.140625" style="1378" customWidth="1"/>
    <col min="5635" max="5635" width="7" style="1378" bestFit="1" customWidth="1"/>
    <col min="5636" max="5636" width="7.5703125" style="1378" bestFit="1" customWidth="1"/>
    <col min="5637" max="5637" width="7.7109375" style="1378" bestFit="1" customWidth="1"/>
    <col min="5638" max="5638" width="9.42578125" style="1378" bestFit="1" customWidth="1"/>
    <col min="5639" max="5639" width="10" style="1378" bestFit="1" customWidth="1"/>
    <col min="5640" max="5640" width="8.28515625" style="1378" customWidth="1"/>
    <col min="5641" max="5641" width="7.140625" style="1378" customWidth="1"/>
    <col min="5642" max="5642" width="10.7109375" style="1378" customWidth="1"/>
    <col min="5643" max="5643" width="8.5703125" style="1378" customWidth="1"/>
    <col min="5644" max="5645" width="8.85546875" style="1378" bestFit="1" customWidth="1"/>
    <col min="5646" max="5646" width="9.42578125" style="1378" customWidth="1"/>
    <col min="5647" max="5655" width="8.28515625" style="1378" customWidth="1"/>
    <col min="5656" max="5656" width="8.140625" style="1378" customWidth="1"/>
    <col min="5657" max="5657" width="10.42578125" style="1378" customWidth="1"/>
    <col min="5658" max="5658" width="9.140625" style="1378"/>
    <col min="5659" max="5659" width="19.42578125" style="1378" customWidth="1"/>
    <col min="5660" max="5660" width="16.42578125" style="1378" bestFit="1" customWidth="1"/>
    <col min="5661" max="5888" width="9.140625" style="1378"/>
    <col min="5889" max="5889" width="7.42578125" style="1378" customWidth="1"/>
    <col min="5890" max="5890" width="11.140625" style="1378" customWidth="1"/>
    <col min="5891" max="5891" width="7" style="1378" bestFit="1" customWidth="1"/>
    <col min="5892" max="5892" width="7.5703125" style="1378" bestFit="1" customWidth="1"/>
    <col min="5893" max="5893" width="7.7109375" style="1378" bestFit="1" customWidth="1"/>
    <col min="5894" max="5894" width="9.42578125" style="1378" bestFit="1" customWidth="1"/>
    <col min="5895" max="5895" width="10" style="1378" bestFit="1" customWidth="1"/>
    <col min="5896" max="5896" width="8.28515625" style="1378" customWidth="1"/>
    <col min="5897" max="5897" width="7.140625" style="1378" customWidth="1"/>
    <col min="5898" max="5898" width="10.7109375" style="1378" customWidth="1"/>
    <col min="5899" max="5899" width="8.5703125" style="1378" customWidth="1"/>
    <col min="5900" max="5901" width="8.85546875" style="1378" bestFit="1" customWidth="1"/>
    <col min="5902" max="5902" width="9.42578125" style="1378" customWidth="1"/>
    <col min="5903" max="5911" width="8.28515625" style="1378" customWidth="1"/>
    <col min="5912" max="5912" width="8.140625" style="1378" customWidth="1"/>
    <col min="5913" max="5913" width="10.42578125" style="1378" customWidth="1"/>
    <col min="5914" max="5914" width="9.140625" style="1378"/>
    <col min="5915" max="5915" width="19.42578125" style="1378" customWidth="1"/>
    <col min="5916" max="5916" width="16.42578125" style="1378" bestFit="1" customWidth="1"/>
    <col min="5917" max="6144" width="9.140625" style="1378"/>
    <col min="6145" max="6145" width="7.42578125" style="1378" customWidth="1"/>
    <col min="6146" max="6146" width="11.140625" style="1378" customWidth="1"/>
    <col min="6147" max="6147" width="7" style="1378" bestFit="1" customWidth="1"/>
    <col min="6148" max="6148" width="7.5703125" style="1378" bestFit="1" customWidth="1"/>
    <col min="6149" max="6149" width="7.7109375" style="1378" bestFit="1" customWidth="1"/>
    <col min="6150" max="6150" width="9.42578125" style="1378" bestFit="1" customWidth="1"/>
    <col min="6151" max="6151" width="10" style="1378" bestFit="1" customWidth="1"/>
    <col min="6152" max="6152" width="8.28515625" style="1378" customWidth="1"/>
    <col min="6153" max="6153" width="7.140625" style="1378" customWidth="1"/>
    <col min="6154" max="6154" width="10.7109375" style="1378" customWidth="1"/>
    <col min="6155" max="6155" width="8.5703125" style="1378" customWidth="1"/>
    <col min="6156" max="6157" width="8.85546875" style="1378" bestFit="1" customWidth="1"/>
    <col min="6158" max="6158" width="9.42578125" style="1378" customWidth="1"/>
    <col min="6159" max="6167" width="8.28515625" style="1378" customWidth="1"/>
    <col min="6168" max="6168" width="8.140625" style="1378" customWidth="1"/>
    <col min="6169" max="6169" width="10.42578125" style="1378" customWidth="1"/>
    <col min="6170" max="6170" width="9.140625" style="1378"/>
    <col min="6171" max="6171" width="19.42578125" style="1378" customWidth="1"/>
    <col min="6172" max="6172" width="16.42578125" style="1378" bestFit="1" customWidth="1"/>
    <col min="6173" max="6400" width="9.140625" style="1378"/>
    <col min="6401" max="6401" width="7.42578125" style="1378" customWidth="1"/>
    <col min="6402" max="6402" width="11.140625" style="1378" customWidth="1"/>
    <col min="6403" max="6403" width="7" style="1378" bestFit="1" customWidth="1"/>
    <col min="6404" max="6404" width="7.5703125" style="1378" bestFit="1" customWidth="1"/>
    <col min="6405" max="6405" width="7.7109375" style="1378" bestFit="1" customWidth="1"/>
    <col min="6406" max="6406" width="9.42578125" style="1378" bestFit="1" customWidth="1"/>
    <col min="6407" max="6407" width="10" style="1378" bestFit="1" customWidth="1"/>
    <col min="6408" max="6408" width="8.28515625" style="1378" customWidth="1"/>
    <col min="6409" max="6409" width="7.140625" style="1378" customWidth="1"/>
    <col min="6410" max="6410" width="10.7109375" style="1378" customWidth="1"/>
    <col min="6411" max="6411" width="8.5703125" style="1378" customWidth="1"/>
    <col min="6412" max="6413" width="8.85546875" style="1378" bestFit="1" customWidth="1"/>
    <col min="6414" max="6414" width="9.42578125" style="1378" customWidth="1"/>
    <col min="6415" max="6423" width="8.28515625" style="1378" customWidth="1"/>
    <col min="6424" max="6424" width="8.140625" style="1378" customWidth="1"/>
    <col min="6425" max="6425" width="10.42578125" style="1378" customWidth="1"/>
    <col min="6426" max="6426" width="9.140625" style="1378"/>
    <col min="6427" max="6427" width="19.42578125" style="1378" customWidth="1"/>
    <col min="6428" max="6428" width="16.42578125" style="1378" bestFit="1" customWidth="1"/>
    <col min="6429" max="6656" width="9.140625" style="1378"/>
    <col min="6657" max="6657" width="7.42578125" style="1378" customWidth="1"/>
    <col min="6658" max="6658" width="11.140625" style="1378" customWidth="1"/>
    <col min="6659" max="6659" width="7" style="1378" bestFit="1" customWidth="1"/>
    <col min="6660" max="6660" width="7.5703125" style="1378" bestFit="1" customWidth="1"/>
    <col min="6661" max="6661" width="7.7109375" style="1378" bestFit="1" customWidth="1"/>
    <col min="6662" max="6662" width="9.42578125" style="1378" bestFit="1" customWidth="1"/>
    <col min="6663" max="6663" width="10" style="1378" bestFit="1" customWidth="1"/>
    <col min="6664" max="6664" width="8.28515625" style="1378" customWidth="1"/>
    <col min="6665" max="6665" width="7.140625" style="1378" customWidth="1"/>
    <col min="6666" max="6666" width="10.7109375" style="1378" customWidth="1"/>
    <col min="6667" max="6667" width="8.5703125" style="1378" customWidth="1"/>
    <col min="6668" max="6669" width="8.85546875" style="1378" bestFit="1" customWidth="1"/>
    <col min="6670" max="6670" width="9.42578125" style="1378" customWidth="1"/>
    <col min="6671" max="6679" width="8.28515625" style="1378" customWidth="1"/>
    <col min="6680" max="6680" width="8.140625" style="1378" customWidth="1"/>
    <col min="6681" max="6681" width="10.42578125" style="1378" customWidth="1"/>
    <col min="6682" max="6682" width="9.140625" style="1378"/>
    <col min="6683" max="6683" width="19.42578125" style="1378" customWidth="1"/>
    <col min="6684" max="6684" width="16.42578125" style="1378" bestFit="1" customWidth="1"/>
    <col min="6685" max="6912" width="9.140625" style="1378"/>
    <col min="6913" max="6913" width="7.42578125" style="1378" customWidth="1"/>
    <col min="6914" max="6914" width="11.140625" style="1378" customWidth="1"/>
    <col min="6915" max="6915" width="7" style="1378" bestFit="1" customWidth="1"/>
    <col min="6916" max="6916" width="7.5703125" style="1378" bestFit="1" customWidth="1"/>
    <col min="6917" max="6917" width="7.7109375" style="1378" bestFit="1" customWidth="1"/>
    <col min="6918" max="6918" width="9.42578125" style="1378" bestFit="1" customWidth="1"/>
    <col min="6919" max="6919" width="10" style="1378" bestFit="1" customWidth="1"/>
    <col min="6920" max="6920" width="8.28515625" style="1378" customWidth="1"/>
    <col min="6921" max="6921" width="7.140625" style="1378" customWidth="1"/>
    <col min="6922" max="6922" width="10.7109375" style="1378" customWidth="1"/>
    <col min="6923" max="6923" width="8.5703125" style="1378" customWidth="1"/>
    <col min="6924" max="6925" width="8.85546875" style="1378" bestFit="1" customWidth="1"/>
    <col min="6926" max="6926" width="9.42578125" style="1378" customWidth="1"/>
    <col min="6927" max="6935" width="8.28515625" style="1378" customWidth="1"/>
    <col min="6936" max="6936" width="8.140625" style="1378" customWidth="1"/>
    <col min="6937" max="6937" width="10.42578125" style="1378" customWidth="1"/>
    <col min="6938" max="6938" width="9.140625" style="1378"/>
    <col min="6939" max="6939" width="19.42578125" style="1378" customWidth="1"/>
    <col min="6940" max="6940" width="16.42578125" style="1378" bestFit="1" customWidth="1"/>
    <col min="6941" max="7168" width="9.140625" style="1378"/>
    <col min="7169" max="7169" width="7.42578125" style="1378" customWidth="1"/>
    <col min="7170" max="7170" width="11.140625" style="1378" customWidth="1"/>
    <col min="7171" max="7171" width="7" style="1378" bestFit="1" customWidth="1"/>
    <col min="7172" max="7172" width="7.5703125" style="1378" bestFit="1" customWidth="1"/>
    <col min="7173" max="7173" width="7.7109375" style="1378" bestFit="1" customWidth="1"/>
    <col min="7174" max="7174" width="9.42578125" style="1378" bestFit="1" customWidth="1"/>
    <col min="7175" max="7175" width="10" style="1378" bestFit="1" customWidth="1"/>
    <col min="7176" max="7176" width="8.28515625" style="1378" customWidth="1"/>
    <col min="7177" max="7177" width="7.140625" style="1378" customWidth="1"/>
    <col min="7178" max="7178" width="10.7109375" style="1378" customWidth="1"/>
    <col min="7179" max="7179" width="8.5703125" style="1378" customWidth="1"/>
    <col min="7180" max="7181" width="8.85546875" style="1378" bestFit="1" customWidth="1"/>
    <col min="7182" max="7182" width="9.42578125" style="1378" customWidth="1"/>
    <col min="7183" max="7191" width="8.28515625" style="1378" customWidth="1"/>
    <col min="7192" max="7192" width="8.140625" style="1378" customWidth="1"/>
    <col min="7193" max="7193" width="10.42578125" style="1378" customWidth="1"/>
    <col min="7194" max="7194" width="9.140625" style="1378"/>
    <col min="7195" max="7195" width="19.42578125" style="1378" customWidth="1"/>
    <col min="7196" max="7196" width="16.42578125" style="1378" bestFit="1" customWidth="1"/>
    <col min="7197" max="7424" width="9.140625" style="1378"/>
    <col min="7425" max="7425" width="7.42578125" style="1378" customWidth="1"/>
    <col min="7426" max="7426" width="11.140625" style="1378" customWidth="1"/>
    <col min="7427" max="7427" width="7" style="1378" bestFit="1" customWidth="1"/>
    <col min="7428" max="7428" width="7.5703125" style="1378" bestFit="1" customWidth="1"/>
    <col min="7429" max="7429" width="7.7109375" style="1378" bestFit="1" customWidth="1"/>
    <col min="7430" max="7430" width="9.42578125" style="1378" bestFit="1" customWidth="1"/>
    <col min="7431" max="7431" width="10" style="1378" bestFit="1" customWidth="1"/>
    <col min="7432" max="7432" width="8.28515625" style="1378" customWidth="1"/>
    <col min="7433" max="7433" width="7.140625" style="1378" customWidth="1"/>
    <col min="7434" max="7434" width="10.7109375" style="1378" customWidth="1"/>
    <col min="7435" max="7435" width="8.5703125" style="1378" customWidth="1"/>
    <col min="7436" max="7437" width="8.85546875" style="1378" bestFit="1" customWidth="1"/>
    <col min="7438" max="7438" width="9.42578125" style="1378" customWidth="1"/>
    <col min="7439" max="7447" width="8.28515625" style="1378" customWidth="1"/>
    <col min="7448" max="7448" width="8.140625" style="1378" customWidth="1"/>
    <col min="7449" max="7449" width="10.42578125" style="1378" customWidth="1"/>
    <col min="7450" max="7450" width="9.140625" style="1378"/>
    <col min="7451" max="7451" width="19.42578125" style="1378" customWidth="1"/>
    <col min="7452" max="7452" width="16.42578125" style="1378" bestFit="1" customWidth="1"/>
    <col min="7453" max="7680" width="9.140625" style="1378"/>
    <col min="7681" max="7681" width="7.42578125" style="1378" customWidth="1"/>
    <col min="7682" max="7682" width="11.140625" style="1378" customWidth="1"/>
    <col min="7683" max="7683" width="7" style="1378" bestFit="1" customWidth="1"/>
    <col min="7684" max="7684" width="7.5703125" style="1378" bestFit="1" customWidth="1"/>
    <col min="7685" max="7685" width="7.7109375" style="1378" bestFit="1" customWidth="1"/>
    <col min="7686" max="7686" width="9.42578125" style="1378" bestFit="1" customWidth="1"/>
    <col min="7687" max="7687" width="10" style="1378" bestFit="1" customWidth="1"/>
    <col min="7688" max="7688" width="8.28515625" style="1378" customWidth="1"/>
    <col min="7689" max="7689" width="7.140625" style="1378" customWidth="1"/>
    <col min="7690" max="7690" width="10.7109375" style="1378" customWidth="1"/>
    <col min="7691" max="7691" width="8.5703125" style="1378" customWidth="1"/>
    <col min="7692" max="7693" width="8.85546875" style="1378" bestFit="1" customWidth="1"/>
    <col min="7694" max="7694" width="9.42578125" style="1378" customWidth="1"/>
    <col min="7695" max="7703" width="8.28515625" style="1378" customWidth="1"/>
    <col min="7704" max="7704" width="8.140625" style="1378" customWidth="1"/>
    <col min="7705" max="7705" width="10.42578125" style="1378" customWidth="1"/>
    <col min="7706" max="7706" width="9.140625" style="1378"/>
    <col min="7707" max="7707" width="19.42578125" style="1378" customWidth="1"/>
    <col min="7708" max="7708" width="16.42578125" style="1378" bestFit="1" customWidth="1"/>
    <col min="7709" max="7936" width="9.140625" style="1378"/>
    <col min="7937" max="7937" width="7.42578125" style="1378" customWidth="1"/>
    <col min="7938" max="7938" width="11.140625" style="1378" customWidth="1"/>
    <col min="7939" max="7939" width="7" style="1378" bestFit="1" customWidth="1"/>
    <col min="7940" max="7940" width="7.5703125" style="1378" bestFit="1" customWidth="1"/>
    <col min="7941" max="7941" width="7.7109375" style="1378" bestFit="1" customWidth="1"/>
    <col min="7942" max="7942" width="9.42578125" style="1378" bestFit="1" customWidth="1"/>
    <col min="7943" max="7943" width="10" style="1378" bestFit="1" customWidth="1"/>
    <col min="7944" max="7944" width="8.28515625" style="1378" customWidth="1"/>
    <col min="7945" max="7945" width="7.140625" style="1378" customWidth="1"/>
    <col min="7946" max="7946" width="10.7109375" style="1378" customWidth="1"/>
    <col min="7947" max="7947" width="8.5703125" style="1378" customWidth="1"/>
    <col min="7948" max="7949" width="8.85546875" style="1378" bestFit="1" customWidth="1"/>
    <col min="7950" max="7950" width="9.42578125" style="1378" customWidth="1"/>
    <col min="7951" max="7959" width="8.28515625" style="1378" customWidth="1"/>
    <col min="7960" max="7960" width="8.140625" style="1378" customWidth="1"/>
    <col min="7961" max="7961" width="10.42578125" style="1378" customWidth="1"/>
    <col min="7962" max="7962" width="9.140625" style="1378"/>
    <col min="7963" max="7963" width="19.42578125" style="1378" customWidth="1"/>
    <col min="7964" max="7964" width="16.42578125" style="1378" bestFit="1" customWidth="1"/>
    <col min="7965" max="8192" width="9.140625" style="1378"/>
    <col min="8193" max="8193" width="7.42578125" style="1378" customWidth="1"/>
    <col min="8194" max="8194" width="11.140625" style="1378" customWidth="1"/>
    <col min="8195" max="8195" width="7" style="1378" bestFit="1" customWidth="1"/>
    <col min="8196" max="8196" width="7.5703125" style="1378" bestFit="1" customWidth="1"/>
    <col min="8197" max="8197" width="7.7109375" style="1378" bestFit="1" customWidth="1"/>
    <col min="8198" max="8198" width="9.42578125" style="1378" bestFit="1" customWidth="1"/>
    <col min="8199" max="8199" width="10" style="1378" bestFit="1" customWidth="1"/>
    <col min="8200" max="8200" width="8.28515625" style="1378" customWidth="1"/>
    <col min="8201" max="8201" width="7.140625" style="1378" customWidth="1"/>
    <col min="8202" max="8202" width="10.7109375" style="1378" customWidth="1"/>
    <col min="8203" max="8203" width="8.5703125" style="1378" customWidth="1"/>
    <col min="8204" max="8205" width="8.85546875" style="1378" bestFit="1" customWidth="1"/>
    <col min="8206" max="8206" width="9.42578125" style="1378" customWidth="1"/>
    <col min="8207" max="8215" width="8.28515625" style="1378" customWidth="1"/>
    <col min="8216" max="8216" width="8.140625" style="1378" customWidth="1"/>
    <col min="8217" max="8217" width="10.42578125" style="1378" customWidth="1"/>
    <col min="8218" max="8218" width="9.140625" style="1378"/>
    <col min="8219" max="8219" width="19.42578125" style="1378" customWidth="1"/>
    <col min="8220" max="8220" width="16.42578125" style="1378" bestFit="1" customWidth="1"/>
    <col min="8221" max="8448" width="9.140625" style="1378"/>
    <col min="8449" max="8449" width="7.42578125" style="1378" customWidth="1"/>
    <col min="8450" max="8450" width="11.140625" style="1378" customWidth="1"/>
    <col min="8451" max="8451" width="7" style="1378" bestFit="1" customWidth="1"/>
    <col min="8452" max="8452" width="7.5703125" style="1378" bestFit="1" customWidth="1"/>
    <col min="8453" max="8453" width="7.7109375" style="1378" bestFit="1" customWidth="1"/>
    <col min="8454" max="8454" width="9.42578125" style="1378" bestFit="1" customWidth="1"/>
    <col min="8455" max="8455" width="10" style="1378" bestFit="1" customWidth="1"/>
    <col min="8456" max="8456" width="8.28515625" style="1378" customWidth="1"/>
    <col min="8457" max="8457" width="7.140625" style="1378" customWidth="1"/>
    <col min="8458" max="8458" width="10.7109375" style="1378" customWidth="1"/>
    <col min="8459" max="8459" width="8.5703125" style="1378" customWidth="1"/>
    <col min="8460" max="8461" width="8.85546875" style="1378" bestFit="1" customWidth="1"/>
    <col min="8462" max="8462" width="9.42578125" style="1378" customWidth="1"/>
    <col min="8463" max="8471" width="8.28515625" style="1378" customWidth="1"/>
    <col min="8472" max="8472" width="8.140625" style="1378" customWidth="1"/>
    <col min="8473" max="8473" width="10.42578125" style="1378" customWidth="1"/>
    <col min="8474" max="8474" width="9.140625" style="1378"/>
    <col min="8475" max="8475" width="19.42578125" style="1378" customWidth="1"/>
    <col min="8476" max="8476" width="16.42578125" style="1378" bestFit="1" customWidth="1"/>
    <col min="8477" max="8704" width="9.140625" style="1378"/>
    <col min="8705" max="8705" width="7.42578125" style="1378" customWidth="1"/>
    <col min="8706" max="8706" width="11.140625" style="1378" customWidth="1"/>
    <col min="8707" max="8707" width="7" style="1378" bestFit="1" customWidth="1"/>
    <col min="8708" max="8708" width="7.5703125" style="1378" bestFit="1" customWidth="1"/>
    <col min="8709" max="8709" width="7.7109375" style="1378" bestFit="1" customWidth="1"/>
    <col min="8710" max="8710" width="9.42578125" style="1378" bestFit="1" customWidth="1"/>
    <col min="8711" max="8711" width="10" style="1378" bestFit="1" customWidth="1"/>
    <col min="8712" max="8712" width="8.28515625" style="1378" customWidth="1"/>
    <col min="8713" max="8713" width="7.140625" style="1378" customWidth="1"/>
    <col min="8714" max="8714" width="10.7109375" style="1378" customWidth="1"/>
    <col min="8715" max="8715" width="8.5703125" style="1378" customWidth="1"/>
    <col min="8716" max="8717" width="8.85546875" style="1378" bestFit="1" customWidth="1"/>
    <col min="8718" max="8718" width="9.42578125" style="1378" customWidth="1"/>
    <col min="8719" max="8727" width="8.28515625" style="1378" customWidth="1"/>
    <col min="8728" max="8728" width="8.140625" style="1378" customWidth="1"/>
    <col min="8729" max="8729" width="10.42578125" style="1378" customWidth="1"/>
    <col min="8730" max="8730" width="9.140625" style="1378"/>
    <col min="8731" max="8731" width="19.42578125" style="1378" customWidth="1"/>
    <col min="8732" max="8732" width="16.42578125" style="1378" bestFit="1" customWidth="1"/>
    <col min="8733" max="8960" width="9.140625" style="1378"/>
    <col min="8961" max="8961" width="7.42578125" style="1378" customWidth="1"/>
    <col min="8962" max="8962" width="11.140625" style="1378" customWidth="1"/>
    <col min="8963" max="8963" width="7" style="1378" bestFit="1" customWidth="1"/>
    <col min="8964" max="8964" width="7.5703125" style="1378" bestFit="1" customWidth="1"/>
    <col min="8965" max="8965" width="7.7109375" style="1378" bestFit="1" customWidth="1"/>
    <col min="8966" max="8966" width="9.42578125" style="1378" bestFit="1" customWidth="1"/>
    <col min="8967" max="8967" width="10" style="1378" bestFit="1" customWidth="1"/>
    <col min="8968" max="8968" width="8.28515625" style="1378" customWidth="1"/>
    <col min="8969" max="8969" width="7.140625" style="1378" customWidth="1"/>
    <col min="8970" max="8970" width="10.7109375" style="1378" customWidth="1"/>
    <col min="8971" max="8971" width="8.5703125" style="1378" customWidth="1"/>
    <col min="8972" max="8973" width="8.85546875" style="1378" bestFit="1" customWidth="1"/>
    <col min="8974" max="8974" width="9.42578125" style="1378" customWidth="1"/>
    <col min="8975" max="8983" width="8.28515625" style="1378" customWidth="1"/>
    <col min="8984" max="8984" width="8.140625" style="1378" customWidth="1"/>
    <col min="8985" max="8985" width="10.42578125" style="1378" customWidth="1"/>
    <col min="8986" max="8986" width="9.140625" style="1378"/>
    <col min="8987" max="8987" width="19.42578125" style="1378" customWidth="1"/>
    <col min="8988" max="8988" width="16.42578125" style="1378" bestFit="1" customWidth="1"/>
    <col min="8989" max="9216" width="9.140625" style="1378"/>
    <col min="9217" max="9217" width="7.42578125" style="1378" customWidth="1"/>
    <col min="9218" max="9218" width="11.140625" style="1378" customWidth="1"/>
    <col min="9219" max="9219" width="7" style="1378" bestFit="1" customWidth="1"/>
    <col min="9220" max="9220" width="7.5703125" style="1378" bestFit="1" customWidth="1"/>
    <col min="9221" max="9221" width="7.7109375" style="1378" bestFit="1" customWidth="1"/>
    <col min="9222" max="9222" width="9.42578125" style="1378" bestFit="1" customWidth="1"/>
    <col min="9223" max="9223" width="10" style="1378" bestFit="1" customWidth="1"/>
    <col min="9224" max="9224" width="8.28515625" style="1378" customWidth="1"/>
    <col min="9225" max="9225" width="7.140625" style="1378" customWidth="1"/>
    <col min="9226" max="9226" width="10.7109375" style="1378" customWidth="1"/>
    <col min="9227" max="9227" width="8.5703125" style="1378" customWidth="1"/>
    <col min="9228" max="9229" width="8.85546875" style="1378" bestFit="1" customWidth="1"/>
    <col min="9230" max="9230" width="9.42578125" style="1378" customWidth="1"/>
    <col min="9231" max="9239" width="8.28515625" style="1378" customWidth="1"/>
    <col min="9240" max="9240" width="8.140625" style="1378" customWidth="1"/>
    <col min="9241" max="9241" width="10.42578125" style="1378" customWidth="1"/>
    <col min="9242" max="9242" width="9.140625" style="1378"/>
    <col min="9243" max="9243" width="19.42578125" style="1378" customWidth="1"/>
    <col min="9244" max="9244" width="16.42578125" style="1378" bestFit="1" customWidth="1"/>
    <col min="9245" max="9472" width="9.140625" style="1378"/>
    <col min="9473" max="9473" width="7.42578125" style="1378" customWidth="1"/>
    <col min="9474" max="9474" width="11.140625" style="1378" customWidth="1"/>
    <col min="9475" max="9475" width="7" style="1378" bestFit="1" customWidth="1"/>
    <col min="9476" max="9476" width="7.5703125" style="1378" bestFit="1" customWidth="1"/>
    <col min="9477" max="9477" width="7.7109375" style="1378" bestFit="1" customWidth="1"/>
    <col min="9478" max="9478" width="9.42578125" style="1378" bestFit="1" customWidth="1"/>
    <col min="9479" max="9479" width="10" style="1378" bestFit="1" customWidth="1"/>
    <col min="9480" max="9480" width="8.28515625" style="1378" customWidth="1"/>
    <col min="9481" max="9481" width="7.140625" style="1378" customWidth="1"/>
    <col min="9482" max="9482" width="10.7109375" style="1378" customWidth="1"/>
    <col min="9483" max="9483" width="8.5703125" style="1378" customWidth="1"/>
    <col min="9484" max="9485" width="8.85546875" style="1378" bestFit="1" customWidth="1"/>
    <col min="9486" max="9486" width="9.42578125" style="1378" customWidth="1"/>
    <col min="9487" max="9495" width="8.28515625" style="1378" customWidth="1"/>
    <col min="9496" max="9496" width="8.140625" style="1378" customWidth="1"/>
    <col min="9497" max="9497" width="10.42578125" style="1378" customWidth="1"/>
    <col min="9498" max="9498" width="9.140625" style="1378"/>
    <col min="9499" max="9499" width="19.42578125" style="1378" customWidth="1"/>
    <col min="9500" max="9500" width="16.42578125" style="1378" bestFit="1" customWidth="1"/>
    <col min="9501" max="9728" width="9.140625" style="1378"/>
    <col min="9729" max="9729" width="7.42578125" style="1378" customWidth="1"/>
    <col min="9730" max="9730" width="11.140625" style="1378" customWidth="1"/>
    <col min="9731" max="9731" width="7" style="1378" bestFit="1" customWidth="1"/>
    <col min="9732" max="9732" width="7.5703125" style="1378" bestFit="1" customWidth="1"/>
    <col min="9733" max="9733" width="7.7109375" style="1378" bestFit="1" customWidth="1"/>
    <col min="9734" max="9734" width="9.42578125" style="1378" bestFit="1" customWidth="1"/>
    <col min="9735" max="9735" width="10" style="1378" bestFit="1" customWidth="1"/>
    <col min="9736" max="9736" width="8.28515625" style="1378" customWidth="1"/>
    <col min="9737" max="9737" width="7.140625" style="1378" customWidth="1"/>
    <col min="9738" max="9738" width="10.7109375" style="1378" customWidth="1"/>
    <col min="9739" max="9739" width="8.5703125" style="1378" customWidth="1"/>
    <col min="9740" max="9741" width="8.85546875" style="1378" bestFit="1" customWidth="1"/>
    <col min="9742" max="9742" width="9.42578125" style="1378" customWidth="1"/>
    <col min="9743" max="9751" width="8.28515625" style="1378" customWidth="1"/>
    <col min="9752" max="9752" width="8.140625" style="1378" customWidth="1"/>
    <col min="9753" max="9753" width="10.42578125" style="1378" customWidth="1"/>
    <col min="9754" max="9754" width="9.140625" style="1378"/>
    <col min="9755" max="9755" width="19.42578125" style="1378" customWidth="1"/>
    <col min="9756" max="9756" width="16.42578125" style="1378" bestFit="1" customWidth="1"/>
    <col min="9757" max="9984" width="9.140625" style="1378"/>
    <col min="9985" max="9985" width="7.42578125" style="1378" customWidth="1"/>
    <col min="9986" max="9986" width="11.140625" style="1378" customWidth="1"/>
    <col min="9987" max="9987" width="7" style="1378" bestFit="1" customWidth="1"/>
    <col min="9988" max="9988" width="7.5703125" style="1378" bestFit="1" customWidth="1"/>
    <col min="9989" max="9989" width="7.7109375" style="1378" bestFit="1" customWidth="1"/>
    <col min="9990" max="9990" width="9.42578125" style="1378" bestFit="1" customWidth="1"/>
    <col min="9991" max="9991" width="10" style="1378" bestFit="1" customWidth="1"/>
    <col min="9992" max="9992" width="8.28515625" style="1378" customWidth="1"/>
    <col min="9993" max="9993" width="7.140625" style="1378" customWidth="1"/>
    <col min="9994" max="9994" width="10.7109375" style="1378" customWidth="1"/>
    <col min="9995" max="9995" width="8.5703125" style="1378" customWidth="1"/>
    <col min="9996" max="9997" width="8.85546875" style="1378" bestFit="1" customWidth="1"/>
    <col min="9998" max="9998" width="9.42578125" style="1378" customWidth="1"/>
    <col min="9999" max="10007" width="8.28515625" style="1378" customWidth="1"/>
    <col min="10008" max="10008" width="8.140625" style="1378" customWidth="1"/>
    <col min="10009" max="10009" width="10.42578125" style="1378" customWidth="1"/>
    <col min="10010" max="10010" width="9.140625" style="1378"/>
    <col min="10011" max="10011" width="19.42578125" style="1378" customWidth="1"/>
    <col min="10012" max="10012" width="16.42578125" style="1378" bestFit="1" customWidth="1"/>
    <col min="10013" max="10240" width="9.140625" style="1378"/>
    <col min="10241" max="10241" width="7.42578125" style="1378" customWidth="1"/>
    <col min="10242" max="10242" width="11.140625" style="1378" customWidth="1"/>
    <col min="10243" max="10243" width="7" style="1378" bestFit="1" customWidth="1"/>
    <col min="10244" max="10244" width="7.5703125" style="1378" bestFit="1" customWidth="1"/>
    <col min="10245" max="10245" width="7.7109375" style="1378" bestFit="1" customWidth="1"/>
    <col min="10246" max="10246" width="9.42578125" style="1378" bestFit="1" customWidth="1"/>
    <col min="10247" max="10247" width="10" style="1378" bestFit="1" customWidth="1"/>
    <col min="10248" max="10248" width="8.28515625" style="1378" customWidth="1"/>
    <col min="10249" max="10249" width="7.140625" style="1378" customWidth="1"/>
    <col min="10250" max="10250" width="10.7109375" style="1378" customWidth="1"/>
    <col min="10251" max="10251" width="8.5703125" style="1378" customWidth="1"/>
    <col min="10252" max="10253" width="8.85546875" style="1378" bestFit="1" customWidth="1"/>
    <col min="10254" max="10254" width="9.42578125" style="1378" customWidth="1"/>
    <col min="10255" max="10263" width="8.28515625" style="1378" customWidth="1"/>
    <col min="10264" max="10264" width="8.140625" style="1378" customWidth="1"/>
    <col min="10265" max="10265" width="10.42578125" style="1378" customWidth="1"/>
    <col min="10266" max="10266" width="9.140625" style="1378"/>
    <col min="10267" max="10267" width="19.42578125" style="1378" customWidth="1"/>
    <col min="10268" max="10268" width="16.42578125" style="1378" bestFit="1" customWidth="1"/>
    <col min="10269" max="10496" width="9.140625" style="1378"/>
    <col min="10497" max="10497" width="7.42578125" style="1378" customWidth="1"/>
    <col min="10498" max="10498" width="11.140625" style="1378" customWidth="1"/>
    <col min="10499" max="10499" width="7" style="1378" bestFit="1" customWidth="1"/>
    <col min="10500" max="10500" width="7.5703125" style="1378" bestFit="1" customWidth="1"/>
    <col min="10501" max="10501" width="7.7109375" style="1378" bestFit="1" customWidth="1"/>
    <col min="10502" max="10502" width="9.42578125" style="1378" bestFit="1" customWidth="1"/>
    <col min="10503" max="10503" width="10" style="1378" bestFit="1" customWidth="1"/>
    <col min="10504" max="10504" width="8.28515625" style="1378" customWidth="1"/>
    <col min="10505" max="10505" width="7.140625" style="1378" customWidth="1"/>
    <col min="10506" max="10506" width="10.7109375" style="1378" customWidth="1"/>
    <col min="10507" max="10507" width="8.5703125" style="1378" customWidth="1"/>
    <col min="10508" max="10509" width="8.85546875" style="1378" bestFit="1" customWidth="1"/>
    <col min="10510" max="10510" width="9.42578125" style="1378" customWidth="1"/>
    <col min="10511" max="10519" width="8.28515625" style="1378" customWidth="1"/>
    <col min="10520" max="10520" width="8.140625" style="1378" customWidth="1"/>
    <col min="10521" max="10521" width="10.42578125" style="1378" customWidth="1"/>
    <col min="10522" max="10522" width="9.140625" style="1378"/>
    <col min="10523" max="10523" width="19.42578125" style="1378" customWidth="1"/>
    <col min="10524" max="10524" width="16.42578125" style="1378" bestFit="1" customWidth="1"/>
    <col min="10525" max="10752" width="9.140625" style="1378"/>
    <col min="10753" max="10753" width="7.42578125" style="1378" customWidth="1"/>
    <col min="10754" max="10754" width="11.140625" style="1378" customWidth="1"/>
    <col min="10755" max="10755" width="7" style="1378" bestFit="1" customWidth="1"/>
    <col min="10756" max="10756" width="7.5703125" style="1378" bestFit="1" customWidth="1"/>
    <col min="10757" max="10757" width="7.7109375" style="1378" bestFit="1" customWidth="1"/>
    <col min="10758" max="10758" width="9.42578125" style="1378" bestFit="1" customWidth="1"/>
    <col min="10759" max="10759" width="10" style="1378" bestFit="1" customWidth="1"/>
    <col min="10760" max="10760" width="8.28515625" style="1378" customWidth="1"/>
    <col min="10761" max="10761" width="7.140625" style="1378" customWidth="1"/>
    <col min="10762" max="10762" width="10.7109375" style="1378" customWidth="1"/>
    <col min="10763" max="10763" width="8.5703125" style="1378" customWidth="1"/>
    <col min="10764" max="10765" width="8.85546875" style="1378" bestFit="1" customWidth="1"/>
    <col min="10766" max="10766" width="9.42578125" style="1378" customWidth="1"/>
    <col min="10767" max="10775" width="8.28515625" style="1378" customWidth="1"/>
    <col min="10776" max="10776" width="8.140625" style="1378" customWidth="1"/>
    <col min="10777" max="10777" width="10.42578125" style="1378" customWidth="1"/>
    <col min="10778" max="10778" width="9.140625" style="1378"/>
    <col min="10779" max="10779" width="19.42578125" style="1378" customWidth="1"/>
    <col min="10780" max="10780" width="16.42578125" style="1378" bestFit="1" customWidth="1"/>
    <col min="10781" max="11008" width="9.140625" style="1378"/>
    <col min="11009" max="11009" width="7.42578125" style="1378" customWidth="1"/>
    <col min="11010" max="11010" width="11.140625" style="1378" customWidth="1"/>
    <col min="11011" max="11011" width="7" style="1378" bestFit="1" customWidth="1"/>
    <col min="11012" max="11012" width="7.5703125" style="1378" bestFit="1" customWidth="1"/>
    <col min="11013" max="11013" width="7.7109375" style="1378" bestFit="1" customWidth="1"/>
    <col min="11014" max="11014" width="9.42578125" style="1378" bestFit="1" customWidth="1"/>
    <col min="11015" max="11015" width="10" style="1378" bestFit="1" customWidth="1"/>
    <col min="11016" max="11016" width="8.28515625" style="1378" customWidth="1"/>
    <col min="11017" max="11017" width="7.140625" style="1378" customWidth="1"/>
    <col min="11018" max="11018" width="10.7109375" style="1378" customWidth="1"/>
    <col min="11019" max="11019" width="8.5703125" style="1378" customWidth="1"/>
    <col min="11020" max="11021" width="8.85546875" style="1378" bestFit="1" customWidth="1"/>
    <col min="11022" max="11022" width="9.42578125" style="1378" customWidth="1"/>
    <col min="11023" max="11031" width="8.28515625" style="1378" customWidth="1"/>
    <col min="11032" max="11032" width="8.140625" style="1378" customWidth="1"/>
    <col min="11033" max="11033" width="10.42578125" style="1378" customWidth="1"/>
    <col min="11034" max="11034" width="9.140625" style="1378"/>
    <col min="11035" max="11035" width="19.42578125" style="1378" customWidth="1"/>
    <col min="11036" max="11036" width="16.42578125" style="1378" bestFit="1" customWidth="1"/>
    <col min="11037" max="11264" width="9.140625" style="1378"/>
    <col min="11265" max="11265" width="7.42578125" style="1378" customWidth="1"/>
    <col min="11266" max="11266" width="11.140625" style="1378" customWidth="1"/>
    <col min="11267" max="11267" width="7" style="1378" bestFit="1" customWidth="1"/>
    <col min="11268" max="11268" width="7.5703125" style="1378" bestFit="1" customWidth="1"/>
    <col min="11269" max="11269" width="7.7109375" style="1378" bestFit="1" customWidth="1"/>
    <col min="11270" max="11270" width="9.42578125" style="1378" bestFit="1" customWidth="1"/>
    <col min="11271" max="11271" width="10" style="1378" bestFit="1" customWidth="1"/>
    <col min="11272" max="11272" width="8.28515625" style="1378" customWidth="1"/>
    <col min="11273" max="11273" width="7.140625" style="1378" customWidth="1"/>
    <col min="11274" max="11274" width="10.7109375" style="1378" customWidth="1"/>
    <col min="11275" max="11275" width="8.5703125" style="1378" customWidth="1"/>
    <col min="11276" max="11277" width="8.85546875" style="1378" bestFit="1" customWidth="1"/>
    <col min="11278" max="11278" width="9.42578125" style="1378" customWidth="1"/>
    <col min="11279" max="11287" width="8.28515625" style="1378" customWidth="1"/>
    <col min="11288" max="11288" width="8.140625" style="1378" customWidth="1"/>
    <col min="11289" max="11289" width="10.42578125" style="1378" customWidth="1"/>
    <col min="11290" max="11290" width="9.140625" style="1378"/>
    <col min="11291" max="11291" width="19.42578125" style="1378" customWidth="1"/>
    <col min="11292" max="11292" width="16.42578125" style="1378" bestFit="1" customWidth="1"/>
    <col min="11293" max="11520" width="9.140625" style="1378"/>
    <col min="11521" max="11521" width="7.42578125" style="1378" customWidth="1"/>
    <col min="11522" max="11522" width="11.140625" style="1378" customWidth="1"/>
    <col min="11523" max="11523" width="7" style="1378" bestFit="1" customWidth="1"/>
    <col min="11524" max="11524" width="7.5703125" style="1378" bestFit="1" customWidth="1"/>
    <col min="11525" max="11525" width="7.7109375" style="1378" bestFit="1" customWidth="1"/>
    <col min="11526" max="11526" width="9.42578125" style="1378" bestFit="1" customWidth="1"/>
    <col min="11527" max="11527" width="10" style="1378" bestFit="1" customWidth="1"/>
    <col min="11528" max="11528" width="8.28515625" style="1378" customWidth="1"/>
    <col min="11529" max="11529" width="7.140625" style="1378" customWidth="1"/>
    <col min="11530" max="11530" width="10.7109375" style="1378" customWidth="1"/>
    <col min="11531" max="11531" width="8.5703125" style="1378" customWidth="1"/>
    <col min="11532" max="11533" width="8.85546875" style="1378" bestFit="1" customWidth="1"/>
    <col min="11534" max="11534" width="9.42578125" style="1378" customWidth="1"/>
    <col min="11535" max="11543" width="8.28515625" style="1378" customWidth="1"/>
    <col min="11544" max="11544" width="8.140625" style="1378" customWidth="1"/>
    <col min="11545" max="11545" width="10.42578125" style="1378" customWidth="1"/>
    <col min="11546" max="11546" width="9.140625" style="1378"/>
    <col min="11547" max="11547" width="19.42578125" style="1378" customWidth="1"/>
    <col min="11548" max="11548" width="16.42578125" style="1378" bestFit="1" customWidth="1"/>
    <col min="11549" max="11776" width="9.140625" style="1378"/>
    <col min="11777" max="11777" width="7.42578125" style="1378" customWidth="1"/>
    <col min="11778" max="11778" width="11.140625" style="1378" customWidth="1"/>
    <col min="11779" max="11779" width="7" style="1378" bestFit="1" customWidth="1"/>
    <col min="11780" max="11780" width="7.5703125" style="1378" bestFit="1" customWidth="1"/>
    <col min="11781" max="11781" width="7.7109375" style="1378" bestFit="1" customWidth="1"/>
    <col min="11782" max="11782" width="9.42578125" style="1378" bestFit="1" customWidth="1"/>
    <col min="11783" max="11783" width="10" style="1378" bestFit="1" customWidth="1"/>
    <col min="11784" max="11784" width="8.28515625" style="1378" customWidth="1"/>
    <col min="11785" max="11785" width="7.140625" style="1378" customWidth="1"/>
    <col min="11786" max="11786" width="10.7109375" style="1378" customWidth="1"/>
    <col min="11787" max="11787" width="8.5703125" style="1378" customWidth="1"/>
    <col min="11788" max="11789" width="8.85546875" style="1378" bestFit="1" customWidth="1"/>
    <col min="11790" max="11790" width="9.42578125" style="1378" customWidth="1"/>
    <col min="11791" max="11799" width="8.28515625" style="1378" customWidth="1"/>
    <col min="11800" max="11800" width="8.140625" style="1378" customWidth="1"/>
    <col min="11801" max="11801" width="10.42578125" style="1378" customWidth="1"/>
    <col min="11802" max="11802" width="9.140625" style="1378"/>
    <col min="11803" max="11803" width="19.42578125" style="1378" customWidth="1"/>
    <col min="11804" max="11804" width="16.42578125" style="1378" bestFit="1" customWidth="1"/>
    <col min="11805" max="12032" width="9.140625" style="1378"/>
    <col min="12033" max="12033" width="7.42578125" style="1378" customWidth="1"/>
    <col min="12034" max="12034" width="11.140625" style="1378" customWidth="1"/>
    <col min="12035" max="12035" width="7" style="1378" bestFit="1" customWidth="1"/>
    <col min="12036" max="12036" width="7.5703125" style="1378" bestFit="1" customWidth="1"/>
    <col min="12037" max="12037" width="7.7109375" style="1378" bestFit="1" customWidth="1"/>
    <col min="12038" max="12038" width="9.42578125" style="1378" bestFit="1" customWidth="1"/>
    <col min="12039" max="12039" width="10" style="1378" bestFit="1" customWidth="1"/>
    <col min="12040" max="12040" width="8.28515625" style="1378" customWidth="1"/>
    <col min="12041" max="12041" width="7.140625" style="1378" customWidth="1"/>
    <col min="12042" max="12042" width="10.7109375" style="1378" customWidth="1"/>
    <col min="12043" max="12043" width="8.5703125" style="1378" customWidth="1"/>
    <col min="12044" max="12045" width="8.85546875" style="1378" bestFit="1" customWidth="1"/>
    <col min="12046" max="12046" width="9.42578125" style="1378" customWidth="1"/>
    <col min="12047" max="12055" width="8.28515625" style="1378" customWidth="1"/>
    <col min="12056" max="12056" width="8.140625" style="1378" customWidth="1"/>
    <col min="12057" max="12057" width="10.42578125" style="1378" customWidth="1"/>
    <col min="12058" max="12058" width="9.140625" style="1378"/>
    <col min="12059" max="12059" width="19.42578125" style="1378" customWidth="1"/>
    <col min="12060" max="12060" width="16.42578125" style="1378" bestFit="1" customWidth="1"/>
    <col min="12061" max="12288" width="9.140625" style="1378"/>
    <col min="12289" max="12289" width="7.42578125" style="1378" customWidth="1"/>
    <col min="12290" max="12290" width="11.140625" style="1378" customWidth="1"/>
    <col min="12291" max="12291" width="7" style="1378" bestFit="1" customWidth="1"/>
    <col min="12292" max="12292" width="7.5703125" style="1378" bestFit="1" customWidth="1"/>
    <col min="12293" max="12293" width="7.7109375" style="1378" bestFit="1" customWidth="1"/>
    <col min="12294" max="12294" width="9.42578125" style="1378" bestFit="1" customWidth="1"/>
    <col min="12295" max="12295" width="10" style="1378" bestFit="1" customWidth="1"/>
    <col min="12296" max="12296" width="8.28515625" style="1378" customWidth="1"/>
    <col min="12297" max="12297" width="7.140625" style="1378" customWidth="1"/>
    <col min="12298" max="12298" width="10.7109375" style="1378" customWidth="1"/>
    <col min="12299" max="12299" width="8.5703125" style="1378" customWidth="1"/>
    <col min="12300" max="12301" width="8.85546875" style="1378" bestFit="1" customWidth="1"/>
    <col min="12302" max="12302" width="9.42578125" style="1378" customWidth="1"/>
    <col min="12303" max="12311" width="8.28515625" style="1378" customWidth="1"/>
    <col min="12312" max="12312" width="8.140625" style="1378" customWidth="1"/>
    <col min="12313" max="12313" width="10.42578125" style="1378" customWidth="1"/>
    <col min="12314" max="12314" width="9.140625" style="1378"/>
    <col min="12315" max="12315" width="19.42578125" style="1378" customWidth="1"/>
    <col min="12316" max="12316" width="16.42578125" style="1378" bestFit="1" customWidth="1"/>
    <col min="12317" max="12544" width="9.140625" style="1378"/>
    <col min="12545" max="12545" width="7.42578125" style="1378" customWidth="1"/>
    <col min="12546" max="12546" width="11.140625" style="1378" customWidth="1"/>
    <col min="12547" max="12547" width="7" style="1378" bestFit="1" customWidth="1"/>
    <col min="12548" max="12548" width="7.5703125" style="1378" bestFit="1" customWidth="1"/>
    <col min="12549" max="12549" width="7.7109375" style="1378" bestFit="1" customWidth="1"/>
    <col min="12550" max="12550" width="9.42578125" style="1378" bestFit="1" customWidth="1"/>
    <col min="12551" max="12551" width="10" style="1378" bestFit="1" customWidth="1"/>
    <col min="12552" max="12552" width="8.28515625" style="1378" customWidth="1"/>
    <col min="12553" max="12553" width="7.140625" style="1378" customWidth="1"/>
    <col min="12554" max="12554" width="10.7109375" style="1378" customWidth="1"/>
    <col min="12555" max="12555" width="8.5703125" style="1378" customWidth="1"/>
    <col min="12556" max="12557" width="8.85546875" style="1378" bestFit="1" customWidth="1"/>
    <col min="12558" max="12558" width="9.42578125" style="1378" customWidth="1"/>
    <col min="12559" max="12567" width="8.28515625" style="1378" customWidth="1"/>
    <col min="12568" max="12568" width="8.140625" style="1378" customWidth="1"/>
    <col min="12569" max="12569" width="10.42578125" style="1378" customWidth="1"/>
    <col min="12570" max="12570" width="9.140625" style="1378"/>
    <col min="12571" max="12571" width="19.42578125" style="1378" customWidth="1"/>
    <col min="12572" max="12572" width="16.42578125" style="1378" bestFit="1" customWidth="1"/>
    <col min="12573" max="12800" width="9.140625" style="1378"/>
    <col min="12801" max="12801" width="7.42578125" style="1378" customWidth="1"/>
    <col min="12802" max="12802" width="11.140625" style="1378" customWidth="1"/>
    <col min="12803" max="12803" width="7" style="1378" bestFit="1" customWidth="1"/>
    <col min="12804" max="12804" width="7.5703125" style="1378" bestFit="1" customWidth="1"/>
    <col min="12805" max="12805" width="7.7109375" style="1378" bestFit="1" customWidth="1"/>
    <col min="12806" max="12806" width="9.42578125" style="1378" bestFit="1" customWidth="1"/>
    <col min="12807" max="12807" width="10" style="1378" bestFit="1" customWidth="1"/>
    <col min="12808" max="12808" width="8.28515625" style="1378" customWidth="1"/>
    <col min="12809" max="12809" width="7.140625" style="1378" customWidth="1"/>
    <col min="12810" max="12810" width="10.7109375" style="1378" customWidth="1"/>
    <col min="12811" max="12811" width="8.5703125" style="1378" customWidth="1"/>
    <col min="12812" max="12813" width="8.85546875" style="1378" bestFit="1" customWidth="1"/>
    <col min="12814" max="12814" width="9.42578125" style="1378" customWidth="1"/>
    <col min="12815" max="12823" width="8.28515625" style="1378" customWidth="1"/>
    <col min="12824" max="12824" width="8.140625" style="1378" customWidth="1"/>
    <col min="12825" max="12825" width="10.42578125" style="1378" customWidth="1"/>
    <col min="12826" max="12826" width="9.140625" style="1378"/>
    <col min="12827" max="12827" width="19.42578125" style="1378" customWidth="1"/>
    <col min="12828" max="12828" width="16.42578125" style="1378" bestFit="1" customWidth="1"/>
    <col min="12829" max="13056" width="9.140625" style="1378"/>
    <col min="13057" max="13057" width="7.42578125" style="1378" customWidth="1"/>
    <col min="13058" max="13058" width="11.140625" style="1378" customWidth="1"/>
    <col min="13059" max="13059" width="7" style="1378" bestFit="1" customWidth="1"/>
    <col min="13060" max="13060" width="7.5703125" style="1378" bestFit="1" customWidth="1"/>
    <col min="13061" max="13061" width="7.7109375" style="1378" bestFit="1" customWidth="1"/>
    <col min="13062" max="13062" width="9.42578125" style="1378" bestFit="1" customWidth="1"/>
    <col min="13063" max="13063" width="10" style="1378" bestFit="1" customWidth="1"/>
    <col min="13064" max="13064" width="8.28515625" style="1378" customWidth="1"/>
    <col min="13065" max="13065" width="7.140625" style="1378" customWidth="1"/>
    <col min="13066" max="13066" width="10.7109375" style="1378" customWidth="1"/>
    <col min="13067" max="13067" width="8.5703125" style="1378" customWidth="1"/>
    <col min="13068" max="13069" width="8.85546875" style="1378" bestFit="1" customWidth="1"/>
    <col min="13070" max="13070" width="9.42578125" style="1378" customWidth="1"/>
    <col min="13071" max="13079" width="8.28515625" style="1378" customWidth="1"/>
    <col min="13080" max="13080" width="8.140625" style="1378" customWidth="1"/>
    <col min="13081" max="13081" width="10.42578125" style="1378" customWidth="1"/>
    <col min="13082" max="13082" width="9.140625" style="1378"/>
    <col min="13083" max="13083" width="19.42578125" style="1378" customWidth="1"/>
    <col min="13084" max="13084" width="16.42578125" style="1378" bestFit="1" customWidth="1"/>
    <col min="13085" max="13312" width="9.140625" style="1378"/>
    <col min="13313" max="13313" width="7.42578125" style="1378" customWidth="1"/>
    <col min="13314" max="13314" width="11.140625" style="1378" customWidth="1"/>
    <col min="13315" max="13315" width="7" style="1378" bestFit="1" customWidth="1"/>
    <col min="13316" max="13316" width="7.5703125" style="1378" bestFit="1" customWidth="1"/>
    <col min="13317" max="13317" width="7.7109375" style="1378" bestFit="1" customWidth="1"/>
    <col min="13318" max="13318" width="9.42578125" style="1378" bestFit="1" customWidth="1"/>
    <col min="13319" max="13319" width="10" style="1378" bestFit="1" customWidth="1"/>
    <col min="13320" max="13320" width="8.28515625" style="1378" customWidth="1"/>
    <col min="13321" max="13321" width="7.140625" style="1378" customWidth="1"/>
    <col min="13322" max="13322" width="10.7109375" style="1378" customWidth="1"/>
    <col min="13323" max="13323" width="8.5703125" style="1378" customWidth="1"/>
    <col min="13324" max="13325" width="8.85546875" style="1378" bestFit="1" customWidth="1"/>
    <col min="13326" max="13326" width="9.42578125" style="1378" customWidth="1"/>
    <col min="13327" max="13335" width="8.28515625" style="1378" customWidth="1"/>
    <col min="13336" max="13336" width="8.140625" style="1378" customWidth="1"/>
    <col min="13337" max="13337" width="10.42578125" style="1378" customWidth="1"/>
    <col min="13338" max="13338" width="9.140625" style="1378"/>
    <col min="13339" max="13339" width="19.42578125" style="1378" customWidth="1"/>
    <col min="13340" max="13340" width="16.42578125" style="1378" bestFit="1" customWidth="1"/>
    <col min="13341" max="13568" width="9.140625" style="1378"/>
    <col min="13569" max="13569" width="7.42578125" style="1378" customWidth="1"/>
    <col min="13570" max="13570" width="11.140625" style="1378" customWidth="1"/>
    <col min="13571" max="13571" width="7" style="1378" bestFit="1" customWidth="1"/>
    <col min="13572" max="13572" width="7.5703125" style="1378" bestFit="1" customWidth="1"/>
    <col min="13573" max="13573" width="7.7109375" style="1378" bestFit="1" customWidth="1"/>
    <col min="13574" max="13574" width="9.42578125" style="1378" bestFit="1" customWidth="1"/>
    <col min="13575" max="13575" width="10" style="1378" bestFit="1" customWidth="1"/>
    <col min="13576" max="13576" width="8.28515625" style="1378" customWidth="1"/>
    <col min="13577" max="13577" width="7.140625" style="1378" customWidth="1"/>
    <col min="13578" max="13578" width="10.7109375" style="1378" customWidth="1"/>
    <col min="13579" max="13579" width="8.5703125" style="1378" customWidth="1"/>
    <col min="13580" max="13581" width="8.85546875" style="1378" bestFit="1" customWidth="1"/>
    <col min="13582" max="13582" width="9.42578125" style="1378" customWidth="1"/>
    <col min="13583" max="13591" width="8.28515625" style="1378" customWidth="1"/>
    <col min="13592" max="13592" width="8.140625" style="1378" customWidth="1"/>
    <col min="13593" max="13593" width="10.42578125" style="1378" customWidth="1"/>
    <col min="13594" max="13594" width="9.140625" style="1378"/>
    <col min="13595" max="13595" width="19.42578125" style="1378" customWidth="1"/>
    <col min="13596" max="13596" width="16.42578125" style="1378" bestFit="1" customWidth="1"/>
    <col min="13597" max="13824" width="9.140625" style="1378"/>
    <col min="13825" max="13825" width="7.42578125" style="1378" customWidth="1"/>
    <col min="13826" max="13826" width="11.140625" style="1378" customWidth="1"/>
    <col min="13827" max="13827" width="7" style="1378" bestFit="1" customWidth="1"/>
    <col min="13828" max="13828" width="7.5703125" style="1378" bestFit="1" customWidth="1"/>
    <col min="13829" max="13829" width="7.7109375" style="1378" bestFit="1" customWidth="1"/>
    <col min="13830" max="13830" width="9.42578125" style="1378" bestFit="1" customWidth="1"/>
    <col min="13831" max="13831" width="10" style="1378" bestFit="1" customWidth="1"/>
    <col min="13832" max="13832" width="8.28515625" style="1378" customWidth="1"/>
    <col min="13833" max="13833" width="7.140625" style="1378" customWidth="1"/>
    <col min="13834" max="13834" width="10.7109375" style="1378" customWidth="1"/>
    <col min="13835" max="13835" width="8.5703125" style="1378" customWidth="1"/>
    <col min="13836" max="13837" width="8.85546875" style="1378" bestFit="1" customWidth="1"/>
    <col min="13838" max="13838" width="9.42578125" style="1378" customWidth="1"/>
    <col min="13839" max="13847" width="8.28515625" style="1378" customWidth="1"/>
    <col min="13848" max="13848" width="8.140625" style="1378" customWidth="1"/>
    <col min="13849" max="13849" width="10.42578125" style="1378" customWidth="1"/>
    <col min="13850" max="13850" width="9.140625" style="1378"/>
    <col min="13851" max="13851" width="19.42578125" style="1378" customWidth="1"/>
    <col min="13852" max="13852" width="16.42578125" style="1378" bestFit="1" customWidth="1"/>
    <col min="13853" max="14080" width="9.140625" style="1378"/>
    <col min="14081" max="14081" width="7.42578125" style="1378" customWidth="1"/>
    <col min="14082" max="14082" width="11.140625" style="1378" customWidth="1"/>
    <col min="14083" max="14083" width="7" style="1378" bestFit="1" customWidth="1"/>
    <col min="14084" max="14084" width="7.5703125" style="1378" bestFit="1" customWidth="1"/>
    <col min="14085" max="14085" width="7.7109375" style="1378" bestFit="1" customWidth="1"/>
    <col min="14086" max="14086" width="9.42578125" style="1378" bestFit="1" customWidth="1"/>
    <col min="14087" max="14087" width="10" style="1378" bestFit="1" customWidth="1"/>
    <col min="14088" max="14088" width="8.28515625" style="1378" customWidth="1"/>
    <col min="14089" max="14089" width="7.140625" style="1378" customWidth="1"/>
    <col min="14090" max="14090" width="10.7109375" style="1378" customWidth="1"/>
    <col min="14091" max="14091" width="8.5703125" style="1378" customWidth="1"/>
    <col min="14092" max="14093" width="8.85546875" style="1378" bestFit="1" customWidth="1"/>
    <col min="14094" max="14094" width="9.42578125" style="1378" customWidth="1"/>
    <col min="14095" max="14103" width="8.28515625" style="1378" customWidth="1"/>
    <col min="14104" max="14104" width="8.140625" style="1378" customWidth="1"/>
    <col min="14105" max="14105" width="10.42578125" style="1378" customWidth="1"/>
    <col min="14106" max="14106" width="9.140625" style="1378"/>
    <col min="14107" max="14107" width="19.42578125" style="1378" customWidth="1"/>
    <col min="14108" max="14108" width="16.42578125" style="1378" bestFit="1" customWidth="1"/>
    <col min="14109" max="14336" width="9.140625" style="1378"/>
    <col min="14337" max="14337" width="7.42578125" style="1378" customWidth="1"/>
    <col min="14338" max="14338" width="11.140625" style="1378" customWidth="1"/>
    <col min="14339" max="14339" width="7" style="1378" bestFit="1" customWidth="1"/>
    <col min="14340" max="14340" width="7.5703125" style="1378" bestFit="1" customWidth="1"/>
    <col min="14341" max="14341" width="7.7109375" style="1378" bestFit="1" customWidth="1"/>
    <col min="14342" max="14342" width="9.42578125" style="1378" bestFit="1" customWidth="1"/>
    <col min="14343" max="14343" width="10" style="1378" bestFit="1" customWidth="1"/>
    <col min="14344" max="14344" width="8.28515625" style="1378" customWidth="1"/>
    <col min="14345" max="14345" width="7.140625" style="1378" customWidth="1"/>
    <col min="14346" max="14346" width="10.7109375" style="1378" customWidth="1"/>
    <col min="14347" max="14347" width="8.5703125" style="1378" customWidth="1"/>
    <col min="14348" max="14349" width="8.85546875" style="1378" bestFit="1" customWidth="1"/>
    <col min="14350" max="14350" width="9.42578125" style="1378" customWidth="1"/>
    <col min="14351" max="14359" width="8.28515625" style="1378" customWidth="1"/>
    <col min="14360" max="14360" width="8.140625" style="1378" customWidth="1"/>
    <col min="14361" max="14361" width="10.42578125" style="1378" customWidth="1"/>
    <col min="14362" max="14362" width="9.140625" style="1378"/>
    <col min="14363" max="14363" width="19.42578125" style="1378" customWidth="1"/>
    <col min="14364" max="14364" width="16.42578125" style="1378" bestFit="1" customWidth="1"/>
    <col min="14365" max="14592" width="9.140625" style="1378"/>
    <col min="14593" max="14593" width="7.42578125" style="1378" customWidth="1"/>
    <col min="14594" max="14594" width="11.140625" style="1378" customWidth="1"/>
    <col min="14595" max="14595" width="7" style="1378" bestFit="1" customWidth="1"/>
    <col min="14596" max="14596" width="7.5703125" style="1378" bestFit="1" customWidth="1"/>
    <col min="14597" max="14597" width="7.7109375" style="1378" bestFit="1" customWidth="1"/>
    <col min="14598" max="14598" width="9.42578125" style="1378" bestFit="1" customWidth="1"/>
    <col min="14599" max="14599" width="10" style="1378" bestFit="1" customWidth="1"/>
    <col min="14600" max="14600" width="8.28515625" style="1378" customWidth="1"/>
    <col min="14601" max="14601" width="7.140625" style="1378" customWidth="1"/>
    <col min="14602" max="14602" width="10.7109375" style="1378" customWidth="1"/>
    <col min="14603" max="14603" width="8.5703125" style="1378" customWidth="1"/>
    <col min="14604" max="14605" width="8.85546875" style="1378" bestFit="1" customWidth="1"/>
    <col min="14606" max="14606" width="9.42578125" style="1378" customWidth="1"/>
    <col min="14607" max="14615" width="8.28515625" style="1378" customWidth="1"/>
    <col min="14616" max="14616" width="8.140625" style="1378" customWidth="1"/>
    <col min="14617" max="14617" width="10.42578125" style="1378" customWidth="1"/>
    <col min="14618" max="14618" width="9.140625" style="1378"/>
    <col min="14619" max="14619" width="19.42578125" style="1378" customWidth="1"/>
    <col min="14620" max="14620" width="16.42578125" style="1378" bestFit="1" customWidth="1"/>
    <col min="14621" max="14848" width="9.140625" style="1378"/>
    <col min="14849" max="14849" width="7.42578125" style="1378" customWidth="1"/>
    <col min="14850" max="14850" width="11.140625" style="1378" customWidth="1"/>
    <col min="14851" max="14851" width="7" style="1378" bestFit="1" customWidth="1"/>
    <col min="14852" max="14852" width="7.5703125" style="1378" bestFit="1" customWidth="1"/>
    <col min="14853" max="14853" width="7.7109375" style="1378" bestFit="1" customWidth="1"/>
    <col min="14854" max="14854" width="9.42578125" style="1378" bestFit="1" customWidth="1"/>
    <col min="14855" max="14855" width="10" style="1378" bestFit="1" customWidth="1"/>
    <col min="14856" max="14856" width="8.28515625" style="1378" customWidth="1"/>
    <col min="14857" max="14857" width="7.140625" style="1378" customWidth="1"/>
    <col min="14858" max="14858" width="10.7109375" style="1378" customWidth="1"/>
    <col min="14859" max="14859" width="8.5703125" style="1378" customWidth="1"/>
    <col min="14860" max="14861" width="8.85546875" style="1378" bestFit="1" customWidth="1"/>
    <col min="14862" max="14862" width="9.42578125" style="1378" customWidth="1"/>
    <col min="14863" max="14871" width="8.28515625" style="1378" customWidth="1"/>
    <col min="14872" max="14872" width="8.140625" style="1378" customWidth="1"/>
    <col min="14873" max="14873" width="10.42578125" style="1378" customWidth="1"/>
    <col min="14874" max="14874" width="9.140625" style="1378"/>
    <col min="14875" max="14875" width="19.42578125" style="1378" customWidth="1"/>
    <col min="14876" max="14876" width="16.42578125" style="1378" bestFit="1" customWidth="1"/>
    <col min="14877" max="15104" width="9.140625" style="1378"/>
    <col min="15105" max="15105" width="7.42578125" style="1378" customWidth="1"/>
    <col min="15106" max="15106" width="11.140625" style="1378" customWidth="1"/>
    <col min="15107" max="15107" width="7" style="1378" bestFit="1" customWidth="1"/>
    <col min="15108" max="15108" width="7.5703125" style="1378" bestFit="1" customWidth="1"/>
    <col min="15109" max="15109" width="7.7109375" style="1378" bestFit="1" customWidth="1"/>
    <col min="15110" max="15110" width="9.42578125" style="1378" bestFit="1" customWidth="1"/>
    <col min="15111" max="15111" width="10" style="1378" bestFit="1" customWidth="1"/>
    <col min="15112" max="15112" width="8.28515625" style="1378" customWidth="1"/>
    <col min="15113" max="15113" width="7.140625" style="1378" customWidth="1"/>
    <col min="15114" max="15114" width="10.7109375" style="1378" customWidth="1"/>
    <col min="15115" max="15115" width="8.5703125" style="1378" customWidth="1"/>
    <col min="15116" max="15117" width="8.85546875" style="1378" bestFit="1" customWidth="1"/>
    <col min="15118" max="15118" width="9.42578125" style="1378" customWidth="1"/>
    <col min="15119" max="15127" width="8.28515625" style="1378" customWidth="1"/>
    <col min="15128" max="15128" width="8.140625" style="1378" customWidth="1"/>
    <col min="15129" max="15129" width="10.42578125" style="1378" customWidth="1"/>
    <col min="15130" max="15130" width="9.140625" style="1378"/>
    <col min="15131" max="15131" width="19.42578125" style="1378" customWidth="1"/>
    <col min="15132" max="15132" width="16.42578125" style="1378" bestFit="1" customWidth="1"/>
    <col min="15133" max="15360" width="9.140625" style="1378"/>
    <col min="15361" max="15361" width="7.42578125" style="1378" customWidth="1"/>
    <col min="15362" max="15362" width="11.140625" style="1378" customWidth="1"/>
    <col min="15363" max="15363" width="7" style="1378" bestFit="1" customWidth="1"/>
    <col min="15364" max="15364" width="7.5703125" style="1378" bestFit="1" customWidth="1"/>
    <col min="15365" max="15365" width="7.7109375" style="1378" bestFit="1" customWidth="1"/>
    <col min="15366" max="15366" width="9.42578125" style="1378" bestFit="1" customWidth="1"/>
    <col min="15367" max="15367" width="10" style="1378" bestFit="1" customWidth="1"/>
    <col min="15368" max="15368" width="8.28515625" style="1378" customWidth="1"/>
    <col min="15369" max="15369" width="7.140625" style="1378" customWidth="1"/>
    <col min="15370" max="15370" width="10.7109375" style="1378" customWidth="1"/>
    <col min="15371" max="15371" width="8.5703125" style="1378" customWidth="1"/>
    <col min="15372" max="15373" width="8.85546875" style="1378" bestFit="1" customWidth="1"/>
    <col min="15374" max="15374" width="9.42578125" style="1378" customWidth="1"/>
    <col min="15375" max="15383" width="8.28515625" style="1378" customWidth="1"/>
    <col min="15384" max="15384" width="8.140625" style="1378" customWidth="1"/>
    <col min="15385" max="15385" width="10.42578125" style="1378" customWidth="1"/>
    <col min="15386" max="15386" width="9.140625" style="1378"/>
    <col min="15387" max="15387" width="19.42578125" style="1378" customWidth="1"/>
    <col min="15388" max="15388" width="16.42578125" style="1378" bestFit="1" customWidth="1"/>
    <col min="15389" max="15616" width="9.140625" style="1378"/>
    <col min="15617" max="15617" width="7.42578125" style="1378" customWidth="1"/>
    <col min="15618" max="15618" width="11.140625" style="1378" customWidth="1"/>
    <col min="15619" max="15619" width="7" style="1378" bestFit="1" customWidth="1"/>
    <col min="15620" max="15620" width="7.5703125" style="1378" bestFit="1" customWidth="1"/>
    <col min="15621" max="15621" width="7.7109375" style="1378" bestFit="1" customWidth="1"/>
    <col min="15622" max="15622" width="9.42578125" style="1378" bestFit="1" customWidth="1"/>
    <col min="15623" max="15623" width="10" style="1378" bestFit="1" customWidth="1"/>
    <col min="15624" max="15624" width="8.28515625" style="1378" customWidth="1"/>
    <col min="15625" max="15625" width="7.140625" style="1378" customWidth="1"/>
    <col min="15626" max="15626" width="10.7109375" style="1378" customWidth="1"/>
    <col min="15627" max="15627" width="8.5703125" style="1378" customWidth="1"/>
    <col min="15628" max="15629" width="8.85546875" style="1378" bestFit="1" customWidth="1"/>
    <col min="15630" max="15630" width="9.42578125" style="1378" customWidth="1"/>
    <col min="15631" max="15639" width="8.28515625" style="1378" customWidth="1"/>
    <col min="15640" max="15640" width="8.140625" style="1378" customWidth="1"/>
    <col min="15641" max="15641" width="10.42578125" style="1378" customWidth="1"/>
    <col min="15642" max="15642" width="9.140625" style="1378"/>
    <col min="15643" max="15643" width="19.42578125" style="1378" customWidth="1"/>
    <col min="15644" max="15644" width="16.42578125" style="1378" bestFit="1" customWidth="1"/>
    <col min="15645" max="15872" width="9.140625" style="1378"/>
    <col min="15873" max="15873" width="7.42578125" style="1378" customWidth="1"/>
    <col min="15874" max="15874" width="11.140625" style="1378" customWidth="1"/>
    <col min="15875" max="15875" width="7" style="1378" bestFit="1" customWidth="1"/>
    <col min="15876" max="15876" width="7.5703125" style="1378" bestFit="1" customWidth="1"/>
    <col min="15877" max="15877" width="7.7109375" style="1378" bestFit="1" customWidth="1"/>
    <col min="15878" max="15878" width="9.42578125" style="1378" bestFit="1" customWidth="1"/>
    <col min="15879" max="15879" width="10" style="1378" bestFit="1" customWidth="1"/>
    <col min="15880" max="15880" width="8.28515625" style="1378" customWidth="1"/>
    <col min="15881" max="15881" width="7.140625" style="1378" customWidth="1"/>
    <col min="15882" max="15882" width="10.7109375" style="1378" customWidth="1"/>
    <col min="15883" max="15883" width="8.5703125" style="1378" customWidth="1"/>
    <col min="15884" max="15885" width="8.85546875" style="1378" bestFit="1" customWidth="1"/>
    <col min="15886" max="15886" width="9.42578125" style="1378" customWidth="1"/>
    <col min="15887" max="15895" width="8.28515625" style="1378" customWidth="1"/>
    <col min="15896" max="15896" width="8.140625" style="1378" customWidth="1"/>
    <col min="15897" max="15897" width="10.42578125" style="1378" customWidth="1"/>
    <col min="15898" max="15898" width="9.140625" style="1378"/>
    <col min="15899" max="15899" width="19.42578125" style="1378" customWidth="1"/>
    <col min="15900" max="15900" width="16.42578125" style="1378" bestFit="1" customWidth="1"/>
    <col min="15901" max="16128" width="9.140625" style="1378"/>
    <col min="16129" max="16129" width="7.42578125" style="1378" customWidth="1"/>
    <col min="16130" max="16130" width="11.140625" style="1378" customWidth="1"/>
    <col min="16131" max="16131" width="7" style="1378" bestFit="1" customWidth="1"/>
    <col min="16132" max="16132" width="7.5703125" style="1378" bestFit="1" customWidth="1"/>
    <col min="16133" max="16133" width="7.7109375" style="1378" bestFit="1" customWidth="1"/>
    <col min="16134" max="16134" width="9.42578125" style="1378" bestFit="1" customWidth="1"/>
    <col min="16135" max="16135" width="10" style="1378" bestFit="1" customWidth="1"/>
    <col min="16136" max="16136" width="8.28515625" style="1378" customWidth="1"/>
    <col min="16137" max="16137" width="7.140625" style="1378" customWidth="1"/>
    <col min="16138" max="16138" width="10.7109375" style="1378" customWidth="1"/>
    <col min="16139" max="16139" width="8.5703125" style="1378" customWidth="1"/>
    <col min="16140" max="16141" width="8.85546875" style="1378" bestFit="1" customWidth="1"/>
    <col min="16142" max="16142" width="9.42578125" style="1378" customWidth="1"/>
    <col min="16143" max="16151" width="8.28515625" style="1378" customWidth="1"/>
    <col min="16152" max="16152" width="8.140625" style="1378" customWidth="1"/>
    <col min="16153" max="16153" width="10.42578125" style="1378" customWidth="1"/>
    <col min="16154" max="16154" width="9.140625" style="1378"/>
    <col min="16155" max="16155" width="19.42578125" style="1378" customWidth="1"/>
    <col min="16156" max="16156" width="16.42578125" style="1378" bestFit="1" customWidth="1"/>
    <col min="16157" max="16384" width="9.140625" style="1378"/>
  </cols>
  <sheetData>
    <row r="1" spans="1:29" ht="32.25" customHeight="1" x14ac:dyDescent="0.25">
      <c r="A1" s="1373" t="s">
        <v>3230</v>
      </c>
      <c r="B1" s="1374"/>
      <c r="C1" s="1374"/>
      <c r="D1" s="1375"/>
      <c r="E1" s="1374"/>
      <c r="F1" s="1374"/>
      <c r="G1" s="1374"/>
      <c r="H1" s="1376"/>
      <c r="I1" s="1376"/>
      <c r="J1" s="1376"/>
      <c r="K1" s="1376"/>
      <c r="L1" s="1374"/>
      <c r="M1" s="1374"/>
      <c r="N1" s="1374"/>
      <c r="O1" s="1374"/>
      <c r="P1" s="1374"/>
      <c r="Q1" s="1374"/>
      <c r="R1" s="1374"/>
      <c r="S1" s="1377"/>
      <c r="T1" s="1374"/>
      <c r="U1" s="1374"/>
      <c r="V1" s="1374"/>
      <c r="W1" s="1374"/>
      <c r="X1" s="1376"/>
      <c r="Z1" s="740"/>
    </row>
    <row r="2" spans="1:29" ht="16.5" customHeight="1" thickBot="1" x14ac:dyDescent="0.3">
      <c r="A2" s="1379"/>
      <c r="B2" s="1374"/>
      <c r="C2" s="1374"/>
      <c r="D2" s="1375"/>
      <c r="E2" s="1374"/>
      <c r="F2" s="1374"/>
      <c r="G2" s="1374"/>
      <c r="H2" s="1376"/>
      <c r="I2" s="1376"/>
      <c r="J2" s="1376"/>
      <c r="K2" s="1376"/>
      <c r="L2" s="1374"/>
      <c r="M2" s="1374"/>
      <c r="N2" s="1374"/>
      <c r="O2" s="1374"/>
      <c r="P2" s="1374"/>
      <c r="Q2" s="1374"/>
      <c r="R2" s="1374"/>
      <c r="S2" s="1377"/>
      <c r="T2" s="1374"/>
      <c r="U2" s="1374"/>
      <c r="V2" s="1374"/>
      <c r="W2" s="1374"/>
      <c r="X2" s="1376"/>
      <c r="Y2" s="1380" t="s">
        <v>29</v>
      </c>
      <c r="Z2" s="740"/>
    </row>
    <row r="3" spans="1:29" ht="30.75" customHeight="1" thickTop="1" thickBot="1" x14ac:dyDescent="0.3">
      <c r="A3" s="3780" t="s">
        <v>3231</v>
      </c>
      <c r="B3" s="3782" t="s">
        <v>3232</v>
      </c>
      <c r="C3" s="3782"/>
      <c r="D3" s="3782"/>
      <c r="E3" s="3782"/>
      <c r="F3" s="3782"/>
      <c r="G3" s="3782"/>
      <c r="H3" s="3782"/>
      <c r="I3" s="3782"/>
      <c r="J3" s="1381"/>
      <c r="K3" s="3783" t="s">
        <v>3233</v>
      </c>
      <c r="L3" s="3783"/>
      <c r="M3" s="3783"/>
      <c r="N3" s="3783"/>
      <c r="O3" s="3783"/>
      <c r="P3" s="3783"/>
      <c r="Q3" s="3783"/>
      <c r="R3" s="3783"/>
      <c r="S3" s="3783"/>
      <c r="T3" s="3783"/>
      <c r="U3" s="3783"/>
      <c r="V3" s="3783"/>
      <c r="W3" s="3783"/>
      <c r="X3" s="1381"/>
      <c r="Y3" s="1381" t="s">
        <v>684</v>
      </c>
      <c r="Z3" s="740"/>
    </row>
    <row r="4" spans="1:29" x14ac:dyDescent="0.25">
      <c r="A4" s="3781"/>
      <c r="B4" s="1382" t="s">
        <v>3234</v>
      </c>
      <c r="C4" s="1383"/>
      <c r="D4" s="1383"/>
      <c r="E4" s="1384"/>
      <c r="F4" s="1383"/>
      <c r="G4" s="1383"/>
      <c r="H4" s="1383"/>
      <c r="I4" s="1383"/>
      <c r="J4" s="1385"/>
      <c r="K4" s="3784" t="s">
        <v>3235</v>
      </c>
      <c r="L4" s="1383" t="s">
        <v>3236</v>
      </c>
      <c r="M4" s="1383"/>
      <c r="N4" s="1383"/>
      <c r="O4" s="1383"/>
      <c r="P4" s="1383"/>
      <c r="Q4" s="1383"/>
      <c r="R4" s="1383"/>
      <c r="S4" s="1383"/>
      <c r="T4" s="1383"/>
      <c r="U4" s="1383"/>
      <c r="V4" s="1383"/>
      <c r="W4" s="1383"/>
      <c r="X4" s="1386"/>
      <c r="Y4" s="1387" t="s">
        <v>3237</v>
      </c>
      <c r="Z4" s="740"/>
    </row>
    <row r="5" spans="1:29" x14ac:dyDescent="0.25">
      <c r="A5" s="3781"/>
      <c r="B5" s="1388" t="s">
        <v>575</v>
      </c>
      <c r="C5" s="1389" t="s">
        <v>3238</v>
      </c>
      <c r="D5" s="1389" t="s">
        <v>3239</v>
      </c>
      <c r="E5" s="1390" t="s">
        <v>3240</v>
      </c>
      <c r="F5" s="1389" t="s">
        <v>3241</v>
      </c>
      <c r="G5" s="1389" t="s">
        <v>3242</v>
      </c>
      <c r="H5" s="1389" t="s">
        <v>3243</v>
      </c>
      <c r="I5" s="1389" t="s">
        <v>3244</v>
      </c>
      <c r="J5" s="1391" t="s">
        <v>247</v>
      </c>
      <c r="K5" s="3785"/>
      <c r="L5" s="1389" t="s">
        <v>3245</v>
      </c>
      <c r="M5" s="1389" t="s">
        <v>3246</v>
      </c>
      <c r="N5" s="1389" t="s">
        <v>3247</v>
      </c>
      <c r="O5" s="1389" t="s">
        <v>3248</v>
      </c>
      <c r="P5" s="1389" t="s">
        <v>3249</v>
      </c>
      <c r="Q5" s="1389" t="s">
        <v>3250</v>
      </c>
      <c r="R5" s="1389" t="s">
        <v>3251</v>
      </c>
      <c r="S5" s="1389" t="s">
        <v>3252</v>
      </c>
      <c r="T5" s="1389" t="s">
        <v>3253</v>
      </c>
      <c r="U5" s="1389" t="s">
        <v>3254</v>
      </c>
      <c r="V5" s="1389" t="s">
        <v>3255</v>
      </c>
      <c r="W5" s="1389" t="s">
        <v>3256</v>
      </c>
      <c r="X5" s="1391" t="s">
        <v>247</v>
      </c>
      <c r="Y5" s="1387" t="s">
        <v>3257</v>
      </c>
      <c r="Z5" s="740"/>
    </row>
    <row r="6" spans="1:29" ht="17.25" thickBot="1" x14ac:dyDescent="0.3">
      <c r="A6" s="1392"/>
      <c r="B6" s="1393" t="s">
        <v>3258</v>
      </c>
      <c r="C6" s="1394"/>
      <c r="D6" s="1394"/>
      <c r="E6" s="1395"/>
      <c r="F6" s="1394"/>
      <c r="G6" s="1394"/>
      <c r="H6" s="1394"/>
      <c r="I6" s="1394"/>
      <c r="J6" s="1396"/>
      <c r="K6" s="1393" t="s">
        <v>3259</v>
      </c>
      <c r="L6" s="1394" t="s">
        <v>3259</v>
      </c>
      <c r="M6" s="1394"/>
      <c r="N6" s="1394"/>
      <c r="O6" s="1394"/>
      <c r="P6" s="1394"/>
      <c r="Q6" s="1394"/>
      <c r="R6" s="1394"/>
      <c r="S6" s="1394"/>
      <c r="T6" s="1394" t="s">
        <v>3260</v>
      </c>
      <c r="U6" s="1394"/>
      <c r="V6" s="1394"/>
      <c r="W6" s="1394"/>
      <c r="X6" s="1396"/>
      <c r="Y6" s="1397" t="s">
        <v>3233</v>
      </c>
      <c r="Z6" s="740"/>
    </row>
    <row r="7" spans="1:29" ht="3.75" hidden="1" customHeight="1" x14ac:dyDescent="0.25">
      <c r="A7" s="1398"/>
      <c r="B7" s="1399"/>
      <c r="C7" s="1400"/>
      <c r="D7" s="1400"/>
      <c r="E7" s="1401"/>
      <c r="F7" s="1400"/>
      <c r="G7" s="1400"/>
      <c r="H7" s="1400"/>
      <c r="I7" s="1400"/>
      <c r="J7" s="1402"/>
      <c r="K7" s="1399"/>
      <c r="L7" s="1403"/>
      <c r="M7" s="1403"/>
      <c r="N7" s="1403"/>
      <c r="O7" s="1403"/>
      <c r="P7" s="1403"/>
      <c r="Q7" s="1403"/>
      <c r="R7" s="1403"/>
      <c r="S7" s="1403"/>
      <c r="T7" s="1403"/>
      <c r="U7" s="1403"/>
      <c r="V7" s="1400"/>
      <c r="W7" s="1400"/>
      <c r="X7" s="1402"/>
      <c r="Y7" s="1404"/>
      <c r="Z7" s="740"/>
    </row>
    <row r="8" spans="1:29" ht="28.5" hidden="1" customHeight="1" x14ac:dyDescent="0.25">
      <c r="A8" s="1405">
        <v>35947</v>
      </c>
      <c r="B8" s="1406">
        <v>21.8</v>
      </c>
      <c r="C8" s="1407">
        <v>0</v>
      </c>
      <c r="D8" s="1407">
        <v>179.5</v>
      </c>
      <c r="E8" s="1407">
        <v>846</v>
      </c>
      <c r="F8" s="1407">
        <v>860.5</v>
      </c>
      <c r="G8" s="1407">
        <v>1426.8</v>
      </c>
      <c r="H8" s="1407">
        <v>2330.3000000000002</v>
      </c>
      <c r="I8" s="1407">
        <v>0</v>
      </c>
      <c r="J8" s="1408">
        <v>5835.4929099999999</v>
      </c>
      <c r="K8" s="1406">
        <v>6.6</v>
      </c>
      <c r="L8" s="1407">
        <v>11.7</v>
      </c>
      <c r="M8" s="1407"/>
      <c r="N8" s="1407">
        <v>17.8</v>
      </c>
      <c r="O8" s="1407">
        <v>53.5</v>
      </c>
      <c r="P8" s="1407">
        <v>66.3</v>
      </c>
      <c r="Q8" s="1407">
        <v>15.1</v>
      </c>
      <c r="R8" s="1407">
        <v>6.5</v>
      </c>
      <c r="S8" s="1407">
        <v>15.7</v>
      </c>
      <c r="T8" s="1407">
        <v>2.5</v>
      </c>
      <c r="U8" s="1407">
        <v>3.7</v>
      </c>
      <c r="V8" s="1407">
        <v>0.3</v>
      </c>
      <c r="W8" s="1407">
        <v>0.2</v>
      </c>
      <c r="X8" s="1408">
        <v>199.9</v>
      </c>
      <c r="Y8" s="1409">
        <v>6035.3929099999996</v>
      </c>
      <c r="Z8" s="1410"/>
    </row>
    <row r="9" spans="1:29" ht="28.5" hidden="1" customHeight="1" x14ac:dyDescent="0.25">
      <c r="A9" s="1405">
        <v>36039</v>
      </c>
      <c r="B9" s="1406">
        <v>21.7</v>
      </c>
      <c r="C9" s="1407">
        <v>0</v>
      </c>
      <c r="D9" s="1407">
        <v>184.7</v>
      </c>
      <c r="E9" s="1407">
        <v>877.3</v>
      </c>
      <c r="F9" s="1407">
        <v>933</v>
      </c>
      <c r="G9" s="1407">
        <v>1518.8</v>
      </c>
      <c r="H9" s="1407">
        <v>2356.9</v>
      </c>
      <c r="I9" s="1407">
        <v>0</v>
      </c>
      <c r="J9" s="1408">
        <v>6056.2</v>
      </c>
      <c r="K9" s="1406">
        <v>6.6</v>
      </c>
      <c r="L9" s="1407">
        <v>11.7</v>
      </c>
      <c r="M9" s="1407"/>
      <c r="N9" s="1407">
        <v>26.9</v>
      </c>
      <c r="O9" s="1407">
        <v>55.2</v>
      </c>
      <c r="P9" s="1407">
        <v>66.8</v>
      </c>
      <c r="Q9" s="1407">
        <v>15.5</v>
      </c>
      <c r="R9" s="1407">
        <v>6.4</v>
      </c>
      <c r="S9" s="1407">
        <v>16.100000000000001</v>
      </c>
      <c r="T9" s="1407">
        <v>2.5</v>
      </c>
      <c r="U9" s="1407">
        <v>3.8</v>
      </c>
      <c r="V9" s="1407">
        <v>0.3</v>
      </c>
      <c r="W9" s="1407">
        <v>0.2</v>
      </c>
      <c r="X9" s="1408">
        <v>212.1</v>
      </c>
      <c r="Y9" s="1409">
        <v>6268.3</v>
      </c>
      <c r="Z9" s="740"/>
    </row>
    <row r="10" spans="1:29" ht="28.5" hidden="1" customHeight="1" x14ac:dyDescent="0.25">
      <c r="A10" s="1405">
        <v>36130</v>
      </c>
      <c r="B10" s="1406">
        <v>21.6</v>
      </c>
      <c r="C10" s="1407">
        <v>21.6</v>
      </c>
      <c r="D10" s="1407">
        <v>208.5</v>
      </c>
      <c r="E10" s="1407">
        <v>1063.0999999999999</v>
      </c>
      <c r="F10" s="1407">
        <v>1173.4000000000001</v>
      </c>
      <c r="G10" s="1407">
        <v>1841.1</v>
      </c>
      <c r="H10" s="1407">
        <v>3145.8</v>
      </c>
      <c r="I10" s="1407">
        <v>196.1</v>
      </c>
      <c r="J10" s="1408">
        <v>7814.4</v>
      </c>
      <c r="K10" s="1406">
        <v>6.6</v>
      </c>
      <c r="L10" s="1407">
        <v>11.8</v>
      </c>
      <c r="M10" s="1407"/>
      <c r="N10" s="1407">
        <v>51.8</v>
      </c>
      <c r="O10" s="1407">
        <v>58.9</v>
      </c>
      <c r="P10" s="1407">
        <v>69.3</v>
      </c>
      <c r="Q10" s="1407">
        <v>15.9</v>
      </c>
      <c r="R10" s="1407">
        <v>6.4</v>
      </c>
      <c r="S10" s="1407">
        <v>16.600000000000001</v>
      </c>
      <c r="T10" s="1407">
        <v>2.5</v>
      </c>
      <c r="U10" s="1407">
        <v>3.9</v>
      </c>
      <c r="V10" s="1407">
        <v>0.3</v>
      </c>
      <c r="W10" s="1407">
        <v>0.2</v>
      </c>
      <c r="X10" s="1408">
        <v>244.3</v>
      </c>
      <c r="Y10" s="1409">
        <v>8058.7</v>
      </c>
      <c r="Z10" s="1410"/>
    </row>
    <row r="11" spans="1:29" ht="28.5" hidden="1" customHeight="1" x14ac:dyDescent="0.25">
      <c r="A11" s="1405">
        <v>36220</v>
      </c>
      <c r="B11" s="1406">
        <v>21.6</v>
      </c>
      <c r="C11" s="1407">
        <v>23.5</v>
      </c>
      <c r="D11" s="1407">
        <v>185</v>
      </c>
      <c r="E11" s="1407">
        <v>906.5</v>
      </c>
      <c r="F11" s="1407">
        <v>1022.4</v>
      </c>
      <c r="G11" s="1407">
        <v>1441.8</v>
      </c>
      <c r="H11" s="1407">
        <v>2565.5</v>
      </c>
      <c r="I11" s="1407">
        <v>213.9</v>
      </c>
      <c r="J11" s="1408">
        <v>6498.1</v>
      </c>
      <c r="K11" s="1406">
        <v>6.7</v>
      </c>
      <c r="L11" s="1407">
        <v>12</v>
      </c>
      <c r="M11" s="1407"/>
      <c r="N11" s="1407">
        <v>64.599999999999994</v>
      </c>
      <c r="O11" s="1407">
        <v>55.3</v>
      </c>
      <c r="P11" s="1407">
        <v>68.8</v>
      </c>
      <c r="Q11" s="1407">
        <v>16.100000000000001</v>
      </c>
      <c r="R11" s="1407">
        <v>6.4</v>
      </c>
      <c r="S11" s="1407">
        <v>16.899999999999999</v>
      </c>
      <c r="T11" s="1407">
        <v>2.4</v>
      </c>
      <c r="U11" s="1407">
        <v>3.9</v>
      </c>
      <c r="V11" s="1407">
        <v>0.3</v>
      </c>
      <c r="W11" s="1407">
        <v>0.2</v>
      </c>
      <c r="X11" s="1408">
        <v>253.6</v>
      </c>
      <c r="Y11" s="1409">
        <v>6751.7</v>
      </c>
      <c r="Z11" s="1410"/>
    </row>
    <row r="12" spans="1:29" ht="28.5" hidden="1" customHeight="1" x14ac:dyDescent="0.25">
      <c r="A12" s="1405">
        <v>39448</v>
      </c>
      <c r="B12" s="1406">
        <v>228.1</v>
      </c>
      <c r="C12" s="1407">
        <v>166.9</v>
      </c>
      <c r="D12" s="1407">
        <v>231.3</v>
      </c>
      <c r="E12" s="1407">
        <v>923.4</v>
      </c>
      <c r="F12" s="1407">
        <v>1294.4000000000001</v>
      </c>
      <c r="G12" s="1407">
        <v>2078.1999999999998</v>
      </c>
      <c r="H12" s="1407">
        <v>9790</v>
      </c>
      <c r="I12" s="1407">
        <v>724.3</v>
      </c>
      <c r="J12" s="1408">
        <v>15436.616595</v>
      </c>
      <c r="K12" s="1406">
        <v>7</v>
      </c>
      <c r="L12" s="1407">
        <v>12.8</v>
      </c>
      <c r="M12" s="1407">
        <v>4.0999999999999996</v>
      </c>
      <c r="N12" s="1407">
        <v>203.6</v>
      </c>
      <c r="O12" s="1407">
        <v>86.2</v>
      </c>
      <c r="P12" s="1407">
        <v>103.3</v>
      </c>
      <c r="Q12" s="1407">
        <v>24.5</v>
      </c>
      <c r="R12" s="1407">
        <v>6.4</v>
      </c>
      <c r="S12" s="1407">
        <v>31</v>
      </c>
      <c r="T12" s="1407">
        <v>2.4</v>
      </c>
      <c r="U12" s="1407">
        <v>7.1</v>
      </c>
      <c r="V12" s="1407">
        <v>0.3</v>
      </c>
      <c r="W12" s="1407">
        <v>0.2</v>
      </c>
      <c r="X12" s="1408">
        <v>488.9</v>
      </c>
      <c r="Y12" s="1409">
        <v>15925.516594999999</v>
      </c>
      <c r="Z12" s="1410"/>
      <c r="AA12" s="1411"/>
      <c r="AB12" s="1411"/>
      <c r="AC12" s="1411"/>
    </row>
    <row r="13" spans="1:29" ht="28.5" hidden="1" customHeight="1" x14ac:dyDescent="0.25">
      <c r="A13" s="1405">
        <v>39479</v>
      </c>
      <c r="B13" s="1406">
        <v>228.09999999999854</v>
      </c>
      <c r="C13" s="1407">
        <v>162.30000000000001</v>
      </c>
      <c r="D13" s="1407">
        <v>225.4</v>
      </c>
      <c r="E13" s="1407">
        <v>913.2</v>
      </c>
      <c r="F13" s="1407">
        <v>1229.7</v>
      </c>
      <c r="G13" s="1407">
        <v>1964.2</v>
      </c>
      <c r="H13" s="1407">
        <v>9538.1</v>
      </c>
      <c r="I13" s="1407">
        <v>703.6</v>
      </c>
      <c r="J13" s="1408">
        <v>14964.575835</v>
      </c>
      <c r="K13" s="1406">
        <v>7</v>
      </c>
      <c r="L13" s="1407">
        <v>12.8</v>
      </c>
      <c r="M13" s="1407">
        <v>8.8000000000000007</v>
      </c>
      <c r="N13" s="1407">
        <v>203.4</v>
      </c>
      <c r="O13" s="1407">
        <v>86.3</v>
      </c>
      <c r="P13" s="1407">
        <v>104</v>
      </c>
      <c r="Q13" s="1407">
        <v>24.6</v>
      </c>
      <c r="R13" s="1407">
        <v>6.4</v>
      </c>
      <c r="S13" s="1407">
        <v>31.1</v>
      </c>
      <c r="T13" s="1407">
        <v>2.4</v>
      </c>
      <c r="U13" s="1407">
        <v>7.2</v>
      </c>
      <c r="V13" s="1407">
        <v>0.3</v>
      </c>
      <c r="W13" s="1407">
        <v>0.2</v>
      </c>
      <c r="X13" s="1408">
        <v>494.5</v>
      </c>
      <c r="Y13" s="1409">
        <v>15458.975834999999</v>
      </c>
      <c r="Z13" s="1410"/>
      <c r="AA13" s="1411"/>
      <c r="AB13" s="1411"/>
      <c r="AC13" s="1411"/>
    </row>
    <row r="14" spans="1:29" ht="28.5" hidden="1" customHeight="1" x14ac:dyDescent="0.25">
      <c r="A14" s="1405">
        <v>39508</v>
      </c>
      <c r="B14" s="1406">
        <v>228</v>
      </c>
      <c r="C14" s="1407">
        <v>155.6</v>
      </c>
      <c r="D14" s="1407">
        <v>224.1</v>
      </c>
      <c r="E14" s="1407">
        <v>885.2</v>
      </c>
      <c r="F14" s="1407">
        <v>1220.4000000000001</v>
      </c>
      <c r="G14" s="1407">
        <v>1878.9</v>
      </c>
      <c r="H14" s="1407">
        <v>9399.7999999999993</v>
      </c>
      <c r="I14" s="1407">
        <v>693.3</v>
      </c>
      <c r="J14" s="1408">
        <v>14685.322885</v>
      </c>
      <c r="K14" s="1406">
        <v>7</v>
      </c>
      <c r="L14" s="1407">
        <v>12.8</v>
      </c>
      <c r="M14" s="1407">
        <v>13.47024</v>
      </c>
      <c r="N14" s="1407">
        <v>203.34013999999999</v>
      </c>
      <c r="O14" s="1407">
        <v>86.178015000000002</v>
      </c>
      <c r="P14" s="1407">
        <v>104.259045</v>
      </c>
      <c r="Q14" s="1407">
        <v>24.6116755</v>
      </c>
      <c r="R14" s="1407">
        <v>6.3554042500000003</v>
      </c>
      <c r="S14" s="1407">
        <v>31.303156600000001</v>
      </c>
      <c r="T14" s="1407">
        <v>2.4</v>
      </c>
      <c r="U14" s="1407">
        <v>7.2</v>
      </c>
      <c r="V14" s="1407">
        <v>0.3</v>
      </c>
      <c r="W14" s="1407">
        <v>0.2</v>
      </c>
      <c r="X14" s="1408">
        <v>499.51767634999999</v>
      </c>
      <c r="Y14" s="1409">
        <v>15184.84056135</v>
      </c>
      <c r="Z14" s="1410"/>
      <c r="AA14" s="1411"/>
      <c r="AB14" s="1411"/>
      <c r="AC14" s="1411"/>
    </row>
    <row r="15" spans="1:29" ht="28.5" hidden="1" customHeight="1" x14ac:dyDescent="0.25">
      <c r="A15" s="1405">
        <v>39539</v>
      </c>
      <c r="B15" s="1406">
        <v>228</v>
      </c>
      <c r="C15" s="1407">
        <v>150.5</v>
      </c>
      <c r="D15" s="1407">
        <v>224.1</v>
      </c>
      <c r="E15" s="1407">
        <v>899.9</v>
      </c>
      <c r="F15" s="1407">
        <v>1213.2</v>
      </c>
      <c r="G15" s="1407">
        <v>1911.1</v>
      </c>
      <c r="H15" s="1407">
        <v>9330.1</v>
      </c>
      <c r="I15" s="1407">
        <v>733.2</v>
      </c>
      <c r="J15" s="1408">
        <v>14690.1</v>
      </c>
      <c r="K15" s="1406">
        <v>7</v>
      </c>
      <c r="L15" s="1407">
        <v>12.8</v>
      </c>
      <c r="M15" s="1407">
        <v>21</v>
      </c>
      <c r="N15" s="1407">
        <v>201.7</v>
      </c>
      <c r="O15" s="1407">
        <v>85.9</v>
      </c>
      <c r="P15" s="1407">
        <v>104.7</v>
      </c>
      <c r="Q15" s="1407">
        <v>24.6</v>
      </c>
      <c r="R15" s="1407">
        <v>6.4</v>
      </c>
      <c r="S15" s="1407">
        <v>31.3</v>
      </c>
      <c r="T15" s="1407">
        <v>2.4</v>
      </c>
      <c r="U15" s="1407">
        <v>7.3</v>
      </c>
      <c r="V15" s="1407">
        <v>0.3</v>
      </c>
      <c r="W15" s="1407">
        <v>0.2</v>
      </c>
      <c r="X15" s="1408">
        <v>505.6</v>
      </c>
      <c r="Y15" s="1409">
        <v>15195.7</v>
      </c>
      <c r="Z15" s="1410"/>
      <c r="AA15" s="1411"/>
      <c r="AB15" s="1411"/>
      <c r="AC15" s="1411"/>
    </row>
    <row r="16" spans="1:29" ht="28.5" hidden="1" customHeight="1" x14ac:dyDescent="0.25">
      <c r="A16" s="1405">
        <v>39569</v>
      </c>
      <c r="B16" s="1406">
        <v>228.1</v>
      </c>
      <c r="C16" s="1407">
        <v>145.9</v>
      </c>
      <c r="D16" s="1407">
        <v>223.7</v>
      </c>
      <c r="E16" s="1407">
        <v>875.2</v>
      </c>
      <c r="F16" s="1407">
        <v>1216.2</v>
      </c>
      <c r="G16" s="1407">
        <v>1857.7</v>
      </c>
      <c r="H16" s="1407">
        <v>9339</v>
      </c>
      <c r="I16" s="1407">
        <v>746.8</v>
      </c>
      <c r="J16" s="1408">
        <v>14632.557210000001</v>
      </c>
      <c r="K16" s="1406">
        <v>7</v>
      </c>
      <c r="L16" s="1407">
        <v>12.8</v>
      </c>
      <c r="M16" s="1407">
        <v>27.58</v>
      </c>
      <c r="N16" s="1407">
        <v>201.1</v>
      </c>
      <c r="O16" s="1407">
        <v>85.8</v>
      </c>
      <c r="P16" s="1407">
        <v>105</v>
      </c>
      <c r="Q16" s="1407">
        <v>24.7</v>
      </c>
      <c r="R16" s="1407">
        <v>6.4</v>
      </c>
      <c r="S16" s="1407">
        <v>31.4</v>
      </c>
      <c r="T16" s="1407">
        <v>2.4</v>
      </c>
      <c r="U16" s="1407">
        <v>7.3</v>
      </c>
      <c r="V16" s="1407">
        <v>0.3</v>
      </c>
      <c r="W16" s="1407">
        <v>0.2</v>
      </c>
      <c r="X16" s="1408">
        <v>511.98</v>
      </c>
      <c r="Y16" s="1409">
        <v>15144.53721</v>
      </c>
      <c r="Z16" s="1410"/>
      <c r="AA16" s="1411"/>
      <c r="AB16" s="1411"/>
      <c r="AC16" s="1411"/>
    </row>
    <row r="17" spans="1:29" ht="28.5" hidden="1" customHeight="1" x14ac:dyDescent="0.25">
      <c r="A17" s="1405">
        <v>39600</v>
      </c>
      <c r="B17" s="1406">
        <v>227.70000000000073</v>
      </c>
      <c r="C17" s="1407">
        <v>141.6</v>
      </c>
      <c r="D17" s="1407">
        <v>222.5</v>
      </c>
      <c r="E17" s="1407">
        <v>867.9</v>
      </c>
      <c r="F17" s="1407">
        <v>1198.5999999999999</v>
      </c>
      <c r="G17" s="1407">
        <v>1875.2</v>
      </c>
      <c r="H17" s="1407">
        <v>9259.2999999999993</v>
      </c>
      <c r="I17" s="1407">
        <v>776.1</v>
      </c>
      <c r="J17" s="1408">
        <v>14568.9</v>
      </c>
      <c r="K17" s="1406">
        <v>7.056</v>
      </c>
      <c r="L17" s="1407">
        <v>12.8</v>
      </c>
      <c r="M17" s="1407">
        <v>34.090000000000003</v>
      </c>
      <c r="N17" s="1407">
        <v>200.8</v>
      </c>
      <c r="O17" s="1407">
        <v>85.6</v>
      </c>
      <c r="P17" s="1407">
        <v>105.4</v>
      </c>
      <c r="Q17" s="1407">
        <v>24.86</v>
      </c>
      <c r="R17" s="1407">
        <v>6.3498999999999999</v>
      </c>
      <c r="S17" s="1407">
        <v>31.54</v>
      </c>
      <c r="T17" s="1407">
        <v>2.4302999999999999</v>
      </c>
      <c r="U17" s="1407">
        <v>7.39</v>
      </c>
      <c r="V17" s="1407">
        <v>0.33</v>
      </c>
      <c r="W17" s="1407">
        <v>0.22</v>
      </c>
      <c r="X17" s="1408">
        <v>518.79999999999995</v>
      </c>
      <c r="Y17" s="1409">
        <v>15087.699999999999</v>
      </c>
      <c r="Z17" s="1410"/>
      <c r="AA17" s="1411"/>
      <c r="AB17" s="1411"/>
      <c r="AC17" s="1411"/>
    </row>
    <row r="18" spans="1:29" ht="28.5" hidden="1" customHeight="1" x14ac:dyDescent="0.25">
      <c r="A18" s="1405">
        <v>39630</v>
      </c>
      <c r="B18" s="1406">
        <v>227.29999999999927</v>
      </c>
      <c r="C18" s="1407">
        <v>139.5</v>
      </c>
      <c r="D18" s="1407">
        <v>226</v>
      </c>
      <c r="E18" s="1407">
        <v>879.6</v>
      </c>
      <c r="F18" s="1407">
        <v>1238</v>
      </c>
      <c r="G18" s="1407">
        <v>1944</v>
      </c>
      <c r="H18" s="1407">
        <v>9572</v>
      </c>
      <c r="I18" s="1407">
        <v>865.7</v>
      </c>
      <c r="J18" s="1408">
        <v>15092.113185</v>
      </c>
      <c r="K18" s="1406">
        <v>7.1</v>
      </c>
      <c r="L18" s="1407">
        <v>12.8</v>
      </c>
      <c r="M18" s="1407">
        <v>40.47</v>
      </c>
      <c r="N18" s="1407">
        <v>200.6</v>
      </c>
      <c r="O18" s="1407">
        <v>85.7</v>
      </c>
      <c r="P18" s="1407">
        <v>105.7</v>
      </c>
      <c r="Q18" s="1407">
        <v>25</v>
      </c>
      <c r="R18" s="1407">
        <v>6.3</v>
      </c>
      <c r="S18" s="1407">
        <v>31.8</v>
      </c>
      <c r="T18" s="1407">
        <v>2.4</v>
      </c>
      <c r="U18" s="1407">
        <v>7.5</v>
      </c>
      <c r="V18" s="1407">
        <v>0.3</v>
      </c>
      <c r="W18" s="1407">
        <v>0.2</v>
      </c>
      <c r="X18" s="1408">
        <v>525.87</v>
      </c>
      <c r="Y18" s="1409">
        <v>15617.983185000001</v>
      </c>
      <c r="Z18" s="1410"/>
      <c r="AA18" s="1411"/>
      <c r="AB18" s="1411"/>
      <c r="AC18" s="1411"/>
    </row>
    <row r="19" spans="1:29" ht="28.5" hidden="1" customHeight="1" x14ac:dyDescent="0.25">
      <c r="A19" s="1405">
        <v>39661</v>
      </c>
      <c r="B19" s="1406">
        <v>227.18999999999869</v>
      </c>
      <c r="C19" s="1407">
        <v>138.6</v>
      </c>
      <c r="D19" s="1407">
        <v>232.2</v>
      </c>
      <c r="E19" s="1407">
        <v>898.1</v>
      </c>
      <c r="F19" s="1407">
        <v>1234.3</v>
      </c>
      <c r="G19" s="1407">
        <v>1932.9</v>
      </c>
      <c r="H19" s="1407">
        <v>9622.1</v>
      </c>
      <c r="I19" s="1407">
        <v>921.01</v>
      </c>
      <c r="J19" s="1408">
        <v>15206.3951</v>
      </c>
      <c r="K19" s="1406">
        <v>7.0739999999999998</v>
      </c>
      <c r="L19" s="1407">
        <v>12.831</v>
      </c>
      <c r="M19" s="1407">
        <v>47.2</v>
      </c>
      <c r="N19" s="1407">
        <v>200.4</v>
      </c>
      <c r="O19" s="1407">
        <v>85.8</v>
      </c>
      <c r="P19" s="1407">
        <v>106</v>
      </c>
      <c r="Q19" s="1407">
        <v>25.1</v>
      </c>
      <c r="R19" s="1407">
        <v>6.3</v>
      </c>
      <c r="S19" s="1407">
        <v>32</v>
      </c>
      <c r="T19" s="1407">
        <v>2.4</v>
      </c>
      <c r="U19" s="1407">
        <v>7.5</v>
      </c>
      <c r="V19" s="1407">
        <v>0.3</v>
      </c>
      <c r="W19" s="1407">
        <v>0.2</v>
      </c>
      <c r="X19" s="1408">
        <v>533.20500000000004</v>
      </c>
      <c r="Y19" s="1409">
        <v>15739.6001</v>
      </c>
      <c r="Z19" s="1410"/>
      <c r="AA19" s="1411"/>
      <c r="AB19" s="1411"/>
      <c r="AC19" s="1411"/>
    </row>
    <row r="20" spans="1:29" ht="28.5" hidden="1" customHeight="1" x14ac:dyDescent="0.25">
      <c r="A20" s="1405">
        <v>39692</v>
      </c>
      <c r="B20" s="1406">
        <v>226.59999999999854</v>
      </c>
      <c r="C20" s="1407">
        <v>140.1</v>
      </c>
      <c r="D20" s="1407">
        <v>240.3</v>
      </c>
      <c r="E20" s="1407">
        <v>892.4</v>
      </c>
      <c r="F20" s="1407">
        <v>1250.7</v>
      </c>
      <c r="G20" s="1407">
        <v>1966.4</v>
      </c>
      <c r="H20" s="1407">
        <v>9647.7000000000007</v>
      </c>
      <c r="I20" s="1407">
        <v>951.6</v>
      </c>
      <c r="J20" s="1408">
        <v>15315.8</v>
      </c>
      <c r="K20" s="1406">
        <v>8</v>
      </c>
      <c r="L20" s="1407">
        <v>12.831</v>
      </c>
      <c r="M20" s="1407">
        <v>56.2</v>
      </c>
      <c r="N20" s="1407">
        <v>203.8</v>
      </c>
      <c r="O20" s="1407">
        <v>86.3</v>
      </c>
      <c r="P20" s="1407">
        <v>106.2</v>
      </c>
      <c r="Q20" s="1407">
        <v>25.3</v>
      </c>
      <c r="R20" s="1407">
        <v>6.3</v>
      </c>
      <c r="S20" s="1407">
        <v>32.200000000000003</v>
      </c>
      <c r="T20" s="1407">
        <v>2.4</v>
      </c>
      <c r="U20" s="1407">
        <v>7.6</v>
      </c>
      <c r="V20" s="1407">
        <v>0.3</v>
      </c>
      <c r="W20" s="1407">
        <v>0.2</v>
      </c>
      <c r="X20" s="1408">
        <v>547.70000000000005</v>
      </c>
      <c r="Y20" s="1409">
        <v>15863.5</v>
      </c>
      <c r="Z20" s="1410"/>
      <c r="AA20" s="1411"/>
      <c r="AB20" s="1411"/>
      <c r="AC20" s="1411"/>
    </row>
    <row r="21" spans="1:29" ht="28.5" hidden="1" customHeight="1" x14ac:dyDescent="0.25">
      <c r="A21" s="1405">
        <v>39722</v>
      </c>
      <c r="B21" s="1406">
        <v>226.6</v>
      </c>
      <c r="C21" s="1407">
        <v>145.19999999999999</v>
      </c>
      <c r="D21" s="1407">
        <v>227</v>
      </c>
      <c r="E21" s="1407">
        <v>913.5</v>
      </c>
      <c r="F21" s="1407">
        <v>1271.7</v>
      </c>
      <c r="G21" s="1407">
        <v>1996.8</v>
      </c>
      <c r="H21" s="1407">
        <v>9826.2999999999993</v>
      </c>
      <c r="I21" s="1407">
        <v>1016.8</v>
      </c>
      <c r="J21" s="1408">
        <v>15623.885180000001</v>
      </c>
      <c r="K21" s="1406">
        <v>8.0610079700000004</v>
      </c>
      <c r="L21" s="1407">
        <v>12.827</v>
      </c>
      <c r="M21" s="1407">
        <v>65.2</v>
      </c>
      <c r="N21" s="1407">
        <v>206.2</v>
      </c>
      <c r="O21" s="1407">
        <v>87.1</v>
      </c>
      <c r="P21" s="1407">
        <v>106.2</v>
      </c>
      <c r="Q21" s="1407">
        <v>25.4</v>
      </c>
      <c r="R21" s="1407">
        <v>6.3</v>
      </c>
      <c r="S21" s="1407">
        <v>32.4</v>
      </c>
      <c r="T21" s="1407">
        <v>2.4</v>
      </c>
      <c r="U21" s="1407">
        <v>7.6</v>
      </c>
      <c r="V21" s="1407">
        <v>0.3</v>
      </c>
      <c r="W21" s="1407">
        <v>0.2</v>
      </c>
      <c r="X21" s="1408">
        <v>560.18800796999994</v>
      </c>
      <c r="Y21" s="1409">
        <v>16184.073187970002</v>
      </c>
      <c r="Z21" s="1410"/>
      <c r="AA21" s="1411"/>
      <c r="AB21" s="1411"/>
      <c r="AC21" s="1411"/>
    </row>
    <row r="22" spans="1:29" ht="28.5" hidden="1" customHeight="1" x14ac:dyDescent="0.25">
      <c r="A22" s="1405">
        <v>39753</v>
      </c>
      <c r="B22" s="1406">
        <v>226.6</v>
      </c>
      <c r="C22" s="1407">
        <v>146.19999999999999</v>
      </c>
      <c r="D22" s="1407">
        <v>220.6</v>
      </c>
      <c r="E22" s="1407">
        <v>913</v>
      </c>
      <c r="F22" s="1407">
        <v>1281.3</v>
      </c>
      <c r="G22" s="1407">
        <v>2053.8000000000002</v>
      </c>
      <c r="H22" s="1407">
        <v>10084.6</v>
      </c>
      <c r="I22" s="1407">
        <v>1052.9000000000001</v>
      </c>
      <c r="J22" s="1408">
        <v>15979</v>
      </c>
      <c r="K22" s="1406">
        <v>8.0632180000000009</v>
      </c>
      <c r="L22" s="1407">
        <v>12.839</v>
      </c>
      <c r="M22" s="1407">
        <v>72.73</v>
      </c>
      <c r="N22" s="1407">
        <v>208.4</v>
      </c>
      <c r="O22" s="1407">
        <v>87.7</v>
      </c>
      <c r="P22" s="1407">
        <v>106.5</v>
      </c>
      <c r="Q22" s="1407">
        <v>25.5</v>
      </c>
      <c r="R22" s="1407">
        <v>6.3</v>
      </c>
      <c r="S22" s="1407">
        <v>32.6</v>
      </c>
      <c r="T22" s="1407">
        <v>2.4</v>
      </c>
      <c r="U22" s="1407">
        <v>7.7</v>
      </c>
      <c r="V22" s="1407">
        <v>0.3</v>
      </c>
      <c r="W22" s="1407">
        <v>0.2</v>
      </c>
      <c r="X22" s="1408">
        <v>571.33221800000001</v>
      </c>
      <c r="Y22" s="1409">
        <v>16550.332218</v>
      </c>
      <c r="Z22" s="1410"/>
      <c r="AA22" s="1411"/>
      <c r="AB22" s="1411"/>
      <c r="AC22" s="1411"/>
    </row>
    <row r="23" spans="1:29" ht="28.5" hidden="1" customHeight="1" x14ac:dyDescent="0.25">
      <c r="A23" s="1405">
        <v>39783</v>
      </c>
      <c r="B23" s="1406">
        <v>226.59999999999854</v>
      </c>
      <c r="C23" s="1407">
        <v>165.5</v>
      </c>
      <c r="D23" s="1407">
        <v>229</v>
      </c>
      <c r="E23" s="1407">
        <v>1113</v>
      </c>
      <c r="F23" s="1407">
        <v>1573.8</v>
      </c>
      <c r="G23" s="1407">
        <v>2547.3000000000002</v>
      </c>
      <c r="H23" s="1407">
        <v>12585.3</v>
      </c>
      <c r="I23" s="1407">
        <v>1155.3</v>
      </c>
      <c r="J23" s="1408">
        <v>19595.8</v>
      </c>
      <c r="K23" s="1406">
        <v>8.0632180000000009</v>
      </c>
      <c r="L23" s="1407">
        <v>12.9</v>
      </c>
      <c r="M23" s="1407">
        <v>86.8</v>
      </c>
      <c r="N23" s="1407">
        <v>213.1</v>
      </c>
      <c r="O23" s="1407">
        <v>89.2</v>
      </c>
      <c r="P23" s="1407">
        <v>109</v>
      </c>
      <c r="Q23" s="1407">
        <v>26</v>
      </c>
      <c r="R23" s="1407">
        <v>6.3</v>
      </c>
      <c r="S23" s="1407">
        <v>32.9</v>
      </c>
      <c r="T23" s="1407">
        <v>2.4</v>
      </c>
      <c r="U23" s="1407">
        <v>7.7</v>
      </c>
      <c r="V23" s="1407">
        <v>0.3</v>
      </c>
      <c r="W23" s="1407">
        <v>0.2</v>
      </c>
      <c r="X23" s="1408">
        <v>595</v>
      </c>
      <c r="Y23" s="1409">
        <v>20190.8</v>
      </c>
      <c r="Z23" s="1410"/>
      <c r="AA23" s="1411"/>
      <c r="AB23" s="1411"/>
      <c r="AC23" s="1411"/>
    </row>
    <row r="24" spans="1:29" ht="28.5" hidden="1" customHeight="1" x14ac:dyDescent="0.25">
      <c r="A24" s="1405">
        <v>39814</v>
      </c>
      <c r="B24" s="1406">
        <v>226.60000000000218</v>
      </c>
      <c r="C24" s="1407">
        <v>166.6</v>
      </c>
      <c r="D24" s="1407">
        <v>226.2</v>
      </c>
      <c r="E24" s="1407">
        <v>990.3</v>
      </c>
      <c r="F24" s="1407">
        <v>1352.6</v>
      </c>
      <c r="G24" s="1407">
        <v>2162.3000000000002</v>
      </c>
      <c r="H24" s="1407">
        <v>11224.3</v>
      </c>
      <c r="I24" s="1407">
        <v>1116.8</v>
      </c>
      <c r="J24" s="1408">
        <v>17465.7</v>
      </c>
      <c r="K24" s="1406">
        <v>8.1</v>
      </c>
      <c r="L24" s="1407">
        <v>12.9</v>
      </c>
      <c r="M24" s="1407">
        <v>89.4</v>
      </c>
      <c r="N24" s="1407">
        <v>213.5</v>
      </c>
      <c r="O24" s="1407">
        <v>89.3</v>
      </c>
      <c r="P24" s="1407">
        <v>109.2</v>
      </c>
      <c r="Q24" s="1407">
        <v>26.1</v>
      </c>
      <c r="R24" s="1407">
        <v>6.3</v>
      </c>
      <c r="S24" s="1407">
        <v>33</v>
      </c>
      <c r="T24" s="1407">
        <v>2.4</v>
      </c>
      <c r="U24" s="1407">
        <v>7.8</v>
      </c>
      <c r="V24" s="1407">
        <v>0.3</v>
      </c>
      <c r="W24" s="1407">
        <v>0.2</v>
      </c>
      <c r="X24" s="1408">
        <v>598.4</v>
      </c>
      <c r="Y24" s="1409">
        <v>18064.2</v>
      </c>
      <c r="Z24" s="1410"/>
      <c r="AA24" s="1411"/>
      <c r="AB24" s="1411"/>
      <c r="AC24" s="1411"/>
    </row>
    <row r="25" spans="1:29" ht="28.5" hidden="1" customHeight="1" x14ac:dyDescent="0.25">
      <c r="A25" s="1405">
        <v>39845</v>
      </c>
      <c r="B25" s="1406">
        <v>225.5</v>
      </c>
      <c r="C25" s="1407">
        <v>161.69999999999999</v>
      </c>
      <c r="D25" s="1407">
        <v>219.1</v>
      </c>
      <c r="E25" s="1407">
        <v>979.6</v>
      </c>
      <c r="F25" s="1407">
        <v>1315</v>
      </c>
      <c r="G25" s="1407">
        <v>2087.9</v>
      </c>
      <c r="H25" s="1407">
        <v>10977.6</v>
      </c>
      <c r="I25" s="1407">
        <v>1089.0999999999999</v>
      </c>
      <c r="J25" s="1408">
        <v>17055.5</v>
      </c>
      <c r="K25" s="1406">
        <v>8.1</v>
      </c>
      <c r="L25" s="1407">
        <v>12.9</v>
      </c>
      <c r="M25" s="1407">
        <v>90.1</v>
      </c>
      <c r="N25" s="1407">
        <v>213</v>
      </c>
      <c r="O25" s="1407">
        <v>89.3</v>
      </c>
      <c r="P25" s="1407">
        <v>109.3</v>
      </c>
      <c r="Q25" s="1407">
        <v>26.1</v>
      </c>
      <c r="R25" s="1407">
        <v>6.3</v>
      </c>
      <c r="S25" s="1407">
        <v>33.200000000000003</v>
      </c>
      <c r="T25" s="1407">
        <v>2.4</v>
      </c>
      <c r="U25" s="1407">
        <v>7.8</v>
      </c>
      <c r="V25" s="1407">
        <v>0.3</v>
      </c>
      <c r="W25" s="1407">
        <v>0.2</v>
      </c>
      <c r="X25" s="1408">
        <v>599.1</v>
      </c>
      <c r="Y25" s="1409">
        <v>17654.7</v>
      </c>
      <c r="Z25" s="1410"/>
      <c r="AA25" s="1411"/>
      <c r="AB25" s="1411"/>
      <c r="AC25" s="1411"/>
    </row>
    <row r="26" spans="1:29" ht="28.5" hidden="1" customHeight="1" x14ac:dyDescent="0.25">
      <c r="A26" s="1405">
        <v>39873</v>
      </c>
      <c r="B26" s="1406">
        <v>225.10000000000218</v>
      </c>
      <c r="C26" s="1407">
        <v>157.9</v>
      </c>
      <c r="D26" s="1407">
        <v>217.8</v>
      </c>
      <c r="E26" s="1407">
        <v>936.1</v>
      </c>
      <c r="F26" s="1407">
        <v>1294</v>
      </c>
      <c r="G26" s="1407">
        <v>2027.5</v>
      </c>
      <c r="H26" s="1407">
        <v>10783.8</v>
      </c>
      <c r="I26" s="1407">
        <v>1069</v>
      </c>
      <c r="J26" s="1408">
        <v>16711.2</v>
      </c>
      <c r="K26" s="1406">
        <v>8.1</v>
      </c>
      <c r="L26" s="1407">
        <v>12.9</v>
      </c>
      <c r="M26" s="1407">
        <v>91.1</v>
      </c>
      <c r="N26" s="1407">
        <v>212.3</v>
      </c>
      <c r="O26" s="1407">
        <v>89.2</v>
      </c>
      <c r="P26" s="1407">
        <v>110.2</v>
      </c>
      <c r="Q26" s="1407">
        <v>26.2</v>
      </c>
      <c r="R26" s="1407">
        <v>6.3</v>
      </c>
      <c r="S26" s="1407">
        <v>33.299999999999997</v>
      </c>
      <c r="T26" s="1407">
        <v>2.4</v>
      </c>
      <c r="U26" s="1407">
        <v>7.9</v>
      </c>
      <c r="V26" s="1407">
        <v>0.3</v>
      </c>
      <c r="W26" s="1407">
        <v>0.2</v>
      </c>
      <c r="X26" s="1408">
        <v>600.5</v>
      </c>
      <c r="Y26" s="1409">
        <v>17311.599999999999</v>
      </c>
      <c r="Z26" s="1410"/>
      <c r="AA26" s="1411"/>
      <c r="AB26" s="1411"/>
      <c r="AC26" s="1411"/>
    </row>
    <row r="27" spans="1:29" ht="28.5" hidden="1" customHeight="1" x14ac:dyDescent="0.25">
      <c r="A27" s="1405">
        <v>39904</v>
      </c>
      <c r="B27" s="1406">
        <v>225.09999999999854</v>
      </c>
      <c r="C27" s="1407">
        <v>154.30000000000001</v>
      </c>
      <c r="D27" s="1407">
        <v>213.1</v>
      </c>
      <c r="E27" s="1407">
        <v>929.7</v>
      </c>
      <c r="F27" s="1407">
        <v>1292.2</v>
      </c>
      <c r="G27" s="1407">
        <v>2044.1</v>
      </c>
      <c r="H27" s="1407">
        <v>10979.6</v>
      </c>
      <c r="I27" s="1407">
        <v>1064.2</v>
      </c>
      <c r="J27" s="1408">
        <v>16902.316824999998</v>
      </c>
      <c r="K27" s="1406">
        <v>8.1</v>
      </c>
      <c r="L27" s="1407">
        <v>12.9</v>
      </c>
      <c r="M27" s="1407">
        <v>93.9</v>
      </c>
      <c r="N27" s="1407">
        <v>210.6</v>
      </c>
      <c r="O27" s="1407">
        <v>89</v>
      </c>
      <c r="P27" s="1407">
        <v>110.6</v>
      </c>
      <c r="Q27" s="1407">
        <v>26.2</v>
      </c>
      <c r="R27" s="1407">
        <v>6.3</v>
      </c>
      <c r="S27" s="1407">
        <v>33.340000000000003</v>
      </c>
      <c r="T27" s="1407">
        <v>2.4</v>
      </c>
      <c r="U27" s="1407">
        <v>7.9</v>
      </c>
      <c r="V27" s="1407">
        <v>0.3</v>
      </c>
      <c r="W27" s="1407">
        <v>0.2</v>
      </c>
      <c r="X27" s="1408">
        <v>601.74</v>
      </c>
      <c r="Y27" s="1409">
        <v>17504</v>
      </c>
      <c r="Z27" s="1410"/>
      <c r="AA27" s="1411"/>
      <c r="AB27" s="1411"/>
      <c r="AC27" s="1411"/>
    </row>
    <row r="28" spans="1:29" ht="28.5" hidden="1" customHeight="1" x14ac:dyDescent="0.25">
      <c r="A28" s="1405">
        <v>39934</v>
      </c>
      <c r="B28" s="1406">
        <v>224.90000000000146</v>
      </c>
      <c r="C28" s="1407">
        <v>149.5</v>
      </c>
      <c r="D28" s="1407">
        <v>208.1</v>
      </c>
      <c r="E28" s="1407">
        <v>930.1</v>
      </c>
      <c r="F28" s="1407">
        <v>1251.9000000000001</v>
      </c>
      <c r="G28" s="1407">
        <v>2038.3</v>
      </c>
      <c r="H28" s="1407">
        <v>10857.6</v>
      </c>
      <c r="I28" s="1407">
        <v>1074.8</v>
      </c>
      <c r="J28" s="1408">
        <v>16735.169044999999</v>
      </c>
      <c r="K28" s="1406">
        <v>8.1</v>
      </c>
      <c r="L28" s="1407">
        <v>12.9</v>
      </c>
      <c r="M28" s="1407">
        <v>94.8</v>
      </c>
      <c r="N28" s="1407">
        <v>209.1</v>
      </c>
      <c r="O28" s="1407">
        <v>89.12</v>
      </c>
      <c r="P28" s="1407">
        <v>110.7</v>
      </c>
      <c r="Q28" s="1407">
        <v>26.16</v>
      </c>
      <c r="R28" s="1407">
        <v>6.3</v>
      </c>
      <c r="S28" s="1407">
        <v>33.53</v>
      </c>
      <c r="T28" s="1407">
        <v>2.4288059999999998</v>
      </c>
      <c r="U28" s="1407">
        <v>7.9450000000000003</v>
      </c>
      <c r="V28" s="1407">
        <v>0.33050000000000002</v>
      </c>
      <c r="W28" s="1407">
        <v>0.222</v>
      </c>
      <c r="X28" s="1408">
        <v>601.68630600000006</v>
      </c>
      <c r="Y28" s="1409">
        <v>17336.855350999998</v>
      </c>
      <c r="Z28" s="1410"/>
      <c r="AA28" s="1411"/>
      <c r="AB28" s="1411"/>
      <c r="AC28" s="1411"/>
    </row>
    <row r="29" spans="1:29" ht="28.5" hidden="1" customHeight="1" x14ac:dyDescent="0.25">
      <c r="A29" s="1405">
        <v>39965</v>
      </c>
      <c r="B29" s="1406">
        <v>223.8600000000024</v>
      </c>
      <c r="C29" s="1407">
        <v>144.30000000000001</v>
      </c>
      <c r="D29" s="1407">
        <v>203.24</v>
      </c>
      <c r="E29" s="1407">
        <v>928.1</v>
      </c>
      <c r="F29" s="1407">
        <v>1243.5</v>
      </c>
      <c r="G29" s="1407">
        <v>1990.7</v>
      </c>
      <c r="H29" s="1407">
        <v>10762.8</v>
      </c>
      <c r="I29" s="1407">
        <v>1086.4000000000001</v>
      </c>
      <c r="J29" s="1408">
        <v>16582.900000000001</v>
      </c>
      <c r="K29" s="1406">
        <v>8.1</v>
      </c>
      <c r="L29" s="1407">
        <v>12.9</v>
      </c>
      <c r="M29" s="1407">
        <v>95.2</v>
      </c>
      <c r="N29" s="1407">
        <v>209</v>
      </c>
      <c r="O29" s="1407">
        <v>89.1</v>
      </c>
      <c r="P29" s="1407">
        <v>110.8</v>
      </c>
      <c r="Q29" s="1407">
        <v>26.2</v>
      </c>
      <c r="R29" s="1407">
        <v>6.3</v>
      </c>
      <c r="S29" s="1407">
        <v>33.56</v>
      </c>
      <c r="T29" s="1407">
        <v>2.4</v>
      </c>
      <c r="U29" s="1407">
        <v>8</v>
      </c>
      <c r="V29" s="1407">
        <v>0.3</v>
      </c>
      <c r="W29" s="1407">
        <v>0.2</v>
      </c>
      <c r="X29" s="1408">
        <v>602.16</v>
      </c>
      <c r="Y29" s="1409">
        <v>17185.060000000001</v>
      </c>
      <c r="Z29" s="1410"/>
      <c r="AA29" s="1411"/>
      <c r="AB29" s="1411"/>
      <c r="AC29" s="1411"/>
    </row>
    <row r="30" spans="1:29" ht="28.5" hidden="1" customHeight="1" x14ac:dyDescent="0.25">
      <c r="A30" s="1405">
        <v>39995</v>
      </c>
      <c r="B30" s="1406">
        <v>224</v>
      </c>
      <c r="C30" s="1407">
        <v>142.69999999999999</v>
      </c>
      <c r="D30" s="1407">
        <v>202.2</v>
      </c>
      <c r="E30" s="1407">
        <v>922.7</v>
      </c>
      <c r="F30" s="1407">
        <v>1283.3</v>
      </c>
      <c r="G30" s="1407">
        <v>2090.8000000000002</v>
      </c>
      <c r="H30" s="1407">
        <v>11081.6</v>
      </c>
      <c r="I30" s="1407">
        <v>1112.2</v>
      </c>
      <c r="J30" s="1408">
        <v>17059.5</v>
      </c>
      <c r="K30" s="1406">
        <v>8.1</v>
      </c>
      <c r="L30" s="1407">
        <v>12.9</v>
      </c>
      <c r="M30" s="1407">
        <v>100.5</v>
      </c>
      <c r="N30" s="1407">
        <v>209.2</v>
      </c>
      <c r="O30" s="1407">
        <v>89.1</v>
      </c>
      <c r="P30" s="1407">
        <v>110.9</v>
      </c>
      <c r="Q30" s="1407">
        <v>26.3</v>
      </c>
      <c r="R30" s="1407">
        <v>6.3</v>
      </c>
      <c r="S30" s="1407">
        <v>33.56</v>
      </c>
      <c r="T30" s="1407">
        <v>2.4</v>
      </c>
      <c r="U30" s="1407">
        <v>8</v>
      </c>
      <c r="V30" s="1407">
        <v>0.3</v>
      </c>
      <c r="W30" s="1407">
        <v>0.2</v>
      </c>
      <c r="X30" s="1408">
        <v>607.8599999999999</v>
      </c>
      <c r="Y30" s="1409">
        <v>17667.36</v>
      </c>
      <c r="Z30" s="1410"/>
      <c r="AA30" s="1411"/>
      <c r="AB30" s="1411"/>
      <c r="AC30" s="1411"/>
    </row>
    <row r="31" spans="1:29" ht="28.5" hidden="1" customHeight="1" x14ac:dyDescent="0.25">
      <c r="A31" s="1405">
        <v>40026</v>
      </c>
      <c r="B31" s="1406">
        <v>223.9</v>
      </c>
      <c r="C31" s="1407">
        <v>142.69999999999999</v>
      </c>
      <c r="D31" s="1407">
        <v>201.1</v>
      </c>
      <c r="E31" s="1407">
        <v>931.1</v>
      </c>
      <c r="F31" s="1407">
        <v>1288.4000000000001</v>
      </c>
      <c r="G31" s="1407">
        <v>2081.8000000000002</v>
      </c>
      <c r="H31" s="1407">
        <v>11138.7</v>
      </c>
      <c r="I31" s="1407">
        <v>1113.7</v>
      </c>
      <c r="J31" s="1408">
        <v>17121.400000000001</v>
      </c>
      <c r="K31" s="1406">
        <v>8.1</v>
      </c>
      <c r="L31" s="1407">
        <v>12.9</v>
      </c>
      <c r="M31" s="1407">
        <v>107.3</v>
      </c>
      <c r="N31" s="1407">
        <v>209</v>
      </c>
      <c r="O31" s="1407">
        <v>89.2</v>
      </c>
      <c r="P31" s="1407">
        <v>111.1</v>
      </c>
      <c r="Q31" s="1407">
        <v>26.5</v>
      </c>
      <c r="R31" s="1407">
        <v>6.3</v>
      </c>
      <c r="S31" s="1407">
        <v>33.700000000000003</v>
      </c>
      <c r="T31" s="1407">
        <v>2.4</v>
      </c>
      <c r="U31" s="1407">
        <v>8</v>
      </c>
      <c r="V31" s="1407">
        <v>0.3</v>
      </c>
      <c r="W31" s="1407">
        <v>0.2</v>
      </c>
      <c r="X31" s="1408">
        <v>615.1</v>
      </c>
      <c r="Y31" s="1409">
        <v>17736.5</v>
      </c>
      <c r="Z31" s="1410"/>
      <c r="AA31" s="1411"/>
      <c r="AB31" s="1411"/>
      <c r="AC31" s="1411"/>
    </row>
    <row r="32" spans="1:29" ht="28.5" hidden="1" customHeight="1" x14ac:dyDescent="0.25">
      <c r="A32" s="1405">
        <v>40057</v>
      </c>
      <c r="B32" s="1406">
        <v>223.8</v>
      </c>
      <c r="C32" s="1407">
        <v>148.5</v>
      </c>
      <c r="D32" s="1407">
        <v>200.5</v>
      </c>
      <c r="E32" s="1407">
        <v>939.9</v>
      </c>
      <c r="F32" s="1407">
        <v>1303.0999999999999</v>
      </c>
      <c r="G32" s="1407">
        <v>2058.9</v>
      </c>
      <c r="H32" s="1407">
        <v>10927.5</v>
      </c>
      <c r="I32" s="1407">
        <v>1104.5</v>
      </c>
      <c r="J32" s="1408">
        <v>16906.7</v>
      </c>
      <c r="K32" s="1406">
        <v>8.1</v>
      </c>
      <c r="L32" s="1407">
        <v>12.9</v>
      </c>
      <c r="M32" s="1407">
        <v>113.8</v>
      </c>
      <c r="N32" s="1407">
        <v>209.3</v>
      </c>
      <c r="O32" s="1407">
        <v>89.2</v>
      </c>
      <c r="P32" s="1407">
        <v>111.7</v>
      </c>
      <c r="Q32" s="1407">
        <v>26.6</v>
      </c>
      <c r="R32" s="1407">
        <v>6.3</v>
      </c>
      <c r="S32" s="1407">
        <v>34</v>
      </c>
      <c r="T32" s="1407">
        <v>2.4</v>
      </c>
      <c r="U32" s="1407">
        <v>8.1</v>
      </c>
      <c r="V32" s="1407">
        <v>0.3</v>
      </c>
      <c r="W32" s="1407">
        <v>0.2</v>
      </c>
      <c r="X32" s="1408">
        <v>623.04499999999996</v>
      </c>
      <c r="Y32" s="1409">
        <v>17529.7</v>
      </c>
      <c r="Z32" s="1410"/>
      <c r="AA32" s="1411"/>
      <c r="AB32" s="1411"/>
      <c r="AC32" s="1411"/>
    </row>
    <row r="33" spans="1:29" ht="28.5" hidden="1" customHeight="1" x14ac:dyDescent="0.25">
      <c r="A33" s="1405">
        <v>40087</v>
      </c>
      <c r="B33" s="1406">
        <v>223.65862500000003</v>
      </c>
      <c r="C33" s="1407">
        <v>154.61484999999999</v>
      </c>
      <c r="D33" s="1407">
        <v>199.25479999999999</v>
      </c>
      <c r="E33" s="1407">
        <v>951.44920000000002</v>
      </c>
      <c r="F33" s="1407">
        <v>1307.9898000000001</v>
      </c>
      <c r="G33" s="1407">
        <v>2127.0259999999998</v>
      </c>
      <c r="H33" s="1407">
        <v>11263.867</v>
      </c>
      <c r="I33" s="1407">
        <v>1113.374</v>
      </c>
      <c r="J33" s="1408">
        <v>17341.234274999999</v>
      </c>
      <c r="K33" s="1406">
        <v>8.1999999999999993</v>
      </c>
      <c r="L33" s="1407">
        <v>12.9</v>
      </c>
      <c r="M33" s="1407">
        <v>118.3</v>
      </c>
      <c r="N33" s="1407">
        <v>209.3</v>
      </c>
      <c r="O33" s="1407">
        <v>89.27</v>
      </c>
      <c r="P33" s="1407">
        <v>112</v>
      </c>
      <c r="Q33" s="1407">
        <v>26.71</v>
      </c>
      <c r="R33" s="1407">
        <v>6.3</v>
      </c>
      <c r="S33" s="1407">
        <v>34.25</v>
      </c>
      <c r="T33" s="1407">
        <v>2.4</v>
      </c>
      <c r="U33" s="1407">
        <v>8.1</v>
      </c>
      <c r="V33" s="1407">
        <v>0.3</v>
      </c>
      <c r="W33" s="1407">
        <v>0.2</v>
      </c>
      <c r="X33" s="1408">
        <v>628.33000000000004</v>
      </c>
      <c r="Y33" s="1409">
        <v>17969.564275000001</v>
      </c>
      <c r="Z33" s="1410"/>
      <c r="AA33" s="1411"/>
      <c r="AB33" s="1411"/>
      <c r="AC33" s="1411"/>
    </row>
    <row r="34" spans="1:29" ht="28.5" hidden="1" customHeight="1" x14ac:dyDescent="0.25">
      <c r="A34" s="1405">
        <v>40118</v>
      </c>
      <c r="B34" s="1406">
        <v>223.6</v>
      </c>
      <c r="C34" s="1407">
        <v>153.30000000000001</v>
      </c>
      <c r="D34" s="1407">
        <v>197.7</v>
      </c>
      <c r="E34" s="1407">
        <v>964.86</v>
      </c>
      <c r="F34" s="1407">
        <v>1333.5</v>
      </c>
      <c r="G34" s="1407">
        <v>2126.8000000000002</v>
      </c>
      <c r="H34" s="1407">
        <v>11465</v>
      </c>
      <c r="I34" s="1407">
        <v>1107.7</v>
      </c>
      <c r="J34" s="1408">
        <v>17572.460000000003</v>
      </c>
      <c r="K34" s="1406">
        <v>8.5</v>
      </c>
      <c r="L34" s="1407">
        <v>13</v>
      </c>
      <c r="M34" s="1407">
        <v>122.9</v>
      </c>
      <c r="N34" s="1407">
        <v>210.9</v>
      </c>
      <c r="O34" s="1407">
        <v>89.7</v>
      </c>
      <c r="P34" s="1407">
        <v>113.2</v>
      </c>
      <c r="Q34" s="1407">
        <v>27.2</v>
      </c>
      <c r="R34" s="1407">
        <v>6.3</v>
      </c>
      <c r="S34" s="1407">
        <v>34.5</v>
      </c>
      <c r="T34" s="1407">
        <v>2.4</v>
      </c>
      <c r="U34" s="1407">
        <v>8.1999999999999993</v>
      </c>
      <c r="V34" s="1407">
        <v>0.3</v>
      </c>
      <c r="W34" s="1407">
        <v>0.2</v>
      </c>
      <c r="X34" s="1408">
        <v>637.30000000000007</v>
      </c>
      <c r="Y34" s="1409">
        <v>18209.760000000002</v>
      </c>
      <c r="Z34" s="1410"/>
      <c r="AA34" s="1411"/>
      <c r="AB34" s="1411"/>
      <c r="AC34" s="1411"/>
    </row>
    <row r="35" spans="1:29" ht="28.5" hidden="1" customHeight="1" x14ac:dyDescent="0.25">
      <c r="A35" s="1405">
        <v>40148</v>
      </c>
      <c r="B35" s="1406">
        <v>223.5</v>
      </c>
      <c r="C35" s="1407">
        <v>157.11632499999999</v>
      </c>
      <c r="D35" s="1407">
        <v>207.54839999999999</v>
      </c>
      <c r="E35" s="1407">
        <v>1103.7596000000001</v>
      </c>
      <c r="F35" s="1407">
        <v>1611.6784</v>
      </c>
      <c r="G35" s="1407">
        <v>2578.212</v>
      </c>
      <c r="H35" s="1407">
        <v>13609.625</v>
      </c>
      <c r="I35" s="1407">
        <v>1163.1199999999999</v>
      </c>
      <c r="J35" s="1408">
        <v>20654.559724999999</v>
      </c>
      <c r="K35" s="1406">
        <v>8.5850000000000009</v>
      </c>
      <c r="L35" s="1407">
        <v>12.955</v>
      </c>
      <c r="M35" s="1407">
        <v>133.39807999999999</v>
      </c>
      <c r="N35" s="1407">
        <v>216.40622999999999</v>
      </c>
      <c r="O35" s="1412">
        <v>93.355885000000001</v>
      </c>
      <c r="P35" s="1412">
        <v>114.90643</v>
      </c>
      <c r="Q35" s="1407">
        <v>27.515757000000001</v>
      </c>
      <c r="R35" s="1407">
        <v>6.3474992500000003</v>
      </c>
      <c r="S35" s="1407">
        <v>34.670226199999995</v>
      </c>
      <c r="T35" s="1407">
        <v>2.4285654999999999</v>
      </c>
      <c r="U35" s="1407">
        <v>8.2286047</v>
      </c>
      <c r="V35" s="1407">
        <v>0.33051676000000002</v>
      </c>
      <c r="W35" s="1407">
        <v>0.22206902000000001</v>
      </c>
      <c r="X35" s="1408">
        <v>659.34986343000003</v>
      </c>
      <c r="Y35" s="1409">
        <v>21313.90958843</v>
      </c>
      <c r="Z35" s="1410"/>
      <c r="AA35" s="1411"/>
      <c r="AB35" s="1411"/>
      <c r="AC35" s="1411"/>
    </row>
    <row r="36" spans="1:29" ht="28.5" hidden="1" customHeight="1" x14ac:dyDescent="0.25">
      <c r="A36" s="1405">
        <v>40179</v>
      </c>
      <c r="B36" s="1406">
        <v>223.4</v>
      </c>
      <c r="C36" s="1407">
        <v>163.1</v>
      </c>
      <c r="D36" s="1407">
        <v>206.7</v>
      </c>
      <c r="E36" s="1407">
        <v>1000.4</v>
      </c>
      <c r="F36" s="1407">
        <v>1380.6</v>
      </c>
      <c r="G36" s="1407">
        <v>2232</v>
      </c>
      <c r="H36" s="1407">
        <v>12193.1</v>
      </c>
      <c r="I36" s="1407">
        <v>1132</v>
      </c>
      <c r="J36" s="1408">
        <v>18531.3</v>
      </c>
      <c r="K36" s="1406">
        <v>8.6</v>
      </c>
      <c r="L36" s="1407">
        <v>12.9621</v>
      </c>
      <c r="M36" s="1407">
        <v>136.4</v>
      </c>
      <c r="N36" s="1407">
        <v>218.57</v>
      </c>
      <c r="O36" s="1412">
        <v>93.36</v>
      </c>
      <c r="P36" s="1412">
        <v>116.24</v>
      </c>
      <c r="Q36" s="1407">
        <v>27.76</v>
      </c>
      <c r="R36" s="1407">
        <v>6.3474992500000003</v>
      </c>
      <c r="S36" s="1407">
        <v>34.700000000000003</v>
      </c>
      <c r="T36" s="1407">
        <v>2.4</v>
      </c>
      <c r="U36" s="1407">
        <v>8.1999999999999993</v>
      </c>
      <c r="V36" s="1407">
        <v>0.3</v>
      </c>
      <c r="W36" s="1407">
        <v>0.2</v>
      </c>
      <c r="X36" s="1408">
        <v>666.03959925000015</v>
      </c>
      <c r="Y36" s="1409">
        <v>19197.339599250001</v>
      </c>
      <c r="Z36" s="1410"/>
      <c r="AA36" s="1411"/>
      <c r="AB36" s="1411"/>
      <c r="AC36" s="1411"/>
    </row>
    <row r="37" spans="1:29" ht="28.5" hidden="1" customHeight="1" x14ac:dyDescent="0.25">
      <c r="A37" s="1405">
        <v>40210</v>
      </c>
      <c r="B37" s="1406">
        <v>223.3</v>
      </c>
      <c r="C37" s="1407">
        <v>161.252725</v>
      </c>
      <c r="D37" s="1407">
        <v>206.64425</v>
      </c>
      <c r="E37" s="1407">
        <v>979.74149999999997</v>
      </c>
      <c r="F37" s="1407">
        <v>1375.3363999999999</v>
      </c>
      <c r="G37" s="1407">
        <v>2160.5745000000002</v>
      </c>
      <c r="H37" s="1407">
        <v>11993.867</v>
      </c>
      <c r="I37" s="1407">
        <v>1119.5519999999999</v>
      </c>
      <c r="J37" s="1408">
        <v>18220.268375</v>
      </c>
      <c r="K37" s="1406">
        <v>8.6</v>
      </c>
      <c r="L37" s="1407">
        <v>13</v>
      </c>
      <c r="M37" s="1407">
        <v>134.91</v>
      </c>
      <c r="N37" s="1407">
        <v>218.6</v>
      </c>
      <c r="O37" s="1412">
        <v>93.4</v>
      </c>
      <c r="P37" s="1412">
        <v>116.99</v>
      </c>
      <c r="Q37" s="1407">
        <v>27.76</v>
      </c>
      <c r="R37" s="1407">
        <v>6.3474992500000003</v>
      </c>
      <c r="S37" s="1407">
        <v>34.799999999999997</v>
      </c>
      <c r="T37" s="1407">
        <v>2.4</v>
      </c>
      <c r="U37" s="1407">
        <v>8.25</v>
      </c>
      <c r="V37" s="1407">
        <v>0.33</v>
      </c>
      <c r="W37" s="1407">
        <v>0.2</v>
      </c>
      <c r="X37" s="1408">
        <v>665.59</v>
      </c>
      <c r="Y37" s="1409">
        <v>18885.858375</v>
      </c>
      <c r="Z37" s="1410"/>
      <c r="AA37" s="1411"/>
      <c r="AB37" s="1411"/>
      <c r="AC37" s="1411"/>
    </row>
    <row r="38" spans="1:29" ht="28.5" hidden="1" customHeight="1" x14ac:dyDescent="0.25">
      <c r="A38" s="1405">
        <v>40238</v>
      </c>
      <c r="B38" s="1406">
        <v>223.3</v>
      </c>
      <c r="C38" s="1407">
        <v>162.4</v>
      </c>
      <c r="D38" s="1407">
        <v>203.1</v>
      </c>
      <c r="E38" s="1407">
        <v>980.83</v>
      </c>
      <c r="F38" s="1407">
        <v>1372.3</v>
      </c>
      <c r="G38" s="1407">
        <v>2229.5</v>
      </c>
      <c r="H38" s="1407">
        <v>12056.4</v>
      </c>
      <c r="I38" s="1407">
        <v>1097.7</v>
      </c>
      <c r="J38" s="1408">
        <v>18325.53</v>
      </c>
      <c r="K38" s="1406">
        <v>8.61</v>
      </c>
      <c r="L38" s="1407">
        <v>12.967000000000001</v>
      </c>
      <c r="M38" s="1407">
        <v>130.96</v>
      </c>
      <c r="N38" s="1407">
        <v>218.20168000000001</v>
      </c>
      <c r="O38" s="1412">
        <v>94.12</v>
      </c>
      <c r="P38" s="1412">
        <v>117.398</v>
      </c>
      <c r="Q38" s="1407">
        <v>27.76</v>
      </c>
      <c r="R38" s="1407">
        <v>6.3470000000000004</v>
      </c>
      <c r="S38" s="1407">
        <v>35.049999999999997</v>
      </c>
      <c r="T38" s="1407">
        <v>2.4300000000000002</v>
      </c>
      <c r="U38" s="1407">
        <v>8.2606000000000002</v>
      </c>
      <c r="V38" s="1407">
        <v>0.33</v>
      </c>
      <c r="W38" s="1407">
        <v>0.2</v>
      </c>
      <c r="X38" s="1408">
        <v>662.63427999999999</v>
      </c>
      <c r="Y38" s="1409">
        <v>18988.164280000001</v>
      </c>
      <c r="Z38" s="1410"/>
      <c r="AA38" s="1411"/>
      <c r="AB38" s="1411"/>
      <c r="AC38" s="1411"/>
    </row>
    <row r="39" spans="1:29" ht="28.5" hidden="1" customHeight="1" x14ac:dyDescent="0.25">
      <c r="A39" s="1405">
        <v>40269</v>
      </c>
      <c r="B39" s="1406">
        <v>223.2</v>
      </c>
      <c r="C39" s="1407">
        <v>170.58</v>
      </c>
      <c r="D39" s="1407">
        <v>220.6797</v>
      </c>
      <c r="E39" s="1407">
        <v>970.68</v>
      </c>
      <c r="F39" s="1407">
        <v>1337.58</v>
      </c>
      <c r="G39" s="1407">
        <v>2183.1799999999998</v>
      </c>
      <c r="H39" s="1407">
        <v>12143.69</v>
      </c>
      <c r="I39" s="1407">
        <v>1082.3499999999999</v>
      </c>
      <c r="J39" s="1408">
        <v>18331.939699999999</v>
      </c>
      <c r="K39" s="1406">
        <v>8.6</v>
      </c>
      <c r="L39" s="1407">
        <v>12.97</v>
      </c>
      <c r="M39" s="1407">
        <v>131.37</v>
      </c>
      <c r="N39" s="1407">
        <v>218.35</v>
      </c>
      <c r="O39" s="1412">
        <v>95.01</v>
      </c>
      <c r="P39" s="1412">
        <v>117.64</v>
      </c>
      <c r="Q39" s="1407">
        <v>27.75</v>
      </c>
      <c r="R39" s="1407">
        <v>6.34</v>
      </c>
      <c r="S39" s="1407">
        <v>35.17</v>
      </c>
      <c r="T39" s="1407">
        <v>2.42</v>
      </c>
      <c r="U39" s="1407">
        <v>8.26</v>
      </c>
      <c r="V39" s="1407">
        <v>0.33</v>
      </c>
      <c r="W39" s="1407">
        <v>0.22</v>
      </c>
      <c r="X39" s="1408">
        <v>664.43</v>
      </c>
      <c r="Y39" s="1409">
        <v>18996.369699999999</v>
      </c>
      <c r="Z39" s="1410"/>
      <c r="AA39" s="1411"/>
      <c r="AB39" s="1411"/>
      <c r="AC39" s="1411"/>
    </row>
    <row r="40" spans="1:29" ht="28.5" hidden="1" customHeight="1" x14ac:dyDescent="0.25">
      <c r="A40" s="1405">
        <v>40299</v>
      </c>
      <c r="B40" s="1406">
        <v>219.7</v>
      </c>
      <c r="C40" s="1407">
        <v>173.1</v>
      </c>
      <c r="D40" s="1407">
        <v>233</v>
      </c>
      <c r="E40" s="1407">
        <v>978.9</v>
      </c>
      <c r="F40" s="1407">
        <v>1364.79</v>
      </c>
      <c r="G40" s="1407">
        <v>2189.9</v>
      </c>
      <c r="H40" s="1407">
        <v>12249.4</v>
      </c>
      <c r="I40" s="1407">
        <v>1080.0999999999999</v>
      </c>
      <c r="J40" s="1408">
        <v>18488.89</v>
      </c>
      <c r="K40" s="1406">
        <v>8.6</v>
      </c>
      <c r="L40" s="1407">
        <v>12.98</v>
      </c>
      <c r="M40" s="1407">
        <v>129.77000000000001</v>
      </c>
      <c r="N40" s="1413">
        <v>218.63</v>
      </c>
      <c r="O40" s="1413">
        <v>95.18</v>
      </c>
      <c r="P40" s="1413">
        <v>117.85</v>
      </c>
      <c r="Q40" s="1413">
        <v>27.8</v>
      </c>
      <c r="R40" s="1407">
        <v>6.3</v>
      </c>
      <c r="S40" s="1407">
        <v>35.25</v>
      </c>
      <c r="T40" s="1407">
        <v>2.4300000000000002</v>
      </c>
      <c r="U40" s="1407">
        <v>8.33</v>
      </c>
      <c r="V40" s="1407">
        <v>0.33</v>
      </c>
      <c r="W40" s="1407">
        <v>0.22</v>
      </c>
      <c r="X40" s="1408">
        <v>663.67</v>
      </c>
      <c r="Y40" s="1409">
        <v>19152.559999999998</v>
      </c>
      <c r="Z40" s="1410"/>
      <c r="AA40" s="1411"/>
      <c r="AB40" s="1411"/>
      <c r="AC40" s="1411"/>
    </row>
    <row r="41" spans="1:29" ht="28.5" hidden="1" customHeight="1" x14ac:dyDescent="0.25">
      <c r="A41" s="1405">
        <v>40330</v>
      </c>
      <c r="B41" s="1406">
        <v>219.6</v>
      </c>
      <c r="C41" s="1407">
        <v>174.9</v>
      </c>
      <c r="D41" s="1407">
        <v>236.9</v>
      </c>
      <c r="E41" s="1407">
        <v>957.7</v>
      </c>
      <c r="F41" s="1407">
        <v>1316</v>
      </c>
      <c r="G41" s="1407">
        <v>2155.4</v>
      </c>
      <c r="H41" s="1407">
        <v>12099.4</v>
      </c>
      <c r="I41" s="1407">
        <v>1068.5</v>
      </c>
      <c r="J41" s="1408">
        <v>18228.400000000001</v>
      </c>
      <c r="K41" s="1406">
        <v>8.6</v>
      </c>
      <c r="L41" s="1407">
        <v>12.98</v>
      </c>
      <c r="M41" s="1407">
        <v>128.6</v>
      </c>
      <c r="N41" s="1413">
        <v>217.07</v>
      </c>
      <c r="O41" s="1413">
        <v>95.27</v>
      </c>
      <c r="P41" s="1413">
        <v>118.08</v>
      </c>
      <c r="Q41" s="1413">
        <v>27.83</v>
      </c>
      <c r="R41" s="1407">
        <v>6.3</v>
      </c>
      <c r="S41" s="1407">
        <v>35.54</v>
      </c>
      <c r="T41" s="1407">
        <v>2.4300000000000002</v>
      </c>
      <c r="U41" s="1407">
        <v>8.41</v>
      </c>
      <c r="V41" s="1407">
        <v>0.33</v>
      </c>
      <c r="W41" s="1407">
        <v>0.22</v>
      </c>
      <c r="X41" s="1408">
        <v>661.66</v>
      </c>
      <c r="Y41" s="1409">
        <v>18890.060000000001</v>
      </c>
      <c r="Z41" s="1410"/>
      <c r="AA41" s="1411"/>
      <c r="AB41" s="1411"/>
      <c r="AC41" s="1411"/>
    </row>
    <row r="42" spans="1:29" ht="28.5" hidden="1" customHeight="1" x14ac:dyDescent="0.25">
      <c r="A42" s="1405">
        <v>40360</v>
      </c>
      <c r="B42" s="1406">
        <v>219.56</v>
      </c>
      <c r="C42" s="1407">
        <v>175.46</v>
      </c>
      <c r="D42" s="1407">
        <v>242.4</v>
      </c>
      <c r="E42" s="1407">
        <v>973.4</v>
      </c>
      <c r="F42" s="1407">
        <v>1327</v>
      </c>
      <c r="G42" s="1407">
        <v>2207</v>
      </c>
      <c r="H42" s="1407">
        <v>12337.3</v>
      </c>
      <c r="I42" s="1407">
        <v>1059.5999999999999</v>
      </c>
      <c r="J42" s="1408">
        <v>18541.72</v>
      </c>
      <c r="K42" s="1406">
        <v>8.6</v>
      </c>
      <c r="L42" s="1407">
        <v>12.98</v>
      </c>
      <c r="M42" s="1407">
        <v>126.51</v>
      </c>
      <c r="N42" s="1413">
        <v>215.95</v>
      </c>
      <c r="O42" s="1413">
        <v>95.09</v>
      </c>
      <c r="P42" s="1413">
        <v>118.4</v>
      </c>
      <c r="Q42" s="1413">
        <v>27.9</v>
      </c>
      <c r="R42" s="1407">
        <v>6.3460000000000001</v>
      </c>
      <c r="S42" s="1407">
        <v>35.64</v>
      </c>
      <c r="T42" s="1407">
        <v>2.4300000000000002</v>
      </c>
      <c r="U42" s="1407">
        <v>8.4600000000000009</v>
      </c>
      <c r="V42" s="1407">
        <v>0.33</v>
      </c>
      <c r="W42" s="1407">
        <v>0.22</v>
      </c>
      <c r="X42" s="1408">
        <v>658.85599999999999</v>
      </c>
      <c r="Y42" s="1409">
        <v>19200.575999999997</v>
      </c>
      <c r="Z42" s="1410"/>
      <c r="AA42" s="1411"/>
      <c r="AB42" s="1411"/>
      <c r="AC42" s="1411"/>
    </row>
    <row r="43" spans="1:29" ht="28.5" hidden="1" customHeight="1" x14ac:dyDescent="0.25">
      <c r="A43" s="1405">
        <v>40391</v>
      </c>
      <c r="B43" s="1406">
        <v>219.5</v>
      </c>
      <c r="C43" s="1407">
        <v>179.6</v>
      </c>
      <c r="D43" s="1407">
        <v>251.75</v>
      </c>
      <c r="E43" s="1407">
        <v>972.95</v>
      </c>
      <c r="F43" s="1407">
        <v>1361.1</v>
      </c>
      <c r="G43" s="1407">
        <v>2211.4899999999998</v>
      </c>
      <c r="H43" s="1407">
        <v>12434.69</v>
      </c>
      <c r="I43" s="1407">
        <v>1049.9000000000001</v>
      </c>
      <c r="J43" s="1408">
        <v>18680.98</v>
      </c>
      <c r="K43" s="1406">
        <v>8.6300000000000008</v>
      </c>
      <c r="L43" s="1407">
        <v>12.99</v>
      </c>
      <c r="M43" s="1407">
        <v>126.58</v>
      </c>
      <c r="N43" s="1413">
        <v>215.91</v>
      </c>
      <c r="O43" s="1413">
        <v>95.42</v>
      </c>
      <c r="P43" s="1413">
        <v>118.66</v>
      </c>
      <c r="Q43" s="1413">
        <v>28</v>
      </c>
      <c r="R43" s="1407">
        <v>6.3460000000000001</v>
      </c>
      <c r="S43" s="1407">
        <v>35.89</v>
      </c>
      <c r="T43" s="1407">
        <v>2.4</v>
      </c>
      <c r="U43" s="1407">
        <v>8.5030000000000001</v>
      </c>
      <c r="V43" s="1407">
        <v>0.33</v>
      </c>
      <c r="W43" s="1407">
        <v>0.22</v>
      </c>
      <c r="X43" s="1408">
        <v>659.87900000000013</v>
      </c>
      <c r="Y43" s="1409">
        <v>19340.859000000004</v>
      </c>
      <c r="Z43" s="1410"/>
      <c r="AA43" s="1411"/>
      <c r="AB43" s="1411"/>
      <c r="AC43" s="1411"/>
    </row>
    <row r="44" spans="1:29" ht="28.5" hidden="1" customHeight="1" x14ac:dyDescent="0.25">
      <c r="A44" s="1405">
        <v>40422</v>
      </c>
      <c r="B44" s="1406">
        <v>219.44</v>
      </c>
      <c r="C44" s="1407">
        <v>182.4</v>
      </c>
      <c r="D44" s="1407">
        <v>255.9</v>
      </c>
      <c r="E44" s="1407">
        <v>1013.9</v>
      </c>
      <c r="F44" s="1407">
        <v>1350.8</v>
      </c>
      <c r="G44" s="1407">
        <v>2246.6999999999998</v>
      </c>
      <c r="H44" s="1407">
        <v>12363.3</v>
      </c>
      <c r="I44" s="1407">
        <v>1044.5999999999999</v>
      </c>
      <c r="J44" s="1408">
        <v>18677.039999999997</v>
      </c>
      <c r="K44" s="1406">
        <v>8.6</v>
      </c>
      <c r="L44" s="1407">
        <v>12.99</v>
      </c>
      <c r="M44" s="1407">
        <v>126.69</v>
      </c>
      <c r="N44" s="1413">
        <v>215.62</v>
      </c>
      <c r="O44" s="1413">
        <v>95.63</v>
      </c>
      <c r="P44" s="1413">
        <v>118.81</v>
      </c>
      <c r="Q44" s="1413">
        <v>28.06</v>
      </c>
      <c r="R44" s="1407">
        <v>6.3</v>
      </c>
      <c r="S44" s="1407">
        <v>35.93</v>
      </c>
      <c r="T44" s="1407">
        <v>2.4300000000000002</v>
      </c>
      <c r="U44" s="1407">
        <v>8.5500000000000007</v>
      </c>
      <c r="V44" s="1407">
        <v>0.33</v>
      </c>
      <c r="W44" s="1407">
        <v>0.2</v>
      </c>
      <c r="X44" s="1408">
        <v>660.14999999999975</v>
      </c>
      <c r="Y44" s="1409">
        <v>19337.189999999999</v>
      </c>
      <c r="Z44" s="1410"/>
      <c r="AA44" s="1411"/>
      <c r="AB44" s="1411"/>
      <c r="AC44" s="1411"/>
    </row>
    <row r="45" spans="1:29" ht="28.5" hidden="1" customHeight="1" x14ac:dyDescent="0.25">
      <c r="A45" s="1405">
        <v>40452</v>
      </c>
      <c r="B45" s="1406">
        <v>219.39</v>
      </c>
      <c r="C45" s="1407">
        <v>180.07</v>
      </c>
      <c r="D45" s="1407">
        <v>252.2</v>
      </c>
      <c r="E45" s="1407">
        <v>1009.1</v>
      </c>
      <c r="F45" s="1407">
        <v>1357.59</v>
      </c>
      <c r="G45" s="1407">
        <v>2233.25</v>
      </c>
      <c r="H45" s="1407">
        <v>12536.1</v>
      </c>
      <c r="I45" s="1407">
        <v>1034.5999999999999</v>
      </c>
      <c r="J45" s="1408">
        <v>18822.3</v>
      </c>
      <c r="K45" s="1406">
        <v>8.6</v>
      </c>
      <c r="L45" s="1407">
        <v>12.996</v>
      </c>
      <c r="M45" s="1407">
        <v>127.81</v>
      </c>
      <c r="N45" s="1413">
        <v>216.33</v>
      </c>
      <c r="O45" s="1413">
        <v>95.79</v>
      </c>
      <c r="P45" s="1413">
        <v>119.03</v>
      </c>
      <c r="Q45" s="1413">
        <v>28.06</v>
      </c>
      <c r="R45" s="1407">
        <v>6.3460000000000001</v>
      </c>
      <c r="S45" s="1407">
        <v>35.9</v>
      </c>
      <c r="T45" s="1407">
        <v>2.4300000000000002</v>
      </c>
      <c r="U45" s="1407">
        <v>8.59</v>
      </c>
      <c r="V45" s="1407">
        <v>0.33</v>
      </c>
      <c r="W45" s="1407">
        <v>0.22</v>
      </c>
      <c r="X45" s="1408">
        <v>662.43200000000002</v>
      </c>
      <c r="Y45" s="1409">
        <v>19484.732</v>
      </c>
      <c r="Z45" s="1410"/>
      <c r="AA45" s="1411"/>
      <c r="AB45" s="1411"/>
      <c r="AC45" s="1411"/>
    </row>
    <row r="46" spans="1:29" ht="28.5" hidden="1" customHeight="1" x14ac:dyDescent="0.25">
      <c r="A46" s="1405">
        <v>40483</v>
      </c>
      <c r="B46" s="1406">
        <v>219.3</v>
      </c>
      <c r="C46" s="1407">
        <v>179.85</v>
      </c>
      <c r="D46" s="1407">
        <v>260.08</v>
      </c>
      <c r="E46" s="1407">
        <v>1018.2</v>
      </c>
      <c r="F46" s="1407">
        <v>1363</v>
      </c>
      <c r="G46" s="1407">
        <v>2250.25</v>
      </c>
      <c r="H46" s="1407">
        <v>12720.4</v>
      </c>
      <c r="I46" s="1407">
        <v>1079.26</v>
      </c>
      <c r="J46" s="1408">
        <v>19090.34</v>
      </c>
      <c r="K46" s="1406">
        <v>8.6</v>
      </c>
      <c r="L46" s="1407">
        <v>13.003</v>
      </c>
      <c r="M46" s="1407">
        <v>128.13</v>
      </c>
      <c r="N46" s="1407">
        <v>217.26</v>
      </c>
      <c r="O46" s="1407">
        <v>96.89</v>
      </c>
      <c r="P46" s="1407">
        <v>119.64</v>
      </c>
      <c r="Q46" s="1407">
        <v>28.09</v>
      </c>
      <c r="R46" s="1407">
        <v>6.3460000000000001</v>
      </c>
      <c r="S46" s="1407">
        <v>36.25</v>
      </c>
      <c r="T46" s="1407">
        <v>2.4300000000000002</v>
      </c>
      <c r="U46" s="1407">
        <v>8.64</v>
      </c>
      <c r="V46" s="1407">
        <v>0.33</v>
      </c>
      <c r="W46" s="1407">
        <v>0.22</v>
      </c>
      <c r="X46" s="1408">
        <v>665.82900000000006</v>
      </c>
      <c r="Y46" s="1409">
        <v>19756.169000000002</v>
      </c>
      <c r="Z46" s="1410"/>
      <c r="AA46" s="1411"/>
      <c r="AB46" s="1411"/>
      <c r="AC46" s="1411"/>
    </row>
    <row r="47" spans="1:29" ht="28.5" hidden="1" customHeight="1" x14ac:dyDescent="0.25">
      <c r="A47" s="1405">
        <v>40513</v>
      </c>
      <c r="B47" s="1406">
        <v>219.26900000000001</v>
      </c>
      <c r="C47" s="1407">
        <v>196.5</v>
      </c>
      <c r="D47" s="1407">
        <v>289.39999999999998</v>
      </c>
      <c r="E47" s="1407">
        <v>1112.6300000000001</v>
      </c>
      <c r="F47" s="1407">
        <v>1563.9</v>
      </c>
      <c r="G47" s="1407">
        <v>2688.13</v>
      </c>
      <c r="H47" s="1407">
        <v>14930.42</v>
      </c>
      <c r="I47" s="1407">
        <v>1154.04</v>
      </c>
      <c r="J47" s="1408">
        <v>22154.289000000001</v>
      </c>
      <c r="K47" s="1406">
        <v>8.82</v>
      </c>
      <c r="L47" s="1407">
        <v>13.009</v>
      </c>
      <c r="M47" s="1407">
        <v>131.69999999999999</v>
      </c>
      <c r="N47" s="1407">
        <v>221.75</v>
      </c>
      <c r="O47" s="1407">
        <v>99.16</v>
      </c>
      <c r="P47" s="1407">
        <v>121.23</v>
      </c>
      <c r="Q47" s="1407">
        <v>28.18</v>
      </c>
      <c r="R47" s="1407">
        <v>6.3460000000000001</v>
      </c>
      <c r="S47" s="1407">
        <v>36.700000000000003</v>
      </c>
      <c r="T47" s="1407">
        <v>2.4300000000000002</v>
      </c>
      <c r="U47" s="1407">
        <v>8.7200000000000006</v>
      </c>
      <c r="V47" s="1407">
        <v>0.33</v>
      </c>
      <c r="W47" s="1407">
        <v>0.22</v>
      </c>
      <c r="X47" s="1408">
        <v>678.59500000000003</v>
      </c>
      <c r="Y47" s="1409">
        <v>22832.884000000002</v>
      </c>
      <c r="Z47" s="1410"/>
      <c r="AA47" s="1411"/>
      <c r="AB47" s="1411"/>
      <c r="AC47" s="1411"/>
    </row>
    <row r="48" spans="1:29" ht="28.5" hidden="1" customHeight="1" x14ac:dyDescent="0.25">
      <c r="A48" s="1405">
        <v>40544</v>
      </c>
      <c r="B48" s="1406">
        <v>219.2</v>
      </c>
      <c r="C48" s="1407">
        <v>189.8</v>
      </c>
      <c r="D48" s="1407">
        <v>275</v>
      </c>
      <c r="E48" s="1407">
        <v>1033.4000000000001</v>
      </c>
      <c r="F48" s="1407">
        <v>1434.5</v>
      </c>
      <c r="G48" s="1407">
        <v>2496.1999999999998</v>
      </c>
      <c r="H48" s="1407">
        <v>14004.6</v>
      </c>
      <c r="I48" s="1407">
        <v>1129.5999999999999</v>
      </c>
      <c r="J48" s="1408">
        <v>20782.3</v>
      </c>
      <c r="K48" s="1406">
        <v>8.82</v>
      </c>
      <c r="L48" s="1407">
        <v>13</v>
      </c>
      <c r="M48" s="1407">
        <v>131.9</v>
      </c>
      <c r="N48" s="1407">
        <v>223.65</v>
      </c>
      <c r="O48" s="1407">
        <v>100.82</v>
      </c>
      <c r="P48" s="1407">
        <v>122.25</v>
      </c>
      <c r="Q48" s="1407">
        <v>28.28</v>
      </c>
      <c r="R48" s="1407">
        <v>6.3460000000000001</v>
      </c>
      <c r="S48" s="1407">
        <v>36.880000000000003</v>
      </c>
      <c r="T48" s="1407">
        <v>2.4300000000000002</v>
      </c>
      <c r="U48" s="1407">
        <v>8.76</v>
      </c>
      <c r="V48" s="1407">
        <v>0.33</v>
      </c>
      <c r="W48" s="1407">
        <v>0.2</v>
      </c>
      <c r="X48" s="1408">
        <v>683.66600000000005</v>
      </c>
      <c r="Y48" s="1409">
        <v>21466.016</v>
      </c>
      <c r="Z48" s="1410"/>
      <c r="AA48" s="1411"/>
      <c r="AB48" s="1411"/>
      <c r="AC48" s="1411"/>
    </row>
    <row r="49" spans="1:29" ht="28.5" hidden="1" customHeight="1" x14ac:dyDescent="0.25">
      <c r="A49" s="1405">
        <v>40575</v>
      </c>
      <c r="B49" s="1406">
        <v>219.2</v>
      </c>
      <c r="C49" s="1407">
        <v>178.8</v>
      </c>
      <c r="D49" s="1407">
        <v>260.92</v>
      </c>
      <c r="E49" s="1407">
        <v>1008.72</v>
      </c>
      <c r="F49" s="1407">
        <v>1393.11</v>
      </c>
      <c r="G49" s="1407">
        <v>2357.5</v>
      </c>
      <c r="H49" s="1407">
        <v>13570.2</v>
      </c>
      <c r="I49" s="1407">
        <v>1107</v>
      </c>
      <c r="J49" s="1408">
        <v>20095.45</v>
      </c>
      <c r="K49" s="1406">
        <v>8.83</v>
      </c>
      <c r="L49" s="1407">
        <v>13.015000000000001</v>
      </c>
      <c r="M49" s="1407">
        <v>131.87</v>
      </c>
      <c r="N49" s="1407">
        <v>223.57</v>
      </c>
      <c r="O49" s="1407">
        <v>101.03</v>
      </c>
      <c r="P49" s="1407">
        <v>122.74</v>
      </c>
      <c r="Q49" s="1407">
        <v>28.32</v>
      </c>
      <c r="R49" s="1407">
        <v>6.3</v>
      </c>
      <c r="S49" s="1407">
        <v>37</v>
      </c>
      <c r="T49" s="1407">
        <v>2.4</v>
      </c>
      <c r="U49" s="1407">
        <v>8.7799999999999994</v>
      </c>
      <c r="V49" s="1407">
        <v>0.33</v>
      </c>
      <c r="W49" s="1407">
        <v>0.22</v>
      </c>
      <c r="X49" s="1408">
        <v>684.40499999999997</v>
      </c>
      <c r="Y49" s="1409">
        <v>20779.855</v>
      </c>
      <c r="Z49" s="1410"/>
      <c r="AA49" s="1411"/>
      <c r="AB49" s="1414"/>
      <c r="AC49" s="1411"/>
    </row>
    <row r="50" spans="1:29" ht="28.5" hidden="1" customHeight="1" x14ac:dyDescent="0.25">
      <c r="A50" s="1405">
        <v>40603</v>
      </c>
      <c r="B50" s="1406">
        <v>219.1</v>
      </c>
      <c r="C50" s="1407">
        <v>175.44</v>
      </c>
      <c r="D50" s="1407">
        <v>257.2</v>
      </c>
      <c r="E50" s="1407">
        <v>1024</v>
      </c>
      <c r="F50" s="1407">
        <v>1410.8</v>
      </c>
      <c r="G50" s="1407">
        <v>2354.1999999999998</v>
      </c>
      <c r="H50" s="1407">
        <v>13547.2</v>
      </c>
      <c r="I50" s="1407">
        <v>1123.7</v>
      </c>
      <c r="J50" s="1408">
        <v>20111.64</v>
      </c>
      <c r="K50" s="1406">
        <v>8.8000000000000007</v>
      </c>
      <c r="L50" s="1407">
        <v>13.021000000000001</v>
      </c>
      <c r="M50" s="1407">
        <v>131.93</v>
      </c>
      <c r="N50" s="1407">
        <v>223.68</v>
      </c>
      <c r="O50" s="1407">
        <v>101.09</v>
      </c>
      <c r="P50" s="1407">
        <v>123.83</v>
      </c>
      <c r="Q50" s="1407">
        <v>28.5</v>
      </c>
      <c r="R50" s="1407">
        <v>6.3460000000000001</v>
      </c>
      <c r="S50" s="1407">
        <v>37.229999999999997</v>
      </c>
      <c r="T50" s="1407">
        <v>2.4300000000000002</v>
      </c>
      <c r="U50" s="1407">
        <v>8.85</v>
      </c>
      <c r="V50" s="1407">
        <v>0.33</v>
      </c>
      <c r="W50" s="1407">
        <v>0.22</v>
      </c>
      <c r="X50" s="1408">
        <v>686.25700000000018</v>
      </c>
      <c r="Y50" s="1409">
        <v>20797.897000000004</v>
      </c>
      <c r="Z50" s="1410"/>
      <c r="AB50" s="1414"/>
      <c r="AC50" s="1411"/>
    </row>
    <row r="51" spans="1:29" ht="28.5" hidden="1" customHeight="1" x14ac:dyDescent="0.25">
      <c r="A51" s="1405">
        <v>40634</v>
      </c>
      <c r="B51" s="1406">
        <v>219.06</v>
      </c>
      <c r="C51" s="1407">
        <v>172.1</v>
      </c>
      <c r="D51" s="1407">
        <v>253.6</v>
      </c>
      <c r="E51" s="1407">
        <v>1007.86</v>
      </c>
      <c r="F51" s="1407">
        <v>1364.3</v>
      </c>
      <c r="G51" s="1407">
        <v>2308</v>
      </c>
      <c r="H51" s="1407">
        <v>13462.2</v>
      </c>
      <c r="I51" s="1407">
        <v>1120</v>
      </c>
      <c r="J51" s="1408">
        <v>19907.12</v>
      </c>
      <c r="K51" s="1406">
        <v>8.84</v>
      </c>
      <c r="L51" s="1407">
        <v>13</v>
      </c>
      <c r="M51" s="1407">
        <v>132.1</v>
      </c>
      <c r="N51" s="1407">
        <v>223.71</v>
      </c>
      <c r="O51" s="1407">
        <v>100.77</v>
      </c>
      <c r="P51" s="1407">
        <v>124.1</v>
      </c>
      <c r="Q51" s="1407">
        <v>28.65</v>
      </c>
      <c r="R51" s="1407">
        <v>6.34</v>
      </c>
      <c r="S51" s="1407">
        <v>37.270000000000003</v>
      </c>
      <c r="T51" s="1407">
        <v>2.4300000000000002</v>
      </c>
      <c r="U51" s="1407">
        <v>8.8699999999999992</v>
      </c>
      <c r="V51" s="1407">
        <v>0.33</v>
      </c>
      <c r="W51" s="1407">
        <v>0.22</v>
      </c>
      <c r="X51" s="1408">
        <v>686.63</v>
      </c>
      <c r="Y51" s="1409">
        <v>20593.75</v>
      </c>
      <c r="Z51" s="1410"/>
      <c r="AA51" s="1411"/>
      <c r="AB51" s="1414"/>
      <c r="AC51" s="1411"/>
    </row>
    <row r="52" spans="1:29" ht="28.5" hidden="1" customHeight="1" x14ac:dyDescent="0.25">
      <c r="A52" s="1405">
        <v>40664</v>
      </c>
      <c r="B52" s="1406">
        <v>219</v>
      </c>
      <c r="C52" s="1407">
        <v>172.35</v>
      </c>
      <c r="D52" s="1407">
        <v>253.16</v>
      </c>
      <c r="E52" s="1407">
        <v>989.89</v>
      </c>
      <c r="F52" s="1407">
        <v>1360.39</v>
      </c>
      <c r="G52" s="1407">
        <v>2339.66</v>
      </c>
      <c r="H52" s="1407">
        <v>13699.36</v>
      </c>
      <c r="I52" s="1407">
        <v>1115.7</v>
      </c>
      <c r="J52" s="1408">
        <v>20149.509999999998</v>
      </c>
      <c r="K52" s="1406">
        <v>8.8000000000000007</v>
      </c>
      <c r="L52" s="1407">
        <v>13</v>
      </c>
      <c r="M52" s="1407">
        <v>131.5</v>
      </c>
      <c r="N52" s="1407">
        <v>223.8</v>
      </c>
      <c r="O52" s="1407">
        <v>100.61</v>
      </c>
      <c r="P52" s="1407">
        <v>124.5</v>
      </c>
      <c r="Q52" s="1407">
        <v>28.84</v>
      </c>
      <c r="R52" s="1407">
        <v>6.3460000000000001</v>
      </c>
      <c r="S52" s="1407">
        <v>37.4</v>
      </c>
      <c r="T52" s="1407">
        <v>2.4300000000000002</v>
      </c>
      <c r="U52" s="1407">
        <v>8.91</v>
      </c>
      <c r="V52" s="1407">
        <v>0.33</v>
      </c>
      <c r="W52" s="1407">
        <v>0.22</v>
      </c>
      <c r="X52" s="1408">
        <v>686.68600000000004</v>
      </c>
      <c r="Y52" s="1409">
        <v>20836.196000000004</v>
      </c>
      <c r="Z52" s="1410"/>
      <c r="AA52" s="1415"/>
      <c r="AB52" s="1414"/>
      <c r="AC52" s="1411"/>
    </row>
    <row r="53" spans="1:29" ht="28.5" hidden="1" customHeight="1" x14ac:dyDescent="0.25">
      <c r="A53" s="1405">
        <v>40695</v>
      </c>
      <c r="B53" s="1406">
        <v>218.97</v>
      </c>
      <c r="C53" s="1407">
        <v>169.75</v>
      </c>
      <c r="D53" s="1407">
        <v>246.4</v>
      </c>
      <c r="E53" s="1407">
        <v>1009.8</v>
      </c>
      <c r="F53" s="1407">
        <v>1367.5</v>
      </c>
      <c r="G53" s="1407">
        <v>2285.1</v>
      </c>
      <c r="H53" s="1407">
        <v>13573.6</v>
      </c>
      <c r="I53" s="1407">
        <v>1136.5</v>
      </c>
      <c r="J53" s="1408">
        <v>20007.620000000003</v>
      </c>
      <c r="K53" s="1406">
        <v>8.8699999999999992</v>
      </c>
      <c r="L53" s="1407">
        <v>13.037000000000001</v>
      </c>
      <c r="M53" s="1407">
        <v>131.57</v>
      </c>
      <c r="N53" s="1407">
        <v>223.79</v>
      </c>
      <c r="O53" s="1407">
        <v>100.63</v>
      </c>
      <c r="P53" s="1407">
        <v>124.68</v>
      </c>
      <c r="Q53" s="1407">
        <v>28.9</v>
      </c>
      <c r="R53" s="1407">
        <v>6.3440000000000003</v>
      </c>
      <c r="S53" s="1407">
        <v>37.43</v>
      </c>
      <c r="T53" s="1407">
        <v>2.4</v>
      </c>
      <c r="U53" s="1407">
        <v>8.94</v>
      </c>
      <c r="V53" s="1407">
        <v>0.3</v>
      </c>
      <c r="W53" s="1407">
        <v>0.22</v>
      </c>
      <c r="X53" s="1408">
        <v>687.11099999999999</v>
      </c>
      <c r="Y53" s="1409">
        <v>20694.731000000003</v>
      </c>
      <c r="Z53" s="1410"/>
      <c r="AA53" s="1411"/>
      <c r="AB53" s="1414"/>
      <c r="AC53" s="1411"/>
    </row>
    <row r="54" spans="1:29" ht="28.5" hidden="1" customHeight="1" x14ac:dyDescent="0.25">
      <c r="A54" s="1405">
        <v>40725</v>
      </c>
      <c r="B54" s="1406">
        <v>218.94</v>
      </c>
      <c r="C54" s="1407">
        <v>167.62</v>
      </c>
      <c r="D54" s="1407">
        <v>243</v>
      </c>
      <c r="E54" s="1407">
        <v>1019.7</v>
      </c>
      <c r="F54" s="1407">
        <v>1377.32</v>
      </c>
      <c r="G54" s="1407">
        <v>2376.34</v>
      </c>
      <c r="H54" s="1407">
        <v>13889.93</v>
      </c>
      <c r="I54" s="1407">
        <v>1164.0999999999999</v>
      </c>
      <c r="J54" s="1408">
        <v>20456.949999999997</v>
      </c>
      <c r="K54" s="1406">
        <v>8.9</v>
      </c>
      <c r="L54" s="1407">
        <v>13.04</v>
      </c>
      <c r="M54" s="1407">
        <v>132.18</v>
      </c>
      <c r="N54" s="1407">
        <v>224.36</v>
      </c>
      <c r="O54" s="1407">
        <v>101.29</v>
      </c>
      <c r="P54" s="1407">
        <v>125.03</v>
      </c>
      <c r="Q54" s="1407">
        <v>29</v>
      </c>
      <c r="R54" s="1407">
        <v>6.34</v>
      </c>
      <c r="S54" s="1407">
        <v>37.51</v>
      </c>
      <c r="T54" s="1407">
        <v>2.4300000000000002</v>
      </c>
      <c r="U54" s="1407">
        <v>9</v>
      </c>
      <c r="V54" s="1407">
        <v>0.33</v>
      </c>
      <c r="W54" s="1407">
        <v>0.22</v>
      </c>
      <c r="X54" s="1408">
        <v>689.63000000000011</v>
      </c>
      <c r="Y54" s="1409">
        <v>21146.579999999998</v>
      </c>
      <c r="Z54" s="1410"/>
      <c r="AA54" s="1411"/>
      <c r="AB54" s="1414"/>
      <c r="AC54" s="1411"/>
    </row>
    <row r="55" spans="1:29" ht="28.5" hidden="1" customHeight="1" x14ac:dyDescent="0.25">
      <c r="A55" s="1405">
        <v>40756</v>
      </c>
      <c r="B55" s="1406">
        <v>218.9</v>
      </c>
      <c r="C55" s="1407">
        <v>172.7</v>
      </c>
      <c r="D55" s="1407">
        <v>249.2</v>
      </c>
      <c r="E55" s="1407">
        <v>1035.5999999999999</v>
      </c>
      <c r="F55" s="1407">
        <v>1424.9</v>
      </c>
      <c r="G55" s="1407">
        <v>2468.1</v>
      </c>
      <c r="H55" s="1407">
        <v>14458.4</v>
      </c>
      <c r="I55" s="1407">
        <v>1160.0999999999999</v>
      </c>
      <c r="J55" s="1408">
        <v>21187.9</v>
      </c>
      <c r="K55" s="1406">
        <v>8.89</v>
      </c>
      <c r="L55" s="1407">
        <v>13.04</v>
      </c>
      <c r="M55" s="1407">
        <v>137.16</v>
      </c>
      <c r="N55" s="1407">
        <v>227.17</v>
      </c>
      <c r="O55" s="1407">
        <v>101.93</v>
      </c>
      <c r="P55" s="1407">
        <v>125.26</v>
      </c>
      <c r="Q55" s="1407">
        <v>29.03</v>
      </c>
      <c r="R55" s="1407">
        <v>6.34</v>
      </c>
      <c r="S55" s="1407">
        <v>37.58</v>
      </c>
      <c r="T55" s="1407">
        <v>2.4300000000000002</v>
      </c>
      <c r="U55" s="1407">
        <v>8.98</v>
      </c>
      <c r="V55" s="1407">
        <v>0.33</v>
      </c>
      <c r="W55" s="1407">
        <v>0.22</v>
      </c>
      <c r="X55" s="1408">
        <v>698.36000000000013</v>
      </c>
      <c r="Y55" s="1409">
        <v>21886.260000000002</v>
      </c>
      <c r="Z55" s="1410"/>
      <c r="AA55" s="1411"/>
      <c r="AB55" s="1414"/>
      <c r="AC55" s="1411"/>
    </row>
    <row r="56" spans="1:29" ht="28.5" hidden="1" customHeight="1" x14ac:dyDescent="0.25">
      <c r="A56" s="1405">
        <v>40787</v>
      </c>
      <c r="B56" s="1406">
        <v>218.8</v>
      </c>
      <c r="C56" s="1407">
        <v>172.3</v>
      </c>
      <c r="D56" s="1407">
        <v>248.8</v>
      </c>
      <c r="E56" s="1407">
        <v>1029.3</v>
      </c>
      <c r="F56" s="1407">
        <v>1425.3</v>
      </c>
      <c r="G56" s="1407">
        <v>2392.4</v>
      </c>
      <c r="H56" s="1407">
        <v>13982.3</v>
      </c>
      <c r="I56" s="1407">
        <v>1222.4000000000001</v>
      </c>
      <c r="J56" s="1408">
        <v>20691.599999999999</v>
      </c>
      <c r="K56" s="1406">
        <v>8.89</v>
      </c>
      <c r="L56" s="1407">
        <v>13</v>
      </c>
      <c r="M56" s="1407">
        <v>141.16</v>
      </c>
      <c r="N56" s="1407">
        <v>229.9</v>
      </c>
      <c r="O56" s="1407">
        <v>102.1</v>
      </c>
      <c r="P56" s="1407">
        <v>125.6</v>
      </c>
      <c r="Q56" s="1407">
        <v>29.09</v>
      </c>
      <c r="R56" s="1407">
        <v>6.3</v>
      </c>
      <c r="S56" s="1407">
        <v>37.6</v>
      </c>
      <c r="T56" s="1407">
        <v>2.4</v>
      </c>
      <c r="U56" s="1407">
        <v>9</v>
      </c>
      <c r="V56" s="1407">
        <v>0.3</v>
      </c>
      <c r="W56" s="1407">
        <v>0.2</v>
      </c>
      <c r="X56" s="1408">
        <v>705.95</v>
      </c>
      <c r="Y56" s="1409">
        <v>21397.55</v>
      </c>
      <c r="Z56" s="1410"/>
      <c r="AA56" s="1411"/>
      <c r="AB56" s="1414"/>
      <c r="AC56" s="1411"/>
    </row>
    <row r="57" spans="1:29" ht="28.5" hidden="1" customHeight="1" x14ac:dyDescent="0.25">
      <c r="A57" s="1405">
        <v>40817</v>
      </c>
      <c r="B57" s="1406">
        <v>218.8</v>
      </c>
      <c r="C57" s="1407">
        <v>173.4</v>
      </c>
      <c r="D57" s="1407">
        <v>247.7</v>
      </c>
      <c r="E57" s="1407">
        <v>1062.0999999999999</v>
      </c>
      <c r="F57" s="1407">
        <v>1507.1</v>
      </c>
      <c r="G57" s="1407">
        <v>2517.1</v>
      </c>
      <c r="H57" s="1407">
        <v>14456.7</v>
      </c>
      <c r="I57" s="1407">
        <v>1182.2</v>
      </c>
      <c r="J57" s="1408">
        <v>21365.1</v>
      </c>
      <c r="K57" s="1406">
        <v>8.9</v>
      </c>
      <c r="L57" s="1407">
        <v>13</v>
      </c>
      <c r="M57" s="1407">
        <v>145.9</v>
      </c>
      <c r="N57" s="1407">
        <v>231.6</v>
      </c>
      <c r="O57" s="1407">
        <v>102.6</v>
      </c>
      <c r="P57" s="1407">
        <v>126.29</v>
      </c>
      <c r="Q57" s="1407">
        <v>29.19</v>
      </c>
      <c r="R57" s="1407">
        <v>6.34</v>
      </c>
      <c r="S57" s="1407">
        <v>37.82</v>
      </c>
      <c r="T57" s="1407">
        <v>2.4300000000000002</v>
      </c>
      <c r="U57" s="1407">
        <v>9.0500000000000007</v>
      </c>
      <c r="V57" s="1407">
        <v>0.33</v>
      </c>
      <c r="W57" s="1407">
        <v>0.22</v>
      </c>
      <c r="X57" s="1408">
        <v>713.74</v>
      </c>
      <c r="Y57" s="1409">
        <v>22078.880000000001</v>
      </c>
      <c r="Z57" s="1410"/>
      <c r="AA57" s="1416"/>
      <c r="AB57" s="1414"/>
      <c r="AC57" s="1411"/>
    </row>
    <row r="58" spans="1:29" ht="28.5" hidden="1" customHeight="1" x14ac:dyDescent="0.25">
      <c r="A58" s="1405">
        <v>40848</v>
      </c>
      <c r="B58" s="1406">
        <v>218.636</v>
      </c>
      <c r="C58" s="1407">
        <v>174.2</v>
      </c>
      <c r="D58" s="1407">
        <v>247</v>
      </c>
      <c r="E58" s="1407">
        <v>1046.0999999999999</v>
      </c>
      <c r="F58" s="1407">
        <v>1454.2</v>
      </c>
      <c r="G58" s="1407">
        <v>2421.4</v>
      </c>
      <c r="H58" s="1407">
        <v>14170.8</v>
      </c>
      <c r="I58" s="1407">
        <v>1200.5999999999999</v>
      </c>
      <c r="J58" s="1408">
        <v>20932.900000000001</v>
      </c>
      <c r="K58" s="1406">
        <v>8.9</v>
      </c>
      <c r="L58" s="1407">
        <v>13.067</v>
      </c>
      <c r="M58" s="1407">
        <v>150.71</v>
      </c>
      <c r="N58" s="1407">
        <v>233.7</v>
      </c>
      <c r="O58" s="1407">
        <v>102.9</v>
      </c>
      <c r="P58" s="1407">
        <v>127.5</v>
      </c>
      <c r="Q58" s="1407">
        <v>29.4</v>
      </c>
      <c r="R58" s="1407">
        <v>6.34</v>
      </c>
      <c r="S58" s="1407">
        <v>38.07</v>
      </c>
      <c r="T58" s="1407">
        <v>2.4300000000000002</v>
      </c>
      <c r="U58" s="1407">
        <v>9.1</v>
      </c>
      <c r="V58" s="1407">
        <v>0.33</v>
      </c>
      <c r="W58" s="1407">
        <v>0.22</v>
      </c>
      <c r="X58" s="1408">
        <v>722.7</v>
      </c>
      <c r="Y58" s="1409">
        <v>21655.599999999999</v>
      </c>
      <c r="Z58" s="1410"/>
      <c r="AA58" s="1411"/>
      <c r="AB58" s="1414"/>
      <c r="AC58" s="1411"/>
    </row>
    <row r="59" spans="1:29" ht="28.5" hidden="1" customHeight="1" x14ac:dyDescent="0.25">
      <c r="A59" s="1405">
        <v>40878</v>
      </c>
      <c r="B59" s="1406">
        <v>218.59</v>
      </c>
      <c r="C59" s="1407">
        <v>183.45</v>
      </c>
      <c r="D59" s="1407">
        <v>275.99</v>
      </c>
      <c r="E59" s="1407">
        <v>1125.3</v>
      </c>
      <c r="F59" s="1407">
        <v>1675.97</v>
      </c>
      <c r="G59" s="1407">
        <v>2849.27</v>
      </c>
      <c r="H59" s="1407">
        <v>16484.45</v>
      </c>
      <c r="I59" s="1407">
        <v>1163.2</v>
      </c>
      <c r="J59" s="1408">
        <v>23976.22</v>
      </c>
      <c r="K59" s="1406">
        <v>9</v>
      </c>
      <c r="L59" s="1407">
        <v>13.08</v>
      </c>
      <c r="M59" s="1407">
        <v>156.13999999999999</v>
      </c>
      <c r="N59" s="1407">
        <v>236.47</v>
      </c>
      <c r="O59" s="1407">
        <v>104.04</v>
      </c>
      <c r="P59" s="1407">
        <v>128.97999999999999</v>
      </c>
      <c r="Q59" s="1407">
        <v>29.53</v>
      </c>
      <c r="R59" s="1407">
        <v>6.3419999999999996</v>
      </c>
      <c r="S59" s="1407">
        <v>38.43</v>
      </c>
      <c r="T59" s="1407">
        <v>2.4300000000000002</v>
      </c>
      <c r="U59" s="1407">
        <v>9.19</v>
      </c>
      <c r="V59" s="1407">
        <v>0.33</v>
      </c>
      <c r="W59" s="1407">
        <v>0.22</v>
      </c>
      <c r="X59" s="1408">
        <v>734.1819999999999</v>
      </c>
      <c r="Y59" s="1409">
        <v>24710.402000000002</v>
      </c>
      <c r="Z59" s="1410"/>
      <c r="AA59" s="1411"/>
      <c r="AB59" s="1414"/>
      <c r="AC59" s="1411"/>
    </row>
    <row r="60" spans="1:29" ht="28.5" hidden="1" customHeight="1" x14ac:dyDescent="0.25">
      <c r="A60" s="1405">
        <v>40909</v>
      </c>
      <c r="B60" s="1406">
        <v>218.56</v>
      </c>
      <c r="C60" s="1407">
        <v>180.8</v>
      </c>
      <c r="D60" s="1407">
        <v>268.7</v>
      </c>
      <c r="E60" s="1407">
        <v>1057.3900000000001</v>
      </c>
      <c r="F60" s="1407">
        <v>1551.45</v>
      </c>
      <c r="G60" s="1407">
        <v>2575.5</v>
      </c>
      <c r="H60" s="1407">
        <v>15069.3</v>
      </c>
      <c r="I60" s="1407">
        <v>1171.0999999999999</v>
      </c>
      <c r="J60" s="1408">
        <v>22092.799999999996</v>
      </c>
      <c r="K60" s="1406">
        <v>8.9749999999999996</v>
      </c>
      <c r="L60" s="1407">
        <v>13.083</v>
      </c>
      <c r="M60" s="1407">
        <v>156.6</v>
      </c>
      <c r="N60" s="1407">
        <v>237.54</v>
      </c>
      <c r="O60" s="1407">
        <v>104.11</v>
      </c>
      <c r="P60" s="1407">
        <v>129.03</v>
      </c>
      <c r="Q60" s="1407">
        <v>29.56</v>
      </c>
      <c r="R60" s="1407">
        <v>6.34</v>
      </c>
      <c r="S60" s="1407">
        <v>38.5</v>
      </c>
      <c r="T60" s="1407">
        <v>2.4300000000000002</v>
      </c>
      <c r="U60" s="1407">
        <v>9.1999999999999993</v>
      </c>
      <c r="V60" s="1407">
        <v>0.3</v>
      </c>
      <c r="W60" s="1407">
        <v>0.2</v>
      </c>
      <c r="X60" s="1408">
        <v>735.86799999999994</v>
      </c>
      <c r="Y60" s="1409">
        <v>22828.7</v>
      </c>
      <c r="Z60" s="1410"/>
      <c r="AA60" s="1411"/>
      <c r="AB60" s="1414"/>
      <c r="AC60" s="1411"/>
    </row>
    <row r="61" spans="1:29" ht="28.5" hidden="1" customHeight="1" x14ac:dyDescent="0.25">
      <c r="A61" s="1405">
        <v>40940</v>
      </c>
      <c r="B61" s="1406">
        <v>218.48</v>
      </c>
      <c r="C61" s="1407">
        <v>177.5</v>
      </c>
      <c r="D61" s="1407">
        <v>263.3</v>
      </c>
      <c r="E61" s="1407">
        <v>1046.0999999999999</v>
      </c>
      <c r="F61" s="1407">
        <v>1474.1</v>
      </c>
      <c r="G61" s="1407">
        <v>2504.8000000000002</v>
      </c>
      <c r="H61" s="1407">
        <v>14837.2</v>
      </c>
      <c r="I61" s="1407">
        <v>1159.4000000000001</v>
      </c>
      <c r="J61" s="1408">
        <v>21680.9</v>
      </c>
      <c r="K61" s="1406">
        <v>8.98</v>
      </c>
      <c r="L61" s="1407">
        <v>13.08</v>
      </c>
      <c r="M61" s="1407">
        <v>151.87</v>
      </c>
      <c r="N61" s="1407">
        <v>237.04</v>
      </c>
      <c r="O61" s="1407">
        <v>104.13</v>
      </c>
      <c r="P61" s="1407">
        <v>129.08000000000001</v>
      </c>
      <c r="Q61" s="1407">
        <v>29.61</v>
      </c>
      <c r="R61" s="1407">
        <v>6.34</v>
      </c>
      <c r="S61" s="1407">
        <v>38.57</v>
      </c>
      <c r="T61" s="1407">
        <v>2.4</v>
      </c>
      <c r="U61" s="1407">
        <v>9.1999999999999993</v>
      </c>
      <c r="V61" s="1407">
        <v>0.33</v>
      </c>
      <c r="W61" s="1407">
        <v>0.22</v>
      </c>
      <c r="X61" s="1408">
        <v>730.9</v>
      </c>
      <c r="Y61" s="1409">
        <v>22411.8</v>
      </c>
      <c r="Z61" s="1410"/>
      <c r="AA61" s="1411"/>
      <c r="AB61" s="1414"/>
      <c r="AC61" s="1411"/>
    </row>
    <row r="62" spans="1:29" ht="28.5" hidden="1" customHeight="1" x14ac:dyDescent="0.25">
      <c r="A62" s="1405">
        <v>40969</v>
      </c>
      <c r="B62" s="1406">
        <v>218.44</v>
      </c>
      <c r="C62" s="1407">
        <v>176.9</v>
      </c>
      <c r="D62" s="1407">
        <v>262.43</v>
      </c>
      <c r="E62" s="1407">
        <v>1034.5</v>
      </c>
      <c r="F62" s="1407">
        <v>1453.9</v>
      </c>
      <c r="G62" s="1407">
        <v>2412.9</v>
      </c>
      <c r="H62" s="1407">
        <v>14691.1</v>
      </c>
      <c r="I62" s="1407">
        <v>1123.4000000000001</v>
      </c>
      <c r="J62" s="1408">
        <v>21373.55</v>
      </c>
      <c r="K62" s="1406">
        <v>9</v>
      </c>
      <c r="L62" s="1407">
        <v>13.086</v>
      </c>
      <c r="M62" s="1407">
        <v>149.37</v>
      </c>
      <c r="N62" s="1407">
        <v>237.2</v>
      </c>
      <c r="O62" s="1407">
        <v>104.13</v>
      </c>
      <c r="P62" s="1407">
        <v>129.15</v>
      </c>
      <c r="Q62" s="1407">
        <v>29.861000000000001</v>
      </c>
      <c r="R62" s="1407">
        <v>6.3419999999999996</v>
      </c>
      <c r="S62" s="1407">
        <v>38.68</v>
      </c>
      <c r="T62" s="1407">
        <v>2.4300000000000002</v>
      </c>
      <c r="U62" s="1407">
        <v>9.2330000000000005</v>
      </c>
      <c r="V62" s="1407">
        <v>0.33</v>
      </c>
      <c r="W62" s="1407">
        <v>0.22</v>
      </c>
      <c r="X62" s="1408">
        <v>729.03199999999993</v>
      </c>
      <c r="Y62" s="1409">
        <v>22102.581999999999</v>
      </c>
      <c r="Z62" s="1410"/>
      <c r="AA62" s="1411"/>
      <c r="AB62" s="1414"/>
      <c r="AC62" s="1411"/>
    </row>
    <row r="63" spans="1:29" ht="28.5" hidden="1" customHeight="1" x14ac:dyDescent="0.25">
      <c r="A63" s="1405">
        <v>41000</v>
      </c>
      <c r="B63" s="1406">
        <v>218.4</v>
      </c>
      <c r="C63" s="1407">
        <v>175.53</v>
      </c>
      <c r="D63" s="1407">
        <v>261.39</v>
      </c>
      <c r="E63" s="1407">
        <v>1000.98</v>
      </c>
      <c r="F63" s="1407">
        <v>1462.26</v>
      </c>
      <c r="G63" s="1407">
        <v>2422.4</v>
      </c>
      <c r="H63" s="1407">
        <v>14778.4</v>
      </c>
      <c r="I63" s="1407">
        <v>1131.8</v>
      </c>
      <c r="J63" s="1408">
        <v>21451.16</v>
      </c>
      <c r="K63" s="1406">
        <v>9</v>
      </c>
      <c r="L63" s="1407">
        <v>13.1</v>
      </c>
      <c r="M63" s="1407">
        <v>148.83000000000001</v>
      </c>
      <c r="N63" s="1407">
        <v>237.2</v>
      </c>
      <c r="O63" s="1407">
        <v>104.1</v>
      </c>
      <c r="P63" s="1407">
        <v>129.16</v>
      </c>
      <c r="Q63" s="1407">
        <v>30.01</v>
      </c>
      <c r="R63" s="1407">
        <v>6.3</v>
      </c>
      <c r="S63" s="1407">
        <v>38.79</v>
      </c>
      <c r="T63" s="1407">
        <v>2.4300000000000002</v>
      </c>
      <c r="U63" s="1407">
        <v>9.24</v>
      </c>
      <c r="V63" s="1407">
        <v>0.33</v>
      </c>
      <c r="W63" s="1407">
        <v>0.2</v>
      </c>
      <c r="X63" s="1408">
        <v>728.69</v>
      </c>
      <c r="Y63" s="1409">
        <v>22179.85</v>
      </c>
      <c r="Z63" s="1410"/>
      <c r="AA63" s="1411"/>
      <c r="AB63" s="1414"/>
      <c r="AC63" s="1411"/>
    </row>
    <row r="64" spans="1:29" ht="28.5" hidden="1" customHeight="1" x14ac:dyDescent="0.25">
      <c r="A64" s="1405">
        <v>41030</v>
      </c>
      <c r="B64" s="1406">
        <v>218.25</v>
      </c>
      <c r="C64" s="1407">
        <v>175.9</v>
      </c>
      <c r="D64" s="1407">
        <v>259.77999999999997</v>
      </c>
      <c r="E64" s="1407">
        <v>996.6</v>
      </c>
      <c r="F64" s="1407">
        <v>1464.59</v>
      </c>
      <c r="G64" s="1407">
        <v>2443.9</v>
      </c>
      <c r="H64" s="1407">
        <v>14911.7</v>
      </c>
      <c r="I64" s="1407">
        <v>1126.4000000000001</v>
      </c>
      <c r="J64" s="1408">
        <v>21597.09</v>
      </c>
      <c r="K64" s="1406">
        <v>9</v>
      </c>
      <c r="L64" s="1407">
        <v>13.1</v>
      </c>
      <c r="M64" s="1407">
        <v>146.6</v>
      </c>
      <c r="N64" s="1407">
        <v>235.8</v>
      </c>
      <c r="O64" s="1407">
        <v>104.14</v>
      </c>
      <c r="P64" s="1407">
        <v>129.21</v>
      </c>
      <c r="Q64" s="1407">
        <v>30.09</v>
      </c>
      <c r="R64" s="1407">
        <v>6.34</v>
      </c>
      <c r="S64" s="1407">
        <v>38.9</v>
      </c>
      <c r="T64" s="1407">
        <v>2.4</v>
      </c>
      <c r="U64" s="1407">
        <v>9.25</v>
      </c>
      <c r="V64" s="1407">
        <v>0.33</v>
      </c>
      <c r="W64" s="1407">
        <v>0.2</v>
      </c>
      <c r="X64" s="1408">
        <v>725.36000000000013</v>
      </c>
      <c r="Y64" s="1409">
        <v>22322.45</v>
      </c>
      <c r="Z64" s="1410"/>
      <c r="AA64" s="1411"/>
      <c r="AB64" s="1414"/>
      <c r="AC64" s="1411"/>
    </row>
    <row r="65" spans="1:29" ht="28.5" hidden="1" customHeight="1" x14ac:dyDescent="0.25">
      <c r="A65" s="1405">
        <v>41061</v>
      </c>
      <c r="B65" s="1406">
        <v>218.22</v>
      </c>
      <c r="C65" s="1407">
        <v>176.76</v>
      </c>
      <c r="D65" s="1407">
        <v>258.8</v>
      </c>
      <c r="E65" s="1407">
        <v>996.95</v>
      </c>
      <c r="F65" s="1407">
        <v>1446.05</v>
      </c>
      <c r="G65" s="1407">
        <v>2381.3000000000002</v>
      </c>
      <c r="H65" s="1407">
        <v>14668.3</v>
      </c>
      <c r="I65" s="1407">
        <v>1113.0899999999999</v>
      </c>
      <c r="J65" s="1408">
        <v>21259.47</v>
      </c>
      <c r="K65" s="1406">
        <v>9</v>
      </c>
      <c r="L65" s="1407">
        <v>13.1</v>
      </c>
      <c r="M65" s="1407">
        <v>147.6</v>
      </c>
      <c r="N65" s="1407">
        <v>235.82</v>
      </c>
      <c r="O65" s="1407">
        <v>104.13</v>
      </c>
      <c r="P65" s="1407">
        <v>129.15</v>
      </c>
      <c r="Q65" s="1407">
        <v>30.2</v>
      </c>
      <c r="R65" s="1407">
        <v>6.34</v>
      </c>
      <c r="S65" s="1407">
        <v>38.94</v>
      </c>
      <c r="T65" s="1407">
        <v>2.4300000000000002</v>
      </c>
      <c r="U65" s="1407">
        <v>9.25</v>
      </c>
      <c r="V65" s="1407">
        <v>0.3</v>
      </c>
      <c r="W65" s="1407">
        <v>0.2</v>
      </c>
      <c r="X65" s="1408">
        <v>726.45999999999992</v>
      </c>
      <c r="Y65" s="1409">
        <v>21985.93</v>
      </c>
      <c r="Z65" s="1410"/>
      <c r="AA65" s="1411"/>
      <c r="AB65" s="1414"/>
      <c r="AC65" s="1411"/>
    </row>
    <row r="66" spans="1:29" ht="28.5" hidden="1" customHeight="1" x14ac:dyDescent="0.25">
      <c r="A66" s="1405">
        <v>41091</v>
      </c>
      <c r="B66" s="1406">
        <v>217.9</v>
      </c>
      <c r="C66" s="1407">
        <v>177.9</v>
      </c>
      <c r="D66" s="1407">
        <v>259.82</v>
      </c>
      <c r="E66" s="1407">
        <v>1005.9</v>
      </c>
      <c r="F66" s="1407">
        <v>1430.6</v>
      </c>
      <c r="G66" s="1407">
        <v>2469.42</v>
      </c>
      <c r="H66" s="1407">
        <v>14993.64</v>
      </c>
      <c r="I66" s="1407">
        <v>1105.24</v>
      </c>
      <c r="J66" s="1408">
        <v>21660.400000000001</v>
      </c>
      <c r="K66" s="1406">
        <v>8.99</v>
      </c>
      <c r="L66" s="1407">
        <v>13.1</v>
      </c>
      <c r="M66" s="1407">
        <v>150.05000000000001</v>
      </c>
      <c r="N66" s="1407">
        <v>235.9</v>
      </c>
      <c r="O66" s="1407">
        <v>104.14</v>
      </c>
      <c r="P66" s="1407">
        <v>129.19999999999999</v>
      </c>
      <c r="Q66" s="1407">
        <v>30.41</v>
      </c>
      <c r="R66" s="1407">
        <v>6.34</v>
      </c>
      <c r="S66" s="1407">
        <v>38.97</v>
      </c>
      <c r="T66" s="1407">
        <v>2.4300000000000002</v>
      </c>
      <c r="U66" s="1407">
        <v>9.3000000000000007</v>
      </c>
      <c r="V66" s="1407">
        <v>0.3</v>
      </c>
      <c r="W66" s="1407">
        <v>0.2</v>
      </c>
      <c r="X66" s="1408">
        <v>729.3</v>
      </c>
      <c r="Y66" s="1409">
        <v>22389.7</v>
      </c>
      <c r="Z66" s="1410"/>
      <c r="AA66" s="1411"/>
      <c r="AB66" s="1414"/>
      <c r="AC66" s="1411"/>
    </row>
    <row r="67" spans="1:29" ht="28.5" hidden="1" customHeight="1" x14ac:dyDescent="0.25">
      <c r="A67" s="1405">
        <v>41122</v>
      </c>
      <c r="B67" s="1406">
        <v>217.76</v>
      </c>
      <c r="C67" s="1407">
        <v>183.5</v>
      </c>
      <c r="D67" s="1407">
        <v>266.66000000000003</v>
      </c>
      <c r="E67" s="1407">
        <v>1021.68</v>
      </c>
      <c r="F67" s="1407">
        <v>1446.14</v>
      </c>
      <c r="G67" s="1407">
        <v>2482.6</v>
      </c>
      <c r="H67" s="1407">
        <v>15152.7</v>
      </c>
      <c r="I67" s="1407">
        <v>1304.97</v>
      </c>
      <c r="J67" s="1408">
        <v>22076.010000000002</v>
      </c>
      <c r="K67" s="1406">
        <v>8.99</v>
      </c>
      <c r="L67" s="1407">
        <v>13.1</v>
      </c>
      <c r="M67" s="1407">
        <v>154.34</v>
      </c>
      <c r="N67" s="1407">
        <v>238.45</v>
      </c>
      <c r="O67" s="1407">
        <v>104.26</v>
      </c>
      <c r="P67" s="1407">
        <v>129.19999999999999</v>
      </c>
      <c r="Q67" s="1407">
        <v>30.51</v>
      </c>
      <c r="R67" s="1407">
        <v>6.34</v>
      </c>
      <c r="S67" s="1407">
        <v>38.99</v>
      </c>
      <c r="T67" s="1407">
        <v>2.4300000000000002</v>
      </c>
      <c r="U67" s="1407">
        <v>9.3000000000000007</v>
      </c>
      <c r="V67" s="1407">
        <v>0.33</v>
      </c>
      <c r="W67" s="1407">
        <v>0.2</v>
      </c>
      <c r="X67" s="1408">
        <v>736.4</v>
      </c>
      <c r="Y67" s="1409">
        <v>22812.410000000003</v>
      </c>
      <c r="Z67" s="1410"/>
      <c r="AA67" s="1411"/>
      <c r="AB67" s="1414"/>
      <c r="AC67" s="1411"/>
    </row>
    <row r="68" spans="1:29" ht="28.5" hidden="1" customHeight="1" x14ac:dyDescent="0.25">
      <c r="A68" s="1405">
        <v>41153</v>
      </c>
      <c r="B68" s="1406">
        <v>217.63</v>
      </c>
      <c r="C68" s="1407">
        <v>183.4</v>
      </c>
      <c r="D68" s="1407">
        <v>268.3</v>
      </c>
      <c r="E68" s="1407">
        <v>1047</v>
      </c>
      <c r="F68" s="1407">
        <v>1444.9</v>
      </c>
      <c r="G68" s="1407">
        <v>2460.04</v>
      </c>
      <c r="H68" s="1407">
        <v>14838.55</v>
      </c>
      <c r="I68" s="1407">
        <v>1495.14</v>
      </c>
      <c r="J68" s="1408">
        <v>21954.959999999999</v>
      </c>
      <c r="K68" s="1406">
        <v>8.99</v>
      </c>
      <c r="L68" s="1407">
        <v>13.1</v>
      </c>
      <c r="M68" s="1407">
        <v>154.88</v>
      </c>
      <c r="N68" s="1407">
        <v>239</v>
      </c>
      <c r="O68" s="1407">
        <v>104.3</v>
      </c>
      <c r="P68" s="1407">
        <v>129.19999999999999</v>
      </c>
      <c r="Q68" s="1407">
        <v>30.55</v>
      </c>
      <c r="R68" s="1407">
        <v>6.34</v>
      </c>
      <c r="S68" s="1407">
        <v>39</v>
      </c>
      <c r="T68" s="1407">
        <v>2.42</v>
      </c>
      <c r="U68" s="1407">
        <v>9.3000000000000007</v>
      </c>
      <c r="V68" s="1407">
        <v>0.33</v>
      </c>
      <c r="W68" s="1407">
        <v>0.22</v>
      </c>
      <c r="X68" s="1408">
        <v>737.63</v>
      </c>
      <c r="Y68" s="1409">
        <v>22692.59</v>
      </c>
      <c r="Z68" s="1410"/>
      <c r="AA68" s="1411"/>
      <c r="AB68" s="1414"/>
      <c r="AC68" s="1411"/>
    </row>
    <row r="69" spans="1:29" ht="28.5" hidden="1" customHeight="1" x14ac:dyDescent="0.25">
      <c r="A69" s="1405">
        <v>41183</v>
      </c>
      <c r="B69" s="1406">
        <v>217.49</v>
      </c>
      <c r="C69" s="1407">
        <v>195.87</v>
      </c>
      <c r="D69" s="1407">
        <v>314.95999999999998</v>
      </c>
      <c r="E69" s="1407">
        <v>1059.5</v>
      </c>
      <c r="F69" s="1407">
        <v>1415.9</v>
      </c>
      <c r="G69" s="1407">
        <v>2464.96</v>
      </c>
      <c r="H69" s="1407">
        <v>15104.4</v>
      </c>
      <c r="I69" s="1407">
        <v>1759.53</v>
      </c>
      <c r="J69" s="1408">
        <v>22532.61</v>
      </c>
      <c r="K69" s="1406">
        <v>8.99</v>
      </c>
      <c r="L69" s="1407">
        <v>13.1</v>
      </c>
      <c r="M69" s="1407">
        <v>156.93</v>
      </c>
      <c r="N69" s="1407">
        <v>238.97</v>
      </c>
      <c r="O69" s="1407">
        <v>104.24</v>
      </c>
      <c r="P69" s="1407">
        <v>129.5</v>
      </c>
      <c r="Q69" s="1407">
        <v>30.61</v>
      </c>
      <c r="R69" s="1407">
        <v>6.34</v>
      </c>
      <c r="S69" s="1407">
        <v>39.06</v>
      </c>
      <c r="T69" s="1407">
        <v>2.42</v>
      </c>
      <c r="U69" s="1407">
        <v>9.2799999999999994</v>
      </c>
      <c r="V69" s="1407">
        <v>0.33</v>
      </c>
      <c r="W69" s="1407">
        <v>0.22</v>
      </c>
      <c r="X69" s="1408">
        <v>739.99</v>
      </c>
      <c r="Y69" s="1409">
        <v>23272.600000000002</v>
      </c>
      <c r="Z69" s="1410"/>
      <c r="AA69" s="1411"/>
      <c r="AB69" s="1414"/>
      <c r="AC69" s="1411"/>
    </row>
    <row r="70" spans="1:29" ht="26.25" hidden="1" customHeight="1" x14ac:dyDescent="0.25">
      <c r="A70" s="1405">
        <v>41214</v>
      </c>
      <c r="B70" s="1406">
        <v>217.45</v>
      </c>
      <c r="C70" s="1407">
        <v>193.43</v>
      </c>
      <c r="D70" s="1407">
        <v>310.89999999999998</v>
      </c>
      <c r="E70" s="1407">
        <v>1115.9100000000001</v>
      </c>
      <c r="F70" s="1407">
        <v>1394.5</v>
      </c>
      <c r="G70" s="1407">
        <v>2489.6</v>
      </c>
      <c r="H70" s="1407">
        <v>15041</v>
      </c>
      <c r="I70" s="1407">
        <v>1945.3</v>
      </c>
      <c r="J70" s="1408">
        <v>22708.09</v>
      </c>
      <c r="K70" s="1406">
        <v>9.0009829999999997</v>
      </c>
      <c r="L70" s="1407">
        <v>13.1</v>
      </c>
      <c r="M70" s="1407">
        <v>159.49</v>
      </c>
      <c r="N70" s="1407">
        <v>241.42</v>
      </c>
      <c r="O70" s="1407">
        <v>105.42</v>
      </c>
      <c r="P70" s="1407">
        <v>130.72</v>
      </c>
      <c r="Q70" s="1407">
        <v>30.63</v>
      </c>
      <c r="R70" s="1407">
        <v>6.3390000000000004</v>
      </c>
      <c r="S70" s="1407">
        <v>39.31</v>
      </c>
      <c r="T70" s="1407">
        <v>2.42</v>
      </c>
      <c r="U70" s="1407">
        <v>9.34</v>
      </c>
      <c r="V70" s="1407">
        <v>0.33</v>
      </c>
      <c r="W70" s="1407">
        <v>0.22</v>
      </c>
      <c r="X70" s="1408">
        <v>747.73998300000005</v>
      </c>
      <c r="Y70" s="1409">
        <v>23455.829983</v>
      </c>
      <c r="Z70" s="1410"/>
      <c r="AA70" s="1411"/>
      <c r="AB70" s="1414"/>
      <c r="AC70" s="1411"/>
    </row>
    <row r="71" spans="1:29" ht="28.5" hidden="1" customHeight="1" x14ac:dyDescent="0.25">
      <c r="A71" s="1405">
        <v>41244</v>
      </c>
      <c r="B71" s="1406">
        <v>217.39</v>
      </c>
      <c r="C71" s="1407">
        <v>194.03</v>
      </c>
      <c r="D71" s="1407">
        <v>306.7</v>
      </c>
      <c r="E71" s="1407">
        <v>1284.2</v>
      </c>
      <c r="F71" s="1407">
        <v>1559.5</v>
      </c>
      <c r="G71" s="1407">
        <v>2948.7</v>
      </c>
      <c r="H71" s="1407">
        <v>17722.5</v>
      </c>
      <c r="I71" s="1407">
        <v>2206.34</v>
      </c>
      <c r="J71" s="1408">
        <v>26439.360000000001</v>
      </c>
      <c r="K71" s="1406">
        <v>9</v>
      </c>
      <c r="L71" s="1407">
        <v>13.1</v>
      </c>
      <c r="M71" s="1407">
        <v>165.54</v>
      </c>
      <c r="N71" s="1407">
        <v>245.15</v>
      </c>
      <c r="O71" s="1407">
        <v>107.89</v>
      </c>
      <c r="P71" s="1407">
        <v>131.78</v>
      </c>
      <c r="Q71" s="1407">
        <v>30.89</v>
      </c>
      <c r="R71" s="1407">
        <v>6.33</v>
      </c>
      <c r="S71" s="1407">
        <v>39.54</v>
      </c>
      <c r="T71" s="1407">
        <v>2.42</v>
      </c>
      <c r="U71" s="1407">
        <v>9.3699999999999992</v>
      </c>
      <c r="V71" s="1407">
        <v>0.33</v>
      </c>
      <c r="W71" s="1407">
        <v>0.22</v>
      </c>
      <c r="X71" s="1408">
        <v>761.56</v>
      </c>
      <c r="Y71" s="1409">
        <v>27200.920000000002</v>
      </c>
      <c r="Z71" s="1410"/>
      <c r="AA71" s="1411"/>
      <c r="AB71" s="1414"/>
      <c r="AC71" s="1411"/>
    </row>
    <row r="72" spans="1:29" ht="28.5" hidden="1" customHeight="1" x14ac:dyDescent="0.25">
      <c r="A72" s="1405">
        <v>41275</v>
      </c>
      <c r="B72" s="1406">
        <v>217.32</v>
      </c>
      <c r="C72" s="1407">
        <v>190.4</v>
      </c>
      <c r="D72" s="1407">
        <v>293.81</v>
      </c>
      <c r="E72" s="1407">
        <v>1151.3</v>
      </c>
      <c r="F72" s="1407">
        <v>1448</v>
      </c>
      <c r="G72" s="1407">
        <v>2664.6</v>
      </c>
      <c r="H72" s="1407">
        <v>16403.5</v>
      </c>
      <c r="I72" s="1407">
        <v>2264</v>
      </c>
      <c r="J72" s="1408">
        <v>24632.93</v>
      </c>
      <c r="K72" s="1406">
        <v>9</v>
      </c>
      <c r="L72" s="1407">
        <v>13.1</v>
      </c>
      <c r="M72" s="1407">
        <v>168.79</v>
      </c>
      <c r="N72" s="1407">
        <v>247.32</v>
      </c>
      <c r="O72" s="1407">
        <v>109.34</v>
      </c>
      <c r="P72" s="1407">
        <v>132.81</v>
      </c>
      <c r="Q72" s="1407">
        <v>30.96</v>
      </c>
      <c r="R72" s="1407">
        <v>6.34</v>
      </c>
      <c r="S72" s="1407">
        <v>39.71</v>
      </c>
      <c r="T72" s="1407">
        <v>2.42</v>
      </c>
      <c r="U72" s="1407">
        <v>9.39</v>
      </c>
      <c r="V72" s="1407">
        <v>0.33</v>
      </c>
      <c r="W72" s="1407">
        <v>0.2</v>
      </c>
      <c r="X72" s="1408">
        <v>769.71</v>
      </c>
      <c r="Y72" s="1409">
        <v>25402.639999999999</v>
      </c>
      <c r="Z72" s="1410"/>
      <c r="AA72" s="1411"/>
      <c r="AB72" s="1414"/>
      <c r="AC72" s="1411"/>
    </row>
    <row r="73" spans="1:29" ht="28.5" hidden="1" customHeight="1" x14ac:dyDescent="0.25">
      <c r="A73" s="1405">
        <v>41306</v>
      </c>
      <c r="B73" s="1406">
        <v>217.19</v>
      </c>
      <c r="C73" s="1407">
        <v>187.92</v>
      </c>
      <c r="D73" s="1407">
        <v>288.66000000000003</v>
      </c>
      <c r="E73" s="1407">
        <v>1168.05</v>
      </c>
      <c r="F73" s="1407">
        <v>1391.75</v>
      </c>
      <c r="G73" s="1407">
        <v>2511.4899999999998</v>
      </c>
      <c r="H73" s="1407">
        <v>15837.7</v>
      </c>
      <c r="I73" s="1407">
        <v>2361.6999999999998</v>
      </c>
      <c r="J73" s="1408">
        <v>23964.460000000003</v>
      </c>
      <c r="K73" s="1406">
        <v>9</v>
      </c>
      <c r="L73" s="1407">
        <v>13.1</v>
      </c>
      <c r="M73" s="1407">
        <v>170.14</v>
      </c>
      <c r="N73" s="1407">
        <v>247.42500000000001</v>
      </c>
      <c r="O73" s="1407">
        <v>110.86499999999999</v>
      </c>
      <c r="P73" s="1407">
        <v>133.58000000000001</v>
      </c>
      <c r="Q73" s="1407">
        <v>31.02</v>
      </c>
      <c r="R73" s="1407">
        <v>6.3390000000000004</v>
      </c>
      <c r="S73" s="1407">
        <v>39.85</v>
      </c>
      <c r="T73" s="1407">
        <v>2.42</v>
      </c>
      <c r="U73" s="1407">
        <v>9.41</v>
      </c>
      <c r="V73" s="1407">
        <v>0.33</v>
      </c>
      <c r="W73" s="1407">
        <v>0.22</v>
      </c>
      <c r="X73" s="1408">
        <v>773.69900000000007</v>
      </c>
      <c r="Y73" s="1409">
        <v>24738.159000000003</v>
      </c>
      <c r="Z73" s="1410"/>
      <c r="AA73" s="1414"/>
      <c r="AB73" s="1414"/>
      <c r="AC73" s="1411"/>
    </row>
    <row r="74" spans="1:29" ht="28.5" hidden="1" customHeight="1" x14ac:dyDescent="0.25">
      <c r="A74" s="1405">
        <v>41334</v>
      </c>
      <c r="B74" s="1406">
        <v>217.14</v>
      </c>
      <c r="C74" s="1407">
        <v>188.9</v>
      </c>
      <c r="D74" s="1407">
        <v>287.89999999999998</v>
      </c>
      <c r="E74" s="1407">
        <v>1159.3</v>
      </c>
      <c r="F74" s="1407">
        <v>1383.7</v>
      </c>
      <c r="G74" s="1407">
        <v>2528.1</v>
      </c>
      <c r="H74" s="1407">
        <v>16082.1</v>
      </c>
      <c r="I74" s="1407">
        <v>2572.8000000000002</v>
      </c>
      <c r="J74" s="1408">
        <v>24419.94</v>
      </c>
      <c r="K74" s="1406">
        <v>9</v>
      </c>
      <c r="L74" s="1407">
        <v>13.1</v>
      </c>
      <c r="M74" s="1407">
        <v>169.59</v>
      </c>
      <c r="N74" s="1407">
        <v>247.14</v>
      </c>
      <c r="O74" s="1407">
        <v>111.5</v>
      </c>
      <c r="P74" s="1407">
        <v>134.4</v>
      </c>
      <c r="Q74" s="1407">
        <v>31.03</v>
      </c>
      <c r="R74" s="1407">
        <v>6.3390000000000004</v>
      </c>
      <c r="S74" s="1407">
        <v>39.97</v>
      </c>
      <c r="T74" s="1407">
        <v>2.42</v>
      </c>
      <c r="U74" s="1407">
        <v>9.4499999999999993</v>
      </c>
      <c r="V74" s="1407">
        <v>0.33</v>
      </c>
      <c r="W74" s="1407">
        <v>0.22</v>
      </c>
      <c r="X74" s="1408">
        <v>774.48900000000003</v>
      </c>
      <c r="Y74" s="1409">
        <v>25194.429</v>
      </c>
      <c r="Z74" s="1410"/>
      <c r="AA74" s="1411"/>
      <c r="AB74" s="1414"/>
      <c r="AC74" s="1411"/>
    </row>
    <row r="75" spans="1:29" ht="28.5" hidden="1" customHeight="1" x14ac:dyDescent="0.25">
      <c r="A75" s="1405">
        <v>41365</v>
      </c>
      <c r="B75" s="1406">
        <v>217.04</v>
      </c>
      <c r="C75" s="1407">
        <v>188.8</v>
      </c>
      <c r="D75" s="1407">
        <v>286.5</v>
      </c>
      <c r="E75" s="1407">
        <v>1132.3</v>
      </c>
      <c r="F75" s="1407">
        <v>1370.4</v>
      </c>
      <c r="G75" s="1407">
        <v>2529.9</v>
      </c>
      <c r="H75" s="1407">
        <v>15968.7</v>
      </c>
      <c r="I75" s="1407">
        <v>2683.2</v>
      </c>
      <c r="J75" s="1408">
        <v>24376.84</v>
      </c>
      <c r="K75" s="1406">
        <v>9</v>
      </c>
      <c r="L75" s="1407">
        <v>13.1</v>
      </c>
      <c r="M75" s="1407">
        <v>174.18</v>
      </c>
      <c r="N75" s="1407">
        <v>249.04</v>
      </c>
      <c r="O75" s="1407">
        <v>111.62</v>
      </c>
      <c r="P75" s="1407">
        <v>135.13999999999999</v>
      </c>
      <c r="Q75" s="1407">
        <v>31.04</v>
      </c>
      <c r="R75" s="1407">
        <v>6.34</v>
      </c>
      <c r="S75" s="1407">
        <v>40.119999999999997</v>
      </c>
      <c r="T75" s="1407">
        <v>2.4</v>
      </c>
      <c r="U75" s="1407">
        <v>9.4700000000000006</v>
      </c>
      <c r="V75" s="1407">
        <v>0.33</v>
      </c>
      <c r="W75" s="1407">
        <v>0.22</v>
      </c>
      <c r="X75" s="1408">
        <v>782.00000000000011</v>
      </c>
      <c r="Y75" s="1409">
        <v>25158.84</v>
      </c>
      <c r="Z75" s="1410"/>
      <c r="AA75" s="1411"/>
      <c r="AB75" s="1414"/>
      <c r="AC75" s="1411"/>
    </row>
    <row r="76" spans="1:29" ht="28.5" hidden="1" customHeight="1" x14ac:dyDescent="0.25">
      <c r="A76" s="1405">
        <v>41395</v>
      </c>
      <c r="B76" s="1406">
        <v>217</v>
      </c>
      <c r="C76" s="1407">
        <v>187.1</v>
      </c>
      <c r="D76" s="1407">
        <v>273</v>
      </c>
      <c r="E76" s="1407">
        <v>1155.7</v>
      </c>
      <c r="F76" s="1407">
        <v>1279.6600000000001</v>
      </c>
      <c r="G76" s="1407">
        <v>2435.8000000000002</v>
      </c>
      <c r="H76" s="1407">
        <v>15705.8</v>
      </c>
      <c r="I76" s="1407">
        <v>2788.04</v>
      </c>
      <c r="J76" s="1408">
        <v>24042.1</v>
      </c>
      <c r="K76" s="1406">
        <v>9</v>
      </c>
      <c r="L76" s="1407">
        <v>13.12</v>
      </c>
      <c r="M76" s="1407">
        <v>175.44</v>
      </c>
      <c r="N76" s="1407">
        <v>249.35</v>
      </c>
      <c r="O76" s="1407">
        <v>112.4</v>
      </c>
      <c r="P76" s="1407">
        <v>135.77000000000001</v>
      </c>
      <c r="Q76" s="1407">
        <v>31.04</v>
      </c>
      <c r="R76" s="1407">
        <v>6.33</v>
      </c>
      <c r="S76" s="1407">
        <v>40.270000000000003</v>
      </c>
      <c r="T76" s="1407">
        <v>2.42</v>
      </c>
      <c r="U76" s="1407">
        <v>9.49</v>
      </c>
      <c r="V76" s="1407">
        <v>0.33</v>
      </c>
      <c r="W76" s="1407">
        <v>0.2</v>
      </c>
      <c r="X76" s="1408">
        <v>785.16</v>
      </c>
      <c r="Y76" s="1409">
        <v>24827.26</v>
      </c>
      <c r="Z76" s="1410"/>
      <c r="AA76" s="1411"/>
      <c r="AB76" s="1414"/>
      <c r="AC76" s="1411"/>
    </row>
    <row r="77" spans="1:29" ht="28.5" hidden="1" customHeight="1" x14ac:dyDescent="0.25">
      <c r="A77" s="1405">
        <v>41426</v>
      </c>
      <c r="B77" s="1406">
        <v>216.73</v>
      </c>
      <c r="C77" s="1407">
        <v>185.3</v>
      </c>
      <c r="D77" s="1407">
        <v>275.7</v>
      </c>
      <c r="E77" s="1407">
        <v>1119.3</v>
      </c>
      <c r="F77" s="1407">
        <v>1241.4000000000001</v>
      </c>
      <c r="G77" s="1407">
        <v>2417.9</v>
      </c>
      <c r="H77" s="1407">
        <v>15537.8</v>
      </c>
      <c r="I77" s="1407">
        <v>2861.2</v>
      </c>
      <c r="J77" s="1408">
        <v>23855.329999999998</v>
      </c>
      <c r="K77" s="1406">
        <v>9</v>
      </c>
      <c r="L77" s="1407">
        <v>13.1</v>
      </c>
      <c r="M77" s="1407">
        <v>177.63</v>
      </c>
      <c r="N77" s="1407">
        <v>249.49</v>
      </c>
      <c r="O77" s="1407">
        <v>112.83</v>
      </c>
      <c r="P77" s="1407">
        <v>136.38999999999999</v>
      </c>
      <c r="Q77" s="1407">
        <v>31.06</v>
      </c>
      <c r="R77" s="1407">
        <v>6.33</v>
      </c>
      <c r="S77" s="1407">
        <v>40.4</v>
      </c>
      <c r="T77" s="1407">
        <v>2.4</v>
      </c>
      <c r="U77" s="1407">
        <v>9.5</v>
      </c>
      <c r="V77" s="1407">
        <v>0.3</v>
      </c>
      <c r="W77" s="1407">
        <v>0.22</v>
      </c>
      <c r="X77" s="1408">
        <v>788.65</v>
      </c>
      <c r="Y77" s="1409">
        <v>24643.98</v>
      </c>
      <c r="Z77" s="1410"/>
      <c r="AA77" s="1411"/>
      <c r="AB77" s="1414"/>
      <c r="AC77" s="1411"/>
    </row>
    <row r="78" spans="1:29" ht="28.5" hidden="1" customHeight="1" x14ac:dyDescent="0.25">
      <c r="A78" s="1405">
        <v>41456</v>
      </c>
      <c r="B78" s="1406">
        <v>216.7</v>
      </c>
      <c r="C78" s="1407">
        <v>184.3</v>
      </c>
      <c r="D78" s="1407">
        <v>285.8</v>
      </c>
      <c r="E78" s="1407">
        <v>1182.2</v>
      </c>
      <c r="F78" s="1407">
        <v>1248.74</v>
      </c>
      <c r="G78" s="1407">
        <v>2543.02</v>
      </c>
      <c r="H78" s="1407">
        <v>16147.8</v>
      </c>
      <c r="I78" s="1407">
        <v>2858.21</v>
      </c>
      <c r="J78" s="1408">
        <v>24666.769999999997</v>
      </c>
      <c r="K78" s="1406">
        <v>9</v>
      </c>
      <c r="L78" s="1407">
        <v>13.1</v>
      </c>
      <c r="M78" s="1407">
        <v>180.1</v>
      </c>
      <c r="N78" s="1407">
        <v>249.92</v>
      </c>
      <c r="O78" s="1407">
        <v>113</v>
      </c>
      <c r="P78" s="1407">
        <v>137.30000000000001</v>
      </c>
      <c r="Q78" s="1407">
        <v>31.07</v>
      </c>
      <c r="R78" s="1407">
        <v>6.33</v>
      </c>
      <c r="S78" s="1407">
        <v>40.630000000000003</v>
      </c>
      <c r="T78" s="1407">
        <v>2.4</v>
      </c>
      <c r="U78" s="1407">
        <v>9.5500000000000007</v>
      </c>
      <c r="V78" s="1407">
        <v>0.3</v>
      </c>
      <c r="W78" s="1407">
        <v>0.22</v>
      </c>
      <c r="X78" s="1408">
        <v>792.92000000000007</v>
      </c>
      <c r="Y78" s="1409">
        <v>25459.689999999995</v>
      </c>
      <c r="Z78" s="1410"/>
      <c r="AA78" s="1411"/>
      <c r="AB78" s="1414"/>
      <c r="AC78" s="1411"/>
    </row>
    <row r="79" spans="1:29" ht="28.5" hidden="1" customHeight="1" x14ac:dyDescent="0.25">
      <c r="A79" s="1405">
        <v>41487</v>
      </c>
      <c r="B79" s="1406">
        <v>216.7</v>
      </c>
      <c r="C79" s="1407">
        <v>187.18</v>
      </c>
      <c r="D79" s="1407">
        <v>297.89999999999998</v>
      </c>
      <c r="E79" s="1407">
        <v>1198</v>
      </c>
      <c r="F79" s="1407">
        <v>1344.75</v>
      </c>
      <c r="G79" s="1407">
        <v>2691.3</v>
      </c>
      <c r="H79" s="1407">
        <v>15862.32</v>
      </c>
      <c r="I79" s="1407">
        <v>2956.46</v>
      </c>
      <c r="J79" s="1408">
        <v>24754.61</v>
      </c>
      <c r="K79" s="1406">
        <v>9</v>
      </c>
      <c r="L79" s="1407">
        <v>13.13</v>
      </c>
      <c r="M79" s="1407">
        <v>185.49</v>
      </c>
      <c r="N79" s="1407">
        <v>252.23</v>
      </c>
      <c r="O79" s="1407">
        <v>113.3</v>
      </c>
      <c r="P79" s="1407">
        <v>137.69</v>
      </c>
      <c r="Q79" s="1407">
        <v>31.09</v>
      </c>
      <c r="R79" s="1407">
        <v>6.33</v>
      </c>
      <c r="S79" s="1407">
        <v>40.770000000000003</v>
      </c>
      <c r="T79" s="1407">
        <v>2.42</v>
      </c>
      <c r="U79" s="1407">
        <v>9.58</v>
      </c>
      <c r="V79" s="1407">
        <v>0.33</v>
      </c>
      <c r="W79" s="1407">
        <v>0.2</v>
      </c>
      <c r="X79" s="1408">
        <v>801.56000000000006</v>
      </c>
      <c r="Y79" s="1409">
        <v>25556.170000000002</v>
      </c>
      <c r="Z79" s="1410"/>
      <c r="AA79" s="1411"/>
      <c r="AB79" s="1414"/>
      <c r="AC79" s="1411"/>
    </row>
    <row r="80" spans="1:29" ht="28.5" hidden="1" customHeight="1" x14ac:dyDescent="0.25">
      <c r="A80" s="1405">
        <v>41518</v>
      </c>
      <c r="B80" s="1406">
        <v>216.6</v>
      </c>
      <c r="C80" s="1407">
        <v>191.66</v>
      </c>
      <c r="D80" s="1407">
        <v>301.35000000000002</v>
      </c>
      <c r="E80" s="1407">
        <v>1171</v>
      </c>
      <c r="F80" s="1407">
        <v>1301.67</v>
      </c>
      <c r="G80" s="1407">
        <v>2676.1</v>
      </c>
      <c r="H80" s="1407">
        <v>15481.5</v>
      </c>
      <c r="I80" s="1407">
        <v>3000.4</v>
      </c>
      <c r="J80" s="1408">
        <v>24340.280000000002</v>
      </c>
      <c r="K80" s="1406">
        <v>9</v>
      </c>
      <c r="L80" s="1407">
        <v>13.1</v>
      </c>
      <c r="M80" s="1407">
        <v>185.8</v>
      </c>
      <c r="N80" s="1407">
        <v>254.6</v>
      </c>
      <c r="O80" s="1407">
        <v>113.43</v>
      </c>
      <c r="P80" s="1407">
        <v>137.9</v>
      </c>
      <c r="Q80" s="1407">
        <v>31.2</v>
      </c>
      <c r="R80" s="1407">
        <v>6.3</v>
      </c>
      <c r="S80" s="1407">
        <v>40.97</v>
      </c>
      <c r="T80" s="1407">
        <v>2.4</v>
      </c>
      <c r="U80" s="1407">
        <v>9.6199999999999992</v>
      </c>
      <c r="V80" s="1407">
        <v>0.33</v>
      </c>
      <c r="W80" s="1407">
        <v>0.22</v>
      </c>
      <c r="X80" s="1408">
        <v>804.87000000000012</v>
      </c>
      <c r="Y80" s="1409">
        <v>25145.15</v>
      </c>
      <c r="Z80" s="1410"/>
      <c r="AA80" s="1411"/>
      <c r="AB80" s="1414"/>
      <c r="AC80" s="1411"/>
    </row>
    <row r="81" spans="1:29" ht="28.5" hidden="1" customHeight="1" x14ac:dyDescent="0.25">
      <c r="A81" s="1405">
        <v>41548</v>
      </c>
      <c r="B81" s="1406">
        <v>216.59</v>
      </c>
      <c r="C81" s="1407">
        <v>200.39</v>
      </c>
      <c r="D81" s="1407">
        <v>303.49</v>
      </c>
      <c r="E81" s="1407">
        <v>1232.4000000000001</v>
      </c>
      <c r="F81" s="1407">
        <v>1295.586</v>
      </c>
      <c r="G81" s="1407">
        <v>2784.4</v>
      </c>
      <c r="H81" s="1407">
        <v>15740.6</v>
      </c>
      <c r="I81" s="1407">
        <v>3172.1</v>
      </c>
      <c r="J81" s="1408">
        <v>24945.555999999997</v>
      </c>
      <c r="K81" s="1406">
        <v>9</v>
      </c>
      <c r="L81" s="1407">
        <v>13.13</v>
      </c>
      <c r="M81" s="1407">
        <v>186.82</v>
      </c>
      <c r="N81" s="1407">
        <v>254.99</v>
      </c>
      <c r="O81" s="1407">
        <v>113.76</v>
      </c>
      <c r="P81" s="1407">
        <v>139.25</v>
      </c>
      <c r="Q81" s="1407">
        <v>31.17</v>
      </c>
      <c r="R81" s="1407">
        <v>6.3319999999999999</v>
      </c>
      <c r="S81" s="1407">
        <v>41.17</v>
      </c>
      <c r="T81" s="1407">
        <v>2.4</v>
      </c>
      <c r="U81" s="1407">
        <v>9.66</v>
      </c>
      <c r="V81" s="1407">
        <v>0.33</v>
      </c>
      <c r="W81" s="1407">
        <v>0.22</v>
      </c>
      <c r="X81" s="1408">
        <v>808.23199999999997</v>
      </c>
      <c r="Y81" s="1409">
        <v>25753.787999999997</v>
      </c>
      <c r="Z81" s="1410"/>
      <c r="AA81" s="1411"/>
      <c r="AB81" s="1414"/>
      <c r="AC81" s="1411"/>
    </row>
    <row r="82" spans="1:29" ht="28.5" hidden="1" customHeight="1" x14ac:dyDescent="0.25">
      <c r="A82" s="1405">
        <v>41579</v>
      </c>
      <c r="B82" s="1406">
        <v>216.54</v>
      </c>
      <c r="C82" s="1407">
        <v>207.7</v>
      </c>
      <c r="D82" s="1407">
        <v>302.2</v>
      </c>
      <c r="E82" s="1407">
        <v>1211.0999999999999</v>
      </c>
      <c r="F82" s="1407">
        <v>1310.2</v>
      </c>
      <c r="G82" s="1407">
        <v>2846.9</v>
      </c>
      <c r="H82" s="1407">
        <v>15425.9</v>
      </c>
      <c r="I82" s="1407">
        <v>3258.4</v>
      </c>
      <c r="J82" s="1408">
        <v>24778.940000000002</v>
      </c>
      <c r="K82" s="1406">
        <v>9.0079999999999991</v>
      </c>
      <c r="L82" s="1407">
        <v>13.13</v>
      </c>
      <c r="M82" s="1407">
        <v>188.9</v>
      </c>
      <c r="N82" s="1407">
        <v>257.10000000000002</v>
      </c>
      <c r="O82" s="1407">
        <v>115.03</v>
      </c>
      <c r="P82" s="1407">
        <v>140.91</v>
      </c>
      <c r="Q82" s="1407">
        <v>31.47</v>
      </c>
      <c r="R82" s="1407">
        <v>6.33</v>
      </c>
      <c r="S82" s="1407">
        <v>41.4</v>
      </c>
      <c r="T82" s="1407">
        <v>2.42</v>
      </c>
      <c r="U82" s="1407">
        <v>9.7100000000000009</v>
      </c>
      <c r="V82" s="1407">
        <v>0.3</v>
      </c>
      <c r="W82" s="1407">
        <v>0.2</v>
      </c>
      <c r="X82" s="1408">
        <v>815.90800000000002</v>
      </c>
      <c r="Y82" s="1409">
        <v>25594.848000000002</v>
      </c>
      <c r="Z82" s="1410"/>
      <c r="AA82" s="1411"/>
      <c r="AB82" s="1414"/>
      <c r="AC82" s="1411"/>
    </row>
    <row r="83" spans="1:29" ht="28.5" hidden="1" customHeight="1" x14ac:dyDescent="0.25">
      <c r="A83" s="1405">
        <v>41609</v>
      </c>
      <c r="B83" s="1406">
        <v>216.5</v>
      </c>
      <c r="C83" s="1407">
        <v>225.7</v>
      </c>
      <c r="D83" s="1407">
        <v>331.6</v>
      </c>
      <c r="E83" s="1407">
        <v>1373.1</v>
      </c>
      <c r="F83" s="1407">
        <v>1596</v>
      </c>
      <c r="G83" s="1407">
        <v>3535</v>
      </c>
      <c r="H83" s="1407">
        <v>18480.2</v>
      </c>
      <c r="I83" s="1407">
        <v>3778.6</v>
      </c>
      <c r="J83" s="1408">
        <v>29536.699999999997</v>
      </c>
      <c r="K83" s="1406">
        <v>9</v>
      </c>
      <c r="L83" s="1407">
        <v>13.13</v>
      </c>
      <c r="M83" s="1407">
        <v>195.7</v>
      </c>
      <c r="N83" s="1407">
        <v>260.76</v>
      </c>
      <c r="O83" s="1407">
        <v>116.66</v>
      </c>
      <c r="P83" s="1407">
        <v>142.16999999999999</v>
      </c>
      <c r="Q83" s="1407">
        <v>31.7</v>
      </c>
      <c r="R83" s="1407">
        <v>6.3</v>
      </c>
      <c r="S83" s="1407">
        <v>41.6</v>
      </c>
      <c r="T83" s="1407">
        <v>2.4</v>
      </c>
      <c r="U83" s="1407">
        <v>9.8000000000000007</v>
      </c>
      <c r="V83" s="1407">
        <v>0.3</v>
      </c>
      <c r="W83" s="1407">
        <v>0.2</v>
      </c>
      <c r="X83" s="1408">
        <v>829.71999999999991</v>
      </c>
      <c r="Y83" s="1409">
        <v>30366.42</v>
      </c>
      <c r="Z83" s="1410"/>
      <c r="AA83" s="1411"/>
      <c r="AB83" s="1414"/>
      <c r="AC83" s="1411"/>
    </row>
    <row r="84" spans="1:29" ht="28.5" hidden="1" customHeight="1" x14ac:dyDescent="0.25">
      <c r="A84" s="1405">
        <v>41640</v>
      </c>
      <c r="B84" s="1406">
        <v>216.49</v>
      </c>
      <c r="C84" s="1407">
        <v>222.4</v>
      </c>
      <c r="D84" s="1407">
        <v>322.3</v>
      </c>
      <c r="E84" s="1407">
        <v>1255.5</v>
      </c>
      <c r="F84" s="1407">
        <v>1353.2</v>
      </c>
      <c r="G84" s="1407">
        <v>2984.3</v>
      </c>
      <c r="H84" s="1407">
        <v>16470.3</v>
      </c>
      <c r="I84" s="1407">
        <v>3915.1</v>
      </c>
      <c r="J84" s="1408">
        <v>26739.589999999997</v>
      </c>
      <c r="K84" s="1406">
        <v>9.02</v>
      </c>
      <c r="L84" s="1407">
        <v>13.1</v>
      </c>
      <c r="M84" s="1407">
        <v>197.81</v>
      </c>
      <c r="N84" s="1407">
        <v>263.2</v>
      </c>
      <c r="O84" s="1407">
        <v>116.7</v>
      </c>
      <c r="P84" s="1407">
        <v>142.54</v>
      </c>
      <c r="Q84" s="1407">
        <v>31.82</v>
      </c>
      <c r="R84" s="1407">
        <v>6.33</v>
      </c>
      <c r="S84" s="1407">
        <v>41.73</v>
      </c>
      <c r="T84" s="1407">
        <v>2.42</v>
      </c>
      <c r="U84" s="1407">
        <v>9.77</v>
      </c>
      <c r="V84" s="1407">
        <v>0.3</v>
      </c>
      <c r="W84" s="1407">
        <v>0.2</v>
      </c>
      <c r="X84" s="1408">
        <v>834.94</v>
      </c>
      <c r="Y84" s="1409">
        <v>27574.529999999995</v>
      </c>
      <c r="Z84" s="1410"/>
      <c r="AA84" s="1411"/>
      <c r="AB84" s="1414"/>
      <c r="AC84" s="1411"/>
    </row>
    <row r="85" spans="1:29" ht="28.5" hidden="1" customHeight="1" x14ac:dyDescent="0.25">
      <c r="A85" s="1405">
        <v>41671</v>
      </c>
      <c r="B85" s="1406">
        <v>216.47</v>
      </c>
      <c r="C85" s="1407">
        <v>221.1</v>
      </c>
      <c r="D85" s="1407">
        <v>321.39999999999998</v>
      </c>
      <c r="E85" s="1407">
        <v>1268.8</v>
      </c>
      <c r="F85" s="1407">
        <v>1350.3</v>
      </c>
      <c r="G85" s="1407">
        <v>2963.5</v>
      </c>
      <c r="H85" s="1407">
        <v>15923.1</v>
      </c>
      <c r="I85" s="1407">
        <v>4074.2</v>
      </c>
      <c r="J85" s="1408">
        <v>26338.87</v>
      </c>
      <c r="K85" s="1406">
        <v>9.02</v>
      </c>
      <c r="L85" s="1407">
        <v>13.14</v>
      </c>
      <c r="M85" s="1407">
        <v>198.45</v>
      </c>
      <c r="N85" s="1407">
        <v>263.13</v>
      </c>
      <c r="O85" s="1407">
        <v>117.6</v>
      </c>
      <c r="P85" s="1407">
        <v>143.19999999999999</v>
      </c>
      <c r="Q85" s="1407">
        <v>31.92</v>
      </c>
      <c r="R85" s="1407">
        <v>6.33</v>
      </c>
      <c r="S85" s="1407">
        <v>41.83</v>
      </c>
      <c r="T85" s="1407">
        <v>2.42</v>
      </c>
      <c r="U85" s="1407">
        <v>9.8000000000000007</v>
      </c>
      <c r="V85" s="1407">
        <v>0.33</v>
      </c>
      <c r="W85" s="1407">
        <v>0.22</v>
      </c>
      <c r="X85" s="1408">
        <v>837.39</v>
      </c>
      <c r="Y85" s="1409">
        <v>27176.26</v>
      </c>
      <c r="Z85" s="1410"/>
      <c r="AA85" s="1414"/>
      <c r="AB85" s="1414"/>
      <c r="AC85" s="1411"/>
    </row>
    <row r="86" spans="1:29" ht="28.5" hidden="1" customHeight="1" x14ac:dyDescent="0.25">
      <c r="A86" s="1405">
        <v>41699</v>
      </c>
      <c r="B86" s="1406">
        <v>216.4</v>
      </c>
      <c r="C86" s="1407">
        <v>221.1</v>
      </c>
      <c r="D86" s="1407">
        <v>317.66000000000003</v>
      </c>
      <c r="E86" s="1407">
        <v>1249.8499999999999</v>
      </c>
      <c r="F86" s="1407">
        <v>1345</v>
      </c>
      <c r="G86" s="1407">
        <v>2928.45</v>
      </c>
      <c r="H86" s="1407">
        <v>15660.1</v>
      </c>
      <c r="I86" s="1407">
        <v>4229.26</v>
      </c>
      <c r="J86" s="1408">
        <v>26167.82</v>
      </c>
      <c r="K86" s="1406">
        <v>9.02</v>
      </c>
      <c r="L86" s="1407">
        <v>13.14</v>
      </c>
      <c r="M86" s="1407">
        <v>199.7</v>
      </c>
      <c r="N86" s="1407">
        <v>263.33</v>
      </c>
      <c r="O86" s="1407">
        <v>117.73</v>
      </c>
      <c r="P86" s="1407">
        <v>143.87</v>
      </c>
      <c r="Q86" s="1407">
        <v>32.020000000000003</v>
      </c>
      <c r="R86" s="1407">
        <v>6.33</v>
      </c>
      <c r="S86" s="1407">
        <v>41.95</v>
      </c>
      <c r="T86" s="1407">
        <v>2.42</v>
      </c>
      <c r="U86" s="1407">
        <v>9.82</v>
      </c>
      <c r="V86" s="1407">
        <v>0.33</v>
      </c>
      <c r="W86" s="1407">
        <v>0.2</v>
      </c>
      <c r="X86" s="1408">
        <v>839.86000000000013</v>
      </c>
      <c r="Y86" s="1409">
        <v>27007.68</v>
      </c>
      <c r="Z86" s="1410"/>
      <c r="AA86" s="1414"/>
      <c r="AB86" s="1414"/>
      <c r="AC86" s="1411"/>
    </row>
    <row r="87" spans="1:29" ht="28.5" hidden="1" customHeight="1" x14ac:dyDescent="0.25">
      <c r="A87" s="1405">
        <v>41730</v>
      </c>
      <c r="B87" s="1406">
        <v>216.36</v>
      </c>
      <c r="C87" s="1407">
        <v>219.9</v>
      </c>
      <c r="D87" s="1407">
        <v>313.60000000000002</v>
      </c>
      <c r="E87" s="1407">
        <v>1251.98</v>
      </c>
      <c r="F87" s="1407">
        <v>1325.4</v>
      </c>
      <c r="G87" s="1407">
        <v>2877.1</v>
      </c>
      <c r="H87" s="1407">
        <v>15524.2</v>
      </c>
      <c r="I87" s="1407">
        <v>4389.1000000000004</v>
      </c>
      <c r="J87" s="1408">
        <v>26117.64</v>
      </c>
      <c r="K87" s="1406">
        <v>9</v>
      </c>
      <c r="L87" s="1407">
        <v>13.1</v>
      </c>
      <c r="M87" s="1407">
        <v>199.9</v>
      </c>
      <c r="N87" s="1407">
        <v>263.89999999999998</v>
      </c>
      <c r="O87" s="1407">
        <v>118.4</v>
      </c>
      <c r="P87" s="1407">
        <v>144.5</v>
      </c>
      <c r="Q87" s="1407">
        <v>32.200000000000003</v>
      </c>
      <c r="R87" s="1407">
        <v>6.33</v>
      </c>
      <c r="S87" s="1407">
        <v>42.03</v>
      </c>
      <c r="T87" s="1407">
        <v>2.42</v>
      </c>
      <c r="U87" s="1407">
        <v>9.86</v>
      </c>
      <c r="V87" s="1407">
        <v>0.33</v>
      </c>
      <c r="W87" s="1407">
        <v>0.2</v>
      </c>
      <c r="X87" s="1408">
        <v>842.17000000000007</v>
      </c>
      <c r="Y87" s="1409">
        <v>26959.809999999998</v>
      </c>
      <c r="Z87" s="1410"/>
      <c r="AA87" s="1414"/>
      <c r="AB87" s="1414"/>
      <c r="AC87" s="1411"/>
    </row>
    <row r="88" spans="1:29" ht="28.5" hidden="1" customHeight="1" x14ac:dyDescent="0.25">
      <c r="A88" s="1405">
        <v>41760</v>
      </c>
      <c r="B88" s="1406">
        <v>216.3</v>
      </c>
      <c r="C88" s="1407">
        <v>217.9</v>
      </c>
      <c r="D88" s="1407">
        <v>311.89999999999998</v>
      </c>
      <c r="E88" s="1407">
        <v>1213.92</v>
      </c>
      <c r="F88" s="1407">
        <v>1268.71</v>
      </c>
      <c r="G88" s="1407">
        <v>2866.19</v>
      </c>
      <c r="H88" s="1407">
        <v>14803.5</v>
      </c>
      <c r="I88" s="1407">
        <v>4518</v>
      </c>
      <c r="J88" s="1408">
        <v>25416.42</v>
      </c>
      <c r="K88" s="1406">
        <v>9.0229999999999997</v>
      </c>
      <c r="L88" s="1407">
        <v>13.14</v>
      </c>
      <c r="M88" s="1407">
        <v>200.2</v>
      </c>
      <c r="N88" s="1407">
        <v>265.02999999999997</v>
      </c>
      <c r="O88" s="1407">
        <v>118.7</v>
      </c>
      <c r="P88" s="1407">
        <v>144.9</v>
      </c>
      <c r="Q88" s="1407">
        <v>32.299999999999997</v>
      </c>
      <c r="R88" s="1407">
        <v>6.33</v>
      </c>
      <c r="S88" s="1407">
        <v>42</v>
      </c>
      <c r="T88" s="1407">
        <v>2.42</v>
      </c>
      <c r="U88" s="1407">
        <v>9.9</v>
      </c>
      <c r="V88" s="1407">
        <v>0.33</v>
      </c>
      <c r="W88" s="1407">
        <v>0.22</v>
      </c>
      <c r="X88" s="1408">
        <v>844.49299999999994</v>
      </c>
      <c r="Y88" s="1409">
        <v>26260.912999999997</v>
      </c>
      <c r="Z88" s="1410"/>
      <c r="AA88" s="1414"/>
      <c r="AB88" s="1414"/>
      <c r="AC88" s="1411"/>
    </row>
    <row r="89" spans="1:29" ht="28.5" hidden="1" customHeight="1" x14ac:dyDescent="0.25">
      <c r="A89" s="1405">
        <v>41791</v>
      </c>
      <c r="B89" s="1406">
        <v>216.26</v>
      </c>
      <c r="C89" s="1407">
        <v>218.5</v>
      </c>
      <c r="D89" s="1407">
        <v>314.39999999999998</v>
      </c>
      <c r="E89" s="1407">
        <v>1236.5999999999999</v>
      </c>
      <c r="F89" s="1407">
        <v>1282.9000000000001</v>
      </c>
      <c r="G89" s="1407">
        <v>2870.9</v>
      </c>
      <c r="H89" s="1407">
        <v>15064.12</v>
      </c>
      <c r="I89" s="1407">
        <v>4532</v>
      </c>
      <c r="J89" s="1408">
        <v>25735.68</v>
      </c>
      <c r="K89" s="1406">
        <v>9.0239999999999991</v>
      </c>
      <c r="L89" s="1407">
        <v>13.14</v>
      </c>
      <c r="M89" s="1407">
        <v>201</v>
      </c>
      <c r="N89" s="1407">
        <v>266.10000000000002</v>
      </c>
      <c r="O89" s="1407">
        <v>119.4</v>
      </c>
      <c r="P89" s="1407">
        <v>145.4</v>
      </c>
      <c r="Q89" s="1407">
        <v>32.4</v>
      </c>
      <c r="R89" s="1407">
        <v>6.33</v>
      </c>
      <c r="S89" s="1407">
        <v>42.15</v>
      </c>
      <c r="T89" s="1407">
        <v>2.4</v>
      </c>
      <c r="U89" s="1407">
        <v>9.9</v>
      </c>
      <c r="V89" s="1407">
        <v>0.3</v>
      </c>
      <c r="W89" s="1407">
        <v>0.22</v>
      </c>
      <c r="X89" s="1408">
        <v>847.7639999999999</v>
      </c>
      <c r="Y89" s="1409">
        <v>26583.444</v>
      </c>
      <c r="Z89" s="1410"/>
      <c r="AA89" s="1414"/>
      <c r="AB89" s="1414"/>
      <c r="AC89" s="1411"/>
    </row>
    <row r="90" spans="1:29" ht="28.5" hidden="1" customHeight="1" x14ac:dyDescent="0.25">
      <c r="A90" s="1405">
        <v>41821</v>
      </c>
      <c r="B90" s="1406">
        <v>216.25</v>
      </c>
      <c r="C90" s="1407">
        <v>223.36</v>
      </c>
      <c r="D90" s="1407">
        <v>321.7</v>
      </c>
      <c r="E90" s="1407">
        <v>1267.75</v>
      </c>
      <c r="F90" s="1407">
        <v>1342.8</v>
      </c>
      <c r="G90" s="1407">
        <v>2978.2</v>
      </c>
      <c r="H90" s="1407">
        <v>15851</v>
      </c>
      <c r="I90" s="1407">
        <v>4526.1000000000004</v>
      </c>
      <c r="J90" s="1408">
        <v>26727.159999999996</v>
      </c>
      <c r="K90" s="1406">
        <v>9.0239999999999991</v>
      </c>
      <c r="L90" s="1407">
        <v>13.14</v>
      </c>
      <c r="M90" s="1407">
        <v>201.4</v>
      </c>
      <c r="N90" s="1407">
        <v>266.62</v>
      </c>
      <c r="O90" s="1407">
        <v>119.89</v>
      </c>
      <c r="P90" s="1407">
        <v>145.87</v>
      </c>
      <c r="Q90" s="1407">
        <v>32.549999999999997</v>
      </c>
      <c r="R90" s="1407">
        <v>6.3319999999999999</v>
      </c>
      <c r="S90" s="1407">
        <v>42.38</v>
      </c>
      <c r="T90" s="1407">
        <v>2.42</v>
      </c>
      <c r="U90" s="1407">
        <v>9.9499999999999993</v>
      </c>
      <c r="V90" s="1407">
        <v>0.33</v>
      </c>
      <c r="W90" s="1407">
        <v>0.22</v>
      </c>
      <c r="X90" s="1408">
        <v>850.12600000000009</v>
      </c>
      <c r="Y90" s="1409">
        <v>27577.285999999996</v>
      </c>
      <c r="Z90" s="1410"/>
      <c r="AA90" s="1414"/>
      <c r="AB90" s="1414"/>
      <c r="AC90" s="1411"/>
    </row>
    <row r="91" spans="1:29" ht="28.5" hidden="1" customHeight="1" x14ac:dyDescent="0.25">
      <c r="A91" s="1405">
        <v>41852</v>
      </c>
      <c r="B91" s="1406">
        <v>216.16</v>
      </c>
      <c r="C91" s="1407">
        <v>224.6</v>
      </c>
      <c r="D91" s="1407">
        <v>322.8</v>
      </c>
      <c r="E91" s="1407">
        <v>1282.0999999999999</v>
      </c>
      <c r="F91" s="1407">
        <v>1320.78</v>
      </c>
      <c r="G91" s="1407">
        <v>2971.4</v>
      </c>
      <c r="H91" s="1407">
        <v>15351.9</v>
      </c>
      <c r="I91" s="1407">
        <v>4675.2</v>
      </c>
      <c r="J91" s="1408">
        <v>26364.94</v>
      </c>
      <c r="K91" s="1406">
        <v>9</v>
      </c>
      <c r="L91" s="1407">
        <v>13.1</v>
      </c>
      <c r="M91" s="1407">
        <v>201.7</v>
      </c>
      <c r="N91" s="1407">
        <v>268.60000000000002</v>
      </c>
      <c r="O91" s="1407">
        <v>120.26</v>
      </c>
      <c r="P91" s="1407">
        <v>146.5</v>
      </c>
      <c r="Q91" s="1407">
        <v>32.69</v>
      </c>
      <c r="R91" s="1407">
        <v>6.33</v>
      </c>
      <c r="S91" s="1407">
        <v>42.57</v>
      </c>
      <c r="T91" s="1407">
        <v>2.42</v>
      </c>
      <c r="U91" s="1407">
        <v>10</v>
      </c>
      <c r="V91" s="1407">
        <v>0.33</v>
      </c>
      <c r="W91" s="1407">
        <v>0.22</v>
      </c>
      <c r="X91" s="1408">
        <v>853.72</v>
      </c>
      <c r="Y91" s="1409">
        <v>27218.66</v>
      </c>
      <c r="Z91" s="1410"/>
      <c r="AA91" s="1414"/>
      <c r="AB91" s="1414"/>
      <c r="AC91" s="1411"/>
    </row>
    <row r="92" spans="1:29" ht="28.5" hidden="1" customHeight="1" x14ac:dyDescent="0.25">
      <c r="A92" s="1405">
        <v>41883</v>
      </c>
      <c r="B92" s="1406">
        <v>216.13</v>
      </c>
      <c r="C92" s="1407">
        <v>224.86</v>
      </c>
      <c r="D92" s="1407">
        <v>321.60000000000002</v>
      </c>
      <c r="E92" s="1407">
        <v>1271.0999999999999</v>
      </c>
      <c r="F92" s="1407">
        <v>1287.3800000000001</v>
      </c>
      <c r="G92" s="1407">
        <v>2907.6</v>
      </c>
      <c r="H92" s="1407">
        <v>14951.9</v>
      </c>
      <c r="I92" s="1407">
        <v>4771</v>
      </c>
      <c r="J92" s="1408">
        <v>25951.57</v>
      </c>
      <c r="K92" s="1406">
        <v>9.0280000000000005</v>
      </c>
      <c r="L92" s="1407">
        <v>13.15</v>
      </c>
      <c r="M92" s="1407">
        <v>201.9</v>
      </c>
      <c r="N92" s="1407">
        <v>271.05</v>
      </c>
      <c r="O92" s="1407">
        <v>120.68</v>
      </c>
      <c r="P92" s="1407">
        <v>147.1</v>
      </c>
      <c r="Q92" s="1407">
        <v>32.81</v>
      </c>
      <c r="R92" s="1407">
        <v>6.3310000000000004</v>
      </c>
      <c r="S92" s="1407">
        <v>42.74</v>
      </c>
      <c r="T92" s="1407">
        <v>2.4</v>
      </c>
      <c r="U92" s="1407">
        <v>10.02</v>
      </c>
      <c r="V92" s="1407">
        <v>0.33</v>
      </c>
      <c r="W92" s="1407">
        <v>0.2</v>
      </c>
      <c r="X92" s="1408">
        <v>857.73900000000015</v>
      </c>
      <c r="Y92" s="1409">
        <v>26809.309000000001</v>
      </c>
      <c r="Z92" s="1410"/>
      <c r="AA92" s="1414"/>
      <c r="AB92" s="1414"/>
      <c r="AC92" s="1411"/>
    </row>
    <row r="93" spans="1:29" ht="28.5" hidden="1" customHeight="1" x14ac:dyDescent="0.25">
      <c r="A93" s="1405">
        <v>41913</v>
      </c>
      <c r="B93" s="1406">
        <v>216.06</v>
      </c>
      <c r="C93" s="1407">
        <v>224.3</v>
      </c>
      <c r="D93" s="1407">
        <v>324.7</v>
      </c>
      <c r="E93" s="1407">
        <v>1247.7</v>
      </c>
      <c r="F93" s="1407">
        <v>1345.6</v>
      </c>
      <c r="G93" s="1407">
        <v>2995.9</v>
      </c>
      <c r="H93" s="1407">
        <v>14860.54</v>
      </c>
      <c r="I93" s="1407">
        <v>4759.3999999999996</v>
      </c>
      <c r="J93" s="1408">
        <v>25974.200000000004</v>
      </c>
      <c r="K93" s="1406">
        <v>9</v>
      </c>
      <c r="L93" s="1407">
        <v>13.15</v>
      </c>
      <c r="M93" s="1407">
        <v>201.91</v>
      </c>
      <c r="N93" s="1407">
        <v>271.5</v>
      </c>
      <c r="O93" s="1407">
        <v>121.5</v>
      </c>
      <c r="P93" s="1407">
        <v>147.80000000000001</v>
      </c>
      <c r="Q93" s="1407">
        <v>33.04</v>
      </c>
      <c r="R93" s="1407">
        <v>6.3</v>
      </c>
      <c r="S93" s="1407">
        <v>43.03</v>
      </c>
      <c r="T93" s="1407">
        <v>2.4</v>
      </c>
      <c r="U93" s="1407">
        <v>10</v>
      </c>
      <c r="V93" s="1407">
        <v>0.33</v>
      </c>
      <c r="W93" s="1407">
        <v>0.22</v>
      </c>
      <c r="X93" s="1408">
        <v>860.17999999999984</v>
      </c>
      <c r="Y93" s="1409">
        <v>26834.380000000005</v>
      </c>
      <c r="Z93" s="1410"/>
      <c r="AA93" s="1414"/>
      <c r="AB93" s="1414"/>
      <c r="AC93" s="1411"/>
    </row>
    <row r="94" spans="1:29" ht="28.5" hidden="1" customHeight="1" x14ac:dyDescent="0.25">
      <c r="A94" s="1405">
        <v>41944</v>
      </c>
      <c r="B94" s="1406">
        <v>216.04</v>
      </c>
      <c r="C94" s="1407">
        <v>225.24</v>
      </c>
      <c r="D94" s="1407">
        <v>328.6</v>
      </c>
      <c r="E94" s="1407">
        <v>1295.4000000000001</v>
      </c>
      <c r="F94" s="1407">
        <v>1361.3</v>
      </c>
      <c r="G94" s="1407">
        <v>2954.6</v>
      </c>
      <c r="H94" s="1407">
        <v>15290.52</v>
      </c>
      <c r="I94" s="1407">
        <v>4934.2</v>
      </c>
      <c r="J94" s="1408">
        <v>26605.9</v>
      </c>
      <c r="K94" s="1406">
        <v>9</v>
      </c>
      <c r="L94" s="1407">
        <v>13.16</v>
      </c>
      <c r="M94" s="1407">
        <v>202</v>
      </c>
      <c r="N94" s="1407">
        <v>273.3</v>
      </c>
      <c r="O94" s="1407">
        <v>122.14</v>
      </c>
      <c r="P94" s="1407">
        <v>149</v>
      </c>
      <c r="Q94" s="1407">
        <v>33.229999999999997</v>
      </c>
      <c r="R94" s="1407">
        <v>6.3</v>
      </c>
      <c r="S94" s="1407">
        <v>43.24</v>
      </c>
      <c r="T94" s="1407">
        <v>2.4</v>
      </c>
      <c r="U94" s="1407">
        <v>10.119999999999999</v>
      </c>
      <c r="V94" s="1407">
        <v>0.3</v>
      </c>
      <c r="W94" s="1407">
        <v>0.2</v>
      </c>
      <c r="X94" s="1408">
        <v>864.39</v>
      </c>
      <c r="Y94" s="1409">
        <v>27470.29</v>
      </c>
      <c r="Z94" s="1410"/>
      <c r="AA94" s="1414"/>
      <c r="AB94" s="1414"/>
      <c r="AC94" s="1411"/>
    </row>
    <row r="95" spans="1:29" ht="28.5" hidden="1" customHeight="1" x14ac:dyDescent="0.25">
      <c r="A95" s="1405">
        <v>41974</v>
      </c>
      <c r="B95" s="1406">
        <v>216</v>
      </c>
      <c r="C95" s="1407">
        <v>240.88</v>
      </c>
      <c r="D95" s="1407">
        <v>347.45</v>
      </c>
      <c r="E95" s="1407">
        <v>1485.8</v>
      </c>
      <c r="F95" s="1407">
        <v>1647</v>
      </c>
      <c r="G95" s="1407">
        <v>3745.43</v>
      </c>
      <c r="H95" s="1407">
        <v>18829.7</v>
      </c>
      <c r="I95" s="1407">
        <v>5385</v>
      </c>
      <c r="J95" s="1408">
        <v>31897.260000000002</v>
      </c>
      <c r="K95" s="1406">
        <v>9</v>
      </c>
      <c r="L95" s="1407">
        <v>13.16</v>
      </c>
      <c r="M95" s="1407">
        <v>203.1</v>
      </c>
      <c r="N95" s="1407">
        <v>277.3</v>
      </c>
      <c r="O95" s="1407">
        <v>123.26</v>
      </c>
      <c r="P95" s="1407">
        <v>149.97</v>
      </c>
      <c r="Q95" s="1407">
        <v>33.380000000000003</v>
      </c>
      <c r="R95" s="1407">
        <v>6.33</v>
      </c>
      <c r="S95" s="1407">
        <v>43.4</v>
      </c>
      <c r="T95" s="1407">
        <v>2.4</v>
      </c>
      <c r="U95" s="1407">
        <v>10.15</v>
      </c>
      <c r="V95" s="1407">
        <v>0.3</v>
      </c>
      <c r="W95" s="1407">
        <v>0.22</v>
      </c>
      <c r="X95" s="1408">
        <v>871.97</v>
      </c>
      <c r="Y95" s="1409">
        <v>32769.230000000003</v>
      </c>
      <c r="Z95" s="1410"/>
      <c r="AA95" s="1414"/>
      <c r="AB95" s="1414"/>
      <c r="AC95" s="1411"/>
    </row>
    <row r="96" spans="1:29" ht="28.5" hidden="1" customHeight="1" x14ac:dyDescent="0.25">
      <c r="A96" s="1405">
        <v>42005</v>
      </c>
      <c r="B96" s="1406">
        <v>215.9</v>
      </c>
      <c r="C96" s="1407">
        <v>240.8</v>
      </c>
      <c r="D96" s="1407">
        <v>346.8</v>
      </c>
      <c r="E96" s="1407">
        <v>1403.2</v>
      </c>
      <c r="F96" s="1407">
        <v>1482.7</v>
      </c>
      <c r="G96" s="1407">
        <v>3148.18</v>
      </c>
      <c r="H96" s="1407">
        <v>16294.91</v>
      </c>
      <c r="I96" s="1407">
        <v>4918.5600000000004</v>
      </c>
      <c r="J96" s="1408">
        <v>28051.05</v>
      </c>
      <c r="K96" s="1406">
        <v>9</v>
      </c>
      <c r="L96" s="1407">
        <v>13.16</v>
      </c>
      <c r="M96" s="1407">
        <v>203.22</v>
      </c>
      <c r="N96" s="1407">
        <v>281.89999999999998</v>
      </c>
      <c r="O96" s="1407">
        <v>125.6</v>
      </c>
      <c r="P96" s="1407">
        <v>151.4</v>
      </c>
      <c r="Q96" s="1407">
        <v>33.5</v>
      </c>
      <c r="R96" s="1407">
        <v>6.33</v>
      </c>
      <c r="S96" s="1407">
        <v>43.5</v>
      </c>
      <c r="T96" s="1407">
        <v>2.42</v>
      </c>
      <c r="U96" s="1407">
        <v>10.199999999999999</v>
      </c>
      <c r="V96" s="1407">
        <v>0.33</v>
      </c>
      <c r="W96" s="1407">
        <v>0.22</v>
      </c>
      <c r="X96" s="1408">
        <v>880.78000000000009</v>
      </c>
      <c r="Y96" s="1409">
        <v>28931.829999999998</v>
      </c>
      <c r="Z96" s="1410"/>
      <c r="AA96" s="1414"/>
      <c r="AB96" s="1414"/>
      <c r="AC96" s="1411"/>
    </row>
    <row r="97" spans="1:29" ht="28.5" hidden="1" customHeight="1" x14ac:dyDescent="0.25">
      <c r="A97" s="1405">
        <v>42036</v>
      </c>
      <c r="B97" s="1406">
        <v>215.84</v>
      </c>
      <c r="C97" s="1407">
        <v>239.92</v>
      </c>
      <c r="D97" s="1407">
        <v>346</v>
      </c>
      <c r="E97" s="1407">
        <v>1379.7</v>
      </c>
      <c r="F97" s="1407">
        <v>1439.7</v>
      </c>
      <c r="G97" s="1407">
        <v>3206.2</v>
      </c>
      <c r="H97" s="1407">
        <v>16165</v>
      </c>
      <c r="I97" s="1407">
        <v>4901</v>
      </c>
      <c r="J97" s="1408">
        <v>27893.360000000001</v>
      </c>
      <c r="K97" s="1406">
        <v>9.0500000000000007</v>
      </c>
      <c r="L97" s="1407">
        <v>13.2</v>
      </c>
      <c r="M97" s="1407">
        <v>203.21</v>
      </c>
      <c r="N97" s="1407">
        <v>282</v>
      </c>
      <c r="O97" s="1407">
        <v>126.1</v>
      </c>
      <c r="P97" s="1407">
        <v>151.80000000000001</v>
      </c>
      <c r="Q97" s="1407">
        <v>33.64</v>
      </c>
      <c r="R97" s="1407">
        <v>6.3</v>
      </c>
      <c r="S97" s="1407">
        <v>43.7</v>
      </c>
      <c r="T97" s="1407">
        <v>2.4</v>
      </c>
      <c r="U97" s="1407">
        <v>10.199999999999999</v>
      </c>
      <c r="V97" s="1407">
        <v>0.3</v>
      </c>
      <c r="W97" s="1407">
        <v>0.2</v>
      </c>
      <c r="X97" s="1408">
        <v>882.10000000000014</v>
      </c>
      <c r="Y97" s="1409">
        <v>28775.46</v>
      </c>
      <c r="Z97" s="1410"/>
      <c r="AA97" s="1414"/>
      <c r="AB97" s="1414"/>
      <c r="AC97" s="1411"/>
    </row>
    <row r="98" spans="1:29" ht="28.5" hidden="1" customHeight="1" x14ac:dyDescent="0.25">
      <c r="A98" s="1405">
        <v>42064</v>
      </c>
      <c r="B98" s="1406">
        <v>215.84</v>
      </c>
      <c r="C98" s="1407">
        <v>236.6</v>
      </c>
      <c r="D98" s="1407">
        <v>344.05</v>
      </c>
      <c r="E98" s="1407">
        <v>1358.2</v>
      </c>
      <c r="F98" s="1407">
        <v>1387.65</v>
      </c>
      <c r="G98" s="1407">
        <v>3199.3</v>
      </c>
      <c r="H98" s="1407">
        <v>15847.75</v>
      </c>
      <c r="I98" s="1407">
        <v>5000.46</v>
      </c>
      <c r="J98" s="1408">
        <v>27589.85</v>
      </c>
      <c r="K98" s="1406">
        <v>9.1</v>
      </c>
      <c r="L98" s="1407">
        <v>13.2</v>
      </c>
      <c r="M98" s="1407">
        <v>203.21</v>
      </c>
      <c r="N98" s="1407">
        <v>282.5</v>
      </c>
      <c r="O98" s="1407">
        <v>126.6</v>
      </c>
      <c r="P98" s="1407">
        <v>152.35</v>
      </c>
      <c r="Q98" s="1407">
        <v>33.799999999999997</v>
      </c>
      <c r="R98" s="1407">
        <v>6.3</v>
      </c>
      <c r="S98" s="1407">
        <v>43.8</v>
      </c>
      <c r="T98" s="1407">
        <v>2.4</v>
      </c>
      <c r="U98" s="1407">
        <v>10.3</v>
      </c>
      <c r="V98" s="1407">
        <v>0.3</v>
      </c>
      <c r="W98" s="1407">
        <v>0.2</v>
      </c>
      <c r="X98" s="1408">
        <v>884.05999999999983</v>
      </c>
      <c r="Y98" s="1409">
        <v>28473.91</v>
      </c>
      <c r="Z98" s="1410"/>
      <c r="AA98" s="1414"/>
      <c r="AB98" s="1414"/>
      <c r="AC98" s="1411"/>
    </row>
    <row r="99" spans="1:29" ht="28.5" hidden="1" customHeight="1" x14ac:dyDescent="0.25">
      <c r="A99" s="1405">
        <v>42095</v>
      </c>
      <c r="B99" s="1406">
        <v>215.76</v>
      </c>
      <c r="C99" s="1407">
        <v>240.4</v>
      </c>
      <c r="D99" s="1407">
        <v>345.55</v>
      </c>
      <c r="E99" s="1407">
        <v>1343.56</v>
      </c>
      <c r="F99" s="1407">
        <v>1438.8</v>
      </c>
      <c r="G99" s="1407">
        <v>3251.4</v>
      </c>
      <c r="H99" s="1407">
        <v>16328.9</v>
      </c>
      <c r="I99" s="1407">
        <v>5078.8</v>
      </c>
      <c r="J99" s="1408">
        <v>28243.17</v>
      </c>
      <c r="K99" s="1406">
        <v>9.06</v>
      </c>
      <c r="L99" s="1407">
        <v>13.2</v>
      </c>
      <c r="M99" s="1407">
        <v>203.3</v>
      </c>
      <c r="N99" s="1407">
        <v>283.10000000000002</v>
      </c>
      <c r="O99" s="1407">
        <v>127.1</v>
      </c>
      <c r="P99" s="1407">
        <v>153.30000000000001</v>
      </c>
      <c r="Q99" s="1407">
        <v>33.96</v>
      </c>
      <c r="R99" s="1407">
        <v>6.3</v>
      </c>
      <c r="S99" s="1407">
        <v>44</v>
      </c>
      <c r="T99" s="1407">
        <v>2.4</v>
      </c>
      <c r="U99" s="1407">
        <v>10.28</v>
      </c>
      <c r="V99" s="1407">
        <v>0.33</v>
      </c>
      <c r="W99" s="1407">
        <v>0.22</v>
      </c>
      <c r="X99" s="1408">
        <v>886.55</v>
      </c>
      <c r="Y99" s="1409">
        <v>29129.719999999998</v>
      </c>
      <c r="Z99" s="1410"/>
      <c r="AA99" s="1414"/>
      <c r="AB99" s="1414"/>
      <c r="AC99" s="1411"/>
    </row>
    <row r="100" spans="1:29" ht="28.5" hidden="1" customHeight="1" x14ac:dyDescent="0.25">
      <c r="A100" s="1405">
        <v>42125</v>
      </c>
      <c r="B100" s="1406">
        <v>215.7</v>
      </c>
      <c r="C100" s="1407">
        <v>240.5</v>
      </c>
      <c r="D100" s="1407">
        <v>346.1</v>
      </c>
      <c r="E100" s="1407">
        <v>1302.2</v>
      </c>
      <c r="F100" s="1407">
        <v>1403.8</v>
      </c>
      <c r="G100" s="1407">
        <v>3195.7</v>
      </c>
      <c r="H100" s="1407">
        <v>15871.8</v>
      </c>
      <c r="I100" s="1407">
        <v>5157.3</v>
      </c>
      <c r="J100" s="1408">
        <v>27733.1</v>
      </c>
      <c r="K100" s="1406">
        <v>9.1</v>
      </c>
      <c r="L100" s="1407">
        <v>13.18</v>
      </c>
      <c r="M100" s="1407">
        <v>201.45</v>
      </c>
      <c r="N100" s="1407">
        <v>283.5</v>
      </c>
      <c r="O100" s="1407">
        <v>127.7</v>
      </c>
      <c r="P100" s="1407">
        <v>153.80000000000001</v>
      </c>
      <c r="Q100" s="1407">
        <v>34.200000000000003</v>
      </c>
      <c r="R100" s="1407">
        <v>6.3</v>
      </c>
      <c r="S100" s="1407">
        <v>44.16</v>
      </c>
      <c r="T100" s="1407">
        <v>2.4</v>
      </c>
      <c r="U100" s="1407">
        <v>10.3</v>
      </c>
      <c r="V100" s="1407">
        <v>0.3</v>
      </c>
      <c r="W100" s="1407">
        <v>0.2</v>
      </c>
      <c r="X100" s="1408">
        <v>886.58999999999992</v>
      </c>
      <c r="Y100" s="1409">
        <v>28619.69</v>
      </c>
      <c r="Z100" s="1410"/>
      <c r="AA100" s="1414"/>
      <c r="AB100" s="1414"/>
      <c r="AC100" s="1411"/>
    </row>
    <row r="101" spans="1:29" ht="28.5" hidden="1" customHeight="1" x14ac:dyDescent="0.25">
      <c r="A101" s="1405">
        <v>42156</v>
      </c>
      <c r="B101" s="1406">
        <v>215.7</v>
      </c>
      <c r="C101" s="1407">
        <v>242.18</v>
      </c>
      <c r="D101" s="1407">
        <v>345.26</v>
      </c>
      <c r="E101" s="1407">
        <v>1304.3499999999999</v>
      </c>
      <c r="F101" s="1407">
        <v>1384.85</v>
      </c>
      <c r="G101" s="1407">
        <v>3211.89</v>
      </c>
      <c r="H101" s="1407">
        <v>15797.78</v>
      </c>
      <c r="I101" s="1407">
        <v>5248.58</v>
      </c>
      <c r="J101" s="1408">
        <v>27750.590000000004</v>
      </c>
      <c r="K101" s="1406">
        <v>9.08</v>
      </c>
      <c r="L101" s="1407">
        <v>13.18</v>
      </c>
      <c r="M101" s="1407">
        <v>201.5</v>
      </c>
      <c r="N101" s="1407">
        <v>284.08999999999997</v>
      </c>
      <c r="O101" s="1407">
        <v>128.47</v>
      </c>
      <c r="P101" s="1407">
        <v>154.08000000000001</v>
      </c>
      <c r="Q101" s="1407">
        <v>34.32</v>
      </c>
      <c r="R101" s="1407">
        <v>6.33</v>
      </c>
      <c r="S101" s="1407">
        <v>44.27</v>
      </c>
      <c r="T101" s="1407">
        <v>2.4</v>
      </c>
      <c r="U101" s="1407">
        <v>10.34</v>
      </c>
      <c r="V101" s="1407">
        <v>0.3</v>
      </c>
      <c r="W101" s="1407">
        <v>0.2</v>
      </c>
      <c r="X101" s="1408">
        <v>888.56000000000006</v>
      </c>
      <c r="Y101" s="1409">
        <v>28639.150000000005</v>
      </c>
      <c r="Z101" s="1410"/>
      <c r="AA101" s="1414"/>
      <c r="AB101" s="1414"/>
      <c r="AC101" s="1411"/>
    </row>
    <row r="102" spans="1:29" ht="28.5" hidden="1" customHeight="1" x14ac:dyDescent="0.25">
      <c r="A102" s="1405">
        <v>42186</v>
      </c>
      <c r="B102" s="1406">
        <v>215.7</v>
      </c>
      <c r="C102" s="1407">
        <v>240.78</v>
      </c>
      <c r="D102" s="1407">
        <v>347.65</v>
      </c>
      <c r="E102" s="1407">
        <v>1324.2</v>
      </c>
      <c r="F102" s="1407">
        <v>1415.8</v>
      </c>
      <c r="G102" s="1407">
        <v>3174.9</v>
      </c>
      <c r="H102" s="1407">
        <v>16374.4</v>
      </c>
      <c r="I102" s="1407">
        <v>5336.9</v>
      </c>
      <c r="J102" s="1408">
        <v>28430.33</v>
      </c>
      <c r="K102" s="1406">
        <v>9.1</v>
      </c>
      <c r="L102" s="1407">
        <v>13.2</v>
      </c>
      <c r="M102" s="1407">
        <v>201.76</v>
      </c>
      <c r="N102" s="1407">
        <v>286.3</v>
      </c>
      <c r="O102" s="1407">
        <v>128.80000000000001</v>
      </c>
      <c r="P102" s="1407">
        <v>154.6</v>
      </c>
      <c r="Q102" s="1407">
        <v>34.4</v>
      </c>
      <c r="R102" s="1407">
        <v>6.3</v>
      </c>
      <c r="S102" s="1407">
        <v>44.5</v>
      </c>
      <c r="T102" s="1407">
        <v>2.4</v>
      </c>
      <c r="U102" s="1407">
        <v>10.4</v>
      </c>
      <c r="V102" s="1407">
        <v>0.3</v>
      </c>
      <c r="W102" s="1407">
        <v>0.2</v>
      </c>
      <c r="X102" s="1408">
        <v>892.26</v>
      </c>
      <c r="Y102" s="1409">
        <v>29322.59</v>
      </c>
      <c r="Z102" s="1410"/>
      <c r="AA102" s="1414"/>
      <c r="AB102" s="1414"/>
      <c r="AC102" s="1411"/>
    </row>
    <row r="103" spans="1:29" ht="28.5" hidden="1" customHeight="1" x14ac:dyDescent="0.25">
      <c r="A103" s="1417">
        <v>42217</v>
      </c>
      <c r="B103" s="1406">
        <v>215.6</v>
      </c>
      <c r="C103" s="1407">
        <v>236.9</v>
      </c>
      <c r="D103" s="1407">
        <v>346.2</v>
      </c>
      <c r="E103" s="1407">
        <v>1313.77</v>
      </c>
      <c r="F103" s="1407">
        <v>1413.02</v>
      </c>
      <c r="G103" s="1407">
        <v>3175.24</v>
      </c>
      <c r="H103" s="1407">
        <v>16183.7</v>
      </c>
      <c r="I103" s="1407">
        <v>5247.6</v>
      </c>
      <c r="J103" s="1408">
        <v>28132.03</v>
      </c>
      <c r="K103" s="1406">
        <v>9.1</v>
      </c>
      <c r="L103" s="1407">
        <v>13.19</v>
      </c>
      <c r="M103" s="1407">
        <v>201.8</v>
      </c>
      <c r="N103" s="1407">
        <v>286.82</v>
      </c>
      <c r="O103" s="1407">
        <v>129.41999999999999</v>
      </c>
      <c r="P103" s="1407">
        <v>155.33000000000001</v>
      </c>
      <c r="Q103" s="1407">
        <v>34.64</v>
      </c>
      <c r="R103" s="1407">
        <v>6.33</v>
      </c>
      <c r="S103" s="1407">
        <v>44.68</v>
      </c>
      <c r="T103" s="1407">
        <v>2.42</v>
      </c>
      <c r="U103" s="1407">
        <v>10.4</v>
      </c>
      <c r="V103" s="1407">
        <v>0.3</v>
      </c>
      <c r="W103" s="1407">
        <v>0.2</v>
      </c>
      <c r="X103" s="1408">
        <v>894.62999999999988</v>
      </c>
      <c r="Y103" s="1409">
        <v>29026.66</v>
      </c>
      <c r="Z103" s="1410"/>
      <c r="AA103" s="1414"/>
      <c r="AB103" s="1414"/>
      <c r="AC103" s="1411"/>
    </row>
    <row r="104" spans="1:29" ht="28.5" hidden="1" customHeight="1" x14ac:dyDescent="0.25">
      <c r="A104" s="1417">
        <v>42248</v>
      </c>
      <c r="B104" s="1406">
        <v>215.5</v>
      </c>
      <c r="C104" s="1407">
        <v>235.3</v>
      </c>
      <c r="D104" s="1407">
        <v>344.78</v>
      </c>
      <c r="E104" s="1407">
        <v>1332.98</v>
      </c>
      <c r="F104" s="1407">
        <v>1401.7</v>
      </c>
      <c r="G104" s="1407">
        <v>3165.8</v>
      </c>
      <c r="H104" s="1407">
        <v>16217.4</v>
      </c>
      <c r="I104" s="1407">
        <v>5242.6000000000004</v>
      </c>
      <c r="J104" s="1408">
        <v>28156.059999999998</v>
      </c>
      <c r="K104" s="1406">
        <v>9.1</v>
      </c>
      <c r="L104" s="1407">
        <v>13.2</v>
      </c>
      <c r="M104" s="1407">
        <v>201.9</v>
      </c>
      <c r="N104" s="1407">
        <v>289.14</v>
      </c>
      <c r="O104" s="1407">
        <v>129.9</v>
      </c>
      <c r="P104" s="1407">
        <v>155.63999999999999</v>
      </c>
      <c r="Q104" s="1407">
        <v>34.799999999999997</v>
      </c>
      <c r="R104" s="1407">
        <v>6.33</v>
      </c>
      <c r="S104" s="1407">
        <v>44.81</v>
      </c>
      <c r="T104" s="1407">
        <v>2.42</v>
      </c>
      <c r="U104" s="1407">
        <v>10.44</v>
      </c>
      <c r="V104" s="1407">
        <v>0.3</v>
      </c>
      <c r="W104" s="1407">
        <v>0.2</v>
      </c>
      <c r="X104" s="1408">
        <v>898.18</v>
      </c>
      <c r="Y104" s="1409">
        <v>29054.239999999998</v>
      </c>
      <c r="Z104" s="1410"/>
      <c r="AA104" s="1414"/>
      <c r="AB104" s="1414"/>
      <c r="AC104" s="1411"/>
    </row>
    <row r="105" spans="1:29" ht="28.5" hidden="1" customHeight="1" x14ac:dyDescent="0.25">
      <c r="A105" s="1417">
        <v>42278</v>
      </c>
      <c r="B105" s="1406">
        <v>215.52</v>
      </c>
      <c r="C105" s="1407">
        <v>236.13</v>
      </c>
      <c r="D105" s="1407">
        <v>346.1</v>
      </c>
      <c r="E105" s="1407">
        <v>1331.84</v>
      </c>
      <c r="F105" s="1407">
        <v>1460.47</v>
      </c>
      <c r="G105" s="1407">
        <v>3266.11</v>
      </c>
      <c r="H105" s="1407">
        <v>16330.53</v>
      </c>
      <c r="I105" s="1407">
        <v>5283.81</v>
      </c>
      <c r="J105" s="1408">
        <v>28470.510000000002</v>
      </c>
      <c r="K105" s="1406">
        <v>9.1</v>
      </c>
      <c r="L105" s="1407">
        <v>13.2</v>
      </c>
      <c r="M105" s="1407">
        <v>201.7</v>
      </c>
      <c r="N105" s="1407">
        <v>291.26</v>
      </c>
      <c r="O105" s="1407">
        <v>130.19999999999999</v>
      </c>
      <c r="P105" s="1407">
        <v>156.30000000000001</v>
      </c>
      <c r="Q105" s="1407">
        <v>34.89</v>
      </c>
      <c r="R105" s="1407">
        <v>6.33</v>
      </c>
      <c r="S105" s="1407">
        <v>45.1</v>
      </c>
      <c r="T105" s="1407">
        <v>2.4</v>
      </c>
      <c r="U105" s="1407">
        <v>10.5</v>
      </c>
      <c r="V105" s="1407">
        <v>0.33</v>
      </c>
      <c r="W105" s="1407">
        <v>0.2</v>
      </c>
      <c r="X105" s="1408">
        <v>901.5100000000001</v>
      </c>
      <c r="Y105" s="1409">
        <v>29372.02</v>
      </c>
      <c r="Z105" s="1410"/>
      <c r="AA105" s="1414"/>
      <c r="AB105" s="1414"/>
      <c r="AC105" s="1411"/>
    </row>
    <row r="106" spans="1:29" ht="28.5" hidden="1" customHeight="1" x14ac:dyDescent="0.25">
      <c r="A106" s="1417">
        <v>42309</v>
      </c>
      <c r="B106" s="1406">
        <v>215.4</v>
      </c>
      <c r="C106" s="1407">
        <v>239.9</v>
      </c>
      <c r="D106" s="1407">
        <v>350.26</v>
      </c>
      <c r="E106" s="1407">
        <v>1351.9</v>
      </c>
      <c r="F106" s="1407">
        <v>1422.5</v>
      </c>
      <c r="G106" s="1407">
        <v>3224</v>
      </c>
      <c r="H106" s="1407">
        <v>16437.09</v>
      </c>
      <c r="I106" s="1407">
        <v>5228.28</v>
      </c>
      <c r="J106" s="1408">
        <v>28469.329999999998</v>
      </c>
      <c r="K106" s="1406">
        <v>9.11</v>
      </c>
      <c r="L106" s="1407">
        <v>13.2</v>
      </c>
      <c r="M106" s="1407">
        <v>203.2</v>
      </c>
      <c r="N106" s="1407">
        <v>292.60000000000002</v>
      </c>
      <c r="O106" s="1407">
        <v>131.1</v>
      </c>
      <c r="P106" s="1407">
        <v>157.43</v>
      </c>
      <c r="Q106" s="1407">
        <v>35.159999999999997</v>
      </c>
      <c r="R106" s="1407">
        <v>6.33</v>
      </c>
      <c r="S106" s="1407">
        <v>45.3</v>
      </c>
      <c r="T106" s="1407">
        <v>2.4</v>
      </c>
      <c r="U106" s="1407">
        <v>10.5</v>
      </c>
      <c r="V106" s="1407">
        <v>0.3</v>
      </c>
      <c r="W106" s="1407">
        <v>0.2</v>
      </c>
      <c r="X106" s="1408">
        <v>906.83</v>
      </c>
      <c r="Y106" s="1409">
        <v>29376.16</v>
      </c>
      <c r="Z106" s="1410"/>
      <c r="AA106" s="1414"/>
      <c r="AB106" s="1414"/>
      <c r="AC106" s="1411"/>
    </row>
    <row r="107" spans="1:29" ht="28.5" hidden="1" customHeight="1" x14ac:dyDescent="0.25">
      <c r="A107" s="1418">
        <v>42339</v>
      </c>
      <c r="B107" s="1406">
        <v>215.33</v>
      </c>
      <c r="C107" s="1407">
        <v>251.9</v>
      </c>
      <c r="D107" s="1407">
        <v>366.14</v>
      </c>
      <c r="E107" s="1407">
        <v>1534.49</v>
      </c>
      <c r="F107" s="1407">
        <v>1652.34</v>
      </c>
      <c r="G107" s="1407">
        <v>3715.88</v>
      </c>
      <c r="H107" s="1407">
        <v>19704.7</v>
      </c>
      <c r="I107" s="1407">
        <v>5215.8999999999996</v>
      </c>
      <c r="J107" s="1408">
        <v>32656.68</v>
      </c>
      <c r="K107" s="1406">
        <v>9.11</v>
      </c>
      <c r="L107" s="1407">
        <v>13.2</v>
      </c>
      <c r="M107" s="1407">
        <v>205.94</v>
      </c>
      <c r="N107" s="1407">
        <v>296.88</v>
      </c>
      <c r="O107" s="1407">
        <v>132.91</v>
      </c>
      <c r="P107" s="1407">
        <v>159.41999999999999</v>
      </c>
      <c r="Q107" s="1407">
        <v>35.54</v>
      </c>
      <c r="R107" s="1407">
        <v>6.33</v>
      </c>
      <c r="S107" s="1407">
        <v>45.53</v>
      </c>
      <c r="T107" s="1407">
        <v>2.42</v>
      </c>
      <c r="U107" s="1407">
        <v>10.59</v>
      </c>
      <c r="V107" s="1407">
        <v>0.3</v>
      </c>
      <c r="W107" s="1407">
        <v>0.2</v>
      </c>
      <c r="X107" s="1408">
        <v>918.36999999999989</v>
      </c>
      <c r="Y107" s="1409">
        <v>33575.050000000003</v>
      </c>
      <c r="Z107" s="1410"/>
      <c r="AA107" s="1414"/>
      <c r="AB107" s="1414"/>
      <c r="AC107" s="1411"/>
    </row>
    <row r="108" spans="1:29" ht="28.5" hidden="1" customHeight="1" x14ac:dyDescent="0.25">
      <c r="A108" s="1418">
        <v>42370</v>
      </c>
      <c r="B108" s="1406">
        <v>215.29</v>
      </c>
      <c r="C108" s="1407">
        <v>252.1</v>
      </c>
      <c r="D108" s="1407">
        <v>363.8</v>
      </c>
      <c r="E108" s="1407">
        <v>1487.87</v>
      </c>
      <c r="F108" s="1407">
        <v>1573.59</v>
      </c>
      <c r="G108" s="1407">
        <v>3406.55</v>
      </c>
      <c r="H108" s="1407">
        <v>18266.5</v>
      </c>
      <c r="I108" s="1407">
        <v>4919.8</v>
      </c>
      <c r="J108" s="1408">
        <v>30485.5</v>
      </c>
      <c r="K108" s="1406">
        <v>9.1</v>
      </c>
      <c r="L108" s="1407">
        <v>13.2</v>
      </c>
      <c r="M108" s="1407">
        <v>206.62</v>
      </c>
      <c r="N108" s="1407">
        <v>297.22000000000003</v>
      </c>
      <c r="O108" s="1407">
        <v>135.5</v>
      </c>
      <c r="P108" s="1407">
        <v>160.30000000000001</v>
      </c>
      <c r="Q108" s="1407">
        <v>35.619999999999997</v>
      </c>
      <c r="R108" s="1407">
        <v>6.33</v>
      </c>
      <c r="S108" s="1407">
        <v>45.7</v>
      </c>
      <c r="T108" s="1407">
        <v>2.42</v>
      </c>
      <c r="U108" s="1407">
        <v>10.63</v>
      </c>
      <c r="V108" s="1407">
        <v>0.33</v>
      </c>
      <c r="W108" s="1407">
        <v>0.2</v>
      </c>
      <c r="X108" s="1408">
        <v>923.17000000000019</v>
      </c>
      <c r="Y108" s="1409">
        <v>31408.670000000002</v>
      </c>
      <c r="Z108" s="1410"/>
      <c r="AA108" s="1414"/>
      <c r="AB108" s="1414"/>
      <c r="AC108" s="1411"/>
    </row>
    <row r="109" spans="1:29" ht="28.5" hidden="1" customHeight="1" x14ac:dyDescent="0.25">
      <c r="A109" s="1418">
        <v>42401</v>
      </c>
      <c r="B109" s="1406">
        <v>215.24</v>
      </c>
      <c r="C109" s="1407">
        <v>249.2</v>
      </c>
      <c r="D109" s="1407">
        <v>358.84</v>
      </c>
      <c r="E109" s="1407">
        <v>1467.98</v>
      </c>
      <c r="F109" s="1407">
        <v>1487.6</v>
      </c>
      <c r="G109" s="1407">
        <v>3295.6</v>
      </c>
      <c r="H109" s="1407">
        <v>18021.400000000001</v>
      </c>
      <c r="I109" s="1407">
        <v>4864.8999999999996</v>
      </c>
      <c r="J109" s="1408">
        <v>29960.760000000002</v>
      </c>
      <c r="K109" s="1406">
        <v>9.1</v>
      </c>
      <c r="L109" s="1407">
        <v>13.21</v>
      </c>
      <c r="M109" s="1407">
        <v>206.6</v>
      </c>
      <c r="N109" s="1407">
        <v>296.89999999999998</v>
      </c>
      <c r="O109" s="1407">
        <v>135.69999999999999</v>
      </c>
      <c r="P109" s="1407">
        <v>161</v>
      </c>
      <c r="Q109" s="1407">
        <v>35.72</v>
      </c>
      <c r="R109" s="1407">
        <v>6.33</v>
      </c>
      <c r="S109" s="1407">
        <v>45.9</v>
      </c>
      <c r="T109" s="1407">
        <v>2.42</v>
      </c>
      <c r="U109" s="1407">
        <v>10.7</v>
      </c>
      <c r="V109" s="1407">
        <v>0.33</v>
      </c>
      <c r="W109" s="1407">
        <v>0.2</v>
      </c>
      <c r="X109" s="1408">
        <v>924.11000000000013</v>
      </c>
      <c r="Y109" s="1409">
        <v>30884.870000000003</v>
      </c>
      <c r="Z109" s="1410"/>
      <c r="AA109" s="1414"/>
      <c r="AB109" s="1414"/>
      <c r="AC109" s="1411"/>
    </row>
    <row r="110" spans="1:29" ht="28.5" hidden="1" customHeight="1" x14ac:dyDescent="0.25">
      <c r="A110" s="1418">
        <v>42430</v>
      </c>
      <c r="B110" s="1406">
        <v>215.22</v>
      </c>
      <c r="C110" s="1407">
        <v>249.4</v>
      </c>
      <c r="D110" s="1407">
        <v>358.12</v>
      </c>
      <c r="E110" s="1407">
        <v>1457.2</v>
      </c>
      <c r="F110" s="1407">
        <v>1469.86</v>
      </c>
      <c r="G110" s="1407">
        <v>3285.38</v>
      </c>
      <c r="H110" s="1407">
        <v>18182.560000000001</v>
      </c>
      <c r="I110" s="1407">
        <v>4837.1400000000003</v>
      </c>
      <c r="J110" s="1408">
        <v>30054.880000000001</v>
      </c>
      <c r="K110" s="1406">
        <v>9.1</v>
      </c>
      <c r="L110" s="1407">
        <v>13.21</v>
      </c>
      <c r="M110" s="1407">
        <v>206.6</v>
      </c>
      <c r="N110" s="1407">
        <v>297.04000000000002</v>
      </c>
      <c r="O110" s="1407">
        <v>136.83000000000001</v>
      </c>
      <c r="P110" s="1407">
        <v>161.5</v>
      </c>
      <c r="Q110" s="1407">
        <v>35.9</v>
      </c>
      <c r="R110" s="1407">
        <v>6.3</v>
      </c>
      <c r="S110" s="1407">
        <v>45.99</v>
      </c>
      <c r="T110" s="1407">
        <v>2.42</v>
      </c>
      <c r="U110" s="1407">
        <v>10.7</v>
      </c>
      <c r="V110" s="1407">
        <v>0.3</v>
      </c>
      <c r="W110" s="1407">
        <v>0.2</v>
      </c>
      <c r="X110" s="1408">
        <v>926.09</v>
      </c>
      <c r="Y110" s="1409">
        <v>30980.97</v>
      </c>
      <c r="Z110" s="1410"/>
      <c r="AA110" s="1414"/>
      <c r="AB110" s="1414"/>
      <c r="AC110" s="1411"/>
    </row>
    <row r="111" spans="1:29" ht="28.5" hidden="1" customHeight="1" x14ac:dyDescent="0.25">
      <c r="A111" s="1418">
        <v>42461</v>
      </c>
      <c r="B111" s="1406">
        <v>215.2</v>
      </c>
      <c r="C111" s="1407">
        <v>247.1</v>
      </c>
      <c r="D111" s="1407">
        <v>357.49</v>
      </c>
      <c r="E111" s="1407">
        <v>1439.78</v>
      </c>
      <c r="F111" s="1407">
        <v>1456.86</v>
      </c>
      <c r="G111" s="1407">
        <v>3352</v>
      </c>
      <c r="H111" s="1407">
        <v>17859.599999999999</v>
      </c>
      <c r="I111" s="1407">
        <v>4829.9799999999996</v>
      </c>
      <c r="J111" s="1408">
        <v>29758.01</v>
      </c>
      <c r="K111" s="1406">
        <v>9.11</v>
      </c>
      <c r="L111" s="1407">
        <v>13.2</v>
      </c>
      <c r="M111" s="1407">
        <v>206.7</v>
      </c>
      <c r="N111" s="1407">
        <v>297.08</v>
      </c>
      <c r="O111" s="1407">
        <v>136.96</v>
      </c>
      <c r="P111" s="1407">
        <v>161.94999999999999</v>
      </c>
      <c r="Q111" s="1407">
        <v>36</v>
      </c>
      <c r="R111" s="1407">
        <v>6.33</v>
      </c>
      <c r="S111" s="1407">
        <v>46.2</v>
      </c>
      <c r="T111" s="1407">
        <v>2.42</v>
      </c>
      <c r="U111" s="1407">
        <v>10.74</v>
      </c>
      <c r="V111" s="1407">
        <v>0.33</v>
      </c>
      <c r="W111" s="1407">
        <v>0.22</v>
      </c>
      <c r="X111" s="1408">
        <v>927.24000000000012</v>
      </c>
      <c r="Y111" s="1409">
        <v>30685.25</v>
      </c>
      <c r="Z111" s="1410"/>
      <c r="AA111" s="1414"/>
      <c r="AB111" s="1414"/>
      <c r="AC111" s="1411"/>
    </row>
    <row r="112" spans="1:29" ht="28.5" hidden="1" customHeight="1" x14ac:dyDescent="0.25">
      <c r="A112" s="1418">
        <v>42491</v>
      </c>
      <c r="B112" s="1406">
        <v>215.17</v>
      </c>
      <c r="C112" s="1407">
        <v>250.1</v>
      </c>
      <c r="D112" s="1407">
        <v>361.58</v>
      </c>
      <c r="E112" s="1407">
        <v>1458.49</v>
      </c>
      <c r="F112" s="1407">
        <v>1479.06</v>
      </c>
      <c r="G112" s="1407">
        <v>3332.3</v>
      </c>
      <c r="H112" s="1407">
        <v>18021.349999999999</v>
      </c>
      <c r="I112" s="1407">
        <v>4761.8599999999997</v>
      </c>
      <c r="J112" s="1408">
        <v>29879.91</v>
      </c>
      <c r="K112" s="1406">
        <v>9.11</v>
      </c>
      <c r="L112" s="1407">
        <v>13.2</v>
      </c>
      <c r="M112" s="1407">
        <v>206.7</v>
      </c>
      <c r="N112" s="1407">
        <v>297.3</v>
      </c>
      <c r="O112" s="1407">
        <v>137.77000000000001</v>
      </c>
      <c r="P112" s="1407">
        <v>162.75</v>
      </c>
      <c r="Q112" s="1407">
        <v>36.07</v>
      </c>
      <c r="R112" s="1407">
        <v>6.3</v>
      </c>
      <c r="S112" s="1407">
        <v>46.3</v>
      </c>
      <c r="T112" s="1407">
        <v>2.4</v>
      </c>
      <c r="U112" s="1407">
        <v>10.8</v>
      </c>
      <c r="V112" s="1407">
        <v>0.33</v>
      </c>
      <c r="W112" s="1407">
        <v>0.22</v>
      </c>
      <c r="X112" s="1408">
        <v>929.24999999999989</v>
      </c>
      <c r="Y112" s="1409">
        <v>30809.16</v>
      </c>
      <c r="Z112" s="1410"/>
      <c r="AA112" s="1414"/>
      <c r="AB112" s="1414"/>
      <c r="AC112" s="1411"/>
    </row>
    <row r="113" spans="1:29" ht="28.5" hidden="1" customHeight="1" x14ac:dyDescent="0.25">
      <c r="A113" s="1418">
        <v>42522</v>
      </c>
      <c r="B113" s="1406">
        <v>215.01</v>
      </c>
      <c r="C113" s="1407">
        <v>248.35</v>
      </c>
      <c r="D113" s="1407">
        <v>358.24</v>
      </c>
      <c r="E113" s="1407">
        <v>1499.3</v>
      </c>
      <c r="F113" s="1407">
        <v>1463.1</v>
      </c>
      <c r="G113" s="1407">
        <v>3304.2</v>
      </c>
      <c r="H113" s="1407">
        <v>18070.599999999999</v>
      </c>
      <c r="I113" s="1407">
        <v>4728.7</v>
      </c>
      <c r="J113" s="1408">
        <v>29887.5</v>
      </c>
      <c r="K113" s="1406">
        <v>9.11</v>
      </c>
      <c r="L113" s="1407">
        <v>13.22</v>
      </c>
      <c r="M113" s="1407">
        <v>206.7</v>
      </c>
      <c r="N113" s="1407">
        <v>297.42</v>
      </c>
      <c r="O113" s="1407">
        <v>138.34</v>
      </c>
      <c r="P113" s="1407">
        <v>163.30000000000001</v>
      </c>
      <c r="Q113" s="1407">
        <v>36.32</v>
      </c>
      <c r="R113" s="1407">
        <v>6.33</v>
      </c>
      <c r="S113" s="1407">
        <v>46.43</v>
      </c>
      <c r="T113" s="1407">
        <v>2.4</v>
      </c>
      <c r="U113" s="1407">
        <v>10.8</v>
      </c>
      <c r="V113" s="1407">
        <v>0.3</v>
      </c>
      <c r="W113" s="1407">
        <v>0.2</v>
      </c>
      <c r="X113" s="1408">
        <v>930.87000000000012</v>
      </c>
      <c r="Y113" s="1409">
        <v>30818.37</v>
      </c>
      <c r="Z113" s="1410"/>
      <c r="AA113" s="1414"/>
      <c r="AB113" s="1414"/>
      <c r="AC113" s="1411"/>
    </row>
    <row r="114" spans="1:29" ht="28.5" hidden="1" customHeight="1" x14ac:dyDescent="0.25">
      <c r="A114" s="1418">
        <v>42552</v>
      </c>
      <c r="B114" s="1406">
        <v>214.94</v>
      </c>
      <c r="C114" s="1407">
        <v>251.39</v>
      </c>
      <c r="D114" s="1407">
        <v>361.96</v>
      </c>
      <c r="E114" s="1407">
        <v>1536.08</v>
      </c>
      <c r="F114" s="1407">
        <v>1471.99</v>
      </c>
      <c r="G114" s="1407">
        <v>3452.8</v>
      </c>
      <c r="H114" s="1407">
        <v>18305.3</v>
      </c>
      <c r="I114" s="1407">
        <v>4734.2</v>
      </c>
      <c r="J114" s="1408">
        <v>30328.66</v>
      </c>
      <c r="K114" s="1406">
        <v>9.1</v>
      </c>
      <c r="L114" s="1407">
        <v>13.2</v>
      </c>
      <c r="M114" s="1407">
        <v>206.7</v>
      </c>
      <c r="N114" s="1407">
        <v>297.73</v>
      </c>
      <c r="O114" s="1407">
        <v>138.4</v>
      </c>
      <c r="P114" s="1407">
        <v>163.6</v>
      </c>
      <c r="Q114" s="1407">
        <v>36.380000000000003</v>
      </c>
      <c r="R114" s="1407">
        <v>6.33</v>
      </c>
      <c r="S114" s="1407">
        <v>46.6</v>
      </c>
      <c r="T114" s="1407">
        <v>2.4</v>
      </c>
      <c r="U114" s="1407">
        <v>10.85</v>
      </c>
      <c r="V114" s="1407">
        <v>0.3</v>
      </c>
      <c r="W114" s="1407">
        <v>0.2</v>
      </c>
      <c r="X114" s="1408">
        <v>931.79000000000008</v>
      </c>
      <c r="Y114" s="1409">
        <v>31260.45</v>
      </c>
      <c r="Z114" s="1410"/>
      <c r="AA114" s="1414"/>
      <c r="AB114" s="1414"/>
      <c r="AC114" s="1411"/>
    </row>
    <row r="115" spans="1:29" ht="28.5" hidden="1" customHeight="1" x14ac:dyDescent="0.25">
      <c r="A115" s="1418">
        <v>42583</v>
      </c>
      <c r="B115" s="1406">
        <v>214.94</v>
      </c>
      <c r="C115" s="1407">
        <v>252.5</v>
      </c>
      <c r="D115" s="1407">
        <v>364.67</v>
      </c>
      <c r="E115" s="1407">
        <v>1578.8</v>
      </c>
      <c r="F115" s="1407">
        <v>1460.26</v>
      </c>
      <c r="G115" s="1407">
        <v>3356.2</v>
      </c>
      <c r="H115" s="1407">
        <v>18547.28</v>
      </c>
      <c r="I115" s="1407">
        <v>4682.88</v>
      </c>
      <c r="J115" s="1408">
        <v>30457.53</v>
      </c>
      <c r="K115" s="1406">
        <v>9.11</v>
      </c>
      <c r="L115" s="1407">
        <v>13.23</v>
      </c>
      <c r="M115" s="1407">
        <v>206.95</v>
      </c>
      <c r="N115" s="1407">
        <v>298.3</v>
      </c>
      <c r="O115" s="1407">
        <v>139.6</v>
      </c>
      <c r="P115" s="1407">
        <v>164.1</v>
      </c>
      <c r="Q115" s="1407">
        <v>36.6</v>
      </c>
      <c r="R115" s="1407">
        <v>6.3</v>
      </c>
      <c r="S115" s="1407">
        <v>46.8</v>
      </c>
      <c r="T115" s="1407">
        <v>2.4</v>
      </c>
      <c r="U115" s="1407">
        <v>10.9</v>
      </c>
      <c r="V115" s="1407">
        <v>0.33</v>
      </c>
      <c r="W115" s="1407">
        <v>0.2</v>
      </c>
      <c r="X115" s="1408">
        <v>934.82</v>
      </c>
      <c r="Y115" s="1409">
        <v>31392.35</v>
      </c>
      <c r="Z115" s="1410"/>
      <c r="AA115" s="1414"/>
      <c r="AB115" s="1414"/>
      <c r="AC115" s="1411"/>
    </row>
    <row r="116" spans="1:29" ht="28.5" hidden="1" customHeight="1" x14ac:dyDescent="0.25">
      <c r="A116" s="1418">
        <v>42614</v>
      </c>
      <c r="B116" s="1406">
        <v>214.9</v>
      </c>
      <c r="C116" s="1407">
        <v>255.2</v>
      </c>
      <c r="D116" s="1407">
        <v>364.4</v>
      </c>
      <c r="E116" s="1407">
        <v>1554.6</v>
      </c>
      <c r="F116" s="1407">
        <v>1514.8</v>
      </c>
      <c r="G116" s="1407">
        <v>3441.5</v>
      </c>
      <c r="H116" s="1407">
        <v>18727.400000000001</v>
      </c>
      <c r="I116" s="1407">
        <v>4638.7</v>
      </c>
      <c r="J116" s="1408">
        <v>30711.500000000004</v>
      </c>
      <c r="K116" s="1406">
        <v>9.11</v>
      </c>
      <c r="L116" s="1407">
        <v>13.23</v>
      </c>
      <c r="M116" s="1407">
        <v>208.7</v>
      </c>
      <c r="N116" s="1407">
        <v>298.5</v>
      </c>
      <c r="O116" s="1407">
        <v>140.13999999999999</v>
      </c>
      <c r="P116" s="1407">
        <v>164.75</v>
      </c>
      <c r="Q116" s="1407">
        <v>36.700000000000003</v>
      </c>
      <c r="R116" s="1407">
        <v>6.3</v>
      </c>
      <c r="S116" s="1407">
        <v>46.9</v>
      </c>
      <c r="T116" s="1407">
        <v>2.4</v>
      </c>
      <c r="U116" s="1407">
        <v>10.94</v>
      </c>
      <c r="V116" s="1407">
        <v>0.33</v>
      </c>
      <c r="W116" s="1407">
        <v>0.22</v>
      </c>
      <c r="X116" s="1408">
        <v>938.22</v>
      </c>
      <c r="Y116" s="1409">
        <v>31649.720000000005</v>
      </c>
      <c r="Z116" s="1410"/>
      <c r="AA116" s="1414"/>
      <c r="AB116" s="1414"/>
      <c r="AC116" s="1411"/>
    </row>
    <row r="117" spans="1:29" ht="28.5" hidden="1" customHeight="1" x14ac:dyDescent="0.25">
      <c r="A117" s="1418">
        <v>42644</v>
      </c>
      <c r="B117" s="1406">
        <v>214.94</v>
      </c>
      <c r="C117" s="1407">
        <v>255.1</v>
      </c>
      <c r="D117" s="1407">
        <v>370.64</v>
      </c>
      <c r="E117" s="1407">
        <v>1533.6</v>
      </c>
      <c r="F117" s="1407">
        <v>1579.7</v>
      </c>
      <c r="G117" s="1407">
        <v>3478.99</v>
      </c>
      <c r="H117" s="1407">
        <v>19039.55</v>
      </c>
      <c r="I117" s="1407">
        <v>4633.79</v>
      </c>
      <c r="J117" s="1408">
        <v>31106.309999999998</v>
      </c>
      <c r="K117" s="1406">
        <v>9.11</v>
      </c>
      <c r="L117" s="1407">
        <v>13.23</v>
      </c>
      <c r="M117" s="1407">
        <v>210.01</v>
      </c>
      <c r="N117" s="1407">
        <v>302.04000000000002</v>
      </c>
      <c r="O117" s="1407">
        <v>140.80000000000001</v>
      </c>
      <c r="P117" s="1407">
        <v>165.62</v>
      </c>
      <c r="Q117" s="1407">
        <v>36.909999999999997</v>
      </c>
      <c r="R117" s="1407">
        <v>6.3</v>
      </c>
      <c r="S117" s="1407">
        <v>47.1</v>
      </c>
      <c r="T117" s="1407">
        <v>2.42</v>
      </c>
      <c r="U117" s="1407">
        <v>10.987</v>
      </c>
      <c r="V117" s="1407">
        <v>0.33</v>
      </c>
      <c r="W117" s="1407">
        <v>0.22</v>
      </c>
      <c r="X117" s="1408">
        <v>945.077</v>
      </c>
      <c r="Y117" s="1409">
        <v>32051.386999999999</v>
      </c>
      <c r="Z117" s="1410"/>
      <c r="AA117" s="1414"/>
      <c r="AB117" s="1414"/>
      <c r="AC117" s="1411"/>
    </row>
    <row r="118" spans="1:29" ht="28.5" hidden="1" customHeight="1" x14ac:dyDescent="0.25">
      <c r="A118" s="1418">
        <v>42675</v>
      </c>
      <c r="B118" s="1406">
        <v>214.9</v>
      </c>
      <c r="C118" s="1407">
        <v>255.56</v>
      </c>
      <c r="D118" s="1407">
        <v>372.2</v>
      </c>
      <c r="E118" s="1407">
        <v>1600.7</v>
      </c>
      <c r="F118" s="1407">
        <v>1630.15</v>
      </c>
      <c r="G118" s="1407">
        <v>3502.39</v>
      </c>
      <c r="H118" s="1407">
        <v>19022.7</v>
      </c>
      <c r="I118" s="1407">
        <v>4680.49</v>
      </c>
      <c r="J118" s="1408">
        <v>31279.089999999997</v>
      </c>
      <c r="K118" s="1406">
        <v>9.1</v>
      </c>
      <c r="L118" s="1407">
        <v>13.24</v>
      </c>
      <c r="M118" s="1407">
        <v>210.04</v>
      </c>
      <c r="N118" s="1407">
        <v>305.10000000000002</v>
      </c>
      <c r="O118" s="1407">
        <v>141.5</v>
      </c>
      <c r="P118" s="1407">
        <v>166.74</v>
      </c>
      <c r="Q118" s="1407">
        <v>37.06</v>
      </c>
      <c r="R118" s="1407">
        <v>6.33</v>
      </c>
      <c r="S118" s="1407">
        <v>47.32</v>
      </c>
      <c r="T118" s="1407">
        <v>2.42</v>
      </c>
      <c r="U118" s="1407">
        <v>11.06</v>
      </c>
      <c r="V118" s="1407">
        <v>0.33</v>
      </c>
      <c r="W118" s="1407">
        <v>0.22</v>
      </c>
      <c r="X118" s="1408">
        <v>950.46</v>
      </c>
      <c r="Y118" s="1409">
        <v>32229.549999999996</v>
      </c>
      <c r="Z118" s="1410"/>
      <c r="AA118" s="1414"/>
      <c r="AB118" s="1411"/>
      <c r="AC118" s="1411"/>
    </row>
    <row r="119" spans="1:29" ht="28.5" hidden="1" customHeight="1" x14ac:dyDescent="0.25">
      <c r="A119" s="1418">
        <v>42705</v>
      </c>
      <c r="B119" s="1406">
        <v>214.8</v>
      </c>
      <c r="C119" s="1407">
        <v>264.39999999999998</v>
      </c>
      <c r="D119" s="1407">
        <v>384.4</v>
      </c>
      <c r="E119" s="1407">
        <v>1765.2</v>
      </c>
      <c r="F119" s="1407">
        <v>1815.98</v>
      </c>
      <c r="G119" s="1407">
        <v>4186.63</v>
      </c>
      <c r="H119" s="1407">
        <v>21514.34</v>
      </c>
      <c r="I119" s="1407">
        <v>5045.3599999999997</v>
      </c>
      <c r="J119" s="1408">
        <v>35191.11</v>
      </c>
      <c r="K119" s="1406">
        <v>9.1</v>
      </c>
      <c r="L119" s="1407">
        <v>13.24</v>
      </c>
      <c r="M119" s="1407">
        <v>211.4</v>
      </c>
      <c r="N119" s="1407">
        <v>314</v>
      </c>
      <c r="O119" s="1407">
        <v>143.1</v>
      </c>
      <c r="P119" s="1407">
        <v>168.8</v>
      </c>
      <c r="Q119" s="1407">
        <v>37.299999999999997</v>
      </c>
      <c r="R119" s="1407">
        <v>6.3</v>
      </c>
      <c r="S119" s="1407">
        <v>47.5</v>
      </c>
      <c r="T119" s="1407">
        <v>2.4</v>
      </c>
      <c r="U119" s="1407">
        <v>11.1</v>
      </c>
      <c r="V119" s="1407">
        <v>0.33</v>
      </c>
      <c r="W119" s="1407">
        <v>0.22</v>
      </c>
      <c r="X119" s="1408">
        <v>964.79000000000008</v>
      </c>
      <c r="Y119" s="1409">
        <v>36155.9</v>
      </c>
      <c r="Z119" s="1410"/>
      <c r="AA119" s="1414"/>
      <c r="AB119" s="1411"/>
      <c r="AC119" s="1411"/>
    </row>
    <row r="120" spans="1:29" ht="28.5" hidden="1" customHeight="1" x14ac:dyDescent="0.25">
      <c r="A120" s="1418">
        <v>42736</v>
      </c>
      <c r="B120" s="1406">
        <v>214.8</v>
      </c>
      <c r="C120" s="1407">
        <v>262.67</v>
      </c>
      <c r="D120" s="1407">
        <v>385.17</v>
      </c>
      <c r="E120" s="1407">
        <v>1775.1</v>
      </c>
      <c r="F120" s="1407">
        <v>1661.87</v>
      </c>
      <c r="G120" s="1407">
        <v>3935.9</v>
      </c>
      <c r="H120" s="1407">
        <v>20376.400000000001</v>
      </c>
      <c r="I120" s="1407">
        <v>4679.6000000000004</v>
      </c>
      <c r="J120" s="1408">
        <v>33291.51</v>
      </c>
      <c r="K120" s="1406">
        <v>9.1</v>
      </c>
      <c r="L120" s="1407">
        <v>13.23</v>
      </c>
      <c r="M120" s="1407">
        <v>211.6</v>
      </c>
      <c r="N120" s="1407">
        <v>315.3</v>
      </c>
      <c r="O120" s="1407">
        <v>143.19999999999999</v>
      </c>
      <c r="P120" s="1407">
        <v>169.8</v>
      </c>
      <c r="Q120" s="1407">
        <v>37.5</v>
      </c>
      <c r="R120" s="1407">
        <v>6.33</v>
      </c>
      <c r="S120" s="1407">
        <v>47.65</v>
      </c>
      <c r="T120" s="1407">
        <v>2.4</v>
      </c>
      <c r="U120" s="1407">
        <v>11.2</v>
      </c>
      <c r="V120" s="1407">
        <v>0.3</v>
      </c>
      <c r="W120" s="1407">
        <v>0.2</v>
      </c>
      <c r="X120" s="1408">
        <v>967.81000000000006</v>
      </c>
      <c r="Y120" s="1409">
        <v>34259.32</v>
      </c>
      <c r="Z120" s="1410"/>
      <c r="AA120" s="1414"/>
      <c r="AB120" s="1414"/>
      <c r="AC120" s="1411"/>
    </row>
    <row r="121" spans="1:29" ht="28.5" hidden="1" customHeight="1" x14ac:dyDescent="0.25">
      <c r="A121" s="1418">
        <v>42767</v>
      </c>
      <c r="B121" s="1406">
        <v>214.8</v>
      </c>
      <c r="C121" s="1407">
        <v>262.2</v>
      </c>
      <c r="D121" s="1407">
        <v>375.8</v>
      </c>
      <c r="E121" s="1407">
        <v>1655.07</v>
      </c>
      <c r="F121" s="1407">
        <v>1614.5</v>
      </c>
      <c r="G121" s="1407">
        <v>3820.6</v>
      </c>
      <c r="H121" s="1407">
        <v>20141.95</v>
      </c>
      <c r="I121" s="1407">
        <v>4624.7</v>
      </c>
      <c r="J121" s="1408">
        <v>32709.62</v>
      </c>
      <c r="K121" s="1406">
        <v>9.1</v>
      </c>
      <c r="L121" s="1407">
        <v>13.24</v>
      </c>
      <c r="M121" s="1407">
        <v>211.6</v>
      </c>
      <c r="N121" s="1407">
        <v>315.3</v>
      </c>
      <c r="O121" s="1407">
        <v>143.24</v>
      </c>
      <c r="P121" s="1407">
        <v>170.1</v>
      </c>
      <c r="Q121" s="1407">
        <v>37.56</v>
      </c>
      <c r="R121" s="1407">
        <v>6.3</v>
      </c>
      <c r="S121" s="1407">
        <v>47.8</v>
      </c>
      <c r="T121" s="1407">
        <v>2.4</v>
      </c>
      <c r="U121" s="1407">
        <v>11.2</v>
      </c>
      <c r="V121" s="1407">
        <v>0.3</v>
      </c>
      <c r="W121" s="1407">
        <v>0.22</v>
      </c>
      <c r="X121" s="1408">
        <v>968.36</v>
      </c>
      <c r="Y121" s="1409">
        <v>33677.979999999996</v>
      </c>
      <c r="Z121" s="1410"/>
      <c r="AA121" s="1414"/>
      <c r="AB121" s="1414"/>
      <c r="AC121" s="1411"/>
    </row>
    <row r="122" spans="1:29" ht="28.5" hidden="1" customHeight="1" x14ac:dyDescent="0.25">
      <c r="A122" s="1418">
        <v>42795</v>
      </c>
      <c r="B122" s="1406">
        <v>214.64</v>
      </c>
      <c r="C122" s="1407">
        <v>264.60000000000002</v>
      </c>
      <c r="D122" s="1407">
        <v>378.3</v>
      </c>
      <c r="E122" s="1407">
        <v>1691.5</v>
      </c>
      <c r="F122" s="1407">
        <v>1587.39</v>
      </c>
      <c r="G122" s="1407">
        <v>3599.9</v>
      </c>
      <c r="H122" s="1407">
        <v>20603.900000000001</v>
      </c>
      <c r="I122" s="1407">
        <v>4566.97</v>
      </c>
      <c r="J122" s="1408">
        <v>32907.200000000004</v>
      </c>
      <c r="K122" s="1406">
        <v>9.1</v>
      </c>
      <c r="L122" s="1407">
        <v>13.24</v>
      </c>
      <c r="M122" s="1407">
        <v>211.6</v>
      </c>
      <c r="N122" s="1407">
        <v>315.83999999999997</v>
      </c>
      <c r="O122" s="1407">
        <v>143.4</v>
      </c>
      <c r="P122" s="1407">
        <v>171.15</v>
      </c>
      <c r="Q122" s="1407">
        <v>37.700000000000003</v>
      </c>
      <c r="R122" s="1407">
        <v>6.33</v>
      </c>
      <c r="S122" s="1407">
        <v>47.93</v>
      </c>
      <c r="T122" s="1407">
        <v>2.4</v>
      </c>
      <c r="U122" s="1407">
        <v>11.23</v>
      </c>
      <c r="V122" s="1407">
        <v>0.33</v>
      </c>
      <c r="W122" s="1407">
        <v>0.22</v>
      </c>
      <c r="X122" s="1408">
        <v>970.47</v>
      </c>
      <c r="Y122" s="1409">
        <v>33877.670000000006</v>
      </c>
      <c r="Z122" s="1410"/>
      <c r="AA122" s="1414"/>
      <c r="AB122" s="1414"/>
      <c r="AC122" s="1411"/>
    </row>
    <row r="123" spans="1:29" ht="28.5" hidden="1" customHeight="1" x14ac:dyDescent="0.25">
      <c r="A123" s="1418">
        <v>42826</v>
      </c>
      <c r="B123" s="1406">
        <v>214.64</v>
      </c>
      <c r="C123" s="1407">
        <v>262.5</v>
      </c>
      <c r="D123" s="1407">
        <v>383</v>
      </c>
      <c r="E123" s="1407">
        <v>1683.1</v>
      </c>
      <c r="F123" s="1407">
        <v>1582</v>
      </c>
      <c r="G123" s="1407">
        <v>3658.3</v>
      </c>
      <c r="H123" s="1407">
        <v>20118.900000000001</v>
      </c>
      <c r="I123" s="1407">
        <v>4546.2</v>
      </c>
      <c r="J123" s="1408">
        <v>32448.640000000003</v>
      </c>
      <c r="K123" s="1406">
        <v>9.1</v>
      </c>
      <c r="L123" s="1407">
        <v>13.25</v>
      </c>
      <c r="M123" s="1407">
        <v>211.5</v>
      </c>
      <c r="N123" s="1407">
        <v>316.39999999999998</v>
      </c>
      <c r="O123" s="1407">
        <v>143.77000000000001</v>
      </c>
      <c r="P123" s="1407">
        <v>171.8</v>
      </c>
      <c r="Q123" s="1407">
        <v>37.9</v>
      </c>
      <c r="R123" s="1407">
        <v>6.3</v>
      </c>
      <c r="S123" s="1407">
        <v>48.1</v>
      </c>
      <c r="T123" s="1407">
        <v>2.4</v>
      </c>
      <c r="U123" s="1407">
        <v>11.3</v>
      </c>
      <c r="V123" s="1407">
        <v>0.3</v>
      </c>
      <c r="W123" s="1407">
        <v>0.2</v>
      </c>
      <c r="X123" s="1408">
        <v>972.31999999999982</v>
      </c>
      <c r="Y123" s="1409">
        <v>33420.960000000006</v>
      </c>
      <c r="Z123" s="1410"/>
      <c r="AA123" s="1414"/>
      <c r="AB123" s="1414"/>
      <c r="AC123" s="1411"/>
    </row>
    <row r="124" spans="1:29" ht="28.5" hidden="1" customHeight="1" x14ac:dyDescent="0.25">
      <c r="A124" s="1418">
        <v>42856</v>
      </c>
      <c r="B124" s="1406">
        <v>214.57</v>
      </c>
      <c r="C124" s="1407">
        <v>263.8</v>
      </c>
      <c r="D124" s="1407">
        <v>376.6</v>
      </c>
      <c r="E124" s="1407">
        <v>1653.4</v>
      </c>
      <c r="F124" s="1407">
        <v>1629.96</v>
      </c>
      <c r="G124" s="1407">
        <v>3572.39</v>
      </c>
      <c r="H124" s="1407">
        <v>19587.560000000001</v>
      </c>
      <c r="I124" s="1407">
        <v>4520.5</v>
      </c>
      <c r="J124" s="1408">
        <v>31818.78</v>
      </c>
      <c r="K124" s="1406">
        <v>9.1</v>
      </c>
      <c r="L124" s="1407">
        <v>13.25</v>
      </c>
      <c r="M124" s="1407">
        <v>211.52</v>
      </c>
      <c r="N124" s="1407">
        <v>318.11</v>
      </c>
      <c r="O124" s="1407">
        <v>144.34</v>
      </c>
      <c r="P124" s="1407">
        <v>172.7</v>
      </c>
      <c r="Q124" s="1407">
        <v>38.01</v>
      </c>
      <c r="R124" s="1407">
        <v>6.33</v>
      </c>
      <c r="S124" s="1407">
        <v>48.3</v>
      </c>
      <c r="T124" s="1407">
        <v>2.42</v>
      </c>
      <c r="U124" s="1407">
        <v>11.33</v>
      </c>
      <c r="V124" s="1407">
        <v>0.33</v>
      </c>
      <c r="W124" s="1407">
        <v>0.22</v>
      </c>
      <c r="X124" s="1408">
        <v>975.96</v>
      </c>
      <c r="Y124" s="1409">
        <v>32794.74</v>
      </c>
      <c r="Z124" s="1410"/>
      <c r="AA124" s="1414"/>
      <c r="AB124" s="1414"/>
      <c r="AC124" s="1411"/>
    </row>
    <row r="125" spans="1:29" ht="28.5" hidden="1" customHeight="1" x14ac:dyDescent="0.25">
      <c r="A125" s="1418">
        <v>42887</v>
      </c>
      <c r="B125" s="1406">
        <v>214.55</v>
      </c>
      <c r="C125" s="1407">
        <v>265.73</v>
      </c>
      <c r="D125" s="1407">
        <v>372.59</v>
      </c>
      <c r="E125" s="1407">
        <v>1661.7</v>
      </c>
      <c r="F125" s="1407">
        <v>1627.66</v>
      </c>
      <c r="G125" s="1407">
        <v>3759.4</v>
      </c>
      <c r="H125" s="1407">
        <v>20439.5</v>
      </c>
      <c r="I125" s="1407">
        <v>4480.97</v>
      </c>
      <c r="J125" s="1408">
        <v>32822.1</v>
      </c>
      <c r="K125" s="1406">
        <v>9.1</v>
      </c>
      <c r="L125" s="1407">
        <v>13.25</v>
      </c>
      <c r="M125" s="1407">
        <v>211.5</v>
      </c>
      <c r="N125" s="1407">
        <v>319.8</v>
      </c>
      <c r="O125" s="1407">
        <v>144.69999999999999</v>
      </c>
      <c r="P125" s="1407">
        <v>173.3</v>
      </c>
      <c r="Q125" s="1407">
        <v>38.14</v>
      </c>
      <c r="R125" s="1407">
        <v>6.3</v>
      </c>
      <c r="S125" s="1407">
        <v>48.5</v>
      </c>
      <c r="T125" s="1407">
        <v>2.4</v>
      </c>
      <c r="U125" s="1407">
        <v>11.4</v>
      </c>
      <c r="V125" s="1407">
        <v>0.33</v>
      </c>
      <c r="W125" s="1407">
        <v>0.2</v>
      </c>
      <c r="X125" s="1408">
        <v>978.91999999999985</v>
      </c>
      <c r="Y125" s="1409">
        <v>33801.019999999997</v>
      </c>
      <c r="Z125" s="1410"/>
      <c r="AA125" s="1414"/>
      <c r="AB125" s="1414"/>
      <c r="AC125" s="1411"/>
    </row>
    <row r="126" spans="1:29" ht="28.5" hidden="1" customHeight="1" x14ac:dyDescent="0.25">
      <c r="A126" s="1418">
        <v>42917</v>
      </c>
      <c r="B126" s="1406">
        <v>214.54</v>
      </c>
      <c r="C126" s="1407">
        <v>259.63</v>
      </c>
      <c r="D126" s="1407">
        <v>370.54</v>
      </c>
      <c r="E126" s="1407">
        <v>1622.1</v>
      </c>
      <c r="F126" s="1407">
        <v>1584.6</v>
      </c>
      <c r="G126" s="1407">
        <v>3642.7</v>
      </c>
      <c r="H126" s="1407">
        <v>20437.900000000001</v>
      </c>
      <c r="I126" s="1407">
        <v>4471.93</v>
      </c>
      <c r="J126" s="1408">
        <v>32603.940000000002</v>
      </c>
      <c r="K126" s="1406">
        <v>9.1</v>
      </c>
      <c r="L126" s="1407">
        <v>13.3</v>
      </c>
      <c r="M126" s="1407">
        <v>212.13</v>
      </c>
      <c r="N126" s="1407">
        <v>321.5</v>
      </c>
      <c r="O126" s="1407">
        <v>145.30000000000001</v>
      </c>
      <c r="P126" s="1407">
        <v>174.4</v>
      </c>
      <c r="Q126" s="1407">
        <v>38.4</v>
      </c>
      <c r="R126" s="1407">
        <v>6.33</v>
      </c>
      <c r="S126" s="1407">
        <v>48.6</v>
      </c>
      <c r="T126" s="1407">
        <v>2.4</v>
      </c>
      <c r="U126" s="1407">
        <v>11.4</v>
      </c>
      <c r="V126" s="1407">
        <v>0.3</v>
      </c>
      <c r="W126" s="1407">
        <v>0.2</v>
      </c>
      <c r="X126" s="1408">
        <v>983.3599999999999</v>
      </c>
      <c r="Y126" s="1409">
        <v>33587.300000000003</v>
      </c>
      <c r="Z126" s="1410"/>
      <c r="AA126" s="1414"/>
      <c r="AB126" s="1414"/>
      <c r="AC126" s="1411"/>
    </row>
    <row r="127" spans="1:29" ht="28.5" hidden="1" customHeight="1" x14ac:dyDescent="0.25">
      <c r="A127" s="1418">
        <v>42948</v>
      </c>
      <c r="B127" s="1406">
        <v>214.54</v>
      </c>
      <c r="C127" s="1407">
        <v>258.52999999999997</v>
      </c>
      <c r="D127" s="1407">
        <v>367.1</v>
      </c>
      <c r="E127" s="1407">
        <v>1468.81</v>
      </c>
      <c r="F127" s="1407">
        <v>1606.31</v>
      </c>
      <c r="G127" s="1407">
        <v>3710.62</v>
      </c>
      <c r="H127" s="1407">
        <v>20079.18</v>
      </c>
      <c r="I127" s="1407">
        <v>4468.84</v>
      </c>
      <c r="J127" s="1408">
        <v>32173.93</v>
      </c>
      <c r="K127" s="1406">
        <v>9.1</v>
      </c>
      <c r="L127" s="1407">
        <v>13.25</v>
      </c>
      <c r="M127" s="1407">
        <v>212.7</v>
      </c>
      <c r="N127" s="1407">
        <v>323.7</v>
      </c>
      <c r="O127" s="1407">
        <v>146.38999999999999</v>
      </c>
      <c r="P127" s="1407">
        <v>175.48</v>
      </c>
      <c r="Q127" s="1407">
        <v>38.5</v>
      </c>
      <c r="R127" s="1407">
        <v>6.3</v>
      </c>
      <c r="S127" s="1407">
        <v>48.78</v>
      </c>
      <c r="T127" s="1407">
        <v>2.4</v>
      </c>
      <c r="U127" s="1407">
        <v>11.5</v>
      </c>
      <c r="V127" s="1407">
        <v>0.3</v>
      </c>
      <c r="W127" s="1407">
        <v>0.2</v>
      </c>
      <c r="X127" s="1408">
        <v>988.59999999999991</v>
      </c>
      <c r="Y127" s="1409">
        <v>33162.53</v>
      </c>
      <c r="Z127" s="1410"/>
      <c r="AA127" s="1414"/>
      <c r="AB127" s="1414"/>
      <c r="AC127" s="1411"/>
    </row>
    <row r="128" spans="1:29" ht="28.5" hidden="1" customHeight="1" x14ac:dyDescent="0.25">
      <c r="A128" s="1418">
        <v>42979</v>
      </c>
      <c r="B128" s="1406">
        <v>214.5</v>
      </c>
      <c r="C128" s="1407">
        <v>260.60000000000002</v>
      </c>
      <c r="D128" s="1407">
        <v>368</v>
      </c>
      <c r="E128" s="1407">
        <v>1463.66</v>
      </c>
      <c r="F128" s="1407">
        <v>1594.8</v>
      </c>
      <c r="G128" s="1407">
        <v>3723.6</v>
      </c>
      <c r="H128" s="1407">
        <v>20349.27</v>
      </c>
      <c r="I128" s="1407">
        <v>4464.7700000000004</v>
      </c>
      <c r="J128" s="1408">
        <v>32439.200000000001</v>
      </c>
      <c r="K128" s="1406">
        <v>9.1</v>
      </c>
      <c r="L128" s="1407">
        <v>13.3</v>
      </c>
      <c r="M128" s="1407">
        <v>213.3</v>
      </c>
      <c r="N128" s="1407">
        <v>325.39999999999998</v>
      </c>
      <c r="O128" s="1407">
        <v>147.30000000000001</v>
      </c>
      <c r="P128" s="1407">
        <v>176.35</v>
      </c>
      <c r="Q128" s="1407">
        <v>38.6</v>
      </c>
      <c r="R128" s="1407">
        <v>6.3</v>
      </c>
      <c r="S128" s="1407">
        <v>48.96</v>
      </c>
      <c r="T128" s="1407">
        <v>2.4</v>
      </c>
      <c r="U128" s="1407">
        <v>11.5</v>
      </c>
      <c r="V128" s="1407">
        <v>0.3</v>
      </c>
      <c r="W128" s="1407">
        <v>0.2</v>
      </c>
      <c r="X128" s="1408">
        <v>993.0100000000001</v>
      </c>
      <c r="Y128" s="1409">
        <v>33432.21</v>
      </c>
      <c r="Z128" s="1410"/>
      <c r="AA128" s="1414"/>
      <c r="AB128" s="1414"/>
      <c r="AC128" s="1411"/>
    </row>
    <row r="129" spans="1:29" ht="28.5" hidden="1" customHeight="1" x14ac:dyDescent="0.25">
      <c r="A129" s="1418">
        <v>43009</v>
      </c>
      <c r="B129" s="1406">
        <v>214.46</v>
      </c>
      <c r="C129" s="1407">
        <v>266.47000000000003</v>
      </c>
      <c r="D129" s="1407">
        <v>369.04</v>
      </c>
      <c r="E129" s="1407">
        <v>1565.95</v>
      </c>
      <c r="F129" s="1407">
        <v>1700.72</v>
      </c>
      <c r="G129" s="1407">
        <v>3949.78</v>
      </c>
      <c r="H129" s="1407">
        <v>21478.47</v>
      </c>
      <c r="I129" s="1407">
        <v>4490.2299999999996</v>
      </c>
      <c r="J129" s="1408">
        <v>34035.119999999995</v>
      </c>
      <c r="K129" s="1406">
        <v>9.1199999999999992</v>
      </c>
      <c r="L129" s="1407">
        <v>13.26</v>
      </c>
      <c r="M129" s="1407">
        <v>215.27</v>
      </c>
      <c r="N129" s="1407">
        <v>329.18</v>
      </c>
      <c r="O129" s="1407">
        <v>149.44</v>
      </c>
      <c r="P129" s="1407">
        <v>177.45</v>
      </c>
      <c r="Q129" s="1407">
        <v>38.799999999999997</v>
      </c>
      <c r="R129" s="1407">
        <v>6.33</v>
      </c>
      <c r="S129" s="1407">
        <v>49.15</v>
      </c>
      <c r="T129" s="1407">
        <v>2.42</v>
      </c>
      <c r="U129" s="1407">
        <v>11.57</v>
      </c>
      <c r="V129" s="1407">
        <v>0.33</v>
      </c>
      <c r="W129" s="1407">
        <v>0.22</v>
      </c>
      <c r="X129" s="1408">
        <v>1002.5400000000001</v>
      </c>
      <c r="Y129" s="1409">
        <v>35037.659999999996</v>
      </c>
      <c r="Z129" s="1410"/>
      <c r="AA129" s="1414"/>
      <c r="AB129" s="1414"/>
      <c r="AC129" s="1411"/>
    </row>
    <row r="130" spans="1:29" ht="28.5" hidden="1" customHeight="1" x14ac:dyDescent="0.25">
      <c r="A130" s="1419">
        <v>43040</v>
      </c>
      <c r="B130" s="1406">
        <v>214.45</v>
      </c>
      <c r="C130" s="1407">
        <v>271.43</v>
      </c>
      <c r="D130" s="1407">
        <v>374.04</v>
      </c>
      <c r="E130" s="1407">
        <v>1633.38</v>
      </c>
      <c r="F130" s="1407">
        <v>1725.08</v>
      </c>
      <c r="G130" s="1407">
        <v>4036.37</v>
      </c>
      <c r="H130" s="1407">
        <v>21068.39</v>
      </c>
      <c r="I130" s="1407">
        <v>4507.92</v>
      </c>
      <c r="J130" s="1408">
        <v>33831.06</v>
      </c>
      <c r="K130" s="1406">
        <v>9.25</v>
      </c>
      <c r="L130" s="1407">
        <v>13.26</v>
      </c>
      <c r="M130" s="1407">
        <v>215.7</v>
      </c>
      <c r="N130" s="1407">
        <v>334.02</v>
      </c>
      <c r="O130" s="1407">
        <v>152.87</v>
      </c>
      <c r="P130" s="1407">
        <v>179.65</v>
      </c>
      <c r="Q130" s="1407">
        <v>39.159999999999997</v>
      </c>
      <c r="R130" s="1407">
        <v>6.33</v>
      </c>
      <c r="S130" s="1407">
        <v>49.52</v>
      </c>
      <c r="T130" s="1407">
        <v>2.42</v>
      </c>
      <c r="U130" s="1407">
        <v>11.65</v>
      </c>
      <c r="V130" s="1407">
        <v>0.33</v>
      </c>
      <c r="W130" s="1407">
        <v>0.22</v>
      </c>
      <c r="X130" s="1408">
        <v>1014.38</v>
      </c>
      <c r="Y130" s="1409">
        <v>34845.439999999995</v>
      </c>
      <c r="Z130" s="1410"/>
      <c r="AA130" s="1414"/>
      <c r="AB130" s="1414"/>
      <c r="AC130" s="1411"/>
    </row>
    <row r="131" spans="1:29" ht="28.5" hidden="1" customHeight="1" x14ac:dyDescent="0.25">
      <c r="A131" s="1419">
        <v>43070</v>
      </c>
      <c r="B131" s="1406">
        <v>214.44</v>
      </c>
      <c r="C131" s="1407">
        <v>278.51</v>
      </c>
      <c r="D131" s="1407">
        <v>385.23</v>
      </c>
      <c r="E131" s="1407">
        <v>1873.72</v>
      </c>
      <c r="F131" s="1407">
        <v>1961.04</v>
      </c>
      <c r="G131" s="1407">
        <v>4642.82</v>
      </c>
      <c r="H131" s="1407">
        <v>23731.43</v>
      </c>
      <c r="I131" s="1407">
        <v>4836.1040000000003</v>
      </c>
      <c r="J131" s="1408">
        <v>37923.294000000002</v>
      </c>
      <c r="K131" s="1406">
        <v>9.27</v>
      </c>
      <c r="L131" s="1407">
        <v>13.26</v>
      </c>
      <c r="M131" s="1407">
        <v>217.55</v>
      </c>
      <c r="N131" s="1407">
        <v>339.69</v>
      </c>
      <c r="O131" s="1407">
        <v>154.51</v>
      </c>
      <c r="P131" s="1407">
        <v>181.03</v>
      </c>
      <c r="Q131" s="1407">
        <v>39.369999999999997</v>
      </c>
      <c r="R131" s="1407">
        <v>6.33</v>
      </c>
      <c r="S131" s="1407">
        <v>49.65</v>
      </c>
      <c r="T131" s="1407">
        <v>2.42</v>
      </c>
      <c r="U131" s="1407">
        <v>11.7</v>
      </c>
      <c r="V131" s="1407">
        <v>0.33</v>
      </c>
      <c r="W131" s="1407">
        <v>0.23</v>
      </c>
      <c r="X131" s="1408">
        <v>1025.3399999999999</v>
      </c>
      <c r="Y131" s="1409">
        <v>38948.633999999998</v>
      </c>
      <c r="Z131" s="1410"/>
      <c r="AA131" s="1414"/>
      <c r="AB131" s="1414"/>
      <c r="AC131" s="1411"/>
    </row>
    <row r="132" spans="1:29" ht="28.5" hidden="1" customHeight="1" x14ac:dyDescent="0.25">
      <c r="A132" s="1419">
        <v>43101</v>
      </c>
      <c r="B132" s="1406">
        <v>214.42</v>
      </c>
      <c r="C132" s="1407">
        <v>276.26</v>
      </c>
      <c r="D132" s="1407">
        <v>377.22</v>
      </c>
      <c r="E132" s="1407">
        <v>1935.67</v>
      </c>
      <c r="F132" s="1407">
        <v>1808.41</v>
      </c>
      <c r="G132" s="1407">
        <v>4252.1000000000004</v>
      </c>
      <c r="H132" s="1407">
        <v>22847.94</v>
      </c>
      <c r="I132" s="1407">
        <v>4627.71</v>
      </c>
      <c r="J132" s="1408">
        <v>36339.730000000003</v>
      </c>
      <c r="K132" s="1406">
        <v>9.2799999999999994</v>
      </c>
      <c r="L132" s="1407">
        <v>13.26</v>
      </c>
      <c r="M132" s="1407">
        <v>219.65</v>
      </c>
      <c r="N132" s="1407">
        <v>342.85</v>
      </c>
      <c r="O132" s="1407">
        <v>155.78958499999999</v>
      </c>
      <c r="P132" s="1407">
        <v>182.32</v>
      </c>
      <c r="Q132" s="1407">
        <v>39.520000000000003</v>
      </c>
      <c r="R132" s="1407">
        <v>6.33</v>
      </c>
      <c r="S132" s="1407">
        <v>49.79</v>
      </c>
      <c r="T132" s="1407">
        <v>2.42</v>
      </c>
      <c r="U132" s="1407">
        <v>11.73</v>
      </c>
      <c r="V132" s="1407">
        <v>0.33</v>
      </c>
      <c r="W132" s="1407">
        <v>0.22</v>
      </c>
      <c r="X132" s="1408">
        <v>1033.4895849999998</v>
      </c>
      <c r="Y132" s="1409">
        <v>37373.219585000006</v>
      </c>
      <c r="Z132" s="1410"/>
      <c r="AA132" s="1414"/>
      <c r="AB132" s="1414"/>
      <c r="AC132" s="1411"/>
    </row>
    <row r="133" spans="1:29" ht="28.5" hidden="1" customHeight="1" x14ac:dyDescent="0.25">
      <c r="A133" s="1419">
        <v>43132</v>
      </c>
      <c r="B133" s="1406">
        <v>214.35</v>
      </c>
      <c r="C133" s="1407">
        <v>276.61</v>
      </c>
      <c r="D133" s="1407">
        <v>375.74</v>
      </c>
      <c r="E133" s="1407">
        <v>1875.84</v>
      </c>
      <c r="F133" s="1407">
        <v>1746.78</v>
      </c>
      <c r="G133" s="1407">
        <v>4126.79</v>
      </c>
      <c r="H133" s="1407">
        <v>22153.919999999998</v>
      </c>
      <c r="I133" s="1407">
        <v>4584.1000000000004</v>
      </c>
      <c r="J133" s="1408">
        <v>35354.120000000003</v>
      </c>
      <c r="K133" s="1406">
        <v>9.2899999999999991</v>
      </c>
      <c r="L133" s="1407">
        <v>13.26</v>
      </c>
      <c r="M133" s="1407">
        <v>219.65</v>
      </c>
      <c r="N133" s="1407">
        <v>343.23</v>
      </c>
      <c r="O133" s="1407">
        <v>156.26</v>
      </c>
      <c r="P133" s="1407">
        <v>183.12</v>
      </c>
      <c r="Q133" s="1407">
        <v>39.67</v>
      </c>
      <c r="R133" s="1407">
        <v>6.33</v>
      </c>
      <c r="S133" s="1407">
        <v>49.89</v>
      </c>
      <c r="T133" s="1407">
        <v>2.42</v>
      </c>
      <c r="U133" s="1407">
        <v>11.77</v>
      </c>
      <c r="V133" s="1407">
        <v>0.33</v>
      </c>
      <c r="W133" s="1407">
        <v>0.22</v>
      </c>
      <c r="X133" s="1408">
        <v>1035.42</v>
      </c>
      <c r="Y133" s="1409">
        <v>36389.54</v>
      </c>
      <c r="Z133" s="1410"/>
      <c r="AA133" s="1414"/>
      <c r="AB133" s="1414"/>
      <c r="AC133" s="1411"/>
    </row>
    <row r="134" spans="1:29" ht="28.5" hidden="1" customHeight="1" x14ac:dyDescent="0.25">
      <c r="A134" s="1419">
        <v>43160</v>
      </c>
      <c r="B134" s="1406">
        <v>214.3</v>
      </c>
      <c r="C134" s="1407">
        <v>273.75</v>
      </c>
      <c r="D134" s="1407">
        <v>372.92</v>
      </c>
      <c r="E134" s="1407">
        <v>1870.75</v>
      </c>
      <c r="F134" s="1407">
        <v>1755.38</v>
      </c>
      <c r="G134" s="1407">
        <v>4190.67</v>
      </c>
      <c r="H134" s="1407">
        <v>21462.3</v>
      </c>
      <c r="I134" s="1407">
        <v>4209.68</v>
      </c>
      <c r="J134" s="1408">
        <v>34349.760000000002</v>
      </c>
      <c r="K134" s="1406">
        <v>9.3000000000000007</v>
      </c>
      <c r="L134" s="1407">
        <v>13.27</v>
      </c>
      <c r="M134" s="1407">
        <v>219.57</v>
      </c>
      <c r="N134" s="1407">
        <v>344.83</v>
      </c>
      <c r="O134" s="1407">
        <v>157</v>
      </c>
      <c r="P134" s="1407">
        <v>184.07</v>
      </c>
      <c r="Q134" s="1407">
        <v>39.85</v>
      </c>
      <c r="R134" s="1407">
        <v>6.33</v>
      </c>
      <c r="S134" s="1407">
        <v>50.06</v>
      </c>
      <c r="T134" s="1407">
        <v>2.42</v>
      </c>
      <c r="U134" s="1407">
        <v>11.82</v>
      </c>
      <c r="V134" s="1407">
        <v>0.33</v>
      </c>
      <c r="W134" s="1407">
        <v>0.22</v>
      </c>
      <c r="X134" s="1408">
        <v>1039.05</v>
      </c>
      <c r="Y134" s="1409">
        <v>35388.810000000005</v>
      </c>
      <c r="Z134" s="1410"/>
      <c r="AA134" s="1414"/>
      <c r="AB134" s="1414"/>
      <c r="AC134" s="1411"/>
    </row>
    <row r="135" spans="1:29" ht="28.5" hidden="1" customHeight="1" x14ac:dyDescent="0.25">
      <c r="A135" s="1420">
        <v>43191</v>
      </c>
      <c r="B135" s="1406">
        <v>214.29</v>
      </c>
      <c r="C135" s="1407">
        <v>274.95</v>
      </c>
      <c r="D135" s="1407">
        <v>374.99</v>
      </c>
      <c r="E135" s="1407">
        <v>1752.41</v>
      </c>
      <c r="F135" s="1407">
        <v>1772.29</v>
      </c>
      <c r="G135" s="1407">
        <v>4191.26</v>
      </c>
      <c r="H135" s="1407">
        <v>21082.61</v>
      </c>
      <c r="I135" s="1407">
        <v>3996.52</v>
      </c>
      <c r="J135" s="1408">
        <v>33659.32</v>
      </c>
      <c r="K135" s="1406">
        <v>9.31</v>
      </c>
      <c r="L135" s="1407">
        <v>13.27</v>
      </c>
      <c r="M135" s="1407">
        <v>219.57</v>
      </c>
      <c r="N135" s="1407">
        <v>346.98</v>
      </c>
      <c r="O135" s="1407">
        <v>158.08000000000001</v>
      </c>
      <c r="P135" s="1407">
        <v>184.97</v>
      </c>
      <c r="Q135" s="1407">
        <v>39.979999999999997</v>
      </c>
      <c r="R135" s="1407">
        <v>6.33</v>
      </c>
      <c r="S135" s="1407">
        <v>50.21</v>
      </c>
      <c r="T135" s="1407">
        <v>2.42</v>
      </c>
      <c r="U135" s="1407">
        <v>11.86</v>
      </c>
      <c r="V135" s="1407">
        <v>0.33</v>
      </c>
      <c r="W135" s="1407">
        <v>0.22</v>
      </c>
      <c r="X135" s="1408">
        <v>1043.53</v>
      </c>
      <c r="Y135" s="1409">
        <v>34702.85</v>
      </c>
      <c r="Z135" s="1410"/>
      <c r="AA135" s="1414"/>
      <c r="AB135" s="1414"/>
      <c r="AC135" s="1411"/>
    </row>
    <row r="136" spans="1:29" ht="28.5" hidden="1" customHeight="1" x14ac:dyDescent="0.25">
      <c r="A136" s="1420">
        <v>43221</v>
      </c>
      <c r="B136" s="1406">
        <v>214.28</v>
      </c>
      <c r="C136" s="1407">
        <v>277.44</v>
      </c>
      <c r="D136" s="1407">
        <v>366.81</v>
      </c>
      <c r="E136" s="1407">
        <v>1601.52</v>
      </c>
      <c r="F136" s="1407">
        <v>1781.39</v>
      </c>
      <c r="G136" s="1407">
        <v>4347.75</v>
      </c>
      <c r="H136" s="1407">
        <v>21094.58</v>
      </c>
      <c r="I136" s="1407">
        <v>3715.16</v>
      </c>
      <c r="J136" s="1408">
        <v>33398.93</v>
      </c>
      <c r="K136" s="1406">
        <v>9.32</v>
      </c>
      <c r="L136" s="1407">
        <v>13.27</v>
      </c>
      <c r="M136" s="1407">
        <v>219.65</v>
      </c>
      <c r="N136" s="1407">
        <v>348.96</v>
      </c>
      <c r="O136" s="1407">
        <v>158.6</v>
      </c>
      <c r="P136" s="1407">
        <v>185.86</v>
      </c>
      <c r="Q136" s="1407">
        <v>40.06</v>
      </c>
      <c r="R136" s="1407">
        <v>6.33</v>
      </c>
      <c r="S136" s="1407">
        <v>50.4</v>
      </c>
      <c r="T136" s="1407">
        <v>2.42</v>
      </c>
      <c r="U136" s="1407">
        <v>11.92</v>
      </c>
      <c r="V136" s="1407">
        <v>0.33</v>
      </c>
      <c r="W136" s="1407">
        <v>0.22</v>
      </c>
      <c r="X136" s="1408">
        <v>1047.31</v>
      </c>
      <c r="Y136" s="1409">
        <v>34446.239999999998</v>
      </c>
      <c r="Z136" s="1410"/>
      <c r="AA136" s="1414"/>
      <c r="AB136" s="1414"/>
      <c r="AC136" s="1411"/>
    </row>
    <row r="137" spans="1:29" ht="28.5" hidden="1" customHeight="1" x14ac:dyDescent="0.25">
      <c r="A137" s="1420">
        <v>43252</v>
      </c>
      <c r="B137" s="1406">
        <v>214.25</v>
      </c>
      <c r="C137" s="1407">
        <v>274.69</v>
      </c>
      <c r="D137" s="1407">
        <v>369.1</v>
      </c>
      <c r="E137" s="1407">
        <v>1607.92</v>
      </c>
      <c r="F137" s="1407">
        <v>1764.1</v>
      </c>
      <c r="G137" s="1407">
        <v>4185.4799999999996</v>
      </c>
      <c r="H137" s="1407">
        <v>21257.03</v>
      </c>
      <c r="I137" s="1407">
        <v>3354.72</v>
      </c>
      <c r="J137" s="1408">
        <v>33027.29</v>
      </c>
      <c r="K137" s="1406">
        <v>9.33</v>
      </c>
      <c r="L137" s="1407">
        <v>13.27</v>
      </c>
      <c r="M137" s="1407">
        <v>220.04</v>
      </c>
      <c r="N137" s="1407">
        <v>350.32</v>
      </c>
      <c r="O137" s="1407">
        <v>159.08000000000001</v>
      </c>
      <c r="P137" s="1407">
        <v>186.55</v>
      </c>
      <c r="Q137" s="1407">
        <v>40.24</v>
      </c>
      <c r="R137" s="1407">
        <v>6.33</v>
      </c>
      <c r="S137" s="1407">
        <v>50.52</v>
      </c>
      <c r="T137" s="1407">
        <v>2.42</v>
      </c>
      <c r="U137" s="1407">
        <v>11.95</v>
      </c>
      <c r="V137" s="1407">
        <v>0.33</v>
      </c>
      <c r="W137" s="1407">
        <v>0.22</v>
      </c>
      <c r="X137" s="1408">
        <v>1050.5999999999999</v>
      </c>
      <c r="Y137" s="1409">
        <v>34077.89</v>
      </c>
      <c r="Z137" s="1410"/>
      <c r="AA137" s="1414"/>
      <c r="AB137" s="1414"/>
      <c r="AC137" s="1411"/>
    </row>
    <row r="138" spans="1:29" ht="28.5" hidden="1" customHeight="1" x14ac:dyDescent="0.25">
      <c r="A138" s="1420">
        <v>43282</v>
      </c>
      <c r="B138" s="1406">
        <v>214.22126499999999</v>
      </c>
      <c r="C138" s="1407">
        <v>276.63985000000002</v>
      </c>
      <c r="D138" s="1407">
        <v>372.44574999999998</v>
      </c>
      <c r="E138" s="1407">
        <v>1629.6733999999999</v>
      </c>
      <c r="F138" s="1407">
        <v>1751.1032</v>
      </c>
      <c r="G138" s="1407">
        <v>4246.5349999999999</v>
      </c>
      <c r="H138" s="1407">
        <v>21907.183000000001</v>
      </c>
      <c r="I138" s="1407">
        <v>3140.424</v>
      </c>
      <c r="J138" s="1408">
        <v>33538.222629999997</v>
      </c>
      <c r="K138" s="1406">
        <v>9.3358029700000014</v>
      </c>
      <c r="L138" s="1407">
        <v>13.27145</v>
      </c>
      <c r="M138" s="1407">
        <v>220.19556</v>
      </c>
      <c r="N138" s="1407">
        <v>351.12866000000002</v>
      </c>
      <c r="O138" s="1407">
        <v>159.79719</v>
      </c>
      <c r="P138" s="1407">
        <v>187.173621</v>
      </c>
      <c r="Q138" s="1407">
        <v>40.312226000000003</v>
      </c>
      <c r="R138" s="1407">
        <v>6.3278425</v>
      </c>
      <c r="S138" s="1407">
        <v>50.634455200000005</v>
      </c>
      <c r="T138" s="1407">
        <v>2.4173482000000002</v>
      </c>
      <c r="U138" s="1407">
        <v>12.004533999999998</v>
      </c>
      <c r="V138" s="1407">
        <v>0.33024841999999999</v>
      </c>
      <c r="W138" s="1407">
        <v>0.22299389999999999</v>
      </c>
      <c r="X138" s="1408">
        <v>1053.1359321899999</v>
      </c>
      <c r="Y138" s="1409">
        <v>34591.358562189998</v>
      </c>
      <c r="Z138" s="1410"/>
      <c r="AA138" s="1414"/>
      <c r="AB138" s="1414"/>
      <c r="AC138" s="1411"/>
    </row>
    <row r="139" spans="1:29" ht="28.5" hidden="1" customHeight="1" x14ac:dyDescent="0.25">
      <c r="A139" s="1420">
        <v>43313</v>
      </c>
      <c r="B139" s="1406">
        <v>214.17701500000001</v>
      </c>
      <c r="C139" s="1407">
        <v>274.09665000000001</v>
      </c>
      <c r="D139" s="1407">
        <v>369.44184999999999</v>
      </c>
      <c r="E139" s="1407">
        <v>1645.5145</v>
      </c>
      <c r="F139" s="1407">
        <v>1757.3594000000001</v>
      </c>
      <c r="G139" s="1407">
        <v>4224.2335000000003</v>
      </c>
      <c r="H139" s="1407">
        <v>21750.552</v>
      </c>
      <c r="I139" s="1407">
        <v>2928.14</v>
      </c>
      <c r="J139" s="1408">
        <v>33163.51208</v>
      </c>
      <c r="K139" s="1406">
        <v>9.3394029700000001</v>
      </c>
      <c r="L139" s="1407">
        <v>13.27145</v>
      </c>
      <c r="M139" s="1407">
        <v>220.19685999999999</v>
      </c>
      <c r="N139" s="1407">
        <v>351.72935000000001</v>
      </c>
      <c r="O139" s="1407">
        <v>160.34976</v>
      </c>
      <c r="P139" s="1407">
        <v>187.64644699999999</v>
      </c>
      <c r="Q139" s="1407">
        <v>40.374104000000003</v>
      </c>
      <c r="R139" s="1407">
        <v>6.3278425</v>
      </c>
      <c r="S139" s="1407">
        <v>50.772178200000006</v>
      </c>
      <c r="T139" s="1407">
        <v>2.4173482000000002</v>
      </c>
      <c r="U139" s="1407">
        <v>12.033887899999998</v>
      </c>
      <c r="V139" s="1407">
        <v>0.33024841999999999</v>
      </c>
      <c r="W139" s="1407">
        <v>0.22299237000000002</v>
      </c>
      <c r="X139" s="1408">
        <v>1054.9958715599998</v>
      </c>
      <c r="Y139" s="1409">
        <v>34218.507951560001</v>
      </c>
      <c r="Z139" s="1410"/>
      <c r="AA139" s="1414"/>
      <c r="AB139" s="1414"/>
      <c r="AC139" s="1411"/>
    </row>
    <row r="140" spans="1:29" ht="28.5" hidden="1" customHeight="1" x14ac:dyDescent="0.25">
      <c r="A140" s="1420">
        <v>43344</v>
      </c>
      <c r="B140" s="1406">
        <v>214.17</v>
      </c>
      <c r="C140" s="1407">
        <v>276.91000000000003</v>
      </c>
      <c r="D140" s="1407">
        <v>374.62</v>
      </c>
      <c r="E140" s="1407">
        <v>1645.35</v>
      </c>
      <c r="F140" s="1407">
        <v>1721.32</v>
      </c>
      <c r="G140" s="1407">
        <v>4165.91</v>
      </c>
      <c r="H140" s="1407">
        <v>21513.42</v>
      </c>
      <c r="I140" s="1407">
        <v>2754.06</v>
      </c>
      <c r="J140" s="1408">
        <v>32665.759999999998</v>
      </c>
      <c r="K140" s="1406">
        <v>9.3439999999999994</v>
      </c>
      <c r="L140" s="1407">
        <v>13.27</v>
      </c>
      <c r="M140" s="1407">
        <v>222.17</v>
      </c>
      <c r="N140" s="1407">
        <v>353.83</v>
      </c>
      <c r="O140" s="1407">
        <v>161.30000000000001</v>
      </c>
      <c r="P140" s="1407">
        <v>188.32</v>
      </c>
      <c r="Q140" s="1407">
        <v>40.58</v>
      </c>
      <c r="R140" s="1407">
        <v>6.33</v>
      </c>
      <c r="S140" s="1407">
        <v>50.94</v>
      </c>
      <c r="T140" s="1407">
        <v>2.42</v>
      </c>
      <c r="U140" s="1407">
        <v>12.08</v>
      </c>
      <c r="V140" s="1407">
        <v>0.33</v>
      </c>
      <c r="W140" s="1407">
        <v>0.22</v>
      </c>
      <c r="X140" s="1408">
        <v>1061.1099999999999</v>
      </c>
      <c r="Y140" s="1409">
        <v>33726.869999999995</v>
      </c>
      <c r="Z140" s="1410"/>
      <c r="AA140" s="1414"/>
      <c r="AB140" s="1414"/>
      <c r="AC140" s="1411"/>
    </row>
    <row r="141" spans="1:29" ht="28.5" hidden="1" customHeight="1" x14ac:dyDescent="0.25">
      <c r="A141" s="1420">
        <v>43374</v>
      </c>
      <c r="B141" s="1406">
        <v>214.14735999999999</v>
      </c>
      <c r="C141" s="1407">
        <v>279.56740000000002</v>
      </c>
      <c r="D141" s="1407">
        <v>380.13560000000001</v>
      </c>
      <c r="E141" s="1407">
        <v>1675.5032000000001</v>
      </c>
      <c r="F141" s="1407">
        <v>1762.2106000000001</v>
      </c>
      <c r="G141" s="1407">
        <v>4373.2475000000004</v>
      </c>
      <c r="H141" s="1407">
        <v>22448.415000000001</v>
      </c>
      <c r="I141" s="1407">
        <v>2548.7979999999998</v>
      </c>
      <c r="J141" s="1408">
        <v>33682.021825000003</v>
      </c>
      <c r="K141" s="1406">
        <v>9.3567629700000001</v>
      </c>
      <c r="L141" s="1407">
        <v>13.272449999999999</v>
      </c>
      <c r="M141" s="1407">
        <v>224.74124</v>
      </c>
      <c r="N141" s="1407">
        <v>356.56486999999998</v>
      </c>
      <c r="O141" s="1407">
        <v>161.99993000000001</v>
      </c>
      <c r="P141" s="1407">
        <v>189.12840800000001</v>
      </c>
      <c r="Q141" s="1407">
        <v>40.778562000000001</v>
      </c>
      <c r="R141" s="1407">
        <v>6.3277894999999997</v>
      </c>
      <c r="S141" s="1407">
        <v>51.165770199999997</v>
      </c>
      <c r="T141" s="1407">
        <v>2.4173482000000002</v>
      </c>
      <c r="U141" s="1407">
        <v>12.148010599999999</v>
      </c>
      <c r="V141" s="1407">
        <v>0.33024841999999999</v>
      </c>
      <c r="W141" s="1407">
        <v>0.22298654999999998</v>
      </c>
      <c r="X141" s="1408">
        <v>1068.43837644</v>
      </c>
      <c r="Y141" s="1409">
        <v>34750.460201440001</v>
      </c>
      <c r="Z141" s="1410"/>
      <c r="AA141" s="1414"/>
      <c r="AB141" s="1414"/>
      <c r="AC141" s="1411"/>
    </row>
    <row r="142" spans="1:29" ht="28.5" hidden="1" customHeight="1" x14ac:dyDescent="0.25">
      <c r="A142" s="1420">
        <v>43405</v>
      </c>
      <c r="B142" s="1406">
        <v>214.09714500000001</v>
      </c>
      <c r="C142" s="1407">
        <v>278.513125</v>
      </c>
      <c r="D142" s="1407">
        <v>382.88099999999997</v>
      </c>
      <c r="E142" s="1407">
        <v>1745.0399</v>
      </c>
      <c r="F142" s="1407">
        <v>1841.0214000000001</v>
      </c>
      <c r="G142" s="1407">
        <v>4336.0860000000002</v>
      </c>
      <c r="H142" s="1407">
        <v>22656.263999999999</v>
      </c>
      <c r="I142" s="1407">
        <v>2457.058</v>
      </c>
      <c r="J142" s="1408">
        <v>33910.957535000001</v>
      </c>
      <c r="K142" s="1406">
        <v>9.3797629699999998</v>
      </c>
      <c r="L142" s="1407">
        <v>13.277950000000001</v>
      </c>
      <c r="M142" s="1407">
        <v>225.70208</v>
      </c>
      <c r="N142" s="1407">
        <v>359.78699</v>
      </c>
      <c r="O142" s="1407">
        <v>162.95586</v>
      </c>
      <c r="P142" s="1407">
        <v>190.52471399999999</v>
      </c>
      <c r="Q142" s="1407">
        <v>41.053680999999997</v>
      </c>
      <c r="R142" s="1407">
        <v>6.3275494999999999</v>
      </c>
      <c r="S142" s="1407">
        <v>51.368138200000004</v>
      </c>
      <c r="T142" s="1407">
        <v>2.4172192999999997</v>
      </c>
      <c r="U142" s="1407">
        <v>12.208329000000001</v>
      </c>
      <c r="V142" s="1407">
        <v>0.33023241999999997</v>
      </c>
      <c r="W142" s="1407">
        <v>0.22298026999999998</v>
      </c>
      <c r="X142" s="1408">
        <v>1075.5414866600001</v>
      </c>
      <c r="Y142" s="1409">
        <v>34986.499021659998</v>
      </c>
      <c r="Z142" s="1410"/>
      <c r="AA142" s="1414"/>
      <c r="AB142" s="1414"/>
      <c r="AC142" s="1411"/>
    </row>
    <row r="143" spans="1:29" ht="28.5" hidden="1" customHeight="1" x14ac:dyDescent="0.25">
      <c r="A143" s="1420">
        <v>43435</v>
      </c>
      <c r="B143" s="1406">
        <v>214.05</v>
      </c>
      <c r="C143" s="1407">
        <v>280.01</v>
      </c>
      <c r="D143" s="1407">
        <v>395.75</v>
      </c>
      <c r="E143" s="1407">
        <v>1953.95</v>
      </c>
      <c r="F143" s="1407">
        <v>2135.34</v>
      </c>
      <c r="G143" s="1407">
        <v>5088.43</v>
      </c>
      <c r="H143" s="1407">
        <v>25852.797999999999</v>
      </c>
      <c r="I143" s="1407">
        <v>2568.5</v>
      </c>
      <c r="J143" s="1408">
        <v>38488.83</v>
      </c>
      <c r="K143" s="1406">
        <v>9.3800000000000008</v>
      </c>
      <c r="L143" s="1407">
        <v>13.28</v>
      </c>
      <c r="M143" s="1407">
        <v>228.66</v>
      </c>
      <c r="N143" s="1407">
        <v>365.28</v>
      </c>
      <c r="O143" s="1407">
        <v>164.93</v>
      </c>
      <c r="P143" s="1407">
        <v>192.39</v>
      </c>
      <c r="Q143" s="1407">
        <v>41.36</v>
      </c>
      <c r="R143" s="1407">
        <v>6.33</v>
      </c>
      <c r="S143" s="1407">
        <v>51.58</v>
      </c>
      <c r="T143" s="1407">
        <v>2.42</v>
      </c>
      <c r="U143" s="1407">
        <v>12.26</v>
      </c>
      <c r="V143" s="1407">
        <v>0.33</v>
      </c>
      <c r="W143" s="1407">
        <v>0.22</v>
      </c>
      <c r="X143" s="1408">
        <v>1088.4000000000001</v>
      </c>
      <c r="Y143" s="1409">
        <v>39577.230000000003</v>
      </c>
      <c r="Z143" s="1410"/>
      <c r="AA143" s="1414"/>
      <c r="AB143" s="1414"/>
      <c r="AC143" s="1411"/>
    </row>
    <row r="144" spans="1:29" ht="26.25" hidden="1" customHeight="1" x14ac:dyDescent="0.25">
      <c r="A144" s="1421">
        <v>43466</v>
      </c>
      <c r="B144" s="1422">
        <v>214.01464999999999</v>
      </c>
      <c r="C144" s="1423">
        <v>277.73374999999999</v>
      </c>
      <c r="D144" s="1423">
        <v>398.97059999999999</v>
      </c>
      <c r="E144" s="1423">
        <v>1741.7492999999999</v>
      </c>
      <c r="F144" s="1423">
        <v>1859.7031999999999</v>
      </c>
      <c r="G144" s="1423">
        <v>4994.7115000000003</v>
      </c>
      <c r="H144" s="1423">
        <v>24515.992999999999</v>
      </c>
      <c r="I144" s="1423">
        <v>2386.3679999999999</v>
      </c>
      <c r="J144" s="1424">
        <v>36389.240425000004</v>
      </c>
      <c r="K144" s="1422">
        <v>9.3841479700000008</v>
      </c>
      <c r="L144" s="1423">
        <v>13.279949999999999</v>
      </c>
      <c r="M144" s="1423">
        <v>230.66746000000001</v>
      </c>
      <c r="N144" s="1423">
        <v>367.17757</v>
      </c>
      <c r="O144" s="1423">
        <v>166.61261999999999</v>
      </c>
      <c r="P144" s="1423">
        <v>193.92340100000001</v>
      </c>
      <c r="Q144" s="1423">
        <v>41.588541999999997</v>
      </c>
      <c r="R144" s="1423">
        <v>6.3275494999999999</v>
      </c>
      <c r="S144" s="1423">
        <v>51.744230999999999</v>
      </c>
      <c r="T144" s="1423">
        <v>2.4171974999999999</v>
      </c>
      <c r="U144" s="1423">
        <v>12.3107992</v>
      </c>
      <c r="V144" s="1423">
        <v>0.33023241999999997</v>
      </c>
      <c r="W144" s="1423">
        <v>0.22298045000000002</v>
      </c>
      <c r="X144" s="1424">
        <v>1095.97268104</v>
      </c>
      <c r="Y144" s="1425">
        <v>37485.213106040006</v>
      </c>
      <c r="Z144" s="1410"/>
      <c r="AA144" s="1414"/>
      <c r="AB144" s="1414"/>
      <c r="AC144" s="1411"/>
    </row>
    <row r="145" spans="1:29" ht="26.25" hidden="1" customHeight="1" x14ac:dyDescent="0.25">
      <c r="A145" s="1421">
        <v>43497</v>
      </c>
      <c r="B145" s="1422">
        <v>589.56190000000004</v>
      </c>
      <c r="C145" s="1423">
        <v>276.65204999999997</v>
      </c>
      <c r="D145" s="1423">
        <v>395.19495000000001</v>
      </c>
      <c r="E145" s="1423">
        <v>1626.7475999999999</v>
      </c>
      <c r="F145" s="1423">
        <v>1755.0935999999999</v>
      </c>
      <c r="G145" s="1423">
        <v>4779.6004999999996</v>
      </c>
      <c r="H145" s="1423">
        <v>23431.074000000001</v>
      </c>
      <c r="I145" s="1423">
        <v>1953.7819999999999</v>
      </c>
      <c r="J145" s="1424">
        <v>34807.706599999998</v>
      </c>
      <c r="K145" s="1422">
        <v>9.3889129699999998</v>
      </c>
      <c r="L145" s="1423">
        <v>13.281700000000001</v>
      </c>
      <c r="M145" s="1423">
        <v>231.3972</v>
      </c>
      <c r="N145" s="1423">
        <v>367.94166000000001</v>
      </c>
      <c r="O145" s="1423">
        <v>167.04433499999999</v>
      </c>
      <c r="P145" s="1423">
        <v>194.59473299999999</v>
      </c>
      <c r="Q145" s="1423">
        <v>41.643496499999998</v>
      </c>
      <c r="R145" s="1423">
        <v>6.3275432499999997</v>
      </c>
      <c r="S145" s="1423">
        <v>51.866202600000001</v>
      </c>
      <c r="T145" s="1423">
        <v>2.4171961</v>
      </c>
      <c r="U145" s="1423">
        <v>12.346193900000001</v>
      </c>
      <c r="V145" s="1423">
        <v>0.33023217999999999</v>
      </c>
      <c r="W145" s="1423">
        <v>0.22297677999999999</v>
      </c>
      <c r="X145" s="1424">
        <v>1098.78838228</v>
      </c>
      <c r="Y145" s="1425">
        <v>35906.494982279997</v>
      </c>
      <c r="Z145" s="1410"/>
      <c r="AA145" s="1414"/>
      <c r="AB145" s="1414"/>
      <c r="AC145" s="1411"/>
    </row>
    <row r="146" spans="1:29" ht="26.25" hidden="1" customHeight="1" x14ac:dyDescent="0.25">
      <c r="A146" s="1421">
        <v>43525</v>
      </c>
      <c r="B146" s="1422">
        <v>545.06064000000003</v>
      </c>
      <c r="C146" s="1423">
        <v>276.73989999999998</v>
      </c>
      <c r="D146" s="1423">
        <v>398.50869999999998</v>
      </c>
      <c r="E146" s="1423">
        <v>1680.6206999999999</v>
      </c>
      <c r="F146" s="1423">
        <v>1859.183</v>
      </c>
      <c r="G146" s="1423">
        <v>5051.1424999999999</v>
      </c>
      <c r="H146" s="1423">
        <v>23309.506000000001</v>
      </c>
      <c r="I146" s="1423">
        <v>2186.232</v>
      </c>
      <c r="J146" s="1424">
        <v>35306.993439999998</v>
      </c>
      <c r="K146" s="1422">
        <v>9.3901129700000006</v>
      </c>
      <c r="L146" s="1423">
        <v>13.282450000000001</v>
      </c>
      <c r="M146" s="1423">
        <v>233.98944</v>
      </c>
      <c r="N146" s="1423">
        <v>369.39692000000002</v>
      </c>
      <c r="O146" s="1423">
        <v>168.20524</v>
      </c>
      <c r="P146" s="1423">
        <v>195.49792199999999</v>
      </c>
      <c r="Q146" s="1423">
        <v>41.733426999999999</v>
      </c>
      <c r="R146" s="1423">
        <v>6.3274600000000003</v>
      </c>
      <c r="S146" s="1423">
        <v>52.042528199999992</v>
      </c>
      <c r="T146" s="1423">
        <v>2.4171572000000001</v>
      </c>
      <c r="U146" s="1423">
        <v>12.3907904</v>
      </c>
      <c r="V146" s="1423">
        <v>0.33022955999999998</v>
      </c>
      <c r="W146" s="1423">
        <v>0.22297549999999999</v>
      </c>
      <c r="X146" s="1424">
        <v>1105.21265283</v>
      </c>
      <c r="Y146" s="1425">
        <v>36412.206092829998</v>
      </c>
      <c r="Z146" s="1410"/>
      <c r="AA146" s="1414"/>
      <c r="AB146" s="1414"/>
      <c r="AC146" s="1411"/>
    </row>
    <row r="147" spans="1:29" ht="26.25" hidden="1" customHeight="1" x14ac:dyDescent="0.25">
      <c r="A147" s="1421">
        <v>43556</v>
      </c>
      <c r="B147" s="1422">
        <v>545.06064000000003</v>
      </c>
      <c r="C147" s="1423">
        <v>275.08452499999999</v>
      </c>
      <c r="D147" s="1423">
        <v>397.21974999999998</v>
      </c>
      <c r="E147" s="1423">
        <v>1669.2381</v>
      </c>
      <c r="F147" s="1423">
        <v>1940.2828</v>
      </c>
      <c r="G147" s="1423">
        <v>5033.3604999999998</v>
      </c>
      <c r="H147" s="1423">
        <v>23144.633999999998</v>
      </c>
      <c r="I147" s="1423">
        <v>2477.9340000000002</v>
      </c>
      <c r="J147" s="1424">
        <v>35456.966829999998</v>
      </c>
      <c r="K147" s="1422">
        <v>9.394512970000001</v>
      </c>
      <c r="L147" s="1423">
        <v>13.2842</v>
      </c>
      <c r="M147" s="1423">
        <v>237.99198000000001</v>
      </c>
      <c r="N147" s="1423">
        <v>371.3802</v>
      </c>
      <c r="O147" s="1423">
        <v>169.18971500000001</v>
      </c>
      <c r="P147" s="1423">
        <v>196.27344400000001</v>
      </c>
      <c r="Q147" s="1423">
        <v>41.961350000000003</v>
      </c>
      <c r="R147" s="1423">
        <v>6.3274600000000003</v>
      </c>
      <c r="S147" s="1423">
        <v>52.1931206</v>
      </c>
      <c r="T147" s="1423">
        <v>2.4171537999999999</v>
      </c>
      <c r="U147" s="1423">
        <v>12.4478882</v>
      </c>
      <c r="V147" s="1423">
        <v>0.33022873999999997</v>
      </c>
      <c r="W147" s="1423">
        <v>0.22297001</v>
      </c>
      <c r="X147" s="1424">
        <v>1113.4002233199999</v>
      </c>
      <c r="Y147" s="1425">
        <v>36570.367053319998</v>
      </c>
      <c r="Z147" s="1410"/>
      <c r="AA147" s="1414"/>
      <c r="AB147" s="1414"/>
      <c r="AC147" s="1411"/>
    </row>
    <row r="148" spans="1:29" ht="26.25" hidden="1" customHeight="1" x14ac:dyDescent="0.25">
      <c r="A148" s="1421">
        <v>43586</v>
      </c>
      <c r="B148" s="1422">
        <v>506.95</v>
      </c>
      <c r="C148" s="1423">
        <v>275.04000000000002</v>
      </c>
      <c r="D148" s="1423">
        <v>400.9</v>
      </c>
      <c r="E148" s="1423">
        <v>1668.9981</v>
      </c>
      <c r="F148" s="1423">
        <v>1948.76</v>
      </c>
      <c r="G148" s="1423">
        <v>4814.0259999999998</v>
      </c>
      <c r="H148" s="1423">
        <v>23201.82</v>
      </c>
      <c r="I148" s="1423">
        <v>2923.35</v>
      </c>
      <c r="J148" s="1424">
        <v>35739.839999999997</v>
      </c>
      <c r="K148" s="1422">
        <v>9.4</v>
      </c>
      <c r="L148" s="1423">
        <v>13.29</v>
      </c>
      <c r="M148" s="1423">
        <v>241.79</v>
      </c>
      <c r="N148" s="1423">
        <v>372.64</v>
      </c>
      <c r="O148" s="1423">
        <v>169.58</v>
      </c>
      <c r="P148" s="1423">
        <v>197.12</v>
      </c>
      <c r="Q148" s="1423">
        <v>42.09</v>
      </c>
      <c r="R148" s="1423">
        <v>6.33</v>
      </c>
      <c r="S148" s="1423">
        <v>52.36</v>
      </c>
      <c r="T148" s="1423">
        <v>2.42</v>
      </c>
      <c r="U148" s="1423">
        <v>12.49</v>
      </c>
      <c r="V148" s="1423">
        <v>0.33</v>
      </c>
      <c r="W148" s="1423">
        <v>0.23</v>
      </c>
      <c r="X148" s="1424">
        <v>1120.07</v>
      </c>
      <c r="Y148" s="1425">
        <v>36859.909999999996</v>
      </c>
      <c r="Z148" s="1410"/>
      <c r="AA148" s="1414"/>
      <c r="AB148" s="1414"/>
      <c r="AC148" s="1411"/>
    </row>
    <row r="149" spans="1:29" ht="26.25" hidden="1" customHeight="1" x14ac:dyDescent="0.25">
      <c r="A149" s="1421">
        <v>43617</v>
      </c>
      <c r="B149" s="1422">
        <v>499.24250999999998</v>
      </c>
      <c r="C149" s="1423">
        <v>273.30155000000002</v>
      </c>
      <c r="D149" s="1423">
        <v>400.62205</v>
      </c>
      <c r="E149" s="1423">
        <v>1687.1664000000001</v>
      </c>
      <c r="F149" s="1423">
        <v>1884.6592000000001</v>
      </c>
      <c r="G149" s="1423">
        <v>4703.8725000000004</v>
      </c>
      <c r="H149" s="1423">
        <v>22927.987000000001</v>
      </c>
      <c r="I149" s="1423">
        <v>2914.8119999999999</v>
      </c>
      <c r="J149" s="1424">
        <v>35291.663209999999</v>
      </c>
      <c r="K149" s="1422">
        <v>9.4036029700000014</v>
      </c>
      <c r="L149" s="1423">
        <v>13.285450000000001</v>
      </c>
      <c r="M149" s="1423">
        <v>243.03798</v>
      </c>
      <c r="N149" s="1423">
        <v>373.71109000000001</v>
      </c>
      <c r="O149" s="1423">
        <v>170.24180999999999</v>
      </c>
      <c r="P149" s="1423">
        <v>197.821752</v>
      </c>
      <c r="Q149" s="1423">
        <v>42.260398000000002</v>
      </c>
      <c r="R149" s="1423">
        <v>6.3273574999999997</v>
      </c>
      <c r="S149" s="1423">
        <v>52.490580000000001</v>
      </c>
      <c r="T149" s="1423">
        <v>2.4171537999999999</v>
      </c>
      <c r="U149" s="1423">
        <v>12.531803799999999</v>
      </c>
      <c r="V149" s="1423">
        <v>0.33022861999999997</v>
      </c>
      <c r="W149" s="1423">
        <v>0.22296549000000002</v>
      </c>
      <c r="X149" s="1424">
        <v>1124.0681721800001</v>
      </c>
      <c r="Y149" s="1425">
        <v>36415.731382179998</v>
      </c>
      <c r="Z149" s="1410"/>
      <c r="AA149" s="1414"/>
      <c r="AB149" s="1414"/>
      <c r="AC149" s="1411"/>
    </row>
    <row r="150" spans="1:29" ht="26.25" hidden="1" customHeight="1" x14ac:dyDescent="0.25">
      <c r="A150" s="1421">
        <v>43647</v>
      </c>
      <c r="B150" s="1422">
        <v>488.22701000000001</v>
      </c>
      <c r="C150" s="1423">
        <v>273.2817</v>
      </c>
      <c r="D150" s="1423">
        <v>399.8349</v>
      </c>
      <c r="E150" s="1423">
        <v>1704.7736</v>
      </c>
      <c r="F150" s="1423">
        <v>1921.242</v>
      </c>
      <c r="G150" s="1423">
        <v>4743.0910000000003</v>
      </c>
      <c r="H150" s="1423">
        <v>23374.159</v>
      </c>
      <c r="I150" s="1423">
        <v>2930.0479999999998</v>
      </c>
      <c r="J150" s="1424">
        <v>35834.657209999998</v>
      </c>
      <c r="K150" s="1422">
        <v>9.4056229700000014</v>
      </c>
      <c r="L150" s="1423">
        <v>13.2867</v>
      </c>
      <c r="M150" s="1423">
        <v>244.67486</v>
      </c>
      <c r="N150" s="1423">
        <v>375.23442</v>
      </c>
      <c r="O150" s="1423">
        <v>171.34587500000001</v>
      </c>
      <c r="P150" s="1423">
        <v>198.41181</v>
      </c>
      <c r="Q150" s="1423">
        <v>42.388714499999999</v>
      </c>
      <c r="R150" s="1423">
        <v>6.3273574999999997</v>
      </c>
      <c r="S150" s="1423">
        <v>52.652392200000001</v>
      </c>
      <c r="T150" s="1423">
        <v>2.4171537999999999</v>
      </c>
      <c r="U150" s="1423">
        <v>12.580463</v>
      </c>
      <c r="V150" s="1423">
        <v>0.33022861999999997</v>
      </c>
      <c r="W150" s="1423">
        <v>0.22296078</v>
      </c>
      <c r="X150" s="1424">
        <v>1129.2645583699998</v>
      </c>
      <c r="Y150" s="1425">
        <v>36963.921768369997</v>
      </c>
      <c r="Z150" s="1410"/>
      <c r="AA150" s="1414"/>
      <c r="AB150" s="1414"/>
      <c r="AC150" s="1411"/>
    </row>
    <row r="151" spans="1:29" ht="26.25" hidden="1" customHeight="1" x14ac:dyDescent="0.25">
      <c r="A151" s="1421">
        <v>43678</v>
      </c>
      <c r="B151" s="1422">
        <v>482.01630499999999</v>
      </c>
      <c r="C151" s="1423">
        <v>269.85095000000001</v>
      </c>
      <c r="D151" s="1423">
        <v>399.03154999999998</v>
      </c>
      <c r="E151" s="1423">
        <v>1700.3497</v>
      </c>
      <c r="F151" s="1423">
        <v>1828.8653999999999</v>
      </c>
      <c r="G151" s="1423">
        <v>4782.7524999999996</v>
      </c>
      <c r="H151" s="1423">
        <v>23320.870999999999</v>
      </c>
      <c r="I151" s="1423">
        <v>3064.0059999999999</v>
      </c>
      <c r="J151" s="1424">
        <v>35847.743405000001</v>
      </c>
      <c r="K151" s="1422">
        <v>9.4140379700000008</v>
      </c>
      <c r="L151" s="1423">
        <v>13.287699999999999</v>
      </c>
      <c r="M151" s="1423">
        <v>246.61358000000001</v>
      </c>
      <c r="N151" s="1423">
        <v>375.92225999999999</v>
      </c>
      <c r="O151" s="1423">
        <v>171.61705000000001</v>
      </c>
      <c r="P151" s="1423">
        <v>198.93368799999999</v>
      </c>
      <c r="Q151" s="1423">
        <v>42.490621500000003</v>
      </c>
      <c r="R151" s="1423">
        <v>6.3272712499999999</v>
      </c>
      <c r="S151" s="1423">
        <v>52.775196799999996</v>
      </c>
      <c r="T151" s="1423">
        <v>2.4171098999999998</v>
      </c>
      <c r="U151" s="1423">
        <v>12.613603099999999</v>
      </c>
      <c r="V151" s="1423">
        <v>0.33022861999999997</v>
      </c>
      <c r="W151" s="1423">
        <v>0.22295954999999998</v>
      </c>
      <c r="X151" s="1424">
        <v>1132.9523066900001</v>
      </c>
      <c r="Y151" s="1425">
        <v>36980.695711690001</v>
      </c>
      <c r="Z151" s="1410"/>
      <c r="AA151" s="1414"/>
      <c r="AB151" s="1414"/>
      <c r="AC151" s="1411"/>
    </row>
    <row r="152" spans="1:29" ht="26.25" hidden="1" customHeight="1" x14ac:dyDescent="0.25">
      <c r="A152" s="1421">
        <v>43709</v>
      </c>
      <c r="B152" s="1422">
        <v>475.33053999999998</v>
      </c>
      <c r="C152" s="1423">
        <v>269.06807500000002</v>
      </c>
      <c r="D152" s="1423">
        <v>400.13965000000002</v>
      </c>
      <c r="E152" s="1423">
        <v>1648.7862</v>
      </c>
      <c r="F152" s="1423">
        <v>1812.0788</v>
      </c>
      <c r="G152" s="1423">
        <v>4706.9539999999997</v>
      </c>
      <c r="H152" s="1423">
        <v>22734.566999999999</v>
      </c>
      <c r="I152" s="1423">
        <v>3179.7640000000001</v>
      </c>
      <c r="J152" s="1424">
        <v>35226.688264999997</v>
      </c>
      <c r="K152" s="1422">
        <v>9.4140379700000008</v>
      </c>
      <c r="L152" s="1423">
        <v>13.289199999999999</v>
      </c>
      <c r="M152" s="1423">
        <v>251.72855999999999</v>
      </c>
      <c r="N152" s="1423">
        <v>377.79223999999999</v>
      </c>
      <c r="O152" s="1423">
        <v>172.18616</v>
      </c>
      <c r="P152" s="1423">
        <v>199.90545399999999</v>
      </c>
      <c r="Q152" s="1423">
        <v>42.617626999999999</v>
      </c>
      <c r="R152" s="1423">
        <v>6.3272517500000003</v>
      </c>
      <c r="S152" s="1423">
        <v>52.948314400000008</v>
      </c>
      <c r="T152" s="1423">
        <v>2.4171098999999998</v>
      </c>
      <c r="U152" s="1423">
        <v>12.667341200000001</v>
      </c>
      <c r="V152" s="1423">
        <v>0.33022861999999997</v>
      </c>
      <c r="W152" s="1423">
        <v>0.22296057000000002</v>
      </c>
      <c r="X152" s="1424">
        <v>1141.83548541</v>
      </c>
      <c r="Y152" s="1425">
        <v>36368.523750410001</v>
      </c>
      <c r="Z152" s="1410"/>
      <c r="AA152" s="1414"/>
      <c r="AB152" s="1414"/>
      <c r="AC152" s="1411"/>
    </row>
    <row r="153" spans="1:29" ht="26.25" hidden="1" customHeight="1" x14ac:dyDescent="0.25">
      <c r="A153" s="1421">
        <v>43739</v>
      </c>
      <c r="B153" s="1422">
        <v>469.42712</v>
      </c>
      <c r="C153" s="1423">
        <v>268.61085000000003</v>
      </c>
      <c r="D153" s="1423">
        <v>410.09465</v>
      </c>
      <c r="E153" s="1423">
        <v>1708.3385000000001</v>
      </c>
      <c r="F153" s="1423">
        <v>1924.4872</v>
      </c>
      <c r="G153" s="1423">
        <v>4934.3869999999997</v>
      </c>
      <c r="H153" s="1423">
        <v>24215.231</v>
      </c>
      <c r="I153" s="1423">
        <v>3305.0120000000002</v>
      </c>
      <c r="J153" s="1424">
        <v>37235.588320000003</v>
      </c>
      <c r="K153" s="1422">
        <v>9.4200979700000005</v>
      </c>
      <c r="L153" s="1423">
        <v>13.291700000000001</v>
      </c>
      <c r="M153" s="1423">
        <v>255.66213999999999</v>
      </c>
      <c r="N153" s="1423">
        <v>379.52976999999998</v>
      </c>
      <c r="O153" s="1423">
        <v>172.867715</v>
      </c>
      <c r="P153" s="1423">
        <v>200.572844</v>
      </c>
      <c r="Q153" s="1423">
        <v>42.7895495</v>
      </c>
      <c r="R153" s="1423">
        <v>6.32721775</v>
      </c>
      <c r="S153" s="1423">
        <v>53.110289000000002</v>
      </c>
      <c r="T153" s="1423">
        <v>2.4169451</v>
      </c>
      <c r="U153" s="1423">
        <v>12.709757400000001</v>
      </c>
      <c r="V153" s="1423">
        <v>0.33022861999999997</v>
      </c>
      <c r="W153" s="1423">
        <v>0.22296028000000001</v>
      </c>
      <c r="X153" s="1424">
        <v>1149.2412146199999</v>
      </c>
      <c r="Y153" s="1425">
        <v>38384.829534620003</v>
      </c>
      <c r="Z153" s="1410"/>
      <c r="AA153" s="1414"/>
      <c r="AB153" s="1414"/>
      <c r="AC153" s="1411"/>
    </row>
    <row r="154" spans="1:29" ht="26.25" hidden="1" customHeight="1" x14ac:dyDescent="0.25">
      <c r="A154" s="1421">
        <v>43770</v>
      </c>
      <c r="B154" s="1422">
        <v>465.16061000000002</v>
      </c>
      <c r="C154" s="1423">
        <v>267.15177499999999</v>
      </c>
      <c r="D154" s="1423">
        <v>415.27679999999998</v>
      </c>
      <c r="E154" s="1423">
        <v>1718.8235</v>
      </c>
      <c r="F154" s="1423">
        <v>1875.4767999999999</v>
      </c>
      <c r="G154" s="1423">
        <v>4869.7929999999997</v>
      </c>
      <c r="H154" s="1423">
        <v>23865.637999999999</v>
      </c>
      <c r="I154" s="1423">
        <v>3343.0639999999999</v>
      </c>
      <c r="J154" s="1424">
        <v>36820.384485000002</v>
      </c>
      <c r="K154" s="1422">
        <v>9.4217179700000013</v>
      </c>
      <c r="L154" s="1423">
        <v>13.292199999999999</v>
      </c>
      <c r="M154" s="1423">
        <v>261.43072000000001</v>
      </c>
      <c r="N154" s="1423">
        <v>384.01783</v>
      </c>
      <c r="O154" s="1423">
        <v>173.38079500000001</v>
      </c>
      <c r="P154" s="1423">
        <v>201.75920600000001</v>
      </c>
      <c r="Q154" s="1423">
        <v>42.922517999999997</v>
      </c>
      <c r="R154" s="1423">
        <v>6.32721775</v>
      </c>
      <c r="S154" s="1423">
        <v>53.266120799999996</v>
      </c>
      <c r="T154" s="1423">
        <v>2.4168801000000002</v>
      </c>
      <c r="U154" s="1423">
        <v>12.767947099999999</v>
      </c>
      <c r="V154" s="1423">
        <v>0.33022861999999997</v>
      </c>
      <c r="W154" s="1423">
        <v>0.22296032000000002</v>
      </c>
      <c r="X154" s="1424">
        <v>1161.55634166</v>
      </c>
      <c r="Y154" s="1425">
        <v>37981.94082666</v>
      </c>
      <c r="Z154" s="1410"/>
      <c r="AA154" s="1414"/>
      <c r="AB154" s="1414"/>
      <c r="AC154" s="1411"/>
    </row>
    <row r="155" spans="1:29" ht="26.25" hidden="1" customHeight="1" x14ac:dyDescent="0.25">
      <c r="A155" s="1421">
        <v>43800</v>
      </c>
      <c r="B155" s="1422">
        <v>460.84383500000001</v>
      </c>
      <c r="C155" s="1423">
        <v>267.42380000000003</v>
      </c>
      <c r="D155" s="1423">
        <v>429.09519999999998</v>
      </c>
      <c r="E155" s="1423">
        <v>1885.3357000000001</v>
      </c>
      <c r="F155" s="1423">
        <v>2174.6783999999998</v>
      </c>
      <c r="G155" s="1423">
        <v>5548.2</v>
      </c>
      <c r="H155" s="1423">
        <v>27703.547999999999</v>
      </c>
      <c r="I155" s="1423">
        <v>3754.7759999999998</v>
      </c>
      <c r="J155" s="1424">
        <v>42223.900934999998</v>
      </c>
      <c r="K155" s="1422">
        <v>9.4302779700000006</v>
      </c>
      <c r="L155" s="1423">
        <v>13.293699999999999</v>
      </c>
      <c r="M155" s="1423">
        <v>267.63763999999998</v>
      </c>
      <c r="N155" s="1423">
        <v>388.64452</v>
      </c>
      <c r="O155" s="1423">
        <v>174.93935500000001</v>
      </c>
      <c r="P155" s="1423">
        <v>203.36048199999999</v>
      </c>
      <c r="Q155" s="1423">
        <v>43.078006999999999</v>
      </c>
      <c r="R155" s="1423">
        <v>6.3271237500000002</v>
      </c>
      <c r="S155" s="1423">
        <v>53.500916400000001</v>
      </c>
      <c r="T155" s="1423">
        <v>2.4168161000000001</v>
      </c>
      <c r="U155" s="1423">
        <v>12.8261226</v>
      </c>
      <c r="V155" s="1423">
        <v>0.33022861999999997</v>
      </c>
      <c r="W155" s="1423">
        <v>0.22295981000000001</v>
      </c>
      <c r="X155" s="1424">
        <v>1175.9981492500001</v>
      </c>
      <c r="Y155" s="1425">
        <v>43399.899084249999</v>
      </c>
      <c r="Z155" s="1410"/>
      <c r="AA155" s="1414"/>
      <c r="AB155" s="1414"/>
      <c r="AC155" s="1411"/>
    </row>
    <row r="156" spans="1:29" ht="26.25" hidden="1" customHeight="1" x14ac:dyDescent="0.25">
      <c r="A156" s="1421">
        <v>43831</v>
      </c>
      <c r="B156" s="1422">
        <v>454.05225000000002</v>
      </c>
      <c r="C156" s="1423">
        <v>264.66070000000002</v>
      </c>
      <c r="D156" s="1423">
        <v>426.32690000000002</v>
      </c>
      <c r="E156" s="1423">
        <v>1739.2230999999999</v>
      </c>
      <c r="F156" s="1423">
        <v>2008.1176</v>
      </c>
      <c r="G156" s="1423">
        <v>5122.9624999999996</v>
      </c>
      <c r="H156" s="1423">
        <v>25480.876</v>
      </c>
      <c r="I156" s="1423">
        <v>3711.1439999999998</v>
      </c>
      <c r="J156" s="1424">
        <v>39207.36305</v>
      </c>
      <c r="K156" s="1422">
        <v>9.4334779700000002</v>
      </c>
      <c r="L156" s="1423">
        <v>13.2942</v>
      </c>
      <c r="M156" s="1423">
        <v>271.26852000000002</v>
      </c>
      <c r="N156" s="1423">
        <v>393.43360000000001</v>
      </c>
      <c r="O156" s="1423">
        <v>176.092375</v>
      </c>
      <c r="P156" s="1423">
        <v>204.709755</v>
      </c>
      <c r="Q156" s="1423">
        <v>43.302875</v>
      </c>
      <c r="R156" s="1423">
        <v>6.3270935000000001</v>
      </c>
      <c r="S156" s="1423">
        <v>53.672901200000005</v>
      </c>
      <c r="T156" s="1423">
        <v>2.4167982000000001</v>
      </c>
      <c r="U156" s="1423">
        <v>12.871310250000001</v>
      </c>
      <c r="V156" s="1423">
        <v>0.33022841999999997</v>
      </c>
      <c r="W156" s="1423">
        <v>0.22300891</v>
      </c>
      <c r="X156" s="1424">
        <v>1187.36614345</v>
      </c>
      <c r="Y156" s="1425">
        <v>40394.729193450003</v>
      </c>
      <c r="Z156" s="1410"/>
      <c r="AA156" s="1414"/>
      <c r="AB156" s="1414"/>
      <c r="AC156" s="1411"/>
    </row>
    <row r="157" spans="1:29" ht="26.25" hidden="1" customHeight="1" x14ac:dyDescent="0.25">
      <c r="A157" s="1421">
        <v>43862</v>
      </c>
      <c r="B157" s="1422">
        <v>451.64557500000001</v>
      </c>
      <c r="C157" s="1423">
        <v>265.02674999999999</v>
      </c>
      <c r="D157" s="1423">
        <v>425.51909999999998</v>
      </c>
      <c r="E157" s="1423">
        <v>1700.5112999999999</v>
      </c>
      <c r="F157" s="1423">
        <v>1961.4114</v>
      </c>
      <c r="G157" s="1423">
        <v>5132.5349999999999</v>
      </c>
      <c r="H157" s="1423">
        <v>24986.244999999999</v>
      </c>
      <c r="I157" s="1423">
        <v>3750.33</v>
      </c>
      <c r="J157" s="1424">
        <v>38673.224125000001</v>
      </c>
      <c r="K157" s="1422">
        <v>9.43972297</v>
      </c>
      <c r="L157" s="1423">
        <v>13.294700000000001</v>
      </c>
      <c r="M157" s="1423">
        <v>272.07458000000003</v>
      </c>
      <c r="N157" s="1423">
        <v>396.02852999999999</v>
      </c>
      <c r="O157" s="1423">
        <v>176.97744499999999</v>
      </c>
      <c r="P157" s="1423">
        <v>205.63541000000001</v>
      </c>
      <c r="Q157" s="1423">
        <v>43.405832500000002</v>
      </c>
      <c r="R157" s="1423">
        <v>6.3269460000000004</v>
      </c>
      <c r="S157" s="1423">
        <v>53.794892400000002</v>
      </c>
      <c r="T157" s="1423">
        <v>2.4167603</v>
      </c>
      <c r="U157" s="1423">
        <v>12.914703599999998</v>
      </c>
      <c r="V157" s="1423">
        <v>0.33022841999999997</v>
      </c>
      <c r="W157" s="1423">
        <v>0.22300956</v>
      </c>
      <c r="X157" s="1424">
        <v>1192.85276075</v>
      </c>
      <c r="Y157" s="1425">
        <v>39866.076885750001</v>
      </c>
      <c r="Z157" s="1410"/>
      <c r="AA157" s="1414"/>
      <c r="AB157" s="1414"/>
      <c r="AC157" s="1411"/>
    </row>
    <row r="158" spans="1:29" ht="26.25" customHeight="1" x14ac:dyDescent="0.25">
      <c r="A158" s="1421">
        <v>43891</v>
      </c>
      <c r="B158" s="1422">
        <v>450.55069500000002</v>
      </c>
      <c r="C158" s="1423">
        <v>266.54804999999999</v>
      </c>
      <c r="D158" s="1423">
        <v>418.9812</v>
      </c>
      <c r="E158" s="1423">
        <v>1762.8403000000001</v>
      </c>
      <c r="F158" s="1423">
        <v>2015.2542000000001</v>
      </c>
      <c r="G158" s="1423">
        <v>5224.7825000000003</v>
      </c>
      <c r="H158" s="1423">
        <v>25767.312999999998</v>
      </c>
      <c r="I158" s="1423">
        <v>3909.2759999999998</v>
      </c>
      <c r="J158" s="1424">
        <v>39814.959094999998</v>
      </c>
      <c r="K158" s="1422">
        <v>9.43972297</v>
      </c>
      <c r="L158" s="1423">
        <v>13.294700000000001</v>
      </c>
      <c r="M158" s="1423">
        <v>273.10721999999998</v>
      </c>
      <c r="N158" s="1423">
        <v>397.38634000000002</v>
      </c>
      <c r="O158" s="1423">
        <v>177.16726</v>
      </c>
      <c r="P158" s="1423">
        <v>206.37669600000001</v>
      </c>
      <c r="Q158" s="1423">
        <v>43.556817000000002</v>
      </c>
      <c r="R158" s="1423">
        <v>6.3269060000000001</v>
      </c>
      <c r="S158" s="1423">
        <v>53.875869799999997</v>
      </c>
      <c r="T158" s="1423">
        <v>2.4167269</v>
      </c>
      <c r="U158" s="1423">
        <v>12.948290649999999</v>
      </c>
      <c r="V158" s="1423">
        <v>0.33022841999999997</v>
      </c>
      <c r="W158" s="1423">
        <v>0.22300914000000002</v>
      </c>
      <c r="X158" s="1424">
        <v>1196.4397868800002</v>
      </c>
      <c r="Y158" s="1425">
        <v>41011.398881879999</v>
      </c>
      <c r="Z158" s="1410"/>
      <c r="AA158" s="1414"/>
      <c r="AB158" s="1414"/>
      <c r="AC158" s="1411"/>
    </row>
    <row r="159" spans="1:29" ht="26.25" customHeight="1" x14ac:dyDescent="0.25">
      <c r="A159" s="1421">
        <v>43922</v>
      </c>
      <c r="B159" s="1422">
        <v>449.92184500000002</v>
      </c>
      <c r="C159" s="1423">
        <v>267.57102500000002</v>
      </c>
      <c r="D159" s="1423">
        <v>423.88380000000001</v>
      </c>
      <c r="E159" s="1423">
        <v>1845.9331</v>
      </c>
      <c r="F159" s="1423">
        <v>2084.1496000000002</v>
      </c>
      <c r="G159" s="1423">
        <v>5516.6859999999997</v>
      </c>
      <c r="H159" s="1423">
        <v>27189.506000000001</v>
      </c>
      <c r="I159" s="1423">
        <v>3875.2539999999999</v>
      </c>
      <c r="J159" s="1424">
        <v>41652.90537</v>
      </c>
      <c r="K159" s="1422">
        <v>9.43972297</v>
      </c>
      <c r="L159" s="1423">
        <v>13.294700000000001</v>
      </c>
      <c r="M159" s="1423">
        <v>274.86786000000001</v>
      </c>
      <c r="N159" s="1423">
        <v>397.55641000000003</v>
      </c>
      <c r="O159" s="1423">
        <v>177.382755</v>
      </c>
      <c r="P159" s="1423">
        <v>206.65251599999999</v>
      </c>
      <c r="Q159" s="1423">
        <v>43.5633135</v>
      </c>
      <c r="R159" s="1423">
        <v>6.3269060000000001</v>
      </c>
      <c r="S159" s="1423">
        <v>53.896467600000001</v>
      </c>
      <c r="T159" s="1423">
        <v>2.4167269</v>
      </c>
      <c r="U159" s="1423">
        <v>12.953390599999999</v>
      </c>
      <c r="V159" s="1423">
        <v>0.33022841999999997</v>
      </c>
      <c r="W159" s="1423">
        <v>0.22300851000000002</v>
      </c>
      <c r="X159" s="1424">
        <v>1198.8940055</v>
      </c>
      <c r="Y159" s="1425">
        <v>42851.799375499999</v>
      </c>
      <c r="Z159" s="1410"/>
      <c r="AA159" s="1414"/>
      <c r="AB159" s="1414"/>
      <c r="AC159" s="1411"/>
    </row>
    <row r="160" spans="1:29" ht="26.25" customHeight="1" x14ac:dyDescent="0.25">
      <c r="A160" s="1421">
        <v>43952</v>
      </c>
      <c r="B160" s="1422">
        <v>449.88984499999998</v>
      </c>
      <c r="C160" s="1423">
        <v>266.96702499999998</v>
      </c>
      <c r="D160" s="1423">
        <v>423.23025000000001</v>
      </c>
      <c r="E160" s="1423">
        <v>1879.7402</v>
      </c>
      <c r="F160" s="1423">
        <v>2073.6417999999999</v>
      </c>
      <c r="G160" s="1423">
        <v>5599.7725</v>
      </c>
      <c r="H160" s="1423">
        <v>27256.722000000002</v>
      </c>
      <c r="I160" s="1423">
        <v>3880.364</v>
      </c>
      <c r="J160" s="1424">
        <v>41830.327619999996</v>
      </c>
      <c r="K160" s="1422">
        <v>9.43972297</v>
      </c>
      <c r="L160" s="1423">
        <v>13.294700000000001</v>
      </c>
      <c r="M160" s="1423">
        <v>275.42633999999998</v>
      </c>
      <c r="N160" s="1423">
        <v>398.61900000000003</v>
      </c>
      <c r="O160" s="1423">
        <v>177.993165</v>
      </c>
      <c r="P160" s="1423">
        <v>207.109556</v>
      </c>
      <c r="Q160" s="1423">
        <v>43.639270000000003</v>
      </c>
      <c r="R160" s="1423">
        <v>6.3269060000000001</v>
      </c>
      <c r="S160" s="1423">
        <v>53.947662000000001</v>
      </c>
      <c r="T160" s="1423">
        <v>2.4167269</v>
      </c>
      <c r="U160" s="1423">
        <v>12.968840550000001</v>
      </c>
      <c r="V160" s="1423">
        <v>0.33022841999999997</v>
      </c>
      <c r="W160" s="1423">
        <v>0.22300755</v>
      </c>
      <c r="X160" s="1424">
        <v>1201.7251253900001</v>
      </c>
      <c r="Y160" s="1425">
        <v>43032.052745389999</v>
      </c>
      <c r="Z160" s="1410"/>
      <c r="AA160" s="1414"/>
      <c r="AB160" s="1414"/>
      <c r="AC160" s="1411"/>
    </row>
    <row r="161" spans="1:29" ht="26.25" customHeight="1" x14ac:dyDescent="0.25">
      <c r="A161" s="1421">
        <v>43983</v>
      </c>
      <c r="B161" s="1422">
        <v>446.24662999999998</v>
      </c>
      <c r="C161" s="1423">
        <v>264.69274999999999</v>
      </c>
      <c r="D161" s="1423">
        <v>411.8476</v>
      </c>
      <c r="E161" s="1423">
        <v>1805.9627</v>
      </c>
      <c r="F161" s="1423">
        <v>2021.1496</v>
      </c>
      <c r="G161" s="1423">
        <v>5365.5645000000004</v>
      </c>
      <c r="H161" s="1423">
        <v>27105.902999999998</v>
      </c>
      <c r="I161" s="1423">
        <v>3705.01</v>
      </c>
      <c r="J161" s="1424">
        <v>41126.376779999999</v>
      </c>
      <c r="K161" s="1422">
        <v>9.4425429699999999</v>
      </c>
      <c r="L161" s="1423">
        <v>13.2957</v>
      </c>
      <c r="M161" s="1423">
        <v>277.6891</v>
      </c>
      <c r="N161" s="1423">
        <v>399.1814</v>
      </c>
      <c r="O161" s="1423">
        <v>178.096025</v>
      </c>
      <c r="P161" s="1423">
        <v>207.71552</v>
      </c>
      <c r="Q161" s="1423">
        <v>43.643756500000002</v>
      </c>
      <c r="R161" s="1423">
        <v>6.3267067499999996</v>
      </c>
      <c r="S161" s="1423">
        <v>54.028697000000001</v>
      </c>
      <c r="T161" s="1423">
        <v>2.4167033999999998</v>
      </c>
      <c r="U161" s="1423">
        <v>12.989683449999999</v>
      </c>
      <c r="V161" s="1423">
        <v>0.33021341999999998</v>
      </c>
      <c r="W161" s="1423">
        <v>0.22300829999999999</v>
      </c>
      <c r="X161" s="1424">
        <v>1205.3690567900001</v>
      </c>
      <c r="Y161" s="1425">
        <v>42331.745836789996</v>
      </c>
      <c r="Z161" s="1410"/>
      <c r="AA161" s="1414"/>
      <c r="AB161" s="1414"/>
      <c r="AC161" s="1411"/>
    </row>
    <row r="162" spans="1:29" ht="26.25" customHeight="1" x14ac:dyDescent="0.25">
      <c r="A162" s="1421">
        <v>44013</v>
      </c>
      <c r="B162" s="1422">
        <v>443.624165</v>
      </c>
      <c r="C162" s="1423">
        <v>265.61397499999998</v>
      </c>
      <c r="D162" s="1423">
        <v>413.24284999999998</v>
      </c>
      <c r="E162" s="1423">
        <v>1776.8151</v>
      </c>
      <c r="F162" s="1423">
        <v>2012.4313999999999</v>
      </c>
      <c r="G162" s="1423">
        <v>5393.4735000000001</v>
      </c>
      <c r="H162" s="1423">
        <v>27328.543000000001</v>
      </c>
      <c r="I162" s="1423">
        <v>3747.2739999999999</v>
      </c>
      <c r="J162" s="1424">
        <v>41381.01799</v>
      </c>
      <c r="K162" s="1422">
        <v>9.4459429700000008</v>
      </c>
      <c r="L162" s="1423">
        <v>13.296200000000001</v>
      </c>
      <c r="M162" s="1423">
        <v>280.05772000000002</v>
      </c>
      <c r="N162" s="1423">
        <v>399.93637999999999</v>
      </c>
      <c r="O162" s="1423">
        <v>178.22309000000001</v>
      </c>
      <c r="P162" s="1423">
        <v>208.00498899999999</v>
      </c>
      <c r="Q162" s="1423">
        <v>43.697123499999996</v>
      </c>
      <c r="R162" s="1423">
        <v>6.3267067499999996</v>
      </c>
      <c r="S162" s="1423">
        <v>54.121015</v>
      </c>
      <c r="T162" s="1423">
        <v>2.4167033999999998</v>
      </c>
      <c r="U162" s="1423">
        <v>13.0202206</v>
      </c>
      <c r="V162" s="1423">
        <v>0.33021341999999998</v>
      </c>
      <c r="W162" s="1423">
        <v>0.22300702999999999</v>
      </c>
      <c r="X162" s="1424">
        <v>1209.0893116700001</v>
      </c>
      <c r="Y162" s="1425">
        <v>42590.107301670003</v>
      </c>
      <c r="Z162" s="1410"/>
      <c r="AA162" s="1414"/>
      <c r="AB162" s="1414"/>
      <c r="AC162" s="1411"/>
    </row>
    <row r="163" spans="1:29" ht="26.25" customHeight="1" x14ac:dyDescent="0.25">
      <c r="A163" s="1421">
        <v>44044</v>
      </c>
      <c r="B163" s="1422">
        <v>441.69484499999999</v>
      </c>
      <c r="C163" s="1423">
        <v>264.48865000000001</v>
      </c>
      <c r="D163" s="1423">
        <v>411.74984999999998</v>
      </c>
      <c r="E163" s="1423">
        <v>1798.6666</v>
      </c>
      <c r="F163" s="1423">
        <v>1987.277</v>
      </c>
      <c r="G163" s="1423">
        <v>5257.4754999999996</v>
      </c>
      <c r="H163" s="1423">
        <v>26928.668000000001</v>
      </c>
      <c r="I163" s="1423">
        <v>3754.9520000000002</v>
      </c>
      <c r="J163" s="1424">
        <v>40844.972444999999</v>
      </c>
      <c r="K163" s="1422">
        <v>9.4562429699999999</v>
      </c>
      <c r="L163" s="1423">
        <v>13.2912</v>
      </c>
      <c r="M163" s="1423">
        <v>279.79827999999998</v>
      </c>
      <c r="N163" s="1423">
        <v>397.62560000000002</v>
      </c>
      <c r="O163" s="1423">
        <v>178.335725</v>
      </c>
      <c r="P163" s="1423">
        <v>208.20871</v>
      </c>
      <c r="Q163" s="1423">
        <v>43.7881255</v>
      </c>
      <c r="R163" s="1423">
        <v>6.3259530000000002</v>
      </c>
      <c r="S163" s="1423">
        <v>54.240259799999997</v>
      </c>
      <c r="T163" s="1423">
        <v>2.4163916000000003</v>
      </c>
      <c r="U163" s="1423">
        <v>13.046870800000001</v>
      </c>
      <c r="V163" s="1423">
        <v>0.33018197999999999</v>
      </c>
      <c r="W163" s="1423">
        <v>0.22300326000000001</v>
      </c>
      <c r="X163" s="1424">
        <v>1207.0835439100001</v>
      </c>
      <c r="Y163" s="1425">
        <v>42052.055988909997</v>
      </c>
      <c r="Z163" s="1410"/>
      <c r="AA163" s="1414"/>
      <c r="AB163" s="1414"/>
      <c r="AC163" s="1411"/>
    </row>
    <row r="164" spans="1:29" ht="26.25" customHeight="1" x14ac:dyDescent="0.25">
      <c r="A164" s="1421">
        <v>44075</v>
      </c>
      <c r="B164" s="1422">
        <v>439.70673499999998</v>
      </c>
      <c r="C164" s="1423">
        <v>263.04885000000002</v>
      </c>
      <c r="D164" s="1423">
        <v>409.60415</v>
      </c>
      <c r="E164" s="1423">
        <v>1782.4603999999999</v>
      </c>
      <c r="F164" s="1423">
        <v>1944.4831999999999</v>
      </c>
      <c r="G164" s="1423">
        <v>5328.7250000000004</v>
      </c>
      <c r="H164" s="1423">
        <v>27031.597000000002</v>
      </c>
      <c r="I164" s="1423">
        <v>3832.06</v>
      </c>
      <c r="J164" s="1424">
        <v>41031.685335000002</v>
      </c>
      <c r="K164" s="1422">
        <v>9.4629429700000003</v>
      </c>
      <c r="L164" s="1423">
        <v>13.2912</v>
      </c>
      <c r="M164" s="1423">
        <v>279.77803999999998</v>
      </c>
      <c r="N164" s="1423">
        <v>395.86836</v>
      </c>
      <c r="O164" s="1423">
        <v>177.78685999999999</v>
      </c>
      <c r="P164" s="1423">
        <v>208.20863299999999</v>
      </c>
      <c r="Q164" s="1423">
        <v>43.778219499999999</v>
      </c>
      <c r="R164" s="1423">
        <v>6.3255272500000004</v>
      </c>
      <c r="S164" s="1423">
        <v>54.237295599999996</v>
      </c>
      <c r="T164" s="1423">
        <v>2.4161116000000002</v>
      </c>
      <c r="U164" s="1423">
        <v>13.054523699999999</v>
      </c>
      <c r="V164" s="1423">
        <v>0.3301615</v>
      </c>
      <c r="W164" s="1423">
        <v>0.22299505999999997</v>
      </c>
      <c r="X164" s="1424">
        <v>1204.7578701800001</v>
      </c>
      <c r="Y164" s="1425">
        <v>42236.443205180003</v>
      </c>
      <c r="Z164" s="1410"/>
      <c r="AA164" s="1414"/>
      <c r="AB164" s="1414"/>
      <c r="AC164" s="1411"/>
    </row>
    <row r="165" spans="1:29" ht="26.25" customHeight="1" x14ac:dyDescent="0.25">
      <c r="A165" s="1421">
        <v>44105</v>
      </c>
      <c r="B165" s="1422">
        <v>438.19234999999998</v>
      </c>
      <c r="C165" s="1423">
        <v>262.80459999999999</v>
      </c>
      <c r="D165" s="1423">
        <v>411.36385000000001</v>
      </c>
      <c r="E165" s="1423">
        <v>1751.2882999999999</v>
      </c>
      <c r="F165" s="1423">
        <v>1949.6918000000001</v>
      </c>
      <c r="G165" s="1423">
        <v>5249.8055000000004</v>
      </c>
      <c r="H165" s="1423">
        <v>27396.088</v>
      </c>
      <c r="I165" s="1423">
        <v>3902.89</v>
      </c>
      <c r="J165" s="1424">
        <v>41362.124400000001</v>
      </c>
      <c r="K165" s="1422">
        <v>9.4629429700000003</v>
      </c>
      <c r="L165" s="1423">
        <v>13.2912</v>
      </c>
      <c r="M165" s="1423">
        <v>279.27875999999998</v>
      </c>
      <c r="N165" s="1423">
        <v>397.99392999999998</v>
      </c>
      <c r="O165" s="1423">
        <v>177.993415</v>
      </c>
      <c r="P165" s="1423">
        <v>208.61995400000001</v>
      </c>
      <c r="Q165" s="1423">
        <v>43.864180500000003</v>
      </c>
      <c r="R165" s="1423">
        <v>6.3253180000000002</v>
      </c>
      <c r="S165" s="1423">
        <v>54.290485400000001</v>
      </c>
      <c r="T165" s="1423">
        <v>2.4156575</v>
      </c>
      <c r="U165" s="1423">
        <v>13.06881415</v>
      </c>
      <c r="V165" s="1423">
        <v>0.3301499</v>
      </c>
      <c r="W165" s="1423">
        <v>0.22299379999999999</v>
      </c>
      <c r="X165" s="1424">
        <v>1207.1548012200001</v>
      </c>
      <c r="Y165" s="1425">
        <v>42569.279201220001</v>
      </c>
      <c r="Z165" s="1410"/>
      <c r="AA165" s="1414"/>
      <c r="AB165" s="1414"/>
      <c r="AC165" s="1411"/>
    </row>
    <row r="166" spans="1:29" ht="26.25" customHeight="1" x14ac:dyDescent="0.25">
      <c r="A166" s="1421">
        <v>44136</v>
      </c>
      <c r="B166" s="1422">
        <v>436.87684999999999</v>
      </c>
      <c r="C166" s="1423">
        <v>263.3175</v>
      </c>
      <c r="D166" s="1423">
        <v>413.27249999999998</v>
      </c>
      <c r="E166" s="1423">
        <v>1761.5893000000001</v>
      </c>
      <c r="F166" s="1423">
        <v>1971.4318000000001</v>
      </c>
      <c r="G166" s="1423">
        <v>5478.6890000000003</v>
      </c>
      <c r="H166" s="1423">
        <v>27285.065999999999</v>
      </c>
      <c r="I166" s="1423">
        <v>3953.556</v>
      </c>
      <c r="J166" s="1424">
        <v>41563.798949999997</v>
      </c>
      <c r="K166" s="1422">
        <v>9.4797429700000002</v>
      </c>
      <c r="L166" s="1423">
        <v>13.292450000000001</v>
      </c>
      <c r="M166" s="1423">
        <v>281.77679999999998</v>
      </c>
      <c r="N166" s="1423">
        <v>395.26062999999999</v>
      </c>
      <c r="O166" s="1423">
        <v>176.23309</v>
      </c>
      <c r="P166" s="1423">
        <v>208.21257199999999</v>
      </c>
      <c r="Q166" s="1423">
        <v>43.845710500000003</v>
      </c>
      <c r="R166" s="1423">
        <v>6.3250960000000003</v>
      </c>
      <c r="S166" s="1423">
        <v>54.314111400000009</v>
      </c>
      <c r="T166" s="1423">
        <v>2.4155682999999999</v>
      </c>
      <c r="U166" s="1423">
        <v>13.08550825</v>
      </c>
      <c r="V166" s="1423">
        <v>0.33014085999999998</v>
      </c>
      <c r="W166" s="1423">
        <v>0.22299285999999999</v>
      </c>
      <c r="X166" s="1424">
        <v>1204.79141314</v>
      </c>
      <c r="Y166" s="1425">
        <f>X166+J166</f>
        <v>42768.59036314</v>
      </c>
      <c r="Z166" s="1410"/>
      <c r="AA166" s="1414"/>
      <c r="AB166" s="1414"/>
      <c r="AC166" s="1411"/>
    </row>
    <row r="167" spans="1:29" ht="26.25" customHeight="1" x14ac:dyDescent="0.25">
      <c r="A167" s="1421">
        <v>44166</v>
      </c>
      <c r="B167" s="1422">
        <v>435.454925</v>
      </c>
      <c r="C167" s="1423">
        <v>263.87635</v>
      </c>
      <c r="D167" s="1423">
        <v>417.82074999999998</v>
      </c>
      <c r="E167" s="1423">
        <v>1985.4139</v>
      </c>
      <c r="F167" s="1423">
        <v>2296.77</v>
      </c>
      <c r="G167" s="1423">
        <v>6741.9714999999997</v>
      </c>
      <c r="H167" s="1423">
        <v>29128.797999999999</v>
      </c>
      <c r="I167" s="1423">
        <v>4528.2579999999998</v>
      </c>
      <c r="J167" s="1424">
        <v>45798.363425000003</v>
      </c>
      <c r="K167" s="1422">
        <v>9.4838629700000006</v>
      </c>
      <c r="L167" s="1423">
        <v>13.293200000000001</v>
      </c>
      <c r="M167" s="1423">
        <v>290.33825999999999</v>
      </c>
      <c r="N167" s="1423">
        <v>400.80342999999999</v>
      </c>
      <c r="O167" s="1423">
        <v>178.140005</v>
      </c>
      <c r="P167" s="1423">
        <v>209.199817</v>
      </c>
      <c r="Q167" s="1423">
        <v>43.904316000000001</v>
      </c>
      <c r="R167" s="1423">
        <v>6.3241420000000002</v>
      </c>
      <c r="S167" s="1423">
        <v>54.421084799999996</v>
      </c>
      <c r="T167" s="1423">
        <v>2.4154073999999999</v>
      </c>
      <c r="U167" s="1423">
        <v>13.119683849999999</v>
      </c>
      <c r="V167" s="1423">
        <v>0.33014072</v>
      </c>
      <c r="W167" s="1423">
        <v>0.22299195999999999</v>
      </c>
      <c r="X167" s="1424">
        <v>1221.9933417</v>
      </c>
      <c r="Y167" s="1425">
        <f>X167+J167</f>
        <v>47020.356766700002</v>
      </c>
      <c r="Z167" s="1410"/>
      <c r="AA167" s="1414"/>
      <c r="AB167" s="1414"/>
      <c r="AC167" s="1411"/>
    </row>
    <row r="168" spans="1:29" ht="26.25" customHeight="1" x14ac:dyDescent="0.25">
      <c r="A168" s="1421">
        <v>44197</v>
      </c>
      <c r="B168" s="1422">
        <v>434.04275999999999</v>
      </c>
      <c r="C168" s="1423">
        <v>260.93209999999999</v>
      </c>
      <c r="D168" s="1423">
        <v>417.03095000000002</v>
      </c>
      <c r="E168" s="1423">
        <v>1825.9766</v>
      </c>
      <c r="F168" s="1423">
        <v>2047.4495999999999</v>
      </c>
      <c r="G168" s="1423">
        <v>6173.4684999999999</v>
      </c>
      <c r="H168" s="1423">
        <v>28185.749</v>
      </c>
      <c r="I168" s="1423">
        <v>4393.4480000000003</v>
      </c>
      <c r="J168" s="1424">
        <v>43738.09751</v>
      </c>
      <c r="K168" s="1422">
        <v>9.4840629700000001</v>
      </c>
      <c r="L168" s="1423">
        <v>13.293200000000001</v>
      </c>
      <c r="M168" s="1423">
        <v>292.60296</v>
      </c>
      <c r="N168" s="1423">
        <v>403.36025000000001</v>
      </c>
      <c r="O168" s="1423">
        <v>179.16710499999999</v>
      </c>
      <c r="P168" s="1423">
        <v>209.81726900000001</v>
      </c>
      <c r="Q168" s="1423">
        <v>44.0040865</v>
      </c>
      <c r="R168" s="1423">
        <v>6.3241420000000002</v>
      </c>
      <c r="S168" s="1423">
        <v>54.465453799999999</v>
      </c>
      <c r="T168" s="1423">
        <v>2.4154073999999999</v>
      </c>
      <c r="U168" s="1423">
        <v>13.141474199999999</v>
      </c>
      <c r="V168" s="1423">
        <v>0.33014072</v>
      </c>
      <c r="W168" s="1423">
        <v>0.22299204</v>
      </c>
      <c r="X168" s="1424">
        <v>1228.62554363</v>
      </c>
      <c r="Y168" s="1425">
        <f>X168+J168</f>
        <v>44966.723053629998</v>
      </c>
      <c r="Z168" s="1410"/>
      <c r="AA168" s="1414"/>
      <c r="AB168" s="1414"/>
      <c r="AC168" s="1411"/>
    </row>
    <row r="169" spans="1:29" ht="26.25" customHeight="1" x14ac:dyDescent="0.25">
      <c r="A169" s="1421">
        <v>44228</v>
      </c>
      <c r="B169" s="1422">
        <v>433.07594499999999</v>
      </c>
      <c r="C169" s="1423">
        <v>259.61599999999999</v>
      </c>
      <c r="D169" s="1423">
        <v>414.2201</v>
      </c>
      <c r="E169" s="1423">
        <v>1779.6907000000001</v>
      </c>
      <c r="F169" s="1423">
        <v>1965.1596</v>
      </c>
      <c r="G169" s="1423">
        <v>5793.5550000000003</v>
      </c>
      <c r="H169" s="1423">
        <v>27739.055</v>
      </c>
      <c r="I169" s="1423">
        <v>4413.71</v>
      </c>
      <c r="J169" s="1424">
        <v>42798.082345000003</v>
      </c>
      <c r="K169" s="1422">
        <v>9.4842629700000014</v>
      </c>
      <c r="L169" s="1423">
        <v>13.293699999999999</v>
      </c>
      <c r="M169" s="1423">
        <v>291.65848</v>
      </c>
      <c r="N169" s="1423">
        <v>403.90663999999998</v>
      </c>
      <c r="O169" s="1423">
        <v>179.58129</v>
      </c>
      <c r="P169" s="1423">
        <v>210.13382200000001</v>
      </c>
      <c r="Q169" s="1423">
        <v>44.003413999999999</v>
      </c>
      <c r="R169" s="1423">
        <v>6.3241242499999997</v>
      </c>
      <c r="S169" s="1423">
        <v>54.546619999999997</v>
      </c>
      <c r="T169" s="1423">
        <v>2.4153737999999998</v>
      </c>
      <c r="U169" s="1423">
        <v>13.171817449999999</v>
      </c>
      <c r="V169" s="1423">
        <v>0.33013882</v>
      </c>
      <c r="W169" s="1423">
        <v>0.22299119000000001</v>
      </c>
      <c r="X169" s="1424">
        <v>1229.06967448</v>
      </c>
      <c r="Y169" s="1425">
        <f>X169+J169</f>
        <v>44027.152019480003</v>
      </c>
      <c r="Z169" s="1410"/>
      <c r="AA169" s="1414"/>
      <c r="AB169" s="1414"/>
      <c r="AC169" s="1411"/>
    </row>
    <row r="170" spans="1:29" ht="26.25" customHeight="1" thickBot="1" x14ac:dyDescent="0.3">
      <c r="A170" s="1426" t="s">
        <v>3261</v>
      </c>
      <c r="B170" s="1427">
        <v>432.05441500000001</v>
      </c>
      <c r="C170" s="1428">
        <v>259.82757500000002</v>
      </c>
      <c r="D170" s="1428">
        <v>415.81115</v>
      </c>
      <c r="E170" s="1428">
        <v>1823.711</v>
      </c>
      <c r="F170" s="1429">
        <v>2173.4674</v>
      </c>
      <c r="G170" s="1429">
        <v>5963.1109999999999</v>
      </c>
      <c r="H170" s="1429">
        <v>28572.419000000002</v>
      </c>
      <c r="I170" s="1429">
        <v>4442.3119999999999</v>
      </c>
      <c r="J170" s="1430">
        <v>44082.713539999997</v>
      </c>
      <c r="K170" s="1427">
        <v>9.4844629700000009</v>
      </c>
      <c r="L170" s="1428">
        <v>13.293699999999999</v>
      </c>
      <c r="M170" s="1429">
        <v>293.55817999999999</v>
      </c>
      <c r="N170" s="1429">
        <v>404.19792999999999</v>
      </c>
      <c r="O170" s="1429">
        <v>179.67675</v>
      </c>
      <c r="P170" s="1429">
        <v>210.67364900000001</v>
      </c>
      <c r="Q170" s="1429">
        <v>44.104399000000001</v>
      </c>
      <c r="R170" s="1429">
        <v>6.3241242499999997</v>
      </c>
      <c r="S170" s="1429">
        <v>54.6090996</v>
      </c>
      <c r="T170" s="1429">
        <v>2.4153737999999998</v>
      </c>
      <c r="U170" s="1429">
        <v>13.207285150000001</v>
      </c>
      <c r="V170" s="1429">
        <v>0.33013882</v>
      </c>
      <c r="W170" s="1429">
        <v>0.22299040000000001</v>
      </c>
      <c r="X170" s="1430">
        <v>1232.09508299</v>
      </c>
      <c r="Y170" s="1431">
        <v>45314.80862299</v>
      </c>
      <c r="Z170" s="1410"/>
      <c r="AA170" s="1414"/>
      <c r="AB170" s="1414"/>
      <c r="AC170" s="1411"/>
    </row>
    <row r="171" spans="1:29" s="1437" customFormat="1" ht="18.75" customHeight="1" thickTop="1" x14ac:dyDescent="0.25">
      <c r="A171" s="711" t="s">
        <v>574</v>
      </c>
      <c r="B171" s="1432"/>
      <c r="C171" s="1432"/>
      <c r="D171" s="1432"/>
      <c r="E171" s="1432"/>
      <c r="F171" s="1432"/>
      <c r="G171" s="1432"/>
      <c r="H171" s="1432"/>
      <c r="I171" s="1432"/>
      <c r="J171" s="1433"/>
      <c r="K171" s="1432"/>
      <c r="L171" s="1432"/>
      <c r="M171" s="1432"/>
      <c r="N171" s="1432"/>
      <c r="O171" s="1432"/>
      <c r="P171" s="1432"/>
      <c r="Q171" s="1432"/>
      <c r="R171" s="1432"/>
      <c r="S171" s="1432"/>
      <c r="T171" s="1432"/>
      <c r="U171" s="1432"/>
      <c r="V171" s="1432"/>
      <c r="W171" s="1432"/>
      <c r="X171" s="1433"/>
      <c r="Y171" s="1434"/>
      <c r="Z171" s="715"/>
      <c r="AA171" s="1435"/>
      <c r="AB171" s="1436"/>
      <c r="AC171" s="1436"/>
    </row>
    <row r="172" spans="1:29" s="1437" customFormat="1" ht="18.75" customHeight="1" x14ac:dyDescent="0.25">
      <c r="A172" s="711" t="s">
        <v>3262</v>
      </c>
      <c r="B172" s="1432"/>
      <c r="C172" s="1432"/>
      <c r="D172" s="1432"/>
      <c r="E172" s="1432"/>
      <c r="F172" s="1432"/>
      <c r="G172" s="1432"/>
      <c r="H172" s="1432"/>
      <c r="I172" s="1432"/>
      <c r="J172" s="1433"/>
      <c r="K172" s="1432"/>
      <c r="L172" s="1432"/>
      <c r="M172" s="1432"/>
      <c r="N172" s="1432"/>
      <c r="O172" s="1432"/>
      <c r="P172" s="1432"/>
      <c r="Q172" s="1432"/>
      <c r="R172" s="1432"/>
      <c r="S172" s="1432"/>
      <c r="T172" s="1432"/>
      <c r="U172" s="1432"/>
      <c r="V172" s="1432"/>
      <c r="W172" s="1432"/>
      <c r="X172" s="1433"/>
      <c r="Y172" s="1434"/>
      <c r="Z172" s="715"/>
      <c r="AA172" s="1435"/>
      <c r="AB172" s="1436"/>
      <c r="AC172" s="1436"/>
    </row>
    <row r="173" spans="1:29" s="1437" customFormat="1" ht="16.5" customHeight="1" x14ac:dyDescent="0.25">
      <c r="A173" s="711" t="s">
        <v>429</v>
      </c>
      <c r="B173" s="1438"/>
      <c r="C173" s="1438"/>
      <c r="D173" s="1438"/>
      <c r="E173" s="1439"/>
      <c r="F173" s="1438"/>
      <c r="G173" s="1440"/>
      <c r="H173" s="1438"/>
      <c r="I173" s="1438"/>
      <c r="J173" s="1438"/>
      <c r="K173" s="1439"/>
      <c r="L173" s="1438"/>
      <c r="M173" s="1441"/>
      <c r="N173" s="1438"/>
      <c r="O173" s="1438"/>
      <c r="P173" s="1438"/>
      <c r="Q173" s="1439"/>
      <c r="R173" s="1438"/>
      <c r="S173" s="1442"/>
      <c r="T173" s="1440"/>
      <c r="U173" s="1441"/>
      <c r="V173" s="1441"/>
      <c r="W173" s="1438"/>
      <c r="X173" s="1443"/>
      <c r="Y173" s="1436"/>
      <c r="AA173" s="1436"/>
      <c r="AB173" s="1436"/>
      <c r="AC173" s="1436"/>
    </row>
    <row r="174" spans="1:29" x14ac:dyDescent="0.25">
      <c r="F174" s="1445"/>
      <c r="J174" s="1416"/>
      <c r="M174" s="1446"/>
      <c r="O174" s="1416"/>
      <c r="P174" s="1447"/>
      <c r="R174" s="1448"/>
      <c r="S174" s="1448"/>
      <c r="T174" s="1449"/>
      <c r="U174" s="1449"/>
      <c r="V174" s="1450"/>
      <c r="W174" s="1450"/>
      <c r="X174" s="1447"/>
      <c r="Y174" s="1411"/>
      <c r="AA174" s="1411"/>
      <c r="AB174" s="1411"/>
      <c r="AC174" s="1411"/>
    </row>
    <row r="175" spans="1:29" x14ac:dyDescent="0.25">
      <c r="D175" s="1449"/>
      <c r="E175" s="1449"/>
      <c r="F175" s="1449"/>
      <c r="G175" s="1449"/>
      <c r="H175" s="1449"/>
      <c r="I175" s="1449"/>
      <c r="J175" s="1450"/>
      <c r="O175" s="1450"/>
      <c r="Q175" s="1450"/>
      <c r="S175" s="1449"/>
      <c r="X175" s="1451"/>
      <c r="AA175" s="1411"/>
      <c r="AB175" s="1411"/>
      <c r="AC175" s="1411"/>
    </row>
    <row r="176" spans="1:29" x14ac:dyDescent="0.25">
      <c r="J176" s="1416"/>
      <c r="K176" s="1416"/>
      <c r="L176" s="1416"/>
      <c r="M176" s="1416"/>
      <c r="N176" s="1416"/>
      <c r="O176" s="1416"/>
      <c r="P176" s="1416"/>
      <c r="Q176" s="1416"/>
      <c r="R176" s="1416"/>
      <c r="S176" s="1416"/>
      <c r="T176" s="1416"/>
      <c r="U176" s="1416"/>
      <c r="V176" s="1416"/>
      <c r="X176" s="1452"/>
      <c r="AA176" s="1411"/>
      <c r="AB176" s="1411"/>
      <c r="AC176" s="1411"/>
    </row>
    <row r="177" spans="9:29" x14ac:dyDescent="0.25">
      <c r="I177" s="1444" t="s">
        <v>3263</v>
      </c>
      <c r="AA177" s="1411"/>
      <c r="AB177" s="1411"/>
      <c r="AC177" s="1411"/>
    </row>
    <row r="178" spans="9:29" x14ac:dyDescent="0.25">
      <c r="AA178" s="1411"/>
      <c r="AB178" s="1411"/>
      <c r="AC178" s="1411"/>
    </row>
    <row r="179" spans="9:29" x14ac:dyDescent="0.25">
      <c r="AA179" s="1411"/>
      <c r="AB179" s="1411"/>
      <c r="AC179" s="1411"/>
    </row>
    <row r="180" spans="9:29" x14ac:dyDescent="0.25">
      <c r="AA180" s="1411"/>
      <c r="AB180" s="1411"/>
      <c r="AC180" s="1411"/>
    </row>
    <row r="181" spans="9:29" x14ac:dyDescent="0.25">
      <c r="AA181" s="1411"/>
      <c r="AB181" s="1411"/>
      <c r="AC181" s="1411"/>
    </row>
    <row r="182" spans="9:29" x14ac:dyDescent="0.25">
      <c r="AA182" s="1411"/>
      <c r="AB182" s="1411"/>
      <c r="AC182" s="1411"/>
    </row>
    <row r="183" spans="9:29" x14ac:dyDescent="0.25">
      <c r="AA183" s="1411"/>
      <c r="AB183" s="1411"/>
      <c r="AC183" s="1411"/>
    </row>
    <row r="184" spans="9:29" x14ac:dyDescent="0.25">
      <c r="AA184" s="1411"/>
      <c r="AB184" s="1411"/>
      <c r="AC184" s="1411"/>
    </row>
    <row r="185" spans="9:29" x14ac:dyDescent="0.25">
      <c r="AA185" s="1411"/>
      <c r="AB185" s="1411"/>
      <c r="AC185" s="1411"/>
    </row>
    <row r="186" spans="9:29" x14ac:dyDescent="0.25">
      <c r="AA186" s="1411"/>
      <c r="AC186" s="1411"/>
    </row>
    <row r="187" spans="9:29" x14ac:dyDescent="0.25">
      <c r="AA187" s="1411"/>
      <c r="AC187" s="1411"/>
    </row>
    <row r="188" spans="9:29" x14ac:dyDescent="0.25">
      <c r="AA188" s="1411"/>
    </row>
    <row r="189" spans="9:29" x14ac:dyDescent="0.25">
      <c r="AA189" s="1411"/>
    </row>
    <row r="190" spans="9:29" x14ac:dyDescent="0.25">
      <c r="AA190" s="1411"/>
    </row>
    <row r="191" spans="9:29" x14ac:dyDescent="0.25">
      <c r="AA191" s="1411"/>
    </row>
    <row r="192" spans="9:29" x14ac:dyDescent="0.25">
      <c r="AA192" s="1411"/>
    </row>
    <row r="193" spans="27:27" x14ac:dyDescent="0.25">
      <c r="AA193" s="1411"/>
    </row>
    <row r="194" spans="27:27" x14ac:dyDescent="0.25">
      <c r="AA194" s="1411"/>
    </row>
    <row r="195" spans="27:27" x14ac:dyDescent="0.25">
      <c r="AA195" s="1411"/>
    </row>
    <row r="196" spans="27:27" x14ac:dyDescent="0.25">
      <c r="AA196" s="1411"/>
    </row>
    <row r="197" spans="27:27" x14ac:dyDescent="0.25">
      <c r="AA197" s="1411"/>
    </row>
    <row r="198" spans="27:27" x14ac:dyDescent="0.25">
      <c r="AA198" s="1411"/>
    </row>
    <row r="199" spans="27:27" x14ac:dyDescent="0.25">
      <c r="AA199" s="1411"/>
    </row>
    <row r="200" spans="27:27" x14ac:dyDescent="0.25">
      <c r="AA200" s="1411"/>
    </row>
    <row r="201" spans="27:27" x14ac:dyDescent="0.25">
      <c r="AA201" s="1411"/>
    </row>
    <row r="202" spans="27:27" x14ac:dyDescent="0.25">
      <c r="AA202" s="1411"/>
    </row>
    <row r="203" spans="27:27" x14ac:dyDescent="0.25">
      <c r="AA203" s="1411"/>
    </row>
    <row r="204" spans="27:27" x14ac:dyDescent="0.25">
      <c r="AA204" s="1411"/>
    </row>
    <row r="205" spans="27:27" x14ac:dyDescent="0.25">
      <c r="AA205" s="1411"/>
    </row>
    <row r="206" spans="27:27" x14ac:dyDescent="0.25">
      <c r="AA206" s="1411"/>
    </row>
    <row r="207" spans="27:27" x14ac:dyDescent="0.25">
      <c r="AA207" s="1411"/>
    </row>
    <row r="208" spans="27:27" x14ac:dyDescent="0.25">
      <c r="AA208" s="1411"/>
    </row>
    <row r="209" spans="27:27" x14ac:dyDescent="0.25">
      <c r="AA209" s="1411"/>
    </row>
    <row r="210" spans="27:27" x14ac:dyDescent="0.25">
      <c r="AA210" s="1411"/>
    </row>
    <row r="211" spans="27:27" x14ac:dyDescent="0.25">
      <c r="AA211" s="1411"/>
    </row>
    <row r="212" spans="27:27" x14ac:dyDescent="0.25">
      <c r="AA212" s="1411"/>
    </row>
    <row r="213" spans="27:27" x14ac:dyDescent="0.25">
      <c r="AA213" s="1411"/>
    </row>
    <row r="214" spans="27:27" x14ac:dyDescent="0.25">
      <c r="AA214" s="1411"/>
    </row>
    <row r="215" spans="27:27" x14ac:dyDescent="0.25">
      <c r="AA215" s="1411"/>
    </row>
    <row r="216" spans="27:27" x14ac:dyDescent="0.25">
      <c r="AA216" s="1411"/>
    </row>
    <row r="217" spans="27:27" x14ac:dyDescent="0.25">
      <c r="AA217" s="1411"/>
    </row>
    <row r="218" spans="27:27" x14ac:dyDescent="0.25">
      <c r="AA218" s="1411"/>
    </row>
    <row r="219" spans="27:27" x14ac:dyDescent="0.25">
      <c r="AA219" s="1411"/>
    </row>
    <row r="220" spans="27:27" x14ac:dyDescent="0.25">
      <c r="AA220" s="1411"/>
    </row>
    <row r="221" spans="27:27" x14ac:dyDescent="0.25">
      <c r="AA221" s="1411"/>
    </row>
    <row r="222" spans="27:27" x14ac:dyDescent="0.25">
      <c r="AA222" s="1411"/>
    </row>
    <row r="223" spans="27:27" x14ac:dyDescent="0.25">
      <c r="AA223" s="1411"/>
    </row>
    <row r="224" spans="27:27" x14ac:dyDescent="0.25">
      <c r="AA224" s="1411"/>
    </row>
    <row r="225" spans="27:27" x14ac:dyDescent="0.25">
      <c r="AA225" s="1411"/>
    </row>
    <row r="226" spans="27:27" x14ac:dyDescent="0.25">
      <c r="AA226" s="1411"/>
    </row>
    <row r="227" spans="27:27" x14ac:dyDescent="0.25">
      <c r="AA227" s="1411"/>
    </row>
    <row r="228" spans="27:27" x14ac:dyDescent="0.25">
      <c r="AA228" s="1411"/>
    </row>
    <row r="229" spans="27:27" x14ac:dyDescent="0.25">
      <c r="AA229" s="1411"/>
    </row>
    <row r="230" spans="27:27" x14ac:dyDescent="0.25">
      <c r="AA230" s="1411"/>
    </row>
    <row r="231" spans="27:27" x14ac:dyDescent="0.25">
      <c r="AA231" s="1411"/>
    </row>
    <row r="232" spans="27:27" x14ac:dyDescent="0.25">
      <c r="AA232" s="1411"/>
    </row>
    <row r="233" spans="27:27" x14ac:dyDescent="0.25">
      <c r="AA233" s="1411"/>
    </row>
    <row r="234" spans="27:27" x14ac:dyDescent="0.25">
      <c r="AA234" s="1411"/>
    </row>
    <row r="235" spans="27:27" x14ac:dyDescent="0.25">
      <c r="AA235" s="1411"/>
    </row>
    <row r="236" spans="27:27" x14ac:dyDescent="0.25">
      <c r="AA236" s="1411"/>
    </row>
    <row r="237" spans="27:27" x14ac:dyDescent="0.25">
      <c r="AA237" s="1411"/>
    </row>
    <row r="238" spans="27:27" x14ac:dyDescent="0.25">
      <c r="AA238" s="1411"/>
    </row>
    <row r="239" spans="27:27" x14ac:dyDescent="0.25">
      <c r="AA239" s="1411"/>
    </row>
    <row r="240" spans="27:27" x14ac:dyDescent="0.25">
      <c r="AA240" s="1411"/>
    </row>
    <row r="241" spans="27:27" x14ac:dyDescent="0.25">
      <c r="AA241" s="1411"/>
    </row>
    <row r="242" spans="27:27" x14ac:dyDescent="0.25">
      <c r="AA242" s="1411"/>
    </row>
    <row r="243" spans="27:27" x14ac:dyDescent="0.25">
      <c r="AA243" s="1411"/>
    </row>
    <row r="244" spans="27:27" x14ac:dyDescent="0.25">
      <c r="AA244" s="1411"/>
    </row>
    <row r="245" spans="27:27" x14ac:dyDescent="0.25">
      <c r="AA245" s="1411"/>
    </row>
    <row r="246" spans="27:27" x14ac:dyDescent="0.25">
      <c r="AA246" s="1411"/>
    </row>
    <row r="247" spans="27:27" x14ac:dyDescent="0.25">
      <c r="AA247" s="1411"/>
    </row>
    <row r="248" spans="27:27" x14ac:dyDescent="0.25">
      <c r="AA248" s="1411"/>
    </row>
    <row r="249" spans="27:27" x14ac:dyDescent="0.25">
      <c r="AA249" s="1411"/>
    </row>
    <row r="250" spans="27:27" x14ac:dyDescent="0.25">
      <c r="AA250" s="1411"/>
    </row>
    <row r="251" spans="27:27" x14ac:dyDescent="0.25">
      <c r="AA251" s="1411"/>
    </row>
    <row r="252" spans="27:27" x14ac:dyDescent="0.25">
      <c r="AA252" s="1411"/>
    </row>
    <row r="253" spans="27:27" x14ac:dyDescent="0.25">
      <c r="AA253" s="1411"/>
    </row>
    <row r="254" spans="27:27" x14ac:dyDescent="0.25">
      <c r="AA254" s="1411"/>
    </row>
    <row r="255" spans="27:27" x14ac:dyDescent="0.25">
      <c r="AA255" s="1411"/>
    </row>
    <row r="256" spans="27:27" x14ac:dyDescent="0.25">
      <c r="AA256" s="1411"/>
    </row>
    <row r="257" spans="27:27" x14ac:dyDescent="0.25">
      <c r="AA257" s="1411"/>
    </row>
    <row r="258" spans="27:27" x14ac:dyDescent="0.25">
      <c r="AA258" s="1411"/>
    </row>
    <row r="259" spans="27:27" x14ac:dyDescent="0.25">
      <c r="AA259" s="1411"/>
    </row>
    <row r="260" spans="27:27" x14ac:dyDescent="0.25">
      <c r="AA260" s="1411"/>
    </row>
    <row r="261" spans="27:27" x14ac:dyDescent="0.25">
      <c r="AA261" s="1411"/>
    </row>
    <row r="262" spans="27:27" x14ac:dyDescent="0.25">
      <c r="AA262" s="1411"/>
    </row>
    <row r="263" spans="27:27" x14ac:dyDescent="0.25">
      <c r="AA263" s="1411"/>
    </row>
    <row r="264" spans="27:27" x14ac:dyDescent="0.25">
      <c r="AA264" s="1411"/>
    </row>
    <row r="265" spans="27:27" x14ac:dyDescent="0.25">
      <c r="AA265" s="1411"/>
    </row>
    <row r="266" spans="27:27" x14ac:dyDescent="0.25">
      <c r="AA266" s="1411"/>
    </row>
    <row r="267" spans="27:27" x14ac:dyDescent="0.25">
      <c r="AA267" s="1411"/>
    </row>
    <row r="268" spans="27:27" x14ac:dyDescent="0.25">
      <c r="AA268" s="1411"/>
    </row>
    <row r="269" spans="27:27" x14ac:dyDescent="0.25">
      <c r="AA269" s="1411"/>
    </row>
    <row r="270" spans="27:27" x14ac:dyDescent="0.25">
      <c r="AA270" s="1411"/>
    </row>
    <row r="271" spans="27:27" x14ac:dyDescent="0.25">
      <c r="AA271" s="1411"/>
    </row>
    <row r="272" spans="27:27" x14ac:dyDescent="0.25">
      <c r="AA272" s="1411"/>
    </row>
    <row r="273" spans="27:27" x14ac:dyDescent="0.25">
      <c r="AA273" s="1411"/>
    </row>
    <row r="274" spans="27:27" x14ac:dyDescent="0.25">
      <c r="AA274" s="1411"/>
    </row>
    <row r="275" spans="27:27" x14ac:dyDescent="0.25">
      <c r="AA275" s="1411"/>
    </row>
    <row r="276" spans="27:27" x14ac:dyDescent="0.25">
      <c r="AA276" s="1411"/>
    </row>
    <row r="277" spans="27:27" x14ac:dyDescent="0.25">
      <c r="AA277" s="1411"/>
    </row>
    <row r="278" spans="27:27" x14ac:dyDescent="0.25">
      <c r="AA278" s="1411"/>
    </row>
    <row r="279" spans="27:27" x14ac:dyDescent="0.25">
      <c r="AA279" s="1411"/>
    </row>
    <row r="280" spans="27:27" x14ac:dyDescent="0.25">
      <c r="AA280" s="1411"/>
    </row>
    <row r="281" spans="27:27" x14ac:dyDescent="0.25">
      <c r="AA281" s="1411"/>
    </row>
    <row r="282" spans="27:27" x14ac:dyDescent="0.25">
      <c r="AA282" s="1411"/>
    </row>
    <row r="283" spans="27:27" x14ac:dyDescent="0.25">
      <c r="AA283" s="1411"/>
    </row>
    <row r="284" spans="27:27" x14ac:dyDescent="0.25">
      <c r="AA284" s="1411"/>
    </row>
    <row r="285" spans="27:27" x14ac:dyDescent="0.25">
      <c r="AA285" s="1411"/>
    </row>
    <row r="286" spans="27:27" x14ac:dyDescent="0.25">
      <c r="AA286" s="1411"/>
    </row>
    <row r="287" spans="27:27" x14ac:dyDescent="0.25">
      <c r="AA287" s="1411"/>
    </row>
    <row r="288" spans="27:27" x14ac:dyDescent="0.25">
      <c r="AA288" s="1411"/>
    </row>
    <row r="289" spans="27:27" x14ac:dyDescent="0.25">
      <c r="AA289" s="1411"/>
    </row>
    <row r="290" spans="27:27" x14ac:dyDescent="0.25">
      <c r="AA290" s="1411"/>
    </row>
    <row r="291" spans="27:27" x14ac:dyDescent="0.25">
      <c r="AA291" s="1411"/>
    </row>
    <row r="292" spans="27:27" x14ac:dyDescent="0.25">
      <c r="AA292" s="1411"/>
    </row>
    <row r="293" spans="27:27" x14ac:dyDescent="0.25">
      <c r="AA293" s="1411"/>
    </row>
    <row r="294" spans="27:27" x14ac:dyDescent="0.25">
      <c r="AA294" s="1411"/>
    </row>
    <row r="295" spans="27:27" x14ac:dyDescent="0.25">
      <c r="AA295" s="1411"/>
    </row>
    <row r="296" spans="27:27" x14ac:dyDescent="0.25">
      <c r="AA296" s="1411"/>
    </row>
    <row r="297" spans="27:27" x14ac:dyDescent="0.25">
      <c r="AA297" s="1411"/>
    </row>
    <row r="298" spans="27:27" x14ac:dyDescent="0.25">
      <c r="AA298" s="1411"/>
    </row>
    <row r="299" spans="27:27" x14ac:dyDescent="0.25">
      <c r="AA299" s="1411"/>
    </row>
    <row r="300" spans="27:27" x14ac:dyDescent="0.25">
      <c r="AA300" s="1411"/>
    </row>
    <row r="301" spans="27:27" x14ac:dyDescent="0.25">
      <c r="AA301" s="1411"/>
    </row>
    <row r="302" spans="27:27" x14ac:dyDescent="0.25">
      <c r="AA302" s="1411"/>
    </row>
    <row r="303" spans="27:27" x14ac:dyDescent="0.25">
      <c r="AA303" s="1411"/>
    </row>
    <row r="304" spans="27:27" x14ac:dyDescent="0.25">
      <c r="AA304" s="1411"/>
    </row>
    <row r="305" spans="27:27" x14ac:dyDescent="0.25">
      <c r="AA305" s="1411"/>
    </row>
    <row r="306" spans="27:27" x14ac:dyDescent="0.25">
      <c r="AA306" s="1411"/>
    </row>
    <row r="307" spans="27:27" x14ac:dyDescent="0.25">
      <c r="AA307" s="1411"/>
    </row>
    <row r="308" spans="27:27" x14ac:dyDescent="0.25">
      <c r="AA308" s="1411"/>
    </row>
    <row r="309" spans="27:27" x14ac:dyDescent="0.25">
      <c r="AA309" s="1411"/>
    </row>
    <row r="310" spans="27:27" x14ac:dyDescent="0.25">
      <c r="AA310" s="1411"/>
    </row>
    <row r="311" spans="27:27" x14ac:dyDescent="0.25">
      <c r="AA311" s="1411"/>
    </row>
    <row r="312" spans="27:27" x14ac:dyDescent="0.25">
      <c r="AA312" s="1411"/>
    </row>
    <row r="313" spans="27:27" x14ac:dyDescent="0.25">
      <c r="AA313" s="1411"/>
    </row>
    <row r="314" spans="27:27" x14ac:dyDescent="0.25">
      <c r="AA314" s="1411"/>
    </row>
    <row r="315" spans="27:27" x14ac:dyDescent="0.25">
      <c r="AA315" s="1411"/>
    </row>
    <row r="316" spans="27:27" x14ac:dyDescent="0.25">
      <c r="AA316" s="1411"/>
    </row>
    <row r="317" spans="27:27" x14ac:dyDescent="0.25">
      <c r="AA317" s="1411"/>
    </row>
    <row r="318" spans="27:27" x14ac:dyDescent="0.25">
      <c r="AA318" s="1411"/>
    </row>
    <row r="319" spans="27:27" x14ac:dyDescent="0.25">
      <c r="AA319" s="1411"/>
    </row>
    <row r="320" spans="27:27" x14ac:dyDescent="0.25">
      <c r="AA320" s="1411"/>
    </row>
    <row r="321" spans="27:27" x14ac:dyDescent="0.25">
      <c r="AA321" s="1411"/>
    </row>
    <row r="322" spans="27:27" x14ac:dyDescent="0.25">
      <c r="AA322" s="1411"/>
    </row>
    <row r="323" spans="27:27" x14ac:dyDescent="0.25">
      <c r="AA323" s="1411"/>
    </row>
    <row r="324" spans="27:27" x14ac:dyDescent="0.25">
      <c r="AA324" s="1411"/>
    </row>
    <row r="325" spans="27:27" x14ac:dyDescent="0.25">
      <c r="AA325" s="1411"/>
    </row>
    <row r="326" spans="27:27" x14ac:dyDescent="0.25">
      <c r="AA326" s="1411"/>
    </row>
    <row r="327" spans="27:27" x14ac:dyDescent="0.25">
      <c r="AA327" s="1411"/>
    </row>
    <row r="328" spans="27:27" x14ac:dyDescent="0.25">
      <c r="AA328" s="1411"/>
    </row>
    <row r="329" spans="27:27" x14ac:dyDescent="0.25">
      <c r="AA329" s="1411"/>
    </row>
    <row r="330" spans="27:27" x14ac:dyDescent="0.25">
      <c r="AA330" s="1411"/>
    </row>
    <row r="331" spans="27:27" x14ac:dyDescent="0.25">
      <c r="AA331" s="1411"/>
    </row>
    <row r="332" spans="27:27" x14ac:dyDescent="0.25">
      <c r="AA332" s="1411"/>
    </row>
    <row r="333" spans="27:27" x14ac:dyDescent="0.25">
      <c r="AA333" s="1411"/>
    </row>
    <row r="334" spans="27:27" x14ac:dyDescent="0.25">
      <c r="AA334" s="1411"/>
    </row>
    <row r="335" spans="27:27" x14ac:dyDescent="0.25">
      <c r="AA335" s="1411"/>
    </row>
    <row r="336" spans="27:27" x14ac:dyDescent="0.25">
      <c r="AA336" s="1411"/>
    </row>
    <row r="337" spans="27:27" x14ac:dyDescent="0.25">
      <c r="AA337" s="1411"/>
    </row>
    <row r="338" spans="27:27" x14ac:dyDescent="0.25">
      <c r="AA338" s="1411"/>
    </row>
    <row r="339" spans="27:27" x14ac:dyDescent="0.25">
      <c r="AA339" s="1411"/>
    </row>
    <row r="340" spans="27:27" x14ac:dyDescent="0.25">
      <c r="AA340" s="1411"/>
    </row>
    <row r="341" spans="27:27" x14ac:dyDescent="0.25">
      <c r="AA341" s="1411"/>
    </row>
    <row r="342" spans="27:27" x14ac:dyDescent="0.25">
      <c r="AA342" s="1411"/>
    </row>
    <row r="343" spans="27:27" x14ac:dyDescent="0.25">
      <c r="AA343" s="1411"/>
    </row>
    <row r="344" spans="27:27" x14ac:dyDescent="0.25">
      <c r="AA344" s="1411"/>
    </row>
    <row r="345" spans="27:27" x14ac:dyDescent="0.25">
      <c r="AA345" s="1411"/>
    </row>
    <row r="346" spans="27:27" x14ac:dyDescent="0.25">
      <c r="AA346" s="1411"/>
    </row>
    <row r="347" spans="27:27" x14ac:dyDescent="0.25">
      <c r="AA347" s="1411"/>
    </row>
    <row r="348" spans="27:27" x14ac:dyDescent="0.25">
      <c r="AA348" s="1411"/>
    </row>
    <row r="349" spans="27:27" x14ac:dyDescent="0.25">
      <c r="AA349" s="1411"/>
    </row>
    <row r="350" spans="27:27" x14ac:dyDescent="0.25">
      <c r="AA350" s="1411"/>
    </row>
    <row r="351" spans="27:27" x14ac:dyDescent="0.25">
      <c r="AA351" s="1411"/>
    </row>
    <row r="352" spans="27:27" x14ac:dyDescent="0.25">
      <c r="AA352" s="1411"/>
    </row>
    <row r="353" spans="27:27" x14ac:dyDescent="0.25">
      <c r="AA353" s="1411"/>
    </row>
    <row r="354" spans="27:27" x14ac:dyDescent="0.25">
      <c r="AA354" s="1411"/>
    </row>
    <row r="355" spans="27:27" x14ac:dyDescent="0.25">
      <c r="AA355" s="1411"/>
    </row>
    <row r="356" spans="27:27" x14ac:dyDescent="0.25">
      <c r="AA356" s="1411"/>
    </row>
    <row r="357" spans="27:27" x14ac:dyDescent="0.25">
      <c r="AA357" s="1411"/>
    </row>
    <row r="358" spans="27:27" x14ac:dyDescent="0.25">
      <c r="AA358" s="1411"/>
    </row>
    <row r="359" spans="27:27" x14ac:dyDescent="0.25">
      <c r="AA359" s="1411"/>
    </row>
    <row r="360" spans="27:27" x14ac:dyDescent="0.25">
      <c r="AA360" s="1411"/>
    </row>
    <row r="361" spans="27:27" x14ac:dyDescent="0.25">
      <c r="AA361" s="1411"/>
    </row>
    <row r="362" spans="27:27" x14ac:dyDescent="0.25">
      <c r="AA362" s="1411"/>
    </row>
    <row r="363" spans="27:27" x14ac:dyDescent="0.25">
      <c r="AA363" s="1411"/>
    </row>
    <row r="364" spans="27:27" x14ac:dyDescent="0.25">
      <c r="AA364" s="1411"/>
    </row>
    <row r="365" spans="27:27" x14ac:dyDescent="0.25">
      <c r="AA365" s="1411"/>
    </row>
    <row r="366" spans="27:27" x14ac:dyDescent="0.25">
      <c r="AA366" s="1411"/>
    </row>
    <row r="367" spans="27:27" x14ac:dyDescent="0.25">
      <c r="AA367" s="1411"/>
    </row>
    <row r="368" spans="27:27" x14ac:dyDescent="0.25">
      <c r="AA368" s="1411"/>
    </row>
    <row r="369" spans="27:27" x14ac:dyDescent="0.25">
      <c r="AA369" s="1411"/>
    </row>
    <row r="370" spans="27:27" x14ac:dyDescent="0.25">
      <c r="AA370" s="1411"/>
    </row>
    <row r="371" spans="27:27" x14ac:dyDescent="0.25">
      <c r="AA371" s="1411"/>
    </row>
    <row r="372" spans="27:27" x14ac:dyDescent="0.25">
      <c r="AA372" s="1411"/>
    </row>
    <row r="373" spans="27:27" x14ac:dyDescent="0.25">
      <c r="AA373" s="1411"/>
    </row>
    <row r="374" spans="27:27" x14ac:dyDescent="0.25">
      <c r="AA374" s="1411"/>
    </row>
    <row r="375" spans="27:27" x14ac:dyDescent="0.25">
      <c r="AA375" s="1411"/>
    </row>
    <row r="376" spans="27:27" x14ac:dyDescent="0.25">
      <c r="AA376" s="1411"/>
    </row>
    <row r="377" spans="27:27" x14ac:dyDescent="0.25">
      <c r="AA377" s="1411"/>
    </row>
    <row r="378" spans="27:27" x14ac:dyDescent="0.25">
      <c r="AA378" s="1411"/>
    </row>
    <row r="379" spans="27:27" x14ac:dyDescent="0.25">
      <c r="AA379" s="1411"/>
    </row>
    <row r="380" spans="27:27" x14ac:dyDescent="0.25">
      <c r="AA380" s="1411"/>
    </row>
    <row r="381" spans="27:27" x14ac:dyDescent="0.25">
      <c r="AA381" s="1411"/>
    </row>
    <row r="382" spans="27:27" x14ac:dyDescent="0.25">
      <c r="AA382" s="1411"/>
    </row>
    <row r="383" spans="27:27" x14ac:dyDescent="0.25">
      <c r="AA383" s="1411"/>
    </row>
    <row r="384" spans="27:27" x14ac:dyDescent="0.25">
      <c r="AA384" s="1411"/>
    </row>
    <row r="385" spans="27:27" x14ac:dyDescent="0.25">
      <c r="AA385" s="1411"/>
    </row>
    <row r="386" spans="27:27" x14ac:dyDescent="0.25">
      <c r="AA386" s="1411"/>
    </row>
    <row r="387" spans="27:27" x14ac:dyDescent="0.25">
      <c r="AA387" s="1411"/>
    </row>
    <row r="388" spans="27:27" x14ac:dyDescent="0.25">
      <c r="AA388" s="1411"/>
    </row>
    <row r="389" spans="27:27" x14ac:dyDescent="0.25">
      <c r="AA389" s="1411"/>
    </row>
    <row r="390" spans="27:27" x14ac:dyDescent="0.25">
      <c r="AA390" s="1411"/>
    </row>
    <row r="391" spans="27:27" x14ac:dyDescent="0.25">
      <c r="AA391" s="1411"/>
    </row>
    <row r="392" spans="27:27" x14ac:dyDescent="0.25">
      <c r="AA392" s="1411"/>
    </row>
    <row r="393" spans="27:27" x14ac:dyDescent="0.25">
      <c r="AA393" s="1411"/>
    </row>
    <row r="394" spans="27:27" x14ac:dyDescent="0.25">
      <c r="AA394" s="1411"/>
    </row>
    <row r="395" spans="27:27" x14ac:dyDescent="0.25">
      <c r="AA395" s="1411"/>
    </row>
    <row r="396" spans="27:27" x14ac:dyDescent="0.25">
      <c r="AA396" s="1411"/>
    </row>
    <row r="397" spans="27:27" x14ac:dyDescent="0.25">
      <c r="AA397" s="1411"/>
    </row>
    <row r="398" spans="27:27" x14ac:dyDescent="0.25">
      <c r="AA398" s="1411"/>
    </row>
    <row r="399" spans="27:27" x14ac:dyDescent="0.25">
      <c r="AA399" s="1411"/>
    </row>
    <row r="400" spans="27:27" x14ac:dyDescent="0.25">
      <c r="AA400" s="1411"/>
    </row>
    <row r="401" spans="27:27" x14ac:dyDescent="0.25">
      <c r="AA401" s="1411"/>
    </row>
    <row r="402" spans="27:27" x14ac:dyDescent="0.25">
      <c r="AA402" s="1411"/>
    </row>
    <row r="403" spans="27:27" x14ac:dyDescent="0.25">
      <c r="AA403" s="1411"/>
    </row>
    <row r="404" spans="27:27" x14ac:dyDescent="0.25">
      <c r="AA404" s="1411"/>
    </row>
    <row r="405" spans="27:27" x14ac:dyDescent="0.25">
      <c r="AA405" s="1411"/>
    </row>
    <row r="406" spans="27:27" x14ac:dyDescent="0.25">
      <c r="AA406" s="1411"/>
    </row>
    <row r="407" spans="27:27" x14ac:dyDescent="0.25">
      <c r="AA407" s="1411"/>
    </row>
    <row r="408" spans="27:27" x14ac:dyDescent="0.25">
      <c r="AA408" s="1411"/>
    </row>
    <row r="409" spans="27:27" x14ac:dyDescent="0.25">
      <c r="AA409" s="1411"/>
    </row>
    <row r="410" spans="27:27" x14ac:dyDescent="0.25">
      <c r="AA410" s="1411"/>
    </row>
    <row r="411" spans="27:27" x14ac:dyDescent="0.25">
      <c r="AA411" s="1411"/>
    </row>
    <row r="412" spans="27:27" x14ac:dyDescent="0.25">
      <c r="AA412" s="1411"/>
    </row>
    <row r="413" spans="27:27" x14ac:dyDescent="0.25">
      <c r="AA413" s="1411"/>
    </row>
    <row r="414" spans="27:27" x14ac:dyDescent="0.25">
      <c r="AA414" s="1411"/>
    </row>
    <row r="415" spans="27:27" x14ac:dyDescent="0.25">
      <c r="AA415" s="1411"/>
    </row>
    <row r="416" spans="27:27" x14ac:dyDescent="0.25">
      <c r="AA416" s="1411"/>
    </row>
    <row r="417" spans="27:27" x14ac:dyDescent="0.25">
      <c r="AA417" s="1411"/>
    </row>
    <row r="418" spans="27:27" x14ac:dyDescent="0.25">
      <c r="AA418" s="1411"/>
    </row>
    <row r="419" spans="27:27" x14ac:dyDescent="0.25">
      <c r="AA419" s="1411"/>
    </row>
    <row r="420" spans="27:27" x14ac:dyDescent="0.25">
      <c r="AA420" s="1411"/>
    </row>
    <row r="421" spans="27:27" x14ac:dyDescent="0.25">
      <c r="AA421" s="1411"/>
    </row>
    <row r="422" spans="27:27" x14ac:dyDescent="0.25">
      <c r="AA422" s="1411"/>
    </row>
    <row r="423" spans="27:27" x14ac:dyDescent="0.25">
      <c r="AA423" s="1411"/>
    </row>
    <row r="424" spans="27:27" x14ac:dyDescent="0.25">
      <c r="AA424" s="1411"/>
    </row>
    <row r="425" spans="27:27" x14ac:dyDescent="0.25">
      <c r="AA425" s="1411"/>
    </row>
    <row r="426" spans="27:27" x14ac:dyDescent="0.25">
      <c r="AA426" s="1411"/>
    </row>
    <row r="427" spans="27:27" x14ac:dyDescent="0.25">
      <c r="AA427" s="1411"/>
    </row>
    <row r="428" spans="27:27" x14ac:dyDescent="0.25">
      <c r="AA428" s="1411"/>
    </row>
    <row r="429" spans="27:27" x14ac:dyDescent="0.25">
      <c r="AA429" s="1411"/>
    </row>
    <row r="430" spans="27:27" x14ac:dyDescent="0.25">
      <c r="AA430" s="1411"/>
    </row>
    <row r="431" spans="27:27" x14ac:dyDescent="0.25">
      <c r="AA431" s="1411"/>
    </row>
    <row r="432" spans="27:27" x14ac:dyDescent="0.25">
      <c r="AA432" s="1411"/>
    </row>
    <row r="433" spans="27:27" x14ac:dyDescent="0.25">
      <c r="AA433" s="1411"/>
    </row>
    <row r="434" spans="27:27" x14ac:dyDescent="0.25">
      <c r="AA434" s="1411"/>
    </row>
    <row r="435" spans="27:27" x14ac:dyDescent="0.25">
      <c r="AA435" s="1411"/>
    </row>
    <row r="436" spans="27:27" x14ac:dyDescent="0.25">
      <c r="AA436" s="1411"/>
    </row>
    <row r="437" spans="27:27" x14ac:dyDescent="0.25">
      <c r="AA437" s="1411"/>
    </row>
    <row r="438" spans="27:27" x14ac:dyDescent="0.25">
      <c r="AA438" s="1411"/>
    </row>
    <row r="439" spans="27:27" x14ac:dyDescent="0.25">
      <c r="AA439" s="1411"/>
    </row>
    <row r="440" spans="27:27" x14ac:dyDescent="0.25">
      <c r="AA440" s="1411"/>
    </row>
    <row r="441" spans="27:27" x14ac:dyDescent="0.25">
      <c r="AA441" s="1411"/>
    </row>
    <row r="442" spans="27:27" x14ac:dyDescent="0.25">
      <c r="AA442" s="1411"/>
    </row>
    <row r="443" spans="27:27" x14ac:dyDescent="0.25">
      <c r="AA443" s="1411"/>
    </row>
    <row r="444" spans="27:27" x14ac:dyDescent="0.25">
      <c r="AA444" s="1411"/>
    </row>
    <row r="445" spans="27:27" x14ac:dyDescent="0.25">
      <c r="AA445" s="1411"/>
    </row>
    <row r="446" spans="27:27" x14ac:dyDescent="0.25">
      <c r="AA446" s="1411"/>
    </row>
    <row r="447" spans="27:27" x14ac:dyDescent="0.25">
      <c r="AA447" s="1411"/>
    </row>
    <row r="448" spans="27:27" x14ac:dyDescent="0.25">
      <c r="AA448" s="1411"/>
    </row>
    <row r="449" spans="27:27" x14ac:dyDescent="0.25">
      <c r="AA449" s="1411"/>
    </row>
    <row r="450" spans="27:27" x14ac:dyDescent="0.25">
      <c r="AA450" s="1411"/>
    </row>
    <row r="451" spans="27:27" x14ac:dyDescent="0.25">
      <c r="AA451" s="1411"/>
    </row>
    <row r="452" spans="27:27" x14ac:dyDescent="0.25">
      <c r="AA452" s="1411"/>
    </row>
    <row r="453" spans="27:27" x14ac:dyDescent="0.25">
      <c r="AA453" s="1411"/>
    </row>
    <row r="454" spans="27:27" x14ac:dyDescent="0.25">
      <c r="AA454" s="1411"/>
    </row>
    <row r="455" spans="27:27" x14ac:dyDescent="0.25">
      <c r="AA455" s="1411"/>
    </row>
    <row r="456" spans="27:27" x14ac:dyDescent="0.25">
      <c r="AA456" s="1411"/>
    </row>
    <row r="457" spans="27:27" x14ac:dyDescent="0.25">
      <c r="AA457" s="1411"/>
    </row>
    <row r="458" spans="27:27" x14ac:dyDescent="0.25">
      <c r="AA458" s="1411"/>
    </row>
    <row r="459" spans="27:27" x14ac:dyDescent="0.25">
      <c r="AA459" s="1411"/>
    </row>
    <row r="460" spans="27:27" x14ac:dyDescent="0.25">
      <c r="AA460" s="1411"/>
    </row>
    <row r="461" spans="27:27" x14ac:dyDescent="0.25">
      <c r="AA461" s="1411"/>
    </row>
    <row r="462" spans="27:27" x14ac:dyDescent="0.25">
      <c r="AA462" s="1411"/>
    </row>
    <row r="463" spans="27:27" x14ac:dyDescent="0.25">
      <c r="AA463" s="1411"/>
    </row>
    <row r="464" spans="27:27" x14ac:dyDescent="0.25">
      <c r="AA464" s="1411"/>
    </row>
    <row r="465" spans="27:27" x14ac:dyDescent="0.25">
      <c r="AA465" s="1411"/>
    </row>
    <row r="466" spans="27:27" x14ac:dyDescent="0.25">
      <c r="AA466" s="1411"/>
    </row>
    <row r="467" spans="27:27" x14ac:dyDescent="0.25">
      <c r="AA467" s="1411"/>
    </row>
    <row r="468" spans="27:27" x14ac:dyDescent="0.25">
      <c r="AA468" s="1411"/>
    </row>
    <row r="469" spans="27:27" x14ac:dyDescent="0.25">
      <c r="AA469" s="1411"/>
    </row>
    <row r="470" spans="27:27" x14ac:dyDescent="0.25">
      <c r="AA470" s="1411"/>
    </row>
    <row r="471" spans="27:27" x14ac:dyDescent="0.25">
      <c r="AA471" s="1411"/>
    </row>
    <row r="472" spans="27:27" x14ac:dyDescent="0.25">
      <c r="AA472" s="1411"/>
    </row>
    <row r="473" spans="27:27" x14ac:dyDescent="0.25">
      <c r="AA473" s="1411"/>
    </row>
    <row r="474" spans="27:27" x14ac:dyDescent="0.25">
      <c r="AA474" s="1411"/>
    </row>
    <row r="475" spans="27:27" x14ac:dyDescent="0.25">
      <c r="AA475" s="1411"/>
    </row>
    <row r="476" spans="27:27" x14ac:dyDescent="0.25">
      <c r="AA476" s="1411"/>
    </row>
    <row r="477" spans="27:27" x14ac:dyDescent="0.25">
      <c r="AA477" s="1411"/>
    </row>
    <row r="478" spans="27:27" x14ac:dyDescent="0.25">
      <c r="AA478" s="1411"/>
    </row>
    <row r="479" spans="27:27" x14ac:dyDescent="0.25">
      <c r="AA479" s="1411"/>
    </row>
    <row r="480" spans="27:27" x14ac:dyDescent="0.25">
      <c r="AA480" s="1411"/>
    </row>
    <row r="481" spans="27:27" x14ac:dyDescent="0.25">
      <c r="AA481" s="1411"/>
    </row>
    <row r="482" spans="27:27" x14ac:dyDescent="0.25">
      <c r="AA482" s="1411"/>
    </row>
    <row r="483" spans="27:27" x14ac:dyDescent="0.25">
      <c r="AA483" s="1411"/>
    </row>
    <row r="484" spans="27:27" x14ac:dyDescent="0.25">
      <c r="AA484" s="1411"/>
    </row>
    <row r="485" spans="27:27" x14ac:dyDescent="0.25">
      <c r="AA485" s="1411"/>
    </row>
    <row r="486" spans="27:27" x14ac:dyDescent="0.25">
      <c r="AA486" s="1411"/>
    </row>
    <row r="487" spans="27:27" x14ac:dyDescent="0.25">
      <c r="AA487" s="1411"/>
    </row>
    <row r="488" spans="27:27" x14ac:dyDescent="0.25">
      <c r="AA488" s="1411"/>
    </row>
    <row r="489" spans="27:27" x14ac:dyDescent="0.25">
      <c r="AA489" s="1411"/>
    </row>
    <row r="490" spans="27:27" x14ac:dyDescent="0.25">
      <c r="AA490" s="1411"/>
    </row>
    <row r="491" spans="27:27" x14ac:dyDescent="0.25">
      <c r="AA491" s="1411"/>
    </row>
    <row r="492" spans="27:27" x14ac:dyDescent="0.25">
      <c r="AA492" s="1411"/>
    </row>
    <row r="493" spans="27:27" x14ac:dyDescent="0.25">
      <c r="AA493" s="1411"/>
    </row>
    <row r="494" spans="27:27" x14ac:dyDescent="0.25">
      <c r="AA494" s="1411"/>
    </row>
    <row r="495" spans="27:27" x14ac:dyDescent="0.25">
      <c r="AA495" s="1411"/>
    </row>
    <row r="496" spans="27:27" x14ac:dyDescent="0.25">
      <c r="AA496" s="1411"/>
    </row>
    <row r="497" spans="27:27" x14ac:dyDescent="0.25">
      <c r="AA497" s="1411"/>
    </row>
    <row r="498" spans="27:27" x14ac:dyDescent="0.25">
      <c r="AA498" s="1411"/>
    </row>
    <row r="499" spans="27:27" x14ac:dyDescent="0.25">
      <c r="AA499" s="1411"/>
    </row>
    <row r="500" spans="27:27" x14ac:dyDescent="0.25">
      <c r="AA500" s="1411"/>
    </row>
    <row r="501" spans="27:27" x14ac:dyDescent="0.25">
      <c r="AA501" s="1411"/>
    </row>
    <row r="502" spans="27:27" x14ac:dyDescent="0.25">
      <c r="AA502" s="1411"/>
    </row>
    <row r="503" spans="27:27" x14ac:dyDescent="0.25">
      <c r="AA503" s="1411"/>
    </row>
    <row r="504" spans="27:27" x14ac:dyDescent="0.25">
      <c r="AA504" s="1411"/>
    </row>
    <row r="505" spans="27:27" x14ac:dyDescent="0.25">
      <c r="AA505" s="1411"/>
    </row>
    <row r="506" spans="27:27" x14ac:dyDescent="0.25">
      <c r="AA506" s="1411"/>
    </row>
    <row r="507" spans="27:27" x14ac:dyDescent="0.25">
      <c r="AA507" s="1411"/>
    </row>
    <row r="508" spans="27:27" x14ac:dyDescent="0.25">
      <c r="AA508" s="1411"/>
    </row>
    <row r="509" spans="27:27" x14ac:dyDescent="0.25">
      <c r="AA509" s="1411"/>
    </row>
    <row r="510" spans="27:27" x14ac:dyDescent="0.25">
      <c r="AA510" s="1411"/>
    </row>
    <row r="511" spans="27:27" x14ac:dyDescent="0.25">
      <c r="AA511" s="1411"/>
    </row>
    <row r="512" spans="27:27" x14ac:dyDescent="0.25">
      <c r="AA512" s="1411"/>
    </row>
    <row r="513" spans="27:27" x14ac:dyDescent="0.25">
      <c r="AA513" s="1411"/>
    </row>
    <row r="514" spans="27:27" x14ac:dyDescent="0.25">
      <c r="AA514" s="1411"/>
    </row>
    <row r="515" spans="27:27" x14ac:dyDescent="0.25">
      <c r="AA515" s="1411"/>
    </row>
    <row r="516" spans="27:27" x14ac:dyDescent="0.25">
      <c r="AA516" s="1411"/>
    </row>
    <row r="517" spans="27:27" x14ac:dyDescent="0.25">
      <c r="AA517" s="1411"/>
    </row>
    <row r="518" spans="27:27" x14ac:dyDescent="0.25">
      <c r="AA518" s="1411"/>
    </row>
    <row r="519" spans="27:27" x14ac:dyDescent="0.25">
      <c r="AA519" s="1411"/>
    </row>
    <row r="520" spans="27:27" x14ac:dyDescent="0.25">
      <c r="AA520" s="1411"/>
    </row>
    <row r="521" spans="27:27" x14ac:dyDescent="0.25">
      <c r="AA521" s="1411"/>
    </row>
    <row r="522" spans="27:27" x14ac:dyDescent="0.25">
      <c r="AA522" s="1411"/>
    </row>
    <row r="523" spans="27:27" x14ac:dyDescent="0.25">
      <c r="AA523" s="1411"/>
    </row>
    <row r="524" spans="27:27" x14ac:dyDescent="0.25">
      <c r="AA524" s="1411"/>
    </row>
    <row r="525" spans="27:27" x14ac:dyDescent="0.25">
      <c r="AA525" s="1411"/>
    </row>
    <row r="526" spans="27:27" x14ac:dyDescent="0.25">
      <c r="AA526" s="1411"/>
    </row>
    <row r="527" spans="27:27" x14ac:dyDescent="0.25">
      <c r="AA527" s="1411"/>
    </row>
    <row r="528" spans="27:27" x14ac:dyDescent="0.25">
      <c r="AA528" s="1411"/>
    </row>
    <row r="529" spans="27:27" x14ac:dyDescent="0.25">
      <c r="AA529" s="1411"/>
    </row>
    <row r="530" spans="27:27" x14ac:dyDescent="0.25">
      <c r="AA530" s="1411"/>
    </row>
    <row r="531" spans="27:27" x14ac:dyDescent="0.25">
      <c r="AA531" s="1411"/>
    </row>
    <row r="532" spans="27:27" x14ac:dyDescent="0.25">
      <c r="AA532" s="1411"/>
    </row>
    <row r="533" spans="27:27" x14ac:dyDescent="0.25">
      <c r="AA533" s="1411"/>
    </row>
    <row r="534" spans="27:27" x14ac:dyDescent="0.25">
      <c r="AA534" s="1411"/>
    </row>
    <row r="535" spans="27:27" x14ac:dyDescent="0.25">
      <c r="AA535" s="1411"/>
    </row>
    <row r="536" spans="27:27" x14ac:dyDescent="0.25">
      <c r="AA536" s="1411"/>
    </row>
    <row r="537" spans="27:27" x14ac:dyDescent="0.25">
      <c r="AA537" s="1411"/>
    </row>
    <row r="538" spans="27:27" x14ac:dyDescent="0.25">
      <c r="AA538" s="1411"/>
    </row>
    <row r="539" spans="27:27" x14ac:dyDescent="0.25">
      <c r="AA539" s="1411"/>
    </row>
    <row r="540" spans="27:27" x14ac:dyDescent="0.25">
      <c r="AA540" s="1411"/>
    </row>
    <row r="541" spans="27:27" x14ac:dyDescent="0.25">
      <c r="AA541" s="1411"/>
    </row>
    <row r="542" spans="27:27" x14ac:dyDescent="0.25">
      <c r="AA542" s="1411"/>
    </row>
    <row r="543" spans="27:27" x14ac:dyDescent="0.25">
      <c r="AA543" s="1411"/>
    </row>
    <row r="544" spans="27:27" x14ac:dyDescent="0.25">
      <c r="AA544" s="1411"/>
    </row>
    <row r="545" spans="27:27" x14ac:dyDescent="0.25">
      <c r="AA545" s="1411"/>
    </row>
    <row r="546" spans="27:27" x14ac:dyDescent="0.25">
      <c r="AA546" s="1411"/>
    </row>
    <row r="547" spans="27:27" x14ac:dyDescent="0.25">
      <c r="AA547" s="1411"/>
    </row>
    <row r="548" spans="27:27" x14ac:dyDescent="0.25">
      <c r="AA548" s="1411"/>
    </row>
    <row r="549" spans="27:27" x14ac:dyDescent="0.25">
      <c r="AA549" s="1411"/>
    </row>
    <row r="550" spans="27:27" x14ac:dyDescent="0.25">
      <c r="AA550" s="1411"/>
    </row>
    <row r="551" spans="27:27" x14ac:dyDescent="0.25">
      <c r="AA551" s="1411"/>
    </row>
    <row r="552" spans="27:27" x14ac:dyDescent="0.25">
      <c r="AA552" s="1411"/>
    </row>
    <row r="553" spans="27:27" x14ac:dyDescent="0.25">
      <c r="AA553" s="1411"/>
    </row>
    <row r="554" spans="27:27" x14ac:dyDescent="0.25">
      <c r="AA554" s="1411"/>
    </row>
    <row r="555" spans="27:27" x14ac:dyDescent="0.25">
      <c r="AA555" s="1411"/>
    </row>
    <row r="556" spans="27:27" x14ac:dyDescent="0.25">
      <c r="AA556" s="1411"/>
    </row>
    <row r="557" spans="27:27" x14ac:dyDescent="0.25">
      <c r="AA557" s="1411"/>
    </row>
    <row r="558" spans="27:27" x14ac:dyDescent="0.25">
      <c r="AA558" s="1411"/>
    </row>
    <row r="559" spans="27:27" x14ac:dyDescent="0.25">
      <c r="AA559" s="1411"/>
    </row>
    <row r="560" spans="27:27" x14ac:dyDescent="0.25">
      <c r="AA560" s="1411"/>
    </row>
    <row r="561" spans="27:27" x14ac:dyDescent="0.25">
      <c r="AA561" s="1411"/>
    </row>
    <row r="562" spans="27:27" x14ac:dyDescent="0.25">
      <c r="AA562" s="1411"/>
    </row>
    <row r="563" spans="27:27" x14ac:dyDescent="0.25">
      <c r="AA563" s="1411"/>
    </row>
    <row r="564" spans="27:27" x14ac:dyDescent="0.25">
      <c r="AA564" s="1411"/>
    </row>
    <row r="565" spans="27:27" x14ac:dyDescent="0.25">
      <c r="AA565" s="1411"/>
    </row>
    <row r="566" spans="27:27" x14ac:dyDescent="0.25">
      <c r="AA566" s="1411"/>
    </row>
    <row r="567" spans="27:27" x14ac:dyDescent="0.25">
      <c r="AA567" s="1411"/>
    </row>
    <row r="568" spans="27:27" x14ac:dyDescent="0.25">
      <c r="AA568" s="1411"/>
    </row>
    <row r="569" spans="27:27" x14ac:dyDescent="0.25">
      <c r="AA569" s="1411"/>
    </row>
    <row r="570" spans="27:27" x14ac:dyDescent="0.25">
      <c r="AA570" s="1411"/>
    </row>
    <row r="571" spans="27:27" x14ac:dyDescent="0.25">
      <c r="AA571" s="1411"/>
    </row>
    <row r="572" spans="27:27" x14ac:dyDescent="0.25">
      <c r="AA572" s="1411"/>
    </row>
    <row r="573" spans="27:27" x14ac:dyDescent="0.25">
      <c r="AA573" s="1411"/>
    </row>
    <row r="574" spans="27:27" x14ac:dyDescent="0.25">
      <c r="AA574" s="1411"/>
    </row>
    <row r="575" spans="27:27" x14ac:dyDescent="0.25">
      <c r="AA575" s="1411"/>
    </row>
    <row r="576" spans="27:27" x14ac:dyDescent="0.25">
      <c r="AA576" s="1411"/>
    </row>
    <row r="577" spans="27:27" x14ac:dyDescent="0.25">
      <c r="AA577" s="1411"/>
    </row>
    <row r="578" spans="27:27" x14ac:dyDescent="0.25">
      <c r="AA578" s="1411"/>
    </row>
    <row r="579" spans="27:27" x14ac:dyDescent="0.25">
      <c r="AA579" s="1411"/>
    </row>
    <row r="580" spans="27:27" x14ac:dyDescent="0.25">
      <c r="AA580" s="1411"/>
    </row>
    <row r="581" spans="27:27" x14ac:dyDescent="0.25">
      <c r="AA581" s="1411"/>
    </row>
    <row r="582" spans="27:27" x14ac:dyDescent="0.25">
      <c r="AA582" s="1411"/>
    </row>
    <row r="583" spans="27:27" x14ac:dyDescent="0.25">
      <c r="AA583" s="1411"/>
    </row>
    <row r="584" spans="27:27" x14ac:dyDescent="0.25">
      <c r="AA584" s="1411"/>
    </row>
    <row r="585" spans="27:27" x14ac:dyDescent="0.25">
      <c r="AA585" s="1411"/>
    </row>
    <row r="586" spans="27:27" x14ac:dyDescent="0.25">
      <c r="AA586" s="1411"/>
    </row>
    <row r="587" spans="27:27" x14ac:dyDescent="0.25">
      <c r="AA587" s="1411"/>
    </row>
    <row r="588" spans="27:27" x14ac:dyDescent="0.25">
      <c r="AA588" s="1411"/>
    </row>
    <row r="589" spans="27:27" x14ac:dyDescent="0.25">
      <c r="AA589" s="1411"/>
    </row>
    <row r="590" spans="27:27" x14ac:dyDescent="0.25">
      <c r="AA590" s="1411"/>
    </row>
    <row r="591" spans="27:27" x14ac:dyDescent="0.25">
      <c r="AA591" s="1411"/>
    </row>
    <row r="592" spans="27:27" x14ac:dyDescent="0.25">
      <c r="AA592" s="1411"/>
    </row>
    <row r="593" spans="27:27" x14ac:dyDescent="0.25">
      <c r="AA593" s="1411"/>
    </row>
    <row r="594" spans="27:27" x14ac:dyDescent="0.25">
      <c r="AA594" s="1411"/>
    </row>
    <row r="595" spans="27:27" x14ac:dyDescent="0.25">
      <c r="AA595" s="1411"/>
    </row>
    <row r="596" spans="27:27" x14ac:dyDescent="0.25">
      <c r="AA596" s="1411"/>
    </row>
    <row r="597" spans="27:27" x14ac:dyDescent="0.25">
      <c r="AA597" s="1411"/>
    </row>
    <row r="598" spans="27:27" x14ac:dyDescent="0.25">
      <c r="AA598" s="1411"/>
    </row>
    <row r="599" spans="27:27" x14ac:dyDescent="0.25">
      <c r="AA599" s="1411"/>
    </row>
    <row r="600" spans="27:27" x14ac:dyDescent="0.25">
      <c r="AA600" s="1411"/>
    </row>
    <row r="601" spans="27:27" x14ac:dyDescent="0.25">
      <c r="AA601" s="1411"/>
    </row>
    <row r="602" spans="27:27" x14ac:dyDescent="0.25">
      <c r="AA602" s="1411"/>
    </row>
    <row r="603" spans="27:27" x14ac:dyDescent="0.25">
      <c r="AA603" s="1411"/>
    </row>
    <row r="604" spans="27:27" x14ac:dyDescent="0.25">
      <c r="AA604" s="1411"/>
    </row>
    <row r="605" spans="27:27" x14ac:dyDescent="0.25">
      <c r="AA605" s="1411"/>
    </row>
    <row r="606" spans="27:27" x14ac:dyDescent="0.25">
      <c r="AA606" s="1411"/>
    </row>
    <row r="607" spans="27:27" x14ac:dyDescent="0.25">
      <c r="AA607" s="1411"/>
    </row>
    <row r="608" spans="27:27" x14ac:dyDescent="0.25">
      <c r="AA608" s="1411"/>
    </row>
    <row r="609" spans="27:27" x14ac:dyDescent="0.25">
      <c r="AA609" s="1411"/>
    </row>
    <row r="610" spans="27:27" x14ac:dyDescent="0.25">
      <c r="AA610" s="1411"/>
    </row>
    <row r="611" spans="27:27" x14ac:dyDescent="0.25">
      <c r="AA611" s="1411"/>
    </row>
    <row r="612" spans="27:27" x14ac:dyDescent="0.25">
      <c r="AA612" s="1411"/>
    </row>
    <row r="613" spans="27:27" x14ac:dyDescent="0.25">
      <c r="AA613" s="1411"/>
    </row>
    <row r="614" spans="27:27" x14ac:dyDescent="0.25">
      <c r="AA614" s="1411"/>
    </row>
    <row r="615" spans="27:27" x14ac:dyDescent="0.25">
      <c r="AA615" s="1411"/>
    </row>
    <row r="616" spans="27:27" x14ac:dyDescent="0.25">
      <c r="AA616" s="1411"/>
    </row>
    <row r="617" spans="27:27" x14ac:dyDescent="0.25">
      <c r="AA617" s="1411"/>
    </row>
    <row r="618" spans="27:27" x14ac:dyDescent="0.25">
      <c r="AA618" s="1411"/>
    </row>
    <row r="619" spans="27:27" x14ac:dyDescent="0.25">
      <c r="AA619" s="1411"/>
    </row>
    <row r="620" spans="27:27" x14ac:dyDescent="0.25">
      <c r="AA620" s="1411"/>
    </row>
    <row r="621" spans="27:27" x14ac:dyDescent="0.25">
      <c r="AA621" s="1411"/>
    </row>
    <row r="622" spans="27:27" x14ac:dyDescent="0.25">
      <c r="AA622" s="1411"/>
    </row>
    <row r="623" spans="27:27" x14ac:dyDescent="0.25">
      <c r="AA623" s="1411"/>
    </row>
    <row r="624" spans="27:27" x14ac:dyDescent="0.25">
      <c r="AA624" s="1411"/>
    </row>
    <row r="625" spans="27:27" x14ac:dyDescent="0.25">
      <c r="AA625" s="1411"/>
    </row>
    <row r="626" spans="27:27" x14ac:dyDescent="0.25">
      <c r="AA626" s="1411"/>
    </row>
    <row r="627" spans="27:27" x14ac:dyDescent="0.25">
      <c r="AA627" s="1411"/>
    </row>
    <row r="628" spans="27:27" x14ac:dyDescent="0.25">
      <c r="AA628" s="1411"/>
    </row>
    <row r="629" spans="27:27" x14ac:dyDescent="0.25">
      <c r="AA629" s="1411"/>
    </row>
    <row r="630" spans="27:27" x14ac:dyDescent="0.25">
      <c r="AA630" s="1411"/>
    </row>
    <row r="631" spans="27:27" x14ac:dyDescent="0.25">
      <c r="AA631" s="1411"/>
    </row>
    <row r="632" spans="27:27" x14ac:dyDescent="0.25">
      <c r="AA632" s="1411"/>
    </row>
    <row r="633" spans="27:27" x14ac:dyDescent="0.25">
      <c r="AA633" s="1411"/>
    </row>
    <row r="634" spans="27:27" x14ac:dyDescent="0.25">
      <c r="AA634" s="1411"/>
    </row>
    <row r="635" spans="27:27" x14ac:dyDescent="0.25">
      <c r="AA635" s="1411"/>
    </row>
    <row r="636" spans="27:27" x14ac:dyDescent="0.25">
      <c r="AA636" s="1411"/>
    </row>
    <row r="637" spans="27:27" x14ac:dyDescent="0.25">
      <c r="AA637" s="1411"/>
    </row>
    <row r="638" spans="27:27" x14ac:dyDescent="0.25">
      <c r="AA638" s="1411"/>
    </row>
    <row r="639" spans="27:27" x14ac:dyDescent="0.25">
      <c r="AA639" s="1411"/>
    </row>
    <row r="640" spans="27:27" x14ac:dyDescent="0.25">
      <c r="AA640" s="1411"/>
    </row>
    <row r="641" spans="27:27" x14ac:dyDescent="0.25">
      <c r="AA641" s="1411"/>
    </row>
    <row r="642" spans="27:27" x14ac:dyDescent="0.25">
      <c r="AA642" s="1411"/>
    </row>
    <row r="643" spans="27:27" x14ac:dyDescent="0.25">
      <c r="AA643" s="1411"/>
    </row>
    <row r="644" spans="27:27" x14ac:dyDescent="0.25">
      <c r="AA644" s="1411"/>
    </row>
    <row r="645" spans="27:27" x14ac:dyDescent="0.25">
      <c r="AA645" s="1411"/>
    </row>
    <row r="646" spans="27:27" x14ac:dyDescent="0.25">
      <c r="AA646" s="1411"/>
    </row>
    <row r="647" spans="27:27" x14ac:dyDescent="0.25">
      <c r="AA647" s="1411"/>
    </row>
    <row r="648" spans="27:27" x14ac:dyDescent="0.25">
      <c r="AA648" s="1411"/>
    </row>
    <row r="649" spans="27:27" x14ac:dyDescent="0.25">
      <c r="AA649" s="1411"/>
    </row>
    <row r="650" spans="27:27" x14ac:dyDescent="0.25">
      <c r="AA650" s="1411"/>
    </row>
    <row r="651" spans="27:27" x14ac:dyDescent="0.25">
      <c r="AA651" s="1411"/>
    </row>
    <row r="652" spans="27:27" x14ac:dyDescent="0.25">
      <c r="AA652" s="1411"/>
    </row>
    <row r="653" spans="27:27" x14ac:dyDescent="0.25">
      <c r="AA653" s="1411"/>
    </row>
    <row r="654" spans="27:27" x14ac:dyDescent="0.25">
      <c r="AA654" s="1411"/>
    </row>
    <row r="655" spans="27:27" x14ac:dyDescent="0.25">
      <c r="AA655" s="1411"/>
    </row>
    <row r="656" spans="27:27" x14ac:dyDescent="0.25">
      <c r="AA656" s="1411"/>
    </row>
    <row r="657" spans="27:27" x14ac:dyDescent="0.25">
      <c r="AA657" s="1411"/>
    </row>
    <row r="658" spans="27:27" x14ac:dyDescent="0.25">
      <c r="AA658" s="1411"/>
    </row>
    <row r="659" spans="27:27" x14ac:dyDescent="0.25">
      <c r="AA659" s="1411"/>
    </row>
    <row r="660" spans="27:27" x14ac:dyDescent="0.25">
      <c r="AA660" s="1411"/>
    </row>
    <row r="661" spans="27:27" x14ac:dyDescent="0.25">
      <c r="AA661" s="1411"/>
    </row>
    <row r="662" spans="27:27" x14ac:dyDescent="0.25">
      <c r="AA662" s="1411"/>
    </row>
    <row r="663" spans="27:27" x14ac:dyDescent="0.25">
      <c r="AA663" s="1411"/>
    </row>
    <row r="664" spans="27:27" x14ac:dyDescent="0.25">
      <c r="AA664" s="1411"/>
    </row>
    <row r="665" spans="27:27" x14ac:dyDescent="0.25">
      <c r="AA665" s="1411"/>
    </row>
    <row r="666" spans="27:27" x14ac:dyDescent="0.25">
      <c r="AA666" s="1411"/>
    </row>
    <row r="667" spans="27:27" x14ac:dyDescent="0.25">
      <c r="AA667" s="1411"/>
    </row>
    <row r="668" spans="27:27" x14ac:dyDescent="0.25">
      <c r="AA668" s="1411"/>
    </row>
    <row r="669" spans="27:27" x14ac:dyDescent="0.25">
      <c r="AA669" s="1411"/>
    </row>
    <row r="670" spans="27:27" x14ac:dyDescent="0.25">
      <c r="AA670" s="1411"/>
    </row>
    <row r="671" spans="27:27" x14ac:dyDescent="0.25">
      <c r="AA671" s="1411"/>
    </row>
    <row r="672" spans="27:27" x14ac:dyDescent="0.25">
      <c r="AA672" s="1411"/>
    </row>
    <row r="673" spans="27:27" x14ac:dyDescent="0.25">
      <c r="AA673" s="1411"/>
    </row>
    <row r="674" spans="27:27" x14ac:dyDescent="0.25">
      <c r="AA674" s="1411"/>
    </row>
    <row r="675" spans="27:27" x14ac:dyDescent="0.25">
      <c r="AA675" s="1411"/>
    </row>
    <row r="676" spans="27:27" x14ac:dyDescent="0.25">
      <c r="AA676" s="1411"/>
    </row>
    <row r="677" spans="27:27" x14ac:dyDescent="0.25">
      <c r="AA677" s="1411"/>
    </row>
    <row r="678" spans="27:27" x14ac:dyDescent="0.25">
      <c r="AA678" s="1411"/>
    </row>
    <row r="679" spans="27:27" x14ac:dyDescent="0.25">
      <c r="AA679" s="1411"/>
    </row>
    <row r="680" spans="27:27" x14ac:dyDescent="0.25">
      <c r="AA680" s="1411"/>
    </row>
    <row r="681" spans="27:27" x14ac:dyDescent="0.25">
      <c r="AA681" s="1411"/>
    </row>
    <row r="682" spans="27:27" x14ac:dyDescent="0.25">
      <c r="AA682" s="1411"/>
    </row>
    <row r="683" spans="27:27" x14ac:dyDescent="0.25">
      <c r="AA683" s="1411"/>
    </row>
    <row r="684" spans="27:27" x14ac:dyDescent="0.25">
      <c r="AA684" s="1411"/>
    </row>
    <row r="685" spans="27:27" x14ac:dyDescent="0.25">
      <c r="AA685" s="1411"/>
    </row>
    <row r="686" spans="27:27" x14ac:dyDescent="0.25">
      <c r="AA686" s="1411"/>
    </row>
    <row r="687" spans="27:27" x14ac:dyDescent="0.25">
      <c r="AA687" s="1411"/>
    </row>
    <row r="688" spans="27:27" x14ac:dyDescent="0.25">
      <c r="AA688" s="1411"/>
    </row>
    <row r="689" spans="27:27" x14ac:dyDescent="0.25">
      <c r="AA689" s="1411"/>
    </row>
    <row r="690" spans="27:27" x14ac:dyDescent="0.25">
      <c r="AA690" s="1411"/>
    </row>
    <row r="691" spans="27:27" x14ac:dyDescent="0.25">
      <c r="AA691" s="1411"/>
    </row>
    <row r="692" spans="27:27" x14ac:dyDescent="0.25">
      <c r="AA692" s="1411"/>
    </row>
    <row r="693" spans="27:27" x14ac:dyDescent="0.25">
      <c r="AA693" s="1411"/>
    </row>
    <row r="694" spans="27:27" x14ac:dyDescent="0.25">
      <c r="AA694" s="1411"/>
    </row>
    <row r="695" spans="27:27" x14ac:dyDescent="0.25">
      <c r="AA695" s="1411"/>
    </row>
    <row r="696" spans="27:27" x14ac:dyDescent="0.25">
      <c r="AA696" s="1411"/>
    </row>
    <row r="697" spans="27:27" x14ac:dyDescent="0.25">
      <c r="AA697" s="1411"/>
    </row>
    <row r="698" spans="27:27" x14ac:dyDescent="0.25">
      <c r="AA698" s="1411"/>
    </row>
    <row r="699" spans="27:27" x14ac:dyDescent="0.25">
      <c r="AA699" s="1411"/>
    </row>
    <row r="700" spans="27:27" x14ac:dyDescent="0.25">
      <c r="AA700" s="1411"/>
    </row>
    <row r="701" spans="27:27" x14ac:dyDescent="0.25">
      <c r="AA701" s="1411"/>
    </row>
    <row r="702" spans="27:27" x14ac:dyDescent="0.25">
      <c r="AA702" s="1411"/>
    </row>
    <row r="703" spans="27:27" x14ac:dyDescent="0.25">
      <c r="AA703" s="1411"/>
    </row>
    <row r="704" spans="27:27" x14ac:dyDescent="0.25">
      <c r="AA704" s="1411"/>
    </row>
    <row r="705" spans="27:27" x14ac:dyDescent="0.25">
      <c r="AA705" s="1411"/>
    </row>
    <row r="706" spans="27:27" x14ac:dyDescent="0.25">
      <c r="AA706" s="1411"/>
    </row>
    <row r="707" spans="27:27" x14ac:dyDescent="0.25">
      <c r="AA707" s="1411"/>
    </row>
    <row r="708" spans="27:27" x14ac:dyDescent="0.25">
      <c r="AA708" s="1411"/>
    </row>
    <row r="709" spans="27:27" x14ac:dyDescent="0.25">
      <c r="AA709" s="1411"/>
    </row>
    <row r="710" spans="27:27" x14ac:dyDescent="0.25">
      <c r="AA710" s="1411"/>
    </row>
    <row r="711" spans="27:27" x14ac:dyDescent="0.25">
      <c r="AA711" s="1411"/>
    </row>
    <row r="712" spans="27:27" x14ac:dyDescent="0.25">
      <c r="AA712" s="1411"/>
    </row>
    <row r="713" spans="27:27" x14ac:dyDescent="0.25">
      <c r="AA713" s="1411"/>
    </row>
    <row r="714" spans="27:27" x14ac:dyDescent="0.25">
      <c r="AA714" s="1411"/>
    </row>
    <row r="715" spans="27:27" x14ac:dyDescent="0.25">
      <c r="AA715" s="1411"/>
    </row>
    <row r="716" spans="27:27" x14ac:dyDescent="0.25">
      <c r="AA716" s="1411"/>
    </row>
    <row r="717" spans="27:27" x14ac:dyDescent="0.25">
      <c r="AA717" s="1411"/>
    </row>
    <row r="718" spans="27:27" x14ac:dyDescent="0.25">
      <c r="AA718" s="1411"/>
    </row>
    <row r="719" spans="27:27" x14ac:dyDescent="0.25">
      <c r="AA719" s="1411"/>
    </row>
    <row r="720" spans="27:27" x14ac:dyDescent="0.25">
      <c r="AA720" s="1411"/>
    </row>
    <row r="721" spans="27:27" x14ac:dyDescent="0.25">
      <c r="AA721" s="1411"/>
    </row>
    <row r="722" spans="27:27" x14ac:dyDescent="0.25">
      <c r="AA722" s="1411"/>
    </row>
    <row r="723" spans="27:27" x14ac:dyDescent="0.25">
      <c r="AA723" s="1411"/>
    </row>
    <row r="724" spans="27:27" x14ac:dyDescent="0.25">
      <c r="AA724" s="1411"/>
    </row>
    <row r="725" spans="27:27" x14ac:dyDescent="0.25">
      <c r="AA725" s="1411"/>
    </row>
    <row r="726" spans="27:27" x14ac:dyDescent="0.25">
      <c r="AA726" s="1411"/>
    </row>
    <row r="727" spans="27:27" x14ac:dyDescent="0.25">
      <c r="AA727" s="1411"/>
    </row>
    <row r="728" spans="27:27" x14ac:dyDescent="0.25">
      <c r="AA728" s="1411"/>
    </row>
    <row r="729" spans="27:27" x14ac:dyDescent="0.25">
      <c r="AA729" s="1411"/>
    </row>
    <row r="730" spans="27:27" x14ac:dyDescent="0.25">
      <c r="AA730" s="1411"/>
    </row>
    <row r="731" spans="27:27" x14ac:dyDescent="0.25">
      <c r="AA731" s="1411"/>
    </row>
    <row r="732" spans="27:27" x14ac:dyDescent="0.25">
      <c r="AA732" s="1411"/>
    </row>
    <row r="733" spans="27:27" x14ac:dyDescent="0.25">
      <c r="AA733" s="1411"/>
    </row>
    <row r="734" spans="27:27" x14ac:dyDescent="0.25">
      <c r="AA734" s="1411"/>
    </row>
    <row r="735" spans="27:27" x14ac:dyDescent="0.25">
      <c r="AA735" s="1411"/>
    </row>
    <row r="736" spans="27:27" x14ac:dyDescent="0.25">
      <c r="AA736" s="1411"/>
    </row>
    <row r="737" spans="27:27" x14ac:dyDescent="0.25">
      <c r="AA737" s="1411"/>
    </row>
    <row r="738" spans="27:27" x14ac:dyDescent="0.25">
      <c r="AA738" s="1411"/>
    </row>
    <row r="739" spans="27:27" x14ac:dyDescent="0.25">
      <c r="AA739" s="1411"/>
    </row>
    <row r="740" spans="27:27" x14ac:dyDescent="0.25">
      <c r="AA740" s="1411"/>
    </row>
    <row r="741" spans="27:27" x14ac:dyDescent="0.25">
      <c r="AA741" s="1411"/>
    </row>
    <row r="742" spans="27:27" x14ac:dyDescent="0.25">
      <c r="AA742" s="1411"/>
    </row>
    <row r="743" spans="27:27" x14ac:dyDescent="0.25">
      <c r="AA743" s="1411"/>
    </row>
    <row r="744" spans="27:27" x14ac:dyDescent="0.25">
      <c r="AA744" s="1411"/>
    </row>
    <row r="745" spans="27:27" x14ac:dyDescent="0.25">
      <c r="AA745" s="1411"/>
    </row>
    <row r="746" spans="27:27" x14ac:dyDescent="0.25">
      <c r="AA746" s="1411"/>
    </row>
    <row r="747" spans="27:27" x14ac:dyDescent="0.25">
      <c r="AA747" s="1411"/>
    </row>
    <row r="748" spans="27:27" x14ac:dyDescent="0.25">
      <c r="AA748" s="1411"/>
    </row>
    <row r="749" spans="27:27" x14ac:dyDescent="0.25">
      <c r="AA749" s="1411"/>
    </row>
    <row r="750" spans="27:27" x14ac:dyDescent="0.25">
      <c r="AA750" s="1411"/>
    </row>
    <row r="751" spans="27:27" x14ac:dyDescent="0.25">
      <c r="AA751" s="1411"/>
    </row>
    <row r="752" spans="27:27" x14ac:dyDescent="0.25">
      <c r="AA752" s="1411"/>
    </row>
    <row r="753" spans="27:27" x14ac:dyDescent="0.25">
      <c r="AA753" s="1411"/>
    </row>
    <row r="754" spans="27:27" x14ac:dyDescent="0.25">
      <c r="AA754" s="1411"/>
    </row>
    <row r="755" spans="27:27" x14ac:dyDescent="0.25">
      <c r="AA755" s="1411"/>
    </row>
    <row r="756" spans="27:27" x14ac:dyDescent="0.25">
      <c r="AA756" s="1411"/>
    </row>
    <row r="757" spans="27:27" x14ac:dyDescent="0.25">
      <c r="AA757" s="1411"/>
    </row>
    <row r="758" spans="27:27" x14ac:dyDescent="0.25">
      <c r="AA758" s="1411"/>
    </row>
    <row r="759" spans="27:27" x14ac:dyDescent="0.25">
      <c r="AA759" s="1411"/>
    </row>
    <row r="760" spans="27:27" x14ac:dyDescent="0.25">
      <c r="AA760" s="1411"/>
    </row>
    <row r="761" spans="27:27" x14ac:dyDescent="0.25">
      <c r="AA761" s="1411"/>
    </row>
    <row r="762" spans="27:27" x14ac:dyDescent="0.25">
      <c r="AA762" s="1411"/>
    </row>
    <row r="763" spans="27:27" x14ac:dyDescent="0.25">
      <c r="AA763" s="1411"/>
    </row>
    <row r="764" spans="27:27" x14ac:dyDescent="0.25">
      <c r="AA764" s="1411"/>
    </row>
    <row r="765" spans="27:27" x14ac:dyDescent="0.25">
      <c r="AA765" s="1411"/>
    </row>
    <row r="766" spans="27:27" x14ac:dyDescent="0.25">
      <c r="AA766" s="1411"/>
    </row>
    <row r="767" spans="27:27" x14ac:dyDescent="0.25">
      <c r="AA767" s="1411"/>
    </row>
    <row r="768" spans="27:27" x14ac:dyDescent="0.25">
      <c r="AA768" s="1411"/>
    </row>
    <row r="769" spans="27:27" x14ac:dyDescent="0.25">
      <c r="AA769" s="1411"/>
    </row>
    <row r="770" spans="27:27" x14ac:dyDescent="0.25">
      <c r="AA770" s="1411"/>
    </row>
    <row r="771" spans="27:27" x14ac:dyDescent="0.25">
      <c r="AA771" s="1411"/>
    </row>
    <row r="772" spans="27:27" x14ac:dyDescent="0.25">
      <c r="AA772" s="1411"/>
    </row>
    <row r="773" spans="27:27" x14ac:dyDescent="0.25">
      <c r="AA773" s="1411"/>
    </row>
    <row r="774" spans="27:27" x14ac:dyDescent="0.25">
      <c r="AA774" s="1411"/>
    </row>
    <row r="775" spans="27:27" x14ac:dyDescent="0.25">
      <c r="AA775" s="1411"/>
    </row>
    <row r="776" spans="27:27" x14ac:dyDescent="0.25">
      <c r="AA776" s="1411"/>
    </row>
    <row r="777" spans="27:27" x14ac:dyDescent="0.25">
      <c r="AA777" s="1411"/>
    </row>
    <row r="778" spans="27:27" x14ac:dyDescent="0.25">
      <c r="AA778" s="1411"/>
    </row>
    <row r="779" spans="27:27" x14ac:dyDescent="0.25">
      <c r="AA779" s="1411"/>
    </row>
    <row r="780" spans="27:27" x14ac:dyDescent="0.25">
      <c r="AA780" s="1411"/>
    </row>
    <row r="781" spans="27:27" x14ac:dyDescent="0.25">
      <c r="AA781" s="1411"/>
    </row>
    <row r="782" spans="27:27" x14ac:dyDescent="0.25">
      <c r="AA782" s="1411"/>
    </row>
    <row r="783" spans="27:27" x14ac:dyDescent="0.25">
      <c r="AA783" s="1411"/>
    </row>
    <row r="784" spans="27:27" x14ac:dyDescent="0.25">
      <c r="AA784" s="1411"/>
    </row>
    <row r="785" spans="27:27" x14ac:dyDescent="0.25">
      <c r="AA785" s="1411"/>
    </row>
    <row r="786" spans="27:27" x14ac:dyDescent="0.25">
      <c r="AA786" s="1411"/>
    </row>
    <row r="787" spans="27:27" x14ac:dyDescent="0.25">
      <c r="AA787" s="1411"/>
    </row>
    <row r="788" spans="27:27" x14ac:dyDescent="0.25">
      <c r="AA788" s="1411"/>
    </row>
    <row r="789" spans="27:27" x14ac:dyDescent="0.25">
      <c r="AA789" s="1411"/>
    </row>
    <row r="790" spans="27:27" x14ac:dyDescent="0.25">
      <c r="AA790" s="1411"/>
    </row>
    <row r="791" spans="27:27" x14ac:dyDescent="0.25">
      <c r="AA791" s="1411"/>
    </row>
    <row r="792" spans="27:27" x14ac:dyDescent="0.25">
      <c r="AA792" s="1411"/>
    </row>
    <row r="793" spans="27:27" x14ac:dyDescent="0.25">
      <c r="AA793" s="1411"/>
    </row>
    <row r="794" spans="27:27" x14ac:dyDescent="0.25">
      <c r="AA794" s="1411"/>
    </row>
    <row r="795" spans="27:27" x14ac:dyDescent="0.25">
      <c r="AA795" s="1411"/>
    </row>
    <row r="796" spans="27:27" x14ac:dyDescent="0.25">
      <c r="AA796" s="1411"/>
    </row>
    <row r="797" spans="27:27" x14ac:dyDescent="0.25">
      <c r="AA797" s="1411"/>
    </row>
    <row r="798" spans="27:27" x14ac:dyDescent="0.25">
      <c r="AA798" s="1411"/>
    </row>
    <row r="799" spans="27:27" x14ac:dyDescent="0.25">
      <c r="AA799" s="1411"/>
    </row>
    <row r="800" spans="27:27" x14ac:dyDescent="0.25">
      <c r="AA800" s="1411"/>
    </row>
    <row r="801" spans="27:27" x14ac:dyDescent="0.25">
      <c r="AA801" s="1411"/>
    </row>
    <row r="802" spans="27:27" x14ac:dyDescent="0.25">
      <c r="AA802" s="1411"/>
    </row>
    <row r="803" spans="27:27" x14ac:dyDescent="0.25">
      <c r="AA803" s="1411"/>
    </row>
    <row r="804" spans="27:27" x14ac:dyDescent="0.25">
      <c r="AA804" s="1411"/>
    </row>
    <row r="805" spans="27:27" x14ac:dyDescent="0.25">
      <c r="AA805" s="1411"/>
    </row>
    <row r="806" spans="27:27" x14ac:dyDescent="0.25">
      <c r="AA806" s="1411"/>
    </row>
    <row r="807" spans="27:27" x14ac:dyDescent="0.25">
      <c r="AA807" s="1411"/>
    </row>
    <row r="808" spans="27:27" x14ac:dyDescent="0.25">
      <c r="AA808" s="1411"/>
    </row>
    <row r="809" spans="27:27" x14ac:dyDescent="0.25">
      <c r="AA809" s="1411"/>
    </row>
    <row r="810" spans="27:27" x14ac:dyDescent="0.25">
      <c r="AA810" s="1411"/>
    </row>
    <row r="811" spans="27:27" x14ac:dyDescent="0.25">
      <c r="AA811" s="1411"/>
    </row>
    <row r="812" spans="27:27" x14ac:dyDescent="0.25">
      <c r="AA812" s="1411"/>
    </row>
    <row r="813" spans="27:27" x14ac:dyDescent="0.25">
      <c r="AA813" s="1411"/>
    </row>
    <row r="814" spans="27:27" x14ac:dyDescent="0.25">
      <c r="AA814" s="1411"/>
    </row>
    <row r="815" spans="27:27" x14ac:dyDescent="0.25">
      <c r="AA815" s="1411"/>
    </row>
    <row r="816" spans="27:27" x14ac:dyDescent="0.25">
      <c r="AA816" s="1411"/>
    </row>
    <row r="817" spans="27:27" x14ac:dyDescent="0.25">
      <c r="AA817" s="1411"/>
    </row>
    <row r="818" spans="27:27" x14ac:dyDescent="0.25">
      <c r="AA818" s="1411"/>
    </row>
    <row r="819" spans="27:27" x14ac:dyDescent="0.25">
      <c r="AA819" s="1411"/>
    </row>
    <row r="820" spans="27:27" x14ac:dyDescent="0.25">
      <c r="AA820" s="1411"/>
    </row>
    <row r="821" spans="27:27" x14ac:dyDescent="0.25">
      <c r="AA821" s="1411"/>
    </row>
    <row r="822" spans="27:27" x14ac:dyDescent="0.25">
      <c r="AA822" s="1411"/>
    </row>
    <row r="823" spans="27:27" x14ac:dyDescent="0.25">
      <c r="AA823" s="1411"/>
    </row>
    <row r="824" spans="27:27" x14ac:dyDescent="0.25">
      <c r="AA824" s="1411"/>
    </row>
    <row r="825" spans="27:27" x14ac:dyDescent="0.25">
      <c r="AA825" s="1411"/>
    </row>
    <row r="826" spans="27:27" x14ac:dyDescent="0.25">
      <c r="AA826" s="1411"/>
    </row>
    <row r="827" spans="27:27" x14ac:dyDescent="0.25">
      <c r="AA827" s="1411"/>
    </row>
    <row r="828" spans="27:27" x14ac:dyDescent="0.25">
      <c r="AA828" s="1411"/>
    </row>
    <row r="829" spans="27:27" x14ac:dyDescent="0.25">
      <c r="AA829" s="1411"/>
    </row>
    <row r="830" spans="27:27" x14ac:dyDescent="0.25">
      <c r="AA830" s="1411"/>
    </row>
    <row r="831" spans="27:27" x14ac:dyDescent="0.25">
      <c r="AA831" s="1411"/>
    </row>
    <row r="832" spans="27:27" x14ac:dyDescent="0.25">
      <c r="AA832" s="1411"/>
    </row>
    <row r="833" spans="27:27" x14ac:dyDescent="0.25">
      <c r="AA833" s="1411"/>
    </row>
    <row r="834" spans="27:27" x14ac:dyDescent="0.25">
      <c r="AA834" s="1411"/>
    </row>
    <row r="835" spans="27:27" x14ac:dyDescent="0.25">
      <c r="AA835" s="1411"/>
    </row>
    <row r="836" spans="27:27" x14ac:dyDescent="0.25">
      <c r="AA836" s="1411"/>
    </row>
    <row r="837" spans="27:27" x14ac:dyDescent="0.25">
      <c r="AA837" s="1411"/>
    </row>
    <row r="838" spans="27:27" x14ac:dyDescent="0.25">
      <c r="AA838" s="1411"/>
    </row>
    <row r="839" spans="27:27" x14ac:dyDescent="0.25">
      <c r="AA839" s="1411"/>
    </row>
    <row r="840" spans="27:27" x14ac:dyDescent="0.25">
      <c r="AA840" s="1411"/>
    </row>
    <row r="841" spans="27:27" x14ac:dyDescent="0.25">
      <c r="AA841" s="1411"/>
    </row>
    <row r="842" spans="27:27" x14ac:dyDescent="0.25">
      <c r="AA842" s="1411"/>
    </row>
    <row r="843" spans="27:27" x14ac:dyDescent="0.25">
      <c r="AA843" s="1411"/>
    </row>
    <row r="844" spans="27:27" x14ac:dyDescent="0.25">
      <c r="AA844" s="1411"/>
    </row>
    <row r="845" spans="27:27" x14ac:dyDescent="0.25">
      <c r="AA845" s="1411"/>
    </row>
    <row r="846" spans="27:27" x14ac:dyDescent="0.25">
      <c r="AA846" s="1411"/>
    </row>
    <row r="847" spans="27:27" x14ac:dyDescent="0.25">
      <c r="AA847" s="1411"/>
    </row>
    <row r="848" spans="27:27" x14ac:dyDescent="0.25">
      <c r="AA848" s="1411"/>
    </row>
    <row r="849" spans="27:27" x14ac:dyDescent="0.25">
      <c r="AA849" s="1411"/>
    </row>
    <row r="850" spans="27:27" x14ac:dyDescent="0.25">
      <c r="AA850" s="1411"/>
    </row>
    <row r="851" spans="27:27" x14ac:dyDescent="0.25">
      <c r="AA851" s="1411"/>
    </row>
    <row r="852" spans="27:27" x14ac:dyDescent="0.25">
      <c r="AA852" s="1411"/>
    </row>
    <row r="853" spans="27:27" x14ac:dyDescent="0.25">
      <c r="AA853" s="1411"/>
    </row>
    <row r="854" spans="27:27" x14ac:dyDescent="0.25">
      <c r="AA854" s="1411"/>
    </row>
    <row r="855" spans="27:27" x14ac:dyDescent="0.25">
      <c r="AA855" s="1411"/>
    </row>
    <row r="856" spans="27:27" x14ac:dyDescent="0.25">
      <c r="AA856" s="1411"/>
    </row>
    <row r="857" spans="27:27" x14ac:dyDescent="0.25">
      <c r="AA857" s="1411"/>
    </row>
    <row r="858" spans="27:27" x14ac:dyDescent="0.25">
      <c r="AA858" s="1411"/>
    </row>
    <row r="859" spans="27:27" x14ac:dyDescent="0.25">
      <c r="AA859" s="1411"/>
    </row>
    <row r="860" spans="27:27" x14ac:dyDescent="0.25">
      <c r="AA860" s="1411"/>
    </row>
    <row r="861" spans="27:27" x14ac:dyDescent="0.25">
      <c r="AA861" s="1411"/>
    </row>
    <row r="862" spans="27:27" x14ac:dyDescent="0.25">
      <c r="AA862" s="1411"/>
    </row>
    <row r="863" spans="27:27" x14ac:dyDescent="0.25">
      <c r="AA863" s="1411"/>
    </row>
    <row r="864" spans="27:27" x14ac:dyDescent="0.25">
      <c r="AA864" s="1411"/>
    </row>
    <row r="865" spans="27:27" x14ac:dyDescent="0.25">
      <c r="AA865" s="1411"/>
    </row>
    <row r="866" spans="27:27" x14ac:dyDescent="0.25">
      <c r="AA866" s="1411"/>
    </row>
    <row r="867" spans="27:27" x14ac:dyDescent="0.25">
      <c r="AA867" s="1411"/>
    </row>
    <row r="868" spans="27:27" x14ac:dyDescent="0.25">
      <c r="AA868" s="1411"/>
    </row>
    <row r="869" spans="27:27" x14ac:dyDescent="0.25">
      <c r="AA869" s="1411"/>
    </row>
    <row r="870" spans="27:27" x14ac:dyDescent="0.25">
      <c r="AA870" s="1411"/>
    </row>
    <row r="871" spans="27:27" x14ac:dyDescent="0.25">
      <c r="AA871" s="1411"/>
    </row>
    <row r="872" spans="27:27" x14ac:dyDescent="0.25">
      <c r="AA872" s="1411"/>
    </row>
    <row r="873" spans="27:27" x14ac:dyDescent="0.25">
      <c r="AA873" s="1411"/>
    </row>
    <row r="874" spans="27:27" x14ac:dyDescent="0.25">
      <c r="AA874" s="1411"/>
    </row>
    <row r="875" spans="27:27" x14ac:dyDescent="0.25">
      <c r="AA875" s="1411"/>
    </row>
    <row r="876" spans="27:27" x14ac:dyDescent="0.25">
      <c r="AA876" s="1411"/>
    </row>
    <row r="877" spans="27:27" x14ac:dyDescent="0.25">
      <c r="AA877" s="1411"/>
    </row>
    <row r="878" spans="27:27" x14ac:dyDescent="0.25">
      <c r="AA878" s="1411"/>
    </row>
    <row r="879" spans="27:27" x14ac:dyDescent="0.25">
      <c r="AA879" s="1411"/>
    </row>
    <row r="880" spans="27:27" x14ac:dyDescent="0.25">
      <c r="AA880" s="1411"/>
    </row>
    <row r="881" spans="27:27" x14ac:dyDescent="0.25">
      <c r="AA881" s="1411"/>
    </row>
    <row r="882" spans="27:27" x14ac:dyDescent="0.25">
      <c r="AA882" s="1411"/>
    </row>
    <row r="883" spans="27:27" x14ac:dyDescent="0.25">
      <c r="AA883" s="1411"/>
    </row>
    <row r="884" spans="27:27" x14ac:dyDescent="0.25">
      <c r="AA884" s="1411"/>
    </row>
    <row r="885" spans="27:27" x14ac:dyDescent="0.25">
      <c r="AA885" s="1411"/>
    </row>
    <row r="886" spans="27:27" x14ac:dyDescent="0.25">
      <c r="AA886" s="1411"/>
    </row>
    <row r="887" spans="27:27" x14ac:dyDescent="0.25">
      <c r="AA887" s="1411"/>
    </row>
    <row r="888" spans="27:27" x14ac:dyDescent="0.25">
      <c r="AA888" s="1411"/>
    </row>
    <row r="889" spans="27:27" x14ac:dyDescent="0.25">
      <c r="AA889" s="1411"/>
    </row>
    <row r="890" spans="27:27" x14ac:dyDescent="0.25">
      <c r="AA890" s="1411"/>
    </row>
    <row r="891" spans="27:27" x14ac:dyDescent="0.25">
      <c r="AA891" s="1411"/>
    </row>
    <row r="892" spans="27:27" x14ac:dyDescent="0.25">
      <c r="AA892" s="1411"/>
    </row>
    <row r="893" spans="27:27" x14ac:dyDescent="0.25">
      <c r="AA893" s="1411"/>
    </row>
    <row r="894" spans="27:27" x14ac:dyDescent="0.25">
      <c r="AA894" s="1411"/>
    </row>
    <row r="895" spans="27:27" x14ac:dyDescent="0.25">
      <c r="AA895" s="1411"/>
    </row>
    <row r="896" spans="27:27" x14ac:dyDescent="0.25">
      <c r="AA896" s="1411"/>
    </row>
    <row r="897" spans="27:27" x14ac:dyDescent="0.25">
      <c r="AA897" s="1411"/>
    </row>
    <row r="898" spans="27:27" x14ac:dyDescent="0.25">
      <c r="AA898" s="1411"/>
    </row>
    <row r="899" spans="27:27" x14ac:dyDescent="0.25">
      <c r="AA899" s="1411"/>
    </row>
    <row r="900" spans="27:27" x14ac:dyDescent="0.25">
      <c r="AA900" s="1411"/>
    </row>
    <row r="901" spans="27:27" x14ac:dyDescent="0.25">
      <c r="AA901" s="1411"/>
    </row>
    <row r="902" spans="27:27" x14ac:dyDescent="0.25">
      <c r="AA902" s="1411"/>
    </row>
    <row r="903" spans="27:27" x14ac:dyDescent="0.25">
      <c r="AA903" s="1411"/>
    </row>
    <row r="904" spans="27:27" x14ac:dyDescent="0.25">
      <c r="AA904" s="1411"/>
    </row>
    <row r="905" spans="27:27" x14ac:dyDescent="0.25">
      <c r="AA905" s="1411"/>
    </row>
    <row r="906" spans="27:27" x14ac:dyDescent="0.25">
      <c r="AA906" s="1411"/>
    </row>
    <row r="907" spans="27:27" x14ac:dyDescent="0.25">
      <c r="AA907" s="1411"/>
    </row>
    <row r="908" spans="27:27" x14ac:dyDescent="0.25">
      <c r="AA908" s="1411"/>
    </row>
    <row r="909" spans="27:27" x14ac:dyDescent="0.25">
      <c r="AA909" s="1411"/>
    </row>
    <row r="910" spans="27:27" x14ac:dyDescent="0.25">
      <c r="AA910" s="1411"/>
    </row>
    <row r="911" spans="27:27" x14ac:dyDescent="0.25">
      <c r="AA911" s="1411"/>
    </row>
    <row r="912" spans="27:27" x14ac:dyDescent="0.25">
      <c r="AA912" s="1411"/>
    </row>
    <row r="913" spans="27:27" x14ac:dyDescent="0.25">
      <c r="AA913" s="1411"/>
    </row>
    <row r="914" spans="27:27" x14ac:dyDescent="0.25">
      <c r="AA914" s="1411"/>
    </row>
    <row r="915" spans="27:27" x14ac:dyDescent="0.25">
      <c r="AA915" s="1411"/>
    </row>
    <row r="916" spans="27:27" x14ac:dyDescent="0.25">
      <c r="AA916" s="1411"/>
    </row>
    <row r="917" spans="27:27" x14ac:dyDescent="0.25">
      <c r="AA917" s="1411"/>
    </row>
    <row r="918" spans="27:27" x14ac:dyDescent="0.25">
      <c r="AA918" s="1411"/>
    </row>
    <row r="919" spans="27:27" x14ac:dyDescent="0.25">
      <c r="AA919" s="1411"/>
    </row>
    <row r="920" spans="27:27" x14ac:dyDescent="0.25">
      <c r="AA920" s="1411"/>
    </row>
    <row r="921" spans="27:27" x14ac:dyDescent="0.25">
      <c r="AA921" s="1411"/>
    </row>
    <row r="922" spans="27:27" x14ac:dyDescent="0.25">
      <c r="AA922" s="1411"/>
    </row>
    <row r="923" spans="27:27" x14ac:dyDescent="0.25">
      <c r="AA923" s="1411"/>
    </row>
    <row r="924" spans="27:27" x14ac:dyDescent="0.25">
      <c r="AA924" s="1411"/>
    </row>
    <row r="925" spans="27:27" x14ac:dyDescent="0.25">
      <c r="AA925" s="1411"/>
    </row>
    <row r="926" spans="27:27" x14ac:dyDescent="0.25">
      <c r="AA926" s="1411"/>
    </row>
    <row r="927" spans="27:27" x14ac:dyDescent="0.25">
      <c r="AA927" s="1411"/>
    </row>
    <row r="928" spans="27:27" x14ac:dyDescent="0.25">
      <c r="AA928" s="1411"/>
    </row>
    <row r="929" spans="27:27" x14ac:dyDescent="0.25">
      <c r="AA929" s="1411"/>
    </row>
    <row r="930" spans="27:27" x14ac:dyDescent="0.25">
      <c r="AA930" s="1411"/>
    </row>
    <row r="931" spans="27:27" x14ac:dyDescent="0.25">
      <c r="AA931" s="1411"/>
    </row>
    <row r="932" spans="27:27" x14ac:dyDescent="0.25">
      <c r="AA932" s="1411"/>
    </row>
    <row r="933" spans="27:27" x14ac:dyDescent="0.25">
      <c r="AA933" s="1411"/>
    </row>
    <row r="934" spans="27:27" x14ac:dyDescent="0.25">
      <c r="AA934" s="1411"/>
    </row>
    <row r="935" spans="27:27" x14ac:dyDescent="0.25">
      <c r="AA935" s="1411"/>
    </row>
    <row r="936" spans="27:27" x14ac:dyDescent="0.25">
      <c r="AA936" s="1411"/>
    </row>
    <row r="937" spans="27:27" x14ac:dyDescent="0.25">
      <c r="AA937" s="1411"/>
    </row>
    <row r="938" spans="27:27" x14ac:dyDescent="0.25">
      <c r="AA938" s="1411"/>
    </row>
    <row r="939" spans="27:27" x14ac:dyDescent="0.25">
      <c r="AA939" s="1411"/>
    </row>
    <row r="940" spans="27:27" x14ac:dyDescent="0.25">
      <c r="AA940" s="1411"/>
    </row>
    <row r="941" spans="27:27" x14ac:dyDescent="0.25">
      <c r="AA941" s="1411"/>
    </row>
    <row r="942" spans="27:27" x14ac:dyDescent="0.25">
      <c r="AA942" s="1411"/>
    </row>
    <row r="943" spans="27:27" x14ac:dyDescent="0.25">
      <c r="AA943" s="1411"/>
    </row>
    <row r="944" spans="27:27" x14ac:dyDescent="0.25">
      <c r="AA944" s="1411"/>
    </row>
    <row r="945" spans="27:27" x14ac:dyDescent="0.25">
      <c r="AA945" s="1411"/>
    </row>
    <row r="946" spans="27:27" x14ac:dyDescent="0.25">
      <c r="AA946" s="1411"/>
    </row>
    <row r="947" spans="27:27" x14ac:dyDescent="0.25">
      <c r="AA947" s="1411"/>
    </row>
    <row r="948" spans="27:27" x14ac:dyDescent="0.25">
      <c r="AA948" s="1411"/>
    </row>
    <row r="949" spans="27:27" x14ac:dyDescent="0.25">
      <c r="AA949" s="1411"/>
    </row>
    <row r="950" spans="27:27" x14ac:dyDescent="0.25">
      <c r="AA950" s="1411"/>
    </row>
    <row r="951" spans="27:27" x14ac:dyDescent="0.25">
      <c r="AA951" s="1411"/>
    </row>
    <row r="952" spans="27:27" x14ac:dyDescent="0.25">
      <c r="AA952" s="1411"/>
    </row>
    <row r="953" spans="27:27" x14ac:dyDescent="0.25">
      <c r="AA953" s="1411"/>
    </row>
    <row r="954" spans="27:27" x14ac:dyDescent="0.25">
      <c r="AA954" s="1411"/>
    </row>
    <row r="955" spans="27:27" x14ac:dyDescent="0.25">
      <c r="AA955" s="1411"/>
    </row>
    <row r="956" spans="27:27" x14ac:dyDescent="0.25">
      <c r="AA956" s="1411"/>
    </row>
    <row r="957" spans="27:27" x14ac:dyDescent="0.25">
      <c r="AA957" s="1411"/>
    </row>
    <row r="958" spans="27:27" x14ac:dyDescent="0.25">
      <c r="AA958" s="1411"/>
    </row>
    <row r="959" spans="27:27" x14ac:dyDescent="0.25">
      <c r="AA959" s="1411"/>
    </row>
    <row r="960" spans="27:27" x14ac:dyDescent="0.25">
      <c r="AA960" s="1411"/>
    </row>
    <row r="961" spans="27:27" x14ac:dyDescent="0.25">
      <c r="AA961" s="1411"/>
    </row>
    <row r="962" spans="27:27" x14ac:dyDescent="0.25">
      <c r="AA962" s="1411"/>
    </row>
    <row r="963" spans="27:27" x14ac:dyDescent="0.25">
      <c r="AA963" s="1411"/>
    </row>
    <row r="964" spans="27:27" x14ac:dyDescent="0.25">
      <c r="AA964" s="1411"/>
    </row>
    <row r="965" spans="27:27" x14ac:dyDescent="0.25">
      <c r="AA965" s="1411"/>
    </row>
    <row r="966" spans="27:27" x14ac:dyDescent="0.25">
      <c r="AA966" s="1411"/>
    </row>
    <row r="967" spans="27:27" x14ac:dyDescent="0.25">
      <c r="AA967" s="1411"/>
    </row>
    <row r="968" spans="27:27" x14ac:dyDescent="0.25">
      <c r="AA968" s="1411"/>
    </row>
    <row r="969" spans="27:27" x14ac:dyDescent="0.25">
      <c r="AA969" s="1411"/>
    </row>
    <row r="970" spans="27:27" x14ac:dyDescent="0.25">
      <c r="AA970" s="1411"/>
    </row>
    <row r="971" spans="27:27" x14ac:dyDescent="0.25">
      <c r="AA971" s="1411"/>
    </row>
    <row r="972" spans="27:27" x14ac:dyDescent="0.25">
      <c r="AA972" s="1411"/>
    </row>
    <row r="973" spans="27:27" x14ac:dyDescent="0.25">
      <c r="AA973" s="1411"/>
    </row>
    <row r="974" spans="27:27" x14ac:dyDescent="0.25">
      <c r="AA974" s="1411"/>
    </row>
    <row r="975" spans="27:27" x14ac:dyDescent="0.25">
      <c r="AA975" s="1411"/>
    </row>
    <row r="976" spans="27:27" x14ac:dyDescent="0.25">
      <c r="AA976" s="1411"/>
    </row>
    <row r="977" spans="27:27" x14ac:dyDescent="0.25">
      <c r="AA977" s="1411"/>
    </row>
    <row r="978" spans="27:27" x14ac:dyDescent="0.25">
      <c r="AA978" s="1411"/>
    </row>
    <row r="979" spans="27:27" x14ac:dyDescent="0.25">
      <c r="AA979" s="1411"/>
    </row>
    <row r="980" spans="27:27" x14ac:dyDescent="0.25">
      <c r="AA980" s="1411"/>
    </row>
    <row r="981" spans="27:27" x14ac:dyDescent="0.25">
      <c r="AA981" s="1411"/>
    </row>
    <row r="982" spans="27:27" x14ac:dyDescent="0.25">
      <c r="AA982" s="1411"/>
    </row>
    <row r="983" spans="27:27" x14ac:dyDescent="0.25">
      <c r="AA983" s="1411"/>
    </row>
    <row r="984" spans="27:27" x14ac:dyDescent="0.25">
      <c r="AA984" s="1411"/>
    </row>
    <row r="985" spans="27:27" x14ac:dyDescent="0.25">
      <c r="AA985" s="1411"/>
    </row>
    <row r="986" spans="27:27" x14ac:dyDescent="0.25">
      <c r="AA986" s="1411"/>
    </row>
    <row r="987" spans="27:27" x14ac:dyDescent="0.25">
      <c r="AA987" s="1411"/>
    </row>
    <row r="988" spans="27:27" x14ac:dyDescent="0.25">
      <c r="AA988" s="1411"/>
    </row>
    <row r="989" spans="27:27" x14ac:dyDescent="0.25">
      <c r="AA989" s="1411"/>
    </row>
    <row r="990" spans="27:27" x14ac:dyDescent="0.25">
      <c r="AA990" s="1411"/>
    </row>
    <row r="991" spans="27:27" x14ac:dyDescent="0.25">
      <c r="AA991" s="1411"/>
    </row>
    <row r="992" spans="27:27" x14ac:dyDescent="0.25">
      <c r="AA992" s="1411"/>
    </row>
    <row r="993" spans="27:27" x14ac:dyDescent="0.25">
      <c r="AA993" s="1411"/>
    </row>
    <row r="994" spans="27:27" x14ac:dyDescent="0.25">
      <c r="AA994" s="1411"/>
    </row>
    <row r="995" spans="27:27" x14ac:dyDescent="0.25">
      <c r="AA995" s="1411"/>
    </row>
    <row r="996" spans="27:27" x14ac:dyDescent="0.25">
      <c r="AA996" s="1411"/>
    </row>
    <row r="997" spans="27:27" x14ac:dyDescent="0.25">
      <c r="AA997" s="1411"/>
    </row>
    <row r="998" spans="27:27" x14ac:dyDescent="0.25">
      <c r="AA998" s="1411"/>
    </row>
    <row r="999" spans="27:27" x14ac:dyDescent="0.25">
      <c r="AA999" s="1411"/>
    </row>
    <row r="1000" spans="27:27" x14ac:dyDescent="0.25">
      <c r="AA1000" s="1411"/>
    </row>
    <row r="1001" spans="27:27" x14ac:dyDescent="0.25">
      <c r="AA1001" s="1411"/>
    </row>
    <row r="1002" spans="27:27" x14ac:dyDescent="0.25">
      <c r="AA1002" s="1411"/>
    </row>
    <row r="1003" spans="27:27" x14ac:dyDescent="0.25">
      <c r="AA1003" s="1411"/>
    </row>
    <row r="1004" spans="27:27" x14ac:dyDescent="0.25">
      <c r="AA1004" s="1411"/>
    </row>
    <row r="1005" spans="27:27" x14ac:dyDescent="0.25">
      <c r="AA1005" s="1411"/>
    </row>
    <row r="1006" spans="27:27" x14ac:dyDescent="0.25">
      <c r="AA1006" s="1411"/>
    </row>
    <row r="1007" spans="27:27" x14ac:dyDescent="0.25">
      <c r="AA1007" s="1411"/>
    </row>
    <row r="1008" spans="27:27" x14ac:dyDescent="0.25">
      <c r="AA1008" s="1411"/>
    </row>
    <row r="1009" spans="27:27" x14ac:dyDescent="0.25">
      <c r="AA1009" s="1411"/>
    </row>
    <row r="1010" spans="27:27" x14ac:dyDescent="0.25">
      <c r="AA1010" s="1411"/>
    </row>
    <row r="1011" spans="27:27" x14ac:dyDescent="0.25">
      <c r="AA1011" s="1411"/>
    </row>
    <row r="1012" spans="27:27" x14ac:dyDescent="0.25">
      <c r="AA1012" s="1411"/>
    </row>
    <row r="1013" spans="27:27" x14ac:dyDescent="0.25">
      <c r="AA1013" s="1411"/>
    </row>
    <row r="1014" spans="27:27" x14ac:dyDescent="0.25">
      <c r="AA1014" s="1411"/>
    </row>
    <row r="1015" spans="27:27" x14ac:dyDescent="0.25">
      <c r="AA1015" s="1411"/>
    </row>
    <row r="1016" spans="27:27" x14ac:dyDescent="0.25">
      <c r="AA1016" s="1411"/>
    </row>
    <row r="1017" spans="27:27" x14ac:dyDescent="0.25">
      <c r="AA1017" s="1411"/>
    </row>
    <row r="1018" spans="27:27" x14ac:dyDescent="0.25">
      <c r="AA1018" s="1411"/>
    </row>
    <row r="1019" spans="27:27" x14ac:dyDescent="0.25">
      <c r="AA1019" s="1411"/>
    </row>
    <row r="1020" spans="27:27" x14ac:dyDescent="0.25">
      <c r="AA1020" s="1411"/>
    </row>
    <row r="1021" spans="27:27" x14ac:dyDescent="0.25">
      <c r="AA1021" s="1411"/>
    </row>
    <row r="1022" spans="27:27" x14ac:dyDescent="0.25">
      <c r="AA1022" s="1411"/>
    </row>
    <row r="1023" spans="27:27" x14ac:dyDescent="0.25">
      <c r="AA1023" s="1411"/>
    </row>
    <row r="1024" spans="27:27" x14ac:dyDescent="0.25">
      <c r="AA1024" s="1411"/>
    </row>
    <row r="1025" spans="27:27" x14ac:dyDescent="0.25">
      <c r="AA1025" s="1411"/>
    </row>
    <row r="1026" spans="27:27" x14ac:dyDescent="0.25">
      <c r="AA1026" s="1411"/>
    </row>
    <row r="1027" spans="27:27" x14ac:dyDescent="0.25">
      <c r="AA1027" s="1411"/>
    </row>
    <row r="1028" spans="27:27" x14ac:dyDescent="0.25">
      <c r="AA1028" s="1411"/>
    </row>
    <row r="1029" spans="27:27" x14ac:dyDescent="0.25">
      <c r="AA1029" s="1411"/>
    </row>
    <row r="1030" spans="27:27" x14ac:dyDescent="0.25">
      <c r="AA1030" s="1411"/>
    </row>
    <row r="1031" spans="27:27" x14ac:dyDescent="0.25">
      <c r="AA1031" s="1411"/>
    </row>
    <row r="1032" spans="27:27" x14ac:dyDescent="0.25">
      <c r="AA1032" s="1411"/>
    </row>
    <row r="1033" spans="27:27" x14ac:dyDescent="0.25">
      <c r="AA1033" s="1411"/>
    </row>
    <row r="1034" spans="27:27" x14ac:dyDescent="0.25">
      <c r="AA1034" s="1411"/>
    </row>
    <row r="1035" spans="27:27" x14ac:dyDescent="0.25">
      <c r="AA1035" s="1411"/>
    </row>
    <row r="1036" spans="27:27" x14ac:dyDescent="0.25">
      <c r="AA1036" s="1411"/>
    </row>
    <row r="1037" spans="27:27" x14ac:dyDescent="0.25">
      <c r="AA1037" s="1411"/>
    </row>
    <row r="1038" spans="27:27" x14ac:dyDescent="0.25">
      <c r="AA1038" s="1411"/>
    </row>
    <row r="1039" spans="27:27" x14ac:dyDescent="0.25">
      <c r="AA1039" s="1411"/>
    </row>
    <row r="1040" spans="27:27" x14ac:dyDescent="0.25">
      <c r="AA1040" s="1411"/>
    </row>
    <row r="1041" spans="27:27" x14ac:dyDescent="0.25">
      <c r="AA1041" s="1411"/>
    </row>
    <row r="1042" spans="27:27" x14ac:dyDescent="0.25">
      <c r="AA1042" s="1411"/>
    </row>
    <row r="1043" spans="27:27" x14ac:dyDescent="0.25">
      <c r="AA1043" s="1411"/>
    </row>
    <row r="1044" spans="27:27" x14ac:dyDescent="0.25">
      <c r="AA1044" s="1411"/>
    </row>
    <row r="1045" spans="27:27" x14ac:dyDescent="0.25">
      <c r="AA1045" s="1411"/>
    </row>
    <row r="1046" spans="27:27" x14ac:dyDescent="0.25">
      <c r="AA1046" s="1411"/>
    </row>
    <row r="1047" spans="27:27" x14ac:dyDescent="0.25">
      <c r="AA1047" s="1411"/>
    </row>
    <row r="1048" spans="27:27" x14ac:dyDescent="0.25">
      <c r="AA1048" s="1411"/>
    </row>
    <row r="1049" spans="27:27" x14ac:dyDescent="0.25">
      <c r="AA1049" s="1411"/>
    </row>
    <row r="1050" spans="27:27" x14ac:dyDescent="0.25">
      <c r="AA1050" s="1411"/>
    </row>
    <row r="1051" spans="27:27" x14ac:dyDescent="0.25">
      <c r="AA1051" s="1411"/>
    </row>
    <row r="1052" spans="27:27" x14ac:dyDescent="0.25">
      <c r="AA1052" s="1411"/>
    </row>
    <row r="1053" spans="27:27" x14ac:dyDescent="0.25">
      <c r="AA1053" s="1411"/>
    </row>
    <row r="1054" spans="27:27" x14ac:dyDescent="0.25">
      <c r="AA1054" s="1411"/>
    </row>
    <row r="1055" spans="27:27" x14ac:dyDescent="0.25">
      <c r="AA1055" s="1411"/>
    </row>
    <row r="1056" spans="27:27" x14ac:dyDescent="0.25">
      <c r="AA1056" s="1411"/>
    </row>
    <row r="1057" spans="27:27" x14ac:dyDescent="0.25">
      <c r="AA1057" s="1411"/>
    </row>
    <row r="1058" spans="27:27" x14ac:dyDescent="0.25">
      <c r="AA1058" s="1411"/>
    </row>
    <row r="1059" spans="27:27" x14ac:dyDescent="0.25">
      <c r="AA1059" s="1411"/>
    </row>
    <row r="1060" spans="27:27" x14ac:dyDescent="0.25">
      <c r="AA1060" s="1411"/>
    </row>
    <row r="1061" spans="27:27" x14ac:dyDescent="0.25">
      <c r="AA1061" s="1411"/>
    </row>
    <row r="1062" spans="27:27" x14ac:dyDescent="0.25">
      <c r="AA1062" s="1411"/>
    </row>
    <row r="1063" spans="27:27" x14ac:dyDescent="0.25">
      <c r="AA1063" s="1411"/>
    </row>
    <row r="1064" spans="27:27" x14ac:dyDescent="0.25">
      <c r="AA1064" s="1411"/>
    </row>
    <row r="1065" spans="27:27" x14ac:dyDescent="0.25">
      <c r="AA1065" s="1411"/>
    </row>
    <row r="1066" spans="27:27" x14ac:dyDescent="0.25">
      <c r="AA1066" s="1411"/>
    </row>
    <row r="1067" spans="27:27" x14ac:dyDescent="0.25">
      <c r="AA1067" s="1411"/>
    </row>
    <row r="1068" spans="27:27" x14ac:dyDescent="0.25">
      <c r="AA1068" s="1411"/>
    </row>
    <row r="1069" spans="27:27" x14ac:dyDescent="0.25">
      <c r="AA1069" s="1411"/>
    </row>
    <row r="1070" spans="27:27" x14ac:dyDescent="0.25">
      <c r="AA1070" s="1411"/>
    </row>
    <row r="1071" spans="27:27" x14ac:dyDescent="0.25">
      <c r="AA1071" s="1411"/>
    </row>
    <row r="1072" spans="27:27" x14ac:dyDescent="0.25">
      <c r="AA1072" s="1411"/>
    </row>
    <row r="1073" spans="27:27" x14ac:dyDescent="0.25">
      <c r="AA1073" s="1411"/>
    </row>
    <row r="1074" spans="27:27" x14ac:dyDescent="0.25">
      <c r="AA1074" s="1411"/>
    </row>
    <row r="1075" spans="27:27" x14ac:dyDescent="0.25">
      <c r="AA1075" s="1411"/>
    </row>
    <row r="1076" spans="27:27" x14ac:dyDescent="0.25">
      <c r="AA1076" s="1411"/>
    </row>
    <row r="1077" spans="27:27" x14ac:dyDescent="0.25">
      <c r="AA1077" s="1411"/>
    </row>
    <row r="1078" spans="27:27" x14ac:dyDescent="0.25">
      <c r="AA1078" s="1411"/>
    </row>
    <row r="1079" spans="27:27" x14ac:dyDescent="0.25">
      <c r="AA1079" s="1411"/>
    </row>
    <row r="1080" spans="27:27" x14ac:dyDescent="0.25">
      <c r="AA1080" s="1411"/>
    </row>
    <row r="1081" spans="27:27" x14ac:dyDescent="0.25">
      <c r="AA1081" s="1411"/>
    </row>
    <row r="1082" spans="27:27" x14ac:dyDescent="0.25">
      <c r="AA1082" s="1411"/>
    </row>
    <row r="1083" spans="27:27" x14ac:dyDescent="0.25">
      <c r="AA1083" s="1411"/>
    </row>
    <row r="1084" spans="27:27" x14ac:dyDescent="0.25">
      <c r="AA1084" s="1411"/>
    </row>
    <row r="1085" spans="27:27" x14ac:dyDescent="0.25">
      <c r="AA1085" s="1411"/>
    </row>
    <row r="1086" spans="27:27" x14ac:dyDescent="0.25">
      <c r="AA1086" s="1411"/>
    </row>
    <row r="1087" spans="27:27" x14ac:dyDescent="0.25">
      <c r="AA1087" s="1411"/>
    </row>
    <row r="1088" spans="27:27" x14ac:dyDescent="0.25">
      <c r="AA1088" s="1411"/>
    </row>
    <row r="1089" spans="27:27" x14ac:dyDescent="0.25">
      <c r="AA1089" s="1411"/>
    </row>
    <row r="1090" spans="27:27" x14ac:dyDescent="0.25">
      <c r="AA1090" s="1411"/>
    </row>
    <row r="1091" spans="27:27" x14ac:dyDescent="0.25">
      <c r="AA1091" s="1411"/>
    </row>
    <row r="1092" spans="27:27" x14ac:dyDescent="0.25">
      <c r="AA1092" s="1411"/>
    </row>
    <row r="1093" spans="27:27" x14ac:dyDescent="0.25">
      <c r="AA1093" s="1411"/>
    </row>
    <row r="1094" spans="27:27" x14ac:dyDescent="0.25">
      <c r="AA1094" s="1411"/>
    </row>
    <row r="1095" spans="27:27" x14ac:dyDescent="0.25">
      <c r="AA1095" s="1411"/>
    </row>
    <row r="1096" spans="27:27" x14ac:dyDescent="0.25">
      <c r="AA1096" s="1411"/>
    </row>
    <row r="1097" spans="27:27" x14ac:dyDescent="0.25">
      <c r="AA1097" s="1411"/>
    </row>
    <row r="1098" spans="27:27" x14ac:dyDescent="0.25">
      <c r="AA1098" s="1411"/>
    </row>
    <row r="1099" spans="27:27" x14ac:dyDescent="0.25">
      <c r="AA1099" s="1411"/>
    </row>
    <row r="1100" spans="27:27" x14ac:dyDescent="0.25">
      <c r="AA1100" s="1411"/>
    </row>
    <row r="1101" spans="27:27" x14ac:dyDescent="0.25">
      <c r="AA1101" s="1411"/>
    </row>
    <row r="1102" spans="27:27" x14ac:dyDescent="0.25">
      <c r="AA1102" s="1411"/>
    </row>
    <row r="1103" spans="27:27" x14ac:dyDescent="0.25">
      <c r="AA1103" s="1411"/>
    </row>
    <row r="1104" spans="27:27" x14ac:dyDescent="0.25">
      <c r="AA1104" s="1411"/>
    </row>
    <row r="1105" spans="27:27" x14ac:dyDescent="0.25">
      <c r="AA1105" s="1411"/>
    </row>
    <row r="1106" spans="27:27" x14ac:dyDescent="0.25">
      <c r="AA1106" s="1411"/>
    </row>
    <row r="1107" spans="27:27" x14ac:dyDescent="0.25">
      <c r="AA1107" s="1411"/>
    </row>
    <row r="1108" spans="27:27" x14ac:dyDescent="0.25">
      <c r="AA1108" s="1411"/>
    </row>
    <row r="1109" spans="27:27" x14ac:dyDescent="0.25">
      <c r="AA1109" s="1411"/>
    </row>
    <row r="1110" spans="27:27" x14ac:dyDescent="0.25">
      <c r="AA1110" s="1411"/>
    </row>
    <row r="1111" spans="27:27" x14ac:dyDescent="0.25">
      <c r="AA1111" s="1411"/>
    </row>
    <row r="1112" spans="27:27" x14ac:dyDescent="0.25">
      <c r="AA1112" s="1411"/>
    </row>
    <row r="1113" spans="27:27" x14ac:dyDescent="0.25">
      <c r="AA1113" s="1411"/>
    </row>
    <row r="1114" spans="27:27" x14ac:dyDescent="0.25">
      <c r="AA1114" s="1411"/>
    </row>
    <row r="1115" spans="27:27" x14ac:dyDescent="0.25">
      <c r="AA1115" s="1411"/>
    </row>
    <row r="1116" spans="27:27" x14ac:dyDescent="0.25">
      <c r="AA1116" s="1411"/>
    </row>
    <row r="1117" spans="27:27" x14ac:dyDescent="0.25">
      <c r="AA1117" s="1411"/>
    </row>
    <row r="1118" spans="27:27" x14ac:dyDescent="0.25">
      <c r="AA1118" s="1411"/>
    </row>
    <row r="1119" spans="27:27" x14ac:dyDescent="0.25">
      <c r="AA1119" s="1411"/>
    </row>
    <row r="1120" spans="27:27" x14ac:dyDescent="0.25">
      <c r="AA1120" s="1411"/>
    </row>
    <row r="1121" spans="27:27" x14ac:dyDescent="0.25">
      <c r="AA1121" s="1411"/>
    </row>
    <row r="1122" spans="27:27" x14ac:dyDescent="0.25">
      <c r="AA1122" s="1411"/>
    </row>
    <row r="1123" spans="27:27" x14ac:dyDescent="0.25">
      <c r="AA1123" s="1411"/>
    </row>
    <row r="1124" spans="27:27" x14ac:dyDescent="0.25">
      <c r="AA1124" s="1411"/>
    </row>
    <row r="1125" spans="27:27" x14ac:dyDescent="0.25">
      <c r="AA1125" s="1411"/>
    </row>
    <row r="1126" spans="27:27" x14ac:dyDescent="0.25">
      <c r="AA1126" s="1411"/>
    </row>
    <row r="1127" spans="27:27" x14ac:dyDescent="0.25">
      <c r="AA1127" s="1411"/>
    </row>
    <row r="1128" spans="27:27" x14ac:dyDescent="0.25">
      <c r="AA1128" s="1411"/>
    </row>
    <row r="1129" spans="27:27" x14ac:dyDescent="0.25">
      <c r="AA1129" s="1411"/>
    </row>
    <row r="1130" spans="27:27" x14ac:dyDescent="0.25">
      <c r="AA1130" s="1411"/>
    </row>
    <row r="1131" spans="27:27" x14ac:dyDescent="0.25">
      <c r="AA1131" s="1411"/>
    </row>
    <row r="1132" spans="27:27" x14ac:dyDescent="0.25">
      <c r="AA1132" s="1411"/>
    </row>
    <row r="1133" spans="27:27" x14ac:dyDescent="0.25">
      <c r="AA1133" s="1411"/>
    </row>
    <row r="1134" spans="27:27" x14ac:dyDescent="0.25">
      <c r="AA1134" s="1411"/>
    </row>
    <row r="1135" spans="27:27" x14ac:dyDescent="0.25">
      <c r="AA1135" s="1411"/>
    </row>
    <row r="1136" spans="27:27" x14ac:dyDescent="0.25">
      <c r="AA1136" s="1411"/>
    </row>
    <row r="1137" spans="27:27" x14ac:dyDescent="0.25">
      <c r="AA1137" s="1411"/>
    </row>
    <row r="1138" spans="27:27" x14ac:dyDescent="0.25">
      <c r="AA1138" s="1411"/>
    </row>
    <row r="1139" spans="27:27" x14ac:dyDescent="0.25">
      <c r="AA1139" s="1411"/>
    </row>
    <row r="1140" spans="27:27" x14ac:dyDescent="0.25">
      <c r="AA1140" s="1411"/>
    </row>
    <row r="1141" spans="27:27" x14ac:dyDescent="0.25">
      <c r="AA1141" s="1411"/>
    </row>
    <row r="1142" spans="27:27" x14ac:dyDescent="0.25">
      <c r="AA1142" s="1411"/>
    </row>
    <row r="1143" spans="27:27" x14ac:dyDescent="0.25">
      <c r="AA1143" s="1411"/>
    </row>
    <row r="1144" spans="27:27" x14ac:dyDescent="0.25">
      <c r="AA1144" s="1411"/>
    </row>
    <row r="1145" spans="27:27" x14ac:dyDescent="0.25">
      <c r="AA1145" s="1411"/>
    </row>
    <row r="1146" spans="27:27" x14ac:dyDescent="0.25">
      <c r="AA1146" s="1411"/>
    </row>
    <row r="1147" spans="27:27" x14ac:dyDescent="0.25">
      <c r="AA1147" s="1411"/>
    </row>
    <row r="1148" spans="27:27" x14ac:dyDescent="0.25">
      <c r="AA1148" s="1411"/>
    </row>
    <row r="1149" spans="27:27" x14ac:dyDescent="0.25">
      <c r="AA1149" s="1411"/>
    </row>
    <row r="1150" spans="27:27" x14ac:dyDescent="0.25">
      <c r="AA1150" s="1411"/>
    </row>
    <row r="1151" spans="27:27" x14ac:dyDescent="0.25">
      <c r="AA1151" s="1411"/>
    </row>
    <row r="1152" spans="27:27" x14ac:dyDescent="0.25">
      <c r="AA1152" s="1411"/>
    </row>
    <row r="1153" spans="27:27" x14ac:dyDescent="0.25">
      <c r="AA1153" s="1411"/>
    </row>
    <row r="1154" spans="27:27" x14ac:dyDescent="0.25">
      <c r="AA1154" s="1411"/>
    </row>
    <row r="1155" spans="27:27" x14ac:dyDescent="0.25">
      <c r="AA1155" s="1411"/>
    </row>
    <row r="1156" spans="27:27" x14ac:dyDescent="0.25">
      <c r="AA1156" s="1411"/>
    </row>
    <row r="1157" spans="27:27" x14ac:dyDescent="0.25">
      <c r="AA1157" s="1411"/>
    </row>
    <row r="1158" spans="27:27" x14ac:dyDescent="0.25">
      <c r="AA1158" s="1411"/>
    </row>
    <row r="1159" spans="27:27" x14ac:dyDescent="0.25">
      <c r="AA1159" s="1411"/>
    </row>
    <row r="1160" spans="27:27" x14ac:dyDescent="0.25">
      <c r="AA1160" s="1411"/>
    </row>
    <row r="1161" spans="27:27" x14ac:dyDescent="0.25">
      <c r="AA1161" s="1411"/>
    </row>
    <row r="1162" spans="27:27" x14ac:dyDescent="0.25">
      <c r="AA1162" s="1411"/>
    </row>
    <row r="1163" spans="27:27" x14ac:dyDescent="0.25">
      <c r="AA1163" s="1411"/>
    </row>
    <row r="1164" spans="27:27" x14ac:dyDescent="0.25">
      <c r="AA1164" s="1411"/>
    </row>
    <row r="1165" spans="27:27" x14ac:dyDescent="0.25">
      <c r="AA1165" s="1411"/>
    </row>
    <row r="1166" spans="27:27" x14ac:dyDescent="0.25">
      <c r="AA1166" s="1411"/>
    </row>
    <row r="1167" spans="27:27" x14ac:dyDescent="0.25">
      <c r="AA1167" s="1411"/>
    </row>
    <row r="1168" spans="27:27" x14ac:dyDescent="0.25">
      <c r="AA1168" s="1411"/>
    </row>
    <row r="1169" spans="27:27" x14ac:dyDescent="0.25">
      <c r="AA1169" s="1411"/>
    </row>
    <row r="1170" spans="27:27" x14ac:dyDescent="0.25">
      <c r="AA1170" s="1411"/>
    </row>
    <row r="1171" spans="27:27" x14ac:dyDescent="0.25">
      <c r="AA1171" s="1411"/>
    </row>
    <row r="1172" spans="27:27" x14ac:dyDescent="0.25">
      <c r="AA1172" s="1411"/>
    </row>
    <row r="1173" spans="27:27" x14ac:dyDescent="0.25">
      <c r="AA1173" s="1411"/>
    </row>
    <row r="1174" spans="27:27" x14ac:dyDescent="0.25">
      <c r="AA1174" s="1411"/>
    </row>
    <row r="1175" spans="27:27" x14ac:dyDescent="0.25">
      <c r="AA1175" s="1411"/>
    </row>
    <row r="1176" spans="27:27" x14ac:dyDescent="0.25">
      <c r="AA1176" s="1411"/>
    </row>
    <row r="1177" spans="27:27" x14ac:dyDescent="0.25">
      <c r="AA1177" s="1411"/>
    </row>
    <row r="1178" spans="27:27" x14ac:dyDescent="0.25">
      <c r="AA1178" s="1411"/>
    </row>
    <row r="1179" spans="27:27" x14ac:dyDescent="0.25">
      <c r="AA1179" s="1411"/>
    </row>
    <row r="1180" spans="27:27" x14ac:dyDescent="0.25">
      <c r="AA1180" s="1411"/>
    </row>
    <row r="1181" spans="27:27" x14ac:dyDescent="0.25">
      <c r="AA1181" s="1411"/>
    </row>
    <row r="1182" spans="27:27" x14ac:dyDescent="0.25">
      <c r="AA1182" s="1411"/>
    </row>
    <row r="1183" spans="27:27" x14ac:dyDescent="0.25">
      <c r="AA1183" s="1411"/>
    </row>
    <row r="1184" spans="27:27" x14ac:dyDescent="0.25">
      <c r="AA1184" s="1411"/>
    </row>
    <row r="1185" spans="27:27" x14ac:dyDescent="0.25">
      <c r="AA1185" s="1411"/>
    </row>
    <row r="1186" spans="27:27" x14ac:dyDescent="0.25">
      <c r="AA1186" s="1411"/>
    </row>
    <row r="1187" spans="27:27" x14ac:dyDescent="0.25">
      <c r="AA1187" s="1411"/>
    </row>
    <row r="1188" spans="27:27" x14ac:dyDescent="0.25">
      <c r="AA1188" s="1411"/>
    </row>
    <row r="1189" spans="27:27" x14ac:dyDescent="0.25">
      <c r="AA1189" s="1411"/>
    </row>
    <row r="1190" spans="27:27" x14ac:dyDescent="0.25">
      <c r="AA1190" s="1411"/>
    </row>
    <row r="1191" spans="27:27" x14ac:dyDescent="0.25">
      <c r="AA1191" s="1411"/>
    </row>
    <row r="1192" spans="27:27" x14ac:dyDescent="0.25">
      <c r="AA1192" s="1411"/>
    </row>
    <row r="1193" spans="27:27" x14ac:dyDescent="0.25">
      <c r="AA1193" s="1411"/>
    </row>
    <row r="1194" spans="27:27" x14ac:dyDescent="0.25">
      <c r="AA1194" s="1411"/>
    </row>
    <row r="1195" spans="27:27" x14ac:dyDescent="0.25">
      <c r="AA1195" s="1411"/>
    </row>
    <row r="1196" spans="27:27" x14ac:dyDescent="0.25">
      <c r="AA1196" s="1411"/>
    </row>
    <row r="1197" spans="27:27" x14ac:dyDescent="0.25">
      <c r="AA1197" s="1411"/>
    </row>
    <row r="1198" spans="27:27" x14ac:dyDescent="0.25">
      <c r="AA1198" s="1411"/>
    </row>
    <row r="1199" spans="27:27" x14ac:dyDescent="0.25">
      <c r="AA1199" s="1411"/>
    </row>
    <row r="1200" spans="27:27" x14ac:dyDescent="0.25">
      <c r="AA1200" s="1411"/>
    </row>
    <row r="1201" spans="27:27" x14ac:dyDescent="0.25">
      <c r="AA1201" s="1411"/>
    </row>
    <row r="1202" spans="27:27" x14ac:dyDescent="0.25">
      <c r="AA1202" s="1411"/>
    </row>
    <row r="1203" spans="27:27" x14ac:dyDescent="0.25">
      <c r="AA1203" s="1411"/>
    </row>
    <row r="1204" spans="27:27" x14ac:dyDescent="0.25">
      <c r="AA1204" s="1411"/>
    </row>
    <row r="1205" spans="27:27" x14ac:dyDescent="0.25">
      <c r="AA1205" s="1411"/>
    </row>
    <row r="1206" spans="27:27" x14ac:dyDescent="0.25">
      <c r="AA1206" s="1411"/>
    </row>
    <row r="1207" spans="27:27" x14ac:dyDescent="0.25">
      <c r="AA1207" s="1411"/>
    </row>
    <row r="1208" spans="27:27" x14ac:dyDescent="0.25">
      <c r="AA1208" s="1411"/>
    </row>
    <row r="1209" spans="27:27" x14ac:dyDescent="0.25">
      <c r="AA1209" s="1411"/>
    </row>
    <row r="1210" spans="27:27" x14ac:dyDescent="0.25">
      <c r="AA1210" s="1411"/>
    </row>
    <row r="1211" spans="27:27" x14ac:dyDescent="0.25">
      <c r="AA1211" s="1411"/>
    </row>
    <row r="1212" spans="27:27" x14ac:dyDescent="0.25">
      <c r="AA1212" s="1411"/>
    </row>
    <row r="1213" spans="27:27" x14ac:dyDescent="0.25">
      <c r="AA1213" s="1411"/>
    </row>
    <row r="1214" spans="27:27" x14ac:dyDescent="0.25">
      <c r="AA1214" s="1411"/>
    </row>
    <row r="1215" spans="27:27" x14ac:dyDescent="0.25">
      <c r="AA1215" s="1411"/>
    </row>
    <row r="1216" spans="27:27" x14ac:dyDescent="0.25">
      <c r="AA1216" s="1411"/>
    </row>
    <row r="1217" spans="27:27" x14ac:dyDescent="0.25">
      <c r="AA1217" s="1411"/>
    </row>
    <row r="1218" spans="27:27" x14ac:dyDescent="0.25">
      <c r="AA1218" s="1411"/>
    </row>
    <row r="1219" spans="27:27" x14ac:dyDescent="0.25">
      <c r="AA1219" s="1411"/>
    </row>
    <row r="1220" spans="27:27" x14ac:dyDescent="0.25">
      <c r="AA1220" s="1411"/>
    </row>
    <row r="1221" spans="27:27" x14ac:dyDescent="0.25">
      <c r="AA1221" s="1411"/>
    </row>
    <row r="1222" spans="27:27" x14ac:dyDescent="0.25">
      <c r="AA1222" s="1411"/>
    </row>
    <row r="1223" spans="27:27" x14ac:dyDescent="0.25">
      <c r="AA1223" s="1411"/>
    </row>
    <row r="1224" spans="27:27" x14ac:dyDescent="0.25">
      <c r="AA1224" s="1411"/>
    </row>
    <row r="1225" spans="27:27" x14ac:dyDescent="0.25">
      <c r="AA1225" s="1411"/>
    </row>
    <row r="1226" spans="27:27" x14ac:dyDescent="0.25">
      <c r="AA1226" s="1411"/>
    </row>
    <row r="1227" spans="27:27" x14ac:dyDescent="0.25">
      <c r="AA1227" s="1411"/>
    </row>
    <row r="1228" spans="27:27" x14ac:dyDescent="0.25">
      <c r="AA1228" s="1411"/>
    </row>
    <row r="1229" spans="27:27" x14ac:dyDescent="0.25">
      <c r="AA1229" s="1411"/>
    </row>
    <row r="1230" spans="27:27" x14ac:dyDescent="0.25">
      <c r="AA1230" s="1411"/>
    </row>
    <row r="1231" spans="27:27" x14ac:dyDescent="0.25">
      <c r="AA1231" s="1411"/>
    </row>
    <row r="1232" spans="27:27" x14ac:dyDescent="0.25">
      <c r="AA1232" s="1411"/>
    </row>
    <row r="1233" spans="27:27" x14ac:dyDescent="0.25">
      <c r="AA1233" s="1411"/>
    </row>
    <row r="1234" spans="27:27" x14ac:dyDescent="0.25">
      <c r="AA1234" s="1411"/>
    </row>
    <row r="1235" spans="27:27" x14ac:dyDescent="0.25">
      <c r="AA1235" s="1411"/>
    </row>
    <row r="1236" spans="27:27" x14ac:dyDescent="0.25">
      <c r="AA1236" s="1411"/>
    </row>
    <row r="1237" spans="27:27" x14ac:dyDescent="0.25">
      <c r="AA1237" s="1411"/>
    </row>
    <row r="1238" spans="27:27" x14ac:dyDescent="0.25">
      <c r="AA1238" s="1411"/>
    </row>
    <row r="1239" spans="27:27" x14ac:dyDescent="0.25">
      <c r="AA1239" s="1411"/>
    </row>
    <row r="1240" spans="27:27" x14ac:dyDescent="0.25">
      <c r="AA1240" s="1411"/>
    </row>
    <row r="1241" spans="27:27" x14ac:dyDescent="0.25">
      <c r="AA1241" s="1411"/>
    </row>
    <row r="1242" spans="27:27" x14ac:dyDescent="0.25">
      <c r="AA1242" s="1411"/>
    </row>
    <row r="1243" spans="27:27" x14ac:dyDescent="0.25">
      <c r="AA1243" s="1411"/>
    </row>
    <row r="1244" spans="27:27" x14ac:dyDescent="0.25">
      <c r="AA1244" s="1411"/>
    </row>
    <row r="1245" spans="27:27" x14ac:dyDescent="0.25">
      <c r="AA1245" s="1411"/>
    </row>
    <row r="1246" spans="27:27" x14ac:dyDescent="0.25">
      <c r="AA1246" s="1411"/>
    </row>
    <row r="1247" spans="27:27" x14ac:dyDescent="0.25">
      <c r="AA1247" s="1411"/>
    </row>
    <row r="1248" spans="27:27" x14ac:dyDescent="0.25">
      <c r="AA1248" s="1411"/>
    </row>
    <row r="1249" spans="27:27" x14ac:dyDescent="0.25">
      <c r="AA1249" s="1411"/>
    </row>
    <row r="1250" spans="27:27" x14ac:dyDescent="0.25">
      <c r="AA1250" s="1411"/>
    </row>
    <row r="1251" spans="27:27" x14ac:dyDescent="0.25">
      <c r="AA1251" s="1411"/>
    </row>
    <row r="1252" spans="27:27" x14ac:dyDescent="0.25">
      <c r="AA1252" s="1411"/>
    </row>
    <row r="1253" spans="27:27" x14ac:dyDescent="0.25">
      <c r="AA1253" s="1411"/>
    </row>
    <row r="1254" spans="27:27" x14ac:dyDescent="0.25">
      <c r="AA1254" s="1411"/>
    </row>
    <row r="1255" spans="27:27" x14ac:dyDescent="0.25">
      <c r="AA1255" s="1411"/>
    </row>
    <row r="1256" spans="27:27" x14ac:dyDescent="0.25">
      <c r="AA1256" s="1411"/>
    </row>
    <row r="1257" spans="27:27" x14ac:dyDescent="0.25">
      <c r="AA1257" s="1411"/>
    </row>
    <row r="1258" spans="27:27" x14ac:dyDescent="0.25">
      <c r="AA1258" s="1411"/>
    </row>
    <row r="1259" spans="27:27" x14ac:dyDescent="0.25">
      <c r="AA1259" s="1411"/>
    </row>
    <row r="1260" spans="27:27" x14ac:dyDescent="0.25">
      <c r="AA1260" s="1411"/>
    </row>
    <row r="1261" spans="27:27" x14ac:dyDescent="0.25">
      <c r="AA1261" s="1411"/>
    </row>
    <row r="1262" spans="27:27" x14ac:dyDescent="0.25">
      <c r="AA1262" s="1411"/>
    </row>
    <row r="1263" spans="27:27" x14ac:dyDescent="0.25">
      <c r="AA1263" s="1411"/>
    </row>
    <row r="1264" spans="27:27" x14ac:dyDescent="0.25">
      <c r="AA1264" s="1411"/>
    </row>
    <row r="1265" spans="27:27" x14ac:dyDescent="0.25">
      <c r="AA1265" s="1411"/>
    </row>
    <row r="1266" spans="27:27" x14ac:dyDescent="0.25">
      <c r="AA1266" s="1411"/>
    </row>
    <row r="1267" spans="27:27" x14ac:dyDescent="0.25">
      <c r="AA1267" s="1411"/>
    </row>
    <row r="1268" spans="27:27" x14ac:dyDescent="0.25">
      <c r="AA1268" s="1411"/>
    </row>
    <row r="1269" spans="27:27" x14ac:dyDescent="0.25">
      <c r="AA1269" s="1411"/>
    </row>
    <row r="1270" spans="27:27" x14ac:dyDescent="0.25">
      <c r="AA1270" s="1411"/>
    </row>
    <row r="1271" spans="27:27" x14ac:dyDescent="0.25">
      <c r="AA1271" s="1411"/>
    </row>
    <row r="1272" spans="27:27" x14ac:dyDescent="0.25">
      <c r="AA1272" s="1411"/>
    </row>
    <row r="1273" spans="27:27" x14ac:dyDescent="0.25">
      <c r="AA1273" s="1411"/>
    </row>
    <row r="1274" spans="27:27" x14ac:dyDescent="0.25">
      <c r="AA1274" s="1411"/>
    </row>
    <row r="1275" spans="27:27" x14ac:dyDescent="0.25">
      <c r="AA1275" s="1411"/>
    </row>
    <row r="1276" spans="27:27" x14ac:dyDescent="0.25">
      <c r="AA1276" s="1411"/>
    </row>
    <row r="1277" spans="27:27" x14ac:dyDescent="0.25">
      <c r="AA1277" s="1411"/>
    </row>
    <row r="1278" spans="27:27" x14ac:dyDescent="0.25">
      <c r="AA1278" s="1411"/>
    </row>
    <row r="1279" spans="27:27" x14ac:dyDescent="0.25">
      <c r="AA1279" s="1411"/>
    </row>
    <row r="1280" spans="27:27" x14ac:dyDescent="0.25">
      <c r="AA1280" s="1411"/>
    </row>
    <row r="1281" spans="27:27" x14ac:dyDescent="0.25">
      <c r="AA1281" s="1411"/>
    </row>
    <row r="1282" spans="27:27" x14ac:dyDescent="0.25">
      <c r="AA1282" s="1411"/>
    </row>
    <row r="1283" spans="27:27" x14ac:dyDescent="0.25">
      <c r="AA1283" s="1411"/>
    </row>
    <row r="1284" spans="27:27" x14ac:dyDescent="0.25">
      <c r="AA1284" s="1411"/>
    </row>
    <row r="1285" spans="27:27" x14ac:dyDescent="0.25">
      <c r="AA1285" s="1411"/>
    </row>
    <row r="1286" spans="27:27" x14ac:dyDescent="0.25">
      <c r="AA1286" s="1411"/>
    </row>
    <row r="1287" spans="27:27" x14ac:dyDescent="0.25">
      <c r="AA1287" s="1411"/>
    </row>
    <row r="1288" spans="27:27" x14ac:dyDescent="0.25">
      <c r="AA1288" s="1411"/>
    </row>
    <row r="1289" spans="27:27" x14ac:dyDescent="0.25">
      <c r="AA1289" s="1411"/>
    </row>
    <row r="1290" spans="27:27" x14ac:dyDescent="0.25">
      <c r="AA1290" s="1411"/>
    </row>
    <row r="1291" spans="27:27" x14ac:dyDescent="0.25">
      <c r="AA1291" s="1411"/>
    </row>
    <row r="1292" spans="27:27" x14ac:dyDescent="0.25">
      <c r="AA1292" s="1411"/>
    </row>
    <row r="1293" spans="27:27" x14ac:dyDescent="0.25">
      <c r="AA1293" s="1411"/>
    </row>
    <row r="1294" spans="27:27" x14ac:dyDescent="0.25">
      <c r="AA1294" s="1411"/>
    </row>
    <row r="1295" spans="27:27" x14ac:dyDescent="0.25">
      <c r="AA1295" s="1411"/>
    </row>
    <row r="1296" spans="27:27" x14ac:dyDescent="0.25">
      <c r="AA1296" s="1411"/>
    </row>
    <row r="1297" spans="27:27" x14ac:dyDescent="0.25">
      <c r="AA1297" s="1411"/>
    </row>
    <row r="1298" spans="27:27" x14ac:dyDescent="0.25">
      <c r="AA1298" s="1411"/>
    </row>
    <row r="1299" spans="27:27" x14ac:dyDescent="0.25">
      <c r="AA1299" s="1411"/>
    </row>
    <row r="1300" spans="27:27" x14ac:dyDescent="0.25">
      <c r="AA1300" s="1411"/>
    </row>
    <row r="1301" spans="27:27" x14ac:dyDescent="0.25">
      <c r="AA1301" s="1411"/>
    </row>
    <row r="1302" spans="27:27" x14ac:dyDescent="0.25">
      <c r="AA1302" s="1411"/>
    </row>
    <row r="1303" spans="27:27" x14ac:dyDescent="0.25">
      <c r="AA1303" s="1411"/>
    </row>
    <row r="1304" spans="27:27" x14ac:dyDescent="0.25">
      <c r="AA1304" s="1411"/>
    </row>
    <row r="1305" spans="27:27" x14ac:dyDescent="0.25">
      <c r="AA1305" s="1411"/>
    </row>
    <row r="1306" spans="27:27" x14ac:dyDescent="0.25">
      <c r="AA1306" s="1411"/>
    </row>
    <row r="1307" spans="27:27" x14ac:dyDescent="0.25">
      <c r="AA1307" s="1411"/>
    </row>
    <row r="1308" spans="27:27" x14ac:dyDescent="0.25">
      <c r="AA1308" s="1411"/>
    </row>
    <row r="1309" spans="27:27" x14ac:dyDescent="0.25">
      <c r="AA1309" s="1411"/>
    </row>
    <row r="1310" spans="27:27" x14ac:dyDescent="0.25">
      <c r="AA1310" s="1411"/>
    </row>
    <row r="1311" spans="27:27" x14ac:dyDescent="0.25">
      <c r="AA1311" s="1411"/>
    </row>
    <row r="1312" spans="27:27" x14ac:dyDescent="0.25">
      <c r="AA1312" s="1411"/>
    </row>
    <row r="1313" spans="27:27" x14ac:dyDescent="0.25">
      <c r="AA1313" s="1411"/>
    </row>
    <row r="1314" spans="27:27" x14ac:dyDescent="0.25">
      <c r="AA1314" s="1411"/>
    </row>
    <row r="1315" spans="27:27" x14ac:dyDescent="0.25">
      <c r="AA1315" s="1411"/>
    </row>
    <row r="1316" spans="27:27" x14ac:dyDescent="0.25">
      <c r="AA1316" s="1411"/>
    </row>
    <row r="1317" spans="27:27" x14ac:dyDescent="0.25">
      <c r="AA1317" s="1411"/>
    </row>
    <row r="1318" spans="27:27" x14ac:dyDescent="0.25">
      <c r="AA1318" s="1411"/>
    </row>
    <row r="1319" spans="27:27" x14ac:dyDescent="0.25">
      <c r="AA1319" s="1411"/>
    </row>
    <row r="1320" spans="27:27" x14ac:dyDescent="0.25">
      <c r="AA1320" s="1411"/>
    </row>
    <row r="1321" spans="27:27" x14ac:dyDescent="0.25">
      <c r="AA1321" s="1411"/>
    </row>
    <row r="1322" spans="27:27" x14ac:dyDescent="0.25">
      <c r="AA1322" s="1411"/>
    </row>
    <row r="1323" spans="27:27" x14ac:dyDescent="0.25">
      <c r="AA1323" s="1411"/>
    </row>
    <row r="1324" spans="27:27" x14ac:dyDescent="0.25">
      <c r="AA1324" s="1411"/>
    </row>
    <row r="1325" spans="27:27" x14ac:dyDescent="0.25">
      <c r="AA1325" s="1411"/>
    </row>
    <row r="1326" spans="27:27" x14ac:dyDescent="0.25">
      <c r="AA1326" s="1411"/>
    </row>
    <row r="1327" spans="27:27" x14ac:dyDescent="0.25">
      <c r="AA1327" s="1411"/>
    </row>
    <row r="1328" spans="27:27" x14ac:dyDescent="0.25">
      <c r="AA1328" s="1411"/>
    </row>
    <row r="1329" spans="27:27" x14ac:dyDescent="0.25">
      <c r="AA1329" s="1411"/>
    </row>
    <row r="1330" spans="27:27" x14ac:dyDescent="0.25">
      <c r="AA1330" s="1411"/>
    </row>
    <row r="1331" spans="27:27" x14ac:dyDescent="0.25">
      <c r="AA1331" s="1411"/>
    </row>
    <row r="1332" spans="27:27" x14ac:dyDescent="0.25">
      <c r="AA1332" s="1411"/>
    </row>
    <row r="1333" spans="27:27" x14ac:dyDescent="0.25">
      <c r="AA1333" s="1411"/>
    </row>
    <row r="1334" spans="27:27" x14ac:dyDescent="0.25">
      <c r="AA1334" s="1411"/>
    </row>
    <row r="1335" spans="27:27" x14ac:dyDescent="0.25">
      <c r="AA1335" s="1411"/>
    </row>
    <row r="1336" spans="27:27" x14ac:dyDescent="0.25">
      <c r="AA1336" s="1411"/>
    </row>
    <row r="1337" spans="27:27" x14ac:dyDescent="0.25">
      <c r="AA1337" s="1411"/>
    </row>
    <row r="1338" spans="27:27" x14ac:dyDescent="0.25">
      <c r="AA1338" s="1411"/>
    </row>
    <row r="1339" spans="27:27" x14ac:dyDescent="0.25">
      <c r="AA1339" s="1411"/>
    </row>
    <row r="1340" spans="27:27" x14ac:dyDescent="0.25">
      <c r="AA1340" s="1411"/>
    </row>
    <row r="1341" spans="27:27" x14ac:dyDescent="0.25">
      <c r="AA1341" s="1411"/>
    </row>
    <row r="1342" spans="27:27" x14ac:dyDescent="0.25">
      <c r="AA1342" s="1411"/>
    </row>
    <row r="1343" spans="27:27" x14ac:dyDescent="0.25">
      <c r="AA1343" s="1411"/>
    </row>
    <row r="1344" spans="27:27" x14ac:dyDescent="0.25">
      <c r="AA1344" s="1411"/>
    </row>
    <row r="1345" spans="27:27" x14ac:dyDescent="0.25">
      <c r="AA1345" s="1411"/>
    </row>
    <row r="1346" spans="27:27" x14ac:dyDescent="0.25">
      <c r="AA1346" s="1411"/>
    </row>
    <row r="1347" spans="27:27" x14ac:dyDescent="0.25">
      <c r="AA1347" s="1411"/>
    </row>
    <row r="1348" spans="27:27" x14ac:dyDescent="0.25">
      <c r="AA1348" s="1411"/>
    </row>
    <row r="1349" spans="27:27" x14ac:dyDescent="0.25">
      <c r="AA1349" s="1411"/>
    </row>
    <row r="1350" spans="27:27" x14ac:dyDescent="0.25">
      <c r="AA1350" s="1411"/>
    </row>
    <row r="1351" spans="27:27" x14ac:dyDescent="0.25">
      <c r="AA1351" s="1411"/>
    </row>
    <row r="1352" spans="27:27" x14ac:dyDescent="0.25">
      <c r="AA1352" s="1411"/>
    </row>
    <row r="1353" spans="27:27" x14ac:dyDescent="0.25">
      <c r="AA1353" s="1411"/>
    </row>
    <row r="1354" spans="27:27" x14ac:dyDescent="0.25">
      <c r="AA1354" s="1411"/>
    </row>
    <row r="1355" spans="27:27" x14ac:dyDescent="0.25">
      <c r="AA1355" s="1411"/>
    </row>
    <row r="1356" spans="27:27" x14ac:dyDescent="0.25">
      <c r="AA1356" s="1411"/>
    </row>
    <row r="1357" spans="27:27" x14ac:dyDescent="0.25">
      <c r="AA1357" s="1411"/>
    </row>
    <row r="1358" spans="27:27" x14ac:dyDescent="0.25">
      <c r="AA1358" s="1411"/>
    </row>
    <row r="1359" spans="27:27" x14ac:dyDescent="0.25">
      <c r="AA1359" s="1411"/>
    </row>
    <row r="1360" spans="27:27" x14ac:dyDescent="0.25">
      <c r="AA1360" s="1411"/>
    </row>
    <row r="1361" spans="27:27" x14ac:dyDescent="0.25">
      <c r="AA1361" s="1411"/>
    </row>
    <row r="1362" spans="27:27" x14ac:dyDescent="0.25">
      <c r="AA1362" s="1411"/>
    </row>
    <row r="1363" spans="27:27" x14ac:dyDescent="0.25">
      <c r="AA1363" s="1411"/>
    </row>
    <row r="1364" spans="27:27" x14ac:dyDescent="0.25">
      <c r="AA1364" s="1411"/>
    </row>
    <row r="1365" spans="27:27" x14ac:dyDescent="0.25">
      <c r="AA1365" s="1411"/>
    </row>
    <row r="1366" spans="27:27" x14ac:dyDescent="0.25">
      <c r="AA1366" s="1411"/>
    </row>
    <row r="1367" spans="27:27" x14ac:dyDescent="0.25">
      <c r="AA1367" s="1411"/>
    </row>
    <row r="1368" spans="27:27" x14ac:dyDescent="0.25">
      <c r="AA1368" s="1411"/>
    </row>
    <row r="1369" spans="27:27" x14ac:dyDescent="0.25">
      <c r="AA1369" s="1411"/>
    </row>
    <row r="1370" spans="27:27" x14ac:dyDescent="0.25">
      <c r="AA1370" s="1411"/>
    </row>
    <row r="1371" spans="27:27" x14ac:dyDescent="0.25">
      <c r="AA1371" s="1411"/>
    </row>
    <row r="1372" spans="27:27" x14ac:dyDescent="0.25">
      <c r="AA1372" s="1411"/>
    </row>
    <row r="1373" spans="27:27" x14ac:dyDescent="0.25">
      <c r="AA1373" s="1411"/>
    </row>
    <row r="1374" spans="27:27" x14ac:dyDescent="0.25">
      <c r="AA1374" s="1411"/>
    </row>
    <row r="1375" spans="27:27" x14ac:dyDescent="0.25">
      <c r="AA1375" s="1411"/>
    </row>
    <row r="1376" spans="27:27" x14ac:dyDescent="0.25">
      <c r="AA1376" s="1411"/>
    </row>
    <row r="1377" spans="27:27" x14ac:dyDescent="0.25">
      <c r="AA1377" s="1411"/>
    </row>
    <row r="1378" spans="27:27" x14ac:dyDescent="0.25">
      <c r="AA1378" s="1411"/>
    </row>
    <row r="1379" spans="27:27" x14ac:dyDescent="0.25">
      <c r="AA1379" s="1411"/>
    </row>
    <row r="1380" spans="27:27" x14ac:dyDescent="0.25">
      <c r="AA1380" s="1411"/>
    </row>
    <row r="1381" spans="27:27" x14ac:dyDescent="0.25">
      <c r="AA1381" s="1411"/>
    </row>
    <row r="1382" spans="27:27" x14ac:dyDescent="0.25">
      <c r="AA1382" s="1411"/>
    </row>
    <row r="1383" spans="27:27" x14ac:dyDescent="0.25">
      <c r="AA1383" s="1411"/>
    </row>
    <row r="1384" spans="27:27" x14ac:dyDescent="0.25">
      <c r="AA1384" s="1411"/>
    </row>
    <row r="1385" spans="27:27" x14ac:dyDescent="0.25">
      <c r="AA1385" s="1411"/>
    </row>
    <row r="1386" spans="27:27" x14ac:dyDescent="0.25">
      <c r="AA1386" s="1411"/>
    </row>
    <row r="1387" spans="27:27" x14ac:dyDescent="0.25">
      <c r="AA1387" s="1411"/>
    </row>
    <row r="1388" spans="27:27" x14ac:dyDescent="0.25">
      <c r="AA1388" s="1411"/>
    </row>
    <row r="1389" spans="27:27" x14ac:dyDescent="0.25">
      <c r="AA1389" s="1411"/>
    </row>
    <row r="1390" spans="27:27" x14ac:dyDescent="0.25">
      <c r="AA1390" s="1411"/>
    </row>
    <row r="1391" spans="27:27" x14ac:dyDescent="0.25">
      <c r="AA1391" s="1411"/>
    </row>
    <row r="1392" spans="27:27" x14ac:dyDescent="0.25">
      <c r="AA1392" s="1411"/>
    </row>
    <row r="1393" spans="27:27" x14ac:dyDescent="0.25">
      <c r="AA1393" s="1411"/>
    </row>
    <row r="1394" spans="27:27" x14ac:dyDescent="0.25">
      <c r="AA1394" s="1411"/>
    </row>
    <row r="1395" spans="27:27" x14ac:dyDescent="0.25">
      <c r="AA1395" s="1411"/>
    </row>
    <row r="1396" spans="27:27" x14ac:dyDescent="0.25">
      <c r="AA1396" s="1411"/>
    </row>
    <row r="1397" spans="27:27" x14ac:dyDescent="0.25">
      <c r="AA1397" s="1411"/>
    </row>
    <row r="1398" spans="27:27" x14ac:dyDescent="0.25">
      <c r="AA1398" s="1411"/>
    </row>
    <row r="1399" spans="27:27" x14ac:dyDescent="0.25">
      <c r="AA1399" s="1411"/>
    </row>
    <row r="1400" spans="27:27" x14ac:dyDescent="0.25">
      <c r="AA1400" s="1411"/>
    </row>
    <row r="1401" spans="27:27" x14ac:dyDescent="0.25">
      <c r="AA1401" s="1411"/>
    </row>
    <row r="1402" spans="27:27" x14ac:dyDescent="0.25">
      <c r="AA1402" s="1411"/>
    </row>
    <row r="1403" spans="27:27" x14ac:dyDescent="0.25">
      <c r="AA1403" s="1411"/>
    </row>
    <row r="1404" spans="27:27" x14ac:dyDescent="0.25">
      <c r="AA1404" s="1411"/>
    </row>
    <row r="1405" spans="27:27" x14ac:dyDescent="0.25">
      <c r="AA1405" s="1411"/>
    </row>
    <row r="1406" spans="27:27" x14ac:dyDescent="0.25">
      <c r="AA1406" s="1411"/>
    </row>
    <row r="1407" spans="27:27" x14ac:dyDescent="0.25">
      <c r="AA1407" s="1411"/>
    </row>
    <row r="1408" spans="27:27" x14ac:dyDescent="0.25">
      <c r="AA1408" s="1411"/>
    </row>
    <row r="1409" spans="27:27" x14ac:dyDescent="0.25">
      <c r="AA1409" s="1411"/>
    </row>
    <row r="1410" spans="27:27" x14ac:dyDescent="0.25">
      <c r="AA1410" s="1411"/>
    </row>
    <row r="1411" spans="27:27" x14ac:dyDescent="0.25">
      <c r="AA1411" s="1411"/>
    </row>
    <row r="1412" spans="27:27" x14ac:dyDescent="0.25">
      <c r="AA1412" s="1411"/>
    </row>
    <row r="1413" spans="27:27" x14ac:dyDescent="0.25">
      <c r="AA1413" s="1411"/>
    </row>
    <row r="1414" spans="27:27" x14ac:dyDescent="0.25">
      <c r="AA1414" s="1411"/>
    </row>
    <row r="1415" spans="27:27" x14ac:dyDescent="0.25">
      <c r="AA1415" s="1411"/>
    </row>
    <row r="1416" spans="27:27" x14ac:dyDescent="0.25">
      <c r="AA1416" s="1411"/>
    </row>
    <row r="1417" spans="27:27" x14ac:dyDescent="0.25">
      <c r="AA1417" s="1411"/>
    </row>
    <row r="1418" spans="27:27" x14ac:dyDescent="0.25">
      <c r="AA1418" s="1411"/>
    </row>
    <row r="1419" spans="27:27" x14ac:dyDescent="0.25">
      <c r="AA1419" s="1411"/>
    </row>
    <row r="1420" spans="27:27" x14ac:dyDescent="0.25">
      <c r="AA1420" s="1411"/>
    </row>
    <row r="1421" spans="27:27" x14ac:dyDescent="0.25">
      <c r="AA1421" s="1411"/>
    </row>
    <row r="1422" spans="27:27" x14ac:dyDescent="0.25">
      <c r="AA1422" s="1411"/>
    </row>
    <row r="1423" spans="27:27" x14ac:dyDescent="0.25">
      <c r="AA1423" s="1411"/>
    </row>
    <row r="1424" spans="27:27" x14ac:dyDescent="0.25">
      <c r="AA1424" s="1411"/>
    </row>
    <row r="1425" spans="27:27" x14ac:dyDescent="0.25">
      <c r="AA1425" s="1411"/>
    </row>
    <row r="1426" spans="27:27" x14ac:dyDescent="0.25">
      <c r="AA1426" s="1411"/>
    </row>
    <row r="1427" spans="27:27" x14ac:dyDescent="0.25">
      <c r="AA1427" s="1411"/>
    </row>
    <row r="1428" spans="27:27" x14ac:dyDescent="0.25">
      <c r="AA1428" s="1411"/>
    </row>
    <row r="1429" spans="27:27" x14ac:dyDescent="0.25">
      <c r="AA1429" s="1411"/>
    </row>
    <row r="1430" spans="27:27" x14ac:dyDescent="0.25">
      <c r="AA1430" s="1411"/>
    </row>
    <row r="1431" spans="27:27" x14ac:dyDescent="0.25">
      <c r="AA1431" s="1411"/>
    </row>
    <row r="1432" spans="27:27" x14ac:dyDescent="0.25">
      <c r="AA1432" s="1411"/>
    </row>
    <row r="1433" spans="27:27" x14ac:dyDescent="0.25">
      <c r="AA1433" s="1411"/>
    </row>
    <row r="1434" spans="27:27" x14ac:dyDescent="0.25">
      <c r="AA1434" s="1411"/>
    </row>
    <row r="1435" spans="27:27" x14ac:dyDescent="0.25">
      <c r="AA1435" s="1411"/>
    </row>
    <row r="1436" spans="27:27" x14ac:dyDescent="0.25">
      <c r="AA1436" s="1411"/>
    </row>
    <row r="1437" spans="27:27" x14ac:dyDescent="0.25">
      <c r="AA1437" s="1411"/>
    </row>
    <row r="1438" spans="27:27" x14ac:dyDescent="0.25">
      <c r="AA1438" s="1411"/>
    </row>
    <row r="1439" spans="27:27" x14ac:dyDescent="0.25">
      <c r="AA1439" s="1411"/>
    </row>
    <row r="1440" spans="27:27" x14ac:dyDescent="0.25">
      <c r="AA1440" s="1411"/>
    </row>
    <row r="1441" spans="27:27" x14ac:dyDescent="0.25">
      <c r="AA1441" s="1411"/>
    </row>
    <row r="1442" spans="27:27" x14ac:dyDescent="0.25">
      <c r="AA1442" s="1411"/>
    </row>
    <row r="1443" spans="27:27" x14ac:dyDescent="0.25">
      <c r="AA1443" s="1411"/>
    </row>
    <row r="1444" spans="27:27" x14ac:dyDescent="0.25">
      <c r="AA1444" s="1411"/>
    </row>
    <row r="1445" spans="27:27" x14ac:dyDescent="0.25">
      <c r="AA1445" s="1411"/>
    </row>
    <row r="1446" spans="27:27" x14ac:dyDescent="0.25">
      <c r="AA1446" s="1411"/>
    </row>
    <row r="1447" spans="27:27" x14ac:dyDescent="0.25">
      <c r="AA1447" s="1411"/>
    </row>
    <row r="1448" spans="27:27" x14ac:dyDescent="0.25">
      <c r="AA1448" s="1411"/>
    </row>
    <row r="1449" spans="27:27" x14ac:dyDescent="0.25">
      <c r="AA1449" s="1411"/>
    </row>
    <row r="1450" spans="27:27" x14ac:dyDescent="0.25">
      <c r="AA1450" s="1411"/>
    </row>
    <row r="1451" spans="27:27" x14ac:dyDescent="0.25">
      <c r="AA1451" s="1411"/>
    </row>
    <row r="1452" spans="27:27" x14ac:dyDescent="0.25">
      <c r="AA1452" s="1411"/>
    </row>
    <row r="1453" spans="27:27" x14ac:dyDescent="0.25">
      <c r="AA1453" s="1411"/>
    </row>
    <row r="1454" spans="27:27" x14ac:dyDescent="0.25">
      <c r="AA1454" s="1411"/>
    </row>
    <row r="1455" spans="27:27" x14ac:dyDescent="0.25">
      <c r="AA1455" s="1411"/>
    </row>
    <row r="1456" spans="27:27" x14ac:dyDescent="0.25">
      <c r="AA1456" s="1411"/>
    </row>
    <row r="1457" spans="27:27" x14ac:dyDescent="0.25">
      <c r="AA1457" s="1411"/>
    </row>
    <row r="1458" spans="27:27" x14ac:dyDescent="0.25">
      <c r="AA1458" s="1411"/>
    </row>
    <row r="1459" spans="27:27" x14ac:dyDescent="0.25">
      <c r="AA1459" s="1411"/>
    </row>
    <row r="1460" spans="27:27" x14ac:dyDescent="0.25">
      <c r="AA1460" s="1411"/>
    </row>
    <row r="1461" spans="27:27" x14ac:dyDescent="0.25">
      <c r="AA1461" s="1411"/>
    </row>
    <row r="1462" spans="27:27" x14ac:dyDescent="0.25">
      <c r="AA1462" s="1411"/>
    </row>
    <row r="1463" spans="27:27" x14ac:dyDescent="0.25">
      <c r="AA1463" s="1411"/>
    </row>
    <row r="1464" spans="27:27" x14ac:dyDescent="0.25">
      <c r="AA1464" s="1411"/>
    </row>
    <row r="1465" spans="27:27" x14ac:dyDescent="0.25">
      <c r="AA1465" s="1411"/>
    </row>
    <row r="1466" spans="27:27" x14ac:dyDescent="0.25">
      <c r="AA1466" s="1411"/>
    </row>
    <row r="1467" spans="27:27" x14ac:dyDescent="0.25">
      <c r="AA1467" s="1411"/>
    </row>
    <row r="1468" spans="27:27" x14ac:dyDescent="0.25">
      <c r="AA1468" s="1411"/>
    </row>
    <row r="1469" spans="27:27" x14ac:dyDescent="0.25">
      <c r="AA1469" s="1411"/>
    </row>
    <row r="1470" spans="27:27" x14ac:dyDescent="0.25">
      <c r="AA1470" s="1411"/>
    </row>
    <row r="1471" spans="27:27" x14ac:dyDescent="0.25">
      <c r="AA1471" s="1411"/>
    </row>
    <row r="1472" spans="27:27" x14ac:dyDescent="0.25">
      <c r="AA1472" s="1411"/>
    </row>
    <row r="1473" spans="27:27" x14ac:dyDescent="0.25">
      <c r="AA1473" s="1411"/>
    </row>
    <row r="1474" spans="27:27" x14ac:dyDescent="0.25">
      <c r="AA1474" s="1411"/>
    </row>
    <row r="1475" spans="27:27" x14ac:dyDescent="0.25">
      <c r="AA1475" s="1411"/>
    </row>
    <row r="1476" spans="27:27" x14ac:dyDescent="0.25">
      <c r="AA1476" s="1411"/>
    </row>
    <row r="1477" spans="27:27" x14ac:dyDescent="0.25">
      <c r="AA1477" s="1411"/>
    </row>
    <row r="1478" spans="27:27" x14ac:dyDescent="0.25">
      <c r="AA1478" s="1411"/>
    </row>
    <row r="1479" spans="27:27" x14ac:dyDescent="0.25">
      <c r="AA1479" s="1411"/>
    </row>
    <row r="1480" spans="27:27" x14ac:dyDescent="0.25">
      <c r="AA1480" s="1411"/>
    </row>
    <row r="1481" spans="27:27" x14ac:dyDescent="0.25">
      <c r="AA1481" s="1411"/>
    </row>
    <row r="1482" spans="27:27" x14ac:dyDescent="0.25">
      <c r="AA1482" s="1411"/>
    </row>
    <row r="1483" spans="27:27" x14ac:dyDescent="0.25">
      <c r="AA1483" s="1411"/>
    </row>
    <row r="1484" spans="27:27" x14ac:dyDescent="0.25">
      <c r="AA1484" s="1411"/>
    </row>
    <row r="1485" spans="27:27" x14ac:dyDescent="0.25">
      <c r="AA1485" s="1411"/>
    </row>
    <row r="1486" spans="27:27" x14ac:dyDescent="0.25">
      <c r="AA1486" s="1411"/>
    </row>
    <row r="1487" spans="27:27" x14ac:dyDescent="0.25">
      <c r="AA1487" s="1411"/>
    </row>
    <row r="1488" spans="27:27" x14ac:dyDescent="0.25">
      <c r="AA1488" s="1411"/>
    </row>
    <row r="1489" spans="27:27" x14ac:dyDescent="0.25">
      <c r="AA1489" s="1411"/>
    </row>
    <row r="1490" spans="27:27" x14ac:dyDescent="0.25">
      <c r="AA1490" s="1411"/>
    </row>
    <row r="1491" spans="27:27" x14ac:dyDescent="0.25">
      <c r="AA1491" s="1411"/>
    </row>
    <row r="1492" spans="27:27" x14ac:dyDescent="0.25">
      <c r="AA1492" s="1411"/>
    </row>
    <row r="1493" spans="27:27" x14ac:dyDescent="0.25">
      <c r="AA1493" s="1411"/>
    </row>
    <row r="1494" spans="27:27" x14ac:dyDescent="0.25">
      <c r="AA1494" s="1411"/>
    </row>
    <row r="1495" spans="27:27" x14ac:dyDescent="0.25">
      <c r="AA1495" s="1411"/>
    </row>
    <row r="1496" spans="27:27" x14ac:dyDescent="0.25">
      <c r="AA1496" s="1411"/>
    </row>
    <row r="1497" spans="27:27" x14ac:dyDescent="0.25">
      <c r="AA1497" s="1411"/>
    </row>
    <row r="1498" spans="27:27" x14ac:dyDescent="0.25">
      <c r="AA1498" s="1411"/>
    </row>
    <row r="1499" spans="27:27" x14ac:dyDescent="0.25">
      <c r="AA1499" s="1411"/>
    </row>
    <row r="1500" spans="27:27" x14ac:dyDescent="0.25">
      <c r="AA1500" s="1411"/>
    </row>
    <row r="1501" spans="27:27" x14ac:dyDescent="0.25">
      <c r="AA1501" s="1411"/>
    </row>
    <row r="1502" spans="27:27" x14ac:dyDescent="0.25">
      <c r="AA1502" s="1411"/>
    </row>
    <row r="1503" spans="27:27" x14ac:dyDescent="0.25">
      <c r="AA1503" s="1411"/>
    </row>
    <row r="1504" spans="27:27" x14ac:dyDescent="0.25">
      <c r="AA1504" s="1411"/>
    </row>
    <row r="1505" spans="27:27" x14ac:dyDescent="0.25">
      <c r="AA1505" s="1411"/>
    </row>
    <row r="1506" spans="27:27" x14ac:dyDescent="0.25">
      <c r="AA1506" s="1411"/>
    </row>
    <row r="1507" spans="27:27" x14ac:dyDescent="0.25">
      <c r="AA1507" s="1411"/>
    </row>
    <row r="1508" spans="27:27" x14ac:dyDescent="0.25">
      <c r="AA1508" s="1411"/>
    </row>
    <row r="1509" spans="27:27" x14ac:dyDescent="0.25">
      <c r="AA1509" s="1411"/>
    </row>
    <row r="1510" spans="27:27" x14ac:dyDescent="0.25">
      <c r="AA1510" s="1411"/>
    </row>
    <row r="1511" spans="27:27" x14ac:dyDescent="0.25">
      <c r="AA1511" s="1411"/>
    </row>
    <row r="1512" spans="27:27" x14ac:dyDescent="0.25">
      <c r="AA1512" s="1411"/>
    </row>
    <row r="1513" spans="27:27" x14ac:dyDescent="0.25">
      <c r="AA1513" s="1411"/>
    </row>
    <row r="1514" spans="27:27" x14ac:dyDescent="0.25">
      <c r="AA1514" s="1411"/>
    </row>
    <row r="1515" spans="27:27" x14ac:dyDescent="0.25">
      <c r="AA1515" s="1411"/>
    </row>
    <row r="1516" spans="27:27" x14ac:dyDescent="0.25">
      <c r="AA1516" s="1411"/>
    </row>
    <row r="1517" spans="27:27" x14ac:dyDescent="0.25">
      <c r="AA1517" s="1411"/>
    </row>
    <row r="1518" spans="27:27" x14ac:dyDescent="0.25">
      <c r="AA1518" s="1411"/>
    </row>
    <row r="1519" spans="27:27" x14ac:dyDescent="0.25">
      <c r="AA1519" s="1411"/>
    </row>
    <row r="1520" spans="27:27" x14ac:dyDescent="0.25">
      <c r="AA1520" s="1411"/>
    </row>
    <row r="1521" spans="27:27" x14ac:dyDescent="0.25">
      <c r="AA1521" s="1411"/>
    </row>
    <row r="1522" spans="27:27" x14ac:dyDescent="0.25">
      <c r="AA1522" s="1411"/>
    </row>
    <row r="1523" spans="27:27" x14ac:dyDescent="0.25">
      <c r="AA1523" s="1411"/>
    </row>
    <row r="1524" spans="27:27" x14ac:dyDescent="0.25">
      <c r="AA1524" s="1411"/>
    </row>
    <row r="1525" spans="27:27" x14ac:dyDescent="0.25">
      <c r="AA1525" s="1411"/>
    </row>
    <row r="1526" spans="27:27" x14ac:dyDescent="0.25">
      <c r="AA1526" s="1411"/>
    </row>
    <row r="1527" spans="27:27" x14ac:dyDescent="0.25">
      <c r="AA1527" s="1411"/>
    </row>
    <row r="1528" spans="27:27" x14ac:dyDescent="0.25">
      <c r="AA1528" s="1411"/>
    </row>
    <row r="1529" spans="27:27" x14ac:dyDescent="0.25">
      <c r="AA1529" s="1411"/>
    </row>
    <row r="1530" spans="27:27" x14ac:dyDescent="0.25">
      <c r="AA1530" s="1411"/>
    </row>
    <row r="1531" spans="27:27" x14ac:dyDescent="0.25">
      <c r="AA1531" s="1411"/>
    </row>
    <row r="1532" spans="27:27" x14ac:dyDescent="0.25">
      <c r="AA1532" s="1411"/>
    </row>
    <row r="1533" spans="27:27" x14ac:dyDescent="0.25">
      <c r="AA1533" s="1411"/>
    </row>
    <row r="1534" spans="27:27" x14ac:dyDescent="0.25">
      <c r="AA1534" s="1411"/>
    </row>
    <row r="1535" spans="27:27" x14ac:dyDescent="0.25">
      <c r="AA1535" s="1411"/>
    </row>
    <row r="1536" spans="27:27" x14ac:dyDescent="0.25">
      <c r="AA1536" s="1411"/>
    </row>
    <row r="1537" spans="27:27" x14ac:dyDescent="0.25">
      <c r="AA1537" s="1411"/>
    </row>
    <row r="1538" spans="27:27" x14ac:dyDescent="0.25">
      <c r="AA1538" s="1411"/>
    </row>
    <row r="1539" spans="27:27" x14ac:dyDescent="0.25">
      <c r="AA1539" s="1411"/>
    </row>
    <row r="1540" spans="27:27" x14ac:dyDescent="0.25">
      <c r="AA1540" s="1411"/>
    </row>
    <row r="1541" spans="27:27" x14ac:dyDescent="0.25">
      <c r="AA1541" s="1411"/>
    </row>
    <row r="1542" spans="27:27" x14ac:dyDescent="0.25">
      <c r="AA1542" s="1411"/>
    </row>
    <row r="1543" spans="27:27" x14ac:dyDescent="0.25">
      <c r="AA1543" s="1411"/>
    </row>
    <row r="1544" spans="27:27" x14ac:dyDescent="0.25">
      <c r="AA1544" s="1411"/>
    </row>
    <row r="1545" spans="27:27" x14ac:dyDescent="0.25">
      <c r="AA1545" s="1411"/>
    </row>
    <row r="1546" spans="27:27" x14ac:dyDescent="0.25">
      <c r="AA1546" s="1411"/>
    </row>
    <row r="1547" spans="27:27" x14ac:dyDescent="0.25">
      <c r="AA1547" s="1411"/>
    </row>
    <row r="1548" spans="27:27" x14ac:dyDescent="0.25">
      <c r="AA1548" s="1411"/>
    </row>
    <row r="1549" spans="27:27" x14ac:dyDescent="0.25">
      <c r="AA1549" s="1411"/>
    </row>
    <row r="1550" spans="27:27" x14ac:dyDescent="0.25">
      <c r="AA1550" s="1411"/>
    </row>
    <row r="1551" spans="27:27" x14ac:dyDescent="0.25">
      <c r="AA1551" s="1411"/>
    </row>
    <row r="1552" spans="27:27" x14ac:dyDescent="0.25">
      <c r="AA1552" s="1411"/>
    </row>
    <row r="1553" spans="27:27" x14ac:dyDescent="0.25">
      <c r="AA1553" s="1411"/>
    </row>
    <row r="1554" spans="27:27" x14ac:dyDescent="0.25">
      <c r="AA1554" s="1411"/>
    </row>
    <row r="1555" spans="27:27" x14ac:dyDescent="0.25">
      <c r="AA1555" s="1411"/>
    </row>
    <row r="1556" spans="27:27" x14ac:dyDescent="0.25">
      <c r="AA1556" s="1411"/>
    </row>
    <row r="1557" spans="27:27" x14ac:dyDescent="0.25">
      <c r="AA1557" s="1411"/>
    </row>
    <row r="1558" spans="27:27" x14ac:dyDescent="0.25">
      <c r="AA1558" s="1411"/>
    </row>
    <row r="1559" spans="27:27" x14ac:dyDescent="0.25">
      <c r="AA1559" s="1411"/>
    </row>
    <row r="1560" spans="27:27" x14ac:dyDescent="0.25">
      <c r="AA1560" s="1411"/>
    </row>
    <row r="1561" spans="27:27" x14ac:dyDescent="0.25">
      <c r="AA1561" s="1411"/>
    </row>
    <row r="1562" spans="27:27" x14ac:dyDescent="0.25">
      <c r="AA1562" s="1411"/>
    </row>
    <row r="1563" spans="27:27" x14ac:dyDescent="0.25">
      <c r="AA1563" s="1411"/>
    </row>
    <row r="1564" spans="27:27" x14ac:dyDescent="0.25">
      <c r="AA1564" s="1411"/>
    </row>
    <row r="1565" spans="27:27" x14ac:dyDescent="0.25">
      <c r="AA1565" s="1411"/>
    </row>
    <row r="1566" spans="27:27" x14ac:dyDescent="0.25">
      <c r="AA1566" s="1411"/>
    </row>
    <row r="1567" spans="27:27" x14ac:dyDescent="0.25">
      <c r="AA1567" s="1411"/>
    </row>
    <row r="1568" spans="27:27" x14ac:dyDescent="0.25">
      <c r="AA1568" s="1411"/>
    </row>
    <row r="1569" spans="27:27" x14ac:dyDescent="0.25">
      <c r="AA1569" s="1411"/>
    </row>
    <row r="1570" spans="27:27" x14ac:dyDescent="0.25">
      <c r="AA1570" s="1411"/>
    </row>
    <row r="1571" spans="27:27" x14ac:dyDescent="0.25">
      <c r="AA1571" s="1411"/>
    </row>
    <row r="1572" spans="27:27" x14ac:dyDescent="0.25">
      <c r="AA1572" s="1411"/>
    </row>
  </sheetData>
  <mergeCells count="4">
    <mergeCell ref="A3:A5"/>
    <mergeCell ref="B3:I3"/>
    <mergeCell ref="K3:W3"/>
    <mergeCell ref="K4:K5"/>
  </mergeCells>
  <printOptions horizontalCentered="1"/>
  <pageMargins left="0.75" right="0.75" top="0.75" bottom="0.75" header="0.3" footer="0"/>
  <pageSetup paperSize="9" scale="54"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92D4C-4CFE-4630-B557-ED309679D325}">
  <sheetPr>
    <pageSetUpPr fitToPage="1"/>
  </sheetPr>
  <dimension ref="A1:H135"/>
  <sheetViews>
    <sheetView zoomScaleNormal="100" zoomScaleSheetLayoutView="110" workbookViewId="0">
      <pane xSplit="1" ySplit="41" topLeftCell="B42" activePane="bottomRight" state="frozen"/>
      <selection activeCell="A25" sqref="A25"/>
      <selection pane="topRight" activeCell="A25" sqref="A25"/>
      <selection pane="bottomLeft" activeCell="A25" sqref="A25"/>
      <selection pane="bottomRight"/>
    </sheetView>
  </sheetViews>
  <sheetFormatPr defaultRowHeight="16.5" x14ac:dyDescent="0.3"/>
  <cols>
    <col min="1" max="6" width="13.85546875" style="1460" customWidth="1"/>
    <col min="7" max="7" width="12.5703125" style="1460" customWidth="1"/>
    <col min="8" max="8" width="12.42578125" style="1460" customWidth="1"/>
    <col min="9" max="256" width="9.140625" style="1460"/>
    <col min="257" max="262" width="13.85546875" style="1460" customWidth="1"/>
    <col min="263" max="263" width="12.5703125" style="1460" customWidth="1"/>
    <col min="264" max="264" width="12.42578125" style="1460" customWidth="1"/>
    <col min="265" max="512" width="9.140625" style="1460"/>
    <col min="513" max="518" width="13.85546875" style="1460" customWidth="1"/>
    <col min="519" max="519" width="12.5703125" style="1460" customWidth="1"/>
    <col min="520" max="520" width="12.42578125" style="1460" customWidth="1"/>
    <col min="521" max="768" width="9.140625" style="1460"/>
    <col min="769" max="774" width="13.85546875" style="1460" customWidth="1"/>
    <col min="775" max="775" width="12.5703125" style="1460" customWidth="1"/>
    <col min="776" max="776" width="12.42578125" style="1460" customWidth="1"/>
    <col min="777" max="1024" width="9.140625" style="1460"/>
    <col min="1025" max="1030" width="13.85546875" style="1460" customWidth="1"/>
    <col min="1031" max="1031" width="12.5703125" style="1460" customWidth="1"/>
    <col min="1032" max="1032" width="12.42578125" style="1460" customWidth="1"/>
    <col min="1033" max="1280" width="9.140625" style="1460"/>
    <col min="1281" max="1286" width="13.85546875" style="1460" customWidth="1"/>
    <col min="1287" max="1287" width="12.5703125" style="1460" customWidth="1"/>
    <col min="1288" max="1288" width="12.42578125" style="1460" customWidth="1"/>
    <col min="1289" max="1536" width="9.140625" style="1460"/>
    <col min="1537" max="1542" width="13.85546875" style="1460" customWidth="1"/>
    <col min="1543" max="1543" width="12.5703125" style="1460" customWidth="1"/>
    <col min="1544" max="1544" width="12.42578125" style="1460" customWidth="1"/>
    <col min="1545" max="1792" width="9.140625" style="1460"/>
    <col min="1793" max="1798" width="13.85546875" style="1460" customWidth="1"/>
    <col min="1799" max="1799" width="12.5703125" style="1460" customWidth="1"/>
    <col min="1800" max="1800" width="12.42578125" style="1460" customWidth="1"/>
    <col min="1801" max="2048" width="9.140625" style="1460"/>
    <col min="2049" max="2054" width="13.85546875" style="1460" customWidth="1"/>
    <col min="2055" max="2055" width="12.5703125" style="1460" customWidth="1"/>
    <col min="2056" max="2056" width="12.42578125" style="1460" customWidth="1"/>
    <col min="2057" max="2304" width="9.140625" style="1460"/>
    <col min="2305" max="2310" width="13.85546875" style="1460" customWidth="1"/>
    <col min="2311" max="2311" width="12.5703125" style="1460" customWidth="1"/>
    <col min="2312" max="2312" width="12.42578125" style="1460" customWidth="1"/>
    <col min="2313" max="2560" width="9.140625" style="1460"/>
    <col min="2561" max="2566" width="13.85546875" style="1460" customWidth="1"/>
    <col min="2567" max="2567" width="12.5703125" style="1460" customWidth="1"/>
    <col min="2568" max="2568" width="12.42578125" style="1460" customWidth="1"/>
    <col min="2569" max="2816" width="9.140625" style="1460"/>
    <col min="2817" max="2822" width="13.85546875" style="1460" customWidth="1"/>
    <col min="2823" max="2823" width="12.5703125" style="1460" customWidth="1"/>
    <col min="2824" max="2824" width="12.42578125" style="1460" customWidth="1"/>
    <col min="2825" max="3072" width="9.140625" style="1460"/>
    <col min="3073" max="3078" width="13.85546875" style="1460" customWidth="1"/>
    <col min="3079" max="3079" width="12.5703125" style="1460" customWidth="1"/>
    <col min="3080" max="3080" width="12.42578125" style="1460" customWidth="1"/>
    <col min="3081" max="3328" width="9.140625" style="1460"/>
    <col min="3329" max="3334" width="13.85546875" style="1460" customWidth="1"/>
    <col min="3335" max="3335" width="12.5703125" style="1460" customWidth="1"/>
    <col min="3336" max="3336" width="12.42578125" style="1460" customWidth="1"/>
    <col min="3337" max="3584" width="9.140625" style="1460"/>
    <col min="3585" max="3590" width="13.85546875" style="1460" customWidth="1"/>
    <col min="3591" max="3591" width="12.5703125" style="1460" customWidth="1"/>
    <col min="3592" max="3592" width="12.42578125" style="1460" customWidth="1"/>
    <col min="3593" max="3840" width="9.140625" style="1460"/>
    <col min="3841" max="3846" width="13.85546875" style="1460" customWidth="1"/>
    <col min="3847" max="3847" width="12.5703125" style="1460" customWidth="1"/>
    <col min="3848" max="3848" width="12.42578125" style="1460" customWidth="1"/>
    <col min="3849" max="4096" width="9.140625" style="1460"/>
    <col min="4097" max="4102" width="13.85546875" style="1460" customWidth="1"/>
    <col min="4103" max="4103" width="12.5703125" style="1460" customWidth="1"/>
    <col min="4104" max="4104" width="12.42578125" style="1460" customWidth="1"/>
    <col min="4105" max="4352" width="9.140625" style="1460"/>
    <col min="4353" max="4358" width="13.85546875" style="1460" customWidth="1"/>
    <col min="4359" max="4359" width="12.5703125" style="1460" customWidth="1"/>
    <col min="4360" max="4360" width="12.42578125" style="1460" customWidth="1"/>
    <col min="4361" max="4608" width="9.140625" style="1460"/>
    <col min="4609" max="4614" width="13.85546875" style="1460" customWidth="1"/>
    <col min="4615" max="4615" width="12.5703125" style="1460" customWidth="1"/>
    <col min="4616" max="4616" width="12.42578125" style="1460" customWidth="1"/>
    <col min="4617" max="4864" width="9.140625" style="1460"/>
    <col min="4865" max="4870" width="13.85546875" style="1460" customWidth="1"/>
    <col min="4871" max="4871" width="12.5703125" style="1460" customWidth="1"/>
    <col min="4872" max="4872" width="12.42578125" style="1460" customWidth="1"/>
    <col min="4873" max="5120" width="9.140625" style="1460"/>
    <col min="5121" max="5126" width="13.85546875" style="1460" customWidth="1"/>
    <col min="5127" max="5127" width="12.5703125" style="1460" customWidth="1"/>
    <col min="5128" max="5128" width="12.42578125" style="1460" customWidth="1"/>
    <col min="5129" max="5376" width="9.140625" style="1460"/>
    <col min="5377" max="5382" width="13.85546875" style="1460" customWidth="1"/>
    <col min="5383" max="5383" width="12.5703125" style="1460" customWidth="1"/>
    <col min="5384" max="5384" width="12.42578125" style="1460" customWidth="1"/>
    <col min="5385" max="5632" width="9.140625" style="1460"/>
    <col min="5633" max="5638" width="13.85546875" style="1460" customWidth="1"/>
    <col min="5639" max="5639" width="12.5703125" style="1460" customWidth="1"/>
    <col min="5640" max="5640" width="12.42578125" style="1460" customWidth="1"/>
    <col min="5641" max="5888" width="9.140625" style="1460"/>
    <col min="5889" max="5894" width="13.85546875" style="1460" customWidth="1"/>
    <col min="5895" max="5895" width="12.5703125" style="1460" customWidth="1"/>
    <col min="5896" max="5896" width="12.42578125" style="1460" customWidth="1"/>
    <col min="5897" max="6144" width="9.140625" style="1460"/>
    <col min="6145" max="6150" width="13.85546875" style="1460" customWidth="1"/>
    <col min="6151" max="6151" width="12.5703125" style="1460" customWidth="1"/>
    <col min="6152" max="6152" width="12.42578125" style="1460" customWidth="1"/>
    <col min="6153" max="6400" width="9.140625" style="1460"/>
    <col min="6401" max="6406" width="13.85546875" style="1460" customWidth="1"/>
    <col min="6407" max="6407" width="12.5703125" style="1460" customWidth="1"/>
    <col min="6408" max="6408" width="12.42578125" style="1460" customWidth="1"/>
    <col min="6409" max="6656" width="9.140625" style="1460"/>
    <col min="6657" max="6662" width="13.85546875" style="1460" customWidth="1"/>
    <col min="6663" max="6663" width="12.5703125" style="1460" customWidth="1"/>
    <col min="6664" max="6664" width="12.42578125" style="1460" customWidth="1"/>
    <col min="6665" max="6912" width="9.140625" style="1460"/>
    <col min="6913" max="6918" width="13.85546875" style="1460" customWidth="1"/>
    <col min="6919" max="6919" width="12.5703125" style="1460" customWidth="1"/>
    <col min="6920" max="6920" width="12.42578125" style="1460" customWidth="1"/>
    <col min="6921" max="7168" width="9.140625" style="1460"/>
    <col min="7169" max="7174" width="13.85546875" style="1460" customWidth="1"/>
    <col min="7175" max="7175" width="12.5703125" style="1460" customWidth="1"/>
    <col min="7176" max="7176" width="12.42578125" style="1460" customWidth="1"/>
    <col min="7177" max="7424" width="9.140625" style="1460"/>
    <col min="7425" max="7430" width="13.85546875" style="1460" customWidth="1"/>
    <col min="7431" max="7431" width="12.5703125" style="1460" customWidth="1"/>
    <col min="7432" max="7432" width="12.42578125" style="1460" customWidth="1"/>
    <col min="7433" max="7680" width="9.140625" style="1460"/>
    <col min="7681" max="7686" width="13.85546875" style="1460" customWidth="1"/>
    <col min="7687" max="7687" width="12.5703125" style="1460" customWidth="1"/>
    <col min="7688" max="7688" width="12.42578125" style="1460" customWidth="1"/>
    <col min="7689" max="7936" width="9.140625" style="1460"/>
    <col min="7937" max="7942" width="13.85546875" style="1460" customWidth="1"/>
    <col min="7943" max="7943" width="12.5703125" style="1460" customWidth="1"/>
    <col min="7944" max="7944" width="12.42578125" style="1460" customWidth="1"/>
    <col min="7945" max="8192" width="9.140625" style="1460"/>
    <col min="8193" max="8198" width="13.85546875" style="1460" customWidth="1"/>
    <col min="8199" max="8199" width="12.5703125" style="1460" customWidth="1"/>
    <col min="8200" max="8200" width="12.42578125" style="1460" customWidth="1"/>
    <col min="8201" max="8448" width="9.140625" style="1460"/>
    <col min="8449" max="8454" width="13.85546875" style="1460" customWidth="1"/>
    <col min="8455" max="8455" width="12.5703125" style="1460" customWidth="1"/>
    <col min="8456" max="8456" width="12.42578125" style="1460" customWidth="1"/>
    <col min="8457" max="8704" width="9.140625" style="1460"/>
    <col min="8705" max="8710" width="13.85546875" style="1460" customWidth="1"/>
    <col min="8711" max="8711" width="12.5703125" style="1460" customWidth="1"/>
    <col min="8712" max="8712" width="12.42578125" style="1460" customWidth="1"/>
    <col min="8713" max="8960" width="9.140625" style="1460"/>
    <col min="8961" max="8966" width="13.85546875" style="1460" customWidth="1"/>
    <col min="8967" max="8967" width="12.5703125" style="1460" customWidth="1"/>
    <col min="8968" max="8968" width="12.42578125" style="1460" customWidth="1"/>
    <col min="8969" max="9216" width="9.140625" style="1460"/>
    <col min="9217" max="9222" width="13.85546875" style="1460" customWidth="1"/>
    <col min="9223" max="9223" width="12.5703125" style="1460" customWidth="1"/>
    <col min="9224" max="9224" width="12.42578125" style="1460" customWidth="1"/>
    <col min="9225" max="9472" width="9.140625" style="1460"/>
    <col min="9473" max="9478" width="13.85546875" style="1460" customWidth="1"/>
    <col min="9479" max="9479" width="12.5703125" style="1460" customWidth="1"/>
    <col min="9480" max="9480" width="12.42578125" style="1460" customWidth="1"/>
    <col min="9481" max="9728" width="9.140625" style="1460"/>
    <col min="9729" max="9734" width="13.85546875" style="1460" customWidth="1"/>
    <col min="9735" max="9735" width="12.5703125" style="1460" customWidth="1"/>
    <col min="9736" max="9736" width="12.42578125" style="1460" customWidth="1"/>
    <col min="9737" max="9984" width="9.140625" style="1460"/>
    <col min="9985" max="9990" width="13.85546875" style="1460" customWidth="1"/>
    <col min="9991" max="9991" width="12.5703125" style="1460" customWidth="1"/>
    <col min="9992" max="9992" width="12.42578125" style="1460" customWidth="1"/>
    <col min="9993" max="10240" width="9.140625" style="1460"/>
    <col min="10241" max="10246" width="13.85546875" style="1460" customWidth="1"/>
    <col min="10247" max="10247" width="12.5703125" style="1460" customWidth="1"/>
    <col min="10248" max="10248" width="12.42578125" style="1460" customWidth="1"/>
    <col min="10249" max="10496" width="9.140625" style="1460"/>
    <col min="10497" max="10502" width="13.85546875" style="1460" customWidth="1"/>
    <col min="10503" max="10503" width="12.5703125" style="1460" customWidth="1"/>
    <col min="10504" max="10504" width="12.42578125" style="1460" customWidth="1"/>
    <col min="10505" max="10752" width="9.140625" style="1460"/>
    <col min="10753" max="10758" width="13.85546875" style="1460" customWidth="1"/>
    <col min="10759" max="10759" width="12.5703125" style="1460" customWidth="1"/>
    <col min="10760" max="10760" width="12.42578125" style="1460" customWidth="1"/>
    <col min="10761" max="11008" width="9.140625" style="1460"/>
    <col min="11009" max="11014" width="13.85546875" style="1460" customWidth="1"/>
    <col min="11015" max="11015" width="12.5703125" style="1460" customWidth="1"/>
    <col min="11016" max="11016" width="12.42578125" style="1460" customWidth="1"/>
    <col min="11017" max="11264" width="9.140625" style="1460"/>
    <col min="11265" max="11270" width="13.85546875" style="1460" customWidth="1"/>
    <col min="11271" max="11271" width="12.5703125" style="1460" customWidth="1"/>
    <col min="11272" max="11272" width="12.42578125" style="1460" customWidth="1"/>
    <col min="11273" max="11520" width="9.140625" style="1460"/>
    <col min="11521" max="11526" width="13.85546875" style="1460" customWidth="1"/>
    <col min="11527" max="11527" width="12.5703125" style="1460" customWidth="1"/>
    <col min="11528" max="11528" width="12.42578125" style="1460" customWidth="1"/>
    <col min="11529" max="11776" width="9.140625" style="1460"/>
    <col min="11777" max="11782" width="13.85546875" style="1460" customWidth="1"/>
    <col min="11783" max="11783" width="12.5703125" style="1460" customWidth="1"/>
    <col min="11784" max="11784" width="12.42578125" style="1460" customWidth="1"/>
    <col min="11785" max="12032" width="9.140625" style="1460"/>
    <col min="12033" max="12038" width="13.85546875" style="1460" customWidth="1"/>
    <col min="12039" max="12039" width="12.5703125" style="1460" customWidth="1"/>
    <col min="12040" max="12040" width="12.42578125" style="1460" customWidth="1"/>
    <col min="12041" max="12288" width="9.140625" style="1460"/>
    <col min="12289" max="12294" width="13.85546875" style="1460" customWidth="1"/>
    <col min="12295" max="12295" width="12.5703125" style="1460" customWidth="1"/>
    <col min="12296" max="12296" width="12.42578125" style="1460" customWidth="1"/>
    <col min="12297" max="12544" width="9.140625" style="1460"/>
    <col min="12545" max="12550" width="13.85546875" style="1460" customWidth="1"/>
    <col min="12551" max="12551" width="12.5703125" style="1460" customWidth="1"/>
    <col min="12552" max="12552" width="12.42578125" style="1460" customWidth="1"/>
    <col min="12553" max="12800" width="9.140625" style="1460"/>
    <col min="12801" max="12806" width="13.85546875" style="1460" customWidth="1"/>
    <col min="12807" max="12807" width="12.5703125" style="1460" customWidth="1"/>
    <col min="12808" max="12808" width="12.42578125" style="1460" customWidth="1"/>
    <col min="12809" max="13056" width="9.140625" style="1460"/>
    <col min="13057" max="13062" width="13.85546875" style="1460" customWidth="1"/>
    <col min="13063" max="13063" width="12.5703125" style="1460" customWidth="1"/>
    <col min="13064" max="13064" width="12.42578125" style="1460" customWidth="1"/>
    <col min="13065" max="13312" width="9.140625" style="1460"/>
    <col min="13313" max="13318" width="13.85546875" style="1460" customWidth="1"/>
    <col min="13319" max="13319" width="12.5703125" style="1460" customWidth="1"/>
    <col min="13320" max="13320" width="12.42578125" style="1460" customWidth="1"/>
    <col min="13321" max="13568" width="9.140625" style="1460"/>
    <col min="13569" max="13574" width="13.85546875" style="1460" customWidth="1"/>
    <col min="13575" max="13575" width="12.5703125" style="1460" customWidth="1"/>
    <col min="13576" max="13576" width="12.42578125" style="1460" customWidth="1"/>
    <col min="13577" max="13824" width="9.140625" style="1460"/>
    <col min="13825" max="13830" width="13.85546875" style="1460" customWidth="1"/>
    <col min="13831" max="13831" width="12.5703125" style="1460" customWidth="1"/>
    <col min="13832" max="13832" width="12.42578125" style="1460" customWidth="1"/>
    <col min="13833" max="14080" width="9.140625" style="1460"/>
    <col min="14081" max="14086" width="13.85546875" style="1460" customWidth="1"/>
    <col min="14087" max="14087" width="12.5703125" style="1460" customWidth="1"/>
    <col min="14088" max="14088" width="12.42578125" style="1460" customWidth="1"/>
    <col min="14089" max="14336" width="9.140625" style="1460"/>
    <col min="14337" max="14342" width="13.85546875" style="1460" customWidth="1"/>
    <col min="14343" max="14343" width="12.5703125" style="1460" customWidth="1"/>
    <col min="14344" max="14344" width="12.42578125" style="1460" customWidth="1"/>
    <col min="14345" max="14592" width="9.140625" style="1460"/>
    <col min="14593" max="14598" width="13.85546875" style="1460" customWidth="1"/>
    <col min="14599" max="14599" width="12.5703125" style="1460" customWidth="1"/>
    <col min="14600" max="14600" width="12.42578125" style="1460" customWidth="1"/>
    <col min="14601" max="14848" width="9.140625" style="1460"/>
    <col min="14849" max="14854" width="13.85546875" style="1460" customWidth="1"/>
    <col min="14855" max="14855" width="12.5703125" style="1460" customWidth="1"/>
    <col min="14856" max="14856" width="12.42578125" style="1460" customWidth="1"/>
    <col min="14857" max="15104" width="9.140625" style="1460"/>
    <col min="15105" max="15110" width="13.85546875" style="1460" customWidth="1"/>
    <col min="15111" max="15111" width="12.5703125" style="1460" customWidth="1"/>
    <col min="15112" max="15112" width="12.42578125" style="1460" customWidth="1"/>
    <col min="15113" max="15360" width="9.140625" style="1460"/>
    <col min="15361" max="15366" width="13.85546875" style="1460" customWidth="1"/>
    <col min="15367" max="15367" width="12.5703125" style="1460" customWidth="1"/>
    <col min="15368" max="15368" width="12.42578125" style="1460" customWidth="1"/>
    <col min="15369" max="15616" width="9.140625" style="1460"/>
    <col min="15617" max="15622" width="13.85546875" style="1460" customWidth="1"/>
    <col min="15623" max="15623" width="12.5703125" style="1460" customWidth="1"/>
    <col min="15624" max="15624" width="12.42578125" style="1460" customWidth="1"/>
    <col min="15625" max="15872" width="9.140625" style="1460"/>
    <col min="15873" max="15878" width="13.85546875" style="1460" customWidth="1"/>
    <col min="15879" max="15879" width="12.5703125" style="1460" customWidth="1"/>
    <col min="15880" max="15880" width="12.42578125" style="1460" customWidth="1"/>
    <col min="15881" max="16128" width="9.140625" style="1460"/>
    <col min="16129" max="16134" width="13.85546875" style="1460" customWidth="1"/>
    <col min="16135" max="16135" width="12.5703125" style="1460" customWidth="1"/>
    <col min="16136" max="16136" width="12.42578125" style="1460" customWidth="1"/>
    <col min="16137" max="16384" width="9.140625" style="1460"/>
  </cols>
  <sheetData>
    <row r="1" spans="1:6" s="1457" customFormat="1" ht="17.25" x14ac:dyDescent="0.3">
      <c r="A1" s="1454" t="s">
        <v>3264</v>
      </c>
      <c r="B1" s="1455"/>
      <c r="C1" s="1455"/>
      <c r="D1" s="1455"/>
      <c r="E1" s="1455"/>
      <c r="F1" s="1456"/>
    </row>
    <row r="2" spans="1:6" ht="13.5" customHeight="1" thickBot="1" x14ac:dyDescent="0.35">
      <c r="A2" s="1454"/>
      <c r="B2" s="1458"/>
      <c r="C2" s="1458"/>
      <c r="D2" s="1458"/>
      <c r="E2" s="1458"/>
      <c r="F2" s="1459"/>
    </row>
    <row r="3" spans="1:6" ht="18" thickTop="1" thickBot="1" x14ac:dyDescent="0.35">
      <c r="A3" s="1461"/>
      <c r="B3" s="1462" t="s">
        <v>3265</v>
      </c>
      <c r="C3" s="1463" t="s">
        <v>3266</v>
      </c>
      <c r="D3" s="1463" t="s">
        <v>3265</v>
      </c>
      <c r="E3" s="1464" t="s">
        <v>3267</v>
      </c>
      <c r="F3" s="1465"/>
    </row>
    <row r="4" spans="1:6" x14ac:dyDescent="0.3">
      <c r="A4" s="1466"/>
      <c r="B4" s="1467" t="s">
        <v>3268</v>
      </c>
      <c r="C4" s="1468" t="s">
        <v>3269</v>
      </c>
      <c r="D4" s="1469" t="s">
        <v>3268</v>
      </c>
      <c r="E4" s="1470" t="s">
        <v>3270</v>
      </c>
      <c r="F4" s="1471" t="s">
        <v>3266</v>
      </c>
    </row>
    <row r="5" spans="1:6" ht="17.25" thickBot="1" x14ac:dyDescent="0.35">
      <c r="A5" s="1472"/>
      <c r="B5" s="1473" t="s">
        <v>3271</v>
      </c>
      <c r="C5" s="1474"/>
      <c r="D5" s="1474" t="s">
        <v>3272</v>
      </c>
      <c r="E5" s="1474" t="s">
        <v>3271</v>
      </c>
      <c r="F5" s="1475" t="s">
        <v>3273</v>
      </c>
    </row>
    <row r="6" spans="1:6" s="1481" customFormat="1" ht="17.25" hidden="1" thickTop="1" x14ac:dyDescent="0.3">
      <c r="A6" s="1476">
        <v>40179</v>
      </c>
      <c r="B6" s="1477">
        <v>403964</v>
      </c>
      <c r="C6" s="1478">
        <v>19483893</v>
      </c>
      <c r="D6" s="1478">
        <v>20</v>
      </c>
      <c r="E6" s="1479">
        <v>20198</v>
      </c>
      <c r="F6" s="1480">
        <v>974195</v>
      </c>
    </row>
    <row r="7" spans="1:6" s="1481" customFormat="1" ht="17.25" hidden="1" thickTop="1" x14ac:dyDescent="0.3">
      <c r="A7" s="1476">
        <v>40210</v>
      </c>
      <c r="B7" s="1477">
        <v>381478</v>
      </c>
      <c r="C7" s="1478">
        <v>17757496</v>
      </c>
      <c r="D7" s="1478">
        <v>18</v>
      </c>
      <c r="E7" s="1479">
        <v>21193</v>
      </c>
      <c r="F7" s="1480">
        <v>986528</v>
      </c>
    </row>
    <row r="8" spans="1:6" s="1481" customFormat="1" ht="17.25" hidden="1" thickTop="1" x14ac:dyDescent="0.3">
      <c r="A8" s="1476">
        <v>40238</v>
      </c>
      <c r="B8" s="1477">
        <v>476460</v>
      </c>
      <c r="C8" s="1478">
        <v>21813844</v>
      </c>
      <c r="D8" s="1478">
        <v>21</v>
      </c>
      <c r="E8" s="1479">
        <v>22688</v>
      </c>
      <c r="F8" s="1480">
        <v>1038755</v>
      </c>
    </row>
    <row r="9" spans="1:6" s="1481" customFormat="1" ht="17.25" hidden="1" thickTop="1" x14ac:dyDescent="0.3">
      <c r="A9" s="1476">
        <v>40269</v>
      </c>
      <c r="B9" s="1477">
        <v>478241</v>
      </c>
      <c r="C9" s="1478">
        <v>22600161</v>
      </c>
      <c r="D9" s="1478">
        <v>22</v>
      </c>
      <c r="E9" s="1479">
        <v>21738</v>
      </c>
      <c r="F9" s="1480">
        <v>1027280</v>
      </c>
    </row>
    <row r="10" spans="1:6" s="1481" customFormat="1" ht="17.25" hidden="1" thickTop="1" x14ac:dyDescent="0.3">
      <c r="A10" s="1476">
        <v>40299</v>
      </c>
      <c r="B10" s="1477">
        <v>419366</v>
      </c>
      <c r="C10" s="1478">
        <v>20193361</v>
      </c>
      <c r="D10" s="1478">
        <v>20</v>
      </c>
      <c r="E10" s="1479">
        <v>20969</v>
      </c>
      <c r="F10" s="1480">
        <v>1009668</v>
      </c>
    </row>
    <row r="11" spans="1:6" s="1481" customFormat="1" ht="17.25" hidden="1" thickTop="1" x14ac:dyDescent="0.3">
      <c r="A11" s="1476">
        <v>40330</v>
      </c>
      <c r="B11" s="1477">
        <v>448294</v>
      </c>
      <c r="C11" s="1478">
        <v>21051307</v>
      </c>
      <c r="D11" s="1478">
        <v>22</v>
      </c>
      <c r="E11" s="1479">
        <v>20377</v>
      </c>
      <c r="F11" s="1480">
        <v>956878</v>
      </c>
    </row>
    <row r="12" spans="1:6" s="1481" customFormat="1" ht="17.25" hidden="1" thickTop="1" x14ac:dyDescent="0.3">
      <c r="A12" s="1476">
        <v>40360</v>
      </c>
      <c r="B12" s="1477">
        <v>447586</v>
      </c>
      <c r="C12" s="1478">
        <v>21884958</v>
      </c>
      <c r="D12" s="1478">
        <v>22</v>
      </c>
      <c r="E12" s="1479">
        <v>20345</v>
      </c>
      <c r="F12" s="1480">
        <v>994771</v>
      </c>
    </row>
    <row r="13" spans="1:6" s="1481" customFormat="1" ht="17.25" hidden="1" thickTop="1" x14ac:dyDescent="0.3">
      <c r="A13" s="1476">
        <v>40391</v>
      </c>
      <c r="B13" s="1477">
        <v>435490</v>
      </c>
      <c r="C13" s="1478">
        <v>21023041</v>
      </c>
      <c r="D13" s="1478">
        <v>22</v>
      </c>
      <c r="E13" s="1479">
        <v>19795</v>
      </c>
      <c r="F13" s="1480">
        <v>955593</v>
      </c>
    </row>
    <row r="14" spans="1:6" s="1481" customFormat="1" ht="17.25" hidden="1" thickTop="1" x14ac:dyDescent="0.3">
      <c r="A14" s="1476">
        <v>40422</v>
      </c>
      <c r="B14" s="1477">
        <v>431049</v>
      </c>
      <c r="C14" s="1478">
        <v>20726682</v>
      </c>
      <c r="D14" s="1478">
        <v>21</v>
      </c>
      <c r="E14" s="1479">
        <v>20526</v>
      </c>
      <c r="F14" s="1480">
        <v>986985</v>
      </c>
    </row>
    <row r="15" spans="1:6" s="1481" customFormat="1" ht="17.25" hidden="1" thickTop="1" x14ac:dyDescent="0.3">
      <c r="A15" s="1476">
        <v>40452</v>
      </c>
      <c r="B15" s="1477">
        <v>443872</v>
      </c>
      <c r="C15" s="1478">
        <v>21052303</v>
      </c>
      <c r="D15" s="1478">
        <v>21</v>
      </c>
      <c r="E15" s="1479">
        <v>21137</v>
      </c>
      <c r="F15" s="1480">
        <v>1002491</v>
      </c>
    </row>
    <row r="16" spans="1:6" s="1481" customFormat="1" ht="17.25" hidden="1" thickTop="1" x14ac:dyDescent="0.3">
      <c r="A16" s="1476">
        <v>40483</v>
      </c>
      <c r="B16" s="1477">
        <v>478387</v>
      </c>
      <c r="C16" s="1478">
        <v>22094405.145189997</v>
      </c>
      <c r="D16" s="1478">
        <v>20</v>
      </c>
      <c r="E16" s="1479">
        <v>23919.35</v>
      </c>
      <c r="F16" s="1480">
        <v>1104720.2572594997</v>
      </c>
    </row>
    <row r="17" spans="1:6" s="1481" customFormat="1" ht="17.25" hidden="1" thickTop="1" x14ac:dyDescent="0.3">
      <c r="A17" s="1476">
        <v>40513</v>
      </c>
      <c r="B17" s="1477">
        <v>562286</v>
      </c>
      <c r="C17" s="1478">
        <v>29385611</v>
      </c>
      <c r="D17" s="1478">
        <v>23</v>
      </c>
      <c r="E17" s="1479">
        <v>26776</v>
      </c>
      <c r="F17" s="1480">
        <v>1399315</v>
      </c>
    </row>
    <row r="18" spans="1:6" s="1481" customFormat="1" ht="17.25" hidden="1" thickTop="1" x14ac:dyDescent="0.3">
      <c r="A18" s="1476">
        <v>40544</v>
      </c>
      <c r="B18" s="1482">
        <v>404261</v>
      </c>
      <c r="C18" s="1483">
        <v>18665282</v>
      </c>
      <c r="D18" s="1483">
        <v>19</v>
      </c>
      <c r="E18" s="1484">
        <v>21277</v>
      </c>
      <c r="F18" s="1485">
        <v>982383</v>
      </c>
    </row>
    <row r="19" spans="1:6" s="1481" customFormat="1" ht="17.25" hidden="1" thickTop="1" x14ac:dyDescent="0.3">
      <c r="A19" s="1476">
        <v>40575</v>
      </c>
      <c r="B19" s="1482">
        <v>410417</v>
      </c>
      <c r="C19" s="1483">
        <v>20754567</v>
      </c>
      <c r="D19" s="1483">
        <v>18</v>
      </c>
      <c r="E19" s="1484">
        <v>22801</v>
      </c>
      <c r="F19" s="1485">
        <v>1153032</v>
      </c>
    </row>
    <row r="20" spans="1:6" s="1481" customFormat="1" ht="17.25" hidden="1" thickTop="1" x14ac:dyDescent="0.3">
      <c r="A20" s="1476">
        <v>40603</v>
      </c>
      <c r="B20" s="1482">
        <v>480048</v>
      </c>
      <c r="C20" s="1483">
        <v>22665919</v>
      </c>
      <c r="D20" s="1483">
        <v>22</v>
      </c>
      <c r="E20" s="1484">
        <v>21820</v>
      </c>
      <c r="F20" s="1485">
        <v>1030269</v>
      </c>
    </row>
    <row r="21" spans="1:6" s="1481" customFormat="1" ht="17.25" hidden="1" thickTop="1" x14ac:dyDescent="0.3">
      <c r="A21" s="1476">
        <v>40634</v>
      </c>
      <c r="B21" s="1482">
        <v>429435</v>
      </c>
      <c r="C21" s="1483">
        <v>20514130</v>
      </c>
      <c r="D21" s="1483">
        <v>20</v>
      </c>
      <c r="E21" s="1484">
        <v>21472</v>
      </c>
      <c r="F21" s="1485">
        <v>1025707</v>
      </c>
    </row>
    <row r="22" spans="1:6" s="1481" customFormat="1" ht="17.25" hidden="1" thickTop="1" x14ac:dyDescent="0.3">
      <c r="A22" s="1476">
        <v>40664</v>
      </c>
      <c r="B22" s="1482">
        <v>472258</v>
      </c>
      <c r="C22" s="1483">
        <v>22338190</v>
      </c>
      <c r="D22" s="1483">
        <v>22</v>
      </c>
      <c r="E22" s="1484">
        <v>21466</v>
      </c>
      <c r="F22" s="1485">
        <v>1015372</v>
      </c>
    </row>
    <row r="23" spans="1:6" s="1481" customFormat="1" ht="17.25" hidden="1" thickTop="1" x14ac:dyDescent="0.3">
      <c r="A23" s="1476">
        <v>40695</v>
      </c>
      <c r="B23" s="1482">
        <v>459609</v>
      </c>
      <c r="C23" s="1483">
        <v>23452306</v>
      </c>
      <c r="D23" s="1483">
        <v>22</v>
      </c>
      <c r="E23" s="1484">
        <v>20891</v>
      </c>
      <c r="F23" s="1485">
        <v>1066014</v>
      </c>
    </row>
    <row r="24" spans="1:6" s="1481" customFormat="1" ht="17.25" hidden="1" thickTop="1" x14ac:dyDescent="0.3">
      <c r="A24" s="1476">
        <v>40725</v>
      </c>
      <c r="B24" s="1482">
        <v>436511</v>
      </c>
      <c r="C24" s="1483">
        <v>22202850</v>
      </c>
      <c r="D24" s="1483">
        <v>21</v>
      </c>
      <c r="E24" s="1484">
        <v>20786</v>
      </c>
      <c r="F24" s="1485">
        <v>1057279</v>
      </c>
    </row>
    <row r="25" spans="1:6" s="1481" customFormat="1" ht="17.25" hidden="1" thickTop="1" x14ac:dyDescent="0.3">
      <c r="A25" s="1476">
        <v>40756</v>
      </c>
      <c r="B25" s="1482">
        <v>446499</v>
      </c>
      <c r="C25" s="1483">
        <v>21637527</v>
      </c>
      <c r="D25" s="1483">
        <v>22</v>
      </c>
      <c r="E25" s="1484">
        <v>20295</v>
      </c>
      <c r="F25" s="1485">
        <v>983524</v>
      </c>
    </row>
    <row r="26" spans="1:6" s="1481" customFormat="1" ht="17.25" hidden="1" thickTop="1" x14ac:dyDescent="0.3">
      <c r="A26" s="1476">
        <v>40787</v>
      </c>
      <c r="B26" s="1482">
        <v>439837</v>
      </c>
      <c r="C26" s="1483">
        <v>20864985</v>
      </c>
      <c r="D26" s="1483">
        <v>21</v>
      </c>
      <c r="E26" s="1484">
        <v>20945</v>
      </c>
      <c r="F26" s="1485">
        <v>993571</v>
      </c>
    </row>
    <row r="27" spans="1:6" s="1481" customFormat="1" ht="17.25" hidden="1" thickTop="1" x14ac:dyDescent="0.3">
      <c r="A27" s="1476">
        <v>40817</v>
      </c>
      <c r="B27" s="1482">
        <v>429409</v>
      </c>
      <c r="C27" s="1483">
        <v>21844470</v>
      </c>
      <c r="D27" s="1483">
        <v>20</v>
      </c>
      <c r="E27" s="1484">
        <v>21470</v>
      </c>
      <c r="F27" s="1485">
        <v>1092223</v>
      </c>
    </row>
    <row r="28" spans="1:6" s="1481" customFormat="1" ht="17.25" hidden="1" thickTop="1" x14ac:dyDescent="0.3">
      <c r="A28" s="1476">
        <v>40848</v>
      </c>
      <c r="B28" s="1482">
        <v>441789</v>
      </c>
      <c r="C28" s="1483">
        <v>21637089</v>
      </c>
      <c r="D28" s="1483">
        <v>20</v>
      </c>
      <c r="E28" s="1484">
        <v>22089</v>
      </c>
      <c r="F28" s="1485">
        <v>1081854</v>
      </c>
    </row>
    <row r="29" spans="1:6" s="1481" customFormat="1" ht="17.25" hidden="1" thickTop="1" x14ac:dyDescent="0.3">
      <c r="A29" s="1476">
        <v>40878</v>
      </c>
      <c r="B29" s="1482">
        <v>509153</v>
      </c>
      <c r="C29" s="1483">
        <v>26909768</v>
      </c>
      <c r="D29" s="1483">
        <v>22</v>
      </c>
      <c r="E29" s="1484">
        <v>23143</v>
      </c>
      <c r="F29" s="1485">
        <v>1223171</v>
      </c>
    </row>
    <row r="30" spans="1:6" s="1481" customFormat="1" ht="16.5" hidden="1" customHeight="1" x14ac:dyDescent="0.3">
      <c r="A30" s="1476">
        <v>40909</v>
      </c>
      <c r="B30" s="1482">
        <v>411557</v>
      </c>
      <c r="C30" s="1483">
        <v>20402574</v>
      </c>
      <c r="D30" s="1483">
        <v>20</v>
      </c>
      <c r="E30" s="1484">
        <v>20578</v>
      </c>
      <c r="F30" s="1485">
        <v>1020129</v>
      </c>
    </row>
    <row r="31" spans="1:6" s="1481" customFormat="1" ht="16.5" hidden="1" customHeight="1" x14ac:dyDescent="0.3">
      <c r="A31" s="1476">
        <v>40940</v>
      </c>
      <c r="B31" s="1482">
        <v>401302</v>
      </c>
      <c r="C31" s="1483">
        <v>20239873</v>
      </c>
      <c r="D31" s="1483">
        <v>18</v>
      </c>
      <c r="E31" s="1484">
        <v>22295</v>
      </c>
      <c r="F31" s="1485">
        <v>1124437</v>
      </c>
    </row>
    <row r="32" spans="1:6" s="1481" customFormat="1" ht="16.5" hidden="1" customHeight="1" x14ac:dyDescent="0.3">
      <c r="A32" s="1476">
        <v>40969</v>
      </c>
      <c r="B32" s="1482">
        <v>432715</v>
      </c>
      <c r="C32" s="1483">
        <v>21349071</v>
      </c>
      <c r="D32" s="1483">
        <v>20</v>
      </c>
      <c r="E32" s="1484">
        <v>21636</v>
      </c>
      <c r="F32" s="1485">
        <v>1067454</v>
      </c>
    </row>
    <row r="33" spans="1:6" s="1481" customFormat="1" ht="16.5" hidden="1" customHeight="1" x14ac:dyDescent="0.3">
      <c r="A33" s="1476">
        <v>41000</v>
      </c>
      <c r="B33" s="1482">
        <v>436837</v>
      </c>
      <c r="C33" s="1483">
        <v>21910904</v>
      </c>
      <c r="D33" s="1483">
        <v>21</v>
      </c>
      <c r="E33" s="1484">
        <v>20802</v>
      </c>
      <c r="F33" s="1485">
        <v>1043376</v>
      </c>
    </row>
    <row r="34" spans="1:6" s="1481" customFormat="1" ht="16.5" hidden="1" customHeight="1" x14ac:dyDescent="0.3">
      <c r="A34" s="1476">
        <v>41030</v>
      </c>
      <c r="B34" s="1482">
        <v>470150</v>
      </c>
      <c r="C34" s="1483">
        <v>22379207</v>
      </c>
      <c r="D34" s="1483">
        <v>22</v>
      </c>
      <c r="E34" s="1484">
        <v>21370</v>
      </c>
      <c r="F34" s="1485">
        <v>1017237</v>
      </c>
    </row>
    <row r="35" spans="1:6" s="1481" customFormat="1" ht="16.5" hidden="1" customHeight="1" x14ac:dyDescent="0.3">
      <c r="A35" s="1476">
        <v>41061</v>
      </c>
      <c r="B35" s="1482">
        <v>423483</v>
      </c>
      <c r="C35" s="1483">
        <v>21139261</v>
      </c>
      <c r="D35" s="1483">
        <v>21</v>
      </c>
      <c r="E35" s="1484">
        <v>20166</v>
      </c>
      <c r="F35" s="1485">
        <v>1006631</v>
      </c>
    </row>
    <row r="36" spans="1:6" s="1481" customFormat="1" ht="16.5" hidden="1" customHeight="1" x14ac:dyDescent="0.3">
      <c r="A36" s="1476">
        <v>41091</v>
      </c>
      <c r="B36" s="1482">
        <v>453418</v>
      </c>
      <c r="C36" s="1483">
        <v>23746073</v>
      </c>
      <c r="D36" s="1483">
        <v>22</v>
      </c>
      <c r="E36" s="1484">
        <v>20610</v>
      </c>
      <c r="F36" s="1485">
        <v>1079367</v>
      </c>
    </row>
    <row r="37" spans="1:6" s="1481" customFormat="1" ht="16.5" hidden="1" customHeight="1" x14ac:dyDescent="0.3">
      <c r="A37" s="1476">
        <v>41122</v>
      </c>
      <c r="B37" s="1482">
        <v>428256</v>
      </c>
      <c r="C37" s="1483">
        <v>21776630</v>
      </c>
      <c r="D37" s="1483">
        <v>21</v>
      </c>
      <c r="E37" s="1484">
        <v>20393</v>
      </c>
      <c r="F37" s="1485">
        <v>1036982</v>
      </c>
    </row>
    <row r="38" spans="1:6" s="1481" customFormat="1" ht="16.5" hidden="1" customHeight="1" x14ac:dyDescent="0.3">
      <c r="A38" s="1476">
        <v>41153</v>
      </c>
      <c r="B38" s="1482">
        <v>397667</v>
      </c>
      <c r="C38" s="1483">
        <v>20543860</v>
      </c>
      <c r="D38" s="1483">
        <v>19</v>
      </c>
      <c r="E38" s="1484">
        <v>20930</v>
      </c>
      <c r="F38" s="1485">
        <v>1081256</v>
      </c>
    </row>
    <row r="39" spans="1:6" s="1481" customFormat="1" ht="16.5" hidden="1" customHeight="1" x14ac:dyDescent="0.3">
      <c r="A39" s="1476">
        <v>41183</v>
      </c>
      <c r="B39" s="1482">
        <v>476909</v>
      </c>
      <c r="C39" s="1483">
        <v>25001750</v>
      </c>
      <c r="D39" s="1483">
        <v>23</v>
      </c>
      <c r="E39" s="1484">
        <v>20735</v>
      </c>
      <c r="F39" s="1485">
        <v>1087033</v>
      </c>
    </row>
    <row r="40" spans="1:6" s="1481" customFormat="1" ht="16.5" hidden="1" customHeight="1" x14ac:dyDescent="0.3">
      <c r="A40" s="1476">
        <v>41214</v>
      </c>
      <c r="B40" s="1482">
        <v>423120</v>
      </c>
      <c r="C40" s="1483">
        <v>21648556</v>
      </c>
      <c r="D40" s="1483">
        <v>20</v>
      </c>
      <c r="E40" s="1484">
        <v>21156</v>
      </c>
      <c r="F40" s="1485">
        <v>1082428</v>
      </c>
    </row>
    <row r="41" spans="1:6" s="1481" customFormat="1" ht="16.5" hidden="1" customHeight="1" x14ac:dyDescent="0.3">
      <c r="A41" s="1476">
        <v>41244</v>
      </c>
      <c r="B41" s="1482">
        <v>458402</v>
      </c>
      <c r="C41" s="1483">
        <v>25455656</v>
      </c>
      <c r="D41" s="1483">
        <v>20</v>
      </c>
      <c r="E41" s="1484">
        <v>22920</v>
      </c>
      <c r="F41" s="1485">
        <v>1272783</v>
      </c>
    </row>
    <row r="42" spans="1:6" s="1481" customFormat="1" ht="16.5" hidden="1" customHeight="1" thickTop="1" x14ac:dyDescent="0.3">
      <c r="A42" s="1486">
        <v>41653</v>
      </c>
      <c r="B42" s="1482">
        <v>374235</v>
      </c>
      <c r="C42" s="1483">
        <v>19560273</v>
      </c>
      <c r="D42" s="1483">
        <v>19</v>
      </c>
      <c r="E42" s="1484">
        <v>19697</v>
      </c>
      <c r="F42" s="1485">
        <v>1029488</v>
      </c>
    </row>
    <row r="43" spans="1:6" s="1481" customFormat="1" ht="16.5" hidden="1" customHeight="1" x14ac:dyDescent="0.3">
      <c r="A43" s="1486">
        <v>41671</v>
      </c>
      <c r="B43" s="1482">
        <v>372478</v>
      </c>
      <c r="C43" s="1483">
        <v>19906878</v>
      </c>
      <c r="D43" s="1483">
        <v>18</v>
      </c>
      <c r="E43" s="1484">
        <v>20693</v>
      </c>
      <c r="F43" s="1485">
        <v>1105938</v>
      </c>
    </row>
    <row r="44" spans="1:6" s="1481" customFormat="1" ht="16.5" hidden="1" customHeight="1" x14ac:dyDescent="0.3">
      <c r="A44" s="1486">
        <v>41699</v>
      </c>
      <c r="B44" s="1482">
        <v>385697</v>
      </c>
      <c r="C44" s="1483">
        <v>19847409</v>
      </c>
      <c r="D44" s="1483">
        <v>19</v>
      </c>
      <c r="E44" s="1484">
        <v>20300</v>
      </c>
      <c r="F44" s="1485">
        <v>1044600</v>
      </c>
    </row>
    <row r="45" spans="1:6" s="1481" customFormat="1" ht="16.5" hidden="1" customHeight="1" x14ac:dyDescent="0.3">
      <c r="A45" s="1486">
        <v>41743</v>
      </c>
      <c r="B45" s="1482">
        <v>444814</v>
      </c>
      <c r="C45" s="1483">
        <v>23067406</v>
      </c>
      <c r="D45" s="1483">
        <v>22</v>
      </c>
      <c r="E45" s="1484">
        <v>20219</v>
      </c>
      <c r="F45" s="1485">
        <v>1048518</v>
      </c>
    </row>
    <row r="46" spans="1:6" s="1481" customFormat="1" ht="16.5" hidden="1" customHeight="1" x14ac:dyDescent="0.3">
      <c r="A46" s="1486">
        <v>41773</v>
      </c>
      <c r="B46" s="1482">
        <v>421691</v>
      </c>
      <c r="C46" s="1483">
        <v>22238506</v>
      </c>
      <c r="D46" s="1483">
        <v>21</v>
      </c>
      <c r="E46" s="1484">
        <v>20081</v>
      </c>
      <c r="F46" s="1485">
        <v>1058976</v>
      </c>
    </row>
    <row r="47" spans="1:6" s="1481" customFormat="1" ht="16.5" hidden="1" customHeight="1" x14ac:dyDescent="0.3">
      <c r="A47" s="1486">
        <v>41791</v>
      </c>
      <c r="B47" s="1482">
        <v>403572</v>
      </c>
      <c r="C47" s="1483">
        <v>21524293</v>
      </c>
      <c r="D47" s="1483">
        <v>21</v>
      </c>
      <c r="E47" s="1484">
        <v>19218</v>
      </c>
      <c r="F47" s="1485">
        <v>1024966</v>
      </c>
    </row>
    <row r="48" spans="1:6" s="1481" customFormat="1" ht="16.5" hidden="1" customHeight="1" x14ac:dyDescent="0.3">
      <c r="A48" s="1486">
        <v>41821</v>
      </c>
      <c r="B48" s="1482">
        <v>432321</v>
      </c>
      <c r="C48" s="1483">
        <v>22733366</v>
      </c>
      <c r="D48" s="1483">
        <v>22</v>
      </c>
      <c r="E48" s="1484">
        <v>19651</v>
      </c>
      <c r="F48" s="1485">
        <v>1033335</v>
      </c>
    </row>
    <row r="49" spans="1:6" s="1481" customFormat="1" ht="16.5" hidden="1" customHeight="1" x14ac:dyDescent="0.3">
      <c r="A49" s="1486">
        <v>41852</v>
      </c>
      <c r="B49" s="1482">
        <v>383127</v>
      </c>
      <c r="C49" s="1483">
        <v>20032811</v>
      </c>
      <c r="D49" s="1483">
        <v>20</v>
      </c>
      <c r="E49" s="1484">
        <v>19156</v>
      </c>
      <c r="F49" s="1485">
        <v>1001641</v>
      </c>
    </row>
    <row r="50" spans="1:6" s="1481" customFormat="1" ht="16.5" hidden="1" customHeight="1" x14ac:dyDescent="0.3">
      <c r="A50" s="1486">
        <v>41883</v>
      </c>
      <c r="B50" s="1482">
        <v>413404</v>
      </c>
      <c r="C50" s="1483">
        <v>21889470</v>
      </c>
      <c r="D50" s="1483">
        <v>22</v>
      </c>
      <c r="E50" s="1484">
        <v>18791</v>
      </c>
      <c r="F50" s="1485">
        <v>994976</v>
      </c>
    </row>
    <row r="51" spans="1:6" s="1481" customFormat="1" ht="16.5" hidden="1" customHeight="1" x14ac:dyDescent="0.3">
      <c r="A51" s="1486">
        <v>41913</v>
      </c>
      <c r="B51" s="1482">
        <v>419457</v>
      </c>
      <c r="C51" s="1483">
        <v>22474559</v>
      </c>
      <c r="D51" s="1483">
        <v>22</v>
      </c>
      <c r="E51" s="1484">
        <v>19066</v>
      </c>
      <c r="F51" s="1485">
        <v>1021571</v>
      </c>
    </row>
    <row r="52" spans="1:6" s="1481" customFormat="1" ht="16.5" hidden="1" customHeight="1" x14ac:dyDescent="0.3">
      <c r="A52" s="1486">
        <v>41944</v>
      </c>
      <c r="B52" s="1482">
        <v>375825</v>
      </c>
      <c r="C52" s="1483">
        <v>20664615</v>
      </c>
      <c r="D52" s="1483">
        <v>20</v>
      </c>
      <c r="E52" s="1484">
        <v>18791</v>
      </c>
      <c r="F52" s="1485">
        <v>1033231</v>
      </c>
    </row>
    <row r="53" spans="1:6" s="1481" customFormat="1" ht="16.5" hidden="1" customHeight="1" x14ac:dyDescent="0.3">
      <c r="A53" s="1486">
        <v>41974</v>
      </c>
      <c r="B53" s="1482">
        <v>455435</v>
      </c>
      <c r="C53" s="1483">
        <v>25291403</v>
      </c>
      <c r="D53" s="1483">
        <v>21</v>
      </c>
      <c r="E53" s="1484">
        <v>21687</v>
      </c>
      <c r="F53" s="1485">
        <v>1204353</v>
      </c>
    </row>
    <row r="54" spans="1:6" s="1481" customFormat="1" ht="16.5" hidden="1" customHeight="1" thickTop="1" x14ac:dyDescent="0.3">
      <c r="A54" s="1486">
        <v>42005</v>
      </c>
      <c r="B54" s="1482">
        <v>363305</v>
      </c>
      <c r="C54" s="1483">
        <v>17953593</v>
      </c>
      <c r="D54" s="1483">
        <v>20</v>
      </c>
      <c r="E54" s="1484">
        <v>18165</v>
      </c>
      <c r="F54" s="1485">
        <v>897680</v>
      </c>
    </row>
    <row r="55" spans="1:6" s="1481" customFormat="1" ht="16.5" hidden="1" customHeight="1" x14ac:dyDescent="0.3">
      <c r="A55" s="1486">
        <v>42036</v>
      </c>
      <c r="B55" s="1482">
        <v>337515</v>
      </c>
      <c r="C55" s="1483">
        <v>18506021</v>
      </c>
      <c r="D55" s="1483">
        <v>17</v>
      </c>
      <c r="E55" s="1484">
        <v>19854</v>
      </c>
      <c r="F55" s="1485">
        <v>1088589</v>
      </c>
    </row>
    <row r="56" spans="1:6" s="1481" customFormat="1" ht="16.5" hidden="1" customHeight="1" x14ac:dyDescent="0.3">
      <c r="A56" s="1486">
        <v>42064</v>
      </c>
      <c r="B56" s="1482">
        <v>321981</v>
      </c>
      <c r="C56" s="1483">
        <v>16981424</v>
      </c>
      <c r="D56" s="1483">
        <v>21</v>
      </c>
      <c r="E56" s="1484">
        <v>15332</v>
      </c>
      <c r="F56" s="1485">
        <v>808639</v>
      </c>
    </row>
    <row r="57" spans="1:6" s="1481" customFormat="1" ht="16.5" hidden="1" customHeight="1" x14ac:dyDescent="0.3">
      <c r="A57" s="1486">
        <v>42095</v>
      </c>
      <c r="B57" s="1482">
        <v>398233</v>
      </c>
      <c r="C57" s="1483">
        <v>20767752</v>
      </c>
      <c r="D57" s="1483">
        <v>22</v>
      </c>
      <c r="E57" s="1484">
        <v>18102</v>
      </c>
      <c r="F57" s="1485">
        <v>943989</v>
      </c>
    </row>
    <row r="58" spans="1:6" s="1481" customFormat="1" ht="16.5" hidden="1" customHeight="1" x14ac:dyDescent="0.3">
      <c r="A58" s="1486">
        <v>42125</v>
      </c>
      <c r="B58" s="1482">
        <v>351700</v>
      </c>
      <c r="C58" s="1483">
        <v>18484938</v>
      </c>
      <c r="D58" s="1483">
        <v>20</v>
      </c>
      <c r="E58" s="1484">
        <v>17585</v>
      </c>
      <c r="F58" s="1485">
        <v>924247</v>
      </c>
    </row>
    <row r="59" spans="1:6" s="1481" customFormat="1" ht="16.5" hidden="1" customHeight="1" x14ac:dyDescent="0.3">
      <c r="A59" s="1486">
        <v>42156</v>
      </c>
      <c r="B59" s="1482">
        <v>402427</v>
      </c>
      <c r="C59" s="1483">
        <v>22461853</v>
      </c>
      <c r="D59" s="1483">
        <v>22</v>
      </c>
      <c r="E59" s="1484">
        <v>18292</v>
      </c>
      <c r="F59" s="1485">
        <v>1021039</v>
      </c>
    </row>
    <row r="60" spans="1:6" s="1481" customFormat="1" ht="16.5" hidden="1" customHeight="1" x14ac:dyDescent="0.3">
      <c r="A60" s="1486">
        <v>42186</v>
      </c>
      <c r="B60" s="1482">
        <v>408924</v>
      </c>
      <c r="C60" s="1483">
        <v>22778237</v>
      </c>
      <c r="D60" s="1483">
        <v>23</v>
      </c>
      <c r="E60" s="1484">
        <v>17779</v>
      </c>
      <c r="F60" s="1485">
        <v>990358</v>
      </c>
    </row>
    <row r="61" spans="1:6" s="1481" customFormat="1" ht="16.5" hidden="1" customHeight="1" x14ac:dyDescent="0.3">
      <c r="A61" s="1486">
        <v>42217</v>
      </c>
      <c r="B61" s="1482">
        <v>364553</v>
      </c>
      <c r="C61" s="1483">
        <v>19314158</v>
      </c>
      <c r="D61" s="1483">
        <v>21</v>
      </c>
      <c r="E61" s="1484">
        <v>17360</v>
      </c>
      <c r="F61" s="1485">
        <v>919722</v>
      </c>
    </row>
    <row r="62" spans="1:6" s="1481" customFormat="1" ht="16.5" hidden="1" customHeight="1" x14ac:dyDescent="0.3">
      <c r="A62" s="1486">
        <v>42248</v>
      </c>
      <c r="B62" s="1482">
        <v>382301</v>
      </c>
      <c r="C62" s="1483">
        <v>19976716</v>
      </c>
      <c r="D62" s="1483">
        <v>21</v>
      </c>
      <c r="E62" s="1484">
        <v>18205</v>
      </c>
      <c r="F62" s="1485">
        <v>951272</v>
      </c>
    </row>
    <row r="63" spans="1:6" s="1481" customFormat="1" ht="16.5" hidden="1" customHeight="1" x14ac:dyDescent="0.3">
      <c r="A63" s="1486">
        <v>42278</v>
      </c>
      <c r="B63" s="1482">
        <v>407755</v>
      </c>
      <c r="C63" s="1483">
        <v>21167741</v>
      </c>
      <c r="D63" s="1483">
        <v>22</v>
      </c>
      <c r="E63" s="1484">
        <v>18534</v>
      </c>
      <c r="F63" s="1485">
        <v>962170</v>
      </c>
    </row>
    <row r="64" spans="1:6" s="1481" customFormat="1" ht="16.5" hidden="1" customHeight="1" x14ac:dyDescent="0.3">
      <c r="A64" s="1486">
        <v>42309</v>
      </c>
      <c r="B64" s="1482">
        <v>373606</v>
      </c>
      <c r="C64" s="1483">
        <v>18662222</v>
      </c>
      <c r="D64" s="1483">
        <v>19</v>
      </c>
      <c r="E64" s="1484">
        <v>19663</v>
      </c>
      <c r="F64" s="1485">
        <v>982222</v>
      </c>
    </row>
    <row r="65" spans="1:6" s="1481" customFormat="1" ht="16.5" hidden="1" customHeight="1" x14ac:dyDescent="0.3">
      <c r="A65" s="1486">
        <v>42339</v>
      </c>
      <c r="B65" s="1482">
        <v>449448</v>
      </c>
      <c r="C65" s="1483">
        <v>25270380</v>
      </c>
      <c r="D65" s="1483">
        <v>22</v>
      </c>
      <c r="E65" s="1484">
        <v>20429</v>
      </c>
      <c r="F65" s="1485">
        <v>1148654</v>
      </c>
    </row>
    <row r="66" spans="1:6" s="1481" customFormat="1" ht="16.5" hidden="1" customHeight="1" x14ac:dyDescent="0.3">
      <c r="A66" s="1486">
        <v>42370</v>
      </c>
      <c r="B66" s="1482">
        <v>332953</v>
      </c>
      <c r="C66" s="1483">
        <v>16843614</v>
      </c>
      <c r="D66" s="1483">
        <v>20</v>
      </c>
      <c r="E66" s="1484">
        <v>16648</v>
      </c>
      <c r="F66" s="1485">
        <v>842181</v>
      </c>
    </row>
    <row r="67" spans="1:6" s="1481" customFormat="1" ht="16.5" hidden="1" customHeight="1" x14ac:dyDescent="0.3">
      <c r="A67" s="1486">
        <v>42401</v>
      </c>
      <c r="B67" s="1482">
        <v>346286</v>
      </c>
      <c r="C67" s="1483">
        <v>19258711</v>
      </c>
      <c r="D67" s="1483">
        <v>19</v>
      </c>
      <c r="E67" s="1484">
        <v>18226</v>
      </c>
      <c r="F67" s="1485">
        <v>1013616</v>
      </c>
    </row>
    <row r="68" spans="1:6" s="1481" customFormat="1" ht="16.5" hidden="1" customHeight="1" x14ac:dyDescent="0.3">
      <c r="A68" s="1486">
        <v>42430</v>
      </c>
      <c r="B68" s="1482">
        <v>392250</v>
      </c>
      <c r="C68" s="1483">
        <v>20945508</v>
      </c>
      <c r="D68" s="1483">
        <v>22</v>
      </c>
      <c r="E68" s="1484">
        <v>17830</v>
      </c>
      <c r="F68" s="1485">
        <v>952069</v>
      </c>
    </row>
    <row r="69" spans="1:6" s="1481" customFormat="1" ht="16.5" hidden="1" customHeight="1" x14ac:dyDescent="0.3">
      <c r="A69" s="1486">
        <v>42461</v>
      </c>
      <c r="B69" s="1482">
        <v>354308</v>
      </c>
      <c r="C69" s="1483">
        <v>18585728</v>
      </c>
      <c r="D69" s="1483">
        <v>20</v>
      </c>
      <c r="E69" s="1484">
        <v>17715</v>
      </c>
      <c r="F69" s="1485">
        <v>929286</v>
      </c>
    </row>
    <row r="70" spans="1:6" s="1481" customFormat="1" ht="16.5" hidden="1" customHeight="1" x14ac:dyDescent="0.3">
      <c r="A70" s="1486">
        <v>42491</v>
      </c>
      <c r="B70" s="1482">
        <v>386095</v>
      </c>
      <c r="C70" s="1483">
        <v>21254863</v>
      </c>
      <c r="D70" s="1483">
        <v>22</v>
      </c>
      <c r="E70" s="1484">
        <v>17550</v>
      </c>
      <c r="F70" s="1485">
        <v>966130</v>
      </c>
    </row>
    <row r="71" spans="1:6" s="1481" customFormat="1" ht="16.5" hidden="1" customHeight="1" x14ac:dyDescent="0.3">
      <c r="A71" s="1486">
        <v>42522</v>
      </c>
      <c r="B71" s="1482">
        <v>381449</v>
      </c>
      <c r="C71" s="1483">
        <v>22063492</v>
      </c>
      <c r="D71" s="1483">
        <v>22</v>
      </c>
      <c r="E71" s="1484">
        <v>17339</v>
      </c>
      <c r="F71" s="1485">
        <v>1002886</v>
      </c>
    </row>
    <row r="72" spans="1:6" s="1481" customFormat="1" ht="16.5" hidden="1" customHeight="1" x14ac:dyDescent="0.3">
      <c r="A72" s="1486">
        <v>42552</v>
      </c>
      <c r="B72" s="1482">
        <v>363559</v>
      </c>
      <c r="C72" s="1483">
        <v>22425493</v>
      </c>
      <c r="D72" s="1483">
        <v>20</v>
      </c>
      <c r="E72" s="1484">
        <f>B72/D72</f>
        <v>18177.95</v>
      </c>
      <c r="F72" s="1485">
        <f>C72/D72</f>
        <v>1121274.6499999999</v>
      </c>
    </row>
    <row r="73" spans="1:6" s="1481" customFormat="1" ht="16.5" hidden="1" customHeight="1" x14ac:dyDescent="0.3">
      <c r="A73" s="1486">
        <v>42583</v>
      </c>
      <c r="B73" s="1482">
        <v>386287</v>
      </c>
      <c r="C73" s="1483">
        <v>21038007</v>
      </c>
      <c r="D73" s="1483">
        <v>22</v>
      </c>
      <c r="E73" s="1484">
        <f>B73/D73</f>
        <v>17558.5</v>
      </c>
      <c r="F73" s="1485">
        <f>C73/D73</f>
        <v>956273.04545454541</v>
      </c>
    </row>
    <row r="74" spans="1:6" s="1481" customFormat="1" ht="16.5" hidden="1" customHeight="1" x14ac:dyDescent="0.3">
      <c r="A74" s="1486">
        <v>42614</v>
      </c>
      <c r="B74" s="1482">
        <v>365155</v>
      </c>
      <c r="C74" s="1483">
        <v>19410018</v>
      </c>
      <c r="D74" s="1483">
        <v>21</v>
      </c>
      <c r="E74" s="1484">
        <v>17388</v>
      </c>
      <c r="F74" s="1485">
        <v>924287</v>
      </c>
    </row>
    <row r="75" spans="1:6" s="1481" customFormat="1" ht="16.5" hidden="1" customHeight="1" x14ac:dyDescent="0.3">
      <c r="A75" s="1486">
        <v>42644</v>
      </c>
      <c r="B75" s="1482">
        <v>382182</v>
      </c>
      <c r="C75" s="1483">
        <v>20935481</v>
      </c>
      <c r="D75" s="1483">
        <v>21</v>
      </c>
      <c r="E75" s="1484">
        <v>18199</v>
      </c>
      <c r="F75" s="1485">
        <v>996928</v>
      </c>
    </row>
    <row r="76" spans="1:6" s="1481" customFormat="1" ht="16.5" hidden="1" customHeight="1" x14ac:dyDescent="0.3">
      <c r="A76" s="1486">
        <v>42675</v>
      </c>
      <c r="B76" s="1482">
        <v>377752</v>
      </c>
      <c r="C76" s="1483">
        <v>21384728</v>
      </c>
      <c r="D76" s="1483">
        <v>21</v>
      </c>
      <c r="E76" s="1484">
        <v>17988</v>
      </c>
      <c r="F76" s="1485">
        <v>1018320</v>
      </c>
    </row>
    <row r="77" spans="1:6" s="1481" customFormat="1" ht="16.5" hidden="1" customHeight="1" x14ac:dyDescent="0.3">
      <c r="A77" s="1486">
        <v>42705</v>
      </c>
      <c r="B77" s="1482">
        <v>422965</v>
      </c>
      <c r="C77" s="1483">
        <v>26388957</v>
      </c>
      <c r="D77" s="1483">
        <v>22</v>
      </c>
      <c r="E77" s="1484">
        <v>19226</v>
      </c>
      <c r="F77" s="1485">
        <v>1199498</v>
      </c>
    </row>
    <row r="78" spans="1:6" s="1481" customFormat="1" ht="16.5" hidden="1" customHeight="1" thickTop="1" x14ac:dyDescent="0.3">
      <c r="A78" s="1486">
        <v>42736</v>
      </c>
      <c r="B78" s="1482">
        <v>333247</v>
      </c>
      <c r="C78" s="1483">
        <v>19554231</v>
      </c>
      <c r="D78" s="1483">
        <v>21</v>
      </c>
      <c r="E78" s="1484">
        <v>15869</v>
      </c>
      <c r="F78" s="1485">
        <v>931154</v>
      </c>
    </row>
    <row r="79" spans="1:6" s="1481" customFormat="1" ht="16.5" hidden="1" customHeight="1" x14ac:dyDescent="0.3">
      <c r="A79" s="1486">
        <v>42767</v>
      </c>
      <c r="B79" s="1482">
        <v>299566</v>
      </c>
      <c r="C79" s="1483">
        <v>17632668</v>
      </c>
      <c r="D79" s="1483">
        <v>17</v>
      </c>
      <c r="E79" s="1484">
        <v>17622</v>
      </c>
      <c r="F79" s="1485">
        <v>1037216</v>
      </c>
    </row>
    <row r="80" spans="1:6" s="1481" customFormat="1" ht="16.5" hidden="1" customHeight="1" x14ac:dyDescent="0.3">
      <c r="A80" s="1487">
        <v>42795</v>
      </c>
      <c r="B80" s="1482">
        <v>376579</v>
      </c>
      <c r="C80" s="1483">
        <v>21707266</v>
      </c>
      <c r="D80" s="1483">
        <v>22</v>
      </c>
      <c r="E80" s="1484">
        <v>17117</v>
      </c>
      <c r="F80" s="1485">
        <v>986694</v>
      </c>
    </row>
    <row r="81" spans="1:6" s="1481" customFormat="1" ht="16.5" hidden="1" customHeight="1" x14ac:dyDescent="0.3">
      <c r="A81" s="1487">
        <v>42826</v>
      </c>
      <c r="B81" s="1482">
        <v>329937</v>
      </c>
      <c r="C81" s="1483">
        <v>18200962</v>
      </c>
      <c r="D81" s="1483">
        <v>20</v>
      </c>
      <c r="E81" s="1484">
        <v>16497</v>
      </c>
      <c r="F81" s="1485">
        <v>910048</v>
      </c>
    </row>
    <row r="82" spans="1:6" s="1481" customFormat="1" ht="16.5" hidden="1" customHeight="1" x14ac:dyDescent="0.3">
      <c r="A82" s="1487">
        <v>42856</v>
      </c>
      <c r="B82" s="1482">
        <v>376131</v>
      </c>
      <c r="C82" s="1483">
        <v>20968771</v>
      </c>
      <c r="D82" s="1483">
        <v>22</v>
      </c>
      <c r="E82" s="1484">
        <v>17097</v>
      </c>
      <c r="F82" s="1485">
        <v>953126</v>
      </c>
    </row>
    <row r="83" spans="1:6" s="1481" customFormat="1" ht="16.5" hidden="1" customHeight="1" x14ac:dyDescent="0.3">
      <c r="A83" s="1487">
        <v>42887</v>
      </c>
      <c r="B83" s="1482">
        <v>350441</v>
      </c>
      <c r="C83" s="1483">
        <v>20765102</v>
      </c>
      <c r="D83" s="1483">
        <v>21</v>
      </c>
      <c r="E83" s="1484">
        <v>16688</v>
      </c>
      <c r="F83" s="1485">
        <v>988814</v>
      </c>
    </row>
    <row r="84" spans="1:6" s="1481" customFormat="1" ht="16.5" hidden="1" customHeight="1" x14ac:dyDescent="0.3">
      <c r="A84" s="1487">
        <v>42917</v>
      </c>
      <c r="B84" s="1482">
        <v>362477</v>
      </c>
      <c r="C84" s="1483">
        <v>21388311</v>
      </c>
      <c r="D84" s="1483">
        <v>21</v>
      </c>
      <c r="E84" s="1484">
        <v>17261</v>
      </c>
      <c r="F84" s="1485">
        <v>1018491</v>
      </c>
    </row>
    <row r="85" spans="1:6" s="1481" customFormat="1" ht="16.5" hidden="1" customHeight="1" x14ac:dyDescent="0.3">
      <c r="A85" s="1487">
        <v>42948</v>
      </c>
      <c r="B85" s="1482">
        <v>366407</v>
      </c>
      <c r="C85" s="1483">
        <v>22007564</v>
      </c>
      <c r="D85" s="1483">
        <v>23</v>
      </c>
      <c r="E85" s="1484">
        <v>15931</v>
      </c>
      <c r="F85" s="1485">
        <v>956851</v>
      </c>
    </row>
    <row r="86" spans="1:6" s="1481" customFormat="1" ht="16.5" hidden="1" customHeight="1" x14ac:dyDescent="0.3">
      <c r="A86" s="1487">
        <v>42979</v>
      </c>
      <c r="B86" s="1482" t="s">
        <v>3274</v>
      </c>
      <c r="C86" s="1483">
        <v>19348779.507919997</v>
      </c>
      <c r="D86" s="1483">
        <v>21</v>
      </c>
      <c r="E86" s="1484">
        <v>16192</v>
      </c>
      <c r="F86" s="1485">
        <f t="shared" ref="F86:F95" si="0">C86/D86</f>
        <v>921370.45275809511</v>
      </c>
    </row>
    <row r="87" spans="1:6" s="1481" customFormat="1" ht="16.5" hidden="1" customHeight="1" x14ac:dyDescent="0.3">
      <c r="A87" s="1487">
        <v>43009</v>
      </c>
      <c r="B87" s="1482">
        <v>374068</v>
      </c>
      <c r="C87" s="1483">
        <v>21358023.867759999</v>
      </c>
      <c r="D87" s="1483">
        <v>21</v>
      </c>
      <c r="E87" s="1484">
        <f t="shared" ref="E87:E95" si="1">B87/D87</f>
        <v>17812.761904761905</v>
      </c>
      <c r="F87" s="1485">
        <f t="shared" si="0"/>
        <v>1017048.755607619</v>
      </c>
    </row>
    <row r="88" spans="1:6" s="1481" customFormat="1" ht="16.5" hidden="1" customHeight="1" x14ac:dyDescent="0.3">
      <c r="A88" s="1487">
        <v>43040</v>
      </c>
      <c r="B88" s="1482">
        <v>350281</v>
      </c>
      <c r="C88" s="1483">
        <v>20956958.023009997</v>
      </c>
      <c r="D88" s="1483">
        <v>20</v>
      </c>
      <c r="E88" s="1484">
        <f t="shared" si="1"/>
        <v>17514.05</v>
      </c>
      <c r="F88" s="1485">
        <f t="shared" si="0"/>
        <v>1047847.9011504998</v>
      </c>
    </row>
    <row r="89" spans="1:6" s="1481" customFormat="1" ht="16.5" hidden="1" customHeight="1" x14ac:dyDescent="0.3">
      <c r="A89" s="1487">
        <v>43070</v>
      </c>
      <c r="B89" s="1482">
        <v>378188</v>
      </c>
      <c r="C89" s="1483">
        <v>23668660.373259999</v>
      </c>
      <c r="D89" s="1483">
        <v>20</v>
      </c>
      <c r="E89" s="1488">
        <f t="shared" si="1"/>
        <v>18909.400000000001</v>
      </c>
      <c r="F89" s="1485">
        <f t="shared" si="0"/>
        <v>1183433.0186629998</v>
      </c>
    </row>
    <row r="90" spans="1:6" s="1481" customFormat="1" ht="16.5" customHeight="1" thickTop="1" x14ac:dyDescent="0.3">
      <c r="A90" s="1487">
        <v>43101</v>
      </c>
      <c r="B90" s="1482">
        <v>292584</v>
      </c>
      <c r="C90" s="1483">
        <v>17379508.057810001</v>
      </c>
      <c r="D90" s="1483">
        <v>19</v>
      </c>
      <c r="E90" s="1488">
        <f t="shared" si="1"/>
        <v>15399.157894736842</v>
      </c>
      <c r="F90" s="1485">
        <f t="shared" si="0"/>
        <v>914710.95041105268</v>
      </c>
    </row>
    <row r="91" spans="1:6" s="1481" customFormat="1" ht="16.5" customHeight="1" x14ac:dyDescent="0.3">
      <c r="A91" s="1487">
        <v>43132</v>
      </c>
      <c r="B91" s="1482">
        <v>307077</v>
      </c>
      <c r="C91" s="1483">
        <v>18985747.210549999</v>
      </c>
      <c r="D91" s="1483">
        <v>17</v>
      </c>
      <c r="E91" s="1488">
        <f t="shared" si="1"/>
        <v>18063.352941176472</v>
      </c>
      <c r="F91" s="1485">
        <f t="shared" si="0"/>
        <v>1116808.6594441177</v>
      </c>
    </row>
    <row r="92" spans="1:6" s="1481" customFormat="1" ht="16.5" customHeight="1" x14ac:dyDescent="0.3">
      <c r="A92" s="1487">
        <v>43160</v>
      </c>
      <c r="B92" s="1482">
        <v>347656</v>
      </c>
      <c r="C92" s="1483">
        <v>21870184.150139999</v>
      </c>
      <c r="D92" s="1483">
        <v>21</v>
      </c>
      <c r="E92" s="1488">
        <f t="shared" si="1"/>
        <v>16555.047619047618</v>
      </c>
      <c r="F92" s="1485">
        <f t="shared" si="0"/>
        <v>1041437.3404828571</v>
      </c>
    </row>
    <row r="93" spans="1:6" s="1481" customFormat="1" ht="16.5" customHeight="1" x14ac:dyDescent="0.3">
      <c r="A93" s="1487">
        <v>43191</v>
      </c>
      <c r="B93" s="1482">
        <v>331779</v>
      </c>
      <c r="C93" s="1483">
        <v>19673641.375490002</v>
      </c>
      <c r="D93" s="1483">
        <v>21</v>
      </c>
      <c r="E93" s="1488">
        <f t="shared" si="1"/>
        <v>15799</v>
      </c>
      <c r="F93" s="1485">
        <f t="shared" si="0"/>
        <v>936840.06549952389</v>
      </c>
    </row>
    <row r="94" spans="1:6" s="1481" customFormat="1" ht="16.5" customHeight="1" x14ac:dyDescent="0.3">
      <c r="A94" s="1487">
        <v>43221</v>
      </c>
      <c r="B94" s="1482">
        <v>360411</v>
      </c>
      <c r="C94" s="1483">
        <v>21922757.34144</v>
      </c>
      <c r="D94" s="1483">
        <v>22</v>
      </c>
      <c r="E94" s="1488">
        <f t="shared" si="1"/>
        <v>16382.318181818182</v>
      </c>
      <c r="F94" s="1485">
        <f t="shared" si="0"/>
        <v>996488.97006545449</v>
      </c>
    </row>
    <row r="95" spans="1:6" s="1481" customFormat="1" ht="16.5" customHeight="1" x14ac:dyDescent="0.3">
      <c r="A95" s="1487">
        <v>43252</v>
      </c>
      <c r="B95" s="1482">
        <v>332647</v>
      </c>
      <c r="C95" s="1483">
        <v>21395267.240619998</v>
      </c>
      <c r="D95" s="1483">
        <v>21</v>
      </c>
      <c r="E95" s="1488">
        <f t="shared" si="1"/>
        <v>15840.333333333334</v>
      </c>
      <c r="F95" s="1485">
        <f t="shared" si="0"/>
        <v>1018822.2495533333</v>
      </c>
    </row>
    <row r="96" spans="1:6" s="1481" customFormat="1" ht="16.5" customHeight="1" x14ac:dyDescent="0.3">
      <c r="A96" s="1487">
        <v>43282</v>
      </c>
      <c r="B96" s="1482">
        <v>359155</v>
      </c>
      <c r="C96" s="1483">
        <v>23138113.858569998</v>
      </c>
      <c r="D96" s="1483">
        <v>22</v>
      </c>
      <c r="E96" s="1488">
        <f>B96/D96</f>
        <v>16325.227272727272</v>
      </c>
      <c r="F96" s="1485">
        <f>C96/D96</f>
        <v>1051732.4481168182</v>
      </c>
    </row>
    <row r="97" spans="1:8" s="1481" customFormat="1" ht="16.5" customHeight="1" x14ac:dyDescent="0.3">
      <c r="A97" s="1487">
        <v>43313</v>
      </c>
      <c r="B97" s="1482">
        <v>343282</v>
      </c>
      <c r="C97" s="1483">
        <v>20681552.049419999</v>
      </c>
      <c r="D97" s="1483">
        <v>22</v>
      </c>
      <c r="E97" s="1488">
        <f t="shared" ref="E97:E107" si="2">B97/D97</f>
        <v>15603.727272727272</v>
      </c>
      <c r="F97" s="1485">
        <f t="shared" ref="F97:F107" si="3">C97/D97</f>
        <v>940070.54770090908</v>
      </c>
    </row>
    <row r="98" spans="1:8" s="1481" customFormat="1" ht="16.5" customHeight="1" x14ac:dyDescent="0.3">
      <c r="A98" s="1487">
        <v>43344</v>
      </c>
      <c r="B98" s="1482">
        <v>308293</v>
      </c>
      <c r="C98" s="1483">
        <v>19208187.700319998</v>
      </c>
      <c r="D98" s="1483">
        <v>19</v>
      </c>
      <c r="E98" s="1488">
        <f t="shared" si="2"/>
        <v>16225.947368421053</v>
      </c>
      <c r="F98" s="1485">
        <f t="shared" si="3"/>
        <v>1010957.2473852631</v>
      </c>
    </row>
    <row r="99" spans="1:8" s="1481" customFormat="1" ht="16.5" customHeight="1" x14ac:dyDescent="0.3">
      <c r="A99" s="1487">
        <v>43374</v>
      </c>
      <c r="B99" s="1482">
        <v>374586</v>
      </c>
      <c r="C99" s="1483">
        <v>23150506.235209998</v>
      </c>
      <c r="D99" s="1483">
        <v>23</v>
      </c>
      <c r="E99" s="1488">
        <f t="shared" si="2"/>
        <v>16286.347826086956</v>
      </c>
      <c r="F99" s="1485">
        <f t="shared" si="3"/>
        <v>1006543.7493569565</v>
      </c>
    </row>
    <row r="100" spans="1:8" s="1481" customFormat="1" ht="16.5" customHeight="1" x14ac:dyDescent="0.3">
      <c r="A100" s="1487">
        <v>43405</v>
      </c>
      <c r="B100" s="1482">
        <v>329488</v>
      </c>
      <c r="C100" s="1483">
        <v>21138510.430319998</v>
      </c>
      <c r="D100" s="1483">
        <v>20</v>
      </c>
      <c r="E100" s="1488">
        <f t="shared" si="2"/>
        <v>16474.400000000001</v>
      </c>
      <c r="F100" s="1485">
        <f t="shared" si="3"/>
        <v>1056925.5215159999</v>
      </c>
    </row>
    <row r="101" spans="1:8" s="1481" customFormat="1" ht="16.5" customHeight="1" x14ac:dyDescent="0.3">
      <c r="A101" s="1487">
        <v>43435</v>
      </c>
      <c r="B101" s="1482">
        <v>359586</v>
      </c>
      <c r="C101" s="1483">
        <v>24480920.75618</v>
      </c>
      <c r="D101" s="1483">
        <v>20</v>
      </c>
      <c r="E101" s="1488">
        <f t="shared" si="2"/>
        <v>17979.3</v>
      </c>
      <c r="F101" s="1485">
        <f t="shared" si="3"/>
        <v>1224046.0378089999</v>
      </c>
    </row>
    <row r="102" spans="1:8" s="1481" customFormat="1" ht="16.5" customHeight="1" x14ac:dyDescent="0.3">
      <c r="A102" s="1487">
        <v>43466</v>
      </c>
      <c r="B102" s="1482">
        <v>303171</v>
      </c>
      <c r="C102" s="1483">
        <v>18734708.507720001</v>
      </c>
      <c r="D102" s="1483">
        <v>20</v>
      </c>
      <c r="E102" s="1488">
        <f t="shared" si="2"/>
        <v>15158.55</v>
      </c>
      <c r="F102" s="1485">
        <f t="shared" si="3"/>
        <v>936735.42538600008</v>
      </c>
    </row>
    <row r="103" spans="1:8" s="1481" customFormat="1" ht="16.5" customHeight="1" x14ac:dyDescent="0.3">
      <c r="A103" s="1487">
        <v>43497</v>
      </c>
      <c r="B103" s="1482">
        <v>296126</v>
      </c>
      <c r="C103" s="1483">
        <v>18861320.791299999</v>
      </c>
      <c r="D103" s="1483">
        <v>18</v>
      </c>
      <c r="E103" s="1488">
        <f t="shared" si="2"/>
        <v>16451.444444444445</v>
      </c>
      <c r="F103" s="1485">
        <f t="shared" si="3"/>
        <v>1047851.1550722221</v>
      </c>
    </row>
    <row r="104" spans="1:8" s="1481" customFormat="1" ht="16.5" customHeight="1" x14ac:dyDescent="0.3">
      <c r="A104" s="1486">
        <v>43525</v>
      </c>
      <c r="B104" s="1482">
        <v>310407</v>
      </c>
      <c r="C104" s="1483">
        <v>19774779.53396</v>
      </c>
      <c r="D104" s="1483">
        <v>19</v>
      </c>
      <c r="E104" s="1488">
        <f t="shared" si="2"/>
        <v>16337.21052631579</v>
      </c>
      <c r="F104" s="1485">
        <f t="shared" si="3"/>
        <v>1040777.870208421</v>
      </c>
    </row>
    <row r="105" spans="1:8" s="1481" customFormat="1" ht="16.5" customHeight="1" x14ac:dyDescent="0.3">
      <c r="A105" s="1486">
        <v>43556</v>
      </c>
      <c r="B105" s="1482">
        <v>336596</v>
      </c>
      <c r="C105" s="1483">
        <v>21802760.409910001</v>
      </c>
      <c r="D105" s="1483">
        <v>22</v>
      </c>
      <c r="E105" s="1488">
        <f t="shared" si="2"/>
        <v>15299.818181818182</v>
      </c>
      <c r="F105" s="1485">
        <f t="shared" si="3"/>
        <v>991034.56408681825</v>
      </c>
    </row>
    <row r="106" spans="1:8" s="1481" customFormat="1" ht="16.5" customHeight="1" x14ac:dyDescent="0.3">
      <c r="A106" s="1486">
        <v>43586</v>
      </c>
      <c r="B106" s="1482">
        <v>345552</v>
      </c>
      <c r="C106" s="1483">
        <v>21459985.209910002</v>
      </c>
      <c r="D106" s="1483">
        <v>22</v>
      </c>
      <c r="E106" s="1488">
        <f t="shared" si="2"/>
        <v>15706.90909090909</v>
      </c>
      <c r="F106" s="1485">
        <f t="shared" si="3"/>
        <v>975453.87317772734</v>
      </c>
    </row>
    <row r="107" spans="1:8" s="1481" customFormat="1" ht="16.5" customHeight="1" x14ac:dyDescent="0.3">
      <c r="A107" s="1486">
        <v>43617</v>
      </c>
      <c r="B107" s="1482">
        <v>299956</v>
      </c>
      <c r="C107" s="1483">
        <v>19406042.668680001</v>
      </c>
      <c r="D107" s="1483">
        <v>19</v>
      </c>
      <c r="E107" s="1488">
        <f t="shared" si="2"/>
        <v>15787.157894736842</v>
      </c>
      <c r="F107" s="1485">
        <f t="shared" si="3"/>
        <v>1021370.6667726316</v>
      </c>
    </row>
    <row r="108" spans="1:8" s="1481" customFormat="1" ht="16.5" customHeight="1" x14ac:dyDescent="0.3">
      <c r="A108" s="1486">
        <v>43647</v>
      </c>
      <c r="B108" s="1482">
        <v>352706</v>
      </c>
      <c r="C108" s="1483">
        <v>23511883</v>
      </c>
      <c r="D108" s="1483">
        <v>24</v>
      </c>
      <c r="E108" s="1488">
        <v>14696</v>
      </c>
      <c r="F108" s="1485">
        <v>979662</v>
      </c>
    </row>
    <row r="109" spans="1:8" s="1481" customFormat="1" ht="16.5" customHeight="1" x14ac:dyDescent="0.3">
      <c r="A109" s="1486">
        <v>43678</v>
      </c>
      <c r="B109" s="1482">
        <v>323083</v>
      </c>
      <c r="C109" s="1483">
        <v>20639796</v>
      </c>
      <c r="D109" s="1483">
        <v>22</v>
      </c>
      <c r="E109" s="1488">
        <v>14686</v>
      </c>
      <c r="F109" s="1485">
        <v>938173</v>
      </c>
    </row>
    <row r="110" spans="1:8" s="1481" customFormat="1" ht="16.5" customHeight="1" x14ac:dyDescent="0.3">
      <c r="A110" s="1486">
        <v>43709</v>
      </c>
      <c r="B110" s="1482">
        <v>306192</v>
      </c>
      <c r="C110" s="1483">
        <v>19671886</v>
      </c>
      <c r="D110" s="1483">
        <v>19</v>
      </c>
      <c r="E110" s="1488">
        <v>16115</v>
      </c>
      <c r="F110" s="1485">
        <v>1035362</v>
      </c>
    </row>
    <row r="111" spans="1:8" s="1481" customFormat="1" ht="16.5" customHeight="1" x14ac:dyDescent="0.3">
      <c r="A111" s="1486">
        <v>43739</v>
      </c>
      <c r="B111" s="1482">
        <v>348062</v>
      </c>
      <c r="C111" s="1483">
        <v>23115113</v>
      </c>
      <c r="D111" s="1483">
        <v>23</v>
      </c>
      <c r="E111" s="1488">
        <v>15133</v>
      </c>
      <c r="F111" s="1485">
        <v>1005005</v>
      </c>
    </row>
    <row r="112" spans="1:8" s="1481" customFormat="1" ht="16.5" customHeight="1" x14ac:dyDescent="0.3">
      <c r="A112" s="1486">
        <v>43770</v>
      </c>
      <c r="B112" s="1482">
        <v>288235</v>
      </c>
      <c r="C112" s="1483">
        <v>19849123</v>
      </c>
      <c r="D112" s="1483">
        <v>19</v>
      </c>
      <c r="E112" s="1488">
        <v>15170</v>
      </c>
      <c r="F112" s="1485">
        <v>1044690.6842105263</v>
      </c>
      <c r="G112" s="1489"/>
      <c r="H112" s="1489"/>
    </row>
    <row r="113" spans="1:8" s="1481" customFormat="1" ht="16.5" customHeight="1" x14ac:dyDescent="0.3">
      <c r="A113" s="1486">
        <v>43800</v>
      </c>
      <c r="B113" s="1482">
        <v>326459</v>
      </c>
      <c r="C113" s="1483">
        <v>22789769</v>
      </c>
      <c r="D113" s="1483">
        <v>20</v>
      </c>
      <c r="E113" s="1488">
        <v>16323</v>
      </c>
      <c r="F113" s="1485">
        <v>1139488</v>
      </c>
      <c r="G113" s="1489"/>
    </row>
    <row r="114" spans="1:8" s="1481" customFormat="1" ht="16.5" customHeight="1" x14ac:dyDescent="0.3">
      <c r="A114" s="1486">
        <v>43831</v>
      </c>
      <c r="B114" s="1482">
        <v>299054</v>
      </c>
      <c r="C114" s="1483">
        <v>19308602</v>
      </c>
      <c r="D114" s="1483">
        <v>21</v>
      </c>
      <c r="E114" s="1488">
        <f>B114/D114</f>
        <v>14240.666666666666</v>
      </c>
      <c r="F114" s="1485">
        <f>C114/D114</f>
        <v>919457.23809523811</v>
      </c>
      <c r="G114" s="1489"/>
    </row>
    <row r="115" spans="1:8" s="1481" customFormat="1" ht="16.5" customHeight="1" x14ac:dyDescent="0.3">
      <c r="A115" s="1486">
        <v>43862</v>
      </c>
      <c r="B115" s="1482">
        <v>276438</v>
      </c>
      <c r="C115" s="1483">
        <v>18996340</v>
      </c>
      <c r="D115" s="1483">
        <v>19</v>
      </c>
      <c r="E115" s="1488">
        <v>14549</v>
      </c>
      <c r="F115" s="1485">
        <v>999807</v>
      </c>
      <c r="G115" s="1489"/>
    </row>
    <row r="116" spans="1:8" s="1481" customFormat="1" ht="16.5" customHeight="1" x14ac:dyDescent="0.3">
      <c r="A116" s="1486">
        <v>43891</v>
      </c>
      <c r="B116" s="1482">
        <v>220677</v>
      </c>
      <c r="C116" s="1483">
        <v>15467866</v>
      </c>
      <c r="D116" s="1483">
        <v>20</v>
      </c>
      <c r="E116" s="1488">
        <v>11034</v>
      </c>
      <c r="F116" s="1485">
        <v>773393</v>
      </c>
      <c r="G116" s="1490"/>
      <c r="H116" s="1490"/>
    </row>
    <row r="117" spans="1:8" s="1481" customFormat="1" ht="16.5" customHeight="1" x14ac:dyDescent="0.3">
      <c r="A117" s="1486">
        <v>43922</v>
      </c>
      <c r="B117" s="1482">
        <v>46320</v>
      </c>
      <c r="C117" s="1483">
        <v>4279920</v>
      </c>
      <c r="D117" s="1483">
        <v>22</v>
      </c>
      <c r="E117" s="1488">
        <v>2105</v>
      </c>
      <c r="F117" s="1485">
        <v>194542</v>
      </c>
      <c r="G117" s="1490"/>
      <c r="H117" s="1490"/>
    </row>
    <row r="118" spans="1:8" s="1481" customFormat="1" ht="16.5" customHeight="1" x14ac:dyDescent="0.3">
      <c r="A118" s="1486">
        <v>43952</v>
      </c>
      <c r="B118" s="1482">
        <v>111773</v>
      </c>
      <c r="C118" s="1483">
        <v>8215720</v>
      </c>
      <c r="D118" s="1483">
        <v>20</v>
      </c>
      <c r="E118" s="1488">
        <v>5589</v>
      </c>
      <c r="F118" s="1485">
        <v>410786</v>
      </c>
      <c r="G118" s="1490"/>
      <c r="H118" s="1490"/>
    </row>
    <row r="119" spans="1:8" s="1481" customFormat="1" ht="16.5" customHeight="1" x14ac:dyDescent="0.3">
      <c r="A119" s="1486">
        <v>43983</v>
      </c>
      <c r="B119" s="1482">
        <v>268105</v>
      </c>
      <c r="C119" s="1483">
        <v>18631420.579580002</v>
      </c>
      <c r="D119" s="1483">
        <v>22</v>
      </c>
      <c r="E119" s="1488">
        <v>12187</v>
      </c>
      <c r="F119" s="1485">
        <v>846883</v>
      </c>
      <c r="G119" s="1490"/>
      <c r="H119" s="1490"/>
    </row>
    <row r="120" spans="1:8" s="1481" customFormat="1" ht="16.5" customHeight="1" x14ac:dyDescent="0.3">
      <c r="A120" s="1486">
        <v>44013</v>
      </c>
      <c r="B120" s="1482">
        <v>306880</v>
      </c>
      <c r="C120" s="1491">
        <v>19736919.805229999</v>
      </c>
      <c r="D120" s="1483">
        <v>23</v>
      </c>
      <c r="E120" s="1488">
        <v>13342.608695652174</v>
      </c>
      <c r="F120" s="1485">
        <v>858126.94805347826</v>
      </c>
      <c r="G120" s="1490"/>
      <c r="H120" s="1490"/>
    </row>
    <row r="121" spans="1:8" s="1481" customFormat="1" ht="16.5" customHeight="1" x14ac:dyDescent="0.3">
      <c r="A121" s="1486">
        <v>44044</v>
      </c>
      <c r="B121" s="1482">
        <v>269550</v>
      </c>
      <c r="C121" s="1491">
        <v>18006330.041310001</v>
      </c>
      <c r="D121" s="1483">
        <v>21</v>
      </c>
      <c r="E121" s="1488">
        <v>12835.714285714286</v>
      </c>
      <c r="F121" s="1485">
        <v>857444.2876814286</v>
      </c>
      <c r="G121" s="1490"/>
      <c r="H121" s="1490"/>
    </row>
    <row r="122" spans="1:8" s="1481" customFormat="1" ht="16.5" customHeight="1" x14ac:dyDescent="0.3">
      <c r="A122" s="1486">
        <v>44075</v>
      </c>
      <c r="B122" s="1482">
        <v>299429</v>
      </c>
      <c r="C122" s="1491">
        <v>19189024.049240001</v>
      </c>
      <c r="D122" s="1483">
        <v>22</v>
      </c>
      <c r="E122" s="1488">
        <v>13610.40909090909</v>
      </c>
      <c r="F122" s="1485">
        <v>872228.36587454553</v>
      </c>
      <c r="G122" s="1490"/>
      <c r="H122" s="1490"/>
    </row>
    <row r="123" spans="1:8" s="1481" customFormat="1" ht="16.5" customHeight="1" x14ac:dyDescent="0.3">
      <c r="A123" s="1486">
        <v>44105</v>
      </c>
      <c r="B123" s="1482">
        <v>271994</v>
      </c>
      <c r="C123" s="1491">
        <v>18658872.524130002</v>
      </c>
      <c r="D123" s="1483">
        <v>22</v>
      </c>
      <c r="E123" s="1488">
        <v>12363.363636363636</v>
      </c>
      <c r="F123" s="1485">
        <v>848130.56927863648</v>
      </c>
      <c r="G123" s="1490"/>
      <c r="H123" s="1490"/>
    </row>
    <row r="124" spans="1:8" s="1481" customFormat="1" ht="16.5" customHeight="1" x14ac:dyDescent="0.3">
      <c r="A124" s="1486">
        <v>44136</v>
      </c>
      <c r="B124" s="1482">
        <v>253117</v>
      </c>
      <c r="C124" s="1491">
        <v>18306867.328189999</v>
      </c>
      <c r="D124" s="1483">
        <v>20</v>
      </c>
      <c r="E124" s="1488">
        <v>12655.85</v>
      </c>
      <c r="F124" s="1485">
        <v>915343.3664094999</v>
      </c>
      <c r="G124" s="1490"/>
      <c r="H124" s="1490"/>
    </row>
    <row r="125" spans="1:8" s="1481" customFormat="1" ht="16.5" customHeight="1" x14ac:dyDescent="0.3">
      <c r="A125" s="1486">
        <v>44166</v>
      </c>
      <c r="B125" s="1482">
        <v>307721</v>
      </c>
      <c r="C125" s="1491">
        <f>22509929991.01/1000</f>
        <v>22509929.991009999</v>
      </c>
      <c r="D125" s="1483">
        <v>22</v>
      </c>
      <c r="E125" s="1488">
        <f>B125/D125</f>
        <v>13987.318181818182</v>
      </c>
      <c r="F125" s="1485">
        <f>C125/D125</f>
        <v>1023178.6359549999</v>
      </c>
      <c r="G125" s="1490"/>
      <c r="H125" s="1490"/>
    </row>
    <row r="126" spans="1:8" s="1481" customFormat="1" ht="16.5" customHeight="1" x14ac:dyDescent="0.3">
      <c r="A126" s="1486">
        <v>44197</v>
      </c>
      <c r="B126" s="1482">
        <v>222895</v>
      </c>
      <c r="C126" s="1491">
        <v>13999919</v>
      </c>
      <c r="D126" s="1483">
        <v>19</v>
      </c>
      <c r="E126" s="1488">
        <v>11731</v>
      </c>
      <c r="F126" s="1485">
        <v>736838</v>
      </c>
      <c r="G126" s="1490"/>
      <c r="H126" s="1490"/>
    </row>
    <row r="127" spans="1:8" s="1481" customFormat="1" ht="16.5" customHeight="1" x14ac:dyDescent="0.3">
      <c r="A127" s="1486">
        <v>44228</v>
      </c>
      <c r="B127" s="1482">
        <v>256176</v>
      </c>
      <c r="C127" s="1491">
        <v>17085719</v>
      </c>
      <c r="D127" s="1483">
        <v>18</v>
      </c>
      <c r="E127" s="1488">
        <v>14232</v>
      </c>
      <c r="F127" s="1485">
        <v>949207</v>
      </c>
      <c r="G127" s="1490"/>
      <c r="H127" s="1490"/>
    </row>
    <row r="128" spans="1:8" s="1481" customFormat="1" ht="16.5" customHeight="1" thickBot="1" x14ac:dyDescent="0.35">
      <c r="A128" s="1492">
        <v>44256</v>
      </c>
      <c r="B128" s="1493">
        <v>175365</v>
      </c>
      <c r="C128" s="1494">
        <v>11535504</v>
      </c>
      <c r="D128" s="1495">
        <v>21</v>
      </c>
      <c r="E128" s="1496">
        <v>8351</v>
      </c>
      <c r="F128" s="1497">
        <v>549310</v>
      </c>
      <c r="G128" s="1490"/>
      <c r="H128" s="1490"/>
    </row>
    <row r="129" spans="1:7" ht="17.25" thickTop="1" x14ac:dyDescent="0.3">
      <c r="A129" s="1498" t="s">
        <v>3275</v>
      </c>
      <c r="B129" s="1499"/>
      <c r="C129" s="1499"/>
      <c r="D129" s="1498"/>
      <c r="E129" s="1498"/>
      <c r="F129" s="1498"/>
    </row>
    <row r="130" spans="1:7" x14ac:dyDescent="0.3">
      <c r="A130" s="1498" t="s">
        <v>3276</v>
      </c>
      <c r="B130" s="1500"/>
      <c r="C130" s="1500"/>
    </row>
    <row r="131" spans="1:7" ht="17.25" x14ac:dyDescent="0.3">
      <c r="D131" s="1501"/>
      <c r="E131" s="1501"/>
      <c r="F131" s="1502"/>
      <c r="G131" s="1502"/>
    </row>
    <row r="135" spans="1:7" x14ac:dyDescent="0.3">
      <c r="E135" s="1460" t="s">
        <v>3263</v>
      </c>
    </row>
  </sheetData>
  <printOptions horizontalCentered="1"/>
  <pageMargins left="0.75" right="0.75" top="0.75" bottom="0.75" header="0.3" footer="0"/>
  <pageSetup paperSize="9"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0BDB2-99F5-45D8-8255-78FEAD0039E1}">
  <sheetPr>
    <pageSetUpPr fitToPage="1"/>
  </sheetPr>
  <dimension ref="A1:O91"/>
  <sheetViews>
    <sheetView zoomScaleNormal="100" zoomScaleSheetLayoutView="90" workbookViewId="0">
      <pane xSplit="1" ySplit="4" topLeftCell="B70" activePane="bottomRight" state="frozen"/>
      <selection activeCell="Q16" sqref="Q16"/>
      <selection pane="topRight" activeCell="Q16" sqref="Q16"/>
      <selection pane="bottomLeft" activeCell="Q16" sqref="Q16"/>
      <selection pane="bottomRight"/>
    </sheetView>
  </sheetViews>
  <sheetFormatPr defaultColWidth="9.140625" defaultRowHeight="15.75" x14ac:dyDescent="0.3"/>
  <cols>
    <col min="1" max="1" width="24.5703125" style="126" customWidth="1"/>
    <col min="2" max="8" width="15.7109375" style="126" customWidth="1"/>
    <col min="9" max="16384" width="9.140625" style="126"/>
  </cols>
  <sheetData>
    <row r="1" spans="1:15" s="117" customFormat="1" ht="21.75" customHeight="1" x14ac:dyDescent="0.3">
      <c r="A1" s="115" t="s">
        <v>173</v>
      </c>
      <c r="B1" s="116"/>
      <c r="C1" s="116"/>
      <c r="D1" s="116"/>
    </row>
    <row r="2" spans="1:15" s="117" customFormat="1" ht="10.5" customHeight="1" thickBot="1" x14ac:dyDescent="0.35">
      <c r="A2" s="115"/>
      <c r="B2" s="116"/>
      <c r="C2" s="116"/>
      <c r="D2" s="116"/>
    </row>
    <row r="3" spans="1:15" s="120" customFormat="1" ht="17.25" thickTop="1" x14ac:dyDescent="0.3">
      <c r="A3" s="3631"/>
      <c r="B3" s="118" t="s">
        <v>147</v>
      </c>
      <c r="C3" s="118" t="s">
        <v>174</v>
      </c>
      <c r="D3" s="118" t="s">
        <v>175</v>
      </c>
      <c r="E3" s="118" t="s">
        <v>149</v>
      </c>
      <c r="F3" s="118" t="s">
        <v>150</v>
      </c>
      <c r="G3" s="118" t="s">
        <v>151</v>
      </c>
      <c r="H3" s="119" t="s">
        <v>176</v>
      </c>
    </row>
    <row r="4" spans="1:15" s="120" customFormat="1" ht="17.25" thickBot="1" x14ac:dyDescent="0.35">
      <c r="A4" s="3632"/>
      <c r="B4" s="121" t="s">
        <v>177</v>
      </c>
      <c r="C4" s="121" t="s">
        <v>178</v>
      </c>
      <c r="D4" s="121" t="s">
        <v>179</v>
      </c>
      <c r="E4" s="121" t="s">
        <v>180</v>
      </c>
      <c r="F4" s="121" t="s">
        <v>181</v>
      </c>
      <c r="G4" s="121" t="s">
        <v>182</v>
      </c>
      <c r="H4" s="122" t="s">
        <v>183</v>
      </c>
    </row>
    <row r="5" spans="1:15" ht="20.100000000000001" customHeight="1" x14ac:dyDescent="0.3">
      <c r="A5" s="123" t="s">
        <v>184</v>
      </c>
      <c r="B5" s="124"/>
      <c r="C5" s="124"/>
      <c r="D5" s="124"/>
      <c r="E5" s="124"/>
      <c r="F5" s="124"/>
      <c r="G5" s="124"/>
      <c r="H5" s="125"/>
    </row>
    <row r="6" spans="1:15" ht="20.100000000000001" hidden="1" customHeight="1" x14ac:dyDescent="0.3">
      <c r="A6" s="123">
        <v>2013</v>
      </c>
      <c r="B6" s="124">
        <v>1643.7989682539601</v>
      </c>
      <c r="C6" s="124">
        <v>2793.9605468750001</v>
      </c>
      <c r="D6" s="124">
        <v>3953.19623529411</v>
      </c>
      <c r="E6" s="124">
        <v>6472.01691699604</v>
      </c>
      <c r="F6" s="124">
        <v>19722.42036</v>
      </c>
      <c r="G6" s="124">
        <v>2192.7064033472798</v>
      </c>
      <c r="H6" s="125">
        <v>7676.03538131598</v>
      </c>
      <c r="J6" s="127"/>
      <c r="K6" s="127"/>
      <c r="L6" s="127"/>
      <c r="M6" s="127"/>
      <c r="N6" s="127"/>
    </row>
    <row r="7" spans="1:15" ht="20.100000000000001" hidden="1" customHeight="1" x14ac:dyDescent="0.3">
      <c r="A7" s="123">
        <v>2014</v>
      </c>
      <c r="B7" s="124">
        <v>1931.37611111111</v>
      </c>
      <c r="C7" s="124">
        <v>3145.2667578125001</v>
      </c>
      <c r="D7" s="124">
        <v>4333.7570196078404</v>
      </c>
      <c r="E7" s="124">
        <v>6680.8930830039499</v>
      </c>
      <c r="F7" s="124">
        <v>24638.952827868801</v>
      </c>
      <c r="G7" s="124">
        <v>2238.2148987755099</v>
      </c>
      <c r="H7" s="125">
        <v>9526.9024692389903</v>
      </c>
      <c r="J7" s="127"/>
      <c r="K7" s="127"/>
      <c r="L7" s="127"/>
      <c r="M7" s="127"/>
      <c r="N7" s="127"/>
    </row>
    <row r="8" spans="1:15" ht="20.100000000000001" hidden="1" customHeight="1" x14ac:dyDescent="0.3">
      <c r="A8" s="123">
        <v>2015</v>
      </c>
      <c r="B8" s="124">
        <v>2061.0677380952302</v>
      </c>
      <c r="C8" s="124">
        <v>3444.07178988326</v>
      </c>
      <c r="D8" s="124">
        <v>4829.1201953125001</v>
      </c>
      <c r="E8" s="124">
        <v>6590.27750988142</v>
      </c>
      <c r="F8" s="124">
        <v>27352.171612903199</v>
      </c>
      <c r="G8" s="124">
        <v>3721.5519803278598</v>
      </c>
      <c r="H8" s="125">
        <v>12679.3538063123</v>
      </c>
      <c r="J8" s="127"/>
      <c r="K8" s="127"/>
      <c r="L8" s="127"/>
      <c r="M8" s="127"/>
      <c r="N8" s="127"/>
    </row>
    <row r="9" spans="1:15" ht="20.100000000000001" hidden="1" customHeight="1" x14ac:dyDescent="0.3">
      <c r="A9" s="123">
        <v>2016</v>
      </c>
      <c r="B9" s="124">
        <v>2094.6513095238101</v>
      </c>
      <c r="C9" s="124">
        <v>3003.6699610894898</v>
      </c>
      <c r="D9" s="124">
        <v>4418.7232295719796</v>
      </c>
      <c r="E9" s="124">
        <v>6474.4053359683703</v>
      </c>
      <c r="F9" s="124">
        <v>26372.759028339999</v>
      </c>
      <c r="G9" s="124">
        <v>3003.6837827868799</v>
      </c>
      <c r="H9" s="125">
        <v>15458.138155578001</v>
      </c>
      <c r="J9" s="127"/>
      <c r="K9" s="127"/>
      <c r="L9" s="127"/>
      <c r="M9" s="127"/>
      <c r="N9" s="127"/>
    </row>
    <row r="10" spans="1:15" ht="20.100000000000001" customHeight="1" x14ac:dyDescent="0.3">
      <c r="A10" s="123">
        <v>2017</v>
      </c>
      <c r="B10" s="128">
        <v>2465</v>
      </c>
      <c r="C10" s="124">
        <v>3485</v>
      </c>
      <c r="D10" s="124">
        <v>5175</v>
      </c>
      <c r="E10" s="124">
        <v>7367</v>
      </c>
      <c r="F10" s="124">
        <v>31163</v>
      </c>
      <c r="G10" s="124">
        <v>3257</v>
      </c>
      <c r="H10" s="125">
        <v>13690</v>
      </c>
      <c r="J10" s="127"/>
      <c r="K10" s="127"/>
      <c r="L10" s="127"/>
      <c r="M10" s="127"/>
      <c r="N10" s="127"/>
    </row>
    <row r="11" spans="1:15" ht="19.5" customHeight="1" x14ac:dyDescent="0.3">
      <c r="A11" s="123">
        <v>2018</v>
      </c>
      <c r="B11" s="124">
        <v>2738</v>
      </c>
      <c r="C11" s="124">
        <v>3370</v>
      </c>
      <c r="D11" s="124">
        <v>5288</v>
      </c>
      <c r="E11" s="124">
        <v>7348</v>
      </c>
      <c r="F11" s="124">
        <v>35684</v>
      </c>
      <c r="G11" s="124">
        <v>2920</v>
      </c>
      <c r="H11" s="125">
        <v>17283</v>
      </c>
      <c r="J11" s="127"/>
      <c r="K11" s="127"/>
      <c r="L11" s="127"/>
      <c r="M11" s="127"/>
      <c r="N11" s="127"/>
    </row>
    <row r="12" spans="1:15" ht="19.5" customHeight="1" x14ac:dyDescent="0.3">
      <c r="A12" s="123">
        <v>2019</v>
      </c>
      <c r="B12" s="124">
        <v>2938</v>
      </c>
      <c r="C12" s="124">
        <v>3466</v>
      </c>
      <c r="D12" s="124">
        <v>5517</v>
      </c>
      <c r="E12" s="124">
        <v>7306</v>
      </c>
      <c r="F12" s="124">
        <v>38716</v>
      </c>
      <c r="G12" s="124">
        <v>2929</v>
      </c>
      <c r="H12" s="125">
        <v>13660</v>
      </c>
      <c r="J12" s="127"/>
      <c r="K12" s="127"/>
      <c r="L12" s="127"/>
      <c r="M12" s="127"/>
      <c r="N12" s="127"/>
    </row>
    <row r="13" spans="1:15" ht="19.5" customHeight="1" thickBot="1" x14ac:dyDescent="0.35">
      <c r="A13" s="129">
        <v>2020</v>
      </c>
      <c r="B13" s="130">
        <v>3217</v>
      </c>
      <c r="C13" s="130">
        <v>3218</v>
      </c>
      <c r="D13" s="130">
        <v>4993</v>
      </c>
      <c r="E13" s="130">
        <v>6143</v>
      </c>
      <c r="F13" s="130">
        <v>37947</v>
      </c>
      <c r="G13" s="130">
        <v>3110</v>
      </c>
      <c r="H13" s="131">
        <v>11248</v>
      </c>
      <c r="J13" s="127"/>
      <c r="K13" s="127"/>
      <c r="L13" s="127"/>
      <c r="M13" s="127"/>
      <c r="N13" s="127"/>
    </row>
    <row r="14" spans="1:15" ht="18" hidden="1" customHeight="1" x14ac:dyDescent="0.3">
      <c r="A14" s="132" t="s">
        <v>185</v>
      </c>
      <c r="B14" s="133">
        <v>1994.99</v>
      </c>
      <c r="C14" s="133">
        <v>3351.44</v>
      </c>
      <c r="D14" s="133">
        <v>4604.25</v>
      </c>
      <c r="E14" s="133">
        <v>6749.4</v>
      </c>
      <c r="F14" s="133">
        <v>29182.95</v>
      </c>
      <c r="G14" s="133">
        <v>3210.3625000000002</v>
      </c>
      <c r="H14" s="134">
        <v>11931.652905122</v>
      </c>
      <c r="J14" s="127"/>
      <c r="K14" s="127"/>
      <c r="L14" s="127"/>
      <c r="M14" s="127"/>
      <c r="N14" s="127"/>
      <c r="O14" s="126">
        <v>2.5</v>
      </c>
    </row>
    <row r="15" spans="1:15" ht="18" hidden="1" customHeight="1" x14ac:dyDescent="0.3">
      <c r="A15" s="135" t="s">
        <v>186</v>
      </c>
      <c r="B15" s="133">
        <v>2104.5</v>
      </c>
      <c r="C15" s="133">
        <v>3599</v>
      </c>
      <c r="D15" s="133">
        <v>4951.4799999999996</v>
      </c>
      <c r="E15" s="133">
        <v>6946.66</v>
      </c>
      <c r="F15" s="133">
        <v>29361.5</v>
      </c>
      <c r="G15" s="133">
        <v>3310.3031000000001</v>
      </c>
      <c r="H15" s="136">
        <v>11856.5435792805</v>
      </c>
      <c r="J15" s="127"/>
      <c r="K15" s="127"/>
      <c r="L15" s="127"/>
      <c r="M15" s="127"/>
      <c r="N15" s="127"/>
    </row>
    <row r="16" spans="1:15" ht="18" hidden="1" customHeight="1" x14ac:dyDescent="0.3">
      <c r="A16" s="135" t="s">
        <v>187</v>
      </c>
      <c r="B16" s="133">
        <v>2067.89</v>
      </c>
      <c r="C16" s="133">
        <v>3697.38</v>
      </c>
      <c r="D16" s="133">
        <v>5033.6400000000003</v>
      </c>
      <c r="E16" s="133">
        <v>6773.04</v>
      </c>
      <c r="F16" s="133">
        <v>27957.49</v>
      </c>
      <c r="G16" s="133">
        <v>3747.8987999999999</v>
      </c>
      <c r="H16" s="136">
        <v>12011.639459914401</v>
      </c>
      <c r="J16" s="127"/>
      <c r="K16" s="127"/>
      <c r="L16" s="127"/>
      <c r="M16" s="127"/>
      <c r="N16" s="127"/>
    </row>
    <row r="17" spans="1:14" ht="18" hidden="1" customHeight="1" x14ac:dyDescent="0.3">
      <c r="A17" s="135" t="s">
        <v>188</v>
      </c>
      <c r="B17" s="133">
        <v>2085.5100000000002</v>
      </c>
      <c r="C17" s="133">
        <v>3615.59</v>
      </c>
      <c r="D17" s="133">
        <v>5046.49</v>
      </c>
      <c r="E17" s="133">
        <v>6960.63</v>
      </c>
      <c r="F17" s="133">
        <v>27011.31</v>
      </c>
      <c r="G17" s="133">
        <v>4441.6552000000001</v>
      </c>
      <c r="H17" s="136">
        <v>12981.2325753241</v>
      </c>
      <c r="J17" s="127"/>
      <c r="K17" s="127"/>
      <c r="L17" s="127"/>
      <c r="M17" s="127"/>
      <c r="N17" s="127"/>
    </row>
    <row r="18" spans="1:14" ht="18" hidden="1" customHeight="1" x14ac:dyDescent="0.3">
      <c r="A18" s="135" t="s">
        <v>189</v>
      </c>
      <c r="B18" s="133">
        <v>2107.39</v>
      </c>
      <c r="C18" s="133">
        <v>3570.78</v>
      </c>
      <c r="D18" s="133">
        <v>5007.8900000000003</v>
      </c>
      <c r="E18" s="133">
        <v>6984.43</v>
      </c>
      <c r="F18" s="133">
        <v>27828.44</v>
      </c>
      <c r="G18" s="133">
        <v>4611.7442000000001</v>
      </c>
      <c r="H18" s="136">
        <v>12924.6567194954</v>
      </c>
      <c r="J18" s="127"/>
      <c r="K18" s="127"/>
      <c r="L18" s="127"/>
      <c r="M18" s="127"/>
      <c r="N18" s="127"/>
    </row>
    <row r="19" spans="1:14" ht="18" hidden="1" customHeight="1" x14ac:dyDescent="0.3">
      <c r="A19" s="135" t="s">
        <v>190</v>
      </c>
      <c r="B19" s="124">
        <v>2063.11</v>
      </c>
      <c r="C19" s="124">
        <v>3424.3</v>
      </c>
      <c r="D19" s="133">
        <v>4790.2</v>
      </c>
      <c r="E19" s="124">
        <v>6520.98</v>
      </c>
      <c r="F19" s="124">
        <v>27780.83</v>
      </c>
      <c r="G19" s="124">
        <v>4277.2218999999996</v>
      </c>
      <c r="H19" s="125">
        <v>12609.5511606951</v>
      </c>
      <c r="J19" s="127"/>
      <c r="K19" s="127"/>
      <c r="L19" s="127"/>
      <c r="M19" s="127"/>
      <c r="N19" s="127"/>
    </row>
    <row r="20" spans="1:14" ht="18" hidden="1" customHeight="1" x14ac:dyDescent="0.3">
      <c r="A20" s="135" t="s">
        <v>191</v>
      </c>
      <c r="B20" s="133">
        <v>2103.84</v>
      </c>
      <c r="C20" s="133">
        <v>3600.69</v>
      </c>
      <c r="D20" s="133">
        <v>5082.6099999999997</v>
      </c>
      <c r="E20" s="133">
        <v>6696.28</v>
      </c>
      <c r="F20" s="133">
        <v>28114.560000000001</v>
      </c>
      <c r="G20" s="133">
        <v>3663.7256000000002</v>
      </c>
      <c r="H20" s="136">
        <v>14465.311238901601</v>
      </c>
      <c r="J20" s="127"/>
      <c r="K20" s="127"/>
      <c r="L20" s="127"/>
      <c r="M20" s="127"/>
      <c r="N20" s="127"/>
    </row>
    <row r="21" spans="1:14" ht="18" hidden="1" customHeight="1" x14ac:dyDescent="0.3">
      <c r="A21" s="135" t="s">
        <v>192</v>
      </c>
      <c r="B21" s="133">
        <v>1972.18</v>
      </c>
      <c r="C21" s="133">
        <v>3269.63</v>
      </c>
      <c r="D21" s="133">
        <v>4652.95</v>
      </c>
      <c r="E21" s="133">
        <v>6247.94</v>
      </c>
      <c r="F21" s="133">
        <v>26283.09</v>
      </c>
      <c r="G21" s="133">
        <v>3205.9854999999998</v>
      </c>
      <c r="H21" s="136">
        <v>13508.480950032599</v>
      </c>
      <c r="J21" s="127"/>
      <c r="K21" s="127"/>
      <c r="L21" s="127"/>
      <c r="M21" s="127"/>
      <c r="N21" s="127"/>
    </row>
    <row r="22" spans="1:14" ht="18" hidden="1" customHeight="1" x14ac:dyDescent="0.3">
      <c r="A22" s="135" t="s">
        <v>193</v>
      </c>
      <c r="B22" s="133">
        <v>1920.03</v>
      </c>
      <c r="C22" s="133">
        <v>3100.67</v>
      </c>
      <c r="D22" s="133">
        <v>4455.29</v>
      </c>
      <c r="E22" s="133">
        <v>6061.61</v>
      </c>
      <c r="F22" s="133">
        <v>26154.83</v>
      </c>
      <c r="G22" s="133">
        <v>3052.7813999999998</v>
      </c>
      <c r="H22" s="136">
        <v>12659.600745035999</v>
      </c>
      <c r="J22" s="127"/>
      <c r="K22" s="127"/>
      <c r="L22" s="127"/>
      <c r="M22" s="127"/>
      <c r="N22" s="127"/>
    </row>
    <row r="23" spans="1:14" ht="18" hidden="1" customHeight="1" x14ac:dyDescent="0.3">
      <c r="A23" s="135" t="s">
        <v>194</v>
      </c>
      <c r="B23" s="133">
        <v>2079.36</v>
      </c>
      <c r="C23" s="133">
        <v>3418.23</v>
      </c>
      <c r="D23" s="133">
        <v>4897.66</v>
      </c>
      <c r="E23" s="133">
        <v>6361.09</v>
      </c>
      <c r="F23" s="133">
        <v>26656.83</v>
      </c>
      <c r="G23" s="133">
        <v>3382.5612000000001</v>
      </c>
      <c r="H23" s="136">
        <v>13101.214724514</v>
      </c>
      <c r="J23" s="127"/>
      <c r="K23" s="127"/>
      <c r="L23" s="127"/>
      <c r="M23" s="127"/>
      <c r="N23" s="127"/>
    </row>
    <row r="24" spans="1:14" ht="18" hidden="1" customHeight="1" x14ac:dyDescent="0.3">
      <c r="A24" s="135" t="s">
        <v>195</v>
      </c>
      <c r="B24" s="133">
        <v>2080.41</v>
      </c>
      <c r="C24" s="133">
        <v>3506.45</v>
      </c>
      <c r="D24" s="133">
        <v>4957.6000000000004</v>
      </c>
      <c r="E24" s="133">
        <v>6356.09</v>
      </c>
      <c r="F24" s="133">
        <v>26145.67</v>
      </c>
      <c r="G24" s="133">
        <v>3445.4047999999998</v>
      </c>
      <c r="H24" s="136">
        <v>12790.122210081699</v>
      </c>
      <c r="J24" s="127"/>
      <c r="K24" s="127"/>
      <c r="L24" s="127"/>
      <c r="M24" s="127"/>
      <c r="N24" s="127"/>
    </row>
    <row r="25" spans="1:14" ht="18" hidden="1" customHeight="1" thickBot="1" x14ac:dyDescent="0.35">
      <c r="A25" s="137" t="s">
        <v>196</v>
      </c>
      <c r="B25" s="130">
        <v>2043.94</v>
      </c>
      <c r="C25" s="130">
        <v>3267.52</v>
      </c>
      <c r="D25" s="130">
        <v>4637.0600000000004</v>
      </c>
      <c r="E25" s="130">
        <v>6242.32</v>
      </c>
      <c r="F25" s="130">
        <v>26117.54</v>
      </c>
      <c r="G25" s="130">
        <v>3539.1819</v>
      </c>
      <c r="H25" s="131">
        <v>12561.464305152</v>
      </c>
      <c r="J25" s="127"/>
      <c r="K25" s="127"/>
      <c r="L25" s="127"/>
      <c r="M25" s="127"/>
      <c r="N25" s="127"/>
    </row>
    <row r="26" spans="1:14" ht="19.5" hidden="1" customHeight="1" x14ac:dyDescent="0.3">
      <c r="A26" s="135" t="s">
        <v>197</v>
      </c>
      <c r="B26" s="133">
        <v>1940.24</v>
      </c>
      <c r="C26" s="133">
        <v>3045.09</v>
      </c>
      <c r="D26" s="133">
        <v>4417.0200000000004</v>
      </c>
      <c r="E26" s="133">
        <v>6083.79</v>
      </c>
      <c r="F26" s="133">
        <v>24870.69</v>
      </c>
      <c r="G26" s="133">
        <v>2737.5996</v>
      </c>
      <c r="H26" s="134">
        <v>12619.364804683559</v>
      </c>
      <c r="J26" s="127"/>
      <c r="K26" s="127"/>
      <c r="L26" s="127"/>
      <c r="M26" s="127"/>
      <c r="N26" s="127"/>
    </row>
    <row r="27" spans="1:14" ht="20.100000000000001" hidden="1" customHeight="1" x14ac:dyDescent="0.3">
      <c r="A27" s="135" t="s">
        <v>186</v>
      </c>
      <c r="B27" s="124">
        <v>1932.23</v>
      </c>
      <c r="C27" s="124">
        <v>2945.75</v>
      </c>
      <c r="D27" s="124">
        <v>4353.55</v>
      </c>
      <c r="E27" s="124">
        <v>6097.09</v>
      </c>
      <c r="F27" s="124">
        <v>23002</v>
      </c>
      <c r="G27" s="124">
        <v>2687.9787999999999</v>
      </c>
      <c r="H27" s="125">
        <v>13891.213065580201</v>
      </c>
      <c r="J27" s="127"/>
      <c r="K27" s="127"/>
      <c r="L27" s="127"/>
      <c r="M27" s="127"/>
      <c r="N27" s="127"/>
    </row>
    <row r="28" spans="1:14" ht="20.100000000000001" hidden="1" customHeight="1" x14ac:dyDescent="0.3">
      <c r="A28" s="135" t="s">
        <v>187</v>
      </c>
      <c r="B28" s="124">
        <v>2059.7399999999998</v>
      </c>
      <c r="C28" s="124">
        <v>3004.93</v>
      </c>
      <c r="D28" s="124">
        <v>4385.0600000000004</v>
      </c>
      <c r="E28" s="124">
        <v>6174.9</v>
      </c>
      <c r="F28" s="124">
        <v>25341.86</v>
      </c>
      <c r="G28" s="124">
        <v>3003.9151999999999</v>
      </c>
      <c r="H28" s="125">
        <v>14723.5095</v>
      </c>
      <c r="J28" s="127"/>
      <c r="K28" s="127"/>
      <c r="L28" s="127"/>
      <c r="M28" s="127"/>
      <c r="N28" s="127"/>
    </row>
    <row r="29" spans="1:14" ht="20.100000000000001" hidden="1" customHeight="1" x14ac:dyDescent="0.3">
      <c r="A29" s="135" t="s">
        <v>188</v>
      </c>
      <c r="B29" s="124">
        <v>2065.3000000000002</v>
      </c>
      <c r="C29" s="124">
        <v>3028.21</v>
      </c>
      <c r="D29" s="124">
        <v>4428.96</v>
      </c>
      <c r="E29" s="124">
        <v>6241.89</v>
      </c>
      <c r="F29" s="124">
        <v>25606.62</v>
      </c>
      <c r="G29" s="124">
        <v>2938.3235</v>
      </c>
      <c r="H29" s="125">
        <v>16305.545655</v>
      </c>
      <c r="J29" s="127"/>
      <c r="K29" s="127"/>
      <c r="L29" s="127"/>
      <c r="M29" s="127"/>
      <c r="N29" s="127"/>
    </row>
    <row r="30" spans="1:14" ht="20.100000000000001" hidden="1" customHeight="1" x14ac:dyDescent="0.3">
      <c r="A30" s="135" t="s">
        <v>189</v>
      </c>
      <c r="B30" s="124">
        <v>2096.96</v>
      </c>
      <c r="C30" s="124">
        <v>3063.48</v>
      </c>
      <c r="D30" s="124">
        <v>4505.62</v>
      </c>
      <c r="E30" s="124">
        <v>6230.79</v>
      </c>
      <c r="F30" s="124">
        <v>26667.96</v>
      </c>
      <c r="G30" s="124">
        <v>2916.616</v>
      </c>
      <c r="H30" s="125">
        <v>16699.819500000001</v>
      </c>
      <c r="J30" s="127"/>
      <c r="K30" s="127"/>
      <c r="L30" s="127"/>
      <c r="M30" s="127"/>
      <c r="N30" s="127"/>
    </row>
    <row r="31" spans="1:14" ht="20.100000000000001" hidden="1" customHeight="1" x14ac:dyDescent="0.3">
      <c r="A31" s="135" t="s">
        <v>190</v>
      </c>
      <c r="B31" s="124">
        <v>2098.86</v>
      </c>
      <c r="C31" s="124">
        <v>2864.74</v>
      </c>
      <c r="D31" s="124">
        <v>4237.4799999999996</v>
      </c>
      <c r="E31" s="124">
        <v>6504.33</v>
      </c>
      <c r="F31" s="124">
        <v>26999.72</v>
      </c>
      <c r="G31" s="124">
        <v>2929.6057000000001</v>
      </c>
      <c r="H31" s="125">
        <v>18282.843809999998</v>
      </c>
      <c r="J31" s="127"/>
      <c r="K31" s="127"/>
      <c r="L31" s="127"/>
      <c r="M31" s="127"/>
      <c r="N31" s="127"/>
    </row>
    <row r="32" spans="1:14" ht="20.100000000000001" hidden="1" customHeight="1" x14ac:dyDescent="0.3">
      <c r="A32" s="135" t="s">
        <v>191</v>
      </c>
      <c r="B32" s="124">
        <v>2173.6</v>
      </c>
      <c r="C32" s="124">
        <v>2990.76</v>
      </c>
      <c r="D32" s="124">
        <v>4439.8100000000004</v>
      </c>
      <c r="E32" s="124">
        <v>6724.43</v>
      </c>
      <c r="F32" s="124">
        <v>28051.86</v>
      </c>
      <c r="G32" s="124">
        <v>2979.3388</v>
      </c>
      <c r="H32" s="125">
        <v>16789.741604999999</v>
      </c>
      <c r="J32" s="127"/>
      <c r="K32" s="127"/>
      <c r="L32" s="127"/>
      <c r="M32" s="127"/>
      <c r="N32" s="127"/>
    </row>
    <row r="33" spans="1:14" ht="20.100000000000001" hidden="1" customHeight="1" x14ac:dyDescent="0.3">
      <c r="A33" s="135" t="s">
        <v>192</v>
      </c>
      <c r="B33" s="124">
        <v>2170.9499999999998</v>
      </c>
      <c r="C33" s="124">
        <v>3023.13</v>
      </c>
      <c r="D33" s="124">
        <v>4438.22</v>
      </c>
      <c r="E33" s="124">
        <v>6781.51</v>
      </c>
      <c r="F33" s="124">
        <v>28452.17</v>
      </c>
      <c r="G33" s="124">
        <v>3085.491</v>
      </c>
      <c r="H33" s="125">
        <v>15415.218000000001</v>
      </c>
      <c r="J33" s="127"/>
      <c r="K33" s="127"/>
      <c r="L33" s="127"/>
      <c r="M33" s="127"/>
      <c r="N33" s="127"/>
    </row>
    <row r="34" spans="1:14" ht="20.100000000000001" hidden="1" customHeight="1" x14ac:dyDescent="0.3">
      <c r="A34" s="135" t="s">
        <v>193</v>
      </c>
      <c r="B34" s="124">
        <v>2168.27</v>
      </c>
      <c r="C34" s="124">
        <v>3002.24</v>
      </c>
      <c r="D34" s="124">
        <v>4448.26</v>
      </c>
      <c r="E34" s="124">
        <v>6899.33</v>
      </c>
      <c r="F34" s="124">
        <v>27865.96</v>
      </c>
      <c r="G34" s="124">
        <v>3004.703</v>
      </c>
      <c r="H34" s="125">
        <v>15810.48</v>
      </c>
      <c r="J34" s="127"/>
      <c r="K34" s="127"/>
      <c r="L34" s="127"/>
      <c r="M34" s="127"/>
      <c r="N34" s="127"/>
    </row>
    <row r="35" spans="1:14" ht="20.100000000000001" hidden="1" customHeight="1" x14ac:dyDescent="0.3">
      <c r="A35" s="135" t="s">
        <v>194</v>
      </c>
      <c r="B35" s="124">
        <v>2126.15</v>
      </c>
      <c r="C35" s="124">
        <v>3055.25</v>
      </c>
      <c r="D35" s="124">
        <v>4509.26</v>
      </c>
      <c r="E35" s="124">
        <v>6954.22</v>
      </c>
      <c r="F35" s="124">
        <v>27941.51</v>
      </c>
      <c r="G35" s="124">
        <v>3100.4920000000002</v>
      </c>
      <c r="H35" s="125">
        <v>15540.713685000001</v>
      </c>
      <c r="J35" s="127"/>
      <c r="K35" s="127"/>
      <c r="L35" s="127"/>
      <c r="M35" s="127"/>
      <c r="N35" s="127"/>
    </row>
    <row r="36" spans="1:14" ht="20.100000000000001" hidden="1" customHeight="1" x14ac:dyDescent="0.3">
      <c r="A36" s="135" t="s">
        <v>195</v>
      </c>
      <c r="B36" s="124">
        <v>2198.81</v>
      </c>
      <c r="C36" s="124">
        <v>3051.61</v>
      </c>
      <c r="D36" s="124">
        <v>4578.34</v>
      </c>
      <c r="E36" s="124">
        <v>6783.79</v>
      </c>
      <c r="F36" s="124">
        <v>26652.81</v>
      </c>
      <c r="G36" s="124">
        <v>3250.0344</v>
      </c>
      <c r="H36" s="125">
        <v>15627.671324999999</v>
      </c>
      <c r="J36" s="127"/>
      <c r="K36" s="127"/>
      <c r="L36" s="127"/>
      <c r="M36" s="127"/>
      <c r="N36" s="127"/>
    </row>
    <row r="37" spans="1:14" ht="20.100000000000001" hidden="1" customHeight="1" thickBot="1" x14ac:dyDescent="0.35">
      <c r="A37" s="137" t="s">
        <v>196</v>
      </c>
      <c r="B37" s="138">
        <v>2238.83</v>
      </c>
      <c r="C37" s="138">
        <v>3290.52</v>
      </c>
      <c r="D37" s="138">
        <v>4862.3100000000004</v>
      </c>
      <c r="E37" s="138">
        <v>7142.83</v>
      </c>
      <c r="F37" s="138">
        <v>26626.46</v>
      </c>
      <c r="G37" s="138">
        <v>3103.6372999999999</v>
      </c>
      <c r="H37" s="139">
        <v>16232.422184999999</v>
      </c>
      <c r="J37" s="127"/>
      <c r="K37" s="127"/>
      <c r="L37" s="127"/>
      <c r="M37" s="127"/>
      <c r="N37" s="127"/>
    </row>
    <row r="38" spans="1:14" ht="20.100000000000001" customHeight="1" x14ac:dyDescent="0.3">
      <c r="A38" s="135" t="s">
        <v>198</v>
      </c>
      <c r="B38" s="140">
        <v>2278.87</v>
      </c>
      <c r="C38" s="140">
        <v>3230.68</v>
      </c>
      <c r="D38" s="140">
        <v>4748.8999999999996</v>
      </c>
      <c r="E38" s="140">
        <v>7099.15</v>
      </c>
      <c r="F38" s="140">
        <v>27655.96</v>
      </c>
      <c r="G38" s="140">
        <v>3159.1660000000002</v>
      </c>
      <c r="H38" s="141">
        <v>15942.89277</v>
      </c>
      <c r="J38" s="127"/>
      <c r="K38" s="127"/>
      <c r="L38" s="127"/>
      <c r="M38" s="127"/>
      <c r="N38" s="127"/>
    </row>
    <row r="39" spans="1:14" ht="20.100000000000001" customHeight="1" x14ac:dyDescent="0.3">
      <c r="A39" s="135" t="s">
        <v>186</v>
      </c>
      <c r="B39" s="140">
        <v>2363.64</v>
      </c>
      <c r="C39" s="140">
        <v>3319.61</v>
      </c>
      <c r="D39" s="140">
        <v>4858.58</v>
      </c>
      <c r="E39" s="140">
        <v>7263.44</v>
      </c>
      <c r="F39" s="140">
        <v>28743.32</v>
      </c>
      <c r="G39" s="140">
        <v>3241.7330999999999</v>
      </c>
      <c r="H39" s="141">
        <v>16087.163399999999</v>
      </c>
      <c r="J39" s="127"/>
      <c r="K39" s="127"/>
      <c r="L39" s="127"/>
      <c r="M39" s="127"/>
      <c r="N39" s="127"/>
    </row>
    <row r="40" spans="1:14" ht="20.100000000000001" customHeight="1" x14ac:dyDescent="0.3">
      <c r="A40" s="135" t="s">
        <v>187</v>
      </c>
      <c r="B40" s="140">
        <v>2362.7199999999998</v>
      </c>
      <c r="C40" s="140">
        <v>3500.93</v>
      </c>
      <c r="D40" s="140">
        <v>5122.51</v>
      </c>
      <c r="E40" s="140">
        <v>7322.92</v>
      </c>
      <c r="F40" s="140">
        <v>29620.5</v>
      </c>
      <c r="G40" s="140">
        <v>3222.5142000000001</v>
      </c>
      <c r="H40" s="141">
        <v>12733.365330000001</v>
      </c>
      <c r="J40" s="127"/>
      <c r="K40" s="127"/>
      <c r="L40" s="127"/>
      <c r="M40" s="127"/>
      <c r="N40" s="127"/>
    </row>
    <row r="41" spans="1:14" ht="20.100000000000001" customHeight="1" x14ac:dyDescent="0.3">
      <c r="A41" s="135" t="s">
        <v>188</v>
      </c>
      <c r="B41" s="140">
        <v>2384.1999999999998</v>
      </c>
      <c r="C41" s="140">
        <v>3559.59</v>
      </c>
      <c r="D41" s="140">
        <v>5267.33</v>
      </c>
      <c r="E41" s="140">
        <v>7203.94</v>
      </c>
      <c r="F41" s="140">
        <v>29918.400000000001</v>
      </c>
      <c r="G41" s="140">
        <v>3154.6583999999998</v>
      </c>
      <c r="H41" s="141">
        <v>14071.3272</v>
      </c>
      <c r="J41" s="127"/>
      <c r="K41" s="127"/>
      <c r="L41" s="127"/>
      <c r="M41" s="127"/>
      <c r="N41" s="127"/>
    </row>
    <row r="42" spans="1:14" ht="20.100000000000001" customHeight="1" x14ac:dyDescent="0.3">
      <c r="A42" s="135" t="s">
        <v>189</v>
      </c>
      <c r="B42" s="140">
        <v>2411.8000000000002</v>
      </c>
      <c r="C42" s="140">
        <v>3554.59</v>
      </c>
      <c r="D42" s="140">
        <v>5283.63</v>
      </c>
      <c r="E42" s="140">
        <v>7519.95</v>
      </c>
      <c r="F42" s="140">
        <v>31145.8</v>
      </c>
      <c r="G42" s="140">
        <v>3117.1777999999999</v>
      </c>
      <c r="H42" s="141">
        <v>13062.420945</v>
      </c>
      <c r="J42" s="127"/>
      <c r="K42" s="127"/>
      <c r="L42" s="127"/>
      <c r="M42" s="127"/>
      <c r="N42" s="127"/>
    </row>
    <row r="43" spans="1:14" ht="20.100000000000001" customHeight="1" x14ac:dyDescent="0.3">
      <c r="A43" s="135" t="s">
        <v>190</v>
      </c>
      <c r="B43" s="140">
        <v>2423.41</v>
      </c>
      <c r="C43" s="140">
        <v>3441.88</v>
      </c>
      <c r="D43" s="140">
        <v>5120.68</v>
      </c>
      <c r="E43" s="140">
        <v>7312.72</v>
      </c>
      <c r="F43" s="140">
        <v>30921.61</v>
      </c>
      <c r="G43" s="140">
        <v>3192.4268999999999</v>
      </c>
      <c r="H43" s="141">
        <v>12105.886904999999</v>
      </c>
      <c r="J43" s="127"/>
      <c r="K43" s="127"/>
      <c r="L43" s="127"/>
      <c r="M43" s="127"/>
      <c r="N43" s="127"/>
    </row>
    <row r="44" spans="1:14" ht="20.100000000000001" customHeight="1" x14ac:dyDescent="0.3">
      <c r="A44" s="135" t="s">
        <v>191</v>
      </c>
      <c r="B44" s="140">
        <v>2470.3000000000002</v>
      </c>
      <c r="C44" s="140">
        <v>3449.36</v>
      </c>
      <c r="D44" s="140">
        <v>5093.7700000000004</v>
      </c>
      <c r="E44" s="140">
        <v>7372</v>
      </c>
      <c r="F44" s="140">
        <v>32514.94</v>
      </c>
      <c r="G44" s="140">
        <v>3273.0282999999999</v>
      </c>
      <c r="H44" s="141">
        <v>13043.646000000001</v>
      </c>
      <c r="J44" s="127"/>
      <c r="K44" s="127"/>
      <c r="L44" s="127"/>
      <c r="M44" s="127"/>
      <c r="N44" s="127"/>
    </row>
    <row r="45" spans="1:14" ht="20.100000000000001" customHeight="1" x14ac:dyDescent="0.3">
      <c r="A45" s="135" t="s">
        <v>192</v>
      </c>
      <c r="B45" s="140">
        <v>2471.65</v>
      </c>
      <c r="C45" s="140">
        <v>3421.47</v>
      </c>
      <c r="D45" s="140">
        <v>5085.59</v>
      </c>
      <c r="E45" s="140">
        <v>7430.62</v>
      </c>
      <c r="F45" s="140">
        <v>31730.49</v>
      </c>
      <c r="G45" s="140">
        <v>3360.8103000000001</v>
      </c>
      <c r="H45" s="141">
        <v>13317.364935</v>
      </c>
      <c r="J45" s="127"/>
      <c r="K45" s="127"/>
      <c r="L45" s="127"/>
      <c r="M45" s="127"/>
      <c r="N45" s="127"/>
    </row>
    <row r="46" spans="1:14" ht="20.100000000000001" customHeight="1" x14ac:dyDescent="0.3">
      <c r="A46" s="135" t="s">
        <v>199</v>
      </c>
      <c r="B46" s="140">
        <v>2519.36</v>
      </c>
      <c r="C46" s="140">
        <v>3594.85</v>
      </c>
      <c r="D46" s="140">
        <v>5329.81</v>
      </c>
      <c r="E46" s="140">
        <v>7372.76</v>
      </c>
      <c r="F46" s="140">
        <v>31283.72</v>
      </c>
      <c r="G46" s="140">
        <v>3348.9431</v>
      </c>
      <c r="H46" s="141">
        <v>12238.299675</v>
      </c>
      <c r="J46" s="127"/>
      <c r="K46" s="127"/>
      <c r="L46" s="127"/>
      <c r="M46" s="127"/>
      <c r="N46" s="127"/>
    </row>
    <row r="47" spans="1:14" ht="20.100000000000001" customHeight="1" x14ac:dyDescent="0.3">
      <c r="A47" s="135" t="s">
        <v>200</v>
      </c>
      <c r="B47" s="140">
        <v>2575.2600000000002</v>
      </c>
      <c r="C47" s="140">
        <v>3673.95</v>
      </c>
      <c r="D47" s="140">
        <v>5503.29</v>
      </c>
      <c r="E47" s="140">
        <v>7493.08</v>
      </c>
      <c r="F47" s="140">
        <v>33213.129999999997</v>
      </c>
      <c r="G47" s="140">
        <v>3393.3416999999999</v>
      </c>
      <c r="H47" s="141">
        <v>13248.194084999999</v>
      </c>
      <c r="J47" s="127"/>
      <c r="K47" s="127"/>
      <c r="L47" s="127"/>
      <c r="M47" s="127"/>
      <c r="N47" s="127"/>
    </row>
    <row r="48" spans="1:14" ht="20.100000000000001" customHeight="1" x14ac:dyDescent="0.3">
      <c r="A48" s="135" t="s">
        <v>195</v>
      </c>
      <c r="B48" s="140">
        <v>2647.58</v>
      </c>
      <c r="C48" s="140">
        <v>3569.93</v>
      </c>
      <c r="D48" s="140">
        <v>5372.79</v>
      </c>
      <c r="E48" s="140">
        <v>7326.67</v>
      </c>
      <c r="F48" s="140">
        <v>33149.35</v>
      </c>
      <c r="G48" s="140">
        <v>3317.1884</v>
      </c>
      <c r="H48" s="141">
        <v>13231.39545</v>
      </c>
      <c r="J48" s="127"/>
      <c r="K48" s="127"/>
      <c r="L48" s="127"/>
      <c r="M48" s="127"/>
      <c r="N48" s="127"/>
    </row>
    <row r="49" spans="1:14" ht="20.100000000000001" customHeight="1" thickBot="1" x14ac:dyDescent="0.35">
      <c r="A49" s="137" t="s">
        <v>196</v>
      </c>
      <c r="B49" s="138">
        <v>2673.61</v>
      </c>
      <c r="C49" s="138">
        <v>3503.96</v>
      </c>
      <c r="D49" s="138">
        <v>5312.56</v>
      </c>
      <c r="E49" s="138">
        <v>7687.77</v>
      </c>
      <c r="F49" s="138">
        <v>34056.83</v>
      </c>
      <c r="G49" s="138">
        <v>3307.1720999999998</v>
      </c>
      <c r="H49" s="139">
        <v>15201.776519999999</v>
      </c>
      <c r="J49" s="127"/>
      <c r="K49" s="127"/>
      <c r="L49" s="127"/>
      <c r="M49" s="127"/>
      <c r="N49" s="127"/>
    </row>
    <row r="50" spans="1:14" ht="20.100000000000001" customHeight="1" x14ac:dyDescent="0.3">
      <c r="A50" s="135" t="s">
        <v>201</v>
      </c>
      <c r="B50" s="140">
        <v>2823.81</v>
      </c>
      <c r="C50" s="140">
        <v>3609.29</v>
      </c>
      <c r="D50" s="140">
        <v>5481.93</v>
      </c>
      <c r="E50" s="140">
        <v>7533.55</v>
      </c>
      <c r="F50" s="140">
        <v>35965.019999999997</v>
      </c>
      <c r="G50" s="140">
        <v>3480.8334</v>
      </c>
      <c r="H50" s="141">
        <v>18557.550899999998</v>
      </c>
      <c r="J50" s="127"/>
      <c r="K50" s="127"/>
      <c r="L50" s="127"/>
      <c r="M50" s="127"/>
      <c r="N50" s="127"/>
    </row>
    <row r="51" spans="1:14" ht="20.100000000000001" customHeight="1" x14ac:dyDescent="0.3">
      <c r="A51" s="135" t="s">
        <v>186</v>
      </c>
      <c r="B51" s="140">
        <v>2713.83</v>
      </c>
      <c r="C51" s="140">
        <v>3438.96</v>
      </c>
      <c r="D51" s="140">
        <v>5320.49</v>
      </c>
      <c r="E51" s="140">
        <v>7231.91</v>
      </c>
      <c r="F51" s="140">
        <v>34184.04</v>
      </c>
      <c r="G51" s="140">
        <v>3259.4079999999999</v>
      </c>
      <c r="H51" s="141">
        <v>20158.362000000001</v>
      </c>
      <c r="J51" s="127"/>
      <c r="K51" s="127"/>
      <c r="L51" s="127"/>
      <c r="M51" s="127"/>
      <c r="N51" s="127"/>
    </row>
    <row r="52" spans="1:14" ht="20.100000000000001" customHeight="1" x14ac:dyDescent="0.3">
      <c r="A52" s="135" t="s">
        <v>187</v>
      </c>
      <c r="B52" s="140">
        <v>2640.87</v>
      </c>
      <c r="C52" s="140">
        <v>3361.5</v>
      </c>
      <c r="D52" s="140">
        <v>5167.3</v>
      </c>
      <c r="E52" s="140">
        <v>7056.61</v>
      </c>
      <c r="F52" s="140">
        <v>32968.68</v>
      </c>
      <c r="G52" s="140">
        <v>3168.8966</v>
      </c>
      <c r="H52" s="141">
        <v>18313.476615</v>
      </c>
      <c r="J52" s="127"/>
      <c r="K52" s="127"/>
      <c r="L52" s="127"/>
      <c r="M52" s="127"/>
      <c r="N52" s="127"/>
    </row>
    <row r="53" spans="1:14" ht="20.100000000000001" customHeight="1" x14ac:dyDescent="0.3">
      <c r="A53" s="135" t="s">
        <v>188</v>
      </c>
      <c r="B53" s="140">
        <v>2648.05</v>
      </c>
      <c r="C53" s="140">
        <v>3536.52</v>
      </c>
      <c r="D53" s="140">
        <v>5520.5</v>
      </c>
      <c r="E53" s="140">
        <v>7509.3</v>
      </c>
      <c r="F53" s="140">
        <v>35160.36</v>
      </c>
      <c r="G53" s="140">
        <v>3082.2316000000001</v>
      </c>
      <c r="H53" s="141">
        <v>19320.406559999999</v>
      </c>
      <c r="J53" s="127"/>
      <c r="K53" s="127"/>
      <c r="L53" s="127"/>
      <c r="M53" s="127"/>
      <c r="N53" s="127"/>
    </row>
    <row r="54" spans="1:14" ht="20.100000000000001" customHeight="1" x14ac:dyDescent="0.3">
      <c r="A54" s="135" t="s">
        <v>189</v>
      </c>
      <c r="B54" s="140">
        <v>2705.27</v>
      </c>
      <c r="C54" s="140">
        <v>3406.65</v>
      </c>
      <c r="D54" s="140">
        <v>5398.4</v>
      </c>
      <c r="E54" s="140">
        <v>7678.2</v>
      </c>
      <c r="F54" s="140">
        <v>35322.379999999997</v>
      </c>
      <c r="G54" s="140">
        <v>3095.4737</v>
      </c>
      <c r="H54" s="141">
        <v>17936.001404999999</v>
      </c>
      <c r="J54" s="127"/>
      <c r="K54" s="127"/>
      <c r="L54" s="127"/>
      <c r="M54" s="127"/>
      <c r="N54" s="127"/>
    </row>
    <row r="55" spans="1:14" ht="20.100000000000001" customHeight="1" x14ac:dyDescent="0.3">
      <c r="A55" s="135" t="s">
        <v>202</v>
      </c>
      <c r="B55" s="140">
        <v>2718.37</v>
      </c>
      <c r="C55" s="140">
        <v>3395.6</v>
      </c>
      <c r="D55" s="140">
        <v>5323.53</v>
      </c>
      <c r="E55" s="140">
        <v>7636.93</v>
      </c>
      <c r="F55" s="140">
        <v>35423.480000000003</v>
      </c>
      <c r="G55" s="140">
        <v>2847.4180999999999</v>
      </c>
      <c r="H55" s="141">
        <v>16018.980705</v>
      </c>
      <c r="J55" s="127"/>
      <c r="K55" s="127"/>
      <c r="L55" s="127"/>
      <c r="M55" s="127"/>
      <c r="N55" s="127"/>
    </row>
    <row r="56" spans="1:14" ht="20.100000000000001" customHeight="1" x14ac:dyDescent="0.3">
      <c r="A56" s="135" t="s">
        <v>203</v>
      </c>
      <c r="B56" s="140">
        <v>2816.29</v>
      </c>
      <c r="C56" s="140">
        <v>3525.49</v>
      </c>
      <c r="D56" s="140">
        <v>5511.3</v>
      </c>
      <c r="E56" s="140">
        <v>7748.76</v>
      </c>
      <c r="F56" s="140">
        <v>37606.58</v>
      </c>
      <c r="G56" s="140">
        <v>2876.4009000000001</v>
      </c>
      <c r="H56" s="141">
        <v>16433.017650000002</v>
      </c>
      <c r="J56" s="127"/>
      <c r="K56" s="127"/>
      <c r="L56" s="127"/>
      <c r="M56" s="127"/>
      <c r="N56" s="127"/>
    </row>
    <row r="57" spans="1:14" ht="20.100000000000001" customHeight="1" x14ac:dyDescent="0.3">
      <c r="A57" s="135" t="s">
        <v>192</v>
      </c>
      <c r="B57" s="140">
        <v>2901.52</v>
      </c>
      <c r="C57" s="140">
        <v>3392.9</v>
      </c>
      <c r="D57" s="140">
        <v>5406.85</v>
      </c>
      <c r="E57" s="140">
        <v>7432.42</v>
      </c>
      <c r="F57" s="140">
        <v>38645.07</v>
      </c>
      <c r="G57" s="140">
        <v>2725.2498999999998</v>
      </c>
      <c r="H57" s="141">
        <v>16004.158380000001</v>
      </c>
      <c r="J57" s="127"/>
      <c r="K57" s="127"/>
      <c r="L57" s="127"/>
      <c r="M57" s="127"/>
      <c r="N57" s="127"/>
    </row>
    <row r="58" spans="1:14" ht="20.100000000000001" customHeight="1" x14ac:dyDescent="0.3">
      <c r="A58" s="135" t="s">
        <v>199</v>
      </c>
      <c r="B58" s="140">
        <v>2913.98</v>
      </c>
      <c r="C58" s="140">
        <v>3399.2</v>
      </c>
      <c r="D58" s="140">
        <v>5493.49</v>
      </c>
      <c r="E58" s="140">
        <v>7510.2</v>
      </c>
      <c r="F58" s="140">
        <v>36227.14</v>
      </c>
      <c r="G58" s="140">
        <v>2821.3501000000001</v>
      </c>
      <c r="H58" s="141">
        <v>15730.439445</v>
      </c>
      <c r="J58" s="127"/>
      <c r="K58" s="127"/>
      <c r="L58" s="127"/>
      <c r="M58" s="127"/>
      <c r="N58" s="127"/>
    </row>
    <row r="59" spans="1:14" ht="20.100000000000001" customHeight="1" x14ac:dyDescent="0.3">
      <c r="A59" s="135" t="s">
        <v>194</v>
      </c>
      <c r="B59" s="140">
        <v>2711.74</v>
      </c>
      <c r="C59" s="140">
        <v>3197.51</v>
      </c>
      <c r="D59" s="140">
        <v>5093.4399999999996</v>
      </c>
      <c r="E59" s="140">
        <v>7128.1</v>
      </c>
      <c r="F59" s="140">
        <v>34442.050000000003</v>
      </c>
      <c r="G59" s="140">
        <v>2602.7831999999999</v>
      </c>
      <c r="H59" s="141">
        <v>16204.753844999999</v>
      </c>
      <c r="J59" s="127"/>
      <c r="K59" s="127"/>
      <c r="L59" s="127"/>
      <c r="M59" s="127"/>
      <c r="N59" s="127"/>
    </row>
    <row r="60" spans="1:14" ht="20.100000000000001" customHeight="1" x14ac:dyDescent="0.3">
      <c r="A60" s="135" t="s">
        <v>195</v>
      </c>
      <c r="B60" s="140">
        <v>2760.17</v>
      </c>
      <c r="C60" s="140">
        <v>3173.13</v>
      </c>
      <c r="D60" s="140">
        <v>5003.92</v>
      </c>
      <c r="E60" s="140">
        <v>6980.24</v>
      </c>
      <c r="F60" s="140">
        <v>36194.300000000003</v>
      </c>
      <c r="G60" s="140">
        <v>2588.1875</v>
      </c>
      <c r="H60" s="141">
        <v>16362.858645</v>
      </c>
      <c r="J60" s="127"/>
      <c r="K60" s="127"/>
      <c r="L60" s="127"/>
      <c r="M60" s="127"/>
      <c r="N60" s="127"/>
    </row>
    <row r="61" spans="1:14" ht="20.100000000000001" customHeight="1" thickBot="1" x14ac:dyDescent="0.35">
      <c r="A61" s="137" t="s">
        <v>196</v>
      </c>
      <c r="B61" s="138">
        <v>2506.85</v>
      </c>
      <c r="C61" s="138">
        <v>3001.42</v>
      </c>
      <c r="D61" s="138">
        <v>4730.6899999999996</v>
      </c>
      <c r="E61" s="138">
        <v>6728.13</v>
      </c>
      <c r="F61" s="138">
        <v>36068.33</v>
      </c>
      <c r="G61" s="138">
        <v>2493.8962000000001</v>
      </c>
      <c r="H61" s="139">
        <v>16359.894179999999</v>
      </c>
      <c r="J61" s="127"/>
      <c r="K61" s="127"/>
      <c r="L61" s="127"/>
      <c r="M61" s="127"/>
      <c r="N61" s="127"/>
    </row>
    <row r="62" spans="1:14" ht="20.100000000000001" customHeight="1" x14ac:dyDescent="0.3">
      <c r="A62" s="142" t="s">
        <v>204</v>
      </c>
      <c r="B62" s="140">
        <v>2704.1</v>
      </c>
      <c r="C62" s="140">
        <v>3159.43</v>
      </c>
      <c r="D62" s="140">
        <v>4992.72</v>
      </c>
      <c r="E62" s="140">
        <v>6968.85</v>
      </c>
      <c r="F62" s="140">
        <v>36256.69</v>
      </c>
      <c r="G62" s="140">
        <v>2584.5720000000001</v>
      </c>
      <c r="H62" s="141">
        <v>16226.493254999999</v>
      </c>
      <c r="J62" s="127"/>
      <c r="K62" s="127"/>
      <c r="L62" s="127"/>
      <c r="M62" s="127"/>
      <c r="N62" s="127"/>
    </row>
    <row r="63" spans="1:14" ht="20.100000000000001" customHeight="1" x14ac:dyDescent="0.3">
      <c r="A63" s="135" t="s">
        <v>186</v>
      </c>
      <c r="B63" s="140">
        <v>2784.49</v>
      </c>
      <c r="C63" s="140">
        <v>3298.26</v>
      </c>
      <c r="D63" s="140">
        <v>5240.53</v>
      </c>
      <c r="E63" s="140">
        <v>7074.73</v>
      </c>
      <c r="F63" s="140">
        <v>35867.440000000002</v>
      </c>
      <c r="G63" s="140">
        <v>2940.9537999999998</v>
      </c>
      <c r="H63" s="141">
        <v>15961.667715</v>
      </c>
      <c r="J63" s="127"/>
      <c r="K63" s="127"/>
      <c r="L63" s="127"/>
      <c r="M63" s="127"/>
      <c r="N63" s="127"/>
    </row>
    <row r="64" spans="1:14" ht="20.100000000000001" customHeight="1" x14ac:dyDescent="0.3">
      <c r="A64" s="135" t="s">
        <v>187</v>
      </c>
      <c r="B64" s="140">
        <v>2834.4</v>
      </c>
      <c r="C64" s="140">
        <v>3351.71</v>
      </c>
      <c r="D64" s="140">
        <v>5350.53</v>
      </c>
      <c r="E64" s="140">
        <v>7279.19</v>
      </c>
      <c r="F64" s="140">
        <v>38672.910000000003</v>
      </c>
      <c r="G64" s="140">
        <v>3090.7579999999998</v>
      </c>
      <c r="H64" s="141">
        <v>13213</v>
      </c>
    </row>
    <row r="65" spans="1:13" ht="20.100000000000001" customHeight="1" x14ac:dyDescent="0.3">
      <c r="A65" s="135" t="s">
        <v>188</v>
      </c>
      <c r="B65" s="140">
        <v>2945.83</v>
      </c>
      <c r="C65" s="140">
        <v>3514.62</v>
      </c>
      <c r="D65" s="140">
        <v>5586.41</v>
      </c>
      <c r="E65" s="140">
        <v>7418.22</v>
      </c>
      <c r="F65" s="140">
        <v>39031.550000000003</v>
      </c>
      <c r="G65" s="140">
        <v>3078.3389000000002</v>
      </c>
      <c r="H65" s="141">
        <v>13869</v>
      </c>
    </row>
    <row r="66" spans="1:13" ht="20.100000000000001" customHeight="1" x14ac:dyDescent="0.3">
      <c r="A66" s="135" t="s">
        <v>189</v>
      </c>
      <c r="B66" s="140">
        <v>2752.06</v>
      </c>
      <c r="C66" s="140">
        <v>3280.43</v>
      </c>
      <c r="D66" s="140">
        <v>5207.63</v>
      </c>
      <c r="E66" s="140">
        <v>7161.71</v>
      </c>
      <c r="F66" s="140">
        <v>39714.199999999997</v>
      </c>
      <c r="G66" s="140">
        <v>2898.6961000000001</v>
      </c>
      <c r="H66" s="141">
        <v>14555</v>
      </c>
    </row>
    <row r="67" spans="1:13" ht="20.100000000000001" customHeight="1" x14ac:dyDescent="0.3">
      <c r="A67" s="135" t="s">
        <v>202</v>
      </c>
      <c r="B67" s="140">
        <v>2941.76</v>
      </c>
      <c r="C67" s="140">
        <v>3473.69</v>
      </c>
      <c r="D67" s="140">
        <v>5538.97</v>
      </c>
      <c r="E67" s="140">
        <v>7425.63</v>
      </c>
      <c r="F67" s="140">
        <v>39394.639999999999</v>
      </c>
      <c r="G67" s="140">
        <v>2978.8784000000001</v>
      </c>
      <c r="H67" s="141">
        <v>14000</v>
      </c>
      <c r="M67" s="126" t="s">
        <v>205</v>
      </c>
    </row>
    <row r="68" spans="1:13" ht="20.100000000000001" customHeight="1" x14ac:dyDescent="0.3">
      <c r="A68" s="135" t="s">
        <v>203</v>
      </c>
      <c r="B68" s="140">
        <v>2980.38</v>
      </c>
      <c r="C68" s="140">
        <v>3466.85</v>
      </c>
      <c r="D68" s="140">
        <v>5518.9</v>
      </c>
      <c r="E68" s="140">
        <v>7586.78</v>
      </c>
      <c r="F68" s="140">
        <v>37481.120000000003</v>
      </c>
      <c r="G68" s="140">
        <v>2932.5057999999999</v>
      </c>
      <c r="H68" s="141">
        <v>12837</v>
      </c>
    </row>
    <row r="69" spans="1:13" ht="20.100000000000001" customHeight="1" x14ac:dyDescent="0.3">
      <c r="A69" s="135" t="s">
        <v>192</v>
      </c>
      <c r="B69" s="140">
        <v>2926.46</v>
      </c>
      <c r="C69" s="140">
        <v>3426.76</v>
      </c>
      <c r="D69" s="140">
        <v>5480.48</v>
      </c>
      <c r="E69" s="140">
        <v>7207.18</v>
      </c>
      <c r="F69" s="140">
        <v>37332.79</v>
      </c>
      <c r="G69" s="140">
        <v>2886.2365</v>
      </c>
      <c r="H69" s="141">
        <v>12900</v>
      </c>
    </row>
    <row r="70" spans="1:13" ht="20.100000000000001" customHeight="1" x14ac:dyDescent="0.3">
      <c r="A70" s="135" t="s">
        <v>193</v>
      </c>
      <c r="B70" s="140">
        <v>2976.74</v>
      </c>
      <c r="C70" s="140">
        <v>3569.45</v>
      </c>
      <c r="D70" s="140">
        <v>5677.79</v>
      </c>
      <c r="E70" s="140">
        <v>7408.21</v>
      </c>
      <c r="F70" s="140">
        <v>38667.33</v>
      </c>
      <c r="G70" s="140">
        <v>2905.1891999999998</v>
      </c>
      <c r="H70" s="141">
        <v>13101</v>
      </c>
    </row>
    <row r="71" spans="1:13" ht="20.100000000000001" customHeight="1" x14ac:dyDescent="0.3">
      <c r="A71" s="135" t="s">
        <v>194</v>
      </c>
      <c r="B71" s="140">
        <v>3037.56</v>
      </c>
      <c r="C71" s="140">
        <v>3604.41</v>
      </c>
      <c r="D71" s="140">
        <v>5729.86</v>
      </c>
      <c r="E71" s="140">
        <v>7248.38</v>
      </c>
      <c r="F71" s="140">
        <v>40129.050000000003</v>
      </c>
      <c r="G71" s="140">
        <v>2929.0560999999998</v>
      </c>
      <c r="H71" s="141">
        <v>13000</v>
      </c>
    </row>
    <row r="72" spans="1:13" ht="20.100000000000001" customHeight="1" x14ac:dyDescent="0.3">
      <c r="A72" s="135" t="s">
        <v>195</v>
      </c>
      <c r="B72" s="140">
        <v>3140.98</v>
      </c>
      <c r="C72" s="140">
        <v>3703.58</v>
      </c>
      <c r="D72" s="140">
        <v>5905.17</v>
      </c>
      <c r="E72" s="140">
        <v>7346.53</v>
      </c>
      <c r="F72" s="140">
        <v>40793.81</v>
      </c>
      <c r="G72" s="140">
        <v>2871.9812999999999</v>
      </c>
      <c r="H72" s="141">
        <v>12300</v>
      </c>
    </row>
    <row r="73" spans="1:13" ht="20.100000000000001" customHeight="1" thickBot="1" x14ac:dyDescent="0.35">
      <c r="A73" s="143" t="s">
        <v>196</v>
      </c>
      <c r="B73" s="144">
        <v>3230.78</v>
      </c>
      <c r="C73" s="144">
        <v>3745.15</v>
      </c>
      <c r="D73" s="144">
        <v>5978.06</v>
      </c>
      <c r="E73" s="144">
        <v>7542.44</v>
      </c>
      <c r="F73" s="144">
        <v>41253.74</v>
      </c>
      <c r="G73" s="144">
        <v>3050.1239999999998</v>
      </c>
      <c r="H73" s="145">
        <v>11952</v>
      </c>
    </row>
    <row r="74" spans="1:13" ht="20.100000000000001" customHeight="1" thickTop="1" x14ac:dyDescent="0.3">
      <c r="A74" s="146" t="s">
        <v>206</v>
      </c>
      <c r="B74" s="147">
        <v>3225.52</v>
      </c>
      <c r="C74" s="147">
        <v>3640.91</v>
      </c>
      <c r="D74" s="147">
        <v>5806.34</v>
      </c>
      <c r="E74" s="147">
        <v>7286.01</v>
      </c>
      <c r="F74" s="147">
        <v>40723.49</v>
      </c>
      <c r="G74" s="147">
        <v>2976.5281</v>
      </c>
      <c r="H74" s="148">
        <v>11000</v>
      </c>
    </row>
    <row r="75" spans="1:13" ht="20.100000000000001" customHeight="1" x14ac:dyDescent="0.3">
      <c r="A75" s="135" t="s">
        <v>207</v>
      </c>
      <c r="B75" s="140">
        <v>2954.22</v>
      </c>
      <c r="C75" s="140">
        <v>3329.49</v>
      </c>
      <c r="D75" s="140">
        <v>5309.9</v>
      </c>
      <c r="E75" s="140">
        <v>6580.61</v>
      </c>
      <c r="F75" s="140">
        <v>38297.29</v>
      </c>
      <c r="G75" s="140">
        <v>2880.3038000000001</v>
      </c>
      <c r="H75" s="141">
        <v>10000</v>
      </c>
    </row>
    <row r="76" spans="1:13" ht="20.100000000000001" customHeight="1" x14ac:dyDescent="0.3">
      <c r="A76" s="135" t="s">
        <v>187</v>
      </c>
      <c r="B76" s="140">
        <v>2585</v>
      </c>
      <c r="C76" s="140">
        <v>2787</v>
      </c>
      <c r="D76" s="140">
        <v>4396</v>
      </c>
      <c r="E76" s="140">
        <v>5672</v>
      </c>
      <c r="F76" s="140">
        <v>29468.49</v>
      </c>
      <c r="G76" s="140">
        <v>2750</v>
      </c>
      <c r="H76" s="141">
        <v>10125</v>
      </c>
    </row>
    <row r="77" spans="1:13" ht="20.100000000000001" customHeight="1" x14ac:dyDescent="0.3">
      <c r="A77" s="135" t="s">
        <v>188</v>
      </c>
      <c r="B77" s="140">
        <v>2912</v>
      </c>
      <c r="C77" s="140">
        <v>2928</v>
      </c>
      <c r="D77" s="140">
        <v>4572</v>
      </c>
      <c r="E77" s="140">
        <v>5901</v>
      </c>
      <c r="F77" s="140">
        <v>33718</v>
      </c>
      <c r="G77" s="140">
        <v>2860</v>
      </c>
      <c r="H77" s="141">
        <v>10285</v>
      </c>
    </row>
    <row r="78" spans="1:13" ht="20.100000000000001" customHeight="1" x14ac:dyDescent="0.3">
      <c r="A78" s="135" t="s">
        <v>189</v>
      </c>
      <c r="B78" s="140">
        <v>3044.31</v>
      </c>
      <c r="C78" s="140">
        <v>3050.2</v>
      </c>
      <c r="D78" s="140">
        <v>4695.4399999999996</v>
      </c>
      <c r="E78" s="140">
        <v>6076.6</v>
      </c>
      <c r="F78" s="140">
        <v>32424.1</v>
      </c>
      <c r="G78" s="140">
        <v>2852.3512000000001</v>
      </c>
      <c r="H78" s="141">
        <v>11950</v>
      </c>
    </row>
    <row r="79" spans="1:13" ht="20.100000000000001" customHeight="1" x14ac:dyDescent="0.3">
      <c r="A79" s="135" t="s">
        <v>202</v>
      </c>
      <c r="B79" s="140">
        <v>3100.29</v>
      </c>
      <c r="C79" s="140">
        <v>3234.07</v>
      </c>
      <c r="D79" s="140">
        <v>4935.99</v>
      </c>
      <c r="E79" s="140">
        <v>6169.74</v>
      </c>
      <c r="F79" s="140">
        <v>34915.800000000003</v>
      </c>
      <c r="G79" s="140">
        <v>2984.6741000000002</v>
      </c>
      <c r="H79" s="141">
        <v>12200</v>
      </c>
    </row>
    <row r="80" spans="1:13" ht="20.100000000000001" customHeight="1" x14ac:dyDescent="0.3">
      <c r="A80" s="135" t="s">
        <v>203</v>
      </c>
      <c r="B80" s="140">
        <v>3271.12</v>
      </c>
      <c r="C80" s="140">
        <v>3174.32</v>
      </c>
      <c r="D80" s="140">
        <v>4783.6899999999996</v>
      </c>
      <c r="E80" s="140">
        <v>5897.76</v>
      </c>
      <c r="F80" s="140">
        <v>37606.89</v>
      </c>
      <c r="G80" s="140">
        <v>3310.0065</v>
      </c>
      <c r="H80" s="141">
        <v>11600</v>
      </c>
    </row>
    <row r="81" spans="1:8" ht="20.100000000000001" customHeight="1" x14ac:dyDescent="0.3">
      <c r="A81" s="135" t="s">
        <v>192</v>
      </c>
      <c r="B81" s="140">
        <v>3500.31</v>
      </c>
      <c r="C81" s="140">
        <v>3272.51</v>
      </c>
      <c r="D81" s="140">
        <v>4947.22</v>
      </c>
      <c r="E81" s="140">
        <v>5963.57</v>
      </c>
      <c r="F81" s="140">
        <v>38628.29</v>
      </c>
      <c r="G81" s="140">
        <v>3395.6774999999998</v>
      </c>
      <c r="H81" s="141">
        <v>11860</v>
      </c>
    </row>
    <row r="82" spans="1:8" ht="20.100000000000001" customHeight="1" x14ac:dyDescent="0.3">
      <c r="A82" s="135" t="s">
        <v>193</v>
      </c>
      <c r="B82" s="140">
        <v>3363</v>
      </c>
      <c r="C82" s="140">
        <v>3193.61</v>
      </c>
      <c r="D82" s="140">
        <v>4803.4399999999996</v>
      </c>
      <c r="E82" s="140">
        <v>5866.1</v>
      </c>
      <c r="F82" s="140">
        <v>38067.93</v>
      </c>
      <c r="G82" s="140">
        <v>3218.0520999999999</v>
      </c>
      <c r="H82" s="141">
        <v>11725</v>
      </c>
    </row>
    <row r="83" spans="1:8" ht="20.100000000000001" customHeight="1" x14ac:dyDescent="0.3">
      <c r="A83" s="135" t="s">
        <v>194</v>
      </c>
      <c r="B83" s="140">
        <v>3269.96</v>
      </c>
      <c r="C83" s="140">
        <v>2958.21</v>
      </c>
      <c r="D83" s="140">
        <v>4594.24</v>
      </c>
      <c r="E83" s="140">
        <v>5577.27</v>
      </c>
      <c r="F83" s="140">
        <v>39614.07</v>
      </c>
      <c r="G83" s="140">
        <v>3224.5324999999998</v>
      </c>
      <c r="H83" s="141">
        <v>10870</v>
      </c>
    </row>
    <row r="84" spans="1:8" ht="20.100000000000001" customHeight="1" x14ac:dyDescent="0.3">
      <c r="A84" s="135" t="s">
        <v>195</v>
      </c>
      <c r="B84" s="140">
        <v>3622</v>
      </c>
      <c r="C84" s="140">
        <v>3493</v>
      </c>
      <c r="D84" s="140">
        <v>5519</v>
      </c>
      <c r="E84" s="140">
        <v>6266</v>
      </c>
      <c r="F84" s="140">
        <v>44150</v>
      </c>
      <c r="G84" s="140">
        <v>3392</v>
      </c>
      <c r="H84" s="141">
        <v>12105</v>
      </c>
    </row>
    <row r="85" spans="1:8" ht="20.100000000000001" customHeight="1" thickBot="1" x14ac:dyDescent="0.35">
      <c r="A85" s="143" t="s">
        <v>196</v>
      </c>
      <c r="B85" s="144">
        <v>3756</v>
      </c>
      <c r="C85" s="144">
        <v>3553</v>
      </c>
      <c r="D85" s="144">
        <v>5551</v>
      </c>
      <c r="E85" s="144">
        <v>6461</v>
      </c>
      <c r="F85" s="144">
        <v>47751</v>
      </c>
      <c r="G85" s="144">
        <v>3473</v>
      </c>
      <c r="H85" s="145">
        <v>11250</v>
      </c>
    </row>
    <row r="86" spans="1:8" ht="20.100000000000001" customHeight="1" thickTop="1" x14ac:dyDescent="0.3">
      <c r="A86" s="135" t="s">
        <v>208</v>
      </c>
      <c r="B86" s="140">
        <v>3714.24</v>
      </c>
      <c r="C86" s="140">
        <v>3481.44</v>
      </c>
      <c r="D86" s="140">
        <v>5399.21</v>
      </c>
      <c r="E86" s="140">
        <v>6407.46</v>
      </c>
      <c r="F86" s="140">
        <v>46285.77</v>
      </c>
      <c r="G86" s="140">
        <v>3483.0691999999999</v>
      </c>
      <c r="H86" s="141">
        <v>11439</v>
      </c>
    </row>
    <row r="87" spans="1:8" ht="20.100000000000001" customHeight="1" x14ac:dyDescent="0.3">
      <c r="A87" s="135" t="s">
        <v>209</v>
      </c>
      <c r="B87" s="140">
        <v>3811.15</v>
      </c>
      <c r="C87" s="140">
        <v>3636.44</v>
      </c>
      <c r="D87" s="140">
        <v>5703.22</v>
      </c>
      <c r="E87" s="140">
        <v>6483.43</v>
      </c>
      <c r="F87" s="140">
        <v>49099.99</v>
      </c>
      <c r="G87" s="140">
        <v>3509.0803999999998</v>
      </c>
      <c r="H87" s="141">
        <v>11904</v>
      </c>
    </row>
    <row r="88" spans="1:8" ht="20.100000000000001" customHeight="1" thickBot="1" x14ac:dyDescent="0.35">
      <c r="A88" s="143" t="s">
        <v>187</v>
      </c>
      <c r="B88" s="144">
        <v>3972.89</v>
      </c>
      <c r="C88" s="144">
        <v>3919.21</v>
      </c>
      <c r="D88" s="144">
        <v>6067.23</v>
      </c>
      <c r="E88" s="144">
        <v>6713.63</v>
      </c>
      <c r="F88" s="144">
        <v>49509.15</v>
      </c>
      <c r="G88" s="144">
        <v>3441.9115000000002</v>
      </c>
      <c r="H88" s="145">
        <v>11166</v>
      </c>
    </row>
    <row r="89" spans="1:8" s="150" customFormat="1" ht="17.25" thickTop="1" x14ac:dyDescent="0.3">
      <c r="A89" s="149" t="s">
        <v>210</v>
      </c>
    </row>
    <row r="90" spans="1:8" s="150" customFormat="1" x14ac:dyDescent="0.3">
      <c r="A90" s="149" t="s">
        <v>211</v>
      </c>
      <c r="B90" s="151"/>
      <c r="C90" s="151"/>
      <c r="D90" s="151"/>
      <c r="E90" s="151"/>
      <c r="F90" s="151"/>
      <c r="G90" s="151"/>
      <c r="H90" s="151"/>
    </row>
    <row r="91" spans="1:8" x14ac:dyDescent="0.3">
      <c r="B91" s="127"/>
      <c r="C91" s="127"/>
      <c r="D91" s="127"/>
      <c r="E91" s="127"/>
      <c r="F91" s="127"/>
      <c r="G91" s="127"/>
      <c r="H91" s="127"/>
    </row>
  </sheetData>
  <mergeCells count="1">
    <mergeCell ref="A3:A4"/>
  </mergeCells>
  <pageMargins left="0.75" right="0.75" top="0.75" bottom="0.75" header="0.3" footer="0"/>
  <pageSetup paperSize="9" scale="6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47859-A56F-4CFD-9FB9-F214CC3AD8AE}">
  <sheetPr>
    <pageSetUpPr fitToPage="1"/>
  </sheetPr>
  <dimension ref="A1:H132"/>
  <sheetViews>
    <sheetView zoomScaleNormal="100" zoomScaleSheetLayoutView="110" workbookViewId="0">
      <pane xSplit="1" ySplit="77" topLeftCell="B78" activePane="bottomRight" state="frozen"/>
      <selection activeCell="A25" sqref="A25"/>
      <selection pane="topRight" activeCell="A25" sqref="A25"/>
      <selection pane="bottomLeft" activeCell="A25" sqref="A25"/>
      <selection pane="bottomRight"/>
    </sheetView>
  </sheetViews>
  <sheetFormatPr defaultRowHeight="16.5" x14ac:dyDescent="0.3"/>
  <cols>
    <col min="1" max="1" width="14.7109375" style="1509" customWidth="1"/>
    <col min="2" max="2" width="17.140625" style="1509" customWidth="1"/>
    <col min="3" max="3" width="15" style="1509" customWidth="1"/>
    <col min="4" max="4" width="12.28515625" style="1509" bestFit="1" customWidth="1"/>
    <col min="5" max="5" width="14.140625" style="1509" bestFit="1" customWidth="1"/>
    <col min="6" max="6" width="15.7109375" style="1509" customWidth="1"/>
    <col min="7" max="7" width="8.42578125" style="1509" customWidth="1"/>
    <col min="8" max="256" width="9.140625" style="1509"/>
    <col min="257" max="257" width="14.7109375" style="1509" customWidth="1"/>
    <col min="258" max="258" width="17.140625" style="1509" customWidth="1"/>
    <col min="259" max="259" width="15" style="1509" customWidth="1"/>
    <col min="260" max="260" width="12.28515625" style="1509" bestFit="1" customWidth="1"/>
    <col min="261" max="261" width="14.140625" style="1509" bestFit="1" customWidth="1"/>
    <col min="262" max="262" width="17.42578125" style="1509" customWidth="1"/>
    <col min="263" max="263" width="8.42578125" style="1509" customWidth="1"/>
    <col min="264" max="512" width="9.140625" style="1509"/>
    <col min="513" max="513" width="14.7109375" style="1509" customWidth="1"/>
    <col min="514" max="514" width="17.140625" style="1509" customWidth="1"/>
    <col min="515" max="515" width="15" style="1509" customWidth="1"/>
    <col min="516" max="516" width="12.28515625" style="1509" bestFit="1" customWidth="1"/>
    <col min="517" max="517" width="14.140625" style="1509" bestFit="1" customWidth="1"/>
    <col min="518" max="518" width="17.42578125" style="1509" customWidth="1"/>
    <col min="519" max="519" width="8.42578125" style="1509" customWidth="1"/>
    <col min="520" max="768" width="9.140625" style="1509"/>
    <col min="769" max="769" width="14.7109375" style="1509" customWidth="1"/>
    <col min="770" max="770" width="17.140625" style="1509" customWidth="1"/>
    <col min="771" max="771" width="15" style="1509" customWidth="1"/>
    <col min="772" max="772" width="12.28515625" style="1509" bestFit="1" customWidth="1"/>
    <col min="773" max="773" width="14.140625" style="1509" bestFit="1" customWidth="1"/>
    <col min="774" max="774" width="17.42578125" style="1509" customWidth="1"/>
    <col min="775" max="775" width="8.42578125" style="1509" customWidth="1"/>
    <col min="776" max="1024" width="9.140625" style="1509"/>
    <col min="1025" max="1025" width="14.7109375" style="1509" customWidth="1"/>
    <col min="1026" max="1026" width="17.140625" style="1509" customWidth="1"/>
    <col min="1027" max="1027" width="15" style="1509" customWidth="1"/>
    <col min="1028" max="1028" width="12.28515625" style="1509" bestFit="1" customWidth="1"/>
    <col min="1029" max="1029" width="14.140625" style="1509" bestFit="1" customWidth="1"/>
    <col min="1030" max="1030" width="17.42578125" style="1509" customWidth="1"/>
    <col min="1031" max="1031" width="8.42578125" style="1509" customWidth="1"/>
    <col min="1032" max="1280" width="9.140625" style="1509"/>
    <col min="1281" max="1281" width="14.7109375" style="1509" customWidth="1"/>
    <col min="1282" max="1282" width="17.140625" style="1509" customWidth="1"/>
    <col min="1283" max="1283" width="15" style="1509" customWidth="1"/>
    <col min="1284" max="1284" width="12.28515625" style="1509" bestFit="1" customWidth="1"/>
    <col min="1285" max="1285" width="14.140625" style="1509" bestFit="1" customWidth="1"/>
    <col min="1286" max="1286" width="17.42578125" style="1509" customWidth="1"/>
    <col min="1287" max="1287" width="8.42578125" style="1509" customWidth="1"/>
    <col min="1288" max="1536" width="9.140625" style="1509"/>
    <col min="1537" max="1537" width="14.7109375" style="1509" customWidth="1"/>
    <col min="1538" max="1538" width="17.140625" style="1509" customWidth="1"/>
    <col min="1539" max="1539" width="15" style="1509" customWidth="1"/>
    <col min="1540" max="1540" width="12.28515625" style="1509" bestFit="1" customWidth="1"/>
    <col min="1541" max="1541" width="14.140625" style="1509" bestFit="1" customWidth="1"/>
    <col min="1542" max="1542" width="17.42578125" style="1509" customWidth="1"/>
    <col min="1543" max="1543" width="8.42578125" style="1509" customWidth="1"/>
    <col min="1544" max="1792" width="9.140625" style="1509"/>
    <col min="1793" max="1793" width="14.7109375" style="1509" customWidth="1"/>
    <col min="1794" max="1794" width="17.140625" style="1509" customWidth="1"/>
    <col min="1795" max="1795" width="15" style="1509" customWidth="1"/>
    <col min="1796" max="1796" width="12.28515625" style="1509" bestFit="1" customWidth="1"/>
    <col min="1797" max="1797" width="14.140625" style="1509" bestFit="1" customWidth="1"/>
    <col min="1798" max="1798" width="17.42578125" style="1509" customWidth="1"/>
    <col min="1799" max="1799" width="8.42578125" style="1509" customWidth="1"/>
    <col min="1800" max="2048" width="9.140625" style="1509"/>
    <col min="2049" max="2049" width="14.7109375" style="1509" customWidth="1"/>
    <col min="2050" max="2050" width="17.140625" style="1509" customWidth="1"/>
    <col min="2051" max="2051" width="15" style="1509" customWidth="1"/>
    <col min="2052" max="2052" width="12.28515625" style="1509" bestFit="1" customWidth="1"/>
    <col min="2053" max="2053" width="14.140625" style="1509" bestFit="1" customWidth="1"/>
    <col min="2054" max="2054" width="17.42578125" style="1509" customWidth="1"/>
    <col min="2055" max="2055" width="8.42578125" style="1509" customWidth="1"/>
    <col min="2056" max="2304" width="9.140625" style="1509"/>
    <col min="2305" max="2305" width="14.7109375" style="1509" customWidth="1"/>
    <col min="2306" max="2306" width="17.140625" style="1509" customWidth="1"/>
    <col min="2307" max="2307" width="15" style="1509" customWidth="1"/>
    <col min="2308" max="2308" width="12.28515625" style="1509" bestFit="1" customWidth="1"/>
    <col min="2309" max="2309" width="14.140625" style="1509" bestFit="1" customWidth="1"/>
    <col min="2310" max="2310" width="17.42578125" style="1509" customWidth="1"/>
    <col min="2311" max="2311" width="8.42578125" style="1509" customWidth="1"/>
    <col min="2312" max="2560" width="9.140625" style="1509"/>
    <col min="2561" max="2561" width="14.7109375" style="1509" customWidth="1"/>
    <col min="2562" max="2562" width="17.140625" style="1509" customWidth="1"/>
    <col min="2563" max="2563" width="15" style="1509" customWidth="1"/>
    <col min="2564" max="2564" width="12.28515625" style="1509" bestFit="1" customWidth="1"/>
    <col min="2565" max="2565" width="14.140625" style="1509" bestFit="1" customWidth="1"/>
    <col min="2566" max="2566" width="17.42578125" style="1509" customWidth="1"/>
    <col min="2567" max="2567" width="8.42578125" style="1509" customWidth="1"/>
    <col min="2568" max="2816" width="9.140625" style="1509"/>
    <col min="2817" max="2817" width="14.7109375" style="1509" customWidth="1"/>
    <col min="2818" max="2818" width="17.140625" style="1509" customWidth="1"/>
    <col min="2819" max="2819" width="15" style="1509" customWidth="1"/>
    <col min="2820" max="2820" width="12.28515625" style="1509" bestFit="1" customWidth="1"/>
    <col min="2821" max="2821" width="14.140625" style="1509" bestFit="1" customWidth="1"/>
    <col min="2822" max="2822" width="17.42578125" style="1509" customWidth="1"/>
    <col min="2823" max="2823" width="8.42578125" style="1509" customWidth="1"/>
    <col min="2824" max="3072" width="9.140625" style="1509"/>
    <col min="3073" max="3073" width="14.7109375" style="1509" customWidth="1"/>
    <col min="3074" max="3074" width="17.140625" style="1509" customWidth="1"/>
    <col min="3075" max="3075" width="15" style="1509" customWidth="1"/>
    <col min="3076" max="3076" width="12.28515625" style="1509" bestFit="1" customWidth="1"/>
    <col min="3077" max="3077" width="14.140625" style="1509" bestFit="1" customWidth="1"/>
    <col min="3078" max="3078" width="17.42578125" style="1509" customWidth="1"/>
    <col min="3079" max="3079" width="8.42578125" style="1509" customWidth="1"/>
    <col min="3080" max="3328" width="9.140625" style="1509"/>
    <col min="3329" max="3329" width="14.7109375" style="1509" customWidth="1"/>
    <col min="3330" max="3330" width="17.140625" style="1509" customWidth="1"/>
    <col min="3331" max="3331" width="15" style="1509" customWidth="1"/>
    <col min="3332" max="3332" width="12.28515625" style="1509" bestFit="1" customWidth="1"/>
    <col min="3333" max="3333" width="14.140625" style="1509" bestFit="1" customWidth="1"/>
    <col min="3334" max="3334" width="17.42578125" style="1509" customWidth="1"/>
    <col min="3335" max="3335" width="8.42578125" style="1509" customWidth="1"/>
    <col min="3336" max="3584" width="9.140625" style="1509"/>
    <col min="3585" max="3585" width="14.7109375" style="1509" customWidth="1"/>
    <col min="3586" max="3586" width="17.140625" style="1509" customWidth="1"/>
    <col min="3587" max="3587" width="15" style="1509" customWidth="1"/>
    <col min="3588" max="3588" width="12.28515625" style="1509" bestFit="1" customWidth="1"/>
    <col min="3589" max="3589" width="14.140625" style="1509" bestFit="1" customWidth="1"/>
    <col min="3590" max="3590" width="17.42578125" style="1509" customWidth="1"/>
    <col min="3591" max="3591" width="8.42578125" style="1509" customWidth="1"/>
    <col min="3592" max="3840" width="9.140625" style="1509"/>
    <col min="3841" max="3841" width="14.7109375" style="1509" customWidth="1"/>
    <col min="3842" max="3842" width="17.140625" style="1509" customWidth="1"/>
    <col min="3843" max="3843" width="15" style="1509" customWidth="1"/>
    <col min="3844" max="3844" width="12.28515625" style="1509" bestFit="1" customWidth="1"/>
    <col min="3845" max="3845" width="14.140625" style="1509" bestFit="1" customWidth="1"/>
    <col min="3846" max="3846" width="17.42578125" style="1509" customWidth="1"/>
    <col min="3847" max="3847" width="8.42578125" style="1509" customWidth="1"/>
    <col min="3848" max="4096" width="9.140625" style="1509"/>
    <col min="4097" max="4097" width="14.7109375" style="1509" customWidth="1"/>
    <col min="4098" max="4098" width="17.140625" style="1509" customWidth="1"/>
    <col min="4099" max="4099" width="15" style="1509" customWidth="1"/>
    <col min="4100" max="4100" width="12.28515625" style="1509" bestFit="1" customWidth="1"/>
    <col min="4101" max="4101" width="14.140625" style="1509" bestFit="1" customWidth="1"/>
    <col min="4102" max="4102" width="17.42578125" style="1509" customWidth="1"/>
    <col min="4103" max="4103" width="8.42578125" style="1509" customWidth="1"/>
    <col min="4104" max="4352" width="9.140625" style="1509"/>
    <col min="4353" max="4353" width="14.7109375" style="1509" customWidth="1"/>
    <col min="4354" max="4354" width="17.140625" style="1509" customWidth="1"/>
    <col min="4355" max="4355" width="15" style="1509" customWidth="1"/>
    <col min="4356" max="4356" width="12.28515625" style="1509" bestFit="1" customWidth="1"/>
    <col min="4357" max="4357" width="14.140625" style="1509" bestFit="1" customWidth="1"/>
    <col min="4358" max="4358" width="17.42578125" style="1509" customWidth="1"/>
    <col min="4359" max="4359" width="8.42578125" style="1509" customWidth="1"/>
    <col min="4360" max="4608" width="9.140625" style="1509"/>
    <col min="4609" max="4609" width="14.7109375" style="1509" customWidth="1"/>
    <col min="4610" max="4610" width="17.140625" style="1509" customWidth="1"/>
    <col min="4611" max="4611" width="15" style="1509" customWidth="1"/>
    <col min="4612" max="4612" width="12.28515625" style="1509" bestFit="1" customWidth="1"/>
    <col min="4613" max="4613" width="14.140625" style="1509" bestFit="1" customWidth="1"/>
    <col min="4614" max="4614" width="17.42578125" style="1509" customWidth="1"/>
    <col min="4615" max="4615" width="8.42578125" style="1509" customWidth="1"/>
    <col min="4616" max="4864" width="9.140625" style="1509"/>
    <col min="4865" max="4865" width="14.7109375" style="1509" customWidth="1"/>
    <col min="4866" max="4866" width="17.140625" style="1509" customWidth="1"/>
    <col min="4867" max="4867" width="15" style="1509" customWidth="1"/>
    <col min="4868" max="4868" width="12.28515625" style="1509" bestFit="1" customWidth="1"/>
    <col min="4869" max="4869" width="14.140625" style="1509" bestFit="1" customWidth="1"/>
    <col min="4870" max="4870" width="17.42578125" style="1509" customWidth="1"/>
    <col min="4871" max="4871" width="8.42578125" style="1509" customWidth="1"/>
    <col min="4872" max="5120" width="9.140625" style="1509"/>
    <col min="5121" max="5121" width="14.7109375" style="1509" customWidth="1"/>
    <col min="5122" max="5122" width="17.140625" style="1509" customWidth="1"/>
    <col min="5123" max="5123" width="15" style="1509" customWidth="1"/>
    <col min="5124" max="5124" width="12.28515625" style="1509" bestFit="1" customWidth="1"/>
    <col min="5125" max="5125" width="14.140625" style="1509" bestFit="1" customWidth="1"/>
    <col min="5126" max="5126" width="17.42578125" style="1509" customWidth="1"/>
    <col min="5127" max="5127" width="8.42578125" style="1509" customWidth="1"/>
    <col min="5128" max="5376" width="9.140625" style="1509"/>
    <col min="5377" max="5377" width="14.7109375" style="1509" customWidth="1"/>
    <col min="5378" max="5378" width="17.140625" style="1509" customWidth="1"/>
    <col min="5379" max="5379" width="15" style="1509" customWidth="1"/>
    <col min="5380" max="5380" width="12.28515625" style="1509" bestFit="1" customWidth="1"/>
    <col min="5381" max="5381" width="14.140625" style="1509" bestFit="1" customWidth="1"/>
    <col min="5382" max="5382" width="17.42578125" style="1509" customWidth="1"/>
    <col min="5383" max="5383" width="8.42578125" style="1509" customWidth="1"/>
    <col min="5384" max="5632" width="9.140625" style="1509"/>
    <col min="5633" max="5633" width="14.7109375" style="1509" customWidth="1"/>
    <col min="5634" max="5634" width="17.140625" style="1509" customWidth="1"/>
    <col min="5635" max="5635" width="15" style="1509" customWidth="1"/>
    <col min="5636" max="5636" width="12.28515625" style="1509" bestFit="1" customWidth="1"/>
    <col min="5637" max="5637" width="14.140625" style="1509" bestFit="1" customWidth="1"/>
    <col min="5638" max="5638" width="17.42578125" style="1509" customWidth="1"/>
    <col min="5639" max="5639" width="8.42578125" style="1509" customWidth="1"/>
    <col min="5640" max="5888" width="9.140625" style="1509"/>
    <col min="5889" max="5889" width="14.7109375" style="1509" customWidth="1"/>
    <col min="5890" max="5890" width="17.140625" style="1509" customWidth="1"/>
    <col min="5891" max="5891" width="15" style="1509" customWidth="1"/>
    <col min="5892" max="5892" width="12.28515625" style="1509" bestFit="1" customWidth="1"/>
    <col min="5893" max="5893" width="14.140625" style="1509" bestFit="1" customWidth="1"/>
    <col min="5894" max="5894" width="17.42578125" style="1509" customWidth="1"/>
    <col min="5895" max="5895" width="8.42578125" style="1509" customWidth="1"/>
    <col min="5896" max="6144" width="9.140625" style="1509"/>
    <col min="6145" max="6145" width="14.7109375" style="1509" customWidth="1"/>
    <col min="6146" max="6146" width="17.140625" style="1509" customWidth="1"/>
    <col min="6147" max="6147" width="15" style="1509" customWidth="1"/>
    <col min="6148" max="6148" width="12.28515625" style="1509" bestFit="1" customWidth="1"/>
    <col min="6149" max="6149" width="14.140625" style="1509" bestFit="1" customWidth="1"/>
    <col min="6150" max="6150" width="17.42578125" style="1509" customWidth="1"/>
    <col min="6151" max="6151" width="8.42578125" style="1509" customWidth="1"/>
    <col min="6152" max="6400" width="9.140625" style="1509"/>
    <col min="6401" max="6401" width="14.7109375" style="1509" customWidth="1"/>
    <col min="6402" max="6402" width="17.140625" style="1509" customWidth="1"/>
    <col min="6403" max="6403" width="15" style="1509" customWidth="1"/>
    <col min="6404" max="6404" width="12.28515625" style="1509" bestFit="1" customWidth="1"/>
    <col min="6405" max="6405" width="14.140625" style="1509" bestFit="1" customWidth="1"/>
    <col min="6406" max="6406" width="17.42578125" style="1509" customWidth="1"/>
    <col min="6407" max="6407" width="8.42578125" style="1509" customWidth="1"/>
    <col min="6408" max="6656" width="9.140625" style="1509"/>
    <col min="6657" max="6657" width="14.7109375" style="1509" customWidth="1"/>
    <col min="6658" max="6658" width="17.140625" style="1509" customWidth="1"/>
    <col min="6659" max="6659" width="15" style="1509" customWidth="1"/>
    <col min="6660" max="6660" width="12.28515625" style="1509" bestFit="1" customWidth="1"/>
    <col min="6661" max="6661" width="14.140625" style="1509" bestFit="1" customWidth="1"/>
    <col min="6662" max="6662" width="17.42578125" style="1509" customWidth="1"/>
    <col min="6663" max="6663" width="8.42578125" style="1509" customWidth="1"/>
    <col min="6664" max="6912" width="9.140625" style="1509"/>
    <col min="6913" max="6913" width="14.7109375" style="1509" customWidth="1"/>
    <col min="6914" max="6914" width="17.140625" style="1509" customWidth="1"/>
    <col min="6915" max="6915" width="15" style="1509" customWidth="1"/>
    <col min="6916" max="6916" width="12.28515625" style="1509" bestFit="1" customWidth="1"/>
    <col min="6917" max="6917" width="14.140625" style="1509" bestFit="1" customWidth="1"/>
    <col min="6918" max="6918" width="17.42578125" style="1509" customWidth="1"/>
    <col min="6919" max="6919" width="8.42578125" style="1509" customWidth="1"/>
    <col min="6920" max="7168" width="9.140625" style="1509"/>
    <col min="7169" max="7169" width="14.7109375" style="1509" customWidth="1"/>
    <col min="7170" max="7170" width="17.140625" style="1509" customWidth="1"/>
    <col min="7171" max="7171" width="15" style="1509" customWidth="1"/>
    <col min="7172" max="7172" width="12.28515625" style="1509" bestFit="1" customWidth="1"/>
    <col min="7173" max="7173" width="14.140625" style="1509" bestFit="1" customWidth="1"/>
    <col min="7174" max="7174" width="17.42578125" style="1509" customWidth="1"/>
    <col min="7175" max="7175" width="8.42578125" style="1509" customWidth="1"/>
    <col min="7176" max="7424" width="9.140625" style="1509"/>
    <col min="7425" max="7425" width="14.7109375" style="1509" customWidth="1"/>
    <col min="7426" max="7426" width="17.140625" style="1509" customWidth="1"/>
    <col min="7427" max="7427" width="15" style="1509" customWidth="1"/>
    <col min="7428" max="7428" width="12.28515625" style="1509" bestFit="1" customWidth="1"/>
    <col min="7429" max="7429" width="14.140625" style="1509" bestFit="1" customWidth="1"/>
    <col min="7430" max="7430" width="17.42578125" style="1509" customWidth="1"/>
    <col min="7431" max="7431" width="8.42578125" style="1509" customWidth="1"/>
    <col min="7432" max="7680" width="9.140625" style="1509"/>
    <col min="7681" max="7681" width="14.7109375" style="1509" customWidth="1"/>
    <col min="7682" max="7682" width="17.140625" style="1509" customWidth="1"/>
    <col min="7683" max="7683" width="15" style="1509" customWidth="1"/>
    <col min="7684" max="7684" width="12.28515625" style="1509" bestFit="1" customWidth="1"/>
    <col min="7685" max="7685" width="14.140625" style="1509" bestFit="1" customWidth="1"/>
    <col min="7686" max="7686" width="17.42578125" style="1509" customWidth="1"/>
    <col min="7687" max="7687" width="8.42578125" style="1509" customWidth="1"/>
    <col min="7688" max="7936" width="9.140625" style="1509"/>
    <col min="7937" max="7937" width="14.7109375" style="1509" customWidth="1"/>
    <col min="7938" max="7938" width="17.140625" style="1509" customWidth="1"/>
    <col min="7939" max="7939" width="15" style="1509" customWidth="1"/>
    <col min="7940" max="7940" width="12.28515625" style="1509" bestFit="1" customWidth="1"/>
    <col min="7941" max="7941" width="14.140625" style="1509" bestFit="1" customWidth="1"/>
    <col min="7942" max="7942" width="17.42578125" style="1509" customWidth="1"/>
    <col min="7943" max="7943" width="8.42578125" style="1509" customWidth="1"/>
    <col min="7944" max="8192" width="9.140625" style="1509"/>
    <col min="8193" max="8193" width="14.7109375" style="1509" customWidth="1"/>
    <col min="8194" max="8194" width="17.140625" style="1509" customWidth="1"/>
    <col min="8195" max="8195" width="15" style="1509" customWidth="1"/>
    <col min="8196" max="8196" width="12.28515625" style="1509" bestFit="1" customWidth="1"/>
    <col min="8197" max="8197" width="14.140625" style="1509" bestFit="1" customWidth="1"/>
    <col min="8198" max="8198" width="17.42578125" style="1509" customWidth="1"/>
    <col min="8199" max="8199" width="8.42578125" style="1509" customWidth="1"/>
    <col min="8200" max="8448" width="9.140625" style="1509"/>
    <col min="8449" max="8449" width="14.7109375" style="1509" customWidth="1"/>
    <col min="8450" max="8450" width="17.140625" style="1509" customWidth="1"/>
    <col min="8451" max="8451" width="15" style="1509" customWidth="1"/>
    <col min="8452" max="8452" width="12.28515625" style="1509" bestFit="1" customWidth="1"/>
    <col min="8453" max="8453" width="14.140625" style="1509" bestFit="1" customWidth="1"/>
    <col min="8454" max="8454" width="17.42578125" style="1509" customWidth="1"/>
    <col min="8455" max="8455" width="8.42578125" style="1509" customWidth="1"/>
    <col min="8456" max="8704" width="9.140625" style="1509"/>
    <col min="8705" max="8705" width="14.7109375" style="1509" customWidth="1"/>
    <col min="8706" max="8706" width="17.140625" style="1509" customWidth="1"/>
    <col min="8707" max="8707" width="15" style="1509" customWidth="1"/>
    <col min="8708" max="8708" width="12.28515625" style="1509" bestFit="1" customWidth="1"/>
    <col min="8709" max="8709" width="14.140625" style="1509" bestFit="1" customWidth="1"/>
    <col min="8710" max="8710" width="17.42578125" style="1509" customWidth="1"/>
    <col min="8711" max="8711" width="8.42578125" style="1509" customWidth="1"/>
    <col min="8712" max="8960" width="9.140625" style="1509"/>
    <col min="8961" max="8961" width="14.7109375" style="1509" customWidth="1"/>
    <col min="8962" max="8962" width="17.140625" style="1509" customWidth="1"/>
    <col min="8963" max="8963" width="15" style="1509" customWidth="1"/>
    <col min="8964" max="8964" width="12.28515625" style="1509" bestFit="1" customWidth="1"/>
    <col min="8965" max="8965" width="14.140625" style="1509" bestFit="1" customWidth="1"/>
    <col min="8966" max="8966" width="17.42578125" style="1509" customWidth="1"/>
    <col min="8967" max="8967" width="8.42578125" style="1509" customWidth="1"/>
    <col min="8968" max="9216" width="9.140625" style="1509"/>
    <col min="9217" max="9217" width="14.7109375" style="1509" customWidth="1"/>
    <col min="9218" max="9218" width="17.140625" style="1509" customWidth="1"/>
    <col min="9219" max="9219" width="15" style="1509" customWidth="1"/>
    <col min="9220" max="9220" width="12.28515625" style="1509" bestFit="1" customWidth="1"/>
    <col min="9221" max="9221" width="14.140625" style="1509" bestFit="1" customWidth="1"/>
    <col min="9222" max="9222" width="17.42578125" style="1509" customWidth="1"/>
    <col min="9223" max="9223" width="8.42578125" style="1509" customWidth="1"/>
    <col min="9224" max="9472" width="9.140625" style="1509"/>
    <col min="9473" max="9473" width="14.7109375" style="1509" customWidth="1"/>
    <col min="9474" max="9474" width="17.140625" style="1509" customWidth="1"/>
    <col min="9475" max="9475" width="15" style="1509" customWidth="1"/>
    <col min="9476" max="9476" width="12.28515625" style="1509" bestFit="1" customWidth="1"/>
    <col min="9477" max="9477" width="14.140625" style="1509" bestFit="1" customWidth="1"/>
    <col min="9478" max="9478" width="17.42578125" style="1509" customWidth="1"/>
    <col min="9479" max="9479" width="8.42578125" style="1509" customWidth="1"/>
    <col min="9480" max="9728" width="9.140625" style="1509"/>
    <col min="9729" max="9729" width="14.7109375" style="1509" customWidth="1"/>
    <col min="9730" max="9730" width="17.140625" style="1509" customWidth="1"/>
    <col min="9731" max="9731" width="15" style="1509" customWidth="1"/>
    <col min="9732" max="9732" width="12.28515625" style="1509" bestFit="1" customWidth="1"/>
    <col min="9733" max="9733" width="14.140625" style="1509" bestFit="1" customWidth="1"/>
    <col min="9734" max="9734" width="17.42578125" style="1509" customWidth="1"/>
    <col min="9735" max="9735" width="8.42578125" style="1509" customWidth="1"/>
    <col min="9736" max="9984" width="9.140625" style="1509"/>
    <col min="9985" max="9985" width="14.7109375" style="1509" customWidth="1"/>
    <col min="9986" max="9986" width="17.140625" style="1509" customWidth="1"/>
    <col min="9987" max="9987" width="15" style="1509" customWidth="1"/>
    <col min="9988" max="9988" width="12.28515625" style="1509" bestFit="1" customWidth="1"/>
    <col min="9989" max="9989" width="14.140625" style="1509" bestFit="1" customWidth="1"/>
    <col min="9990" max="9990" width="17.42578125" style="1509" customWidth="1"/>
    <col min="9991" max="9991" width="8.42578125" style="1509" customWidth="1"/>
    <col min="9992" max="10240" width="9.140625" style="1509"/>
    <col min="10241" max="10241" width="14.7109375" style="1509" customWidth="1"/>
    <col min="10242" max="10242" width="17.140625" style="1509" customWidth="1"/>
    <col min="10243" max="10243" width="15" style="1509" customWidth="1"/>
    <col min="10244" max="10244" width="12.28515625" style="1509" bestFit="1" customWidth="1"/>
    <col min="10245" max="10245" width="14.140625" style="1509" bestFit="1" customWidth="1"/>
    <col min="10246" max="10246" width="17.42578125" style="1509" customWidth="1"/>
    <col min="10247" max="10247" width="8.42578125" style="1509" customWidth="1"/>
    <col min="10248" max="10496" width="9.140625" style="1509"/>
    <col min="10497" max="10497" width="14.7109375" style="1509" customWidth="1"/>
    <col min="10498" max="10498" width="17.140625" style="1509" customWidth="1"/>
    <col min="10499" max="10499" width="15" style="1509" customWidth="1"/>
    <col min="10500" max="10500" width="12.28515625" style="1509" bestFit="1" customWidth="1"/>
    <col min="10501" max="10501" width="14.140625" style="1509" bestFit="1" customWidth="1"/>
    <col min="10502" max="10502" width="17.42578125" style="1509" customWidth="1"/>
    <col min="10503" max="10503" width="8.42578125" style="1509" customWidth="1"/>
    <col min="10504" max="10752" width="9.140625" style="1509"/>
    <col min="10753" max="10753" width="14.7109375" style="1509" customWidth="1"/>
    <col min="10754" max="10754" width="17.140625" style="1509" customWidth="1"/>
    <col min="10755" max="10755" width="15" style="1509" customWidth="1"/>
    <col min="10756" max="10756" width="12.28515625" style="1509" bestFit="1" customWidth="1"/>
    <col min="10757" max="10757" width="14.140625" style="1509" bestFit="1" customWidth="1"/>
    <col min="10758" max="10758" width="17.42578125" style="1509" customWidth="1"/>
    <col min="10759" max="10759" width="8.42578125" style="1509" customWidth="1"/>
    <col min="10760" max="11008" width="9.140625" style="1509"/>
    <col min="11009" max="11009" width="14.7109375" style="1509" customWidth="1"/>
    <col min="11010" max="11010" width="17.140625" style="1509" customWidth="1"/>
    <col min="11011" max="11011" width="15" style="1509" customWidth="1"/>
    <col min="11012" max="11012" width="12.28515625" style="1509" bestFit="1" customWidth="1"/>
    <col min="11013" max="11013" width="14.140625" style="1509" bestFit="1" customWidth="1"/>
    <col min="11014" max="11014" width="17.42578125" style="1509" customWidth="1"/>
    <col min="11015" max="11015" width="8.42578125" style="1509" customWidth="1"/>
    <col min="11016" max="11264" width="9.140625" style="1509"/>
    <col min="11265" max="11265" width="14.7109375" style="1509" customWidth="1"/>
    <col min="11266" max="11266" width="17.140625" style="1509" customWidth="1"/>
    <col min="11267" max="11267" width="15" style="1509" customWidth="1"/>
    <col min="11268" max="11268" width="12.28515625" style="1509" bestFit="1" customWidth="1"/>
    <col min="11269" max="11269" width="14.140625" style="1509" bestFit="1" customWidth="1"/>
    <col min="11270" max="11270" width="17.42578125" style="1509" customWidth="1"/>
    <col min="11271" max="11271" width="8.42578125" style="1509" customWidth="1"/>
    <col min="11272" max="11520" width="9.140625" style="1509"/>
    <col min="11521" max="11521" width="14.7109375" style="1509" customWidth="1"/>
    <col min="11522" max="11522" width="17.140625" style="1509" customWidth="1"/>
    <col min="11523" max="11523" width="15" style="1509" customWidth="1"/>
    <col min="11524" max="11524" width="12.28515625" style="1509" bestFit="1" customWidth="1"/>
    <col min="11525" max="11525" width="14.140625" style="1509" bestFit="1" customWidth="1"/>
    <col min="11526" max="11526" width="17.42578125" style="1509" customWidth="1"/>
    <col min="11527" max="11527" width="8.42578125" style="1509" customWidth="1"/>
    <col min="11528" max="11776" width="9.140625" style="1509"/>
    <col min="11777" max="11777" width="14.7109375" style="1509" customWidth="1"/>
    <col min="11778" max="11778" width="17.140625" style="1509" customWidth="1"/>
    <col min="11779" max="11779" width="15" style="1509" customWidth="1"/>
    <col min="11780" max="11780" width="12.28515625" style="1509" bestFit="1" customWidth="1"/>
    <col min="11781" max="11781" width="14.140625" style="1509" bestFit="1" customWidth="1"/>
    <col min="11782" max="11782" width="17.42578125" style="1509" customWidth="1"/>
    <col min="11783" max="11783" width="8.42578125" style="1509" customWidth="1"/>
    <col min="11784" max="12032" width="9.140625" style="1509"/>
    <col min="12033" max="12033" width="14.7109375" style="1509" customWidth="1"/>
    <col min="12034" max="12034" width="17.140625" style="1509" customWidth="1"/>
    <col min="12035" max="12035" width="15" style="1509" customWidth="1"/>
    <col min="12036" max="12036" width="12.28515625" style="1509" bestFit="1" customWidth="1"/>
    <col min="12037" max="12037" width="14.140625" style="1509" bestFit="1" customWidth="1"/>
    <col min="12038" max="12038" width="17.42578125" style="1509" customWidth="1"/>
    <col min="12039" max="12039" width="8.42578125" style="1509" customWidth="1"/>
    <col min="12040" max="12288" width="9.140625" style="1509"/>
    <col min="12289" max="12289" width="14.7109375" style="1509" customWidth="1"/>
    <col min="12290" max="12290" width="17.140625" style="1509" customWidth="1"/>
    <col min="12291" max="12291" width="15" style="1509" customWidth="1"/>
    <col min="12292" max="12292" width="12.28515625" style="1509" bestFit="1" customWidth="1"/>
    <col min="12293" max="12293" width="14.140625" style="1509" bestFit="1" customWidth="1"/>
    <col min="12294" max="12294" width="17.42578125" style="1509" customWidth="1"/>
    <col min="12295" max="12295" width="8.42578125" style="1509" customWidth="1"/>
    <col min="12296" max="12544" width="9.140625" style="1509"/>
    <col min="12545" max="12545" width="14.7109375" style="1509" customWidth="1"/>
    <col min="12546" max="12546" width="17.140625" style="1509" customWidth="1"/>
    <col min="12547" max="12547" width="15" style="1509" customWidth="1"/>
    <col min="12548" max="12548" width="12.28515625" style="1509" bestFit="1" customWidth="1"/>
    <col min="12549" max="12549" width="14.140625" style="1509" bestFit="1" customWidth="1"/>
    <col min="12550" max="12550" width="17.42578125" style="1509" customWidth="1"/>
    <col min="12551" max="12551" width="8.42578125" style="1509" customWidth="1"/>
    <col min="12552" max="12800" width="9.140625" style="1509"/>
    <col min="12801" max="12801" width="14.7109375" style="1509" customWidth="1"/>
    <col min="12802" max="12802" width="17.140625" style="1509" customWidth="1"/>
    <col min="12803" max="12803" width="15" style="1509" customWidth="1"/>
    <col min="12804" max="12804" width="12.28515625" style="1509" bestFit="1" customWidth="1"/>
    <col min="12805" max="12805" width="14.140625" style="1509" bestFit="1" customWidth="1"/>
    <col min="12806" max="12806" width="17.42578125" style="1509" customWidth="1"/>
    <col min="12807" max="12807" width="8.42578125" style="1509" customWidth="1"/>
    <col min="12808" max="13056" width="9.140625" style="1509"/>
    <col min="13057" max="13057" width="14.7109375" style="1509" customWidth="1"/>
    <col min="13058" max="13058" width="17.140625" style="1509" customWidth="1"/>
    <col min="13059" max="13059" width="15" style="1509" customWidth="1"/>
    <col min="13060" max="13060" width="12.28515625" style="1509" bestFit="1" customWidth="1"/>
    <col min="13061" max="13061" width="14.140625" style="1509" bestFit="1" customWidth="1"/>
    <col min="13062" max="13062" width="17.42578125" style="1509" customWidth="1"/>
    <col min="13063" max="13063" width="8.42578125" style="1509" customWidth="1"/>
    <col min="13064" max="13312" width="9.140625" style="1509"/>
    <col min="13313" max="13313" width="14.7109375" style="1509" customWidth="1"/>
    <col min="13314" max="13314" width="17.140625" style="1509" customWidth="1"/>
    <col min="13315" max="13315" width="15" style="1509" customWidth="1"/>
    <col min="13316" max="13316" width="12.28515625" style="1509" bestFit="1" customWidth="1"/>
    <col min="13317" max="13317" width="14.140625" style="1509" bestFit="1" customWidth="1"/>
    <col min="13318" max="13318" width="17.42578125" style="1509" customWidth="1"/>
    <col min="13319" max="13319" width="8.42578125" style="1509" customWidth="1"/>
    <col min="13320" max="13568" width="9.140625" style="1509"/>
    <col min="13569" max="13569" width="14.7109375" style="1509" customWidth="1"/>
    <col min="13570" max="13570" width="17.140625" style="1509" customWidth="1"/>
    <col min="13571" max="13571" width="15" style="1509" customWidth="1"/>
    <col min="13572" max="13572" width="12.28515625" style="1509" bestFit="1" customWidth="1"/>
    <col min="13573" max="13573" width="14.140625" style="1509" bestFit="1" customWidth="1"/>
    <col min="13574" max="13574" width="17.42578125" style="1509" customWidth="1"/>
    <col min="13575" max="13575" width="8.42578125" style="1509" customWidth="1"/>
    <col min="13576" max="13824" width="9.140625" style="1509"/>
    <col min="13825" max="13825" width="14.7109375" style="1509" customWidth="1"/>
    <col min="13826" max="13826" width="17.140625" style="1509" customWidth="1"/>
    <col min="13827" max="13827" width="15" style="1509" customWidth="1"/>
    <col min="13828" max="13828" width="12.28515625" style="1509" bestFit="1" customWidth="1"/>
    <col min="13829" max="13829" width="14.140625" style="1509" bestFit="1" customWidth="1"/>
    <col min="13830" max="13830" width="17.42578125" style="1509" customWidth="1"/>
    <col min="13831" max="13831" width="8.42578125" style="1509" customWidth="1"/>
    <col min="13832" max="14080" width="9.140625" style="1509"/>
    <col min="14081" max="14081" width="14.7109375" style="1509" customWidth="1"/>
    <col min="14082" max="14082" width="17.140625" style="1509" customWidth="1"/>
    <col min="14083" max="14083" width="15" style="1509" customWidth="1"/>
    <col min="14084" max="14084" width="12.28515625" style="1509" bestFit="1" customWidth="1"/>
    <col min="14085" max="14085" width="14.140625" style="1509" bestFit="1" customWidth="1"/>
    <col min="14086" max="14086" width="17.42578125" style="1509" customWidth="1"/>
    <col min="14087" max="14087" width="8.42578125" style="1509" customWidth="1"/>
    <col min="14088" max="14336" width="9.140625" style="1509"/>
    <col min="14337" max="14337" width="14.7109375" style="1509" customWidth="1"/>
    <col min="14338" max="14338" width="17.140625" style="1509" customWidth="1"/>
    <col min="14339" max="14339" width="15" style="1509" customWidth="1"/>
    <col min="14340" max="14340" width="12.28515625" style="1509" bestFit="1" customWidth="1"/>
    <col min="14341" max="14341" width="14.140625" style="1509" bestFit="1" customWidth="1"/>
    <col min="14342" max="14342" width="17.42578125" style="1509" customWidth="1"/>
    <col min="14343" max="14343" width="8.42578125" style="1509" customWidth="1"/>
    <col min="14344" max="14592" width="9.140625" style="1509"/>
    <col min="14593" max="14593" width="14.7109375" style="1509" customWidth="1"/>
    <col min="14594" max="14594" width="17.140625" style="1509" customWidth="1"/>
    <col min="14595" max="14595" width="15" style="1509" customWidth="1"/>
    <col min="14596" max="14596" width="12.28515625" style="1509" bestFit="1" customWidth="1"/>
    <col min="14597" max="14597" width="14.140625" style="1509" bestFit="1" customWidth="1"/>
    <col min="14598" max="14598" width="17.42578125" style="1509" customWidth="1"/>
    <col min="14599" max="14599" width="8.42578125" style="1509" customWidth="1"/>
    <col min="14600" max="14848" width="9.140625" style="1509"/>
    <col min="14849" max="14849" width="14.7109375" style="1509" customWidth="1"/>
    <col min="14850" max="14850" width="17.140625" style="1509" customWidth="1"/>
    <col min="14851" max="14851" width="15" style="1509" customWidth="1"/>
    <col min="14852" max="14852" width="12.28515625" style="1509" bestFit="1" customWidth="1"/>
    <col min="14853" max="14853" width="14.140625" style="1509" bestFit="1" customWidth="1"/>
    <col min="14854" max="14854" width="17.42578125" style="1509" customWidth="1"/>
    <col min="14855" max="14855" width="8.42578125" style="1509" customWidth="1"/>
    <col min="14856" max="15104" width="9.140625" style="1509"/>
    <col min="15105" max="15105" width="14.7109375" style="1509" customWidth="1"/>
    <col min="15106" max="15106" width="17.140625" style="1509" customWidth="1"/>
    <col min="15107" max="15107" width="15" style="1509" customWidth="1"/>
    <col min="15108" max="15108" width="12.28515625" style="1509" bestFit="1" customWidth="1"/>
    <col min="15109" max="15109" width="14.140625" style="1509" bestFit="1" customWidth="1"/>
    <col min="15110" max="15110" width="17.42578125" style="1509" customWidth="1"/>
    <col min="15111" max="15111" width="8.42578125" style="1509" customWidth="1"/>
    <col min="15112" max="15360" width="9.140625" style="1509"/>
    <col min="15361" max="15361" width="14.7109375" style="1509" customWidth="1"/>
    <col min="15362" max="15362" width="17.140625" style="1509" customWidth="1"/>
    <col min="15363" max="15363" width="15" style="1509" customWidth="1"/>
    <col min="15364" max="15364" width="12.28515625" style="1509" bestFit="1" customWidth="1"/>
    <col min="15365" max="15365" width="14.140625" style="1509" bestFit="1" customWidth="1"/>
    <col min="15366" max="15366" width="17.42578125" style="1509" customWidth="1"/>
    <col min="15367" max="15367" width="8.42578125" style="1509" customWidth="1"/>
    <col min="15368" max="15616" width="9.140625" style="1509"/>
    <col min="15617" max="15617" width="14.7109375" style="1509" customWidth="1"/>
    <col min="15618" max="15618" width="17.140625" style="1509" customWidth="1"/>
    <col min="15619" max="15619" width="15" style="1509" customWidth="1"/>
    <col min="15620" max="15620" width="12.28515625" style="1509" bestFit="1" customWidth="1"/>
    <col min="15621" max="15621" width="14.140625" style="1509" bestFit="1" customWidth="1"/>
    <col min="15622" max="15622" width="17.42578125" style="1509" customWidth="1"/>
    <col min="15623" max="15623" width="8.42578125" style="1509" customWidth="1"/>
    <col min="15624" max="15872" width="9.140625" style="1509"/>
    <col min="15873" max="15873" width="14.7109375" style="1509" customWidth="1"/>
    <col min="15874" max="15874" width="17.140625" style="1509" customWidth="1"/>
    <col min="15875" max="15875" width="15" style="1509" customWidth="1"/>
    <col min="15876" max="15876" width="12.28515625" style="1509" bestFit="1" customWidth="1"/>
    <col min="15877" max="15877" width="14.140625" style="1509" bestFit="1" customWidth="1"/>
    <col min="15878" max="15878" width="17.42578125" style="1509" customWidth="1"/>
    <col min="15879" max="15879" width="8.42578125" style="1509" customWidth="1"/>
    <col min="15880" max="16128" width="9.140625" style="1509"/>
    <col min="16129" max="16129" width="14.7109375" style="1509" customWidth="1"/>
    <col min="16130" max="16130" width="17.140625" style="1509" customWidth="1"/>
    <col min="16131" max="16131" width="15" style="1509" customWidth="1"/>
    <col min="16132" max="16132" width="12.28515625" style="1509" bestFit="1" customWidth="1"/>
    <col min="16133" max="16133" width="14.140625" style="1509" bestFit="1" customWidth="1"/>
    <col min="16134" max="16134" width="17.42578125" style="1509" customWidth="1"/>
    <col min="16135" max="16135" width="8.42578125" style="1509" customWidth="1"/>
    <col min="16136" max="16384" width="9.140625" style="1509"/>
  </cols>
  <sheetData>
    <row r="1" spans="1:6" s="1504" customFormat="1" ht="17.25" x14ac:dyDescent="0.3">
      <c r="A1" s="1454" t="s">
        <v>3277</v>
      </c>
      <c r="B1" s="1503"/>
      <c r="C1" s="1503"/>
      <c r="D1" s="1503"/>
      <c r="E1" s="1503"/>
      <c r="F1" s="1503"/>
    </row>
    <row r="2" spans="1:6" s="1504" customFormat="1" ht="17.25" x14ac:dyDescent="0.3">
      <c r="A2" s="1454" t="s">
        <v>3278</v>
      </c>
      <c r="B2" s="1505"/>
      <c r="C2" s="1503"/>
      <c r="D2" s="1503"/>
      <c r="E2" s="1503"/>
      <c r="F2" s="1503"/>
    </row>
    <row r="3" spans="1:6" s="1504" customFormat="1" ht="13.5" customHeight="1" thickBot="1" x14ac:dyDescent="0.35">
      <c r="A3" s="1503"/>
      <c r="B3" s="1505"/>
      <c r="C3" s="1503"/>
      <c r="D3" s="1503"/>
      <c r="E3" s="1503"/>
      <c r="F3" s="1503"/>
    </row>
    <row r="4" spans="1:6" ht="18" thickTop="1" thickBot="1" x14ac:dyDescent="0.35">
      <c r="A4" s="1506"/>
      <c r="B4" s="1507"/>
      <c r="C4" s="1508"/>
      <c r="D4" s="1508"/>
      <c r="E4" s="3786" t="s">
        <v>3267</v>
      </c>
      <c r="F4" s="3787"/>
    </row>
    <row r="5" spans="1:6" ht="63.75" customHeight="1" thickBot="1" x14ac:dyDescent="0.35">
      <c r="A5" s="1510"/>
      <c r="B5" s="1511" t="s">
        <v>3279</v>
      </c>
      <c r="C5" s="1512" t="s">
        <v>3280</v>
      </c>
      <c r="D5" s="1512" t="s">
        <v>3281</v>
      </c>
      <c r="E5" s="1512" t="s">
        <v>3279</v>
      </c>
      <c r="F5" s="1513" t="s">
        <v>3280</v>
      </c>
    </row>
    <row r="6" spans="1:6" s="1514" customFormat="1" ht="17.25" hidden="1" thickTop="1" x14ac:dyDescent="0.3">
      <c r="A6" s="1486">
        <v>40179</v>
      </c>
      <c r="B6" s="1482">
        <v>23220</v>
      </c>
      <c r="C6" s="1483">
        <v>146156</v>
      </c>
      <c r="D6" s="1483">
        <v>20</v>
      </c>
      <c r="E6" s="1484">
        <v>1661</v>
      </c>
      <c r="F6" s="1485">
        <v>6643</v>
      </c>
    </row>
    <row r="7" spans="1:6" s="1514" customFormat="1" ht="17.25" hidden="1" thickTop="1" x14ac:dyDescent="0.3">
      <c r="A7" s="1486">
        <v>40210</v>
      </c>
      <c r="B7" s="1482">
        <v>23636</v>
      </c>
      <c r="C7" s="1483">
        <v>122529</v>
      </c>
      <c r="D7" s="1483">
        <v>18</v>
      </c>
      <c r="E7" s="1484">
        <v>1313</v>
      </c>
      <c r="F7" s="1485">
        <v>6807</v>
      </c>
    </row>
    <row r="8" spans="1:6" s="1514" customFormat="1" ht="17.25" hidden="1" thickTop="1" x14ac:dyDescent="0.3">
      <c r="A8" s="1486">
        <v>40238</v>
      </c>
      <c r="B8" s="1482">
        <v>31374</v>
      </c>
      <c r="C8" s="1483">
        <v>147960</v>
      </c>
      <c r="D8" s="1483">
        <v>21</v>
      </c>
      <c r="E8" s="1484">
        <v>1494</v>
      </c>
      <c r="F8" s="1485">
        <v>7046</v>
      </c>
    </row>
    <row r="9" spans="1:6" s="1514" customFormat="1" ht="17.25" hidden="1" thickTop="1" x14ac:dyDescent="0.3">
      <c r="A9" s="1486">
        <v>40269</v>
      </c>
      <c r="B9" s="1482">
        <v>28196</v>
      </c>
      <c r="C9" s="1483">
        <v>155766</v>
      </c>
      <c r="D9" s="1483">
        <v>22</v>
      </c>
      <c r="E9" s="1484">
        <v>1282</v>
      </c>
      <c r="F9" s="1485">
        <v>7080</v>
      </c>
    </row>
    <row r="10" spans="1:6" s="1514" customFormat="1" ht="17.25" hidden="1" thickTop="1" x14ac:dyDescent="0.3">
      <c r="A10" s="1486">
        <v>40299</v>
      </c>
      <c r="B10" s="1482">
        <v>26950</v>
      </c>
      <c r="C10" s="1483">
        <v>128348</v>
      </c>
      <c r="D10" s="1483">
        <v>20</v>
      </c>
      <c r="E10" s="1484">
        <v>1348</v>
      </c>
      <c r="F10" s="1485">
        <v>6417</v>
      </c>
    </row>
    <row r="11" spans="1:6" s="1514" customFormat="1" ht="17.25" hidden="1" thickTop="1" x14ac:dyDescent="0.3">
      <c r="A11" s="1486">
        <v>40330</v>
      </c>
      <c r="B11" s="1482">
        <v>32021</v>
      </c>
      <c r="C11" s="1483">
        <v>157459</v>
      </c>
      <c r="D11" s="1483">
        <v>22</v>
      </c>
      <c r="E11" s="1484">
        <v>1456</v>
      </c>
      <c r="F11" s="1485">
        <v>7157</v>
      </c>
    </row>
    <row r="12" spans="1:6" s="1514" customFormat="1" ht="17.25" hidden="1" thickTop="1" x14ac:dyDescent="0.3">
      <c r="A12" s="1486">
        <v>40360</v>
      </c>
      <c r="B12" s="1482">
        <v>29038</v>
      </c>
      <c r="C12" s="1483">
        <v>131775</v>
      </c>
      <c r="D12" s="1483">
        <v>22</v>
      </c>
      <c r="E12" s="1484">
        <v>1320</v>
      </c>
      <c r="F12" s="1485">
        <v>5990</v>
      </c>
    </row>
    <row r="13" spans="1:6" s="1514" customFormat="1" ht="17.25" hidden="1" thickTop="1" x14ac:dyDescent="0.3">
      <c r="A13" s="1486">
        <v>40391</v>
      </c>
      <c r="B13" s="1482">
        <v>30325</v>
      </c>
      <c r="C13" s="1483">
        <v>128293</v>
      </c>
      <c r="D13" s="1483">
        <v>22</v>
      </c>
      <c r="E13" s="1484">
        <v>1378</v>
      </c>
      <c r="F13" s="1485">
        <v>5831</v>
      </c>
    </row>
    <row r="14" spans="1:6" s="1514" customFormat="1" ht="17.25" hidden="1" thickTop="1" x14ac:dyDescent="0.3">
      <c r="A14" s="1486">
        <v>40422</v>
      </c>
      <c r="B14" s="1482">
        <v>31858</v>
      </c>
      <c r="C14" s="1483">
        <v>148964</v>
      </c>
      <c r="D14" s="1483">
        <v>21</v>
      </c>
      <c r="E14" s="1484">
        <v>1517</v>
      </c>
      <c r="F14" s="1485">
        <v>7094</v>
      </c>
    </row>
    <row r="15" spans="1:6" s="1514" customFormat="1" ht="17.25" hidden="1" thickTop="1" x14ac:dyDescent="0.3">
      <c r="A15" s="1486">
        <v>40452</v>
      </c>
      <c r="B15" s="1482">
        <v>29896</v>
      </c>
      <c r="C15" s="1483">
        <v>147274</v>
      </c>
      <c r="D15" s="1483">
        <v>21</v>
      </c>
      <c r="E15" s="1484">
        <v>1424</v>
      </c>
      <c r="F15" s="1485">
        <v>7013</v>
      </c>
    </row>
    <row r="16" spans="1:6" s="1514" customFormat="1" ht="17.25" hidden="1" thickTop="1" x14ac:dyDescent="0.3">
      <c r="A16" s="1486">
        <v>40483</v>
      </c>
      <c r="B16" s="1482">
        <v>34491</v>
      </c>
      <c r="C16" s="1483">
        <v>152572.0152884</v>
      </c>
      <c r="D16" s="1483">
        <v>20</v>
      </c>
      <c r="E16" s="1484">
        <v>1724.55</v>
      </c>
      <c r="F16" s="1485">
        <v>7628.6007644199999</v>
      </c>
    </row>
    <row r="17" spans="1:6" s="1514" customFormat="1" ht="17.25" hidden="1" thickTop="1" x14ac:dyDescent="0.3">
      <c r="A17" s="1486">
        <v>40522</v>
      </c>
      <c r="B17" s="1482">
        <v>45307</v>
      </c>
      <c r="C17" s="1483">
        <v>220826</v>
      </c>
      <c r="D17" s="1483">
        <v>23</v>
      </c>
      <c r="E17" s="1484">
        <v>1970</v>
      </c>
      <c r="F17" s="1485">
        <v>9601</v>
      </c>
    </row>
    <row r="18" spans="1:6" s="1514" customFormat="1" ht="17.25" hidden="1" thickTop="1" x14ac:dyDescent="0.3">
      <c r="A18" s="1486">
        <v>40553</v>
      </c>
      <c r="B18" s="1482">
        <v>30565</v>
      </c>
      <c r="C18" s="1483">
        <v>153705.071</v>
      </c>
      <c r="D18" s="1483">
        <v>19</v>
      </c>
      <c r="E18" s="1484">
        <v>1609</v>
      </c>
      <c r="F18" s="1485">
        <v>8090</v>
      </c>
    </row>
    <row r="19" spans="1:6" s="1514" customFormat="1" ht="17.25" hidden="1" thickTop="1" x14ac:dyDescent="0.3">
      <c r="A19" s="1486">
        <v>40584</v>
      </c>
      <c r="B19" s="1482">
        <v>30735</v>
      </c>
      <c r="C19" s="1483">
        <v>142370</v>
      </c>
      <c r="D19" s="1483">
        <v>18</v>
      </c>
      <c r="E19" s="1484">
        <v>1708</v>
      </c>
      <c r="F19" s="1485">
        <v>7909</v>
      </c>
    </row>
    <row r="20" spans="1:6" s="1514" customFormat="1" ht="17.25" hidden="1" thickTop="1" x14ac:dyDescent="0.3">
      <c r="A20" s="1486">
        <v>40612</v>
      </c>
      <c r="B20" s="1482">
        <v>38636</v>
      </c>
      <c r="C20" s="1483">
        <v>168058</v>
      </c>
      <c r="D20" s="1483">
        <v>22</v>
      </c>
      <c r="E20" s="1484">
        <v>1756</v>
      </c>
      <c r="F20" s="1485">
        <v>7639</v>
      </c>
    </row>
    <row r="21" spans="1:6" s="1514" customFormat="1" ht="17.25" hidden="1" thickTop="1" x14ac:dyDescent="0.3">
      <c r="A21" s="1486">
        <v>40643</v>
      </c>
      <c r="B21" s="1482">
        <v>33065</v>
      </c>
      <c r="C21" s="1483">
        <v>187887</v>
      </c>
      <c r="D21" s="1483">
        <v>20</v>
      </c>
      <c r="E21" s="1484">
        <v>1653</v>
      </c>
      <c r="F21" s="1485">
        <v>9394</v>
      </c>
    </row>
    <row r="22" spans="1:6" s="1514" customFormat="1" ht="17.25" hidden="1" thickTop="1" x14ac:dyDescent="0.3">
      <c r="A22" s="1486">
        <v>40673</v>
      </c>
      <c r="B22" s="1482">
        <v>38149</v>
      </c>
      <c r="C22" s="1483">
        <v>169093</v>
      </c>
      <c r="D22" s="1483">
        <v>22</v>
      </c>
      <c r="E22" s="1484">
        <v>1734</v>
      </c>
      <c r="F22" s="1485">
        <v>7686</v>
      </c>
    </row>
    <row r="23" spans="1:6" s="1514" customFormat="1" ht="17.25" hidden="1" thickTop="1" x14ac:dyDescent="0.3">
      <c r="A23" s="1486">
        <v>40704</v>
      </c>
      <c r="B23" s="1482">
        <v>39231</v>
      </c>
      <c r="C23" s="1483">
        <v>158713</v>
      </c>
      <c r="D23" s="1483">
        <v>22</v>
      </c>
      <c r="E23" s="1484">
        <v>1783</v>
      </c>
      <c r="F23" s="1485">
        <v>7214</v>
      </c>
    </row>
    <row r="24" spans="1:6" s="1514" customFormat="1" ht="17.25" hidden="1" thickTop="1" x14ac:dyDescent="0.3">
      <c r="A24" s="1486">
        <v>40734</v>
      </c>
      <c r="B24" s="1482">
        <v>35465</v>
      </c>
      <c r="C24" s="1483">
        <v>156666</v>
      </c>
      <c r="D24" s="1483">
        <v>21</v>
      </c>
      <c r="E24" s="1484">
        <v>1689</v>
      </c>
      <c r="F24" s="1485">
        <v>7460</v>
      </c>
    </row>
    <row r="25" spans="1:6" s="1514" customFormat="1" ht="17.25" hidden="1" thickTop="1" x14ac:dyDescent="0.3">
      <c r="A25" s="1486">
        <v>40756</v>
      </c>
      <c r="B25" s="1482">
        <v>37355</v>
      </c>
      <c r="C25" s="1483">
        <v>195303</v>
      </c>
      <c r="D25" s="1483">
        <v>22</v>
      </c>
      <c r="E25" s="1484">
        <v>1698</v>
      </c>
      <c r="F25" s="1485">
        <v>8877</v>
      </c>
    </row>
    <row r="26" spans="1:6" s="1514" customFormat="1" ht="17.25" hidden="1" thickTop="1" x14ac:dyDescent="0.3">
      <c r="A26" s="1486">
        <v>40796</v>
      </c>
      <c r="B26" s="1482">
        <v>37949</v>
      </c>
      <c r="C26" s="1483">
        <v>168911</v>
      </c>
      <c r="D26" s="1483">
        <v>21</v>
      </c>
      <c r="E26" s="1484">
        <v>1807</v>
      </c>
      <c r="F26" s="1485">
        <v>8043</v>
      </c>
    </row>
    <row r="27" spans="1:6" s="1514" customFormat="1" ht="17.25" hidden="1" thickTop="1" x14ac:dyDescent="0.3">
      <c r="A27" s="1486">
        <v>40826</v>
      </c>
      <c r="B27" s="1482">
        <v>35347</v>
      </c>
      <c r="C27" s="1483">
        <v>173163</v>
      </c>
      <c r="D27" s="1483">
        <v>20</v>
      </c>
      <c r="E27" s="1484">
        <v>1767</v>
      </c>
      <c r="F27" s="1485">
        <v>8658</v>
      </c>
    </row>
    <row r="28" spans="1:6" s="1514" customFormat="1" ht="17.25" hidden="1" thickTop="1" x14ac:dyDescent="0.3">
      <c r="A28" s="1486">
        <v>40857</v>
      </c>
      <c r="B28" s="1482">
        <v>35318</v>
      </c>
      <c r="C28" s="1483">
        <v>189167</v>
      </c>
      <c r="D28" s="1483">
        <v>20</v>
      </c>
      <c r="E28" s="1484">
        <v>1766</v>
      </c>
      <c r="F28" s="1485">
        <v>9458</v>
      </c>
    </row>
    <row r="29" spans="1:6" s="1514" customFormat="1" ht="17.25" hidden="1" thickTop="1" x14ac:dyDescent="0.3">
      <c r="A29" s="1486">
        <v>40887</v>
      </c>
      <c r="B29" s="1482">
        <v>47397</v>
      </c>
      <c r="C29" s="1483">
        <v>245244</v>
      </c>
      <c r="D29" s="1483">
        <v>22</v>
      </c>
      <c r="E29" s="1484">
        <v>2154</v>
      </c>
      <c r="F29" s="1485">
        <v>11147</v>
      </c>
    </row>
    <row r="30" spans="1:6" s="1514" customFormat="1" ht="17.25" hidden="1" thickTop="1" x14ac:dyDescent="0.3">
      <c r="A30" s="1486">
        <v>40918</v>
      </c>
      <c r="B30" s="1482">
        <v>28635</v>
      </c>
      <c r="C30" s="1483">
        <v>129253</v>
      </c>
      <c r="D30" s="1483">
        <v>20</v>
      </c>
      <c r="E30" s="1484">
        <v>1432</v>
      </c>
      <c r="F30" s="1485">
        <v>6463</v>
      </c>
    </row>
    <row r="31" spans="1:6" s="1514" customFormat="1" ht="17.25" hidden="1" thickTop="1" x14ac:dyDescent="0.3">
      <c r="A31" s="1486">
        <v>40949</v>
      </c>
      <c r="B31" s="1482">
        <v>35146</v>
      </c>
      <c r="C31" s="1483">
        <v>156697</v>
      </c>
      <c r="D31" s="1483">
        <v>18</v>
      </c>
      <c r="E31" s="1484">
        <v>1953</v>
      </c>
      <c r="F31" s="1485">
        <v>8705</v>
      </c>
    </row>
    <row r="32" spans="1:6" s="1514" customFormat="1" ht="17.25" hidden="1" thickTop="1" x14ac:dyDescent="0.3">
      <c r="A32" s="1486">
        <v>40978</v>
      </c>
      <c r="B32" s="1482">
        <v>38191</v>
      </c>
      <c r="C32" s="1483">
        <v>141038</v>
      </c>
      <c r="D32" s="1483">
        <v>20</v>
      </c>
      <c r="E32" s="1484">
        <v>1910</v>
      </c>
      <c r="F32" s="1485">
        <v>7052</v>
      </c>
    </row>
    <row r="33" spans="1:6" s="1514" customFormat="1" ht="17.25" hidden="1" thickTop="1" x14ac:dyDescent="0.3">
      <c r="A33" s="1486">
        <v>41009</v>
      </c>
      <c r="B33" s="1482">
        <v>40768</v>
      </c>
      <c r="C33" s="1483">
        <v>167377</v>
      </c>
      <c r="D33" s="1483">
        <v>21</v>
      </c>
      <c r="E33" s="1484">
        <v>1941</v>
      </c>
      <c r="F33" s="1485">
        <v>7970</v>
      </c>
    </row>
    <row r="34" spans="1:6" s="1514" customFormat="1" ht="17.25" hidden="1" thickTop="1" x14ac:dyDescent="0.3">
      <c r="A34" s="1486">
        <v>41030</v>
      </c>
      <c r="B34" s="1482">
        <v>39880</v>
      </c>
      <c r="C34" s="1483">
        <v>154833</v>
      </c>
      <c r="D34" s="1483">
        <v>22</v>
      </c>
      <c r="E34" s="1484">
        <v>1813</v>
      </c>
      <c r="F34" s="1485">
        <v>7038</v>
      </c>
    </row>
    <row r="35" spans="1:6" s="1514" customFormat="1" ht="17.25" hidden="1" thickTop="1" x14ac:dyDescent="0.3">
      <c r="A35" s="1486">
        <v>41061</v>
      </c>
      <c r="B35" s="1482">
        <v>38969</v>
      </c>
      <c r="C35" s="1483">
        <v>198870</v>
      </c>
      <c r="D35" s="1483">
        <v>21</v>
      </c>
      <c r="E35" s="1484">
        <v>1856</v>
      </c>
      <c r="F35" s="1485">
        <v>9470</v>
      </c>
    </row>
    <row r="36" spans="1:6" s="1514" customFormat="1" ht="17.25" hidden="1" thickTop="1" x14ac:dyDescent="0.3">
      <c r="A36" s="1486">
        <v>41091</v>
      </c>
      <c r="B36" s="1482">
        <v>44750</v>
      </c>
      <c r="C36" s="1483">
        <v>170474</v>
      </c>
      <c r="D36" s="1483">
        <v>22</v>
      </c>
      <c r="E36" s="1484">
        <v>2034</v>
      </c>
      <c r="F36" s="1485">
        <v>7749</v>
      </c>
    </row>
    <row r="37" spans="1:6" s="1514" customFormat="1" ht="17.25" hidden="1" thickTop="1" x14ac:dyDescent="0.3">
      <c r="A37" s="1486">
        <v>41122</v>
      </c>
      <c r="B37" s="1482">
        <v>37355</v>
      </c>
      <c r="C37" s="1483">
        <v>195303</v>
      </c>
      <c r="D37" s="1483">
        <v>21</v>
      </c>
      <c r="E37" s="1484">
        <v>1779</v>
      </c>
      <c r="F37" s="1485">
        <v>9300</v>
      </c>
    </row>
    <row r="38" spans="1:6" s="1514" customFormat="1" ht="17.25" hidden="1" thickTop="1" x14ac:dyDescent="0.3">
      <c r="A38" s="1486">
        <v>41153</v>
      </c>
      <c r="B38" s="1482">
        <v>35953</v>
      </c>
      <c r="C38" s="1483">
        <v>141745</v>
      </c>
      <c r="D38" s="1483">
        <v>19</v>
      </c>
      <c r="E38" s="1484">
        <v>1892</v>
      </c>
      <c r="F38" s="1485">
        <v>7460</v>
      </c>
    </row>
    <row r="39" spans="1:6" s="1514" customFormat="1" ht="17.25" hidden="1" thickTop="1" x14ac:dyDescent="0.3">
      <c r="A39" s="1486">
        <v>41183</v>
      </c>
      <c r="B39" s="1482">
        <v>46809</v>
      </c>
      <c r="C39" s="1483">
        <v>163355</v>
      </c>
      <c r="D39" s="1483">
        <v>23</v>
      </c>
      <c r="E39" s="1484">
        <v>2035</v>
      </c>
      <c r="F39" s="1485">
        <v>7102</v>
      </c>
    </row>
    <row r="40" spans="1:6" s="1514" customFormat="1" ht="17.25" hidden="1" thickTop="1" x14ac:dyDescent="0.3">
      <c r="A40" s="1486">
        <v>41214</v>
      </c>
      <c r="B40" s="1482">
        <v>40944</v>
      </c>
      <c r="C40" s="1483">
        <v>195912</v>
      </c>
      <c r="D40" s="1483">
        <v>20</v>
      </c>
      <c r="E40" s="1484">
        <v>2047</v>
      </c>
      <c r="F40" s="1485">
        <v>9796</v>
      </c>
    </row>
    <row r="41" spans="1:6" s="1514" customFormat="1" ht="17.25" hidden="1" thickTop="1" x14ac:dyDescent="0.3">
      <c r="A41" s="1486">
        <v>41244</v>
      </c>
      <c r="B41" s="1482">
        <v>51809</v>
      </c>
      <c r="C41" s="1483">
        <v>236716</v>
      </c>
      <c r="D41" s="1483">
        <v>20</v>
      </c>
      <c r="E41" s="1484">
        <v>2590</v>
      </c>
      <c r="F41" s="1485">
        <v>11836</v>
      </c>
    </row>
    <row r="42" spans="1:6" s="1514" customFormat="1" ht="17.25" hidden="1" thickTop="1" x14ac:dyDescent="0.3">
      <c r="A42" s="1486">
        <v>41640</v>
      </c>
      <c r="B42" s="1482">
        <v>42403</v>
      </c>
      <c r="C42" s="1483">
        <v>180340</v>
      </c>
      <c r="D42" s="1483">
        <v>19</v>
      </c>
      <c r="E42" s="1483">
        <v>2232</v>
      </c>
      <c r="F42" s="1515">
        <v>9492</v>
      </c>
    </row>
    <row r="43" spans="1:6" s="1514" customFormat="1" ht="17.25" hidden="1" thickTop="1" x14ac:dyDescent="0.3">
      <c r="A43" s="1486">
        <v>41671</v>
      </c>
      <c r="B43" s="1482">
        <v>46387</v>
      </c>
      <c r="C43" s="1483">
        <v>180036</v>
      </c>
      <c r="D43" s="1483">
        <v>18</v>
      </c>
      <c r="E43" s="1483">
        <v>2577</v>
      </c>
      <c r="F43" s="1515">
        <v>10002</v>
      </c>
    </row>
    <row r="44" spans="1:6" s="1514" customFormat="1" ht="17.25" hidden="1" thickTop="1" x14ac:dyDescent="0.3">
      <c r="A44" s="1486">
        <v>41699</v>
      </c>
      <c r="B44" s="1482">
        <v>44655</v>
      </c>
      <c r="C44" s="1483">
        <v>152932</v>
      </c>
      <c r="D44" s="1483">
        <v>19</v>
      </c>
      <c r="E44" s="1483">
        <v>2350</v>
      </c>
      <c r="F44" s="1515">
        <v>8049</v>
      </c>
    </row>
    <row r="45" spans="1:6" s="1514" customFormat="1" ht="17.25" hidden="1" thickTop="1" x14ac:dyDescent="0.3">
      <c r="A45" s="1486">
        <v>41730</v>
      </c>
      <c r="B45" s="1482">
        <v>55001</v>
      </c>
      <c r="C45" s="1483">
        <v>183452</v>
      </c>
      <c r="D45" s="1483">
        <v>22</v>
      </c>
      <c r="E45" s="1483">
        <v>2500</v>
      </c>
      <c r="F45" s="1515">
        <v>8339</v>
      </c>
    </row>
    <row r="46" spans="1:6" s="1514" customFormat="1" ht="17.25" hidden="1" thickTop="1" x14ac:dyDescent="0.3">
      <c r="A46" s="1486">
        <v>41760</v>
      </c>
      <c r="B46" s="1482">
        <v>48119</v>
      </c>
      <c r="C46" s="1483">
        <v>197452</v>
      </c>
      <c r="D46" s="1483">
        <v>21</v>
      </c>
      <c r="E46" s="1483">
        <v>2291</v>
      </c>
      <c r="F46" s="1515">
        <v>9402</v>
      </c>
    </row>
    <row r="47" spans="1:6" s="1514" customFormat="1" ht="17.25" hidden="1" thickTop="1" x14ac:dyDescent="0.3">
      <c r="A47" s="1486">
        <v>41791</v>
      </c>
      <c r="B47" s="1482">
        <v>53390</v>
      </c>
      <c r="C47" s="1483">
        <v>200862</v>
      </c>
      <c r="D47" s="1483">
        <v>21</v>
      </c>
      <c r="E47" s="1483">
        <v>2542</v>
      </c>
      <c r="F47" s="1515">
        <v>9565</v>
      </c>
    </row>
    <row r="48" spans="1:6" s="1514" customFormat="1" ht="17.25" hidden="1" thickTop="1" x14ac:dyDescent="0.3">
      <c r="A48" s="1486">
        <v>41821</v>
      </c>
      <c r="B48" s="1482">
        <v>53313</v>
      </c>
      <c r="C48" s="1483">
        <v>183321</v>
      </c>
      <c r="D48" s="1483">
        <v>22</v>
      </c>
      <c r="E48" s="1483">
        <v>2423</v>
      </c>
      <c r="F48" s="1515">
        <v>8333</v>
      </c>
    </row>
    <row r="49" spans="1:6" s="1514" customFormat="1" ht="17.25" hidden="1" thickTop="1" x14ac:dyDescent="0.3">
      <c r="A49" s="1486">
        <v>41852</v>
      </c>
      <c r="B49" s="1482">
        <v>46756</v>
      </c>
      <c r="C49" s="1483">
        <v>216798</v>
      </c>
      <c r="D49" s="1483">
        <v>20</v>
      </c>
      <c r="E49" s="1483">
        <v>2338</v>
      </c>
      <c r="F49" s="1515">
        <v>10840</v>
      </c>
    </row>
    <row r="50" spans="1:6" s="1514" customFormat="1" ht="17.25" hidden="1" thickTop="1" x14ac:dyDescent="0.3">
      <c r="A50" s="1486">
        <v>41883</v>
      </c>
      <c r="B50" s="1482">
        <v>55791</v>
      </c>
      <c r="C50" s="1483">
        <v>250739</v>
      </c>
      <c r="D50" s="1483">
        <v>22</v>
      </c>
      <c r="E50" s="1483">
        <v>2536</v>
      </c>
      <c r="F50" s="1515">
        <v>11397</v>
      </c>
    </row>
    <row r="51" spans="1:6" s="1514" customFormat="1" ht="17.25" hidden="1" thickTop="1" x14ac:dyDescent="0.3">
      <c r="A51" s="1486">
        <v>41913</v>
      </c>
      <c r="B51" s="1482">
        <v>56053</v>
      </c>
      <c r="C51" s="1483">
        <v>243022</v>
      </c>
      <c r="D51" s="1483">
        <v>22</v>
      </c>
      <c r="E51" s="1483">
        <v>2548</v>
      </c>
      <c r="F51" s="1515">
        <v>11046</v>
      </c>
    </row>
    <row r="52" spans="1:6" s="1514" customFormat="1" ht="17.25" hidden="1" thickTop="1" x14ac:dyDescent="0.3">
      <c r="A52" s="1486">
        <v>41944</v>
      </c>
      <c r="B52" s="1482">
        <v>47833</v>
      </c>
      <c r="C52" s="1483">
        <v>205673</v>
      </c>
      <c r="D52" s="1483">
        <v>20</v>
      </c>
      <c r="E52" s="1483">
        <v>2392</v>
      </c>
      <c r="F52" s="1515">
        <v>10284</v>
      </c>
    </row>
    <row r="53" spans="1:6" s="1514" customFormat="1" ht="17.25" hidden="1" thickTop="1" x14ac:dyDescent="0.3">
      <c r="A53" s="1486">
        <v>41974</v>
      </c>
      <c r="B53" s="1482">
        <v>72510</v>
      </c>
      <c r="C53" s="1483">
        <v>289473</v>
      </c>
      <c r="D53" s="1483">
        <v>21</v>
      </c>
      <c r="E53" s="1483">
        <v>3453</v>
      </c>
      <c r="F53" s="1515">
        <v>13784</v>
      </c>
    </row>
    <row r="54" spans="1:6" s="1514" customFormat="1" ht="17.25" hidden="1" thickTop="1" x14ac:dyDescent="0.3">
      <c r="A54" s="1486">
        <v>42005</v>
      </c>
      <c r="B54" s="1482">
        <v>48380</v>
      </c>
      <c r="C54" s="1483">
        <v>173092</v>
      </c>
      <c r="D54" s="1483">
        <v>20</v>
      </c>
      <c r="E54" s="1483">
        <v>2419</v>
      </c>
      <c r="F54" s="1515">
        <v>8655</v>
      </c>
    </row>
    <row r="55" spans="1:6" s="1514" customFormat="1" ht="17.25" hidden="1" thickTop="1" x14ac:dyDescent="0.3">
      <c r="A55" s="1486">
        <v>42036</v>
      </c>
      <c r="B55" s="1482">
        <v>51454</v>
      </c>
      <c r="C55" s="1483">
        <v>187546</v>
      </c>
      <c r="D55" s="1483">
        <v>17</v>
      </c>
      <c r="E55" s="1483">
        <v>3027</v>
      </c>
      <c r="F55" s="1515">
        <v>11032</v>
      </c>
    </row>
    <row r="56" spans="1:6" s="1514" customFormat="1" ht="17.25" hidden="1" thickTop="1" x14ac:dyDescent="0.3">
      <c r="A56" s="1486">
        <v>42064</v>
      </c>
      <c r="B56" s="1482">
        <v>58553</v>
      </c>
      <c r="C56" s="1483">
        <v>268463</v>
      </c>
      <c r="D56" s="1483">
        <v>21</v>
      </c>
      <c r="E56" s="1483">
        <v>2788</v>
      </c>
      <c r="F56" s="1515">
        <v>12784</v>
      </c>
    </row>
    <row r="57" spans="1:6" s="1514" customFormat="1" ht="17.25" hidden="1" thickTop="1" x14ac:dyDescent="0.3">
      <c r="A57" s="1486">
        <v>42095</v>
      </c>
      <c r="B57" s="1482">
        <v>57856</v>
      </c>
      <c r="C57" s="1483">
        <v>203457</v>
      </c>
      <c r="D57" s="1483">
        <v>22</v>
      </c>
      <c r="E57" s="1483">
        <v>2630</v>
      </c>
      <c r="F57" s="1515">
        <v>9248</v>
      </c>
    </row>
    <row r="58" spans="1:6" s="1514" customFormat="1" ht="17.25" hidden="1" thickTop="1" x14ac:dyDescent="0.3">
      <c r="A58" s="1486">
        <v>42125</v>
      </c>
      <c r="B58" s="1482">
        <v>52109</v>
      </c>
      <c r="C58" s="1483">
        <v>206401</v>
      </c>
      <c r="D58" s="1483">
        <v>20</v>
      </c>
      <c r="E58" s="1483">
        <v>2605</v>
      </c>
      <c r="F58" s="1515">
        <v>10320</v>
      </c>
    </row>
    <row r="59" spans="1:6" s="1514" customFormat="1" ht="17.25" hidden="1" thickTop="1" x14ac:dyDescent="0.3">
      <c r="A59" s="1486">
        <v>42156</v>
      </c>
      <c r="B59" s="1482">
        <v>63741</v>
      </c>
      <c r="C59" s="1483">
        <v>252415</v>
      </c>
      <c r="D59" s="1483">
        <v>22</v>
      </c>
      <c r="E59" s="1483">
        <v>2897</v>
      </c>
      <c r="F59" s="1515">
        <v>11473</v>
      </c>
    </row>
    <row r="60" spans="1:6" s="1514" customFormat="1" ht="17.25" hidden="1" thickTop="1" x14ac:dyDescent="0.3">
      <c r="A60" s="1486">
        <v>42186</v>
      </c>
      <c r="B60" s="1482">
        <v>60872</v>
      </c>
      <c r="C60" s="1483">
        <v>165725</v>
      </c>
      <c r="D60" s="1483">
        <v>23</v>
      </c>
      <c r="E60" s="1483">
        <v>2647</v>
      </c>
      <c r="F60" s="1515">
        <v>7205</v>
      </c>
    </row>
    <row r="61" spans="1:6" s="1514" customFormat="1" ht="17.25" hidden="1" thickTop="1" x14ac:dyDescent="0.3">
      <c r="A61" s="1486">
        <v>42217</v>
      </c>
      <c r="B61" s="1482">
        <v>55863</v>
      </c>
      <c r="C61" s="1483">
        <v>157986</v>
      </c>
      <c r="D61" s="1483">
        <v>21</v>
      </c>
      <c r="E61" s="1483">
        <v>2660</v>
      </c>
      <c r="F61" s="1515">
        <v>7523</v>
      </c>
    </row>
    <row r="62" spans="1:6" s="1514" customFormat="1" ht="17.25" hidden="1" thickTop="1" x14ac:dyDescent="0.3">
      <c r="A62" s="1486">
        <v>42248</v>
      </c>
      <c r="B62" s="1482">
        <v>57801</v>
      </c>
      <c r="C62" s="1483">
        <v>162159</v>
      </c>
      <c r="D62" s="1483">
        <v>21</v>
      </c>
      <c r="E62" s="1483">
        <v>2752</v>
      </c>
      <c r="F62" s="1515">
        <v>7722</v>
      </c>
    </row>
    <row r="63" spans="1:6" s="1514" customFormat="1" ht="17.25" hidden="1" thickTop="1" x14ac:dyDescent="0.3">
      <c r="A63" s="1486">
        <v>42278</v>
      </c>
      <c r="B63" s="1482">
        <v>59189</v>
      </c>
      <c r="C63" s="1483">
        <v>199123</v>
      </c>
      <c r="D63" s="1483">
        <v>22</v>
      </c>
      <c r="E63" s="1483">
        <v>2690</v>
      </c>
      <c r="F63" s="1515">
        <v>9051</v>
      </c>
    </row>
    <row r="64" spans="1:6" s="1514" customFormat="1" ht="17.25" hidden="1" thickTop="1" x14ac:dyDescent="0.3">
      <c r="A64" s="1486">
        <v>42309</v>
      </c>
      <c r="B64" s="1482">
        <v>60462</v>
      </c>
      <c r="C64" s="1483">
        <v>177585</v>
      </c>
      <c r="D64" s="1483">
        <v>19</v>
      </c>
      <c r="E64" s="1483">
        <v>3182</v>
      </c>
      <c r="F64" s="1515">
        <v>9347</v>
      </c>
    </row>
    <row r="65" spans="1:6" s="1514" customFormat="1" ht="17.25" hidden="1" thickTop="1" x14ac:dyDescent="0.3">
      <c r="A65" s="1486">
        <v>42339</v>
      </c>
      <c r="B65" s="1482">
        <v>76922</v>
      </c>
      <c r="C65" s="1483">
        <v>253578</v>
      </c>
      <c r="D65" s="1483">
        <v>22</v>
      </c>
      <c r="E65" s="1483">
        <v>3496</v>
      </c>
      <c r="F65" s="1515">
        <v>11526</v>
      </c>
    </row>
    <row r="66" spans="1:6" s="1514" customFormat="1" ht="17.25" hidden="1" thickTop="1" x14ac:dyDescent="0.3">
      <c r="A66" s="1486">
        <v>42370</v>
      </c>
      <c r="B66" s="1482">
        <v>52011</v>
      </c>
      <c r="C66" s="1483">
        <v>253516</v>
      </c>
      <c r="D66" s="1483">
        <v>20</v>
      </c>
      <c r="E66" s="1483">
        <v>2601</v>
      </c>
      <c r="F66" s="1515">
        <v>12676</v>
      </c>
    </row>
    <row r="67" spans="1:6" s="1514" customFormat="1" ht="17.25" hidden="1" thickTop="1" x14ac:dyDescent="0.3">
      <c r="A67" s="1486">
        <v>42401</v>
      </c>
      <c r="B67" s="1482">
        <v>62518</v>
      </c>
      <c r="C67" s="1483">
        <v>211597</v>
      </c>
      <c r="D67" s="1483">
        <v>19</v>
      </c>
      <c r="E67" s="1483">
        <v>3290</v>
      </c>
      <c r="F67" s="1515">
        <v>11137</v>
      </c>
    </row>
    <row r="68" spans="1:6" s="1514" customFormat="1" ht="17.25" hidden="1" thickTop="1" x14ac:dyDescent="0.3">
      <c r="A68" s="1486">
        <v>42430</v>
      </c>
      <c r="B68" s="1482">
        <v>64922</v>
      </c>
      <c r="C68" s="1483">
        <v>223848</v>
      </c>
      <c r="D68" s="1483">
        <v>22</v>
      </c>
      <c r="E68" s="1483">
        <v>2951</v>
      </c>
      <c r="F68" s="1515">
        <v>10175</v>
      </c>
    </row>
    <row r="69" spans="1:6" s="1514" customFormat="1" ht="17.25" hidden="1" thickTop="1" x14ac:dyDescent="0.3">
      <c r="A69" s="1486">
        <v>42461</v>
      </c>
      <c r="B69" s="1482">
        <v>57129</v>
      </c>
      <c r="C69" s="1483">
        <v>215673</v>
      </c>
      <c r="D69" s="1483">
        <v>20</v>
      </c>
      <c r="E69" s="1483">
        <v>2856</v>
      </c>
      <c r="F69" s="1515">
        <v>10784</v>
      </c>
    </row>
    <row r="70" spans="1:6" s="1514" customFormat="1" ht="17.25" hidden="1" thickTop="1" x14ac:dyDescent="0.3">
      <c r="A70" s="1486">
        <v>42491</v>
      </c>
      <c r="B70" s="1482">
        <v>69200</v>
      </c>
      <c r="C70" s="1483">
        <v>219755</v>
      </c>
      <c r="D70" s="1483">
        <v>22</v>
      </c>
      <c r="E70" s="1483">
        <v>3145</v>
      </c>
      <c r="F70" s="1515">
        <v>9989</v>
      </c>
    </row>
    <row r="71" spans="1:6" s="1514" customFormat="1" ht="17.25" hidden="1" thickTop="1" x14ac:dyDescent="0.3">
      <c r="A71" s="1486">
        <v>42522</v>
      </c>
      <c r="B71" s="1482">
        <v>65589</v>
      </c>
      <c r="C71" s="1483">
        <v>261357</v>
      </c>
      <c r="D71" s="1483">
        <v>22</v>
      </c>
      <c r="E71" s="1483">
        <v>2981</v>
      </c>
      <c r="F71" s="1515">
        <v>11880</v>
      </c>
    </row>
    <row r="72" spans="1:6" s="1514" customFormat="1" ht="17.25" hidden="1" thickTop="1" x14ac:dyDescent="0.3">
      <c r="A72" s="1486">
        <v>42552</v>
      </c>
      <c r="B72" s="1482">
        <v>57011</v>
      </c>
      <c r="C72" s="1483">
        <v>222186</v>
      </c>
      <c r="D72" s="1483">
        <v>20</v>
      </c>
      <c r="E72" s="1483">
        <v>2851</v>
      </c>
      <c r="F72" s="1515">
        <v>11109</v>
      </c>
    </row>
    <row r="73" spans="1:6" s="1514" customFormat="1" ht="17.25" hidden="1" thickTop="1" x14ac:dyDescent="0.3">
      <c r="A73" s="1486">
        <v>42583</v>
      </c>
      <c r="B73" s="1482">
        <v>68655</v>
      </c>
      <c r="C73" s="1483">
        <v>226764</v>
      </c>
      <c r="D73" s="1483">
        <v>22</v>
      </c>
      <c r="E73" s="1483">
        <v>3121</v>
      </c>
      <c r="F73" s="1515">
        <v>10307</v>
      </c>
    </row>
    <row r="74" spans="1:6" s="1514" customFormat="1" ht="17.25" hidden="1" thickTop="1" x14ac:dyDescent="0.3">
      <c r="A74" s="1486">
        <v>42614</v>
      </c>
      <c r="B74" s="1482">
        <v>63895</v>
      </c>
      <c r="C74" s="1483">
        <v>220931</v>
      </c>
      <c r="D74" s="1483">
        <v>21</v>
      </c>
      <c r="E74" s="1483">
        <v>3043</v>
      </c>
      <c r="F74" s="1515">
        <v>10521</v>
      </c>
    </row>
    <row r="75" spans="1:6" s="1514" customFormat="1" ht="17.25" hidden="1" thickTop="1" x14ac:dyDescent="0.3">
      <c r="A75" s="1486">
        <v>42644</v>
      </c>
      <c r="B75" s="1482">
        <v>64811</v>
      </c>
      <c r="C75" s="1483">
        <v>188398</v>
      </c>
      <c r="D75" s="1483">
        <v>21</v>
      </c>
      <c r="E75" s="1483">
        <v>3086</v>
      </c>
      <c r="F75" s="1515">
        <v>8971</v>
      </c>
    </row>
    <row r="76" spans="1:6" s="1514" customFormat="1" ht="17.25" hidden="1" thickTop="1" x14ac:dyDescent="0.3">
      <c r="A76" s="1486">
        <v>42675</v>
      </c>
      <c r="B76" s="1482">
        <v>65062</v>
      </c>
      <c r="C76" s="1483">
        <v>196024</v>
      </c>
      <c r="D76" s="1483">
        <v>21</v>
      </c>
      <c r="E76" s="1483">
        <v>3098</v>
      </c>
      <c r="F76" s="1515">
        <v>9334</v>
      </c>
    </row>
    <row r="77" spans="1:6" s="1514" customFormat="1" ht="17.25" hidden="1" thickTop="1" x14ac:dyDescent="0.3">
      <c r="A77" s="1486">
        <v>42705</v>
      </c>
      <c r="B77" s="1482">
        <v>81451</v>
      </c>
      <c r="C77" s="1483">
        <v>260639</v>
      </c>
      <c r="D77" s="1483">
        <v>22</v>
      </c>
      <c r="E77" s="1483">
        <v>3702</v>
      </c>
      <c r="F77" s="1515">
        <v>11847</v>
      </c>
    </row>
    <row r="78" spans="1:6" s="1514" customFormat="1" ht="17.25" hidden="1" thickTop="1" x14ac:dyDescent="0.3">
      <c r="A78" s="1486">
        <v>42736</v>
      </c>
      <c r="B78" s="1482">
        <v>66836</v>
      </c>
      <c r="C78" s="1483">
        <v>227128</v>
      </c>
      <c r="D78" s="1483">
        <v>21</v>
      </c>
      <c r="E78" s="1483">
        <v>3183</v>
      </c>
      <c r="F78" s="1515">
        <v>10816</v>
      </c>
    </row>
    <row r="79" spans="1:6" s="1514" customFormat="1" ht="17.25" hidden="1" thickTop="1" x14ac:dyDescent="0.3">
      <c r="A79" s="1487">
        <v>42767</v>
      </c>
      <c r="B79" s="1482">
        <v>62308</v>
      </c>
      <c r="C79" s="1483">
        <v>172975</v>
      </c>
      <c r="D79" s="1483">
        <v>17</v>
      </c>
      <c r="E79" s="1483">
        <v>3665</v>
      </c>
      <c r="F79" s="1515">
        <v>10175</v>
      </c>
    </row>
    <row r="80" spans="1:6" s="1514" customFormat="1" ht="17.25" hidden="1" thickTop="1" x14ac:dyDescent="0.3">
      <c r="A80" s="1487">
        <v>42795</v>
      </c>
      <c r="B80" s="1482">
        <v>76832</v>
      </c>
      <c r="C80" s="1483">
        <v>260402</v>
      </c>
      <c r="D80" s="1483">
        <v>22</v>
      </c>
      <c r="E80" s="1483">
        <v>3492</v>
      </c>
      <c r="F80" s="1515">
        <v>11836</v>
      </c>
    </row>
    <row r="81" spans="1:6" s="1514" customFormat="1" ht="17.25" hidden="1" thickTop="1" x14ac:dyDescent="0.3">
      <c r="A81" s="1487">
        <v>42826</v>
      </c>
      <c r="B81" s="1482">
        <v>65388</v>
      </c>
      <c r="C81" s="1483">
        <v>234471</v>
      </c>
      <c r="D81" s="1483">
        <v>20</v>
      </c>
      <c r="E81" s="1483">
        <v>3269</v>
      </c>
      <c r="F81" s="1515">
        <v>11724</v>
      </c>
    </row>
    <row r="82" spans="1:6" s="1514" customFormat="1" ht="17.25" hidden="1" thickTop="1" x14ac:dyDescent="0.3">
      <c r="A82" s="1487">
        <v>42856</v>
      </c>
      <c r="B82" s="1482">
        <v>83833</v>
      </c>
      <c r="C82" s="1483">
        <v>216262</v>
      </c>
      <c r="D82" s="1483">
        <v>22</v>
      </c>
      <c r="E82" s="1483">
        <v>3811</v>
      </c>
      <c r="F82" s="1515">
        <v>9830</v>
      </c>
    </row>
    <row r="83" spans="1:6" s="1514" customFormat="1" ht="17.25" hidden="1" thickTop="1" x14ac:dyDescent="0.3">
      <c r="A83" s="1487">
        <v>42887</v>
      </c>
      <c r="B83" s="1482">
        <v>78973</v>
      </c>
      <c r="C83" s="1483">
        <v>253396</v>
      </c>
      <c r="D83" s="1483">
        <v>21</v>
      </c>
      <c r="E83" s="1483">
        <v>3761</v>
      </c>
      <c r="F83" s="1515">
        <v>12066</v>
      </c>
    </row>
    <row r="84" spans="1:6" s="1514" customFormat="1" ht="17.25" hidden="1" thickTop="1" x14ac:dyDescent="0.3">
      <c r="A84" s="1487">
        <v>42917</v>
      </c>
      <c r="B84" s="1482">
        <v>77852</v>
      </c>
      <c r="C84" s="1483">
        <v>259200</v>
      </c>
      <c r="D84" s="1483">
        <v>21</v>
      </c>
      <c r="E84" s="1483">
        <v>3707</v>
      </c>
      <c r="F84" s="1515">
        <v>12343</v>
      </c>
    </row>
    <row r="85" spans="1:6" s="1514" customFormat="1" ht="17.25" hidden="1" thickTop="1" x14ac:dyDescent="0.3">
      <c r="A85" s="1487">
        <v>42948</v>
      </c>
      <c r="B85" s="1482">
        <v>79598</v>
      </c>
      <c r="C85" s="1483">
        <v>238941</v>
      </c>
      <c r="D85" s="1483">
        <v>23</v>
      </c>
      <c r="E85" s="1483">
        <v>3461</v>
      </c>
      <c r="F85" s="1515">
        <v>10389</v>
      </c>
    </row>
    <row r="86" spans="1:6" s="1514" customFormat="1" ht="17.25" hidden="1" thickTop="1" x14ac:dyDescent="0.3">
      <c r="A86" s="1487">
        <v>42979</v>
      </c>
      <c r="B86" s="1482">
        <v>71140</v>
      </c>
      <c r="C86" s="1483">
        <v>240405</v>
      </c>
      <c r="D86" s="1483">
        <v>21</v>
      </c>
      <c r="E86" s="1483">
        <v>3388</v>
      </c>
      <c r="F86" s="1515">
        <v>11448</v>
      </c>
    </row>
    <row r="87" spans="1:6" s="1514" customFormat="1" ht="17.25" hidden="1" thickTop="1" x14ac:dyDescent="0.3">
      <c r="A87" s="1487">
        <v>43009</v>
      </c>
      <c r="B87" s="1482">
        <v>90624</v>
      </c>
      <c r="C87" s="1483">
        <v>229265</v>
      </c>
      <c r="D87" s="1483">
        <v>21</v>
      </c>
      <c r="E87" s="1483">
        <v>4315</v>
      </c>
      <c r="F87" s="1515">
        <v>10917</v>
      </c>
    </row>
    <row r="88" spans="1:6" s="1514" customFormat="1" ht="17.25" hidden="1" thickTop="1" x14ac:dyDescent="0.3">
      <c r="A88" s="1487">
        <v>43040</v>
      </c>
      <c r="B88" s="1482">
        <v>82355</v>
      </c>
      <c r="C88" s="1483">
        <v>213845</v>
      </c>
      <c r="D88" s="1483">
        <v>20</v>
      </c>
      <c r="E88" s="1483">
        <v>4118</v>
      </c>
      <c r="F88" s="1515">
        <v>10692</v>
      </c>
    </row>
    <row r="89" spans="1:6" s="1514" customFormat="1" ht="17.25" hidden="1" thickTop="1" x14ac:dyDescent="0.3">
      <c r="A89" s="1487">
        <v>43070</v>
      </c>
      <c r="B89" s="1482">
        <v>99690</v>
      </c>
      <c r="C89" s="1483">
        <v>282514</v>
      </c>
      <c r="D89" s="1483">
        <v>20</v>
      </c>
      <c r="E89" s="1483">
        <v>4985</v>
      </c>
      <c r="F89" s="1515">
        <v>14126</v>
      </c>
    </row>
    <row r="90" spans="1:6" s="1514" customFormat="1" ht="17.25" thickTop="1" x14ac:dyDescent="0.3">
      <c r="A90" s="1487">
        <v>43101</v>
      </c>
      <c r="B90" s="1482">
        <v>78536</v>
      </c>
      <c r="C90" s="1483">
        <v>235683</v>
      </c>
      <c r="D90" s="1483">
        <v>19</v>
      </c>
      <c r="E90" s="1483">
        <v>4133</v>
      </c>
      <c r="F90" s="1515">
        <v>12404</v>
      </c>
    </row>
    <row r="91" spans="1:6" s="1514" customFormat="1" x14ac:dyDescent="0.3">
      <c r="A91" s="1487">
        <v>43132</v>
      </c>
      <c r="B91" s="1482">
        <v>86723</v>
      </c>
      <c r="C91" s="1483">
        <v>293041</v>
      </c>
      <c r="D91" s="1483">
        <v>17</v>
      </c>
      <c r="E91" s="1483">
        <v>5101</v>
      </c>
      <c r="F91" s="1515">
        <v>17238</v>
      </c>
    </row>
    <row r="92" spans="1:6" s="1514" customFormat="1" x14ac:dyDescent="0.3">
      <c r="A92" s="1487">
        <v>43160</v>
      </c>
      <c r="B92" s="1482">
        <v>82482</v>
      </c>
      <c r="C92" s="1483">
        <v>247221</v>
      </c>
      <c r="D92" s="1483">
        <v>21</v>
      </c>
      <c r="E92" s="1483">
        <v>3928</v>
      </c>
      <c r="F92" s="1515">
        <v>11772</v>
      </c>
    </row>
    <row r="93" spans="1:6" s="1514" customFormat="1" x14ac:dyDescent="0.3">
      <c r="A93" s="1487">
        <v>43191</v>
      </c>
      <c r="B93" s="1482">
        <v>92093</v>
      </c>
      <c r="C93" s="1483">
        <v>273906</v>
      </c>
      <c r="D93" s="1483">
        <v>21</v>
      </c>
      <c r="E93" s="1483">
        <v>4385</v>
      </c>
      <c r="F93" s="1515">
        <v>13043</v>
      </c>
    </row>
    <row r="94" spans="1:6" s="1514" customFormat="1" x14ac:dyDescent="0.3">
      <c r="A94" s="1487">
        <v>43221</v>
      </c>
      <c r="B94" s="1482">
        <v>91042</v>
      </c>
      <c r="C94" s="1483">
        <v>266885</v>
      </c>
      <c r="D94" s="1483">
        <v>22</v>
      </c>
      <c r="E94" s="1483">
        <v>4138</v>
      </c>
      <c r="F94" s="1515">
        <v>12131</v>
      </c>
    </row>
    <row r="95" spans="1:6" s="1514" customFormat="1" x14ac:dyDescent="0.3">
      <c r="A95" s="1487">
        <v>43252</v>
      </c>
      <c r="B95" s="1482">
        <v>91994</v>
      </c>
      <c r="C95" s="1483">
        <v>267348</v>
      </c>
      <c r="D95" s="1483">
        <v>21</v>
      </c>
      <c r="E95" s="1483">
        <v>4381</v>
      </c>
      <c r="F95" s="1515">
        <v>12731</v>
      </c>
    </row>
    <row r="96" spans="1:6" s="1514" customFormat="1" x14ac:dyDescent="0.3">
      <c r="A96" s="1487">
        <v>43282</v>
      </c>
      <c r="B96" s="1482">
        <v>92490</v>
      </c>
      <c r="C96" s="1483">
        <v>195832</v>
      </c>
      <c r="D96" s="1483">
        <v>22</v>
      </c>
      <c r="E96" s="1483">
        <v>4204</v>
      </c>
      <c r="F96" s="1515">
        <v>8901</v>
      </c>
    </row>
    <row r="97" spans="1:8" s="1514" customFormat="1" x14ac:dyDescent="0.3">
      <c r="A97" s="1487">
        <v>43313</v>
      </c>
      <c r="B97" s="1482">
        <v>91096</v>
      </c>
      <c r="C97" s="1483">
        <v>242535</v>
      </c>
      <c r="D97" s="1483">
        <v>22</v>
      </c>
      <c r="E97" s="1483">
        <v>4141</v>
      </c>
      <c r="F97" s="1515">
        <v>11024</v>
      </c>
    </row>
    <row r="98" spans="1:8" s="1514" customFormat="1" x14ac:dyDescent="0.3">
      <c r="A98" s="1487">
        <v>43344</v>
      </c>
      <c r="B98" s="1482">
        <v>76792</v>
      </c>
      <c r="C98" s="1483">
        <v>194841</v>
      </c>
      <c r="D98" s="1483">
        <v>19</v>
      </c>
      <c r="E98" s="1483">
        <v>4042</v>
      </c>
      <c r="F98" s="1515">
        <v>10255</v>
      </c>
    </row>
    <row r="99" spans="1:8" s="1514" customFormat="1" x14ac:dyDescent="0.3">
      <c r="A99" s="1487">
        <v>43374</v>
      </c>
      <c r="B99" s="1482">
        <v>107212</v>
      </c>
      <c r="C99" s="1483">
        <v>239481</v>
      </c>
      <c r="D99" s="1483">
        <v>23</v>
      </c>
      <c r="E99" s="1483">
        <v>4661</v>
      </c>
      <c r="F99" s="1515">
        <v>10412</v>
      </c>
    </row>
    <row r="100" spans="1:8" s="1514" customFormat="1" x14ac:dyDescent="0.3">
      <c r="A100" s="1487">
        <v>43405</v>
      </c>
      <c r="B100" s="1482">
        <v>93267</v>
      </c>
      <c r="C100" s="1483">
        <v>249899</v>
      </c>
      <c r="D100" s="1483">
        <v>20</v>
      </c>
      <c r="E100" s="1483">
        <v>4663</v>
      </c>
      <c r="F100" s="1515">
        <v>12495</v>
      </c>
    </row>
    <row r="101" spans="1:8" s="1514" customFormat="1" x14ac:dyDescent="0.3">
      <c r="A101" s="1487">
        <v>43435</v>
      </c>
      <c r="B101" s="1482">
        <v>111315</v>
      </c>
      <c r="C101" s="1483">
        <v>295538</v>
      </c>
      <c r="D101" s="1483">
        <v>20</v>
      </c>
      <c r="E101" s="1483">
        <v>5566</v>
      </c>
      <c r="F101" s="1515">
        <v>14777</v>
      </c>
    </row>
    <row r="102" spans="1:8" s="1514" customFormat="1" x14ac:dyDescent="0.3">
      <c r="A102" s="1487">
        <v>43466</v>
      </c>
      <c r="B102" s="1482">
        <v>102170</v>
      </c>
      <c r="C102" s="1483">
        <v>247334</v>
      </c>
      <c r="D102" s="1483">
        <v>20</v>
      </c>
      <c r="E102" s="1483">
        <v>5109</v>
      </c>
      <c r="F102" s="1515">
        <v>12367</v>
      </c>
    </row>
    <row r="103" spans="1:8" s="1514" customFormat="1" x14ac:dyDescent="0.3">
      <c r="A103" s="1487">
        <v>43497</v>
      </c>
      <c r="B103" s="1482">
        <v>86111</v>
      </c>
      <c r="C103" s="1483">
        <v>238735</v>
      </c>
      <c r="D103" s="1483">
        <v>18</v>
      </c>
      <c r="E103" s="1483">
        <v>4784</v>
      </c>
      <c r="F103" s="1515">
        <v>13263</v>
      </c>
    </row>
    <row r="104" spans="1:8" s="1514" customFormat="1" x14ac:dyDescent="0.3">
      <c r="A104" s="1486">
        <v>43525</v>
      </c>
      <c r="B104" s="1482">
        <v>87109</v>
      </c>
      <c r="C104" s="1483">
        <v>244427</v>
      </c>
      <c r="D104" s="1483">
        <v>19</v>
      </c>
      <c r="E104" s="1483">
        <v>4585</v>
      </c>
      <c r="F104" s="1515">
        <v>12865</v>
      </c>
    </row>
    <row r="105" spans="1:8" s="1514" customFormat="1" x14ac:dyDescent="0.3">
      <c r="A105" s="1486">
        <v>43556</v>
      </c>
      <c r="B105" s="1482">
        <v>107169</v>
      </c>
      <c r="C105" s="1483">
        <v>272553</v>
      </c>
      <c r="D105" s="1483">
        <v>22</v>
      </c>
      <c r="E105" s="1483">
        <v>4871</v>
      </c>
      <c r="F105" s="1515">
        <v>12389</v>
      </c>
    </row>
    <row r="106" spans="1:8" s="1514" customFormat="1" x14ac:dyDescent="0.3">
      <c r="A106" s="1486">
        <v>43586</v>
      </c>
      <c r="B106" s="1482">
        <v>103041</v>
      </c>
      <c r="C106" s="1483">
        <v>292643</v>
      </c>
      <c r="D106" s="1483">
        <v>22</v>
      </c>
      <c r="E106" s="1483">
        <v>4684</v>
      </c>
      <c r="F106" s="1515">
        <v>13302</v>
      </c>
    </row>
    <row r="107" spans="1:8" s="1514" customFormat="1" x14ac:dyDescent="0.3">
      <c r="A107" s="1486">
        <v>43617</v>
      </c>
      <c r="B107" s="1482">
        <v>96992</v>
      </c>
      <c r="C107" s="1483">
        <v>321512</v>
      </c>
      <c r="D107" s="1483">
        <v>19</v>
      </c>
      <c r="E107" s="1483">
        <v>5105</v>
      </c>
      <c r="F107" s="1515">
        <v>16922</v>
      </c>
    </row>
    <row r="108" spans="1:8" s="1514" customFormat="1" x14ac:dyDescent="0.3">
      <c r="A108" s="1486">
        <v>43647</v>
      </c>
      <c r="B108" s="1482">
        <v>104816</v>
      </c>
      <c r="C108" s="1483">
        <v>225573</v>
      </c>
      <c r="D108" s="1483">
        <v>24</v>
      </c>
      <c r="E108" s="1483">
        <v>4367</v>
      </c>
      <c r="F108" s="1515">
        <v>9399</v>
      </c>
    </row>
    <row r="109" spans="1:8" s="1514" customFormat="1" x14ac:dyDescent="0.3">
      <c r="A109" s="1486">
        <v>43678</v>
      </c>
      <c r="B109" s="1482">
        <v>93962</v>
      </c>
      <c r="C109" s="1483">
        <v>269150</v>
      </c>
      <c r="D109" s="1483">
        <v>22</v>
      </c>
      <c r="E109" s="1483">
        <v>4271</v>
      </c>
      <c r="F109" s="1515">
        <v>12234</v>
      </c>
    </row>
    <row r="110" spans="1:8" s="1514" customFormat="1" x14ac:dyDescent="0.3">
      <c r="A110" s="1486">
        <v>43709</v>
      </c>
      <c r="B110" s="1482">
        <v>107491</v>
      </c>
      <c r="C110" s="1483">
        <v>246650</v>
      </c>
      <c r="D110" s="1483">
        <v>19</v>
      </c>
      <c r="E110" s="1483">
        <v>5657</v>
      </c>
      <c r="F110" s="1515">
        <v>12982</v>
      </c>
    </row>
    <row r="111" spans="1:8" s="1514" customFormat="1" x14ac:dyDescent="0.3">
      <c r="A111" s="1486">
        <v>43739</v>
      </c>
      <c r="B111" s="1482">
        <v>110379</v>
      </c>
      <c r="C111" s="1483">
        <v>276285</v>
      </c>
      <c r="D111" s="1483">
        <v>23</v>
      </c>
      <c r="E111" s="1483">
        <v>4799</v>
      </c>
      <c r="F111" s="1515">
        <v>12012</v>
      </c>
    </row>
    <row r="112" spans="1:8" s="1514" customFormat="1" x14ac:dyDescent="0.3">
      <c r="A112" s="1486">
        <v>43770</v>
      </c>
      <c r="B112" s="1482">
        <v>92147</v>
      </c>
      <c r="C112" s="1483">
        <v>301442</v>
      </c>
      <c r="D112" s="1483">
        <v>19</v>
      </c>
      <c r="E112" s="1483">
        <v>4850</v>
      </c>
      <c r="F112" s="1515">
        <v>15865.368421052632</v>
      </c>
      <c r="G112" s="1516"/>
      <c r="H112" s="1516"/>
    </row>
    <row r="113" spans="1:8" s="1514" customFormat="1" x14ac:dyDescent="0.3">
      <c r="A113" s="1486">
        <v>43800</v>
      </c>
      <c r="B113" s="1482">
        <v>131738</v>
      </c>
      <c r="C113" s="1483">
        <v>359946</v>
      </c>
      <c r="D113" s="1483">
        <v>20</v>
      </c>
      <c r="E113" s="1483">
        <v>6587</v>
      </c>
      <c r="F113" s="1515">
        <v>17997</v>
      </c>
      <c r="G113" s="1516"/>
      <c r="H113" s="1516"/>
    </row>
    <row r="114" spans="1:8" s="1514" customFormat="1" x14ac:dyDescent="0.3">
      <c r="A114" s="1486">
        <v>43831</v>
      </c>
      <c r="B114" s="1482">
        <v>117273</v>
      </c>
      <c r="C114" s="1483">
        <v>354569</v>
      </c>
      <c r="D114" s="1483">
        <v>21</v>
      </c>
      <c r="E114" s="1483">
        <f>B114/D114</f>
        <v>5584.4285714285716</v>
      </c>
      <c r="F114" s="1515">
        <f>C114/D114</f>
        <v>16884.238095238095</v>
      </c>
      <c r="G114" s="1516"/>
      <c r="H114" s="1516"/>
    </row>
    <row r="115" spans="1:8" s="1514" customFormat="1" x14ac:dyDescent="0.3">
      <c r="A115" s="1486">
        <v>43862</v>
      </c>
      <c r="B115" s="1482">
        <v>88864</v>
      </c>
      <c r="C115" s="1483">
        <v>332152</v>
      </c>
      <c r="D115" s="1483">
        <v>19</v>
      </c>
      <c r="E115" s="1483">
        <v>4677</v>
      </c>
      <c r="F115" s="1515">
        <v>17482</v>
      </c>
      <c r="G115" s="1517"/>
      <c r="H115" s="1516"/>
    </row>
    <row r="116" spans="1:8" s="1514" customFormat="1" x14ac:dyDescent="0.3">
      <c r="A116" s="1486">
        <v>43891</v>
      </c>
      <c r="B116" s="1482">
        <v>97707</v>
      </c>
      <c r="C116" s="1483">
        <v>261527</v>
      </c>
      <c r="D116" s="1483">
        <v>20</v>
      </c>
      <c r="E116" s="1483">
        <v>4885</v>
      </c>
      <c r="F116" s="1515">
        <v>13076</v>
      </c>
      <c r="G116" s="1517"/>
      <c r="H116" s="1516"/>
    </row>
    <row r="117" spans="1:8" s="1514" customFormat="1" x14ac:dyDescent="0.3">
      <c r="A117" s="1486">
        <v>43922</v>
      </c>
      <c r="B117" s="1482">
        <v>92158</v>
      </c>
      <c r="C117" s="1483">
        <v>211732</v>
      </c>
      <c r="D117" s="1483">
        <v>22</v>
      </c>
      <c r="E117" s="1483">
        <v>4189</v>
      </c>
      <c r="F117" s="1515">
        <v>9624</v>
      </c>
      <c r="G117" s="1517"/>
      <c r="H117" s="1516"/>
    </row>
    <row r="118" spans="1:8" s="1514" customFormat="1" x14ac:dyDescent="0.3">
      <c r="A118" s="1486">
        <v>43952</v>
      </c>
      <c r="B118" s="1482">
        <v>94609</v>
      </c>
      <c r="C118" s="1483">
        <v>212297</v>
      </c>
      <c r="D118" s="1483">
        <v>20</v>
      </c>
      <c r="E118" s="1483">
        <v>4730</v>
      </c>
      <c r="F118" s="1515">
        <v>10615</v>
      </c>
      <c r="G118" s="1517"/>
      <c r="H118" s="1516"/>
    </row>
    <row r="119" spans="1:8" s="1514" customFormat="1" x14ac:dyDescent="0.3">
      <c r="A119" s="1486">
        <v>43983</v>
      </c>
      <c r="B119" s="1482">
        <v>134228</v>
      </c>
      <c r="C119" s="1483">
        <v>373434</v>
      </c>
      <c r="D119" s="1483">
        <v>22</v>
      </c>
      <c r="E119" s="1483">
        <v>6101</v>
      </c>
      <c r="F119" s="1515">
        <v>16974</v>
      </c>
      <c r="G119" s="1517"/>
      <c r="H119" s="1516"/>
    </row>
    <row r="120" spans="1:8" s="1514" customFormat="1" x14ac:dyDescent="0.3">
      <c r="A120" s="1486">
        <v>44013</v>
      </c>
      <c r="B120" s="1482">
        <v>113382</v>
      </c>
      <c r="C120" s="1483">
        <v>337960.45621734002</v>
      </c>
      <c r="D120" s="1483">
        <v>23</v>
      </c>
      <c r="E120" s="1483">
        <v>4929.652173913043</v>
      </c>
      <c r="F120" s="1515">
        <v>14693.932879014783</v>
      </c>
      <c r="G120" s="1517"/>
      <c r="H120" s="1516"/>
    </row>
    <row r="121" spans="1:8" s="1514" customFormat="1" x14ac:dyDescent="0.3">
      <c r="A121" s="1486">
        <v>44044</v>
      </c>
      <c r="B121" s="1482">
        <v>102862</v>
      </c>
      <c r="C121" s="1483">
        <v>330240.32741725002</v>
      </c>
      <c r="D121" s="1483">
        <v>21</v>
      </c>
      <c r="E121" s="1483">
        <v>4898.1904761904761</v>
      </c>
      <c r="F121" s="1515">
        <v>15725.729877011905</v>
      </c>
      <c r="G121" s="1517"/>
      <c r="H121" s="1516"/>
    </row>
    <row r="122" spans="1:8" s="1514" customFormat="1" x14ac:dyDescent="0.3">
      <c r="A122" s="1486">
        <v>44075</v>
      </c>
      <c r="B122" s="1482">
        <v>107587</v>
      </c>
      <c r="C122" s="1483">
        <v>367847.95492542</v>
      </c>
      <c r="D122" s="1483">
        <v>22</v>
      </c>
      <c r="E122" s="1483">
        <v>4890.318181818182</v>
      </c>
      <c r="F122" s="1515">
        <v>16720.361587519092</v>
      </c>
      <c r="G122" s="1517"/>
      <c r="H122" s="1516"/>
    </row>
    <row r="123" spans="1:8" s="1514" customFormat="1" x14ac:dyDescent="0.3">
      <c r="A123" s="1486">
        <v>44105</v>
      </c>
      <c r="B123" s="1482">
        <v>100289</v>
      </c>
      <c r="C123" s="1483">
        <v>220600.03425431999</v>
      </c>
      <c r="D123" s="1483">
        <v>22</v>
      </c>
      <c r="E123" s="1483">
        <v>4558.590909090909</v>
      </c>
      <c r="F123" s="1515">
        <v>10027.274284287272</v>
      </c>
      <c r="G123" s="1517"/>
      <c r="H123" s="1516"/>
    </row>
    <row r="124" spans="1:8" s="1514" customFormat="1" x14ac:dyDescent="0.3">
      <c r="A124" s="1486">
        <v>44136</v>
      </c>
      <c r="B124" s="1482">
        <v>128172</v>
      </c>
      <c r="C124" s="1483">
        <v>217055.19184104999</v>
      </c>
      <c r="D124" s="1483">
        <v>20</v>
      </c>
      <c r="E124" s="1483">
        <v>6408.6</v>
      </c>
      <c r="F124" s="1515">
        <v>10852.7595920525</v>
      </c>
      <c r="G124" s="1517"/>
      <c r="H124" s="1516"/>
    </row>
    <row r="125" spans="1:8" s="1514" customFormat="1" x14ac:dyDescent="0.3">
      <c r="A125" s="1486">
        <v>44166</v>
      </c>
      <c r="B125" s="1482">
        <v>147734</v>
      </c>
      <c r="C125" s="1483">
        <f>336284385573.98/1000000</f>
        <v>336284.38557397999</v>
      </c>
      <c r="D125" s="1483">
        <v>22</v>
      </c>
      <c r="E125" s="1483">
        <f>B125/D125</f>
        <v>6715.181818181818</v>
      </c>
      <c r="F125" s="1515">
        <f>C125/D125</f>
        <v>15285.653889726364</v>
      </c>
      <c r="G125" s="1517"/>
      <c r="H125" s="1516"/>
    </row>
    <row r="126" spans="1:8" s="1514" customFormat="1" x14ac:dyDescent="0.3">
      <c r="A126" s="1486">
        <v>44197</v>
      </c>
      <c r="B126" s="1482">
        <v>106431</v>
      </c>
      <c r="C126" s="1483">
        <v>237262</v>
      </c>
      <c r="D126" s="1483">
        <v>19</v>
      </c>
      <c r="E126" s="1483">
        <v>5602</v>
      </c>
      <c r="F126" s="1515">
        <v>12487</v>
      </c>
      <c r="G126" s="1517"/>
      <c r="H126" s="1516"/>
    </row>
    <row r="127" spans="1:8" s="1514" customFormat="1" x14ac:dyDescent="0.3">
      <c r="A127" s="1486">
        <v>44228</v>
      </c>
      <c r="B127" s="1482">
        <v>109610</v>
      </c>
      <c r="C127" s="1483">
        <v>203589</v>
      </c>
      <c r="D127" s="1483">
        <v>18</v>
      </c>
      <c r="E127" s="1483">
        <v>6089</v>
      </c>
      <c r="F127" s="1515">
        <v>11311</v>
      </c>
      <c r="G127" s="1517"/>
      <c r="H127" s="1516"/>
    </row>
    <row r="128" spans="1:8" s="1514" customFormat="1" ht="17.25" thickBot="1" x14ac:dyDescent="0.35">
      <c r="A128" s="1492">
        <v>44256</v>
      </c>
      <c r="B128" s="1493">
        <v>125724</v>
      </c>
      <c r="C128" s="1495">
        <v>290385</v>
      </c>
      <c r="D128" s="1495">
        <v>21</v>
      </c>
      <c r="E128" s="1495">
        <v>5987</v>
      </c>
      <c r="F128" s="1518">
        <v>13828</v>
      </c>
      <c r="G128" s="1517"/>
      <c r="H128" s="1516"/>
    </row>
    <row r="129" spans="1:6" s="1514" customFormat="1" hidden="1" thickTop="1" x14ac:dyDescent="0.3"/>
    <row r="130" spans="1:6" s="1519" customFormat="1" ht="47.25" customHeight="1" thickTop="1" x14ac:dyDescent="0.25">
      <c r="A130" s="3788" t="s">
        <v>3282</v>
      </c>
      <c r="B130" s="3788"/>
      <c r="C130" s="3788"/>
      <c r="D130" s="3788"/>
      <c r="E130" s="3788"/>
      <c r="F130" s="3788"/>
    </row>
    <row r="131" spans="1:6" s="1520" customFormat="1" ht="14.25" x14ac:dyDescent="0.25">
      <c r="A131" s="711" t="s">
        <v>3283</v>
      </c>
      <c r="B131" s="650"/>
      <c r="C131" s="650"/>
      <c r="D131" s="650"/>
      <c r="E131" s="650"/>
      <c r="F131" s="650"/>
    </row>
    <row r="132" spans="1:6" s="1520" customFormat="1" ht="14.25" x14ac:dyDescent="0.25">
      <c r="A132" s="711" t="s">
        <v>3276</v>
      </c>
      <c r="B132" s="650"/>
      <c r="C132" s="650"/>
      <c r="D132" s="650"/>
      <c r="E132" s="650"/>
      <c r="F132" s="650"/>
    </row>
  </sheetData>
  <mergeCells count="2">
    <mergeCell ref="E4:F4"/>
    <mergeCell ref="A130:F130"/>
  </mergeCells>
  <printOptions horizontalCentered="1"/>
  <pageMargins left="0.75" right="0.75" top="0.75" bottom="0.75" header="0.3" footer="0"/>
  <pageSetup paperSize="9" scale="88"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FB056-FD5E-4453-9F43-418A5AB763D3}">
  <sheetPr>
    <pageSetUpPr fitToPage="1"/>
  </sheetPr>
  <dimension ref="A1:G131"/>
  <sheetViews>
    <sheetView zoomScaleNormal="100" zoomScaleSheetLayoutView="110" workbookViewId="0">
      <pane xSplit="1" ySplit="76" topLeftCell="B77" activePane="bottomRight" state="frozen"/>
      <selection activeCell="A25" sqref="A25"/>
      <selection pane="topRight" activeCell="A25" sqref="A25"/>
      <selection pane="bottomLeft" activeCell="A25" sqref="A25"/>
      <selection pane="bottomRight"/>
    </sheetView>
  </sheetViews>
  <sheetFormatPr defaultRowHeight="16.5" x14ac:dyDescent="0.25"/>
  <cols>
    <col min="1" max="1" width="13.42578125" style="1525" customWidth="1"/>
    <col min="2" max="2" width="15.42578125" style="1525" customWidth="1"/>
    <col min="3" max="3" width="13.42578125" style="1525" customWidth="1"/>
    <col min="4" max="4" width="14.42578125" style="1525" bestFit="1" customWidth="1"/>
    <col min="5" max="5" width="13.42578125" style="1525" customWidth="1"/>
    <col min="6" max="6" width="14.85546875" style="1525" customWidth="1"/>
    <col min="7" max="7" width="9.140625" style="1525"/>
    <col min="8" max="256" width="9.140625" style="1526"/>
    <col min="257" max="257" width="13.42578125" style="1526" customWidth="1"/>
    <col min="258" max="258" width="15.42578125" style="1526" customWidth="1"/>
    <col min="259" max="259" width="13.42578125" style="1526" customWidth="1"/>
    <col min="260" max="260" width="14.42578125" style="1526" bestFit="1" customWidth="1"/>
    <col min="261" max="261" width="13.42578125" style="1526" customWidth="1"/>
    <col min="262" max="262" width="14.85546875" style="1526" customWidth="1"/>
    <col min="263" max="512" width="9.140625" style="1526"/>
    <col min="513" max="513" width="13.42578125" style="1526" customWidth="1"/>
    <col min="514" max="514" width="15.42578125" style="1526" customWidth="1"/>
    <col min="515" max="515" width="13.42578125" style="1526" customWidth="1"/>
    <col min="516" max="516" width="14.42578125" style="1526" bestFit="1" customWidth="1"/>
    <col min="517" max="517" width="13.42578125" style="1526" customWidth="1"/>
    <col min="518" max="518" width="14.85546875" style="1526" customWidth="1"/>
    <col min="519" max="768" width="9.140625" style="1526"/>
    <col min="769" max="769" width="13.42578125" style="1526" customWidth="1"/>
    <col min="770" max="770" width="15.42578125" style="1526" customWidth="1"/>
    <col min="771" max="771" width="13.42578125" style="1526" customWidth="1"/>
    <col min="772" max="772" width="14.42578125" style="1526" bestFit="1" customWidth="1"/>
    <col min="773" max="773" width="13.42578125" style="1526" customWidth="1"/>
    <col min="774" max="774" width="14.85546875" style="1526" customWidth="1"/>
    <col min="775" max="1024" width="9.140625" style="1526"/>
    <col min="1025" max="1025" width="13.42578125" style="1526" customWidth="1"/>
    <col min="1026" max="1026" width="15.42578125" style="1526" customWidth="1"/>
    <col min="1027" max="1027" width="13.42578125" style="1526" customWidth="1"/>
    <col min="1028" max="1028" width="14.42578125" style="1526" bestFit="1" customWidth="1"/>
    <col min="1029" max="1029" width="13.42578125" style="1526" customWidth="1"/>
    <col min="1030" max="1030" width="14.85546875" style="1526" customWidth="1"/>
    <col min="1031" max="1280" width="9.140625" style="1526"/>
    <col min="1281" max="1281" width="13.42578125" style="1526" customWidth="1"/>
    <col min="1282" max="1282" width="15.42578125" style="1526" customWidth="1"/>
    <col min="1283" max="1283" width="13.42578125" style="1526" customWidth="1"/>
    <col min="1284" max="1284" width="14.42578125" style="1526" bestFit="1" customWidth="1"/>
    <col min="1285" max="1285" width="13.42578125" style="1526" customWidth="1"/>
    <col min="1286" max="1286" width="14.85546875" style="1526" customWidth="1"/>
    <col min="1287" max="1536" width="9.140625" style="1526"/>
    <col min="1537" max="1537" width="13.42578125" style="1526" customWidth="1"/>
    <col min="1538" max="1538" width="15.42578125" style="1526" customWidth="1"/>
    <col min="1539" max="1539" width="13.42578125" style="1526" customWidth="1"/>
    <col min="1540" max="1540" width="14.42578125" style="1526" bestFit="1" customWidth="1"/>
    <col min="1541" max="1541" width="13.42578125" style="1526" customWidth="1"/>
    <col min="1542" max="1542" width="14.85546875" style="1526" customWidth="1"/>
    <col min="1543" max="1792" width="9.140625" style="1526"/>
    <col min="1793" max="1793" width="13.42578125" style="1526" customWidth="1"/>
    <col min="1794" max="1794" width="15.42578125" style="1526" customWidth="1"/>
    <col min="1795" max="1795" width="13.42578125" style="1526" customWidth="1"/>
    <col min="1796" max="1796" width="14.42578125" style="1526" bestFit="1" customWidth="1"/>
    <col min="1797" max="1797" width="13.42578125" style="1526" customWidth="1"/>
    <col min="1798" max="1798" width="14.85546875" style="1526" customWidth="1"/>
    <col min="1799" max="2048" width="9.140625" style="1526"/>
    <col min="2049" max="2049" width="13.42578125" style="1526" customWidth="1"/>
    <col min="2050" max="2050" width="15.42578125" style="1526" customWidth="1"/>
    <col min="2051" max="2051" width="13.42578125" style="1526" customWidth="1"/>
    <col min="2052" max="2052" width="14.42578125" style="1526" bestFit="1" customWidth="1"/>
    <col min="2053" max="2053" width="13.42578125" style="1526" customWidth="1"/>
    <col min="2054" max="2054" width="14.85546875" style="1526" customWidth="1"/>
    <col min="2055" max="2304" width="9.140625" style="1526"/>
    <col min="2305" max="2305" width="13.42578125" style="1526" customWidth="1"/>
    <col min="2306" max="2306" width="15.42578125" style="1526" customWidth="1"/>
    <col min="2307" max="2307" width="13.42578125" style="1526" customWidth="1"/>
    <col min="2308" max="2308" width="14.42578125" style="1526" bestFit="1" customWidth="1"/>
    <col min="2309" max="2309" width="13.42578125" style="1526" customWidth="1"/>
    <col min="2310" max="2310" width="14.85546875" style="1526" customWidth="1"/>
    <col min="2311" max="2560" width="9.140625" style="1526"/>
    <col min="2561" max="2561" width="13.42578125" style="1526" customWidth="1"/>
    <col min="2562" max="2562" width="15.42578125" style="1526" customWidth="1"/>
    <col min="2563" max="2563" width="13.42578125" style="1526" customWidth="1"/>
    <col min="2564" max="2564" width="14.42578125" style="1526" bestFit="1" customWidth="1"/>
    <col min="2565" max="2565" width="13.42578125" style="1526" customWidth="1"/>
    <col min="2566" max="2566" width="14.85546875" style="1526" customWidth="1"/>
    <col min="2567" max="2816" width="9.140625" style="1526"/>
    <col min="2817" max="2817" width="13.42578125" style="1526" customWidth="1"/>
    <col min="2818" max="2818" width="15.42578125" style="1526" customWidth="1"/>
    <col min="2819" max="2819" width="13.42578125" style="1526" customWidth="1"/>
    <col min="2820" max="2820" width="14.42578125" style="1526" bestFit="1" customWidth="1"/>
    <col min="2821" max="2821" width="13.42578125" style="1526" customWidth="1"/>
    <col min="2822" max="2822" width="14.85546875" style="1526" customWidth="1"/>
    <col min="2823" max="3072" width="9.140625" style="1526"/>
    <col min="3073" max="3073" width="13.42578125" style="1526" customWidth="1"/>
    <col min="3074" max="3074" width="15.42578125" style="1526" customWidth="1"/>
    <col min="3075" max="3075" width="13.42578125" style="1526" customWidth="1"/>
    <col min="3076" max="3076" width="14.42578125" style="1526" bestFit="1" customWidth="1"/>
    <col min="3077" max="3077" width="13.42578125" style="1526" customWidth="1"/>
    <col min="3078" max="3078" width="14.85546875" style="1526" customWidth="1"/>
    <col min="3079" max="3328" width="9.140625" style="1526"/>
    <col min="3329" max="3329" width="13.42578125" style="1526" customWidth="1"/>
    <col min="3330" max="3330" width="15.42578125" style="1526" customWidth="1"/>
    <col min="3331" max="3331" width="13.42578125" style="1526" customWidth="1"/>
    <col min="3332" max="3332" width="14.42578125" style="1526" bestFit="1" customWidth="1"/>
    <col min="3333" max="3333" width="13.42578125" style="1526" customWidth="1"/>
    <col min="3334" max="3334" width="14.85546875" style="1526" customWidth="1"/>
    <col min="3335" max="3584" width="9.140625" style="1526"/>
    <col min="3585" max="3585" width="13.42578125" style="1526" customWidth="1"/>
    <col min="3586" max="3586" width="15.42578125" style="1526" customWidth="1"/>
    <col min="3587" max="3587" width="13.42578125" style="1526" customWidth="1"/>
    <col min="3588" max="3588" width="14.42578125" style="1526" bestFit="1" customWidth="1"/>
    <col min="3589" max="3589" width="13.42578125" style="1526" customWidth="1"/>
    <col min="3590" max="3590" width="14.85546875" style="1526" customWidth="1"/>
    <col min="3591" max="3840" width="9.140625" style="1526"/>
    <col min="3841" max="3841" width="13.42578125" style="1526" customWidth="1"/>
    <col min="3842" max="3842" width="15.42578125" style="1526" customWidth="1"/>
    <col min="3843" max="3843" width="13.42578125" style="1526" customWidth="1"/>
    <col min="3844" max="3844" width="14.42578125" style="1526" bestFit="1" customWidth="1"/>
    <col min="3845" max="3845" width="13.42578125" style="1526" customWidth="1"/>
    <col min="3846" max="3846" width="14.85546875" style="1526" customWidth="1"/>
    <col min="3847" max="4096" width="9.140625" style="1526"/>
    <col min="4097" max="4097" width="13.42578125" style="1526" customWidth="1"/>
    <col min="4098" max="4098" width="15.42578125" style="1526" customWidth="1"/>
    <col min="4099" max="4099" width="13.42578125" style="1526" customWidth="1"/>
    <col min="4100" max="4100" width="14.42578125" style="1526" bestFit="1" customWidth="1"/>
    <col min="4101" max="4101" width="13.42578125" style="1526" customWidth="1"/>
    <col min="4102" max="4102" width="14.85546875" style="1526" customWidth="1"/>
    <col min="4103" max="4352" width="9.140625" style="1526"/>
    <col min="4353" max="4353" width="13.42578125" style="1526" customWidth="1"/>
    <col min="4354" max="4354" width="15.42578125" style="1526" customWidth="1"/>
    <col min="4355" max="4355" width="13.42578125" style="1526" customWidth="1"/>
    <col min="4356" max="4356" width="14.42578125" style="1526" bestFit="1" customWidth="1"/>
    <col min="4357" max="4357" width="13.42578125" style="1526" customWidth="1"/>
    <col min="4358" max="4358" width="14.85546875" style="1526" customWidth="1"/>
    <col min="4359" max="4608" width="9.140625" style="1526"/>
    <col min="4609" max="4609" width="13.42578125" style="1526" customWidth="1"/>
    <col min="4610" max="4610" width="15.42578125" style="1526" customWidth="1"/>
    <col min="4611" max="4611" width="13.42578125" style="1526" customWidth="1"/>
    <col min="4612" max="4612" width="14.42578125" style="1526" bestFit="1" customWidth="1"/>
    <col min="4613" max="4613" width="13.42578125" style="1526" customWidth="1"/>
    <col min="4614" max="4614" width="14.85546875" style="1526" customWidth="1"/>
    <col min="4615" max="4864" width="9.140625" style="1526"/>
    <col min="4865" max="4865" width="13.42578125" style="1526" customWidth="1"/>
    <col min="4866" max="4866" width="15.42578125" style="1526" customWidth="1"/>
    <col min="4867" max="4867" width="13.42578125" style="1526" customWidth="1"/>
    <col min="4868" max="4868" width="14.42578125" style="1526" bestFit="1" customWidth="1"/>
    <col min="4869" max="4869" width="13.42578125" style="1526" customWidth="1"/>
    <col min="4870" max="4870" width="14.85546875" style="1526" customWidth="1"/>
    <col min="4871" max="5120" width="9.140625" style="1526"/>
    <col min="5121" max="5121" width="13.42578125" style="1526" customWidth="1"/>
    <col min="5122" max="5122" width="15.42578125" style="1526" customWidth="1"/>
    <col min="5123" max="5123" width="13.42578125" style="1526" customWidth="1"/>
    <col min="5124" max="5124" width="14.42578125" style="1526" bestFit="1" customWidth="1"/>
    <col min="5125" max="5125" width="13.42578125" style="1526" customWidth="1"/>
    <col min="5126" max="5126" width="14.85546875" style="1526" customWidth="1"/>
    <col min="5127" max="5376" width="9.140625" style="1526"/>
    <col min="5377" max="5377" width="13.42578125" style="1526" customWidth="1"/>
    <col min="5378" max="5378" width="15.42578125" style="1526" customWidth="1"/>
    <col min="5379" max="5379" width="13.42578125" style="1526" customWidth="1"/>
    <col min="5380" max="5380" width="14.42578125" style="1526" bestFit="1" customWidth="1"/>
    <col min="5381" max="5381" width="13.42578125" style="1526" customWidth="1"/>
    <col min="5382" max="5382" width="14.85546875" style="1526" customWidth="1"/>
    <col min="5383" max="5632" width="9.140625" style="1526"/>
    <col min="5633" max="5633" width="13.42578125" style="1526" customWidth="1"/>
    <col min="5634" max="5634" width="15.42578125" style="1526" customWidth="1"/>
    <col min="5635" max="5635" width="13.42578125" style="1526" customWidth="1"/>
    <col min="5636" max="5636" width="14.42578125" style="1526" bestFit="1" customWidth="1"/>
    <col min="5637" max="5637" width="13.42578125" style="1526" customWidth="1"/>
    <col min="5638" max="5638" width="14.85546875" style="1526" customWidth="1"/>
    <col min="5639" max="5888" width="9.140625" style="1526"/>
    <col min="5889" max="5889" width="13.42578125" style="1526" customWidth="1"/>
    <col min="5890" max="5890" width="15.42578125" style="1526" customWidth="1"/>
    <col min="5891" max="5891" width="13.42578125" style="1526" customWidth="1"/>
    <col min="5892" max="5892" width="14.42578125" style="1526" bestFit="1" customWidth="1"/>
    <col min="5893" max="5893" width="13.42578125" style="1526" customWidth="1"/>
    <col min="5894" max="5894" width="14.85546875" style="1526" customWidth="1"/>
    <col min="5895" max="6144" width="9.140625" style="1526"/>
    <col min="6145" max="6145" width="13.42578125" style="1526" customWidth="1"/>
    <col min="6146" max="6146" width="15.42578125" style="1526" customWidth="1"/>
    <col min="6147" max="6147" width="13.42578125" style="1526" customWidth="1"/>
    <col min="6148" max="6148" width="14.42578125" style="1526" bestFit="1" customWidth="1"/>
    <col min="6149" max="6149" width="13.42578125" style="1526" customWidth="1"/>
    <col min="6150" max="6150" width="14.85546875" style="1526" customWidth="1"/>
    <col min="6151" max="6400" width="9.140625" style="1526"/>
    <col min="6401" max="6401" width="13.42578125" style="1526" customWidth="1"/>
    <col min="6402" max="6402" width="15.42578125" style="1526" customWidth="1"/>
    <col min="6403" max="6403" width="13.42578125" style="1526" customWidth="1"/>
    <col min="6404" max="6404" width="14.42578125" style="1526" bestFit="1" customWidth="1"/>
    <col min="6405" max="6405" width="13.42578125" style="1526" customWidth="1"/>
    <col min="6406" max="6406" width="14.85546875" style="1526" customWidth="1"/>
    <col min="6407" max="6656" width="9.140625" style="1526"/>
    <col min="6657" max="6657" width="13.42578125" style="1526" customWidth="1"/>
    <col min="6658" max="6658" width="15.42578125" style="1526" customWidth="1"/>
    <col min="6659" max="6659" width="13.42578125" style="1526" customWidth="1"/>
    <col min="6660" max="6660" width="14.42578125" style="1526" bestFit="1" customWidth="1"/>
    <col min="6661" max="6661" width="13.42578125" style="1526" customWidth="1"/>
    <col min="6662" max="6662" width="14.85546875" style="1526" customWidth="1"/>
    <col min="6663" max="6912" width="9.140625" style="1526"/>
    <col min="6913" max="6913" width="13.42578125" style="1526" customWidth="1"/>
    <col min="6914" max="6914" width="15.42578125" style="1526" customWidth="1"/>
    <col min="6915" max="6915" width="13.42578125" style="1526" customWidth="1"/>
    <col min="6916" max="6916" width="14.42578125" style="1526" bestFit="1" customWidth="1"/>
    <col min="6917" max="6917" width="13.42578125" style="1526" customWidth="1"/>
    <col min="6918" max="6918" width="14.85546875" style="1526" customWidth="1"/>
    <col min="6919" max="7168" width="9.140625" style="1526"/>
    <col min="7169" max="7169" width="13.42578125" style="1526" customWidth="1"/>
    <col min="7170" max="7170" width="15.42578125" style="1526" customWidth="1"/>
    <col min="7171" max="7171" width="13.42578125" style="1526" customWidth="1"/>
    <col min="7172" max="7172" width="14.42578125" style="1526" bestFit="1" customWidth="1"/>
    <col min="7173" max="7173" width="13.42578125" style="1526" customWidth="1"/>
    <col min="7174" max="7174" width="14.85546875" style="1526" customWidth="1"/>
    <col min="7175" max="7424" width="9.140625" style="1526"/>
    <col min="7425" max="7425" width="13.42578125" style="1526" customWidth="1"/>
    <col min="7426" max="7426" width="15.42578125" style="1526" customWidth="1"/>
    <col min="7427" max="7427" width="13.42578125" style="1526" customWidth="1"/>
    <col min="7428" max="7428" width="14.42578125" style="1526" bestFit="1" customWidth="1"/>
    <col min="7429" max="7429" width="13.42578125" style="1526" customWidth="1"/>
    <col min="7430" max="7430" width="14.85546875" style="1526" customWidth="1"/>
    <col min="7431" max="7680" width="9.140625" style="1526"/>
    <col min="7681" max="7681" width="13.42578125" style="1526" customWidth="1"/>
    <col min="7682" max="7682" width="15.42578125" style="1526" customWidth="1"/>
    <col min="7683" max="7683" width="13.42578125" style="1526" customWidth="1"/>
    <col min="7684" max="7684" width="14.42578125" style="1526" bestFit="1" customWidth="1"/>
    <col min="7685" max="7685" width="13.42578125" style="1526" customWidth="1"/>
    <col min="7686" max="7686" width="14.85546875" style="1526" customWidth="1"/>
    <col min="7687" max="7936" width="9.140625" style="1526"/>
    <col min="7937" max="7937" width="13.42578125" style="1526" customWidth="1"/>
    <col min="7938" max="7938" width="15.42578125" style="1526" customWidth="1"/>
    <col min="7939" max="7939" width="13.42578125" style="1526" customWidth="1"/>
    <col min="7940" max="7940" width="14.42578125" style="1526" bestFit="1" customWidth="1"/>
    <col min="7941" max="7941" width="13.42578125" style="1526" customWidth="1"/>
    <col min="7942" max="7942" width="14.85546875" style="1526" customWidth="1"/>
    <col min="7943" max="8192" width="9.140625" style="1526"/>
    <col min="8193" max="8193" width="13.42578125" style="1526" customWidth="1"/>
    <col min="8194" max="8194" width="15.42578125" style="1526" customWidth="1"/>
    <col min="8195" max="8195" width="13.42578125" style="1526" customWidth="1"/>
    <col min="8196" max="8196" width="14.42578125" style="1526" bestFit="1" customWidth="1"/>
    <col min="8197" max="8197" width="13.42578125" style="1526" customWidth="1"/>
    <col min="8198" max="8198" width="14.85546875" style="1526" customWidth="1"/>
    <col min="8199" max="8448" width="9.140625" style="1526"/>
    <col min="8449" max="8449" width="13.42578125" style="1526" customWidth="1"/>
    <col min="8450" max="8450" width="15.42578125" style="1526" customWidth="1"/>
    <col min="8451" max="8451" width="13.42578125" style="1526" customWidth="1"/>
    <col min="8452" max="8452" width="14.42578125" style="1526" bestFit="1" customWidth="1"/>
    <col min="8453" max="8453" width="13.42578125" style="1526" customWidth="1"/>
    <col min="8454" max="8454" width="14.85546875" style="1526" customWidth="1"/>
    <col min="8455" max="8704" width="9.140625" style="1526"/>
    <col min="8705" max="8705" width="13.42578125" style="1526" customWidth="1"/>
    <col min="8706" max="8706" width="15.42578125" style="1526" customWidth="1"/>
    <col min="8707" max="8707" width="13.42578125" style="1526" customWidth="1"/>
    <col min="8708" max="8708" width="14.42578125" style="1526" bestFit="1" customWidth="1"/>
    <col min="8709" max="8709" width="13.42578125" style="1526" customWidth="1"/>
    <col min="8710" max="8710" width="14.85546875" style="1526" customWidth="1"/>
    <col min="8711" max="8960" width="9.140625" style="1526"/>
    <col min="8961" max="8961" width="13.42578125" style="1526" customWidth="1"/>
    <col min="8962" max="8962" width="15.42578125" style="1526" customWidth="1"/>
    <col min="8963" max="8963" width="13.42578125" style="1526" customWidth="1"/>
    <col min="8964" max="8964" width="14.42578125" style="1526" bestFit="1" customWidth="1"/>
    <col min="8965" max="8965" width="13.42578125" style="1526" customWidth="1"/>
    <col min="8966" max="8966" width="14.85546875" style="1526" customWidth="1"/>
    <col min="8967" max="9216" width="9.140625" style="1526"/>
    <col min="9217" max="9217" width="13.42578125" style="1526" customWidth="1"/>
    <col min="9218" max="9218" width="15.42578125" style="1526" customWidth="1"/>
    <col min="9219" max="9219" width="13.42578125" style="1526" customWidth="1"/>
    <col min="9220" max="9220" width="14.42578125" style="1526" bestFit="1" customWidth="1"/>
    <col min="9221" max="9221" width="13.42578125" style="1526" customWidth="1"/>
    <col min="9222" max="9222" width="14.85546875" style="1526" customWidth="1"/>
    <col min="9223" max="9472" width="9.140625" style="1526"/>
    <col min="9473" max="9473" width="13.42578125" style="1526" customWidth="1"/>
    <col min="9474" max="9474" width="15.42578125" style="1526" customWidth="1"/>
    <col min="9475" max="9475" width="13.42578125" style="1526" customWidth="1"/>
    <col min="9476" max="9476" width="14.42578125" style="1526" bestFit="1" customWidth="1"/>
    <col min="9477" max="9477" width="13.42578125" style="1526" customWidth="1"/>
    <col min="9478" max="9478" width="14.85546875" style="1526" customWidth="1"/>
    <col min="9479" max="9728" width="9.140625" style="1526"/>
    <col min="9729" max="9729" width="13.42578125" style="1526" customWidth="1"/>
    <col min="9730" max="9730" width="15.42578125" style="1526" customWidth="1"/>
    <col min="9731" max="9731" width="13.42578125" style="1526" customWidth="1"/>
    <col min="9732" max="9732" width="14.42578125" style="1526" bestFit="1" customWidth="1"/>
    <col min="9733" max="9733" width="13.42578125" style="1526" customWidth="1"/>
    <col min="9734" max="9734" width="14.85546875" style="1526" customWidth="1"/>
    <col min="9735" max="9984" width="9.140625" style="1526"/>
    <col min="9985" max="9985" width="13.42578125" style="1526" customWidth="1"/>
    <col min="9986" max="9986" width="15.42578125" style="1526" customWidth="1"/>
    <col min="9987" max="9987" width="13.42578125" style="1526" customWidth="1"/>
    <col min="9988" max="9988" width="14.42578125" style="1526" bestFit="1" customWidth="1"/>
    <col min="9989" max="9989" width="13.42578125" style="1526" customWidth="1"/>
    <col min="9990" max="9990" width="14.85546875" style="1526" customWidth="1"/>
    <col min="9991" max="10240" width="9.140625" style="1526"/>
    <col min="10241" max="10241" width="13.42578125" style="1526" customWidth="1"/>
    <col min="10242" max="10242" width="15.42578125" style="1526" customWidth="1"/>
    <col min="10243" max="10243" width="13.42578125" style="1526" customWidth="1"/>
    <col min="10244" max="10244" width="14.42578125" style="1526" bestFit="1" customWidth="1"/>
    <col min="10245" max="10245" width="13.42578125" style="1526" customWidth="1"/>
    <col min="10246" max="10246" width="14.85546875" style="1526" customWidth="1"/>
    <col min="10247" max="10496" width="9.140625" style="1526"/>
    <col min="10497" max="10497" width="13.42578125" style="1526" customWidth="1"/>
    <col min="10498" max="10498" width="15.42578125" style="1526" customWidth="1"/>
    <col min="10499" max="10499" width="13.42578125" style="1526" customWidth="1"/>
    <col min="10500" max="10500" width="14.42578125" style="1526" bestFit="1" customWidth="1"/>
    <col min="10501" max="10501" width="13.42578125" style="1526" customWidth="1"/>
    <col min="10502" max="10502" width="14.85546875" style="1526" customWidth="1"/>
    <col min="10503" max="10752" width="9.140625" style="1526"/>
    <col min="10753" max="10753" width="13.42578125" style="1526" customWidth="1"/>
    <col min="10754" max="10754" width="15.42578125" style="1526" customWidth="1"/>
    <col min="10755" max="10755" width="13.42578125" style="1526" customWidth="1"/>
    <col min="10756" max="10756" width="14.42578125" style="1526" bestFit="1" customWidth="1"/>
    <col min="10757" max="10757" width="13.42578125" style="1526" customWidth="1"/>
    <col min="10758" max="10758" width="14.85546875" style="1526" customWidth="1"/>
    <col min="10759" max="11008" width="9.140625" style="1526"/>
    <col min="11009" max="11009" width="13.42578125" style="1526" customWidth="1"/>
    <col min="11010" max="11010" width="15.42578125" style="1526" customWidth="1"/>
    <col min="11011" max="11011" width="13.42578125" style="1526" customWidth="1"/>
    <col min="11012" max="11012" width="14.42578125" style="1526" bestFit="1" customWidth="1"/>
    <col min="11013" max="11013" width="13.42578125" style="1526" customWidth="1"/>
    <col min="11014" max="11014" width="14.85546875" style="1526" customWidth="1"/>
    <col min="11015" max="11264" width="9.140625" style="1526"/>
    <col min="11265" max="11265" width="13.42578125" style="1526" customWidth="1"/>
    <col min="11266" max="11266" width="15.42578125" style="1526" customWidth="1"/>
    <col min="11267" max="11267" width="13.42578125" style="1526" customWidth="1"/>
    <col min="11268" max="11268" width="14.42578125" style="1526" bestFit="1" customWidth="1"/>
    <col min="11269" max="11269" width="13.42578125" style="1526" customWidth="1"/>
    <col min="11270" max="11270" width="14.85546875" style="1526" customWidth="1"/>
    <col min="11271" max="11520" width="9.140625" style="1526"/>
    <col min="11521" max="11521" width="13.42578125" style="1526" customWidth="1"/>
    <col min="11522" max="11522" width="15.42578125" style="1526" customWidth="1"/>
    <col min="11523" max="11523" width="13.42578125" style="1526" customWidth="1"/>
    <col min="11524" max="11524" width="14.42578125" style="1526" bestFit="1" customWidth="1"/>
    <col min="11525" max="11525" width="13.42578125" style="1526" customWidth="1"/>
    <col min="11526" max="11526" width="14.85546875" style="1526" customWidth="1"/>
    <col min="11527" max="11776" width="9.140625" style="1526"/>
    <col min="11777" max="11777" width="13.42578125" style="1526" customWidth="1"/>
    <col min="11778" max="11778" width="15.42578125" style="1526" customWidth="1"/>
    <col min="11779" max="11779" width="13.42578125" style="1526" customWidth="1"/>
    <col min="11780" max="11780" width="14.42578125" style="1526" bestFit="1" customWidth="1"/>
    <col min="11781" max="11781" width="13.42578125" style="1526" customWidth="1"/>
    <col min="11782" max="11782" width="14.85546875" style="1526" customWidth="1"/>
    <col min="11783" max="12032" width="9.140625" style="1526"/>
    <col min="12033" max="12033" width="13.42578125" style="1526" customWidth="1"/>
    <col min="12034" max="12034" width="15.42578125" style="1526" customWidth="1"/>
    <col min="12035" max="12035" width="13.42578125" style="1526" customWidth="1"/>
    <col min="12036" max="12036" width="14.42578125" style="1526" bestFit="1" customWidth="1"/>
    <col min="12037" max="12037" width="13.42578125" style="1526" customWidth="1"/>
    <col min="12038" max="12038" width="14.85546875" style="1526" customWidth="1"/>
    <col min="12039" max="12288" width="9.140625" style="1526"/>
    <col min="12289" max="12289" width="13.42578125" style="1526" customWidth="1"/>
    <col min="12290" max="12290" width="15.42578125" style="1526" customWidth="1"/>
    <col min="12291" max="12291" width="13.42578125" style="1526" customWidth="1"/>
    <col min="12292" max="12292" width="14.42578125" style="1526" bestFit="1" customWidth="1"/>
    <col min="12293" max="12293" width="13.42578125" style="1526" customWidth="1"/>
    <col min="12294" max="12294" width="14.85546875" style="1526" customWidth="1"/>
    <col min="12295" max="12544" width="9.140625" style="1526"/>
    <col min="12545" max="12545" width="13.42578125" style="1526" customWidth="1"/>
    <col min="12546" max="12546" width="15.42578125" style="1526" customWidth="1"/>
    <col min="12547" max="12547" width="13.42578125" style="1526" customWidth="1"/>
    <col min="12548" max="12548" width="14.42578125" style="1526" bestFit="1" customWidth="1"/>
    <col min="12549" max="12549" width="13.42578125" style="1526" customWidth="1"/>
    <col min="12550" max="12550" width="14.85546875" style="1526" customWidth="1"/>
    <col min="12551" max="12800" width="9.140625" style="1526"/>
    <col min="12801" max="12801" width="13.42578125" style="1526" customWidth="1"/>
    <col min="12802" max="12802" width="15.42578125" style="1526" customWidth="1"/>
    <col min="12803" max="12803" width="13.42578125" style="1526" customWidth="1"/>
    <col min="12804" max="12804" width="14.42578125" style="1526" bestFit="1" customWidth="1"/>
    <col min="12805" max="12805" width="13.42578125" style="1526" customWidth="1"/>
    <col min="12806" max="12806" width="14.85546875" style="1526" customWidth="1"/>
    <col min="12807" max="13056" width="9.140625" style="1526"/>
    <col min="13057" max="13057" width="13.42578125" style="1526" customWidth="1"/>
    <col min="13058" max="13058" width="15.42578125" style="1526" customWidth="1"/>
    <col min="13059" max="13059" width="13.42578125" style="1526" customWidth="1"/>
    <col min="13060" max="13060" width="14.42578125" style="1526" bestFit="1" customWidth="1"/>
    <col min="13061" max="13061" width="13.42578125" style="1526" customWidth="1"/>
    <col min="13062" max="13062" width="14.85546875" style="1526" customWidth="1"/>
    <col min="13063" max="13312" width="9.140625" style="1526"/>
    <col min="13313" max="13313" width="13.42578125" style="1526" customWidth="1"/>
    <col min="13314" max="13314" width="15.42578125" style="1526" customWidth="1"/>
    <col min="13315" max="13315" width="13.42578125" style="1526" customWidth="1"/>
    <col min="13316" max="13316" width="14.42578125" style="1526" bestFit="1" customWidth="1"/>
    <col min="13317" max="13317" width="13.42578125" style="1526" customWidth="1"/>
    <col min="13318" max="13318" width="14.85546875" style="1526" customWidth="1"/>
    <col min="13319" max="13568" width="9.140625" style="1526"/>
    <col min="13569" max="13569" width="13.42578125" style="1526" customWidth="1"/>
    <col min="13570" max="13570" width="15.42578125" style="1526" customWidth="1"/>
    <col min="13571" max="13571" width="13.42578125" style="1526" customWidth="1"/>
    <col min="13572" max="13572" width="14.42578125" style="1526" bestFit="1" customWidth="1"/>
    <col min="13573" max="13573" width="13.42578125" style="1526" customWidth="1"/>
    <col min="13574" max="13574" width="14.85546875" style="1526" customWidth="1"/>
    <col min="13575" max="13824" width="9.140625" style="1526"/>
    <col min="13825" max="13825" width="13.42578125" style="1526" customWidth="1"/>
    <col min="13826" max="13826" width="15.42578125" style="1526" customWidth="1"/>
    <col min="13827" max="13827" width="13.42578125" style="1526" customWidth="1"/>
    <col min="13828" max="13828" width="14.42578125" style="1526" bestFit="1" customWidth="1"/>
    <col min="13829" max="13829" width="13.42578125" style="1526" customWidth="1"/>
    <col min="13830" max="13830" width="14.85546875" style="1526" customWidth="1"/>
    <col min="13831" max="14080" width="9.140625" style="1526"/>
    <col min="14081" max="14081" width="13.42578125" style="1526" customWidth="1"/>
    <col min="14082" max="14082" width="15.42578125" style="1526" customWidth="1"/>
    <col min="14083" max="14083" width="13.42578125" style="1526" customWidth="1"/>
    <col min="14084" max="14084" width="14.42578125" style="1526" bestFit="1" customWidth="1"/>
    <col min="14085" max="14085" width="13.42578125" style="1526" customWidth="1"/>
    <col min="14086" max="14086" width="14.85546875" style="1526" customWidth="1"/>
    <col min="14087" max="14336" width="9.140625" style="1526"/>
    <col min="14337" max="14337" width="13.42578125" style="1526" customWidth="1"/>
    <col min="14338" max="14338" width="15.42578125" style="1526" customWidth="1"/>
    <col min="14339" max="14339" width="13.42578125" style="1526" customWidth="1"/>
    <col min="14340" max="14340" width="14.42578125" style="1526" bestFit="1" customWidth="1"/>
    <col min="14341" max="14341" width="13.42578125" style="1526" customWidth="1"/>
    <col min="14342" max="14342" width="14.85546875" style="1526" customWidth="1"/>
    <col min="14343" max="14592" width="9.140625" style="1526"/>
    <col min="14593" max="14593" width="13.42578125" style="1526" customWidth="1"/>
    <col min="14594" max="14594" width="15.42578125" style="1526" customWidth="1"/>
    <col min="14595" max="14595" width="13.42578125" style="1526" customWidth="1"/>
    <col min="14596" max="14596" width="14.42578125" style="1526" bestFit="1" customWidth="1"/>
    <col min="14597" max="14597" width="13.42578125" style="1526" customWidth="1"/>
    <col min="14598" max="14598" width="14.85546875" style="1526" customWidth="1"/>
    <col min="14599" max="14848" width="9.140625" style="1526"/>
    <col min="14849" max="14849" width="13.42578125" style="1526" customWidth="1"/>
    <col min="14850" max="14850" width="15.42578125" style="1526" customWidth="1"/>
    <col min="14851" max="14851" width="13.42578125" style="1526" customWidth="1"/>
    <col min="14852" max="14852" width="14.42578125" style="1526" bestFit="1" customWidth="1"/>
    <col min="14853" max="14853" width="13.42578125" style="1526" customWidth="1"/>
    <col min="14854" max="14854" width="14.85546875" style="1526" customWidth="1"/>
    <col min="14855" max="15104" width="9.140625" style="1526"/>
    <col min="15105" max="15105" width="13.42578125" style="1526" customWidth="1"/>
    <col min="15106" max="15106" width="15.42578125" style="1526" customWidth="1"/>
    <col min="15107" max="15107" width="13.42578125" style="1526" customWidth="1"/>
    <col min="15108" max="15108" width="14.42578125" style="1526" bestFit="1" customWidth="1"/>
    <col min="15109" max="15109" width="13.42578125" style="1526" customWidth="1"/>
    <col min="15110" max="15110" width="14.85546875" style="1526" customWidth="1"/>
    <col min="15111" max="15360" width="9.140625" style="1526"/>
    <col min="15361" max="15361" width="13.42578125" style="1526" customWidth="1"/>
    <col min="15362" max="15362" width="15.42578125" style="1526" customWidth="1"/>
    <col min="15363" max="15363" width="13.42578125" style="1526" customWidth="1"/>
    <col min="15364" max="15364" width="14.42578125" style="1526" bestFit="1" customWidth="1"/>
    <col min="15365" max="15365" width="13.42578125" style="1526" customWidth="1"/>
    <col min="15366" max="15366" width="14.85546875" style="1526" customWidth="1"/>
    <col min="15367" max="15616" width="9.140625" style="1526"/>
    <col min="15617" max="15617" width="13.42578125" style="1526" customWidth="1"/>
    <col min="15618" max="15618" width="15.42578125" style="1526" customWidth="1"/>
    <col min="15619" max="15619" width="13.42578125" style="1526" customWidth="1"/>
    <col min="15620" max="15620" width="14.42578125" style="1526" bestFit="1" customWidth="1"/>
    <col min="15621" max="15621" width="13.42578125" style="1526" customWidth="1"/>
    <col min="15622" max="15622" width="14.85546875" style="1526" customWidth="1"/>
    <col min="15623" max="15872" width="9.140625" style="1526"/>
    <col min="15873" max="15873" width="13.42578125" style="1526" customWidth="1"/>
    <col min="15874" max="15874" width="15.42578125" style="1526" customWidth="1"/>
    <col min="15875" max="15875" width="13.42578125" style="1526" customWidth="1"/>
    <col min="15876" max="15876" width="14.42578125" style="1526" bestFit="1" customWidth="1"/>
    <col min="15877" max="15877" width="13.42578125" style="1526" customWidth="1"/>
    <col min="15878" max="15878" width="14.85546875" style="1526" customWidth="1"/>
    <col min="15879" max="16128" width="9.140625" style="1526"/>
    <col min="16129" max="16129" width="13.42578125" style="1526" customWidth="1"/>
    <col min="16130" max="16130" width="15.42578125" style="1526" customWidth="1"/>
    <col min="16131" max="16131" width="13.42578125" style="1526" customWidth="1"/>
    <col min="16132" max="16132" width="14.42578125" style="1526" bestFit="1" customWidth="1"/>
    <col min="16133" max="16133" width="13.42578125" style="1526" customWidth="1"/>
    <col min="16134" max="16134" width="14.85546875" style="1526" customWidth="1"/>
    <col min="16135" max="16384" width="9.140625" style="1526"/>
  </cols>
  <sheetData>
    <row r="1" spans="1:7" s="1521" customFormat="1" ht="19.5" customHeight="1" x14ac:dyDescent="0.25">
      <c r="A1" s="1454" t="s">
        <v>3284</v>
      </c>
    </row>
    <row r="2" spans="1:7" s="1521" customFormat="1" ht="17.25" x14ac:dyDescent="0.25">
      <c r="A2" s="1454" t="s">
        <v>3285</v>
      </c>
      <c r="B2" s="1522"/>
    </row>
    <row r="3" spans="1:7" ht="12.75" customHeight="1" thickBot="1" x14ac:dyDescent="0.3">
      <c r="A3" s="1523"/>
      <c r="B3" s="1524"/>
      <c r="C3" s="1524"/>
      <c r="D3" s="1524"/>
      <c r="E3" s="1524"/>
      <c r="F3" s="1524"/>
    </row>
    <row r="4" spans="1:7" s="1532" customFormat="1" ht="50.1" customHeight="1" thickTop="1" thickBot="1" x14ac:dyDescent="0.3">
      <c r="A4" s="1527"/>
      <c r="B4" s="1528" t="s">
        <v>3286</v>
      </c>
      <c r="C4" s="1528" t="s">
        <v>3287</v>
      </c>
      <c r="D4" s="1529" t="s">
        <v>3158</v>
      </c>
      <c r="E4" s="1530" t="s">
        <v>3288</v>
      </c>
      <c r="F4" s="1531" t="s">
        <v>3289</v>
      </c>
    </row>
    <row r="5" spans="1:7" s="1533" customFormat="1" ht="15" hidden="1" customHeight="1" x14ac:dyDescent="0.25">
      <c r="A5" s="1486">
        <v>40179</v>
      </c>
      <c r="B5" s="1482">
        <v>5914</v>
      </c>
      <c r="C5" s="1483" t="s">
        <v>367</v>
      </c>
      <c r="D5" s="1483">
        <v>1734</v>
      </c>
      <c r="E5" s="1483" t="s">
        <v>367</v>
      </c>
      <c r="F5" s="1515" t="s">
        <v>367</v>
      </c>
    </row>
    <row r="6" spans="1:7" s="1534" customFormat="1" ht="15" hidden="1" customHeight="1" x14ac:dyDescent="0.25">
      <c r="A6" s="1486">
        <v>40210</v>
      </c>
      <c r="B6" s="1482">
        <v>36283</v>
      </c>
      <c r="C6" s="1483" t="s">
        <v>367</v>
      </c>
      <c r="D6" s="1483" t="s">
        <v>367</v>
      </c>
      <c r="E6" s="1483" t="s">
        <v>367</v>
      </c>
      <c r="F6" s="1515" t="s">
        <v>367</v>
      </c>
      <c r="G6" s="1533"/>
    </row>
    <row r="7" spans="1:7" s="1534" customFormat="1" ht="15" hidden="1" customHeight="1" x14ac:dyDescent="0.25">
      <c r="A7" s="1486">
        <v>40238</v>
      </c>
      <c r="B7" s="1482">
        <v>5631262</v>
      </c>
      <c r="C7" s="1483">
        <v>2527</v>
      </c>
      <c r="D7" s="1483">
        <v>25135</v>
      </c>
      <c r="E7" s="1483" t="s">
        <v>367</v>
      </c>
      <c r="F7" s="1515" t="s">
        <v>367</v>
      </c>
      <c r="G7" s="1533"/>
    </row>
    <row r="8" spans="1:7" s="1534" customFormat="1" ht="15" hidden="1" customHeight="1" x14ac:dyDescent="0.25">
      <c r="A8" s="1486">
        <v>40269</v>
      </c>
      <c r="B8" s="1482">
        <v>261209</v>
      </c>
      <c r="C8" s="1483">
        <v>141027</v>
      </c>
      <c r="D8" s="1483">
        <v>285999</v>
      </c>
      <c r="E8" s="1483" t="s">
        <v>367</v>
      </c>
      <c r="F8" s="1515" t="s">
        <v>367</v>
      </c>
      <c r="G8" s="1533"/>
    </row>
    <row r="9" spans="1:7" s="1534" customFormat="1" ht="15" hidden="1" customHeight="1" x14ac:dyDescent="0.25">
      <c r="A9" s="1486">
        <v>40299</v>
      </c>
      <c r="B9" s="1482">
        <v>317114</v>
      </c>
      <c r="C9" s="1483">
        <v>1834</v>
      </c>
      <c r="D9" s="1483">
        <v>680</v>
      </c>
      <c r="E9" s="1483" t="s">
        <v>367</v>
      </c>
      <c r="F9" s="1515" t="s">
        <v>367</v>
      </c>
      <c r="G9" s="1533"/>
    </row>
    <row r="10" spans="1:7" s="1534" customFormat="1" ht="15" hidden="1" customHeight="1" x14ac:dyDescent="0.25">
      <c r="A10" s="1486">
        <v>40330</v>
      </c>
      <c r="B10" s="1482">
        <v>17493394</v>
      </c>
      <c r="C10" s="1483">
        <v>109726</v>
      </c>
      <c r="D10" s="1483">
        <v>737439</v>
      </c>
      <c r="E10" s="1483" t="s">
        <v>367</v>
      </c>
      <c r="F10" s="1515" t="s">
        <v>367</v>
      </c>
      <c r="G10" s="1533"/>
    </row>
    <row r="11" spans="1:7" s="1534" customFormat="1" ht="15" hidden="1" customHeight="1" x14ac:dyDescent="0.25">
      <c r="A11" s="1486">
        <v>40360</v>
      </c>
      <c r="B11" s="1482">
        <v>2123979</v>
      </c>
      <c r="C11" s="1483">
        <v>866</v>
      </c>
      <c r="D11" s="1483">
        <v>953488</v>
      </c>
      <c r="E11" s="1483" t="s">
        <v>367</v>
      </c>
      <c r="F11" s="1515" t="s">
        <v>367</v>
      </c>
      <c r="G11" s="1533"/>
    </row>
    <row r="12" spans="1:7" s="1534" customFormat="1" ht="15" hidden="1" customHeight="1" x14ac:dyDescent="0.25">
      <c r="A12" s="1486">
        <v>40391</v>
      </c>
      <c r="B12" s="1482">
        <v>595552</v>
      </c>
      <c r="C12" s="1483" t="s">
        <v>367</v>
      </c>
      <c r="D12" s="1483">
        <v>9358</v>
      </c>
      <c r="E12" s="1483" t="s">
        <v>367</v>
      </c>
      <c r="F12" s="1515" t="s">
        <v>367</v>
      </c>
      <c r="G12" s="1533"/>
    </row>
    <row r="13" spans="1:7" s="1534" customFormat="1" ht="15" hidden="1" customHeight="1" x14ac:dyDescent="0.25">
      <c r="A13" s="1486">
        <v>40422</v>
      </c>
      <c r="B13" s="1482">
        <v>11209868</v>
      </c>
      <c r="C13" s="1483">
        <v>132114</v>
      </c>
      <c r="D13" s="1483">
        <v>402628</v>
      </c>
      <c r="E13" s="1483" t="s">
        <v>367</v>
      </c>
      <c r="F13" s="1515" t="s">
        <v>367</v>
      </c>
      <c r="G13" s="1533"/>
    </row>
    <row r="14" spans="1:7" s="1534" customFormat="1" ht="15" hidden="1" customHeight="1" x14ac:dyDescent="0.25">
      <c r="A14" s="1486">
        <v>40452</v>
      </c>
      <c r="B14" s="1482">
        <v>1114121</v>
      </c>
      <c r="C14" s="1483">
        <v>159410</v>
      </c>
      <c r="D14" s="1483">
        <v>4540</v>
      </c>
      <c r="E14" s="1483" t="s">
        <v>367</v>
      </c>
      <c r="F14" s="1515" t="s">
        <v>367</v>
      </c>
      <c r="G14" s="1533"/>
    </row>
    <row r="15" spans="1:7" s="1534" customFormat="1" ht="15" hidden="1" customHeight="1" x14ac:dyDescent="0.25">
      <c r="A15" s="1486">
        <v>40483</v>
      </c>
      <c r="B15" s="1482">
        <v>798847</v>
      </c>
      <c r="C15" s="1483">
        <v>105</v>
      </c>
      <c r="D15" s="1483">
        <v>43355</v>
      </c>
      <c r="E15" s="1483" t="s">
        <v>367</v>
      </c>
      <c r="F15" s="1515" t="s">
        <v>367</v>
      </c>
      <c r="G15" s="1533"/>
    </row>
    <row r="16" spans="1:7" s="1534" customFormat="1" ht="15" hidden="1" customHeight="1" x14ac:dyDescent="0.25">
      <c r="A16" s="1486">
        <v>40522</v>
      </c>
      <c r="B16" s="1482">
        <v>12250666</v>
      </c>
      <c r="C16" s="1483">
        <v>228749</v>
      </c>
      <c r="D16" s="1483">
        <v>442063</v>
      </c>
      <c r="E16" s="1483" t="s">
        <v>367</v>
      </c>
      <c r="F16" s="1515" t="s">
        <v>367</v>
      </c>
      <c r="G16" s="1533"/>
    </row>
    <row r="17" spans="1:7" s="1534" customFormat="1" ht="15" hidden="1" customHeight="1" x14ac:dyDescent="0.25">
      <c r="A17" s="1486" t="s">
        <v>3290</v>
      </c>
      <c r="B17" s="1482">
        <v>42710761.229999997</v>
      </c>
      <c r="C17" s="1483">
        <v>20051764.09</v>
      </c>
      <c r="D17" s="1483">
        <v>85130197.120000005</v>
      </c>
      <c r="E17" s="1483" t="s">
        <v>367</v>
      </c>
      <c r="F17" s="1515" t="s">
        <v>367</v>
      </c>
      <c r="G17" s="1533"/>
    </row>
    <row r="18" spans="1:7" s="1534" customFormat="1" ht="15" hidden="1" customHeight="1" x14ac:dyDescent="0.25">
      <c r="A18" s="1486">
        <v>40575</v>
      </c>
      <c r="B18" s="1482">
        <v>123920650</v>
      </c>
      <c r="C18" s="1483">
        <v>32240708</v>
      </c>
      <c r="D18" s="1483">
        <v>123847523</v>
      </c>
      <c r="E18" s="1483" t="s">
        <v>367</v>
      </c>
      <c r="F18" s="1515" t="s">
        <v>367</v>
      </c>
      <c r="G18" s="1533"/>
    </row>
    <row r="19" spans="1:7" s="1534" customFormat="1" ht="15" hidden="1" customHeight="1" x14ac:dyDescent="0.25">
      <c r="A19" s="1486">
        <v>40603</v>
      </c>
      <c r="B19" s="1482">
        <v>99294349</v>
      </c>
      <c r="C19" s="1483">
        <v>25082461</v>
      </c>
      <c r="D19" s="1483">
        <v>222570228</v>
      </c>
      <c r="E19" s="1483" t="s">
        <v>367</v>
      </c>
      <c r="F19" s="1515" t="s">
        <v>367</v>
      </c>
      <c r="G19" s="1533"/>
    </row>
    <row r="20" spans="1:7" s="1534" customFormat="1" ht="15" hidden="1" customHeight="1" x14ac:dyDescent="0.25">
      <c r="A20" s="1486">
        <v>40634</v>
      </c>
      <c r="B20" s="1482">
        <v>29858403</v>
      </c>
      <c r="C20" s="1483">
        <v>3530757</v>
      </c>
      <c r="D20" s="1483">
        <v>88100029</v>
      </c>
      <c r="E20" s="1483" t="s">
        <v>367</v>
      </c>
      <c r="F20" s="1515" t="s">
        <v>367</v>
      </c>
      <c r="G20" s="1533"/>
    </row>
    <row r="21" spans="1:7" s="1534" customFormat="1" ht="15" hidden="1" customHeight="1" x14ac:dyDescent="0.25">
      <c r="A21" s="1486">
        <v>40664</v>
      </c>
      <c r="B21" s="1482">
        <v>97627671</v>
      </c>
      <c r="C21" s="1483">
        <v>7238224</v>
      </c>
      <c r="D21" s="1483">
        <v>63187907</v>
      </c>
      <c r="E21" s="1483" t="s">
        <v>367</v>
      </c>
      <c r="F21" s="1515" t="s">
        <v>367</v>
      </c>
      <c r="G21" s="1533"/>
    </row>
    <row r="22" spans="1:7" s="1534" customFormat="1" ht="15" hidden="1" customHeight="1" x14ac:dyDescent="0.25">
      <c r="A22" s="1486">
        <v>40695</v>
      </c>
      <c r="B22" s="1482">
        <v>243294149</v>
      </c>
      <c r="C22" s="1483">
        <v>6541718</v>
      </c>
      <c r="D22" s="1483">
        <v>175521436</v>
      </c>
      <c r="E22" s="1483" t="s">
        <v>367</v>
      </c>
      <c r="F22" s="1515" t="s">
        <v>367</v>
      </c>
      <c r="G22" s="1533"/>
    </row>
    <row r="23" spans="1:7" s="1534" customFormat="1" ht="15" hidden="1" customHeight="1" x14ac:dyDescent="0.25">
      <c r="A23" s="1486">
        <v>40725</v>
      </c>
      <c r="B23" s="1482">
        <v>95678196</v>
      </c>
      <c r="C23" s="1483">
        <v>41123886</v>
      </c>
      <c r="D23" s="1483">
        <v>87007348</v>
      </c>
      <c r="E23" s="1483" t="s">
        <v>367</v>
      </c>
      <c r="F23" s="1515" t="s">
        <v>367</v>
      </c>
      <c r="G23" s="1533"/>
    </row>
    <row r="24" spans="1:7" s="1534" customFormat="1" ht="15" hidden="1" customHeight="1" x14ac:dyDescent="0.25">
      <c r="A24" s="1486">
        <v>40756</v>
      </c>
      <c r="B24" s="1482">
        <v>56293259</v>
      </c>
      <c r="C24" s="1483">
        <v>10259906</v>
      </c>
      <c r="D24" s="1483">
        <v>5818117</v>
      </c>
      <c r="E24" s="1483" t="s">
        <v>367</v>
      </c>
      <c r="F24" s="1515" t="s">
        <v>367</v>
      </c>
      <c r="G24" s="1533"/>
    </row>
    <row r="25" spans="1:7" s="1534" customFormat="1" ht="15" hidden="1" customHeight="1" x14ac:dyDescent="0.25">
      <c r="A25" s="1486">
        <v>40787</v>
      </c>
      <c r="B25" s="1482">
        <v>154997328</v>
      </c>
      <c r="C25" s="1483">
        <v>49993959</v>
      </c>
      <c r="D25" s="1483">
        <v>65697275</v>
      </c>
      <c r="E25" s="1483" t="s">
        <v>367</v>
      </c>
      <c r="F25" s="1515" t="s">
        <v>367</v>
      </c>
      <c r="G25" s="1533"/>
    </row>
    <row r="26" spans="1:7" s="1534" customFormat="1" ht="15" hidden="1" customHeight="1" x14ac:dyDescent="0.25">
      <c r="A26" s="1486">
        <v>40817</v>
      </c>
      <c r="B26" s="1482">
        <v>118639609</v>
      </c>
      <c r="C26" s="1483">
        <v>147606114</v>
      </c>
      <c r="D26" s="1483">
        <v>12133244</v>
      </c>
      <c r="E26" s="1483" t="s">
        <v>367</v>
      </c>
      <c r="F26" s="1515" t="s">
        <v>367</v>
      </c>
      <c r="G26" s="1533"/>
    </row>
    <row r="27" spans="1:7" s="1534" customFormat="1" ht="15" hidden="1" customHeight="1" x14ac:dyDescent="0.25">
      <c r="A27" s="1486">
        <v>40848</v>
      </c>
      <c r="B27" s="1482">
        <v>110148458</v>
      </c>
      <c r="C27" s="1483">
        <v>118824093</v>
      </c>
      <c r="D27" s="1483">
        <v>54402021</v>
      </c>
      <c r="E27" s="1483" t="s">
        <v>367</v>
      </c>
      <c r="F27" s="1515" t="s">
        <v>367</v>
      </c>
      <c r="G27" s="1533"/>
    </row>
    <row r="28" spans="1:7" s="1534" customFormat="1" ht="15" hidden="1" customHeight="1" x14ac:dyDescent="0.25">
      <c r="A28" s="1486">
        <v>40878</v>
      </c>
      <c r="B28" s="1482">
        <v>218896482.87</v>
      </c>
      <c r="C28" s="1483">
        <v>109118764.59</v>
      </c>
      <c r="D28" s="1483">
        <v>101581718.31</v>
      </c>
      <c r="E28" s="1483" t="s">
        <v>367</v>
      </c>
      <c r="F28" s="1515" t="s">
        <v>367</v>
      </c>
      <c r="G28" s="1533"/>
    </row>
    <row r="29" spans="1:7" s="1534" customFormat="1" ht="18.600000000000001" hidden="1" customHeight="1" x14ac:dyDescent="0.25">
      <c r="A29" s="1486">
        <v>40909</v>
      </c>
      <c r="B29" s="1482">
        <v>67205197</v>
      </c>
      <c r="C29" s="1483">
        <v>86124266</v>
      </c>
      <c r="D29" s="1483">
        <v>130921956</v>
      </c>
      <c r="E29" s="1483" t="s">
        <v>367</v>
      </c>
      <c r="F29" s="1515" t="s">
        <v>367</v>
      </c>
      <c r="G29" s="1533"/>
    </row>
    <row r="30" spans="1:7" s="1534" customFormat="1" ht="18.600000000000001" hidden="1" customHeight="1" x14ac:dyDescent="0.25">
      <c r="A30" s="1486">
        <v>40940</v>
      </c>
      <c r="B30" s="1482">
        <v>63186761</v>
      </c>
      <c r="C30" s="1483">
        <v>18290075</v>
      </c>
      <c r="D30" s="1483">
        <v>156104652</v>
      </c>
      <c r="E30" s="1483" t="s">
        <v>367</v>
      </c>
      <c r="F30" s="1515" t="s">
        <v>367</v>
      </c>
      <c r="G30" s="1533"/>
    </row>
    <row r="31" spans="1:7" s="1534" customFormat="1" ht="18.600000000000001" hidden="1" customHeight="1" x14ac:dyDescent="0.25">
      <c r="A31" s="1486" t="s">
        <v>3291</v>
      </c>
      <c r="B31" s="1482">
        <v>77590526</v>
      </c>
      <c r="C31" s="1483">
        <v>4777455</v>
      </c>
      <c r="D31" s="1483">
        <v>193807221</v>
      </c>
      <c r="E31" s="1483">
        <v>202000</v>
      </c>
      <c r="F31" s="1515">
        <v>102000</v>
      </c>
      <c r="G31" s="1533"/>
    </row>
    <row r="32" spans="1:7" s="1534" customFormat="1" ht="18.600000000000001" hidden="1" customHeight="1" x14ac:dyDescent="0.25">
      <c r="A32" s="1486">
        <v>41000</v>
      </c>
      <c r="B32" s="1482">
        <v>89966108</v>
      </c>
      <c r="C32" s="1483">
        <v>4694300</v>
      </c>
      <c r="D32" s="1483">
        <v>22166126</v>
      </c>
      <c r="E32" s="1483" t="s">
        <v>367</v>
      </c>
      <c r="F32" s="1515">
        <v>20000</v>
      </c>
      <c r="G32" s="1533"/>
    </row>
    <row r="33" spans="1:7" s="1534" customFormat="1" ht="18.600000000000001" hidden="1" customHeight="1" x14ac:dyDescent="0.25">
      <c r="A33" s="1486">
        <v>41030</v>
      </c>
      <c r="B33" s="1482">
        <v>57865612</v>
      </c>
      <c r="C33" s="1483">
        <v>4537372</v>
      </c>
      <c r="D33" s="1483">
        <v>32092133</v>
      </c>
      <c r="E33" s="1483" t="s">
        <v>367</v>
      </c>
      <c r="F33" s="1515" t="s">
        <v>367</v>
      </c>
      <c r="G33" s="1533"/>
    </row>
    <row r="34" spans="1:7" s="1534" customFormat="1" ht="18.600000000000001" hidden="1" customHeight="1" x14ac:dyDescent="0.25">
      <c r="A34" s="1486">
        <v>41061</v>
      </c>
      <c r="B34" s="1482">
        <v>229005570</v>
      </c>
      <c r="C34" s="1483">
        <v>98201094</v>
      </c>
      <c r="D34" s="1483">
        <v>95352323</v>
      </c>
      <c r="E34" s="1483">
        <v>20000</v>
      </c>
      <c r="F34" s="1515">
        <v>200000</v>
      </c>
      <c r="G34" s="1533"/>
    </row>
    <row r="35" spans="1:7" s="1534" customFormat="1" ht="18.600000000000001" hidden="1" customHeight="1" x14ac:dyDescent="0.25">
      <c r="A35" s="1486">
        <v>41091</v>
      </c>
      <c r="B35" s="1482">
        <v>179729112</v>
      </c>
      <c r="C35" s="1483">
        <v>130501823</v>
      </c>
      <c r="D35" s="1483">
        <v>136179553</v>
      </c>
      <c r="E35" s="1483">
        <v>10000</v>
      </c>
      <c r="F35" s="1515">
        <v>50000</v>
      </c>
      <c r="G35" s="1533"/>
    </row>
    <row r="36" spans="1:7" s="1534" customFormat="1" ht="18.600000000000001" hidden="1" customHeight="1" x14ac:dyDescent="0.25">
      <c r="A36" s="1486">
        <v>41122</v>
      </c>
      <c r="B36" s="1482">
        <v>56293259</v>
      </c>
      <c r="C36" s="1483">
        <v>10259906</v>
      </c>
      <c r="D36" s="1483">
        <v>5818117</v>
      </c>
      <c r="E36" s="1483"/>
      <c r="F36" s="1515"/>
      <c r="G36" s="1533"/>
    </row>
    <row r="37" spans="1:7" s="1534" customFormat="1" ht="18.600000000000001" hidden="1" customHeight="1" x14ac:dyDescent="0.25">
      <c r="A37" s="1486">
        <v>41153</v>
      </c>
      <c r="B37" s="1482">
        <v>86502356</v>
      </c>
      <c r="C37" s="1483">
        <v>9571051</v>
      </c>
      <c r="D37" s="1483">
        <v>165668582</v>
      </c>
      <c r="E37" s="1483">
        <v>637161</v>
      </c>
      <c r="F37" s="1515">
        <v>18571203</v>
      </c>
      <c r="G37" s="1533"/>
    </row>
    <row r="38" spans="1:7" s="1534" customFormat="1" ht="18.600000000000001" hidden="1" customHeight="1" x14ac:dyDescent="0.25">
      <c r="A38" s="1486">
        <v>41183</v>
      </c>
      <c r="B38" s="1482">
        <v>159774119</v>
      </c>
      <c r="C38" s="1483">
        <v>18762159</v>
      </c>
      <c r="D38" s="1483">
        <v>9251408</v>
      </c>
      <c r="E38" s="1483">
        <v>2809135</v>
      </c>
      <c r="F38" s="1515">
        <v>15861760</v>
      </c>
      <c r="G38" s="1533"/>
    </row>
    <row r="39" spans="1:7" s="1534" customFormat="1" ht="18.600000000000001" hidden="1" customHeight="1" x14ac:dyDescent="0.25">
      <c r="A39" s="1486">
        <v>41214</v>
      </c>
      <c r="B39" s="1482">
        <v>177652454</v>
      </c>
      <c r="C39" s="1483">
        <v>5602096</v>
      </c>
      <c r="D39" s="1483">
        <v>139653634</v>
      </c>
      <c r="E39" s="1483">
        <v>416711</v>
      </c>
      <c r="F39" s="1515">
        <v>7245472</v>
      </c>
      <c r="G39" s="1533"/>
    </row>
    <row r="40" spans="1:7" s="1534" customFormat="1" ht="18.600000000000001" hidden="1" customHeight="1" x14ac:dyDescent="0.25">
      <c r="A40" s="1486">
        <v>41244</v>
      </c>
      <c r="B40" s="1482">
        <v>208473917</v>
      </c>
      <c r="C40" s="1483">
        <v>10945983</v>
      </c>
      <c r="D40" s="1483">
        <v>308800446</v>
      </c>
      <c r="E40" s="1483">
        <v>424096</v>
      </c>
      <c r="F40" s="1515">
        <v>53286689</v>
      </c>
      <c r="G40" s="1533"/>
    </row>
    <row r="41" spans="1:7" s="1534" customFormat="1" ht="18.600000000000001" hidden="1" customHeight="1" x14ac:dyDescent="0.25">
      <c r="A41" s="1486">
        <v>41640</v>
      </c>
      <c r="B41" s="1482">
        <v>42429002</v>
      </c>
      <c r="C41" s="1483">
        <v>359113</v>
      </c>
      <c r="D41" s="1483">
        <v>63003683</v>
      </c>
      <c r="E41" s="1483">
        <v>18319</v>
      </c>
      <c r="F41" s="1515">
        <v>455997</v>
      </c>
      <c r="G41" s="1533"/>
    </row>
    <row r="42" spans="1:7" s="1534" customFormat="1" ht="18.600000000000001" hidden="1" customHeight="1" x14ac:dyDescent="0.25">
      <c r="A42" s="1486">
        <v>41671</v>
      </c>
      <c r="B42" s="1482">
        <v>212162066</v>
      </c>
      <c r="C42" s="1483">
        <v>655537</v>
      </c>
      <c r="D42" s="1483">
        <v>33810009</v>
      </c>
      <c r="E42" s="1483" t="s">
        <v>367</v>
      </c>
      <c r="F42" s="1515">
        <v>1776907</v>
      </c>
      <c r="G42" s="1533"/>
    </row>
    <row r="43" spans="1:7" s="1534" customFormat="1" ht="18.600000000000001" hidden="1" customHeight="1" x14ac:dyDescent="0.25">
      <c r="A43" s="1486">
        <v>41699</v>
      </c>
      <c r="B43" s="1482">
        <v>89557336</v>
      </c>
      <c r="C43" s="1483">
        <v>48922059</v>
      </c>
      <c r="D43" s="1483">
        <v>25720678</v>
      </c>
      <c r="E43" s="1483">
        <v>19485</v>
      </c>
      <c r="F43" s="1515">
        <v>4669867</v>
      </c>
      <c r="G43" s="1533"/>
    </row>
    <row r="44" spans="1:7" s="1534" customFormat="1" ht="18.600000000000001" hidden="1" customHeight="1" x14ac:dyDescent="0.25">
      <c r="A44" s="1487">
        <v>41730</v>
      </c>
      <c r="B44" s="1535">
        <v>143133760</v>
      </c>
      <c r="C44" s="1536">
        <v>16686333</v>
      </c>
      <c r="D44" s="1536">
        <v>50286992</v>
      </c>
      <c r="E44" s="1536">
        <v>2214911</v>
      </c>
      <c r="F44" s="1537">
        <v>5903540</v>
      </c>
      <c r="G44" s="1533"/>
    </row>
    <row r="45" spans="1:7" s="1534" customFormat="1" ht="18.600000000000001" hidden="1" customHeight="1" x14ac:dyDescent="0.25">
      <c r="A45" s="1487">
        <v>41760</v>
      </c>
      <c r="B45" s="1482">
        <v>29430452</v>
      </c>
      <c r="C45" s="1483">
        <v>2158982</v>
      </c>
      <c r="D45" s="1483">
        <v>7260734</v>
      </c>
      <c r="E45" s="1483" t="s">
        <v>367</v>
      </c>
      <c r="F45" s="1515">
        <v>1630073</v>
      </c>
      <c r="G45" s="1533"/>
    </row>
    <row r="46" spans="1:7" s="1534" customFormat="1" ht="18.600000000000001" hidden="1" customHeight="1" x14ac:dyDescent="0.25">
      <c r="A46" s="1487">
        <v>41791</v>
      </c>
      <c r="B46" s="1482">
        <v>164953999</v>
      </c>
      <c r="C46" s="1483">
        <v>10080334</v>
      </c>
      <c r="D46" s="1483">
        <v>34713653</v>
      </c>
      <c r="E46" s="1491">
        <v>4146</v>
      </c>
      <c r="F46" s="1515">
        <v>12204585</v>
      </c>
      <c r="G46" s="1533"/>
    </row>
    <row r="47" spans="1:7" s="1534" customFormat="1" ht="18.600000000000001" hidden="1" customHeight="1" x14ac:dyDescent="0.25">
      <c r="A47" s="1487">
        <v>41821</v>
      </c>
      <c r="B47" s="1482">
        <v>112953390</v>
      </c>
      <c r="C47" s="1483">
        <v>3273468</v>
      </c>
      <c r="D47" s="1483">
        <v>26500771</v>
      </c>
      <c r="E47" s="1491">
        <v>15033</v>
      </c>
      <c r="F47" s="1515">
        <v>20267800</v>
      </c>
      <c r="G47" s="1533"/>
    </row>
    <row r="48" spans="1:7" s="1534" customFormat="1" ht="18.600000000000001" hidden="1" customHeight="1" x14ac:dyDescent="0.25">
      <c r="A48" s="1487">
        <v>41852</v>
      </c>
      <c r="B48" s="1482">
        <v>80015746</v>
      </c>
      <c r="C48" s="1483">
        <v>5443375</v>
      </c>
      <c r="D48" s="1483">
        <v>46418277</v>
      </c>
      <c r="E48" s="1491">
        <v>599268</v>
      </c>
      <c r="F48" s="1515">
        <v>2785137</v>
      </c>
      <c r="G48" s="1533"/>
    </row>
    <row r="49" spans="1:7" s="1534" customFormat="1" ht="18.600000000000001" hidden="1" customHeight="1" x14ac:dyDescent="0.25">
      <c r="A49" s="1487">
        <v>41883</v>
      </c>
      <c r="B49" s="1482">
        <v>246405564</v>
      </c>
      <c r="C49" s="1483">
        <v>11457692</v>
      </c>
      <c r="D49" s="1483">
        <v>19283464</v>
      </c>
      <c r="E49" s="1491">
        <v>335131</v>
      </c>
      <c r="F49" s="1515">
        <v>41571231</v>
      </c>
      <c r="G49" s="1533"/>
    </row>
    <row r="50" spans="1:7" s="1534" customFormat="1" ht="18.600000000000001" hidden="1" customHeight="1" x14ac:dyDescent="0.25">
      <c r="A50" s="1487">
        <v>41913</v>
      </c>
      <c r="B50" s="1482">
        <v>102047802</v>
      </c>
      <c r="C50" s="1483">
        <v>1757577</v>
      </c>
      <c r="D50" s="1483">
        <v>67003839</v>
      </c>
      <c r="E50" s="1491">
        <v>212891</v>
      </c>
      <c r="F50" s="1515">
        <v>2307064</v>
      </c>
      <c r="G50" s="1533"/>
    </row>
    <row r="51" spans="1:7" s="1534" customFormat="1" ht="18.600000000000001" hidden="1" customHeight="1" x14ac:dyDescent="0.25">
      <c r="A51" s="1487">
        <v>41944</v>
      </c>
      <c r="B51" s="1482">
        <v>98164090</v>
      </c>
      <c r="C51" s="1483">
        <v>2960701</v>
      </c>
      <c r="D51" s="1483">
        <v>16744927</v>
      </c>
      <c r="E51" s="1491">
        <v>302359</v>
      </c>
      <c r="F51" s="1515">
        <v>4165577</v>
      </c>
      <c r="G51" s="1533"/>
    </row>
    <row r="52" spans="1:7" s="1534" customFormat="1" ht="18.600000000000001" hidden="1" customHeight="1" x14ac:dyDescent="0.25">
      <c r="A52" s="1487">
        <v>41974</v>
      </c>
      <c r="B52" s="1482">
        <v>164781840</v>
      </c>
      <c r="C52" s="1483">
        <v>10189772</v>
      </c>
      <c r="D52" s="1483">
        <v>105170761</v>
      </c>
      <c r="E52" s="1491">
        <v>503993</v>
      </c>
      <c r="F52" s="1515">
        <v>10065276</v>
      </c>
      <c r="G52" s="1533"/>
    </row>
    <row r="53" spans="1:7" s="1534" customFormat="1" ht="18.600000000000001" hidden="1" customHeight="1" x14ac:dyDescent="0.25">
      <c r="A53" s="1487">
        <v>42005</v>
      </c>
      <c r="B53" s="1482">
        <v>43965291</v>
      </c>
      <c r="C53" s="1483">
        <v>9259452</v>
      </c>
      <c r="D53" s="1483">
        <v>10908494</v>
      </c>
      <c r="E53" s="1491">
        <v>1718</v>
      </c>
      <c r="F53" s="1515">
        <v>5009398</v>
      </c>
      <c r="G53" s="1533"/>
    </row>
    <row r="54" spans="1:7" s="1534" customFormat="1" ht="18.600000000000001" hidden="1" customHeight="1" x14ac:dyDescent="0.25">
      <c r="A54" s="1487">
        <v>42036</v>
      </c>
      <c r="B54" s="1482">
        <v>55482645</v>
      </c>
      <c r="C54" s="1483">
        <v>6516572</v>
      </c>
      <c r="D54" s="1483">
        <v>69702212</v>
      </c>
      <c r="E54" s="1491">
        <v>2000</v>
      </c>
      <c r="F54" s="1515">
        <v>891782</v>
      </c>
      <c r="G54" s="1533"/>
    </row>
    <row r="55" spans="1:7" s="1534" customFormat="1" ht="18.600000000000001" hidden="1" customHeight="1" x14ac:dyDescent="0.25">
      <c r="A55" s="1487">
        <v>42064</v>
      </c>
      <c r="B55" s="1482">
        <v>681783884</v>
      </c>
      <c r="C55" s="1483">
        <v>52389677</v>
      </c>
      <c r="D55" s="1483">
        <v>86235761</v>
      </c>
      <c r="E55" s="1491">
        <v>2630567</v>
      </c>
      <c r="F55" s="1515">
        <v>27887906</v>
      </c>
      <c r="G55" s="1533"/>
    </row>
    <row r="56" spans="1:7" s="1534" customFormat="1" ht="18.600000000000001" hidden="1" customHeight="1" x14ac:dyDescent="0.25">
      <c r="A56" s="1487">
        <v>42095</v>
      </c>
      <c r="B56" s="1482">
        <v>56695403</v>
      </c>
      <c r="C56" s="1483">
        <v>24361080</v>
      </c>
      <c r="D56" s="1483">
        <v>27538571</v>
      </c>
      <c r="E56" s="1491">
        <v>404764</v>
      </c>
      <c r="F56" s="1515">
        <v>710782</v>
      </c>
      <c r="G56" s="1533"/>
    </row>
    <row r="57" spans="1:7" s="1534" customFormat="1" ht="18.600000000000001" hidden="1" customHeight="1" x14ac:dyDescent="0.25">
      <c r="A57" s="1487">
        <v>42125</v>
      </c>
      <c r="B57" s="1482">
        <v>59362533</v>
      </c>
      <c r="C57" s="1483">
        <v>21463277</v>
      </c>
      <c r="D57" s="1483">
        <v>13871059</v>
      </c>
      <c r="E57" s="1491">
        <v>415489</v>
      </c>
      <c r="F57" s="1515">
        <v>6133321</v>
      </c>
      <c r="G57" s="1533"/>
    </row>
    <row r="58" spans="1:7" s="1534" customFormat="1" ht="18.600000000000001" hidden="1" customHeight="1" x14ac:dyDescent="0.25">
      <c r="A58" s="1487">
        <v>42156</v>
      </c>
      <c r="B58" s="1482">
        <v>340915995</v>
      </c>
      <c r="C58" s="1483">
        <v>9458134</v>
      </c>
      <c r="D58" s="1483">
        <v>78990387</v>
      </c>
      <c r="E58" s="1491">
        <v>404484</v>
      </c>
      <c r="F58" s="1515">
        <v>19210750</v>
      </c>
      <c r="G58" s="1533"/>
    </row>
    <row r="59" spans="1:7" s="1534" customFormat="1" ht="18.600000000000001" hidden="1" customHeight="1" x14ac:dyDescent="0.25">
      <c r="A59" s="1487">
        <v>42186</v>
      </c>
      <c r="B59" s="1482">
        <v>609776072</v>
      </c>
      <c r="C59" s="1483">
        <v>2801482</v>
      </c>
      <c r="D59" s="1483">
        <v>81747801</v>
      </c>
      <c r="E59" s="1491">
        <v>404769</v>
      </c>
      <c r="F59" s="1515">
        <v>2579895</v>
      </c>
      <c r="G59" s="1533"/>
    </row>
    <row r="60" spans="1:7" s="1534" customFormat="1" ht="18.600000000000001" hidden="1" customHeight="1" x14ac:dyDescent="0.25">
      <c r="A60" s="1487">
        <v>42217</v>
      </c>
      <c r="B60" s="1482">
        <v>136898870</v>
      </c>
      <c r="C60" s="1483">
        <v>5388175</v>
      </c>
      <c r="D60" s="1483">
        <v>9428930</v>
      </c>
      <c r="E60" s="1491">
        <v>408694</v>
      </c>
      <c r="F60" s="1515">
        <v>1257135</v>
      </c>
      <c r="G60" s="1533"/>
    </row>
    <row r="61" spans="1:7" s="1534" customFormat="1" ht="18.600000000000001" hidden="1" customHeight="1" x14ac:dyDescent="0.25">
      <c r="A61" s="1487">
        <v>42248</v>
      </c>
      <c r="B61" s="1482">
        <v>252217891</v>
      </c>
      <c r="C61" s="1483">
        <v>37127936</v>
      </c>
      <c r="D61" s="1483">
        <v>24523853</v>
      </c>
      <c r="E61" s="1491">
        <v>425062</v>
      </c>
      <c r="F61" s="1515">
        <v>51490311</v>
      </c>
      <c r="G61" s="1533"/>
    </row>
    <row r="62" spans="1:7" s="1534" customFormat="1" ht="18.600000000000001" hidden="1" customHeight="1" x14ac:dyDescent="0.25">
      <c r="A62" s="1487">
        <v>42278</v>
      </c>
      <c r="B62" s="1482">
        <v>68864369</v>
      </c>
      <c r="C62" s="1483">
        <v>5502996</v>
      </c>
      <c r="D62" s="1483">
        <v>7384218</v>
      </c>
      <c r="E62" s="1491">
        <v>715434</v>
      </c>
      <c r="F62" s="1515">
        <v>8174770</v>
      </c>
      <c r="G62" s="1533"/>
    </row>
    <row r="63" spans="1:7" s="1534" customFormat="1" ht="18.600000000000001" hidden="1" customHeight="1" x14ac:dyDescent="0.25">
      <c r="A63" s="1487">
        <v>42309</v>
      </c>
      <c r="B63" s="1482">
        <v>104955815</v>
      </c>
      <c r="C63" s="1483">
        <v>6983788</v>
      </c>
      <c r="D63" s="1483">
        <v>8428491</v>
      </c>
      <c r="E63" s="1491">
        <v>240076</v>
      </c>
      <c r="F63" s="1515">
        <v>2635640</v>
      </c>
      <c r="G63" s="1533"/>
    </row>
    <row r="64" spans="1:7" s="1534" customFormat="1" ht="18.600000000000001" hidden="1" customHeight="1" x14ac:dyDescent="0.25">
      <c r="A64" s="1487">
        <v>42339</v>
      </c>
      <c r="B64" s="1482">
        <v>226086488</v>
      </c>
      <c r="C64" s="1483">
        <v>6750636</v>
      </c>
      <c r="D64" s="1483">
        <v>64318486</v>
      </c>
      <c r="E64" s="1491">
        <v>497822</v>
      </c>
      <c r="F64" s="1515">
        <v>70731889</v>
      </c>
      <c r="G64" s="1533"/>
    </row>
    <row r="65" spans="1:7" s="1534" customFormat="1" ht="18.600000000000001" hidden="1" customHeight="1" x14ac:dyDescent="0.25">
      <c r="A65" s="1487">
        <v>42370</v>
      </c>
      <c r="B65" s="1482">
        <v>90431920</v>
      </c>
      <c r="C65" s="1483">
        <v>6689813</v>
      </c>
      <c r="D65" s="1483">
        <v>15640251</v>
      </c>
      <c r="E65" s="1491">
        <v>20</v>
      </c>
      <c r="F65" s="1515">
        <v>16520571</v>
      </c>
      <c r="G65" s="1533"/>
    </row>
    <row r="66" spans="1:7" s="1534" customFormat="1" ht="18.600000000000001" hidden="1" customHeight="1" x14ac:dyDescent="0.25">
      <c r="A66" s="1487">
        <v>42401</v>
      </c>
      <c r="B66" s="1482">
        <v>84577616</v>
      </c>
      <c r="C66" s="1483">
        <v>12510435</v>
      </c>
      <c r="D66" s="1483">
        <v>7158729</v>
      </c>
      <c r="E66" s="1491">
        <v>219977</v>
      </c>
      <c r="F66" s="1515">
        <v>3863514</v>
      </c>
      <c r="G66" s="1533"/>
    </row>
    <row r="67" spans="1:7" s="1534" customFormat="1" ht="18.600000000000001" hidden="1" customHeight="1" x14ac:dyDescent="0.25">
      <c r="A67" s="1486">
        <v>42430</v>
      </c>
      <c r="B67" s="1482">
        <v>118029189</v>
      </c>
      <c r="C67" s="1483">
        <v>14938010</v>
      </c>
      <c r="D67" s="1483">
        <v>340279334</v>
      </c>
      <c r="E67" s="1491">
        <v>479531</v>
      </c>
      <c r="F67" s="1515">
        <v>15006287</v>
      </c>
      <c r="G67" s="1533"/>
    </row>
    <row r="68" spans="1:7" s="1534" customFormat="1" ht="18.600000000000001" hidden="1" customHeight="1" x14ac:dyDescent="0.25">
      <c r="A68" s="1486">
        <v>42461</v>
      </c>
      <c r="B68" s="1482">
        <v>51058957</v>
      </c>
      <c r="C68" s="1483">
        <v>5676433</v>
      </c>
      <c r="D68" s="1483">
        <v>6823971</v>
      </c>
      <c r="E68" s="1491">
        <v>412383</v>
      </c>
      <c r="F68" s="1515">
        <v>12586705</v>
      </c>
      <c r="G68" s="1533"/>
    </row>
    <row r="69" spans="1:7" s="1534" customFormat="1" ht="18.600000000000001" hidden="1" customHeight="1" x14ac:dyDescent="0.25">
      <c r="A69" s="1486">
        <v>42491</v>
      </c>
      <c r="B69" s="1482">
        <v>87171022</v>
      </c>
      <c r="C69" s="1483">
        <v>6574265</v>
      </c>
      <c r="D69" s="1483">
        <v>7603650</v>
      </c>
      <c r="E69" s="1491">
        <v>402110</v>
      </c>
      <c r="F69" s="1515">
        <v>4059033</v>
      </c>
      <c r="G69" s="1533"/>
    </row>
    <row r="70" spans="1:7" s="1534" customFormat="1" ht="18.600000000000001" hidden="1" customHeight="1" x14ac:dyDescent="0.25">
      <c r="A70" s="1486">
        <v>42522</v>
      </c>
      <c r="B70" s="1482">
        <v>274612388</v>
      </c>
      <c r="C70" s="1483">
        <v>18356214</v>
      </c>
      <c r="D70" s="1483">
        <v>61567654</v>
      </c>
      <c r="E70" s="1491">
        <v>481498</v>
      </c>
      <c r="F70" s="1515">
        <v>48553076</v>
      </c>
      <c r="G70" s="1533"/>
    </row>
    <row r="71" spans="1:7" s="1534" customFormat="1" ht="18.600000000000001" hidden="1" customHeight="1" x14ac:dyDescent="0.25">
      <c r="A71" s="1486">
        <v>42552</v>
      </c>
      <c r="B71" s="1482">
        <v>70819226</v>
      </c>
      <c r="C71" s="1483">
        <v>7660878</v>
      </c>
      <c r="D71" s="1483">
        <v>17666753</v>
      </c>
      <c r="E71" s="1491">
        <v>401966</v>
      </c>
      <c r="F71" s="1515">
        <v>3585376</v>
      </c>
      <c r="G71" s="1533"/>
    </row>
    <row r="72" spans="1:7" s="1534" customFormat="1" ht="18.600000000000001" hidden="1" customHeight="1" x14ac:dyDescent="0.25">
      <c r="A72" s="1486">
        <v>42583</v>
      </c>
      <c r="B72" s="1482">
        <v>36860017</v>
      </c>
      <c r="C72" s="1483">
        <v>8189854</v>
      </c>
      <c r="D72" s="1483">
        <v>9887319</v>
      </c>
      <c r="E72" s="1483">
        <v>410067</v>
      </c>
      <c r="F72" s="1515">
        <v>4317143</v>
      </c>
      <c r="G72" s="1533"/>
    </row>
    <row r="73" spans="1:7" s="1534" customFormat="1" ht="18.600000000000001" hidden="1" customHeight="1" x14ac:dyDescent="0.25">
      <c r="A73" s="1486">
        <v>42614</v>
      </c>
      <c r="B73" s="1482">
        <v>141942780</v>
      </c>
      <c r="C73" s="1483">
        <v>19754888</v>
      </c>
      <c r="D73" s="1483">
        <v>64260782</v>
      </c>
      <c r="E73" s="1483">
        <v>563900</v>
      </c>
      <c r="F73" s="1515">
        <v>33832277</v>
      </c>
      <c r="G73" s="1533"/>
    </row>
    <row r="74" spans="1:7" s="1534" customFormat="1" ht="18.600000000000001" hidden="1" customHeight="1" x14ac:dyDescent="0.25">
      <c r="A74" s="1486">
        <v>42644</v>
      </c>
      <c r="B74" s="1482">
        <v>70621993</v>
      </c>
      <c r="C74" s="1483">
        <v>10376135</v>
      </c>
      <c r="D74" s="1483">
        <v>5044016</v>
      </c>
      <c r="E74" s="1483">
        <v>101011</v>
      </c>
      <c r="F74" s="1515">
        <v>23910504</v>
      </c>
      <c r="G74" s="1533"/>
    </row>
    <row r="75" spans="1:7" s="1534" customFormat="1" ht="18.600000000000001" hidden="1" customHeight="1" x14ac:dyDescent="0.25">
      <c r="A75" s="1486">
        <v>42675</v>
      </c>
      <c r="B75" s="1482">
        <v>134947323</v>
      </c>
      <c r="C75" s="1483">
        <v>5593400</v>
      </c>
      <c r="D75" s="1483">
        <v>21923598</v>
      </c>
      <c r="E75" s="1483">
        <v>400000</v>
      </c>
      <c r="F75" s="1515">
        <v>3997512</v>
      </c>
      <c r="G75" s="1533"/>
    </row>
    <row r="76" spans="1:7" s="1534" customFormat="1" ht="18.600000000000001" hidden="1" customHeight="1" x14ac:dyDescent="0.25">
      <c r="A76" s="1486">
        <v>42705</v>
      </c>
      <c r="B76" s="1482">
        <v>241538997</v>
      </c>
      <c r="C76" s="1483">
        <v>15453663</v>
      </c>
      <c r="D76" s="1483">
        <v>132758196</v>
      </c>
      <c r="E76" s="1483">
        <v>654201</v>
      </c>
      <c r="F76" s="1515">
        <v>27970058</v>
      </c>
      <c r="G76" s="1533"/>
    </row>
    <row r="77" spans="1:7" s="1534" customFormat="1" ht="18.600000000000001" hidden="1" customHeight="1" x14ac:dyDescent="0.25">
      <c r="A77" s="1486">
        <v>42736</v>
      </c>
      <c r="B77" s="1482">
        <v>281015461</v>
      </c>
      <c r="C77" s="1483">
        <v>3008339</v>
      </c>
      <c r="D77" s="1483">
        <v>6152549</v>
      </c>
      <c r="E77" s="1483">
        <v>215961</v>
      </c>
      <c r="F77" s="1515">
        <v>18302359</v>
      </c>
      <c r="G77" s="1533"/>
    </row>
    <row r="78" spans="1:7" s="1534" customFormat="1" ht="18.600000000000001" hidden="1" customHeight="1" x14ac:dyDescent="0.25">
      <c r="A78" s="1486">
        <v>42767</v>
      </c>
      <c r="B78" s="1482">
        <v>64638632</v>
      </c>
      <c r="C78" s="1483">
        <v>4759053</v>
      </c>
      <c r="D78" s="1483">
        <v>4880597</v>
      </c>
      <c r="E78" s="1483">
        <v>413716</v>
      </c>
      <c r="F78" s="1515">
        <v>17652530</v>
      </c>
      <c r="G78" s="1533"/>
    </row>
    <row r="79" spans="1:7" s="1534" customFormat="1" ht="18.600000000000001" hidden="1" customHeight="1" x14ac:dyDescent="0.25">
      <c r="A79" s="1486">
        <v>42795</v>
      </c>
      <c r="B79" s="1482">
        <v>78274702</v>
      </c>
      <c r="C79" s="1483">
        <v>5782697</v>
      </c>
      <c r="D79" s="1483">
        <v>35143413</v>
      </c>
      <c r="E79" s="1483">
        <v>430098</v>
      </c>
      <c r="F79" s="1515">
        <v>34636526</v>
      </c>
      <c r="G79" s="1533"/>
    </row>
    <row r="80" spans="1:7" s="1534" customFormat="1" ht="18.600000000000001" hidden="1" customHeight="1" x14ac:dyDescent="0.25">
      <c r="A80" s="1486">
        <v>42826</v>
      </c>
      <c r="B80" s="1482">
        <v>53592776</v>
      </c>
      <c r="C80" s="1483">
        <v>5554122</v>
      </c>
      <c r="D80" s="1483">
        <v>7460502</v>
      </c>
      <c r="E80" s="1483">
        <v>407323</v>
      </c>
      <c r="F80" s="1515">
        <v>66887556</v>
      </c>
      <c r="G80" s="1533"/>
    </row>
    <row r="81" spans="1:7" s="1534" customFormat="1" ht="18.600000000000001" hidden="1" customHeight="1" x14ac:dyDescent="0.25">
      <c r="A81" s="1486">
        <v>42856</v>
      </c>
      <c r="B81" s="1482">
        <v>192636349</v>
      </c>
      <c r="C81" s="1483">
        <v>4117944</v>
      </c>
      <c r="D81" s="1483">
        <v>52567561</v>
      </c>
      <c r="E81" s="1483">
        <v>400062</v>
      </c>
      <c r="F81" s="1515">
        <v>2045501</v>
      </c>
      <c r="G81" s="1533"/>
    </row>
    <row r="82" spans="1:7" s="1534" customFormat="1" ht="18.600000000000001" hidden="1" customHeight="1" x14ac:dyDescent="0.25">
      <c r="A82" s="1486">
        <v>42887</v>
      </c>
      <c r="B82" s="1482">
        <v>290923268</v>
      </c>
      <c r="C82" s="1483">
        <v>15595839</v>
      </c>
      <c r="D82" s="1483">
        <v>61953301</v>
      </c>
      <c r="E82" s="1483">
        <v>407462</v>
      </c>
      <c r="F82" s="1515">
        <v>38741031</v>
      </c>
      <c r="G82" s="1533"/>
    </row>
    <row r="83" spans="1:7" s="1534" customFormat="1" ht="18.600000000000001" hidden="1" customHeight="1" x14ac:dyDescent="0.25">
      <c r="A83" s="1486">
        <v>42917</v>
      </c>
      <c r="B83" s="1482">
        <v>47362157</v>
      </c>
      <c r="C83" s="1483">
        <v>8754384</v>
      </c>
      <c r="D83" s="1483">
        <v>10701000</v>
      </c>
      <c r="E83" s="1483">
        <v>416984</v>
      </c>
      <c r="F83" s="1515">
        <v>22368538</v>
      </c>
      <c r="G83" s="1533"/>
    </row>
    <row r="84" spans="1:7" s="1534" customFormat="1" ht="18.600000000000001" hidden="1" customHeight="1" x14ac:dyDescent="0.25">
      <c r="A84" s="1486">
        <v>42948</v>
      </c>
      <c r="B84" s="1482">
        <v>79472700</v>
      </c>
      <c r="C84" s="1483">
        <v>5988189</v>
      </c>
      <c r="D84" s="1483">
        <v>5989141</v>
      </c>
      <c r="E84" s="1483">
        <v>400028</v>
      </c>
      <c r="F84" s="1515">
        <v>4619880</v>
      </c>
      <c r="G84" s="1533"/>
    </row>
    <row r="85" spans="1:7" s="1534" customFormat="1" ht="18.600000000000001" hidden="1" customHeight="1" x14ac:dyDescent="0.25">
      <c r="A85" s="1486">
        <v>42979</v>
      </c>
      <c r="B85" s="1482">
        <v>285102032</v>
      </c>
      <c r="C85" s="1483">
        <v>12795300</v>
      </c>
      <c r="D85" s="1483">
        <v>3185224</v>
      </c>
      <c r="E85" s="1483">
        <v>719075</v>
      </c>
      <c r="F85" s="1515">
        <v>24693053</v>
      </c>
      <c r="G85" s="1533"/>
    </row>
    <row r="86" spans="1:7" s="1534" customFormat="1" ht="18.600000000000001" hidden="1" customHeight="1" x14ac:dyDescent="0.25">
      <c r="A86" s="1486">
        <v>43009</v>
      </c>
      <c r="B86" s="1482">
        <v>102059692</v>
      </c>
      <c r="C86" s="1483">
        <v>6212447</v>
      </c>
      <c r="D86" s="1483">
        <v>57325221</v>
      </c>
      <c r="E86" s="1483">
        <v>416643</v>
      </c>
      <c r="F86" s="1515">
        <v>27241375</v>
      </c>
      <c r="G86" s="1533"/>
    </row>
    <row r="87" spans="1:7" s="1534" customFormat="1" ht="18.600000000000001" hidden="1" customHeight="1" x14ac:dyDescent="0.25">
      <c r="A87" s="1486">
        <v>43040</v>
      </c>
      <c r="B87" s="1482">
        <v>265114051</v>
      </c>
      <c r="C87" s="1483">
        <v>97999922</v>
      </c>
      <c r="D87" s="1483">
        <v>42777361</v>
      </c>
      <c r="E87" s="1483">
        <v>390044</v>
      </c>
      <c r="F87" s="1515">
        <v>3350967</v>
      </c>
      <c r="G87" s="1533"/>
    </row>
    <row r="88" spans="1:7" s="1534" customFormat="1" ht="18.600000000000001" hidden="1" customHeight="1" x14ac:dyDescent="0.25">
      <c r="A88" s="1486">
        <v>43070</v>
      </c>
      <c r="B88" s="1482">
        <v>407828534</v>
      </c>
      <c r="C88" s="1483">
        <v>3516614</v>
      </c>
      <c r="D88" s="1483">
        <v>145491135</v>
      </c>
      <c r="E88" s="1483">
        <v>456116</v>
      </c>
      <c r="F88" s="1515">
        <v>80357647</v>
      </c>
      <c r="G88" s="1533"/>
    </row>
    <row r="89" spans="1:7" s="1534" customFormat="1" ht="18.600000000000001" customHeight="1" x14ac:dyDescent="0.25">
      <c r="A89" s="1486">
        <v>43101</v>
      </c>
      <c r="B89" s="1482">
        <v>480753205</v>
      </c>
      <c r="C89" s="1483">
        <v>73748585</v>
      </c>
      <c r="D89" s="1483">
        <v>65145120</v>
      </c>
      <c r="E89" s="1483">
        <v>451385</v>
      </c>
      <c r="F89" s="1515">
        <v>2732518</v>
      </c>
      <c r="G89" s="1533"/>
    </row>
    <row r="90" spans="1:7" s="1534" customFormat="1" ht="18.600000000000001" customHeight="1" x14ac:dyDescent="0.25">
      <c r="A90" s="1486">
        <v>43132</v>
      </c>
      <c r="B90" s="1482">
        <v>885477855</v>
      </c>
      <c r="C90" s="1483">
        <v>2626235</v>
      </c>
      <c r="D90" s="1483">
        <v>9018564</v>
      </c>
      <c r="E90" s="1483">
        <v>403811</v>
      </c>
      <c r="F90" s="1515">
        <v>2776897</v>
      </c>
      <c r="G90" s="1533"/>
    </row>
    <row r="91" spans="1:7" s="1534" customFormat="1" ht="18.600000000000001" customHeight="1" x14ac:dyDescent="0.25">
      <c r="A91" s="1486">
        <v>43160</v>
      </c>
      <c r="B91" s="1482">
        <v>1475836524</v>
      </c>
      <c r="C91" s="1483">
        <v>3096439</v>
      </c>
      <c r="D91" s="1483">
        <v>147000285</v>
      </c>
      <c r="E91" s="1483">
        <v>527505</v>
      </c>
      <c r="F91" s="1515">
        <v>8952058</v>
      </c>
      <c r="G91" s="1533"/>
    </row>
    <row r="92" spans="1:7" s="1534" customFormat="1" ht="18.600000000000001" customHeight="1" x14ac:dyDescent="0.25">
      <c r="A92" s="1486">
        <v>43191</v>
      </c>
      <c r="B92" s="1482">
        <v>307635596</v>
      </c>
      <c r="C92" s="1483">
        <v>2570227</v>
      </c>
      <c r="D92" s="1483">
        <v>357222668</v>
      </c>
      <c r="E92" s="1483">
        <v>405595</v>
      </c>
      <c r="F92" s="1515">
        <v>30738639</v>
      </c>
      <c r="G92" s="1533"/>
    </row>
    <row r="93" spans="1:7" s="1534" customFormat="1" ht="18.600000000000001" customHeight="1" x14ac:dyDescent="0.25">
      <c r="A93" s="1486">
        <v>43221</v>
      </c>
      <c r="B93" s="1482">
        <v>687623001</v>
      </c>
      <c r="C93" s="1483">
        <v>2507041</v>
      </c>
      <c r="D93" s="1483">
        <v>73902953</v>
      </c>
      <c r="E93" s="1483">
        <v>402044</v>
      </c>
      <c r="F93" s="1515">
        <v>1727009</v>
      </c>
      <c r="G93" s="1533"/>
    </row>
    <row r="94" spans="1:7" s="1534" customFormat="1" ht="18.600000000000001" customHeight="1" x14ac:dyDescent="0.25">
      <c r="A94" s="1486">
        <v>43252</v>
      </c>
      <c r="B94" s="1482">
        <v>751401233</v>
      </c>
      <c r="C94" s="1483">
        <v>4202422</v>
      </c>
      <c r="D94" s="1483">
        <v>189826593</v>
      </c>
      <c r="E94" s="1483">
        <v>446824</v>
      </c>
      <c r="F94" s="1515">
        <v>80786964</v>
      </c>
      <c r="G94" s="1533"/>
    </row>
    <row r="95" spans="1:7" s="1534" customFormat="1" ht="18.600000000000001" customHeight="1" x14ac:dyDescent="0.25">
      <c r="A95" s="1486">
        <v>43282</v>
      </c>
      <c r="B95" s="1482">
        <v>737514087</v>
      </c>
      <c r="C95" s="1483">
        <v>13887577</v>
      </c>
      <c r="D95" s="1483">
        <v>145372733</v>
      </c>
      <c r="E95" s="1483">
        <v>403729</v>
      </c>
      <c r="F95" s="1515">
        <v>2339380</v>
      </c>
      <c r="G95" s="1533"/>
    </row>
    <row r="96" spans="1:7" s="1534" customFormat="1" ht="18.600000000000001" customHeight="1" x14ac:dyDescent="0.25">
      <c r="A96" s="1486">
        <v>43313</v>
      </c>
      <c r="B96" s="1482">
        <v>2232827488</v>
      </c>
      <c r="C96" s="1483">
        <v>2005069</v>
      </c>
      <c r="D96" s="1483">
        <v>430774415</v>
      </c>
      <c r="E96" s="1483">
        <v>400267</v>
      </c>
      <c r="F96" s="1515">
        <v>2887372</v>
      </c>
      <c r="G96" s="1533"/>
    </row>
    <row r="97" spans="1:7" s="1534" customFormat="1" ht="18.600000000000001" customHeight="1" x14ac:dyDescent="0.25">
      <c r="A97" s="1486">
        <v>43344</v>
      </c>
      <c r="B97" s="1482">
        <v>509923423</v>
      </c>
      <c r="C97" s="1483">
        <v>2638907</v>
      </c>
      <c r="D97" s="1483">
        <v>105894649</v>
      </c>
      <c r="E97" s="1483">
        <v>419498</v>
      </c>
      <c r="F97" s="1515">
        <v>15642020</v>
      </c>
      <c r="G97" s="1533"/>
    </row>
    <row r="98" spans="1:7" s="1534" customFormat="1" ht="18.600000000000001" customHeight="1" x14ac:dyDescent="0.25">
      <c r="A98" s="1486">
        <v>43374</v>
      </c>
      <c r="B98" s="1482">
        <v>492579344</v>
      </c>
      <c r="C98" s="1483">
        <v>39420450</v>
      </c>
      <c r="D98" s="1483">
        <v>26870381</v>
      </c>
      <c r="E98" s="1483">
        <v>403713</v>
      </c>
      <c r="F98" s="1515">
        <v>98898056</v>
      </c>
      <c r="G98" s="1533"/>
    </row>
    <row r="99" spans="1:7" s="1534" customFormat="1" ht="18.600000000000001" customHeight="1" x14ac:dyDescent="0.25">
      <c r="A99" s="1486">
        <v>43405</v>
      </c>
      <c r="B99" s="1482">
        <v>350731541</v>
      </c>
      <c r="C99" s="1483">
        <v>4012782</v>
      </c>
      <c r="D99" s="1483">
        <v>159280924</v>
      </c>
      <c r="E99" s="1483">
        <v>400000</v>
      </c>
      <c r="F99" s="1515">
        <v>27942884</v>
      </c>
      <c r="G99" s="1533"/>
    </row>
    <row r="100" spans="1:7" s="1534" customFormat="1" ht="18.600000000000001" customHeight="1" x14ac:dyDescent="0.25">
      <c r="A100" s="1486">
        <v>43435</v>
      </c>
      <c r="B100" s="1482">
        <v>518309284</v>
      </c>
      <c r="C100" s="1483">
        <v>6230713</v>
      </c>
      <c r="D100" s="1483">
        <v>159576419</v>
      </c>
      <c r="E100" s="1483">
        <v>437877</v>
      </c>
      <c r="F100" s="1515">
        <v>28783450</v>
      </c>
      <c r="G100" s="1533"/>
    </row>
    <row r="101" spans="1:7" s="1534" customFormat="1" ht="18.600000000000001" customHeight="1" x14ac:dyDescent="0.25">
      <c r="A101" s="1486">
        <v>43466</v>
      </c>
      <c r="B101" s="1482">
        <v>372772068</v>
      </c>
      <c r="C101" s="1483">
        <v>4671548</v>
      </c>
      <c r="D101" s="1483">
        <v>225906672</v>
      </c>
      <c r="E101" s="1483">
        <v>403815</v>
      </c>
      <c r="F101" s="1515">
        <v>4665844</v>
      </c>
      <c r="G101" s="1533"/>
    </row>
    <row r="102" spans="1:7" s="1534" customFormat="1" ht="18.600000000000001" customHeight="1" x14ac:dyDescent="0.25">
      <c r="A102" s="1486">
        <v>43497</v>
      </c>
      <c r="B102" s="1482">
        <v>177182042</v>
      </c>
      <c r="C102" s="1483">
        <v>4854448</v>
      </c>
      <c r="D102" s="1483">
        <v>106535905</v>
      </c>
      <c r="E102" s="1483">
        <v>400142</v>
      </c>
      <c r="F102" s="1515">
        <v>60739624</v>
      </c>
      <c r="G102" s="1533"/>
    </row>
    <row r="103" spans="1:7" s="1534" customFormat="1" ht="18.600000000000001" customHeight="1" x14ac:dyDescent="0.25">
      <c r="A103" s="1486">
        <v>43525</v>
      </c>
      <c r="B103" s="1482">
        <v>286068416</v>
      </c>
      <c r="C103" s="1483">
        <v>5749390</v>
      </c>
      <c r="D103" s="1483">
        <v>146666454</v>
      </c>
      <c r="E103" s="1483">
        <v>419496</v>
      </c>
      <c r="F103" s="1515">
        <v>15133232</v>
      </c>
      <c r="G103" s="1533"/>
    </row>
    <row r="104" spans="1:7" s="1534" customFormat="1" ht="18.600000000000001" customHeight="1" x14ac:dyDescent="0.25">
      <c r="A104" s="1486">
        <v>43556</v>
      </c>
      <c r="B104" s="1482">
        <v>216087430</v>
      </c>
      <c r="C104" s="1483">
        <v>6099472</v>
      </c>
      <c r="D104" s="1483">
        <v>21850878</v>
      </c>
      <c r="E104" s="1483">
        <v>403584</v>
      </c>
      <c r="F104" s="1515">
        <v>5342224</v>
      </c>
      <c r="G104" s="1533"/>
    </row>
    <row r="105" spans="1:7" s="1534" customFormat="1" ht="18.600000000000001" customHeight="1" x14ac:dyDescent="0.25">
      <c r="A105" s="1486">
        <v>43586</v>
      </c>
      <c r="B105" s="1482">
        <v>157352268</v>
      </c>
      <c r="C105" s="1483">
        <v>4140904</v>
      </c>
      <c r="D105" s="1483">
        <v>19199462</v>
      </c>
      <c r="E105" s="1483">
        <v>400028</v>
      </c>
      <c r="F105" s="1515">
        <v>7214868</v>
      </c>
      <c r="G105" s="1533"/>
    </row>
    <row r="106" spans="1:7" s="1534" customFormat="1" ht="18.600000000000001" customHeight="1" x14ac:dyDescent="0.25">
      <c r="A106" s="1486">
        <v>43617</v>
      </c>
      <c r="B106" s="1482">
        <v>692028441</v>
      </c>
      <c r="C106" s="1483">
        <v>9824717</v>
      </c>
      <c r="D106" s="1483">
        <v>60485577</v>
      </c>
      <c r="E106" s="1483">
        <v>213444</v>
      </c>
      <c r="F106" s="1515">
        <v>108254755</v>
      </c>
      <c r="G106" s="1533"/>
    </row>
    <row r="107" spans="1:7" s="1534" customFormat="1" ht="18.600000000000001" customHeight="1" x14ac:dyDescent="0.25">
      <c r="A107" s="1486">
        <v>43647</v>
      </c>
      <c r="B107" s="1482">
        <v>435957834</v>
      </c>
      <c r="C107" s="1483">
        <v>5240025</v>
      </c>
      <c r="D107" s="1483">
        <v>33728880</v>
      </c>
      <c r="E107" s="1483">
        <v>403666</v>
      </c>
      <c r="F107" s="1515">
        <v>72461546</v>
      </c>
      <c r="G107" s="1533"/>
    </row>
    <row r="108" spans="1:7" s="1534" customFormat="1" ht="18.600000000000001" customHeight="1" x14ac:dyDescent="0.25">
      <c r="A108" s="1486">
        <v>43678</v>
      </c>
      <c r="B108" s="1482">
        <v>396762586</v>
      </c>
      <c r="C108" s="1483">
        <v>5365355</v>
      </c>
      <c r="D108" s="1483">
        <v>31654694</v>
      </c>
      <c r="E108" s="1483">
        <v>400000</v>
      </c>
      <c r="F108" s="1515">
        <v>4133802</v>
      </c>
      <c r="G108" s="1533"/>
    </row>
    <row r="109" spans="1:7" s="1534" customFormat="1" ht="18.600000000000001" customHeight="1" x14ac:dyDescent="0.25">
      <c r="A109" s="1486">
        <v>43709</v>
      </c>
      <c r="B109" s="1482">
        <v>570651152</v>
      </c>
      <c r="C109" s="1483">
        <v>73360673</v>
      </c>
      <c r="D109" s="1483">
        <v>164964477</v>
      </c>
      <c r="E109" s="1483">
        <v>412092</v>
      </c>
      <c r="F109" s="1515">
        <v>40977057</v>
      </c>
      <c r="G109" s="1533"/>
    </row>
    <row r="110" spans="1:7" s="1534" customFormat="1" ht="18.600000000000001" customHeight="1" x14ac:dyDescent="0.25">
      <c r="A110" s="1486">
        <v>43739</v>
      </c>
      <c r="B110" s="1482">
        <v>423910771</v>
      </c>
      <c r="C110" s="1483">
        <v>6229532</v>
      </c>
      <c r="D110" s="1483">
        <v>143582802</v>
      </c>
      <c r="E110" s="1483">
        <v>403896</v>
      </c>
      <c r="F110" s="1515">
        <v>10588806</v>
      </c>
      <c r="G110" s="1533"/>
    </row>
    <row r="111" spans="1:7" s="1534" customFormat="1" ht="18.600000000000001" customHeight="1" x14ac:dyDescent="0.25">
      <c r="A111" s="1486">
        <v>43770</v>
      </c>
      <c r="B111" s="1482">
        <v>385974257</v>
      </c>
      <c r="C111" s="1483">
        <v>4930212</v>
      </c>
      <c r="D111" s="1483">
        <v>11374192</v>
      </c>
      <c r="E111" s="1483">
        <v>400560</v>
      </c>
      <c r="F111" s="1515">
        <v>4994270</v>
      </c>
      <c r="G111" s="1533"/>
    </row>
    <row r="112" spans="1:7" s="1534" customFormat="1" ht="18.600000000000001" customHeight="1" x14ac:dyDescent="0.25">
      <c r="A112" s="1486">
        <v>43800</v>
      </c>
      <c r="B112" s="1482">
        <v>570057816</v>
      </c>
      <c r="C112" s="1483">
        <v>8954184</v>
      </c>
      <c r="D112" s="1483">
        <v>64474843</v>
      </c>
      <c r="E112" s="1483">
        <v>420524</v>
      </c>
      <c r="F112" s="1515">
        <v>51930800</v>
      </c>
      <c r="G112" s="1533"/>
    </row>
    <row r="113" spans="1:7" s="1534" customFormat="1" ht="18.600000000000001" customHeight="1" x14ac:dyDescent="0.25">
      <c r="A113" s="1486">
        <v>43831</v>
      </c>
      <c r="B113" s="1482">
        <v>588509357.76999998</v>
      </c>
      <c r="C113" s="1483">
        <v>6608149.4699999997</v>
      </c>
      <c r="D113" s="1483">
        <v>135859810.62</v>
      </c>
      <c r="E113" s="1483">
        <v>406407.08</v>
      </c>
      <c r="F113" s="1515">
        <v>5789224</v>
      </c>
      <c r="G113" s="1533"/>
    </row>
    <row r="114" spans="1:7" s="1534" customFormat="1" ht="18.600000000000001" customHeight="1" x14ac:dyDescent="0.25">
      <c r="A114" s="1486">
        <v>43862</v>
      </c>
      <c r="B114" s="1482">
        <v>514620167</v>
      </c>
      <c r="C114" s="1483">
        <v>6727107</v>
      </c>
      <c r="D114" s="1483">
        <v>1327580939</v>
      </c>
      <c r="E114" s="1483">
        <v>506165</v>
      </c>
      <c r="F114" s="1515">
        <v>2940736</v>
      </c>
      <c r="G114" s="1533"/>
    </row>
    <row r="115" spans="1:7" s="1534" customFormat="1" ht="18.600000000000001" customHeight="1" x14ac:dyDescent="0.25">
      <c r="A115" s="1486">
        <v>43891</v>
      </c>
      <c r="B115" s="1482">
        <v>1254212660</v>
      </c>
      <c r="C115" s="1483">
        <v>28815037</v>
      </c>
      <c r="D115" s="1483">
        <v>329547754</v>
      </c>
      <c r="E115" s="1483">
        <v>400044</v>
      </c>
      <c r="F115" s="1515">
        <v>13704128</v>
      </c>
      <c r="G115" s="1533"/>
    </row>
    <row r="116" spans="1:7" s="1534" customFormat="1" ht="18.600000000000001" customHeight="1" x14ac:dyDescent="0.25">
      <c r="A116" s="1486">
        <v>43922</v>
      </c>
      <c r="B116" s="1482">
        <v>492147863</v>
      </c>
      <c r="C116" s="1483">
        <v>34273</v>
      </c>
      <c r="D116" s="1483">
        <v>118988599</v>
      </c>
      <c r="E116" s="1483">
        <v>400000</v>
      </c>
      <c r="F116" s="1515">
        <v>6783471</v>
      </c>
      <c r="G116" s="1533"/>
    </row>
    <row r="117" spans="1:7" s="1534" customFormat="1" ht="18.600000000000001" customHeight="1" x14ac:dyDescent="0.25">
      <c r="A117" s="1486">
        <v>43952</v>
      </c>
      <c r="B117" s="1482">
        <v>74039029</v>
      </c>
      <c r="C117" s="1483">
        <v>2025072</v>
      </c>
      <c r="D117" s="1483">
        <v>24716673</v>
      </c>
      <c r="E117" s="1483">
        <v>416974</v>
      </c>
      <c r="F117" s="1515">
        <v>2164264</v>
      </c>
      <c r="G117" s="1533"/>
    </row>
    <row r="118" spans="1:7" s="1534" customFormat="1" ht="18.600000000000001" customHeight="1" x14ac:dyDescent="0.25">
      <c r="A118" s="1486">
        <v>43983</v>
      </c>
      <c r="B118" s="1482">
        <v>395971499</v>
      </c>
      <c r="C118" s="1483">
        <v>10797802</v>
      </c>
      <c r="D118" s="1483">
        <v>623581213</v>
      </c>
      <c r="E118" s="1491">
        <v>454321</v>
      </c>
      <c r="F118" s="1515">
        <v>52573753</v>
      </c>
      <c r="G118" s="1533"/>
    </row>
    <row r="119" spans="1:7" s="1534" customFormat="1" ht="18.600000000000001" customHeight="1" x14ac:dyDescent="0.25">
      <c r="A119" s="1486">
        <v>44013</v>
      </c>
      <c r="B119" s="1482">
        <v>187264632.65000001</v>
      </c>
      <c r="C119" s="1483">
        <v>23646019.68</v>
      </c>
      <c r="D119" s="1483">
        <v>439145927.19999999</v>
      </c>
      <c r="E119" s="1491">
        <v>403225</v>
      </c>
      <c r="F119" s="1515">
        <v>5800000</v>
      </c>
      <c r="G119" s="1533"/>
    </row>
    <row r="120" spans="1:7" s="1534" customFormat="1" ht="18.600000000000001" customHeight="1" x14ac:dyDescent="0.25">
      <c r="A120" s="1486">
        <v>44044</v>
      </c>
      <c r="B120" s="1482">
        <v>565524891.16999996</v>
      </c>
      <c r="C120" s="1483">
        <v>7025278.3499999996</v>
      </c>
      <c r="D120" s="1483">
        <v>166623300.62</v>
      </c>
      <c r="E120" s="1491">
        <v>400072</v>
      </c>
      <c r="F120" s="1515">
        <v>6366532</v>
      </c>
      <c r="G120" s="1533"/>
    </row>
    <row r="121" spans="1:7" s="1534" customFormat="1" ht="18.600000000000001" customHeight="1" x14ac:dyDescent="0.25">
      <c r="A121" s="1486">
        <v>44075</v>
      </c>
      <c r="B121" s="1482">
        <v>594363425.57000005</v>
      </c>
      <c r="C121" s="1483">
        <v>8073413.5999999996</v>
      </c>
      <c r="D121" s="1483">
        <v>242484848.50999999</v>
      </c>
      <c r="E121" s="1491">
        <v>523599.51</v>
      </c>
      <c r="F121" s="1515">
        <v>19231112</v>
      </c>
      <c r="G121" s="1533"/>
    </row>
    <row r="122" spans="1:7" s="1534" customFormat="1" ht="18.600000000000001" customHeight="1" x14ac:dyDescent="0.25">
      <c r="A122" s="1486">
        <v>44105</v>
      </c>
      <c r="B122" s="1482">
        <v>839025321</v>
      </c>
      <c r="C122" s="1483">
        <v>7665917.1399999997</v>
      </c>
      <c r="D122" s="1483">
        <v>8948013.8800000008</v>
      </c>
      <c r="E122" s="1491">
        <v>413633.22</v>
      </c>
      <c r="F122" s="1515">
        <v>8845156</v>
      </c>
      <c r="G122" s="1533"/>
    </row>
    <row r="123" spans="1:7" s="1534" customFormat="1" ht="18.600000000000001" customHeight="1" x14ac:dyDescent="0.25">
      <c r="A123" s="1486">
        <v>44136</v>
      </c>
      <c r="B123" s="1482">
        <v>281045560.80000001</v>
      </c>
      <c r="C123" s="1483">
        <v>7229289.54</v>
      </c>
      <c r="D123" s="1483">
        <v>261905067.68000001</v>
      </c>
      <c r="E123" s="1491">
        <v>689855.78</v>
      </c>
      <c r="F123" s="1515">
        <v>9155347</v>
      </c>
      <c r="G123" s="1533"/>
    </row>
    <row r="124" spans="1:7" s="1534" customFormat="1" ht="18.600000000000001" customHeight="1" x14ac:dyDescent="0.25">
      <c r="A124" s="1486">
        <v>44166</v>
      </c>
      <c r="B124" s="1482">
        <v>858648185.15999997</v>
      </c>
      <c r="C124" s="1483">
        <v>10412047.24</v>
      </c>
      <c r="D124" s="1483">
        <v>131726723.34999999</v>
      </c>
      <c r="E124" s="1491">
        <v>540107.05000000005</v>
      </c>
      <c r="F124" s="1515">
        <v>17971559.859999999</v>
      </c>
      <c r="G124" s="1533"/>
    </row>
    <row r="125" spans="1:7" s="1534" customFormat="1" ht="18.600000000000001" customHeight="1" x14ac:dyDescent="0.25">
      <c r="A125" s="1486">
        <v>44197</v>
      </c>
      <c r="B125" s="1482">
        <v>5184900341</v>
      </c>
      <c r="C125" s="1483">
        <v>5486260</v>
      </c>
      <c r="D125" s="1483">
        <v>12596489</v>
      </c>
      <c r="E125" s="1491">
        <v>451777</v>
      </c>
      <c r="F125" s="1515">
        <v>5816424</v>
      </c>
      <c r="G125" s="1533"/>
    </row>
    <row r="126" spans="1:7" s="1534" customFormat="1" ht="18.600000000000001" customHeight="1" x14ac:dyDescent="0.25">
      <c r="A126" s="1486">
        <v>44228</v>
      </c>
      <c r="B126" s="1482">
        <v>1939170387</v>
      </c>
      <c r="C126" s="1483">
        <v>4403619</v>
      </c>
      <c r="D126" s="1483">
        <v>65370930</v>
      </c>
      <c r="E126" s="1491">
        <v>406931</v>
      </c>
      <c r="F126" s="1515">
        <v>2005954</v>
      </c>
      <c r="G126" s="1533"/>
    </row>
    <row r="127" spans="1:7" s="1534" customFormat="1" ht="18.600000000000001" customHeight="1" thickBot="1" x14ac:dyDescent="0.3">
      <c r="A127" s="1492">
        <v>44256</v>
      </c>
      <c r="B127" s="1493">
        <v>2188908238</v>
      </c>
      <c r="C127" s="1495">
        <v>6919506</v>
      </c>
      <c r="D127" s="1495">
        <v>68758377</v>
      </c>
      <c r="E127" s="1494">
        <v>413653</v>
      </c>
      <c r="F127" s="1518">
        <v>7944620</v>
      </c>
      <c r="G127" s="1533"/>
    </row>
    <row r="128" spans="1:7" ht="17.25" customHeight="1" thickTop="1" x14ac:dyDescent="0.25">
      <c r="A128" s="1538" t="s">
        <v>3276</v>
      </c>
      <c r="D128" s="1526"/>
      <c r="E128" s="1526"/>
      <c r="F128" s="1526"/>
      <c r="G128" s="1526"/>
    </row>
    <row r="129" spans="1:1" ht="15.95" customHeight="1" x14ac:dyDescent="0.25">
      <c r="A129" s="1539"/>
    </row>
    <row r="130" spans="1:1" ht="15.95" customHeight="1" x14ac:dyDescent="0.25">
      <c r="A130" s="1540"/>
    </row>
    <row r="131" spans="1:1" x14ac:dyDescent="0.25">
      <c r="A131" s="1538"/>
    </row>
  </sheetData>
  <printOptions horizontalCentered="1"/>
  <pageMargins left="0.75" right="0.75" top="0.75" bottom="0.75" header="0.3" footer="0"/>
  <pageSetup paperSize="9" scale="83"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1A0B0-1E9D-4A4C-B3C6-88D92C26AFFB}">
  <sheetPr>
    <pageSetUpPr fitToPage="1"/>
  </sheetPr>
  <dimension ref="A1:DF47"/>
  <sheetViews>
    <sheetView zoomScaleNormal="100" zoomScaleSheetLayoutView="100" workbookViewId="0"/>
  </sheetViews>
  <sheetFormatPr defaultColWidth="30.42578125" defaultRowHeight="18.75" x14ac:dyDescent="0.25"/>
  <cols>
    <col min="1" max="1" width="60.28515625" style="1547" customWidth="1"/>
    <col min="2" max="10" width="10.85546875" style="1548" hidden="1" customWidth="1"/>
    <col min="11" max="15" width="11.7109375" style="1548" hidden="1" customWidth="1"/>
    <col min="16" max="42" width="11.85546875" style="1548" hidden="1" customWidth="1"/>
    <col min="43" max="43" width="12.85546875" style="1548" hidden="1" customWidth="1"/>
    <col min="44" max="47" width="12" style="1548" hidden="1" customWidth="1"/>
    <col min="48" max="48" width="12.85546875" style="1548" hidden="1" customWidth="1"/>
    <col min="49" max="58" width="12.7109375" style="1548" hidden="1" customWidth="1"/>
    <col min="59" max="59" width="14.28515625" style="1548" hidden="1" customWidth="1"/>
    <col min="60" max="67" width="11.85546875" style="1548" hidden="1" customWidth="1"/>
    <col min="68" max="68" width="10.28515625" style="1548" hidden="1" customWidth="1"/>
    <col min="69" max="69" width="11.85546875" style="1548" hidden="1" customWidth="1"/>
    <col min="70" max="70" width="13" style="1548" hidden="1" customWidth="1"/>
    <col min="71" max="71" width="12" style="1548" hidden="1" customWidth="1"/>
    <col min="72" max="72" width="11.5703125" style="1548" hidden="1" customWidth="1"/>
    <col min="73" max="73" width="12.28515625" style="1548" hidden="1" customWidth="1"/>
    <col min="74" max="74" width="15.140625" style="1548" hidden="1" customWidth="1"/>
    <col min="75" max="75" width="14" style="1637" hidden="1" customWidth="1"/>
    <col min="76" max="76" width="16.85546875" style="1637" hidden="1" customWidth="1"/>
    <col min="77" max="77" width="14" style="1637" hidden="1" customWidth="1"/>
    <col min="78" max="78" width="13.28515625" style="1637" hidden="1" customWidth="1"/>
    <col min="79" max="79" width="13.85546875" style="1637" hidden="1" customWidth="1"/>
    <col min="80" max="80" width="13" style="1637" hidden="1" customWidth="1"/>
    <col min="81" max="82" width="13.7109375" style="1637" hidden="1" customWidth="1"/>
    <col min="83" max="83" width="14" style="1637" hidden="1" customWidth="1"/>
    <col min="84" max="84" width="15" style="1637" hidden="1" customWidth="1"/>
    <col min="85" max="85" width="4.28515625" style="1637" hidden="1" customWidth="1"/>
    <col min="86" max="86" width="14.42578125" style="1637" hidden="1" customWidth="1"/>
    <col min="87" max="88" width="11" style="1637" hidden="1" customWidth="1"/>
    <col min="89" max="89" width="11.5703125" style="1637" hidden="1" customWidth="1"/>
    <col min="90" max="90" width="12.28515625" style="1637" hidden="1" customWidth="1"/>
    <col min="91" max="92" width="11.7109375" style="1637" hidden="1" customWidth="1"/>
    <col min="93" max="94" width="12.28515625" style="1637" hidden="1" customWidth="1"/>
    <col min="95" max="95" width="11.7109375" style="1637" hidden="1" customWidth="1"/>
    <col min="96" max="96" width="12.28515625" style="1637" hidden="1" customWidth="1"/>
    <col min="97" max="97" width="11.7109375" style="1637" hidden="1" customWidth="1"/>
    <col min="98" max="98" width="12.28515625" style="1637" bestFit="1" customWidth="1"/>
    <col min="99" max="99" width="11.7109375" style="1637" bestFit="1" customWidth="1"/>
    <col min="100" max="100" width="11.42578125" style="1637" bestFit="1" customWidth="1"/>
    <col min="101" max="101" width="11.7109375" style="1637" bestFit="1" customWidth="1"/>
    <col min="102" max="109" width="12.28515625" style="1637" bestFit="1" customWidth="1"/>
    <col min="110" max="110" width="13.5703125" style="1637" customWidth="1"/>
    <col min="111" max="16384" width="30.42578125" style="1548"/>
  </cols>
  <sheetData>
    <row r="1" spans="1:110" s="1546" customFormat="1" x14ac:dyDescent="0.35">
      <c r="A1" s="1541" t="s">
        <v>3292</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c r="AN1" s="1542"/>
      <c r="AO1" s="1542"/>
      <c r="AP1" s="1542"/>
      <c r="AQ1" s="1542"/>
      <c r="AR1" s="1542"/>
      <c r="AS1" s="1542"/>
      <c r="AT1" s="1542"/>
      <c r="AU1" s="1542"/>
      <c r="AV1" s="1542"/>
      <c r="AW1" s="1542"/>
      <c r="AX1" s="1542"/>
      <c r="AY1" s="1542"/>
      <c r="AZ1" s="1542"/>
      <c r="BA1" s="1542"/>
      <c r="BB1" s="1542"/>
      <c r="BC1" s="1542"/>
      <c r="BD1" s="1542"/>
      <c r="BE1" s="1542"/>
      <c r="BF1" s="1542"/>
      <c r="BG1" s="1542"/>
      <c r="BH1" s="1542"/>
      <c r="BI1" s="1542"/>
      <c r="BJ1" s="1542"/>
      <c r="BK1" s="1542"/>
      <c r="BL1" s="1542"/>
      <c r="BM1" s="1542"/>
      <c r="BN1" s="1542"/>
      <c r="BO1" s="1542"/>
      <c r="BP1" s="1542"/>
      <c r="BQ1" s="1542"/>
      <c r="BR1" s="1542"/>
      <c r="BS1" s="1542"/>
      <c r="BT1" s="1542"/>
      <c r="BU1" s="1542"/>
      <c r="BV1" s="1542"/>
      <c r="BW1" s="1543"/>
      <c r="BX1" s="1543"/>
      <c r="BY1" s="1543"/>
      <c r="BZ1" s="1543"/>
      <c r="CA1" s="1543"/>
      <c r="CB1" s="1543"/>
      <c r="CC1" s="1543"/>
      <c r="CD1" s="1543"/>
      <c r="CE1" s="1543"/>
      <c r="CF1" s="1544"/>
      <c r="CG1" s="1545"/>
      <c r="CH1" s="1545"/>
      <c r="CI1" s="1545"/>
      <c r="CJ1" s="1545"/>
      <c r="CK1" s="1545"/>
      <c r="CL1" s="1545"/>
      <c r="CM1" s="1545"/>
      <c r="CN1" s="1545"/>
      <c r="CO1" s="1545"/>
      <c r="CP1" s="1545"/>
      <c r="CQ1" s="1545"/>
      <c r="CR1" s="1545"/>
      <c r="CS1" s="1545"/>
      <c r="CT1" s="1545"/>
      <c r="CU1" s="1545"/>
      <c r="CV1" s="1545"/>
      <c r="CW1" s="1545"/>
      <c r="CX1" s="1545"/>
      <c r="CY1" s="1545"/>
      <c r="CZ1" s="1545"/>
      <c r="DA1" s="1545"/>
      <c r="DB1" s="1545"/>
      <c r="DC1" s="1545"/>
      <c r="DD1" s="1545"/>
      <c r="DE1" s="1545"/>
      <c r="DF1" s="1545"/>
    </row>
    <row r="2" spans="1:110" ht="19.5" thickBot="1" x14ac:dyDescent="0.3">
      <c r="AU2" s="1549"/>
      <c r="AV2" s="1549"/>
      <c r="AW2" s="1549"/>
      <c r="AX2" s="1549"/>
      <c r="AY2" s="1549"/>
      <c r="AZ2" s="1549"/>
      <c r="BA2" s="1549"/>
      <c r="BB2" s="1549"/>
      <c r="BC2" s="1549"/>
      <c r="BD2" s="1549"/>
      <c r="BE2" s="1549"/>
      <c r="BF2" s="1549"/>
      <c r="BG2" s="1549"/>
      <c r="BH2" s="1549"/>
      <c r="BI2" s="1549"/>
      <c r="BJ2" s="1549"/>
      <c r="BK2" s="1549"/>
      <c r="BL2" s="1549"/>
      <c r="BM2" s="1549"/>
      <c r="BN2" s="1549"/>
      <c r="BO2" s="1549"/>
      <c r="BP2" s="1549"/>
      <c r="BQ2" s="1549"/>
      <c r="BR2" s="1549"/>
      <c r="BS2" s="1549"/>
      <c r="BT2" s="1550"/>
      <c r="BU2" s="1550"/>
      <c r="BV2" s="1550"/>
      <c r="BW2" s="1551"/>
      <c r="BX2" s="1551"/>
      <c r="BY2" s="1551"/>
      <c r="BZ2" s="1551"/>
      <c r="CA2" s="1551"/>
      <c r="CB2" s="1551"/>
      <c r="CC2" s="1551"/>
      <c r="CD2" s="1551"/>
      <c r="CE2" s="1551"/>
      <c r="CF2" s="1551"/>
      <c r="CG2" s="1551"/>
      <c r="CH2" s="1551"/>
      <c r="CI2" s="1551"/>
      <c r="CJ2" s="1551"/>
      <c r="CK2" s="1551"/>
      <c r="CL2" s="1551"/>
      <c r="CM2" s="1551"/>
      <c r="CN2" s="1551"/>
      <c r="CO2" s="1551"/>
      <c r="CP2" s="1551"/>
      <c r="CQ2" s="1551"/>
      <c r="CR2" s="1551"/>
      <c r="CS2" s="1551"/>
      <c r="CT2" s="1551"/>
      <c r="CU2" s="1551"/>
      <c r="CV2" s="1551"/>
      <c r="CW2" s="1551"/>
      <c r="CX2" s="1551"/>
      <c r="CY2" s="1551"/>
      <c r="CZ2" s="1551"/>
      <c r="DA2" s="1551"/>
      <c r="DB2" s="1551"/>
      <c r="DC2" s="1551"/>
      <c r="DD2" s="1551"/>
      <c r="DE2" s="1551"/>
      <c r="DF2" s="1551"/>
    </row>
    <row r="3" spans="1:110" s="1558" customFormat="1" ht="21.75" thickTop="1" thickBot="1" x14ac:dyDescent="0.3">
      <c r="A3" s="1552"/>
      <c r="B3" s="1553">
        <v>40910</v>
      </c>
      <c r="C3" s="1553">
        <v>40941</v>
      </c>
      <c r="D3" s="1553">
        <v>40971</v>
      </c>
      <c r="E3" s="1553">
        <v>41003</v>
      </c>
      <c r="F3" s="1553">
        <v>41034</v>
      </c>
      <c r="G3" s="1553">
        <v>41066</v>
      </c>
      <c r="H3" s="1553">
        <v>41097</v>
      </c>
      <c r="I3" s="1553">
        <v>41129</v>
      </c>
      <c r="J3" s="1553">
        <v>41161</v>
      </c>
      <c r="K3" s="1553">
        <v>41192</v>
      </c>
      <c r="L3" s="1553">
        <v>41224</v>
      </c>
      <c r="M3" s="1553">
        <v>41255</v>
      </c>
      <c r="N3" s="1553">
        <v>41275</v>
      </c>
      <c r="O3" s="1553">
        <v>41307</v>
      </c>
      <c r="P3" s="1553">
        <v>41336</v>
      </c>
      <c r="Q3" s="1553">
        <v>41399</v>
      </c>
      <c r="R3" s="1553">
        <v>41431</v>
      </c>
      <c r="S3" s="1553">
        <v>41462</v>
      </c>
      <c r="T3" s="1553">
        <v>41494</v>
      </c>
      <c r="U3" s="1553">
        <v>41526</v>
      </c>
      <c r="V3" s="1553">
        <v>41557</v>
      </c>
      <c r="W3" s="1553">
        <v>41588</v>
      </c>
      <c r="X3" s="1553">
        <v>41619</v>
      </c>
      <c r="Y3" s="1553">
        <v>41640</v>
      </c>
      <c r="Z3" s="1553">
        <v>41671</v>
      </c>
      <c r="AA3" s="1553">
        <v>41700</v>
      </c>
      <c r="AB3" s="1553">
        <v>41732</v>
      </c>
      <c r="AC3" s="1553">
        <v>41762</v>
      </c>
      <c r="AD3" s="1553">
        <v>41794</v>
      </c>
      <c r="AE3" s="1553">
        <v>41825</v>
      </c>
      <c r="AF3" s="1553">
        <v>41857</v>
      </c>
      <c r="AG3" s="1553">
        <v>41889</v>
      </c>
      <c r="AH3" s="1553">
        <v>41919</v>
      </c>
      <c r="AI3" s="1553">
        <v>41950</v>
      </c>
      <c r="AJ3" s="1553">
        <v>41980</v>
      </c>
      <c r="AK3" s="1553">
        <v>42012</v>
      </c>
      <c r="AL3" s="1553">
        <v>42037</v>
      </c>
      <c r="AM3" s="1553">
        <v>42064</v>
      </c>
      <c r="AN3" s="1553">
        <v>42096</v>
      </c>
      <c r="AO3" s="1553">
        <v>42127</v>
      </c>
      <c r="AP3" s="1553">
        <v>42159</v>
      </c>
      <c r="AQ3" s="1553">
        <v>42189</v>
      </c>
      <c r="AR3" s="1553">
        <v>42220</v>
      </c>
      <c r="AS3" s="1553">
        <v>42252</v>
      </c>
      <c r="AT3" s="1553">
        <v>42282</v>
      </c>
      <c r="AU3" s="1553">
        <v>42313</v>
      </c>
      <c r="AV3" s="1553">
        <v>42343</v>
      </c>
      <c r="AW3" s="1553">
        <v>42375</v>
      </c>
      <c r="AX3" s="1553">
        <v>42407</v>
      </c>
      <c r="AY3" s="1553">
        <v>42436</v>
      </c>
      <c r="AZ3" s="1553">
        <v>42461</v>
      </c>
      <c r="BA3" s="1553">
        <v>42491</v>
      </c>
      <c r="BB3" s="1553">
        <v>42523</v>
      </c>
      <c r="BC3" s="1553">
        <v>42553</v>
      </c>
      <c r="BD3" s="1553">
        <v>42584</v>
      </c>
      <c r="BE3" s="1553">
        <v>42615</v>
      </c>
      <c r="BF3" s="1553">
        <v>42646</v>
      </c>
      <c r="BG3" s="1553">
        <v>42677</v>
      </c>
      <c r="BH3" s="1553">
        <v>42708</v>
      </c>
      <c r="BI3" s="1553">
        <v>42739</v>
      </c>
      <c r="BJ3" s="1553">
        <v>42771</v>
      </c>
      <c r="BK3" s="1553">
        <v>42799</v>
      </c>
      <c r="BL3" s="1553">
        <v>42830</v>
      </c>
      <c r="BM3" s="1553">
        <v>42860</v>
      </c>
      <c r="BN3" s="1553">
        <v>42891</v>
      </c>
      <c r="BO3" s="1553">
        <v>42921</v>
      </c>
      <c r="BP3" s="1553">
        <v>42953</v>
      </c>
      <c r="BQ3" s="1553">
        <v>42984</v>
      </c>
      <c r="BR3" s="1553">
        <v>43014</v>
      </c>
      <c r="BS3" s="1553">
        <v>43045</v>
      </c>
      <c r="BT3" s="1553">
        <v>43075</v>
      </c>
      <c r="BU3" s="1553">
        <v>43106</v>
      </c>
      <c r="BV3" s="1553">
        <v>43137</v>
      </c>
      <c r="BW3" s="1553">
        <v>43165</v>
      </c>
      <c r="BX3" s="1553">
        <v>43196</v>
      </c>
      <c r="BY3" s="1553">
        <v>43226</v>
      </c>
      <c r="BZ3" s="1553">
        <v>43258</v>
      </c>
      <c r="CA3" s="1553">
        <v>43288</v>
      </c>
      <c r="CB3" s="1553">
        <v>43321</v>
      </c>
      <c r="CC3" s="1553">
        <v>43352</v>
      </c>
      <c r="CD3" s="1554">
        <v>43382</v>
      </c>
      <c r="CE3" s="1554">
        <v>43414</v>
      </c>
      <c r="CF3" s="1555">
        <v>43445</v>
      </c>
      <c r="CG3" s="1556">
        <v>43476</v>
      </c>
      <c r="CH3" s="1554">
        <v>43507</v>
      </c>
      <c r="CI3" s="1557">
        <v>43535</v>
      </c>
      <c r="CJ3" s="1553">
        <v>43566</v>
      </c>
      <c r="CK3" s="1553">
        <v>43586</v>
      </c>
      <c r="CL3" s="1553">
        <v>43617</v>
      </c>
      <c r="CM3" s="1553">
        <v>43647</v>
      </c>
      <c r="CN3" s="1553">
        <v>43678</v>
      </c>
      <c r="CO3" s="1553">
        <v>43717</v>
      </c>
      <c r="CP3" s="1553">
        <v>43747</v>
      </c>
      <c r="CQ3" s="1553">
        <v>43778</v>
      </c>
      <c r="CR3" s="1553">
        <v>43808</v>
      </c>
      <c r="CS3" s="1553">
        <v>43839</v>
      </c>
      <c r="CT3" s="1553">
        <v>43870</v>
      </c>
      <c r="CU3" s="1553">
        <v>43899</v>
      </c>
      <c r="CV3" s="1556">
        <v>43930</v>
      </c>
      <c r="CW3" s="1556">
        <v>43960</v>
      </c>
      <c r="CX3" s="1556">
        <v>43991</v>
      </c>
      <c r="CY3" s="1556">
        <v>44021</v>
      </c>
      <c r="CZ3" s="1556">
        <v>44052</v>
      </c>
      <c r="DA3" s="1556">
        <v>44083</v>
      </c>
      <c r="DB3" s="1556">
        <v>44113</v>
      </c>
      <c r="DC3" s="1556">
        <v>44144</v>
      </c>
      <c r="DD3" s="1556">
        <v>44174</v>
      </c>
      <c r="DE3" s="1556">
        <v>44197</v>
      </c>
      <c r="DF3" s="1556">
        <v>44228</v>
      </c>
    </row>
    <row r="4" spans="1:110" s="1572" customFormat="1" x14ac:dyDescent="0.25">
      <c r="A4" s="1559" t="s">
        <v>3293</v>
      </c>
      <c r="B4" s="1560">
        <v>430</v>
      </c>
      <c r="C4" s="1560">
        <v>430</v>
      </c>
      <c r="D4" s="1560">
        <v>432</v>
      </c>
      <c r="E4" s="1560">
        <v>431</v>
      </c>
      <c r="F4" s="1560">
        <v>431</v>
      </c>
      <c r="G4" s="1560">
        <v>430</v>
      </c>
      <c r="H4" s="1560">
        <v>432</v>
      </c>
      <c r="I4" s="1560">
        <v>433</v>
      </c>
      <c r="J4" s="1560">
        <v>436</v>
      </c>
      <c r="K4" s="1560">
        <v>437</v>
      </c>
      <c r="L4" s="1560">
        <v>438</v>
      </c>
      <c r="M4" s="1560">
        <v>441</v>
      </c>
      <c r="N4" s="1560">
        <v>442</v>
      </c>
      <c r="O4" s="1560">
        <v>443</v>
      </c>
      <c r="P4" s="1560">
        <v>446</v>
      </c>
      <c r="Q4" s="1560">
        <v>447</v>
      </c>
      <c r="R4" s="1560">
        <v>450</v>
      </c>
      <c r="S4" s="1560">
        <v>448</v>
      </c>
      <c r="T4" s="1560">
        <v>448</v>
      </c>
      <c r="U4" s="1560">
        <v>449</v>
      </c>
      <c r="V4" s="1560">
        <v>448</v>
      </c>
      <c r="W4" s="1560">
        <v>449</v>
      </c>
      <c r="X4" s="1560">
        <v>450</v>
      </c>
      <c r="Y4" s="1560">
        <v>450</v>
      </c>
      <c r="Z4" s="1560">
        <v>449</v>
      </c>
      <c r="AA4" s="1560">
        <v>451</v>
      </c>
      <c r="AB4" s="1560">
        <v>451</v>
      </c>
      <c r="AC4" s="1560">
        <v>452</v>
      </c>
      <c r="AD4" s="1560">
        <v>454</v>
      </c>
      <c r="AE4" s="1560">
        <v>453</v>
      </c>
      <c r="AF4" s="1560">
        <v>453</v>
      </c>
      <c r="AG4" s="1560">
        <v>453</v>
      </c>
      <c r="AH4" s="1560">
        <v>453</v>
      </c>
      <c r="AI4" s="1560">
        <v>453</v>
      </c>
      <c r="AJ4" s="1560">
        <v>455</v>
      </c>
      <c r="AK4" s="1560">
        <v>456</v>
      </c>
      <c r="AL4" s="1560">
        <v>454</v>
      </c>
      <c r="AM4" s="1560">
        <v>459</v>
      </c>
      <c r="AN4" s="1560">
        <v>461</v>
      </c>
      <c r="AO4" s="1560">
        <v>462</v>
      </c>
      <c r="AP4" s="1560">
        <v>460</v>
      </c>
      <c r="AQ4" s="1560">
        <v>460</v>
      </c>
      <c r="AR4" s="1561">
        <v>460</v>
      </c>
      <c r="AS4" s="1561">
        <v>461</v>
      </c>
      <c r="AT4" s="1561">
        <v>460</v>
      </c>
      <c r="AU4" s="1561">
        <v>459</v>
      </c>
      <c r="AV4" s="1561">
        <v>464</v>
      </c>
      <c r="AW4" s="1561">
        <v>464</v>
      </c>
      <c r="AX4" s="1561">
        <v>465</v>
      </c>
      <c r="AY4" s="1561">
        <v>465</v>
      </c>
      <c r="AZ4" s="1562">
        <v>465</v>
      </c>
      <c r="BA4" s="1562">
        <v>463</v>
      </c>
      <c r="BB4" s="1562">
        <v>461</v>
      </c>
      <c r="BC4" s="1562">
        <v>463</v>
      </c>
      <c r="BD4" s="1562">
        <v>461</v>
      </c>
      <c r="BE4" s="1562">
        <v>458</v>
      </c>
      <c r="BF4" s="1563">
        <v>455</v>
      </c>
      <c r="BG4" s="1562">
        <v>454</v>
      </c>
      <c r="BH4" s="1562">
        <v>456</v>
      </c>
      <c r="BI4" s="1562">
        <v>453</v>
      </c>
      <c r="BJ4" s="1562">
        <v>453</v>
      </c>
      <c r="BK4" s="1562">
        <v>452</v>
      </c>
      <c r="BL4" s="1562">
        <v>453</v>
      </c>
      <c r="BM4" s="1562">
        <v>453</v>
      </c>
      <c r="BN4" s="1562">
        <v>454</v>
      </c>
      <c r="BO4" s="1562">
        <v>455</v>
      </c>
      <c r="BP4" s="1562">
        <v>452</v>
      </c>
      <c r="BQ4" s="1562">
        <v>451</v>
      </c>
      <c r="BR4" s="1562">
        <v>450</v>
      </c>
      <c r="BS4" s="1562">
        <v>449</v>
      </c>
      <c r="BT4" s="1564">
        <v>449</v>
      </c>
      <c r="BU4" s="1564">
        <v>447</v>
      </c>
      <c r="BV4" s="1564">
        <v>444</v>
      </c>
      <c r="BW4" s="1565">
        <v>445</v>
      </c>
      <c r="BX4" s="1565">
        <v>445</v>
      </c>
      <c r="BY4" s="1565">
        <v>446</v>
      </c>
      <c r="BZ4" s="1565">
        <v>445</v>
      </c>
      <c r="CA4" s="1565">
        <v>447</v>
      </c>
      <c r="CB4" s="1565">
        <v>448</v>
      </c>
      <c r="CC4" s="1565">
        <v>448</v>
      </c>
      <c r="CD4" s="1566">
        <v>449</v>
      </c>
      <c r="CE4" s="1566">
        <v>449</v>
      </c>
      <c r="CF4" s="1567">
        <v>449</v>
      </c>
      <c r="CG4" s="1568">
        <v>449</v>
      </c>
      <c r="CH4" s="1568">
        <v>449</v>
      </c>
      <c r="CI4" s="1569">
        <v>448</v>
      </c>
      <c r="CJ4" s="1570">
        <v>448</v>
      </c>
      <c r="CK4" s="1570">
        <v>448</v>
      </c>
      <c r="CL4" s="1570">
        <v>443</v>
      </c>
      <c r="CM4" s="1570">
        <v>443</v>
      </c>
      <c r="CN4" s="1570">
        <v>444</v>
      </c>
      <c r="CO4" s="1570">
        <v>445</v>
      </c>
      <c r="CP4" s="1570">
        <v>446</v>
      </c>
      <c r="CQ4" s="1570">
        <v>448</v>
      </c>
      <c r="CR4" s="1570">
        <v>448</v>
      </c>
      <c r="CS4" s="1570">
        <v>448</v>
      </c>
      <c r="CT4" s="1570">
        <v>449</v>
      </c>
      <c r="CU4" s="1570">
        <v>447</v>
      </c>
      <c r="CV4" s="1571">
        <v>445</v>
      </c>
      <c r="CW4" s="1571">
        <v>447</v>
      </c>
      <c r="CX4" s="1571">
        <v>447</v>
      </c>
      <c r="CY4" s="1571">
        <v>444</v>
      </c>
      <c r="CZ4" s="1571">
        <v>445</v>
      </c>
      <c r="DA4" s="1571">
        <v>445</v>
      </c>
      <c r="DB4" s="1571">
        <v>445</v>
      </c>
      <c r="DC4" s="1571">
        <v>445</v>
      </c>
      <c r="DD4" s="1571">
        <v>443</v>
      </c>
      <c r="DE4" s="1571">
        <v>443</v>
      </c>
      <c r="DF4" s="1571">
        <v>444</v>
      </c>
    </row>
    <row r="5" spans="1:110" s="1585" customFormat="1" ht="19.5" thickBot="1" x14ac:dyDescent="0.3">
      <c r="A5" s="1573"/>
      <c r="B5" s="1574"/>
      <c r="C5" s="1574"/>
      <c r="D5" s="1574"/>
      <c r="E5" s="1574"/>
      <c r="F5" s="1574"/>
      <c r="G5" s="1574"/>
      <c r="H5" s="1574"/>
      <c r="I5" s="1574"/>
      <c r="J5" s="1574"/>
      <c r="K5" s="1574"/>
      <c r="L5" s="1574"/>
      <c r="M5" s="1574"/>
      <c r="N5" s="1574"/>
      <c r="O5" s="1574"/>
      <c r="P5" s="1574"/>
      <c r="Q5" s="1574"/>
      <c r="R5" s="1574"/>
      <c r="S5" s="1574"/>
      <c r="T5" s="1574"/>
      <c r="U5" s="1574"/>
      <c r="V5" s="1574"/>
      <c r="W5" s="1574"/>
      <c r="X5" s="1574"/>
      <c r="Y5" s="1574"/>
      <c r="Z5" s="1574"/>
      <c r="AA5" s="1574"/>
      <c r="AB5" s="1574"/>
      <c r="AC5" s="1574"/>
      <c r="AD5" s="1574"/>
      <c r="AE5" s="1574"/>
      <c r="AF5" s="1574"/>
      <c r="AG5" s="1574"/>
      <c r="AH5" s="1574"/>
      <c r="AI5" s="1574"/>
      <c r="AJ5" s="1574"/>
      <c r="AK5" s="1574"/>
      <c r="AL5" s="1574"/>
      <c r="AM5" s="1574"/>
      <c r="AN5" s="1574"/>
      <c r="AO5" s="1574"/>
      <c r="AP5" s="1574"/>
      <c r="AQ5" s="1574"/>
      <c r="AR5" s="1575"/>
      <c r="AS5" s="1575"/>
      <c r="AT5" s="1575"/>
      <c r="AU5" s="1575"/>
      <c r="AV5" s="1575"/>
      <c r="AW5" s="1575"/>
      <c r="AX5" s="1575"/>
      <c r="AY5" s="1575"/>
      <c r="AZ5" s="1576"/>
      <c r="BA5" s="1576"/>
      <c r="BB5" s="1576"/>
      <c r="BC5" s="1576"/>
      <c r="BD5" s="1576"/>
      <c r="BE5" s="1576"/>
      <c r="BF5" s="1576"/>
      <c r="BG5" s="1575"/>
      <c r="BH5" s="1577"/>
      <c r="BI5" s="1577"/>
      <c r="BJ5" s="1577"/>
      <c r="BK5" s="1577"/>
      <c r="BL5" s="1577"/>
      <c r="BM5" s="1577"/>
      <c r="BN5" s="1577"/>
      <c r="BO5" s="1577"/>
      <c r="BP5" s="1577"/>
      <c r="BQ5" s="1577"/>
      <c r="BR5" s="1575"/>
      <c r="BS5" s="1575"/>
      <c r="BT5" s="1578"/>
      <c r="BU5" s="1578"/>
      <c r="BV5" s="1578"/>
      <c r="BW5" s="1579"/>
      <c r="BX5" s="1579"/>
      <c r="BY5" s="1579"/>
      <c r="BZ5" s="1579"/>
      <c r="CA5" s="1580"/>
      <c r="CB5" s="1579"/>
      <c r="CC5" s="1579"/>
      <c r="CD5" s="1581"/>
      <c r="CE5" s="1581"/>
      <c r="CF5" s="1582"/>
      <c r="CG5" s="1578"/>
      <c r="CH5" s="1578"/>
      <c r="CI5" s="1583"/>
      <c r="CJ5" s="1578"/>
      <c r="CK5" s="1578"/>
      <c r="CL5" s="1578"/>
      <c r="CM5" s="1578"/>
      <c r="CN5" s="1578"/>
      <c r="CO5" s="1578"/>
      <c r="CP5" s="1578"/>
      <c r="CQ5" s="1578"/>
      <c r="CR5" s="1578"/>
      <c r="CS5" s="1578"/>
      <c r="CT5" s="1578"/>
      <c r="CU5" s="1578"/>
      <c r="CV5" s="1584"/>
      <c r="CW5" s="1584"/>
      <c r="CX5" s="1584"/>
      <c r="CY5" s="1584"/>
      <c r="CZ5" s="1584"/>
      <c r="DA5" s="1584"/>
      <c r="DB5" s="1584"/>
      <c r="DC5" s="1584"/>
      <c r="DD5" s="1584"/>
      <c r="DE5" s="1584"/>
      <c r="DF5" s="1584"/>
    </row>
    <row r="6" spans="1:110" s="1572" customFormat="1" ht="19.5" thickTop="1" x14ac:dyDescent="0.25">
      <c r="A6" s="1559" t="s">
        <v>3294</v>
      </c>
      <c r="B6" s="1560">
        <v>4736872</v>
      </c>
      <c r="C6" s="1560">
        <v>4319467</v>
      </c>
      <c r="D6" s="1560">
        <v>4841422</v>
      </c>
      <c r="E6" s="1560">
        <v>4758541</v>
      </c>
      <c r="F6" s="1560">
        <v>4845776</v>
      </c>
      <c r="G6" s="1560">
        <v>4496701</v>
      </c>
      <c r="H6" s="1560">
        <v>4733299</v>
      </c>
      <c r="I6" s="1560">
        <v>4753864</v>
      </c>
      <c r="J6" s="1560">
        <v>4589854</v>
      </c>
      <c r="K6" s="1560">
        <v>5016549</v>
      </c>
      <c r="L6" s="1560">
        <v>4831238</v>
      </c>
      <c r="M6" s="1560">
        <v>6407067</v>
      </c>
      <c r="N6" s="1560">
        <v>4875444</v>
      </c>
      <c r="O6" s="1560">
        <v>4576070</v>
      </c>
      <c r="P6" s="1560">
        <v>5159362</v>
      </c>
      <c r="Q6" s="1560">
        <v>5247975</v>
      </c>
      <c r="R6" s="1560">
        <v>4677566</v>
      </c>
      <c r="S6" s="1560">
        <v>5215652</v>
      </c>
      <c r="T6" s="1560">
        <v>5146740</v>
      </c>
      <c r="U6" s="1560">
        <v>4946438</v>
      </c>
      <c r="V6" s="1560">
        <v>5139787</v>
      </c>
      <c r="W6" s="1560">
        <v>5093468</v>
      </c>
      <c r="X6" s="1560">
        <v>6796552</v>
      </c>
      <c r="Y6" s="1560">
        <v>5089885</v>
      </c>
      <c r="Z6" s="1560">
        <v>4795824</v>
      </c>
      <c r="AA6" s="1560">
        <v>5439117</v>
      </c>
      <c r="AB6" s="1560">
        <v>5556138</v>
      </c>
      <c r="AC6" s="1560">
        <v>5635041</v>
      </c>
      <c r="AD6" s="1560">
        <v>5320280</v>
      </c>
      <c r="AE6" s="1560">
        <v>5507836</v>
      </c>
      <c r="AF6" s="1560">
        <v>5233474</v>
      </c>
      <c r="AG6" s="1560">
        <v>5283765</v>
      </c>
      <c r="AH6" s="1560">
        <v>5542287</v>
      </c>
      <c r="AI6" s="1560">
        <v>5430649</v>
      </c>
      <c r="AJ6" s="1560">
        <v>7185702</v>
      </c>
      <c r="AK6" s="1560">
        <v>5576038</v>
      </c>
      <c r="AL6" s="1560">
        <v>5217581</v>
      </c>
      <c r="AM6" s="1560">
        <v>5980306</v>
      </c>
      <c r="AN6" s="1560">
        <v>5385116</v>
      </c>
      <c r="AO6" s="1560">
        <v>5476327</v>
      </c>
      <c r="AP6" s="1560">
        <v>5381144</v>
      </c>
      <c r="AQ6" s="1560">
        <v>5583771</v>
      </c>
      <c r="AR6" s="1561">
        <v>5722712</v>
      </c>
      <c r="AS6" s="1561">
        <v>5278224</v>
      </c>
      <c r="AT6" s="1561">
        <v>5641964</v>
      </c>
      <c r="AU6" s="1561">
        <v>5639078</v>
      </c>
      <c r="AV6" s="1561">
        <v>7340347</v>
      </c>
      <c r="AW6" s="1561">
        <v>5541738</v>
      </c>
      <c r="AX6" s="1561">
        <v>5436047</v>
      </c>
      <c r="AY6" s="1561">
        <v>5734387</v>
      </c>
      <c r="AZ6" s="1562">
        <v>5520603</v>
      </c>
      <c r="BA6" s="1562">
        <v>6001113</v>
      </c>
      <c r="BB6" s="1562">
        <v>5408488</v>
      </c>
      <c r="BC6" s="1562">
        <v>5762671</v>
      </c>
      <c r="BD6" s="1562">
        <v>6034651</v>
      </c>
      <c r="BE6" s="1562">
        <v>5574065</v>
      </c>
      <c r="BF6" s="1562">
        <v>6189540</v>
      </c>
      <c r="BG6" s="1562">
        <v>5990000</v>
      </c>
      <c r="BH6" s="1561">
        <v>8031505</v>
      </c>
      <c r="BI6" s="1561">
        <v>6197949</v>
      </c>
      <c r="BJ6" s="1561">
        <v>5467258</v>
      </c>
      <c r="BK6" s="1561">
        <v>6180864</v>
      </c>
      <c r="BL6" s="1561">
        <v>5874355</v>
      </c>
      <c r="BM6" s="1561">
        <v>6477234</v>
      </c>
      <c r="BN6" s="1561">
        <v>5857453</v>
      </c>
      <c r="BO6" s="1561">
        <v>6305140</v>
      </c>
      <c r="BP6" s="1561">
        <f>6311254+66962</f>
        <v>6378216</v>
      </c>
      <c r="BQ6" s="1561">
        <f>5993041+63646</f>
        <v>6056687</v>
      </c>
      <c r="BR6" s="1586">
        <f>6686559+67856</f>
        <v>6754415</v>
      </c>
      <c r="BS6" s="1586">
        <f>6303813+64631</f>
        <v>6368444</v>
      </c>
      <c r="BT6" s="1587">
        <f>8120753+61058</f>
        <v>8181811</v>
      </c>
      <c r="BU6" s="1587">
        <f>6325431+57694</f>
        <v>6383125</v>
      </c>
      <c r="BV6" s="1587">
        <f>6052667+56966</f>
        <v>6109633</v>
      </c>
      <c r="BW6" s="1588">
        <f>6916473+63218</f>
        <v>6979691</v>
      </c>
      <c r="BX6" s="1588">
        <f>6719069+62125</f>
        <v>6781194</v>
      </c>
      <c r="BY6" s="1588">
        <f>7105494+64660</f>
        <v>7170154</v>
      </c>
      <c r="BZ6" s="1588">
        <f>6197143+59202</f>
        <v>6256345</v>
      </c>
      <c r="CA6" s="1589">
        <f>7027972+64483</f>
        <v>7092455</v>
      </c>
      <c r="CB6" s="1588">
        <v>6979838</v>
      </c>
      <c r="CC6" s="1590">
        <v>6511710</v>
      </c>
      <c r="CD6" s="1591">
        <v>7300253</v>
      </c>
      <c r="CE6" s="1591">
        <v>6950183</v>
      </c>
      <c r="CF6" s="1592">
        <v>8741586</v>
      </c>
      <c r="CG6" s="1593">
        <v>6933706</v>
      </c>
      <c r="CH6" s="1593">
        <v>6547750</v>
      </c>
      <c r="CI6" s="1594">
        <v>7382070</v>
      </c>
      <c r="CJ6" s="1593">
        <v>7541784</v>
      </c>
      <c r="CK6" s="1593">
        <v>7489177</v>
      </c>
      <c r="CL6" s="1593">
        <v>6826339</v>
      </c>
      <c r="CM6" s="1593">
        <v>7573108</v>
      </c>
      <c r="CN6" s="1593">
        <v>7493801</v>
      </c>
      <c r="CO6" s="1593">
        <v>7230248</v>
      </c>
      <c r="CP6" s="1593">
        <v>7884889</v>
      </c>
      <c r="CQ6" s="1593">
        <v>7291162</v>
      </c>
      <c r="CR6" s="1593">
        <v>9844856</v>
      </c>
      <c r="CS6" s="1593">
        <v>7816420</v>
      </c>
      <c r="CT6" s="1593">
        <v>7442364</v>
      </c>
      <c r="CU6" s="1593">
        <v>6161186</v>
      </c>
      <c r="CV6" s="1595">
        <v>3476151</v>
      </c>
      <c r="CW6" s="1595">
        <v>4918106</v>
      </c>
      <c r="CX6" s="1595">
        <v>7209048</v>
      </c>
      <c r="CY6" s="1595">
        <v>7512766</v>
      </c>
      <c r="CZ6" s="1595">
        <v>7698972</v>
      </c>
      <c r="DA6" s="1595">
        <v>7498068</v>
      </c>
      <c r="DB6" s="1595">
        <v>7944895</v>
      </c>
      <c r="DC6" s="1595">
        <v>7996753</v>
      </c>
      <c r="DD6" s="1595">
        <v>10479089</v>
      </c>
      <c r="DE6" s="1595">
        <v>7580807</v>
      </c>
      <c r="DF6" s="1595">
        <v>7574366</v>
      </c>
    </row>
    <row r="7" spans="1:110" s="1604" customFormat="1" x14ac:dyDescent="0.25">
      <c r="A7" s="1559" t="s">
        <v>3295</v>
      </c>
      <c r="B7" s="1596">
        <v>9717.9310000000005</v>
      </c>
      <c r="C7" s="1596">
        <v>8695.5310000000009</v>
      </c>
      <c r="D7" s="1596">
        <v>9537</v>
      </c>
      <c r="E7" s="1596">
        <v>9328.3799999999992</v>
      </c>
      <c r="F7" s="1596">
        <v>9365.3790000000008</v>
      </c>
      <c r="G7" s="1596">
        <v>8566.6859999999997</v>
      </c>
      <c r="H7" s="1596">
        <v>9187.1509999999998</v>
      </c>
      <c r="I7" s="1596">
        <v>9327.4629999999997</v>
      </c>
      <c r="J7" s="1596">
        <v>8899.0619999999999</v>
      </c>
      <c r="K7" s="1596">
        <v>10019.85</v>
      </c>
      <c r="L7" s="1596">
        <v>9953.0740000000005</v>
      </c>
      <c r="M7" s="1596">
        <v>14412.458000000001</v>
      </c>
      <c r="N7" s="1596">
        <v>10301.35</v>
      </c>
      <c r="O7" s="1596">
        <v>9300.4850000000006</v>
      </c>
      <c r="P7" s="1596">
        <v>10679.24</v>
      </c>
      <c r="Q7" s="1596">
        <v>11267.702789999999</v>
      </c>
      <c r="R7" s="1596">
        <v>9276.9660000000003</v>
      </c>
      <c r="S7" s="1596">
        <v>10612.598168220002</v>
      </c>
      <c r="T7" s="1596">
        <v>10549.572</v>
      </c>
      <c r="U7" s="1596">
        <v>9942</v>
      </c>
      <c r="V7" s="1596">
        <v>10729.645</v>
      </c>
      <c r="W7" s="1596">
        <v>10840.106</v>
      </c>
      <c r="X7" s="1596">
        <v>15747.023999999999</v>
      </c>
      <c r="Y7" s="1596">
        <v>11116.937</v>
      </c>
      <c r="Z7" s="1596">
        <v>12597.385472538999</v>
      </c>
      <c r="AA7" s="1596">
        <v>11425</v>
      </c>
      <c r="AB7" s="1596">
        <v>11616.532999999999</v>
      </c>
      <c r="AC7" s="1596">
        <v>11411.8463010512</v>
      </c>
      <c r="AD7" s="1596">
        <v>10729.509122245256</v>
      </c>
      <c r="AE7" s="1596">
        <v>11263.006257917899</v>
      </c>
      <c r="AF7" s="1596">
        <v>10996.251</v>
      </c>
      <c r="AG7" s="1596">
        <v>10655</v>
      </c>
      <c r="AH7" s="1596">
        <v>11325.603999999999</v>
      </c>
      <c r="AI7" s="1596">
        <v>11628.968000000001</v>
      </c>
      <c r="AJ7" s="1596">
        <v>17038.289164287296</v>
      </c>
      <c r="AK7" s="1596">
        <v>11990.63</v>
      </c>
      <c r="AL7" s="1596">
        <v>11039</v>
      </c>
      <c r="AM7" s="1596">
        <v>12689.204079463199</v>
      </c>
      <c r="AN7" s="1596">
        <v>11416</v>
      </c>
      <c r="AO7" s="1596">
        <v>11568.88887716</v>
      </c>
      <c r="AP7" s="1596">
        <v>11032.510690999999</v>
      </c>
      <c r="AQ7" s="1596">
        <v>11767</v>
      </c>
      <c r="AR7" s="1561">
        <v>12212</v>
      </c>
      <c r="AS7" s="1561">
        <v>10979.015160000001</v>
      </c>
      <c r="AT7" s="1561">
        <v>12170</v>
      </c>
      <c r="AU7" s="1561">
        <v>12319</v>
      </c>
      <c r="AV7" s="1561">
        <v>17686.962684089995</v>
      </c>
      <c r="AW7" s="1561">
        <v>12299.68105725</v>
      </c>
      <c r="AX7" s="1561">
        <v>11863</v>
      </c>
      <c r="AY7" s="1561">
        <v>12300</v>
      </c>
      <c r="AZ7" s="1562">
        <v>12047</v>
      </c>
      <c r="BA7" s="1562">
        <v>12894.22292939</v>
      </c>
      <c r="BB7" s="1562">
        <v>11442</v>
      </c>
      <c r="BC7" s="1562">
        <v>12705.697960490001</v>
      </c>
      <c r="BD7" s="1562">
        <v>13047</v>
      </c>
      <c r="BE7" s="1562">
        <v>11945</v>
      </c>
      <c r="BF7" s="1562">
        <v>13772.597298999999</v>
      </c>
      <c r="BG7" s="1562">
        <v>13412</v>
      </c>
      <c r="BH7" s="1561">
        <v>19581.846663389999</v>
      </c>
      <c r="BI7" s="1561">
        <v>13905</v>
      </c>
      <c r="BJ7" s="1561">
        <v>12044.143946</v>
      </c>
      <c r="BK7" s="1561">
        <v>13521</v>
      </c>
      <c r="BL7" s="1561">
        <v>12691.390219000001</v>
      </c>
      <c r="BM7" s="1561">
        <v>13828</v>
      </c>
      <c r="BN7" s="1561">
        <v>12433.66978</v>
      </c>
      <c r="BO7" s="1561">
        <v>13739</v>
      </c>
      <c r="BP7" s="1561">
        <f>13727+105</f>
        <v>13832</v>
      </c>
      <c r="BQ7" s="1561">
        <f>12820+108</f>
        <v>12928</v>
      </c>
      <c r="BR7" s="1561">
        <f>14708+111</f>
        <v>14819</v>
      </c>
      <c r="BS7" s="1561">
        <f>14231+106</f>
        <v>14337</v>
      </c>
      <c r="BT7" s="1564">
        <f>19548+112</f>
        <v>19660</v>
      </c>
      <c r="BU7" s="1564">
        <f>13990+95</f>
        <v>14085</v>
      </c>
      <c r="BV7" s="1564">
        <f>13355+98</f>
        <v>13453</v>
      </c>
      <c r="BW7" s="1565">
        <f>15237+109</f>
        <v>15346</v>
      </c>
      <c r="BX7" s="1565">
        <f>14669+107</f>
        <v>14776</v>
      </c>
      <c r="BY7" s="1565">
        <f>15065+111</f>
        <v>15176</v>
      </c>
      <c r="BZ7" s="1597">
        <f>13173+113</f>
        <v>13286</v>
      </c>
      <c r="CA7" s="1565">
        <f>15250+101</f>
        <v>15351</v>
      </c>
      <c r="CB7" s="1565">
        <v>15464</v>
      </c>
      <c r="CC7" s="1598">
        <v>13939.955345520002</v>
      </c>
      <c r="CD7" s="1599">
        <v>16100.230820569999</v>
      </c>
      <c r="CE7" s="1599">
        <v>15625.218124000001</v>
      </c>
      <c r="CF7" s="1600">
        <v>20245.2136058</v>
      </c>
      <c r="CG7" s="1601">
        <v>14985.75747522</v>
      </c>
      <c r="CH7" s="1601">
        <v>14321.07014962</v>
      </c>
      <c r="CI7" s="1602">
        <v>15859.207719</v>
      </c>
      <c r="CJ7" s="1601">
        <v>16597.99111662</v>
      </c>
      <c r="CK7" s="1601">
        <v>16490</v>
      </c>
      <c r="CL7" s="1601">
        <v>14988</v>
      </c>
      <c r="CM7" s="1601">
        <v>16605.33842344</v>
      </c>
      <c r="CN7" s="1601">
        <v>17028</v>
      </c>
      <c r="CO7" s="1601">
        <v>15798</v>
      </c>
      <c r="CP7" s="1601">
        <v>17735</v>
      </c>
      <c r="CQ7" s="1601">
        <v>16416</v>
      </c>
      <c r="CR7" s="1601">
        <v>24501</v>
      </c>
      <c r="CS7" s="1601">
        <v>17953</v>
      </c>
      <c r="CT7" s="1601">
        <v>16778.473102507</v>
      </c>
      <c r="CU7" s="1601">
        <v>13821.229783999999</v>
      </c>
      <c r="CV7" s="1603">
        <v>8216</v>
      </c>
      <c r="CW7" s="1603">
        <v>12148</v>
      </c>
      <c r="CX7" s="1603">
        <v>15959</v>
      </c>
      <c r="CY7" s="1603">
        <v>16871</v>
      </c>
      <c r="CZ7" s="1603">
        <v>16727</v>
      </c>
      <c r="DA7" s="1603">
        <v>15972</v>
      </c>
      <c r="DB7" s="1603">
        <v>17293</v>
      </c>
      <c r="DC7" s="1603">
        <v>17079</v>
      </c>
      <c r="DD7" s="1603">
        <v>24877</v>
      </c>
      <c r="DE7" s="1603">
        <v>15687</v>
      </c>
      <c r="DF7" s="1603">
        <v>15938.779851740001</v>
      </c>
    </row>
    <row r="8" spans="1:110" s="1604" customFormat="1" ht="19.5" thickBot="1" x14ac:dyDescent="0.3">
      <c r="A8" s="1559"/>
      <c r="B8" s="1596"/>
      <c r="C8" s="1596"/>
      <c r="D8" s="1596"/>
      <c r="E8" s="1596"/>
      <c r="F8" s="1596"/>
      <c r="G8" s="1596"/>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6"/>
      <c r="AM8" s="1596"/>
      <c r="AN8" s="1596"/>
      <c r="AO8" s="1596"/>
      <c r="AP8" s="1596"/>
      <c r="AQ8" s="1596"/>
      <c r="AR8" s="1561"/>
      <c r="AS8" s="1561"/>
      <c r="AT8" s="1561"/>
      <c r="AU8" s="1561"/>
      <c r="AV8" s="1561"/>
      <c r="AW8" s="1561"/>
      <c r="AX8" s="1561"/>
      <c r="AY8" s="1561"/>
      <c r="AZ8" s="1562"/>
      <c r="BA8" s="1562"/>
      <c r="BB8" s="1562"/>
      <c r="BC8" s="1562"/>
      <c r="BD8" s="1562"/>
      <c r="BE8" s="1562"/>
      <c r="BF8" s="1562"/>
      <c r="BG8" s="1562"/>
      <c r="BH8" s="1605"/>
      <c r="BI8" s="1605"/>
      <c r="BJ8" s="1605"/>
      <c r="BK8" s="1605"/>
      <c r="BL8" s="1605"/>
      <c r="BM8" s="1605"/>
      <c r="BN8" s="1605"/>
      <c r="BO8" s="1605"/>
      <c r="BP8" s="1605"/>
      <c r="BQ8" s="1605"/>
      <c r="BR8" s="1606"/>
      <c r="BS8" s="1606"/>
      <c r="BT8" s="1607"/>
      <c r="BU8" s="1607"/>
      <c r="BV8" s="1607"/>
      <c r="BW8" s="1608"/>
      <c r="BX8" s="1608"/>
      <c r="BY8" s="1608"/>
      <c r="BZ8" s="1608"/>
      <c r="CA8" s="1609"/>
      <c r="CB8" s="1608"/>
      <c r="CC8" s="1608"/>
      <c r="CD8" s="1610"/>
      <c r="CE8" s="1610"/>
      <c r="CF8" s="1611"/>
      <c r="CG8" s="1607"/>
      <c r="CH8" s="1607"/>
      <c r="CI8" s="1612"/>
      <c r="CJ8" s="1607"/>
      <c r="CK8" s="1607"/>
      <c r="CL8" s="1607"/>
      <c r="CM8" s="1607"/>
      <c r="CN8" s="1607"/>
      <c r="CO8" s="1607"/>
      <c r="CP8" s="1607"/>
      <c r="CQ8" s="1607"/>
      <c r="CR8" s="1607"/>
      <c r="CS8" s="1607"/>
      <c r="CT8" s="1607"/>
      <c r="CU8" s="1607"/>
      <c r="CV8" s="1613"/>
      <c r="CW8" s="1613"/>
      <c r="CX8" s="1613"/>
      <c r="CY8" s="1613"/>
      <c r="CZ8" s="1613"/>
      <c r="DA8" s="1613"/>
      <c r="DB8" s="1613"/>
      <c r="DC8" s="1613"/>
      <c r="DD8" s="1613"/>
      <c r="DE8" s="1613"/>
      <c r="DF8" s="1613"/>
    </row>
    <row r="9" spans="1:110" s="1572" customFormat="1" ht="19.5" thickTop="1" x14ac:dyDescent="0.25">
      <c r="A9" s="1559" t="s">
        <v>3296</v>
      </c>
      <c r="B9" s="1560"/>
      <c r="C9" s="1560"/>
      <c r="D9" s="1560"/>
      <c r="E9" s="1560"/>
      <c r="F9" s="1560"/>
      <c r="G9" s="1560"/>
      <c r="H9" s="1560"/>
      <c r="I9" s="1560"/>
      <c r="J9" s="1560"/>
      <c r="K9" s="1560"/>
      <c r="L9" s="1560"/>
      <c r="M9" s="1560"/>
      <c r="N9" s="1560"/>
      <c r="O9" s="1560"/>
      <c r="P9" s="1560"/>
      <c r="Q9" s="1560"/>
      <c r="R9" s="1560"/>
      <c r="S9" s="1560"/>
      <c r="T9" s="1560"/>
      <c r="U9" s="1560"/>
      <c r="V9" s="1560"/>
      <c r="W9" s="1560"/>
      <c r="X9" s="1560"/>
      <c r="Y9" s="1560"/>
      <c r="Z9" s="1560"/>
      <c r="AA9" s="1560"/>
      <c r="AB9" s="1560"/>
      <c r="AC9" s="1560"/>
      <c r="AD9" s="1560"/>
      <c r="AE9" s="1560"/>
      <c r="AF9" s="1560"/>
      <c r="AG9" s="1560"/>
      <c r="AH9" s="1560"/>
      <c r="AI9" s="1560"/>
      <c r="AJ9" s="1560"/>
      <c r="AK9" s="1560"/>
      <c r="AL9" s="1560"/>
      <c r="AM9" s="1560"/>
      <c r="AN9" s="1560"/>
      <c r="AO9" s="1560"/>
      <c r="AP9" s="1560"/>
      <c r="AQ9" s="1560"/>
      <c r="AR9" s="1561"/>
      <c r="AS9" s="1561"/>
      <c r="AT9" s="1561"/>
      <c r="AU9" s="1561"/>
      <c r="AV9" s="1561"/>
      <c r="AW9" s="1561"/>
      <c r="AX9" s="1561"/>
      <c r="AY9" s="1561"/>
      <c r="AZ9" s="1562"/>
      <c r="BA9" s="1562"/>
      <c r="BB9" s="1562"/>
      <c r="BC9" s="1562"/>
      <c r="BD9" s="1562"/>
      <c r="BE9" s="1562"/>
      <c r="BF9" s="1562"/>
      <c r="BG9" s="1562"/>
      <c r="BH9" s="1561"/>
      <c r="BI9" s="1561"/>
      <c r="BJ9" s="1561"/>
      <c r="BK9" s="1561"/>
      <c r="BL9" s="1561"/>
      <c r="BM9" s="1561"/>
      <c r="BN9" s="1561"/>
      <c r="BO9" s="1561"/>
      <c r="BP9" s="1561"/>
      <c r="BQ9" s="1561"/>
      <c r="BR9" s="1561"/>
      <c r="BS9" s="1561"/>
      <c r="BT9" s="1564"/>
      <c r="BU9" s="1564"/>
      <c r="BV9" s="1564"/>
      <c r="BW9" s="1565"/>
      <c r="BX9" s="1565"/>
      <c r="BY9" s="1565"/>
      <c r="BZ9" s="1565"/>
      <c r="CA9" s="1565"/>
      <c r="CB9" s="1565"/>
      <c r="CC9" s="1565"/>
      <c r="CD9" s="1566"/>
      <c r="CE9" s="1566"/>
      <c r="CF9" s="1567"/>
      <c r="CG9" s="1564"/>
      <c r="CH9" s="1564"/>
      <c r="CI9" s="1614"/>
      <c r="CJ9" s="1564"/>
      <c r="CK9" s="1564"/>
      <c r="CL9" s="1564"/>
      <c r="CM9" s="1564"/>
      <c r="CN9" s="1564"/>
      <c r="CO9" s="1564"/>
      <c r="CP9" s="1564"/>
      <c r="CQ9" s="1564"/>
      <c r="CR9" s="1564"/>
      <c r="CS9" s="1564"/>
      <c r="CT9" s="1564"/>
      <c r="CU9" s="1564"/>
      <c r="CV9" s="1615"/>
      <c r="CW9" s="1615"/>
      <c r="CX9" s="1615"/>
      <c r="CY9" s="1615"/>
      <c r="CZ9" s="1615"/>
      <c r="DA9" s="1615"/>
      <c r="DB9" s="1615"/>
      <c r="DC9" s="1615"/>
      <c r="DD9" s="1615"/>
      <c r="DE9" s="1615"/>
      <c r="DF9" s="1615"/>
    </row>
    <row r="10" spans="1:110" s="1604" customFormat="1" x14ac:dyDescent="0.25">
      <c r="A10" s="1559" t="s">
        <v>3297</v>
      </c>
      <c r="B10" s="1596">
        <v>217833</v>
      </c>
      <c r="C10" s="1596">
        <v>218440</v>
      </c>
      <c r="D10" s="1596">
        <v>220363</v>
      </c>
      <c r="E10" s="1596">
        <v>222289</v>
      </c>
      <c r="F10" s="1596">
        <v>223633</v>
      </c>
      <c r="G10" s="1596">
        <v>226293</v>
      </c>
      <c r="H10" s="1596">
        <v>228062</v>
      </c>
      <c r="I10" s="1596">
        <v>230520</v>
      </c>
      <c r="J10" s="1596">
        <v>232313</v>
      </c>
      <c r="K10" s="1596">
        <v>234282</v>
      </c>
      <c r="L10" s="1596">
        <v>236503</v>
      </c>
      <c r="M10" s="1596">
        <v>237812</v>
      </c>
      <c r="N10" s="1596">
        <v>239431</v>
      </c>
      <c r="O10" s="1596">
        <v>240890</v>
      </c>
      <c r="P10" s="1596">
        <v>243148</v>
      </c>
      <c r="Q10" s="1596">
        <v>247861</v>
      </c>
      <c r="R10" s="1596">
        <v>249000</v>
      </c>
      <c r="S10" s="1596">
        <v>248770</v>
      </c>
      <c r="T10" s="1596">
        <v>249862</v>
      </c>
      <c r="U10" s="1596">
        <v>249642</v>
      </c>
      <c r="V10" s="1596">
        <v>250272</v>
      </c>
      <c r="W10" s="1596">
        <v>257682</v>
      </c>
      <c r="X10" s="1596">
        <v>252165</v>
      </c>
      <c r="Y10" s="1596">
        <v>252070</v>
      </c>
      <c r="Z10" s="1596">
        <v>252161</v>
      </c>
      <c r="AA10" s="1596">
        <v>252895</v>
      </c>
      <c r="AB10" s="1596">
        <v>252541</v>
      </c>
      <c r="AC10" s="1596">
        <v>252930</v>
      </c>
      <c r="AD10" s="1596">
        <v>253033</v>
      </c>
      <c r="AE10" s="1596">
        <v>253289</v>
      </c>
      <c r="AF10" s="1596">
        <v>252512</v>
      </c>
      <c r="AG10" s="1596">
        <v>252682</v>
      </c>
      <c r="AH10" s="1596">
        <v>252812</v>
      </c>
      <c r="AI10" s="1596">
        <v>252541</v>
      </c>
      <c r="AJ10" s="1596">
        <v>250726</v>
      </c>
      <c r="AK10" s="1596">
        <v>265937</v>
      </c>
      <c r="AL10" s="1596">
        <v>266358</v>
      </c>
      <c r="AM10" s="1596">
        <v>266642</v>
      </c>
      <c r="AN10" s="1596">
        <v>266410</v>
      </c>
      <c r="AO10" s="1596">
        <v>268626</v>
      </c>
      <c r="AP10" s="1596">
        <v>267241</v>
      </c>
      <c r="AQ10" s="1596">
        <v>268192</v>
      </c>
      <c r="AR10" s="1561">
        <v>269386</v>
      </c>
      <c r="AS10" s="1561">
        <v>268893</v>
      </c>
      <c r="AT10" s="1561">
        <v>265119</v>
      </c>
      <c r="AU10" s="1561">
        <v>265161</v>
      </c>
      <c r="AV10" s="1561">
        <v>268819</v>
      </c>
      <c r="AW10" s="1561">
        <v>265463</v>
      </c>
      <c r="AX10" s="1561">
        <v>265728</v>
      </c>
      <c r="AY10" s="1561">
        <v>266566</v>
      </c>
      <c r="AZ10" s="1562">
        <v>256809</v>
      </c>
      <c r="BA10" s="1562">
        <v>258179</v>
      </c>
      <c r="BB10" s="1562">
        <v>257767</v>
      </c>
      <c r="BC10" s="1562">
        <v>257823</v>
      </c>
      <c r="BD10" s="1562">
        <v>258048</v>
      </c>
      <c r="BE10" s="1562">
        <v>258048</v>
      </c>
      <c r="BF10" s="1562">
        <v>258162</v>
      </c>
      <c r="BG10" s="1562">
        <v>257569</v>
      </c>
      <c r="BH10" s="1561">
        <v>257866</v>
      </c>
      <c r="BI10" s="1561">
        <v>257845</v>
      </c>
      <c r="BJ10" s="1561">
        <v>257514</v>
      </c>
      <c r="BK10" s="1561">
        <v>257969</v>
      </c>
      <c r="BL10" s="1561">
        <v>257460</v>
      </c>
      <c r="BM10" s="1561">
        <v>259008</v>
      </c>
      <c r="BN10" s="1561">
        <v>257833</v>
      </c>
      <c r="BO10" s="1561">
        <v>258194</v>
      </c>
      <c r="BP10" s="1561">
        <f>257036+49609</f>
        <v>306645</v>
      </c>
      <c r="BQ10" s="1561">
        <f>256544+48940</f>
        <v>305484</v>
      </c>
      <c r="BR10" s="1561">
        <f>256745+48383</f>
        <v>305128</v>
      </c>
      <c r="BS10" s="1561">
        <f>256160+47756</f>
        <v>303916</v>
      </c>
      <c r="BT10" s="1564">
        <f>255778+47079</f>
        <v>302857</v>
      </c>
      <c r="BU10" s="1564">
        <f>253668+46487</f>
        <v>300155</v>
      </c>
      <c r="BV10" s="1564">
        <f>255385+46126</f>
        <v>301511</v>
      </c>
      <c r="BW10" s="1565">
        <f>255892+45412</f>
        <v>301304</v>
      </c>
      <c r="BX10" s="1565">
        <f>256179+44943</f>
        <v>301122</v>
      </c>
      <c r="BY10" s="1565">
        <f>256656+44560</f>
        <v>301216</v>
      </c>
      <c r="BZ10" s="1565">
        <f>258056+44133</f>
        <v>302189</v>
      </c>
      <c r="CA10" s="1598">
        <f>259816+43374</f>
        <v>303190</v>
      </c>
      <c r="CB10" s="1598">
        <v>302654</v>
      </c>
      <c r="CC10" s="1598">
        <v>303052</v>
      </c>
      <c r="CD10" s="1599">
        <v>302009</v>
      </c>
      <c r="CE10" s="1599">
        <v>295741</v>
      </c>
      <c r="CF10" s="1600">
        <v>296795</v>
      </c>
      <c r="CG10" s="1601">
        <v>296235</v>
      </c>
      <c r="CH10" s="1601">
        <v>299978</v>
      </c>
      <c r="CI10" s="1602">
        <v>300165</v>
      </c>
      <c r="CJ10" s="1601">
        <v>301152</v>
      </c>
      <c r="CK10" s="1601">
        <v>301585</v>
      </c>
      <c r="CL10" s="1601">
        <v>297330</v>
      </c>
      <c r="CM10" s="1601">
        <v>300645</v>
      </c>
      <c r="CN10" s="1601">
        <v>300739</v>
      </c>
      <c r="CO10" s="1601">
        <v>300175</v>
      </c>
      <c r="CP10" s="1601">
        <v>300776</v>
      </c>
      <c r="CQ10" s="1601">
        <v>298907</v>
      </c>
      <c r="CR10" s="1601">
        <v>298187</v>
      </c>
      <c r="CS10" s="1601">
        <v>297404</v>
      </c>
      <c r="CT10" s="1601">
        <v>297210</v>
      </c>
      <c r="CU10" s="1601">
        <v>260651</v>
      </c>
      <c r="CV10" s="1603">
        <v>265603</v>
      </c>
      <c r="CW10" s="1603">
        <v>265719</v>
      </c>
      <c r="CX10" s="1603">
        <v>265246</v>
      </c>
      <c r="CY10" s="1603">
        <v>266430</v>
      </c>
      <c r="CZ10" s="1603">
        <v>268081</v>
      </c>
      <c r="DA10" s="1603">
        <v>267473</v>
      </c>
      <c r="DB10" s="1603">
        <v>273870</v>
      </c>
      <c r="DC10" s="1603">
        <v>276020</v>
      </c>
      <c r="DD10" s="1603">
        <v>274906</v>
      </c>
      <c r="DE10" s="1603">
        <v>279711</v>
      </c>
      <c r="DF10" s="1603">
        <v>279869</v>
      </c>
    </row>
    <row r="11" spans="1:110" s="1572" customFormat="1" x14ac:dyDescent="0.25">
      <c r="A11" s="1559" t="s">
        <v>3298</v>
      </c>
      <c r="B11" s="1560">
        <v>1125462</v>
      </c>
      <c r="C11" s="1560">
        <v>1123191</v>
      </c>
      <c r="D11" s="1560">
        <v>1131773</v>
      </c>
      <c r="E11" s="1560">
        <v>1137796</v>
      </c>
      <c r="F11" s="1560">
        <v>1145652</v>
      </c>
      <c r="G11" s="1560">
        <v>1152561</v>
      </c>
      <c r="H11" s="1560">
        <v>1158333</v>
      </c>
      <c r="I11" s="1560">
        <v>1156033</v>
      </c>
      <c r="J11" s="1560">
        <v>1160146</v>
      </c>
      <c r="K11" s="1560">
        <v>1166886</v>
      </c>
      <c r="L11" s="1560">
        <v>1173671</v>
      </c>
      <c r="M11" s="1560">
        <v>1172152</v>
      </c>
      <c r="N11" s="1560">
        <v>1179490</v>
      </c>
      <c r="O11" s="1560">
        <v>1183780</v>
      </c>
      <c r="P11" s="1560">
        <v>1182678</v>
      </c>
      <c r="Q11" s="1560">
        <v>1183040</v>
      </c>
      <c r="R11" s="1560">
        <v>1190074</v>
      </c>
      <c r="S11" s="1560">
        <v>1195802</v>
      </c>
      <c r="T11" s="1560">
        <v>1180108</v>
      </c>
      <c r="U11" s="1560">
        <v>1187521</v>
      </c>
      <c r="V11" s="1560">
        <v>1191561</v>
      </c>
      <c r="W11" s="1560">
        <v>1201494</v>
      </c>
      <c r="X11" s="1560">
        <f>1175622+37972</f>
        <v>1213594</v>
      </c>
      <c r="Y11" s="1560">
        <f>1184810+38424</f>
        <v>1223234</v>
      </c>
      <c r="Z11" s="1560">
        <v>1226926</v>
      </c>
      <c r="AA11" s="1560">
        <v>1236622</v>
      </c>
      <c r="AB11" s="1560">
        <v>1248579</v>
      </c>
      <c r="AC11" s="1560">
        <v>1259241</v>
      </c>
      <c r="AD11" s="1560">
        <v>1271746</v>
      </c>
      <c r="AE11" s="1560">
        <v>1280600</v>
      </c>
      <c r="AF11" s="1560">
        <v>1292888</v>
      </c>
      <c r="AG11" s="1560">
        <v>1303518</v>
      </c>
      <c r="AH11" s="1560">
        <v>1303973</v>
      </c>
      <c r="AI11" s="1560">
        <v>1307517</v>
      </c>
      <c r="AJ11" s="1560">
        <v>1311014</v>
      </c>
      <c r="AK11" s="1560">
        <v>1317748</v>
      </c>
      <c r="AL11" s="1560">
        <v>1306992</v>
      </c>
      <c r="AM11" s="1560">
        <v>1317885</v>
      </c>
      <c r="AN11" s="1560">
        <v>1321883</v>
      </c>
      <c r="AO11" s="1560">
        <v>1332786</v>
      </c>
      <c r="AP11" s="1560">
        <f>1238424+98349</f>
        <v>1336773</v>
      </c>
      <c r="AQ11" s="1560">
        <v>1350469</v>
      </c>
      <c r="AR11" s="1561">
        <v>1350319</v>
      </c>
      <c r="AS11" s="1561">
        <v>1370899</v>
      </c>
      <c r="AT11" s="1561">
        <v>1384618</v>
      </c>
      <c r="AU11" s="1561">
        <v>1395334</v>
      </c>
      <c r="AV11" s="1561">
        <v>1401132</v>
      </c>
      <c r="AW11" s="1561">
        <v>1413190</v>
      </c>
      <c r="AX11" s="1561">
        <v>1429076</v>
      </c>
      <c r="AY11" s="1561">
        <v>1428073</v>
      </c>
      <c r="AZ11" s="1562">
        <v>1400973</v>
      </c>
      <c r="BA11" s="1562">
        <v>1417480</v>
      </c>
      <c r="BB11" s="1562">
        <v>1430146</v>
      </c>
      <c r="BC11" s="1562">
        <v>1436010</v>
      </c>
      <c r="BD11" s="1562">
        <v>1449564</v>
      </c>
      <c r="BE11" s="1562">
        <v>1410072</v>
      </c>
      <c r="BF11" s="1562">
        <v>1416629</v>
      </c>
      <c r="BG11" s="1562">
        <v>1427165</v>
      </c>
      <c r="BH11" s="1561">
        <v>1436119</v>
      </c>
      <c r="BI11" s="1561">
        <v>1446329</v>
      </c>
      <c r="BJ11" s="1561">
        <v>1545809</v>
      </c>
      <c r="BK11" s="1561">
        <v>1549002</v>
      </c>
      <c r="BL11" s="1561">
        <v>1554356</v>
      </c>
      <c r="BM11" s="1561">
        <v>1569785</v>
      </c>
      <c r="BN11" s="1561">
        <v>1560301</v>
      </c>
      <c r="BO11" s="1561">
        <v>1593696</v>
      </c>
      <c r="BP11" s="1616">
        <v>1454997</v>
      </c>
      <c r="BQ11" s="1616">
        <v>1452658</v>
      </c>
      <c r="BR11" s="1616">
        <v>1465265</v>
      </c>
      <c r="BS11" s="1616">
        <v>1448285</v>
      </c>
      <c r="BT11" s="1601">
        <v>1444482</v>
      </c>
      <c r="BU11" s="1601">
        <v>1444867</v>
      </c>
      <c r="BV11" s="1564">
        <v>1439143</v>
      </c>
      <c r="BW11" s="1598">
        <v>1439324</v>
      </c>
      <c r="BX11" s="1598">
        <v>1439132</v>
      </c>
      <c r="BY11" s="1598">
        <v>1448316</v>
      </c>
      <c r="BZ11" s="1565">
        <v>1434389</v>
      </c>
      <c r="CA11" s="1598">
        <v>1437998</v>
      </c>
      <c r="CB11" s="1565">
        <v>1439280</v>
      </c>
      <c r="CC11" s="1598">
        <v>1437030</v>
      </c>
      <c r="CD11" s="1599">
        <v>1442721</v>
      </c>
      <c r="CE11" s="1599">
        <v>1444812</v>
      </c>
      <c r="CF11" s="1600">
        <v>1445700</v>
      </c>
      <c r="CG11" s="1601">
        <v>1415581</v>
      </c>
      <c r="CH11" s="1601">
        <v>1388703</v>
      </c>
      <c r="CI11" s="1602">
        <v>1355320</v>
      </c>
      <c r="CJ11" s="1601">
        <v>1357447</v>
      </c>
      <c r="CK11" s="1601">
        <v>1353605</v>
      </c>
      <c r="CL11" s="1601">
        <v>1340551</v>
      </c>
      <c r="CM11" s="1601">
        <v>1346178</v>
      </c>
      <c r="CN11" s="1601">
        <v>1353407</v>
      </c>
      <c r="CO11" s="1601">
        <v>1371582</v>
      </c>
      <c r="CP11" s="1601">
        <v>1377185</v>
      </c>
      <c r="CQ11" s="1601">
        <v>1381470</v>
      </c>
      <c r="CR11" s="1601">
        <v>1358477</v>
      </c>
      <c r="CS11" s="1601">
        <v>1366508</v>
      </c>
      <c r="CT11" s="1601">
        <v>1374665</v>
      </c>
      <c r="CU11" s="1601">
        <v>1380002</v>
      </c>
      <c r="CV11" s="1603">
        <v>1382211</v>
      </c>
      <c r="CW11" s="1603">
        <v>1388944</v>
      </c>
      <c r="CX11" s="1603">
        <v>1407220</v>
      </c>
      <c r="CY11" s="1603">
        <v>1420257</v>
      </c>
      <c r="CZ11" s="1603">
        <v>1428146</v>
      </c>
      <c r="DA11" s="1603">
        <v>1441318</v>
      </c>
      <c r="DB11" s="1603">
        <v>1451791</v>
      </c>
      <c r="DC11" s="1603">
        <v>1447086</v>
      </c>
      <c r="DD11" s="1603">
        <v>1458516</v>
      </c>
      <c r="DE11" s="1603">
        <v>1467024</v>
      </c>
      <c r="DF11" s="1603">
        <v>1455001</v>
      </c>
    </row>
    <row r="12" spans="1:110" s="1572" customFormat="1" x14ac:dyDescent="0.25">
      <c r="A12" s="1559" t="s">
        <v>313</v>
      </c>
      <c r="B12" s="1560"/>
      <c r="C12" s="1560"/>
      <c r="D12" s="1560"/>
      <c r="E12" s="1560"/>
      <c r="F12" s="1560"/>
      <c r="G12" s="1560"/>
      <c r="H12" s="1560"/>
      <c r="I12" s="1560"/>
      <c r="J12" s="1560"/>
      <c r="K12" s="1560"/>
      <c r="L12" s="1560"/>
      <c r="M12" s="1560"/>
      <c r="N12" s="1560"/>
      <c r="O12" s="1560"/>
      <c r="P12" s="1560"/>
      <c r="Q12" s="1560"/>
      <c r="R12" s="1560"/>
      <c r="S12" s="1560"/>
      <c r="T12" s="1560"/>
      <c r="U12" s="1560"/>
      <c r="V12" s="1560"/>
      <c r="W12" s="1560"/>
      <c r="X12" s="1560"/>
      <c r="Y12" s="1560"/>
      <c r="Z12" s="1560"/>
      <c r="AA12" s="1560"/>
      <c r="AB12" s="1560"/>
      <c r="AC12" s="1560"/>
      <c r="AD12" s="1560"/>
      <c r="AE12" s="1560"/>
      <c r="AF12" s="1560"/>
      <c r="AG12" s="1560"/>
      <c r="AH12" s="1560"/>
      <c r="AI12" s="1560"/>
      <c r="AJ12" s="1560"/>
      <c r="AK12" s="1560"/>
      <c r="AL12" s="1560"/>
      <c r="AM12" s="1560"/>
      <c r="AN12" s="1560"/>
      <c r="AO12" s="1560"/>
      <c r="AP12" s="1560"/>
      <c r="AQ12" s="1560"/>
      <c r="AR12" s="1561"/>
      <c r="AS12" s="1561"/>
      <c r="AT12" s="1561"/>
      <c r="AU12" s="1561"/>
      <c r="AV12" s="1561"/>
      <c r="AW12" s="1561"/>
      <c r="AX12" s="1561"/>
      <c r="AY12" s="1561"/>
      <c r="AZ12" s="1562"/>
      <c r="BA12" s="1562"/>
      <c r="BB12" s="1562"/>
      <c r="BC12" s="1562"/>
      <c r="BD12" s="1562"/>
      <c r="BE12" s="1562"/>
      <c r="BF12" s="1562"/>
      <c r="BG12" s="1562"/>
      <c r="BH12" s="1561"/>
      <c r="BI12" s="1561"/>
      <c r="BJ12" s="1561"/>
      <c r="BK12" s="1561"/>
      <c r="BL12" s="1561"/>
      <c r="BM12" s="1561"/>
      <c r="BN12" s="1561"/>
      <c r="BO12" s="1561"/>
      <c r="BP12" s="1616">
        <v>162495</v>
      </c>
      <c r="BQ12" s="1616">
        <v>164522</v>
      </c>
      <c r="BR12" s="1616">
        <v>166226</v>
      </c>
      <c r="BS12" s="1616">
        <v>167610</v>
      </c>
      <c r="BT12" s="1601">
        <v>169656</v>
      </c>
      <c r="BU12" s="1601">
        <v>170435</v>
      </c>
      <c r="BV12" s="1564">
        <v>173754</v>
      </c>
      <c r="BW12" s="1598">
        <v>174552</v>
      </c>
      <c r="BX12" s="1598">
        <v>176426</v>
      </c>
      <c r="BY12" s="1598">
        <v>178112</v>
      </c>
      <c r="BZ12" s="1565">
        <v>177586</v>
      </c>
      <c r="CA12" s="1598">
        <v>179710</v>
      </c>
      <c r="CB12" s="1598">
        <v>179554</v>
      </c>
      <c r="CC12" s="1598">
        <v>173699</v>
      </c>
      <c r="CD12" s="1599">
        <v>174865</v>
      </c>
      <c r="CE12" s="1599">
        <v>177205</v>
      </c>
      <c r="CF12" s="1600">
        <v>180111</v>
      </c>
      <c r="CG12" s="1601">
        <v>181804</v>
      </c>
      <c r="CH12" s="1601">
        <v>182453</v>
      </c>
      <c r="CI12" s="1602">
        <v>184220</v>
      </c>
      <c r="CJ12" s="1601">
        <v>186194</v>
      </c>
      <c r="CK12" s="1601">
        <v>186098</v>
      </c>
      <c r="CL12" s="1601">
        <v>186843</v>
      </c>
      <c r="CM12" s="1601">
        <v>186805</v>
      </c>
      <c r="CN12" s="1601">
        <v>188766</v>
      </c>
      <c r="CO12" s="1601">
        <v>190628</v>
      </c>
      <c r="CP12" s="1601">
        <v>191997</v>
      </c>
      <c r="CQ12" s="1601">
        <v>189977</v>
      </c>
      <c r="CR12" s="1601">
        <v>192035</v>
      </c>
      <c r="CS12" s="1601">
        <v>191255</v>
      </c>
      <c r="CT12" s="1601">
        <v>190229</v>
      </c>
      <c r="CU12" s="1601">
        <v>190226</v>
      </c>
      <c r="CV12" s="1603">
        <v>183406</v>
      </c>
      <c r="CW12" s="1603">
        <v>181565</v>
      </c>
      <c r="CX12" s="1603">
        <v>184691</v>
      </c>
      <c r="CY12" s="1603">
        <v>183886</v>
      </c>
      <c r="CZ12" s="1603">
        <v>181836</v>
      </c>
      <c r="DA12" s="1603">
        <v>180688</v>
      </c>
      <c r="DB12" s="1603">
        <v>169003</v>
      </c>
      <c r="DC12" s="1603">
        <v>160978</v>
      </c>
      <c r="DD12" s="1603">
        <v>158763</v>
      </c>
      <c r="DE12" s="1603">
        <v>152103</v>
      </c>
      <c r="DF12" s="1603">
        <v>151188</v>
      </c>
    </row>
    <row r="13" spans="1:110" s="1604" customFormat="1" x14ac:dyDescent="0.25">
      <c r="A13" s="1559" t="s">
        <v>3299</v>
      </c>
      <c r="B13" s="1596">
        <v>1343295</v>
      </c>
      <c r="C13" s="1596">
        <v>1341631</v>
      </c>
      <c r="D13" s="1596">
        <v>1352136</v>
      </c>
      <c r="E13" s="1596">
        <v>1360085</v>
      </c>
      <c r="F13" s="1596">
        <v>1369285</v>
      </c>
      <c r="G13" s="1596">
        <v>1378854</v>
      </c>
      <c r="H13" s="1596">
        <v>1386395</v>
      </c>
      <c r="I13" s="1596">
        <v>1386553</v>
      </c>
      <c r="J13" s="1596">
        <v>1392459</v>
      </c>
      <c r="K13" s="1596">
        <v>1401168</v>
      </c>
      <c r="L13" s="1596">
        <v>1410174</v>
      </c>
      <c r="M13" s="1596">
        <v>1409964</v>
      </c>
      <c r="N13" s="1596">
        <v>1418921</v>
      </c>
      <c r="O13" s="1596">
        <v>1424670</v>
      </c>
      <c r="P13" s="1596">
        <v>1425826</v>
      </c>
      <c r="Q13" s="1596">
        <v>1430901</v>
      </c>
      <c r="R13" s="1596">
        <v>1439074</v>
      </c>
      <c r="S13" s="1596">
        <v>1444572</v>
      </c>
      <c r="T13" s="1596">
        <v>1429970</v>
      </c>
      <c r="U13" s="1596">
        <v>1437163</v>
      </c>
      <c r="V13" s="1596">
        <v>1441833</v>
      </c>
      <c r="W13" s="1596">
        <v>1459176</v>
      </c>
      <c r="X13" s="1596">
        <f>X10+X11</f>
        <v>1465759</v>
      </c>
      <c r="Y13" s="1596">
        <f>Y10+Y11</f>
        <v>1475304</v>
      </c>
      <c r="Z13" s="1596">
        <v>1479087</v>
      </c>
      <c r="AA13" s="1596">
        <v>1489517</v>
      </c>
      <c r="AB13" s="1596">
        <v>1501120</v>
      </c>
      <c r="AC13" s="1596">
        <v>1512171</v>
      </c>
      <c r="AD13" s="1596">
        <v>1524779</v>
      </c>
      <c r="AE13" s="1596">
        <v>1533889</v>
      </c>
      <c r="AF13" s="1596">
        <v>1545400</v>
      </c>
      <c r="AG13" s="1596">
        <v>1556200</v>
      </c>
      <c r="AH13" s="1596">
        <v>1556785</v>
      </c>
      <c r="AI13" s="1596">
        <v>1560058</v>
      </c>
      <c r="AJ13" s="1596">
        <v>1561740</v>
      </c>
      <c r="AK13" s="1596">
        <v>1583685</v>
      </c>
      <c r="AL13" s="1596">
        <v>1573350</v>
      </c>
      <c r="AM13" s="1596">
        <v>1584527</v>
      </c>
      <c r="AN13" s="1596">
        <v>1588293</v>
      </c>
      <c r="AO13" s="1596">
        <v>1601412</v>
      </c>
      <c r="AP13" s="1596">
        <f>AP10+AP11</f>
        <v>1604014</v>
      </c>
      <c r="AQ13" s="1596">
        <v>1618661</v>
      </c>
      <c r="AR13" s="1561">
        <v>1619705</v>
      </c>
      <c r="AS13" s="1561">
        <v>1639792</v>
      </c>
      <c r="AT13" s="1561">
        <v>1649737</v>
      </c>
      <c r="AU13" s="1561">
        <v>1660495</v>
      </c>
      <c r="AV13" s="1561">
        <v>1669951</v>
      </c>
      <c r="AW13" s="1561">
        <v>1678653</v>
      </c>
      <c r="AX13" s="1561">
        <v>1694804</v>
      </c>
      <c r="AY13" s="1561">
        <v>1694639</v>
      </c>
      <c r="AZ13" s="1562">
        <v>1657782</v>
      </c>
      <c r="BA13" s="1562">
        <v>1675659</v>
      </c>
      <c r="BB13" s="1562">
        <v>1687913</v>
      </c>
      <c r="BC13" s="1562">
        <v>1693833</v>
      </c>
      <c r="BD13" s="1562">
        <v>1707612</v>
      </c>
      <c r="BE13" s="1562">
        <v>1668120</v>
      </c>
      <c r="BF13" s="1562">
        <v>1674791</v>
      </c>
      <c r="BG13" s="1562">
        <v>1684734</v>
      </c>
      <c r="BH13" s="1561">
        <v>1693985</v>
      </c>
      <c r="BI13" s="1561">
        <v>1704174</v>
      </c>
      <c r="BJ13" s="1561">
        <f>BJ10+BJ11</f>
        <v>1803323</v>
      </c>
      <c r="BK13" s="1561">
        <v>1806971</v>
      </c>
      <c r="BL13" s="1561">
        <v>1811816</v>
      </c>
      <c r="BM13" s="1561">
        <v>1828793</v>
      </c>
      <c r="BN13" s="1561">
        <v>1818134</v>
      </c>
      <c r="BO13" s="1561">
        <v>1851890</v>
      </c>
      <c r="BP13" s="1561">
        <f>1874528+49609</f>
        <v>1924137</v>
      </c>
      <c r="BQ13" s="1561">
        <f>1873724+48940</f>
        <v>1922664</v>
      </c>
      <c r="BR13" s="1561">
        <f>1888236+48383</f>
        <v>1936619</v>
      </c>
      <c r="BS13" s="1561">
        <f>1872055+47756</f>
        <v>1919811</v>
      </c>
      <c r="BT13" s="1564">
        <f>1869916+47079</f>
        <v>1916995</v>
      </c>
      <c r="BU13" s="1564">
        <f>1868970+46487</f>
        <v>1915457</v>
      </c>
      <c r="BV13" s="1564">
        <f>1868282+46126</f>
        <v>1914408</v>
      </c>
      <c r="BW13" s="1565">
        <f>1869768+45412</f>
        <v>1915180</v>
      </c>
      <c r="BX13" s="1565">
        <f>1871737+44943</f>
        <v>1916680</v>
      </c>
      <c r="BY13" s="1565">
        <f>1883084+44560</f>
        <v>1927644</v>
      </c>
      <c r="BZ13" s="1565">
        <v>1914164</v>
      </c>
      <c r="CA13" s="1597">
        <v>1920898</v>
      </c>
      <c r="CB13" s="1565">
        <v>1921488</v>
      </c>
      <c r="CC13" s="1598">
        <v>1913781</v>
      </c>
      <c r="CD13" s="1599">
        <v>1919595</v>
      </c>
      <c r="CE13" s="1599">
        <v>1917758</v>
      </c>
      <c r="CF13" s="1600">
        <v>1922606</v>
      </c>
      <c r="CG13" s="1601">
        <v>1893620</v>
      </c>
      <c r="CH13" s="1601">
        <v>1871134</v>
      </c>
      <c r="CI13" s="1602">
        <v>1839705</v>
      </c>
      <c r="CJ13" s="1601">
        <v>1844793</v>
      </c>
      <c r="CK13" s="1601">
        <v>1841288</v>
      </c>
      <c r="CL13" s="1601">
        <v>1824724</v>
      </c>
      <c r="CM13" s="1601">
        <v>1833628</v>
      </c>
      <c r="CN13" s="1601">
        <v>1842912</v>
      </c>
      <c r="CO13" s="1601">
        <v>1862385</v>
      </c>
      <c r="CP13" s="1601">
        <v>1869958</v>
      </c>
      <c r="CQ13" s="1601">
        <v>1870354</v>
      </c>
      <c r="CR13" s="1601">
        <v>1848699</v>
      </c>
      <c r="CS13" s="1601">
        <v>1855167</v>
      </c>
      <c r="CT13" s="1601">
        <v>1862104</v>
      </c>
      <c r="CU13" s="1601">
        <v>1830879</v>
      </c>
      <c r="CV13" s="1603">
        <v>1831220</v>
      </c>
      <c r="CW13" s="1603">
        <v>1836228</v>
      </c>
      <c r="CX13" s="1603">
        <v>1857157</v>
      </c>
      <c r="CY13" s="1603">
        <v>1870573</v>
      </c>
      <c r="CZ13" s="1603">
        <v>1878063</v>
      </c>
      <c r="DA13" s="1603">
        <v>1889479</v>
      </c>
      <c r="DB13" s="1603">
        <v>1894664</v>
      </c>
      <c r="DC13" s="1603">
        <v>1884084</v>
      </c>
      <c r="DD13" s="1603">
        <v>1892185</v>
      </c>
      <c r="DE13" s="1603">
        <v>1898838</v>
      </c>
      <c r="DF13" s="1603">
        <v>1886058</v>
      </c>
    </row>
    <row r="14" spans="1:110" s="1572" customFormat="1" x14ac:dyDescent="0.25">
      <c r="A14" s="1617"/>
      <c r="B14" s="1560"/>
      <c r="C14" s="1560"/>
      <c r="D14" s="1560"/>
      <c r="E14" s="1560"/>
      <c r="F14" s="1560"/>
      <c r="G14" s="1560"/>
      <c r="H14" s="1560"/>
      <c r="I14" s="1560"/>
      <c r="J14" s="1560"/>
      <c r="K14" s="1560"/>
      <c r="L14" s="1560"/>
      <c r="M14" s="1560"/>
      <c r="N14" s="1560"/>
      <c r="O14" s="1560"/>
      <c r="P14" s="1560"/>
      <c r="Q14" s="1560"/>
      <c r="R14" s="1560"/>
      <c r="S14" s="1560"/>
      <c r="T14" s="1560"/>
      <c r="U14" s="1560"/>
      <c r="V14" s="1560"/>
      <c r="W14" s="1560"/>
      <c r="X14" s="1560"/>
      <c r="Y14" s="1560"/>
      <c r="Z14" s="1560"/>
      <c r="AA14" s="1560"/>
      <c r="AB14" s="1560"/>
      <c r="AC14" s="1560"/>
      <c r="AD14" s="1560"/>
      <c r="AE14" s="1560"/>
      <c r="AF14" s="1560"/>
      <c r="AG14" s="1560"/>
      <c r="AH14" s="1560"/>
      <c r="AI14" s="1560"/>
      <c r="AJ14" s="1560"/>
      <c r="AK14" s="1560"/>
      <c r="AL14" s="1560"/>
      <c r="AM14" s="1560"/>
      <c r="AN14" s="1560"/>
      <c r="AO14" s="1560"/>
      <c r="AP14" s="1560"/>
      <c r="AQ14" s="1560"/>
      <c r="AR14" s="1561"/>
      <c r="AS14" s="1561"/>
      <c r="AT14" s="1561"/>
      <c r="AU14" s="1561"/>
      <c r="AV14" s="1561"/>
      <c r="AW14" s="1561"/>
      <c r="AX14" s="1561"/>
      <c r="AY14" s="1561"/>
      <c r="AZ14" s="1562"/>
      <c r="BA14" s="1562"/>
      <c r="BB14" s="1562"/>
      <c r="BC14" s="1562"/>
      <c r="BD14" s="1562"/>
      <c r="BE14" s="1562"/>
      <c r="BF14" s="1563"/>
      <c r="BG14" s="1562"/>
      <c r="BH14" s="1561"/>
      <c r="BI14" s="1561"/>
      <c r="BJ14" s="1561"/>
      <c r="BK14" s="1561"/>
      <c r="BL14" s="1561"/>
      <c r="BM14" s="1561"/>
      <c r="BN14" s="1561"/>
      <c r="BO14" s="1561"/>
      <c r="BP14" s="1561"/>
      <c r="BQ14" s="1561"/>
      <c r="BR14" s="1561"/>
      <c r="BS14" s="1561"/>
      <c r="BT14" s="1564"/>
      <c r="BU14" s="1564"/>
      <c r="BV14" s="1564"/>
      <c r="BW14" s="1565"/>
      <c r="BX14" s="1565"/>
      <c r="BY14" s="1565"/>
      <c r="BZ14" s="1565"/>
      <c r="CA14" s="1565"/>
      <c r="CB14" s="1565"/>
      <c r="CC14" s="1565"/>
      <c r="CD14" s="1566"/>
      <c r="CE14" s="1566"/>
      <c r="CF14" s="1600"/>
      <c r="CG14" s="1601"/>
      <c r="CH14" s="1601"/>
      <c r="CI14" s="1602"/>
      <c r="CJ14" s="1601"/>
      <c r="CK14" s="1601"/>
      <c r="CL14" s="1601"/>
      <c r="CM14" s="1601"/>
      <c r="CN14" s="1601"/>
      <c r="CO14" s="1601"/>
      <c r="CP14" s="1601"/>
      <c r="CQ14" s="1601"/>
      <c r="CR14" s="1601"/>
      <c r="CS14" s="1601"/>
      <c r="CT14" s="1601"/>
      <c r="CU14" s="1601"/>
      <c r="CV14" s="1603"/>
      <c r="CW14" s="1603"/>
      <c r="CX14" s="1603"/>
      <c r="CY14" s="1603"/>
      <c r="CZ14" s="1603"/>
      <c r="DA14" s="1603"/>
      <c r="DB14" s="1603"/>
      <c r="DC14" s="1603"/>
      <c r="DD14" s="1603"/>
      <c r="DE14" s="1603"/>
      <c r="DF14" s="1603"/>
    </row>
    <row r="15" spans="1:110" s="1604" customFormat="1" x14ac:dyDescent="0.25">
      <c r="A15" s="1559" t="s">
        <v>3300</v>
      </c>
      <c r="B15" s="1596">
        <v>1777.4069999999999</v>
      </c>
      <c r="C15" s="1596">
        <v>1936.1579999999999</v>
      </c>
      <c r="D15" s="1596">
        <v>1783.1</v>
      </c>
      <c r="E15" s="1596">
        <v>1826.7139999999999</v>
      </c>
      <c r="F15" s="1596">
        <v>1802.921</v>
      </c>
      <c r="G15" s="1596">
        <v>2058.0140000000001</v>
      </c>
      <c r="H15" s="1596">
        <v>1840.4</v>
      </c>
      <c r="I15" s="1596">
        <v>1876.7748510900001</v>
      </c>
      <c r="J15" s="1596">
        <v>2145.3510000000001</v>
      </c>
      <c r="K15" s="1596">
        <v>1888.6757088499999</v>
      </c>
      <c r="L15" s="1596">
        <v>1936.9884865000001</v>
      </c>
      <c r="M15" s="1596">
        <v>2030.9</v>
      </c>
      <c r="N15" s="1596">
        <v>1944.5847732499999</v>
      </c>
      <c r="O15" s="1596">
        <v>2204.8490000000002</v>
      </c>
      <c r="P15" s="1596">
        <v>2184</v>
      </c>
      <c r="Q15" s="1596">
        <v>1998.104</v>
      </c>
      <c r="R15" s="1596">
        <v>2287.8440000000001</v>
      </c>
      <c r="S15" s="1596">
        <v>2010.63382864</v>
      </c>
      <c r="T15" s="1596">
        <v>2051.136</v>
      </c>
      <c r="U15" s="1596">
        <v>2096.4110000000001</v>
      </c>
      <c r="V15" s="1596">
        <v>2069.3939999999998</v>
      </c>
      <c r="W15" s="1596">
        <v>2360.2869999999998</v>
      </c>
      <c r="X15" s="1596">
        <v>2150.1</v>
      </c>
      <c r="Y15" s="1596">
        <v>2083.1619999999998</v>
      </c>
      <c r="Z15" s="1596">
        <v>2375.2124715299997</v>
      </c>
      <c r="AA15" s="1596">
        <v>2762.3</v>
      </c>
      <c r="AB15" s="1596">
        <v>2128.5</v>
      </c>
      <c r="AC15" s="1596">
        <v>2127.5531944978407</v>
      </c>
      <c r="AD15" s="1596">
        <v>2183.9802014154002</v>
      </c>
      <c r="AE15" s="1596">
        <v>2170.4123403595731</v>
      </c>
      <c r="AF15" s="1596">
        <v>2511.826</v>
      </c>
      <c r="AG15" s="1596">
        <v>2502.8000000000002</v>
      </c>
      <c r="AH15" s="1596">
        <v>2205.2550000000001</v>
      </c>
      <c r="AI15" s="1596">
        <v>2592.556</v>
      </c>
      <c r="AJ15" s="1596">
        <v>2289.9284545</v>
      </c>
      <c r="AK15" s="1596">
        <v>2207.8710000000001</v>
      </c>
      <c r="AL15" s="1596">
        <v>2604.3139999999999</v>
      </c>
      <c r="AM15" s="1596">
        <v>2217.2256069599998</v>
      </c>
      <c r="AN15" s="1596">
        <v>2234.4</v>
      </c>
      <c r="AO15" s="1596">
        <v>2571.6</v>
      </c>
      <c r="AP15" s="1596">
        <v>2239.1999999999998</v>
      </c>
      <c r="AQ15" s="1596">
        <v>2221.5</v>
      </c>
      <c r="AR15" s="1561">
        <v>2595.4</v>
      </c>
      <c r="AS15" s="1561">
        <v>2286.6660000000002</v>
      </c>
      <c r="AT15" s="1561">
        <v>2282.6999999999998</v>
      </c>
      <c r="AU15" s="1561">
        <v>2340.1999999999998</v>
      </c>
      <c r="AV15" s="1561">
        <v>2392.2612589599999</v>
      </c>
      <c r="AW15" s="1561">
        <v>2750.5519697300001</v>
      </c>
      <c r="AX15" s="1561">
        <v>2666.4</v>
      </c>
      <c r="AY15" s="1561">
        <v>2280.1999999999998</v>
      </c>
      <c r="AZ15" s="1562">
        <v>2735.3</v>
      </c>
      <c r="BA15" s="1562">
        <v>2314.1048989700002</v>
      </c>
      <c r="BB15" s="1562">
        <v>2280</v>
      </c>
      <c r="BC15" s="1562">
        <v>2581.5</v>
      </c>
      <c r="BD15" s="1562">
        <v>2308.8000000000002</v>
      </c>
      <c r="BE15" s="1562">
        <v>2321.5</v>
      </c>
      <c r="BF15" s="1562">
        <v>2358.1169850000001</v>
      </c>
      <c r="BG15" s="1562">
        <v>2449.8000000000002</v>
      </c>
      <c r="BH15" s="1561">
        <v>2485.6527569999998</v>
      </c>
      <c r="BI15" s="1561">
        <v>2396</v>
      </c>
      <c r="BJ15" s="1561">
        <v>2764.0099570000002</v>
      </c>
      <c r="BK15" s="1561">
        <v>2372.6371899999999</v>
      </c>
      <c r="BL15" s="1561">
        <v>2706.1488840000002</v>
      </c>
      <c r="BM15" s="1561">
        <v>2449.113409</v>
      </c>
      <c r="BN15" s="1561">
        <v>2420.4845799999998</v>
      </c>
      <c r="BO15" s="1561">
        <v>2455.3000000000002</v>
      </c>
      <c r="BP15" s="1561">
        <f>2471.9+450</f>
        <v>2921.9</v>
      </c>
      <c r="BQ15" s="1561">
        <f>2773.9+454</f>
        <v>3227.9</v>
      </c>
      <c r="BR15" s="1561">
        <f>2498.08+450</f>
        <v>2948.08</v>
      </c>
      <c r="BS15" s="1561">
        <f>2541.659+454</f>
        <v>2995.6590000000001</v>
      </c>
      <c r="BT15" s="1564">
        <f>2900.8+437</f>
        <v>3337.8</v>
      </c>
      <c r="BU15" s="1564">
        <f>2534+434</f>
        <v>2968</v>
      </c>
      <c r="BV15" s="1618">
        <f>2808+437</f>
        <v>3245</v>
      </c>
      <c r="BW15" s="1565">
        <f>2495+426</f>
        <v>2921</v>
      </c>
      <c r="BX15" s="1565">
        <f>2546+424</f>
        <v>2970</v>
      </c>
      <c r="BY15" s="1597">
        <f>2529+420</f>
        <v>2949</v>
      </c>
      <c r="BZ15" s="1565">
        <f>2821+416</f>
        <v>3237</v>
      </c>
      <c r="CA15" s="1599">
        <v>2930</v>
      </c>
      <c r="CB15" s="1599">
        <v>2944</v>
      </c>
      <c r="CC15" s="1598">
        <v>3301</v>
      </c>
      <c r="CD15" s="1599">
        <v>3007.3960704299998</v>
      </c>
      <c r="CE15" s="1599">
        <v>3055.2706020000001</v>
      </c>
      <c r="CF15" s="1600">
        <v>3014.6622389899999</v>
      </c>
      <c r="CG15" s="1601">
        <v>2959.2752959999998</v>
      </c>
      <c r="CH15" s="1601">
        <v>3259.6727390000001</v>
      </c>
      <c r="CI15" s="1602">
        <v>3295.8086929999999</v>
      </c>
      <c r="CJ15" s="1601">
        <v>3345.7006962800001</v>
      </c>
      <c r="CK15" s="1601">
        <v>3008.96492554</v>
      </c>
      <c r="CL15" s="1601">
        <v>3335.5556470000001</v>
      </c>
      <c r="CM15" s="1601">
        <v>3063.3631915100004</v>
      </c>
      <c r="CN15" s="1601">
        <v>2832</v>
      </c>
      <c r="CO15" s="1601">
        <v>2706</v>
      </c>
      <c r="CP15" s="1601">
        <v>3008</v>
      </c>
      <c r="CQ15" s="1601">
        <v>3385</v>
      </c>
      <c r="CR15" s="1601">
        <v>2992</v>
      </c>
      <c r="CS15" s="1601">
        <v>2913</v>
      </c>
      <c r="CT15" s="1601">
        <v>3124.2837824799999</v>
      </c>
      <c r="CU15" s="1601">
        <v>2159.45455236</v>
      </c>
      <c r="CV15" s="1603">
        <v>2063</v>
      </c>
      <c r="CW15" s="1603">
        <v>2194</v>
      </c>
      <c r="CX15" s="1603">
        <v>2110</v>
      </c>
      <c r="CY15" s="1619">
        <v>2255</v>
      </c>
      <c r="CZ15" s="1603">
        <v>2272</v>
      </c>
      <c r="DA15" s="1603">
        <v>2293</v>
      </c>
      <c r="DB15" s="1603">
        <v>2327</v>
      </c>
      <c r="DC15" s="1603">
        <v>2328</v>
      </c>
      <c r="DD15" s="1603">
        <v>2451</v>
      </c>
      <c r="DE15" s="1603">
        <v>2652</v>
      </c>
      <c r="DF15" s="1603">
        <v>2665.16390813</v>
      </c>
    </row>
    <row r="16" spans="1:110" s="1604" customFormat="1" x14ac:dyDescent="0.25">
      <c r="A16" s="1559" t="s">
        <v>3301</v>
      </c>
      <c r="B16" s="1596"/>
      <c r="C16" s="1596"/>
      <c r="D16" s="1596">
        <v>95</v>
      </c>
      <c r="E16" s="1596"/>
      <c r="F16" s="1596"/>
      <c r="G16" s="1596">
        <v>78.242999999999995</v>
      </c>
      <c r="H16" s="1596"/>
      <c r="I16" s="1596"/>
      <c r="J16" s="1596">
        <v>83.507603654000008</v>
      </c>
      <c r="K16" s="1596"/>
      <c r="L16" s="1596"/>
      <c r="M16" s="1596">
        <v>87.3</v>
      </c>
      <c r="N16" s="1596"/>
      <c r="O16" s="1596"/>
      <c r="P16" s="1596">
        <v>89.837412358800009</v>
      </c>
      <c r="Q16" s="1596"/>
      <c r="R16" s="1596">
        <v>115.1</v>
      </c>
      <c r="S16" s="1596"/>
      <c r="T16" s="1596"/>
      <c r="U16" s="1596">
        <v>117.9</v>
      </c>
      <c r="V16" s="1596"/>
      <c r="W16" s="1596"/>
      <c r="X16" s="1596">
        <v>124.21299999999999</v>
      </c>
      <c r="Y16" s="1596"/>
      <c r="Z16" s="1596"/>
      <c r="AA16" s="1596">
        <v>139.63999999999999</v>
      </c>
      <c r="AB16" s="1596"/>
      <c r="AC16" s="1596"/>
      <c r="AD16" s="1596">
        <v>150.70099999999999</v>
      </c>
      <c r="AE16" s="1596"/>
      <c r="AF16" s="1596"/>
      <c r="AG16" s="1596">
        <v>158.79</v>
      </c>
      <c r="AH16" s="1596"/>
      <c r="AI16" s="1596"/>
      <c r="AJ16" s="1596">
        <v>180.48079826594008</v>
      </c>
      <c r="AK16" s="1596"/>
      <c r="AL16" s="1596"/>
      <c r="AM16" s="1596">
        <v>198.345</v>
      </c>
      <c r="AN16" s="1596"/>
      <c r="AO16" s="1596"/>
      <c r="AP16" s="1596">
        <v>198.8</v>
      </c>
      <c r="AQ16" s="1596"/>
      <c r="AR16" s="1561"/>
      <c r="AS16" s="1561">
        <v>175.7</v>
      </c>
      <c r="AT16" s="1561"/>
      <c r="AU16" s="1561"/>
      <c r="AV16" s="1561">
        <v>202.73486250069999</v>
      </c>
      <c r="AW16" s="1561"/>
      <c r="AX16" s="1561"/>
      <c r="AY16" s="1561">
        <v>207.7</v>
      </c>
      <c r="AZ16" s="1562"/>
      <c r="BA16" s="1562"/>
      <c r="BB16" s="1562">
        <v>204.64500000000001</v>
      </c>
      <c r="BC16" s="1562"/>
      <c r="BD16" s="1562"/>
      <c r="BE16" s="1562">
        <v>214.02099999999999</v>
      </c>
      <c r="BF16" s="1562"/>
      <c r="BG16" s="1562"/>
      <c r="BH16" s="1561">
        <v>193.3</v>
      </c>
      <c r="BI16" s="1561"/>
      <c r="BJ16" s="1561"/>
      <c r="BK16" s="1561">
        <v>201.47935059</v>
      </c>
      <c r="BL16" s="1561"/>
      <c r="BM16" s="1561"/>
      <c r="BN16" s="1561">
        <v>174.6</v>
      </c>
      <c r="BO16" s="1561"/>
      <c r="BP16" s="1561"/>
      <c r="BQ16" s="1561">
        <f>192.552+35</f>
        <v>227.55199999999999</v>
      </c>
      <c r="BR16" s="1561"/>
      <c r="BS16" s="1561"/>
      <c r="BT16" s="1564">
        <f>160+37</f>
        <v>197</v>
      </c>
      <c r="BU16" s="1564"/>
      <c r="BV16" s="1564"/>
      <c r="BW16" s="1565">
        <f>150+39</f>
        <v>189</v>
      </c>
      <c r="BX16" s="1565"/>
      <c r="BY16" s="1565"/>
      <c r="BZ16" s="1620">
        <f>((172+33)*1000000)/1000000</f>
        <v>205</v>
      </c>
      <c r="CA16" s="1565"/>
      <c r="CB16" s="1565"/>
      <c r="CC16" s="1598">
        <f>202+25</f>
        <v>227</v>
      </c>
      <c r="CD16" s="1621"/>
      <c r="CE16" s="1621"/>
      <c r="CF16" s="1622">
        <f>125+38</f>
        <v>163</v>
      </c>
      <c r="CG16" s="1618"/>
      <c r="CH16" s="1618"/>
      <c r="CI16" s="1623">
        <f>134+34</f>
        <v>168</v>
      </c>
      <c r="CJ16" s="1601"/>
      <c r="CK16" s="1601"/>
      <c r="CL16" s="1601">
        <f>131+36</f>
        <v>167</v>
      </c>
      <c r="CM16" s="1601"/>
      <c r="CN16" s="1601"/>
      <c r="CO16" s="1601">
        <v>173</v>
      </c>
      <c r="CP16" s="1601"/>
      <c r="CQ16" s="1601"/>
      <c r="CR16" s="1601">
        <v>126</v>
      </c>
      <c r="CS16" s="1601"/>
      <c r="CT16" s="1601"/>
      <c r="CU16" s="1601">
        <v>89</v>
      </c>
      <c r="CV16" s="1619"/>
      <c r="CW16" s="1619"/>
      <c r="CX16" s="1619">
        <v>95</v>
      </c>
      <c r="CY16" s="1603"/>
      <c r="CZ16" s="1619"/>
      <c r="DA16" s="1619">
        <v>102</v>
      </c>
      <c r="DB16" s="1619"/>
      <c r="DC16" s="1603"/>
      <c r="DD16" s="1619">
        <v>89</v>
      </c>
      <c r="DE16" s="1603"/>
      <c r="DF16" s="1603"/>
    </row>
    <row r="17" spans="1:110" s="1585" customFormat="1" ht="19.5" thickBot="1" x14ac:dyDescent="0.3">
      <c r="A17" s="1624"/>
      <c r="B17" s="1625"/>
      <c r="C17" s="1625"/>
      <c r="D17" s="1625"/>
      <c r="E17" s="1625"/>
      <c r="F17" s="1625"/>
      <c r="G17" s="1625"/>
      <c r="H17" s="1625"/>
      <c r="I17" s="1625"/>
      <c r="J17" s="1625"/>
      <c r="K17" s="1625"/>
      <c r="L17" s="1625"/>
      <c r="M17" s="1625"/>
      <c r="N17" s="1625"/>
      <c r="O17" s="1625"/>
      <c r="P17" s="1625"/>
      <c r="Q17" s="1625"/>
      <c r="R17" s="1625"/>
      <c r="S17" s="1625"/>
      <c r="T17" s="1625"/>
      <c r="U17" s="1625"/>
      <c r="V17" s="1625"/>
      <c r="W17" s="1625"/>
      <c r="X17" s="1625"/>
      <c r="Y17" s="1625"/>
      <c r="Z17" s="1625"/>
      <c r="AA17" s="1625"/>
      <c r="AB17" s="1625"/>
      <c r="AC17" s="1625"/>
      <c r="AD17" s="1625"/>
      <c r="AE17" s="1625"/>
      <c r="AF17" s="1625"/>
      <c r="AG17" s="1625"/>
      <c r="AH17" s="1625"/>
      <c r="AI17" s="1625"/>
      <c r="AJ17" s="1625"/>
      <c r="AK17" s="1625"/>
      <c r="AL17" s="1625"/>
      <c r="AM17" s="1625"/>
      <c r="AN17" s="1625"/>
      <c r="AO17" s="1625"/>
      <c r="AP17" s="1625"/>
      <c r="AQ17" s="1625"/>
      <c r="AR17" s="1625"/>
      <c r="AS17" s="1625"/>
      <c r="AT17" s="1625"/>
      <c r="AU17" s="1625"/>
      <c r="AV17" s="1625"/>
      <c r="AW17" s="1625"/>
      <c r="AX17" s="1625"/>
      <c r="AY17" s="1625"/>
      <c r="AZ17" s="1625"/>
      <c r="BA17" s="1625"/>
      <c r="BB17" s="1625"/>
      <c r="BC17" s="1625"/>
      <c r="BD17" s="1625"/>
      <c r="BE17" s="1625"/>
      <c r="BF17" s="1625"/>
      <c r="BG17" s="1625"/>
      <c r="BH17" s="1625"/>
      <c r="BI17" s="1625"/>
      <c r="BJ17" s="1625"/>
      <c r="BK17" s="1625"/>
      <c r="BL17" s="1625"/>
      <c r="BM17" s="1625"/>
      <c r="BN17" s="1625"/>
      <c r="BO17" s="1625"/>
      <c r="BP17" s="1625"/>
      <c r="BQ17" s="1625"/>
      <c r="BR17" s="1625"/>
      <c r="BS17" s="1625"/>
      <c r="BT17" s="1626"/>
      <c r="BU17" s="1626"/>
      <c r="BV17" s="1626"/>
      <c r="BW17" s="1627"/>
      <c r="BX17" s="1627"/>
      <c r="BY17" s="1627"/>
      <c r="BZ17" s="1627"/>
      <c r="CA17" s="1627"/>
      <c r="CB17" s="1627"/>
      <c r="CC17" s="1627"/>
      <c r="CD17" s="1628"/>
      <c r="CE17" s="1628"/>
      <c r="CF17" s="1629"/>
      <c r="CG17" s="1626"/>
      <c r="CH17" s="1626"/>
      <c r="CI17" s="1630"/>
      <c r="CJ17" s="1626"/>
      <c r="CK17" s="1626"/>
      <c r="CL17" s="1626"/>
      <c r="CM17" s="1626"/>
      <c r="CN17" s="1626"/>
      <c r="CO17" s="1626"/>
      <c r="CP17" s="1626"/>
      <c r="CQ17" s="1626"/>
      <c r="CR17" s="1626"/>
      <c r="CS17" s="1626"/>
      <c r="CT17" s="1626"/>
      <c r="CU17" s="1626"/>
      <c r="CV17" s="1631"/>
      <c r="CW17" s="1631"/>
      <c r="CX17" s="1631"/>
      <c r="CY17" s="1631"/>
      <c r="CZ17" s="1631"/>
      <c r="DA17" s="1631"/>
      <c r="DB17" s="1631"/>
      <c r="DC17" s="1631"/>
      <c r="DD17" s="1631"/>
      <c r="DE17" s="1631"/>
      <c r="DF17" s="1631"/>
    </row>
    <row r="18" spans="1:110" s="1633" customFormat="1" ht="18" thickTop="1" x14ac:dyDescent="0.25">
      <c r="A18" s="1632" t="s">
        <v>3302</v>
      </c>
    </row>
    <row r="19" spans="1:110" s="1633" customFormat="1" ht="17.25" x14ac:dyDescent="0.25">
      <c r="A19" s="1632" t="s">
        <v>3303</v>
      </c>
    </row>
    <row r="20" spans="1:110" s="1633" customFormat="1" ht="17.25" x14ac:dyDescent="0.25">
      <c r="A20" s="1632" t="s">
        <v>3304</v>
      </c>
    </row>
    <row r="21" spans="1:110" s="1633" customFormat="1" ht="17.25" x14ac:dyDescent="0.25">
      <c r="A21" s="1633" t="s">
        <v>3305</v>
      </c>
    </row>
    <row r="22" spans="1:110" s="1634" customFormat="1" x14ac:dyDescent="0.25">
      <c r="B22" s="1632"/>
      <c r="C22" s="1632"/>
      <c r="D22" s="1632"/>
      <c r="E22" s="1632"/>
      <c r="F22" s="1632"/>
      <c r="G22" s="1632"/>
      <c r="H22" s="1632"/>
      <c r="I22" s="1632"/>
      <c r="J22" s="1632"/>
      <c r="K22" s="1632"/>
      <c r="L22" s="1632"/>
      <c r="M22" s="1632"/>
      <c r="N22" s="1632"/>
      <c r="O22" s="1632"/>
      <c r="P22" s="1632"/>
      <c r="Q22" s="1632"/>
      <c r="R22" s="1632"/>
      <c r="S22" s="1632"/>
      <c r="T22" s="1632"/>
      <c r="U22" s="1632"/>
      <c r="V22" s="1632"/>
      <c r="W22" s="1632"/>
      <c r="X22" s="1632"/>
      <c r="Y22" s="1632"/>
      <c r="Z22" s="1632"/>
      <c r="AA22" s="1632"/>
      <c r="AB22" s="1632"/>
      <c r="AC22" s="1632"/>
      <c r="AD22" s="1632"/>
      <c r="AE22" s="1632"/>
      <c r="AF22" s="1632"/>
      <c r="AG22" s="1632"/>
      <c r="AH22" s="1632"/>
      <c r="AI22" s="1632"/>
      <c r="AJ22" s="1632"/>
      <c r="AK22" s="1632"/>
      <c r="AL22" s="1632"/>
      <c r="AM22" s="1632"/>
      <c r="AN22" s="1632"/>
      <c r="AO22" s="1632"/>
      <c r="AP22" s="1632"/>
      <c r="AQ22" s="1632"/>
      <c r="AR22" s="1632"/>
      <c r="AS22" s="1632"/>
      <c r="AT22" s="1632"/>
      <c r="AU22" s="1632"/>
      <c r="AV22" s="1632"/>
      <c r="AW22" s="1632"/>
      <c r="AX22" s="1632"/>
      <c r="AY22" s="1632"/>
      <c r="AZ22" s="1632"/>
      <c r="BA22" s="1632"/>
      <c r="BB22" s="1632"/>
      <c r="BC22" s="1632"/>
      <c r="BD22" s="1632"/>
      <c r="BE22" s="1632"/>
      <c r="BF22" s="1632"/>
      <c r="BG22" s="1632"/>
      <c r="BH22" s="1632"/>
      <c r="BI22" s="1632"/>
      <c r="BJ22" s="1632"/>
      <c r="BK22" s="1632"/>
      <c r="BL22" s="1632"/>
      <c r="BM22" s="1632"/>
      <c r="BN22" s="1632"/>
      <c r="BO22" s="1632"/>
      <c r="BP22" s="1632"/>
      <c r="BQ22" s="1632"/>
      <c r="BR22" s="1632"/>
      <c r="BS22" s="1632"/>
      <c r="BT22" s="1632"/>
      <c r="BU22" s="1633"/>
      <c r="BV22" s="1633"/>
      <c r="BW22" s="1635"/>
      <c r="BX22" s="1635"/>
      <c r="BY22" s="1635"/>
      <c r="BZ22" s="1635"/>
      <c r="CA22" s="1635"/>
      <c r="CB22" s="1635"/>
      <c r="CC22" s="1635"/>
      <c r="CD22" s="1635"/>
      <c r="CE22" s="1635"/>
      <c r="CF22" s="1636"/>
      <c r="CG22" s="1636"/>
      <c r="CH22" s="1636"/>
      <c r="CI22" s="1636"/>
      <c r="CJ22" s="1636"/>
      <c r="CK22" s="1636"/>
      <c r="CL22" s="1636"/>
      <c r="CM22" s="1636"/>
      <c r="CN22" s="1636"/>
      <c r="CO22" s="1636"/>
      <c r="CP22" s="1636"/>
      <c r="CQ22" s="1636"/>
      <c r="CR22" s="1636"/>
      <c r="CS22" s="1636"/>
      <c r="CT22" s="1636"/>
      <c r="CU22" s="1636"/>
      <c r="CV22" s="1636"/>
      <c r="CW22" s="1636"/>
      <c r="CX22" s="1636"/>
      <c r="CY22" s="1636"/>
      <c r="CZ22" s="1636"/>
      <c r="DA22" s="1636"/>
      <c r="DB22" s="1636"/>
      <c r="DC22" s="1636"/>
      <c r="DD22" s="1636"/>
      <c r="DE22" s="1636"/>
      <c r="DF22" s="1636"/>
    </row>
    <row r="23" spans="1:110" s="1632" customFormat="1" hidden="1" x14ac:dyDescent="0.35">
      <c r="B23" s="1633"/>
      <c r="C23" s="1633"/>
      <c r="D23" s="1633"/>
      <c r="E23" s="1633"/>
      <c r="F23" s="1633"/>
      <c r="G23" s="1633"/>
      <c r="H23" s="1633"/>
      <c r="I23" s="1633"/>
      <c r="J23" s="1633"/>
      <c r="K23" s="1633"/>
      <c r="L23" s="1633"/>
      <c r="M23" s="1633"/>
      <c r="N23" s="1633"/>
      <c r="O23" s="1633"/>
      <c r="P23" s="1633"/>
      <c r="Q23" s="1633"/>
      <c r="R23" s="1633"/>
      <c r="BT23" s="1548"/>
      <c r="BU23" s="1548"/>
      <c r="BV23" s="1548"/>
      <c r="BW23" s="1637"/>
      <c r="BX23" s="1637"/>
      <c r="BY23" s="1637"/>
      <c r="BZ23" s="1635"/>
      <c r="CA23" s="1635"/>
      <c r="CB23" s="1544"/>
      <c r="CC23" s="1544"/>
      <c r="CD23" s="1635"/>
      <c r="CE23" s="1635"/>
      <c r="CF23" s="1636"/>
      <c r="CG23" s="1635"/>
      <c r="CH23" s="1635"/>
      <c r="CI23" s="1635"/>
      <c r="CJ23" s="1635"/>
      <c r="CK23" s="1635"/>
      <c r="CL23" s="1635"/>
      <c r="CM23" s="1635"/>
      <c r="CN23" s="1635"/>
      <c r="CO23" s="1635"/>
      <c r="CP23" s="1635"/>
      <c r="CQ23" s="1635"/>
      <c r="CR23" s="1635"/>
      <c r="CS23" s="1635"/>
      <c r="CT23" s="1635"/>
      <c r="CU23" s="1635"/>
      <c r="CV23" s="1635"/>
      <c r="CW23" s="1635"/>
      <c r="CX23" s="1635"/>
      <c r="CY23" s="1635"/>
      <c r="CZ23" s="1635"/>
      <c r="DA23" s="1635"/>
      <c r="DB23" s="1635"/>
      <c r="DC23" s="1635"/>
      <c r="DD23" s="1635"/>
      <c r="DE23" s="1635"/>
      <c r="DF23" s="1635"/>
    </row>
    <row r="24" spans="1:110" s="1546" customFormat="1" x14ac:dyDescent="0.35">
      <c r="A24" s="1541" t="s">
        <v>3306</v>
      </c>
      <c r="B24" s="1542"/>
      <c r="C24" s="1542"/>
      <c r="D24" s="1542"/>
      <c r="E24" s="1542"/>
      <c r="F24" s="1542"/>
      <c r="G24" s="1542"/>
      <c r="H24" s="1542"/>
      <c r="I24" s="1542"/>
      <c r="J24" s="1542"/>
      <c r="K24" s="1542"/>
      <c r="L24" s="1542"/>
      <c r="M24" s="1542"/>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c r="AL24" s="1542"/>
      <c r="AM24" s="1542"/>
      <c r="AN24" s="1542"/>
      <c r="AO24" s="1542"/>
      <c r="AP24" s="1542"/>
      <c r="AQ24" s="1542"/>
      <c r="AR24" s="1542"/>
      <c r="AS24" s="1542"/>
      <c r="AT24" s="1542"/>
      <c r="AU24" s="1542"/>
      <c r="AV24" s="1542"/>
      <c r="AW24" s="1542"/>
      <c r="AX24" s="1542"/>
      <c r="AY24" s="1542"/>
      <c r="AZ24" s="1542"/>
      <c r="BA24" s="1542"/>
      <c r="BB24" s="1542"/>
      <c r="BC24" s="1542"/>
      <c r="BD24" s="1542"/>
      <c r="BE24" s="1542"/>
      <c r="BF24" s="1542"/>
      <c r="BG24" s="1542"/>
      <c r="BH24" s="1542"/>
      <c r="BI24" s="1542"/>
      <c r="BJ24" s="1542"/>
      <c r="BK24" s="1542"/>
      <c r="BL24" s="1542"/>
      <c r="BM24" s="1542"/>
      <c r="BN24" s="1542"/>
      <c r="BO24" s="1542"/>
      <c r="BP24" s="1542"/>
      <c r="BQ24" s="1542"/>
      <c r="BR24" s="1542"/>
      <c r="BS24" s="1542"/>
      <c r="BT24" s="1542"/>
      <c r="BU24" s="1542"/>
      <c r="BV24" s="1542"/>
      <c r="BW24" s="1543"/>
      <c r="BX24" s="1543"/>
      <c r="BY24" s="1543"/>
      <c r="BZ24" s="1544"/>
      <c r="CA24" s="1544"/>
      <c r="CB24" s="1544"/>
      <c r="CC24" s="1544"/>
      <c r="CD24" s="1544"/>
      <c r="CE24" s="1544"/>
      <c r="CF24" s="1545"/>
      <c r="CG24" s="1544"/>
      <c r="CH24" s="1544"/>
      <c r="CI24" s="1544"/>
      <c r="CJ24" s="1544"/>
      <c r="CK24" s="1544"/>
      <c r="CL24" s="1544"/>
      <c r="CM24" s="1544"/>
      <c r="CN24" s="1544"/>
      <c r="CO24" s="1544"/>
      <c r="CP24" s="1544"/>
      <c r="CQ24" s="1544"/>
      <c r="CR24" s="1544"/>
      <c r="CS24" s="1544"/>
      <c r="CT24" s="1544"/>
      <c r="CU24" s="1544"/>
      <c r="CV24" s="1544"/>
      <c r="CW24" s="1544"/>
      <c r="CX24" s="1544"/>
      <c r="CY24" s="1544"/>
      <c r="CZ24" s="1544"/>
      <c r="DA24" s="1544"/>
      <c r="DB24" s="1544"/>
      <c r="DC24" s="1544"/>
      <c r="DD24" s="1544"/>
      <c r="DE24" s="1544"/>
      <c r="DF24" s="1544"/>
    </row>
    <row r="25" spans="1:110" s="1638" customFormat="1" ht="19.5" thickBot="1" x14ac:dyDescent="0.4">
      <c r="B25" s="1639"/>
      <c r="C25" s="1639"/>
      <c r="D25" s="1639"/>
      <c r="E25" s="1639"/>
      <c r="F25" s="1639"/>
      <c r="G25" s="1639"/>
      <c r="H25" s="1639"/>
      <c r="I25" s="1639"/>
      <c r="J25" s="1639"/>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c r="AR25" s="1639"/>
      <c r="AS25" s="1639"/>
      <c r="AT25" s="1639"/>
      <c r="AU25" s="1639"/>
      <c r="AV25" s="1639"/>
      <c r="AW25" s="1639"/>
      <c r="AX25" s="1639"/>
      <c r="AY25" s="1639"/>
      <c r="AZ25" s="1639"/>
      <c r="BA25" s="1639"/>
      <c r="BB25" s="1639"/>
      <c r="BC25" s="1639"/>
      <c r="BD25" s="1639"/>
      <c r="BE25" s="1639"/>
      <c r="BF25" s="1639"/>
      <c r="BG25" s="1639"/>
      <c r="BH25" s="1639"/>
      <c r="BI25" s="1639"/>
      <c r="BJ25" s="1639"/>
      <c r="BK25" s="1639"/>
      <c r="BL25" s="1639"/>
      <c r="BM25" s="1639"/>
      <c r="BN25" s="1639"/>
      <c r="BO25" s="1639"/>
      <c r="BP25" s="1639"/>
      <c r="BQ25" s="1639"/>
      <c r="BR25" s="1639"/>
      <c r="BS25" s="1639"/>
      <c r="BT25" s="1639"/>
      <c r="BU25" s="1639"/>
      <c r="BV25" s="1639"/>
      <c r="BW25" s="1543"/>
      <c r="BX25" s="1543"/>
      <c r="BY25" s="1543"/>
      <c r="BZ25" s="1544"/>
      <c r="CA25" s="1544"/>
      <c r="CB25" s="1544"/>
      <c r="CC25" s="1544"/>
      <c r="CD25" s="1544"/>
      <c r="CE25" s="1544"/>
      <c r="CF25" s="1544"/>
      <c r="CG25" s="1544"/>
      <c r="CH25" s="1544"/>
      <c r="CI25" s="1544"/>
      <c r="CJ25" s="1544"/>
      <c r="CK25" s="1544"/>
      <c r="CL25" s="1544"/>
      <c r="CM25" s="1544"/>
      <c r="CN25" s="1544"/>
      <c r="CO25" s="1544"/>
      <c r="CP25" s="1544"/>
      <c r="CQ25" s="1544"/>
      <c r="CR25" s="1544"/>
      <c r="CS25" s="1544"/>
      <c r="CT25" s="1544"/>
      <c r="CU25" s="1544"/>
      <c r="CV25" s="1544"/>
      <c r="CW25" s="1544"/>
      <c r="CX25" s="1544"/>
      <c r="CY25" s="1544"/>
      <c r="CZ25" s="1544"/>
      <c r="DA25" s="1544"/>
      <c r="DB25" s="1544"/>
      <c r="DC25" s="1544"/>
      <c r="DD25" s="1544"/>
      <c r="DE25" s="1544"/>
      <c r="DF25" s="1544"/>
    </row>
    <row r="26" spans="1:110" s="1641" customFormat="1" ht="21.75" thickTop="1" thickBot="1" x14ac:dyDescent="0.3">
      <c r="A26" s="1552"/>
      <c r="B26" s="1640">
        <v>40910</v>
      </c>
      <c r="C26" s="1640">
        <v>40941</v>
      </c>
      <c r="D26" s="1640">
        <v>40971</v>
      </c>
      <c r="E26" s="1640">
        <v>41003</v>
      </c>
      <c r="F26" s="1640">
        <v>41034</v>
      </c>
      <c r="G26" s="1640">
        <v>41066</v>
      </c>
      <c r="H26" s="1640">
        <v>41097</v>
      </c>
      <c r="I26" s="1640">
        <v>41129</v>
      </c>
      <c r="J26" s="1640">
        <v>41161</v>
      </c>
      <c r="K26" s="1640">
        <v>41192</v>
      </c>
      <c r="L26" s="1640">
        <v>41224</v>
      </c>
      <c r="M26" s="1640">
        <v>41255</v>
      </c>
      <c r="N26" s="1640">
        <v>41275</v>
      </c>
      <c r="O26" s="1640">
        <v>41307</v>
      </c>
      <c r="P26" s="1640">
        <v>41336</v>
      </c>
      <c r="Q26" s="1640">
        <f t="shared" ref="Q26:AL26" si="0">Q3</f>
        <v>41399</v>
      </c>
      <c r="R26" s="1640">
        <f t="shared" si="0"/>
        <v>41431</v>
      </c>
      <c r="S26" s="1640">
        <f t="shared" si="0"/>
        <v>41462</v>
      </c>
      <c r="T26" s="1640">
        <f t="shared" si="0"/>
        <v>41494</v>
      </c>
      <c r="U26" s="1640">
        <f t="shared" si="0"/>
        <v>41526</v>
      </c>
      <c r="V26" s="1640">
        <f t="shared" si="0"/>
        <v>41557</v>
      </c>
      <c r="W26" s="1640">
        <f t="shared" si="0"/>
        <v>41588</v>
      </c>
      <c r="X26" s="1640">
        <f t="shared" si="0"/>
        <v>41619</v>
      </c>
      <c r="Y26" s="1640">
        <f t="shared" si="0"/>
        <v>41640</v>
      </c>
      <c r="Z26" s="1640">
        <f t="shared" si="0"/>
        <v>41671</v>
      </c>
      <c r="AA26" s="1640">
        <f t="shared" si="0"/>
        <v>41700</v>
      </c>
      <c r="AB26" s="1640">
        <f t="shared" si="0"/>
        <v>41732</v>
      </c>
      <c r="AC26" s="1640">
        <f t="shared" si="0"/>
        <v>41762</v>
      </c>
      <c r="AD26" s="1640">
        <f t="shared" si="0"/>
        <v>41794</v>
      </c>
      <c r="AE26" s="1640">
        <f t="shared" si="0"/>
        <v>41825</v>
      </c>
      <c r="AF26" s="1640">
        <f t="shared" si="0"/>
        <v>41857</v>
      </c>
      <c r="AG26" s="1640">
        <f t="shared" si="0"/>
        <v>41889</v>
      </c>
      <c r="AH26" s="1640">
        <f t="shared" si="0"/>
        <v>41919</v>
      </c>
      <c r="AI26" s="1640">
        <f t="shared" si="0"/>
        <v>41950</v>
      </c>
      <c r="AJ26" s="1640">
        <f t="shared" si="0"/>
        <v>41980</v>
      </c>
      <c r="AK26" s="1640">
        <f t="shared" si="0"/>
        <v>42012</v>
      </c>
      <c r="AL26" s="1640">
        <f t="shared" si="0"/>
        <v>42037</v>
      </c>
      <c r="AM26" s="1640">
        <v>42064</v>
      </c>
      <c r="AN26" s="1640">
        <v>42096</v>
      </c>
      <c r="AO26" s="1640">
        <f t="shared" ref="AO26:AT26" si="1">AO3</f>
        <v>42127</v>
      </c>
      <c r="AP26" s="1640">
        <f t="shared" si="1"/>
        <v>42159</v>
      </c>
      <c r="AQ26" s="1640">
        <f t="shared" si="1"/>
        <v>42189</v>
      </c>
      <c r="AR26" s="1640">
        <f t="shared" si="1"/>
        <v>42220</v>
      </c>
      <c r="AS26" s="1640">
        <f t="shared" si="1"/>
        <v>42252</v>
      </c>
      <c r="AT26" s="1640">
        <f t="shared" si="1"/>
        <v>42282</v>
      </c>
      <c r="AU26" s="1640">
        <v>42313</v>
      </c>
      <c r="AV26" s="1640">
        <v>42343</v>
      </c>
      <c r="AW26" s="1640">
        <v>42375</v>
      </c>
      <c r="AX26" s="1640">
        <v>42401</v>
      </c>
      <c r="AY26" s="1640">
        <v>42430</v>
      </c>
      <c r="AZ26" s="1640">
        <v>42461</v>
      </c>
      <c r="BA26" s="1640">
        <v>42491</v>
      </c>
      <c r="BB26" s="1640">
        <v>42522</v>
      </c>
      <c r="BC26" s="1640">
        <v>42552</v>
      </c>
      <c r="BD26" s="1640">
        <v>42584</v>
      </c>
      <c r="BE26" s="1553">
        <v>42615</v>
      </c>
      <c r="BF26" s="1553">
        <v>42645</v>
      </c>
      <c r="BG26" s="1553">
        <v>42677</v>
      </c>
      <c r="BH26" s="1553">
        <f t="shared" ref="BH26:CD26" si="2">BH3</f>
        <v>42708</v>
      </c>
      <c r="BI26" s="1553">
        <f t="shared" si="2"/>
        <v>42739</v>
      </c>
      <c r="BJ26" s="1553">
        <f t="shared" si="2"/>
        <v>42771</v>
      </c>
      <c r="BK26" s="1553">
        <f t="shared" si="2"/>
        <v>42799</v>
      </c>
      <c r="BL26" s="1553">
        <f t="shared" si="2"/>
        <v>42830</v>
      </c>
      <c r="BM26" s="1553">
        <f t="shared" si="2"/>
        <v>42860</v>
      </c>
      <c r="BN26" s="1553">
        <f t="shared" si="2"/>
        <v>42891</v>
      </c>
      <c r="BO26" s="1553">
        <f t="shared" si="2"/>
        <v>42921</v>
      </c>
      <c r="BP26" s="1553">
        <f t="shared" si="2"/>
        <v>42953</v>
      </c>
      <c r="BQ26" s="1553">
        <f t="shared" si="2"/>
        <v>42984</v>
      </c>
      <c r="BR26" s="1553">
        <f t="shared" si="2"/>
        <v>43014</v>
      </c>
      <c r="BS26" s="1553">
        <f t="shared" si="2"/>
        <v>43045</v>
      </c>
      <c r="BT26" s="1553">
        <f t="shared" si="2"/>
        <v>43075</v>
      </c>
      <c r="BU26" s="1553">
        <f t="shared" si="2"/>
        <v>43106</v>
      </c>
      <c r="BV26" s="1553">
        <f t="shared" si="2"/>
        <v>43137</v>
      </c>
      <c r="BW26" s="1553">
        <f t="shared" si="2"/>
        <v>43165</v>
      </c>
      <c r="BX26" s="1553">
        <f t="shared" si="2"/>
        <v>43196</v>
      </c>
      <c r="BY26" s="1553">
        <f t="shared" si="2"/>
        <v>43226</v>
      </c>
      <c r="BZ26" s="1553">
        <f t="shared" si="2"/>
        <v>43258</v>
      </c>
      <c r="CA26" s="1553">
        <f t="shared" si="2"/>
        <v>43288</v>
      </c>
      <c r="CB26" s="1553">
        <f t="shared" si="2"/>
        <v>43321</v>
      </c>
      <c r="CC26" s="1553">
        <f t="shared" si="2"/>
        <v>43352</v>
      </c>
      <c r="CD26" s="1554">
        <f t="shared" si="2"/>
        <v>43382</v>
      </c>
      <c r="CE26" s="1554">
        <v>43414</v>
      </c>
      <c r="CF26" s="1554">
        <v>43445</v>
      </c>
      <c r="CG26" s="1554">
        <v>43476</v>
      </c>
      <c r="CH26" s="1554">
        <v>43507</v>
      </c>
      <c r="CI26" s="1553">
        <v>43535</v>
      </c>
      <c r="CJ26" s="1553">
        <v>43566</v>
      </c>
      <c r="CK26" s="1553">
        <v>43586</v>
      </c>
      <c r="CL26" s="1553">
        <v>43617</v>
      </c>
      <c r="CM26" s="1553">
        <v>43647</v>
      </c>
      <c r="CN26" s="1553">
        <v>43678</v>
      </c>
      <c r="CO26" s="1553">
        <v>43717</v>
      </c>
      <c r="CP26" s="1553">
        <v>43747</v>
      </c>
      <c r="CQ26" s="1553">
        <v>43778</v>
      </c>
      <c r="CR26" s="1553">
        <v>43808</v>
      </c>
      <c r="CS26" s="1553">
        <v>43839</v>
      </c>
      <c r="CT26" s="1553">
        <v>43870</v>
      </c>
      <c r="CU26" s="1553">
        <v>43899</v>
      </c>
      <c r="CV26" s="1554">
        <v>43930</v>
      </c>
      <c r="CW26" s="1556">
        <v>43960</v>
      </c>
      <c r="CX26" s="1556">
        <v>43991</v>
      </c>
      <c r="CY26" s="1556">
        <v>44021</v>
      </c>
      <c r="CZ26" s="1556">
        <v>44052</v>
      </c>
      <c r="DA26" s="1556">
        <v>44083</v>
      </c>
      <c r="DB26" s="1556">
        <v>44113</v>
      </c>
      <c r="DC26" s="1556">
        <v>44144</v>
      </c>
      <c r="DD26" s="1556">
        <v>44174</v>
      </c>
      <c r="DE26" s="1556">
        <v>44197</v>
      </c>
      <c r="DF26" s="1556">
        <v>44228</v>
      </c>
    </row>
    <row r="27" spans="1:110" s="1651" customFormat="1" x14ac:dyDescent="0.25">
      <c r="A27" s="1642"/>
      <c r="B27" s="1643"/>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643"/>
      <c r="AM27" s="1643"/>
      <c r="AN27" s="1643"/>
      <c r="AO27" s="1643"/>
      <c r="AP27" s="1643"/>
      <c r="AQ27" s="1644"/>
      <c r="AR27" s="1644"/>
      <c r="AS27" s="1644"/>
      <c r="AT27" s="1644"/>
      <c r="AU27" s="1644"/>
      <c r="AV27" s="1644"/>
      <c r="AW27" s="1644"/>
      <c r="AX27" s="1644"/>
      <c r="AY27" s="1644"/>
      <c r="AZ27" s="1644"/>
      <c r="BA27" s="1644"/>
      <c r="BB27" s="1644"/>
      <c r="BC27" s="1644"/>
      <c r="BD27" s="1644"/>
      <c r="BE27" s="1644"/>
      <c r="BF27" s="1644"/>
      <c r="BG27" s="1644"/>
      <c r="BH27" s="1645"/>
      <c r="BI27" s="1645"/>
      <c r="BJ27" s="1645"/>
      <c r="BK27" s="1645"/>
      <c r="BL27" s="1645"/>
      <c r="BM27" s="1645"/>
      <c r="BN27" s="1645"/>
      <c r="BO27" s="1645"/>
      <c r="BP27" s="1645"/>
      <c r="BQ27" s="1645"/>
      <c r="BR27" s="1645"/>
      <c r="BS27" s="1645"/>
      <c r="BT27" s="1645"/>
      <c r="BU27" s="1645"/>
      <c r="BV27" s="1645"/>
      <c r="BW27" s="1646"/>
      <c r="BX27" s="1646"/>
      <c r="BY27" s="1646"/>
      <c r="BZ27" s="1646"/>
      <c r="CA27" s="1646"/>
      <c r="CB27" s="1646"/>
      <c r="CC27" s="1646"/>
      <c r="CD27" s="1647"/>
      <c r="CE27" s="1647"/>
      <c r="CF27" s="1647"/>
      <c r="CG27" s="1648"/>
      <c r="CH27" s="1649"/>
      <c r="CI27" s="1649"/>
      <c r="CJ27" s="1649"/>
      <c r="CK27" s="1649"/>
      <c r="CL27" s="1649"/>
      <c r="CM27" s="1649"/>
      <c r="CN27" s="1649"/>
      <c r="CO27" s="1649"/>
      <c r="CP27" s="1649"/>
      <c r="CQ27" s="1649"/>
      <c r="CR27" s="1649"/>
      <c r="CS27" s="1649"/>
      <c r="CT27" s="1649"/>
      <c r="CU27" s="1649"/>
      <c r="CV27" s="1650"/>
      <c r="CW27" s="1650"/>
      <c r="CX27" s="1650"/>
      <c r="CY27" s="1650"/>
      <c r="CZ27" s="1650"/>
      <c r="DA27" s="1650"/>
      <c r="DB27" s="1650"/>
      <c r="DC27" s="1650"/>
      <c r="DD27" s="1650"/>
      <c r="DE27" s="1650"/>
      <c r="DF27" s="1650"/>
    </row>
    <row r="28" spans="1:110" s="1572" customFormat="1" x14ac:dyDescent="0.25">
      <c r="A28" s="1559" t="s">
        <v>3307</v>
      </c>
      <c r="B28" s="1560">
        <v>218504</v>
      </c>
      <c r="C28" s="1560">
        <v>224119</v>
      </c>
      <c r="D28" s="1560">
        <v>228136</v>
      </c>
      <c r="E28" s="1560">
        <v>226594</v>
      </c>
      <c r="F28" s="1560">
        <v>231147</v>
      </c>
      <c r="G28" s="1560">
        <v>235129</v>
      </c>
      <c r="H28" s="1560">
        <v>239464</v>
      </c>
      <c r="I28" s="1560">
        <v>218381</v>
      </c>
      <c r="J28" s="1560">
        <v>220362</v>
      </c>
      <c r="K28" s="1560">
        <v>197884</v>
      </c>
      <c r="L28" s="1560">
        <v>196323</v>
      </c>
      <c r="M28" s="1560">
        <v>200345</v>
      </c>
      <c r="N28" s="1560">
        <v>204835</v>
      </c>
      <c r="O28" s="1560">
        <v>211679</v>
      </c>
      <c r="P28" s="1560">
        <v>216738</v>
      </c>
      <c r="Q28" s="1560">
        <v>225759</v>
      </c>
      <c r="R28" s="1560">
        <v>229500</v>
      </c>
      <c r="S28" s="1560">
        <v>234910</v>
      </c>
      <c r="T28" s="1560">
        <v>235346</v>
      </c>
      <c r="U28" s="1560">
        <v>234435</v>
      </c>
      <c r="V28" s="1560">
        <v>234949</v>
      </c>
      <c r="W28" s="1560">
        <v>237508</v>
      </c>
      <c r="X28" s="1560">
        <v>240808</v>
      </c>
      <c r="Y28" s="1560">
        <v>240601</v>
      </c>
      <c r="Z28" s="1560">
        <v>243965</v>
      </c>
      <c r="AA28" s="1560">
        <v>235627</v>
      </c>
      <c r="AB28" s="1560">
        <v>252507</v>
      </c>
      <c r="AC28" s="1560">
        <v>257288</v>
      </c>
      <c r="AD28" s="1560">
        <v>260171</v>
      </c>
      <c r="AE28" s="1560">
        <v>264655</v>
      </c>
      <c r="AF28" s="1560">
        <v>269188</v>
      </c>
      <c r="AG28" s="1560">
        <v>266521</v>
      </c>
      <c r="AH28" s="1560">
        <v>276104</v>
      </c>
      <c r="AI28" s="1560">
        <v>280712</v>
      </c>
      <c r="AJ28" s="1560">
        <v>285085</v>
      </c>
      <c r="AK28" s="1560">
        <v>288922</v>
      </c>
      <c r="AL28" s="1560">
        <v>294619</v>
      </c>
      <c r="AM28" s="1560">
        <v>299638</v>
      </c>
      <c r="AN28" s="1560">
        <v>217817</v>
      </c>
      <c r="AO28" s="1560">
        <v>300581</v>
      </c>
      <c r="AP28" s="1560">
        <v>278541</v>
      </c>
      <c r="AQ28" s="1560">
        <v>313550</v>
      </c>
      <c r="AR28" s="1561">
        <v>316850</v>
      </c>
      <c r="AS28" s="1561">
        <v>321076</v>
      </c>
      <c r="AT28" s="1561">
        <v>327319</v>
      </c>
      <c r="AU28" s="1561">
        <v>329258</v>
      </c>
      <c r="AV28" s="1561">
        <v>332711</v>
      </c>
      <c r="AW28" s="1561">
        <v>336839</v>
      </c>
      <c r="AX28" s="1561">
        <v>341151</v>
      </c>
      <c r="AY28" s="1561">
        <v>346276</v>
      </c>
      <c r="AZ28" s="1562">
        <v>350329</v>
      </c>
      <c r="BA28" s="1562">
        <v>350941</v>
      </c>
      <c r="BB28" s="1562">
        <v>356070</v>
      </c>
      <c r="BC28" s="1562">
        <v>361477</v>
      </c>
      <c r="BD28" s="1562">
        <v>368884</v>
      </c>
      <c r="BE28" s="1562">
        <v>366412</v>
      </c>
      <c r="BF28" s="1563">
        <v>345876</v>
      </c>
      <c r="BG28" s="1562">
        <v>349620</v>
      </c>
      <c r="BH28" s="1562">
        <v>355463</v>
      </c>
      <c r="BI28" s="1562">
        <v>360778</v>
      </c>
      <c r="BJ28" s="1562">
        <v>365140</v>
      </c>
      <c r="BK28" s="1562">
        <v>370891</v>
      </c>
      <c r="BL28" s="1562">
        <v>373385</v>
      </c>
      <c r="BM28" s="1562">
        <v>376192</v>
      </c>
      <c r="BN28" s="1562">
        <v>378131</v>
      </c>
      <c r="BO28" s="1562">
        <v>380447</v>
      </c>
      <c r="BP28" s="1562">
        <v>382733</v>
      </c>
      <c r="BQ28" s="1562">
        <v>384117</v>
      </c>
      <c r="BR28" s="1562">
        <v>385524</v>
      </c>
      <c r="BS28" s="1562">
        <v>387670</v>
      </c>
      <c r="BT28" s="1564">
        <v>389512</v>
      </c>
      <c r="BU28" s="1564">
        <v>390991</v>
      </c>
      <c r="BV28" s="1564">
        <v>396041</v>
      </c>
      <c r="BW28" s="1565">
        <v>400948</v>
      </c>
      <c r="BX28" s="1565">
        <v>408151</v>
      </c>
      <c r="BY28" s="1565">
        <f>415657+0</f>
        <v>415657</v>
      </c>
      <c r="BZ28" s="1565">
        <f>423453+150</f>
        <v>423603</v>
      </c>
      <c r="CA28" s="1598">
        <f>429831+162</f>
        <v>429993</v>
      </c>
      <c r="CB28" s="1598">
        <f>435931+167</f>
        <v>436098</v>
      </c>
      <c r="CC28" s="1598">
        <v>441213</v>
      </c>
      <c r="CD28" s="1599">
        <v>446245</v>
      </c>
      <c r="CE28" s="1599">
        <v>451203</v>
      </c>
      <c r="CF28" s="1599">
        <v>455689</v>
      </c>
      <c r="CG28" s="1652">
        <v>461502</v>
      </c>
      <c r="CH28" s="1601">
        <v>466635</v>
      </c>
      <c r="CI28" s="1653">
        <v>470190</v>
      </c>
      <c r="CJ28" s="1653">
        <v>475416</v>
      </c>
      <c r="CK28" s="1653">
        <v>481257</v>
      </c>
      <c r="CL28" s="1653">
        <v>486051</v>
      </c>
      <c r="CM28" s="1653">
        <v>491782</v>
      </c>
      <c r="CN28" s="1653">
        <v>497381</v>
      </c>
      <c r="CO28" s="1653">
        <v>502698</v>
      </c>
      <c r="CP28" s="1653">
        <v>507066</v>
      </c>
      <c r="CQ28" s="1653">
        <v>513510</v>
      </c>
      <c r="CR28" s="1653">
        <v>519023</v>
      </c>
      <c r="CS28" s="1653">
        <v>527498</v>
      </c>
      <c r="CT28" s="1653">
        <v>533446</v>
      </c>
      <c r="CU28" s="1653">
        <v>507325</v>
      </c>
      <c r="CV28" s="1654">
        <v>510726</v>
      </c>
      <c r="CW28" s="1654">
        <v>515289</v>
      </c>
      <c r="CX28" s="1654">
        <v>522816</v>
      </c>
      <c r="CY28" s="1654">
        <v>533344</v>
      </c>
      <c r="CZ28" s="1654">
        <v>540701</v>
      </c>
      <c r="DA28" s="1654">
        <v>548845</v>
      </c>
      <c r="DB28" s="1654">
        <v>552434</v>
      </c>
      <c r="DC28" s="1654">
        <v>556685</v>
      </c>
      <c r="DD28" s="1654">
        <v>561446</v>
      </c>
      <c r="DE28" s="1654">
        <v>565850</v>
      </c>
      <c r="DF28" s="1654">
        <v>570221</v>
      </c>
    </row>
    <row r="29" spans="1:110" s="1651" customFormat="1" ht="19.5" thickBot="1" x14ac:dyDescent="0.3">
      <c r="A29" s="1655"/>
      <c r="B29" s="1656"/>
      <c r="C29" s="1656"/>
      <c r="D29" s="1656"/>
      <c r="E29" s="1656"/>
      <c r="F29" s="1656"/>
      <c r="G29" s="1656"/>
      <c r="H29" s="1656"/>
      <c r="I29" s="1656"/>
      <c r="J29" s="1656"/>
      <c r="K29" s="1656"/>
      <c r="L29" s="1656"/>
      <c r="M29" s="1656"/>
      <c r="N29" s="1656"/>
      <c r="O29" s="1656"/>
      <c r="P29" s="1656"/>
      <c r="Q29" s="1656"/>
      <c r="R29" s="1656"/>
      <c r="S29" s="1656"/>
      <c r="T29" s="1656"/>
      <c r="U29" s="1656"/>
      <c r="V29" s="1656"/>
      <c r="W29" s="1656"/>
      <c r="X29" s="1656"/>
      <c r="Y29" s="1656"/>
      <c r="Z29" s="1656"/>
      <c r="AA29" s="1656"/>
      <c r="AB29" s="1656"/>
      <c r="AC29" s="1656"/>
      <c r="AD29" s="1656"/>
      <c r="AE29" s="1656"/>
      <c r="AF29" s="1656"/>
      <c r="AG29" s="1656"/>
      <c r="AH29" s="1656"/>
      <c r="AI29" s="1656"/>
      <c r="AJ29" s="1656"/>
      <c r="AK29" s="1656"/>
      <c r="AL29" s="1656"/>
      <c r="AM29" s="1656"/>
      <c r="AN29" s="1656"/>
      <c r="AO29" s="1656"/>
      <c r="AP29" s="1656"/>
      <c r="AQ29" s="1596"/>
      <c r="AR29" s="1596"/>
      <c r="AS29" s="1596"/>
      <c r="AT29" s="1596"/>
      <c r="AU29" s="1596"/>
      <c r="AV29" s="1596"/>
      <c r="AW29" s="1596"/>
      <c r="AX29" s="1596"/>
      <c r="AY29" s="1596"/>
      <c r="AZ29" s="1596"/>
      <c r="BA29" s="1596"/>
      <c r="BB29" s="1596"/>
      <c r="BC29" s="1596"/>
      <c r="BD29" s="1596"/>
      <c r="BE29" s="1596"/>
      <c r="BF29" s="1596"/>
      <c r="BG29" s="1596"/>
      <c r="BH29" s="1657"/>
      <c r="BI29" s="1657"/>
      <c r="BJ29" s="1657"/>
      <c r="BK29" s="1657"/>
      <c r="BL29" s="1657"/>
      <c r="BM29" s="1657"/>
      <c r="BN29" s="1657"/>
      <c r="BO29" s="1657"/>
      <c r="BP29" s="1657"/>
      <c r="BQ29" s="1657"/>
      <c r="BR29" s="1596"/>
      <c r="BS29" s="1596"/>
      <c r="BT29" s="1596"/>
      <c r="BU29" s="1596"/>
      <c r="BV29" s="1596"/>
      <c r="BW29" s="1658"/>
      <c r="BX29" s="1658"/>
      <c r="BY29" s="1658"/>
      <c r="BZ29" s="1658"/>
      <c r="CA29" s="1658"/>
      <c r="CB29" s="1658"/>
      <c r="CC29" s="1658"/>
      <c r="CD29" s="1659"/>
      <c r="CE29" s="1659"/>
      <c r="CF29" s="1659"/>
      <c r="CG29" s="1660"/>
      <c r="CH29" s="1596"/>
      <c r="CI29" s="1596"/>
      <c r="CJ29" s="1596"/>
      <c r="CK29" s="1596"/>
      <c r="CL29" s="1596"/>
      <c r="CM29" s="1596"/>
      <c r="CN29" s="1596"/>
      <c r="CO29" s="1596"/>
      <c r="CP29" s="1596"/>
      <c r="CQ29" s="1596"/>
      <c r="CR29" s="1596"/>
      <c r="CS29" s="1596"/>
      <c r="CT29" s="1596"/>
      <c r="CU29" s="1596"/>
      <c r="CV29" s="1661"/>
      <c r="CW29" s="1661"/>
      <c r="CX29" s="1661"/>
      <c r="CY29" s="1661"/>
      <c r="CZ29" s="1661"/>
      <c r="DA29" s="1661"/>
      <c r="DB29" s="1661"/>
      <c r="DC29" s="1661"/>
      <c r="DD29" s="1661"/>
      <c r="DE29" s="1661"/>
      <c r="DF29" s="1661"/>
    </row>
    <row r="30" spans="1:110" s="1651" customFormat="1" ht="19.5" thickTop="1" x14ac:dyDescent="0.25">
      <c r="A30" s="1655" t="s">
        <v>3279</v>
      </c>
      <c r="B30" s="1662">
        <v>238413</v>
      </c>
      <c r="C30" s="1662">
        <v>238093</v>
      </c>
      <c r="D30" s="1662">
        <v>261162</v>
      </c>
      <c r="E30" s="1662">
        <v>277292</v>
      </c>
      <c r="F30" s="1662">
        <v>283585</v>
      </c>
      <c r="G30" s="1662">
        <v>266059</v>
      </c>
      <c r="H30" s="1662">
        <v>290958</v>
      </c>
      <c r="I30" s="1662">
        <v>283367</v>
      </c>
      <c r="J30" s="1662">
        <v>264927</v>
      </c>
      <c r="K30" s="1662">
        <v>315412</v>
      </c>
      <c r="L30" s="1662">
        <v>295863</v>
      </c>
      <c r="M30" s="1662">
        <v>392058</v>
      </c>
      <c r="N30" s="1662">
        <v>351065</v>
      </c>
      <c r="O30" s="1662">
        <v>327122</v>
      </c>
      <c r="P30" s="1662">
        <v>380181</v>
      </c>
      <c r="Q30" s="1662">
        <v>385013</v>
      </c>
      <c r="R30" s="1662">
        <v>366954</v>
      </c>
      <c r="S30" s="1662">
        <v>406022</v>
      </c>
      <c r="T30" s="1662">
        <v>392209</v>
      </c>
      <c r="U30" s="1662">
        <v>375620</v>
      </c>
      <c r="V30" s="1662">
        <v>410190</v>
      </c>
      <c r="W30" s="1662">
        <v>398849</v>
      </c>
      <c r="X30" s="1662">
        <v>525624</v>
      </c>
      <c r="Y30" s="1662">
        <v>402112</v>
      </c>
      <c r="Z30" s="1662">
        <v>375413</v>
      </c>
      <c r="AA30" s="1662">
        <v>422037</v>
      </c>
      <c r="AB30" s="1662">
        <v>435923</v>
      </c>
      <c r="AC30" s="1662">
        <v>441066</v>
      </c>
      <c r="AD30" s="1662">
        <v>420177</v>
      </c>
      <c r="AE30" s="1662">
        <v>454337</v>
      </c>
      <c r="AF30" s="1662">
        <v>481938</v>
      </c>
      <c r="AG30" s="1662">
        <v>466579</v>
      </c>
      <c r="AH30" s="1662">
        <v>504400</v>
      </c>
      <c r="AI30" s="1662">
        <v>500404</v>
      </c>
      <c r="AJ30" s="1662">
        <v>614221</v>
      </c>
      <c r="AK30" s="1662">
        <v>506560</v>
      </c>
      <c r="AL30" s="1662">
        <v>482473</v>
      </c>
      <c r="AM30" s="1662">
        <v>540918</v>
      </c>
      <c r="AN30" s="1662">
        <v>534150</v>
      </c>
      <c r="AO30" s="1662">
        <v>545998</v>
      </c>
      <c r="AP30" s="1662">
        <v>533719</v>
      </c>
      <c r="AQ30" s="1596">
        <v>559970</v>
      </c>
      <c r="AR30" s="1596">
        <v>538596</v>
      </c>
      <c r="AS30" s="1596">
        <v>542153</v>
      </c>
      <c r="AT30" s="1596">
        <v>605573</v>
      </c>
      <c r="AU30" s="1596">
        <v>513673</v>
      </c>
      <c r="AV30" s="1596">
        <v>752770</v>
      </c>
      <c r="AW30" s="1596">
        <v>566194</v>
      </c>
      <c r="AX30" s="1596">
        <v>550438</v>
      </c>
      <c r="AY30" s="1596">
        <v>588246</v>
      </c>
      <c r="AZ30" s="1596">
        <v>580411</v>
      </c>
      <c r="BA30" s="1596">
        <v>601131</v>
      </c>
      <c r="BB30" s="1596">
        <v>582876</v>
      </c>
      <c r="BC30" s="1596">
        <v>626682</v>
      </c>
      <c r="BD30" s="1596">
        <v>584459</v>
      </c>
      <c r="BE30" s="1596">
        <v>573380</v>
      </c>
      <c r="BF30" s="1596">
        <v>604324</v>
      </c>
      <c r="BG30" s="1596">
        <v>607626</v>
      </c>
      <c r="BH30" s="1596">
        <v>830011</v>
      </c>
      <c r="BI30" s="1596">
        <v>605621</v>
      </c>
      <c r="BJ30" s="1596">
        <v>569487</v>
      </c>
      <c r="BK30" s="1596">
        <v>670574</v>
      </c>
      <c r="BL30" s="1596">
        <v>266338</v>
      </c>
      <c r="BM30" s="1596">
        <v>318235</v>
      </c>
      <c r="BN30" s="1596">
        <v>303887</v>
      </c>
      <c r="BO30" s="1596">
        <v>314580</v>
      </c>
      <c r="BP30" s="1596">
        <v>326762</v>
      </c>
      <c r="BQ30" s="1596">
        <v>316572</v>
      </c>
      <c r="BR30" s="1663">
        <v>361881</v>
      </c>
      <c r="BS30" s="1663">
        <v>331503</v>
      </c>
      <c r="BT30" s="1663">
        <v>381939</v>
      </c>
      <c r="BU30" s="1663">
        <v>310069</v>
      </c>
      <c r="BV30" s="1663">
        <v>315736</v>
      </c>
      <c r="BW30" s="1664">
        <v>410150</v>
      </c>
      <c r="BX30" s="1664">
        <v>343213</v>
      </c>
      <c r="BY30" s="1664">
        <f>364022+59</f>
        <v>364081</v>
      </c>
      <c r="BZ30" s="1664">
        <f>346906+46</f>
        <v>346952</v>
      </c>
      <c r="CA30" s="1664">
        <f>384232+61</f>
        <v>384293</v>
      </c>
      <c r="CB30" s="1664">
        <f>382381+45</f>
        <v>382426</v>
      </c>
      <c r="CC30" s="1664">
        <v>347187</v>
      </c>
      <c r="CD30" s="1665">
        <v>434379</v>
      </c>
      <c r="CE30" s="1665">
        <v>392034</v>
      </c>
      <c r="CF30" s="1665">
        <v>471570</v>
      </c>
      <c r="CG30" s="1666">
        <v>382403</v>
      </c>
      <c r="CH30" s="1663">
        <v>359646</v>
      </c>
      <c r="CI30" s="1667">
        <v>401041</v>
      </c>
      <c r="CJ30" s="1667">
        <v>432695</v>
      </c>
      <c r="CK30" s="1667">
        <v>436769</v>
      </c>
      <c r="CL30" s="1667">
        <v>391463</v>
      </c>
      <c r="CM30" s="1667">
        <v>460398</v>
      </c>
      <c r="CN30" s="1667">
        <v>438998</v>
      </c>
      <c r="CO30" s="1667">
        <v>434788</v>
      </c>
      <c r="CP30" s="1667">
        <v>481794</v>
      </c>
      <c r="CQ30" s="1667">
        <v>454131</v>
      </c>
      <c r="CR30" s="1667">
        <v>550557</v>
      </c>
      <c r="CS30" s="1667">
        <v>452332</v>
      </c>
      <c r="CT30" s="1667">
        <v>408965</v>
      </c>
      <c r="CU30" s="1667">
        <v>436592</v>
      </c>
      <c r="CV30" s="1668">
        <v>408663</v>
      </c>
      <c r="CW30" s="1668">
        <v>472585</v>
      </c>
      <c r="CX30" s="1668">
        <v>505108</v>
      </c>
      <c r="CY30" s="1668">
        <v>531608</v>
      </c>
      <c r="CZ30" s="1668">
        <v>501235</v>
      </c>
      <c r="DA30" s="1668">
        <v>514431</v>
      </c>
      <c r="DB30" s="1668">
        <v>539160</v>
      </c>
      <c r="DC30" s="1668">
        <v>519467</v>
      </c>
      <c r="DD30" s="1668">
        <v>659097</v>
      </c>
      <c r="DE30" s="1668">
        <v>457860</v>
      </c>
      <c r="DF30" s="1668">
        <v>468561</v>
      </c>
    </row>
    <row r="31" spans="1:110" s="1651" customFormat="1" x14ac:dyDescent="0.25">
      <c r="A31" s="1655" t="s">
        <v>3308</v>
      </c>
      <c r="B31" s="1596">
        <v>43475.962768999998</v>
      </c>
      <c r="C31" s="1596">
        <v>53599.680598999999</v>
      </c>
      <c r="D31" s="1596">
        <v>50754</v>
      </c>
      <c r="E31" s="1596">
        <v>44273.632428999998</v>
      </c>
      <c r="F31" s="1596">
        <v>56415.093000000001</v>
      </c>
      <c r="G31" s="1596">
        <v>69886.773830000006</v>
      </c>
      <c r="H31" s="1596">
        <v>95686.427930000005</v>
      </c>
      <c r="I31" s="1596">
        <v>99053.420203000001</v>
      </c>
      <c r="J31" s="1596">
        <v>109788.97238200001</v>
      </c>
      <c r="K31" s="1596">
        <v>94589.501147999996</v>
      </c>
      <c r="L31" s="1596">
        <v>111014.214874</v>
      </c>
      <c r="M31" s="1596">
        <v>135896.03765000001</v>
      </c>
      <c r="N31" s="1596">
        <v>91072.939985999998</v>
      </c>
      <c r="O31" s="1596">
        <v>105733.91310200001</v>
      </c>
      <c r="P31" s="1596">
        <v>156737.17344799999</v>
      </c>
      <c r="Q31" s="1596">
        <v>88654.171180000005</v>
      </c>
      <c r="R31" s="1596">
        <v>123315.401</v>
      </c>
      <c r="S31" s="1596">
        <v>110439.07325723401</v>
      </c>
      <c r="T31" s="1596">
        <v>83870.612330999997</v>
      </c>
      <c r="U31" s="1596">
        <v>131569.13808400001</v>
      </c>
      <c r="V31" s="1596">
        <v>105040.50852712478</v>
      </c>
      <c r="W31" s="1596">
        <v>84908.775735624222</v>
      </c>
      <c r="X31" s="1596">
        <v>187514.1931471756</v>
      </c>
      <c r="Y31" s="1596">
        <v>117692.056832556</v>
      </c>
      <c r="Z31" s="1596">
        <v>82396.713636</v>
      </c>
      <c r="AA31" s="1596">
        <v>104323</v>
      </c>
      <c r="AB31" s="1596">
        <v>97269</v>
      </c>
      <c r="AC31" s="1596">
        <v>126271.62020400001</v>
      </c>
      <c r="AD31" s="1596">
        <v>179424.24770530299</v>
      </c>
      <c r="AE31" s="1596">
        <v>143778.00127400001</v>
      </c>
      <c r="AF31" s="1596">
        <v>126622.30538200001</v>
      </c>
      <c r="AG31" s="1596">
        <v>146464.13355699999</v>
      </c>
      <c r="AH31" s="1596">
        <v>159790.540978</v>
      </c>
      <c r="AI31" s="1596">
        <v>201645.420835</v>
      </c>
      <c r="AJ31" s="1596">
        <v>268652.59542799997</v>
      </c>
      <c r="AK31" s="1596">
        <v>177035.007265758</v>
      </c>
      <c r="AL31" s="1596">
        <v>213554.44691599999</v>
      </c>
      <c r="AM31" s="1596">
        <f>254231630497.023/1000000</f>
        <v>254231.630497023</v>
      </c>
      <c r="AN31" s="1596">
        <v>212520</v>
      </c>
      <c r="AO31" s="1596">
        <v>170706.24584941001</v>
      </c>
      <c r="AP31" s="1596">
        <v>267765.77055000002</v>
      </c>
      <c r="AQ31" s="1596">
        <v>229795</v>
      </c>
      <c r="AR31" s="1596">
        <v>208017</v>
      </c>
      <c r="AS31" s="1596">
        <v>214494.343333</v>
      </c>
      <c r="AT31" s="1596">
        <v>190866</v>
      </c>
      <c r="AU31" s="1596">
        <v>203633</v>
      </c>
      <c r="AV31" s="1596">
        <v>351154.71471042</v>
      </c>
      <c r="AW31" s="1596">
        <v>181541.17812525001</v>
      </c>
      <c r="AX31" s="1596">
        <v>170732</v>
      </c>
      <c r="AY31" s="1596">
        <v>231749</v>
      </c>
      <c r="AZ31" s="1596">
        <v>168293</v>
      </c>
      <c r="BA31" s="1596">
        <v>234637.17565963001</v>
      </c>
      <c r="BB31" s="1596">
        <v>369827</v>
      </c>
      <c r="BC31" s="1596">
        <v>223513.18693299999</v>
      </c>
      <c r="BD31" s="1596">
        <v>245973</v>
      </c>
      <c r="BE31" s="1596">
        <v>287574</v>
      </c>
      <c r="BF31" s="1596">
        <v>249802.531403</v>
      </c>
      <c r="BG31" s="1596">
        <v>218255</v>
      </c>
      <c r="BH31" s="1596">
        <v>311998.57844089001</v>
      </c>
      <c r="BI31" s="1596">
        <v>231406</v>
      </c>
      <c r="BJ31" s="1596">
        <v>222901.55628799999</v>
      </c>
      <c r="BK31" s="1596">
        <v>471003</v>
      </c>
      <c r="BL31" s="1596">
        <v>284167.12</v>
      </c>
      <c r="BM31" s="1596">
        <v>296991</v>
      </c>
      <c r="BN31" s="1596">
        <v>380672.972014</v>
      </c>
      <c r="BO31" s="1596">
        <v>300937</v>
      </c>
      <c r="BP31" s="1596">
        <v>259888</v>
      </c>
      <c r="BQ31" s="1596">
        <v>313890</v>
      </c>
      <c r="BR31" s="1596">
        <v>296575</v>
      </c>
      <c r="BS31" s="1596">
        <v>398609</v>
      </c>
      <c r="BT31" s="1596">
        <v>401639</v>
      </c>
      <c r="BU31" s="1596">
        <v>289071</v>
      </c>
      <c r="BV31" s="1596">
        <v>270262</v>
      </c>
      <c r="BW31" s="1658">
        <v>388353</v>
      </c>
      <c r="BX31" s="1658">
        <v>292056</v>
      </c>
      <c r="BY31" s="1658">
        <f>311292+2</f>
        <v>311294</v>
      </c>
      <c r="BZ31" s="1658">
        <f>373884+2</f>
        <v>373886</v>
      </c>
      <c r="CA31" s="1658">
        <f>298804+2</f>
        <v>298806</v>
      </c>
      <c r="CB31" s="1658">
        <f>339210+2</f>
        <v>339212</v>
      </c>
      <c r="CC31" s="1658">
        <v>321597.18747480999</v>
      </c>
      <c r="CD31" s="1659">
        <v>329309.60892481002</v>
      </c>
      <c r="CE31" s="1659">
        <v>365251.01750399999</v>
      </c>
      <c r="CF31" s="1659">
        <v>354528.76387930999</v>
      </c>
      <c r="CG31" s="1660">
        <v>291526.25022301002</v>
      </c>
      <c r="CH31" s="1596">
        <v>237998.66055085001</v>
      </c>
      <c r="CI31" s="1596">
        <v>372384.59347870998</v>
      </c>
      <c r="CJ31" s="1596">
        <v>364550.99874079</v>
      </c>
      <c r="CK31" s="1596">
        <v>402105.84243333002</v>
      </c>
      <c r="CL31" s="1596">
        <v>354387</v>
      </c>
      <c r="CM31" s="1596">
        <v>324103.61021134997</v>
      </c>
      <c r="CN31" s="1596">
        <v>357967</v>
      </c>
      <c r="CO31" s="1596">
        <v>332116</v>
      </c>
      <c r="CP31" s="1596">
        <v>365609</v>
      </c>
      <c r="CQ31" s="1596">
        <v>431376</v>
      </c>
      <c r="CR31" s="1596">
        <v>474224</v>
      </c>
      <c r="CS31" s="1596">
        <v>336348</v>
      </c>
      <c r="CT31" s="1596">
        <v>300965.07863276004</v>
      </c>
      <c r="CU31" s="1596">
        <v>527479.36687073996</v>
      </c>
      <c r="CV31" s="1661">
        <v>332659</v>
      </c>
      <c r="CW31" s="1661">
        <v>264758</v>
      </c>
      <c r="CX31" s="1661">
        <v>357594</v>
      </c>
      <c r="CY31" s="1661">
        <v>358694</v>
      </c>
      <c r="CZ31" s="1661">
        <v>270862</v>
      </c>
      <c r="DA31" s="1661">
        <v>351200</v>
      </c>
      <c r="DB31" s="1661">
        <v>400406</v>
      </c>
      <c r="DC31" s="1661">
        <v>381424</v>
      </c>
      <c r="DD31" s="1661">
        <v>738638</v>
      </c>
      <c r="DE31" s="1661">
        <v>398739</v>
      </c>
      <c r="DF31" s="1661">
        <v>339677.39508828003</v>
      </c>
    </row>
    <row r="32" spans="1:110" s="1651" customFormat="1" ht="19.5" thickBot="1" x14ac:dyDescent="0.3">
      <c r="A32" s="1669" t="s">
        <v>3309</v>
      </c>
      <c r="B32" s="1670">
        <v>43475.962</v>
      </c>
      <c r="C32" s="1670">
        <v>48537.821684000002</v>
      </c>
      <c r="D32" s="1670">
        <v>49277</v>
      </c>
      <c r="E32" s="1670">
        <v>48025.854202000002</v>
      </c>
      <c r="F32" s="1670">
        <v>49703.701975999997</v>
      </c>
      <c r="G32" s="1670">
        <v>53067.547285000001</v>
      </c>
      <c r="H32" s="1670">
        <v>59155.958806000002</v>
      </c>
      <c r="I32" s="1670">
        <v>64143.141479999998</v>
      </c>
      <c r="J32" s="1670">
        <v>69214.900469</v>
      </c>
      <c r="K32" s="1670">
        <v>71752.360537</v>
      </c>
      <c r="L32" s="1670">
        <v>75321.620022000003</v>
      </c>
      <c r="M32" s="1670">
        <v>80369.488157999993</v>
      </c>
      <c r="N32" s="1670">
        <v>91072.939985999998</v>
      </c>
      <c r="O32" s="1670">
        <v>98403.426544000002</v>
      </c>
      <c r="P32" s="1670">
        <v>117848.008845</v>
      </c>
      <c r="Q32" s="1670">
        <v>115113.088988</v>
      </c>
      <c r="R32" s="1670">
        <v>116480.074398</v>
      </c>
      <c r="S32" s="1670">
        <v>115617.07399999999</v>
      </c>
      <c r="T32" s="1670">
        <v>111648.766497</v>
      </c>
      <c r="U32" s="1670">
        <v>113862.141118</v>
      </c>
      <c r="V32" s="1670">
        <v>112979.97785884212</v>
      </c>
      <c r="W32" s="1670">
        <v>110428.05039309504</v>
      </c>
      <c r="X32" s="1670">
        <v>116851.89562260175</v>
      </c>
      <c r="Y32" s="1670">
        <v>117692.05683255615</v>
      </c>
      <c r="Z32" s="1670">
        <v>100044.38523428794</v>
      </c>
      <c r="AA32" s="1670">
        <v>101471</v>
      </c>
      <c r="AB32" s="1670">
        <v>100420</v>
      </c>
      <c r="AC32" s="1670">
        <v>105590.64532</v>
      </c>
      <c r="AD32" s="1670">
        <v>117896.24571768557</v>
      </c>
      <c r="AE32" s="1670">
        <v>121593.60000000001</v>
      </c>
      <c r="AF32" s="1670">
        <v>122222.22262</v>
      </c>
      <c r="AG32" s="1670">
        <v>124915.768279893</v>
      </c>
      <c r="AH32" s="1670">
        <v>128403.24555000001</v>
      </c>
      <c r="AI32" s="1670">
        <v>135061.62512099999</v>
      </c>
      <c r="AJ32" s="1670">
        <v>146194.20597995099</v>
      </c>
      <c r="AK32" s="1670">
        <v>177035.007265758</v>
      </c>
      <c r="AL32" s="1670">
        <v>195294.72709080801</v>
      </c>
      <c r="AM32" s="1670">
        <v>214940</v>
      </c>
      <c r="AN32" s="1670">
        <v>214335</v>
      </c>
      <c r="AO32" s="1670">
        <v>205609</v>
      </c>
      <c r="AP32" s="1670">
        <v>215968.851</v>
      </c>
      <c r="AQ32" s="1670">
        <v>217944</v>
      </c>
      <c r="AR32" s="1670">
        <v>216703</v>
      </c>
      <c r="AS32" s="1670">
        <v>216457.7</v>
      </c>
      <c r="AT32" s="1670">
        <v>213899</v>
      </c>
      <c r="AU32" s="1670">
        <v>212965</v>
      </c>
      <c r="AV32" s="1670">
        <v>224481.08805775986</v>
      </c>
      <c r="AW32" s="1670">
        <v>181541.17812525001</v>
      </c>
      <c r="AX32" s="1670">
        <v>176137</v>
      </c>
      <c r="AY32" s="1670">
        <v>194674</v>
      </c>
      <c r="AZ32" s="1670">
        <v>188079</v>
      </c>
      <c r="BA32" s="1670">
        <v>197391</v>
      </c>
      <c r="BB32" s="1670">
        <v>226130</v>
      </c>
      <c r="BC32" s="1670">
        <v>225756.2</v>
      </c>
      <c r="BD32" s="1670">
        <v>228283</v>
      </c>
      <c r="BE32" s="1670">
        <v>234871</v>
      </c>
      <c r="BF32" s="1670">
        <v>236364.23817</v>
      </c>
      <c r="BG32" s="1670">
        <v>234718</v>
      </c>
      <c r="BH32" s="1670">
        <v>241157.990483</v>
      </c>
      <c r="BI32" s="1670">
        <v>231406</v>
      </c>
      <c r="BJ32" s="1670">
        <v>227153</v>
      </c>
      <c r="BK32" s="1670">
        <v>308437</v>
      </c>
      <c r="BL32" s="1670">
        <v>302369.43099999998</v>
      </c>
      <c r="BM32" s="1670">
        <v>301293.80719001801</v>
      </c>
      <c r="BN32" s="1670">
        <v>314523.66799400002</v>
      </c>
      <c r="BO32" s="1670">
        <v>312583</v>
      </c>
      <c r="BP32" s="1670">
        <v>305996</v>
      </c>
      <c r="BQ32" s="1670">
        <v>306873</v>
      </c>
      <c r="BR32" s="1670">
        <v>305843.20000000001</v>
      </c>
      <c r="BS32" s="1670">
        <v>314276</v>
      </c>
      <c r="BT32" s="1671">
        <v>321557</v>
      </c>
      <c r="BU32" s="1671">
        <v>289071</v>
      </c>
      <c r="BV32" s="1671">
        <v>279667</v>
      </c>
      <c r="BW32" s="1672">
        <v>315896</v>
      </c>
      <c r="BX32" s="1672">
        <v>309936</v>
      </c>
      <c r="BY32" s="1673">
        <v>310207.41610210802</v>
      </c>
      <c r="BZ32" s="1673">
        <v>320820.54713720502</v>
      </c>
      <c r="CA32" s="1673">
        <v>317675.62236045714</v>
      </c>
      <c r="CB32" s="1673">
        <v>320367.69940505625</v>
      </c>
      <c r="CC32" s="1672">
        <v>320503</v>
      </c>
      <c r="CD32" s="1674">
        <v>321384.83916400699</v>
      </c>
      <c r="CE32" s="1674">
        <v>325372.67355854198</v>
      </c>
      <c r="CF32" s="1674">
        <v>327802.34775193903</v>
      </c>
      <c r="CG32" s="1675">
        <v>291526.25022301002</v>
      </c>
      <c r="CH32" s="1676">
        <v>264762.45538692997</v>
      </c>
      <c r="CI32" s="1676">
        <v>300636.50141752302</v>
      </c>
      <c r="CJ32" s="1676">
        <v>316615.12574833998</v>
      </c>
      <c r="CK32" s="1676">
        <v>333713.26908533799</v>
      </c>
      <c r="CL32" s="1676">
        <v>337159</v>
      </c>
      <c r="CM32" s="1676">
        <v>335293.81808035</v>
      </c>
      <c r="CN32" s="1676">
        <v>338128</v>
      </c>
      <c r="CO32" s="1676">
        <v>337460</v>
      </c>
      <c r="CP32" s="1676">
        <v>340275</v>
      </c>
      <c r="CQ32" s="1676">
        <v>348557</v>
      </c>
      <c r="CR32" s="1676">
        <v>359029</v>
      </c>
      <c r="CS32" s="1676">
        <v>336348</v>
      </c>
      <c r="CT32" s="1676">
        <v>318656.68929003505</v>
      </c>
      <c r="CU32" s="1676">
        <v>388264.14850116667</v>
      </c>
      <c r="CV32" s="1677">
        <v>374363</v>
      </c>
      <c r="CW32" s="1677">
        <v>352442</v>
      </c>
      <c r="CX32" s="1677">
        <v>353301</v>
      </c>
      <c r="CY32" s="1677">
        <v>354071</v>
      </c>
      <c r="CZ32" s="1677">
        <v>343670</v>
      </c>
      <c r="DA32" s="1677">
        <v>344507</v>
      </c>
      <c r="DB32" s="1677">
        <v>350097</v>
      </c>
      <c r="DC32" s="1677">
        <v>352945</v>
      </c>
      <c r="DD32" s="1677">
        <v>385086</v>
      </c>
      <c r="DE32" s="1677">
        <v>398739</v>
      </c>
      <c r="DF32" s="1677">
        <v>369208.21791816002</v>
      </c>
    </row>
    <row r="33" spans="1:110" s="1634" customFormat="1" ht="19.5" thickTop="1" x14ac:dyDescent="0.25">
      <c r="A33" s="1632" t="s">
        <v>3310</v>
      </c>
      <c r="B33" s="1633"/>
      <c r="C33" s="1633"/>
      <c r="D33" s="1633"/>
      <c r="E33" s="1633"/>
      <c r="F33" s="1633"/>
      <c r="G33" s="1633"/>
      <c r="H33" s="1633"/>
      <c r="I33" s="1633"/>
      <c r="J33" s="1633"/>
      <c r="K33" s="1633"/>
      <c r="L33" s="1633"/>
      <c r="M33" s="1633"/>
      <c r="N33" s="1633"/>
      <c r="O33" s="1633"/>
      <c r="P33" s="1633"/>
      <c r="Q33" s="1633"/>
      <c r="R33" s="1633"/>
      <c r="S33" s="1633"/>
      <c r="T33" s="1633"/>
      <c r="U33" s="1633"/>
      <c r="V33" s="1633"/>
      <c r="W33" s="1633"/>
      <c r="X33" s="1633"/>
      <c r="Y33" s="1633"/>
      <c r="Z33" s="1633"/>
      <c r="AA33" s="1633"/>
      <c r="AB33" s="1633"/>
      <c r="AC33" s="1633"/>
      <c r="AD33" s="1633"/>
      <c r="AE33" s="1633"/>
      <c r="AF33" s="1633"/>
      <c r="AG33" s="1633"/>
      <c r="AH33" s="1633"/>
      <c r="AI33" s="1633"/>
      <c r="AJ33" s="1633"/>
      <c r="AK33" s="1633"/>
      <c r="AL33" s="1633"/>
      <c r="AM33" s="1633"/>
      <c r="AN33" s="1633"/>
      <c r="AO33" s="1633"/>
      <c r="AP33" s="1633"/>
      <c r="AQ33" s="1633"/>
      <c r="AR33" s="1633"/>
      <c r="AS33" s="1633"/>
      <c r="AT33" s="1633"/>
      <c r="AU33" s="1633"/>
      <c r="AV33" s="1633"/>
      <c r="AW33" s="1633"/>
      <c r="AX33" s="1633"/>
      <c r="AY33" s="1633"/>
      <c r="AZ33" s="1633"/>
      <c r="BA33" s="1633"/>
      <c r="BB33" s="1633"/>
      <c r="BC33" s="1633"/>
      <c r="BD33" s="1633"/>
      <c r="BE33" s="1633"/>
      <c r="BF33" s="1633"/>
      <c r="BG33" s="1633"/>
      <c r="BH33" s="1633"/>
      <c r="BI33" s="1633"/>
      <c r="BJ33" s="1633"/>
      <c r="BK33" s="1633"/>
      <c r="BL33" s="1633"/>
      <c r="BM33" s="1633"/>
      <c r="BN33" s="1633"/>
      <c r="BO33" s="1633"/>
      <c r="BP33" s="1633"/>
      <c r="BQ33" s="1633"/>
      <c r="BT33" s="1633"/>
      <c r="BU33" s="1633"/>
      <c r="BV33" s="1633"/>
      <c r="BW33" s="1635"/>
      <c r="BX33" s="1635"/>
      <c r="BY33" s="1635"/>
      <c r="BZ33" s="1635"/>
      <c r="CA33" s="1635"/>
      <c r="CB33" s="1635"/>
      <c r="CC33" s="1635"/>
      <c r="CD33" s="1635"/>
      <c r="CE33" s="1635"/>
      <c r="CF33" s="1635"/>
      <c r="CG33" s="1635"/>
      <c r="CH33" s="1635"/>
      <c r="CI33" s="1635"/>
      <c r="CJ33" s="1635"/>
      <c r="CK33" s="1635"/>
      <c r="CL33" s="1635"/>
      <c r="CM33" s="1635"/>
      <c r="CN33" s="1635"/>
      <c r="CO33" s="1635"/>
      <c r="CP33" s="1635"/>
      <c r="CQ33" s="1635"/>
      <c r="CR33" s="1635"/>
      <c r="CS33" s="1635"/>
      <c r="CT33" s="1635"/>
      <c r="CU33" s="1635"/>
      <c r="CV33" s="1635"/>
      <c r="CW33" s="1635"/>
      <c r="CX33" s="1635"/>
      <c r="CY33" s="1635"/>
      <c r="CZ33" s="1635"/>
      <c r="DA33" s="1635"/>
      <c r="DB33" s="1635"/>
      <c r="DC33" s="1635"/>
      <c r="DD33" s="1635"/>
      <c r="DE33" s="1635"/>
      <c r="DF33" s="1635"/>
    </row>
    <row r="34" spans="1:110" x14ac:dyDescent="0.35">
      <c r="BO34" s="1678"/>
      <c r="CB34" s="1544"/>
      <c r="CC34" s="1544"/>
    </row>
    <row r="35" spans="1:110" s="1546" customFormat="1" x14ac:dyDescent="0.35">
      <c r="A35" s="1679" t="s">
        <v>3311</v>
      </c>
      <c r="B35" s="1542"/>
      <c r="C35" s="1542"/>
      <c r="D35" s="1542"/>
      <c r="E35" s="1542"/>
      <c r="F35" s="1542"/>
      <c r="G35" s="1542"/>
      <c r="H35" s="1542"/>
      <c r="I35" s="1542"/>
      <c r="J35" s="1542"/>
      <c r="K35" s="1542"/>
      <c r="L35" s="1542"/>
      <c r="M35" s="1542"/>
      <c r="N35" s="1542"/>
      <c r="O35" s="1542"/>
      <c r="P35" s="1542"/>
      <c r="Q35" s="1542"/>
      <c r="R35" s="1542"/>
      <c r="S35" s="1542"/>
      <c r="T35" s="1542"/>
      <c r="U35" s="1542"/>
      <c r="V35" s="1542"/>
      <c r="W35" s="1542"/>
      <c r="X35" s="1542"/>
      <c r="Y35" s="1542"/>
      <c r="Z35" s="1542"/>
      <c r="AA35" s="1542"/>
      <c r="AB35" s="1542"/>
      <c r="AC35" s="1542"/>
      <c r="AD35" s="1542"/>
      <c r="AE35" s="1542"/>
      <c r="AF35" s="1542"/>
      <c r="AG35" s="1542"/>
      <c r="AH35" s="1542"/>
      <c r="AI35" s="1542"/>
      <c r="AJ35" s="1542"/>
      <c r="AK35" s="1542"/>
      <c r="AL35" s="1542"/>
      <c r="AM35" s="1542"/>
      <c r="AN35" s="1542"/>
      <c r="AO35" s="1542"/>
      <c r="AP35" s="1542"/>
      <c r="AQ35" s="1542"/>
      <c r="AR35" s="1542"/>
      <c r="AS35" s="1542"/>
      <c r="AT35" s="1542"/>
      <c r="AU35" s="1542"/>
      <c r="AV35" s="1542"/>
      <c r="AW35" s="1542"/>
      <c r="AX35" s="1542"/>
      <c r="AY35" s="1542"/>
      <c r="AZ35" s="1542"/>
      <c r="BA35" s="1542"/>
      <c r="BB35" s="1542"/>
      <c r="BC35" s="1542"/>
      <c r="BD35" s="1542"/>
      <c r="BE35" s="1542"/>
      <c r="BF35" s="1542"/>
      <c r="BG35" s="1542"/>
      <c r="BH35" s="1542"/>
      <c r="BI35" s="1542"/>
      <c r="BJ35" s="1542"/>
      <c r="BK35" s="1542"/>
      <c r="BL35" s="1542"/>
      <c r="BM35" s="1542"/>
      <c r="BN35" s="1542"/>
      <c r="BO35" s="1542"/>
      <c r="BP35" s="1542"/>
      <c r="BQ35" s="1542"/>
      <c r="BR35" s="1542"/>
      <c r="BS35" s="1542"/>
      <c r="BT35" s="1542"/>
      <c r="BU35" s="1542"/>
      <c r="BV35" s="1542"/>
      <c r="BW35" s="1543"/>
      <c r="BX35" s="1543"/>
      <c r="BY35" s="1543"/>
      <c r="BZ35" s="1544"/>
      <c r="CA35" s="1544"/>
      <c r="CB35" s="1544"/>
      <c r="CC35" s="1544"/>
      <c r="CD35" s="1544"/>
      <c r="CE35" s="1544"/>
      <c r="CF35" s="1544"/>
      <c r="CG35" s="1544"/>
      <c r="CH35" s="1544"/>
      <c r="CI35" s="1544"/>
      <c r="CJ35" s="1544"/>
      <c r="CK35" s="1544"/>
      <c r="CL35" s="1544"/>
      <c r="CM35" s="1544"/>
      <c r="CN35" s="1544"/>
      <c r="CO35" s="1544"/>
      <c r="CP35" s="1544"/>
      <c r="CQ35" s="1544"/>
      <c r="CR35" s="1544"/>
      <c r="CS35" s="1544"/>
      <c r="CT35" s="1544"/>
      <c r="CU35" s="1544"/>
      <c r="CV35" s="1544"/>
      <c r="CW35" s="1544"/>
      <c r="CX35" s="1544"/>
      <c r="CY35" s="1544"/>
      <c r="CZ35" s="1544"/>
      <c r="DA35" s="1544"/>
      <c r="DB35" s="1544"/>
      <c r="DC35" s="1544"/>
      <c r="DD35" s="1544"/>
      <c r="DE35" s="1544"/>
      <c r="DF35" s="1544"/>
    </row>
    <row r="36" spans="1:110" s="1638" customFormat="1" ht="19.5" thickBot="1" x14ac:dyDescent="0.4">
      <c r="B36" s="1639"/>
      <c r="C36" s="1639"/>
      <c r="D36" s="1639"/>
      <c r="E36" s="1639"/>
      <c r="F36" s="1639"/>
      <c r="G36" s="1639"/>
      <c r="H36" s="1639"/>
      <c r="I36" s="1639"/>
      <c r="J36" s="16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543"/>
      <c r="BX36" s="1543"/>
      <c r="BY36" s="1543"/>
      <c r="BZ36" s="1544"/>
      <c r="CA36" s="1544"/>
      <c r="CB36" s="1544"/>
      <c r="CC36" s="1544"/>
      <c r="CD36" s="1544"/>
      <c r="CE36" s="1544"/>
      <c r="CF36" s="1544"/>
      <c r="CG36" s="1544"/>
      <c r="CH36" s="1544"/>
      <c r="CI36" s="1544"/>
      <c r="CJ36" s="1544"/>
      <c r="CK36" s="1544"/>
      <c r="CL36" s="1544"/>
      <c r="CM36" s="1544"/>
      <c r="CN36" s="1544"/>
      <c r="CO36" s="1544"/>
      <c r="CP36" s="1544"/>
      <c r="CQ36" s="1544"/>
      <c r="CR36" s="1544"/>
      <c r="CS36" s="1544"/>
      <c r="CT36" s="1544"/>
      <c r="CU36" s="1544"/>
      <c r="CV36" s="1544"/>
      <c r="CW36" s="1544"/>
      <c r="CX36" s="1544"/>
      <c r="CY36" s="1544"/>
      <c r="CZ36" s="1544"/>
      <c r="DA36" s="1544"/>
      <c r="DB36" s="1544"/>
      <c r="DC36" s="1544"/>
      <c r="DD36" s="1544"/>
      <c r="DE36" s="1544"/>
      <c r="DF36" s="1544"/>
    </row>
    <row r="37" spans="1:110" s="1641" customFormat="1" ht="21.75" thickTop="1" thickBot="1" x14ac:dyDescent="0.3">
      <c r="A37" s="1552"/>
      <c r="B37" s="1680">
        <v>40910</v>
      </c>
      <c r="C37" s="1681">
        <v>40941</v>
      </c>
      <c r="D37" s="1681">
        <v>40971</v>
      </c>
      <c r="E37" s="1681">
        <v>41003</v>
      </c>
      <c r="F37" s="1681">
        <v>41034</v>
      </c>
      <c r="G37" s="1681">
        <v>41066</v>
      </c>
      <c r="H37" s="1681">
        <v>41097</v>
      </c>
      <c r="I37" s="1681">
        <v>41129</v>
      </c>
      <c r="J37" s="1681">
        <v>41161</v>
      </c>
      <c r="K37" s="1681">
        <v>41192</v>
      </c>
      <c r="L37" s="1681">
        <v>41224</v>
      </c>
      <c r="M37" s="1681">
        <v>41255</v>
      </c>
      <c r="N37" s="1681">
        <v>41275</v>
      </c>
      <c r="O37" s="1681">
        <v>41307</v>
      </c>
      <c r="P37" s="1681">
        <v>41336</v>
      </c>
      <c r="Q37" s="1681">
        <f t="shared" ref="Q37:AL37" si="3">Q16</f>
        <v>0</v>
      </c>
      <c r="R37" s="1681">
        <f t="shared" si="3"/>
        <v>115.1</v>
      </c>
      <c r="S37" s="1681">
        <f t="shared" si="3"/>
        <v>0</v>
      </c>
      <c r="T37" s="1681">
        <f t="shared" si="3"/>
        <v>0</v>
      </c>
      <c r="U37" s="1681">
        <f t="shared" si="3"/>
        <v>117.9</v>
      </c>
      <c r="V37" s="1681">
        <f t="shared" si="3"/>
        <v>0</v>
      </c>
      <c r="W37" s="1681">
        <f t="shared" si="3"/>
        <v>0</v>
      </c>
      <c r="X37" s="1681">
        <f t="shared" si="3"/>
        <v>124.21299999999999</v>
      </c>
      <c r="Y37" s="1681">
        <f t="shared" si="3"/>
        <v>0</v>
      </c>
      <c r="Z37" s="1681">
        <f t="shared" si="3"/>
        <v>0</v>
      </c>
      <c r="AA37" s="1681">
        <f t="shared" si="3"/>
        <v>139.63999999999999</v>
      </c>
      <c r="AB37" s="1681">
        <f t="shared" si="3"/>
        <v>0</v>
      </c>
      <c r="AC37" s="1681">
        <f t="shared" si="3"/>
        <v>0</v>
      </c>
      <c r="AD37" s="1681">
        <f t="shared" si="3"/>
        <v>150.70099999999999</v>
      </c>
      <c r="AE37" s="1681">
        <f t="shared" si="3"/>
        <v>0</v>
      </c>
      <c r="AF37" s="1681">
        <f t="shared" si="3"/>
        <v>0</v>
      </c>
      <c r="AG37" s="1681">
        <f t="shared" si="3"/>
        <v>158.79</v>
      </c>
      <c r="AH37" s="1681">
        <f t="shared" si="3"/>
        <v>0</v>
      </c>
      <c r="AI37" s="1681">
        <f t="shared" si="3"/>
        <v>0</v>
      </c>
      <c r="AJ37" s="1681">
        <f t="shared" si="3"/>
        <v>180.48079826594008</v>
      </c>
      <c r="AK37" s="1681">
        <f t="shared" si="3"/>
        <v>0</v>
      </c>
      <c r="AL37" s="1681">
        <f t="shared" si="3"/>
        <v>0</v>
      </c>
      <c r="AM37" s="1681">
        <v>42064</v>
      </c>
      <c r="AN37" s="1681">
        <v>42096</v>
      </c>
      <c r="AO37" s="1681">
        <f>AO16</f>
        <v>0</v>
      </c>
      <c r="AP37" s="1681">
        <v>42185</v>
      </c>
      <c r="AQ37" s="1681">
        <v>42186</v>
      </c>
      <c r="AR37" s="1681">
        <v>42218</v>
      </c>
      <c r="AS37" s="1681">
        <v>42250</v>
      </c>
      <c r="AT37" s="1681">
        <v>42281</v>
      </c>
      <c r="AU37" s="1681">
        <v>42313</v>
      </c>
      <c r="AV37" s="1681">
        <v>42343</v>
      </c>
      <c r="AW37" s="1681">
        <v>42375</v>
      </c>
      <c r="AX37" s="1681">
        <v>42401</v>
      </c>
      <c r="AY37" s="1681">
        <v>42430</v>
      </c>
      <c r="AZ37" s="1681">
        <v>42461</v>
      </c>
      <c r="BA37" s="1681">
        <v>42491</v>
      </c>
      <c r="BB37" s="1681">
        <v>42522</v>
      </c>
      <c r="BC37" s="1681">
        <v>42552</v>
      </c>
      <c r="BD37" s="1681">
        <v>42583</v>
      </c>
      <c r="BE37" s="1553">
        <v>42615</v>
      </c>
      <c r="BF37" s="1553">
        <v>42645</v>
      </c>
      <c r="BG37" s="1553">
        <v>42677</v>
      </c>
      <c r="BH37" s="1553">
        <f t="shared" ref="BH37:CD37" si="4">BH3</f>
        <v>42708</v>
      </c>
      <c r="BI37" s="1553">
        <f t="shared" si="4"/>
        <v>42739</v>
      </c>
      <c r="BJ37" s="1553">
        <f t="shared" si="4"/>
        <v>42771</v>
      </c>
      <c r="BK37" s="1553">
        <f t="shared" si="4"/>
        <v>42799</v>
      </c>
      <c r="BL37" s="1553">
        <f t="shared" si="4"/>
        <v>42830</v>
      </c>
      <c r="BM37" s="1553">
        <f t="shared" si="4"/>
        <v>42860</v>
      </c>
      <c r="BN37" s="1553">
        <f t="shared" si="4"/>
        <v>42891</v>
      </c>
      <c r="BO37" s="1553">
        <f t="shared" si="4"/>
        <v>42921</v>
      </c>
      <c r="BP37" s="1553">
        <f t="shared" si="4"/>
        <v>42953</v>
      </c>
      <c r="BQ37" s="1557">
        <f t="shared" si="4"/>
        <v>42984</v>
      </c>
      <c r="BR37" s="1553">
        <f t="shared" si="4"/>
        <v>43014</v>
      </c>
      <c r="BS37" s="1553">
        <f t="shared" si="4"/>
        <v>43045</v>
      </c>
      <c r="BT37" s="1553">
        <f t="shared" si="4"/>
        <v>43075</v>
      </c>
      <c r="BU37" s="1553">
        <f t="shared" si="4"/>
        <v>43106</v>
      </c>
      <c r="BV37" s="1553">
        <f t="shared" si="4"/>
        <v>43137</v>
      </c>
      <c r="BW37" s="1553">
        <f t="shared" si="4"/>
        <v>43165</v>
      </c>
      <c r="BX37" s="1553">
        <f t="shared" si="4"/>
        <v>43196</v>
      </c>
      <c r="BY37" s="1553">
        <f t="shared" si="4"/>
        <v>43226</v>
      </c>
      <c r="BZ37" s="1553">
        <f t="shared" si="4"/>
        <v>43258</v>
      </c>
      <c r="CA37" s="1553">
        <f t="shared" si="4"/>
        <v>43288</v>
      </c>
      <c r="CB37" s="1553">
        <f t="shared" si="4"/>
        <v>43321</v>
      </c>
      <c r="CC37" s="1553">
        <f t="shared" si="4"/>
        <v>43352</v>
      </c>
      <c r="CD37" s="1554">
        <f t="shared" si="4"/>
        <v>43382</v>
      </c>
      <c r="CE37" s="1554">
        <v>43414</v>
      </c>
      <c r="CF37" s="1554">
        <v>43445</v>
      </c>
      <c r="CG37" s="1554">
        <v>43476</v>
      </c>
      <c r="CH37" s="1554">
        <v>43507</v>
      </c>
      <c r="CI37" s="1553">
        <v>43535</v>
      </c>
      <c r="CJ37" s="1553">
        <v>43566</v>
      </c>
      <c r="CK37" s="1553">
        <v>43586</v>
      </c>
      <c r="CL37" s="1553">
        <v>43617</v>
      </c>
      <c r="CM37" s="1553">
        <v>43647</v>
      </c>
      <c r="CN37" s="1553">
        <v>43678</v>
      </c>
      <c r="CO37" s="1553">
        <v>43717</v>
      </c>
      <c r="CP37" s="1553">
        <v>43747</v>
      </c>
      <c r="CQ37" s="1553">
        <v>43778</v>
      </c>
      <c r="CR37" s="1553">
        <v>43808</v>
      </c>
      <c r="CS37" s="1553">
        <v>43839</v>
      </c>
      <c r="CT37" s="1557">
        <v>43870</v>
      </c>
      <c r="CU37" s="1553">
        <v>43899</v>
      </c>
      <c r="CV37" s="1556">
        <v>43930</v>
      </c>
      <c r="CW37" s="1556">
        <v>43960</v>
      </c>
      <c r="CX37" s="1556">
        <v>43991</v>
      </c>
      <c r="CY37" s="1556">
        <v>44021</v>
      </c>
      <c r="CZ37" s="1556">
        <v>44052</v>
      </c>
      <c r="DA37" s="1556">
        <v>44083</v>
      </c>
      <c r="DB37" s="1556">
        <v>44113</v>
      </c>
      <c r="DC37" s="1556">
        <v>44144</v>
      </c>
      <c r="DD37" s="1556">
        <v>44174</v>
      </c>
      <c r="DE37" s="1556">
        <v>44197</v>
      </c>
      <c r="DF37" s="1556">
        <v>44228</v>
      </c>
    </row>
    <row r="38" spans="1:110" s="1651" customFormat="1" ht="20.25" x14ac:dyDescent="0.25">
      <c r="A38" s="1682"/>
      <c r="B38" s="1683"/>
      <c r="C38" s="1683"/>
      <c r="D38" s="1683"/>
      <c r="E38" s="1683"/>
      <c r="F38" s="1683"/>
      <c r="G38" s="1683"/>
      <c r="H38" s="1683"/>
      <c r="I38" s="1683"/>
      <c r="J38" s="1683"/>
      <c r="K38" s="1683"/>
      <c r="L38" s="1683"/>
      <c r="M38" s="1683"/>
      <c r="N38" s="1683"/>
      <c r="O38" s="1683"/>
      <c r="P38" s="1683"/>
      <c r="Q38" s="1683"/>
      <c r="R38" s="1683"/>
      <c r="S38" s="1683"/>
      <c r="T38" s="1683"/>
      <c r="U38" s="1683"/>
      <c r="V38" s="1683"/>
      <c r="W38" s="1683"/>
      <c r="X38" s="1683"/>
      <c r="Y38" s="1683"/>
      <c r="Z38" s="1683"/>
      <c r="AA38" s="1683"/>
      <c r="AB38" s="1683"/>
      <c r="AC38" s="1683"/>
      <c r="AD38" s="1683"/>
      <c r="AE38" s="1683"/>
      <c r="AF38" s="1683"/>
      <c r="AG38" s="1683"/>
      <c r="AH38" s="1683"/>
      <c r="AI38" s="1683"/>
      <c r="AJ38" s="1683"/>
      <c r="AK38" s="1683"/>
      <c r="AL38" s="1683"/>
      <c r="AM38" s="1683"/>
      <c r="AN38" s="1683"/>
      <c r="AO38" s="1683"/>
      <c r="AP38" s="1683"/>
      <c r="AQ38" s="1684"/>
      <c r="AR38" s="1684"/>
      <c r="AS38" s="1684"/>
      <c r="AT38" s="1684"/>
      <c r="AU38" s="1684"/>
      <c r="AV38" s="1684"/>
      <c r="AW38" s="1684"/>
      <c r="AX38" s="1684"/>
      <c r="AY38" s="1684"/>
      <c r="AZ38" s="1684"/>
      <c r="BA38" s="1684"/>
      <c r="BB38" s="1684"/>
      <c r="BC38" s="1684"/>
      <c r="BD38" s="1684"/>
      <c r="BE38" s="1684"/>
      <c r="BF38" s="1684"/>
      <c r="BG38" s="1684"/>
      <c r="BH38" s="1684"/>
      <c r="BI38" s="1684"/>
      <c r="BJ38" s="1684"/>
      <c r="BK38" s="1684"/>
      <c r="BL38" s="1684"/>
      <c r="BM38" s="1684"/>
      <c r="BN38" s="1684"/>
      <c r="BO38" s="1684"/>
      <c r="BP38" s="1684"/>
      <c r="BQ38" s="1685"/>
      <c r="BR38" s="1644"/>
      <c r="BS38" s="1644"/>
      <c r="BT38" s="1686"/>
      <c r="BU38" s="1686"/>
      <c r="BV38" s="1686"/>
      <c r="BW38" s="1687"/>
      <c r="BX38" s="1687"/>
      <c r="BY38" s="1687"/>
      <c r="BZ38" s="1687"/>
      <c r="CA38" s="1687"/>
      <c r="CB38" s="1687"/>
      <c r="CC38" s="1687"/>
      <c r="CD38" s="1688"/>
      <c r="CE38" s="1688"/>
      <c r="CF38" s="1688"/>
      <c r="CG38" s="1689"/>
      <c r="CH38" s="1690"/>
      <c r="CI38" s="1690"/>
      <c r="CJ38" s="1690"/>
      <c r="CK38" s="1690"/>
      <c r="CL38" s="1690"/>
      <c r="CM38" s="1690"/>
      <c r="CN38" s="1690"/>
      <c r="CO38" s="1690"/>
      <c r="CP38" s="1690"/>
      <c r="CQ38" s="1690"/>
      <c r="CR38" s="1690"/>
      <c r="CS38" s="1690"/>
      <c r="CT38" s="1691"/>
      <c r="CU38" s="1690"/>
      <c r="CV38" s="1692"/>
      <c r="CW38" s="1692"/>
      <c r="CX38" s="1692"/>
      <c r="CY38" s="1692"/>
      <c r="CZ38" s="1692"/>
      <c r="DA38" s="1692"/>
      <c r="DB38" s="1692"/>
      <c r="DC38" s="1692"/>
      <c r="DD38" s="1692"/>
      <c r="DE38" s="1692"/>
      <c r="DF38" s="1692"/>
    </row>
    <row r="39" spans="1:110" s="1651" customFormat="1" x14ac:dyDescent="0.25">
      <c r="A39" s="1559" t="s">
        <v>3312</v>
      </c>
      <c r="B39" s="1693">
        <v>218504</v>
      </c>
      <c r="C39" s="1693">
        <v>224119</v>
      </c>
      <c r="D39" s="1693">
        <v>228136</v>
      </c>
      <c r="E39" s="1693">
        <v>226594</v>
      </c>
      <c r="F39" s="1693">
        <v>231147</v>
      </c>
      <c r="G39" s="1693">
        <v>235129</v>
      </c>
      <c r="H39" s="1693">
        <v>239464</v>
      </c>
      <c r="I39" s="1693">
        <v>218381</v>
      </c>
      <c r="J39" s="1693">
        <v>220362</v>
      </c>
      <c r="K39" s="1693">
        <v>197884</v>
      </c>
      <c r="L39" s="1693">
        <v>196323</v>
      </c>
      <c r="M39" s="1693">
        <v>200345</v>
      </c>
      <c r="N39" s="1693">
        <v>204835</v>
      </c>
      <c r="O39" s="1693">
        <v>211679</v>
      </c>
      <c r="P39" s="1693">
        <v>216738</v>
      </c>
      <c r="Q39" s="1693">
        <v>225759</v>
      </c>
      <c r="R39" s="1693">
        <v>229500</v>
      </c>
      <c r="S39" s="1693">
        <v>234910</v>
      </c>
      <c r="T39" s="1693">
        <v>235346</v>
      </c>
      <c r="U39" s="1693">
        <v>234435</v>
      </c>
      <c r="V39" s="1693">
        <v>234949</v>
      </c>
      <c r="W39" s="1693">
        <v>237508</v>
      </c>
      <c r="X39" s="1693">
        <v>240808</v>
      </c>
      <c r="Y39" s="1693">
        <v>240601</v>
      </c>
      <c r="Z39" s="1693">
        <v>243965</v>
      </c>
      <c r="AA39" s="1693">
        <v>235627</v>
      </c>
      <c r="AB39" s="1693">
        <v>252507</v>
      </c>
      <c r="AC39" s="1693">
        <v>257288</v>
      </c>
      <c r="AD39" s="1693">
        <v>260171</v>
      </c>
      <c r="AE39" s="1693">
        <v>264655</v>
      </c>
      <c r="AF39" s="1693">
        <v>269188</v>
      </c>
      <c r="AG39" s="1693">
        <v>266521</v>
      </c>
      <c r="AH39" s="1693">
        <v>276104</v>
      </c>
      <c r="AI39" s="1693">
        <v>280712</v>
      </c>
      <c r="AJ39" s="1693">
        <v>285085</v>
      </c>
      <c r="AK39" s="1693">
        <v>288922</v>
      </c>
      <c r="AL39" s="1693">
        <v>294619</v>
      </c>
      <c r="AM39" s="1693">
        <v>299638</v>
      </c>
      <c r="AN39" s="1693">
        <v>217817</v>
      </c>
      <c r="AO39" s="1693">
        <v>300581</v>
      </c>
      <c r="AP39" s="1693"/>
      <c r="AQ39" s="1693"/>
      <c r="AR39" s="1693"/>
      <c r="AS39" s="1693"/>
      <c r="AT39" s="1693"/>
      <c r="AU39" s="1693"/>
      <c r="AV39" s="1693"/>
      <c r="AW39" s="1693">
        <v>672570</v>
      </c>
      <c r="AX39" s="1693">
        <v>679467</v>
      </c>
      <c r="AY39" s="1693">
        <v>687041</v>
      </c>
      <c r="AZ39" s="1693">
        <v>693664</v>
      </c>
      <c r="BA39" s="1693">
        <v>702420</v>
      </c>
      <c r="BB39" s="1693">
        <v>710824</v>
      </c>
      <c r="BC39" s="1693">
        <v>719508</v>
      </c>
      <c r="BD39" s="1693">
        <v>731005</v>
      </c>
      <c r="BE39" s="1693">
        <v>758476</v>
      </c>
      <c r="BF39" s="1693">
        <v>832915</v>
      </c>
      <c r="BG39" s="1693">
        <v>858067</v>
      </c>
      <c r="BH39" s="1693">
        <v>879560</v>
      </c>
      <c r="BI39" s="1693">
        <v>889071</v>
      </c>
      <c r="BJ39" s="1693">
        <v>908689</v>
      </c>
      <c r="BK39" s="1693">
        <v>919742</v>
      </c>
      <c r="BL39" s="1693">
        <v>925848</v>
      </c>
      <c r="BM39" s="1693">
        <v>935242</v>
      </c>
      <c r="BN39" s="1693">
        <v>925194</v>
      </c>
      <c r="BO39" s="1693">
        <v>933381</v>
      </c>
      <c r="BP39" s="1693">
        <v>942015</v>
      </c>
      <c r="BQ39" s="1694">
        <v>940854</v>
      </c>
      <c r="BR39" s="1596">
        <v>949490</v>
      </c>
      <c r="BS39" s="1596">
        <v>955043</v>
      </c>
      <c r="BT39" s="1596">
        <v>941619</v>
      </c>
      <c r="BU39" s="1596">
        <v>948229</v>
      </c>
      <c r="BV39" s="1596">
        <v>948516</v>
      </c>
      <c r="BW39" s="1658">
        <v>964530</v>
      </c>
      <c r="BX39" s="1658">
        <v>970935</v>
      </c>
      <c r="BY39" s="1658">
        <v>951686</v>
      </c>
      <c r="BZ39" s="1658">
        <v>955733</v>
      </c>
      <c r="CA39" s="1658">
        <v>961636</v>
      </c>
      <c r="CB39" s="1658">
        <v>971144</v>
      </c>
      <c r="CC39" s="1658">
        <v>1020313</v>
      </c>
      <c r="CD39" s="1659">
        <v>1054427</v>
      </c>
      <c r="CE39" s="1659">
        <v>1063554</v>
      </c>
      <c r="CF39" s="1659">
        <v>1082866</v>
      </c>
      <c r="CG39" s="1660">
        <v>1099053</v>
      </c>
      <c r="CH39" s="1596">
        <v>1096488</v>
      </c>
      <c r="CI39" s="1596">
        <v>1103074</v>
      </c>
      <c r="CJ39" s="1596">
        <v>1027475</v>
      </c>
      <c r="CK39" s="1596">
        <v>1042447</v>
      </c>
      <c r="CL39" s="1596">
        <v>1052016</v>
      </c>
      <c r="CM39" s="1596">
        <v>1060931</v>
      </c>
      <c r="CN39" s="1596">
        <v>1076283</v>
      </c>
      <c r="CO39" s="1596">
        <v>1105684</v>
      </c>
      <c r="CP39" s="1596">
        <v>1111715</v>
      </c>
      <c r="CQ39" s="1596">
        <v>1131993</v>
      </c>
      <c r="CR39" s="1596">
        <v>1149028</v>
      </c>
      <c r="CS39" s="1596">
        <v>1164885</v>
      </c>
      <c r="CT39" s="1695">
        <v>1176052</v>
      </c>
      <c r="CU39" s="1596">
        <v>1184820</v>
      </c>
      <c r="CV39" s="1696">
        <v>1194417</v>
      </c>
      <c r="CW39" s="1696">
        <v>1208125</v>
      </c>
      <c r="CX39" s="1696">
        <v>1215189</v>
      </c>
      <c r="CY39" s="1696">
        <v>1234367</v>
      </c>
      <c r="CZ39" s="1696">
        <v>1245363</v>
      </c>
      <c r="DA39" s="1696">
        <v>1259364</v>
      </c>
      <c r="DB39" s="1696">
        <v>1277748</v>
      </c>
      <c r="DC39" s="1696">
        <v>1287327</v>
      </c>
      <c r="DD39" s="1696">
        <v>1299204</v>
      </c>
      <c r="DE39" s="1696">
        <v>1307420</v>
      </c>
      <c r="DF39" s="1696">
        <v>1305861</v>
      </c>
    </row>
    <row r="40" spans="1:110" s="1651" customFormat="1" ht="19.5" thickBot="1" x14ac:dyDescent="0.3">
      <c r="A40" s="1655" t="s">
        <v>3313</v>
      </c>
      <c r="B40" s="1697"/>
      <c r="C40" s="1697"/>
      <c r="D40" s="1697"/>
      <c r="E40" s="1697"/>
      <c r="F40" s="1697"/>
      <c r="G40" s="1697"/>
      <c r="H40" s="1697"/>
      <c r="I40" s="1697"/>
      <c r="J40" s="1697"/>
      <c r="K40" s="1697"/>
      <c r="L40" s="1697"/>
      <c r="M40" s="1697"/>
      <c r="N40" s="1697"/>
      <c r="O40" s="1697"/>
      <c r="P40" s="1697"/>
      <c r="Q40" s="1697"/>
      <c r="R40" s="1697"/>
      <c r="S40" s="1697"/>
      <c r="T40" s="1697"/>
      <c r="U40" s="1697"/>
      <c r="V40" s="1697"/>
      <c r="W40" s="1697"/>
      <c r="X40" s="1697"/>
      <c r="Y40" s="1697"/>
      <c r="Z40" s="1697"/>
      <c r="AA40" s="1697"/>
      <c r="AB40" s="1697"/>
      <c r="AC40" s="1697"/>
      <c r="AD40" s="1697"/>
      <c r="AE40" s="1697"/>
      <c r="AF40" s="1697"/>
      <c r="AG40" s="1697"/>
      <c r="AH40" s="1697"/>
      <c r="AI40" s="1697"/>
      <c r="AJ40" s="1697"/>
      <c r="AK40" s="1697"/>
      <c r="AL40" s="1697"/>
      <c r="AM40" s="1697"/>
      <c r="AN40" s="1697"/>
      <c r="AO40" s="1697"/>
      <c r="AP40" s="1697"/>
      <c r="AQ40" s="1693"/>
      <c r="AR40" s="1693"/>
      <c r="AS40" s="1693"/>
      <c r="AT40" s="1693"/>
      <c r="AU40" s="1693"/>
      <c r="AV40" s="1693"/>
      <c r="AW40" s="1693">
        <v>513</v>
      </c>
      <c r="AX40" s="1693">
        <v>529</v>
      </c>
      <c r="AY40" s="1693">
        <v>536</v>
      </c>
      <c r="AZ40" s="1693">
        <v>545</v>
      </c>
      <c r="BA40" s="1693">
        <v>581</v>
      </c>
      <c r="BB40" s="1693">
        <v>564</v>
      </c>
      <c r="BC40" s="1693">
        <v>579</v>
      </c>
      <c r="BD40" s="1693">
        <v>366</v>
      </c>
      <c r="BE40" s="1693">
        <v>349</v>
      </c>
      <c r="BF40" s="1693">
        <v>373</v>
      </c>
      <c r="BG40" s="1693">
        <v>381</v>
      </c>
      <c r="BH40" s="1693">
        <v>446</v>
      </c>
      <c r="BI40" s="1693">
        <v>383</v>
      </c>
      <c r="BJ40" s="1693">
        <v>371</v>
      </c>
      <c r="BK40" s="1693">
        <v>394</v>
      </c>
      <c r="BL40" s="1693">
        <v>412</v>
      </c>
      <c r="BM40" s="1693">
        <v>447</v>
      </c>
      <c r="BN40" s="1693">
        <v>414</v>
      </c>
      <c r="BO40" s="1693">
        <v>428</v>
      </c>
      <c r="BP40" s="1693">
        <v>435</v>
      </c>
      <c r="BQ40" s="1694">
        <v>426</v>
      </c>
      <c r="BR40" s="1596">
        <v>349</v>
      </c>
      <c r="BS40" s="1596">
        <v>352</v>
      </c>
      <c r="BT40" s="1596">
        <v>456</v>
      </c>
      <c r="BU40" s="1596">
        <v>366</v>
      </c>
      <c r="BV40" s="1596">
        <v>393</v>
      </c>
      <c r="BW40" s="1658">
        <v>257</v>
      </c>
      <c r="BX40" s="1658">
        <v>424</v>
      </c>
      <c r="BY40" s="1658">
        <v>476</v>
      </c>
      <c r="BZ40" s="1658">
        <v>452</v>
      </c>
      <c r="CA40" s="1658">
        <v>465</v>
      </c>
      <c r="CB40" s="1658">
        <v>453</v>
      </c>
      <c r="CC40" s="1658">
        <v>479</v>
      </c>
      <c r="CD40" s="1659">
        <v>501</v>
      </c>
      <c r="CE40" s="1659">
        <v>501</v>
      </c>
      <c r="CF40" s="1659">
        <v>594</v>
      </c>
      <c r="CG40" s="1660">
        <v>516</v>
      </c>
      <c r="CH40" s="1596">
        <v>516</v>
      </c>
      <c r="CI40" s="1596">
        <v>601</v>
      </c>
      <c r="CJ40" s="1596">
        <v>565</v>
      </c>
      <c r="CK40" s="1596">
        <v>617</v>
      </c>
      <c r="CL40" s="1596">
        <v>657</v>
      </c>
      <c r="CM40" s="1596">
        <v>536</v>
      </c>
      <c r="CN40" s="1596">
        <v>1356</v>
      </c>
      <c r="CO40" s="1596">
        <v>1453</v>
      </c>
      <c r="CP40" s="1596">
        <v>1524</v>
      </c>
      <c r="CQ40" s="1596">
        <v>1656</v>
      </c>
      <c r="CR40" s="1596">
        <v>2109</v>
      </c>
      <c r="CS40" s="1596">
        <v>2001</v>
      </c>
      <c r="CT40" s="1695">
        <v>2242</v>
      </c>
      <c r="CU40" s="1596">
        <v>1910</v>
      </c>
      <c r="CV40" s="1696">
        <v>766</v>
      </c>
      <c r="CW40" s="1696">
        <v>1421</v>
      </c>
      <c r="CX40" s="1696">
        <v>2320</v>
      </c>
      <c r="CY40" s="1696">
        <v>2777</v>
      </c>
      <c r="CZ40" s="1696">
        <v>3072</v>
      </c>
      <c r="DA40" s="1696">
        <v>3162</v>
      </c>
      <c r="DB40" s="1696">
        <v>3489</v>
      </c>
      <c r="DC40" s="1696">
        <v>3588</v>
      </c>
      <c r="DD40" s="1696">
        <v>4317</v>
      </c>
      <c r="DE40" s="1696">
        <v>4011</v>
      </c>
      <c r="DF40" s="1696">
        <v>4132</v>
      </c>
    </row>
    <row r="41" spans="1:110" s="1651" customFormat="1" ht="19.5" thickBot="1" x14ac:dyDescent="0.3">
      <c r="A41" s="1655"/>
      <c r="B41" s="1693"/>
      <c r="C41" s="1693"/>
      <c r="D41" s="1693"/>
      <c r="E41" s="1693"/>
      <c r="F41" s="1693"/>
      <c r="G41" s="1693"/>
      <c r="H41" s="1693"/>
      <c r="I41" s="1693"/>
      <c r="J41" s="1693"/>
      <c r="K41" s="1693"/>
      <c r="L41" s="1693"/>
      <c r="M41" s="1693"/>
      <c r="N41" s="1693"/>
      <c r="O41" s="1693"/>
      <c r="P41" s="1693"/>
      <c r="Q41" s="1693"/>
      <c r="R41" s="1693"/>
      <c r="S41" s="1693"/>
      <c r="T41" s="1693"/>
      <c r="U41" s="1693"/>
      <c r="V41" s="1693"/>
      <c r="W41" s="1693"/>
      <c r="X41" s="1693"/>
      <c r="Y41" s="1693"/>
      <c r="Z41" s="1693"/>
      <c r="AA41" s="1693"/>
      <c r="AB41" s="1693"/>
      <c r="AC41" s="1693"/>
      <c r="AD41" s="1693"/>
      <c r="AE41" s="1693"/>
      <c r="AF41" s="1693"/>
      <c r="AG41" s="1693"/>
      <c r="AH41" s="1693"/>
      <c r="AI41" s="1693"/>
      <c r="AJ41" s="1693"/>
      <c r="AK41" s="1693"/>
      <c r="AL41" s="1693"/>
      <c r="AM41" s="1693"/>
      <c r="AN41" s="1693"/>
      <c r="AO41" s="1693"/>
      <c r="AP41" s="1693"/>
      <c r="AQ41" s="1694"/>
      <c r="AR41" s="1693"/>
      <c r="AS41" s="1693"/>
      <c r="AT41" s="1693"/>
      <c r="AU41" s="1693"/>
      <c r="AV41" s="1693"/>
      <c r="AW41" s="1693"/>
      <c r="AX41" s="1693"/>
      <c r="AY41" s="1693"/>
      <c r="AZ41" s="1693"/>
      <c r="BA41" s="1693"/>
      <c r="BB41" s="1693"/>
      <c r="BC41" s="1693"/>
      <c r="BD41" s="1693"/>
      <c r="BE41" s="1693"/>
      <c r="BF41" s="1693"/>
      <c r="BG41" s="1693"/>
      <c r="BH41" s="1698"/>
      <c r="BI41" s="1699"/>
      <c r="BJ41" s="1699"/>
      <c r="BK41" s="1699"/>
      <c r="BL41" s="1699"/>
      <c r="BM41" s="1699"/>
      <c r="BN41" s="1699"/>
      <c r="BO41" s="1699"/>
      <c r="BP41" s="1699"/>
      <c r="BQ41" s="1700"/>
      <c r="BR41" s="1596"/>
      <c r="BS41" s="1596"/>
      <c r="BT41" s="1596"/>
      <c r="BU41" s="1596"/>
      <c r="BV41" s="1596"/>
      <c r="BW41" s="1658"/>
      <c r="BX41" s="1658"/>
      <c r="BY41" s="1658"/>
      <c r="BZ41" s="1658"/>
      <c r="CA41" s="1658"/>
      <c r="CB41" s="1658"/>
      <c r="CC41" s="1658"/>
      <c r="CD41" s="1659"/>
      <c r="CE41" s="1659"/>
      <c r="CF41" s="1659"/>
      <c r="CG41" s="1660"/>
      <c r="CH41" s="1596"/>
      <c r="CI41" s="1596"/>
      <c r="CJ41" s="1596"/>
      <c r="CK41" s="1596"/>
      <c r="CL41" s="1596"/>
      <c r="CM41" s="1596"/>
      <c r="CN41" s="1596"/>
      <c r="CO41" s="1596"/>
      <c r="CP41" s="1596"/>
      <c r="CQ41" s="1596"/>
      <c r="CR41" s="1596"/>
      <c r="CS41" s="1596"/>
      <c r="CT41" s="1695"/>
      <c r="CU41" s="1596"/>
      <c r="CV41" s="1696"/>
      <c r="CW41" s="1696"/>
      <c r="CX41" s="1696"/>
      <c r="CY41" s="1696"/>
      <c r="CZ41" s="1696"/>
      <c r="DA41" s="1696"/>
      <c r="DB41" s="1696"/>
      <c r="DC41" s="1696"/>
      <c r="DD41" s="1696"/>
      <c r="DE41" s="1696"/>
      <c r="DF41" s="1696"/>
    </row>
    <row r="42" spans="1:110" s="1651" customFormat="1" ht="19.5" thickTop="1" x14ac:dyDescent="0.25">
      <c r="A42" s="1655" t="s">
        <v>3314</v>
      </c>
      <c r="B42" s="1701">
        <v>238413</v>
      </c>
      <c r="C42" s="1701">
        <v>238093</v>
      </c>
      <c r="D42" s="1701">
        <v>261162</v>
      </c>
      <c r="E42" s="1701">
        <v>277292</v>
      </c>
      <c r="F42" s="1701">
        <v>283585</v>
      </c>
      <c r="G42" s="1701">
        <v>266059</v>
      </c>
      <c r="H42" s="1701">
        <v>290958</v>
      </c>
      <c r="I42" s="1701">
        <v>283367</v>
      </c>
      <c r="J42" s="1701">
        <v>264927</v>
      </c>
      <c r="K42" s="1701">
        <v>315412</v>
      </c>
      <c r="L42" s="1701">
        <v>295863</v>
      </c>
      <c r="M42" s="1701">
        <v>392058</v>
      </c>
      <c r="N42" s="1701">
        <v>351065</v>
      </c>
      <c r="O42" s="1701">
        <v>327122</v>
      </c>
      <c r="P42" s="1701">
        <v>380181</v>
      </c>
      <c r="Q42" s="1701">
        <v>385013</v>
      </c>
      <c r="R42" s="1701">
        <v>366954</v>
      </c>
      <c r="S42" s="1701">
        <v>406022</v>
      </c>
      <c r="T42" s="1701">
        <v>392209</v>
      </c>
      <c r="U42" s="1701">
        <v>375620</v>
      </c>
      <c r="V42" s="1701">
        <v>410190</v>
      </c>
      <c r="W42" s="1701">
        <v>398849</v>
      </c>
      <c r="X42" s="1701">
        <v>525624</v>
      </c>
      <c r="Y42" s="1701">
        <v>402112</v>
      </c>
      <c r="Z42" s="1701">
        <v>375413</v>
      </c>
      <c r="AA42" s="1701">
        <v>422037</v>
      </c>
      <c r="AB42" s="1701">
        <v>435923</v>
      </c>
      <c r="AC42" s="1701">
        <v>441066</v>
      </c>
      <c r="AD42" s="1701">
        <v>420177</v>
      </c>
      <c r="AE42" s="1701">
        <v>454337</v>
      </c>
      <c r="AF42" s="1701">
        <v>481938</v>
      </c>
      <c r="AG42" s="1701">
        <v>466579</v>
      </c>
      <c r="AH42" s="1701">
        <v>504400</v>
      </c>
      <c r="AI42" s="1701">
        <v>500404</v>
      </c>
      <c r="AJ42" s="1701">
        <v>614221</v>
      </c>
      <c r="AK42" s="1701">
        <v>506560</v>
      </c>
      <c r="AL42" s="1701">
        <v>482473</v>
      </c>
      <c r="AM42" s="1701">
        <v>540918</v>
      </c>
      <c r="AN42" s="1701">
        <v>534150</v>
      </c>
      <c r="AO42" s="1701">
        <v>545998</v>
      </c>
      <c r="AP42" s="1701"/>
      <c r="AQ42" s="1694"/>
      <c r="AR42" s="1702"/>
      <c r="AS42" s="1702"/>
      <c r="AT42" s="1702"/>
      <c r="AU42" s="1702"/>
      <c r="AV42" s="1702"/>
      <c r="AW42" s="1702">
        <v>484014</v>
      </c>
      <c r="AX42" s="1702">
        <v>441607</v>
      </c>
      <c r="AY42" s="1702">
        <v>478285</v>
      </c>
      <c r="AZ42" s="1702">
        <v>472079</v>
      </c>
      <c r="BA42" s="1702">
        <v>492814</v>
      </c>
      <c r="BB42" s="1702">
        <v>464036</v>
      </c>
      <c r="BC42" s="1702">
        <v>509329</v>
      </c>
      <c r="BD42" s="1702">
        <v>516251</v>
      </c>
      <c r="BE42" s="1702">
        <v>510762</v>
      </c>
      <c r="BF42" s="1702">
        <v>557220</v>
      </c>
      <c r="BG42" s="1702">
        <v>552943</v>
      </c>
      <c r="BH42" s="1702">
        <v>689013</v>
      </c>
      <c r="BI42" s="1702">
        <v>618500</v>
      </c>
      <c r="BJ42" s="1702">
        <v>574868</v>
      </c>
      <c r="BK42" s="1702">
        <v>655362</v>
      </c>
      <c r="BL42" s="1702">
        <v>653193</v>
      </c>
      <c r="BM42" s="1702">
        <v>706131</v>
      </c>
      <c r="BN42" s="1702">
        <v>665428</v>
      </c>
      <c r="BO42" s="1702">
        <v>715621</v>
      </c>
      <c r="BP42" s="1702">
        <v>722923</v>
      </c>
      <c r="BQ42" s="1703">
        <v>700193</v>
      </c>
      <c r="BR42" s="1663">
        <v>763127</v>
      </c>
      <c r="BS42" s="1663">
        <v>754532</v>
      </c>
      <c r="BT42" s="1663">
        <v>928264</v>
      </c>
      <c r="BU42" s="1663">
        <v>802564</v>
      </c>
      <c r="BV42" s="1663">
        <v>758901</v>
      </c>
      <c r="BW42" s="1664">
        <v>876852</v>
      </c>
      <c r="BX42" s="1664">
        <v>862030</v>
      </c>
      <c r="BY42" s="1664">
        <v>913581</v>
      </c>
      <c r="BZ42" s="1664">
        <v>874714</v>
      </c>
      <c r="CA42" s="1664">
        <v>949522</v>
      </c>
      <c r="CB42" s="1664">
        <v>948363</v>
      </c>
      <c r="CC42" s="1664">
        <v>926335</v>
      </c>
      <c r="CD42" s="1665">
        <v>1015480</v>
      </c>
      <c r="CE42" s="1665">
        <v>1004407</v>
      </c>
      <c r="CF42" s="1665">
        <v>1244147</v>
      </c>
      <c r="CG42" s="1666">
        <v>1067960</v>
      </c>
      <c r="CH42" s="1663">
        <v>1028234</v>
      </c>
      <c r="CI42" s="1663">
        <v>1095154</v>
      </c>
      <c r="CJ42" s="1663">
        <v>1207603</v>
      </c>
      <c r="CK42" s="1663">
        <v>1282690</v>
      </c>
      <c r="CL42" s="1663">
        <v>1252951</v>
      </c>
      <c r="CM42" s="1663">
        <v>1323761</v>
      </c>
      <c r="CN42" s="1663">
        <v>1388106</v>
      </c>
      <c r="CO42" s="1663">
        <v>1390360</v>
      </c>
      <c r="CP42" s="1663">
        <v>1518406</v>
      </c>
      <c r="CQ42" s="1663">
        <v>1507734</v>
      </c>
      <c r="CR42" s="1663">
        <v>1833650</v>
      </c>
      <c r="CS42" s="1663">
        <v>1596940</v>
      </c>
      <c r="CT42" s="1704">
        <v>1565197</v>
      </c>
      <c r="CU42" s="1663">
        <v>1680379</v>
      </c>
      <c r="CV42" s="1705">
        <v>1601207</v>
      </c>
      <c r="CW42" s="1705">
        <v>1892092</v>
      </c>
      <c r="CX42" s="1705">
        <v>1898007</v>
      </c>
      <c r="CY42" s="1705">
        <v>2041337</v>
      </c>
      <c r="CZ42" s="1705">
        <v>2068502</v>
      </c>
      <c r="DA42" s="1705">
        <v>2035378</v>
      </c>
      <c r="DB42" s="1705">
        <v>2250420</v>
      </c>
      <c r="DC42" s="1705">
        <v>2203339</v>
      </c>
      <c r="DD42" s="1705">
        <v>2827459</v>
      </c>
      <c r="DE42" s="1705">
        <v>2311418</v>
      </c>
      <c r="DF42" s="1705">
        <v>2189605</v>
      </c>
    </row>
    <row r="43" spans="1:110" s="1604" customFormat="1" ht="19.5" thickBot="1" x14ac:dyDescent="0.3">
      <c r="A43" s="1669" t="s">
        <v>3315</v>
      </c>
      <c r="B43" s="1706">
        <v>43475.962768999998</v>
      </c>
      <c r="C43" s="1706">
        <v>53599.680598999999</v>
      </c>
      <c r="D43" s="1706">
        <v>50754</v>
      </c>
      <c r="E43" s="1706">
        <v>44273.632428999998</v>
      </c>
      <c r="F43" s="1706">
        <v>56415.093000000001</v>
      </c>
      <c r="G43" s="1706">
        <v>69886.773830000006</v>
      </c>
      <c r="H43" s="1706">
        <v>95686.427930000005</v>
      </c>
      <c r="I43" s="1706">
        <v>99053.420203000001</v>
      </c>
      <c r="J43" s="1706">
        <v>109788.97238200001</v>
      </c>
      <c r="K43" s="1706">
        <v>94589.501147999996</v>
      </c>
      <c r="L43" s="1706">
        <v>111014.214874</v>
      </c>
      <c r="M43" s="1706">
        <v>135896.03765000001</v>
      </c>
      <c r="N43" s="1706">
        <v>91072.939985999998</v>
      </c>
      <c r="O43" s="1706">
        <v>105733.91310200001</v>
      </c>
      <c r="P43" s="1706">
        <v>156737.17344799999</v>
      </c>
      <c r="Q43" s="1706">
        <v>88654.171180000005</v>
      </c>
      <c r="R43" s="1706">
        <v>123315.401</v>
      </c>
      <c r="S43" s="1706">
        <v>110439.07325723401</v>
      </c>
      <c r="T43" s="1706">
        <v>83870.612330999997</v>
      </c>
      <c r="U43" s="1706">
        <v>131569.13808400001</v>
      </c>
      <c r="V43" s="1706">
        <v>105040.50852712478</v>
      </c>
      <c r="W43" s="1706">
        <v>84908.775735624222</v>
      </c>
      <c r="X43" s="1706">
        <v>187514.1931471756</v>
      </c>
      <c r="Y43" s="1706">
        <v>117692.056832556</v>
      </c>
      <c r="Z43" s="1706">
        <v>82396.713636</v>
      </c>
      <c r="AA43" s="1706">
        <v>104323</v>
      </c>
      <c r="AB43" s="1706">
        <v>97269</v>
      </c>
      <c r="AC43" s="1706">
        <v>126271.62020400001</v>
      </c>
      <c r="AD43" s="1706">
        <v>179424.24770530299</v>
      </c>
      <c r="AE43" s="1706">
        <v>143778.00127400001</v>
      </c>
      <c r="AF43" s="1706">
        <v>126622.30538200001</v>
      </c>
      <c r="AG43" s="1706">
        <v>146464.13355699999</v>
      </c>
      <c r="AH43" s="1706">
        <v>159790.540978</v>
      </c>
      <c r="AI43" s="1706">
        <v>201645.420835</v>
      </c>
      <c r="AJ43" s="1706">
        <v>268652.59542799997</v>
      </c>
      <c r="AK43" s="1706">
        <v>177035.007265758</v>
      </c>
      <c r="AL43" s="1706">
        <v>213554.44691599999</v>
      </c>
      <c r="AM43" s="1706">
        <f>254231630497.023/1000000</f>
        <v>254231.630497023</v>
      </c>
      <c r="AN43" s="1706">
        <v>212520</v>
      </c>
      <c r="AO43" s="1706">
        <v>170706.24584941001</v>
      </c>
      <c r="AP43" s="1706"/>
      <c r="AQ43" s="1707"/>
      <c r="AR43" s="1708"/>
      <c r="AS43" s="1708"/>
      <c r="AT43" s="1708"/>
      <c r="AU43" s="1708"/>
      <c r="AV43" s="1708"/>
      <c r="AW43" s="1708">
        <v>144.076719</v>
      </c>
      <c r="AX43" s="1708">
        <v>139.514498</v>
      </c>
      <c r="AY43" s="1708">
        <v>151.15639999999999</v>
      </c>
      <c r="AZ43" s="1708">
        <v>152.35351800000001</v>
      </c>
      <c r="BA43" s="1708">
        <v>171.221</v>
      </c>
      <c r="BB43" s="1708">
        <v>165.06743270000001</v>
      </c>
      <c r="BC43" s="1708">
        <v>191.357879</v>
      </c>
      <c r="BD43" s="1708">
        <v>198</v>
      </c>
      <c r="BE43" s="1708">
        <v>209</v>
      </c>
      <c r="BF43" s="1708">
        <v>240.162262</v>
      </c>
      <c r="BG43" s="1708">
        <v>254</v>
      </c>
      <c r="BH43" s="1708">
        <v>356.887002</v>
      </c>
      <c r="BI43" s="1708">
        <v>261</v>
      </c>
      <c r="BJ43" s="1708">
        <v>264.89435500000002</v>
      </c>
      <c r="BK43" s="1708">
        <v>319.31384800000001</v>
      </c>
      <c r="BL43" s="1708">
        <v>318.80098099999998</v>
      </c>
      <c r="BM43" s="1708">
        <v>371</v>
      </c>
      <c r="BN43" s="1708">
        <v>359.79</v>
      </c>
      <c r="BO43" s="1708">
        <v>387</v>
      </c>
      <c r="BP43" s="1708">
        <v>411</v>
      </c>
      <c r="BQ43" s="1707">
        <v>414</v>
      </c>
      <c r="BR43" s="1670">
        <v>462</v>
      </c>
      <c r="BS43" s="1670">
        <v>494</v>
      </c>
      <c r="BT43" s="1670">
        <v>683</v>
      </c>
      <c r="BU43" s="1671">
        <v>445</v>
      </c>
      <c r="BV43" s="1670">
        <v>498</v>
      </c>
      <c r="BW43" s="1709">
        <v>628</v>
      </c>
      <c r="BX43" s="1709">
        <v>598</v>
      </c>
      <c r="BY43" s="1709">
        <v>685</v>
      </c>
      <c r="BZ43" s="1709">
        <v>658</v>
      </c>
      <c r="CA43" s="1709">
        <v>740</v>
      </c>
      <c r="CB43" s="1709">
        <v>746</v>
      </c>
      <c r="CC43" s="1709">
        <v>750</v>
      </c>
      <c r="CD43" s="1710">
        <v>883.54638162000003</v>
      </c>
      <c r="CE43" s="1710">
        <v>892.819615</v>
      </c>
      <c r="CF43" s="1710">
        <v>1259.60703582</v>
      </c>
      <c r="CG43" s="1711">
        <v>912.87033027999996</v>
      </c>
      <c r="CH43" s="1670">
        <v>942.25861424000004</v>
      </c>
      <c r="CI43" s="1670">
        <v>1131.9104803</v>
      </c>
      <c r="CJ43" s="1670">
        <v>1201.6992961200001</v>
      </c>
      <c r="CK43" s="1670">
        <v>1365</v>
      </c>
      <c r="CL43" s="1670">
        <v>1323</v>
      </c>
      <c r="CM43" s="1670">
        <v>1485.02323998</v>
      </c>
      <c r="CN43" s="1670">
        <v>1547</v>
      </c>
      <c r="CO43" s="1670">
        <v>1550</v>
      </c>
      <c r="CP43" s="1670">
        <v>1780</v>
      </c>
      <c r="CQ43" s="1670">
        <v>1733</v>
      </c>
      <c r="CR43" s="1670">
        <v>2382</v>
      </c>
      <c r="CS43" s="1712">
        <v>1790</v>
      </c>
      <c r="CT43" s="1676">
        <v>1813.2225481200001</v>
      </c>
      <c r="CU43" s="1676">
        <v>1754.5599538699998</v>
      </c>
      <c r="CV43" s="1713">
        <v>1719</v>
      </c>
      <c r="CW43" s="1713">
        <v>2336</v>
      </c>
      <c r="CX43" s="1713">
        <v>2420</v>
      </c>
      <c r="CY43" s="1713">
        <v>2678</v>
      </c>
      <c r="CZ43" s="1713">
        <v>2669.7463369700004</v>
      </c>
      <c r="DA43" s="1713">
        <v>2666</v>
      </c>
      <c r="DB43" s="1713">
        <v>2979</v>
      </c>
      <c r="DC43" s="1713">
        <v>2906</v>
      </c>
      <c r="DD43" s="1713">
        <v>4209</v>
      </c>
      <c r="DE43" s="1713">
        <v>2871</v>
      </c>
      <c r="DF43" s="1713">
        <v>3005.8193708700001</v>
      </c>
    </row>
    <row r="44" spans="1:110" s="1651" customFormat="1" ht="19.5" thickTop="1" x14ac:dyDescent="0.25">
      <c r="A44" s="1632" t="s">
        <v>3316</v>
      </c>
      <c r="B44" s="1714"/>
      <c r="C44" s="1714"/>
      <c r="D44" s="1714"/>
      <c r="E44" s="1714"/>
      <c r="F44" s="1714"/>
      <c r="G44" s="1714"/>
      <c r="H44" s="1714"/>
      <c r="I44" s="1714"/>
      <c r="J44" s="1714"/>
      <c r="K44" s="1714"/>
      <c r="L44" s="1714"/>
      <c r="M44" s="1714"/>
      <c r="N44" s="1714"/>
      <c r="O44" s="1714"/>
      <c r="P44" s="1714"/>
      <c r="Q44" s="1714"/>
      <c r="R44" s="1714"/>
      <c r="S44" s="1714"/>
      <c r="T44" s="1714"/>
      <c r="U44" s="1714"/>
      <c r="V44" s="1714"/>
      <c r="W44" s="1714"/>
      <c r="X44" s="1714"/>
      <c r="Y44" s="1714"/>
      <c r="Z44" s="1714"/>
      <c r="AA44" s="1714"/>
      <c r="AB44" s="1714"/>
      <c r="AC44" s="1714"/>
      <c r="AD44" s="1714"/>
      <c r="AE44" s="1714"/>
      <c r="AF44" s="1714"/>
      <c r="AG44" s="1714"/>
      <c r="AH44" s="1714"/>
      <c r="AI44" s="1714"/>
      <c r="AJ44" s="1714"/>
      <c r="AK44" s="1714"/>
      <c r="AL44" s="1714"/>
      <c r="AM44" s="1714"/>
      <c r="AN44" s="1714"/>
      <c r="AO44" s="1714"/>
      <c r="AP44" s="1714"/>
      <c r="AQ44" s="1714"/>
      <c r="AR44" s="1714"/>
      <c r="AS44" s="1714"/>
      <c r="AT44" s="1714"/>
      <c r="AU44" s="1714"/>
      <c r="AV44" s="1714"/>
      <c r="AW44" s="1714"/>
      <c r="AX44" s="1714"/>
      <c r="AY44" s="1714"/>
      <c r="AZ44" s="1714"/>
      <c r="BA44" s="1714"/>
      <c r="BB44" s="1714"/>
      <c r="BC44" s="1714"/>
      <c r="BD44" s="1714"/>
      <c r="BE44" s="1714"/>
      <c r="BF44" s="1714"/>
      <c r="BG44" s="1714"/>
      <c r="BH44" s="1714"/>
      <c r="BI44" s="1714"/>
      <c r="BJ44" s="1714"/>
      <c r="BK44" s="1714"/>
      <c r="BL44" s="1714"/>
      <c r="BM44" s="1714"/>
      <c r="BN44" s="1714"/>
      <c r="BO44" s="1714"/>
      <c r="BP44" s="1714"/>
      <c r="BQ44" s="1714"/>
      <c r="BR44" s="1714"/>
      <c r="BS44" s="1714"/>
      <c r="BT44" s="1714"/>
      <c r="BU44" s="1715"/>
      <c r="BV44" s="1714"/>
      <c r="BW44" s="1716"/>
      <c r="BX44" s="1716"/>
      <c r="BY44" s="1716"/>
      <c r="BZ44" s="1716"/>
      <c r="CA44" s="1716"/>
      <c r="CB44" s="1716"/>
      <c r="CC44" s="1716"/>
      <c r="CD44" s="1716"/>
      <c r="CE44" s="1716"/>
      <c r="CF44" s="1716"/>
      <c r="CG44" s="1716"/>
      <c r="CH44" s="1716"/>
      <c r="CI44" s="1716"/>
      <c r="CJ44" s="1716"/>
      <c r="CK44" s="1716"/>
      <c r="CL44" s="1716"/>
      <c r="CM44" s="1716"/>
      <c r="CN44" s="1716"/>
      <c r="CO44" s="1716"/>
      <c r="CP44" s="1716"/>
      <c r="CQ44" s="1716"/>
      <c r="CR44" s="1716"/>
      <c r="CS44" s="1716"/>
      <c r="CT44" s="1716"/>
      <c r="CU44" s="1716"/>
      <c r="CV44" s="1716"/>
      <c r="CW44" s="1716"/>
      <c r="CX44" s="1716"/>
      <c r="CY44" s="1716"/>
      <c r="CZ44" s="1716"/>
      <c r="DA44" s="1716"/>
      <c r="DB44" s="1716"/>
      <c r="DC44" s="1716"/>
      <c r="DD44" s="1716"/>
      <c r="DE44" s="1716"/>
      <c r="DF44" s="1716"/>
    </row>
    <row r="45" spans="1:110" s="1634" customFormat="1" x14ac:dyDescent="0.25">
      <c r="A45" s="1632" t="s">
        <v>3317</v>
      </c>
      <c r="B45" s="1633"/>
      <c r="C45" s="1633"/>
      <c r="D45" s="1633"/>
      <c r="E45" s="1633"/>
      <c r="F45" s="1633"/>
      <c r="G45" s="1633"/>
      <c r="H45" s="1633"/>
      <c r="I45" s="1633"/>
      <c r="J45" s="1633"/>
      <c r="K45" s="1633"/>
      <c r="L45" s="1633"/>
      <c r="M45" s="1633"/>
      <c r="N45" s="1633"/>
      <c r="O45" s="1633"/>
      <c r="P45" s="1633"/>
      <c r="Q45" s="1633"/>
      <c r="R45" s="1633"/>
      <c r="S45" s="1633"/>
      <c r="T45" s="1633"/>
      <c r="U45" s="1633"/>
      <c r="V45" s="1633"/>
      <c r="W45" s="1633"/>
      <c r="X45" s="1633"/>
      <c r="Y45" s="1633"/>
      <c r="Z45" s="1633"/>
      <c r="AA45" s="1633"/>
      <c r="AB45" s="1633"/>
      <c r="AC45" s="1633"/>
      <c r="AD45" s="1633"/>
      <c r="AE45" s="1633"/>
      <c r="AF45" s="1633"/>
      <c r="AG45" s="1633"/>
      <c r="AH45" s="1633"/>
      <c r="AI45" s="1633"/>
      <c r="AJ45" s="1633"/>
      <c r="AK45" s="1633"/>
      <c r="AL45" s="1633"/>
      <c r="AM45" s="1633"/>
      <c r="AN45" s="1633"/>
      <c r="AO45" s="1633"/>
      <c r="AP45" s="1633"/>
      <c r="AQ45" s="1633"/>
      <c r="AR45" s="1633"/>
      <c r="AS45" s="1633"/>
      <c r="AT45" s="1633"/>
      <c r="AU45" s="1633"/>
      <c r="AV45" s="1633"/>
      <c r="AW45" s="1633"/>
      <c r="AX45" s="1633"/>
      <c r="AY45" s="1633"/>
      <c r="AZ45" s="1633"/>
      <c r="BA45" s="1633"/>
      <c r="BB45" s="1633"/>
      <c r="BC45" s="1633"/>
      <c r="BD45" s="1633"/>
      <c r="BE45" s="1633"/>
      <c r="BF45" s="1633"/>
      <c r="BG45" s="1633"/>
      <c r="BH45" s="1633" t="s">
        <v>3318</v>
      </c>
      <c r="BI45" s="1633"/>
      <c r="BJ45" s="1633"/>
      <c r="BK45" s="1633"/>
      <c r="BL45" s="1633"/>
      <c r="BM45" s="1633"/>
      <c r="BN45" s="1633"/>
      <c r="BO45" s="1633"/>
      <c r="BP45" s="1633"/>
      <c r="BQ45" s="1633"/>
      <c r="BT45" s="1633"/>
      <c r="BU45" s="1633"/>
      <c r="BV45" s="1633"/>
      <c r="BW45" s="1635"/>
      <c r="BX45" s="1635"/>
      <c r="BY45" s="1635"/>
      <c r="BZ45" s="1635"/>
      <c r="CA45" s="1635"/>
      <c r="CB45" s="1635"/>
      <c r="CC45" s="1635"/>
      <c r="CD45" s="1635"/>
      <c r="CE45" s="1635"/>
      <c r="CF45" s="1635"/>
      <c r="CG45" s="1635"/>
      <c r="CH45" s="1635"/>
      <c r="CI45" s="1635"/>
      <c r="CJ45" s="1635"/>
      <c r="CK45" s="1635"/>
      <c r="CL45" s="1635"/>
      <c r="CM45" s="1635"/>
      <c r="CN45" s="1635"/>
      <c r="CO45" s="1635"/>
      <c r="CP45" s="1635"/>
      <c r="CQ45" s="1635"/>
      <c r="CR45" s="1635"/>
      <c r="CS45" s="1635"/>
      <c r="CT45" s="1635"/>
      <c r="CU45" s="1635"/>
      <c r="CV45" s="1635"/>
      <c r="CW45" s="1635"/>
      <c r="CX45" s="1635"/>
      <c r="CY45" s="1635"/>
      <c r="CZ45" s="1635"/>
      <c r="DA45" s="1635"/>
      <c r="DB45" s="1635"/>
      <c r="DC45" s="1635"/>
      <c r="DD45" s="1635"/>
      <c r="DE45" s="1635"/>
      <c r="DF45" s="1635"/>
    </row>
    <row r="46" spans="1:110" s="1634" customFormat="1" x14ac:dyDescent="0.25">
      <c r="A46" s="1632" t="s">
        <v>573</v>
      </c>
      <c r="B46" s="1633"/>
      <c r="C46" s="1633"/>
      <c r="D46" s="1633"/>
      <c r="E46" s="1633"/>
      <c r="F46" s="1633"/>
      <c r="G46" s="1633"/>
      <c r="H46" s="1633"/>
      <c r="I46" s="1633"/>
      <c r="J46" s="1633"/>
      <c r="K46" s="1633"/>
      <c r="L46" s="1633"/>
      <c r="M46" s="1633"/>
      <c r="N46" s="1633"/>
      <c r="O46" s="1633"/>
      <c r="P46" s="1633"/>
      <c r="Q46" s="1633"/>
      <c r="R46" s="1633"/>
      <c r="S46" s="1633"/>
      <c r="T46" s="1633"/>
      <c r="U46" s="1633"/>
      <c r="V46" s="1633"/>
      <c r="W46" s="1633"/>
      <c r="X46" s="1633"/>
      <c r="Y46" s="1633"/>
      <c r="Z46" s="1633"/>
      <c r="AA46" s="1633"/>
      <c r="AB46" s="1633"/>
      <c r="AC46" s="1633"/>
      <c r="AD46" s="1633"/>
      <c r="AE46" s="1633"/>
      <c r="AF46" s="1633"/>
      <c r="AG46" s="1633"/>
      <c r="AH46" s="1633"/>
      <c r="AI46" s="1633"/>
      <c r="AJ46" s="1633"/>
      <c r="AK46" s="1633"/>
      <c r="AL46" s="1633"/>
      <c r="AM46" s="1633"/>
      <c r="AN46" s="1633"/>
      <c r="AO46" s="1633"/>
      <c r="AP46" s="1633"/>
      <c r="AQ46" s="1633"/>
      <c r="AR46" s="1633"/>
      <c r="AS46" s="1633"/>
      <c r="AT46" s="1633"/>
      <c r="AU46" s="1633"/>
      <c r="AV46" s="1633"/>
      <c r="AW46" s="1633"/>
      <c r="AX46" s="1633"/>
      <c r="AY46" s="1633"/>
      <c r="AZ46" s="1633"/>
      <c r="BA46" s="1633"/>
      <c r="BB46" s="1633"/>
      <c r="BC46" s="1633"/>
      <c r="BD46" s="1633"/>
      <c r="BE46" s="1633"/>
      <c r="BF46" s="1633"/>
      <c r="BG46" s="1633"/>
      <c r="BH46" s="1633"/>
      <c r="BI46" s="1633"/>
      <c r="BJ46" s="1633"/>
      <c r="BK46" s="1633"/>
      <c r="BL46" s="1633"/>
      <c r="BM46" s="1633"/>
      <c r="BN46" s="1633"/>
      <c r="BO46" s="1633"/>
      <c r="BP46" s="1633"/>
      <c r="BQ46" s="1633"/>
      <c r="BT46" s="1633"/>
      <c r="BU46" s="1633"/>
      <c r="BV46" s="1633"/>
      <c r="BW46" s="1635"/>
      <c r="BX46" s="1635"/>
      <c r="BY46" s="1635"/>
      <c r="BZ46" s="1635"/>
      <c r="CA46" s="1635"/>
      <c r="CB46" s="1635"/>
      <c r="CC46" s="1635"/>
      <c r="CD46" s="1635"/>
      <c r="CE46" s="1635"/>
      <c r="CF46" s="1635"/>
      <c r="CG46" s="1635"/>
      <c r="CH46" s="1635"/>
      <c r="CI46" s="1635"/>
      <c r="CJ46" s="1635"/>
      <c r="CK46" s="1635"/>
      <c r="CL46" s="1635"/>
      <c r="CM46" s="1635"/>
      <c r="CN46" s="1635"/>
      <c r="CO46" s="1635"/>
      <c r="CP46" s="1635"/>
      <c r="CQ46" s="1635"/>
      <c r="CR46" s="1635"/>
      <c r="CS46" s="1635"/>
      <c r="CT46" s="1635"/>
      <c r="CU46" s="1635"/>
      <c r="CV46" s="1635"/>
      <c r="CW46" s="1635"/>
      <c r="CX46" s="1635"/>
      <c r="CY46" s="1635"/>
      <c r="CZ46" s="1635"/>
      <c r="DA46" s="1635"/>
      <c r="DB46" s="1635"/>
      <c r="DC46" s="1635"/>
      <c r="DD46" s="1635"/>
      <c r="DE46" s="1635"/>
      <c r="DF46" s="1635"/>
    </row>
    <row r="47" spans="1:110" s="1634" customFormat="1" x14ac:dyDescent="0.25">
      <c r="A47" s="1632" t="s">
        <v>3319</v>
      </c>
      <c r="B47" s="1633"/>
      <c r="C47" s="1633"/>
      <c r="D47" s="1633"/>
      <c r="E47" s="1633"/>
      <c r="F47" s="1633"/>
      <c r="G47" s="1633"/>
      <c r="H47" s="1633"/>
      <c r="I47" s="1633"/>
      <c r="J47" s="1633"/>
      <c r="K47" s="1633"/>
      <c r="L47" s="1633"/>
      <c r="M47" s="1633"/>
      <c r="N47" s="1633"/>
      <c r="O47" s="1633"/>
      <c r="P47" s="1633"/>
      <c r="Q47" s="1633"/>
      <c r="R47" s="1633"/>
      <c r="S47" s="1633"/>
      <c r="T47" s="1633"/>
      <c r="U47" s="1633"/>
      <c r="V47" s="1633"/>
      <c r="W47" s="1633"/>
      <c r="X47" s="1633"/>
      <c r="Y47" s="1633"/>
      <c r="Z47" s="1633"/>
      <c r="AA47" s="1633"/>
      <c r="AB47" s="1633"/>
      <c r="AC47" s="1633"/>
      <c r="AD47" s="1633"/>
      <c r="AE47" s="1633"/>
      <c r="AF47" s="1633"/>
      <c r="AG47" s="1633"/>
      <c r="AH47" s="1633"/>
      <c r="AI47" s="1633"/>
      <c r="AJ47" s="1633"/>
      <c r="AK47" s="1633"/>
      <c r="AL47" s="1633"/>
      <c r="AM47" s="1633"/>
      <c r="AN47" s="1633"/>
      <c r="AO47" s="1633"/>
      <c r="AP47" s="1633"/>
      <c r="AQ47" s="1633"/>
      <c r="AR47" s="1633"/>
      <c r="AS47" s="1633"/>
      <c r="AT47" s="1633"/>
      <c r="AU47" s="1633"/>
      <c r="AV47" s="1633"/>
      <c r="AW47" s="1633"/>
      <c r="AX47" s="1633"/>
      <c r="AY47" s="1633"/>
      <c r="AZ47" s="1633"/>
      <c r="BA47" s="1633"/>
      <c r="BB47" s="1633"/>
      <c r="BC47" s="1633"/>
      <c r="BD47" s="1633"/>
      <c r="BE47" s="1633"/>
      <c r="BF47" s="1633"/>
      <c r="BG47" s="1633"/>
      <c r="BH47" s="1633"/>
      <c r="BI47" s="1633"/>
      <c r="BJ47" s="1633"/>
      <c r="BK47" s="1633"/>
      <c r="BL47" s="1633"/>
      <c r="BM47" s="1633"/>
      <c r="BN47" s="1633"/>
      <c r="BO47" s="1633"/>
      <c r="BP47" s="1633"/>
      <c r="BQ47" s="1633"/>
      <c r="BT47" s="1633"/>
      <c r="BU47" s="1633"/>
      <c r="BV47" s="1633"/>
      <c r="BW47" s="1635"/>
      <c r="BX47" s="1635"/>
      <c r="BY47" s="1635"/>
      <c r="BZ47" s="1635"/>
      <c r="CA47" s="1635"/>
      <c r="CB47" s="1635"/>
      <c r="CC47" s="1635"/>
      <c r="CD47" s="1635"/>
      <c r="CE47" s="1635"/>
      <c r="CF47" s="1635"/>
      <c r="CG47" s="1636"/>
      <c r="CH47" s="1636"/>
      <c r="CI47" s="1636"/>
      <c r="CJ47" s="1636"/>
      <c r="CK47" s="1636"/>
      <c r="CL47" s="1636"/>
      <c r="CM47" s="1636"/>
      <c r="CN47" s="1636"/>
      <c r="CO47" s="1636"/>
      <c r="CP47" s="1636"/>
      <c r="CQ47" s="1636"/>
      <c r="CR47" s="1636"/>
      <c r="CS47" s="1636"/>
      <c r="CT47" s="1636"/>
      <c r="CU47" s="1636"/>
      <c r="CV47" s="1636"/>
      <c r="CW47" s="1636"/>
      <c r="CX47" s="1636"/>
      <c r="CY47" s="1636"/>
      <c r="CZ47" s="1636"/>
      <c r="DA47" s="1636"/>
      <c r="DB47" s="1636"/>
      <c r="DC47" s="1636"/>
      <c r="DD47" s="1636"/>
      <c r="DE47" s="1636"/>
      <c r="DF47" s="1636"/>
    </row>
  </sheetData>
  <pageMargins left="0.7" right="0.7" top="0.75" bottom="0.75" header="0.3" footer="0.3"/>
  <pageSetup paperSize="9" scale="5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39324-71EC-441A-9FBD-E22D489903CB}">
  <sheetPr>
    <pageSetUpPr fitToPage="1"/>
  </sheetPr>
  <dimension ref="A1:DE28"/>
  <sheetViews>
    <sheetView zoomScale="85" zoomScaleNormal="85" zoomScaleSheetLayoutView="100" workbookViewId="0"/>
  </sheetViews>
  <sheetFormatPr defaultColWidth="9.140625" defaultRowHeight="12.75" x14ac:dyDescent="0.2"/>
  <cols>
    <col min="1" max="1" width="47.7109375" style="1720" customWidth="1"/>
    <col min="2" max="32" width="13.42578125" style="1720" hidden="1" customWidth="1"/>
    <col min="33" max="33" width="3" style="1720" hidden="1" customWidth="1"/>
    <col min="34" max="49" width="13.42578125" style="1720" hidden="1" customWidth="1"/>
    <col min="50" max="50" width="10.42578125" style="1720" hidden="1" customWidth="1"/>
    <col min="51" max="51" width="9.140625" style="1720" hidden="1" customWidth="1"/>
    <col min="52" max="54" width="13.85546875" style="1720" hidden="1" customWidth="1"/>
    <col min="55" max="57" width="11.5703125" style="1720" hidden="1" customWidth="1"/>
    <col min="58" max="58" width="15.42578125" style="1720" hidden="1" customWidth="1"/>
    <col min="59" max="59" width="15.140625" style="1720" hidden="1" customWidth="1"/>
    <col min="60" max="60" width="15.42578125" style="1720" hidden="1" customWidth="1"/>
    <col min="61" max="61" width="14.85546875" style="1720" hidden="1" customWidth="1"/>
    <col min="62" max="62" width="15.42578125" style="1720" hidden="1" customWidth="1"/>
    <col min="63" max="64" width="15.140625" style="1720" hidden="1" customWidth="1"/>
    <col min="65" max="67" width="15.42578125" style="1720" hidden="1" customWidth="1"/>
    <col min="68" max="68" width="14.85546875" style="1720" hidden="1" customWidth="1"/>
    <col min="69" max="70" width="14.5703125" style="1720" hidden="1" customWidth="1"/>
    <col min="71" max="71" width="14.85546875" style="1720" hidden="1" customWidth="1"/>
    <col min="72" max="76" width="14.5703125" style="1720" hidden="1" customWidth="1"/>
    <col min="77" max="78" width="12.42578125" style="1720" hidden="1" customWidth="1"/>
    <col min="79" max="84" width="12.140625" style="1720" hidden="1" customWidth="1"/>
    <col min="85" max="85" width="13.7109375" style="1720" hidden="1" customWidth="1"/>
    <col min="86" max="86" width="14" style="1720" hidden="1" customWidth="1"/>
    <col min="87" max="88" width="13.7109375" style="1720" hidden="1" customWidth="1"/>
    <col min="89" max="91" width="14" style="1720" hidden="1" customWidth="1"/>
    <col min="92" max="93" width="12.140625" style="1720" hidden="1" customWidth="1"/>
    <col min="94" max="96" width="12.85546875" style="1720" hidden="1" customWidth="1"/>
    <col min="97" max="109" width="12.85546875" style="1720" customWidth="1"/>
    <col min="110" max="16384" width="9.140625" style="1720"/>
  </cols>
  <sheetData>
    <row r="1" spans="1:109" ht="18.75" x14ac:dyDescent="0.3">
      <c r="A1" s="1717" t="s">
        <v>3320</v>
      </c>
      <c r="B1" s="1718"/>
      <c r="C1" s="1718"/>
      <c r="D1" s="1718"/>
      <c r="E1" s="1718"/>
      <c r="F1" s="1718"/>
      <c r="G1" s="1718"/>
      <c r="H1" s="1718"/>
      <c r="I1" s="1718"/>
      <c r="J1" s="1718"/>
      <c r="K1" s="1718"/>
      <c r="L1" s="1718"/>
      <c r="M1" s="1718"/>
      <c r="N1" s="1718"/>
      <c r="O1" s="1718"/>
      <c r="P1" s="1718"/>
      <c r="Q1" s="1718"/>
      <c r="R1" s="1718"/>
      <c r="S1" s="1718"/>
      <c r="T1" s="1718"/>
      <c r="U1" s="1718"/>
      <c r="V1" s="1718"/>
      <c r="W1" s="1718"/>
      <c r="X1" s="1718"/>
      <c r="Y1" s="1718"/>
      <c r="Z1" s="1718"/>
      <c r="AA1" s="1718"/>
      <c r="AB1" s="1718"/>
      <c r="AC1" s="1718"/>
      <c r="AD1" s="1718"/>
      <c r="AE1" s="1718"/>
      <c r="AF1" s="1718"/>
      <c r="AG1" s="1718"/>
      <c r="AH1" s="1718"/>
      <c r="AI1" s="1718"/>
      <c r="AJ1" s="1718"/>
      <c r="AK1" s="1718"/>
      <c r="AL1" s="1718"/>
      <c r="AM1" s="1718"/>
      <c r="AN1" s="1718"/>
      <c r="AO1" s="1718"/>
      <c r="AP1" s="1718"/>
      <c r="AQ1" s="1718"/>
      <c r="AR1" s="1718"/>
      <c r="AS1" s="1718"/>
      <c r="AT1" s="1718"/>
      <c r="AU1" s="1718"/>
      <c r="AV1" s="1718"/>
      <c r="AW1" s="1718"/>
      <c r="AX1" s="1718"/>
      <c r="AY1" s="1718"/>
      <c r="AZ1" s="1718"/>
      <c r="BA1" s="1718"/>
      <c r="BB1" s="1718"/>
      <c r="BC1" s="1718"/>
      <c r="BD1" s="1718"/>
      <c r="BE1" s="1718"/>
      <c r="BF1" s="1718"/>
      <c r="BG1" s="1718"/>
      <c r="BH1" s="1718"/>
      <c r="BI1" s="1718"/>
      <c r="BJ1" s="1718"/>
      <c r="BK1" s="1718"/>
      <c r="BL1" s="1718"/>
      <c r="BM1" s="1718"/>
      <c r="BN1" s="1718"/>
      <c r="BO1" s="1718"/>
      <c r="BP1" s="1718"/>
      <c r="BQ1" s="1718"/>
      <c r="BR1" s="1718"/>
      <c r="BS1" s="1718"/>
      <c r="BT1" s="1718"/>
      <c r="BU1" s="1718"/>
      <c r="BV1" s="1718"/>
      <c r="BW1" s="1719"/>
      <c r="BX1" s="1718"/>
    </row>
    <row r="2" spans="1:109" ht="16.5" thickBot="1" x14ac:dyDescent="0.3">
      <c r="A2" s="1721"/>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c r="AA2" s="1722"/>
      <c r="AB2" s="1722"/>
      <c r="AC2" s="1722"/>
      <c r="AD2" s="1722"/>
      <c r="AE2" s="1722"/>
      <c r="AF2" s="1722"/>
      <c r="AG2" s="1722"/>
      <c r="AH2" s="1722"/>
      <c r="AI2" s="1722"/>
      <c r="AJ2" s="1722"/>
      <c r="AK2" s="1722"/>
      <c r="AL2" s="1722"/>
      <c r="AM2" s="1722"/>
      <c r="AN2" s="1722"/>
      <c r="AO2" s="1722"/>
      <c r="AP2" s="1722"/>
      <c r="AQ2" s="1718"/>
      <c r="AR2" s="1722"/>
      <c r="AS2" s="1722"/>
      <c r="AT2" s="1718"/>
      <c r="AU2" s="1718"/>
      <c r="AV2" s="1722"/>
      <c r="AW2" s="1722"/>
      <c r="AX2" s="1718"/>
      <c r="AY2" s="1722"/>
      <c r="AZ2" s="1723"/>
      <c r="BA2" s="1723"/>
      <c r="BB2" s="1723"/>
      <c r="BC2" s="1718"/>
      <c r="BD2" s="1718"/>
      <c r="BE2" s="1718"/>
      <c r="BF2" s="1718"/>
      <c r="BG2" s="1718"/>
      <c r="BH2" s="1718"/>
      <c r="BI2" s="1723"/>
      <c r="BJ2" s="1723"/>
      <c r="BK2" s="1723"/>
      <c r="BL2" s="1724"/>
      <c r="BM2" s="1724"/>
      <c r="BN2" s="1724"/>
      <c r="BO2" s="1724"/>
      <c r="BP2" s="1724"/>
      <c r="BQ2" s="1724"/>
      <c r="BR2" s="1724"/>
      <c r="BS2" s="1724"/>
      <c r="BT2" s="1724"/>
      <c r="BU2" s="1724"/>
      <c r="BV2" s="1724"/>
      <c r="BX2" s="1724"/>
      <c r="CL2" s="1724"/>
      <c r="CM2" s="1724"/>
      <c r="CN2" s="1724"/>
      <c r="CO2" s="1724"/>
      <c r="CP2" s="1724"/>
      <c r="CQ2" s="1724"/>
      <c r="CR2" s="1724"/>
      <c r="CS2" s="1724"/>
      <c r="CT2" s="1724"/>
      <c r="CU2" s="1724"/>
      <c r="CV2" s="1724"/>
      <c r="CW2" s="1724"/>
      <c r="CX2" s="1724"/>
      <c r="CY2" s="1724"/>
      <c r="CZ2" s="1724"/>
      <c r="DA2" s="1724"/>
      <c r="DB2" s="1724"/>
      <c r="DC2" s="1724"/>
      <c r="DD2" s="1724"/>
      <c r="DE2" s="1724" t="s">
        <v>29</v>
      </c>
    </row>
    <row r="3" spans="1:109" ht="17.25" thickTop="1" x14ac:dyDescent="0.3">
      <c r="A3" s="1725" t="s">
        <v>440</v>
      </c>
      <c r="B3" s="1726">
        <v>40940</v>
      </c>
      <c r="C3" s="1727">
        <v>40969</v>
      </c>
      <c r="D3" s="1727">
        <v>41000</v>
      </c>
      <c r="E3" s="1727">
        <v>41030</v>
      </c>
      <c r="F3" s="1727">
        <v>41061</v>
      </c>
      <c r="G3" s="1727">
        <v>41091</v>
      </c>
      <c r="H3" s="1727">
        <v>41122</v>
      </c>
      <c r="I3" s="1727">
        <v>41153</v>
      </c>
      <c r="J3" s="1727">
        <v>41183</v>
      </c>
      <c r="K3" s="1727">
        <v>41214</v>
      </c>
      <c r="L3" s="1727">
        <v>41244</v>
      </c>
      <c r="M3" s="1727">
        <v>41275</v>
      </c>
      <c r="N3" s="1727">
        <v>41306</v>
      </c>
      <c r="O3" s="1727">
        <v>41334</v>
      </c>
      <c r="P3" s="1727">
        <v>41365</v>
      </c>
      <c r="Q3" s="1727">
        <v>41395</v>
      </c>
      <c r="R3" s="1727">
        <v>41426</v>
      </c>
      <c r="S3" s="1727">
        <v>41456</v>
      </c>
      <c r="T3" s="1727">
        <v>41487</v>
      </c>
      <c r="U3" s="1727">
        <v>41518</v>
      </c>
      <c r="V3" s="1727">
        <v>41548</v>
      </c>
      <c r="W3" s="1727">
        <v>41579</v>
      </c>
      <c r="X3" s="1727">
        <v>41609</v>
      </c>
      <c r="Y3" s="1727">
        <v>41640</v>
      </c>
      <c r="Z3" s="1727">
        <v>41671</v>
      </c>
      <c r="AA3" s="1727">
        <v>41699</v>
      </c>
      <c r="AB3" s="1727">
        <v>41730</v>
      </c>
      <c r="AC3" s="1727">
        <v>41760</v>
      </c>
      <c r="AD3" s="1727">
        <v>41791</v>
      </c>
      <c r="AE3" s="1727">
        <v>41821</v>
      </c>
      <c r="AF3" s="1727">
        <v>41852</v>
      </c>
      <c r="AG3" s="1727">
        <v>41883</v>
      </c>
      <c r="AH3" s="1727">
        <v>41913</v>
      </c>
      <c r="AI3" s="1727">
        <v>41944</v>
      </c>
      <c r="AJ3" s="1727">
        <v>41974</v>
      </c>
      <c r="AK3" s="1727">
        <v>42005</v>
      </c>
      <c r="AL3" s="1727">
        <v>42036</v>
      </c>
      <c r="AM3" s="1727">
        <v>42064</v>
      </c>
      <c r="AN3" s="1727">
        <v>42095</v>
      </c>
      <c r="AO3" s="1727">
        <v>42125</v>
      </c>
      <c r="AP3" s="1727">
        <v>42156</v>
      </c>
      <c r="AQ3" s="1727">
        <v>42186</v>
      </c>
      <c r="AR3" s="1727">
        <v>42217</v>
      </c>
      <c r="AS3" s="1727">
        <v>42248</v>
      </c>
      <c r="AT3" s="1727">
        <v>42278</v>
      </c>
      <c r="AU3" s="1727">
        <v>42309</v>
      </c>
      <c r="AV3" s="1727">
        <v>42339</v>
      </c>
      <c r="AW3" s="1727">
        <v>42370</v>
      </c>
      <c r="AX3" s="1728">
        <v>42401</v>
      </c>
      <c r="AY3" s="1728">
        <v>42430</v>
      </c>
      <c r="AZ3" s="1728">
        <v>42461</v>
      </c>
      <c r="BA3" s="1728">
        <v>42491</v>
      </c>
      <c r="BB3" s="1728">
        <v>42522</v>
      </c>
      <c r="BC3" s="1728">
        <v>42552</v>
      </c>
      <c r="BD3" s="1728">
        <v>42583</v>
      </c>
      <c r="BE3" s="1728">
        <v>42644</v>
      </c>
      <c r="BF3" s="1728">
        <v>42675</v>
      </c>
      <c r="BG3" s="1728">
        <v>42705</v>
      </c>
      <c r="BH3" s="1728">
        <v>42736</v>
      </c>
      <c r="BI3" s="1728">
        <v>42767</v>
      </c>
      <c r="BJ3" s="1728">
        <v>42795</v>
      </c>
      <c r="BK3" s="1728">
        <v>42826</v>
      </c>
      <c r="BL3" s="1728">
        <v>42856</v>
      </c>
      <c r="BM3" s="1728">
        <v>42887</v>
      </c>
      <c r="BN3" s="1728">
        <v>42917</v>
      </c>
      <c r="BO3" s="1728">
        <v>42948</v>
      </c>
      <c r="BP3" s="1728">
        <v>42979</v>
      </c>
      <c r="BQ3" s="1728">
        <v>43009</v>
      </c>
      <c r="BR3" s="1728">
        <v>43040</v>
      </c>
      <c r="BS3" s="1728">
        <v>43070</v>
      </c>
      <c r="BT3" s="1728">
        <v>43101</v>
      </c>
      <c r="BU3" s="1728">
        <v>43132</v>
      </c>
      <c r="BV3" s="1728">
        <v>43160</v>
      </c>
      <c r="BW3" s="1728">
        <v>43191</v>
      </c>
      <c r="BX3" s="1728">
        <v>43221</v>
      </c>
      <c r="BY3" s="1729">
        <v>43252</v>
      </c>
      <c r="BZ3" s="1730">
        <v>43282</v>
      </c>
      <c r="CA3" s="1730">
        <v>43313</v>
      </c>
      <c r="CB3" s="1730">
        <v>43344</v>
      </c>
      <c r="CC3" s="1730">
        <v>43374</v>
      </c>
      <c r="CD3" s="1730">
        <v>43405</v>
      </c>
      <c r="CE3" s="1730">
        <v>43435</v>
      </c>
      <c r="CF3" s="1730">
        <v>43466</v>
      </c>
      <c r="CG3" s="1730">
        <v>43497</v>
      </c>
      <c r="CH3" s="1730">
        <v>43525</v>
      </c>
      <c r="CI3" s="1730">
        <v>43556</v>
      </c>
      <c r="CJ3" s="1730">
        <v>43586</v>
      </c>
      <c r="CK3" s="1730">
        <v>43617</v>
      </c>
      <c r="CL3" s="1730">
        <v>43647</v>
      </c>
      <c r="CM3" s="1730">
        <v>43678</v>
      </c>
      <c r="CN3" s="1730">
        <v>43709</v>
      </c>
      <c r="CO3" s="1730">
        <v>43739</v>
      </c>
      <c r="CP3" s="1730">
        <v>43770</v>
      </c>
      <c r="CQ3" s="1730">
        <v>43800</v>
      </c>
      <c r="CR3" s="1730">
        <v>43831</v>
      </c>
      <c r="CS3" s="1730">
        <v>43862</v>
      </c>
      <c r="CT3" s="1730">
        <v>43891</v>
      </c>
      <c r="CU3" s="1730">
        <v>43922</v>
      </c>
      <c r="CV3" s="1730">
        <v>43952</v>
      </c>
      <c r="CW3" s="1730">
        <v>43983</v>
      </c>
      <c r="CX3" s="1730">
        <v>44013</v>
      </c>
      <c r="CY3" s="1730">
        <v>44044</v>
      </c>
      <c r="CZ3" s="1730">
        <v>44075</v>
      </c>
      <c r="DA3" s="1730">
        <v>44105</v>
      </c>
      <c r="DB3" s="1730">
        <v>44136</v>
      </c>
      <c r="DC3" s="1730">
        <v>44166</v>
      </c>
      <c r="DD3" s="1730">
        <v>44197</v>
      </c>
      <c r="DE3" s="1730">
        <v>44228</v>
      </c>
    </row>
    <row r="4" spans="1:109" ht="16.5" x14ac:dyDescent="0.3">
      <c r="A4" s="1731" t="s">
        <v>3321</v>
      </c>
      <c r="B4" s="1732">
        <v>3784.9486335699999</v>
      </c>
      <c r="C4" s="1733">
        <v>4146.7953958849994</v>
      </c>
      <c r="D4" s="1733">
        <v>4022.084003985</v>
      </c>
      <c r="E4" s="1733">
        <v>3584.497060485</v>
      </c>
      <c r="F4" s="1733">
        <v>3225.2424225109999</v>
      </c>
      <c r="G4" s="1733">
        <v>3388.0164518410006</v>
      </c>
      <c r="H4" s="1733">
        <v>3213.4017549810055</v>
      </c>
      <c r="I4" s="1733">
        <v>3294.4372535110065</v>
      </c>
      <c r="J4" s="1733">
        <v>3154.4285983910063</v>
      </c>
      <c r="K4" s="1733">
        <v>3148.0892080410067</v>
      </c>
      <c r="L4" s="1733">
        <v>3345.1358636110058</v>
      </c>
      <c r="M4" s="1733">
        <v>3128.3774049100002</v>
      </c>
      <c r="N4" s="1733">
        <v>3203.3190910810063</v>
      </c>
      <c r="O4" s="1733">
        <v>3322.5468090010063</v>
      </c>
      <c r="P4" s="1733">
        <v>3313.392617461006</v>
      </c>
      <c r="Q4" s="1733">
        <v>3325.3249562447063</v>
      </c>
      <c r="R4" s="1733">
        <v>3428.9582647047064</v>
      </c>
      <c r="S4" s="1733">
        <v>3200.2595633639089</v>
      </c>
      <c r="T4" s="1733">
        <v>3427.7854060795316</v>
      </c>
      <c r="U4" s="1733">
        <v>3675.1366027608988</v>
      </c>
      <c r="V4" s="1733">
        <v>3458.5248819868975</v>
      </c>
      <c r="W4" s="1733">
        <v>3286.6199989168977</v>
      </c>
      <c r="X4" s="1733">
        <v>3316.0467721327036</v>
      </c>
      <c r="Y4" s="1733">
        <v>3201.0535848027043</v>
      </c>
      <c r="Z4" s="1733">
        <v>3244.2693786322957</v>
      </c>
      <c r="AA4" s="1733">
        <v>3209.5673300822955</v>
      </c>
      <c r="AB4" s="1733">
        <v>3372.8599289422968</v>
      </c>
      <c r="AC4" s="1733">
        <v>3262.1931688182876</v>
      </c>
      <c r="AD4" s="1733">
        <v>3357.269089338251</v>
      </c>
      <c r="AE4" s="1733">
        <v>3454.970170245861</v>
      </c>
      <c r="AF4" s="1733">
        <v>3199.8626864938701</v>
      </c>
      <c r="AG4" s="1733">
        <v>3611.2009549747509</v>
      </c>
      <c r="AH4" s="1733">
        <v>3738.534652824751</v>
      </c>
      <c r="AI4" s="1733">
        <v>3669.9878765200015</v>
      </c>
      <c r="AJ4" s="1733">
        <v>3829.0192880300006</v>
      </c>
      <c r="AK4" s="1733">
        <v>3696.6955143384366</v>
      </c>
      <c r="AL4" s="1733">
        <v>3877.2012400383878</v>
      </c>
      <c r="AM4" s="1733">
        <v>4057.4989944483882</v>
      </c>
      <c r="AN4" s="1733">
        <v>3787.1285439083886</v>
      </c>
      <c r="AO4" s="1733">
        <v>3805.8541573683879</v>
      </c>
      <c r="AP4" s="1733">
        <v>4098.195514651612</v>
      </c>
      <c r="AQ4" s="1733">
        <v>3667.253724035113</v>
      </c>
      <c r="AR4" s="1733">
        <v>3618.0046117023244</v>
      </c>
      <c r="AS4" s="1733">
        <v>3759.7951593273237</v>
      </c>
      <c r="AT4" s="1733">
        <v>3443.2439499577231</v>
      </c>
      <c r="AU4" s="1733">
        <v>3699.9854227800001</v>
      </c>
      <c r="AV4" s="1733">
        <v>3589.3408642577242</v>
      </c>
      <c r="AW4" s="1733">
        <v>3539.1884541786817</v>
      </c>
      <c r="AX4" s="1734">
        <v>3434.3436062520545</v>
      </c>
      <c r="AY4" s="1734">
        <v>3436.3616314499141</v>
      </c>
      <c r="AZ4" s="1734">
        <v>3330.2070528821923</v>
      </c>
      <c r="BA4" s="1734">
        <v>3342.136397937531</v>
      </c>
      <c r="BB4" s="1734">
        <v>3255.9114061509599</v>
      </c>
      <c r="BC4" s="1734">
        <v>3231.9418372969235</v>
      </c>
      <c r="BD4" s="1734">
        <v>3305.8552276699997</v>
      </c>
      <c r="BE4" s="1734">
        <v>3221.5421643699992</v>
      </c>
      <c r="BF4" s="1735">
        <v>3382.4812056800001</v>
      </c>
      <c r="BG4" s="1735">
        <v>3566.3286025253437</v>
      </c>
      <c r="BH4" s="1735">
        <v>3580.7706822065197</v>
      </c>
      <c r="BI4" s="1735">
        <v>3418.2423842825847</v>
      </c>
      <c r="BJ4" s="1735">
        <v>3346.9676388092034</v>
      </c>
      <c r="BK4" s="1735">
        <v>3290.9979959106026</v>
      </c>
      <c r="BL4" s="1735">
        <v>3481.8736139576454</v>
      </c>
      <c r="BM4" s="1735">
        <v>3372.4845592000429</v>
      </c>
      <c r="BN4" s="1735">
        <v>3193.7501008400004</v>
      </c>
      <c r="BO4" s="1735">
        <v>3183.0088155795152</v>
      </c>
      <c r="BP4" s="1735">
        <v>3255.9923272794731</v>
      </c>
      <c r="BQ4" s="1735">
        <v>3457.1440935294727</v>
      </c>
      <c r="BR4" s="1735">
        <v>3303.5069186194714</v>
      </c>
      <c r="BS4" s="1735">
        <v>3412.5936237753435</v>
      </c>
      <c r="BT4" s="1735">
        <v>3486.0294211585842</v>
      </c>
      <c r="BU4" s="1735">
        <v>3535.175439468585</v>
      </c>
      <c r="BV4" s="1735">
        <v>3433.8636157149781</v>
      </c>
      <c r="BW4" s="1735">
        <v>3388.134565612771</v>
      </c>
      <c r="BX4" s="1735">
        <v>3331.923867919978</v>
      </c>
      <c r="BY4" s="1736">
        <v>3237.1330915855106</v>
      </c>
      <c r="BZ4" s="1737">
        <v>3534.4659213856103</v>
      </c>
      <c r="CA4" s="1737">
        <v>3217.5155723172534</v>
      </c>
      <c r="CB4" s="1737">
        <v>3347.5619971200003</v>
      </c>
      <c r="CC4" s="1737">
        <v>2954.4473322599993</v>
      </c>
      <c r="CD4" s="1737">
        <v>2924.5198030900001</v>
      </c>
      <c r="CE4" s="1737">
        <v>2904.8976847799991</v>
      </c>
      <c r="CF4" s="1737">
        <v>3002.7589270400008</v>
      </c>
      <c r="CG4" s="1737">
        <v>2890.9727017300002</v>
      </c>
      <c r="CH4" s="1737">
        <v>2960.3916371599998</v>
      </c>
      <c r="CI4" s="1737">
        <v>5177.8026126500017</v>
      </c>
      <c r="CJ4" s="1737">
        <v>3257.1300759900009</v>
      </c>
      <c r="CK4" s="1737">
        <v>3233.3277186799987</v>
      </c>
      <c r="CL4" s="1737">
        <v>3377.4766460300007</v>
      </c>
      <c r="CM4" s="1737">
        <v>3467.4551905399994</v>
      </c>
      <c r="CN4" s="1737">
        <v>3573.971948129999</v>
      </c>
      <c r="CO4" s="1738">
        <v>3398.2836036400008</v>
      </c>
      <c r="CP4" s="1738">
        <v>3368.4167591</v>
      </c>
      <c r="CQ4" s="1738">
        <v>3511.7614057499991</v>
      </c>
      <c r="CR4" s="1738">
        <v>3245.9720668800001</v>
      </c>
      <c r="CS4" s="1738">
        <v>2590.1622581700008</v>
      </c>
      <c r="CT4" s="1738">
        <v>2818.9719614099999</v>
      </c>
      <c r="CU4" s="1738">
        <v>2713.8473133699999</v>
      </c>
      <c r="CV4" s="1738">
        <v>2765.6148307799999</v>
      </c>
      <c r="CW4" s="1738">
        <v>2866.9301137399989</v>
      </c>
      <c r="CX4" s="1738">
        <v>2688.5757228400003</v>
      </c>
      <c r="CY4" s="1738">
        <v>2618.9709778699998</v>
      </c>
      <c r="CZ4" s="1738">
        <v>2559.2510686999999</v>
      </c>
      <c r="DA4" s="1738">
        <v>2494.5765320100004</v>
      </c>
      <c r="DB4" s="1738">
        <v>2661.2007842200001</v>
      </c>
      <c r="DC4" s="1738">
        <v>2179.4268062000001</v>
      </c>
      <c r="DD4" s="1738">
        <v>2221.37669362</v>
      </c>
      <c r="DE4" s="1738">
        <v>2144.0418746299997</v>
      </c>
    </row>
    <row r="5" spans="1:109" ht="16.5" x14ac:dyDescent="0.3">
      <c r="A5" s="1731" t="s">
        <v>3322</v>
      </c>
      <c r="B5" s="1732">
        <v>9316.2234302199995</v>
      </c>
      <c r="C5" s="1733">
        <v>9415.8096210905005</v>
      </c>
      <c r="D5" s="1733">
        <v>9535.3307578904987</v>
      </c>
      <c r="E5" s="1733">
        <v>7634.3834235704999</v>
      </c>
      <c r="F5" s="1733">
        <v>7685.6638522344992</v>
      </c>
      <c r="G5" s="1733">
        <v>7769.0335341344999</v>
      </c>
      <c r="H5" s="1733">
        <v>7781.6829723244946</v>
      </c>
      <c r="I5" s="1733">
        <v>7825.2223860644945</v>
      </c>
      <c r="J5" s="1733">
        <v>7905.8672250044929</v>
      </c>
      <c r="K5" s="1733">
        <v>7949.0957587237699</v>
      </c>
      <c r="L5" s="1733">
        <v>8093.0274049682712</v>
      </c>
      <c r="M5" s="1733">
        <v>8105.9256304500004</v>
      </c>
      <c r="N5" s="1733">
        <v>8122.4054758394614</v>
      </c>
      <c r="O5" s="1733">
        <v>8173.5077580255911</v>
      </c>
      <c r="P5" s="1733">
        <v>8181.4418704855907</v>
      </c>
      <c r="Q5" s="1733">
        <v>8248.0292083418917</v>
      </c>
      <c r="R5" s="1733">
        <v>8327.257198237392</v>
      </c>
      <c r="S5" s="1733">
        <v>8362.6018428981879</v>
      </c>
      <c r="T5" s="1733">
        <v>8616.3561014105671</v>
      </c>
      <c r="U5" s="1733">
        <v>8540.2080518612001</v>
      </c>
      <c r="V5" s="1733">
        <v>8725.4808364296132</v>
      </c>
      <c r="W5" s="1733">
        <v>8992.3185840638089</v>
      </c>
      <c r="X5" s="1733">
        <v>9146.039682133809</v>
      </c>
      <c r="Y5" s="1733">
        <v>9175.2192890207971</v>
      </c>
      <c r="Z5" s="1733">
        <v>9165.592346084215</v>
      </c>
      <c r="AA5" s="1733">
        <v>9268.3452642042157</v>
      </c>
      <c r="AB5" s="1733">
        <v>9265.6731395319603</v>
      </c>
      <c r="AC5" s="1733">
        <v>9443.9182049919418</v>
      </c>
      <c r="AD5" s="1733">
        <v>9436.8506816582358</v>
      </c>
      <c r="AE5" s="1733">
        <v>9484.7520766305843</v>
      </c>
      <c r="AF5" s="1733">
        <v>9672.0489355405734</v>
      </c>
      <c r="AG5" s="1733">
        <v>9624.0057615456135</v>
      </c>
      <c r="AH5" s="1733">
        <v>9714.1897551355596</v>
      </c>
      <c r="AI5" s="1733">
        <v>9831.3831511399912</v>
      </c>
      <c r="AJ5" s="1733">
        <v>9827.8521064000015</v>
      </c>
      <c r="AK5" s="1733">
        <v>9877.0160043965298</v>
      </c>
      <c r="AL5" s="1733">
        <v>9829.7011622365717</v>
      </c>
      <c r="AM5" s="1733">
        <v>9871.1268300740157</v>
      </c>
      <c r="AN5" s="1733">
        <v>9952.575729425751</v>
      </c>
      <c r="AO5" s="1733">
        <v>9997.967484201452</v>
      </c>
      <c r="AP5" s="1733">
        <v>10008.43832362624</v>
      </c>
      <c r="AQ5" s="1733">
        <v>10011.175122769673</v>
      </c>
      <c r="AR5" s="1733">
        <v>10098.517125396067</v>
      </c>
      <c r="AS5" s="1733">
        <v>10207.617707772424</v>
      </c>
      <c r="AT5" s="1733">
        <v>10276.030584333654</v>
      </c>
      <c r="AU5" s="1733">
        <v>10275.747553329642</v>
      </c>
      <c r="AV5" s="1733">
        <v>10416.145620100175</v>
      </c>
      <c r="AW5" s="1733">
        <v>10420.027987303169</v>
      </c>
      <c r="AX5" s="1734">
        <v>10446.55052447</v>
      </c>
      <c r="AY5" s="1734">
        <v>10267.802319351869</v>
      </c>
      <c r="AZ5" s="1734">
        <v>10295.257761591469</v>
      </c>
      <c r="BA5" s="1734">
        <v>10406.18839023574</v>
      </c>
      <c r="BB5" s="1734">
        <v>10420.132125957958</v>
      </c>
      <c r="BC5" s="1734">
        <v>10486.575870950001</v>
      </c>
      <c r="BD5" s="1734">
        <v>10404.078447350003</v>
      </c>
      <c r="BE5" s="1734">
        <v>10455.245300459999</v>
      </c>
      <c r="BF5" s="1735">
        <v>10487.004091872937</v>
      </c>
      <c r="BG5" s="1735">
        <v>10595.847004370002</v>
      </c>
      <c r="BH5" s="1735">
        <v>10555.723294758551</v>
      </c>
      <c r="BI5" s="1735">
        <v>10564.848610890002</v>
      </c>
      <c r="BJ5" s="1735">
        <v>10585.225225872317</v>
      </c>
      <c r="BK5" s="1735">
        <v>10696.128538712366</v>
      </c>
      <c r="BL5" s="1735">
        <v>10693.562981864117</v>
      </c>
      <c r="BM5" s="1735">
        <v>10793.652550687009</v>
      </c>
      <c r="BN5" s="1735">
        <v>10821.048894110001</v>
      </c>
      <c r="BO5" s="1735">
        <v>10990.127980758189</v>
      </c>
      <c r="BP5" s="1735">
        <v>11161.601316493718</v>
      </c>
      <c r="BQ5" s="1735">
        <v>11086.740416211544</v>
      </c>
      <c r="BR5" s="1735">
        <v>11049.012123037299</v>
      </c>
      <c r="BS5" s="1735">
        <v>11130.687904006198</v>
      </c>
      <c r="BT5" s="1735">
        <v>10986.460070315505</v>
      </c>
      <c r="BU5" s="1735">
        <v>10928.236304384853</v>
      </c>
      <c r="BV5" s="1735">
        <v>10885.062431834207</v>
      </c>
      <c r="BW5" s="1735">
        <v>10804.267953934148</v>
      </c>
      <c r="BX5" s="1735">
        <v>10823.030231112705</v>
      </c>
      <c r="BY5" s="1736">
        <v>10891.283317666115</v>
      </c>
      <c r="BZ5" s="1737">
        <v>10753.64870686372</v>
      </c>
      <c r="CA5" s="1737">
        <v>10035.742398616119</v>
      </c>
      <c r="CB5" s="1737">
        <v>10128.934947061927</v>
      </c>
      <c r="CC5" s="1737">
        <v>10741.174664139999</v>
      </c>
      <c r="CD5" s="1737">
        <v>10784.08233904</v>
      </c>
      <c r="CE5" s="1737">
        <v>10880.33550273</v>
      </c>
      <c r="CF5" s="1737">
        <v>10845.40741473</v>
      </c>
      <c r="CG5" s="1737">
        <v>10841.094995360001</v>
      </c>
      <c r="CH5" s="1737">
        <v>10921.82078048</v>
      </c>
      <c r="CI5" s="1737">
        <v>10953.249745680001</v>
      </c>
      <c r="CJ5" s="1737">
        <v>11100.908133199999</v>
      </c>
      <c r="CK5" s="1737">
        <v>11307.71703166</v>
      </c>
      <c r="CL5" s="1737">
        <v>11304.880539899998</v>
      </c>
      <c r="CM5" s="1737">
        <v>11407.119554700001</v>
      </c>
      <c r="CN5" s="1737">
        <v>11418.316977</v>
      </c>
      <c r="CO5" s="1738">
        <v>11412.526587209999</v>
      </c>
      <c r="CP5" s="1738">
        <v>11479.616208559999</v>
      </c>
      <c r="CQ5" s="1738">
        <v>11533.463798950001</v>
      </c>
      <c r="CR5" s="1738">
        <v>11074.710026889999</v>
      </c>
      <c r="CS5" s="1738">
        <v>8382.0775073099994</v>
      </c>
      <c r="CT5" s="1738">
        <v>8287.3424818399999</v>
      </c>
      <c r="CU5" s="1738">
        <v>8194.4442972300003</v>
      </c>
      <c r="CV5" s="1738">
        <v>8151.1309433100005</v>
      </c>
      <c r="CW5" s="1738">
        <v>8087.8467201600006</v>
      </c>
      <c r="CX5" s="1738">
        <v>8198.1116782900008</v>
      </c>
      <c r="CY5" s="1738">
        <v>8210.9020460600004</v>
      </c>
      <c r="CZ5" s="1738">
        <v>8205.7690273500011</v>
      </c>
      <c r="DA5" s="1738">
        <v>8217.4175259399999</v>
      </c>
      <c r="DB5" s="1738">
        <v>8171.0251405400013</v>
      </c>
      <c r="DC5" s="1738">
        <v>8137.3519900699994</v>
      </c>
      <c r="DD5" s="1738">
        <v>8180.3463182900014</v>
      </c>
      <c r="DE5" s="1738">
        <v>8292.1547225899994</v>
      </c>
    </row>
    <row r="6" spans="1:109" ht="16.5" x14ac:dyDescent="0.3">
      <c r="A6" s="1731" t="s">
        <v>3323</v>
      </c>
      <c r="B6" s="1732">
        <v>1290.6051660000001</v>
      </c>
      <c r="C6" s="1733">
        <v>1277.0112658987998</v>
      </c>
      <c r="D6" s="1733">
        <v>1278.857266</v>
      </c>
      <c r="E6" s="1733">
        <v>1051.3130000000001</v>
      </c>
      <c r="F6" s="1733">
        <v>1106.2239999999999</v>
      </c>
      <c r="G6" s="1733">
        <v>1106.097</v>
      </c>
      <c r="H6" s="1733">
        <v>1105.9380000000001</v>
      </c>
      <c r="I6" s="1733">
        <v>1106.499</v>
      </c>
      <c r="J6" s="1733">
        <v>1186.9690000000001</v>
      </c>
      <c r="K6" s="1733">
        <v>1211.5940000000001</v>
      </c>
      <c r="L6" s="1733">
        <v>1212.627</v>
      </c>
      <c r="M6" s="1733">
        <v>1398.2760000000001</v>
      </c>
      <c r="N6" s="1733">
        <v>1399.2170000000001</v>
      </c>
      <c r="O6" s="1733">
        <v>1399.761</v>
      </c>
      <c r="P6" s="1733">
        <v>1193.356</v>
      </c>
      <c r="Q6" s="1733">
        <v>1130.297</v>
      </c>
      <c r="R6" s="1733">
        <v>1101.19</v>
      </c>
      <c r="S6" s="1733">
        <v>1057.5060000000001</v>
      </c>
      <c r="T6" s="1733">
        <v>1058.1569999999999</v>
      </c>
      <c r="U6" s="1733">
        <v>1110.588</v>
      </c>
      <c r="V6" s="1733">
        <v>1061.039</v>
      </c>
      <c r="W6" s="1733">
        <v>1061.634</v>
      </c>
      <c r="X6" s="1733">
        <v>1061.9880000000001</v>
      </c>
      <c r="Y6" s="1733">
        <v>957.51099999999997</v>
      </c>
      <c r="Z6" s="1733">
        <v>1007.919</v>
      </c>
      <c r="AA6" s="1733">
        <v>1110.106</v>
      </c>
      <c r="AB6" s="1733">
        <v>1135.75</v>
      </c>
      <c r="AC6" s="1733">
        <v>1168.5239999999999</v>
      </c>
      <c r="AD6" s="1733">
        <v>1173.8989999999999</v>
      </c>
      <c r="AE6" s="1733">
        <v>1173.9290000000001</v>
      </c>
      <c r="AF6" s="1733">
        <v>1128.962</v>
      </c>
      <c r="AG6" s="1733">
        <v>1153.1197500000001</v>
      </c>
      <c r="AH6" s="1733">
        <v>1099.771</v>
      </c>
      <c r="AI6" s="1733">
        <v>1093.9359999999999</v>
      </c>
      <c r="AJ6" s="1733">
        <v>1094.367</v>
      </c>
      <c r="AK6" s="1733">
        <v>1015.933</v>
      </c>
      <c r="AL6" s="1733">
        <v>939.09500000000003</v>
      </c>
      <c r="AM6" s="1733">
        <v>982.322</v>
      </c>
      <c r="AN6" s="1733">
        <v>1027.1479999999999</v>
      </c>
      <c r="AO6" s="1733">
        <v>838.95699999999999</v>
      </c>
      <c r="AP6" s="1733">
        <v>787.16300000000001</v>
      </c>
      <c r="AQ6" s="1733">
        <v>827.42700000000002</v>
      </c>
      <c r="AR6" s="1733">
        <v>826.66099999999994</v>
      </c>
      <c r="AS6" s="1733">
        <v>817.45899999999995</v>
      </c>
      <c r="AT6" s="1733">
        <v>819.81299999999999</v>
      </c>
      <c r="AU6" s="1733">
        <v>831.47699999999998</v>
      </c>
      <c r="AV6" s="1733">
        <v>831.27599999999995</v>
      </c>
      <c r="AW6" s="1733">
        <v>829.80799999999999</v>
      </c>
      <c r="AX6" s="1734">
        <v>832.09500000000003</v>
      </c>
      <c r="AY6" s="1734">
        <v>836.91200000000003</v>
      </c>
      <c r="AZ6" s="1734">
        <v>835.41600000000005</v>
      </c>
      <c r="BA6" s="1734">
        <v>815.03308300000003</v>
      </c>
      <c r="BB6" s="1734">
        <v>858.86400000000003</v>
      </c>
      <c r="BC6" s="1734">
        <v>859.16800000000001</v>
      </c>
      <c r="BD6" s="1734">
        <v>859.18100000000004</v>
      </c>
      <c r="BE6" s="1734">
        <v>860.077</v>
      </c>
      <c r="BF6" s="1735">
        <v>860.46299999999997</v>
      </c>
      <c r="BG6" s="1735">
        <v>860.46199999999999</v>
      </c>
      <c r="BH6" s="1735">
        <v>861.11</v>
      </c>
      <c r="BI6" s="1735">
        <v>861.55899999999997</v>
      </c>
      <c r="BJ6" s="1735">
        <v>861.86400000000003</v>
      </c>
      <c r="BK6" s="1735">
        <v>881.48500000000001</v>
      </c>
      <c r="BL6" s="1735">
        <v>850.40499999999997</v>
      </c>
      <c r="BM6" s="1735">
        <v>810.14</v>
      </c>
      <c r="BN6" s="1735">
        <v>809.48699999999997</v>
      </c>
      <c r="BO6" s="1735">
        <v>809.52</v>
      </c>
      <c r="BP6" s="1735">
        <v>809.47299999999996</v>
      </c>
      <c r="BQ6" s="1735">
        <v>729.78399999999999</v>
      </c>
      <c r="BR6" s="1735">
        <v>731.16200000000003</v>
      </c>
      <c r="BS6" s="1735">
        <v>731.67</v>
      </c>
      <c r="BT6" s="1735">
        <v>732.577</v>
      </c>
      <c r="BU6" s="1735">
        <v>732.44200000000001</v>
      </c>
      <c r="BV6" s="1735">
        <v>731.65599999999995</v>
      </c>
      <c r="BW6" s="1735">
        <v>679.86699999999996</v>
      </c>
      <c r="BX6" s="1735">
        <v>679.15099999999995</v>
      </c>
      <c r="BY6" s="1736">
        <v>598.44200000000001</v>
      </c>
      <c r="BZ6" s="1737">
        <v>556.83000000000004</v>
      </c>
      <c r="CA6" s="1737">
        <v>556.84500000000003</v>
      </c>
      <c r="CB6" s="1737">
        <v>34.301259999999999</v>
      </c>
      <c r="CC6" s="1737">
        <v>35.474803000000001</v>
      </c>
      <c r="CD6" s="1737">
        <v>34.104927000000004</v>
      </c>
      <c r="CE6" s="1737">
        <v>33.114283</v>
      </c>
      <c r="CF6" s="1737">
        <v>34.170343000000003</v>
      </c>
      <c r="CG6" s="1737">
        <v>34.697569000000001</v>
      </c>
      <c r="CH6" s="1737">
        <v>34.954011999999999</v>
      </c>
      <c r="CI6" s="1737">
        <v>35.728226999999997</v>
      </c>
      <c r="CJ6" s="1737">
        <v>35.321415000000002</v>
      </c>
      <c r="CK6" s="1737">
        <v>35.618599000000003</v>
      </c>
      <c r="CL6" s="1737">
        <v>34.930272000000002</v>
      </c>
      <c r="CM6" s="1737">
        <v>34.930272000000002</v>
      </c>
      <c r="CN6" s="1737">
        <v>34.930272000000002</v>
      </c>
      <c r="CO6" s="1738">
        <v>36.956513999999999</v>
      </c>
      <c r="CP6" s="1738">
        <v>36.956513999999999</v>
      </c>
      <c r="CQ6" s="1738">
        <v>36.956513999999999</v>
      </c>
      <c r="CR6" s="1738">
        <v>38.050826999999998</v>
      </c>
      <c r="CS6" s="1738">
        <v>38.965769000000002</v>
      </c>
      <c r="CT6" s="1738">
        <v>31.885622999999999</v>
      </c>
      <c r="CU6" s="1738">
        <v>33.37547</v>
      </c>
      <c r="CV6" s="1738">
        <v>36.303910999999999</v>
      </c>
      <c r="CW6" s="1738">
        <v>38.062595999999999</v>
      </c>
      <c r="CX6" s="1738">
        <v>36.976022</v>
      </c>
      <c r="CY6" s="1738">
        <v>36.976022</v>
      </c>
      <c r="CZ6" s="1738">
        <v>36.976022</v>
      </c>
      <c r="DA6" s="1738">
        <v>39.153762999999998</v>
      </c>
      <c r="DB6" s="1738">
        <v>39.558233999999999</v>
      </c>
      <c r="DC6" s="1738">
        <v>43.344686000000003</v>
      </c>
      <c r="DD6" s="1738">
        <v>43.774751000000002</v>
      </c>
      <c r="DE6" s="1738">
        <v>45.176014000000002</v>
      </c>
    </row>
    <row r="7" spans="1:109" ht="16.5" x14ac:dyDescent="0.3">
      <c r="A7" s="1731" t="s">
        <v>503</v>
      </c>
      <c r="B7" s="1732">
        <v>1049.5340839299993</v>
      </c>
      <c r="C7" s="1733">
        <v>1035.4049702700015</v>
      </c>
      <c r="D7" s="1733">
        <v>1040.5369035600033</v>
      </c>
      <c r="E7" s="1733">
        <v>1017.7621709900027</v>
      </c>
      <c r="F7" s="1733">
        <v>1053.8905977500001</v>
      </c>
      <c r="G7" s="1733">
        <v>1026.8778699199981</v>
      </c>
      <c r="H7" s="1733">
        <v>1029.0696868600005</v>
      </c>
      <c r="I7" s="1733">
        <v>1066.4551997700005</v>
      </c>
      <c r="J7" s="1733">
        <v>1035.9338482200012</v>
      </c>
      <c r="K7" s="1733">
        <v>1101.7836990000019</v>
      </c>
      <c r="L7" s="1733">
        <v>1101.4117712299994</v>
      </c>
      <c r="M7" s="1733">
        <v>1059.8975900900002</v>
      </c>
      <c r="N7" s="1733">
        <v>1144.7319792299995</v>
      </c>
      <c r="O7" s="1733">
        <v>1145.6658957799989</v>
      </c>
      <c r="P7" s="1733">
        <v>1034.1520761699983</v>
      </c>
      <c r="Q7" s="1733">
        <v>1024.829464619999</v>
      </c>
      <c r="R7" s="1733">
        <v>1116.2583365200005</v>
      </c>
      <c r="S7" s="1733">
        <v>1038.7184114700012</v>
      </c>
      <c r="T7" s="1733">
        <v>1128.2178182700004</v>
      </c>
      <c r="U7" s="1733">
        <v>1022.4848672200012</v>
      </c>
      <c r="V7" s="1733">
        <v>959.63591970000073</v>
      </c>
      <c r="W7" s="1733">
        <v>982.01230300999828</v>
      </c>
      <c r="X7" s="1733">
        <v>939.57567293000034</v>
      </c>
      <c r="Y7" s="1733">
        <v>939.52300000000002</v>
      </c>
      <c r="Z7" s="1733">
        <v>949.51946127000429</v>
      </c>
      <c r="AA7" s="1733">
        <v>944.67310577999501</v>
      </c>
      <c r="AB7" s="1733">
        <v>922.92985149999618</v>
      </c>
      <c r="AC7" s="1733">
        <v>925.58467952999501</v>
      </c>
      <c r="AD7" s="1733">
        <v>929.61111616999813</v>
      </c>
      <c r="AE7" s="1733">
        <v>927.90292083999634</v>
      </c>
      <c r="AF7" s="1733">
        <v>950.25936095999907</v>
      </c>
      <c r="AG7" s="1733">
        <v>947.22736095999903</v>
      </c>
      <c r="AH7" s="1733">
        <v>405.63400000000001</v>
      </c>
      <c r="AI7" s="1733">
        <v>973.7171097900009</v>
      </c>
      <c r="AJ7" s="1733">
        <v>2915.3857860599974</v>
      </c>
      <c r="AK7" s="1733">
        <v>914.95158881999964</v>
      </c>
      <c r="AL7" s="1733">
        <v>940.64749199000164</v>
      </c>
      <c r="AM7" s="1733">
        <v>898.06081856999776</v>
      </c>
      <c r="AN7" s="1733">
        <v>904.00015748000044</v>
      </c>
      <c r="AO7" s="1733">
        <v>923.54817405000017</v>
      </c>
      <c r="AP7" s="1733">
        <v>900.22477961999994</v>
      </c>
      <c r="AQ7" s="1733">
        <v>893.62689414000317</v>
      </c>
      <c r="AR7" s="1733">
        <v>889.35303468999575</v>
      </c>
      <c r="AS7" s="1733">
        <v>888.45204606999971</v>
      </c>
      <c r="AT7" s="1733">
        <v>886.67939750000187</v>
      </c>
      <c r="AU7" s="1733">
        <v>882.29426043999581</v>
      </c>
      <c r="AV7" s="1733">
        <v>867.77306620999627</v>
      </c>
      <c r="AW7" s="1733">
        <v>890.79272574999618</v>
      </c>
      <c r="AX7" s="1734">
        <v>865.89003259000015</v>
      </c>
      <c r="AY7" s="1734">
        <v>862.42203259000303</v>
      </c>
      <c r="AZ7" s="1734">
        <v>864.14684803000546</v>
      </c>
      <c r="BA7" s="1734">
        <v>832.32920728000545</v>
      </c>
      <c r="BB7" s="1734">
        <v>821.41062785000042</v>
      </c>
      <c r="BC7" s="1734">
        <v>809.73011337000366</v>
      </c>
      <c r="BD7" s="1734">
        <v>809.34795873999599</v>
      </c>
      <c r="BE7" s="1734">
        <v>805.44527805000405</v>
      </c>
      <c r="BF7" s="1735">
        <v>796.79824873999496</v>
      </c>
      <c r="BG7" s="1735">
        <v>784.50463398000522</v>
      </c>
      <c r="BH7" s="1735">
        <v>777.34836773000336</v>
      </c>
      <c r="BI7" s="1735">
        <v>806.32457499000077</v>
      </c>
      <c r="BJ7" s="1735">
        <v>759.17105713999933</v>
      </c>
      <c r="BK7" s="1735">
        <v>761.57717086000162</v>
      </c>
      <c r="BL7" s="1735">
        <v>753.41104232999896</v>
      </c>
      <c r="BM7" s="1735">
        <v>754.83266102999971</v>
      </c>
      <c r="BN7" s="1735">
        <v>743.80834210999967</v>
      </c>
      <c r="BO7" s="1735">
        <v>736.88053032000062</v>
      </c>
      <c r="BP7" s="1735">
        <v>736.79850226999565</v>
      </c>
      <c r="BQ7" s="1735">
        <v>728.58022912000558</v>
      </c>
      <c r="BR7" s="1735">
        <v>729.12772949999908</v>
      </c>
      <c r="BS7" s="1735">
        <v>708.40426999000169</v>
      </c>
      <c r="BT7" s="1735">
        <v>700.73462714000323</v>
      </c>
      <c r="BU7" s="1735">
        <v>699.36815859000012</v>
      </c>
      <c r="BV7" s="1735">
        <v>684.57219224999619</v>
      </c>
      <c r="BW7" s="1735">
        <v>678.17628963999846</v>
      </c>
      <c r="BX7" s="1735">
        <v>670.31701698999495</v>
      </c>
      <c r="BY7" s="1736">
        <v>661.88812798999686</v>
      </c>
      <c r="BZ7" s="1737">
        <v>643.95422869000345</v>
      </c>
      <c r="CA7" s="1737">
        <v>8758.9444633199982</v>
      </c>
      <c r="CB7" s="1737">
        <v>8931.7593750799988</v>
      </c>
      <c r="CC7" s="1737">
        <v>8359.4482119999993</v>
      </c>
      <c r="CD7" s="1737">
        <v>8649.1316550699994</v>
      </c>
      <c r="CE7" s="1737">
        <v>9435.271027069999</v>
      </c>
      <c r="CF7" s="1737">
        <v>9593.4583346700019</v>
      </c>
      <c r="CG7" s="1737">
        <v>9589.4959349599994</v>
      </c>
      <c r="CH7" s="1737">
        <v>9585.5187096499976</v>
      </c>
      <c r="CI7" s="1737">
        <v>9557.0524584100003</v>
      </c>
      <c r="CJ7" s="1737">
        <v>9771.0577860700032</v>
      </c>
      <c r="CK7" s="1737">
        <v>9934.0239732000045</v>
      </c>
      <c r="CL7" s="1737">
        <v>9955.8853331800001</v>
      </c>
      <c r="CM7" s="1737">
        <v>9981.711063849998</v>
      </c>
      <c r="CN7" s="1737">
        <v>10080.034618780002</v>
      </c>
      <c r="CO7" s="1738">
        <v>10195.415309740001</v>
      </c>
      <c r="CP7" s="1738">
        <v>10632.042160270001</v>
      </c>
      <c r="CQ7" s="1738">
        <v>11485.857830200004</v>
      </c>
      <c r="CR7" s="1738">
        <v>11700.614681569996</v>
      </c>
      <c r="CS7" s="1738">
        <v>154.03517099999999</v>
      </c>
      <c r="CT7" s="1738">
        <v>157.76047700000001</v>
      </c>
      <c r="CU7" s="1738">
        <v>143.24761599999999</v>
      </c>
      <c r="CV7" s="1738">
        <v>136.0367</v>
      </c>
      <c r="CW7" s="1738">
        <v>119.11210900000381</v>
      </c>
      <c r="CX7" s="1738">
        <v>117.69924400000382</v>
      </c>
      <c r="CY7" s="1738">
        <v>119.34532800000382</v>
      </c>
      <c r="CZ7" s="1738">
        <v>122.493312</v>
      </c>
      <c r="DA7" s="1738">
        <v>122.530125</v>
      </c>
      <c r="DB7" s="1738">
        <v>129.075661</v>
      </c>
      <c r="DC7" s="1738">
        <v>123.765981</v>
      </c>
      <c r="DD7" s="1738">
        <v>118.416479</v>
      </c>
      <c r="DE7" s="1738">
        <v>113.026855</v>
      </c>
    </row>
    <row r="8" spans="1:109" ht="16.5" x14ac:dyDescent="0.3">
      <c r="A8" s="1731" t="s">
        <v>3324</v>
      </c>
      <c r="B8" s="1732">
        <v>1753.9680650199998</v>
      </c>
      <c r="C8" s="1733">
        <v>1774.1520941600004</v>
      </c>
      <c r="D8" s="1733">
        <v>1787.8331137299999</v>
      </c>
      <c r="E8" s="1733">
        <v>1395.2307854299997</v>
      </c>
      <c r="F8" s="1733">
        <v>1472.85677018</v>
      </c>
      <c r="G8" s="1733">
        <v>1475.1329524554644</v>
      </c>
      <c r="H8" s="1733">
        <v>1467.34213931</v>
      </c>
      <c r="I8" s="1733">
        <v>1470.5541987900001</v>
      </c>
      <c r="J8" s="1733">
        <v>1491.4065421199998</v>
      </c>
      <c r="K8" s="1733">
        <v>1518.9228208700001</v>
      </c>
      <c r="L8" s="1733">
        <v>1594.0724050400001</v>
      </c>
      <c r="M8" s="1733">
        <v>1606.2662365599999</v>
      </c>
      <c r="N8" s="1733">
        <v>1605.2700167499995</v>
      </c>
      <c r="O8" s="1733">
        <v>1585.0209128299998</v>
      </c>
      <c r="P8" s="1733">
        <v>1581.5227964000001</v>
      </c>
      <c r="Q8" s="1733">
        <v>1594.7889929200001</v>
      </c>
      <c r="R8" s="1733">
        <v>1633.2042625899996</v>
      </c>
      <c r="S8" s="1733">
        <v>1628.5791776099998</v>
      </c>
      <c r="T8" s="1733">
        <v>1607.4693381700001</v>
      </c>
      <c r="U8" s="1733">
        <v>1580.6486043600003</v>
      </c>
      <c r="V8" s="1733">
        <v>1608.4649095600003</v>
      </c>
      <c r="W8" s="1733">
        <v>1604.9155631599999</v>
      </c>
      <c r="X8" s="1733">
        <v>1595.2074937100001</v>
      </c>
      <c r="Y8" s="1733">
        <v>1586.6967480300002</v>
      </c>
      <c r="Z8" s="1733">
        <v>1576.4994108699998</v>
      </c>
      <c r="AA8" s="1733">
        <v>1587.5429659400004</v>
      </c>
      <c r="AB8" s="1733">
        <v>1582.2983194999997</v>
      </c>
      <c r="AC8" s="1733">
        <v>1610.9319729000001</v>
      </c>
      <c r="AD8" s="1733">
        <v>1633.3828057500002</v>
      </c>
      <c r="AE8" s="1733">
        <v>1636.210760430793</v>
      </c>
      <c r="AF8" s="1733">
        <v>1689.0061177341456</v>
      </c>
      <c r="AG8" s="1733">
        <v>1683.9681872263866</v>
      </c>
      <c r="AH8" s="1733">
        <v>1728.4101491355852</v>
      </c>
      <c r="AI8" s="1733">
        <v>1749.15051756</v>
      </c>
      <c r="AJ8" s="1733">
        <v>1784.8334949700002</v>
      </c>
      <c r="AK8" s="1733">
        <v>1746.4247669700007</v>
      </c>
      <c r="AL8" s="1733">
        <v>1723.7254569800004</v>
      </c>
      <c r="AM8" s="1733">
        <v>1703.6596541400013</v>
      </c>
      <c r="AN8" s="1733">
        <v>1772.4242830200019</v>
      </c>
      <c r="AO8" s="1733">
        <v>1734.3680079200019</v>
      </c>
      <c r="AP8" s="1733">
        <v>1732.5763233996006</v>
      </c>
      <c r="AQ8" s="1733">
        <v>1738.1832551200009</v>
      </c>
      <c r="AR8" s="1733">
        <v>1759.5888913400015</v>
      </c>
      <c r="AS8" s="1733">
        <v>1767.1726364899998</v>
      </c>
      <c r="AT8" s="1733">
        <v>1785.8085636100016</v>
      </c>
      <c r="AU8" s="1733">
        <v>1771.8237305300022</v>
      </c>
      <c r="AV8" s="1733">
        <v>1774.7141900800025</v>
      </c>
      <c r="AW8" s="1733">
        <v>1750.6291802500009</v>
      </c>
      <c r="AX8" s="1734">
        <v>1765.3181984400001</v>
      </c>
      <c r="AY8" s="1734">
        <v>1778.51572848</v>
      </c>
      <c r="AZ8" s="1734">
        <v>1779.0533431599999</v>
      </c>
      <c r="BA8" s="1734">
        <v>1767.1911027200003</v>
      </c>
      <c r="BB8" s="1734">
        <v>1770.6957691399996</v>
      </c>
      <c r="BC8" s="1734">
        <v>1850.1265258600004</v>
      </c>
      <c r="BD8" s="1734">
        <v>1907.9891711700004</v>
      </c>
      <c r="BE8" s="1734">
        <v>1965.7905880699993</v>
      </c>
      <c r="BF8" s="1735">
        <v>1969.7836855899995</v>
      </c>
      <c r="BG8" s="1735">
        <v>2020.07404434</v>
      </c>
      <c r="BH8" s="1735">
        <v>2033.9373661200002</v>
      </c>
      <c r="BI8" s="1735">
        <v>2021.4640648399998</v>
      </c>
      <c r="BJ8" s="1735">
        <v>2051.7948176799996</v>
      </c>
      <c r="BK8" s="1735">
        <v>2040.7888594000003</v>
      </c>
      <c r="BL8" s="1735">
        <v>2053.5333177099997</v>
      </c>
      <c r="BM8" s="1735">
        <v>2097.8477168999998</v>
      </c>
      <c r="BN8" s="1735">
        <v>1963.8983324200001</v>
      </c>
      <c r="BO8" s="1735">
        <v>1953.9416905599996</v>
      </c>
      <c r="BP8" s="1735">
        <v>2107.2825110299996</v>
      </c>
      <c r="BQ8" s="1735">
        <v>1929.1298746099992</v>
      </c>
      <c r="BR8" s="1735">
        <v>1951.9851741</v>
      </c>
      <c r="BS8" s="1735">
        <v>1988.2734670100003</v>
      </c>
      <c r="BT8" s="1735">
        <v>2009.1717503879865</v>
      </c>
      <c r="BU8" s="1735">
        <v>2000.0690951354125</v>
      </c>
      <c r="BV8" s="1735">
        <v>1967.921119195413</v>
      </c>
      <c r="BW8" s="1735">
        <v>1969.9923339354114</v>
      </c>
      <c r="BX8" s="1735">
        <v>1972.5862931954121</v>
      </c>
      <c r="BY8" s="1736">
        <v>1988.853291895412</v>
      </c>
      <c r="BZ8" s="1737">
        <v>2037.8929519334995</v>
      </c>
      <c r="CA8" s="1737">
        <v>2093.6818314200004</v>
      </c>
      <c r="CB8" s="1737">
        <v>2102.3850738292358</v>
      </c>
      <c r="CC8" s="1737">
        <v>2085.2485445000002</v>
      </c>
      <c r="CD8" s="1737">
        <v>2079.3270957899999</v>
      </c>
      <c r="CE8" s="1737">
        <v>2121.1740398700003</v>
      </c>
      <c r="CF8" s="1737">
        <v>2114.5340962600003</v>
      </c>
      <c r="CG8" s="1737">
        <v>2110.9854613900002</v>
      </c>
      <c r="CH8" s="1737">
        <v>2129.1517925099997</v>
      </c>
      <c r="CI8" s="1737">
        <v>2100.8678946299997</v>
      </c>
      <c r="CJ8" s="1737">
        <v>2118.20864123</v>
      </c>
      <c r="CK8" s="1737">
        <v>2184.2538326499998</v>
      </c>
      <c r="CL8" s="1737">
        <v>2182.0527085999997</v>
      </c>
      <c r="CM8" s="1737">
        <v>2168.8708081499999</v>
      </c>
      <c r="CN8" s="1737">
        <v>2169.3520079600003</v>
      </c>
      <c r="CO8" s="1738">
        <v>2286.21979732</v>
      </c>
      <c r="CP8" s="1738">
        <v>2262.4907271399998</v>
      </c>
      <c r="CQ8" s="1738">
        <v>2210.4441525399998</v>
      </c>
      <c r="CR8" s="1738">
        <v>2132.2550996999994</v>
      </c>
      <c r="CS8" s="1738">
        <v>1561.80829505</v>
      </c>
      <c r="CT8" s="1738">
        <v>1548.6014849600001</v>
      </c>
      <c r="CU8" s="1738">
        <v>1537.0287342100005</v>
      </c>
      <c r="CV8" s="1738">
        <v>1517.6163643199998</v>
      </c>
      <c r="CW8" s="1738">
        <v>1483.1605060099998</v>
      </c>
      <c r="CX8" s="1738">
        <v>1461.80394871</v>
      </c>
      <c r="CY8" s="1738">
        <v>1434.3886450199998</v>
      </c>
      <c r="CZ8" s="1738">
        <v>1420.4574956999998</v>
      </c>
      <c r="DA8" s="1738">
        <v>1422.7599289000002</v>
      </c>
      <c r="DB8" s="1738">
        <v>1421.6200500600003</v>
      </c>
      <c r="DC8" s="1738">
        <v>1393.9033389200004</v>
      </c>
      <c r="DD8" s="1738">
        <v>1395.0342871299997</v>
      </c>
      <c r="DE8" s="1738">
        <v>1425.4449284599996</v>
      </c>
    </row>
    <row r="9" spans="1:109" ht="16.5" x14ac:dyDescent="0.3">
      <c r="A9" s="1731" t="s">
        <v>451</v>
      </c>
      <c r="B9" s="1732">
        <v>3615.5609109199995</v>
      </c>
      <c r="C9" s="1733">
        <v>3591.6548253400001</v>
      </c>
      <c r="D9" s="1733">
        <v>3469.77614696</v>
      </c>
      <c r="E9" s="1733">
        <v>2711.2755812099999</v>
      </c>
      <c r="F9" s="1733">
        <v>2822.6144497200007</v>
      </c>
      <c r="G9" s="1733">
        <v>2681.4932744534253</v>
      </c>
      <c r="H9" s="1733">
        <v>2726.8820131899997</v>
      </c>
      <c r="I9" s="1733">
        <v>2798.1972356799997</v>
      </c>
      <c r="J9" s="1733">
        <v>2723.2698446399995</v>
      </c>
      <c r="K9" s="1733">
        <v>2718.6264536499998</v>
      </c>
      <c r="L9" s="1733">
        <v>2999.4531696499989</v>
      </c>
      <c r="M9" s="1733">
        <v>3074.4410800299988</v>
      </c>
      <c r="N9" s="1733">
        <v>3047.1624065300002</v>
      </c>
      <c r="O9" s="1733">
        <v>3136.2570574599995</v>
      </c>
      <c r="P9" s="1733">
        <v>3092.3309591300003</v>
      </c>
      <c r="Q9" s="1733">
        <v>3105.6022608900003</v>
      </c>
      <c r="R9" s="1733">
        <v>3188.7636856999998</v>
      </c>
      <c r="S9" s="1733">
        <v>3189.1649630400011</v>
      </c>
      <c r="T9" s="1733">
        <v>3188.2292967999992</v>
      </c>
      <c r="U9" s="1733">
        <v>3216.6004821800002</v>
      </c>
      <c r="V9" s="1733">
        <v>3217.7280058900005</v>
      </c>
      <c r="W9" s="1733">
        <v>3258.1434047400003</v>
      </c>
      <c r="X9" s="1733">
        <v>3448.6695504000004</v>
      </c>
      <c r="Y9" s="1733">
        <v>3562.8312456199988</v>
      </c>
      <c r="Z9" s="1733">
        <v>3494.8946900800001</v>
      </c>
      <c r="AA9" s="1733">
        <v>3446.7721609599998</v>
      </c>
      <c r="AB9" s="1733">
        <v>3386.3477944199999</v>
      </c>
      <c r="AC9" s="1733">
        <v>3332.902685234656</v>
      </c>
      <c r="AD9" s="1733">
        <v>3373.7901256299992</v>
      </c>
      <c r="AE9" s="1733">
        <v>3338.8892463825368</v>
      </c>
      <c r="AF9" s="1733">
        <v>3538.4120660798635</v>
      </c>
      <c r="AG9" s="1733">
        <v>3459.2873462780199</v>
      </c>
      <c r="AH9" s="1733">
        <v>3960.929102158429</v>
      </c>
      <c r="AI9" s="1733">
        <v>3676.5465251399992</v>
      </c>
      <c r="AJ9" s="1733">
        <v>1918.3702627100001</v>
      </c>
      <c r="AK9" s="1733">
        <v>4101.9822124599987</v>
      </c>
      <c r="AL9" s="1733">
        <v>3974.5677442600004</v>
      </c>
      <c r="AM9" s="1733">
        <v>3907.3169374400004</v>
      </c>
      <c r="AN9" s="1733">
        <v>3932.8893692599986</v>
      </c>
      <c r="AO9" s="1733">
        <v>4071.0051506499985</v>
      </c>
      <c r="AP9" s="1733">
        <v>3970.4546269400007</v>
      </c>
      <c r="AQ9" s="1733">
        <v>3792.8778268299998</v>
      </c>
      <c r="AR9" s="1733">
        <v>3905.8351481799987</v>
      </c>
      <c r="AS9" s="1733">
        <v>4102.1663902500004</v>
      </c>
      <c r="AT9" s="1733">
        <v>4309.1927375200003</v>
      </c>
      <c r="AU9" s="1733">
        <v>4409.7743337169986</v>
      </c>
      <c r="AV9" s="1733">
        <v>5040.55307825</v>
      </c>
      <c r="AW9" s="1733">
        <v>5257.3123353199999</v>
      </c>
      <c r="AX9" s="1734">
        <v>5404.6482547279456</v>
      </c>
      <c r="AY9" s="1734">
        <v>5517.1750307478087</v>
      </c>
      <c r="AZ9" s="1734">
        <v>5794.3018848178081</v>
      </c>
      <c r="BA9" s="1734">
        <v>5799.6647953700012</v>
      </c>
      <c r="BB9" s="1734">
        <v>6049.0979057590403</v>
      </c>
      <c r="BC9" s="1734">
        <v>6235.9105228057606</v>
      </c>
      <c r="BD9" s="1734">
        <v>5854.078689500001</v>
      </c>
      <c r="BE9" s="1734">
        <v>6096.3414357699994</v>
      </c>
      <c r="BF9" s="1734">
        <v>6242.0639767800003</v>
      </c>
      <c r="BG9" s="1734">
        <v>6959.9584637746584</v>
      </c>
      <c r="BH9" s="1734">
        <v>6990.2804771100009</v>
      </c>
      <c r="BI9" s="1734">
        <v>6945.4745610999998</v>
      </c>
      <c r="BJ9" s="1734">
        <v>7018.6468945046627</v>
      </c>
      <c r="BK9" s="1734">
        <v>7205.4743059000039</v>
      </c>
      <c r="BL9" s="1734">
        <v>7215.9122242600024</v>
      </c>
      <c r="BM9" s="1734">
        <v>7240.9308674599997</v>
      </c>
      <c r="BN9" s="1734">
        <v>7340.3482645699987</v>
      </c>
      <c r="BO9" s="1734">
        <v>7313.0490872499986</v>
      </c>
      <c r="BP9" s="1734">
        <v>7036.4660422000006</v>
      </c>
      <c r="BQ9" s="1734">
        <v>7180.533444040002</v>
      </c>
      <c r="BR9" s="1734">
        <v>7340.0354730299996</v>
      </c>
      <c r="BS9" s="1734">
        <v>8036.3584187899969</v>
      </c>
      <c r="BT9" s="1734">
        <v>8010.254095250003</v>
      </c>
      <c r="BU9" s="1734">
        <v>7882.1737642000035</v>
      </c>
      <c r="BV9" s="1734">
        <v>7934.8145341399995</v>
      </c>
      <c r="BW9" s="1734">
        <v>7992.4139697523779</v>
      </c>
      <c r="BX9" s="1734">
        <v>8019.9271820499998</v>
      </c>
      <c r="BY9" s="1739">
        <v>8299.6088669300061</v>
      </c>
      <c r="BZ9" s="1740">
        <v>8131.7831726184786</v>
      </c>
      <c r="CA9" s="1740">
        <v>768.15630477999969</v>
      </c>
      <c r="CB9" s="1740">
        <v>957.1301575171999</v>
      </c>
      <c r="CC9" s="1740">
        <v>1353.0431392999999</v>
      </c>
      <c r="CD9" s="1740">
        <v>1366.08720842</v>
      </c>
      <c r="CE9" s="1740">
        <v>1410.8095556999999</v>
      </c>
      <c r="CF9" s="1740">
        <v>1358.3498900500001</v>
      </c>
      <c r="CG9" s="1740">
        <v>1344.1976070800001</v>
      </c>
      <c r="CH9" s="1740">
        <v>1290.3821467200003</v>
      </c>
      <c r="CI9" s="1740">
        <v>986.76968858000021</v>
      </c>
      <c r="CJ9" s="1740">
        <v>865.03184806000002</v>
      </c>
      <c r="CK9" s="1740">
        <v>731.97166060000006</v>
      </c>
      <c r="CL9" s="1740">
        <v>717.37302149000004</v>
      </c>
      <c r="CM9" s="1740">
        <v>423.60048712000003</v>
      </c>
      <c r="CN9" s="1740">
        <v>529.81110969000008</v>
      </c>
      <c r="CO9" s="1741">
        <v>447.93289992000007</v>
      </c>
      <c r="CP9" s="1741">
        <v>528.46085170999993</v>
      </c>
      <c r="CQ9" s="1741">
        <v>398.76389963999998</v>
      </c>
      <c r="CR9" s="1741">
        <v>407.26832591999982</v>
      </c>
      <c r="CS9" s="1741">
        <v>182.48846056000005</v>
      </c>
      <c r="CT9" s="1741">
        <v>197.16542909999995</v>
      </c>
      <c r="CU9" s="1741">
        <v>183.90454299999996</v>
      </c>
      <c r="CV9" s="1741">
        <v>181.75300367000003</v>
      </c>
      <c r="CW9" s="1741">
        <v>175.71409212000009</v>
      </c>
      <c r="CX9" s="1741">
        <v>168.98558159000001</v>
      </c>
      <c r="CY9" s="1741">
        <v>212.47395988999989</v>
      </c>
      <c r="CZ9" s="1741">
        <v>231.37985306999997</v>
      </c>
      <c r="DA9" s="1741">
        <v>235.61096356999994</v>
      </c>
      <c r="DB9" s="1741">
        <v>250.1513601499999</v>
      </c>
      <c r="DC9" s="1741">
        <v>269.5532668300001</v>
      </c>
      <c r="DD9" s="1741">
        <v>247.34199363000005</v>
      </c>
      <c r="DE9" s="1741">
        <v>262.98124150999996</v>
      </c>
    </row>
    <row r="10" spans="1:109" ht="17.25" thickBot="1" x14ac:dyDescent="0.35">
      <c r="A10" s="1742" t="s">
        <v>452</v>
      </c>
      <c r="B10" s="1743">
        <v>20810.840289659995</v>
      </c>
      <c r="C10" s="1744">
        <v>21240.828172644302</v>
      </c>
      <c r="D10" s="1744">
        <v>21134.4181921255</v>
      </c>
      <c r="E10" s="1744">
        <v>17394.462021685504</v>
      </c>
      <c r="F10" s="1744">
        <v>17366.4920923955</v>
      </c>
      <c r="G10" s="1744">
        <v>17446.651082804387</v>
      </c>
      <c r="H10" s="1744">
        <v>17324.316566665497</v>
      </c>
      <c r="I10" s="1744">
        <v>17561.3652738155</v>
      </c>
      <c r="J10" s="1744">
        <v>17497.875058375503</v>
      </c>
      <c r="K10" s="1744">
        <v>17648.11194028478</v>
      </c>
      <c r="L10" s="1744">
        <v>18345.727614499276</v>
      </c>
      <c r="M10" s="1744">
        <v>18373.183942039999</v>
      </c>
      <c r="N10" s="1744">
        <v>18522.105969430468</v>
      </c>
      <c r="O10" s="1744">
        <v>18762.759433096595</v>
      </c>
      <c r="P10" s="1744">
        <v>18396.196319646595</v>
      </c>
      <c r="Q10" s="1744">
        <v>18428.871883016596</v>
      </c>
      <c r="R10" s="1744">
        <v>18795.631747752101</v>
      </c>
      <c r="S10" s="1744">
        <v>18476.829958382099</v>
      </c>
      <c r="T10" s="1744">
        <v>19026.214960730096</v>
      </c>
      <c r="U10" s="1744">
        <v>19145.6666083821</v>
      </c>
      <c r="V10" s="1744">
        <v>19030.873553566511</v>
      </c>
      <c r="W10" s="1744">
        <v>19185.643853890706</v>
      </c>
      <c r="X10" s="1744">
        <v>19507.527171306516</v>
      </c>
      <c r="Y10" s="1744">
        <v>19422.834867473503</v>
      </c>
      <c r="Z10" s="1744">
        <v>19438.694286936516</v>
      </c>
      <c r="AA10" s="1744">
        <v>19567.006826966506</v>
      </c>
      <c r="AB10" s="1744">
        <v>19665.859033894252</v>
      </c>
      <c r="AC10" s="1744">
        <v>19744.054711474877</v>
      </c>
      <c r="AD10" s="1744">
        <v>19904.802818546483</v>
      </c>
      <c r="AE10" s="1744">
        <v>20016.654174529769</v>
      </c>
      <c r="AF10" s="1744">
        <v>20178.551166808451</v>
      </c>
      <c r="AG10" s="1744">
        <v>20478.809360984771</v>
      </c>
      <c r="AH10" s="1744">
        <v>20647.468659254326</v>
      </c>
      <c r="AI10" s="1744">
        <v>20994.721180149991</v>
      </c>
      <c r="AJ10" s="1744">
        <v>21369.827938169998</v>
      </c>
      <c r="AK10" s="1744">
        <v>21353.003086984969</v>
      </c>
      <c r="AL10" s="1744">
        <v>21284.93809550496</v>
      </c>
      <c r="AM10" s="1744">
        <v>21419.985234672407</v>
      </c>
      <c r="AN10" s="1744">
        <v>21376.166083094144</v>
      </c>
      <c r="AO10" s="1744">
        <v>21371.69997418984</v>
      </c>
      <c r="AP10" s="1744">
        <v>21497.052568237454</v>
      </c>
      <c r="AQ10" s="1744">
        <v>20930.54382289479</v>
      </c>
      <c r="AR10" s="1744">
        <v>21097.959811308388</v>
      </c>
      <c r="AS10" s="1744">
        <v>21542.662939909751</v>
      </c>
      <c r="AT10" s="1744">
        <v>21520.768232921379</v>
      </c>
      <c r="AU10" s="1744">
        <v>21871.10230079664</v>
      </c>
      <c r="AV10" s="1744">
        <v>22519.802818897897</v>
      </c>
      <c r="AW10" s="1744">
        <v>22687.758682801847</v>
      </c>
      <c r="AX10" s="1745">
        <v>22748.845616479997</v>
      </c>
      <c r="AY10" s="1745">
        <v>22699.188742619597</v>
      </c>
      <c r="AZ10" s="1745">
        <v>22898.382890481473</v>
      </c>
      <c r="BA10" s="1745">
        <v>22962.542976543278</v>
      </c>
      <c r="BB10" s="1745">
        <v>23176.111834857958</v>
      </c>
      <c r="BC10" s="1745">
        <v>23473.452870282686</v>
      </c>
      <c r="BD10" s="1745">
        <v>23140.530494430001</v>
      </c>
      <c r="BE10" s="1745">
        <v>23404.44176672</v>
      </c>
      <c r="BF10" s="1745">
        <v>23738.594208662929</v>
      </c>
      <c r="BG10" s="1745">
        <v>24787.174748990008</v>
      </c>
      <c r="BH10" s="1745">
        <v>24799.170187925076</v>
      </c>
      <c r="BI10" s="1745">
        <v>24617.913196102585</v>
      </c>
      <c r="BJ10" s="1745">
        <v>24623.669634006179</v>
      </c>
      <c r="BK10" s="1745">
        <v>24876.451870782974</v>
      </c>
      <c r="BL10" s="1745">
        <v>25048.698180121763</v>
      </c>
      <c r="BM10" s="1745">
        <v>25069.888355277049</v>
      </c>
      <c r="BN10" s="1745">
        <v>24872.34093405</v>
      </c>
      <c r="BO10" s="1745">
        <v>24986.528104467703</v>
      </c>
      <c r="BP10" s="1745">
        <v>25107.613699273188</v>
      </c>
      <c r="BQ10" s="1745">
        <v>25111.912057511021</v>
      </c>
      <c r="BR10" s="1745">
        <v>25104.829418286768</v>
      </c>
      <c r="BS10" s="1745">
        <v>26007.98768357154</v>
      </c>
      <c r="BT10" s="1745">
        <v>25925.226964252081</v>
      </c>
      <c r="BU10" s="1745">
        <v>25777.464761778854</v>
      </c>
      <c r="BV10" s="1745">
        <v>25637.889893134598</v>
      </c>
      <c r="BW10" s="1745">
        <v>25512.852112874705</v>
      </c>
      <c r="BX10" s="1745">
        <v>25496.935591268088</v>
      </c>
      <c r="BY10" s="1746">
        <v>25677.208696067042</v>
      </c>
      <c r="BZ10" s="1747">
        <v>25658.574981491311</v>
      </c>
      <c r="CA10" s="1747">
        <v>25430.885570453371</v>
      </c>
      <c r="CB10" s="1747">
        <v>25502.072810608362</v>
      </c>
      <c r="CC10" s="1747">
        <v>25528.836695199996</v>
      </c>
      <c r="CD10" s="1747">
        <v>25837.253028409999</v>
      </c>
      <c r="CE10" s="1747">
        <v>26785.602093149999</v>
      </c>
      <c r="CF10" s="1747">
        <v>26948.679005750007</v>
      </c>
      <c r="CG10" s="1747">
        <v>26811.444269520001</v>
      </c>
      <c r="CH10" s="1747">
        <v>26922.219078519996</v>
      </c>
      <c r="CI10" s="1747">
        <v>28811.470626949998</v>
      </c>
      <c r="CJ10" s="1747">
        <v>27147.657899550002</v>
      </c>
      <c r="CK10" s="1747">
        <v>27426.912815790005</v>
      </c>
      <c r="CL10" s="1747">
        <v>27572.598521199998</v>
      </c>
      <c r="CM10" s="1747">
        <v>27483.687376360002</v>
      </c>
      <c r="CN10" s="1747">
        <v>27806.416933559998</v>
      </c>
      <c r="CO10" s="1748">
        <v>27777.334711830001</v>
      </c>
      <c r="CP10" s="1748">
        <v>28307.983220779999</v>
      </c>
      <c r="CQ10" s="1748">
        <v>29177.247601080002</v>
      </c>
      <c r="CR10" s="1748">
        <v>28598.871027959991</v>
      </c>
      <c r="CS10" s="1748">
        <v>12909.53746109</v>
      </c>
      <c r="CT10" s="1748">
        <v>13041.727457309998</v>
      </c>
      <c r="CU10" s="1748">
        <v>12805.847973810003</v>
      </c>
      <c r="CV10" s="1748">
        <v>12788.455753080003</v>
      </c>
      <c r="CW10" s="1748">
        <v>12770.826137030002</v>
      </c>
      <c r="CX10" s="1748">
        <v>12672.152197430003</v>
      </c>
      <c r="CY10" s="1748">
        <v>12633.056978840004</v>
      </c>
      <c r="CZ10" s="1748">
        <v>12576.326778820003</v>
      </c>
      <c r="DA10" s="1748">
        <v>12532.04883842</v>
      </c>
      <c r="DB10" s="1748">
        <v>12672.631229970002</v>
      </c>
      <c r="DC10" s="1748">
        <v>12147.346069020001</v>
      </c>
      <c r="DD10" s="1748">
        <v>12206.290522670002</v>
      </c>
      <c r="DE10" s="1748">
        <v>12282.82563619</v>
      </c>
    </row>
    <row r="11" spans="1:109" ht="16.5" thickTop="1" x14ac:dyDescent="0.3">
      <c r="A11" s="1749"/>
      <c r="B11" s="1750"/>
      <c r="C11" s="1750"/>
      <c r="D11" s="1750"/>
      <c r="E11" s="1750"/>
      <c r="F11" s="1750"/>
      <c r="G11" s="1750"/>
      <c r="H11" s="1750"/>
      <c r="I11" s="1750"/>
      <c r="J11" s="1750"/>
      <c r="K11" s="1750"/>
      <c r="L11" s="1750"/>
      <c r="M11" s="1750"/>
      <c r="N11" s="1750"/>
      <c r="O11" s="1750"/>
      <c r="P11" s="1750"/>
      <c r="Q11" s="1750"/>
      <c r="R11" s="1750"/>
      <c r="S11" s="1750"/>
      <c r="T11" s="1750"/>
      <c r="U11" s="1750"/>
      <c r="V11" s="1750"/>
      <c r="W11" s="1750"/>
      <c r="X11" s="1750"/>
      <c r="Y11" s="1750"/>
      <c r="Z11" s="1750"/>
      <c r="AA11" s="1750"/>
      <c r="AB11" s="1750"/>
      <c r="AC11" s="1750"/>
      <c r="AD11" s="1750"/>
      <c r="AE11" s="1750"/>
      <c r="AF11" s="1750"/>
      <c r="AG11" s="1750"/>
      <c r="AH11" s="1750"/>
      <c r="AI11" s="1750"/>
      <c r="AJ11" s="1750"/>
      <c r="AK11" s="1750"/>
      <c r="AL11" s="1750"/>
      <c r="AM11" s="1750"/>
      <c r="AN11" s="1750"/>
      <c r="AO11" s="1750"/>
      <c r="AP11" s="1750"/>
      <c r="AQ11" s="1750"/>
      <c r="AR11" s="1750"/>
      <c r="AS11" s="1750"/>
      <c r="AT11" s="1750"/>
      <c r="AU11" s="1750"/>
      <c r="AV11" s="1750"/>
      <c r="AW11" s="1750"/>
      <c r="AX11" s="1750"/>
      <c r="AY11" s="1750"/>
      <c r="AZ11" s="1750"/>
      <c r="BA11" s="1750"/>
      <c r="BB11" s="1750"/>
      <c r="BC11" s="1750"/>
      <c r="BD11" s="1751"/>
      <c r="BE11" s="1751"/>
      <c r="BF11" s="1751"/>
      <c r="BG11" s="1751"/>
      <c r="BH11" s="1751"/>
      <c r="BI11" s="1750"/>
      <c r="BJ11" s="1750"/>
      <c r="BK11" s="1750"/>
      <c r="BL11" s="1750"/>
      <c r="BM11" s="1750"/>
      <c r="BN11" s="1750"/>
      <c r="BO11" s="1750"/>
      <c r="BP11" s="1750"/>
      <c r="BQ11" s="1750"/>
      <c r="BR11" s="1750"/>
      <c r="BS11" s="1750"/>
      <c r="BT11" s="1718"/>
      <c r="BU11" s="1718"/>
      <c r="BV11" s="1718"/>
      <c r="BW11" s="1718"/>
      <c r="BX11" s="1718"/>
    </row>
    <row r="12" spans="1:109" ht="16.5" thickBot="1" x14ac:dyDescent="0.35">
      <c r="A12" s="1752"/>
      <c r="B12" s="1753"/>
      <c r="C12" s="1753"/>
      <c r="D12" s="1753"/>
      <c r="E12" s="1753"/>
      <c r="F12" s="1753"/>
      <c r="G12" s="1753"/>
      <c r="H12" s="1753"/>
      <c r="I12" s="1753"/>
      <c r="J12" s="1753"/>
      <c r="K12" s="1753"/>
      <c r="L12" s="1753"/>
      <c r="M12" s="1753"/>
      <c r="N12" s="1753"/>
      <c r="O12" s="1753"/>
      <c r="P12" s="1753"/>
      <c r="Q12" s="1753"/>
      <c r="R12" s="1753"/>
      <c r="S12" s="1753"/>
      <c r="T12" s="1753"/>
      <c r="U12" s="1753"/>
      <c r="V12" s="1753"/>
      <c r="W12" s="1753"/>
      <c r="X12" s="1753"/>
      <c r="Y12" s="1753"/>
      <c r="Z12" s="1753"/>
      <c r="AA12" s="1753"/>
      <c r="AB12" s="1753"/>
      <c r="AC12" s="1753"/>
      <c r="AD12" s="1753"/>
      <c r="AE12" s="1753"/>
      <c r="AF12" s="1753"/>
      <c r="AG12" s="1753"/>
      <c r="AH12" s="1753"/>
      <c r="AI12" s="1753"/>
      <c r="AJ12" s="1753"/>
      <c r="AK12" s="1753"/>
      <c r="AL12" s="1753"/>
      <c r="AM12" s="1753"/>
      <c r="AN12" s="1753"/>
      <c r="AO12" s="1753"/>
      <c r="AP12" s="1753"/>
      <c r="AQ12" s="1753"/>
      <c r="AR12" s="1753"/>
      <c r="AS12" s="1753"/>
      <c r="AT12" s="1751"/>
      <c r="AU12" s="1751"/>
      <c r="AV12" s="1753"/>
      <c r="AW12" s="1753"/>
      <c r="AX12" s="1753"/>
      <c r="AY12" s="1753"/>
      <c r="AZ12" s="1753"/>
      <c r="BA12" s="1753"/>
      <c r="BB12" s="1753"/>
      <c r="BC12" s="1751"/>
      <c r="BD12" s="1753"/>
      <c r="BE12" s="1753"/>
      <c r="BF12" s="1753"/>
      <c r="BG12" s="1753"/>
      <c r="BH12" s="1753"/>
      <c r="BI12" s="1753"/>
      <c r="BJ12" s="1753"/>
      <c r="BK12" s="1753"/>
      <c r="BL12" s="1753"/>
      <c r="BM12" s="1753"/>
      <c r="BN12" s="1753"/>
      <c r="BO12" s="1753"/>
      <c r="BP12" s="1753"/>
      <c r="BQ12" s="1753"/>
      <c r="BR12" s="1753"/>
      <c r="BS12" s="1753"/>
      <c r="BT12" s="1753"/>
      <c r="BU12" s="1753"/>
      <c r="BV12" s="1753"/>
      <c r="BX12" s="1753"/>
      <c r="CL12" s="1724"/>
      <c r="CM12" s="1724"/>
      <c r="CN12" s="1724"/>
      <c r="CO12" s="1724"/>
      <c r="CP12" s="1724"/>
      <c r="CQ12" s="1724"/>
      <c r="CR12" s="1724"/>
      <c r="CS12" s="1724"/>
      <c r="CT12" s="1724"/>
      <c r="CU12" s="1724"/>
      <c r="CV12" s="1724"/>
      <c r="CW12" s="1724"/>
      <c r="CX12" s="1724"/>
      <c r="CY12" s="1724"/>
      <c r="CZ12" s="1724"/>
      <c r="DA12" s="1724"/>
      <c r="DB12" s="1724"/>
      <c r="DC12" s="1724"/>
      <c r="DD12" s="1724"/>
      <c r="DE12" s="1724" t="s">
        <v>29</v>
      </c>
    </row>
    <row r="13" spans="1:109" ht="17.25" thickTop="1" x14ac:dyDescent="0.3">
      <c r="A13" s="1725" t="s">
        <v>453</v>
      </c>
      <c r="B13" s="1726">
        <v>40940</v>
      </c>
      <c r="C13" s="1727">
        <v>40969</v>
      </c>
      <c r="D13" s="1727">
        <v>41000</v>
      </c>
      <c r="E13" s="1727">
        <v>41030</v>
      </c>
      <c r="F13" s="1727">
        <v>41061</v>
      </c>
      <c r="G13" s="1727">
        <v>41091</v>
      </c>
      <c r="H13" s="1727">
        <v>41122</v>
      </c>
      <c r="I13" s="1727">
        <v>41153</v>
      </c>
      <c r="J13" s="1727">
        <v>41183</v>
      </c>
      <c r="K13" s="1727">
        <v>41214</v>
      </c>
      <c r="L13" s="1727">
        <v>41244</v>
      </c>
      <c r="M13" s="1727">
        <v>41275</v>
      </c>
      <c r="N13" s="1727">
        <v>41306</v>
      </c>
      <c r="O13" s="1727">
        <v>41334</v>
      </c>
      <c r="P13" s="1727">
        <v>41365</v>
      </c>
      <c r="Q13" s="1727">
        <v>41395</v>
      </c>
      <c r="R13" s="1727">
        <v>41426</v>
      </c>
      <c r="S13" s="1727">
        <v>41456</v>
      </c>
      <c r="T13" s="1727">
        <v>41487</v>
      </c>
      <c r="U13" s="1727">
        <v>41518</v>
      </c>
      <c r="V13" s="1727">
        <v>41548</v>
      </c>
      <c r="W13" s="1727">
        <v>41579</v>
      </c>
      <c r="X13" s="1727">
        <v>41609</v>
      </c>
      <c r="Y13" s="1727">
        <v>41640</v>
      </c>
      <c r="Z13" s="1727">
        <v>41671</v>
      </c>
      <c r="AA13" s="1727">
        <v>41699</v>
      </c>
      <c r="AB13" s="1727">
        <v>41730</v>
      </c>
      <c r="AC13" s="1727">
        <v>41760</v>
      </c>
      <c r="AD13" s="1727">
        <v>41791</v>
      </c>
      <c r="AE13" s="1727">
        <v>41821</v>
      </c>
      <c r="AF13" s="1727">
        <v>41852</v>
      </c>
      <c r="AG13" s="1727">
        <v>41883</v>
      </c>
      <c r="AH13" s="1727">
        <v>41913</v>
      </c>
      <c r="AI13" s="1727">
        <v>41944</v>
      </c>
      <c r="AJ13" s="1727">
        <v>41974</v>
      </c>
      <c r="AK13" s="1727">
        <v>42005</v>
      </c>
      <c r="AL13" s="1727">
        <v>42036</v>
      </c>
      <c r="AM13" s="1727">
        <v>42064</v>
      </c>
      <c r="AN13" s="1727">
        <v>42095</v>
      </c>
      <c r="AO13" s="1727">
        <v>42125</v>
      </c>
      <c r="AP13" s="1727">
        <v>42156</v>
      </c>
      <c r="AQ13" s="1727">
        <v>42186</v>
      </c>
      <c r="AR13" s="1727">
        <v>42217</v>
      </c>
      <c r="AS13" s="1727">
        <v>42248</v>
      </c>
      <c r="AT13" s="1727">
        <v>42278</v>
      </c>
      <c r="AU13" s="1727">
        <v>42309</v>
      </c>
      <c r="AV13" s="1727">
        <v>42339</v>
      </c>
      <c r="AW13" s="1727">
        <v>42370</v>
      </c>
      <c r="AX13" s="1728">
        <v>42401</v>
      </c>
      <c r="AY13" s="1728">
        <v>42430</v>
      </c>
      <c r="AZ13" s="1728">
        <v>42461</v>
      </c>
      <c r="BA13" s="1728">
        <v>42491</v>
      </c>
      <c r="BB13" s="1728">
        <v>42522</v>
      </c>
      <c r="BC13" s="1728">
        <v>42552</v>
      </c>
      <c r="BD13" s="1728">
        <v>42583</v>
      </c>
      <c r="BE13" s="1728">
        <v>42644</v>
      </c>
      <c r="BF13" s="1728">
        <v>42675</v>
      </c>
      <c r="BG13" s="1728">
        <v>42705</v>
      </c>
      <c r="BH13" s="1728">
        <v>42736</v>
      </c>
      <c r="BI13" s="1728">
        <v>42767</v>
      </c>
      <c r="BJ13" s="1728">
        <v>42795</v>
      </c>
      <c r="BK13" s="1728">
        <v>42826</v>
      </c>
      <c r="BL13" s="1728">
        <v>42856</v>
      </c>
      <c r="BM13" s="1728">
        <v>42887</v>
      </c>
      <c r="BN13" s="1728">
        <v>42917</v>
      </c>
      <c r="BO13" s="1728">
        <v>42948</v>
      </c>
      <c r="BP13" s="1728">
        <v>42979</v>
      </c>
      <c r="BQ13" s="1728">
        <v>43009</v>
      </c>
      <c r="BR13" s="1728">
        <v>43040</v>
      </c>
      <c r="BS13" s="1728">
        <v>43070</v>
      </c>
      <c r="BT13" s="1728">
        <v>43101</v>
      </c>
      <c r="BU13" s="1728">
        <v>43132</v>
      </c>
      <c r="BV13" s="1728">
        <v>43160</v>
      </c>
      <c r="BW13" s="1728">
        <v>43191</v>
      </c>
      <c r="BX13" s="1728">
        <v>43221</v>
      </c>
      <c r="BY13" s="1729">
        <v>43252</v>
      </c>
      <c r="BZ13" s="1730">
        <v>43282</v>
      </c>
      <c r="CA13" s="1730">
        <v>43313</v>
      </c>
      <c r="CB13" s="1730">
        <v>43344</v>
      </c>
      <c r="CC13" s="1730">
        <v>43374</v>
      </c>
      <c r="CD13" s="1730">
        <v>43405</v>
      </c>
      <c r="CE13" s="1730">
        <v>43435</v>
      </c>
      <c r="CF13" s="1730">
        <v>43466</v>
      </c>
      <c r="CG13" s="1730">
        <v>43497</v>
      </c>
      <c r="CH13" s="1730">
        <v>43525</v>
      </c>
      <c r="CI13" s="1730">
        <v>43556</v>
      </c>
      <c r="CJ13" s="1730">
        <v>43586</v>
      </c>
      <c r="CK13" s="1730">
        <v>43617</v>
      </c>
      <c r="CL13" s="1730">
        <v>43647</v>
      </c>
      <c r="CM13" s="1730">
        <v>43678</v>
      </c>
      <c r="CN13" s="1730">
        <v>43709</v>
      </c>
      <c r="CO13" s="1730">
        <v>43739</v>
      </c>
      <c r="CP13" s="1730">
        <v>43770</v>
      </c>
      <c r="CQ13" s="1730">
        <v>43800</v>
      </c>
      <c r="CR13" s="1730">
        <v>43831</v>
      </c>
      <c r="CS13" s="1730">
        <v>43862</v>
      </c>
      <c r="CT13" s="1730">
        <v>43891</v>
      </c>
      <c r="CU13" s="1730">
        <v>43922</v>
      </c>
      <c r="CV13" s="1730">
        <v>43952</v>
      </c>
      <c r="CW13" s="1730">
        <v>43983</v>
      </c>
      <c r="CX13" s="1730">
        <v>44013</v>
      </c>
      <c r="CY13" s="1730">
        <v>44044</v>
      </c>
      <c r="CZ13" s="1730">
        <v>44075</v>
      </c>
      <c r="DA13" s="1730">
        <v>44105</v>
      </c>
      <c r="DB13" s="1730">
        <v>44136</v>
      </c>
      <c r="DC13" s="1730">
        <v>44166</v>
      </c>
      <c r="DD13" s="1730">
        <v>44197</v>
      </c>
      <c r="DE13" s="1730">
        <v>44228</v>
      </c>
    </row>
    <row r="14" spans="1:109" ht="16.5" x14ac:dyDescent="0.3">
      <c r="A14" s="1731" t="s">
        <v>3325</v>
      </c>
      <c r="B14" s="1754">
        <v>1746.58243204</v>
      </c>
      <c r="C14" s="1755">
        <v>1746.58243204</v>
      </c>
      <c r="D14" s="1755">
        <v>1746.5824324499997</v>
      </c>
      <c r="E14" s="1755">
        <v>1325.00000004</v>
      </c>
      <c r="F14" s="1755">
        <v>1325.00000004</v>
      </c>
      <c r="G14" s="1755">
        <v>1325.00000004</v>
      </c>
      <c r="H14" s="1755">
        <v>1325.00000004</v>
      </c>
      <c r="I14" s="1755">
        <v>1325.00000004</v>
      </c>
      <c r="J14" s="1755">
        <v>1325.00000004</v>
      </c>
      <c r="K14" s="1755">
        <v>1325.00000004</v>
      </c>
      <c r="L14" s="1755">
        <v>1325.00000004</v>
      </c>
      <c r="M14" s="1755">
        <v>1325.00000004</v>
      </c>
      <c r="N14" s="1755">
        <v>1325.00000004</v>
      </c>
      <c r="O14" s="1755">
        <v>1325.00000004</v>
      </c>
      <c r="P14" s="1755">
        <v>1325.00000004</v>
      </c>
      <c r="Q14" s="1755">
        <v>1325.00000004</v>
      </c>
      <c r="R14" s="1755">
        <v>1325.00000004</v>
      </c>
      <c r="S14" s="1755">
        <v>1325.00000004</v>
      </c>
      <c r="T14" s="1755">
        <v>1325.00000004</v>
      </c>
      <c r="U14" s="1755">
        <v>1325.00000004</v>
      </c>
      <c r="V14" s="1755">
        <v>1325.00000004</v>
      </c>
      <c r="W14" s="1755">
        <v>1325.00000004</v>
      </c>
      <c r="X14" s="1755">
        <v>1325.00000004</v>
      </c>
      <c r="Y14" s="1755">
        <v>1325.00000004</v>
      </c>
      <c r="Z14" s="1755">
        <v>1325.00000004</v>
      </c>
      <c r="AA14" s="1755">
        <v>1325.00000004</v>
      </c>
      <c r="AB14" s="1755">
        <v>1325.00000004</v>
      </c>
      <c r="AC14" s="1755">
        <v>1325.00000004</v>
      </c>
      <c r="AD14" s="1755">
        <v>1325.00000004</v>
      </c>
      <c r="AE14" s="1755">
        <v>1325.00000004</v>
      </c>
      <c r="AF14" s="1755">
        <v>1325.00000004</v>
      </c>
      <c r="AG14" s="1755">
        <v>1325.00000004</v>
      </c>
      <c r="AH14" s="1755">
        <v>1325.00000004</v>
      </c>
      <c r="AI14" s="1755">
        <v>1325.00000004</v>
      </c>
      <c r="AJ14" s="1755">
        <v>1325.00000004</v>
      </c>
      <c r="AK14" s="1755">
        <v>1325.00000004</v>
      </c>
      <c r="AL14" s="1755">
        <v>1475.00000004</v>
      </c>
      <c r="AM14" s="1755">
        <v>1475.00000004</v>
      </c>
      <c r="AN14" s="1755">
        <v>1475.00000004</v>
      </c>
      <c r="AO14" s="1755">
        <v>1475.00000004</v>
      </c>
      <c r="AP14" s="1755">
        <v>1475.00000004</v>
      </c>
      <c r="AQ14" s="1755">
        <v>1475.00000004</v>
      </c>
      <c r="AR14" s="1755">
        <v>1475.00000004</v>
      </c>
      <c r="AS14" s="1755">
        <v>1475.00000004</v>
      </c>
      <c r="AT14" s="1755">
        <v>1475.00000004</v>
      </c>
      <c r="AU14" s="1755">
        <v>1775.00000004</v>
      </c>
      <c r="AV14" s="1755">
        <v>1775.00000004</v>
      </c>
      <c r="AW14" s="1755">
        <v>1775.00000004</v>
      </c>
      <c r="AX14" s="1734">
        <v>1775.00000004</v>
      </c>
      <c r="AY14" s="1734">
        <v>1775.00000004</v>
      </c>
      <c r="AZ14" s="1734">
        <v>1775.00000004</v>
      </c>
      <c r="BA14" s="1734">
        <v>1775</v>
      </c>
      <c r="BB14" s="1734">
        <v>1825</v>
      </c>
      <c r="BC14" s="1734">
        <v>1825.00000004</v>
      </c>
      <c r="BD14" s="1734">
        <v>1825.00000004</v>
      </c>
      <c r="BE14" s="1734">
        <v>1825.00000004</v>
      </c>
      <c r="BF14" s="1735">
        <v>1825.00000004</v>
      </c>
      <c r="BG14" s="1735">
        <v>1975.00000004</v>
      </c>
      <c r="BH14" s="1735">
        <v>1975.00000004</v>
      </c>
      <c r="BI14" s="1735">
        <v>1975.00000004</v>
      </c>
      <c r="BJ14" s="1735">
        <v>1975.00000004</v>
      </c>
      <c r="BK14" s="1735">
        <v>1975.00000004</v>
      </c>
      <c r="BL14" s="1735">
        <v>1975.00000004</v>
      </c>
      <c r="BM14" s="1735">
        <v>1975.00000004</v>
      </c>
      <c r="BN14" s="1735">
        <v>1975.00000004</v>
      </c>
      <c r="BO14" s="1735">
        <v>1975.00000004</v>
      </c>
      <c r="BP14" s="1735">
        <v>2150.00000004</v>
      </c>
      <c r="BQ14" s="1735">
        <v>2150.00000004</v>
      </c>
      <c r="BR14" s="1735">
        <v>2150.00000004</v>
      </c>
      <c r="BS14" s="1735">
        <v>2150.00000004</v>
      </c>
      <c r="BT14" s="1735">
        <v>2150.00000004</v>
      </c>
      <c r="BU14" s="1735">
        <v>2150.00000004</v>
      </c>
      <c r="BV14" s="1735">
        <v>2150.00000004</v>
      </c>
      <c r="BW14" s="1735">
        <v>2150.00000004</v>
      </c>
      <c r="BX14" s="1735">
        <v>2150.00000004</v>
      </c>
      <c r="BY14" s="1736">
        <v>2350.00000004</v>
      </c>
      <c r="BZ14" s="1737">
        <v>2350.00000004</v>
      </c>
      <c r="CA14" s="1737">
        <v>2350.00000004</v>
      </c>
      <c r="CB14" s="1737">
        <v>2350.00000004</v>
      </c>
      <c r="CC14" s="1737">
        <v>2349.9867880000002</v>
      </c>
      <c r="CD14" s="1737">
        <v>2350.00000004</v>
      </c>
      <c r="CE14" s="1737">
        <v>2550.00000004</v>
      </c>
      <c r="CF14" s="1737">
        <v>2550.00000004</v>
      </c>
      <c r="CG14" s="1737">
        <v>2550.00000004</v>
      </c>
      <c r="CH14" s="1737">
        <v>2550.00000004</v>
      </c>
      <c r="CI14" s="1737">
        <v>2550.00000004</v>
      </c>
      <c r="CJ14" s="1737">
        <v>2550.00000004</v>
      </c>
      <c r="CK14" s="1737">
        <v>2550.00000004</v>
      </c>
      <c r="CL14" s="1737">
        <v>2550.00000004</v>
      </c>
      <c r="CM14" s="1737">
        <v>2350.00000004</v>
      </c>
      <c r="CN14" s="1737">
        <v>2350.00000004</v>
      </c>
      <c r="CO14" s="1738">
        <v>2350.00000004</v>
      </c>
      <c r="CP14" s="1738">
        <v>2550.00000004</v>
      </c>
      <c r="CQ14" s="1738">
        <v>2550.00000004</v>
      </c>
      <c r="CR14" s="1738">
        <v>1860.00000004</v>
      </c>
      <c r="CS14" s="1738">
        <v>1000</v>
      </c>
      <c r="CT14" s="1738">
        <v>800</v>
      </c>
      <c r="CU14" s="1738">
        <v>1000</v>
      </c>
      <c r="CV14" s="1738">
        <v>1000</v>
      </c>
      <c r="CW14" s="1738">
        <v>1000</v>
      </c>
      <c r="CX14" s="1738">
        <v>1000</v>
      </c>
      <c r="CY14" s="1738">
        <v>1000</v>
      </c>
      <c r="CZ14" s="1738">
        <v>1000</v>
      </c>
      <c r="DA14" s="1738">
        <v>1000</v>
      </c>
      <c r="DB14" s="1738">
        <v>1000</v>
      </c>
      <c r="DC14" s="1738">
        <v>1000</v>
      </c>
      <c r="DD14" s="1738">
        <v>1000</v>
      </c>
      <c r="DE14" s="1738">
        <v>1000</v>
      </c>
    </row>
    <row r="15" spans="1:109" ht="16.5" x14ac:dyDescent="0.3">
      <c r="A15" s="1731" t="s">
        <v>3326</v>
      </c>
      <c r="B15" s="1754">
        <v>599.53232722149994</v>
      </c>
      <c r="C15" s="1755">
        <v>597.48768222150011</v>
      </c>
      <c r="D15" s="1755">
        <v>585.08768969800064</v>
      </c>
      <c r="E15" s="1755">
        <v>550.85495347150015</v>
      </c>
      <c r="F15" s="1755">
        <v>550.85495377149937</v>
      </c>
      <c r="G15" s="1755">
        <v>645.15164702100037</v>
      </c>
      <c r="H15" s="1755">
        <v>646.24856795400092</v>
      </c>
      <c r="I15" s="1755">
        <v>672.13719595400096</v>
      </c>
      <c r="J15" s="1755">
        <v>719.21607130400037</v>
      </c>
      <c r="K15" s="1755">
        <v>719.21607129400115</v>
      </c>
      <c r="L15" s="1755">
        <v>694.21606729400105</v>
      </c>
      <c r="M15" s="1755">
        <v>670.71247913400077</v>
      </c>
      <c r="N15" s="1755">
        <v>670.71248195892997</v>
      </c>
      <c r="O15" s="1755">
        <v>670.71248957391742</v>
      </c>
      <c r="P15" s="1755">
        <v>670.71248505391691</v>
      </c>
      <c r="Q15" s="1755">
        <v>660.71248457391744</v>
      </c>
      <c r="R15" s="1755">
        <v>610.71248834191704</v>
      </c>
      <c r="S15" s="1755">
        <v>734.33972089841654</v>
      </c>
      <c r="T15" s="1755">
        <v>733.24190232691672</v>
      </c>
      <c r="U15" s="1755">
        <v>733.7838401344161</v>
      </c>
      <c r="V15" s="1755">
        <v>782.94232321041534</v>
      </c>
      <c r="W15" s="1755">
        <v>782.85444522441719</v>
      </c>
      <c r="X15" s="1755">
        <v>752.85457930648761</v>
      </c>
      <c r="Y15" s="1755">
        <v>763.24215569149976</v>
      </c>
      <c r="Z15" s="1755">
        <v>763.24215869149975</v>
      </c>
      <c r="AA15" s="1755">
        <v>763.24215869149975</v>
      </c>
      <c r="AB15" s="1755">
        <v>748.24215869149975</v>
      </c>
      <c r="AC15" s="1755">
        <v>748.32769254350285</v>
      </c>
      <c r="AD15" s="1755">
        <v>747.54909254350275</v>
      </c>
      <c r="AE15" s="1755">
        <v>773.27414996748257</v>
      </c>
      <c r="AF15" s="1755">
        <v>795.52384592534258</v>
      </c>
      <c r="AG15" s="1755">
        <v>793.82143868338437</v>
      </c>
      <c r="AH15" s="1755">
        <v>860.00679545936248</v>
      </c>
      <c r="AI15" s="1755">
        <v>866.69740693486267</v>
      </c>
      <c r="AJ15" s="1755">
        <v>832.47084905478573</v>
      </c>
      <c r="AK15" s="1755">
        <v>833.7203840475006</v>
      </c>
      <c r="AL15" s="1755">
        <v>832.06366670750049</v>
      </c>
      <c r="AM15" s="1755">
        <v>832.4695897075004</v>
      </c>
      <c r="AN15" s="1755">
        <v>832.06366825008206</v>
      </c>
      <c r="AO15" s="1755">
        <v>832.06366843008232</v>
      </c>
      <c r="AP15" s="1755">
        <v>833.32054886750029</v>
      </c>
      <c r="AQ15" s="1755">
        <v>771.86210399964807</v>
      </c>
      <c r="AR15" s="1755">
        <v>785.97295392969988</v>
      </c>
      <c r="AS15" s="1755">
        <v>770.83561280299853</v>
      </c>
      <c r="AT15" s="1755">
        <v>814.82260084253028</v>
      </c>
      <c r="AU15" s="1755">
        <v>809.20022965300086</v>
      </c>
      <c r="AV15" s="1755">
        <v>808.7943096896505</v>
      </c>
      <c r="AW15" s="1755">
        <v>831.23117294492624</v>
      </c>
      <c r="AX15" s="1734">
        <v>831.23116803964899</v>
      </c>
      <c r="AY15" s="1734">
        <v>831.23116803965002</v>
      </c>
      <c r="AZ15" s="1734">
        <v>831.23116816365052</v>
      </c>
      <c r="BA15" s="1734">
        <v>819.23116751314922</v>
      </c>
      <c r="BB15" s="1734">
        <v>819.23116751314922</v>
      </c>
      <c r="BC15" s="1734">
        <v>847.19829774964808</v>
      </c>
      <c r="BD15" s="1734">
        <v>634.12934612630363</v>
      </c>
      <c r="BE15" s="1734">
        <v>659.80150435696885</v>
      </c>
      <c r="BF15" s="1735">
        <v>659.80147525396637</v>
      </c>
      <c r="BG15" s="1735">
        <v>659.80147510061363</v>
      </c>
      <c r="BH15" s="1735">
        <v>671.07288027696802</v>
      </c>
      <c r="BI15" s="1735">
        <v>668.57317798975748</v>
      </c>
      <c r="BJ15" s="1735">
        <v>668.57317774810792</v>
      </c>
      <c r="BK15" s="1735">
        <v>668.57317774810792</v>
      </c>
      <c r="BL15" s="1735">
        <v>668.57519103810785</v>
      </c>
      <c r="BM15" s="1735">
        <v>667.74699060810849</v>
      </c>
      <c r="BN15" s="1735">
        <v>627.73927389179801</v>
      </c>
      <c r="BO15" s="1735">
        <v>623.63595936744684</v>
      </c>
      <c r="BP15" s="1735">
        <v>646.160986537447</v>
      </c>
      <c r="BQ15" s="1735">
        <v>645.51458674544904</v>
      </c>
      <c r="BR15" s="1735">
        <v>645.97069004545017</v>
      </c>
      <c r="BS15" s="1735">
        <v>736.02729373544889</v>
      </c>
      <c r="BT15" s="1735">
        <v>741.86641447545242</v>
      </c>
      <c r="BU15" s="1735">
        <v>742.28299121699524</v>
      </c>
      <c r="BV15" s="1735">
        <v>742.3659997070198</v>
      </c>
      <c r="BW15" s="1735">
        <v>742.37109340658947</v>
      </c>
      <c r="BX15" s="1735">
        <v>743.00982729658892</v>
      </c>
      <c r="BY15" s="1736">
        <v>743.00982592658806</v>
      </c>
      <c r="BZ15" s="1737">
        <v>725.28222232658766</v>
      </c>
      <c r="CA15" s="1737">
        <v>729.46949401523023</v>
      </c>
      <c r="CB15" s="1737">
        <v>745.4181760313644</v>
      </c>
      <c r="CC15" s="1737">
        <v>684.04040308999822</v>
      </c>
      <c r="CD15" s="1737">
        <v>934.8544641299992</v>
      </c>
      <c r="CE15" s="1737">
        <v>889.03632279999738</v>
      </c>
      <c r="CF15" s="1737">
        <v>906.98005563999561</v>
      </c>
      <c r="CG15" s="1737">
        <v>894.10478247999959</v>
      </c>
      <c r="CH15" s="1737">
        <v>885.43462012000089</v>
      </c>
      <c r="CI15" s="1737">
        <v>894.10478268000031</v>
      </c>
      <c r="CJ15" s="1737">
        <v>894.10478268000031</v>
      </c>
      <c r="CK15" s="1737">
        <v>886.61161057999993</v>
      </c>
      <c r="CL15" s="1737">
        <v>1014.2556434899998</v>
      </c>
      <c r="CM15" s="1737">
        <v>1168.5206182900008</v>
      </c>
      <c r="CN15" s="1737">
        <v>1280.2511898500022</v>
      </c>
      <c r="CO15" s="1738">
        <v>1298.7462345800018</v>
      </c>
      <c r="CP15" s="1738">
        <v>1168.8941123500003</v>
      </c>
      <c r="CQ15" s="1738">
        <v>1127.5642732800006</v>
      </c>
      <c r="CR15" s="1738">
        <v>1571.9663310799999</v>
      </c>
      <c r="CS15" s="1738">
        <v>656.57499901999859</v>
      </c>
      <c r="CT15" s="1738">
        <v>856.57499901999859</v>
      </c>
      <c r="CU15" s="1738">
        <v>656.57499901999859</v>
      </c>
      <c r="CV15" s="1738">
        <v>656.57499901999859</v>
      </c>
      <c r="CW15" s="1738">
        <v>654.03009902000042</v>
      </c>
      <c r="CX15" s="1738">
        <v>697.10580215000152</v>
      </c>
      <c r="CY15" s="1738">
        <v>701.41517633000183</v>
      </c>
      <c r="CZ15" s="1738">
        <v>760.99380193000002</v>
      </c>
      <c r="DA15" s="1738">
        <v>746.30348192999872</v>
      </c>
      <c r="DB15" s="1738">
        <v>764.70898857000009</v>
      </c>
      <c r="DC15" s="1738">
        <v>771.70426849000205</v>
      </c>
      <c r="DD15" s="1738">
        <v>809.65184804999956</v>
      </c>
      <c r="DE15" s="1738">
        <v>777.21471474999908</v>
      </c>
    </row>
    <row r="16" spans="1:109" ht="16.5" x14ac:dyDescent="0.3">
      <c r="A16" s="1731" t="s">
        <v>3327</v>
      </c>
      <c r="B16" s="1754">
        <v>0</v>
      </c>
      <c r="C16" s="1755">
        <v>0</v>
      </c>
      <c r="D16" s="1755">
        <v>0</v>
      </c>
      <c r="E16" s="1755">
        <v>0</v>
      </c>
      <c r="F16" s="1755">
        <v>0</v>
      </c>
      <c r="G16" s="1755">
        <v>0</v>
      </c>
      <c r="H16" s="1755">
        <v>0</v>
      </c>
      <c r="I16" s="1755">
        <v>0</v>
      </c>
      <c r="J16" s="1755">
        <v>0</v>
      </c>
      <c r="K16" s="1755">
        <v>0</v>
      </c>
      <c r="L16" s="1755">
        <v>0</v>
      </c>
      <c r="M16" s="1755">
        <v>0</v>
      </c>
      <c r="N16" s="1755">
        <v>0</v>
      </c>
      <c r="O16" s="1755">
        <v>0</v>
      </c>
      <c r="P16" s="1755">
        <v>0</v>
      </c>
      <c r="Q16" s="1755">
        <v>0</v>
      </c>
      <c r="R16" s="1755">
        <v>0</v>
      </c>
      <c r="S16" s="1755">
        <v>0</v>
      </c>
      <c r="T16" s="1755">
        <v>0</v>
      </c>
      <c r="U16" s="1755">
        <v>0</v>
      </c>
      <c r="V16" s="1755">
        <v>0</v>
      </c>
      <c r="W16" s="1755">
        <v>0</v>
      </c>
      <c r="X16" s="1755">
        <v>0</v>
      </c>
      <c r="Y16" s="1755">
        <v>0</v>
      </c>
      <c r="Z16" s="1755">
        <v>0</v>
      </c>
      <c r="AA16" s="1755">
        <v>0</v>
      </c>
      <c r="AB16" s="1755">
        <v>0</v>
      </c>
      <c r="AC16" s="1755">
        <v>0</v>
      </c>
      <c r="AD16" s="1755">
        <v>0</v>
      </c>
      <c r="AE16" s="1755">
        <v>0</v>
      </c>
      <c r="AF16" s="1755">
        <v>0</v>
      </c>
      <c r="AG16" s="1755">
        <v>0</v>
      </c>
      <c r="AH16" s="1755">
        <v>0</v>
      </c>
      <c r="AI16" s="1755">
        <v>0</v>
      </c>
      <c r="AJ16" s="1755">
        <v>0</v>
      </c>
      <c r="AK16" s="1755">
        <v>0</v>
      </c>
      <c r="AL16" s="1755">
        <v>0</v>
      </c>
      <c r="AM16" s="1755">
        <v>0</v>
      </c>
      <c r="AN16" s="1755">
        <v>0</v>
      </c>
      <c r="AO16" s="1755">
        <v>0</v>
      </c>
      <c r="AP16" s="1755">
        <v>0</v>
      </c>
      <c r="AQ16" s="1755">
        <v>0</v>
      </c>
      <c r="AR16" s="1755">
        <v>0</v>
      </c>
      <c r="AS16" s="1755">
        <v>0</v>
      </c>
      <c r="AT16" s="1755">
        <v>0</v>
      </c>
      <c r="AU16" s="1755">
        <v>0</v>
      </c>
      <c r="AV16" s="1755">
        <v>0</v>
      </c>
      <c r="AW16" s="1755">
        <v>0</v>
      </c>
      <c r="AX16" s="1734">
        <v>0</v>
      </c>
      <c r="AY16" s="1734">
        <v>0</v>
      </c>
      <c r="AZ16" s="1734">
        <v>0</v>
      </c>
      <c r="BA16" s="1734">
        <v>0</v>
      </c>
      <c r="BB16" s="1734">
        <v>0</v>
      </c>
      <c r="BC16" s="1734">
        <v>0</v>
      </c>
      <c r="BD16" s="1734">
        <v>0</v>
      </c>
      <c r="BE16" s="1734">
        <v>0</v>
      </c>
      <c r="BF16" s="1735">
        <v>0</v>
      </c>
      <c r="BG16" s="1735">
        <v>0</v>
      </c>
      <c r="BH16" s="1735">
        <v>0</v>
      </c>
      <c r="BI16" s="1735">
        <v>0</v>
      </c>
      <c r="BJ16" s="1735">
        <v>0</v>
      </c>
      <c r="BK16" s="1735">
        <v>0</v>
      </c>
      <c r="BL16" s="1735">
        <v>0</v>
      </c>
      <c r="BM16" s="1735">
        <v>0</v>
      </c>
      <c r="BN16" s="1735">
        <v>0</v>
      </c>
      <c r="BO16" s="1735">
        <v>0</v>
      </c>
      <c r="BP16" s="1735">
        <v>0</v>
      </c>
      <c r="BQ16" s="1735">
        <v>0</v>
      </c>
      <c r="BR16" s="1735">
        <v>0</v>
      </c>
      <c r="BS16" s="1735">
        <v>0</v>
      </c>
      <c r="BT16" s="1735">
        <v>0</v>
      </c>
      <c r="BU16" s="1735">
        <v>0</v>
      </c>
      <c r="BV16" s="1735">
        <v>0</v>
      </c>
      <c r="BW16" s="1735">
        <v>0</v>
      </c>
      <c r="BX16" s="1735">
        <v>0</v>
      </c>
      <c r="BY16" s="1736">
        <v>0</v>
      </c>
      <c r="BZ16" s="1737">
        <v>0</v>
      </c>
      <c r="CA16" s="1737">
        <v>0</v>
      </c>
      <c r="CB16" s="1737">
        <v>0</v>
      </c>
      <c r="CC16" s="1756">
        <v>1219.0999999999999</v>
      </c>
      <c r="CD16" s="1756">
        <v>1397</v>
      </c>
      <c r="CE16" s="1756">
        <v>1396</v>
      </c>
      <c r="CF16" s="1756">
        <v>2264</v>
      </c>
      <c r="CG16" s="1756">
        <v>2234</v>
      </c>
      <c r="CH16" s="1756">
        <v>1785</v>
      </c>
      <c r="CI16" s="1756">
        <v>1734</v>
      </c>
      <c r="CJ16" s="1757">
        <v>2123</v>
      </c>
      <c r="CK16" s="1757">
        <v>1897</v>
      </c>
      <c r="CL16" s="1757">
        <v>1438</v>
      </c>
      <c r="CM16" s="1757">
        <v>1918</v>
      </c>
      <c r="CN16" s="1757">
        <v>2139</v>
      </c>
      <c r="CO16" s="1738">
        <v>2397</v>
      </c>
      <c r="CP16" s="1738">
        <v>3097</v>
      </c>
      <c r="CQ16" s="1738">
        <v>3877.1078760999999</v>
      </c>
      <c r="CR16" s="1738">
        <v>4178.0000705000002</v>
      </c>
      <c r="CS16" s="1738">
        <v>0</v>
      </c>
      <c r="CT16" s="1738">
        <v>0</v>
      </c>
      <c r="CU16" s="1738">
        <v>0</v>
      </c>
      <c r="CV16" s="1738">
        <v>0</v>
      </c>
      <c r="CW16" s="1738">
        <v>0</v>
      </c>
      <c r="CX16" s="1738">
        <v>14.322710599999999</v>
      </c>
      <c r="CY16" s="1738">
        <v>40.7857561</v>
      </c>
      <c r="CZ16" s="1738">
        <v>40.094357799999997</v>
      </c>
      <c r="DA16" s="1738">
        <v>49.347673999999998</v>
      </c>
      <c r="DB16" s="1738">
        <v>0</v>
      </c>
      <c r="DC16" s="1738">
        <v>55.146943189999995</v>
      </c>
      <c r="DD16" s="1738">
        <v>79.958551260000007</v>
      </c>
      <c r="DE16" s="1738">
        <v>85.309603719999998</v>
      </c>
    </row>
    <row r="17" spans="1:109" ht="16.5" x14ac:dyDescent="0.3">
      <c r="A17" s="1731" t="s">
        <v>3328</v>
      </c>
      <c r="B17" s="1754">
        <v>174.68465315537588</v>
      </c>
      <c r="C17" s="1755">
        <v>138.83161136000064</v>
      </c>
      <c r="D17" s="1755">
        <v>166.05437092823649</v>
      </c>
      <c r="E17" s="1755">
        <v>184.09390129199969</v>
      </c>
      <c r="F17" s="1755">
        <v>214.51573574299965</v>
      </c>
      <c r="G17" s="1755">
        <v>152.83371287038995</v>
      </c>
      <c r="H17" s="1755">
        <v>183.68492711000061</v>
      </c>
      <c r="I17" s="1755">
        <v>97.722879887501534</v>
      </c>
      <c r="J17" s="1755">
        <v>78.951812543999964</v>
      </c>
      <c r="K17" s="1755">
        <v>106.59191788399994</v>
      </c>
      <c r="L17" s="1755">
        <v>129.06181087241649</v>
      </c>
      <c r="M17" s="1755">
        <v>138.63510564942897</v>
      </c>
      <c r="N17" s="1755">
        <v>174.03551509249951</v>
      </c>
      <c r="O17" s="1755">
        <v>138.81410591500051</v>
      </c>
      <c r="P17" s="1755">
        <v>166.94650340549961</v>
      </c>
      <c r="Q17" s="1755">
        <v>202.46809445749884</v>
      </c>
      <c r="R17" s="1755">
        <v>238.49052996700198</v>
      </c>
      <c r="S17" s="1755">
        <v>168.69020238549959</v>
      </c>
      <c r="T17" s="1755">
        <v>195.02616721850077</v>
      </c>
      <c r="U17" s="1755">
        <v>92.981908756502534</v>
      </c>
      <c r="V17" s="1755">
        <v>80.497340199501778</v>
      </c>
      <c r="W17" s="1755">
        <v>110.35300234900004</v>
      </c>
      <c r="X17" s="1755">
        <v>132.31135786501284</v>
      </c>
      <c r="Y17" s="1755">
        <v>154.90767153200554</v>
      </c>
      <c r="Z17" s="1755">
        <v>191.2673920019993</v>
      </c>
      <c r="AA17" s="1755">
        <v>134.18046513999943</v>
      </c>
      <c r="AB17" s="1755">
        <v>169.56187140749978</v>
      </c>
      <c r="AC17" s="1755">
        <v>204.00408966017156</v>
      </c>
      <c r="AD17" s="1755">
        <v>162.03582013999878</v>
      </c>
      <c r="AE17" s="1755">
        <v>181.02625737277651</v>
      </c>
      <c r="AF17" s="1755">
        <v>169.9038893095867</v>
      </c>
      <c r="AG17" s="1755">
        <v>186.86123331597574</v>
      </c>
      <c r="AH17" s="1755">
        <v>90.006159540000084</v>
      </c>
      <c r="AI17" s="1755">
        <v>102.00333708000016</v>
      </c>
      <c r="AJ17" s="1755">
        <v>150.19311207821463</v>
      </c>
      <c r="AK17" s="1755">
        <v>-216.06557044155002</v>
      </c>
      <c r="AL17" s="1755">
        <v>209.65880384789824</v>
      </c>
      <c r="AM17" s="1755">
        <v>150.29535886365224</v>
      </c>
      <c r="AN17" s="1755">
        <v>158.84471261826491</v>
      </c>
      <c r="AO17" s="1755">
        <v>194.65759772665669</v>
      </c>
      <c r="AP17" s="1755">
        <v>239.42893458454776</v>
      </c>
      <c r="AQ17" s="1755">
        <v>172.04503190000008</v>
      </c>
      <c r="AR17" s="1755">
        <v>169.00169310994983</v>
      </c>
      <c r="AS17" s="1755">
        <v>85.847129245998914</v>
      </c>
      <c r="AT17" s="1755">
        <v>70.68240364646995</v>
      </c>
      <c r="AU17" s="1755">
        <v>107.70849731405603</v>
      </c>
      <c r="AV17" s="1755">
        <v>134.06343513600004</v>
      </c>
      <c r="AW17" s="1755">
        <v>139.82272541743328</v>
      </c>
      <c r="AX17" s="1734">
        <v>165.65544617525006</v>
      </c>
      <c r="AY17" s="1734">
        <v>106.80229341558814</v>
      </c>
      <c r="AZ17" s="1734">
        <v>138.557794619622</v>
      </c>
      <c r="BA17" s="1734">
        <v>170.65712077381801</v>
      </c>
      <c r="BB17" s="1734">
        <v>202.02155803649973</v>
      </c>
      <c r="BC17" s="1734">
        <v>185.60365223580055</v>
      </c>
      <c r="BD17" s="1734">
        <v>213.32282774911232</v>
      </c>
      <c r="BE17" s="1734">
        <v>76.283308970000022</v>
      </c>
      <c r="BF17" s="1735">
        <v>110.54931157376718</v>
      </c>
      <c r="BG17" s="1735">
        <v>167.09030305206204</v>
      </c>
      <c r="BH17" s="1735">
        <v>164.47564709906888</v>
      </c>
      <c r="BI17" s="1735">
        <v>194.79945758999634</v>
      </c>
      <c r="BJ17" s="1735">
        <v>209.29435350919366</v>
      </c>
      <c r="BK17" s="1735">
        <v>248.62936686845492</v>
      </c>
      <c r="BL17" s="1735">
        <v>280.82475814068653</v>
      </c>
      <c r="BM17" s="1735">
        <v>291.21956197858856</v>
      </c>
      <c r="BN17" s="1735">
        <v>252.50854629277066</v>
      </c>
      <c r="BO17" s="1735">
        <v>283.36200757933454</v>
      </c>
      <c r="BP17" s="1735">
        <v>128.7036083100102</v>
      </c>
      <c r="BQ17" s="1735">
        <v>150.70864823000281</v>
      </c>
      <c r="BR17" s="1735">
        <v>180.80212667599844</v>
      </c>
      <c r="BS17" s="1735">
        <v>116.48133193643523</v>
      </c>
      <c r="BT17" s="1735">
        <v>137.1555063735546</v>
      </c>
      <c r="BU17" s="1735">
        <v>171.93324952029562</v>
      </c>
      <c r="BV17" s="1735">
        <v>208.82559758646107</v>
      </c>
      <c r="BW17" s="1735">
        <v>241.33477175041176</v>
      </c>
      <c r="BX17" s="1735">
        <v>268.03565540246035</v>
      </c>
      <c r="BY17" s="1736">
        <v>302.25995946770337</v>
      </c>
      <c r="BZ17" s="1737">
        <v>279.87000616121685</v>
      </c>
      <c r="CA17" s="1737">
        <v>312.43621396634239</v>
      </c>
      <c r="CB17" s="1737">
        <v>290.55729616229615</v>
      </c>
      <c r="CC17" s="1737">
        <v>328.83564994999995</v>
      </c>
      <c r="CD17" s="1737">
        <v>112.24536213999998</v>
      </c>
      <c r="CE17" s="1737">
        <v>-47.166363429999947</v>
      </c>
      <c r="CF17" s="1737">
        <v>-27.400076799999951</v>
      </c>
      <c r="CG17" s="1737">
        <v>14.091280479999901</v>
      </c>
      <c r="CH17" s="1737">
        <v>56.337394970000027</v>
      </c>
      <c r="CI17" s="1737">
        <v>95.774723420000072</v>
      </c>
      <c r="CJ17" s="1737">
        <v>127.6425096400001</v>
      </c>
      <c r="CK17" s="1737">
        <v>187.27607280000018</v>
      </c>
      <c r="CL17" s="1737">
        <v>111.43825767999982</v>
      </c>
      <c r="CM17" s="1737">
        <v>-154.39618263999986</v>
      </c>
      <c r="CN17" s="1737">
        <v>188.46717269000004</v>
      </c>
      <c r="CO17" s="1738">
        <v>197.17778993999988</v>
      </c>
      <c r="CP17" s="1738">
        <v>142.02343580000007</v>
      </c>
      <c r="CQ17" s="1738">
        <v>181.30471326000011</v>
      </c>
      <c r="CR17" s="1738">
        <v>244.12778694999992</v>
      </c>
      <c r="CS17" s="1738">
        <v>100.17190537</v>
      </c>
      <c r="CT17" s="1738">
        <v>109.33319537999988</v>
      </c>
      <c r="CU17" s="1738">
        <v>106.17590707999993</v>
      </c>
      <c r="CV17" s="1738">
        <v>105.82817207999993</v>
      </c>
      <c r="CW17" s="1738">
        <v>106.61301096000004</v>
      </c>
      <c r="CX17" s="1738">
        <v>79.683708969999998</v>
      </c>
      <c r="CY17" s="1738">
        <v>107.73703015000001</v>
      </c>
      <c r="CZ17" s="1738">
        <v>37.959577990000007</v>
      </c>
      <c r="DA17" s="1738">
        <v>67.458603179999955</v>
      </c>
      <c r="DB17" s="1738">
        <v>67.458603179999955</v>
      </c>
      <c r="DC17" s="1738">
        <v>67.458603179999955</v>
      </c>
      <c r="DD17" s="1738">
        <v>67.458603179999955</v>
      </c>
      <c r="DE17" s="1738">
        <v>115.45730788000012</v>
      </c>
    </row>
    <row r="18" spans="1:109" ht="16.5" x14ac:dyDescent="0.3">
      <c r="A18" s="1731" t="s">
        <v>3329</v>
      </c>
      <c r="B18" s="1754">
        <v>14673.987694020007</v>
      </c>
      <c r="C18" s="1755">
        <v>15022.280191680002</v>
      </c>
      <c r="D18" s="1755">
        <v>14950.51709168</v>
      </c>
      <c r="E18" s="1755">
        <v>12226.293971069999</v>
      </c>
      <c r="F18" s="1755">
        <v>11892.032891719997</v>
      </c>
      <c r="G18" s="1755">
        <v>12056.502985439998</v>
      </c>
      <c r="H18" s="1755">
        <v>12136.8419505</v>
      </c>
      <c r="I18" s="1755">
        <v>12195.952606729999</v>
      </c>
      <c r="J18" s="1755">
        <v>12297.28802287</v>
      </c>
      <c r="K18" s="1755">
        <v>12244.178058209996</v>
      </c>
      <c r="L18" s="1755">
        <v>12481.682409219993</v>
      </c>
      <c r="M18" s="1755">
        <v>12805.170594069996</v>
      </c>
      <c r="N18" s="1755">
        <v>12881.226528809995</v>
      </c>
      <c r="O18" s="1755">
        <v>13034.154719470002</v>
      </c>
      <c r="P18" s="1755">
        <v>12777.125437519997</v>
      </c>
      <c r="Q18" s="1755">
        <v>12855.538266410002</v>
      </c>
      <c r="R18" s="1755">
        <v>12936.980305380001</v>
      </c>
      <c r="S18" s="1755">
        <v>12753.110069369999</v>
      </c>
      <c r="T18" s="1755">
        <v>12769.440596630004</v>
      </c>
      <c r="U18" s="1755">
        <v>12859.20819573</v>
      </c>
      <c r="V18" s="1755">
        <v>12841.551802059997</v>
      </c>
      <c r="W18" s="1755">
        <v>12847.820847959993</v>
      </c>
      <c r="X18" s="1755">
        <v>12681.677415169997</v>
      </c>
      <c r="Y18" s="1755">
        <v>12598.589176169999</v>
      </c>
      <c r="Z18" s="1755">
        <v>12606.652558670003</v>
      </c>
      <c r="AA18" s="1755">
        <v>12516.867773700002</v>
      </c>
      <c r="AB18" s="1755">
        <v>12728.165184020003</v>
      </c>
      <c r="AC18" s="1755">
        <v>12619.011896249995</v>
      </c>
      <c r="AD18" s="1755">
        <v>12670.801787809994</v>
      </c>
      <c r="AE18" s="1755">
        <v>12746.752611029999</v>
      </c>
      <c r="AF18" s="1755">
        <v>12640.080890633646</v>
      </c>
      <c r="AG18" s="1755">
        <v>12886.816174719101</v>
      </c>
      <c r="AH18" s="1755">
        <v>12980.330780480786</v>
      </c>
      <c r="AI18" s="1755">
        <v>12986.737583169997</v>
      </c>
      <c r="AJ18" s="1755">
        <v>13046.342853210004</v>
      </c>
      <c r="AK18" s="1755">
        <v>12912.732273344805</v>
      </c>
      <c r="AL18" s="1755">
        <v>12792.471171226414</v>
      </c>
      <c r="AM18" s="1755">
        <v>12875.36210425326</v>
      </c>
      <c r="AN18" s="1755">
        <v>13219.451940166635</v>
      </c>
      <c r="AO18" s="1755">
        <v>13105.709520297352</v>
      </c>
      <c r="AP18" s="1755">
        <v>13265.866946603664</v>
      </c>
      <c r="AQ18" s="1755">
        <v>13048.951064894271</v>
      </c>
      <c r="AR18" s="1755">
        <v>12982.570250911642</v>
      </c>
      <c r="AS18" s="1755">
        <v>13009.324764056431</v>
      </c>
      <c r="AT18" s="1755">
        <v>13221.405926468185</v>
      </c>
      <c r="AU18" s="1755">
        <v>13242.494205370045</v>
      </c>
      <c r="AV18" s="1755">
        <v>13263.809498084305</v>
      </c>
      <c r="AW18" s="1755">
        <v>13256.534100927116</v>
      </c>
      <c r="AX18" s="1734">
        <v>13256.360152814792</v>
      </c>
      <c r="AY18" s="1734">
        <v>13288.908411514871</v>
      </c>
      <c r="AZ18" s="1734">
        <v>16875.40673020258</v>
      </c>
      <c r="BA18" s="1734">
        <v>16765.248431349995</v>
      </c>
      <c r="BB18" s="1734">
        <v>17137.679123249982</v>
      </c>
      <c r="BC18" s="1734">
        <v>17376.099993186908</v>
      </c>
      <c r="BD18" s="1734">
        <v>17428.407302862764</v>
      </c>
      <c r="BE18" s="1734">
        <v>17738.381566440814</v>
      </c>
      <c r="BF18" s="1735">
        <v>17946.484293900001</v>
      </c>
      <c r="BG18" s="1735">
        <v>18285.0117527652</v>
      </c>
      <c r="BH18" s="1735">
        <v>18783.867083362984</v>
      </c>
      <c r="BI18" s="1735">
        <v>18611.171095912996</v>
      </c>
      <c r="BJ18" s="1735">
        <v>18739.13105871269</v>
      </c>
      <c r="BK18" s="1735">
        <v>18979.902545366847</v>
      </c>
      <c r="BL18" s="1735">
        <v>19422.48212747624</v>
      </c>
      <c r="BM18" s="1735">
        <v>19255.956116455152</v>
      </c>
      <c r="BN18" s="1735">
        <v>19478.635069266849</v>
      </c>
      <c r="BO18" s="1735">
        <v>19654.114805928912</v>
      </c>
      <c r="BP18" s="1735">
        <v>19720.579716469994</v>
      </c>
      <c r="BQ18" s="1735">
        <v>19595.554687976426</v>
      </c>
      <c r="BR18" s="1735">
        <v>19595.345502093642</v>
      </c>
      <c r="BS18" s="1735">
        <v>19698.614263014544</v>
      </c>
      <c r="BT18" s="1735">
        <v>20097.099789499138</v>
      </c>
      <c r="BU18" s="1735">
        <v>20015.516292392971</v>
      </c>
      <c r="BV18" s="1735">
        <v>20067.93109543555</v>
      </c>
      <c r="BW18" s="1735">
        <v>19791.407510068606</v>
      </c>
      <c r="BX18" s="1735">
        <v>19737.624061193732</v>
      </c>
      <c r="BY18" s="1736">
        <v>19616.509121218231</v>
      </c>
      <c r="BZ18" s="1737">
        <v>19714.675410455322</v>
      </c>
      <c r="CA18" s="1737">
        <v>19501.64549568266</v>
      </c>
      <c r="CB18" s="1737">
        <v>18986.31109443316</v>
      </c>
      <c r="CC18" s="1737">
        <v>18134.248618940008</v>
      </c>
      <c r="CD18" s="1737">
        <v>18069.70585432</v>
      </c>
      <c r="CE18" s="1737">
        <v>18233.509130710005</v>
      </c>
      <c r="CF18" s="1737">
        <v>18005.402947099996</v>
      </c>
      <c r="CG18" s="1737">
        <v>17996.918063909998</v>
      </c>
      <c r="CH18" s="1737">
        <v>18539.59464512</v>
      </c>
      <c r="CI18" s="1737">
        <v>19934.907353239996</v>
      </c>
      <c r="CJ18" s="1737">
        <v>17377.186205500006</v>
      </c>
      <c r="CK18" s="1737">
        <v>18068.048031860002</v>
      </c>
      <c r="CL18" s="1737">
        <v>18628.192461040002</v>
      </c>
      <c r="CM18" s="1737">
        <v>18191.71929325</v>
      </c>
      <c r="CN18" s="1737">
        <v>18196.297847480004</v>
      </c>
      <c r="CO18" s="1738">
        <v>17754.194019840004</v>
      </c>
      <c r="CP18" s="1738">
        <v>17442.81957163</v>
      </c>
      <c r="CQ18" s="1738">
        <v>17112.736399590001</v>
      </c>
      <c r="CR18" s="1738">
        <v>17392.291893730002</v>
      </c>
      <c r="CS18" s="1738">
        <v>10472.794021310001</v>
      </c>
      <c r="CT18" s="1738">
        <v>10571.531087239993</v>
      </c>
      <c r="CU18" s="1738">
        <v>10402.904414350001</v>
      </c>
      <c r="CV18" s="1738">
        <v>10320.10921373</v>
      </c>
      <c r="CW18" s="1738">
        <v>10310.399606170002</v>
      </c>
      <c r="CX18" s="1738">
        <v>10114.099764160008</v>
      </c>
      <c r="CY18" s="1738">
        <v>10028.465335939994</v>
      </c>
      <c r="CZ18" s="1738">
        <v>10052.468762219998</v>
      </c>
      <c r="DA18" s="1738">
        <v>9988.6774175499995</v>
      </c>
      <c r="DB18" s="1738">
        <v>10108.67275184</v>
      </c>
      <c r="DC18" s="1738">
        <v>9505.9741238099941</v>
      </c>
      <c r="DD18" s="1738">
        <v>9507.5303157099952</v>
      </c>
      <c r="DE18" s="1738">
        <v>9538.6086657800097</v>
      </c>
    </row>
    <row r="19" spans="1:109" ht="16.5" x14ac:dyDescent="0.3">
      <c r="A19" s="1758" t="s">
        <v>3330</v>
      </c>
      <c r="B19" s="1759">
        <v>14551.555964250007</v>
      </c>
      <c r="C19" s="1760">
        <v>14902.643488680002</v>
      </c>
      <c r="D19" s="1760">
        <v>14831.144394680001</v>
      </c>
      <c r="E19" s="1760">
        <v>12109.832539069999</v>
      </c>
      <c r="F19" s="1760">
        <v>11778.019082239998</v>
      </c>
      <c r="G19" s="1760">
        <v>11949.233858439999</v>
      </c>
      <c r="H19" s="1760">
        <v>12026.675456499999</v>
      </c>
      <c r="I19" s="1760">
        <v>12076.429211659999</v>
      </c>
      <c r="J19" s="1760">
        <v>12177.216458729999</v>
      </c>
      <c r="K19" s="1760">
        <v>12127.075089559998</v>
      </c>
      <c r="L19" s="1760">
        <v>12370.895662509995</v>
      </c>
      <c r="M19" s="1760">
        <v>12696.615796389995</v>
      </c>
      <c r="N19" s="1760">
        <v>12774.912824429997</v>
      </c>
      <c r="O19" s="1760">
        <v>12930.049730080002</v>
      </c>
      <c r="P19" s="1760">
        <v>12675.321549519997</v>
      </c>
      <c r="Q19" s="1760">
        <v>12755.96350263</v>
      </c>
      <c r="R19" s="1760">
        <v>12794.52027936</v>
      </c>
      <c r="S19" s="1760">
        <v>12588.450738419999</v>
      </c>
      <c r="T19" s="1760">
        <v>12593.328752050003</v>
      </c>
      <c r="U19" s="1760">
        <v>12687.318257049999</v>
      </c>
      <c r="V19" s="1760">
        <v>12673.612646059997</v>
      </c>
      <c r="W19" s="1760">
        <v>12678.074341059993</v>
      </c>
      <c r="X19" s="1760">
        <v>12495.064819719997</v>
      </c>
      <c r="Y19" s="1760">
        <v>12416.832218329999</v>
      </c>
      <c r="Z19" s="1760">
        <v>12416.327303240001</v>
      </c>
      <c r="AA19" s="1760">
        <v>12398.51194604</v>
      </c>
      <c r="AB19" s="1760">
        <v>12612.756203890003</v>
      </c>
      <c r="AC19" s="1760">
        <v>12506.284809149995</v>
      </c>
      <c r="AD19" s="1760">
        <v>12560.846690849994</v>
      </c>
      <c r="AE19" s="1760">
        <v>12619.01920137</v>
      </c>
      <c r="AF19" s="1760">
        <v>12515.133505893646</v>
      </c>
      <c r="AG19" s="1760">
        <v>12762.893653859101</v>
      </c>
      <c r="AH19" s="1760">
        <v>12856.408259620786</v>
      </c>
      <c r="AI19" s="1760">
        <v>12846.057671599998</v>
      </c>
      <c r="AJ19" s="1760">
        <v>12898.127239020005</v>
      </c>
      <c r="AK19" s="1760">
        <v>12775.631758314805</v>
      </c>
      <c r="AL19" s="1760">
        <v>12655.370656226414</v>
      </c>
      <c r="AM19" s="1760">
        <v>12738.261589223259</v>
      </c>
      <c r="AN19" s="1760">
        <v>13043.080241426636</v>
      </c>
      <c r="AO19" s="1760">
        <v>12932.628574297352</v>
      </c>
      <c r="AP19" s="1760">
        <v>13100.456734923664</v>
      </c>
      <c r="AQ19" s="1755">
        <v>12861.953987354271</v>
      </c>
      <c r="AR19" s="1755">
        <v>12802.991847871643</v>
      </c>
      <c r="AS19" s="1755">
        <v>12833.000492556432</v>
      </c>
      <c r="AT19" s="1755">
        <v>13047.897504268185</v>
      </c>
      <c r="AU19" s="1755">
        <v>13076.869333600045</v>
      </c>
      <c r="AV19" s="1760">
        <v>13101.419448314304</v>
      </c>
      <c r="AW19" s="1760">
        <v>13095.686274477115</v>
      </c>
      <c r="AX19" s="1761">
        <v>13103.118408104794</v>
      </c>
      <c r="AY19" s="1761">
        <v>13138.767070704873</v>
      </c>
      <c r="AZ19" s="1761">
        <v>13196.305067102581</v>
      </c>
      <c r="BA19" s="1761">
        <v>13080.319003549996</v>
      </c>
      <c r="BB19" s="1761">
        <v>13466.830935869984</v>
      </c>
      <c r="BC19" s="1761">
        <v>13642.682349716908</v>
      </c>
      <c r="BD19" s="1761">
        <v>13753.828811512767</v>
      </c>
      <c r="BE19" s="1761">
        <v>13796.306534330814</v>
      </c>
      <c r="BF19" s="1762">
        <v>13970.039204050003</v>
      </c>
      <c r="BG19" s="1762">
        <v>14043.5684854552</v>
      </c>
      <c r="BH19" s="1762">
        <v>14093.767107802982</v>
      </c>
      <c r="BI19" s="1762">
        <v>14063.318879082992</v>
      </c>
      <c r="BJ19" s="1762">
        <v>14080.719229781658</v>
      </c>
      <c r="BK19" s="1762">
        <v>14267.990155636848</v>
      </c>
      <c r="BL19" s="1762">
        <v>14401.093353559501</v>
      </c>
      <c r="BM19" s="1762">
        <v>14153.43733946051</v>
      </c>
      <c r="BN19" s="1762">
        <v>14361.434246488636</v>
      </c>
      <c r="BO19" s="1762">
        <v>14493.219530117947</v>
      </c>
      <c r="BP19" s="1762">
        <v>14508.222435969994</v>
      </c>
      <c r="BQ19" s="1762">
        <v>14492.574901636444</v>
      </c>
      <c r="BR19" s="1762">
        <v>14480.520392113644</v>
      </c>
      <c r="BS19" s="1762">
        <v>14603.007379394547</v>
      </c>
      <c r="BT19" s="1762">
        <v>14622.110016742759</v>
      </c>
      <c r="BU19" s="1762">
        <v>14647.56082974289</v>
      </c>
      <c r="BV19" s="1762">
        <v>14524.018021467758</v>
      </c>
      <c r="BW19" s="1762">
        <v>14293.914609431813</v>
      </c>
      <c r="BX19" s="1762">
        <v>14104.649268106255</v>
      </c>
      <c r="BY19" s="1763">
        <v>13914.33140980873</v>
      </c>
      <c r="BZ19" s="1764">
        <v>13655.45052684982</v>
      </c>
      <c r="CA19" s="1764">
        <v>13570.384336272658</v>
      </c>
      <c r="CB19" s="1764">
        <v>13315.642535143157</v>
      </c>
      <c r="CC19" s="1764">
        <v>13540.276955940006</v>
      </c>
      <c r="CD19" s="1764">
        <v>13497.6459593</v>
      </c>
      <c r="CE19" s="1764">
        <v>13439.656781300004</v>
      </c>
      <c r="CF19" s="1764">
        <v>13496.106846619996</v>
      </c>
      <c r="CG19" s="1764">
        <v>13232.221416189996</v>
      </c>
      <c r="CH19" s="1764">
        <v>13087.630669079997</v>
      </c>
      <c r="CI19" s="1764">
        <v>12884.829017889999</v>
      </c>
      <c r="CJ19" s="1764">
        <v>10057.531552380005</v>
      </c>
      <c r="CK19" s="1764">
        <v>10049.96511714</v>
      </c>
      <c r="CL19" s="1764">
        <v>10230.350620600002</v>
      </c>
      <c r="CM19" s="1764">
        <v>10236.641656669999</v>
      </c>
      <c r="CN19" s="1764">
        <v>10208.519348650001</v>
      </c>
      <c r="CO19" s="1765">
        <v>10233.664571470004</v>
      </c>
      <c r="CP19" s="1765">
        <v>10312.852694499999</v>
      </c>
      <c r="CQ19" s="1765">
        <v>10311.262601639999</v>
      </c>
      <c r="CR19" s="1765">
        <v>10402.329297860004</v>
      </c>
      <c r="CS19" s="1765">
        <v>10472.794021310001</v>
      </c>
      <c r="CT19" s="1765">
        <v>10571.531087239993</v>
      </c>
      <c r="CU19" s="1765">
        <v>10402.904414350001</v>
      </c>
      <c r="CV19" s="1765">
        <v>10319.49421373</v>
      </c>
      <c r="CW19" s="1765">
        <v>10309.784606170002</v>
      </c>
      <c r="CX19" s="1765">
        <v>10114.099764160008</v>
      </c>
      <c r="CY19" s="1765">
        <v>10028.465335939994</v>
      </c>
      <c r="CZ19" s="1765">
        <v>10052.468762219998</v>
      </c>
      <c r="DA19" s="1765">
        <v>9988.6774175499995</v>
      </c>
      <c r="DB19" s="1765">
        <v>10057.25084864</v>
      </c>
      <c r="DC19" s="1765">
        <v>9505.9741238099941</v>
      </c>
      <c r="DD19" s="1765">
        <v>9507.5303157099952</v>
      </c>
      <c r="DE19" s="1765">
        <v>9538.6086657800097</v>
      </c>
    </row>
    <row r="20" spans="1:109" ht="16.5" x14ac:dyDescent="0.3">
      <c r="A20" s="1731" t="s">
        <v>3331</v>
      </c>
      <c r="B20" s="1754">
        <v>1816.2484834300003</v>
      </c>
      <c r="C20" s="1755">
        <v>1871.3934472400003</v>
      </c>
      <c r="D20" s="1755">
        <v>1823.9683416599994</v>
      </c>
      <c r="E20" s="1755">
        <v>1415.7926568399998</v>
      </c>
      <c r="F20" s="1755">
        <v>1740.0558439700003</v>
      </c>
      <c r="G20" s="1755">
        <v>1573.7345048299999</v>
      </c>
      <c r="H20" s="1755">
        <v>1401.1215261600003</v>
      </c>
      <c r="I20" s="1755">
        <v>1583.2044379400002</v>
      </c>
      <c r="J20" s="1755">
        <v>1385.15929467</v>
      </c>
      <c r="K20" s="1755">
        <v>1459.4611832399996</v>
      </c>
      <c r="L20" s="1755">
        <v>1770.0614025900002</v>
      </c>
      <c r="M20" s="1755">
        <v>1850.4168175099996</v>
      </c>
      <c r="N20" s="1755">
        <v>1810.5282499099999</v>
      </c>
      <c r="O20" s="1755">
        <v>1949.0623081799997</v>
      </c>
      <c r="P20" s="1755">
        <v>1804.3358888600001</v>
      </c>
      <c r="Q20" s="1755">
        <v>1640.3018918900004</v>
      </c>
      <c r="R20" s="1755">
        <v>1865.9683750199999</v>
      </c>
      <c r="S20" s="1755">
        <v>1545.2656388999997</v>
      </c>
      <c r="T20" s="1755">
        <v>1910.7907514600001</v>
      </c>
      <c r="U20" s="1755">
        <v>2070.54935471</v>
      </c>
      <c r="V20" s="1755">
        <v>2120.6724401199999</v>
      </c>
      <c r="W20" s="1755">
        <v>2192.7014391800003</v>
      </c>
      <c r="X20" s="1755">
        <v>2396.9668014700001</v>
      </c>
      <c r="Y20" s="1755">
        <v>2595.5052623199995</v>
      </c>
      <c r="Z20" s="1755">
        <v>2580.2813334799998</v>
      </c>
      <c r="AA20" s="1755">
        <v>2899.7717887999997</v>
      </c>
      <c r="AB20" s="1755">
        <v>2793.1222935299993</v>
      </c>
      <c r="AC20" s="1755">
        <v>2960.8303499099993</v>
      </c>
      <c r="AD20" s="1755">
        <v>3078.3956087700003</v>
      </c>
      <c r="AE20" s="1755">
        <v>3025.6830691499995</v>
      </c>
      <c r="AF20" s="1755">
        <v>3254.0411064189998</v>
      </c>
      <c r="AG20" s="1755">
        <v>3301.8126503000003</v>
      </c>
      <c r="AH20" s="1755">
        <v>3477.2955768400002</v>
      </c>
      <c r="AI20" s="1755">
        <v>3575.1337587800008</v>
      </c>
      <c r="AJ20" s="1755">
        <v>3625.4098094999999</v>
      </c>
      <c r="AK20" s="1755">
        <v>3451.3163360500002</v>
      </c>
      <c r="AL20" s="1755">
        <v>4002.4317127300001</v>
      </c>
      <c r="AM20" s="1755">
        <v>4099.3227502899999</v>
      </c>
      <c r="AN20" s="1755">
        <v>3668.6098897894985</v>
      </c>
      <c r="AO20" s="1755">
        <v>3559.3600213699997</v>
      </c>
      <c r="AP20" s="1755">
        <v>3687.7407699099999</v>
      </c>
      <c r="AQ20" s="1755">
        <v>3517.0215815446663</v>
      </c>
      <c r="AR20" s="1755">
        <v>3661.6867347200005</v>
      </c>
      <c r="AS20" s="1755">
        <v>4000.0865004936004</v>
      </c>
      <c r="AT20" s="1755">
        <v>3541.0446523508986</v>
      </c>
      <c r="AU20" s="1755">
        <v>3606.1145415144665</v>
      </c>
      <c r="AV20" s="1755">
        <v>3835.5236469627248</v>
      </c>
      <c r="AW20" s="1755">
        <v>4389.8431062571372</v>
      </c>
      <c r="AX20" s="1734">
        <v>4365.9022720600005</v>
      </c>
      <c r="AY20" s="1734">
        <v>4434.2311773900001</v>
      </c>
      <c r="AZ20" s="1734">
        <v>1023.4398458400002</v>
      </c>
      <c r="BA20" s="1734">
        <v>974.06662237</v>
      </c>
      <c r="BB20" s="1734">
        <v>933.80490799000006</v>
      </c>
      <c r="BC20" s="1734">
        <v>946.5549568199998</v>
      </c>
      <c r="BD20" s="1734">
        <v>942.84598686999993</v>
      </c>
      <c r="BE20" s="1734">
        <v>803.54577884999992</v>
      </c>
      <c r="BF20" s="1735">
        <v>847.59292643000026</v>
      </c>
      <c r="BG20" s="1735">
        <v>843.35158961000013</v>
      </c>
      <c r="BH20" s="1735">
        <v>869.21577429999991</v>
      </c>
      <c r="BI20" s="1735">
        <v>928.78164730000015</v>
      </c>
      <c r="BJ20" s="1735">
        <v>805.91581670999994</v>
      </c>
      <c r="BK20" s="1735">
        <v>772.23062445999994</v>
      </c>
      <c r="BL20" s="1735">
        <v>232.99213406999993</v>
      </c>
      <c r="BM20" s="1735">
        <v>351.58679354000009</v>
      </c>
      <c r="BN20" s="1735">
        <v>124.15683064000005</v>
      </c>
      <c r="BO20" s="1735">
        <v>114.48455827000009</v>
      </c>
      <c r="BP20" s="1735">
        <v>174.86522035000007</v>
      </c>
      <c r="BQ20" s="1735">
        <v>247.86141871999985</v>
      </c>
      <c r="BR20" s="1735">
        <v>85.678532419999954</v>
      </c>
      <c r="BS20" s="1735">
        <v>225.11379834999997</v>
      </c>
      <c r="BT20" s="1735">
        <v>183.21921305000001</v>
      </c>
      <c r="BU20" s="1735">
        <v>160.13195795999991</v>
      </c>
      <c r="BV20" s="1735">
        <v>60.235424429999945</v>
      </c>
      <c r="BW20" s="1735">
        <v>214.33766721000001</v>
      </c>
      <c r="BX20" s="1735">
        <v>55.77295925</v>
      </c>
      <c r="BY20" s="1736">
        <v>181.95448250999999</v>
      </c>
      <c r="BZ20" s="1737">
        <v>52.407413439999999</v>
      </c>
      <c r="CA20" s="1737">
        <v>0</v>
      </c>
      <c r="CB20" s="1737">
        <v>465.06986664000004</v>
      </c>
      <c r="CC20" s="1737">
        <v>295.25656327000047</v>
      </c>
      <c r="CD20" s="1737">
        <v>323.15296814999959</v>
      </c>
      <c r="CE20" s="1737">
        <v>416.67540065999987</v>
      </c>
      <c r="CF20" s="1737">
        <v>400.23098097000025</v>
      </c>
      <c r="CG20" s="1737">
        <v>307.44968061999987</v>
      </c>
      <c r="CH20" s="1737">
        <v>303.98506186999987</v>
      </c>
      <c r="CI20" s="1737">
        <v>800.43821095999817</v>
      </c>
      <c r="CJ20" s="1737">
        <v>912.24071331000039</v>
      </c>
      <c r="CK20" s="1737">
        <v>937.28445207000061</v>
      </c>
      <c r="CL20" s="1737">
        <v>897.94564272999855</v>
      </c>
      <c r="CM20" s="1737">
        <v>910.73430867000195</v>
      </c>
      <c r="CN20" s="1737">
        <v>901.81463099999996</v>
      </c>
      <c r="CO20" s="1738">
        <v>893.1705803699989</v>
      </c>
      <c r="CP20" s="1738">
        <v>853.27631388000009</v>
      </c>
      <c r="CQ20" s="1738">
        <v>694.74676272999955</v>
      </c>
      <c r="CR20" s="1738">
        <v>27.976828530000688</v>
      </c>
      <c r="CS20" s="1738">
        <v>78.435644409999966</v>
      </c>
      <c r="CT20" s="1738">
        <v>77.000799870000009</v>
      </c>
      <c r="CU20" s="1738">
        <v>76.893432389999987</v>
      </c>
      <c r="CV20" s="1738">
        <v>48.992732360000012</v>
      </c>
      <c r="CW20" s="1738">
        <v>45.820342389999986</v>
      </c>
      <c r="CX20" s="1738">
        <v>44.174074910000087</v>
      </c>
      <c r="CY20" s="1738">
        <v>41.597661110000011</v>
      </c>
      <c r="CZ20" s="1738">
        <v>38.388861030000093</v>
      </c>
      <c r="DA20" s="1738">
        <v>41.387002429999946</v>
      </c>
      <c r="DB20" s="1738">
        <v>35.899933120000007</v>
      </c>
      <c r="DC20" s="1738">
        <v>166.37858211000002</v>
      </c>
      <c r="DD20" s="1738">
        <v>155.11149161999995</v>
      </c>
      <c r="DE20" s="1738">
        <v>139.53297325000005</v>
      </c>
    </row>
    <row r="21" spans="1:109" ht="16.5" x14ac:dyDescent="0.3">
      <c r="A21" s="1731" t="s">
        <v>3332</v>
      </c>
      <c r="B21" s="1754">
        <v>1799.8046994554986</v>
      </c>
      <c r="C21" s="1755">
        <v>1864.2528078224993</v>
      </c>
      <c r="D21" s="1755">
        <v>1862.2082661299992</v>
      </c>
      <c r="E21" s="1755">
        <v>1692.4265391454996</v>
      </c>
      <c r="F21" s="1755">
        <v>1644.0326673576606</v>
      </c>
      <c r="G21" s="1755">
        <v>1693.4282335971793</v>
      </c>
      <c r="H21" s="1755">
        <v>1631.4195957471791</v>
      </c>
      <c r="I21" s="1755">
        <v>1687.3481527838196</v>
      </c>
      <c r="J21" s="1755">
        <v>1692.2598568708188</v>
      </c>
      <c r="K21" s="1755">
        <v>1793.6647095710955</v>
      </c>
      <c r="L21" s="1755">
        <v>1945.7059241178026</v>
      </c>
      <c r="M21" s="1755">
        <v>1583.2489452885827</v>
      </c>
      <c r="N21" s="1755">
        <v>1660.603190898051</v>
      </c>
      <c r="O21" s="1755">
        <v>1645.0158121701809</v>
      </c>
      <c r="P21" s="1755">
        <v>1652.0760039620964</v>
      </c>
      <c r="Q21" s="1755">
        <v>1744.851146639181</v>
      </c>
      <c r="R21" s="1755">
        <v>1818.4800479889018</v>
      </c>
      <c r="S21" s="1755">
        <v>1950.424325898819</v>
      </c>
      <c r="T21" s="1755">
        <v>2092.7155430588191</v>
      </c>
      <c r="U21" s="1755">
        <v>2064.1435028648857</v>
      </c>
      <c r="V21" s="1755">
        <v>1880.2096480220112</v>
      </c>
      <c r="W21" s="1755">
        <v>1926.9139964014933</v>
      </c>
      <c r="X21" s="1755">
        <v>2218.7168944220116</v>
      </c>
      <c r="Y21" s="1755">
        <v>1985.5904765195039</v>
      </c>
      <c r="Z21" s="1755">
        <v>1972.2507203140117</v>
      </c>
      <c r="AA21" s="1755">
        <v>1927.9445168920113</v>
      </c>
      <c r="AB21" s="1755">
        <v>1901.7674149797515</v>
      </c>
      <c r="AC21" s="1755">
        <v>1886.8805592166605</v>
      </c>
      <c r="AD21" s="1755">
        <v>1921.0224354300935</v>
      </c>
      <c r="AE21" s="1755">
        <v>1964.920014049894</v>
      </c>
      <c r="AF21" s="1755">
        <v>1994.0033608783267</v>
      </c>
      <c r="AG21" s="1755">
        <v>1984.4977902220121</v>
      </c>
      <c r="AH21" s="1755">
        <v>1914.8292231520109</v>
      </c>
      <c r="AI21" s="1755">
        <v>2139.14897036</v>
      </c>
      <c r="AJ21" s="1755">
        <v>2390.4111904900005</v>
      </c>
      <c r="AK21" s="1755">
        <v>3046.2996005074833</v>
      </c>
      <c r="AL21" s="1755">
        <v>1973.312739295822</v>
      </c>
      <c r="AM21" s="1755">
        <v>1987.5354303920108</v>
      </c>
      <c r="AN21" s="1755">
        <v>2022.1958714371826</v>
      </c>
      <c r="AO21" s="1755">
        <v>2204.9091645160111</v>
      </c>
      <c r="AP21" s="1755">
        <v>1995.6953669103707</v>
      </c>
      <c r="AQ21" s="1755">
        <v>1945.6640394770111</v>
      </c>
      <c r="AR21" s="1755">
        <v>2023.7281758620102</v>
      </c>
      <c r="AS21" s="1755">
        <v>2201.5689331232115</v>
      </c>
      <c r="AT21" s="1755">
        <v>2397.8126471387277</v>
      </c>
      <c r="AU21" s="1755">
        <v>2330.5848261245992</v>
      </c>
      <c r="AV21" s="1755">
        <v>2702.6119290699999</v>
      </c>
      <c r="AW21" s="1755">
        <v>2295.3275763679453</v>
      </c>
      <c r="AX21" s="1734">
        <v>2354.6965760959711</v>
      </c>
      <c r="AY21" s="1734">
        <v>2263.0156921693228</v>
      </c>
      <c r="AZ21" s="1734">
        <v>2254.747353292119</v>
      </c>
      <c r="BA21" s="1734">
        <v>2458.3396344982448</v>
      </c>
      <c r="BB21" s="1734">
        <v>2258.3750768500004</v>
      </c>
      <c r="BC21" s="1734">
        <v>2292.995968752999</v>
      </c>
      <c r="BD21" s="1734">
        <v>2096.8250312299992</v>
      </c>
      <c r="BE21" s="1734">
        <v>2301.4296075299999</v>
      </c>
      <c r="BF21" s="1735">
        <v>2349.1662012700003</v>
      </c>
      <c r="BG21" s="1735">
        <v>2856.9196301800002</v>
      </c>
      <c r="BH21" s="1735">
        <v>2335.5388014096661</v>
      </c>
      <c r="BI21" s="1735">
        <v>2239.5878153600679</v>
      </c>
      <c r="BJ21" s="1735">
        <v>2225.755809337013</v>
      </c>
      <c r="BK21" s="1735">
        <v>2232.1164126844119</v>
      </c>
      <c r="BL21" s="1735">
        <v>2468.823968792758</v>
      </c>
      <c r="BM21" s="1735">
        <v>2528.3813496002363</v>
      </c>
      <c r="BN21" s="1735">
        <v>2414.3012149571473</v>
      </c>
      <c r="BO21" s="1735">
        <v>2335.9307743360346</v>
      </c>
      <c r="BP21" s="1735">
        <v>2287.3041683760366</v>
      </c>
      <c r="BQ21" s="1735">
        <v>2322.2727170301641</v>
      </c>
      <c r="BR21" s="1735">
        <v>2447.0325683601636</v>
      </c>
      <c r="BS21" s="1735">
        <v>3081.7509952360351</v>
      </c>
      <c r="BT21" s="1735">
        <v>2615.8860403160361</v>
      </c>
      <c r="BU21" s="1735">
        <v>2537.6002708696424</v>
      </c>
      <c r="BV21" s="1735">
        <v>2408.5317776354759</v>
      </c>
      <c r="BW21" s="1735">
        <v>2373.4010716632329</v>
      </c>
      <c r="BX21" s="1735">
        <v>2542.4930889532357</v>
      </c>
      <c r="BY21" s="1736">
        <v>2483.4753081454041</v>
      </c>
      <c r="BZ21" s="1737">
        <v>2536.3399269157626</v>
      </c>
      <c r="CA21" s="1737">
        <v>2537.3343583177648</v>
      </c>
      <c r="CB21" s="1737">
        <v>2664.7170697805786</v>
      </c>
      <c r="CC21" s="1737">
        <v>2517.3925789500004</v>
      </c>
      <c r="CD21" s="1737">
        <v>2650.2943796300005</v>
      </c>
      <c r="CE21" s="1737">
        <v>3347.5476023699998</v>
      </c>
      <c r="CF21" s="1737">
        <v>2849.4650987999985</v>
      </c>
      <c r="CG21" s="1737">
        <v>2814.8804619899984</v>
      </c>
      <c r="CH21" s="1737">
        <v>2801.8673563999996</v>
      </c>
      <c r="CI21" s="1737">
        <v>2802.2455566100007</v>
      </c>
      <c r="CJ21" s="1737">
        <v>3163.4836883800003</v>
      </c>
      <c r="CK21" s="1737">
        <v>2900.6926484400001</v>
      </c>
      <c r="CL21" s="1737">
        <v>2932.7665162200001</v>
      </c>
      <c r="CM21" s="1737">
        <v>3099.1093387500005</v>
      </c>
      <c r="CN21" s="1737">
        <v>2750.5860924999993</v>
      </c>
      <c r="CO21" s="1738">
        <v>2887.04608706</v>
      </c>
      <c r="CP21" s="1738">
        <v>3053.9697870799996</v>
      </c>
      <c r="CQ21" s="1738">
        <v>3633.7875760800002</v>
      </c>
      <c r="CR21" s="1738">
        <v>3324.5081167200001</v>
      </c>
      <c r="CS21" s="1738">
        <v>601.56089097999939</v>
      </c>
      <c r="CT21" s="1738">
        <v>627.2873757999995</v>
      </c>
      <c r="CU21" s="1738">
        <v>563.29922097000031</v>
      </c>
      <c r="CV21" s="1738">
        <v>656.95063589000085</v>
      </c>
      <c r="CW21" s="1738">
        <v>653.96307848999982</v>
      </c>
      <c r="CX21" s="1738">
        <v>722.76613664000013</v>
      </c>
      <c r="CY21" s="1738">
        <v>713.05601921000016</v>
      </c>
      <c r="CZ21" s="1738">
        <v>646.42141785000035</v>
      </c>
      <c r="DA21" s="1738">
        <v>638.87465932999987</v>
      </c>
      <c r="DB21" s="1738">
        <v>695.89095325999972</v>
      </c>
      <c r="DC21" s="1738">
        <v>580.68354824000028</v>
      </c>
      <c r="DD21" s="1738">
        <v>586.5797128499994</v>
      </c>
      <c r="DE21" s="1738">
        <v>626.70237080999948</v>
      </c>
    </row>
    <row r="22" spans="1:109" ht="17.25" thickBot="1" x14ac:dyDescent="0.35">
      <c r="A22" s="1766" t="s">
        <v>464</v>
      </c>
      <c r="B22" s="1767">
        <v>20810.840289322379</v>
      </c>
      <c r="C22" s="1768">
        <v>21240.828172364003</v>
      </c>
      <c r="D22" s="1768">
        <v>21134.418192546233</v>
      </c>
      <c r="E22" s="1768">
        <v>17394.462021858999</v>
      </c>
      <c r="F22" s="1768">
        <v>17366.492092602155</v>
      </c>
      <c r="G22" s="1768">
        <v>17446.651083798566</v>
      </c>
      <c r="H22" s="1768">
        <v>17324.316567511185</v>
      </c>
      <c r="I22" s="1768">
        <v>17561.365273335323</v>
      </c>
      <c r="J22" s="1768">
        <v>17497.875058298818</v>
      </c>
      <c r="K22" s="1768">
        <v>17648.11194023909</v>
      </c>
      <c r="L22" s="1768">
        <v>18345.727614134215</v>
      </c>
      <c r="M22" s="1768">
        <v>18373.183941692008</v>
      </c>
      <c r="N22" s="1768">
        <v>18522.105966709474</v>
      </c>
      <c r="O22" s="1768">
        <v>18762.7594353491</v>
      </c>
      <c r="P22" s="1768">
        <v>18396.19631884151</v>
      </c>
      <c r="Q22" s="1768">
        <v>18428.871884010601</v>
      </c>
      <c r="R22" s="1768">
        <v>18795.631746737821</v>
      </c>
      <c r="S22" s="1768">
        <v>18476.829957492737</v>
      </c>
      <c r="T22" s="1768">
        <v>19026.214960734244</v>
      </c>
      <c r="U22" s="1768">
        <v>19145.666802235803</v>
      </c>
      <c r="V22" s="1768">
        <v>19030.873553651923</v>
      </c>
      <c r="W22" s="1768">
        <v>19185.643731154905</v>
      </c>
      <c r="X22" s="1768">
        <v>19507.527048273507</v>
      </c>
      <c r="Y22" s="1768">
        <v>19422.834742273008</v>
      </c>
      <c r="Z22" s="1768">
        <v>19438.694163197513</v>
      </c>
      <c r="AA22" s="1768">
        <v>19567.006703263512</v>
      </c>
      <c r="AB22" s="1768">
        <v>19665.858922668755</v>
      </c>
      <c r="AC22" s="1768">
        <v>19744.054587620329</v>
      </c>
      <c r="AD22" s="1768">
        <v>19904.804744733592</v>
      </c>
      <c r="AE22" s="1768">
        <v>20016.656101610151</v>
      </c>
      <c r="AF22" s="1768">
        <v>20178.553093205905</v>
      </c>
      <c r="AG22" s="1768">
        <v>20478.809287280474</v>
      </c>
      <c r="AH22" s="1768">
        <v>20647.468535512158</v>
      </c>
      <c r="AI22" s="1768">
        <v>20994.721056364862</v>
      </c>
      <c r="AJ22" s="1768">
        <v>21369.827814373006</v>
      </c>
      <c r="AK22" s="1768">
        <v>21353.003023548241</v>
      </c>
      <c r="AL22" s="1768">
        <v>21284.938093847635</v>
      </c>
      <c r="AM22" s="1768">
        <v>21419.985233546424</v>
      </c>
      <c r="AN22" s="1768">
        <v>21376.166082301665</v>
      </c>
      <c r="AO22" s="1768">
        <v>21371.699972380102</v>
      </c>
      <c r="AP22" s="1768">
        <v>21497.052566916085</v>
      </c>
      <c r="AQ22" s="1768">
        <v>20930.543821855597</v>
      </c>
      <c r="AR22" s="1768">
        <v>21097.959808573301</v>
      </c>
      <c r="AS22" s="1768">
        <v>21542.662939762246</v>
      </c>
      <c r="AT22" s="1768">
        <v>21520.768230486814</v>
      </c>
      <c r="AU22" s="1768">
        <v>21871.102300016169</v>
      </c>
      <c r="AV22" s="1768">
        <v>22519.80281898268</v>
      </c>
      <c r="AW22" s="1768">
        <v>22687.758681954558</v>
      </c>
      <c r="AX22" s="1745">
        <v>22748.845615225662</v>
      </c>
      <c r="AY22" s="1745">
        <v>22699.188742569433</v>
      </c>
      <c r="AZ22" s="1745">
        <v>22898.38289215797</v>
      </c>
      <c r="BA22" s="1745">
        <v>22962.542976505203</v>
      </c>
      <c r="BB22" s="1745">
        <v>23176.111833639632</v>
      </c>
      <c r="BC22" s="1745">
        <v>23473.452868785356</v>
      </c>
      <c r="BD22" s="1745">
        <v>23140.530494878181</v>
      </c>
      <c r="BE22" s="1745">
        <v>23404.441766187781</v>
      </c>
      <c r="BF22" s="1769">
        <v>23738.594208467734</v>
      </c>
      <c r="BG22" s="1769">
        <v>24787.174750747876</v>
      </c>
      <c r="BH22" s="1769">
        <v>24799.170186488685</v>
      </c>
      <c r="BI22" s="1769">
        <v>24617.913194192817</v>
      </c>
      <c r="BJ22" s="1769">
        <v>24623.670216057006</v>
      </c>
      <c r="BK22" s="1769">
        <v>24876.452127167824</v>
      </c>
      <c r="BL22" s="1769">
        <v>25048.698179557789</v>
      </c>
      <c r="BM22" s="1769">
        <v>25069.890812222086</v>
      </c>
      <c r="BN22" s="1769">
        <v>24872.340935088567</v>
      </c>
      <c r="BO22" s="1769">
        <v>24986.528105521727</v>
      </c>
      <c r="BP22" s="1769">
        <v>25107.613700083486</v>
      </c>
      <c r="BQ22" s="1769">
        <v>25111.91205874204</v>
      </c>
      <c r="BR22" s="1769">
        <v>25104.829419635251</v>
      </c>
      <c r="BS22" s="1769">
        <v>26007.987682312465</v>
      </c>
      <c r="BT22" s="1769">
        <v>25925.226963754183</v>
      </c>
      <c r="BU22" s="1769">
        <v>25777.464761999905</v>
      </c>
      <c r="BV22" s="1769">
        <v>25637.889894834505</v>
      </c>
      <c r="BW22" s="1769">
        <v>25512.852114138837</v>
      </c>
      <c r="BX22" s="1769">
        <v>25496.935592136018</v>
      </c>
      <c r="BY22" s="1770">
        <v>25677.208697307924</v>
      </c>
      <c r="BZ22" s="1771">
        <v>25658.57497933889</v>
      </c>
      <c r="CA22" s="1771">
        <v>25430.885562021998</v>
      </c>
      <c r="CB22" s="1771">
        <v>25502.073503087398</v>
      </c>
      <c r="CC22" s="1771">
        <v>25528.836695200007</v>
      </c>
      <c r="CD22" s="1771">
        <v>25837.253028410003</v>
      </c>
      <c r="CE22" s="1771">
        <v>26785.602093150006</v>
      </c>
      <c r="CF22" s="1771">
        <v>26948.679005749997</v>
      </c>
      <c r="CG22" s="1771">
        <v>26811.44426951999</v>
      </c>
      <c r="CH22" s="1771">
        <v>26922.21907852</v>
      </c>
      <c r="CI22" s="1771">
        <v>28811.470626949995</v>
      </c>
      <c r="CJ22" s="1771">
        <v>27147.657899550006</v>
      </c>
      <c r="CK22" s="1771">
        <v>27426.912815790001</v>
      </c>
      <c r="CL22" s="1771">
        <v>27572.598521199994</v>
      </c>
      <c r="CM22" s="1771">
        <v>27483.687376360002</v>
      </c>
      <c r="CN22" s="1771">
        <v>27806.416933560009</v>
      </c>
      <c r="CO22" s="1772">
        <v>27777.334711830008</v>
      </c>
      <c r="CP22" s="1772">
        <v>28307.983220779999</v>
      </c>
      <c r="CQ22" s="1772">
        <v>29177.247601080006</v>
      </c>
      <c r="CR22" s="1772">
        <v>28598.871027550002</v>
      </c>
      <c r="CS22" s="1772">
        <v>12909.53746109</v>
      </c>
      <c r="CT22" s="1772">
        <v>13041.727457309989</v>
      </c>
      <c r="CU22" s="1772">
        <v>12805.847973809998</v>
      </c>
      <c r="CV22" s="1772">
        <v>12788.455753079999</v>
      </c>
      <c r="CW22" s="1772">
        <v>12770.826137030004</v>
      </c>
      <c r="CX22" s="1772">
        <v>12672.152197430009</v>
      </c>
      <c r="CY22" s="1772">
        <v>12633.056978839997</v>
      </c>
      <c r="CZ22" s="1772">
        <v>12576.326778820001</v>
      </c>
      <c r="DA22" s="1772">
        <v>12532.048838419996</v>
      </c>
      <c r="DB22" s="1772">
        <v>12672.63122997</v>
      </c>
      <c r="DC22" s="1772">
        <v>12147.346069019995</v>
      </c>
      <c r="DD22" s="1772">
        <v>12206.290522669991</v>
      </c>
      <c r="DE22" s="1772">
        <v>12282.825636190008</v>
      </c>
    </row>
    <row r="23" spans="1:109" s="1777" customFormat="1" ht="15" thickTop="1" x14ac:dyDescent="0.25">
      <c r="A23" s="1773" t="s">
        <v>574</v>
      </c>
      <c r="B23" s="1774"/>
      <c r="C23" s="1774"/>
      <c r="D23" s="1774"/>
      <c r="E23" s="1774"/>
      <c r="F23" s="1774"/>
      <c r="G23" s="1774"/>
      <c r="H23" s="1774"/>
      <c r="I23" s="1774"/>
      <c r="J23" s="1774"/>
      <c r="K23" s="1774"/>
      <c r="L23" s="1774"/>
      <c r="M23" s="1774"/>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c r="AL23" s="1774"/>
      <c r="AM23" s="1774"/>
      <c r="AN23" s="1774"/>
      <c r="AO23" s="1774"/>
      <c r="AP23" s="1774"/>
      <c r="AQ23" s="1774"/>
      <c r="AR23" s="1774"/>
      <c r="AS23" s="1774"/>
      <c r="AT23" s="1774"/>
      <c r="AU23" s="1774"/>
      <c r="AV23" s="1774"/>
      <c r="AW23" s="1774"/>
      <c r="AX23" s="1774"/>
      <c r="AY23" s="1774"/>
      <c r="AZ23" s="1774"/>
      <c r="BA23" s="1774"/>
      <c r="BB23" s="1774"/>
      <c r="BC23" s="1774"/>
      <c r="BD23" s="1775"/>
      <c r="BE23" s="1775"/>
      <c r="BF23" s="1775"/>
      <c r="BG23" s="1775"/>
      <c r="BH23" s="1775"/>
      <c r="BI23" s="1775"/>
      <c r="BJ23" s="1775"/>
      <c r="BK23" s="1775"/>
      <c r="BL23" s="1775"/>
      <c r="BM23" s="1775"/>
      <c r="BN23" s="1776"/>
      <c r="BO23" s="1776"/>
      <c r="BP23" s="1776"/>
      <c r="BQ23" s="1776"/>
      <c r="BR23" s="1776"/>
      <c r="BS23" s="1776"/>
      <c r="BT23" s="1776"/>
      <c r="BU23" s="1776"/>
      <c r="BV23" s="1776"/>
      <c r="BW23" s="1776"/>
      <c r="BX23" s="1776"/>
    </row>
    <row r="24" spans="1:109" s="1777" customFormat="1" ht="15.75" x14ac:dyDescent="0.25">
      <c r="A24" s="1773" t="s">
        <v>3333</v>
      </c>
      <c r="B24" s="1774"/>
      <c r="C24" s="1774"/>
      <c r="D24" s="1774"/>
      <c r="E24" s="1774"/>
      <c r="F24" s="1774"/>
      <c r="G24" s="1774"/>
      <c r="H24" s="1774"/>
      <c r="I24" s="1774"/>
      <c r="J24" s="1774"/>
      <c r="K24" s="1774"/>
      <c r="L24" s="1774"/>
      <c r="M24" s="1774"/>
      <c r="N24" s="1774"/>
      <c r="O24" s="1774"/>
      <c r="P24" s="1774"/>
      <c r="Q24" s="1774"/>
      <c r="R24" s="1774"/>
      <c r="S24" s="1774"/>
      <c r="T24" s="1774"/>
      <c r="U24" s="1774"/>
      <c r="V24" s="1774"/>
      <c r="W24" s="1774"/>
      <c r="X24" s="1774"/>
      <c r="Y24" s="1774"/>
      <c r="Z24" s="1774"/>
      <c r="AA24" s="1774"/>
      <c r="AB24" s="1774"/>
      <c r="AC24" s="1774"/>
      <c r="AD24" s="1774">
        <v>0.75129096898639425</v>
      </c>
      <c r="AE24" s="1774"/>
      <c r="AF24" s="1774"/>
      <c r="AG24" s="1774"/>
      <c r="AH24" s="1774"/>
      <c r="AI24" s="1774"/>
      <c r="AJ24" s="1774"/>
      <c r="AK24" s="1774"/>
      <c r="AL24" s="1774"/>
      <c r="AM24" s="1774"/>
      <c r="AN24" s="1774"/>
      <c r="AO24" s="1774"/>
      <c r="AP24" s="1774"/>
      <c r="AQ24" s="1774"/>
      <c r="AR24" s="1774"/>
      <c r="AS24" s="1774"/>
      <c r="AT24" s="1774"/>
      <c r="AU24" s="1774"/>
      <c r="AV24" s="1774"/>
      <c r="AW24" s="1774"/>
      <c r="AX24" s="1774"/>
      <c r="AY24" s="1774"/>
      <c r="AZ24" s="1774"/>
      <c r="BA24" s="1774"/>
      <c r="BB24" s="1774"/>
      <c r="BC24" s="1774"/>
      <c r="BD24" s="1775"/>
      <c r="BE24" s="1775"/>
      <c r="BF24" s="1775"/>
      <c r="BG24" s="1775"/>
      <c r="BH24" s="1775"/>
      <c r="BI24" s="1775"/>
      <c r="BJ24" s="1775"/>
      <c r="BK24" s="1775"/>
      <c r="BL24" s="1775"/>
      <c r="BM24" s="1775"/>
      <c r="BN24" s="1778"/>
      <c r="BO24" s="1778"/>
      <c r="BP24" s="1778"/>
      <c r="BQ24" s="1778"/>
      <c r="BR24" s="1778"/>
      <c r="BS24" s="1778"/>
      <c r="BT24" s="1776"/>
      <c r="BU24" s="1776"/>
      <c r="BV24" s="1776"/>
      <c r="BW24" s="1776"/>
      <c r="BX24" s="1776"/>
    </row>
    <row r="25" spans="1:109" s="1777" customFormat="1" ht="14.25" x14ac:dyDescent="0.25">
      <c r="A25" s="1773" t="s">
        <v>3334</v>
      </c>
      <c r="B25" s="1774"/>
      <c r="C25" s="1774"/>
      <c r="D25" s="1774"/>
      <c r="E25" s="1774"/>
      <c r="F25" s="1774"/>
      <c r="G25" s="1774"/>
      <c r="H25" s="1774"/>
      <c r="I25" s="1774"/>
      <c r="J25" s="1774"/>
      <c r="K25" s="1774"/>
      <c r="L25" s="1774"/>
      <c r="M25" s="1774"/>
      <c r="N25" s="1774"/>
      <c r="O25" s="1774"/>
      <c r="P25" s="1774"/>
      <c r="Q25" s="1774"/>
      <c r="R25" s="1774"/>
      <c r="S25" s="1774"/>
      <c r="T25" s="1774"/>
      <c r="U25" s="1774"/>
      <c r="V25" s="1774"/>
      <c r="W25" s="1774"/>
      <c r="X25" s="1774"/>
      <c r="Y25" s="1774"/>
      <c r="Z25" s="1774"/>
      <c r="AA25" s="1774"/>
      <c r="AB25" s="1774"/>
      <c r="AC25" s="1774"/>
      <c r="AD25" s="1774"/>
      <c r="AE25" s="1774"/>
      <c r="AF25" s="1774"/>
      <c r="AG25" s="1774"/>
      <c r="AH25" s="1774"/>
      <c r="AI25" s="1774"/>
      <c r="AJ25" s="1774"/>
      <c r="AK25" s="1774"/>
      <c r="AL25" s="1774"/>
      <c r="AM25" s="1774"/>
      <c r="AN25" s="1774"/>
      <c r="AO25" s="1774"/>
      <c r="AP25" s="1774"/>
      <c r="AQ25" s="1774"/>
      <c r="AR25" s="1774"/>
      <c r="AS25" s="1774"/>
      <c r="AT25" s="1774"/>
      <c r="AU25" s="1774"/>
      <c r="AV25" s="1774"/>
      <c r="AW25" s="1774"/>
      <c r="AX25" s="1774"/>
      <c r="AY25" s="1774"/>
      <c r="AZ25" s="1774"/>
      <c r="BA25" s="1774"/>
      <c r="BB25" s="1774"/>
      <c r="BC25" s="1774"/>
      <c r="BD25" s="1775"/>
      <c r="BE25" s="1775"/>
      <c r="BF25" s="1775"/>
      <c r="BG25" s="1775"/>
      <c r="BH25" s="1775"/>
      <c r="BI25" s="1775"/>
      <c r="BJ25" s="1775"/>
      <c r="BK25" s="1775"/>
      <c r="BL25" s="1775"/>
      <c r="BM25" s="1775"/>
      <c r="BN25" s="1778"/>
      <c r="BO25" s="1778"/>
      <c r="BP25" s="1778"/>
      <c r="BQ25" s="1778"/>
      <c r="BR25" s="1778"/>
      <c r="BS25" s="1778"/>
      <c r="BT25" s="1776"/>
      <c r="BU25" s="1776"/>
      <c r="BV25" s="1776"/>
      <c r="BW25" s="1776"/>
      <c r="BX25" s="1776"/>
    </row>
    <row r="26" spans="1:109" s="1777" customFormat="1" ht="14.25" x14ac:dyDescent="0.25">
      <c r="A26" s="1773" t="s">
        <v>3335</v>
      </c>
      <c r="B26" s="1774"/>
      <c r="C26" s="1774"/>
      <c r="D26" s="1774"/>
      <c r="E26" s="1774"/>
      <c r="F26" s="1774"/>
      <c r="G26" s="1774"/>
      <c r="H26" s="1774"/>
      <c r="I26" s="1774"/>
      <c r="J26" s="1774"/>
      <c r="K26" s="1774"/>
      <c r="L26" s="1774"/>
      <c r="M26" s="1774"/>
      <c r="N26" s="1774"/>
      <c r="O26" s="1774"/>
      <c r="P26" s="1774"/>
      <c r="Q26" s="1774"/>
      <c r="R26" s="1774"/>
      <c r="S26" s="1774"/>
      <c r="T26" s="1774"/>
      <c r="U26" s="1774"/>
      <c r="V26" s="1774"/>
      <c r="W26" s="1774"/>
      <c r="X26" s="1774"/>
      <c r="Y26" s="1774"/>
      <c r="Z26" s="1774"/>
      <c r="AA26" s="1774"/>
      <c r="AB26" s="1774"/>
      <c r="AC26" s="1774"/>
      <c r="AD26" s="1774"/>
      <c r="AE26" s="1774"/>
      <c r="AF26" s="1774"/>
      <c r="AG26" s="1774"/>
      <c r="AH26" s="1774"/>
      <c r="AI26" s="1774"/>
      <c r="AJ26" s="1774"/>
      <c r="AK26" s="1774"/>
      <c r="AL26" s="1774"/>
      <c r="AM26" s="1774"/>
      <c r="AN26" s="1774"/>
      <c r="AO26" s="1774"/>
      <c r="AP26" s="1774"/>
      <c r="AQ26" s="1774"/>
      <c r="AR26" s="1774"/>
      <c r="AS26" s="1774"/>
      <c r="AT26" s="1774"/>
      <c r="AU26" s="1774"/>
      <c r="AV26" s="1774"/>
      <c r="AW26" s="1774"/>
      <c r="AX26" s="1774"/>
      <c r="AY26" s="1774"/>
      <c r="AZ26" s="1774"/>
      <c r="BA26" s="1774"/>
      <c r="BB26" s="1774"/>
      <c r="BC26" s="1774"/>
      <c r="BD26" s="1775"/>
      <c r="BE26" s="1775"/>
      <c r="BF26" s="1775"/>
      <c r="BG26" s="1775"/>
      <c r="BH26" s="1775"/>
      <c r="BI26" s="1775"/>
      <c r="BJ26" s="1775"/>
      <c r="BK26" s="1775"/>
      <c r="BL26" s="1775"/>
      <c r="BM26" s="1775"/>
      <c r="BN26" s="1778"/>
      <c r="BO26" s="1778"/>
      <c r="BP26" s="1778"/>
      <c r="BQ26" s="1778"/>
      <c r="BR26" s="1778"/>
      <c r="BS26" s="1778"/>
      <c r="BT26" s="1776"/>
      <c r="BU26" s="1776"/>
      <c r="BV26" s="1776"/>
      <c r="BW26" s="1776"/>
      <c r="BX26" s="1776"/>
    </row>
    <row r="27" spans="1:109" s="1777" customFormat="1" ht="14.25" x14ac:dyDescent="0.25">
      <c r="A27" s="1773" t="s">
        <v>3319</v>
      </c>
      <c r="B27" s="1775"/>
      <c r="C27" s="1775"/>
      <c r="D27" s="1775"/>
      <c r="E27" s="1775"/>
      <c r="F27" s="1775"/>
      <c r="G27" s="1775"/>
      <c r="H27" s="1775"/>
      <c r="I27" s="1775"/>
      <c r="J27" s="1775"/>
      <c r="K27" s="1775"/>
      <c r="L27" s="1775"/>
      <c r="M27" s="1775"/>
      <c r="N27" s="1775"/>
      <c r="O27" s="1775"/>
      <c r="P27" s="1775"/>
      <c r="Q27" s="1775"/>
      <c r="R27" s="1775"/>
      <c r="S27" s="1775"/>
      <c r="T27" s="1775"/>
      <c r="U27" s="1775"/>
      <c r="V27" s="1775"/>
      <c r="W27" s="1775"/>
      <c r="X27" s="1775"/>
      <c r="Y27" s="1775"/>
      <c r="Z27" s="1775"/>
      <c r="AA27" s="1775"/>
      <c r="AB27" s="1775"/>
      <c r="AC27" s="1775"/>
      <c r="AD27" s="1775"/>
      <c r="AE27" s="1775"/>
      <c r="AF27" s="1775"/>
      <c r="AG27" s="1775"/>
      <c r="AH27" s="1775"/>
      <c r="AI27" s="1775"/>
      <c r="AJ27" s="1775"/>
      <c r="AK27" s="1775"/>
      <c r="AL27" s="1775"/>
      <c r="AM27" s="1775"/>
      <c r="AN27" s="1775"/>
      <c r="AO27" s="1775"/>
      <c r="AP27" s="1775"/>
      <c r="AQ27" s="1775"/>
      <c r="AR27" s="1775"/>
      <c r="AS27" s="1775"/>
      <c r="AT27" s="1775"/>
      <c r="AU27" s="1775"/>
      <c r="AV27" s="1775"/>
      <c r="AW27" s="1775"/>
      <c r="AX27" s="1775"/>
      <c r="AY27" s="1775"/>
      <c r="AZ27" s="1775"/>
      <c r="BA27" s="1775"/>
      <c r="BB27" s="1775"/>
      <c r="BC27" s="1775"/>
      <c r="BD27" s="1775"/>
      <c r="BE27" s="1775"/>
      <c r="BF27" s="1775"/>
      <c r="BG27" s="1775"/>
      <c r="BH27" s="1775"/>
      <c r="BI27" s="1775"/>
      <c r="BJ27" s="1775"/>
      <c r="BK27" s="1775"/>
      <c r="BL27" s="1775"/>
      <c r="BM27" s="1775"/>
      <c r="BN27" s="1779"/>
      <c r="BO27" s="1779"/>
      <c r="BP27" s="1779"/>
      <c r="BQ27" s="1779"/>
      <c r="BR27" s="1779"/>
      <c r="BS27" s="1779"/>
      <c r="BT27" s="1776"/>
      <c r="BU27" s="1776"/>
      <c r="BV27" s="1776"/>
      <c r="BW27" s="1776"/>
      <c r="BX27" s="1776"/>
    </row>
    <row r="28" spans="1:109" ht="15.75" x14ac:dyDescent="0.25">
      <c r="A28" s="1721"/>
      <c r="B28" s="1718"/>
      <c r="C28" s="1718"/>
      <c r="D28" s="1718"/>
      <c r="E28" s="1718"/>
      <c r="F28" s="1718"/>
      <c r="G28" s="1718"/>
      <c r="H28" s="1718"/>
      <c r="I28" s="1718"/>
      <c r="J28" s="1718"/>
      <c r="K28" s="1718"/>
      <c r="L28" s="1718"/>
      <c r="M28" s="1718"/>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c r="AL28" s="1718"/>
      <c r="AM28" s="1718"/>
      <c r="AN28" s="1718"/>
      <c r="AO28" s="1718"/>
      <c r="AP28" s="1718"/>
      <c r="AQ28" s="1718"/>
      <c r="AR28" s="1718"/>
      <c r="AS28" s="1718"/>
      <c r="AT28" s="1718"/>
      <c r="AU28" s="1718"/>
      <c r="AV28" s="1718"/>
      <c r="AW28" s="1718"/>
      <c r="AX28" s="1718"/>
      <c r="AY28" s="1718"/>
      <c r="AZ28" s="1718"/>
      <c r="BA28" s="1718"/>
      <c r="BB28" s="1718"/>
      <c r="BC28" s="1718"/>
      <c r="BD28" s="1718"/>
      <c r="BE28" s="1718"/>
      <c r="BF28" s="1718"/>
      <c r="BG28" s="1718"/>
      <c r="BH28" s="1718"/>
      <c r="BI28" s="1718"/>
      <c r="BJ28" s="1718"/>
      <c r="BK28" s="1718"/>
      <c r="BL28" s="1718"/>
      <c r="BM28" s="1718"/>
      <c r="BN28" s="1718"/>
      <c r="BO28" s="1718"/>
      <c r="BP28" s="1718"/>
      <c r="BQ28" s="1718"/>
      <c r="BR28" s="1718"/>
      <c r="BS28" s="1718"/>
      <c r="BT28" s="1718"/>
      <c r="BU28" s="1718"/>
      <c r="BV28" s="1718"/>
      <c r="BW28" s="1718"/>
      <c r="BX28" s="1718"/>
    </row>
  </sheetData>
  <pageMargins left="0.7" right="0.7" top="0.75" bottom="0.75" header="0.3" footer="0.3"/>
  <pageSetup paperSize="9" scale="61"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0639-C002-4763-98CE-BEFCD9D62359}">
  <sheetPr>
    <pageSetUpPr fitToPage="1"/>
  </sheetPr>
  <dimension ref="A1:AQ134"/>
  <sheetViews>
    <sheetView zoomScaleNormal="100" zoomScaleSheetLayoutView="90" workbookViewId="0"/>
  </sheetViews>
  <sheetFormatPr defaultColWidth="9.140625" defaultRowHeight="16.5" x14ac:dyDescent="0.3"/>
  <cols>
    <col min="1" max="1" width="52.5703125" style="396" customWidth="1"/>
    <col min="2" max="2" width="10.5703125" style="396" hidden="1" customWidth="1"/>
    <col min="3" max="3" width="11.85546875" style="396" hidden="1" customWidth="1"/>
    <col min="4" max="4" width="9.85546875" style="396" hidden="1" customWidth="1"/>
    <col min="5" max="5" width="10.42578125" style="396" hidden="1" customWidth="1"/>
    <col min="6" max="8" width="10.85546875" style="396" hidden="1" customWidth="1"/>
    <col min="9" max="10" width="10.7109375" style="396" hidden="1" customWidth="1"/>
    <col min="11" max="11" width="7.7109375" style="396" hidden="1" customWidth="1"/>
    <col min="12" max="12" width="8" style="396" hidden="1" customWidth="1"/>
    <col min="13" max="13" width="7.28515625" style="396" hidden="1" customWidth="1"/>
    <col min="14" max="15" width="7.7109375" style="396" hidden="1" customWidth="1"/>
    <col min="16" max="16" width="8" style="396" hidden="1" customWidth="1"/>
    <col min="17" max="17" width="7.28515625" style="396" hidden="1" customWidth="1"/>
    <col min="18" max="18" width="7.7109375" style="396" hidden="1" customWidth="1"/>
    <col min="19" max="21" width="9" style="396" bestFit="1" customWidth="1"/>
    <col min="22" max="22" width="9.28515625" style="396" bestFit="1" customWidth="1"/>
    <col min="23" max="25" width="9" style="396" bestFit="1" customWidth="1"/>
    <col min="26" max="26" width="9.28515625" style="396" bestFit="1" customWidth="1"/>
    <col min="27" max="29" width="9" style="396" bestFit="1" customWidth="1"/>
    <col min="30" max="30" width="9.28515625" style="396" bestFit="1" customWidth="1"/>
    <col min="31" max="33" width="9" style="396" bestFit="1" customWidth="1"/>
    <col min="34" max="34" width="9.28515625" style="396" bestFit="1" customWidth="1"/>
    <col min="35" max="37" width="9" style="396" bestFit="1" customWidth="1"/>
    <col min="38" max="38" width="9.28515625" style="396" bestFit="1" customWidth="1"/>
    <col min="39" max="42" width="9.28515625" style="396" customWidth="1"/>
    <col min="43" max="43" width="10.28515625" style="396" customWidth="1"/>
    <col min="44" max="44" width="9.140625" style="396"/>
    <col min="45" max="45" width="9.140625" style="396" customWidth="1"/>
    <col min="46" max="16384" width="9.140625" style="396"/>
  </cols>
  <sheetData>
    <row r="1" spans="1:43" s="615" customFormat="1" ht="18.75" x14ac:dyDescent="0.3">
      <c r="A1" s="394" t="s">
        <v>3336</v>
      </c>
      <c r="B1" s="394"/>
      <c r="C1" s="394"/>
      <c r="D1" s="394"/>
      <c r="E1" s="394"/>
      <c r="F1" s="394"/>
      <c r="G1" s="394"/>
      <c r="H1" s="394"/>
      <c r="I1" s="394"/>
      <c r="J1" s="394"/>
      <c r="K1" s="394"/>
      <c r="L1" s="394"/>
      <c r="M1" s="394"/>
      <c r="N1" s="394"/>
      <c r="O1" s="394"/>
      <c r="P1" s="394"/>
      <c r="Q1" s="394"/>
      <c r="R1" s="394"/>
      <c r="S1" s="394"/>
      <c r="T1" s="394"/>
      <c r="U1" s="394"/>
    </row>
    <row r="2" spans="1:43" ht="17.25" thickBot="1" x14ac:dyDescent="0.35">
      <c r="E2" s="618"/>
      <c r="F2" s="618"/>
      <c r="G2" s="618"/>
      <c r="H2" s="618"/>
      <c r="Y2" s="650"/>
      <c r="Z2" s="650"/>
      <c r="AA2" s="650"/>
      <c r="AB2" s="650"/>
      <c r="AC2" s="650"/>
      <c r="AD2" s="650"/>
      <c r="AE2" s="650"/>
      <c r="AF2" s="650"/>
      <c r="AG2" s="650"/>
      <c r="AH2" s="650"/>
      <c r="AI2" s="650"/>
      <c r="AJ2" s="650"/>
      <c r="AK2" s="650"/>
      <c r="AL2" s="650"/>
      <c r="AM2" s="650"/>
      <c r="AN2" s="650"/>
      <c r="AO2" s="650"/>
      <c r="AP2" s="650"/>
      <c r="AQ2" s="650" t="s">
        <v>29</v>
      </c>
    </row>
    <row r="3" spans="1:43" s="821" customFormat="1" ht="18" thickTop="1" thickBot="1" x14ac:dyDescent="0.35">
      <c r="A3" s="1780"/>
      <c r="B3" s="1781">
        <v>40451</v>
      </c>
      <c r="C3" s="1782">
        <v>40543</v>
      </c>
      <c r="D3" s="1782">
        <v>40633</v>
      </c>
      <c r="E3" s="1782">
        <v>40724</v>
      </c>
      <c r="F3" s="1782">
        <v>40816</v>
      </c>
      <c r="G3" s="1782">
        <v>40907</v>
      </c>
      <c r="H3" s="1782">
        <v>40969</v>
      </c>
      <c r="I3" s="1782">
        <v>41061</v>
      </c>
      <c r="J3" s="1782">
        <v>41153</v>
      </c>
      <c r="K3" s="1782">
        <v>41244</v>
      </c>
      <c r="L3" s="1782">
        <v>41334</v>
      </c>
      <c r="M3" s="1782">
        <v>41426</v>
      </c>
      <c r="N3" s="1782">
        <v>41518</v>
      </c>
      <c r="O3" s="1782">
        <v>41609</v>
      </c>
      <c r="P3" s="1782">
        <v>41699</v>
      </c>
      <c r="Q3" s="1782">
        <v>41791</v>
      </c>
      <c r="R3" s="1782">
        <v>41883</v>
      </c>
      <c r="S3" s="1782">
        <v>41974</v>
      </c>
      <c r="T3" s="1782">
        <v>42064</v>
      </c>
      <c r="U3" s="1782">
        <v>42156</v>
      </c>
      <c r="V3" s="1782">
        <v>42248</v>
      </c>
      <c r="W3" s="709">
        <v>42339</v>
      </c>
      <c r="X3" s="709">
        <v>42430</v>
      </c>
      <c r="Y3" s="709">
        <v>42522</v>
      </c>
      <c r="Z3" s="709">
        <v>42614</v>
      </c>
      <c r="AA3" s="709">
        <v>42705</v>
      </c>
      <c r="AB3" s="709">
        <v>42795</v>
      </c>
      <c r="AC3" s="709">
        <v>42887</v>
      </c>
      <c r="AD3" s="709">
        <v>42979</v>
      </c>
      <c r="AE3" s="709">
        <v>43070</v>
      </c>
      <c r="AF3" s="709">
        <v>43160</v>
      </c>
      <c r="AG3" s="709">
        <v>43252</v>
      </c>
      <c r="AH3" s="709">
        <v>43344</v>
      </c>
      <c r="AI3" s="709">
        <v>43435</v>
      </c>
      <c r="AJ3" s="709">
        <v>43525</v>
      </c>
      <c r="AK3" s="709">
        <v>43617</v>
      </c>
      <c r="AL3" s="709">
        <v>43709</v>
      </c>
      <c r="AM3" s="709">
        <v>43800</v>
      </c>
      <c r="AN3" s="709">
        <v>43891</v>
      </c>
      <c r="AO3" s="709">
        <v>43983</v>
      </c>
      <c r="AP3" s="709">
        <v>44075</v>
      </c>
      <c r="AQ3" s="709">
        <v>44166</v>
      </c>
    </row>
    <row r="4" spans="1:43" s="821" customFormat="1" ht="17.25" customHeight="1" thickTop="1" x14ac:dyDescent="0.3">
      <c r="A4" s="1783" t="s">
        <v>3337</v>
      </c>
      <c r="B4" s="1784">
        <v>472.36257554000002</v>
      </c>
      <c r="C4" s="1785">
        <v>510</v>
      </c>
      <c r="D4" s="1785">
        <v>491</v>
      </c>
      <c r="E4" s="1785">
        <v>498</v>
      </c>
      <c r="F4" s="1785">
        <v>497</v>
      </c>
      <c r="G4" s="1785">
        <v>476</v>
      </c>
      <c r="H4" s="1785">
        <v>491</v>
      </c>
      <c r="I4" s="1785">
        <v>422</v>
      </c>
      <c r="J4" s="1785">
        <v>408.45183361999989</v>
      </c>
      <c r="K4" s="1785">
        <v>408</v>
      </c>
      <c r="L4" s="1785">
        <v>415</v>
      </c>
      <c r="M4" s="1785">
        <v>400</v>
      </c>
      <c r="N4" s="1785">
        <v>408</v>
      </c>
      <c r="O4" s="1785">
        <v>399</v>
      </c>
      <c r="P4" s="1785">
        <v>405</v>
      </c>
      <c r="Q4" s="1785">
        <v>412</v>
      </c>
      <c r="R4" s="1785">
        <v>400</v>
      </c>
      <c r="S4" s="1785">
        <v>398</v>
      </c>
      <c r="T4" s="1785">
        <v>414</v>
      </c>
      <c r="U4" s="1785">
        <v>406</v>
      </c>
      <c r="V4" s="1785">
        <v>401.86626766947501</v>
      </c>
      <c r="W4" s="1785">
        <v>395.52858592927186</v>
      </c>
      <c r="X4" s="1785">
        <v>418</v>
      </c>
      <c r="Y4" s="1785">
        <v>433</v>
      </c>
      <c r="Z4" s="1785">
        <v>434</v>
      </c>
      <c r="AA4" s="1785">
        <v>444</v>
      </c>
      <c r="AB4" s="1785">
        <v>462</v>
      </c>
      <c r="AC4" s="1785">
        <v>480</v>
      </c>
      <c r="AD4" s="1785">
        <v>529</v>
      </c>
      <c r="AE4" s="1785">
        <v>480</v>
      </c>
      <c r="AF4" s="1785">
        <v>483</v>
      </c>
      <c r="AG4" s="1785">
        <v>505</v>
      </c>
      <c r="AH4" s="1785">
        <v>509.74441149</v>
      </c>
      <c r="AI4" s="1785">
        <v>596.64842377999992</v>
      </c>
      <c r="AJ4" s="1785">
        <v>697.02543480999998</v>
      </c>
      <c r="AK4" s="1785">
        <v>965.54258916999993</v>
      </c>
      <c r="AL4" s="1785">
        <v>587.64968397000007</v>
      </c>
      <c r="AM4" s="1785">
        <v>676.22714891999999</v>
      </c>
      <c r="AN4" s="1785">
        <v>315.88571564000006</v>
      </c>
      <c r="AO4" s="1785">
        <v>366.47707080000004</v>
      </c>
      <c r="AP4" s="1785">
        <v>165.87705930999999</v>
      </c>
      <c r="AQ4" s="1785">
        <v>226.10274924999999</v>
      </c>
    </row>
    <row r="5" spans="1:43" s="821" customFormat="1" x14ac:dyDescent="0.3">
      <c r="A5" s="1783" t="s">
        <v>3338</v>
      </c>
      <c r="B5" s="1784">
        <v>335.91336057999996</v>
      </c>
      <c r="C5" s="1785">
        <v>357</v>
      </c>
      <c r="D5" s="1785">
        <v>319</v>
      </c>
      <c r="E5" s="1785">
        <v>321</v>
      </c>
      <c r="F5" s="1785">
        <v>324</v>
      </c>
      <c r="G5" s="1785">
        <v>304</v>
      </c>
      <c r="H5" s="1785">
        <v>304</v>
      </c>
      <c r="I5" s="1785">
        <v>241</v>
      </c>
      <c r="J5" s="1785">
        <v>235.49498532999999</v>
      </c>
      <c r="K5" s="1785">
        <v>234</v>
      </c>
      <c r="L5" s="1785">
        <v>228</v>
      </c>
      <c r="M5" s="1785">
        <v>235</v>
      </c>
      <c r="N5" s="1785">
        <v>231</v>
      </c>
      <c r="O5" s="1785">
        <v>229</v>
      </c>
      <c r="P5" s="1785">
        <v>223</v>
      </c>
      <c r="Q5" s="1785">
        <v>224</v>
      </c>
      <c r="R5" s="1785">
        <v>224</v>
      </c>
      <c r="S5" s="1785">
        <v>219</v>
      </c>
      <c r="T5" s="1785">
        <v>241</v>
      </c>
      <c r="U5" s="1785">
        <v>231</v>
      </c>
      <c r="V5" s="1785">
        <v>224.83341470972292</v>
      </c>
      <c r="W5" s="1785">
        <v>229.86400646224232</v>
      </c>
      <c r="X5" s="1785">
        <v>229</v>
      </c>
      <c r="Y5" s="1785">
        <v>229</v>
      </c>
      <c r="Z5" s="1785">
        <v>235</v>
      </c>
      <c r="AA5" s="1785">
        <v>235</v>
      </c>
      <c r="AB5" s="1785">
        <v>233</v>
      </c>
      <c r="AC5" s="1785">
        <v>232</v>
      </c>
      <c r="AD5" s="1785">
        <v>235</v>
      </c>
      <c r="AE5" s="1785">
        <v>233</v>
      </c>
      <c r="AF5" s="1785">
        <v>225</v>
      </c>
      <c r="AG5" s="1785">
        <v>222</v>
      </c>
      <c r="AH5" s="1785">
        <v>216.54254553999999</v>
      </c>
      <c r="AI5" s="1785">
        <v>260.03473246000004</v>
      </c>
      <c r="AJ5" s="1785">
        <v>308.30074027999996</v>
      </c>
      <c r="AK5" s="1785">
        <v>360.08495305000002</v>
      </c>
      <c r="AL5" s="1785">
        <v>226.18893376</v>
      </c>
      <c r="AM5" s="1785">
        <v>277.37223548000003</v>
      </c>
      <c r="AN5" s="1785">
        <v>205.51292738000001</v>
      </c>
      <c r="AO5" s="1785">
        <v>242.80348332</v>
      </c>
      <c r="AP5" s="1785">
        <v>100.19423251000001</v>
      </c>
      <c r="AQ5" s="1785">
        <v>133.92486477</v>
      </c>
    </row>
    <row r="6" spans="1:43" s="821" customFormat="1" x14ac:dyDescent="0.3">
      <c r="A6" s="1786" t="s">
        <v>3339</v>
      </c>
      <c r="B6" s="1787">
        <v>136.44921496000006</v>
      </c>
      <c r="C6" s="1788">
        <v>153</v>
      </c>
      <c r="D6" s="1788">
        <f>D4-D5</f>
        <v>172</v>
      </c>
      <c r="E6" s="1788">
        <f>E4-E5</f>
        <v>177</v>
      </c>
      <c r="F6" s="1788">
        <f>F4-F5</f>
        <v>173</v>
      </c>
      <c r="G6" s="1788">
        <v>172</v>
      </c>
      <c r="H6" s="1788">
        <f>H4-H5</f>
        <v>187</v>
      </c>
      <c r="I6" s="1788">
        <f>I4-I5</f>
        <v>181</v>
      </c>
      <c r="J6" s="1788">
        <f>J4-J5</f>
        <v>172.9568482899999</v>
      </c>
      <c r="K6" s="1788">
        <v>174</v>
      </c>
      <c r="L6" s="1788">
        <f>L4-L5</f>
        <v>187</v>
      </c>
      <c r="M6" s="1788">
        <f>M4-M5</f>
        <v>165</v>
      </c>
      <c r="N6" s="1788">
        <f>N4-N5</f>
        <v>177</v>
      </c>
      <c r="O6" s="1788">
        <f>O4-O5</f>
        <v>170</v>
      </c>
      <c r="P6" s="1788">
        <v>182</v>
      </c>
      <c r="Q6" s="1788">
        <v>188</v>
      </c>
      <c r="R6" s="1788">
        <f>R4-R5</f>
        <v>176</v>
      </c>
      <c r="S6" s="1788">
        <f>S4-S5</f>
        <v>179</v>
      </c>
      <c r="T6" s="1788">
        <v>173</v>
      </c>
      <c r="U6" s="1788">
        <f>U4-U5</f>
        <v>175</v>
      </c>
      <c r="V6" s="1788">
        <v>177.03285295975209</v>
      </c>
      <c r="W6" s="1788">
        <v>165.66457946702954</v>
      </c>
      <c r="X6" s="1788">
        <v>189</v>
      </c>
      <c r="Y6" s="1788">
        <v>204</v>
      </c>
      <c r="Z6" s="1788">
        <v>199</v>
      </c>
      <c r="AA6" s="1788">
        <v>209</v>
      </c>
      <c r="AB6" s="1788">
        <v>229</v>
      </c>
      <c r="AC6" s="1788">
        <v>248</v>
      </c>
      <c r="AD6" s="1788">
        <v>294</v>
      </c>
      <c r="AE6" s="1788">
        <v>247</v>
      </c>
      <c r="AF6" s="1788">
        <v>258</v>
      </c>
      <c r="AG6" s="1788">
        <v>283</v>
      </c>
      <c r="AH6" s="1788">
        <v>293.20186595000001</v>
      </c>
      <c r="AI6" s="1788">
        <v>336.61369131999999</v>
      </c>
      <c r="AJ6" s="1788">
        <v>388.72469452999997</v>
      </c>
      <c r="AK6" s="1788">
        <v>605.45763611999996</v>
      </c>
      <c r="AL6" s="1788">
        <v>361.46075021000007</v>
      </c>
      <c r="AM6" s="1788">
        <v>398.85491343999996</v>
      </c>
      <c r="AN6" s="1788">
        <v>110.37278826000002</v>
      </c>
      <c r="AO6" s="1788">
        <v>123.67358748000004</v>
      </c>
      <c r="AP6" s="1788">
        <v>65.682826799999987</v>
      </c>
      <c r="AQ6" s="1788">
        <v>92.177884479999989</v>
      </c>
    </row>
    <row r="7" spans="1:43" s="821" customFormat="1" x14ac:dyDescent="0.3">
      <c r="A7" s="1783"/>
      <c r="B7" s="1784"/>
      <c r="C7" s="1785"/>
      <c r="D7" s="1785"/>
      <c r="E7" s="1785"/>
      <c r="F7" s="1785"/>
      <c r="G7" s="1785"/>
      <c r="H7" s="1785"/>
      <c r="I7" s="1785"/>
      <c r="J7" s="1785"/>
      <c r="K7" s="1785"/>
      <c r="L7" s="1785"/>
      <c r="M7" s="1785"/>
      <c r="N7" s="1785"/>
      <c r="O7" s="1785"/>
      <c r="P7" s="1785"/>
      <c r="Q7" s="1785"/>
      <c r="R7" s="1785"/>
      <c r="S7" s="1785"/>
      <c r="T7" s="1785"/>
      <c r="U7" s="1785"/>
      <c r="V7" s="1785"/>
      <c r="W7" s="1785"/>
      <c r="X7" s="1785"/>
      <c r="Y7" s="1785"/>
      <c r="Z7" s="1785"/>
      <c r="AA7" s="1785"/>
      <c r="AB7" s="1785"/>
      <c r="AC7" s="1785"/>
      <c r="AD7" s="1785"/>
      <c r="AE7" s="1785"/>
      <c r="AF7" s="1785"/>
      <c r="AG7" s="1785"/>
      <c r="AH7" s="1785"/>
      <c r="AI7" s="1785"/>
      <c r="AJ7" s="1785"/>
      <c r="AK7" s="1785"/>
      <c r="AL7" s="1785"/>
      <c r="AM7" s="1785"/>
      <c r="AN7" s="1785">
        <v>0</v>
      </c>
      <c r="AO7" s="1785"/>
      <c r="AP7" s="1785"/>
      <c r="AQ7" s="1785"/>
    </row>
    <row r="8" spans="1:43" s="821" customFormat="1" x14ac:dyDescent="0.3">
      <c r="A8" s="1786" t="s">
        <v>3340</v>
      </c>
      <c r="B8" s="1787">
        <v>184.51846550000002</v>
      </c>
      <c r="C8" s="1788">
        <v>202</v>
      </c>
      <c r="D8" s="1788">
        <f>D9+D10</f>
        <v>168.01905119000003</v>
      </c>
      <c r="E8" s="1788">
        <f>E9+E10</f>
        <v>175</v>
      </c>
      <c r="F8" s="1788">
        <f>F9+F10</f>
        <v>185</v>
      </c>
      <c r="G8" s="1788">
        <v>184</v>
      </c>
      <c r="H8" s="1788">
        <f>H9+H10</f>
        <v>189</v>
      </c>
      <c r="I8" s="1788">
        <f>I9+I10</f>
        <v>167</v>
      </c>
      <c r="J8" s="1788">
        <v>177.96196124999997</v>
      </c>
      <c r="K8" s="1788">
        <v>185</v>
      </c>
      <c r="L8" s="1788">
        <f>L9+L10</f>
        <v>182</v>
      </c>
      <c r="M8" s="1788">
        <f>M9+M10</f>
        <v>198</v>
      </c>
      <c r="N8" s="1788">
        <f>N9+N10</f>
        <v>193</v>
      </c>
      <c r="O8" s="1788">
        <f>O9+O10</f>
        <v>202</v>
      </c>
      <c r="P8" s="1788">
        <v>191</v>
      </c>
      <c r="Q8" s="1788">
        <v>194</v>
      </c>
      <c r="R8" s="1788">
        <f>R9+R10</f>
        <v>197</v>
      </c>
      <c r="S8" s="1788">
        <f>S9+S10</f>
        <v>214</v>
      </c>
      <c r="T8" s="1788">
        <v>197</v>
      </c>
      <c r="U8" s="1788">
        <f>U9+U10</f>
        <v>210</v>
      </c>
      <c r="V8" s="1788">
        <v>222.59457931750001</v>
      </c>
      <c r="W8" s="1788">
        <v>229.45092545999995</v>
      </c>
      <c r="X8" s="1788">
        <v>234</v>
      </c>
      <c r="Y8" s="1788">
        <v>247</v>
      </c>
      <c r="Z8" s="1788">
        <v>237</v>
      </c>
      <c r="AA8" s="1788">
        <v>262</v>
      </c>
      <c r="AB8" s="1788">
        <v>242</v>
      </c>
      <c r="AC8" s="1788">
        <v>263</v>
      </c>
      <c r="AD8" s="1788">
        <v>194</v>
      </c>
      <c r="AE8" s="1788">
        <v>238</v>
      </c>
      <c r="AF8" s="1788">
        <v>258</v>
      </c>
      <c r="AG8" s="1788">
        <v>219</v>
      </c>
      <c r="AH8" s="1788">
        <f>AH9+AH10</f>
        <v>210.96831672000002</v>
      </c>
      <c r="AI8" s="1788">
        <f>AI9+AI10</f>
        <v>271.08882468000002</v>
      </c>
      <c r="AJ8" s="1788">
        <f>AJ9+AJ10</f>
        <v>322.99070518000002</v>
      </c>
      <c r="AK8" s="1788">
        <f>AK9+AK10</f>
        <v>188.48268381999998</v>
      </c>
      <c r="AL8" s="1788">
        <v>227.95095777</v>
      </c>
      <c r="AM8" s="1788">
        <v>289.31414397999998</v>
      </c>
      <c r="AN8" s="1788">
        <v>232.92367705000001</v>
      </c>
      <c r="AO8" s="1788">
        <v>291.93065766000001</v>
      </c>
      <c r="AP8" s="1788">
        <v>123.65602158</v>
      </c>
      <c r="AQ8" s="1788">
        <v>174.04292397999998</v>
      </c>
    </row>
    <row r="9" spans="1:43" s="821" customFormat="1" x14ac:dyDescent="0.3">
      <c r="A9" s="1783" t="s">
        <v>3341</v>
      </c>
      <c r="B9" s="1784">
        <v>55.894596980000038</v>
      </c>
      <c r="C9" s="1785">
        <v>65</v>
      </c>
      <c r="D9" s="1785">
        <v>58.019051190000013</v>
      </c>
      <c r="E9" s="1785">
        <v>65</v>
      </c>
      <c r="F9" s="1785">
        <v>67</v>
      </c>
      <c r="G9" s="1785">
        <v>67</v>
      </c>
      <c r="H9" s="1785">
        <v>66</v>
      </c>
      <c r="I9" s="1785">
        <v>67</v>
      </c>
      <c r="J9" s="1785">
        <v>70.554284209999977</v>
      </c>
      <c r="K9" s="1785">
        <v>72</v>
      </c>
      <c r="L9" s="1785">
        <v>70</v>
      </c>
      <c r="M9" s="1785">
        <v>78</v>
      </c>
      <c r="N9" s="1785">
        <v>79</v>
      </c>
      <c r="O9" s="1785">
        <v>79</v>
      </c>
      <c r="P9" s="1785">
        <v>73</v>
      </c>
      <c r="Q9" s="1785">
        <v>81</v>
      </c>
      <c r="R9" s="1785">
        <v>81</v>
      </c>
      <c r="S9" s="1785">
        <v>97</v>
      </c>
      <c r="T9" s="1785">
        <v>83</v>
      </c>
      <c r="U9" s="1785">
        <v>91</v>
      </c>
      <c r="V9" s="1785">
        <v>89.594579317500006</v>
      </c>
      <c r="W9" s="1785">
        <v>110.45092545999997</v>
      </c>
      <c r="X9" s="1785">
        <v>115</v>
      </c>
      <c r="Y9" s="1785">
        <v>118</v>
      </c>
      <c r="Z9" s="1785">
        <v>106</v>
      </c>
      <c r="AA9" s="1785">
        <v>112</v>
      </c>
      <c r="AB9" s="1785">
        <v>112</v>
      </c>
      <c r="AC9" s="1785">
        <v>109</v>
      </c>
      <c r="AD9" s="1785">
        <v>97</v>
      </c>
      <c r="AE9" s="1785">
        <v>104</v>
      </c>
      <c r="AF9" s="1785">
        <v>98</v>
      </c>
      <c r="AG9" s="1785">
        <v>99</v>
      </c>
      <c r="AH9" s="1785">
        <v>92.566607439999999</v>
      </c>
      <c r="AI9" s="1785">
        <v>102.39047675</v>
      </c>
      <c r="AJ9" s="1785">
        <v>99.877142500000005</v>
      </c>
      <c r="AK9" s="1785">
        <v>101.8499003</v>
      </c>
      <c r="AL9" s="1785">
        <v>153.47649256</v>
      </c>
      <c r="AM9" s="1785">
        <v>211.66970603999999</v>
      </c>
      <c r="AN9" s="1785">
        <v>160.71016800000001</v>
      </c>
      <c r="AO9" s="1785">
        <v>214.57063902000002</v>
      </c>
      <c r="AP9" s="1785">
        <v>62.378458299999998</v>
      </c>
      <c r="AQ9" s="1785">
        <v>109.51042548999999</v>
      </c>
    </row>
    <row r="10" spans="1:43" s="821" customFormat="1" x14ac:dyDescent="0.3">
      <c r="A10" s="1783" t="s">
        <v>3342</v>
      </c>
      <c r="B10" s="1784">
        <v>128.62386851999997</v>
      </c>
      <c r="C10" s="1785">
        <v>137</v>
      </c>
      <c r="D10" s="1785">
        <v>110</v>
      </c>
      <c r="E10" s="1785">
        <v>110</v>
      </c>
      <c r="F10" s="1785">
        <v>118</v>
      </c>
      <c r="G10" s="1785">
        <v>117</v>
      </c>
      <c r="H10" s="1785">
        <v>123</v>
      </c>
      <c r="I10" s="1785">
        <v>100</v>
      </c>
      <c r="J10" s="1785">
        <v>107.40767704</v>
      </c>
      <c r="K10" s="1785">
        <v>113</v>
      </c>
      <c r="L10" s="1785">
        <v>112</v>
      </c>
      <c r="M10" s="1785">
        <v>120</v>
      </c>
      <c r="N10" s="1785">
        <v>114</v>
      </c>
      <c r="O10" s="1785">
        <v>123</v>
      </c>
      <c r="P10" s="1785">
        <v>118</v>
      </c>
      <c r="Q10" s="1785">
        <v>113</v>
      </c>
      <c r="R10" s="1785">
        <v>116</v>
      </c>
      <c r="S10" s="1785">
        <v>117</v>
      </c>
      <c r="T10" s="1785">
        <v>114</v>
      </c>
      <c r="U10" s="1785">
        <v>119</v>
      </c>
      <c r="V10" s="1785">
        <v>133</v>
      </c>
      <c r="W10" s="1785">
        <v>119</v>
      </c>
      <c r="X10" s="1785">
        <v>119</v>
      </c>
      <c r="Y10" s="1785">
        <v>129</v>
      </c>
      <c r="Z10" s="1785">
        <v>131</v>
      </c>
      <c r="AA10" s="1785">
        <v>150</v>
      </c>
      <c r="AB10" s="1785">
        <v>130</v>
      </c>
      <c r="AC10" s="1785">
        <v>154</v>
      </c>
      <c r="AD10" s="1785">
        <v>97</v>
      </c>
      <c r="AE10" s="1785">
        <v>134</v>
      </c>
      <c r="AF10" s="1785">
        <v>160</v>
      </c>
      <c r="AG10" s="1785">
        <v>120</v>
      </c>
      <c r="AH10" s="1785">
        <v>118.40170928000001</v>
      </c>
      <c r="AI10" s="1785">
        <v>168.69834793000001</v>
      </c>
      <c r="AJ10" s="1785">
        <v>223.11356268</v>
      </c>
      <c r="AK10" s="1785">
        <v>86.63278351999999</v>
      </c>
      <c r="AL10" s="1785">
        <v>74.474465209999991</v>
      </c>
      <c r="AM10" s="1785">
        <v>77.644437940000003</v>
      </c>
      <c r="AN10" s="1785">
        <v>72.213509049999985</v>
      </c>
      <c r="AO10" s="1785">
        <v>77.360018639999993</v>
      </c>
      <c r="AP10" s="1785">
        <v>61.277563280000003</v>
      </c>
      <c r="AQ10" s="1785">
        <v>64.532498489999995</v>
      </c>
    </row>
    <row r="11" spans="1:43" s="821" customFormat="1" x14ac:dyDescent="0.3">
      <c r="A11" s="1783"/>
      <c r="B11" s="1784"/>
      <c r="C11" s="1785"/>
      <c r="D11" s="1785"/>
      <c r="E11" s="1785"/>
      <c r="F11" s="1785"/>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5"/>
      <c r="AJ11" s="1785"/>
      <c r="AK11" s="1785"/>
      <c r="AL11" s="1785"/>
      <c r="AM11" s="1785"/>
      <c r="AN11" s="1785">
        <v>0</v>
      </c>
      <c r="AO11" s="1785"/>
      <c r="AP11" s="1785"/>
      <c r="AQ11" s="1785"/>
    </row>
    <row r="12" spans="1:43" s="821" customFormat="1" x14ac:dyDescent="0.3">
      <c r="A12" s="1786" t="s">
        <v>3343</v>
      </c>
      <c r="B12" s="1787">
        <v>320.96768046000011</v>
      </c>
      <c r="C12" s="1788">
        <v>355</v>
      </c>
      <c r="D12" s="1788">
        <f>D6+D8</f>
        <v>340.01905119000003</v>
      </c>
      <c r="E12" s="1788">
        <f>E6+E8</f>
        <v>352</v>
      </c>
      <c r="F12" s="1788">
        <f>F6+F8</f>
        <v>358</v>
      </c>
      <c r="G12" s="1788">
        <v>356</v>
      </c>
      <c r="H12" s="1788">
        <f>H6+H8</f>
        <v>376</v>
      </c>
      <c r="I12" s="1788">
        <f>I6+I8</f>
        <v>348</v>
      </c>
      <c r="J12" s="1788">
        <v>350.91880953999987</v>
      </c>
      <c r="K12" s="1788">
        <v>359</v>
      </c>
      <c r="L12" s="1788">
        <f>L6+L8</f>
        <v>369</v>
      </c>
      <c r="M12" s="1788">
        <f>M6+M8</f>
        <v>363</v>
      </c>
      <c r="N12" s="1788">
        <f>N6+N8</f>
        <v>370</v>
      </c>
      <c r="O12" s="1788">
        <f>O6+O8</f>
        <v>372</v>
      </c>
      <c r="P12" s="1788">
        <v>373</v>
      </c>
      <c r="Q12" s="1788">
        <v>382</v>
      </c>
      <c r="R12" s="1788">
        <f>R6+R8</f>
        <v>373</v>
      </c>
      <c r="S12" s="1788">
        <f>S6+S8</f>
        <v>393</v>
      </c>
      <c r="T12" s="1788">
        <v>370</v>
      </c>
      <c r="U12" s="1788">
        <f>U6+U8</f>
        <v>385</v>
      </c>
      <c r="V12" s="1788">
        <v>399.62743227725207</v>
      </c>
      <c r="W12" s="1788">
        <v>395.11550492702952</v>
      </c>
      <c r="X12" s="1788">
        <v>423</v>
      </c>
      <c r="Y12" s="1788">
        <v>451</v>
      </c>
      <c r="Z12" s="1788">
        <v>436</v>
      </c>
      <c r="AA12" s="1788">
        <v>471</v>
      </c>
      <c r="AB12" s="1788">
        <v>471</v>
      </c>
      <c r="AC12" s="1788">
        <v>511</v>
      </c>
      <c r="AD12" s="1788">
        <v>488</v>
      </c>
      <c r="AE12" s="1788">
        <v>485</v>
      </c>
      <c r="AF12" s="1788">
        <v>516</v>
      </c>
      <c r="AG12" s="1788">
        <v>502</v>
      </c>
      <c r="AH12" s="1788">
        <f>AH6+AH8</f>
        <v>504.17018267000003</v>
      </c>
      <c r="AI12" s="1788">
        <f>AI6+AI8</f>
        <v>607.70251600000006</v>
      </c>
      <c r="AJ12" s="1788">
        <f>AJ6+AJ8</f>
        <v>711.71539970999993</v>
      </c>
      <c r="AK12" s="1788">
        <f>AK6+AK8</f>
        <v>793.94031993999988</v>
      </c>
      <c r="AL12" s="1788">
        <v>589.41170798000007</v>
      </c>
      <c r="AM12" s="1788">
        <v>688.16905741999994</v>
      </c>
      <c r="AN12" s="1788">
        <v>343.29646531000003</v>
      </c>
      <c r="AO12" s="1788">
        <v>415.60424514000005</v>
      </c>
      <c r="AP12" s="1788">
        <v>189.33884838</v>
      </c>
      <c r="AQ12" s="1788">
        <v>266.22080845999994</v>
      </c>
    </row>
    <row r="13" spans="1:43" s="821" customFormat="1" x14ac:dyDescent="0.3">
      <c r="A13" s="1786"/>
      <c r="B13" s="1784"/>
      <c r="C13" s="1785"/>
      <c r="D13" s="1785"/>
      <c r="E13" s="1785"/>
      <c r="F13" s="1785"/>
      <c r="G13" s="1785"/>
      <c r="H13" s="1785"/>
      <c r="I13" s="1785"/>
      <c r="J13" s="1785"/>
      <c r="K13" s="1785"/>
      <c r="L13" s="1785"/>
      <c r="M13" s="1785"/>
      <c r="N13" s="1785"/>
      <c r="O13" s="1785"/>
      <c r="P13" s="1785"/>
      <c r="Q13" s="1785"/>
      <c r="R13" s="1785"/>
      <c r="S13" s="1785"/>
      <c r="T13" s="1785"/>
      <c r="U13" s="1785"/>
      <c r="V13" s="1785"/>
      <c r="W13" s="1785"/>
      <c r="X13" s="1785"/>
      <c r="Y13" s="1785"/>
      <c r="Z13" s="1785"/>
      <c r="AA13" s="1785"/>
      <c r="AB13" s="1785"/>
      <c r="AC13" s="1785"/>
      <c r="AD13" s="1785"/>
      <c r="AE13" s="1785"/>
      <c r="AF13" s="1785"/>
      <c r="AG13" s="1785"/>
      <c r="AH13" s="1785"/>
      <c r="AI13" s="1785"/>
      <c r="AJ13" s="1785"/>
      <c r="AK13" s="1785"/>
      <c r="AL13" s="1785"/>
      <c r="AM13" s="1785"/>
      <c r="AN13" s="1785">
        <v>0</v>
      </c>
      <c r="AO13" s="1785"/>
      <c r="AP13" s="1785"/>
      <c r="AQ13" s="1785"/>
    </row>
    <row r="14" spans="1:43" s="821" customFormat="1" x14ac:dyDescent="0.3">
      <c r="A14" s="1786" t="s">
        <v>3344</v>
      </c>
      <c r="B14" s="1787">
        <v>209.14297093000002</v>
      </c>
      <c r="C14" s="1788">
        <v>244</v>
      </c>
      <c r="D14" s="1788">
        <f>D15+D16</f>
        <v>231</v>
      </c>
      <c r="E14" s="1788">
        <f>E15+E16</f>
        <v>241</v>
      </c>
      <c r="F14" s="1788">
        <f>F15+F16</f>
        <v>251</v>
      </c>
      <c r="G14" s="1788">
        <v>240</v>
      </c>
      <c r="H14" s="1788">
        <f>H15+H16</f>
        <v>246</v>
      </c>
      <c r="I14" s="1788">
        <f>I15+I16</f>
        <v>225</v>
      </c>
      <c r="J14" s="1788">
        <v>223.43907991</v>
      </c>
      <c r="K14" s="1788">
        <v>240</v>
      </c>
      <c r="L14" s="1788">
        <f>L15+L16</f>
        <v>243</v>
      </c>
      <c r="M14" s="1788">
        <f>M15+M16</f>
        <v>220</v>
      </c>
      <c r="N14" s="1788">
        <f>N15+N16</f>
        <v>246</v>
      </c>
      <c r="O14" s="1788">
        <f>O15+O16</f>
        <v>239</v>
      </c>
      <c r="P14" s="1788">
        <v>246</v>
      </c>
      <c r="Q14" s="1788">
        <v>248</v>
      </c>
      <c r="R14" s="1788">
        <f>R15+R16</f>
        <v>247</v>
      </c>
      <c r="S14" s="1788">
        <f>S15+S16</f>
        <v>265</v>
      </c>
      <c r="T14" s="1788">
        <v>273</v>
      </c>
      <c r="U14" s="1788">
        <f>U15+U16</f>
        <v>277</v>
      </c>
      <c r="V14" s="1788">
        <v>310.5876818328307</v>
      </c>
      <c r="W14" s="1788">
        <v>263</v>
      </c>
      <c r="X14" s="1788">
        <v>289</v>
      </c>
      <c r="Y14" s="1788">
        <v>291</v>
      </c>
      <c r="Z14" s="1788">
        <v>304</v>
      </c>
      <c r="AA14" s="1788">
        <v>305</v>
      </c>
      <c r="AB14" s="1788">
        <v>341</v>
      </c>
      <c r="AC14" s="1788">
        <v>315</v>
      </c>
      <c r="AD14" s="1788">
        <v>327</v>
      </c>
      <c r="AE14" s="1788">
        <v>322</v>
      </c>
      <c r="AF14" s="1788">
        <v>331</v>
      </c>
      <c r="AG14" s="1788">
        <v>328</v>
      </c>
      <c r="AH14" s="1788">
        <f>AH15+AH16</f>
        <v>344</v>
      </c>
      <c r="AI14" s="1788">
        <f>AI15+AI16</f>
        <v>405.90323859</v>
      </c>
      <c r="AJ14" s="1788">
        <f>AJ15+AJ16</f>
        <v>470.28197757999999</v>
      </c>
      <c r="AK14" s="1788">
        <f>AK15+AK16</f>
        <v>532.04234343999997</v>
      </c>
      <c r="AL14" s="1788">
        <v>398.55719883</v>
      </c>
      <c r="AM14" s="1788">
        <v>463.82865828000001</v>
      </c>
      <c r="AN14" s="1788">
        <v>262.707158746</v>
      </c>
      <c r="AO14" s="1788">
        <v>320.64548165999997</v>
      </c>
      <c r="AP14" s="1788">
        <v>137.57623566000001</v>
      </c>
      <c r="AQ14" s="1788">
        <v>187.92603947000001</v>
      </c>
    </row>
    <row r="15" spans="1:43" s="821" customFormat="1" x14ac:dyDescent="0.3">
      <c r="A15" s="1783" t="s">
        <v>3345</v>
      </c>
      <c r="B15" s="1784">
        <v>61.287354260000001</v>
      </c>
      <c r="C15" s="1785">
        <v>66</v>
      </c>
      <c r="D15" s="1785">
        <v>64</v>
      </c>
      <c r="E15" s="1785">
        <v>67</v>
      </c>
      <c r="F15" s="1785">
        <v>73</v>
      </c>
      <c r="G15" s="1785">
        <v>68</v>
      </c>
      <c r="H15" s="1785">
        <v>71</v>
      </c>
      <c r="I15" s="1785">
        <v>59</v>
      </c>
      <c r="J15" s="1785">
        <v>56.377752529999903</v>
      </c>
      <c r="K15" s="1785">
        <v>64</v>
      </c>
      <c r="L15" s="1785">
        <v>65</v>
      </c>
      <c r="M15" s="1785">
        <v>64</v>
      </c>
      <c r="N15" s="1785">
        <v>61</v>
      </c>
      <c r="O15" s="1785">
        <v>65</v>
      </c>
      <c r="P15" s="1785">
        <v>68</v>
      </c>
      <c r="Q15" s="1785">
        <v>66</v>
      </c>
      <c r="R15" s="1785">
        <v>70</v>
      </c>
      <c r="S15" s="1785">
        <v>71</v>
      </c>
      <c r="T15" s="1785">
        <v>91</v>
      </c>
      <c r="U15" s="1785">
        <v>88</v>
      </c>
      <c r="V15" s="1785">
        <v>74.79489670000001</v>
      </c>
      <c r="W15" s="1785">
        <v>66</v>
      </c>
      <c r="X15" s="1785">
        <v>82</v>
      </c>
      <c r="Y15" s="1785">
        <v>85</v>
      </c>
      <c r="Z15" s="1785">
        <v>90</v>
      </c>
      <c r="AA15" s="1785">
        <v>91</v>
      </c>
      <c r="AB15" s="1785">
        <v>101</v>
      </c>
      <c r="AC15" s="1785">
        <v>97</v>
      </c>
      <c r="AD15" s="1785">
        <v>99</v>
      </c>
      <c r="AE15" s="1785">
        <v>102</v>
      </c>
      <c r="AF15" s="1785">
        <v>110</v>
      </c>
      <c r="AG15" s="1785">
        <v>123</v>
      </c>
      <c r="AH15" s="1785">
        <v>131</v>
      </c>
      <c r="AI15" s="1785">
        <v>138.60010142000002</v>
      </c>
      <c r="AJ15" s="1785">
        <v>153.41401752000002</v>
      </c>
      <c r="AK15" s="1785">
        <v>160.19509493000001</v>
      </c>
      <c r="AL15" s="1785">
        <v>131.90624733999999</v>
      </c>
      <c r="AM15" s="1785">
        <v>160.64252921000002</v>
      </c>
      <c r="AN15" s="1785">
        <v>54.364287779999998</v>
      </c>
      <c r="AO15" s="1785">
        <v>63.185571780000004</v>
      </c>
      <c r="AP15" s="1785">
        <v>32.005464539999998</v>
      </c>
      <c r="AQ15" s="1785">
        <v>44.184956179999993</v>
      </c>
    </row>
    <row r="16" spans="1:43" s="821" customFormat="1" x14ac:dyDescent="0.3">
      <c r="A16" s="1783" t="s">
        <v>3346</v>
      </c>
      <c r="B16" s="1784">
        <v>147.85561667000002</v>
      </c>
      <c r="C16" s="1785">
        <v>178</v>
      </c>
      <c r="D16" s="1785">
        <v>167</v>
      </c>
      <c r="E16" s="1785">
        <v>174</v>
      </c>
      <c r="F16" s="1785">
        <v>178</v>
      </c>
      <c r="G16" s="1785">
        <v>172</v>
      </c>
      <c r="H16" s="1785">
        <v>175</v>
      </c>
      <c r="I16" s="1785">
        <v>166</v>
      </c>
      <c r="J16" s="1785">
        <v>167.06132738000011</v>
      </c>
      <c r="K16" s="1785">
        <v>176</v>
      </c>
      <c r="L16" s="1785">
        <v>178</v>
      </c>
      <c r="M16" s="1785">
        <v>156</v>
      </c>
      <c r="N16" s="1785">
        <v>185</v>
      </c>
      <c r="O16" s="1785">
        <v>174</v>
      </c>
      <c r="P16" s="1785">
        <v>178</v>
      </c>
      <c r="Q16" s="1785">
        <v>182</v>
      </c>
      <c r="R16" s="1785">
        <v>177</v>
      </c>
      <c r="S16" s="1785">
        <v>194</v>
      </c>
      <c r="T16" s="1785">
        <v>182</v>
      </c>
      <c r="U16" s="1785">
        <v>189</v>
      </c>
      <c r="V16" s="1785">
        <v>235.79278513283069</v>
      </c>
      <c r="W16" s="1785">
        <v>196.98818191637574</v>
      </c>
      <c r="X16" s="1785">
        <v>207</v>
      </c>
      <c r="Y16" s="1785">
        <v>206</v>
      </c>
      <c r="Z16" s="1785">
        <v>214</v>
      </c>
      <c r="AA16" s="1785">
        <v>214</v>
      </c>
      <c r="AB16" s="1785">
        <v>240</v>
      </c>
      <c r="AC16" s="1785">
        <v>218</v>
      </c>
      <c r="AD16" s="1785">
        <v>228</v>
      </c>
      <c r="AE16" s="1785">
        <v>220</v>
      </c>
      <c r="AF16" s="1785">
        <v>221</v>
      </c>
      <c r="AG16" s="1785">
        <v>205</v>
      </c>
      <c r="AH16" s="1785">
        <v>213</v>
      </c>
      <c r="AI16" s="1785">
        <v>267.30313717000001</v>
      </c>
      <c r="AJ16" s="1785">
        <v>316.86796005999997</v>
      </c>
      <c r="AK16" s="1785">
        <v>371.84724850999999</v>
      </c>
      <c r="AL16" s="1785">
        <v>266.65095149000001</v>
      </c>
      <c r="AM16" s="1785">
        <v>303.18612906999999</v>
      </c>
      <c r="AN16" s="1785">
        <v>208.34287096600002</v>
      </c>
      <c r="AO16" s="1785">
        <v>257.45990988</v>
      </c>
      <c r="AP16" s="1785">
        <v>105.57077112</v>
      </c>
      <c r="AQ16" s="1785">
        <v>143.74108329000001</v>
      </c>
    </row>
    <row r="17" spans="1:43" s="821" customFormat="1" x14ac:dyDescent="0.3">
      <c r="A17" s="1783"/>
      <c r="B17" s="1784"/>
      <c r="C17" s="1785"/>
      <c r="D17" s="1785"/>
      <c r="E17" s="1785"/>
      <c r="F17" s="1785"/>
      <c r="G17" s="1785"/>
      <c r="H17" s="1785"/>
      <c r="I17" s="1785"/>
      <c r="J17" s="1785"/>
      <c r="K17" s="1785"/>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c r="AH17" s="1785"/>
      <c r="AI17" s="1785"/>
      <c r="AJ17" s="1785"/>
      <c r="AK17" s="1785"/>
      <c r="AL17" s="1785"/>
      <c r="AM17" s="1785"/>
      <c r="AN17" s="1785">
        <v>0</v>
      </c>
      <c r="AO17" s="1785"/>
      <c r="AP17" s="1785"/>
      <c r="AQ17" s="1785"/>
    </row>
    <row r="18" spans="1:43" s="821" customFormat="1" x14ac:dyDescent="0.3">
      <c r="A18" s="1786" t="s">
        <v>3347</v>
      </c>
      <c r="B18" s="1787">
        <v>111.82470953000009</v>
      </c>
      <c r="C18" s="1788">
        <v>111</v>
      </c>
      <c r="D18" s="1788">
        <f>D12-D14</f>
        <v>109.01905119000003</v>
      </c>
      <c r="E18" s="1788">
        <f>E12-E14</f>
        <v>111</v>
      </c>
      <c r="F18" s="1788">
        <f>F12-F14</f>
        <v>107</v>
      </c>
      <c r="G18" s="1788">
        <v>116</v>
      </c>
      <c r="H18" s="1788">
        <f>H12-H14</f>
        <v>130</v>
      </c>
      <c r="I18" s="1788">
        <f>I12-I14</f>
        <v>123</v>
      </c>
      <c r="J18" s="1788">
        <v>128</v>
      </c>
      <c r="K18" s="1788">
        <v>119</v>
      </c>
      <c r="L18" s="1788">
        <f>L12-L14</f>
        <v>126</v>
      </c>
      <c r="M18" s="1788">
        <f>M12-M14</f>
        <v>143</v>
      </c>
      <c r="N18" s="1788">
        <f>N12-N14</f>
        <v>124</v>
      </c>
      <c r="O18" s="1788">
        <f>O12-O14</f>
        <v>133</v>
      </c>
      <c r="P18" s="1788">
        <v>127</v>
      </c>
      <c r="Q18" s="1788">
        <v>134</v>
      </c>
      <c r="R18" s="1788">
        <f>R12-R14</f>
        <v>126</v>
      </c>
      <c r="S18" s="1788">
        <f>S12-S14</f>
        <v>128</v>
      </c>
      <c r="T18" s="1788">
        <v>97</v>
      </c>
      <c r="U18" s="1788">
        <f>U12-U14</f>
        <v>108</v>
      </c>
      <c r="V18" s="1788">
        <v>89.039750444421372</v>
      </c>
      <c r="W18" s="1788">
        <v>131.50715414465378</v>
      </c>
      <c r="X18" s="1788">
        <v>134</v>
      </c>
      <c r="Y18" s="1788">
        <v>160</v>
      </c>
      <c r="Z18" s="1788">
        <v>132</v>
      </c>
      <c r="AA18" s="1788">
        <v>166</v>
      </c>
      <c r="AB18" s="1788">
        <v>130</v>
      </c>
      <c r="AC18" s="1788">
        <v>196</v>
      </c>
      <c r="AD18" s="1788">
        <v>161</v>
      </c>
      <c r="AE18" s="1788">
        <v>163</v>
      </c>
      <c r="AF18" s="1788">
        <v>185</v>
      </c>
      <c r="AG18" s="1788">
        <v>174</v>
      </c>
      <c r="AH18" s="1788">
        <f>AH12-AH14</f>
        <v>160.17018267000003</v>
      </c>
      <c r="AI18" s="1788">
        <f>AI12-AI14</f>
        <v>201.79927741000006</v>
      </c>
      <c r="AJ18" s="1788">
        <f>AJ12-AJ14</f>
        <v>241.43342212999994</v>
      </c>
      <c r="AK18" s="1788">
        <f>AK12-AK14</f>
        <v>261.89797649999991</v>
      </c>
      <c r="AL18" s="1788">
        <v>190.85450915000007</v>
      </c>
      <c r="AM18" s="1788">
        <v>224.34039913999993</v>
      </c>
      <c r="AN18" s="1788">
        <v>80.589306563999969</v>
      </c>
      <c r="AO18" s="1788">
        <v>94.958763480000073</v>
      </c>
      <c r="AP18" s="1788">
        <v>51.762612719999993</v>
      </c>
      <c r="AQ18" s="1788">
        <v>78.294768989999938</v>
      </c>
    </row>
    <row r="19" spans="1:43" s="821" customFormat="1" x14ac:dyDescent="0.3">
      <c r="A19" s="1783"/>
      <c r="B19" s="1784"/>
      <c r="C19" s="1785"/>
      <c r="D19" s="1785"/>
      <c r="E19" s="1785"/>
      <c r="F19" s="1785"/>
      <c r="G19" s="1785"/>
      <c r="H19" s="1785"/>
      <c r="I19" s="1785"/>
      <c r="J19" s="1785"/>
      <c r="K19" s="1785"/>
      <c r="L19" s="1785"/>
      <c r="M19" s="1785"/>
      <c r="N19" s="1785"/>
      <c r="O19" s="1785"/>
      <c r="P19" s="1785"/>
      <c r="Q19" s="1785"/>
      <c r="R19" s="1785"/>
      <c r="S19" s="1785"/>
      <c r="T19" s="1785"/>
      <c r="U19" s="1785"/>
      <c r="V19" s="1785"/>
      <c r="W19" s="1785"/>
      <c r="X19" s="1785"/>
      <c r="Y19" s="1785"/>
      <c r="Z19" s="1785"/>
      <c r="AA19" s="1785"/>
      <c r="AB19" s="1785"/>
      <c r="AC19" s="1785"/>
      <c r="AD19" s="1785"/>
      <c r="AE19" s="1785"/>
      <c r="AF19" s="1785"/>
      <c r="AG19" s="1785"/>
      <c r="AH19" s="1785"/>
      <c r="AI19" s="1785"/>
      <c r="AJ19" s="1785"/>
      <c r="AK19" s="1785"/>
      <c r="AL19" s="1785"/>
      <c r="AM19" s="1785"/>
      <c r="AN19" s="1785">
        <v>0</v>
      </c>
      <c r="AO19" s="1785"/>
      <c r="AP19" s="1785"/>
      <c r="AQ19" s="1785"/>
    </row>
    <row r="20" spans="1:43" s="821" customFormat="1" x14ac:dyDescent="0.3">
      <c r="A20" s="1783" t="s">
        <v>3348</v>
      </c>
      <c r="B20" s="1784">
        <v>26.476855660000002</v>
      </c>
      <c r="C20" s="1785">
        <v>34</v>
      </c>
      <c r="D20" s="1785">
        <v>14</v>
      </c>
      <c r="E20" s="1785">
        <v>50</v>
      </c>
      <c r="F20" s="1785">
        <v>22</v>
      </c>
      <c r="G20" s="1785">
        <v>13</v>
      </c>
      <c r="H20" s="1785">
        <v>17</v>
      </c>
      <c r="I20" s="1785">
        <v>17</v>
      </c>
      <c r="J20" s="1785">
        <v>13.67015</v>
      </c>
      <c r="K20" s="1785">
        <v>22</v>
      </c>
      <c r="L20" s="1785">
        <v>17</v>
      </c>
      <c r="M20" s="1785">
        <v>17</v>
      </c>
      <c r="N20" s="1785">
        <v>12</v>
      </c>
      <c r="O20" s="1785">
        <v>31</v>
      </c>
      <c r="P20" s="1785">
        <v>17</v>
      </c>
      <c r="Q20" s="1785">
        <v>7</v>
      </c>
      <c r="R20" s="1789">
        <v>0.4</v>
      </c>
      <c r="S20" s="1785">
        <v>10</v>
      </c>
      <c r="T20" s="1785">
        <v>30</v>
      </c>
      <c r="U20" s="1785">
        <v>5</v>
      </c>
      <c r="V20" s="1785">
        <v>-21.500401710000002</v>
      </c>
      <c r="W20" s="1785">
        <v>62.864840700000002</v>
      </c>
      <c r="X20" s="1785">
        <v>115</v>
      </c>
      <c r="Y20" s="1785">
        <v>73</v>
      </c>
      <c r="Z20" s="1785">
        <v>59</v>
      </c>
      <c r="AA20" s="1785">
        <v>56</v>
      </c>
      <c r="AB20" s="1785">
        <v>56</v>
      </c>
      <c r="AC20" s="1785">
        <v>74</v>
      </c>
      <c r="AD20" s="1785">
        <v>72</v>
      </c>
      <c r="AE20" s="1785">
        <v>81</v>
      </c>
      <c r="AF20" s="1785">
        <v>84</v>
      </c>
      <c r="AG20" s="1785">
        <v>53</v>
      </c>
      <c r="AH20" s="1785">
        <v>47</v>
      </c>
      <c r="AI20" s="1785">
        <v>61.826489909999999</v>
      </c>
      <c r="AJ20" s="1785">
        <v>52.6</v>
      </c>
      <c r="AK20" s="1785">
        <v>55.893227600000003</v>
      </c>
      <c r="AL20" s="1785">
        <v>38.033402680000002</v>
      </c>
      <c r="AM20" s="1785">
        <v>57.155543999999999</v>
      </c>
      <c r="AN20" s="1785">
        <v>8.9351128499999994</v>
      </c>
      <c r="AO20" s="1785">
        <v>20.333593710000002</v>
      </c>
      <c r="AP20" s="1785">
        <v>21.44578881</v>
      </c>
      <c r="AQ20" s="1785">
        <v>5.6639371000000001</v>
      </c>
    </row>
    <row r="21" spans="1:43" s="821" customFormat="1" x14ac:dyDescent="0.3">
      <c r="A21" s="1783"/>
      <c r="B21" s="1784"/>
      <c r="C21" s="1785"/>
      <c r="D21" s="1785"/>
      <c r="E21" s="1785"/>
      <c r="F21" s="1785"/>
      <c r="G21" s="1785"/>
      <c r="H21" s="1785"/>
      <c r="I21" s="1785"/>
      <c r="J21" s="1785"/>
      <c r="K21" s="1785"/>
      <c r="L21" s="1785"/>
      <c r="M21" s="1785"/>
      <c r="N21" s="1785"/>
      <c r="O21" s="1785"/>
      <c r="P21" s="1785"/>
      <c r="Q21" s="1785"/>
      <c r="R21" s="1785"/>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v>0</v>
      </c>
      <c r="AO21" s="1785"/>
      <c r="AP21" s="1785"/>
      <c r="AQ21" s="1785"/>
    </row>
    <row r="22" spans="1:43" s="821" customFormat="1" x14ac:dyDescent="0.3">
      <c r="A22" s="1786" t="s">
        <v>3349</v>
      </c>
      <c r="B22" s="1787">
        <v>86</v>
      </c>
      <c r="C22" s="1788">
        <v>77</v>
      </c>
      <c r="D22" s="1788">
        <f>D18-D20</f>
        <v>95.019051190000027</v>
      </c>
      <c r="E22" s="1788">
        <f>E18-E20</f>
        <v>61</v>
      </c>
      <c r="F22" s="1788">
        <f>F18-F20</f>
        <v>85</v>
      </c>
      <c r="G22" s="1788">
        <v>103</v>
      </c>
      <c r="H22" s="1788">
        <f>H18-H20</f>
        <v>113</v>
      </c>
      <c r="I22" s="1788">
        <f>I18-I20</f>
        <v>106</v>
      </c>
      <c r="J22" s="1788">
        <v>114.32984999999999</v>
      </c>
      <c r="K22" s="1788">
        <v>97</v>
      </c>
      <c r="L22" s="1788">
        <f>L18-L20</f>
        <v>109</v>
      </c>
      <c r="M22" s="1788">
        <f>M18-M20</f>
        <v>126</v>
      </c>
      <c r="N22" s="1788">
        <f>N18-N20</f>
        <v>112</v>
      </c>
      <c r="O22" s="1788">
        <f>O18-O20</f>
        <v>102</v>
      </c>
      <c r="P22" s="1788">
        <v>110</v>
      </c>
      <c r="Q22" s="1788">
        <v>127</v>
      </c>
      <c r="R22" s="1788">
        <f>R18-R20</f>
        <v>125.6</v>
      </c>
      <c r="S22" s="1788">
        <f>S18-S20</f>
        <v>118</v>
      </c>
      <c r="T22" s="1788">
        <v>67</v>
      </c>
      <c r="U22" s="1788">
        <f>U18-U20</f>
        <v>103</v>
      </c>
      <c r="V22" s="1788">
        <v>110.54015215442138</v>
      </c>
      <c r="W22" s="1788">
        <v>68.64231344465378</v>
      </c>
      <c r="X22" s="1788">
        <v>20</v>
      </c>
      <c r="Y22" s="1788">
        <v>87</v>
      </c>
      <c r="Z22" s="1788">
        <v>73</v>
      </c>
      <c r="AA22" s="1788">
        <v>110</v>
      </c>
      <c r="AB22" s="1788">
        <v>74</v>
      </c>
      <c r="AC22" s="1788">
        <v>122</v>
      </c>
      <c r="AD22" s="1788">
        <v>89</v>
      </c>
      <c r="AE22" s="1788">
        <v>82</v>
      </c>
      <c r="AF22" s="1788">
        <v>101</v>
      </c>
      <c r="AG22" s="1788">
        <v>121</v>
      </c>
      <c r="AH22" s="1788">
        <f>AH18-AH20</f>
        <v>113.17018267000003</v>
      </c>
      <c r="AI22" s="1788">
        <f>AI18-AI20</f>
        <v>139.97278750000007</v>
      </c>
      <c r="AJ22" s="1788">
        <f>AJ18-AJ20</f>
        <v>188.83342212999995</v>
      </c>
      <c r="AK22" s="1788">
        <f>AK18-AK20</f>
        <v>206.00474889999992</v>
      </c>
      <c r="AL22" s="1788">
        <v>152.82110647000007</v>
      </c>
      <c r="AM22" s="1788">
        <v>167.18485513999994</v>
      </c>
      <c r="AN22" s="1788">
        <v>71.654193713999973</v>
      </c>
      <c r="AO22" s="1788">
        <v>74.62516977000007</v>
      </c>
      <c r="AP22" s="1788">
        <v>30.316823909999993</v>
      </c>
      <c r="AQ22" s="1788">
        <v>72.630831889999939</v>
      </c>
    </row>
    <row r="23" spans="1:43" s="821" customFormat="1" x14ac:dyDescent="0.3">
      <c r="A23" s="1783"/>
      <c r="B23" s="1784"/>
      <c r="C23" s="1785"/>
      <c r="D23" s="1785"/>
      <c r="E23" s="1785"/>
      <c r="F23" s="1785"/>
      <c r="G23" s="1785"/>
      <c r="H23" s="1785"/>
      <c r="I23" s="1785"/>
      <c r="J23" s="1785"/>
      <c r="K23" s="1785"/>
      <c r="L23" s="1785"/>
      <c r="M23" s="1785"/>
      <c r="N23" s="1785"/>
      <c r="O23" s="1785"/>
      <c r="P23" s="1785"/>
      <c r="Q23" s="1785"/>
      <c r="R23" s="1785"/>
      <c r="S23" s="1785"/>
      <c r="T23" s="1785"/>
      <c r="U23" s="1785"/>
      <c r="V23" s="1785"/>
      <c r="W23" s="1785"/>
      <c r="X23" s="1785"/>
      <c r="Y23" s="1785"/>
      <c r="Z23" s="1785"/>
      <c r="AA23" s="1785"/>
      <c r="AB23" s="1785"/>
      <c r="AC23" s="1785"/>
      <c r="AD23" s="1785"/>
      <c r="AE23" s="1785"/>
      <c r="AF23" s="1785"/>
      <c r="AG23" s="1785"/>
      <c r="AH23" s="1785"/>
      <c r="AI23" s="1785"/>
      <c r="AJ23" s="1785"/>
      <c r="AK23" s="1785"/>
      <c r="AL23" s="1785"/>
      <c r="AM23" s="1785"/>
      <c r="AN23" s="1785">
        <v>0</v>
      </c>
      <c r="AO23" s="1785"/>
      <c r="AP23" s="1785"/>
      <c r="AQ23" s="1785"/>
    </row>
    <row r="24" spans="1:43" s="821" customFormat="1" x14ac:dyDescent="0.3">
      <c r="A24" s="1783" t="s">
        <v>3350</v>
      </c>
      <c r="B24" s="1784">
        <v>13.971818000000001</v>
      </c>
      <c r="C24" s="1785">
        <v>12</v>
      </c>
      <c r="D24" s="1785">
        <v>13</v>
      </c>
      <c r="E24" s="1785">
        <v>17</v>
      </c>
      <c r="F24" s="1785">
        <v>14</v>
      </c>
      <c r="G24" s="1785">
        <v>17</v>
      </c>
      <c r="H24" s="1785">
        <v>17</v>
      </c>
      <c r="I24" s="1785">
        <v>18</v>
      </c>
      <c r="J24" s="1785">
        <v>18.839625000000002</v>
      </c>
      <c r="K24" s="1785">
        <v>18</v>
      </c>
      <c r="L24" s="1785">
        <v>18</v>
      </c>
      <c r="M24" s="1785">
        <v>22</v>
      </c>
      <c r="N24" s="1785">
        <v>18</v>
      </c>
      <c r="O24" s="1785">
        <v>18</v>
      </c>
      <c r="P24" s="1785">
        <v>20</v>
      </c>
      <c r="Q24" s="1785">
        <v>12</v>
      </c>
      <c r="R24" s="1785">
        <v>18</v>
      </c>
      <c r="S24" s="1785">
        <v>19</v>
      </c>
      <c r="T24" s="1785">
        <v>21</v>
      </c>
      <c r="U24" s="1785">
        <v>20</v>
      </c>
      <c r="V24" s="1785">
        <v>14.644615752414341</v>
      </c>
      <c r="W24" s="1785">
        <v>18.636109964079402</v>
      </c>
      <c r="X24" s="1785">
        <v>22</v>
      </c>
      <c r="Y24" s="1785">
        <v>21</v>
      </c>
      <c r="Z24" s="1785">
        <v>12</v>
      </c>
      <c r="AA24" s="1785">
        <v>25</v>
      </c>
      <c r="AB24" s="1785">
        <v>21</v>
      </c>
      <c r="AC24" s="1785">
        <v>32</v>
      </c>
      <c r="AD24" s="1785">
        <v>-1</v>
      </c>
      <c r="AE24" s="1785">
        <v>13</v>
      </c>
      <c r="AF24" s="1785">
        <v>19</v>
      </c>
      <c r="AG24" s="1785">
        <v>15</v>
      </c>
      <c r="AH24" s="1785">
        <v>18</v>
      </c>
      <c r="AI24" s="1785">
        <v>19.671657530000001</v>
      </c>
      <c r="AJ24" s="1785">
        <v>32.6</v>
      </c>
      <c r="AK24" s="1785">
        <v>34.609895479999999</v>
      </c>
      <c r="AL24" s="1785">
        <v>0.230213</v>
      </c>
      <c r="AM24" s="1785">
        <v>16.956762000000001</v>
      </c>
      <c r="AN24" s="1785">
        <v>-8.910640999999922E-2</v>
      </c>
      <c r="AO24" s="1785">
        <v>13.9007425</v>
      </c>
      <c r="AP24" s="1785">
        <v>2.7808959999999998</v>
      </c>
      <c r="AQ24" s="1785">
        <v>7.7626816700000001</v>
      </c>
    </row>
    <row r="25" spans="1:43" s="821" customFormat="1" x14ac:dyDescent="0.3">
      <c r="A25" s="1783"/>
      <c r="B25" s="1784"/>
      <c r="C25" s="1785"/>
      <c r="D25" s="1785"/>
      <c r="E25" s="1785"/>
      <c r="F25" s="1785"/>
      <c r="G25" s="1785"/>
      <c r="H25" s="1785"/>
      <c r="I25" s="1785"/>
      <c r="J25" s="1785"/>
      <c r="K25" s="1785"/>
      <c r="L25" s="1785"/>
      <c r="M25" s="1785"/>
      <c r="N25" s="1785"/>
      <c r="O25" s="1785"/>
      <c r="P25" s="1785"/>
      <c r="Q25" s="1785"/>
      <c r="R25" s="1785"/>
      <c r="S25" s="1785"/>
      <c r="T25" s="1785"/>
      <c r="U25" s="1785"/>
      <c r="V25" s="1785"/>
      <c r="W25" s="1785"/>
      <c r="X25" s="1785"/>
      <c r="Y25" s="1785"/>
      <c r="Z25" s="1785"/>
      <c r="AA25" s="1785"/>
      <c r="AB25" s="1785"/>
      <c r="AC25" s="1785"/>
      <c r="AD25" s="1785"/>
      <c r="AE25" s="1785"/>
      <c r="AF25" s="1785"/>
      <c r="AG25" s="1785"/>
      <c r="AH25" s="1785"/>
      <c r="AI25" s="1785"/>
      <c r="AJ25" s="1785"/>
      <c r="AK25" s="1785"/>
      <c r="AL25" s="1785"/>
      <c r="AM25" s="1785"/>
      <c r="AN25" s="1785">
        <v>0</v>
      </c>
      <c r="AO25" s="1785"/>
      <c r="AP25" s="1785"/>
      <c r="AQ25" s="1785"/>
    </row>
    <row r="26" spans="1:43" s="821" customFormat="1" ht="17.25" thickBot="1" x14ac:dyDescent="0.35">
      <c r="A26" s="1790" t="s">
        <v>3351</v>
      </c>
      <c r="B26" s="1791">
        <v>72.028182000000001</v>
      </c>
      <c r="C26" s="1792">
        <v>65</v>
      </c>
      <c r="D26" s="1792">
        <f>D22-D24</f>
        <v>82.019051190000027</v>
      </c>
      <c r="E26" s="1792">
        <f>E22-E24</f>
        <v>44</v>
      </c>
      <c r="F26" s="1792">
        <f>F22-F24</f>
        <v>71</v>
      </c>
      <c r="G26" s="1792">
        <v>86</v>
      </c>
      <c r="H26" s="1792">
        <f>H22-H24</f>
        <v>96</v>
      </c>
      <c r="I26" s="1792">
        <f>I22-I24</f>
        <v>88</v>
      </c>
      <c r="J26" s="1792">
        <v>95.490224999999995</v>
      </c>
      <c r="K26" s="1792">
        <v>79</v>
      </c>
      <c r="L26" s="1792">
        <f>L22-L24</f>
        <v>91</v>
      </c>
      <c r="M26" s="1792">
        <f>M22-M24</f>
        <v>104</v>
      </c>
      <c r="N26" s="1792">
        <f>N22-N24</f>
        <v>94</v>
      </c>
      <c r="O26" s="1792">
        <f>O22-O24</f>
        <v>84</v>
      </c>
      <c r="P26" s="1792">
        <v>90</v>
      </c>
      <c r="Q26" s="1792">
        <v>115</v>
      </c>
      <c r="R26" s="1792">
        <f>R22-R24</f>
        <v>107.6</v>
      </c>
      <c r="S26" s="1792">
        <f>S22-S24</f>
        <v>99</v>
      </c>
      <c r="T26" s="1792">
        <v>46</v>
      </c>
      <c r="U26" s="1792">
        <f>U22-U24</f>
        <v>83</v>
      </c>
      <c r="V26" s="1792">
        <v>95.895536402007039</v>
      </c>
      <c r="W26" s="1792">
        <v>50.006203480574378</v>
      </c>
      <c r="X26" s="1792">
        <v>-2</v>
      </c>
      <c r="Y26" s="1792">
        <v>66</v>
      </c>
      <c r="Z26" s="1792">
        <v>61</v>
      </c>
      <c r="AA26" s="1792">
        <v>85</v>
      </c>
      <c r="AB26" s="1792">
        <v>53</v>
      </c>
      <c r="AC26" s="1792">
        <v>90</v>
      </c>
      <c r="AD26" s="1792">
        <v>90</v>
      </c>
      <c r="AE26" s="1792">
        <v>69</v>
      </c>
      <c r="AF26" s="1792">
        <v>82</v>
      </c>
      <c r="AG26" s="1792">
        <v>106</v>
      </c>
      <c r="AH26" s="1792">
        <f>AH22-AH24</f>
        <v>95.170182670000031</v>
      </c>
      <c r="AI26" s="1792">
        <f>AI22-AI24</f>
        <v>120.30112997000006</v>
      </c>
      <c r="AJ26" s="1792">
        <f>AJ22-AJ24</f>
        <v>156.23342212999995</v>
      </c>
      <c r="AK26" s="1792">
        <f>AK22-AK24</f>
        <v>171.39485341999992</v>
      </c>
      <c r="AL26" s="1792">
        <v>152.59089347000008</v>
      </c>
      <c r="AM26" s="1792">
        <v>150.22809313999994</v>
      </c>
      <c r="AN26" s="1792">
        <v>71.743300123999973</v>
      </c>
      <c r="AO26" s="1792">
        <v>60.724427270000071</v>
      </c>
      <c r="AP26" s="1792">
        <v>27.535927909999995</v>
      </c>
      <c r="AQ26" s="1792">
        <v>64.868150219999933</v>
      </c>
    </row>
    <row r="27" spans="1:43" s="617" customFormat="1" ht="17.25" thickTop="1" x14ac:dyDescent="0.3">
      <c r="A27" s="1793" t="s">
        <v>3352</v>
      </c>
      <c r="B27" s="1793"/>
      <c r="C27" s="1793"/>
      <c r="D27" s="1793"/>
      <c r="E27" s="1793"/>
      <c r="F27" s="1793"/>
      <c r="G27" s="1793"/>
      <c r="H27" s="1793"/>
      <c r="I27" s="1793"/>
      <c r="J27" s="1793"/>
      <c r="K27" s="1793"/>
      <c r="L27" s="1793"/>
      <c r="M27" s="1793"/>
      <c r="N27" s="1793"/>
      <c r="O27" s="1793"/>
      <c r="P27" s="1793"/>
      <c r="Q27" s="1793"/>
      <c r="R27" s="1794"/>
      <c r="S27" s="1794"/>
      <c r="T27" s="1794"/>
      <c r="U27" s="1794"/>
      <c r="V27" s="1794"/>
      <c r="W27" s="1794"/>
      <c r="X27" s="1794"/>
      <c r="Y27" s="1794"/>
      <c r="Z27" s="1794"/>
      <c r="AA27" s="1794"/>
      <c r="AB27" s="1794"/>
      <c r="AC27" s="1794"/>
      <c r="AD27" s="1794"/>
      <c r="AE27" s="1794"/>
      <c r="AF27" s="1794"/>
      <c r="AG27" s="1794"/>
      <c r="AH27" s="1794"/>
      <c r="AI27" s="1794"/>
      <c r="AJ27" s="1794"/>
      <c r="AK27" s="1794" t="s">
        <v>3263</v>
      </c>
    </row>
    <row r="28" spans="1:43" s="617" customFormat="1" x14ac:dyDescent="0.3">
      <c r="A28" s="1795" t="s">
        <v>3334</v>
      </c>
      <c r="B28" s="1795"/>
      <c r="C28" s="1795"/>
      <c r="D28" s="1795"/>
      <c r="E28" s="1795"/>
      <c r="F28" s="1795"/>
      <c r="G28" s="1795"/>
      <c r="H28" s="1795"/>
      <c r="I28" s="1795"/>
      <c r="J28" s="1795"/>
      <c r="K28" s="1795"/>
      <c r="L28" s="1795"/>
      <c r="M28" s="1795"/>
      <c r="N28" s="1795"/>
      <c r="O28" s="1795"/>
      <c r="P28" s="1795"/>
      <c r="Q28" s="1795"/>
      <c r="R28" s="1794"/>
      <c r="S28" s="1794"/>
      <c r="T28" s="1794"/>
      <c r="U28" s="1794"/>
      <c r="V28" s="1794"/>
      <c r="W28" s="1794"/>
      <c r="X28" s="1794"/>
      <c r="Y28" s="1794"/>
      <c r="Z28" s="1794"/>
      <c r="AA28" s="1794"/>
      <c r="AB28" s="1794"/>
      <c r="AC28" s="1794"/>
      <c r="AD28" s="1794"/>
      <c r="AE28" s="1794"/>
      <c r="AF28" s="1794"/>
      <c r="AG28" s="1794"/>
      <c r="AH28" s="1794"/>
      <c r="AI28" s="1794"/>
      <c r="AJ28" s="1794"/>
      <c r="AK28" s="1794"/>
    </row>
    <row r="29" spans="1:43" s="617" customFormat="1" x14ac:dyDescent="0.3">
      <c r="A29" s="1796" t="s">
        <v>3353</v>
      </c>
      <c r="B29" s="650"/>
      <c r="C29" s="650"/>
      <c r="D29" s="650"/>
      <c r="E29" s="650"/>
      <c r="F29" s="650"/>
      <c r="G29" s="650"/>
      <c r="H29" s="650"/>
      <c r="I29" s="650"/>
      <c r="J29" s="650"/>
      <c r="K29" s="650"/>
      <c r="L29" s="650"/>
      <c r="M29" s="650"/>
      <c r="N29" s="650"/>
      <c r="O29" s="650"/>
    </row>
    <row r="34" ht="16.5" customHeight="1" x14ac:dyDescent="0.3"/>
    <row r="119" ht="16.5" customHeight="1" x14ac:dyDescent="0.3"/>
    <row r="129" ht="16.5" customHeight="1" x14ac:dyDescent="0.3"/>
    <row r="134" ht="16.5" customHeight="1" x14ac:dyDescent="0.3"/>
  </sheetData>
  <pageMargins left="0.7" right="0.7" top="0.75" bottom="0.75" header="0.3" footer="0.3"/>
  <pageSetup paperSize="9" scale="46"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96035-89CF-4012-8C02-200FD5677F36}">
  <dimension ref="A1:L82"/>
  <sheetViews>
    <sheetView zoomScaleNormal="100" zoomScaleSheetLayoutView="90" workbookViewId="0"/>
  </sheetViews>
  <sheetFormatPr defaultRowHeight="14.25" x14ac:dyDescent="0.25"/>
  <cols>
    <col min="1" max="1" width="73.85546875" style="1799" customWidth="1"/>
    <col min="2" max="3" width="13.7109375" style="1799" customWidth="1"/>
    <col min="4" max="4" width="15.7109375" style="1799" customWidth="1"/>
    <col min="5" max="6" width="13.7109375" style="1799" customWidth="1"/>
    <col min="7" max="7" width="15.42578125" style="1799" customWidth="1"/>
    <col min="8" max="10" width="13.7109375" style="1799" customWidth="1"/>
    <col min="11" max="11" width="9.140625" style="1799"/>
    <col min="12" max="12" width="9.140625" style="1799" customWidth="1"/>
    <col min="13" max="255" width="9.140625" style="1799"/>
    <col min="256" max="256" width="38.140625" style="1799" customWidth="1"/>
    <col min="257" max="257" width="10.140625" style="1799" customWidth="1"/>
    <col min="258" max="258" width="12.85546875" style="1799" customWidth="1"/>
    <col min="259" max="259" width="11.7109375" style="1799" customWidth="1"/>
    <col min="260" max="260" width="11.42578125" style="1799" customWidth="1"/>
    <col min="261" max="261" width="11.28515625" style="1799" customWidth="1"/>
    <col min="262" max="262" width="13.5703125" style="1799" customWidth="1"/>
    <col min="263" max="263" width="10.5703125" style="1799" customWidth="1"/>
    <col min="264" max="264" width="11.7109375" style="1799" customWidth="1"/>
    <col min="265" max="265" width="13.7109375" style="1799" customWidth="1"/>
    <col min="266" max="511" width="9.140625" style="1799"/>
    <col min="512" max="512" width="38.140625" style="1799" customWidth="1"/>
    <col min="513" max="513" width="10.140625" style="1799" customWidth="1"/>
    <col min="514" max="514" width="12.85546875" style="1799" customWidth="1"/>
    <col min="515" max="515" width="11.7109375" style="1799" customWidth="1"/>
    <col min="516" max="516" width="11.42578125" style="1799" customWidth="1"/>
    <col min="517" max="517" width="11.28515625" style="1799" customWidth="1"/>
    <col min="518" max="518" width="13.5703125" style="1799" customWidth="1"/>
    <col min="519" max="519" width="10.5703125" style="1799" customWidth="1"/>
    <col min="520" max="520" width="11.7109375" style="1799" customWidth="1"/>
    <col min="521" max="521" width="13.7109375" style="1799" customWidth="1"/>
    <col min="522" max="767" width="9.140625" style="1799"/>
    <col min="768" max="768" width="38.140625" style="1799" customWidth="1"/>
    <col min="769" max="769" width="10.140625" style="1799" customWidth="1"/>
    <col min="770" max="770" width="12.85546875" style="1799" customWidth="1"/>
    <col min="771" max="771" width="11.7109375" style="1799" customWidth="1"/>
    <col min="772" max="772" width="11.42578125" style="1799" customWidth="1"/>
    <col min="773" max="773" width="11.28515625" style="1799" customWidth="1"/>
    <col min="774" max="774" width="13.5703125" style="1799" customWidth="1"/>
    <col min="775" max="775" width="10.5703125" style="1799" customWidth="1"/>
    <col min="776" max="776" width="11.7109375" style="1799" customWidth="1"/>
    <col min="777" max="777" width="13.7109375" style="1799" customWidth="1"/>
    <col min="778" max="1023" width="9.140625" style="1799"/>
    <col min="1024" max="1024" width="38.140625" style="1799" customWidth="1"/>
    <col min="1025" max="1025" width="10.140625" style="1799" customWidth="1"/>
    <col min="1026" max="1026" width="12.85546875" style="1799" customWidth="1"/>
    <col min="1027" max="1027" width="11.7109375" style="1799" customWidth="1"/>
    <col min="1028" max="1028" width="11.42578125" style="1799" customWidth="1"/>
    <col min="1029" max="1029" width="11.28515625" style="1799" customWidth="1"/>
    <col min="1030" max="1030" width="13.5703125" style="1799" customWidth="1"/>
    <col min="1031" max="1031" width="10.5703125" style="1799" customWidth="1"/>
    <col min="1032" max="1032" width="11.7109375" style="1799" customWidth="1"/>
    <col min="1033" max="1033" width="13.7109375" style="1799" customWidth="1"/>
    <col min="1034" max="1279" width="9.140625" style="1799"/>
    <col min="1280" max="1280" width="38.140625" style="1799" customWidth="1"/>
    <col min="1281" max="1281" width="10.140625" style="1799" customWidth="1"/>
    <col min="1282" max="1282" width="12.85546875" style="1799" customWidth="1"/>
    <col min="1283" max="1283" width="11.7109375" style="1799" customWidth="1"/>
    <col min="1284" max="1284" width="11.42578125" style="1799" customWidth="1"/>
    <col min="1285" max="1285" width="11.28515625" style="1799" customWidth="1"/>
    <col min="1286" max="1286" width="13.5703125" style="1799" customWidth="1"/>
    <col min="1287" max="1287" width="10.5703125" style="1799" customWidth="1"/>
    <col min="1288" max="1288" width="11.7109375" style="1799" customWidth="1"/>
    <col min="1289" max="1289" width="13.7109375" style="1799" customWidth="1"/>
    <col min="1290" max="1535" width="9.140625" style="1799"/>
    <col min="1536" max="1536" width="38.140625" style="1799" customWidth="1"/>
    <col min="1537" max="1537" width="10.140625" style="1799" customWidth="1"/>
    <col min="1538" max="1538" width="12.85546875" style="1799" customWidth="1"/>
    <col min="1539" max="1539" width="11.7109375" style="1799" customWidth="1"/>
    <col min="1540" max="1540" width="11.42578125" style="1799" customWidth="1"/>
    <col min="1541" max="1541" width="11.28515625" style="1799" customWidth="1"/>
    <col min="1542" max="1542" width="13.5703125" style="1799" customWidth="1"/>
    <col min="1543" max="1543" width="10.5703125" style="1799" customWidth="1"/>
    <col min="1544" max="1544" width="11.7109375" style="1799" customWidth="1"/>
    <col min="1545" max="1545" width="13.7109375" style="1799" customWidth="1"/>
    <col min="1546" max="1791" width="9.140625" style="1799"/>
    <col min="1792" max="1792" width="38.140625" style="1799" customWidth="1"/>
    <col min="1793" max="1793" width="10.140625" style="1799" customWidth="1"/>
    <col min="1794" max="1794" width="12.85546875" style="1799" customWidth="1"/>
    <col min="1795" max="1795" width="11.7109375" style="1799" customWidth="1"/>
    <col min="1796" max="1796" width="11.42578125" style="1799" customWidth="1"/>
    <col min="1797" max="1797" width="11.28515625" style="1799" customWidth="1"/>
    <col min="1798" max="1798" width="13.5703125" style="1799" customWidth="1"/>
    <col min="1799" max="1799" width="10.5703125" style="1799" customWidth="1"/>
    <col min="1800" max="1800" width="11.7109375" style="1799" customWidth="1"/>
    <col min="1801" max="1801" width="13.7109375" style="1799" customWidth="1"/>
    <col min="1802" max="2047" width="9.140625" style="1799"/>
    <col min="2048" max="2048" width="38.140625" style="1799" customWidth="1"/>
    <col min="2049" max="2049" width="10.140625" style="1799" customWidth="1"/>
    <col min="2050" max="2050" width="12.85546875" style="1799" customWidth="1"/>
    <col min="2051" max="2051" width="11.7109375" style="1799" customWidth="1"/>
    <col min="2052" max="2052" width="11.42578125" style="1799" customWidth="1"/>
    <col min="2053" max="2053" width="11.28515625" style="1799" customWidth="1"/>
    <col min="2054" max="2054" width="13.5703125" style="1799" customWidth="1"/>
    <col min="2055" max="2055" width="10.5703125" style="1799" customWidth="1"/>
    <col min="2056" max="2056" width="11.7109375" style="1799" customWidth="1"/>
    <col min="2057" max="2057" width="13.7109375" style="1799" customWidth="1"/>
    <col min="2058" max="2303" width="9.140625" style="1799"/>
    <col min="2304" max="2304" width="38.140625" style="1799" customWidth="1"/>
    <col min="2305" max="2305" width="10.140625" style="1799" customWidth="1"/>
    <col min="2306" max="2306" width="12.85546875" style="1799" customWidth="1"/>
    <col min="2307" max="2307" width="11.7109375" style="1799" customWidth="1"/>
    <col min="2308" max="2308" width="11.42578125" style="1799" customWidth="1"/>
    <col min="2309" max="2309" width="11.28515625" style="1799" customWidth="1"/>
    <col min="2310" max="2310" width="13.5703125" style="1799" customWidth="1"/>
    <col min="2311" max="2311" width="10.5703125" style="1799" customWidth="1"/>
    <col min="2312" max="2312" width="11.7109375" style="1799" customWidth="1"/>
    <col min="2313" max="2313" width="13.7109375" style="1799" customWidth="1"/>
    <col min="2314" max="2559" width="9.140625" style="1799"/>
    <col min="2560" max="2560" width="38.140625" style="1799" customWidth="1"/>
    <col min="2561" max="2561" width="10.140625" style="1799" customWidth="1"/>
    <col min="2562" max="2562" width="12.85546875" style="1799" customWidth="1"/>
    <col min="2563" max="2563" width="11.7109375" style="1799" customWidth="1"/>
    <col min="2564" max="2564" width="11.42578125" style="1799" customWidth="1"/>
    <col min="2565" max="2565" width="11.28515625" style="1799" customWidth="1"/>
    <col min="2566" max="2566" width="13.5703125" style="1799" customWidth="1"/>
    <col min="2567" max="2567" width="10.5703125" style="1799" customWidth="1"/>
    <col min="2568" max="2568" width="11.7109375" style="1799" customWidth="1"/>
    <col min="2569" max="2569" width="13.7109375" style="1799" customWidth="1"/>
    <col min="2570" max="2815" width="9.140625" style="1799"/>
    <col min="2816" max="2816" width="38.140625" style="1799" customWidth="1"/>
    <col min="2817" max="2817" width="10.140625" style="1799" customWidth="1"/>
    <col min="2818" max="2818" width="12.85546875" style="1799" customWidth="1"/>
    <col min="2819" max="2819" width="11.7109375" style="1799" customWidth="1"/>
    <col min="2820" max="2820" width="11.42578125" style="1799" customWidth="1"/>
    <col min="2821" max="2821" width="11.28515625" style="1799" customWidth="1"/>
    <col min="2822" max="2822" width="13.5703125" style="1799" customWidth="1"/>
    <col min="2823" max="2823" width="10.5703125" style="1799" customWidth="1"/>
    <col min="2824" max="2824" width="11.7109375" style="1799" customWidth="1"/>
    <col min="2825" max="2825" width="13.7109375" style="1799" customWidth="1"/>
    <col min="2826" max="3071" width="9.140625" style="1799"/>
    <col min="3072" max="3072" width="38.140625" style="1799" customWidth="1"/>
    <col min="3073" max="3073" width="10.140625" style="1799" customWidth="1"/>
    <col min="3074" max="3074" width="12.85546875" style="1799" customWidth="1"/>
    <col min="3075" max="3075" width="11.7109375" style="1799" customWidth="1"/>
    <col min="3076" max="3076" width="11.42578125" style="1799" customWidth="1"/>
    <col min="3077" max="3077" width="11.28515625" style="1799" customWidth="1"/>
    <col min="3078" max="3078" width="13.5703125" style="1799" customWidth="1"/>
    <col min="3079" max="3079" width="10.5703125" style="1799" customWidth="1"/>
    <col min="3080" max="3080" width="11.7109375" style="1799" customWidth="1"/>
    <col min="3081" max="3081" width="13.7109375" style="1799" customWidth="1"/>
    <col min="3082" max="3327" width="9.140625" style="1799"/>
    <col min="3328" max="3328" width="38.140625" style="1799" customWidth="1"/>
    <col min="3329" max="3329" width="10.140625" style="1799" customWidth="1"/>
    <col min="3330" max="3330" width="12.85546875" style="1799" customWidth="1"/>
    <col min="3331" max="3331" width="11.7109375" style="1799" customWidth="1"/>
    <col min="3332" max="3332" width="11.42578125" style="1799" customWidth="1"/>
    <col min="3333" max="3333" width="11.28515625" style="1799" customWidth="1"/>
    <col min="3334" max="3334" width="13.5703125" style="1799" customWidth="1"/>
    <col min="3335" max="3335" width="10.5703125" style="1799" customWidth="1"/>
    <col min="3336" max="3336" width="11.7109375" style="1799" customWidth="1"/>
    <col min="3337" max="3337" width="13.7109375" style="1799" customWidth="1"/>
    <col min="3338" max="3583" width="9.140625" style="1799"/>
    <col min="3584" max="3584" width="38.140625" style="1799" customWidth="1"/>
    <col min="3585" max="3585" width="10.140625" style="1799" customWidth="1"/>
    <col min="3586" max="3586" width="12.85546875" style="1799" customWidth="1"/>
    <col min="3587" max="3587" width="11.7109375" style="1799" customWidth="1"/>
    <col min="3588" max="3588" width="11.42578125" style="1799" customWidth="1"/>
    <col min="3589" max="3589" width="11.28515625" style="1799" customWidth="1"/>
    <col min="3590" max="3590" width="13.5703125" style="1799" customWidth="1"/>
    <col min="3591" max="3591" width="10.5703125" style="1799" customWidth="1"/>
    <col min="3592" max="3592" width="11.7109375" style="1799" customWidth="1"/>
    <col min="3593" max="3593" width="13.7109375" style="1799" customWidth="1"/>
    <col min="3594" max="3839" width="9.140625" style="1799"/>
    <col min="3840" max="3840" width="38.140625" style="1799" customWidth="1"/>
    <col min="3841" max="3841" width="10.140625" style="1799" customWidth="1"/>
    <col min="3842" max="3842" width="12.85546875" style="1799" customWidth="1"/>
    <col min="3843" max="3843" width="11.7109375" style="1799" customWidth="1"/>
    <col min="3844" max="3844" width="11.42578125" style="1799" customWidth="1"/>
    <col min="3845" max="3845" width="11.28515625" style="1799" customWidth="1"/>
    <col min="3846" max="3846" width="13.5703125" style="1799" customWidth="1"/>
    <col min="3847" max="3847" width="10.5703125" style="1799" customWidth="1"/>
    <col min="3848" max="3848" width="11.7109375" style="1799" customWidth="1"/>
    <col min="3849" max="3849" width="13.7109375" style="1799" customWidth="1"/>
    <col min="3850" max="4095" width="9.140625" style="1799"/>
    <col min="4096" max="4096" width="38.140625" style="1799" customWidth="1"/>
    <col min="4097" max="4097" width="10.140625" style="1799" customWidth="1"/>
    <col min="4098" max="4098" width="12.85546875" style="1799" customWidth="1"/>
    <col min="4099" max="4099" width="11.7109375" style="1799" customWidth="1"/>
    <col min="4100" max="4100" width="11.42578125" style="1799" customWidth="1"/>
    <col min="4101" max="4101" width="11.28515625" style="1799" customWidth="1"/>
    <col min="4102" max="4102" width="13.5703125" style="1799" customWidth="1"/>
    <col min="4103" max="4103" width="10.5703125" style="1799" customWidth="1"/>
    <col min="4104" max="4104" width="11.7109375" style="1799" customWidth="1"/>
    <col min="4105" max="4105" width="13.7109375" style="1799" customWidth="1"/>
    <col min="4106" max="4351" width="9.140625" style="1799"/>
    <col min="4352" max="4352" width="38.140625" style="1799" customWidth="1"/>
    <col min="4353" max="4353" width="10.140625" style="1799" customWidth="1"/>
    <col min="4354" max="4354" width="12.85546875" style="1799" customWidth="1"/>
    <col min="4355" max="4355" width="11.7109375" style="1799" customWidth="1"/>
    <col min="4356" max="4356" width="11.42578125" style="1799" customWidth="1"/>
    <col min="4357" max="4357" width="11.28515625" style="1799" customWidth="1"/>
    <col min="4358" max="4358" width="13.5703125" style="1799" customWidth="1"/>
    <col min="4359" max="4359" width="10.5703125" style="1799" customWidth="1"/>
    <col min="4360" max="4360" width="11.7109375" style="1799" customWidth="1"/>
    <col min="4361" max="4361" width="13.7109375" style="1799" customWidth="1"/>
    <col min="4362" max="4607" width="9.140625" style="1799"/>
    <col min="4608" max="4608" width="38.140625" style="1799" customWidth="1"/>
    <col min="4609" max="4609" width="10.140625" style="1799" customWidth="1"/>
    <col min="4610" max="4610" width="12.85546875" style="1799" customWidth="1"/>
    <col min="4611" max="4611" width="11.7109375" style="1799" customWidth="1"/>
    <col min="4612" max="4612" width="11.42578125" style="1799" customWidth="1"/>
    <col min="4613" max="4613" width="11.28515625" style="1799" customWidth="1"/>
    <col min="4614" max="4614" width="13.5703125" style="1799" customWidth="1"/>
    <col min="4615" max="4615" width="10.5703125" style="1799" customWidth="1"/>
    <col min="4616" max="4616" width="11.7109375" style="1799" customWidth="1"/>
    <col min="4617" max="4617" width="13.7109375" style="1799" customWidth="1"/>
    <col min="4618" max="4863" width="9.140625" style="1799"/>
    <col min="4864" max="4864" width="38.140625" style="1799" customWidth="1"/>
    <col min="4865" max="4865" width="10.140625" style="1799" customWidth="1"/>
    <col min="4866" max="4866" width="12.85546875" style="1799" customWidth="1"/>
    <col min="4867" max="4867" width="11.7109375" style="1799" customWidth="1"/>
    <col min="4868" max="4868" width="11.42578125" style="1799" customWidth="1"/>
    <col min="4869" max="4869" width="11.28515625" style="1799" customWidth="1"/>
    <col min="4870" max="4870" width="13.5703125" style="1799" customWidth="1"/>
    <col min="4871" max="4871" width="10.5703125" style="1799" customWidth="1"/>
    <col min="4872" max="4872" width="11.7109375" style="1799" customWidth="1"/>
    <col min="4873" max="4873" width="13.7109375" style="1799" customWidth="1"/>
    <col min="4874" max="5119" width="9.140625" style="1799"/>
    <col min="5120" max="5120" width="38.140625" style="1799" customWidth="1"/>
    <col min="5121" max="5121" width="10.140625" style="1799" customWidth="1"/>
    <col min="5122" max="5122" width="12.85546875" style="1799" customWidth="1"/>
    <col min="5123" max="5123" width="11.7109375" style="1799" customWidth="1"/>
    <col min="5124" max="5124" width="11.42578125" style="1799" customWidth="1"/>
    <col min="5125" max="5125" width="11.28515625" style="1799" customWidth="1"/>
    <col min="5126" max="5126" width="13.5703125" style="1799" customWidth="1"/>
    <col min="5127" max="5127" width="10.5703125" style="1799" customWidth="1"/>
    <col min="5128" max="5128" width="11.7109375" style="1799" customWidth="1"/>
    <col min="5129" max="5129" width="13.7109375" style="1799" customWidth="1"/>
    <col min="5130" max="5375" width="9.140625" style="1799"/>
    <col min="5376" max="5376" width="38.140625" style="1799" customWidth="1"/>
    <col min="5377" max="5377" width="10.140625" style="1799" customWidth="1"/>
    <col min="5378" max="5378" width="12.85546875" style="1799" customWidth="1"/>
    <col min="5379" max="5379" width="11.7109375" style="1799" customWidth="1"/>
    <col min="5380" max="5380" width="11.42578125" style="1799" customWidth="1"/>
    <col min="5381" max="5381" width="11.28515625" style="1799" customWidth="1"/>
    <col min="5382" max="5382" width="13.5703125" style="1799" customWidth="1"/>
    <col min="5383" max="5383" width="10.5703125" style="1799" customWidth="1"/>
    <col min="5384" max="5384" width="11.7109375" style="1799" customWidth="1"/>
    <col min="5385" max="5385" width="13.7109375" style="1799" customWidth="1"/>
    <col min="5386" max="5631" width="9.140625" style="1799"/>
    <col min="5632" max="5632" width="38.140625" style="1799" customWidth="1"/>
    <col min="5633" max="5633" width="10.140625" style="1799" customWidth="1"/>
    <col min="5634" max="5634" width="12.85546875" style="1799" customWidth="1"/>
    <col min="5635" max="5635" width="11.7109375" style="1799" customWidth="1"/>
    <col min="5636" max="5636" width="11.42578125" style="1799" customWidth="1"/>
    <col min="5637" max="5637" width="11.28515625" style="1799" customWidth="1"/>
    <col min="5638" max="5638" width="13.5703125" style="1799" customWidth="1"/>
    <col min="5639" max="5639" width="10.5703125" style="1799" customWidth="1"/>
    <col min="5640" max="5640" width="11.7109375" style="1799" customWidth="1"/>
    <col min="5641" max="5641" width="13.7109375" style="1799" customWidth="1"/>
    <col min="5642" max="5887" width="9.140625" style="1799"/>
    <col min="5888" max="5888" width="38.140625" style="1799" customWidth="1"/>
    <col min="5889" max="5889" width="10.140625" style="1799" customWidth="1"/>
    <col min="5890" max="5890" width="12.85546875" style="1799" customWidth="1"/>
    <col min="5891" max="5891" width="11.7109375" style="1799" customWidth="1"/>
    <col min="5892" max="5892" width="11.42578125" style="1799" customWidth="1"/>
    <col min="5893" max="5893" width="11.28515625" style="1799" customWidth="1"/>
    <col min="5894" max="5894" width="13.5703125" style="1799" customWidth="1"/>
    <col min="5895" max="5895" width="10.5703125" style="1799" customWidth="1"/>
    <col min="5896" max="5896" width="11.7109375" style="1799" customWidth="1"/>
    <col min="5897" max="5897" width="13.7109375" style="1799" customWidth="1"/>
    <col min="5898" max="6143" width="9.140625" style="1799"/>
    <col min="6144" max="6144" width="38.140625" style="1799" customWidth="1"/>
    <col min="6145" max="6145" width="10.140625" style="1799" customWidth="1"/>
    <col min="6146" max="6146" width="12.85546875" style="1799" customWidth="1"/>
    <col min="6147" max="6147" width="11.7109375" style="1799" customWidth="1"/>
    <col min="6148" max="6148" width="11.42578125" style="1799" customWidth="1"/>
    <col min="6149" max="6149" width="11.28515625" style="1799" customWidth="1"/>
    <col min="6150" max="6150" width="13.5703125" style="1799" customWidth="1"/>
    <col min="6151" max="6151" width="10.5703125" style="1799" customWidth="1"/>
    <col min="6152" max="6152" width="11.7109375" style="1799" customWidth="1"/>
    <col min="6153" max="6153" width="13.7109375" style="1799" customWidth="1"/>
    <col min="6154" max="6399" width="9.140625" style="1799"/>
    <col min="6400" max="6400" width="38.140625" style="1799" customWidth="1"/>
    <col min="6401" max="6401" width="10.140625" style="1799" customWidth="1"/>
    <col min="6402" max="6402" width="12.85546875" style="1799" customWidth="1"/>
    <col min="6403" max="6403" width="11.7109375" style="1799" customWidth="1"/>
    <col min="6404" max="6404" width="11.42578125" style="1799" customWidth="1"/>
    <col min="6405" max="6405" width="11.28515625" style="1799" customWidth="1"/>
    <col min="6406" max="6406" width="13.5703125" style="1799" customWidth="1"/>
    <col min="6407" max="6407" width="10.5703125" style="1799" customWidth="1"/>
    <col min="6408" max="6408" width="11.7109375" style="1799" customWidth="1"/>
    <col min="6409" max="6409" width="13.7109375" style="1799" customWidth="1"/>
    <col min="6410" max="6655" width="9.140625" style="1799"/>
    <col min="6656" max="6656" width="38.140625" style="1799" customWidth="1"/>
    <col min="6657" max="6657" width="10.140625" style="1799" customWidth="1"/>
    <col min="6658" max="6658" width="12.85546875" style="1799" customWidth="1"/>
    <col min="6659" max="6659" width="11.7109375" style="1799" customWidth="1"/>
    <col min="6660" max="6660" width="11.42578125" style="1799" customWidth="1"/>
    <col min="6661" max="6661" width="11.28515625" style="1799" customWidth="1"/>
    <col min="6662" max="6662" width="13.5703125" style="1799" customWidth="1"/>
    <col min="6663" max="6663" width="10.5703125" style="1799" customWidth="1"/>
    <col min="6664" max="6664" width="11.7109375" style="1799" customWidth="1"/>
    <col min="6665" max="6665" width="13.7109375" style="1799" customWidth="1"/>
    <col min="6666" max="6911" width="9.140625" style="1799"/>
    <col min="6912" max="6912" width="38.140625" style="1799" customWidth="1"/>
    <col min="6913" max="6913" width="10.140625" style="1799" customWidth="1"/>
    <col min="6914" max="6914" width="12.85546875" style="1799" customWidth="1"/>
    <col min="6915" max="6915" width="11.7109375" style="1799" customWidth="1"/>
    <col min="6916" max="6916" width="11.42578125" style="1799" customWidth="1"/>
    <col min="6917" max="6917" width="11.28515625" style="1799" customWidth="1"/>
    <col min="6918" max="6918" width="13.5703125" style="1799" customWidth="1"/>
    <col min="6919" max="6919" width="10.5703125" style="1799" customWidth="1"/>
    <col min="6920" max="6920" width="11.7109375" style="1799" customWidth="1"/>
    <col min="6921" max="6921" width="13.7109375" style="1799" customWidth="1"/>
    <col min="6922" max="7167" width="9.140625" style="1799"/>
    <col min="7168" max="7168" width="38.140625" style="1799" customWidth="1"/>
    <col min="7169" max="7169" width="10.140625" style="1799" customWidth="1"/>
    <col min="7170" max="7170" width="12.85546875" style="1799" customWidth="1"/>
    <col min="7171" max="7171" width="11.7109375" style="1799" customWidth="1"/>
    <col min="7172" max="7172" width="11.42578125" style="1799" customWidth="1"/>
    <col min="7173" max="7173" width="11.28515625" style="1799" customWidth="1"/>
    <col min="7174" max="7174" width="13.5703125" style="1799" customWidth="1"/>
    <col min="7175" max="7175" width="10.5703125" style="1799" customWidth="1"/>
    <col min="7176" max="7176" width="11.7109375" style="1799" customWidth="1"/>
    <col min="7177" max="7177" width="13.7109375" style="1799" customWidth="1"/>
    <col min="7178" max="7423" width="9.140625" style="1799"/>
    <col min="7424" max="7424" width="38.140625" style="1799" customWidth="1"/>
    <col min="7425" max="7425" width="10.140625" style="1799" customWidth="1"/>
    <col min="7426" max="7426" width="12.85546875" style="1799" customWidth="1"/>
    <col min="7427" max="7427" width="11.7109375" style="1799" customWidth="1"/>
    <col min="7428" max="7428" width="11.42578125" style="1799" customWidth="1"/>
    <col min="7429" max="7429" width="11.28515625" style="1799" customWidth="1"/>
    <col min="7430" max="7430" width="13.5703125" style="1799" customWidth="1"/>
    <col min="7431" max="7431" width="10.5703125" style="1799" customWidth="1"/>
    <col min="7432" max="7432" width="11.7109375" style="1799" customWidth="1"/>
    <col min="7433" max="7433" width="13.7109375" style="1799" customWidth="1"/>
    <col min="7434" max="7679" width="9.140625" style="1799"/>
    <col min="7680" max="7680" width="38.140625" style="1799" customWidth="1"/>
    <col min="7681" max="7681" width="10.140625" style="1799" customWidth="1"/>
    <col min="7682" max="7682" width="12.85546875" style="1799" customWidth="1"/>
    <col min="7683" max="7683" width="11.7109375" style="1799" customWidth="1"/>
    <col min="7684" max="7684" width="11.42578125" style="1799" customWidth="1"/>
    <col min="7685" max="7685" width="11.28515625" style="1799" customWidth="1"/>
    <col min="7686" max="7686" width="13.5703125" style="1799" customWidth="1"/>
    <col min="7687" max="7687" width="10.5703125" style="1799" customWidth="1"/>
    <col min="7688" max="7688" width="11.7109375" style="1799" customWidth="1"/>
    <col min="7689" max="7689" width="13.7109375" style="1799" customWidth="1"/>
    <col min="7690" max="7935" width="9.140625" style="1799"/>
    <col min="7936" max="7936" width="38.140625" style="1799" customWidth="1"/>
    <col min="7937" max="7937" width="10.140625" style="1799" customWidth="1"/>
    <col min="7938" max="7938" width="12.85546875" style="1799" customWidth="1"/>
    <col min="7939" max="7939" width="11.7109375" style="1799" customWidth="1"/>
    <col min="7940" max="7940" width="11.42578125" style="1799" customWidth="1"/>
    <col min="7941" max="7941" width="11.28515625" style="1799" customWidth="1"/>
    <col min="7942" max="7942" width="13.5703125" style="1799" customWidth="1"/>
    <col min="7943" max="7943" width="10.5703125" style="1799" customWidth="1"/>
    <col min="7944" max="7944" width="11.7109375" style="1799" customWidth="1"/>
    <col min="7945" max="7945" width="13.7109375" style="1799" customWidth="1"/>
    <col min="7946" max="8191" width="9.140625" style="1799"/>
    <col min="8192" max="8192" width="38.140625" style="1799" customWidth="1"/>
    <col min="8193" max="8193" width="10.140625" style="1799" customWidth="1"/>
    <col min="8194" max="8194" width="12.85546875" style="1799" customWidth="1"/>
    <col min="8195" max="8195" width="11.7109375" style="1799" customWidth="1"/>
    <col min="8196" max="8196" width="11.42578125" style="1799" customWidth="1"/>
    <col min="8197" max="8197" width="11.28515625" style="1799" customWidth="1"/>
    <col min="8198" max="8198" width="13.5703125" style="1799" customWidth="1"/>
    <col min="8199" max="8199" width="10.5703125" style="1799" customWidth="1"/>
    <col min="8200" max="8200" width="11.7109375" style="1799" customWidth="1"/>
    <col min="8201" max="8201" width="13.7109375" style="1799" customWidth="1"/>
    <col min="8202" max="8447" width="9.140625" style="1799"/>
    <col min="8448" max="8448" width="38.140625" style="1799" customWidth="1"/>
    <col min="8449" max="8449" width="10.140625" style="1799" customWidth="1"/>
    <col min="8450" max="8450" width="12.85546875" style="1799" customWidth="1"/>
    <col min="8451" max="8451" width="11.7109375" style="1799" customWidth="1"/>
    <col min="8452" max="8452" width="11.42578125" style="1799" customWidth="1"/>
    <col min="8453" max="8453" width="11.28515625" style="1799" customWidth="1"/>
    <col min="8454" max="8454" width="13.5703125" style="1799" customWidth="1"/>
    <col min="8455" max="8455" width="10.5703125" style="1799" customWidth="1"/>
    <col min="8456" max="8456" width="11.7109375" style="1799" customWidth="1"/>
    <col min="8457" max="8457" width="13.7109375" style="1799" customWidth="1"/>
    <col min="8458" max="8703" width="9.140625" style="1799"/>
    <col min="8704" max="8704" width="38.140625" style="1799" customWidth="1"/>
    <col min="8705" max="8705" width="10.140625" style="1799" customWidth="1"/>
    <col min="8706" max="8706" width="12.85546875" style="1799" customWidth="1"/>
    <col min="8707" max="8707" width="11.7109375" style="1799" customWidth="1"/>
    <col min="8708" max="8708" width="11.42578125" style="1799" customWidth="1"/>
    <col min="8709" max="8709" width="11.28515625" style="1799" customWidth="1"/>
    <col min="8710" max="8710" width="13.5703125" style="1799" customWidth="1"/>
    <col min="8711" max="8711" width="10.5703125" style="1799" customWidth="1"/>
    <col min="8712" max="8712" width="11.7109375" style="1799" customWidth="1"/>
    <col min="8713" max="8713" width="13.7109375" style="1799" customWidth="1"/>
    <col min="8714" max="8959" width="9.140625" style="1799"/>
    <col min="8960" max="8960" width="38.140625" style="1799" customWidth="1"/>
    <col min="8961" max="8961" width="10.140625" style="1799" customWidth="1"/>
    <col min="8962" max="8962" width="12.85546875" style="1799" customWidth="1"/>
    <col min="8963" max="8963" width="11.7109375" style="1799" customWidth="1"/>
    <col min="8964" max="8964" width="11.42578125" style="1799" customWidth="1"/>
    <col min="8965" max="8965" width="11.28515625" style="1799" customWidth="1"/>
    <col min="8966" max="8966" width="13.5703125" style="1799" customWidth="1"/>
    <col min="8967" max="8967" width="10.5703125" style="1799" customWidth="1"/>
    <col min="8968" max="8968" width="11.7109375" style="1799" customWidth="1"/>
    <col min="8969" max="8969" width="13.7109375" style="1799" customWidth="1"/>
    <col min="8970" max="9215" width="9.140625" style="1799"/>
    <col min="9216" max="9216" width="38.140625" style="1799" customWidth="1"/>
    <col min="9217" max="9217" width="10.140625" style="1799" customWidth="1"/>
    <col min="9218" max="9218" width="12.85546875" style="1799" customWidth="1"/>
    <col min="9219" max="9219" width="11.7109375" style="1799" customWidth="1"/>
    <col min="9220" max="9220" width="11.42578125" style="1799" customWidth="1"/>
    <col min="9221" max="9221" width="11.28515625" style="1799" customWidth="1"/>
    <col min="9222" max="9222" width="13.5703125" style="1799" customWidth="1"/>
    <col min="9223" max="9223" width="10.5703125" style="1799" customWidth="1"/>
    <col min="9224" max="9224" width="11.7109375" style="1799" customWidth="1"/>
    <col min="9225" max="9225" width="13.7109375" style="1799" customWidth="1"/>
    <col min="9226" max="9471" width="9.140625" style="1799"/>
    <col min="9472" max="9472" width="38.140625" style="1799" customWidth="1"/>
    <col min="9473" max="9473" width="10.140625" style="1799" customWidth="1"/>
    <col min="9474" max="9474" width="12.85546875" style="1799" customWidth="1"/>
    <col min="9475" max="9475" width="11.7109375" style="1799" customWidth="1"/>
    <col min="9476" max="9476" width="11.42578125" style="1799" customWidth="1"/>
    <col min="9477" max="9477" width="11.28515625" style="1799" customWidth="1"/>
    <col min="9478" max="9478" width="13.5703125" style="1799" customWidth="1"/>
    <col min="9479" max="9479" width="10.5703125" style="1799" customWidth="1"/>
    <col min="9480" max="9480" width="11.7109375" style="1799" customWidth="1"/>
    <col min="9481" max="9481" width="13.7109375" style="1799" customWidth="1"/>
    <col min="9482" max="9727" width="9.140625" style="1799"/>
    <col min="9728" max="9728" width="38.140625" style="1799" customWidth="1"/>
    <col min="9729" max="9729" width="10.140625" style="1799" customWidth="1"/>
    <col min="9730" max="9730" width="12.85546875" style="1799" customWidth="1"/>
    <col min="9731" max="9731" width="11.7109375" style="1799" customWidth="1"/>
    <col min="9732" max="9732" width="11.42578125" style="1799" customWidth="1"/>
    <col min="9733" max="9733" width="11.28515625" style="1799" customWidth="1"/>
    <col min="9734" max="9734" width="13.5703125" style="1799" customWidth="1"/>
    <col min="9735" max="9735" width="10.5703125" style="1799" customWidth="1"/>
    <col min="9736" max="9736" width="11.7109375" style="1799" customWidth="1"/>
    <col min="9737" max="9737" width="13.7109375" style="1799" customWidth="1"/>
    <col min="9738" max="9983" width="9.140625" style="1799"/>
    <col min="9984" max="9984" width="38.140625" style="1799" customWidth="1"/>
    <col min="9985" max="9985" width="10.140625" style="1799" customWidth="1"/>
    <col min="9986" max="9986" width="12.85546875" style="1799" customWidth="1"/>
    <col min="9987" max="9987" width="11.7109375" style="1799" customWidth="1"/>
    <col min="9988" max="9988" width="11.42578125" style="1799" customWidth="1"/>
    <col min="9989" max="9989" width="11.28515625" style="1799" customWidth="1"/>
    <col min="9990" max="9990" width="13.5703125" style="1799" customWidth="1"/>
    <col min="9991" max="9991" width="10.5703125" style="1799" customWidth="1"/>
    <col min="9992" max="9992" width="11.7109375" style="1799" customWidth="1"/>
    <col min="9993" max="9993" width="13.7109375" style="1799" customWidth="1"/>
    <col min="9994" max="10239" width="9.140625" style="1799"/>
    <col min="10240" max="10240" width="38.140625" style="1799" customWidth="1"/>
    <col min="10241" max="10241" width="10.140625" style="1799" customWidth="1"/>
    <col min="10242" max="10242" width="12.85546875" style="1799" customWidth="1"/>
    <col min="10243" max="10243" width="11.7109375" style="1799" customWidth="1"/>
    <col min="10244" max="10244" width="11.42578125" style="1799" customWidth="1"/>
    <col min="10245" max="10245" width="11.28515625" style="1799" customWidth="1"/>
    <col min="10246" max="10246" width="13.5703125" style="1799" customWidth="1"/>
    <col min="10247" max="10247" width="10.5703125" style="1799" customWidth="1"/>
    <col min="10248" max="10248" width="11.7109375" style="1799" customWidth="1"/>
    <col min="10249" max="10249" width="13.7109375" style="1799" customWidth="1"/>
    <col min="10250" max="10495" width="9.140625" style="1799"/>
    <col min="10496" max="10496" width="38.140625" style="1799" customWidth="1"/>
    <col min="10497" max="10497" width="10.140625" style="1799" customWidth="1"/>
    <col min="10498" max="10498" width="12.85546875" style="1799" customWidth="1"/>
    <col min="10499" max="10499" width="11.7109375" style="1799" customWidth="1"/>
    <col min="10500" max="10500" width="11.42578125" style="1799" customWidth="1"/>
    <col min="10501" max="10501" width="11.28515625" style="1799" customWidth="1"/>
    <col min="10502" max="10502" width="13.5703125" style="1799" customWidth="1"/>
    <col min="10503" max="10503" width="10.5703125" style="1799" customWidth="1"/>
    <col min="10504" max="10504" width="11.7109375" style="1799" customWidth="1"/>
    <col min="10505" max="10505" width="13.7109375" style="1799" customWidth="1"/>
    <col min="10506" max="10751" width="9.140625" style="1799"/>
    <col min="10752" max="10752" width="38.140625" style="1799" customWidth="1"/>
    <col min="10753" max="10753" width="10.140625" style="1799" customWidth="1"/>
    <col min="10754" max="10754" width="12.85546875" style="1799" customWidth="1"/>
    <col min="10755" max="10755" width="11.7109375" style="1799" customWidth="1"/>
    <col min="10756" max="10756" width="11.42578125" style="1799" customWidth="1"/>
    <col min="10757" max="10757" width="11.28515625" style="1799" customWidth="1"/>
    <col min="10758" max="10758" width="13.5703125" style="1799" customWidth="1"/>
    <col min="10759" max="10759" width="10.5703125" style="1799" customWidth="1"/>
    <col min="10760" max="10760" width="11.7109375" style="1799" customWidth="1"/>
    <col min="10761" max="10761" width="13.7109375" style="1799" customWidth="1"/>
    <col min="10762" max="11007" width="9.140625" style="1799"/>
    <col min="11008" max="11008" width="38.140625" style="1799" customWidth="1"/>
    <col min="11009" max="11009" width="10.140625" style="1799" customWidth="1"/>
    <col min="11010" max="11010" width="12.85546875" style="1799" customWidth="1"/>
    <col min="11011" max="11011" width="11.7109375" style="1799" customWidth="1"/>
    <col min="11012" max="11012" width="11.42578125" style="1799" customWidth="1"/>
    <col min="11013" max="11013" width="11.28515625" style="1799" customWidth="1"/>
    <col min="11014" max="11014" width="13.5703125" style="1799" customWidth="1"/>
    <col min="11015" max="11015" width="10.5703125" style="1799" customWidth="1"/>
    <col min="11016" max="11016" width="11.7109375" style="1799" customWidth="1"/>
    <col min="11017" max="11017" width="13.7109375" style="1799" customWidth="1"/>
    <col min="11018" max="11263" width="9.140625" style="1799"/>
    <col min="11264" max="11264" width="38.140625" style="1799" customWidth="1"/>
    <col min="11265" max="11265" width="10.140625" style="1799" customWidth="1"/>
    <col min="11266" max="11266" width="12.85546875" style="1799" customWidth="1"/>
    <col min="11267" max="11267" width="11.7109375" style="1799" customWidth="1"/>
    <col min="11268" max="11268" width="11.42578125" style="1799" customWidth="1"/>
    <col min="11269" max="11269" width="11.28515625" style="1799" customWidth="1"/>
    <col min="11270" max="11270" width="13.5703125" style="1799" customWidth="1"/>
    <col min="11271" max="11271" width="10.5703125" style="1799" customWidth="1"/>
    <col min="11272" max="11272" width="11.7109375" style="1799" customWidth="1"/>
    <col min="11273" max="11273" width="13.7109375" style="1799" customWidth="1"/>
    <col min="11274" max="11519" width="9.140625" style="1799"/>
    <col min="11520" max="11520" width="38.140625" style="1799" customWidth="1"/>
    <col min="11521" max="11521" width="10.140625" style="1799" customWidth="1"/>
    <col min="11522" max="11522" width="12.85546875" style="1799" customWidth="1"/>
    <col min="11523" max="11523" width="11.7109375" style="1799" customWidth="1"/>
    <col min="11524" max="11524" width="11.42578125" style="1799" customWidth="1"/>
    <col min="11525" max="11525" width="11.28515625" style="1799" customWidth="1"/>
    <col min="11526" max="11526" width="13.5703125" style="1799" customWidth="1"/>
    <col min="11527" max="11527" width="10.5703125" style="1799" customWidth="1"/>
    <col min="11528" max="11528" width="11.7109375" style="1799" customWidth="1"/>
    <col min="11529" max="11529" width="13.7109375" style="1799" customWidth="1"/>
    <col min="11530" max="11775" width="9.140625" style="1799"/>
    <col min="11776" max="11776" width="38.140625" style="1799" customWidth="1"/>
    <col min="11777" max="11777" width="10.140625" style="1799" customWidth="1"/>
    <col min="11778" max="11778" width="12.85546875" style="1799" customWidth="1"/>
    <col min="11779" max="11779" width="11.7109375" style="1799" customWidth="1"/>
    <col min="11780" max="11780" width="11.42578125" style="1799" customWidth="1"/>
    <col min="11781" max="11781" width="11.28515625" style="1799" customWidth="1"/>
    <col min="11782" max="11782" width="13.5703125" style="1799" customWidth="1"/>
    <col min="11783" max="11783" width="10.5703125" style="1799" customWidth="1"/>
    <col min="11784" max="11784" width="11.7109375" style="1799" customWidth="1"/>
    <col min="11785" max="11785" width="13.7109375" style="1799" customWidth="1"/>
    <col min="11786" max="12031" width="9.140625" style="1799"/>
    <col min="12032" max="12032" width="38.140625" style="1799" customWidth="1"/>
    <col min="12033" max="12033" width="10.140625" style="1799" customWidth="1"/>
    <col min="12034" max="12034" width="12.85546875" style="1799" customWidth="1"/>
    <col min="12035" max="12035" width="11.7109375" style="1799" customWidth="1"/>
    <col min="12036" max="12036" width="11.42578125" style="1799" customWidth="1"/>
    <col min="12037" max="12037" width="11.28515625" style="1799" customWidth="1"/>
    <col min="12038" max="12038" width="13.5703125" style="1799" customWidth="1"/>
    <col min="12039" max="12039" width="10.5703125" style="1799" customWidth="1"/>
    <col min="12040" max="12040" width="11.7109375" style="1799" customWidth="1"/>
    <col min="12041" max="12041" width="13.7109375" style="1799" customWidth="1"/>
    <col min="12042" max="12287" width="9.140625" style="1799"/>
    <col min="12288" max="12288" width="38.140625" style="1799" customWidth="1"/>
    <col min="12289" max="12289" width="10.140625" style="1799" customWidth="1"/>
    <col min="12290" max="12290" width="12.85546875" style="1799" customWidth="1"/>
    <col min="12291" max="12291" width="11.7109375" style="1799" customWidth="1"/>
    <col min="12292" max="12292" width="11.42578125" style="1799" customWidth="1"/>
    <col min="12293" max="12293" width="11.28515625" style="1799" customWidth="1"/>
    <col min="12294" max="12294" width="13.5703125" style="1799" customWidth="1"/>
    <col min="12295" max="12295" width="10.5703125" style="1799" customWidth="1"/>
    <col min="12296" max="12296" width="11.7109375" style="1799" customWidth="1"/>
    <col min="12297" max="12297" width="13.7109375" style="1799" customWidth="1"/>
    <col min="12298" max="12543" width="9.140625" style="1799"/>
    <col min="12544" max="12544" width="38.140625" style="1799" customWidth="1"/>
    <col min="12545" max="12545" width="10.140625" style="1799" customWidth="1"/>
    <col min="12546" max="12546" width="12.85546875" style="1799" customWidth="1"/>
    <col min="12547" max="12547" width="11.7109375" style="1799" customWidth="1"/>
    <col min="12548" max="12548" width="11.42578125" style="1799" customWidth="1"/>
    <col min="12549" max="12549" width="11.28515625" style="1799" customWidth="1"/>
    <col min="12550" max="12550" width="13.5703125" style="1799" customWidth="1"/>
    <col min="12551" max="12551" width="10.5703125" style="1799" customWidth="1"/>
    <col min="12552" max="12552" width="11.7109375" style="1799" customWidth="1"/>
    <col min="12553" max="12553" width="13.7109375" style="1799" customWidth="1"/>
    <col min="12554" max="12799" width="9.140625" style="1799"/>
    <col min="12800" max="12800" width="38.140625" style="1799" customWidth="1"/>
    <col min="12801" max="12801" width="10.140625" style="1799" customWidth="1"/>
    <col min="12802" max="12802" width="12.85546875" style="1799" customWidth="1"/>
    <col min="12803" max="12803" width="11.7109375" style="1799" customWidth="1"/>
    <col min="12804" max="12804" width="11.42578125" style="1799" customWidth="1"/>
    <col min="12805" max="12805" width="11.28515625" style="1799" customWidth="1"/>
    <col min="12806" max="12806" width="13.5703125" style="1799" customWidth="1"/>
    <col min="12807" max="12807" width="10.5703125" style="1799" customWidth="1"/>
    <col min="12808" max="12808" width="11.7109375" style="1799" customWidth="1"/>
    <col min="12809" max="12809" width="13.7109375" style="1799" customWidth="1"/>
    <col min="12810" max="13055" width="9.140625" style="1799"/>
    <col min="13056" max="13056" width="38.140625" style="1799" customWidth="1"/>
    <col min="13057" max="13057" width="10.140625" style="1799" customWidth="1"/>
    <col min="13058" max="13058" width="12.85546875" style="1799" customWidth="1"/>
    <col min="13059" max="13059" width="11.7109375" style="1799" customWidth="1"/>
    <col min="13060" max="13060" width="11.42578125" style="1799" customWidth="1"/>
    <col min="13061" max="13061" width="11.28515625" style="1799" customWidth="1"/>
    <col min="13062" max="13062" width="13.5703125" style="1799" customWidth="1"/>
    <col min="13063" max="13063" width="10.5703125" style="1799" customWidth="1"/>
    <col min="13064" max="13064" width="11.7109375" style="1799" customWidth="1"/>
    <col min="13065" max="13065" width="13.7109375" style="1799" customWidth="1"/>
    <col min="13066" max="13311" width="9.140625" style="1799"/>
    <col min="13312" max="13312" width="38.140625" style="1799" customWidth="1"/>
    <col min="13313" max="13313" width="10.140625" style="1799" customWidth="1"/>
    <col min="13314" max="13314" width="12.85546875" style="1799" customWidth="1"/>
    <col min="13315" max="13315" width="11.7109375" style="1799" customWidth="1"/>
    <col min="13316" max="13316" width="11.42578125" style="1799" customWidth="1"/>
    <col min="13317" max="13317" width="11.28515625" style="1799" customWidth="1"/>
    <col min="13318" max="13318" width="13.5703125" style="1799" customWidth="1"/>
    <col min="13319" max="13319" width="10.5703125" style="1799" customWidth="1"/>
    <col min="13320" max="13320" width="11.7109375" style="1799" customWidth="1"/>
    <col min="13321" max="13321" width="13.7109375" style="1799" customWidth="1"/>
    <col min="13322" max="13567" width="9.140625" style="1799"/>
    <col min="13568" max="13568" width="38.140625" style="1799" customWidth="1"/>
    <col min="13569" max="13569" width="10.140625" style="1799" customWidth="1"/>
    <col min="13570" max="13570" width="12.85546875" style="1799" customWidth="1"/>
    <col min="13571" max="13571" width="11.7109375" style="1799" customWidth="1"/>
    <col min="13572" max="13572" width="11.42578125" style="1799" customWidth="1"/>
    <col min="13573" max="13573" width="11.28515625" style="1799" customWidth="1"/>
    <col min="13574" max="13574" width="13.5703125" style="1799" customWidth="1"/>
    <col min="13575" max="13575" width="10.5703125" style="1799" customWidth="1"/>
    <col min="13576" max="13576" width="11.7109375" style="1799" customWidth="1"/>
    <col min="13577" max="13577" width="13.7109375" style="1799" customWidth="1"/>
    <col min="13578" max="13823" width="9.140625" style="1799"/>
    <col min="13824" max="13824" width="38.140625" style="1799" customWidth="1"/>
    <col min="13825" max="13825" width="10.140625" style="1799" customWidth="1"/>
    <col min="13826" max="13826" width="12.85546875" style="1799" customWidth="1"/>
    <col min="13827" max="13827" width="11.7109375" style="1799" customWidth="1"/>
    <col min="13828" max="13828" width="11.42578125" style="1799" customWidth="1"/>
    <col min="13829" max="13829" width="11.28515625" style="1799" customWidth="1"/>
    <col min="13830" max="13830" width="13.5703125" style="1799" customWidth="1"/>
    <col min="13831" max="13831" width="10.5703125" style="1799" customWidth="1"/>
    <col min="13832" max="13832" width="11.7109375" style="1799" customWidth="1"/>
    <col min="13833" max="13833" width="13.7109375" style="1799" customWidth="1"/>
    <col min="13834" max="14079" width="9.140625" style="1799"/>
    <col min="14080" max="14080" width="38.140625" style="1799" customWidth="1"/>
    <col min="14081" max="14081" width="10.140625" style="1799" customWidth="1"/>
    <col min="14082" max="14082" width="12.85546875" style="1799" customWidth="1"/>
    <col min="14083" max="14083" width="11.7109375" style="1799" customWidth="1"/>
    <col min="14084" max="14084" width="11.42578125" style="1799" customWidth="1"/>
    <col min="14085" max="14085" width="11.28515625" style="1799" customWidth="1"/>
    <col min="14086" max="14086" width="13.5703125" style="1799" customWidth="1"/>
    <col min="14087" max="14087" width="10.5703125" style="1799" customWidth="1"/>
    <col min="14088" max="14088" width="11.7109375" style="1799" customWidth="1"/>
    <col min="14089" max="14089" width="13.7109375" style="1799" customWidth="1"/>
    <col min="14090" max="14335" width="9.140625" style="1799"/>
    <col min="14336" max="14336" width="38.140625" style="1799" customWidth="1"/>
    <col min="14337" max="14337" width="10.140625" style="1799" customWidth="1"/>
    <col min="14338" max="14338" width="12.85546875" style="1799" customWidth="1"/>
    <col min="14339" max="14339" width="11.7109375" style="1799" customWidth="1"/>
    <col min="14340" max="14340" width="11.42578125" style="1799" customWidth="1"/>
    <col min="14341" max="14341" width="11.28515625" style="1799" customWidth="1"/>
    <col min="14342" max="14342" width="13.5703125" style="1799" customWidth="1"/>
    <col min="14343" max="14343" width="10.5703125" style="1799" customWidth="1"/>
    <col min="14344" max="14344" width="11.7109375" style="1799" customWidth="1"/>
    <col min="14345" max="14345" width="13.7109375" style="1799" customWidth="1"/>
    <col min="14346" max="14591" width="9.140625" style="1799"/>
    <col min="14592" max="14592" width="38.140625" style="1799" customWidth="1"/>
    <col min="14593" max="14593" width="10.140625" style="1799" customWidth="1"/>
    <col min="14594" max="14594" width="12.85546875" style="1799" customWidth="1"/>
    <col min="14595" max="14595" width="11.7109375" style="1799" customWidth="1"/>
    <col min="14596" max="14596" width="11.42578125" style="1799" customWidth="1"/>
    <col min="14597" max="14597" width="11.28515625" style="1799" customWidth="1"/>
    <col min="14598" max="14598" width="13.5703125" style="1799" customWidth="1"/>
    <col min="14599" max="14599" width="10.5703125" style="1799" customWidth="1"/>
    <col min="14600" max="14600" width="11.7109375" style="1799" customWidth="1"/>
    <col min="14601" max="14601" width="13.7109375" style="1799" customWidth="1"/>
    <col min="14602" max="14847" width="9.140625" style="1799"/>
    <col min="14848" max="14848" width="38.140625" style="1799" customWidth="1"/>
    <col min="14849" max="14849" width="10.140625" style="1799" customWidth="1"/>
    <col min="14850" max="14850" width="12.85546875" style="1799" customWidth="1"/>
    <col min="14851" max="14851" width="11.7109375" style="1799" customWidth="1"/>
    <col min="14852" max="14852" width="11.42578125" style="1799" customWidth="1"/>
    <col min="14853" max="14853" width="11.28515625" style="1799" customWidth="1"/>
    <col min="14854" max="14854" width="13.5703125" style="1799" customWidth="1"/>
    <col min="14855" max="14855" width="10.5703125" style="1799" customWidth="1"/>
    <col min="14856" max="14856" width="11.7109375" style="1799" customWidth="1"/>
    <col min="14857" max="14857" width="13.7109375" style="1799" customWidth="1"/>
    <col min="14858" max="15103" width="9.140625" style="1799"/>
    <col min="15104" max="15104" width="38.140625" style="1799" customWidth="1"/>
    <col min="15105" max="15105" width="10.140625" style="1799" customWidth="1"/>
    <col min="15106" max="15106" width="12.85546875" style="1799" customWidth="1"/>
    <col min="15107" max="15107" width="11.7109375" style="1799" customWidth="1"/>
    <col min="15108" max="15108" width="11.42578125" style="1799" customWidth="1"/>
    <col min="15109" max="15109" width="11.28515625" style="1799" customWidth="1"/>
    <col min="15110" max="15110" width="13.5703125" style="1799" customWidth="1"/>
    <col min="15111" max="15111" width="10.5703125" style="1799" customWidth="1"/>
    <col min="15112" max="15112" width="11.7109375" style="1799" customWidth="1"/>
    <col min="15113" max="15113" width="13.7109375" style="1799" customWidth="1"/>
    <col min="15114" max="15359" width="9.140625" style="1799"/>
    <col min="15360" max="15360" width="38.140625" style="1799" customWidth="1"/>
    <col min="15361" max="15361" width="10.140625" style="1799" customWidth="1"/>
    <col min="15362" max="15362" width="12.85546875" style="1799" customWidth="1"/>
    <col min="15363" max="15363" width="11.7109375" style="1799" customWidth="1"/>
    <col min="15364" max="15364" width="11.42578125" style="1799" customWidth="1"/>
    <col min="15365" max="15365" width="11.28515625" style="1799" customWidth="1"/>
    <col min="15366" max="15366" width="13.5703125" style="1799" customWidth="1"/>
    <col min="15367" max="15367" width="10.5703125" style="1799" customWidth="1"/>
    <col min="15368" max="15368" width="11.7109375" style="1799" customWidth="1"/>
    <col min="15369" max="15369" width="13.7109375" style="1799" customWidth="1"/>
    <col min="15370" max="15615" width="9.140625" style="1799"/>
    <col min="15616" max="15616" width="38.140625" style="1799" customWidth="1"/>
    <col min="15617" max="15617" width="10.140625" style="1799" customWidth="1"/>
    <col min="15618" max="15618" width="12.85546875" style="1799" customWidth="1"/>
    <col min="15619" max="15619" width="11.7109375" style="1799" customWidth="1"/>
    <col min="15620" max="15620" width="11.42578125" style="1799" customWidth="1"/>
    <col min="15621" max="15621" width="11.28515625" style="1799" customWidth="1"/>
    <col min="15622" max="15622" width="13.5703125" style="1799" customWidth="1"/>
    <col min="15623" max="15623" width="10.5703125" style="1799" customWidth="1"/>
    <col min="15624" max="15624" width="11.7109375" style="1799" customWidth="1"/>
    <col min="15625" max="15625" width="13.7109375" style="1799" customWidth="1"/>
    <col min="15626" max="15871" width="9.140625" style="1799"/>
    <col min="15872" max="15872" width="38.140625" style="1799" customWidth="1"/>
    <col min="15873" max="15873" width="10.140625" style="1799" customWidth="1"/>
    <col min="15874" max="15874" width="12.85546875" style="1799" customWidth="1"/>
    <col min="15875" max="15875" width="11.7109375" style="1799" customWidth="1"/>
    <col min="15876" max="15876" width="11.42578125" style="1799" customWidth="1"/>
    <col min="15877" max="15877" width="11.28515625" style="1799" customWidth="1"/>
    <col min="15878" max="15878" width="13.5703125" style="1799" customWidth="1"/>
    <col min="15879" max="15879" width="10.5703125" style="1799" customWidth="1"/>
    <col min="15880" max="15880" width="11.7109375" style="1799" customWidth="1"/>
    <col min="15881" max="15881" width="13.7109375" style="1799" customWidth="1"/>
    <col min="15882" max="16127" width="9.140625" style="1799"/>
    <col min="16128" max="16128" width="38.140625" style="1799" customWidth="1"/>
    <col min="16129" max="16129" width="10.140625" style="1799" customWidth="1"/>
    <col min="16130" max="16130" width="12.85546875" style="1799" customWidth="1"/>
    <col min="16131" max="16131" width="11.7109375" style="1799" customWidth="1"/>
    <col min="16132" max="16132" width="11.42578125" style="1799" customWidth="1"/>
    <col min="16133" max="16133" width="11.28515625" style="1799" customWidth="1"/>
    <col min="16134" max="16134" width="13.5703125" style="1799" customWidth="1"/>
    <col min="16135" max="16135" width="10.5703125" style="1799" customWidth="1"/>
    <col min="16136" max="16136" width="11.7109375" style="1799" customWidth="1"/>
    <col min="16137" max="16137" width="13.7109375" style="1799" customWidth="1"/>
    <col min="16138" max="16384" width="9.140625" style="1799"/>
  </cols>
  <sheetData>
    <row r="1" spans="1:12" s="1798" customFormat="1" ht="17.25" x14ac:dyDescent="0.3">
      <c r="A1" s="1797" t="s">
        <v>3354</v>
      </c>
      <c r="B1" s="1797"/>
      <c r="C1" s="1797"/>
      <c r="D1" s="1797"/>
      <c r="E1" s="1797"/>
    </row>
    <row r="2" spans="1:12" ht="15" thickBot="1" x14ac:dyDescent="0.3">
      <c r="F2" s="1800"/>
      <c r="G2" s="1800"/>
      <c r="H2" s="1800"/>
      <c r="I2" s="1800"/>
      <c r="J2" s="1801" t="s">
        <v>29</v>
      </c>
    </row>
    <row r="3" spans="1:12" s="1802" customFormat="1" ht="18.75" customHeight="1" thickTop="1" thickBot="1" x14ac:dyDescent="0.3">
      <c r="A3" s="3790" t="s">
        <v>804</v>
      </c>
      <c r="B3" s="3793" t="s">
        <v>3355</v>
      </c>
      <c r="C3" s="3793" t="s">
        <v>503</v>
      </c>
      <c r="D3" s="3793" t="s">
        <v>3356</v>
      </c>
      <c r="E3" s="3793" t="s">
        <v>3357</v>
      </c>
      <c r="F3" s="3796" t="s">
        <v>3358</v>
      </c>
      <c r="G3" s="3797"/>
      <c r="H3" s="3797"/>
      <c r="I3" s="3798"/>
      <c r="J3" s="3799" t="s">
        <v>684</v>
      </c>
      <c r="L3" s="1803"/>
    </row>
    <row r="4" spans="1:12" s="1802" customFormat="1" ht="17.25" customHeight="1" x14ac:dyDescent="0.25">
      <c r="A4" s="3791"/>
      <c r="B4" s="3794"/>
      <c r="C4" s="3794"/>
      <c r="D4" s="3794"/>
      <c r="E4" s="3794"/>
      <c r="F4" s="3802" t="s">
        <v>3359</v>
      </c>
      <c r="G4" s="3802" t="s">
        <v>3360</v>
      </c>
      <c r="H4" s="3802" t="s">
        <v>3361</v>
      </c>
      <c r="I4" s="3802" t="s">
        <v>3362</v>
      </c>
      <c r="J4" s="3800"/>
    </row>
    <row r="5" spans="1:12" s="1802" customFormat="1" ht="15.75" customHeight="1" thickBot="1" x14ac:dyDescent="0.3">
      <c r="A5" s="3792"/>
      <c r="B5" s="3795"/>
      <c r="C5" s="3795"/>
      <c r="D5" s="3795"/>
      <c r="E5" s="3795"/>
      <c r="F5" s="3803"/>
      <c r="G5" s="3803"/>
      <c r="H5" s="3803"/>
      <c r="I5" s="3803"/>
      <c r="J5" s="3801"/>
    </row>
    <row r="6" spans="1:12" ht="16.5" x14ac:dyDescent="0.3">
      <c r="A6" s="1804" t="s">
        <v>3363</v>
      </c>
      <c r="B6" s="2056">
        <v>46.742379469999996</v>
      </c>
      <c r="C6" s="2056">
        <v>4260.2253509153306</v>
      </c>
      <c r="D6" s="2056">
        <v>0</v>
      </c>
      <c r="E6" s="2056">
        <v>0</v>
      </c>
      <c r="F6" s="2056">
        <v>0</v>
      </c>
      <c r="G6" s="2056">
        <v>0</v>
      </c>
      <c r="H6" s="2056">
        <v>0</v>
      </c>
      <c r="I6" s="2056">
        <v>0</v>
      </c>
      <c r="J6" s="2057">
        <v>4306.9677303853305</v>
      </c>
      <c r="L6" s="1805"/>
    </row>
    <row r="7" spans="1:12" ht="16.5" x14ac:dyDescent="0.3">
      <c r="A7" s="1804" t="s">
        <v>3364</v>
      </c>
      <c r="B7" s="2056">
        <v>0.11679228</v>
      </c>
      <c r="C7" s="2056">
        <v>2808.7313183113997</v>
      </c>
      <c r="D7" s="2056">
        <v>0</v>
      </c>
      <c r="E7" s="2056">
        <v>0</v>
      </c>
      <c r="F7" s="2056">
        <v>0.13443507900900001</v>
      </c>
      <c r="G7" s="2056">
        <v>0</v>
      </c>
      <c r="H7" s="2056">
        <v>0</v>
      </c>
      <c r="I7" s="2056">
        <v>0</v>
      </c>
      <c r="J7" s="2057">
        <v>2808.9825456704089</v>
      </c>
      <c r="L7" s="1805"/>
    </row>
    <row r="8" spans="1:12" ht="16.5" x14ac:dyDescent="0.3">
      <c r="A8" s="1804" t="s">
        <v>277</v>
      </c>
      <c r="B8" s="2056">
        <v>73.017927479999997</v>
      </c>
      <c r="C8" s="2056">
        <v>41645.213718135994</v>
      </c>
      <c r="D8" s="2056">
        <v>2.2868233199999999</v>
      </c>
      <c r="E8" s="2056">
        <v>1987.99721687744</v>
      </c>
      <c r="F8" s="2056">
        <v>10.3150964111249</v>
      </c>
      <c r="G8" s="2056">
        <v>0</v>
      </c>
      <c r="H8" s="2056">
        <v>1259.6673217356099</v>
      </c>
      <c r="I8" s="2056">
        <v>0</v>
      </c>
      <c r="J8" s="2057">
        <v>44978.49810396017</v>
      </c>
      <c r="L8" s="1805"/>
    </row>
    <row r="9" spans="1:12" ht="16.5" x14ac:dyDescent="0.3">
      <c r="A9" s="1804" t="s">
        <v>3365</v>
      </c>
      <c r="B9" s="2056">
        <v>6.2133900000000001E-3</v>
      </c>
      <c r="C9" s="2056">
        <v>8800.6121229568216</v>
      </c>
      <c r="D9" s="2056">
        <v>2964.0359891200001</v>
      </c>
      <c r="E9" s="2056">
        <v>0</v>
      </c>
      <c r="F9" s="2056">
        <v>0</v>
      </c>
      <c r="G9" s="2056">
        <v>0</v>
      </c>
      <c r="H9" s="2056">
        <v>0</v>
      </c>
      <c r="I9" s="2056">
        <v>0</v>
      </c>
      <c r="J9" s="2057">
        <v>11764.654325466821</v>
      </c>
      <c r="L9" s="1805"/>
    </row>
    <row r="10" spans="1:12" ht="20.25" customHeight="1" x14ac:dyDescent="0.3">
      <c r="A10" s="1806" t="s">
        <v>3366</v>
      </c>
      <c r="B10" s="2056">
        <v>0</v>
      </c>
      <c r="C10" s="2056">
        <v>0</v>
      </c>
      <c r="D10" s="2056">
        <v>0</v>
      </c>
      <c r="E10" s="2056">
        <v>0</v>
      </c>
      <c r="F10" s="2056">
        <v>0</v>
      </c>
      <c r="G10" s="2056">
        <v>0</v>
      </c>
      <c r="H10" s="2056">
        <v>0</v>
      </c>
      <c r="I10" s="2056">
        <v>0</v>
      </c>
      <c r="J10" s="2057">
        <v>0</v>
      </c>
      <c r="L10" s="1805"/>
    </row>
    <row r="11" spans="1:12" ht="16.5" x14ac:dyDescent="0.3">
      <c r="A11" s="1804" t="s">
        <v>278</v>
      </c>
      <c r="B11" s="2056">
        <v>1.09635981412219</v>
      </c>
      <c r="C11" s="2056">
        <v>11313.31836131918</v>
      </c>
      <c r="D11" s="2056">
        <v>0</v>
      </c>
      <c r="E11" s="2056">
        <v>0</v>
      </c>
      <c r="F11" s="2056">
        <v>0</v>
      </c>
      <c r="G11" s="2056">
        <v>0</v>
      </c>
      <c r="H11" s="2056">
        <v>0</v>
      </c>
      <c r="I11" s="2056">
        <v>0</v>
      </c>
      <c r="J11" s="2057">
        <v>11314.414721133302</v>
      </c>
      <c r="L11" s="1805"/>
    </row>
    <row r="12" spans="1:12" ht="20.25" customHeight="1" x14ac:dyDescent="0.3">
      <c r="A12" s="1806" t="s">
        <v>3367</v>
      </c>
      <c r="B12" s="2056">
        <v>2404.1295599140803</v>
      </c>
      <c r="C12" s="2056">
        <v>31182.876288306517</v>
      </c>
      <c r="D12" s="2056">
        <v>1764.0157042799999</v>
      </c>
      <c r="E12" s="2056">
        <v>16041.483001944402</v>
      </c>
      <c r="F12" s="2056">
        <v>0</v>
      </c>
      <c r="G12" s="2056">
        <v>0</v>
      </c>
      <c r="H12" s="2056">
        <v>593.10900000000004</v>
      </c>
      <c r="I12" s="2056">
        <v>0</v>
      </c>
      <c r="J12" s="2057">
        <v>51985.613554444993</v>
      </c>
      <c r="L12" s="1805"/>
    </row>
    <row r="13" spans="1:12" ht="16.5" x14ac:dyDescent="0.3">
      <c r="A13" s="1804" t="s">
        <v>3368</v>
      </c>
      <c r="B13" s="2056">
        <v>40.486779609999999</v>
      </c>
      <c r="C13" s="2056">
        <v>11932.0280759911</v>
      </c>
      <c r="D13" s="2056">
        <v>0</v>
      </c>
      <c r="E13" s="2056">
        <v>1700.4947616300001</v>
      </c>
      <c r="F13" s="2056">
        <v>6.1799999999999998E-5</v>
      </c>
      <c r="G13" s="2056">
        <v>0</v>
      </c>
      <c r="H13" s="2056">
        <v>0.13881566000000001</v>
      </c>
      <c r="I13" s="2056">
        <v>0</v>
      </c>
      <c r="J13" s="2057">
        <v>13673.1484946911</v>
      </c>
      <c r="L13" s="1805"/>
    </row>
    <row r="14" spans="1:12" ht="16.5" x14ac:dyDescent="0.3">
      <c r="A14" s="1804" t="s">
        <v>3369</v>
      </c>
      <c r="B14" s="2056">
        <v>512.01411438000002</v>
      </c>
      <c r="C14" s="2056">
        <v>10333.888686299901</v>
      </c>
      <c r="D14" s="2056">
        <v>0</v>
      </c>
      <c r="E14" s="2056">
        <v>0</v>
      </c>
      <c r="F14" s="2056">
        <v>0</v>
      </c>
      <c r="G14" s="2056">
        <v>0</v>
      </c>
      <c r="H14" s="2056">
        <v>0</v>
      </c>
      <c r="I14" s="2056">
        <v>0</v>
      </c>
      <c r="J14" s="2057">
        <v>10845.9028006799</v>
      </c>
      <c r="L14" s="1805"/>
    </row>
    <row r="15" spans="1:12" ht="16.5" x14ac:dyDescent="0.3">
      <c r="A15" s="1804" t="s">
        <v>3370</v>
      </c>
      <c r="B15" s="2056">
        <v>411.03276292000004</v>
      </c>
      <c r="C15" s="2056">
        <v>10683.6856496</v>
      </c>
      <c r="D15" s="2056">
        <v>0</v>
      </c>
      <c r="E15" s="2056">
        <v>0</v>
      </c>
      <c r="F15" s="2056">
        <v>0</v>
      </c>
      <c r="G15" s="2056">
        <v>0</v>
      </c>
      <c r="H15" s="2056">
        <v>0</v>
      </c>
      <c r="I15" s="2056">
        <v>0</v>
      </c>
      <c r="J15" s="2057">
        <v>11094.71841252</v>
      </c>
      <c r="L15" s="1805"/>
    </row>
    <row r="16" spans="1:12" ht="16.5" x14ac:dyDescent="0.3">
      <c r="A16" s="1804" t="s">
        <v>284</v>
      </c>
      <c r="B16" s="2056">
        <v>114.02919647</v>
      </c>
      <c r="C16" s="2056">
        <v>9555.9896979266505</v>
      </c>
      <c r="D16" s="2056">
        <v>0</v>
      </c>
      <c r="E16" s="2056">
        <v>0</v>
      </c>
      <c r="F16" s="2056">
        <v>0</v>
      </c>
      <c r="G16" s="2056">
        <v>0</v>
      </c>
      <c r="H16" s="2056">
        <v>3370.3211203204296</v>
      </c>
      <c r="I16" s="2056">
        <v>0</v>
      </c>
      <c r="J16" s="2057">
        <v>13040.340014717081</v>
      </c>
      <c r="L16" s="1805"/>
    </row>
    <row r="17" spans="1:12" ht="16.5" x14ac:dyDescent="0.3">
      <c r="A17" s="1804" t="s">
        <v>3371</v>
      </c>
      <c r="B17" s="2056">
        <v>8.2561579868399697</v>
      </c>
      <c r="C17" s="2056">
        <v>3128.3960244846003</v>
      </c>
      <c r="D17" s="2056">
        <v>0</v>
      </c>
      <c r="E17" s="2056">
        <v>0</v>
      </c>
      <c r="F17" s="2056">
        <v>0</v>
      </c>
      <c r="G17" s="2056">
        <v>0</v>
      </c>
      <c r="H17" s="2056">
        <v>0</v>
      </c>
      <c r="I17" s="2056">
        <v>0</v>
      </c>
      <c r="J17" s="2057">
        <v>3136.65218247144</v>
      </c>
      <c r="L17" s="1805"/>
    </row>
    <row r="18" spans="1:12" ht="16.5" x14ac:dyDescent="0.3">
      <c r="A18" s="1804" t="s">
        <v>3372</v>
      </c>
      <c r="B18" s="2056">
        <v>3.6496499900000003</v>
      </c>
      <c r="C18" s="2056">
        <v>15988.9889300291</v>
      </c>
      <c r="D18" s="2056">
        <v>1335.21289207</v>
      </c>
      <c r="E18" s="2056">
        <v>5542.1742408299997</v>
      </c>
      <c r="F18" s="2056">
        <v>0</v>
      </c>
      <c r="G18" s="2056">
        <v>0</v>
      </c>
      <c r="H18" s="2056">
        <v>122.96109840999999</v>
      </c>
      <c r="I18" s="2056">
        <v>0</v>
      </c>
      <c r="J18" s="2057">
        <v>22992.986811329101</v>
      </c>
      <c r="L18" s="1805"/>
    </row>
    <row r="19" spans="1:12" ht="16.5" x14ac:dyDescent="0.3">
      <c r="A19" s="1804" t="s">
        <v>826</v>
      </c>
      <c r="B19" s="2056">
        <v>0</v>
      </c>
      <c r="C19" s="2056">
        <v>4.8549999999999994E-5</v>
      </c>
      <c r="D19" s="2056">
        <v>0</v>
      </c>
      <c r="E19" s="2056">
        <v>0</v>
      </c>
      <c r="F19" s="2056">
        <v>0</v>
      </c>
      <c r="G19" s="2056">
        <v>0</v>
      </c>
      <c r="H19" s="2056">
        <v>0</v>
      </c>
      <c r="I19" s="2056">
        <v>0</v>
      </c>
      <c r="J19" s="2057">
        <v>4.8549999999999994E-5</v>
      </c>
      <c r="L19" s="1805"/>
    </row>
    <row r="20" spans="1:12" ht="16.5" x14ac:dyDescent="0.3">
      <c r="A20" s="1804" t="s">
        <v>3373</v>
      </c>
      <c r="B20" s="2056">
        <v>0</v>
      </c>
      <c r="C20" s="2056">
        <v>5158.2431782584199</v>
      </c>
      <c r="D20" s="2056">
        <v>0</v>
      </c>
      <c r="E20" s="2056">
        <v>0</v>
      </c>
      <c r="F20" s="2056">
        <v>0</v>
      </c>
      <c r="G20" s="2056">
        <v>0</v>
      </c>
      <c r="H20" s="2056">
        <v>0</v>
      </c>
      <c r="I20" s="2056">
        <v>0</v>
      </c>
      <c r="J20" s="2057">
        <v>5158.2431782584199</v>
      </c>
      <c r="L20" s="1805"/>
    </row>
    <row r="21" spans="1:12" ht="16.5" x14ac:dyDescent="0.3">
      <c r="A21" s="1804" t="s">
        <v>3374</v>
      </c>
      <c r="B21" s="2056">
        <v>2.3776100000000001E-3</v>
      </c>
      <c r="C21" s="2056">
        <v>0</v>
      </c>
      <c r="D21" s="2056">
        <v>0</v>
      </c>
      <c r="E21" s="2056">
        <v>0</v>
      </c>
      <c r="F21" s="2056">
        <v>0</v>
      </c>
      <c r="G21" s="2056">
        <v>0</v>
      </c>
      <c r="H21" s="2056">
        <v>0</v>
      </c>
      <c r="I21" s="2056">
        <v>0</v>
      </c>
      <c r="J21" s="2057">
        <v>2.3776100000000001E-3</v>
      </c>
      <c r="L21" s="1805"/>
    </row>
    <row r="22" spans="1:12" ht="16.5" x14ac:dyDescent="0.3">
      <c r="A22" s="1804" t="s">
        <v>3375</v>
      </c>
      <c r="B22" s="2056">
        <v>8.8378344011730003E-2</v>
      </c>
      <c r="C22" s="2056">
        <v>0</v>
      </c>
      <c r="D22" s="2056">
        <v>0</v>
      </c>
      <c r="E22" s="2056">
        <v>0</v>
      </c>
      <c r="F22" s="2056">
        <v>0</v>
      </c>
      <c r="G22" s="2056">
        <v>0</v>
      </c>
      <c r="H22" s="2056">
        <v>0</v>
      </c>
      <c r="I22" s="2056">
        <v>4.4861652000000003</v>
      </c>
      <c r="J22" s="2057">
        <v>4.5745435440117301</v>
      </c>
      <c r="L22" s="1805"/>
    </row>
    <row r="23" spans="1:12" ht="16.5" x14ac:dyDescent="0.3">
      <c r="A23" s="1804" t="s">
        <v>3376</v>
      </c>
      <c r="B23" s="2056">
        <v>1115.212674197053</v>
      </c>
      <c r="C23" s="2056">
        <v>6506.2409243531065</v>
      </c>
      <c r="D23" s="2056">
        <v>0</v>
      </c>
      <c r="E23" s="2056">
        <v>0</v>
      </c>
      <c r="F23" s="2056">
        <v>0</v>
      </c>
      <c r="G23" s="2056">
        <v>0</v>
      </c>
      <c r="H23" s="2056">
        <v>0</v>
      </c>
      <c r="I23" s="2056">
        <v>0</v>
      </c>
      <c r="J23" s="2057">
        <v>7621.4535985501598</v>
      </c>
      <c r="L23" s="1805"/>
    </row>
    <row r="24" spans="1:12" ht="17.25" thickBot="1" x14ac:dyDescent="0.35">
      <c r="A24" s="1804" t="s">
        <v>3377</v>
      </c>
      <c r="B24" s="2056">
        <v>803.07257921932899</v>
      </c>
      <c r="C24" s="2056">
        <v>87872.656711540374</v>
      </c>
      <c r="D24" s="2056">
        <v>28469.823756899401</v>
      </c>
      <c r="E24" s="2056">
        <v>714.15057032663594</v>
      </c>
      <c r="F24" s="2056">
        <v>9289.5072798892288</v>
      </c>
      <c r="G24" s="2056">
        <v>0</v>
      </c>
      <c r="H24" s="2056">
        <v>7634.5842714327109</v>
      </c>
      <c r="I24" s="2056">
        <v>151492.34484112618</v>
      </c>
      <c r="J24" s="2057">
        <v>286276.14001043385</v>
      </c>
      <c r="L24" s="1805"/>
    </row>
    <row r="25" spans="1:12" ht="17.25" thickBot="1" x14ac:dyDescent="0.35">
      <c r="A25" s="1807" t="s">
        <v>684</v>
      </c>
      <c r="B25" s="2058">
        <v>5532.9539030754368</v>
      </c>
      <c r="C25" s="2058">
        <v>261171.09508697846</v>
      </c>
      <c r="D25" s="2058">
        <v>34535.375165689402</v>
      </c>
      <c r="E25" s="2058">
        <v>25986.299791608479</v>
      </c>
      <c r="F25" s="2058">
        <v>9299.9568731793624</v>
      </c>
      <c r="G25" s="2058">
        <v>0</v>
      </c>
      <c r="H25" s="2058">
        <v>12980.78162755875</v>
      </c>
      <c r="I25" s="2058">
        <v>151496.83100632619</v>
      </c>
      <c r="J25" s="2059">
        <v>501003.2934544161</v>
      </c>
      <c r="L25" s="1805"/>
    </row>
    <row r="26" spans="1:12" ht="18" hidden="1" customHeight="1" x14ac:dyDescent="0.25">
      <c r="A26" s="1808"/>
      <c r="B26" s="1808"/>
      <c r="C26" s="1808"/>
      <c r="D26" s="1808"/>
      <c r="E26" s="1808"/>
    </row>
    <row r="27" spans="1:12" s="1809" customFormat="1" ht="34.5" customHeight="1" thickTop="1" x14ac:dyDescent="0.3">
      <c r="A27" s="3789" t="s">
        <v>3378</v>
      </c>
      <c r="B27" s="3789"/>
      <c r="C27" s="3789"/>
      <c r="D27" s="3789"/>
      <c r="E27" s="3789"/>
      <c r="F27" s="3789"/>
      <c r="G27" s="3789"/>
      <c r="H27" s="3789"/>
      <c r="I27" s="3789"/>
      <c r="J27" s="3789"/>
    </row>
    <row r="28" spans="1:12" s="1809" customFormat="1" ht="16.5" x14ac:dyDescent="0.3">
      <c r="A28" s="1810" t="s">
        <v>574</v>
      </c>
      <c r="B28" s="1810"/>
      <c r="C28" s="1810"/>
      <c r="D28" s="1810"/>
      <c r="E28" s="1810"/>
      <c r="F28" s="1811"/>
      <c r="G28" s="1811"/>
      <c r="H28" s="1811"/>
      <c r="I28" s="1811"/>
      <c r="J28" s="1811"/>
    </row>
    <row r="29" spans="1:12" s="1815" customFormat="1" ht="20.25" customHeight="1" x14ac:dyDescent="0.25">
      <c r="A29" s="1812" t="s">
        <v>3319</v>
      </c>
      <c r="B29" s="1813"/>
      <c r="C29" s="1813"/>
      <c r="D29" s="1813"/>
      <c r="E29" s="1813"/>
      <c r="F29" s="1814"/>
      <c r="G29" s="1814"/>
      <c r="H29" s="1814"/>
      <c r="I29" s="1814"/>
      <c r="J29" s="1814"/>
    </row>
    <row r="30" spans="1:12" x14ac:dyDescent="0.25">
      <c r="A30" s="1816"/>
      <c r="B30" s="1816"/>
      <c r="C30" s="1816"/>
      <c r="D30" s="1816"/>
      <c r="E30" s="1816"/>
      <c r="F30" s="1817"/>
      <c r="G30" s="1817"/>
      <c r="H30" s="1816"/>
      <c r="I30" s="1816"/>
    </row>
    <row r="31" spans="1:12" ht="17.25" x14ac:dyDescent="0.3">
      <c r="A31" s="1798"/>
      <c r="B31" s="1798"/>
      <c r="C31" s="1798"/>
      <c r="D31" s="1798"/>
      <c r="E31" s="1798"/>
      <c r="F31" s="1817"/>
      <c r="G31" s="1817"/>
      <c r="H31" s="1816"/>
      <c r="I31" s="1816"/>
    </row>
    <row r="32" spans="1:12" ht="17.25" x14ac:dyDescent="0.3">
      <c r="A32" s="1798"/>
      <c r="B32" s="1798"/>
      <c r="C32" s="1798"/>
      <c r="D32" s="1798"/>
      <c r="E32" s="1798"/>
      <c r="F32" s="1817"/>
      <c r="G32" s="1817"/>
      <c r="H32" s="1816"/>
      <c r="I32" s="1816"/>
    </row>
    <row r="33" spans="1:9" ht="17.25" x14ac:dyDescent="0.3">
      <c r="A33" s="1818"/>
      <c r="B33" s="1798"/>
      <c r="C33" s="1798"/>
      <c r="D33" s="1798"/>
      <c r="E33" s="1798"/>
      <c r="F33" s="1817"/>
      <c r="G33" s="1817"/>
      <c r="H33" s="1816"/>
      <c r="I33" s="1816"/>
    </row>
    <row r="34" spans="1:9" ht="17.25" x14ac:dyDescent="0.3">
      <c r="A34" s="1798"/>
      <c r="B34" s="1798"/>
      <c r="C34" s="1798"/>
      <c r="D34" s="1798"/>
      <c r="E34" s="1798"/>
      <c r="F34" s="1817"/>
      <c r="G34" s="1817"/>
      <c r="H34" s="1816"/>
      <c r="I34" s="1816"/>
    </row>
    <row r="35" spans="1:9" ht="17.25" x14ac:dyDescent="0.3">
      <c r="A35" s="1798"/>
      <c r="B35" s="1798"/>
      <c r="C35" s="1798"/>
      <c r="D35" s="1798"/>
      <c r="E35" s="1798"/>
      <c r="F35" s="1817"/>
      <c r="G35" s="1817"/>
      <c r="H35" s="1816"/>
      <c r="I35" s="1816"/>
    </row>
    <row r="36" spans="1:9" ht="17.25" x14ac:dyDescent="0.3">
      <c r="A36" s="1798"/>
      <c r="B36" s="1798"/>
      <c r="C36" s="1798"/>
      <c r="D36" s="1798"/>
      <c r="E36" s="1798"/>
      <c r="F36" s="1817"/>
      <c r="G36" s="1817"/>
      <c r="H36" s="1816"/>
      <c r="I36" s="1816"/>
    </row>
    <row r="37" spans="1:9" ht="17.25" x14ac:dyDescent="0.3">
      <c r="A37" s="1798"/>
      <c r="B37" s="1798"/>
      <c r="C37" s="1798"/>
      <c r="D37" s="1798"/>
      <c r="E37" s="1798"/>
      <c r="F37" s="1817"/>
      <c r="G37" s="1817"/>
      <c r="H37" s="1816"/>
      <c r="I37" s="1816"/>
    </row>
    <row r="38" spans="1:9" ht="17.25" x14ac:dyDescent="0.3">
      <c r="A38" s="1798"/>
      <c r="B38" s="1798"/>
      <c r="C38" s="1798"/>
      <c r="D38" s="1798"/>
      <c r="E38" s="1798"/>
      <c r="F38" s="1817"/>
      <c r="G38" s="1817"/>
      <c r="H38" s="1816"/>
      <c r="I38" s="1816"/>
    </row>
    <row r="39" spans="1:9" ht="17.25" x14ac:dyDescent="0.3">
      <c r="A39" s="1798"/>
      <c r="B39" s="1798"/>
      <c r="C39" s="1798"/>
      <c r="D39" s="1798"/>
      <c r="E39" s="1798"/>
      <c r="F39" s="1817"/>
      <c r="G39" s="1817"/>
      <c r="H39" s="1816"/>
      <c r="I39" s="1816"/>
    </row>
    <row r="40" spans="1:9" ht="17.25" x14ac:dyDescent="0.3">
      <c r="A40" s="1798"/>
      <c r="B40" s="1798"/>
      <c r="C40" s="1798"/>
      <c r="D40" s="1798"/>
      <c r="E40" s="1798"/>
    </row>
    <row r="41" spans="1:9" ht="17.25" x14ac:dyDescent="0.3">
      <c r="A41" s="1798"/>
      <c r="B41" s="1798"/>
      <c r="C41" s="1798"/>
      <c r="D41" s="1798"/>
      <c r="E41" s="1798"/>
    </row>
    <row r="42" spans="1:9" ht="17.25" x14ac:dyDescent="0.3">
      <c r="A42" s="1798"/>
      <c r="B42" s="1798"/>
      <c r="C42" s="1798"/>
      <c r="D42" s="1798"/>
      <c r="E42" s="1798"/>
    </row>
    <row r="43" spans="1:9" ht="17.25" x14ac:dyDescent="0.3">
      <c r="A43" s="1798"/>
      <c r="B43" s="1798"/>
      <c r="C43" s="1798"/>
      <c r="D43" s="1798"/>
      <c r="E43" s="1798"/>
    </row>
    <row r="44" spans="1:9" ht="17.25" x14ac:dyDescent="0.3">
      <c r="A44" s="1798"/>
      <c r="B44" s="1798"/>
      <c r="C44" s="1798"/>
      <c r="D44" s="1798"/>
      <c r="E44" s="1798"/>
    </row>
    <row r="45" spans="1:9" ht="17.25" x14ac:dyDescent="0.3">
      <c r="A45" s="1798"/>
      <c r="B45" s="1798"/>
      <c r="C45" s="1798"/>
      <c r="D45" s="1798"/>
      <c r="E45" s="1798"/>
    </row>
    <row r="46" spans="1:9" ht="17.25" x14ac:dyDescent="0.3">
      <c r="A46" s="1798"/>
      <c r="B46" s="1798"/>
      <c r="C46" s="1798"/>
      <c r="D46" s="1798"/>
      <c r="E46" s="1798"/>
    </row>
    <row r="47" spans="1:9" ht="17.25" x14ac:dyDescent="0.3">
      <c r="A47" s="1798"/>
      <c r="B47" s="1798"/>
      <c r="C47" s="1798"/>
      <c r="D47" s="1798"/>
      <c r="E47" s="1798"/>
    </row>
    <row r="48" spans="1:9" ht="17.25" x14ac:dyDescent="0.3">
      <c r="A48" s="1798"/>
      <c r="B48" s="1798"/>
      <c r="C48" s="1798"/>
      <c r="D48" s="1798"/>
      <c r="E48" s="1798"/>
    </row>
    <row r="49" spans="1:5" ht="17.25" x14ac:dyDescent="0.3">
      <c r="A49" s="1798"/>
      <c r="B49" s="1798"/>
      <c r="C49" s="1798"/>
      <c r="D49" s="1798"/>
      <c r="E49" s="1798"/>
    </row>
    <row r="50" spans="1:5" ht="17.25" x14ac:dyDescent="0.3">
      <c r="A50" s="1798"/>
      <c r="B50" s="1798"/>
      <c r="C50" s="1798"/>
      <c r="D50" s="1798"/>
      <c r="E50" s="1798"/>
    </row>
    <row r="51" spans="1:5" ht="17.25" x14ac:dyDescent="0.3">
      <c r="A51" s="1798"/>
      <c r="B51" s="1798"/>
      <c r="C51" s="1798"/>
      <c r="D51" s="1798"/>
      <c r="E51" s="1798"/>
    </row>
    <row r="52" spans="1:5" ht="17.25" x14ac:dyDescent="0.3">
      <c r="A52" s="1798"/>
      <c r="B52" s="1798"/>
      <c r="C52" s="1798"/>
      <c r="D52" s="1798"/>
      <c r="E52" s="1798"/>
    </row>
    <row r="53" spans="1:5" ht="17.25" x14ac:dyDescent="0.3">
      <c r="A53" s="1798"/>
      <c r="B53" s="1798"/>
      <c r="C53" s="1798"/>
      <c r="D53" s="1798"/>
      <c r="E53" s="1798"/>
    </row>
    <row r="54" spans="1:5" ht="17.25" x14ac:dyDescent="0.3">
      <c r="A54" s="1798"/>
      <c r="B54" s="1798"/>
      <c r="C54" s="1798"/>
      <c r="D54" s="1798"/>
      <c r="E54" s="1798"/>
    </row>
    <row r="55" spans="1:5" ht="17.25" x14ac:dyDescent="0.3">
      <c r="A55" s="1798"/>
      <c r="B55" s="1798"/>
      <c r="C55" s="1798"/>
      <c r="D55" s="1798"/>
      <c r="E55" s="1798"/>
    </row>
    <row r="56" spans="1:5" ht="17.25" x14ac:dyDescent="0.3">
      <c r="A56" s="1798"/>
      <c r="B56" s="1798"/>
      <c r="C56" s="1798"/>
      <c r="D56" s="1798"/>
      <c r="E56" s="1798"/>
    </row>
    <row r="57" spans="1:5" ht="17.25" x14ac:dyDescent="0.3">
      <c r="A57" s="1798"/>
      <c r="B57" s="1798"/>
      <c r="C57" s="1798"/>
      <c r="D57" s="1798"/>
      <c r="E57" s="1798"/>
    </row>
    <row r="58" spans="1:5" ht="17.25" x14ac:dyDescent="0.3">
      <c r="A58" s="1798"/>
      <c r="B58" s="1798"/>
      <c r="C58" s="1798"/>
      <c r="D58" s="1798"/>
      <c r="E58" s="1798"/>
    </row>
    <row r="59" spans="1:5" ht="17.25" x14ac:dyDescent="0.3">
      <c r="A59" s="1798"/>
      <c r="B59" s="1798"/>
      <c r="C59" s="1798"/>
      <c r="D59" s="1798"/>
      <c r="E59" s="1798"/>
    </row>
    <row r="60" spans="1:5" ht="17.25" x14ac:dyDescent="0.3">
      <c r="A60" s="1798"/>
      <c r="B60" s="1798"/>
      <c r="C60" s="1798"/>
      <c r="D60" s="1798"/>
      <c r="E60" s="1798"/>
    </row>
    <row r="61" spans="1:5" ht="17.25" x14ac:dyDescent="0.3">
      <c r="A61" s="1798"/>
      <c r="B61" s="1798"/>
      <c r="C61" s="1798"/>
      <c r="D61" s="1798"/>
      <c r="E61" s="1798"/>
    </row>
    <row r="62" spans="1:5" ht="17.25" x14ac:dyDescent="0.3">
      <c r="A62" s="1798"/>
      <c r="B62" s="1798"/>
      <c r="C62" s="1798"/>
      <c r="D62" s="1798"/>
      <c r="E62" s="1798"/>
    </row>
    <row r="63" spans="1:5" ht="17.25" x14ac:dyDescent="0.3">
      <c r="A63" s="1798"/>
      <c r="B63" s="1798"/>
      <c r="C63" s="1798"/>
      <c r="D63" s="1798"/>
      <c r="E63" s="1798"/>
    </row>
    <row r="64" spans="1:5" ht="17.25" x14ac:dyDescent="0.3">
      <c r="A64" s="1798"/>
      <c r="B64" s="1798"/>
      <c r="C64" s="1798"/>
      <c r="D64" s="1798"/>
      <c r="E64" s="1798"/>
    </row>
    <row r="65" spans="1:5" ht="17.25" x14ac:dyDescent="0.3">
      <c r="A65" s="1798"/>
      <c r="B65" s="1798"/>
      <c r="C65" s="1798"/>
      <c r="D65" s="1798"/>
      <c r="E65" s="1798"/>
    </row>
    <row r="66" spans="1:5" ht="17.25" x14ac:dyDescent="0.3">
      <c r="A66" s="1798"/>
      <c r="B66" s="1798"/>
      <c r="C66" s="1798"/>
      <c r="D66" s="1798"/>
      <c r="E66" s="1798"/>
    </row>
    <row r="67" spans="1:5" ht="17.25" x14ac:dyDescent="0.3">
      <c r="A67" s="1798"/>
      <c r="B67" s="1798"/>
      <c r="C67" s="1798"/>
      <c r="D67" s="1798"/>
      <c r="E67" s="1798"/>
    </row>
    <row r="68" spans="1:5" ht="17.25" x14ac:dyDescent="0.3">
      <c r="A68" s="1798"/>
      <c r="B68" s="1798"/>
      <c r="C68" s="1798"/>
      <c r="D68" s="1798"/>
      <c r="E68" s="1798"/>
    </row>
    <row r="69" spans="1:5" ht="17.25" x14ac:dyDescent="0.3">
      <c r="A69" s="1798"/>
      <c r="B69" s="1798"/>
      <c r="C69" s="1798"/>
      <c r="D69" s="1798"/>
      <c r="E69" s="1798"/>
    </row>
    <row r="70" spans="1:5" ht="17.25" x14ac:dyDescent="0.3">
      <c r="A70" s="1798"/>
      <c r="B70" s="1798"/>
      <c r="C70" s="1798"/>
      <c r="D70" s="1798"/>
      <c r="E70" s="1798"/>
    </row>
    <row r="71" spans="1:5" ht="17.25" x14ac:dyDescent="0.3">
      <c r="A71" s="1798"/>
      <c r="B71" s="1798"/>
      <c r="C71" s="1798"/>
      <c r="D71" s="1798"/>
      <c r="E71" s="1798"/>
    </row>
    <row r="72" spans="1:5" ht="17.25" x14ac:dyDescent="0.3">
      <c r="A72" s="1798"/>
      <c r="B72" s="1798"/>
      <c r="C72" s="1798"/>
      <c r="D72" s="1798"/>
      <c r="E72" s="1798"/>
    </row>
    <row r="73" spans="1:5" ht="17.25" x14ac:dyDescent="0.3">
      <c r="A73" s="1798"/>
      <c r="B73" s="1798"/>
      <c r="C73" s="1798"/>
      <c r="D73" s="1798"/>
      <c r="E73" s="1798"/>
    </row>
    <row r="74" spans="1:5" ht="17.25" x14ac:dyDescent="0.3">
      <c r="A74" s="1798"/>
      <c r="B74" s="1798"/>
      <c r="C74" s="1798"/>
      <c r="D74" s="1798"/>
      <c r="E74" s="1798"/>
    </row>
    <row r="75" spans="1:5" ht="17.25" x14ac:dyDescent="0.3">
      <c r="A75" s="1798"/>
      <c r="B75" s="1798"/>
      <c r="C75" s="1798"/>
      <c r="D75" s="1798"/>
      <c r="E75" s="1798"/>
    </row>
    <row r="76" spans="1:5" ht="17.25" x14ac:dyDescent="0.3">
      <c r="A76" s="1798"/>
      <c r="B76" s="1798"/>
      <c r="C76" s="1798"/>
      <c r="D76" s="1798"/>
      <c r="E76" s="1798"/>
    </row>
    <row r="77" spans="1:5" ht="17.25" x14ac:dyDescent="0.3">
      <c r="A77" s="1798"/>
      <c r="B77" s="1798"/>
      <c r="C77" s="1798"/>
      <c r="D77" s="1798"/>
      <c r="E77" s="1798"/>
    </row>
    <row r="78" spans="1:5" ht="17.25" x14ac:dyDescent="0.3">
      <c r="A78" s="1798"/>
      <c r="B78" s="1798"/>
      <c r="C78" s="1798"/>
      <c r="D78" s="1798"/>
      <c r="E78" s="1798"/>
    </row>
    <row r="79" spans="1:5" ht="17.25" x14ac:dyDescent="0.3">
      <c r="A79" s="1798"/>
      <c r="B79" s="1798"/>
      <c r="C79" s="1798"/>
      <c r="D79" s="1798"/>
      <c r="E79" s="1798"/>
    </row>
    <row r="80" spans="1:5" ht="17.25" x14ac:dyDescent="0.3">
      <c r="A80" s="1798"/>
      <c r="B80" s="1798"/>
      <c r="C80" s="1798"/>
      <c r="D80" s="1798"/>
      <c r="E80" s="1798"/>
    </row>
    <row r="81" spans="1:5" ht="17.25" x14ac:dyDescent="0.3">
      <c r="A81" s="1798"/>
      <c r="B81" s="1798"/>
      <c r="C81" s="1798"/>
      <c r="D81" s="1798"/>
      <c r="E81" s="1798"/>
    </row>
    <row r="82" spans="1:5" ht="17.25" x14ac:dyDescent="0.3">
      <c r="A82" s="1798"/>
      <c r="B82" s="1798"/>
      <c r="C82" s="1798"/>
      <c r="D82" s="1798"/>
      <c r="E82" s="1798"/>
    </row>
  </sheetData>
  <mergeCells count="12">
    <mergeCell ref="A27:J27"/>
    <mergeCell ref="A3:A5"/>
    <mergeCell ref="B3:B5"/>
    <mergeCell ref="C3:C5"/>
    <mergeCell ref="D3:D5"/>
    <mergeCell ref="E3:E5"/>
    <mergeCell ref="F3:I3"/>
    <mergeCell ref="J3:J5"/>
    <mergeCell ref="F4:F5"/>
    <mergeCell ref="G4:G5"/>
    <mergeCell ref="H4:H5"/>
    <mergeCell ref="I4:I5"/>
  </mergeCells>
  <pageMargins left="0.7" right="0.7" top="0.75" bottom="0.75" header="0.3" footer="0.3"/>
  <pageSetup paperSize="9" scale="6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AA2EB-0527-4B5B-9B3B-70EA6B697567}">
  <sheetPr>
    <pageSetUpPr fitToPage="1"/>
  </sheetPr>
  <dimension ref="A1:R50"/>
  <sheetViews>
    <sheetView zoomScale="90" zoomScaleNormal="90" zoomScaleSheetLayoutView="100" workbookViewId="0">
      <pane xSplit="2" ySplit="4" topLeftCell="C5" activePane="bottomRight" state="frozen"/>
      <selection activeCell="A25" sqref="A25"/>
      <selection pane="topRight" activeCell="A25" sqref="A25"/>
      <selection pane="bottomLeft" activeCell="A25" sqref="A25"/>
      <selection pane="bottomRight"/>
    </sheetView>
  </sheetViews>
  <sheetFormatPr defaultColWidth="8.85546875" defaultRowHeight="15" x14ac:dyDescent="0.25"/>
  <cols>
    <col min="1" max="1" width="4.85546875" style="1822" customWidth="1"/>
    <col min="2" max="2" width="36.28515625" style="1822" bestFit="1" customWidth="1"/>
    <col min="3" max="3" width="14" style="1822" bestFit="1" customWidth="1"/>
    <col min="4" max="5" width="14.42578125" style="1822" bestFit="1" customWidth="1"/>
    <col min="6" max="6" width="14" style="1822" bestFit="1" customWidth="1"/>
    <col min="7" max="7" width="14.42578125" style="1822" bestFit="1" customWidth="1"/>
    <col min="8" max="8" width="12.140625" style="1822" bestFit="1" customWidth="1"/>
    <col min="9" max="9" width="13.140625" style="1822" customWidth="1"/>
    <col min="10" max="10" width="13.5703125" style="1822" bestFit="1" customWidth="1"/>
    <col min="11" max="11" width="13.7109375" style="1822" customWidth="1"/>
    <col min="12" max="12" width="13.140625" style="1822" bestFit="1" customWidth="1"/>
    <col min="13" max="13" width="13.28515625" style="1822" customWidth="1"/>
    <col min="14" max="14" width="13.5703125" style="1822" customWidth="1"/>
    <col min="15" max="15" width="13.42578125" style="1822" customWidth="1"/>
    <col min="16" max="16" width="12.5703125" style="1822" customWidth="1"/>
    <col min="17" max="18" width="8.85546875" style="1822"/>
    <col min="19" max="19" width="13.5703125" style="1822" bestFit="1" customWidth="1"/>
    <col min="20" max="20" width="8.85546875" style="1822"/>
    <col min="21" max="21" width="11.140625" style="1822" bestFit="1" customWidth="1"/>
    <col min="22" max="16384" width="8.85546875" style="1822"/>
  </cols>
  <sheetData>
    <row r="1" spans="1:16" ht="17.25" x14ac:dyDescent="0.25">
      <c r="A1" s="1819" t="s">
        <v>3379</v>
      </c>
      <c r="B1" s="1819"/>
      <c r="C1" s="1819"/>
      <c r="D1" s="1819"/>
      <c r="E1" s="1819"/>
      <c r="F1" s="1819"/>
      <c r="G1" s="1819"/>
      <c r="H1" s="1819"/>
      <c r="I1" s="1819"/>
      <c r="J1" s="1819"/>
      <c r="K1" s="1819"/>
      <c r="L1" s="1820"/>
      <c r="M1" s="1821"/>
      <c r="N1" s="1821"/>
      <c r="O1" s="1821"/>
    </row>
    <row r="2" spans="1:16" ht="16.5" thickBot="1" x14ac:dyDescent="0.35">
      <c r="A2" s="1823"/>
      <c r="B2" s="1824"/>
      <c r="C2" s="1825"/>
      <c r="D2" s="1825"/>
      <c r="E2" s="1825"/>
      <c r="F2" s="1825"/>
      <c r="G2" s="1825"/>
      <c r="I2" s="1826" t="s">
        <v>3380</v>
      </c>
      <c r="K2" s="1826"/>
      <c r="L2" s="1826"/>
      <c r="M2" s="1827"/>
      <c r="N2" s="1828"/>
      <c r="O2" s="1829"/>
    </row>
    <row r="3" spans="1:16" ht="17.25" thickBot="1" x14ac:dyDescent="0.3">
      <c r="A3" s="3804"/>
      <c r="B3" s="3805"/>
      <c r="C3" s="3806" t="s">
        <v>3381</v>
      </c>
      <c r="D3" s="3807"/>
      <c r="E3" s="3807"/>
      <c r="F3" s="3807"/>
      <c r="G3" s="3808"/>
      <c r="H3" s="1830" t="s">
        <v>247</v>
      </c>
      <c r="I3" s="1830" t="s">
        <v>247</v>
      </c>
    </row>
    <row r="4" spans="1:16" ht="17.25" thickBot="1" x14ac:dyDescent="0.3">
      <c r="A4" s="1831"/>
      <c r="B4" s="1832"/>
      <c r="C4" s="1833">
        <v>44260</v>
      </c>
      <c r="D4" s="1833">
        <v>44267</v>
      </c>
      <c r="E4" s="1833">
        <v>44270</v>
      </c>
      <c r="F4" s="1833">
        <v>44274</v>
      </c>
      <c r="G4" s="1833">
        <v>44281</v>
      </c>
      <c r="H4" s="1834">
        <v>44228</v>
      </c>
      <c r="I4" s="1834">
        <v>44256</v>
      </c>
    </row>
    <row r="5" spans="1:16" ht="16.5" x14ac:dyDescent="0.25">
      <c r="A5" s="1835"/>
      <c r="B5" s="1836"/>
      <c r="C5" s="1837" t="s">
        <v>3263</v>
      </c>
      <c r="D5" s="1837"/>
      <c r="E5" s="1837"/>
      <c r="F5" s="1837"/>
      <c r="G5" s="1837"/>
      <c r="H5" s="1838"/>
      <c r="I5" s="1839"/>
    </row>
    <row r="6" spans="1:16" ht="16.5" x14ac:dyDescent="0.25">
      <c r="A6" s="1840">
        <v>1</v>
      </c>
      <c r="B6" s="1841" t="s">
        <v>3382</v>
      </c>
      <c r="C6" s="1842">
        <v>600</v>
      </c>
      <c r="D6" s="1842">
        <v>0</v>
      </c>
      <c r="E6" s="1842">
        <v>600</v>
      </c>
      <c r="F6" s="1842">
        <v>600</v>
      </c>
      <c r="G6" s="1842">
        <v>600</v>
      </c>
      <c r="H6" s="1843">
        <v>3000</v>
      </c>
      <c r="I6" s="1842">
        <f>SUM(C6:G6)</f>
        <v>2400</v>
      </c>
    </row>
    <row r="7" spans="1:16" ht="16.5" x14ac:dyDescent="0.25">
      <c r="A7" s="1840">
        <v>2</v>
      </c>
      <c r="B7" s="1841" t="s">
        <v>3383</v>
      </c>
      <c r="C7" s="1842">
        <v>1900</v>
      </c>
      <c r="D7" s="1842">
        <v>0</v>
      </c>
      <c r="E7" s="1842">
        <v>1600</v>
      </c>
      <c r="F7" s="1842">
        <v>1700</v>
      </c>
      <c r="G7" s="1842">
        <v>2000</v>
      </c>
      <c r="H7" s="1843">
        <v>10400</v>
      </c>
      <c r="I7" s="1842">
        <f>SUM(C7:G7)</f>
        <v>7200</v>
      </c>
    </row>
    <row r="8" spans="1:16" ht="16.5" x14ac:dyDescent="0.25">
      <c r="A8" s="1840">
        <v>3</v>
      </c>
      <c r="B8" s="1844" t="s">
        <v>3384</v>
      </c>
      <c r="C8" s="1842">
        <v>600</v>
      </c>
      <c r="D8" s="1842">
        <v>0</v>
      </c>
      <c r="E8" s="1842">
        <v>600</v>
      </c>
      <c r="F8" s="1842">
        <v>600</v>
      </c>
      <c r="G8" s="1842">
        <v>600</v>
      </c>
      <c r="H8" s="1843">
        <v>3000</v>
      </c>
      <c r="I8" s="1842">
        <f>SUM(C8:G8)</f>
        <v>2400</v>
      </c>
    </row>
    <row r="9" spans="1:16" ht="16.5" x14ac:dyDescent="0.25">
      <c r="A9" s="1840">
        <v>4</v>
      </c>
      <c r="B9" s="1841" t="s">
        <v>3385</v>
      </c>
      <c r="C9" s="1842">
        <v>800</v>
      </c>
      <c r="D9" s="1842">
        <v>700</v>
      </c>
      <c r="E9" s="1842">
        <v>0</v>
      </c>
      <c r="F9" s="1842">
        <v>800</v>
      </c>
      <c r="G9" s="1842">
        <v>0</v>
      </c>
      <c r="H9" s="1845">
        <v>2200</v>
      </c>
      <c r="I9" s="1842">
        <f>SUM(C9:G9)</f>
        <v>2300</v>
      </c>
    </row>
    <row r="10" spans="1:16" ht="16.5" x14ac:dyDescent="0.25">
      <c r="A10" s="1840">
        <v>5</v>
      </c>
      <c r="B10" s="1841" t="s">
        <v>3386</v>
      </c>
      <c r="C10" s="1842">
        <f t="shared" ref="C10:I10" si="0">C8-C9</f>
        <v>-200</v>
      </c>
      <c r="D10" s="1842">
        <f>D8-D9</f>
        <v>-700</v>
      </c>
      <c r="E10" s="1842">
        <f t="shared" ref="E10" si="1">E8-E9</f>
        <v>600</v>
      </c>
      <c r="F10" s="1842">
        <f t="shared" si="0"/>
        <v>-200</v>
      </c>
      <c r="G10" s="1842">
        <f t="shared" si="0"/>
        <v>600</v>
      </c>
      <c r="H10" s="1846">
        <v>800</v>
      </c>
      <c r="I10" s="1846">
        <f t="shared" si="0"/>
        <v>100</v>
      </c>
    </row>
    <row r="11" spans="1:16" ht="17.25" thickBot="1" x14ac:dyDescent="0.3">
      <c r="A11" s="1847"/>
      <c r="B11" s="1848"/>
      <c r="C11" s="1849"/>
      <c r="D11" s="1849"/>
      <c r="E11" s="1849"/>
      <c r="F11" s="1849"/>
      <c r="G11" s="1849"/>
      <c r="H11" s="1850"/>
      <c r="I11" s="1849"/>
    </row>
    <row r="12" spans="1:16" ht="18" customHeight="1" x14ac:dyDescent="0.25">
      <c r="A12" s="1851" t="s">
        <v>574</v>
      </c>
      <c r="B12" s="1852"/>
      <c r="C12" s="1853"/>
      <c r="D12" s="1853"/>
      <c r="E12" s="1853"/>
      <c r="F12" s="1853"/>
      <c r="G12" s="1853"/>
      <c r="H12" s="1853"/>
      <c r="I12" s="1853"/>
    </row>
    <row r="13" spans="1:16" ht="17.25" customHeight="1" x14ac:dyDescent="0.25">
      <c r="A13" s="1854" t="s">
        <v>3387</v>
      </c>
      <c r="B13" s="1852"/>
      <c r="C13" s="1852"/>
      <c r="D13" s="1852"/>
      <c r="E13" s="1852"/>
      <c r="F13" s="1852"/>
      <c r="G13" s="1852"/>
      <c r="H13" s="1852"/>
      <c r="I13" s="1852"/>
      <c r="J13" s="1852"/>
      <c r="K13" s="1852"/>
      <c r="L13" s="1852"/>
      <c r="M13" s="1852"/>
      <c r="N13" s="1852"/>
      <c r="O13" s="1852"/>
    </row>
    <row r="14" spans="1:16" ht="16.5" x14ac:dyDescent="0.25">
      <c r="A14" s="1855"/>
      <c r="B14" s="1855"/>
      <c r="C14" s="1855"/>
      <c r="D14" s="1855"/>
      <c r="E14" s="1855"/>
      <c r="F14" s="1855"/>
      <c r="G14" s="1855"/>
      <c r="H14" s="1855"/>
      <c r="I14" s="1855"/>
      <c r="J14" s="1855"/>
      <c r="K14" s="1855"/>
      <c r="L14" s="1855"/>
      <c r="M14" s="1855"/>
      <c r="N14" s="1855"/>
      <c r="O14" s="1855"/>
    </row>
    <row r="15" spans="1:16" ht="17.25" x14ac:dyDescent="0.25">
      <c r="A15" s="1819" t="s">
        <v>3388</v>
      </c>
      <c r="B15" s="1819"/>
      <c r="C15" s="1819"/>
      <c r="D15" s="1819"/>
      <c r="E15" s="1819"/>
      <c r="F15" s="1819"/>
      <c r="G15" s="1819"/>
      <c r="H15" s="1819"/>
      <c r="I15" s="1819"/>
      <c r="J15" s="1819"/>
      <c r="K15" s="1819"/>
      <c r="L15" s="1820"/>
      <c r="M15" s="1821"/>
      <c r="N15" s="1856"/>
      <c r="O15" s="1821"/>
    </row>
    <row r="16" spans="1:16" ht="17.25" thickBot="1" x14ac:dyDescent="0.3">
      <c r="A16" s="1857"/>
      <c r="B16" s="1855"/>
      <c r="C16" s="1855"/>
      <c r="D16" s="1855"/>
      <c r="E16" s="1855"/>
      <c r="F16" s="1855"/>
      <c r="G16" s="1857"/>
      <c r="H16" s="1857"/>
      <c r="I16" s="1857"/>
      <c r="J16" s="1857"/>
      <c r="K16" s="1857"/>
      <c r="L16" s="1857"/>
      <c r="M16" s="1857"/>
      <c r="N16" s="1857"/>
      <c r="O16" s="1858" t="s">
        <v>29</v>
      </c>
      <c r="P16" s="1859"/>
    </row>
    <row r="17" spans="1:15" ht="17.25" thickBot="1" x14ac:dyDescent="0.3">
      <c r="A17" s="1860"/>
      <c r="B17" s="1861"/>
      <c r="C17" s="1834">
        <v>43891</v>
      </c>
      <c r="D17" s="1834">
        <v>43922</v>
      </c>
      <c r="E17" s="1834">
        <v>43952</v>
      </c>
      <c r="F17" s="1834">
        <v>43983</v>
      </c>
      <c r="G17" s="1834">
        <v>44013</v>
      </c>
      <c r="H17" s="1834">
        <v>44044</v>
      </c>
      <c r="I17" s="1834">
        <v>44075</v>
      </c>
      <c r="J17" s="1834">
        <v>44105</v>
      </c>
      <c r="K17" s="1834">
        <v>44136</v>
      </c>
      <c r="L17" s="1834">
        <v>44166</v>
      </c>
      <c r="M17" s="1834">
        <v>44197</v>
      </c>
      <c r="N17" s="1834">
        <v>44228</v>
      </c>
      <c r="O17" s="1834">
        <v>44256</v>
      </c>
    </row>
    <row r="18" spans="1:15" ht="16.5" x14ac:dyDescent="0.25">
      <c r="A18" s="1862"/>
      <c r="B18" s="1863"/>
      <c r="C18" s="1864"/>
      <c r="D18" s="1864"/>
      <c r="E18" s="1864"/>
      <c r="F18" s="1864"/>
      <c r="G18" s="1864"/>
      <c r="H18" s="1864"/>
      <c r="I18" s="1864"/>
      <c r="J18" s="1864"/>
      <c r="K18" s="1864"/>
      <c r="L18" s="1864"/>
      <c r="M18" s="1864"/>
      <c r="N18" s="1864"/>
      <c r="O18" s="1864"/>
    </row>
    <row r="19" spans="1:15" ht="16.5" x14ac:dyDescent="0.25">
      <c r="A19" s="1865">
        <v>1</v>
      </c>
      <c r="B19" s="1866" t="s">
        <v>3389</v>
      </c>
      <c r="C19" s="1867">
        <v>4800</v>
      </c>
      <c r="D19" s="1867">
        <v>7500</v>
      </c>
      <c r="E19" s="1867">
        <v>3000</v>
      </c>
      <c r="F19" s="1867">
        <v>16000</v>
      </c>
      <c r="G19" s="1867" t="s">
        <v>367</v>
      </c>
      <c r="H19" s="1867" t="s">
        <v>367</v>
      </c>
      <c r="I19" s="1867" t="s">
        <v>367</v>
      </c>
      <c r="J19" s="1867" t="s">
        <v>367</v>
      </c>
      <c r="K19" s="1867">
        <v>3200</v>
      </c>
      <c r="L19" s="1867">
        <v>3200</v>
      </c>
      <c r="M19" s="1867">
        <v>4000</v>
      </c>
      <c r="N19" s="1867">
        <v>3000</v>
      </c>
      <c r="O19" s="1867">
        <v>2400</v>
      </c>
    </row>
    <row r="20" spans="1:15" ht="16.5" x14ac:dyDescent="0.25">
      <c r="A20" s="1868"/>
      <c r="B20" s="1866"/>
      <c r="C20" s="1869"/>
      <c r="D20" s="1869"/>
      <c r="E20" s="1869"/>
      <c r="F20" s="1869"/>
      <c r="G20" s="1869" t="s">
        <v>367</v>
      </c>
      <c r="H20" s="1869" t="s">
        <v>367</v>
      </c>
      <c r="I20" s="1869" t="s">
        <v>367</v>
      </c>
      <c r="J20" s="1869" t="s">
        <v>367</v>
      </c>
      <c r="K20" s="1869"/>
      <c r="L20" s="1869"/>
      <c r="M20" s="1869"/>
      <c r="N20" s="1869"/>
      <c r="O20" s="1869"/>
    </row>
    <row r="21" spans="1:15" ht="16.5" x14ac:dyDescent="0.25">
      <c r="A21" s="1865">
        <v>2</v>
      </c>
      <c r="B21" s="1866" t="s">
        <v>3390</v>
      </c>
      <c r="C21" s="1867">
        <v>15480</v>
      </c>
      <c r="D21" s="1867">
        <v>20250</v>
      </c>
      <c r="E21" s="1867">
        <v>8400</v>
      </c>
      <c r="F21" s="1867">
        <v>33700</v>
      </c>
      <c r="G21" s="1867" t="s">
        <v>367</v>
      </c>
      <c r="H21" s="1867" t="s">
        <v>367</v>
      </c>
      <c r="I21" s="1867" t="s">
        <v>367</v>
      </c>
      <c r="J21" s="1867" t="s">
        <v>367</v>
      </c>
      <c r="K21" s="1867">
        <v>11800</v>
      </c>
      <c r="L21" s="1867">
        <v>10200</v>
      </c>
      <c r="M21" s="1867">
        <v>12500</v>
      </c>
      <c r="N21" s="1867">
        <f>SUM(N22:N25)</f>
        <v>10400</v>
      </c>
      <c r="O21" s="1867">
        <f>SUM(O22:O25)</f>
        <v>7200</v>
      </c>
    </row>
    <row r="22" spans="1:15" ht="16.5" x14ac:dyDescent="0.25">
      <c r="A22" s="1868"/>
      <c r="B22" s="1870" t="s">
        <v>3391</v>
      </c>
      <c r="C22" s="1869">
        <v>3900</v>
      </c>
      <c r="D22" s="1846">
        <v>0</v>
      </c>
      <c r="E22" s="1869">
        <v>0</v>
      </c>
      <c r="F22" s="1869">
        <v>0</v>
      </c>
      <c r="G22" s="1869" t="s">
        <v>367</v>
      </c>
      <c r="H22" s="1869" t="s">
        <v>367</v>
      </c>
      <c r="I22" s="1869" t="s">
        <v>367</v>
      </c>
      <c r="J22" s="1869" t="s">
        <v>367</v>
      </c>
      <c r="K22" s="1869">
        <v>3000</v>
      </c>
      <c r="L22" s="1869">
        <v>5200</v>
      </c>
      <c r="M22" s="1869">
        <v>3400</v>
      </c>
      <c r="N22" s="1869">
        <v>5500</v>
      </c>
      <c r="O22" s="1869">
        <v>0</v>
      </c>
    </row>
    <row r="23" spans="1:15" ht="16.5" x14ac:dyDescent="0.25">
      <c r="A23" s="1868"/>
      <c r="B23" s="1870" t="s">
        <v>3392</v>
      </c>
      <c r="C23" s="1869" t="s">
        <v>367</v>
      </c>
      <c r="D23" s="1869">
        <v>12650</v>
      </c>
      <c r="E23" s="1869">
        <v>0</v>
      </c>
      <c r="F23" s="1869">
        <v>0</v>
      </c>
      <c r="G23" s="1869" t="s">
        <v>367</v>
      </c>
      <c r="H23" s="1869" t="s">
        <v>367</v>
      </c>
      <c r="I23" s="1869" t="s">
        <v>367</v>
      </c>
      <c r="J23" s="1869" t="s">
        <v>367</v>
      </c>
      <c r="K23" s="1869">
        <v>0</v>
      </c>
      <c r="L23" s="1869">
        <v>0</v>
      </c>
      <c r="M23" s="1869">
        <v>0</v>
      </c>
      <c r="N23" s="1869">
        <v>0</v>
      </c>
      <c r="O23" s="1869">
        <v>0</v>
      </c>
    </row>
    <row r="24" spans="1:15" ht="16.5" x14ac:dyDescent="0.25">
      <c r="A24" s="1868"/>
      <c r="B24" s="1866" t="s">
        <v>3393</v>
      </c>
      <c r="C24" s="1869">
        <v>9180</v>
      </c>
      <c r="D24" s="1869">
        <v>3300</v>
      </c>
      <c r="E24" s="1869">
        <v>8400</v>
      </c>
      <c r="F24" s="1869">
        <v>11000</v>
      </c>
      <c r="G24" s="1869" t="s">
        <v>367</v>
      </c>
      <c r="H24" s="1869" t="s">
        <v>367</v>
      </c>
      <c r="I24" s="1869" t="s">
        <v>367</v>
      </c>
      <c r="J24" s="1869" t="s">
        <v>367</v>
      </c>
      <c r="K24" s="1869">
        <v>3200</v>
      </c>
      <c r="L24" s="1869">
        <v>0</v>
      </c>
      <c r="M24" s="1869">
        <v>6100</v>
      </c>
      <c r="N24" s="1869">
        <v>2300</v>
      </c>
      <c r="O24" s="1869">
        <v>3600</v>
      </c>
    </row>
    <row r="25" spans="1:15" ht="16.5" x14ac:dyDescent="0.25">
      <c r="A25" s="1868"/>
      <c r="B25" s="1866" t="s">
        <v>3394</v>
      </c>
      <c r="C25" s="1869">
        <v>2400</v>
      </c>
      <c r="D25" s="1846">
        <v>4300</v>
      </c>
      <c r="E25" s="1846">
        <v>0</v>
      </c>
      <c r="F25" s="1846">
        <v>22700</v>
      </c>
      <c r="G25" s="1846" t="s">
        <v>367</v>
      </c>
      <c r="H25" s="1846" t="s">
        <v>367</v>
      </c>
      <c r="I25" s="1869" t="s">
        <v>367</v>
      </c>
      <c r="J25" s="1846" t="s">
        <v>367</v>
      </c>
      <c r="K25" s="1846">
        <v>5600</v>
      </c>
      <c r="L25" s="1846">
        <v>5000</v>
      </c>
      <c r="M25" s="1846">
        <v>3000</v>
      </c>
      <c r="N25" s="1846">
        <v>2600</v>
      </c>
      <c r="O25" s="1846">
        <v>3600</v>
      </c>
    </row>
    <row r="26" spans="1:15" ht="16.5" x14ac:dyDescent="0.25">
      <c r="A26" s="1865">
        <v>3</v>
      </c>
      <c r="B26" s="1870" t="s">
        <v>3395</v>
      </c>
      <c r="C26" s="1867">
        <v>4800</v>
      </c>
      <c r="D26" s="1871">
        <v>6500</v>
      </c>
      <c r="E26" s="1871">
        <v>3000</v>
      </c>
      <c r="F26" s="1871">
        <v>13800</v>
      </c>
      <c r="G26" s="1871" t="s">
        <v>367</v>
      </c>
      <c r="H26" s="1871" t="s">
        <v>367</v>
      </c>
      <c r="I26" s="1871" t="s">
        <v>367</v>
      </c>
      <c r="J26" s="1871" t="s">
        <v>367</v>
      </c>
      <c r="K26" s="1871">
        <v>2700</v>
      </c>
      <c r="L26" s="1871">
        <v>3200</v>
      </c>
      <c r="M26" s="1871">
        <v>4000</v>
      </c>
      <c r="N26" s="1871">
        <f>SUM(N27:N30)</f>
        <v>3000</v>
      </c>
      <c r="O26" s="1871">
        <f>SUM(O27:O30)</f>
        <v>2400</v>
      </c>
    </row>
    <row r="27" spans="1:15" ht="16.5" x14ac:dyDescent="0.25">
      <c r="A27" s="1868"/>
      <c r="B27" s="1870" t="s">
        <v>3391</v>
      </c>
      <c r="C27" s="1869">
        <v>1000</v>
      </c>
      <c r="D27" s="1869">
        <v>0</v>
      </c>
      <c r="E27" s="1869">
        <v>0</v>
      </c>
      <c r="F27" s="1869">
        <v>0</v>
      </c>
      <c r="G27" s="1846" t="s">
        <v>367</v>
      </c>
      <c r="H27" s="1846" t="s">
        <v>367</v>
      </c>
      <c r="I27" s="1846" t="s">
        <v>367</v>
      </c>
      <c r="J27" s="1846" t="s">
        <v>367</v>
      </c>
      <c r="K27" s="1869">
        <v>800</v>
      </c>
      <c r="L27" s="1869">
        <v>1600</v>
      </c>
      <c r="M27" s="1869">
        <v>1000</v>
      </c>
      <c r="N27" s="1846">
        <v>1500</v>
      </c>
      <c r="O27" s="1846">
        <v>0</v>
      </c>
    </row>
    <row r="28" spans="1:15" ht="16.5" x14ac:dyDescent="0.25">
      <c r="A28" s="1868"/>
      <c r="B28" s="1870" t="s">
        <v>3392</v>
      </c>
      <c r="C28" s="1869" t="s">
        <v>367</v>
      </c>
      <c r="D28" s="1869">
        <v>4000</v>
      </c>
      <c r="E28" s="1869">
        <v>0</v>
      </c>
      <c r="F28" s="1869">
        <v>0</v>
      </c>
      <c r="G28" s="1869" t="s">
        <v>367</v>
      </c>
      <c r="H28" s="1846" t="s">
        <v>367</v>
      </c>
      <c r="I28" s="1846" t="s">
        <v>367</v>
      </c>
      <c r="J28" s="1846" t="s">
        <v>367</v>
      </c>
      <c r="K28" s="1869">
        <v>0</v>
      </c>
      <c r="L28" s="1869">
        <v>0</v>
      </c>
      <c r="M28" s="1869">
        <v>0</v>
      </c>
      <c r="N28" s="1869">
        <v>0</v>
      </c>
      <c r="O28" s="1869">
        <v>0</v>
      </c>
    </row>
    <row r="29" spans="1:15" ht="16.5" x14ac:dyDescent="0.25">
      <c r="A29" s="1868"/>
      <c r="B29" s="1866" t="s">
        <v>3393</v>
      </c>
      <c r="C29" s="1869">
        <v>3100</v>
      </c>
      <c r="D29" s="1846">
        <v>1000</v>
      </c>
      <c r="E29" s="1846">
        <v>3000</v>
      </c>
      <c r="F29" s="1846">
        <v>6700</v>
      </c>
      <c r="G29" s="1846" t="s">
        <v>367</v>
      </c>
      <c r="H29" s="1846" t="s">
        <v>367</v>
      </c>
      <c r="I29" s="1846" t="s">
        <v>367</v>
      </c>
      <c r="J29" s="1846" t="s">
        <v>367</v>
      </c>
      <c r="K29" s="1846">
        <v>800</v>
      </c>
      <c r="L29" s="1846">
        <v>0</v>
      </c>
      <c r="M29" s="1846">
        <v>2000</v>
      </c>
      <c r="N29" s="1846">
        <v>700</v>
      </c>
      <c r="O29" s="1846">
        <v>1200</v>
      </c>
    </row>
    <row r="30" spans="1:15" ht="16.5" x14ac:dyDescent="0.25">
      <c r="A30" s="1868"/>
      <c r="B30" s="1866" t="s">
        <v>3394</v>
      </c>
      <c r="C30" s="1869">
        <v>700</v>
      </c>
      <c r="D30" s="1846">
        <v>1500</v>
      </c>
      <c r="E30" s="1846">
        <v>0</v>
      </c>
      <c r="F30" s="1846">
        <v>7100</v>
      </c>
      <c r="G30" s="1846" t="s">
        <v>367</v>
      </c>
      <c r="H30" s="1846" t="s">
        <v>367</v>
      </c>
      <c r="I30" s="1846" t="s">
        <v>367</v>
      </c>
      <c r="J30" s="1846" t="s">
        <v>367</v>
      </c>
      <c r="K30" s="1846">
        <v>1100</v>
      </c>
      <c r="L30" s="1846">
        <v>1600</v>
      </c>
      <c r="M30" s="1846">
        <v>1000</v>
      </c>
      <c r="N30" s="1846">
        <v>800</v>
      </c>
      <c r="O30" s="1846">
        <v>1200</v>
      </c>
    </row>
    <row r="31" spans="1:15" ht="17.25" thickBot="1" x14ac:dyDescent="0.3">
      <c r="A31" s="1831"/>
      <c r="B31" s="1832"/>
      <c r="C31" s="1872"/>
      <c r="D31" s="1873"/>
      <c r="E31" s="1872"/>
      <c r="F31" s="1872"/>
      <c r="G31" s="1872"/>
      <c r="H31" s="1872"/>
      <c r="I31" s="1872"/>
      <c r="J31" s="1874"/>
      <c r="K31" s="1874"/>
      <c r="L31" s="1874"/>
      <c r="M31" s="1874"/>
      <c r="N31" s="1874"/>
      <c r="O31" s="1874"/>
    </row>
    <row r="32" spans="1:15" ht="18" customHeight="1" x14ac:dyDescent="0.3">
      <c r="A32" s="1854" t="s">
        <v>574</v>
      </c>
      <c r="B32" s="1854"/>
      <c r="C32" s="1854"/>
      <c r="D32" s="1854"/>
      <c r="E32" s="1854"/>
      <c r="F32" s="1854"/>
      <c r="G32" s="1854"/>
      <c r="H32" s="1854"/>
      <c r="I32" s="1854"/>
      <c r="J32" s="1854"/>
      <c r="K32" s="1854"/>
      <c r="L32" s="1854"/>
      <c r="M32" s="1875"/>
      <c r="N32" s="1875"/>
      <c r="O32" s="1875"/>
    </row>
    <row r="33" spans="1:18" ht="18" customHeight="1" x14ac:dyDescent="0.3">
      <c r="A33" s="1854" t="s">
        <v>3396</v>
      </c>
      <c r="B33" s="1854"/>
      <c r="C33" s="1854"/>
      <c r="D33" s="1854"/>
      <c r="E33" s="1854"/>
      <c r="F33" s="1854"/>
      <c r="G33" s="1854"/>
      <c r="H33" s="1854"/>
      <c r="I33" s="1854"/>
      <c r="J33" s="1854"/>
      <c r="K33" s="1854"/>
      <c r="L33" s="1854"/>
      <c r="M33" s="1875"/>
      <c r="N33" s="1875"/>
      <c r="O33" s="1875"/>
    </row>
    <row r="34" spans="1:18" ht="18" customHeight="1" x14ac:dyDescent="0.3">
      <c r="A34" s="1854" t="s">
        <v>3397</v>
      </c>
      <c r="B34" s="1854"/>
      <c r="C34" s="1854"/>
      <c r="D34" s="1854"/>
      <c r="E34" s="1854"/>
      <c r="F34" s="1854"/>
      <c r="G34" s="1854"/>
      <c r="H34" s="1854"/>
      <c r="I34" s="1854"/>
      <c r="J34" s="1854"/>
      <c r="K34" s="1854"/>
      <c r="L34" s="1854"/>
      <c r="M34" s="1875"/>
      <c r="N34" s="1875"/>
      <c r="O34" s="1875"/>
    </row>
    <row r="35" spans="1:18" ht="18" customHeight="1" x14ac:dyDescent="0.3">
      <c r="A35" s="1854" t="s">
        <v>3387</v>
      </c>
      <c r="B35" s="1854"/>
      <c r="C35" s="1854"/>
      <c r="D35" s="1854"/>
      <c r="E35" s="1854"/>
      <c r="F35" s="1854"/>
      <c r="G35" s="1854"/>
      <c r="H35" s="1854"/>
      <c r="I35" s="1854"/>
      <c r="J35" s="1854"/>
      <c r="K35" s="1854"/>
      <c r="L35" s="1854"/>
      <c r="M35" s="1875"/>
      <c r="N35" s="1875"/>
      <c r="O35" s="1875"/>
    </row>
    <row r="36" spans="1:18" ht="16.5" x14ac:dyDescent="0.3">
      <c r="A36" s="1854"/>
      <c r="B36" s="1854"/>
      <c r="C36" s="1854"/>
      <c r="D36" s="1854"/>
      <c r="E36" s="1854"/>
      <c r="F36" s="1854"/>
      <c r="G36" s="1854"/>
      <c r="H36" s="1854"/>
      <c r="I36" s="1854"/>
      <c r="J36" s="1854"/>
      <c r="K36" s="1854"/>
      <c r="L36" s="1854"/>
      <c r="M36" s="1875"/>
      <c r="N36" s="1875"/>
      <c r="O36" s="1875"/>
    </row>
    <row r="37" spans="1:18" ht="17.25" x14ac:dyDescent="0.25">
      <c r="A37" s="1819" t="s">
        <v>3398</v>
      </c>
      <c r="B37" s="1819"/>
      <c r="C37" s="1819"/>
      <c r="D37" s="1819"/>
      <c r="E37" s="1819"/>
      <c r="F37" s="1819"/>
      <c r="G37" s="1819"/>
      <c r="H37" s="1819"/>
      <c r="I37" s="1819"/>
      <c r="J37" s="1819"/>
      <c r="K37" s="1819"/>
      <c r="L37" s="1820"/>
      <c r="M37" s="1821"/>
      <c r="N37" s="1821"/>
      <c r="O37" s="1821"/>
    </row>
    <row r="38" spans="1:18" ht="17.25" thickBot="1" x14ac:dyDescent="0.3">
      <c r="A38" s="1857"/>
      <c r="B38" s="1855"/>
      <c r="C38" s="1855"/>
      <c r="D38" s="1855"/>
      <c r="E38" s="1855"/>
      <c r="F38" s="1857"/>
      <c r="G38" s="1857"/>
      <c r="H38" s="1857"/>
      <c r="I38" s="1857"/>
      <c r="J38" s="1857"/>
      <c r="K38" s="1857"/>
      <c r="L38" s="1857"/>
      <c r="M38" s="1857"/>
      <c r="N38" s="1876"/>
      <c r="O38" s="1876" t="s">
        <v>857</v>
      </c>
      <c r="P38" s="1859"/>
    </row>
    <row r="39" spans="1:18" ht="17.25" thickBot="1" x14ac:dyDescent="0.3">
      <c r="A39" s="3809"/>
      <c r="B39" s="3810"/>
      <c r="C39" s="1834">
        <v>43891</v>
      </c>
      <c r="D39" s="1834">
        <v>43922</v>
      </c>
      <c r="E39" s="1834">
        <v>43952</v>
      </c>
      <c r="F39" s="1834">
        <v>43983</v>
      </c>
      <c r="G39" s="1834">
        <v>44013</v>
      </c>
      <c r="H39" s="1834">
        <v>44044</v>
      </c>
      <c r="I39" s="1834">
        <v>44075</v>
      </c>
      <c r="J39" s="1834">
        <v>44105</v>
      </c>
      <c r="K39" s="1834">
        <v>44136</v>
      </c>
      <c r="L39" s="1834">
        <v>44166</v>
      </c>
      <c r="M39" s="1834">
        <v>44197</v>
      </c>
      <c r="N39" s="1834">
        <v>44228</v>
      </c>
      <c r="O39" s="1834">
        <v>44256</v>
      </c>
    </row>
    <row r="40" spans="1:18" ht="16.5" x14ac:dyDescent="0.25">
      <c r="A40" s="1865">
        <v>4</v>
      </c>
      <c r="B40" s="1836" t="s">
        <v>3399</v>
      </c>
      <c r="C40" s="1877"/>
      <c r="D40" s="1877"/>
      <c r="E40" s="1877"/>
      <c r="F40" s="1877"/>
      <c r="G40" s="1877"/>
      <c r="H40" s="1877"/>
      <c r="I40" s="1877"/>
      <c r="J40" s="1878"/>
      <c r="K40" s="1878"/>
      <c r="L40" s="1878"/>
      <c r="M40" s="1878"/>
      <c r="N40" s="1878"/>
      <c r="O40" s="1878"/>
    </row>
    <row r="41" spans="1:18" ht="16.5" x14ac:dyDescent="0.25">
      <c r="A41" s="1868"/>
      <c r="B41" s="1879" t="s">
        <v>3391</v>
      </c>
      <c r="C41" s="1880">
        <v>1.24</v>
      </c>
      <c r="D41" s="1880" t="s">
        <v>367</v>
      </c>
      <c r="E41" s="1880" t="s">
        <v>367</v>
      </c>
      <c r="F41" s="1880" t="s">
        <v>367</v>
      </c>
      <c r="G41" s="1880" t="s">
        <v>367</v>
      </c>
      <c r="H41" s="1880" t="s">
        <v>367</v>
      </c>
      <c r="I41" s="1880" t="s">
        <v>367</v>
      </c>
      <c r="J41" s="1880" t="s">
        <v>367</v>
      </c>
      <c r="K41" s="1880">
        <v>0.38</v>
      </c>
      <c r="L41" s="1880">
        <v>0.25</v>
      </c>
      <c r="M41" s="1880">
        <v>0.22</v>
      </c>
      <c r="N41" s="1880">
        <v>0.14000000000000001</v>
      </c>
      <c r="O41" s="1880">
        <v>0.17</v>
      </c>
    </row>
    <row r="42" spans="1:18" ht="16.5" x14ac:dyDescent="0.25">
      <c r="A42" s="1868"/>
      <c r="B42" s="1879" t="s">
        <v>3392</v>
      </c>
      <c r="C42" s="1880" t="s">
        <v>367</v>
      </c>
      <c r="D42" s="1880">
        <v>0.28999999999999998</v>
      </c>
      <c r="E42" s="1880" t="s">
        <v>367</v>
      </c>
      <c r="F42" s="1880" t="s">
        <v>367</v>
      </c>
      <c r="G42" s="1880" t="s">
        <v>367</v>
      </c>
      <c r="H42" s="1880" t="s">
        <v>367</v>
      </c>
      <c r="I42" s="1880" t="s">
        <v>367</v>
      </c>
      <c r="J42" s="1880" t="s">
        <v>367</v>
      </c>
      <c r="K42" s="1880" t="s">
        <v>367</v>
      </c>
      <c r="L42" s="1880" t="s">
        <v>367</v>
      </c>
      <c r="M42" s="1880" t="s">
        <v>367</v>
      </c>
      <c r="N42" s="1880" t="s">
        <v>367</v>
      </c>
      <c r="O42" s="1880" t="s">
        <v>367</v>
      </c>
    </row>
    <row r="43" spans="1:18" ht="16.5" x14ac:dyDescent="0.25">
      <c r="A43" s="1868"/>
      <c r="B43" s="1836" t="s">
        <v>3393</v>
      </c>
      <c r="C43" s="1880">
        <v>1.26</v>
      </c>
      <c r="D43" s="1880">
        <v>0.5</v>
      </c>
      <c r="E43" s="1880">
        <v>0.19</v>
      </c>
      <c r="F43" s="1880">
        <v>0.74</v>
      </c>
      <c r="G43" s="1880" t="s">
        <v>367</v>
      </c>
      <c r="H43" s="1880" t="s">
        <v>367</v>
      </c>
      <c r="I43" s="1880" t="s">
        <v>367</v>
      </c>
      <c r="J43" s="1880" t="s">
        <v>367</v>
      </c>
      <c r="K43" s="1880">
        <v>0.77</v>
      </c>
      <c r="L43" s="1880">
        <v>0.31</v>
      </c>
      <c r="M43" s="1880">
        <v>0.28000000000000003</v>
      </c>
      <c r="N43" s="1880">
        <v>0.24</v>
      </c>
      <c r="O43" s="1880">
        <v>0.27</v>
      </c>
    </row>
    <row r="44" spans="1:18" ht="16.5" x14ac:dyDescent="0.25">
      <c r="A44" s="1868"/>
      <c r="B44" s="1836" t="s">
        <v>3394</v>
      </c>
      <c r="C44" s="1880">
        <v>1.68</v>
      </c>
      <c r="D44" s="1880">
        <v>0.74</v>
      </c>
      <c r="E44" s="1880" t="s">
        <v>367</v>
      </c>
      <c r="F44" s="1880">
        <v>0.81</v>
      </c>
      <c r="G44" s="1880" t="s">
        <v>367</v>
      </c>
      <c r="H44" s="1880">
        <v>1.3</v>
      </c>
      <c r="I44" s="1880">
        <v>1.38</v>
      </c>
      <c r="J44" s="1880" t="s">
        <v>367</v>
      </c>
      <c r="K44" s="1880">
        <v>0.73</v>
      </c>
      <c r="L44" s="1880">
        <v>0.4</v>
      </c>
      <c r="M44" s="1880">
        <v>0.39</v>
      </c>
      <c r="N44" s="1880">
        <v>0.34</v>
      </c>
      <c r="O44" s="1880">
        <v>0.4</v>
      </c>
    </row>
    <row r="45" spans="1:18" ht="16.5" x14ac:dyDescent="0.25">
      <c r="A45" s="1865">
        <v>5</v>
      </c>
      <c r="B45" s="1836" t="s">
        <v>3400</v>
      </c>
      <c r="C45" s="1880">
        <v>1.42</v>
      </c>
      <c r="D45" s="1880">
        <v>0.43</v>
      </c>
      <c r="E45" s="1880">
        <v>0.19</v>
      </c>
      <c r="F45" s="1880">
        <v>0.78</v>
      </c>
      <c r="G45" s="1880" t="s">
        <v>367</v>
      </c>
      <c r="H45" s="1880">
        <v>1.3</v>
      </c>
      <c r="I45" s="1880">
        <v>1.38</v>
      </c>
      <c r="J45" s="1880" t="s">
        <v>367</v>
      </c>
      <c r="K45" s="1880">
        <v>0.64</v>
      </c>
      <c r="L45" s="1880">
        <v>0.31</v>
      </c>
      <c r="M45" s="1880">
        <v>0.28999999999999998</v>
      </c>
      <c r="N45" s="1880">
        <v>0.24</v>
      </c>
      <c r="O45" s="1880">
        <v>0.28000000000000003</v>
      </c>
      <c r="R45" s="1881"/>
    </row>
    <row r="46" spans="1:18" ht="17.25" thickBot="1" x14ac:dyDescent="0.3">
      <c r="A46" s="1831"/>
      <c r="B46" s="1882"/>
      <c r="C46" s="1873"/>
      <c r="D46" s="1873"/>
      <c r="E46" s="1873"/>
      <c r="F46" s="1873"/>
      <c r="G46" s="1873"/>
      <c r="H46" s="1873"/>
      <c r="I46" s="1873"/>
      <c r="J46" s="1883"/>
      <c r="K46" s="1883"/>
      <c r="L46" s="1883"/>
      <c r="M46" s="1883"/>
      <c r="N46" s="1883"/>
      <c r="O46" s="1883"/>
    </row>
    <row r="47" spans="1:18" ht="17.25" customHeight="1" x14ac:dyDescent="0.3">
      <c r="A47" s="1854" t="s">
        <v>574</v>
      </c>
      <c r="B47" s="1854"/>
      <c r="C47" s="1854"/>
      <c r="D47" s="1854"/>
      <c r="E47" s="1854"/>
      <c r="F47" s="1854"/>
      <c r="G47" s="1854"/>
      <c r="H47" s="1854"/>
      <c r="I47" s="1854"/>
      <c r="J47" s="1854"/>
      <c r="K47" s="1854"/>
      <c r="L47" s="1854"/>
      <c r="M47" s="1875"/>
      <c r="N47" s="1875"/>
      <c r="O47" s="1875"/>
    </row>
    <row r="48" spans="1:18" ht="17.25" customHeight="1" x14ac:dyDescent="0.3">
      <c r="A48" s="1854" t="s">
        <v>3396</v>
      </c>
      <c r="B48" s="1854"/>
      <c r="C48" s="1854"/>
      <c r="D48" s="1854"/>
      <c r="E48" s="1854"/>
      <c r="F48" s="1854"/>
      <c r="G48" s="1854"/>
      <c r="H48" s="1854"/>
      <c r="I48" s="1854"/>
      <c r="J48" s="1854"/>
      <c r="K48" s="1854"/>
      <c r="L48" s="1854"/>
      <c r="M48" s="1875"/>
      <c r="N48" s="1875"/>
      <c r="O48" s="1875"/>
    </row>
    <row r="49" spans="1:15" ht="17.25" customHeight="1" x14ac:dyDescent="0.3">
      <c r="A49" s="1854" t="s">
        <v>3397</v>
      </c>
      <c r="B49" s="1854"/>
      <c r="C49" s="1854"/>
      <c r="D49" s="1854"/>
      <c r="E49" s="1854"/>
      <c r="F49" s="1854"/>
      <c r="G49" s="1854"/>
      <c r="H49" s="1854"/>
      <c r="I49" s="1854"/>
      <c r="J49" s="1854"/>
      <c r="K49" s="1854"/>
      <c r="L49" s="1854"/>
      <c r="M49" s="1875"/>
      <c r="N49" s="1875"/>
      <c r="O49" s="1875"/>
    </row>
    <row r="50" spans="1:15" ht="17.25" customHeight="1" x14ac:dyDescent="0.3">
      <c r="A50" s="1854" t="s">
        <v>3387</v>
      </c>
      <c r="B50" s="1854"/>
      <c r="C50" s="1854"/>
      <c r="D50" s="1854"/>
      <c r="E50" s="1854"/>
      <c r="F50" s="1854"/>
      <c r="G50" s="1854"/>
      <c r="H50" s="1854"/>
      <c r="I50" s="1854"/>
      <c r="J50" s="1854"/>
      <c r="K50" s="1854"/>
      <c r="L50" s="1854"/>
      <c r="M50" s="1875"/>
      <c r="N50" s="1875"/>
      <c r="O50" s="1875"/>
    </row>
  </sheetData>
  <mergeCells count="3">
    <mergeCell ref="A3:B3"/>
    <mergeCell ref="C3:G3"/>
    <mergeCell ref="A39:B39"/>
  </mergeCells>
  <pageMargins left="0.75" right="0.75" top="0.75" bottom="0.75" header="0.31496062992125984" footer="0"/>
  <pageSetup paperSize="9" scale="5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9F255-E712-4D3C-888A-4D19131C4F2D}">
  <sheetPr>
    <pageSetUpPr fitToPage="1"/>
  </sheetPr>
  <dimension ref="A1:W35"/>
  <sheetViews>
    <sheetView zoomScaleNormal="100" zoomScaleSheetLayoutView="120" workbookViewId="0">
      <pane xSplit="2" ySplit="4" topLeftCell="C5" activePane="bottomRight" state="frozen"/>
      <selection activeCell="A25" sqref="A25"/>
      <selection pane="topRight" activeCell="A25" sqref="A25"/>
      <selection pane="bottomLeft" activeCell="A25" sqref="A25"/>
      <selection pane="bottomRight"/>
    </sheetView>
  </sheetViews>
  <sheetFormatPr defaultColWidth="9.140625" defaultRowHeight="16.5" x14ac:dyDescent="0.3"/>
  <cols>
    <col min="1" max="1" width="5.140625" style="1889" customWidth="1"/>
    <col min="2" max="2" width="32.140625" style="1889" customWidth="1"/>
    <col min="3" max="6" width="12.140625" style="1889" bestFit="1" customWidth="1"/>
    <col min="7" max="7" width="12" style="1889" bestFit="1" customWidth="1"/>
    <col min="8" max="15" width="11.7109375" style="1889" customWidth="1"/>
    <col min="16" max="16384" width="9.140625" style="1889"/>
  </cols>
  <sheetData>
    <row r="1" spans="1:23" s="1884" customFormat="1" ht="17.25" x14ac:dyDescent="0.3">
      <c r="A1" s="1819" t="s">
        <v>3401</v>
      </c>
      <c r="B1" s="1819"/>
      <c r="C1" s="1819"/>
      <c r="D1" s="1819"/>
      <c r="E1" s="1819"/>
      <c r="F1" s="1819"/>
      <c r="G1" s="1819"/>
      <c r="H1" s="1819"/>
      <c r="I1" s="1819"/>
      <c r="J1" s="1820"/>
    </row>
    <row r="2" spans="1:23" s="1885" customFormat="1" thickBot="1" x14ac:dyDescent="0.35">
      <c r="A2" s="1824"/>
      <c r="B2" s="1824"/>
      <c r="D2" s="1876"/>
      <c r="E2" s="1859"/>
      <c r="F2" s="1859"/>
      <c r="G2" s="1859"/>
      <c r="I2" s="1886" t="s">
        <v>3402</v>
      </c>
      <c r="J2" s="1886"/>
      <c r="K2" s="1886"/>
    </row>
    <row r="3" spans="1:23" ht="18" customHeight="1" thickBot="1" x14ac:dyDescent="0.35">
      <c r="A3" s="3804"/>
      <c r="B3" s="3805"/>
      <c r="C3" s="3811" t="s">
        <v>3403</v>
      </c>
      <c r="D3" s="3812"/>
      <c r="E3" s="3812"/>
      <c r="F3" s="3812"/>
      <c r="G3" s="3812"/>
      <c r="H3" s="3806" t="s">
        <v>247</v>
      </c>
      <c r="I3" s="3808"/>
      <c r="J3" s="1887"/>
      <c r="K3" s="1888"/>
      <c r="L3" s="1885"/>
    </row>
    <row r="4" spans="1:23" ht="17.25" thickBot="1" x14ac:dyDescent="0.35">
      <c r="A4" s="1868"/>
      <c r="B4" s="1890"/>
      <c r="C4" s="1891">
        <v>44260</v>
      </c>
      <c r="D4" s="1891">
        <v>44270</v>
      </c>
      <c r="E4" s="1891">
        <v>44274</v>
      </c>
      <c r="F4" s="1891">
        <v>44281</v>
      </c>
      <c r="G4" s="1891">
        <v>44284</v>
      </c>
      <c r="H4" s="1892">
        <v>44228</v>
      </c>
      <c r="I4" s="1892">
        <v>44256</v>
      </c>
      <c r="J4" s="1855"/>
      <c r="K4" s="1855"/>
      <c r="L4" s="1893"/>
      <c r="M4" s="1885"/>
      <c r="N4" s="1855"/>
      <c r="O4" s="1855"/>
      <c r="P4" s="1855"/>
      <c r="Q4" s="1855"/>
      <c r="R4" s="1855"/>
    </row>
    <row r="5" spans="1:23" s="1885" customFormat="1" x14ac:dyDescent="0.3">
      <c r="A5" s="1894"/>
      <c r="B5" s="1895"/>
      <c r="C5" s="1838"/>
      <c r="D5" s="1838"/>
      <c r="E5" s="1838"/>
      <c r="F5" s="1838"/>
      <c r="G5" s="1838"/>
      <c r="H5" s="1838"/>
      <c r="I5" s="1838"/>
      <c r="J5" s="1896"/>
      <c r="K5" s="1896"/>
      <c r="L5" s="1897"/>
      <c r="N5" s="1896"/>
      <c r="O5" s="1896"/>
      <c r="P5" s="1896"/>
      <c r="Q5" s="1896"/>
      <c r="R5" s="1896"/>
      <c r="S5" s="1896"/>
      <c r="T5" s="1896"/>
      <c r="U5" s="1896"/>
      <c r="V5" s="1896"/>
      <c r="W5" s="1896"/>
    </row>
    <row r="6" spans="1:23" s="1885" customFormat="1" x14ac:dyDescent="0.3">
      <c r="A6" s="1865">
        <v>1</v>
      </c>
      <c r="B6" s="1898" t="s">
        <v>3382</v>
      </c>
      <c r="C6" s="1843">
        <v>2500</v>
      </c>
      <c r="D6" s="1843">
        <v>2000</v>
      </c>
      <c r="E6" s="1843">
        <v>1500</v>
      </c>
      <c r="F6" s="1843">
        <v>1000</v>
      </c>
      <c r="G6" s="1843">
        <v>0</v>
      </c>
      <c r="H6" s="1843">
        <v>1000</v>
      </c>
      <c r="I6" s="1843">
        <f>SUM(C6:G6)</f>
        <v>7000</v>
      </c>
      <c r="L6" s="1899"/>
    </row>
    <row r="7" spans="1:23" s="1885" customFormat="1" x14ac:dyDescent="0.3">
      <c r="A7" s="1865">
        <v>2</v>
      </c>
      <c r="B7" s="1898" t="s">
        <v>3383</v>
      </c>
      <c r="C7" s="1843">
        <v>6900</v>
      </c>
      <c r="D7" s="1843">
        <v>5200</v>
      </c>
      <c r="E7" s="1843">
        <v>4000</v>
      </c>
      <c r="F7" s="1843">
        <v>3300</v>
      </c>
      <c r="G7" s="1843">
        <v>0</v>
      </c>
      <c r="H7" s="1843">
        <v>3300</v>
      </c>
      <c r="I7" s="1843">
        <f>SUM(C7:G7)</f>
        <v>19400</v>
      </c>
      <c r="L7" s="1899"/>
    </row>
    <row r="8" spans="1:23" s="1885" customFormat="1" x14ac:dyDescent="0.3">
      <c r="A8" s="1865">
        <v>3</v>
      </c>
      <c r="B8" s="1900" t="s">
        <v>3384</v>
      </c>
      <c r="C8" s="1843">
        <v>2500</v>
      </c>
      <c r="D8" s="1843">
        <v>2000</v>
      </c>
      <c r="E8" s="1843">
        <v>1500</v>
      </c>
      <c r="F8" s="1843">
        <v>1000</v>
      </c>
      <c r="G8" s="1843">
        <v>0</v>
      </c>
      <c r="H8" s="1843">
        <v>1000</v>
      </c>
      <c r="I8" s="1843">
        <f>SUM(C8:G8)</f>
        <v>7000</v>
      </c>
      <c r="L8" s="1899"/>
    </row>
    <row r="9" spans="1:23" s="1885" customFormat="1" x14ac:dyDescent="0.3">
      <c r="A9" s="1865">
        <v>4</v>
      </c>
      <c r="B9" s="1898" t="s">
        <v>3385</v>
      </c>
      <c r="C9" s="1843">
        <v>1563.6</v>
      </c>
      <c r="D9" s="1843">
        <v>0</v>
      </c>
      <c r="E9" s="1843">
        <v>2700</v>
      </c>
      <c r="F9" s="1843">
        <v>0</v>
      </c>
      <c r="G9" s="1843">
        <v>3900</v>
      </c>
      <c r="H9" s="1843">
        <v>500</v>
      </c>
      <c r="I9" s="1843">
        <f>SUM(C9:G9)</f>
        <v>8163.6</v>
      </c>
      <c r="L9" s="1899"/>
    </row>
    <row r="10" spans="1:23" s="1885" customFormat="1" x14ac:dyDescent="0.3">
      <c r="A10" s="1865">
        <v>5</v>
      </c>
      <c r="B10" s="1898" t="s">
        <v>3386</v>
      </c>
      <c r="C10" s="1843">
        <f>C8-C9</f>
        <v>936.40000000000009</v>
      </c>
      <c r="D10" s="1843">
        <f>D8-D9</f>
        <v>2000</v>
      </c>
      <c r="E10" s="1843">
        <f t="shared" ref="E10:I10" si="0">E8-E9</f>
        <v>-1200</v>
      </c>
      <c r="F10" s="1843">
        <f t="shared" si="0"/>
        <v>1000</v>
      </c>
      <c r="G10" s="1843">
        <f t="shared" si="0"/>
        <v>-3900</v>
      </c>
      <c r="H10" s="1843">
        <v>500</v>
      </c>
      <c r="I10" s="1843">
        <f t="shared" si="0"/>
        <v>-1163.6000000000004</v>
      </c>
      <c r="L10" s="1899"/>
    </row>
    <row r="11" spans="1:23" s="1885" customFormat="1" ht="17.25" thickBot="1" x14ac:dyDescent="0.35">
      <c r="A11" s="1901"/>
      <c r="B11" s="1902"/>
      <c r="C11" s="1850"/>
      <c r="D11" s="1850"/>
      <c r="E11" s="1850"/>
      <c r="F11" s="1850"/>
      <c r="G11" s="1850"/>
      <c r="H11" s="1850"/>
      <c r="I11" s="1850"/>
      <c r="L11" s="1903"/>
    </row>
    <row r="12" spans="1:23" s="1904" customFormat="1" ht="15.75" x14ac:dyDescent="0.3">
      <c r="A12" s="1854" t="s">
        <v>574</v>
      </c>
      <c r="C12" s="1885"/>
    </row>
    <row r="13" spans="1:23" s="1904" customFormat="1" ht="15.75" x14ac:dyDescent="0.3">
      <c r="A13" s="1854" t="s">
        <v>3387</v>
      </c>
      <c r="C13" s="1885"/>
    </row>
    <row r="15" spans="1:23" s="1884" customFormat="1" ht="17.25" x14ac:dyDescent="0.3">
      <c r="A15" s="1819" t="s">
        <v>3404</v>
      </c>
      <c r="B15" s="1819"/>
    </row>
    <row r="16" spans="1:23" s="1885" customFormat="1" thickBot="1" x14ac:dyDescent="0.35">
      <c r="A16" s="1824"/>
      <c r="B16" s="1824"/>
      <c r="C16" s="1876"/>
      <c r="K16" s="1905"/>
      <c r="O16" s="1905" t="s">
        <v>29</v>
      </c>
      <c r="P16" s="1886"/>
    </row>
    <row r="17" spans="1:15" ht="17.25" thickBot="1" x14ac:dyDescent="0.35">
      <c r="A17" s="3809"/>
      <c r="B17" s="3810"/>
      <c r="C17" s="1834">
        <v>43891</v>
      </c>
      <c r="D17" s="1834">
        <v>43922</v>
      </c>
      <c r="E17" s="1834">
        <v>43952</v>
      </c>
      <c r="F17" s="1834">
        <v>43983</v>
      </c>
      <c r="G17" s="1834">
        <v>44013</v>
      </c>
      <c r="H17" s="1834">
        <v>44044</v>
      </c>
      <c r="I17" s="1834">
        <v>44075</v>
      </c>
      <c r="J17" s="1834">
        <v>44105</v>
      </c>
      <c r="K17" s="1834">
        <v>44136</v>
      </c>
      <c r="L17" s="1834">
        <v>44166</v>
      </c>
      <c r="M17" s="1834">
        <v>44197</v>
      </c>
      <c r="N17" s="1834">
        <v>44228</v>
      </c>
      <c r="O17" s="1834">
        <v>44256</v>
      </c>
    </row>
    <row r="18" spans="1:15" s="1885" customFormat="1" x14ac:dyDescent="0.3">
      <c r="A18" s="1906"/>
      <c r="B18" s="1907"/>
      <c r="C18" s="1864"/>
      <c r="D18" s="1864"/>
      <c r="E18" s="1864"/>
      <c r="F18" s="1908"/>
      <c r="G18" s="1864"/>
      <c r="H18" s="1864"/>
      <c r="I18" s="1864"/>
      <c r="J18" s="1908"/>
      <c r="K18" s="1908"/>
      <c r="L18" s="1908"/>
      <c r="M18" s="1908"/>
      <c r="N18" s="1908"/>
      <c r="O18" s="1908"/>
    </row>
    <row r="19" spans="1:15" s="1885" customFormat="1" x14ac:dyDescent="0.3">
      <c r="A19" s="1865">
        <v>1</v>
      </c>
      <c r="B19" s="1890" t="s">
        <v>3389</v>
      </c>
      <c r="C19" s="1909">
        <v>5000</v>
      </c>
      <c r="D19" s="1910" t="s">
        <v>367</v>
      </c>
      <c r="E19" s="1910" t="s">
        <v>367</v>
      </c>
      <c r="F19" s="1910" t="s">
        <v>367</v>
      </c>
      <c r="G19" s="1910" t="s">
        <v>367</v>
      </c>
      <c r="H19" s="1910">
        <v>3500</v>
      </c>
      <c r="I19" s="1910">
        <v>13500</v>
      </c>
      <c r="J19" s="1910" t="s">
        <v>367</v>
      </c>
      <c r="K19" s="1910" t="s">
        <v>367</v>
      </c>
      <c r="L19" s="1910">
        <v>5000</v>
      </c>
      <c r="M19" s="1910">
        <v>6000</v>
      </c>
      <c r="N19" s="1910">
        <v>1000</v>
      </c>
      <c r="O19" s="1910">
        <v>7000</v>
      </c>
    </row>
    <row r="20" spans="1:15" s="1885" customFormat="1" x14ac:dyDescent="0.3">
      <c r="A20" s="1868"/>
      <c r="B20" s="1836"/>
      <c r="C20" s="1877"/>
      <c r="D20" s="1911"/>
      <c r="E20" s="1911"/>
      <c r="F20" s="1911"/>
      <c r="G20" s="1911"/>
      <c r="H20" s="1911"/>
      <c r="I20" s="1911"/>
      <c r="J20" s="1911"/>
      <c r="K20" s="1911"/>
      <c r="L20" s="1911"/>
      <c r="M20" s="1911"/>
      <c r="N20" s="1911"/>
      <c r="O20" s="1911"/>
    </row>
    <row r="21" spans="1:15" s="1885" customFormat="1" x14ac:dyDescent="0.3">
      <c r="A21" s="1865">
        <v>2</v>
      </c>
      <c r="B21" s="1836" t="s">
        <v>3390</v>
      </c>
      <c r="C21" s="1912">
        <v>13100</v>
      </c>
      <c r="D21" s="1912" t="s">
        <v>367</v>
      </c>
      <c r="E21" s="1913" t="s">
        <v>367</v>
      </c>
      <c r="F21" s="1913" t="s">
        <v>367</v>
      </c>
      <c r="G21" s="1913" t="s">
        <v>367</v>
      </c>
      <c r="H21" s="1913">
        <v>11197.5</v>
      </c>
      <c r="I21" s="1913">
        <v>36400</v>
      </c>
      <c r="J21" s="1913" t="s">
        <v>367</v>
      </c>
      <c r="K21" s="1913" t="s">
        <v>367</v>
      </c>
      <c r="L21" s="1913">
        <v>19300</v>
      </c>
      <c r="M21" s="1913">
        <f>SUM(M22:M24)</f>
        <v>19700</v>
      </c>
      <c r="N21" s="1913">
        <f>SUM(N22:N24)</f>
        <v>3300</v>
      </c>
      <c r="O21" s="1913">
        <f>SUM(O22:O24)</f>
        <v>19400</v>
      </c>
    </row>
    <row r="22" spans="1:15" s="1885" customFormat="1" x14ac:dyDescent="0.3">
      <c r="A22" s="1868"/>
      <c r="B22" s="1879" t="s">
        <v>3391</v>
      </c>
      <c r="C22" s="1914">
        <v>5000</v>
      </c>
      <c r="D22" s="1914" t="s">
        <v>367</v>
      </c>
      <c r="E22" s="1915" t="s">
        <v>367</v>
      </c>
      <c r="F22" s="1915" t="s">
        <v>367</v>
      </c>
      <c r="G22" s="1915" t="s">
        <v>367</v>
      </c>
      <c r="H22" s="1915" t="s">
        <v>367</v>
      </c>
      <c r="I22" s="1915" t="s">
        <v>367</v>
      </c>
      <c r="J22" s="1915" t="s">
        <v>367</v>
      </c>
      <c r="K22" s="1915" t="s">
        <v>367</v>
      </c>
      <c r="L22" s="1915">
        <v>8000</v>
      </c>
      <c r="M22" s="1915">
        <v>8000</v>
      </c>
      <c r="N22" s="1913" t="s">
        <v>367</v>
      </c>
      <c r="O22" s="1915">
        <v>8200</v>
      </c>
    </row>
    <row r="23" spans="1:15" s="1885" customFormat="1" x14ac:dyDescent="0.3">
      <c r="A23" s="1868"/>
      <c r="B23" s="1836" t="s">
        <v>3393</v>
      </c>
      <c r="C23" s="1914">
        <v>0</v>
      </c>
      <c r="D23" s="1915" t="s">
        <v>367</v>
      </c>
      <c r="E23" s="1915" t="s">
        <v>367</v>
      </c>
      <c r="F23" s="1915" t="s">
        <v>367</v>
      </c>
      <c r="G23" s="1915" t="s">
        <v>367</v>
      </c>
      <c r="H23" s="1915" t="s">
        <v>367</v>
      </c>
      <c r="I23" s="1915" t="s">
        <v>367</v>
      </c>
      <c r="J23" s="1915" t="s">
        <v>367</v>
      </c>
      <c r="K23" s="1915" t="s">
        <v>367</v>
      </c>
      <c r="L23" s="1915">
        <v>7800</v>
      </c>
      <c r="M23" s="1915">
        <v>5450</v>
      </c>
      <c r="N23" s="1915">
        <v>1700</v>
      </c>
      <c r="O23" s="1915">
        <v>6850</v>
      </c>
    </row>
    <row r="24" spans="1:15" s="1885" customFormat="1" x14ac:dyDescent="0.3">
      <c r="A24" s="1868"/>
      <c r="B24" s="1836" t="s">
        <v>3394</v>
      </c>
      <c r="C24" s="1914">
        <v>8100</v>
      </c>
      <c r="D24" s="1915" t="s">
        <v>367</v>
      </c>
      <c r="E24" s="1915" t="s">
        <v>367</v>
      </c>
      <c r="F24" s="1915" t="s">
        <v>367</v>
      </c>
      <c r="G24" s="1915" t="s">
        <v>367</v>
      </c>
      <c r="H24" s="1915">
        <v>11197.5</v>
      </c>
      <c r="I24" s="1915">
        <v>36400</v>
      </c>
      <c r="J24" s="1915" t="s">
        <v>367</v>
      </c>
      <c r="K24" s="1915" t="s">
        <v>367</v>
      </c>
      <c r="L24" s="1915">
        <v>3500</v>
      </c>
      <c r="M24" s="1915">
        <v>6250</v>
      </c>
      <c r="N24" s="1915">
        <v>1600</v>
      </c>
      <c r="O24" s="1915">
        <v>4350</v>
      </c>
    </row>
    <row r="25" spans="1:15" s="1885" customFormat="1" x14ac:dyDescent="0.3">
      <c r="A25" s="1865">
        <v>3</v>
      </c>
      <c r="B25" s="1879" t="s">
        <v>3395</v>
      </c>
      <c r="C25" s="1912">
        <v>5000</v>
      </c>
      <c r="D25" s="1913" t="s">
        <v>367</v>
      </c>
      <c r="E25" s="1913" t="s">
        <v>367</v>
      </c>
      <c r="F25" s="1913" t="s">
        <v>367</v>
      </c>
      <c r="G25" s="1913" t="s">
        <v>367</v>
      </c>
      <c r="H25" s="1913">
        <v>7347.5</v>
      </c>
      <c r="I25" s="1913">
        <v>17552.5</v>
      </c>
      <c r="J25" s="1913" t="s">
        <v>367</v>
      </c>
      <c r="K25" s="1913" t="s">
        <v>367</v>
      </c>
      <c r="L25" s="1913">
        <v>12200</v>
      </c>
      <c r="M25" s="1913">
        <f>SUM(M26:M28)</f>
        <v>6800</v>
      </c>
      <c r="N25" s="1913">
        <f>SUM(N26:N28)</f>
        <v>1000</v>
      </c>
      <c r="O25" s="1913">
        <f>SUM(O26:O28)</f>
        <v>7000</v>
      </c>
    </row>
    <row r="26" spans="1:15" s="1885" customFormat="1" x14ac:dyDescent="0.3">
      <c r="A26" s="1868"/>
      <c r="B26" s="1879" t="s">
        <v>3391</v>
      </c>
      <c r="C26" s="1914">
        <v>1936.4</v>
      </c>
      <c r="D26" s="1914" t="s">
        <v>367</v>
      </c>
      <c r="E26" s="1915" t="s">
        <v>367</v>
      </c>
      <c r="F26" s="1915" t="s">
        <v>367</v>
      </c>
      <c r="G26" s="1915" t="s">
        <v>367</v>
      </c>
      <c r="H26" s="1915" t="s">
        <v>367</v>
      </c>
      <c r="I26" s="1915" t="s">
        <v>367</v>
      </c>
      <c r="J26" s="1915" t="s">
        <v>367</v>
      </c>
      <c r="K26" s="1915" t="s">
        <v>367</v>
      </c>
      <c r="L26" s="1915">
        <v>5100</v>
      </c>
      <c r="M26" s="1915">
        <v>2944.4</v>
      </c>
      <c r="N26" s="1913" t="s">
        <v>367</v>
      </c>
      <c r="O26" s="1915">
        <v>2613.5</v>
      </c>
    </row>
    <row r="27" spans="1:15" s="1885" customFormat="1" x14ac:dyDescent="0.3">
      <c r="A27" s="1868"/>
      <c r="B27" s="1836" t="s">
        <v>3393</v>
      </c>
      <c r="C27" s="1914">
        <v>0</v>
      </c>
      <c r="D27" s="1915" t="s">
        <v>367</v>
      </c>
      <c r="E27" s="1915" t="s">
        <v>367</v>
      </c>
      <c r="F27" s="1915" t="s">
        <v>367</v>
      </c>
      <c r="G27" s="1915" t="s">
        <v>367</v>
      </c>
      <c r="H27" s="1915" t="s">
        <v>367</v>
      </c>
      <c r="I27" s="1915" t="s">
        <v>367</v>
      </c>
      <c r="J27" s="1915" t="s">
        <v>367</v>
      </c>
      <c r="K27" s="1915" t="s">
        <v>367</v>
      </c>
      <c r="L27" s="1915">
        <v>4600</v>
      </c>
      <c r="M27" s="1915">
        <v>1532.5</v>
      </c>
      <c r="N27" s="1915">
        <v>515.20000000000005</v>
      </c>
      <c r="O27" s="1915">
        <v>2856.2</v>
      </c>
    </row>
    <row r="28" spans="1:15" s="1885" customFormat="1" x14ac:dyDescent="0.3">
      <c r="A28" s="1868"/>
      <c r="B28" s="1836" t="s">
        <v>3394</v>
      </c>
      <c r="C28" s="1914">
        <v>3063.6</v>
      </c>
      <c r="D28" s="1915" t="s">
        <v>367</v>
      </c>
      <c r="E28" s="1915" t="s">
        <v>367</v>
      </c>
      <c r="F28" s="1915" t="s">
        <v>367</v>
      </c>
      <c r="G28" s="1915" t="s">
        <v>367</v>
      </c>
      <c r="H28" s="1915">
        <v>7347.5</v>
      </c>
      <c r="I28" s="1915">
        <v>17552.5</v>
      </c>
      <c r="J28" s="1915" t="s">
        <v>367</v>
      </c>
      <c r="K28" s="1915" t="s">
        <v>367</v>
      </c>
      <c r="L28" s="1915">
        <v>2500</v>
      </c>
      <c r="M28" s="1915">
        <v>2323.1</v>
      </c>
      <c r="N28" s="1915">
        <v>484.8</v>
      </c>
      <c r="O28" s="1915">
        <v>1530.3</v>
      </c>
    </row>
    <row r="29" spans="1:15" s="1885" customFormat="1" ht="17.25" thickBot="1" x14ac:dyDescent="0.35">
      <c r="A29" s="1831"/>
      <c r="B29" s="1916"/>
      <c r="C29" s="1883"/>
      <c r="D29" s="1883"/>
      <c r="E29" s="1883"/>
      <c r="F29" s="1872"/>
      <c r="G29" s="1883"/>
      <c r="H29" s="1883"/>
      <c r="I29" s="1883"/>
      <c r="J29" s="1874"/>
      <c r="K29" s="1874"/>
      <c r="L29" s="1874"/>
      <c r="M29" s="1874"/>
      <c r="N29" s="1874"/>
      <c r="O29" s="1874"/>
    </row>
    <row r="30" spans="1:15" s="1917" customFormat="1" ht="15.75" customHeight="1" x14ac:dyDescent="0.25">
      <c r="A30" s="1854" t="s">
        <v>574</v>
      </c>
      <c r="B30" s="1854"/>
    </row>
    <row r="31" spans="1:15" s="1917" customFormat="1" ht="15.75" customHeight="1" x14ac:dyDescent="0.25">
      <c r="A31" s="1854" t="s">
        <v>3396</v>
      </c>
      <c r="B31" s="1854"/>
    </row>
    <row r="32" spans="1:15" s="1917" customFormat="1" ht="15.75" customHeight="1" x14ac:dyDescent="0.25">
      <c r="A32" s="1854" t="s">
        <v>3387</v>
      </c>
      <c r="B32" s="1854"/>
    </row>
    <row r="35" spans="9:9" x14ac:dyDescent="0.3">
      <c r="I35" s="1889" t="s">
        <v>3405</v>
      </c>
    </row>
  </sheetData>
  <mergeCells count="4">
    <mergeCell ref="A3:B3"/>
    <mergeCell ref="C3:G3"/>
    <mergeCell ref="H3:I3"/>
    <mergeCell ref="A17:B17"/>
  </mergeCells>
  <pageMargins left="0.75" right="0.75" top="0.75" bottom="0.75" header="0.31496062992125984" footer="0"/>
  <pageSetup paperSize="9" scale="67"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D0584-6112-4174-ACB7-C7ED8C5512ED}">
  <sheetPr>
    <pageSetUpPr fitToPage="1"/>
  </sheetPr>
  <dimension ref="A1:K17"/>
  <sheetViews>
    <sheetView showGridLines="0" zoomScaleNormal="100" zoomScaleSheetLayoutView="90" workbookViewId="0">
      <pane xSplit="2" ySplit="4" topLeftCell="C5" activePane="bottomRight" state="frozen"/>
      <selection activeCell="A25" sqref="A25"/>
      <selection pane="topRight" activeCell="A25" sqref="A25"/>
      <selection pane="bottomLeft" activeCell="A25" sqref="A25"/>
      <selection pane="bottomRight"/>
    </sheetView>
  </sheetViews>
  <sheetFormatPr defaultRowHeight="16.5" x14ac:dyDescent="0.25"/>
  <cols>
    <col min="1" max="1" width="4" style="1919" customWidth="1"/>
    <col min="2" max="2" width="34.85546875" style="1919" customWidth="1"/>
    <col min="3" max="6" width="14.7109375" style="1919" customWidth="1"/>
    <col min="7" max="7" width="9.28515625" style="1919" bestFit="1" customWidth="1"/>
    <col min="8" max="9" width="9.28515625" style="1919" customWidth="1"/>
    <col min="10" max="10" width="10.28515625" style="1919" customWidth="1"/>
    <col min="11" max="11" width="9.28515625" style="1919" bestFit="1" customWidth="1"/>
    <col min="12" max="247" width="9.140625" style="1919"/>
    <col min="248" max="248" width="3.140625" style="1919" customWidth="1"/>
    <col min="249" max="249" width="47.7109375" style="1919" customWidth="1"/>
    <col min="250" max="250" width="12.28515625" style="1919" customWidth="1"/>
    <col min="251" max="251" width="13.140625" style="1919" customWidth="1"/>
    <col min="252" max="252" width="11.7109375" style="1919" customWidth="1"/>
    <col min="253" max="253" width="12.85546875" style="1919" customWidth="1"/>
    <col min="254" max="254" width="11.5703125" style="1919" customWidth="1"/>
    <col min="255" max="255" width="10.5703125" style="1919" customWidth="1"/>
    <col min="256" max="256" width="11.28515625" style="1919" customWidth="1"/>
    <col min="257" max="258" width="9.85546875" style="1919" customWidth="1"/>
    <col min="259" max="259" width="9.85546875" style="1919" bestFit="1" customWidth="1"/>
    <col min="260" max="260" width="9.140625" style="1919"/>
    <col min="261" max="261" width="9.42578125" style="1919" bestFit="1" customWidth="1"/>
    <col min="262" max="263" width="9.28515625" style="1919" bestFit="1" customWidth="1"/>
    <col min="264" max="266" width="9.28515625" style="1919" customWidth="1"/>
    <col min="267" max="267" width="9.28515625" style="1919" bestFit="1" customWidth="1"/>
    <col min="268" max="503" width="9.140625" style="1919"/>
    <col min="504" max="504" width="3.140625" style="1919" customWidth="1"/>
    <col min="505" max="505" width="47.7109375" style="1919" customWidth="1"/>
    <col min="506" max="506" width="12.28515625" style="1919" customWidth="1"/>
    <col min="507" max="507" width="13.140625" style="1919" customWidth="1"/>
    <col min="508" max="508" width="11.7109375" style="1919" customWidth="1"/>
    <col min="509" max="509" width="12.85546875" style="1919" customWidth="1"/>
    <col min="510" max="510" width="11.5703125" style="1919" customWidth="1"/>
    <col min="511" max="511" width="10.5703125" style="1919" customWidth="1"/>
    <col min="512" max="512" width="11.28515625" style="1919" customWidth="1"/>
    <col min="513" max="514" width="9.85546875" style="1919" customWidth="1"/>
    <col min="515" max="515" width="9.85546875" style="1919" bestFit="1" customWidth="1"/>
    <col min="516" max="516" width="9.140625" style="1919"/>
    <col min="517" max="517" width="9.42578125" style="1919" bestFit="1" customWidth="1"/>
    <col min="518" max="519" width="9.28515625" style="1919" bestFit="1" customWidth="1"/>
    <col min="520" max="522" width="9.28515625" style="1919" customWidth="1"/>
    <col min="523" max="523" width="9.28515625" style="1919" bestFit="1" customWidth="1"/>
    <col min="524" max="759" width="9.140625" style="1919"/>
    <col min="760" max="760" width="3.140625" style="1919" customWidth="1"/>
    <col min="761" max="761" width="47.7109375" style="1919" customWidth="1"/>
    <col min="762" max="762" width="12.28515625" style="1919" customWidth="1"/>
    <col min="763" max="763" width="13.140625" style="1919" customWidth="1"/>
    <col min="764" max="764" width="11.7109375" style="1919" customWidth="1"/>
    <col min="765" max="765" width="12.85546875" style="1919" customWidth="1"/>
    <col min="766" max="766" width="11.5703125" style="1919" customWidth="1"/>
    <col min="767" max="767" width="10.5703125" style="1919" customWidth="1"/>
    <col min="768" max="768" width="11.28515625" style="1919" customWidth="1"/>
    <col min="769" max="770" width="9.85546875" style="1919" customWidth="1"/>
    <col min="771" max="771" width="9.85546875" style="1919" bestFit="1" customWidth="1"/>
    <col min="772" max="772" width="9.140625" style="1919"/>
    <col min="773" max="773" width="9.42578125" style="1919" bestFit="1" customWidth="1"/>
    <col min="774" max="775" width="9.28515625" style="1919" bestFit="1" customWidth="1"/>
    <col min="776" max="778" width="9.28515625" style="1919" customWidth="1"/>
    <col min="779" max="779" width="9.28515625" style="1919" bestFit="1" customWidth="1"/>
    <col min="780" max="1015" width="9.140625" style="1919"/>
    <col min="1016" max="1016" width="3.140625" style="1919" customWidth="1"/>
    <col min="1017" max="1017" width="47.7109375" style="1919" customWidth="1"/>
    <col min="1018" max="1018" width="12.28515625" style="1919" customWidth="1"/>
    <col min="1019" max="1019" width="13.140625" style="1919" customWidth="1"/>
    <col min="1020" max="1020" width="11.7109375" style="1919" customWidth="1"/>
    <col min="1021" max="1021" width="12.85546875" style="1919" customWidth="1"/>
    <col min="1022" max="1022" width="11.5703125" style="1919" customWidth="1"/>
    <col min="1023" max="1023" width="10.5703125" style="1919" customWidth="1"/>
    <col min="1024" max="1024" width="11.28515625" style="1919" customWidth="1"/>
    <col min="1025" max="1026" width="9.85546875" style="1919" customWidth="1"/>
    <col min="1027" max="1027" width="9.85546875" style="1919" bestFit="1" customWidth="1"/>
    <col min="1028" max="1028" width="9.140625" style="1919"/>
    <col min="1029" max="1029" width="9.42578125" style="1919" bestFit="1" customWidth="1"/>
    <col min="1030" max="1031" width="9.28515625" style="1919" bestFit="1" customWidth="1"/>
    <col min="1032" max="1034" width="9.28515625" style="1919" customWidth="1"/>
    <col min="1035" max="1035" width="9.28515625" style="1919" bestFit="1" customWidth="1"/>
    <col min="1036" max="1271" width="9.140625" style="1919"/>
    <col min="1272" max="1272" width="3.140625" style="1919" customWidth="1"/>
    <col min="1273" max="1273" width="47.7109375" style="1919" customWidth="1"/>
    <col min="1274" max="1274" width="12.28515625" style="1919" customWidth="1"/>
    <col min="1275" max="1275" width="13.140625" style="1919" customWidth="1"/>
    <col min="1276" max="1276" width="11.7109375" style="1919" customWidth="1"/>
    <col min="1277" max="1277" width="12.85546875" style="1919" customWidth="1"/>
    <col min="1278" max="1278" width="11.5703125" style="1919" customWidth="1"/>
    <col min="1279" max="1279" width="10.5703125" style="1919" customWidth="1"/>
    <col min="1280" max="1280" width="11.28515625" style="1919" customWidth="1"/>
    <col min="1281" max="1282" width="9.85546875" style="1919" customWidth="1"/>
    <col min="1283" max="1283" width="9.85546875" style="1919" bestFit="1" customWidth="1"/>
    <col min="1284" max="1284" width="9.140625" style="1919"/>
    <col min="1285" max="1285" width="9.42578125" style="1919" bestFit="1" customWidth="1"/>
    <col min="1286" max="1287" width="9.28515625" style="1919" bestFit="1" customWidth="1"/>
    <col min="1288" max="1290" width="9.28515625" style="1919" customWidth="1"/>
    <col min="1291" max="1291" width="9.28515625" style="1919" bestFit="1" customWidth="1"/>
    <col min="1292" max="1527" width="9.140625" style="1919"/>
    <col min="1528" max="1528" width="3.140625" style="1919" customWidth="1"/>
    <col min="1529" max="1529" width="47.7109375" style="1919" customWidth="1"/>
    <col min="1530" max="1530" width="12.28515625" style="1919" customWidth="1"/>
    <col min="1531" max="1531" width="13.140625" style="1919" customWidth="1"/>
    <col min="1532" max="1532" width="11.7109375" style="1919" customWidth="1"/>
    <col min="1533" max="1533" width="12.85546875" style="1919" customWidth="1"/>
    <col min="1534" max="1534" width="11.5703125" style="1919" customWidth="1"/>
    <col min="1535" max="1535" width="10.5703125" style="1919" customWidth="1"/>
    <col min="1536" max="1536" width="11.28515625" style="1919" customWidth="1"/>
    <col min="1537" max="1538" width="9.85546875" style="1919" customWidth="1"/>
    <col min="1539" max="1539" width="9.85546875" style="1919" bestFit="1" customWidth="1"/>
    <col min="1540" max="1540" width="9.140625" style="1919"/>
    <col min="1541" max="1541" width="9.42578125" style="1919" bestFit="1" customWidth="1"/>
    <col min="1542" max="1543" width="9.28515625" style="1919" bestFit="1" customWidth="1"/>
    <col min="1544" max="1546" width="9.28515625" style="1919" customWidth="1"/>
    <col min="1547" max="1547" width="9.28515625" style="1919" bestFit="1" customWidth="1"/>
    <col min="1548" max="1783" width="9.140625" style="1919"/>
    <col min="1784" max="1784" width="3.140625" style="1919" customWidth="1"/>
    <col min="1785" max="1785" width="47.7109375" style="1919" customWidth="1"/>
    <col min="1786" max="1786" width="12.28515625" style="1919" customWidth="1"/>
    <col min="1787" max="1787" width="13.140625" style="1919" customWidth="1"/>
    <col min="1788" max="1788" width="11.7109375" style="1919" customWidth="1"/>
    <col min="1789" max="1789" width="12.85546875" style="1919" customWidth="1"/>
    <col min="1790" max="1790" width="11.5703125" style="1919" customWidth="1"/>
    <col min="1791" max="1791" width="10.5703125" style="1919" customWidth="1"/>
    <col min="1792" max="1792" width="11.28515625" style="1919" customWidth="1"/>
    <col min="1793" max="1794" width="9.85546875" style="1919" customWidth="1"/>
    <col min="1795" max="1795" width="9.85546875" style="1919" bestFit="1" customWidth="1"/>
    <col min="1796" max="1796" width="9.140625" style="1919"/>
    <col min="1797" max="1797" width="9.42578125" style="1919" bestFit="1" customWidth="1"/>
    <col min="1798" max="1799" width="9.28515625" style="1919" bestFit="1" customWidth="1"/>
    <col min="1800" max="1802" width="9.28515625" style="1919" customWidth="1"/>
    <col min="1803" max="1803" width="9.28515625" style="1919" bestFit="1" customWidth="1"/>
    <col min="1804" max="2039" width="9.140625" style="1919"/>
    <col min="2040" max="2040" width="3.140625" style="1919" customWidth="1"/>
    <col min="2041" max="2041" width="47.7109375" style="1919" customWidth="1"/>
    <col min="2042" max="2042" width="12.28515625" style="1919" customWidth="1"/>
    <col min="2043" max="2043" width="13.140625" style="1919" customWidth="1"/>
    <col min="2044" max="2044" width="11.7109375" style="1919" customWidth="1"/>
    <col min="2045" max="2045" width="12.85546875" style="1919" customWidth="1"/>
    <col min="2046" max="2046" width="11.5703125" style="1919" customWidth="1"/>
    <col min="2047" max="2047" width="10.5703125" style="1919" customWidth="1"/>
    <col min="2048" max="2048" width="11.28515625" style="1919" customWidth="1"/>
    <col min="2049" max="2050" width="9.85546875" style="1919" customWidth="1"/>
    <col min="2051" max="2051" width="9.85546875" style="1919" bestFit="1" customWidth="1"/>
    <col min="2052" max="2052" width="9.140625" style="1919"/>
    <col min="2053" max="2053" width="9.42578125" style="1919" bestFit="1" customWidth="1"/>
    <col min="2054" max="2055" width="9.28515625" style="1919" bestFit="1" customWidth="1"/>
    <col min="2056" max="2058" width="9.28515625" style="1919" customWidth="1"/>
    <col min="2059" max="2059" width="9.28515625" style="1919" bestFit="1" customWidth="1"/>
    <col min="2060" max="2295" width="9.140625" style="1919"/>
    <col min="2296" max="2296" width="3.140625" style="1919" customWidth="1"/>
    <col min="2297" max="2297" width="47.7109375" style="1919" customWidth="1"/>
    <col min="2298" max="2298" width="12.28515625" style="1919" customWidth="1"/>
    <col min="2299" max="2299" width="13.140625" style="1919" customWidth="1"/>
    <col min="2300" max="2300" width="11.7109375" style="1919" customWidth="1"/>
    <col min="2301" max="2301" width="12.85546875" style="1919" customWidth="1"/>
    <col min="2302" max="2302" width="11.5703125" style="1919" customWidth="1"/>
    <col min="2303" max="2303" width="10.5703125" style="1919" customWidth="1"/>
    <col min="2304" max="2304" width="11.28515625" style="1919" customWidth="1"/>
    <col min="2305" max="2306" width="9.85546875" style="1919" customWidth="1"/>
    <col min="2307" max="2307" width="9.85546875" style="1919" bestFit="1" customWidth="1"/>
    <col min="2308" max="2308" width="9.140625" style="1919"/>
    <col min="2309" max="2309" width="9.42578125" style="1919" bestFit="1" customWidth="1"/>
    <col min="2310" max="2311" width="9.28515625" style="1919" bestFit="1" customWidth="1"/>
    <col min="2312" max="2314" width="9.28515625" style="1919" customWidth="1"/>
    <col min="2315" max="2315" width="9.28515625" style="1919" bestFit="1" customWidth="1"/>
    <col min="2316" max="2551" width="9.140625" style="1919"/>
    <col min="2552" max="2552" width="3.140625" style="1919" customWidth="1"/>
    <col min="2553" max="2553" width="47.7109375" style="1919" customWidth="1"/>
    <col min="2554" max="2554" width="12.28515625" style="1919" customWidth="1"/>
    <col min="2555" max="2555" width="13.140625" style="1919" customWidth="1"/>
    <col min="2556" max="2556" width="11.7109375" style="1919" customWidth="1"/>
    <col min="2557" max="2557" width="12.85546875" style="1919" customWidth="1"/>
    <col min="2558" max="2558" width="11.5703125" style="1919" customWidth="1"/>
    <col min="2559" max="2559" width="10.5703125" style="1919" customWidth="1"/>
    <col min="2560" max="2560" width="11.28515625" style="1919" customWidth="1"/>
    <col min="2561" max="2562" width="9.85546875" style="1919" customWidth="1"/>
    <col min="2563" max="2563" width="9.85546875" style="1919" bestFit="1" customWidth="1"/>
    <col min="2564" max="2564" width="9.140625" style="1919"/>
    <col min="2565" max="2565" width="9.42578125" style="1919" bestFit="1" customWidth="1"/>
    <col min="2566" max="2567" width="9.28515625" style="1919" bestFit="1" customWidth="1"/>
    <col min="2568" max="2570" width="9.28515625" style="1919" customWidth="1"/>
    <col min="2571" max="2571" width="9.28515625" style="1919" bestFit="1" customWidth="1"/>
    <col min="2572" max="2807" width="9.140625" style="1919"/>
    <col min="2808" max="2808" width="3.140625" style="1919" customWidth="1"/>
    <col min="2809" max="2809" width="47.7109375" style="1919" customWidth="1"/>
    <col min="2810" max="2810" width="12.28515625" style="1919" customWidth="1"/>
    <col min="2811" max="2811" width="13.140625" style="1919" customWidth="1"/>
    <col min="2812" max="2812" width="11.7109375" style="1919" customWidth="1"/>
    <col min="2813" max="2813" width="12.85546875" style="1919" customWidth="1"/>
    <col min="2814" max="2814" width="11.5703125" style="1919" customWidth="1"/>
    <col min="2815" max="2815" width="10.5703125" style="1919" customWidth="1"/>
    <col min="2816" max="2816" width="11.28515625" style="1919" customWidth="1"/>
    <col min="2817" max="2818" width="9.85546875" style="1919" customWidth="1"/>
    <col min="2819" max="2819" width="9.85546875" style="1919" bestFit="1" customWidth="1"/>
    <col min="2820" max="2820" width="9.140625" style="1919"/>
    <col min="2821" max="2821" width="9.42578125" style="1919" bestFit="1" customWidth="1"/>
    <col min="2822" max="2823" width="9.28515625" style="1919" bestFit="1" customWidth="1"/>
    <col min="2824" max="2826" width="9.28515625" style="1919" customWidth="1"/>
    <col min="2827" max="2827" width="9.28515625" style="1919" bestFit="1" customWidth="1"/>
    <col min="2828" max="3063" width="9.140625" style="1919"/>
    <col min="3064" max="3064" width="3.140625" style="1919" customWidth="1"/>
    <col min="3065" max="3065" width="47.7109375" style="1919" customWidth="1"/>
    <col min="3066" max="3066" width="12.28515625" style="1919" customWidth="1"/>
    <col min="3067" max="3067" width="13.140625" style="1919" customWidth="1"/>
    <col min="3068" max="3068" width="11.7109375" style="1919" customWidth="1"/>
    <col min="3069" max="3069" width="12.85546875" style="1919" customWidth="1"/>
    <col min="3070" max="3070" width="11.5703125" style="1919" customWidth="1"/>
    <col min="3071" max="3071" width="10.5703125" style="1919" customWidth="1"/>
    <col min="3072" max="3072" width="11.28515625" style="1919" customWidth="1"/>
    <col min="3073" max="3074" width="9.85546875" style="1919" customWidth="1"/>
    <col min="3075" max="3075" width="9.85546875" style="1919" bestFit="1" customWidth="1"/>
    <col min="3076" max="3076" width="9.140625" style="1919"/>
    <col min="3077" max="3077" width="9.42578125" style="1919" bestFit="1" customWidth="1"/>
    <col min="3078" max="3079" width="9.28515625" style="1919" bestFit="1" customWidth="1"/>
    <col min="3080" max="3082" width="9.28515625" style="1919" customWidth="1"/>
    <col min="3083" max="3083" width="9.28515625" style="1919" bestFit="1" customWidth="1"/>
    <col min="3084" max="3319" width="9.140625" style="1919"/>
    <col min="3320" max="3320" width="3.140625" style="1919" customWidth="1"/>
    <col min="3321" max="3321" width="47.7109375" style="1919" customWidth="1"/>
    <col min="3322" max="3322" width="12.28515625" style="1919" customWidth="1"/>
    <col min="3323" max="3323" width="13.140625" style="1919" customWidth="1"/>
    <col min="3324" max="3324" width="11.7109375" style="1919" customWidth="1"/>
    <col min="3325" max="3325" width="12.85546875" style="1919" customWidth="1"/>
    <col min="3326" max="3326" width="11.5703125" style="1919" customWidth="1"/>
    <col min="3327" max="3327" width="10.5703125" style="1919" customWidth="1"/>
    <col min="3328" max="3328" width="11.28515625" style="1919" customWidth="1"/>
    <col min="3329" max="3330" width="9.85546875" style="1919" customWidth="1"/>
    <col min="3331" max="3331" width="9.85546875" style="1919" bestFit="1" customWidth="1"/>
    <col min="3332" max="3332" width="9.140625" style="1919"/>
    <col min="3333" max="3333" width="9.42578125" style="1919" bestFit="1" customWidth="1"/>
    <col min="3334" max="3335" width="9.28515625" style="1919" bestFit="1" customWidth="1"/>
    <col min="3336" max="3338" width="9.28515625" style="1919" customWidth="1"/>
    <col min="3339" max="3339" width="9.28515625" style="1919" bestFit="1" customWidth="1"/>
    <col min="3340" max="3575" width="9.140625" style="1919"/>
    <col min="3576" max="3576" width="3.140625" style="1919" customWidth="1"/>
    <col min="3577" max="3577" width="47.7109375" style="1919" customWidth="1"/>
    <col min="3578" max="3578" width="12.28515625" style="1919" customWidth="1"/>
    <col min="3579" max="3579" width="13.140625" style="1919" customWidth="1"/>
    <col min="3580" max="3580" width="11.7109375" style="1919" customWidth="1"/>
    <col min="3581" max="3581" width="12.85546875" style="1919" customWidth="1"/>
    <col min="3582" max="3582" width="11.5703125" style="1919" customWidth="1"/>
    <col min="3583" max="3583" width="10.5703125" style="1919" customWidth="1"/>
    <col min="3584" max="3584" width="11.28515625" style="1919" customWidth="1"/>
    <col min="3585" max="3586" width="9.85546875" style="1919" customWidth="1"/>
    <col min="3587" max="3587" width="9.85546875" style="1919" bestFit="1" customWidth="1"/>
    <col min="3588" max="3588" width="9.140625" style="1919"/>
    <col min="3589" max="3589" width="9.42578125" style="1919" bestFit="1" customWidth="1"/>
    <col min="3590" max="3591" width="9.28515625" style="1919" bestFit="1" customWidth="1"/>
    <col min="3592" max="3594" width="9.28515625" style="1919" customWidth="1"/>
    <col min="3595" max="3595" width="9.28515625" style="1919" bestFit="1" customWidth="1"/>
    <col min="3596" max="3831" width="9.140625" style="1919"/>
    <col min="3832" max="3832" width="3.140625" style="1919" customWidth="1"/>
    <col min="3833" max="3833" width="47.7109375" style="1919" customWidth="1"/>
    <col min="3834" max="3834" width="12.28515625" style="1919" customWidth="1"/>
    <col min="3835" max="3835" width="13.140625" style="1919" customWidth="1"/>
    <col min="3836" max="3836" width="11.7109375" style="1919" customWidth="1"/>
    <col min="3837" max="3837" width="12.85546875" style="1919" customWidth="1"/>
    <col min="3838" max="3838" width="11.5703125" style="1919" customWidth="1"/>
    <col min="3839" max="3839" width="10.5703125" style="1919" customWidth="1"/>
    <col min="3840" max="3840" width="11.28515625" style="1919" customWidth="1"/>
    <col min="3841" max="3842" width="9.85546875" style="1919" customWidth="1"/>
    <col min="3843" max="3843" width="9.85546875" style="1919" bestFit="1" customWidth="1"/>
    <col min="3844" max="3844" width="9.140625" style="1919"/>
    <col min="3845" max="3845" width="9.42578125" style="1919" bestFit="1" customWidth="1"/>
    <col min="3846" max="3847" width="9.28515625" style="1919" bestFit="1" customWidth="1"/>
    <col min="3848" max="3850" width="9.28515625" style="1919" customWidth="1"/>
    <col min="3851" max="3851" width="9.28515625" style="1919" bestFit="1" customWidth="1"/>
    <col min="3852" max="4087" width="9.140625" style="1919"/>
    <col min="4088" max="4088" width="3.140625" style="1919" customWidth="1"/>
    <col min="4089" max="4089" width="47.7109375" style="1919" customWidth="1"/>
    <col min="4090" max="4090" width="12.28515625" style="1919" customWidth="1"/>
    <col min="4091" max="4091" width="13.140625" style="1919" customWidth="1"/>
    <col min="4092" max="4092" width="11.7109375" style="1919" customWidth="1"/>
    <col min="4093" max="4093" width="12.85546875" style="1919" customWidth="1"/>
    <col min="4094" max="4094" width="11.5703125" style="1919" customWidth="1"/>
    <col min="4095" max="4095" width="10.5703125" style="1919" customWidth="1"/>
    <col min="4096" max="4096" width="11.28515625" style="1919" customWidth="1"/>
    <col min="4097" max="4098" width="9.85546875" style="1919" customWidth="1"/>
    <col min="4099" max="4099" width="9.85546875" style="1919" bestFit="1" customWidth="1"/>
    <col min="4100" max="4100" width="9.140625" style="1919"/>
    <col min="4101" max="4101" width="9.42578125" style="1919" bestFit="1" customWidth="1"/>
    <col min="4102" max="4103" width="9.28515625" style="1919" bestFit="1" customWidth="1"/>
    <col min="4104" max="4106" width="9.28515625" style="1919" customWidth="1"/>
    <col min="4107" max="4107" width="9.28515625" style="1919" bestFit="1" customWidth="1"/>
    <col min="4108" max="4343" width="9.140625" style="1919"/>
    <col min="4344" max="4344" width="3.140625" style="1919" customWidth="1"/>
    <col min="4345" max="4345" width="47.7109375" style="1919" customWidth="1"/>
    <col min="4346" max="4346" width="12.28515625" style="1919" customWidth="1"/>
    <col min="4347" max="4347" width="13.140625" style="1919" customWidth="1"/>
    <col min="4348" max="4348" width="11.7109375" style="1919" customWidth="1"/>
    <col min="4349" max="4349" width="12.85546875" style="1919" customWidth="1"/>
    <col min="4350" max="4350" width="11.5703125" style="1919" customWidth="1"/>
    <col min="4351" max="4351" width="10.5703125" style="1919" customWidth="1"/>
    <col min="4352" max="4352" width="11.28515625" style="1919" customWidth="1"/>
    <col min="4353" max="4354" width="9.85546875" style="1919" customWidth="1"/>
    <col min="4355" max="4355" width="9.85546875" style="1919" bestFit="1" customWidth="1"/>
    <col min="4356" max="4356" width="9.140625" style="1919"/>
    <col min="4357" max="4357" width="9.42578125" style="1919" bestFit="1" customWidth="1"/>
    <col min="4358" max="4359" width="9.28515625" style="1919" bestFit="1" customWidth="1"/>
    <col min="4360" max="4362" width="9.28515625" style="1919" customWidth="1"/>
    <col min="4363" max="4363" width="9.28515625" style="1919" bestFit="1" customWidth="1"/>
    <col min="4364" max="4599" width="9.140625" style="1919"/>
    <col min="4600" max="4600" width="3.140625" style="1919" customWidth="1"/>
    <col min="4601" max="4601" width="47.7109375" style="1919" customWidth="1"/>
    <col min="4602" max="4602" width="12.28515625" style="1919" customWidth="1"/>
    <col min="4603" max="4603" width="13.140625" style="1919" customWidth="1"/>
    <col min="4604" max="4604" width="11.7109375" style="1919" customWidth="1"/>
    <col min="4605" max="4605" width="12.85546875" style="1919" customWidth="1"/>
    <col min="4606" max="4606" width="11.5703125" style="1919" customWidth="1"/>
    <col min="4607" max="4607" width="10.5703125" style="1919" customWidth="1"/>
    <col min="4608" max="4608" width="11.28515625" style="1919" customWidth="1"/>
    <col min="4609" max="4610" width="9.85546875" style="1919" customWidth="1"/>
    <col min="4611" max="4611" width="9.85546875" style="1919" bestFit="1" customWidth="1"/>
    <col min="4612" max="4612" width="9.140625" style="1919"/>
    <col min="4613" max="4613" width="9.42578125" style="1919" bestFit="1" customWidth="1"/>
    <col min="4614" max="4615" width="9.28515625" style="1919" bestFit="1" customWidth="1"/>
    <col min="4616" max="4618" width="9.28515625" style="1919" customWidth="1"/>
    <col min="4619" max="4619" width="9.28515625" style="1919" bestFit="1" customWidth="1"/>
    <col min="4620" max="4855" width="9.140625" style="1919"/>
    <col min="4856" max="4856" width="3.140625" style="1919" customWidth="1"/>
    <col min="4857" max="4857" width="47.7109375" style="1919" customWidth="1"/>
    <col min="4858" max="4858" width="12.28515625" style="1919" customWidth="1"/>
    <col min="4859" max="4859" width="13.140625" style="1919" customWidth="1"/>
    <col min="4860" max="4860" width="11.7109375" style="1919" customWidth="1"/>
    <col min="4861" max="4861" width="12.85546875" style="1919" customWidth="1"/>
    <col min="4862" max="4862" width="11.5703125" style="1919" customWidth="1"/>
    <col min="4863" max="4863" width="10.5703125" style="1919" customWidth="1"/>
    <col min="4864" max="4864" width="11.28515625" style="1919" customWidth="1"/>
    <col min="4865" max="4866" width="9.85546875" style="1919" customWidth="1"/>
    <col min="4867" max="4867" width="9.85546875" style="1919" bestFit="1" customWidth="1"/>
    <col min="4868" max="4868" width="9.140625" style="1919"/>
    <col min="4869" max="4869" width="9.42578125" style="1919" bestFit="1" customWidth="1"/>
    <col min="4870" max="4871" width="9.28515625" style="1919" bestFit="1" customWidth="1"/>
    <col min="4872" max="4874" width="9.28515625" style="1919" customWidth="1"/>
    <col min="4875" max="4875" width="9.28515625" style="1919" bestFit="1" customWidth="1"/>
    <col min="4876" max="5111" width="9.140625" style="1919"/>
    <col min="5112" max="5112" width="3.140625" style="1919" customWidth="1"/>
    <col min="5113" max="5113" width="47.7109375" style="1919" customWidth="1"/>
    <col min="5114" max="5114" width="12.28515625" style="1919" customWidth="1"/>
    <col min="5115" max="5115" width="13.140625" style="1919" customWidth="1"/>
    <col min="5116" max="5116" width="11.7109375" style="1919" customWidth="1"/>
    <col min="5117" max="5117" width="12.85546875" style="1919" customWidth="1"/>
    <col min="5118" max="5118" width="11.5703125" style="1919" customWidth="1"/>
    <col min="5119" max="5119" width="10.5703125" style="1919" customWidth="1"/>
    <col min="5120" max="5120" width="11.28515625" style="1919" customWidth="1"/>
    <col min="5121" max="5122" width="9.85546875" style="1919" customWidth="1"/>
    <col min="5123" max="5123" width="9.85546875" style="1919" bestFit="1" customWidth="1"/>
    <col min="5124" max="5124" width="9.140625" style="1919"/>
    <col min="5125" max="5125" width="9.42578125" style="1919" bestFit="1" customWidth="1"/>
    <col min="5126" max="5127" width="9.28515625" style="1919" bestFit="1" customWidth="1"/>
    <col min="5128" max="5130" width="9.28515625" style="1919" customWidth="1"/>
    <col min="5131" max="5131" width="9.28515625" style="1919" bestFit="1" customWidth="1"/>
    <col min="5132" max="5367" width="9.140625" style="1919"/>
    <col min="5368" max="5368" width="3.140625" style="1919" customWidth="1"/>
    <col min="5369" max="5369" width="47.7109375" style="1919" customWidth="1"/>
    <col min="5370" max="5370" width="12.28515625" style="1919" customWidth="1"/>
    <col min="5371" max="5371" width="13.140625" style="1919" customWidth="1"/>
    <col min="5372" max="5372" width="11.7109375" style="1919" customWidth="1"/>
    <col min="5373" max="5373" width="12.85546875" style="1919" customWidth="1"/>
    <col min="5374" max="5374" width="11.5703125" style="1919" customWidth="1"/>
    <col min="5375" max="5375" width="10.5703125" style="1919" customWidth="1"/>
    <col min="5376" max="5376" width="11.28515625" style="1919" customWidth="1"/>
    <col min="5377" max="5378" width="9.85546875" style="1919" customWidth="1"/>
    <col min="5379" max="5379" width="9.85546875" style="1919" bestFit="1" customWidth="1"/>
    <col min="5380" max="5380" width="9.140625" style="1919"/>
    <col min="5381" max="5381" width="9.42578125" style="1919" bestFit="1" customWidth="1"/>
    <col min="5382" max="5383" width="9.28515625" style="1919" bestFit="1" customWidth="1"/>
    <col min="5384" max="5386" width="9.28515625" style="1919" customWidth="1"/>
    <col min="5387" max="5387" width="9.28515625" style="1919" bestFit="1" customWidth="1"/>
    <col min="5388" max="5623" width="9.140625" style="1919"/>
    <col min="5624" max="5624" width="3.140625" style="1919" customWidth="1"/>
    <col min="5625" max="5625" width="47.7109375" style="1919" customWidth="1"/>
    <col min="5626" max="5626" width="12.28515625" style="1919" customWidth="1"/>
    <col min="5627" max="5627" width="13.140625" style="1919" customWidth="1"/>
    <col min="5628" max="5628" width="11.7109375" style="1919" customWidth="1"/>
    <col min="5629" max="5629" width="12.85546875" style="1919" customWidth="1"/>
    <col min="5630" max="5630" width="11.5703125" style="1919" customWidth="1"/>
    <col min="5631" max="5631" width="10.5703125" style="1919" customWidth="1"/>
    <col min="5632" max="5632" width="11.28515625" style="1919" customWidth="1"/>
    <col min="5633" max="5634" width="9.85546875" style="1919" customWidth="1"/>
    <col min="5635" max="5635" width="9.85546875" style="1919" bestFit="1" customWidth="1"/>
    <col min="5636" max="5636" width="9.140625" style="1919"/>
    <col min="5637" max="5637" width="9.42578125" style="1919" bestFit="1" customWidth="1"/>
    <col min="5638" max="5639" width="9.28515625" style="1919" bestFit="1" customWidth="1"/>
    <col min="5640" max="5642" width="9.28515625" style="1919" customWidth="1"/>
    <col min="5643" max="5643" width="9.28515625" style="1919" bestFit="1" customWidth="1"/>
    <col min="5644" max="5879" width="9.140625" style="1919"/>
    <col min="5880" max="5880" width="3.140625" style="1919" customWidth="1"/>
    <col min="5881" max="5881" width="47.7109375" style="1919" customWidth="1"/>
    <col min="5882" max="5882" width="12.28515625" style="1919" customWidth="1"/>
    <col min="5883" max="5883" width="13.140625" style="1919" customWidth="1"/>
    <col min="5884" max="5884" width="11.7109375" style="1919" customWidth="1"/>
    <col min="5885" max="5885" width="12.85546875" style="1919" customWidth="1"/>
    <col min="5886" max="5886" width="11.5703125" style="1919" customWidth="1"/>
    <col min="5887" max="5887" width="10.5703125" style="1919" customWidth="1"/>
    <col min="5888" max="5888" width="11.28515625" style="1919" customWidth="1"/>
    <col min="5889" max="5890" width="9.85546875" style="1919" customWidth="1"/>
    <col min="5891" max="5891" width="9.85546875" style="1919" bestFit="1" customWidth="1"/>
    <col min="5892" max="5892" width="9.140625" style="1919"/>
    <col min="5893" max="5893" width="9.42578125" style="1919" bestFit="1" customWidth="1"/>
    <col min="5894" max="5895" width="9.28515625" style="1919" bestFit="1" customWidth="1"/>
    <col min="5896" max="5898" width="9.28515625" style="1919" customWidth="1"/>
    <col min="5899" max="5899" width="9.28515625" style="1919" bestFit="1" customWidth="1"/>
    <col min="5900" max="6135" width="9.140625" style="1919"/>
    <col min="6136" max="6136" width="3.140625" style="1919" customWidth="1"/>
    <col min="6137" max="6137" width="47.7109375" style="1919" customWidth="1"/>
    <col min="6138" max="6138" width="12.28515625" style="1919" customWidth="1"/>
    <col min="6139" max="6139" width="13.140625" style="1919" customWidth="1"/>
    <col min="6140" max="6140" width="11.7109375" style="1919" customWidth="1"/>
    <col min="6141" max="6141" width="12.85546875" style="1919" customWidth="1"/>
    <col min="6142" max="6142" width="11.5703125" style="1919" customWidth="1"/>
    <col min="6143" max="6143" width="10.5703125" style="1919" customWidth="1"/>
    <col min="6144" max="6144" width="11.28515625" style="1919" customWidth="1"/>
    <col min="6145" max="6146" width="9.85546875" style="1919" customWidth="1"/>
    <col min="6147" max="6147" width="9.85546875" style="1919" bestFit="1" customWidth="1"/>
    <col min="6148" max="6148" width="9.140625" style="1919"/>
    <col min="6149" max="6149" width="9.42578125" style="1919" bestFit="1" customWidth="1"/>
    <col min="6150" max="6151" width="9.28515625" style="1919" bestFit="1" customWidth="1"/>
    <col min="6152" max="6154" width="9.28515625" style="1919" customWidth="1"/>
    <col min="6155" max="6155" width="9.28515625" style="1919" bestFit="1" customWidth="1"/>
    <col min="6156" max="6391" width="9.140625" style="1919"/>
    <col min="6392" max="6392" width="3.140625" style="1919" customWidth="1"/>
    <col min="6393" max="6393" width="47.7109375" style="1919" customWidth="1"/>
    <col min="6394" max="6394" width="12.28515625" style="1919" customWidth="1"/>
    <col min="6395" max="6395" width="13.140625" style="1919" customWidth="1"/>
    <col min="6396" max="6396" width="11.7109375" style="1919" customWidth="1"/>
    <col min="6397" max="6397" width="12.85546875" style="1919" customWidth="1"/>
    <col min="6398" max="6398" width="11.5703125" style="1919" customWidth="1"/>
    <col min="6399" max="6399" width="10.5703125" style="1919" customWidth="1"/>
    <col min="6400" max="6400" width="11.28515625" style="1919" customWidth="1"/>
    <col min="6401" max="6402" width="9.85546875" style="1919" customWidth="1"/>
    <col min="6403" max="6403" width="9.85546875" style="1919" bestFit="1" customWidth="1"/>
    <col min="6404" max="6404" width="9.140625" style="1919"/>
    <col min="6405" max="6405" width="9.42578125" style="1919" bestFit="1" customWidth="1"/>
    <col min="6406" max="6407" width="9.28515625" style="1919" bestFit="1" customWidth="1"/>
    <col min="6408" max="6410" width="9.28515625" style="1919" customWidth="1"/>
    <col min="6411" max="6411" width="9.28515625" style="1919" bestFit="1" customWidth="1"/>
    <col min="6412" max="6647" width="9.140625" style="1919"/>
    <col min="6648" max="6648" width="3.140625" style="1919" customWidth="1"/>
    <col min="6649" max="6649" width="47.7109375" style="1919" customWidth="1"/>
    <col min="6650" max="6650" width="12.28515625" style="1919" customWidth="1"/>
    <col min="6651" max="6651" width="13.140625" style="1919" customWidth="1"/>
    <col min="6652" max="6652" width="11.7109375" style="1919" customWidth="1"/>
    <col min="6653" max="6653" width="12.85546875" style="1919" customWidth="1"/>
    <col min="6654" max="6654" width="11.5703125" style="1919" customWidth="1"/>
    <col min="6655" max="6655" width="10.5703125" style="1919" customWidth="1"/>
    <col min="6656" max="6656" width="11.28515625" style="1919" customWidth="1"/>
    <col min="6657" max="6658" width="9.85546875" style="1919" customWidth="1"/>
    <col min="6659" max="6659" width="9.85546875" style="1919" bestFit="1" customWidth="1"/>
    <col min="6660" max="6660" width="9.140625" style="1919"/>
    <col min="6661" max="6661" width="9.42578125" style="1919" bestFit="1" customWidth="1"/>
    <col min="6662" max="6663" width="9.28515625" style="1919" bestFit="1" customWidth="1"/>
    <col min="6664" max="6666" width="9.28515625" style="1919" customWidth="1"/>
    <col min="6667" max="6667" width="9.28515625" style="1919" bestFit="1" customWidth="1"/>
    <col min="6668" max="6903" width="9.140625" style="1919"/>
    <col min="6904" max="6904" width="3.140625" style="1919" customWidth="1"/>
    <col min="6905" max="6905" width="47.7109375" style="1919" customWidth="1"/>
    <col min="6906" max="6906" width="12.28515625" style="1919" customWidth="1"/>
    <col min="6907" max="6907" width="13.140625" style="1919" customWidth="1"/>
    <col min="6908" max="6908" width="11.7109375" style="1919" customWidth="1"/>
    <col min="6909" max="6909" width="12.85546875" style="1919" customWidth="1"/>
    <col min="6910" max="6910" width="11.5703125" style="1919" customWidth="1"/>
    <col min="6911" max="6911" width="10.5703125" style="1919" customWidth="1"/>
    <col min="6912" max="6912" width="11.28515625" style="1919" customWidth="1"/>
    <col min="6913" max="6914" width="9.85546875" style="1919" customWidth="1"/>
    <col min="6915" max="6915" width="9.85546875" style="1919" bestFit="1" customWidth="1"/>
    <col min="6916" max="6916" width="9.140625" style="1919"/>
    <col min="6917" max="6917" width="9.42578125" style="1919" bestFit="1" customWidth="1"/>
    <col min="6918" max="6919" width="9.28515625" style="1919" bestFit="1" customWidth="1"/>
    <col min="6920" max="6922" width="9.28515625" style="1919" customWidth="1"/>
    <col min="6923" max="6923" width="9.28515625" style="1919" bestFit="1" customWidth="1"/>
    <col min="6924" max="7159" width="9.140625" style="1919"/>
    <col min="7160" max="7160" width="3.140625" style="1919" customWidth="1"/>
    <col min="7161" max="7161" width="47.7109375" style="1919" customWidth="1"/>
    <col min="7162" max="7162" width="12.28515625" style="1919" customWidth="1"/>
    <col min="7163" max="7163" width="13.140625" style="1919" customWidth="1"/>
    <col min="7164" max="7164" width="11.7109375" style="1919" customWidth="1"/>
    <col min="7165" max="7165" width="12.85546875" style="1919" customWidth="1"/>
    <col min="7166" max="7166" width="11.5703125" style="1919" customWidth="1"/>
    <col min="7167" max="7167" width="10.5703125" style="1919" customWidth="1"/>
    <col min="7168" max="7168" width="11.28515625" style="1919" customWidth="1"/>
    <col min="7169" max="7170" width="9.85546875" style="1919" customWidth="1"/>
    <col min="7171" max="7171" width="9.85546875" style="1919" bestFit="1" customWidth="1"/>
    <col min="7172" max="7172" width="9.140625" style="1919"/>
    <col min="7173" max="7173" width="9.42578125" style="1919" bestFit="1" customWidth="1"/>
    <col min="7174" max="7175" width="9.28515625" style="1919" bestFit="1" customWidth="1"/>
    <col min="7176" max="7178" width="9.28515625" style="1919" customWidth="1"/>
    <col min="7179" max="7179" width="9.28515625" style="1919" bestFit="1" customWidth="1"/>
    <col min="7180" max="7415" width="9.140625" style="1919"/>
    <col min="7416" max="7416" width="3.140625" style="1919" customWidth="1"/>
    <col min="7417" max="7417" width="47.7109375" style="1919" customWidth="1"/>
    <col min="7418" max="7418" width="12.28515625" style="1919" customWidth="1"/>
    <col min="7419" max="7419" width="13.140625" style="1919" customWidth="1"/>
    <col min="7420" max="7420" width="11.7109375" style="1919" customWidth="1"/>
    <col min="7421" max="7421" width="12.85546875" style="1919" customWidth="1"/>
    <col min="7422" max="7422" width="11.5703125" style="1919" customWidth="1"/>
    <col min="7423" max="7423" width="10.5703125" style="1919" customWidth="1"/>
    <col min="7424" max="7424" width="11.28515625" style="1919" customWidth="1"/>
    <col min="7425" max="7426" width="9.85546875" style="1919" customWidth="1"/>
    <col min="7427" max="7427" width="9.85546875" style="1919" bestFit="1" customWidth="1"/>
    <col min="7428" max="7428" width="9.140625" style="1919"/>
    <col min="7429" max="7429" width="9.42578125" style="1919" bestFit="1" customWidth="1"/>
    <col min="7430" max="7431" width="9.28515625" style="1919" bestFit="1" customWidth="1"/>
    <col min="7432" max="7434" width="9.28515625" style="1919" customWidth="1"/>
    <col min="7435" max="7435" width="9.28515625" style="1919" bestFit="1" customWidth="1"/>
    <col min="7436" max="7671" width="9.140625" style="1919"/>
    <col min="7672" max="7672" width="3.140625" style="1919" customWidth="1"/>
    <col min="7673" max="7673" width="47.7109375" style="1919" customWidth="1"/>
    <col min="7674" max="7674" width="12.28515625" style="1919" customWidth="1"/>
    <col min="7675" max="7675" width="13.140625" style="1919" customWidth="1"/>
    <col min="7676" max="7676" width="11.7109375" style="1919" customWidth="1"/>
    <col min="7677" max="7677" width="12.85546875" style="1919" customWidth="1"/>
    <col min="7678" max="7678" width="11.5703125" style="1919" customWidth="1"/>
    <col min="7679" max="7679" width="10.5703125" style="1919" customWidth="1"/>
    <col min="7680" max="7680" width="11.28515625" style="1919" customWidth="1"/>
    <col min="7681" max="7682" width="9.85546875" style="1919" customWidth="1"/>
    <col min="7683" max="7683" width="9.85546875" style="1919" bestFit="1" customWidth="1"/>
    <col min="7684" max="7684" width="9.140625" style="1919"/>
    <col min="7685" max="7685" width="9.42578125" style="1919" bestFit="1" customWidth="1"/>
    <col min="7686" max="7687" width="9.28515625" style="1919" bestFit="1" customWidth="1"/>
    <col min="7688" max="7690" width="9.28515625" style="1919" customWidth="1"/>
    <col min="7691" max="7691" width="9.28515625" style="1919" bestFit="1" customWidth="1"/>
    <col min="7692" max="7927" width="9.140625" style="1919"/>
    <col min="7928" max="7928" width="3.140625" style="1919" customWidth="1"/>
    <col min="7929" max="7929" width="47.7109375" style="1919" customWidth="1"/>
    <col min="7930" max="7930" width="12.28515625" style="1919" customWidth="1"/>
    <col min="7931" max="7931" width="13.140625" style="1919" customWidth="1"/>
    <col min="7932" max="7932" width="11.7109375" style="1919" customWidth="1"/>
    <col min="7933" max="7933" width="12.85546875" style="1919" customWidth="1"/>
    <col min="7934" max="7934" width="11.5703125" style="1919" customWidth="1"/>
    <col min="7935" max="7935" width="10.5703125" style="1919" customWidth="1"/>
    <col min="7936" max="7936" width="11.28515625" style="1919" customWidth="1"/>
    <col min="7937" max="7938" width="9.85546875" style="1919" customWidth="1"/>
    <col min="7939" max="7939" width="9.85546875" style="1919" bestFit="1" customWidth="1"/>
    <col min="7940" max="7940" width="9.140625" style="1919"/>
    <col min="7941" max="7941" width="9.42578125" style="1919" bestFit="1" customWidth="1"/>
    <col min="7942" max="7943" width="9.28515625" style="1919" bestFit="1" customWidth="1"/>
    <col min="7944" max="7946" width="9.28515625" style="1919" customWidth="1"/>
    <col min="7947" max="7947" width="9.28515625" style="1919" bestFit="1" customWidth="1"/>
    <col min="7948" max="8183" width="9.140625" style="1919"/>
    <col min="8184" max="8184" width="3.140625" style="1919" customWidth="1"/>
    <col min="8185" max="8185" width="47.7109375" style="1919" customWidth="1"/>
    <col min="8186" max="8186" width="12.28515625" style="1919" customWidth="1"/>
    <col min="8187" max="8187" width="13.140625" style="1919" customWidth="1"/>
    <col min="8188" max="8188" width="11.7109375" style="1919" customWidth="1"/>
    <col min="8189" max="8189" width="12.85546875" style="1919" customWidth="1"/>
    <col min="8190" max="8190" width="11.5703125" style="1919" customWidth="1"/>
    <col min="8191" max="8191" width="10.5703125" style="1919" customWidth="1"/>
    <col min="8192" max="8192" width="11.28515625" style="1919" customWidth="1"/>
    <col min="8193" max="8194" width="9.85546875" style="1919" customWidth="1"/>
    <col min="8195" max="8195" width="9.85546875" style="1919" bestFit="1" customWidth="1"/>
    <col min="8196" max="8196" width="9.140625" style="1919"/>
    <col min="8197" max="8197" width="9.42578125" style="1919" bestFit="1" customWidth="1"/>
    <col min="8198" max="8199" width="9.28515625" style="1919" bestFit="1" customWidth="1"/>
    <col min="8200" max="8202" width="9.28515625" style="1919" customWidth="1"/>
    <col min="8203" max="8203" width="9.28515625" style="1919" bestFit="1" customWidth="1"/>
    <col min="8204" max="8439" width="9.140625" style="1919"/>
    <col min="8440" max="8440" width="3.140625" style="1919" customWidth="1"/>
    <col min="8441" max="8441" width="47.7109375" style="1919" customWidth="1"/>
    <col min="8442" max="8442" width="12.28515625" style="1919" customWidth="1"/>
    <col min="8443" max="8443" width="13.140625" style="1919" customWidth="1"/>
    <col min="8444" max="8444" width="11.7109375" style="1919" customWidth="1"/>
    <col min="8445" max="8445" width="12.85546875" style="1919" customWidth="1"/>
    <col min="8446" max="8446" width="11.5703125" style="1919" customWidth="1"/>
    <col min="8447" max="8447" width="10.5703125" style="1919" customWidth="1"/>
    <col min="8448" max="8448" width="11.28515625" style="1919" customWidth="1"/>
    <col min="8449" max="8450" width="9.85546875" style="1919" customWidth="1"/>
    <col min="8451" max="8451" width="9.85546875" style="1919" bestFit="1" customWidth="1"/>
    <col min="8452" max="8452" width="9.140625" style="1919"/>
    <col min="8453" max="8453" width="9.42578125" style="1919" bestFit="1" customWidth="1"/>
    <col min="8454" max="8455" width="9.28515625" style="1919" bestFit="1" customWidth="1"/>
    <col min="8456" max="8458" width="9.28515625" style="1919" customWidth="1"/>
    <col min="8459" max="8459" width="9.28515625" style="1919" bestFit="1" customWidth="1"/>
    <col min="8460" max="8695" width="9.140625" style="1919"/>
    <col min="8696" max="8696" width="3.140625" style="1919" customWidth="1"/>
    <col min="8697" max="8697" width="47.7109375" style="1919" customWidth="1"/>
    <col min="8698" max="8698" width="12.28515625" style="1919" customWidth="1"/>
    <col min="8699" max="8699" width="13.140625" style="1919" customWidth="1"/>
    <col min="8700" max="8700" width="11.7109375" style="1919" customWidth="1"/>
    <col min="8701" max="8701" width="12.85546875" style="1919" customWidth="1"/>
    <col min="8702" max="8702" width="11.5703125" style="1919" customWidth="1"/>
    <col min="8703" max="8703" width="10.5703125" style="1919" customWidth="1"/>
    <col min="8704" max="8704" width="11.28515625" style="1919" customWidth="1"/>
    <col min="8705" max="8706" width="9.85546875" style="1919" customWidth="1"/>
    <col min="8707" max="8707" width="9.85546875" style="1919" bestFit="1" customWidth="1"/>
    <col min="8708" max="8708" width="9.140625" style="1919"/>
    <col min="8709" max="8709" width="9.42578125" style="1919" bestFit="1" customWidth="1"/>
    <col min="8710" max="8711" width="9.28515625" style="1919" bestFit="1" customWidth="1"/>
    <col min="8712" max="8714" width="9.28515625" style="1919" customWidth="1"/>
    <col min="8715" max="8715" width="9.28515625" style="1919" bestFit="1" customWidth="1"/>
    <col min="8716" max="8951" width="9.140625" style="1919"/>
    <col min="8952" max="8952" width="3.140625" style="1919" customWidth="1"/>
    <col min="8953" max="8953" width="47.7109375" style="1919" customWidth="1"/>
    <col min="8954" max="8954" width="12.28515625" style="1919" customWidth="1"/>
    <col min="8955" max="8955" width="13.140625" style="1919" customWidth="1"/>
    <col min="8956" max="8956" width="11.7109375" style="1919" customWidth="1"/>
    <col min="8957" max="8957" width="12.85546875" style="1919" customWidth="1"/>
    <col min="8958" max="8958" width="11.5703125" style="1919" customWidth="1"/>
    <col min="8959" max="8959" width="10.5703125" style="1919" customWidth="1"/>
    <col min="8960" max="8960" width="11.28515625" style="1919" customWidth="1"/>
    <col min="8961" max="8962" width="9.85546875" style="1919" customWidth="1"/>
    <col min="8963" max="8963" width="9.85546875" style="1919" bestFit="1" customWidth="1"/>
    <col min="8964" max="8964" width="9.140625" style="1919"/>
    <col min="8965" max="8965" width="9.42578125" style="1919" bestFit="1" customWidth="1"/>
    <col min="8966" max="8967" width="9.28515625" style="1919" bestFit="1" customWidth="1"/>
    <col min="8968" max="8970" width="9.28515625" style="1919" customWidth="1"/>
    <col min="8971" max="8971" width="9.28515625" style="1919" bestFit="1" customWidth="1"/>
    <col min="8972" max="9207" width="9.140625" style="1919"/>
    <col min="9208" max="9208" width="3.140625" style="1919" customWidth="1"/>
    <col min="9209" max="9209" width="47.7109375" style="1919" customWidth="1"/>
    <col min="9210" max="9210" width="12.28515625" style="1919" customWidth="1"/>
    <col min="9211" max="9211" width="13.140625" style="1919" customWidth="1"/>
    <col min="9212" max="9212" width="11.7109375" style="1919" customWidth="1"/>
    <col min="9213" max="9213" width="12.85546875" style="1919" customWidth="1"/>
    <col min="9214" max="9214" width="11.5703125" style="1919" customWidth="1"/>
    <col min="9215" max="9215" width="10.5703125" style="1919" customWidth="1"/>
    <col min="9216" max="9216" width="11.28515625" style="1919" customWidth="1"/>
    <col min="9217" max="9218" width="9.85546875" style="1919" customWidth="1"/>
    <col min="9219" max="9219" width="9.85546875" style="1919" bestFit="1" customWidth="1"/>
    <col min="9220" max="9220" width="9.140625" style="1919"/>
    <col min="9221" max="9221" width="9.42578125" style="1919" bestFit="1" customWidth="1"/>
    <col min="9222" max="9223" width="9.28515625" style="1919" bestFit="1" customWidth="1"/>
    <col min="9224" max="9226" width="9.28515625" style="1919" customWidth="1"/>
    <col min="9227" max="9227" width="9.28515625" style="1919" bestFit="1" customWidth="1"/>
    <col min="9228" max="9463" width="9.140625" style="1919"/>
    <col min="9464" max="9464" width="3.140625" style="1919" customWidth="1"/>
    <col min="9465" max="9465" width="47.7109375" style="1919" customWidth="1"/>
    <col min="9466" max="9466" width="12.28515625" style="1919" customWidth="1"/>
    <col min="9467" max="9467" width="13.140625" style="1919" customWidth="1"/>
    <col min="9468" max="9468" width="11.7109375" style="1919" customWidth="1"/>
    <col min="9469" max="9469" width="12.85546875" style="1919" customWidth="1"/>
    <col min="9470" max="9470" width="11.5703125" style="1919" customWidth="1"/>
    <col min="9471" max="9471" width="10.5703125" style="1919" customWidth="1"/>
    <col min="9472" max="9472" width="11.28515625" style="1919" customWidth="1"/>
    <col min="9473" max="9474" width="9.85546875" style="1919" customWidth="1"/>
    <col min="9475" max="9475" width="9.85546875" style="1919" bestFit="1" customWidth="1"/>
    <col min="9476" max="9476" width="9.140625" style="1919"/>
    <col min="9477" max="9477" width="9.42578125" style="1919" bestFit="1" customWidth="1"/>
    <col min="9478" max="9479" width="9.28515625" style="1919" bestFit="1" customWidth="1"/>
    <col min="9480" max="9482" width="9.28515625" style="1919" customWidth="1"/>
    <col min="9483" max="9483" width="9.28515625" style="1919" bestFit="1" customWidth="1"/>
    <col min="9484" max="9719" width="9.140625" style="1919"/>
    <col min="9720" max="9720" width="3.140625" style="1919" customWidth="1"/>
    <col min="9721" max="9721" width="47.7109375" style="1919" customWidth="1"/>
    <col min="9722" max="9722" width="12.28515625" style="1919" customWidth="1"/>
    <col min="9723" max="9723" width="13.140625" style="1919" customWidth="1"/>
    <col min="9724" max="9724" width="11.7109375" style="1919" customWidth="1"/>
    <col min="9725" max="9725" width="12.85546875" style="1919" customWidth="1"/>
    <col min="9726" max="9726" width="11.5703125" style="1919" customWidth="1"/>
    <col min="9727" max="9727" width="10.5703125" style="1919" customWidth="1"/>
    <col min="9728" max="9728" width="11.28515625" style="1919" customWidth="1"/>
    <col min="9729" max="9730" width="9.85546875" style="1919" customWidth="1"/>
    <col min="9731" max="9731" width="9.85546875" style="1919" bestFit="1" customWidth="1"/>
    <col min="9732" max="9732" width="9.140625" style="1919"/>
    <col min="9733" max="9733" width="9.42578125" style="1919" bestFit="1" customWidth="1"/>
    <col min="9734" max="9735" width="9.28515625" style="1919" bestFit="1" customWidth="1"/>
    <col min="9736" max="9738" width="9.28515625" style="1919" customWidth="1"/>
    <col min="9739" max="9739" width="9.28515625" style="1919" bestFit="1" customWidth="1"/>
    <col min="9740" max="9975" width="9.140625" style="1919"/>
    <col min="9976" max="9976" width="3.140625" style="1919" customWidth="1"/>
    <col min="9977" max="9977" width="47.7109375" style="1919" customWidth="1"/>
    <col min="9978" max="9978" width="12.28515625" style="1919" customWidth="1"/>
    <col min="9979" max="9979" width="13.140625" style="1919" customWidth="1"/>
    <col min="9980" max="9980" width="11.7109375" style="1919" customWidth="1"/>
    <col min="9981" max="9981" width="12.85546875" style="1919" customWidth="1"/>
    <col min="9982" max="9982" width="11.5703125" style="1919" customWidth="1"/>
    <col min="9983" max="9983" width="10.5703125" style="1919" customWidth="1"/>
    <col min="9984" max="9984" width="11.28515625" style="1919" customWidth="1"/>
    <col min="9985" max="9986" width="9.85546875" style="1919" customWidth="1"/>
    <col min="9987" max="9987" width="9.85546875" style="1919" bestFit="1" customWidth="1"/>
    <col min="9988" max="9988" width="9.140625" style="1919"/>
    <col min="9989" max="9989" width="9.42578125" style="1919" bestFit="1" customWidth="1"/>
    <col min="9990" max="9991" width="9.28515625" style="1919" bestFit="1" customWidth="1"/>
    <col min="9992" max="9994" width="9.28515625" style="1919" customWidth="1"/>
    <col min="9995" max="9995" width="9.28515625" style="1919" bestFit="1" customWidth="1"/>
    <col min="9996" max="10231" width="9.140625" style="1919"/>
    <col min="10232" max="10232" width="3.140625" style="1919" customWidth="1"/>
    <col min="10233" max="10233" width="47.7109375" style="1919" customWidth="1"/>
    <col min="10234" max="10234" width="12.28515625" style="1919" customWidth="1"/>
    <col min="10235" max="10235" width="13.140625" style="1919" customWidth="1"/>
    <col min="10236" max="10236" width="11.7109375" style="1919" customWidth="1"/>
    <col min="10237" max="10237" width="12.85546875" style="1919" customWidth="1"/>
    <col min="10238" max="10238" width="11.5703125" style="1919" customWidth="1"/>
    <col min="10239" max="10239" width="10.5703125" style="1919" customWidth="1"/>
    <col min="10240" max="10240" width="11.28515625" style="1919" customWidth="1"/>
    <col min="10241" max="10242" width="9.85546875" style="1919" customWidth="1"/>
    <col min="10243" max="10243" width="9.85546875" style="1919" bestFit="1" customWidth="1"/>
    <col min="10244" max="10244" width="9.140625" style="1919"/>
    <col min="10245" max="10245" width="9.42578125" style="1919" bestFit="1" customWidth="1"/>
    <col min="10246" max="10247" width="9.28515625" style="1919" bestFit="1" customWidth="1"/>
    <col min="10248" max="10250" width="9.28515625" style="1919" customWidth="1"/>
    <col min="10251" max="10251" width="9.28515625" style="1919" bestFit="1" customWidth="1"/>
    <col min="10252" max="10487" width="9.140625" style="1919"/>
    <col min="10488" max="10488" width="3.140625" style="1919" customWidth="1"/>
    <col min="10489" max="10489" width="47.7109375" style="1919" customWidth="1"/>
    <col min="10490" max="10490" width="12.28515625" style="1919" customWidth="1"/>
    <col min="10491" max="10491" width="13.140625" style="1919" customWidth="1"/>
    <col min="10492" max="10492" width="11.7109375" style="1919" customWidth="1"/>
    <col min="10493" max="10493" width="12.85546875" style="1919" customWidth="1"/>
    <col min="10494" max="10494" width="11.5703125" style="1919" customWidth="1"/>
    <col min="10495" max="10495" width="10.5703125" style="1919" customWidth="1"/>
    <col min="10496" max="10496" width="11.28515625" style="1919" customWidth="1"/>
    <col min="10497" max="10498" width="9.85546875" style="1919" customWidth="1"/>
    <col min="10499" max="10499" width="9.85546875" style="1919" bestFit="1" customWidth="1"/>
    <col min="10500" max="10500" width="9.140625" style="1919"/>
    <col min="10501" max="10501" width="9.42578125" style="1919" bestFit="1" customWidth="1"/>
    <col min="10502" max="10503" width="9.28515625" style="1919" bestFit="1" customWidth="1"/>
    <col min="10504" max="10506" width="9.28515625" style="1919" customWidth="1"/>
    <col min="10507" max="10507" width="9.28515625" style="1919" bestFit="1" customWidth="1"/>
    <col min="10508" max="10743" width="9.140625" style="1919"/>
    <col min="10744" max="10744" width="3.140625" style="1919" customWidth="1"/>
    <col min="10745" max="10745" width="47.7109375" style="1919" customWidth="1"/>
    <col min="10746" max="10746" width="12.28515625" style="1919" customWidth="1"/>
    <col min="10747" max="10747" width="13.140625" style="1919" customWidth="1"/>
    <col min="10748" max="10748" width="11.7109375" style="1919" customWidth="1"/>
    <col min="10749" max="10749" width="12.85546875" style="1919" customWidth="1"/>
    <col min="10750" max="10750" width="11.5703125" style="1919" customWidth="1"/>
    <col min="10751" max="10751" width="10.5703125" style="1919" customWidth="1"/>
    <col min="10752" max="10752" width="11.28515625" style="1919" customWidth="1"/>
    <col min="10753" max="10754" width="9.85546875" style="1919" customWidth="1"/>
    <col min="10755" max="10755" width="9.85546875" style="1919" bestFit="1" customWidth="1"/>
    <col min="10756" max="10756" width="9.140625" style="1919"/>
    <col min="10757" max="10757" width="9.42578125" style="1919" bestFit="1" customWidth="1"/>
    <col min="10758" max="10759" width="9.28515625" style="1919" bestFit="1" customWidth="1"/>
    <col min="10760" max="10762" width="9.28515625" style="1919" customWidth="1"/>
    <col min="10763" max="10763" width="9.28515625" style="1919" bestFit="1" customWidth="1"/>
    <col min="10764" max="10999" width="9.140625" style="1919"/>
    <col min="11000" max="11000" width="3.140625" style="1919" customWidth="1"/>
    <col min="11001" max="11001" width="47.7109375" style="1919" customWidth="1"/>
    <col min="11002" max="11002" width="12.28515625" style="1919" customWidth="1"/>
    <col min="11003" max="11003" width="13.140625" style="1919" customWidth="1"/>
    <col min="11004" max="11004" width="11.7109375" style="1919" customWidth="1"/>
    <col min="11005" max="11005" width="12.85546875" style="1919" customWidth="1"/>
    <col min="11006" max="11006" width="11.5703125" style="1919" customWidth="1"/>
    <col min="11007" max="11007" width="10.5703125" style="1919" customWidth="1"/>
    <col min="11008" max="11008" width="11.28515625" style="1919" customWidth="1"/>
    <col min="11009" max="11010" width="9.85546875" style="1919" customWidth="1"/>
    <col min="11011" max="11011" width="9.85546875" style="1919" bestFit="1" customWidth="1"/>
    <col min="11012" max="11012" width="9.140625" style="1919"/>
    <col min="11013" max="11013" width="9.42578125" style="1919" bestFit="1" customWidth="1"/>
    <col min="11014" max="11015" width="9.28515625" style="1919" bestFit="1" customWidth="1"/>
    <col min="11016" max="11018" width="9.28515625" style="1919" customWidth="1"/>
    <col min="11019" max="11019" width="9.28515625" style="1919" bestFit="1" customWidth="1"/>
    <col min="11020" max="11255" width="9.140625" style="1919"/>
    <col min="11256" max="11256" width="3.140625" style="1919" customWidth="1"/>
    <col min="11257" max="11257" width="47.7109375" style="1919" customWidth="1"/>
    <col min="11258" max="11258" width="12.28515625" style="1919" customWidth="1"/>
    <col min="11259" max="11259" width="13.140625" style="1919" customWidth="1"/>
    <col min="11260" max="11260" width="11.7109375" style="1919" customWidth="1"/>
    <col min="11261" max="11261" width="12.85546875" style="1919" customWidth="1"/>
    <col min="11262" max="11262" width="11.5703125" style="1919" customWidth="1"/>
    <col min="11263" max="11263" width="10.5703125" style="1919" customWidth="1"/>
    <col min="11264" max="11264" width="11.28515625" style="1919" customWidth="1"/>
    <col min="11265" max="11266" width="9.85546875" style="1919" customWidth="1"/>
    <col min="11267" max="11267" width="9.85546875" style="1919" bestFit="1" customWidth="1"/>
    <col min="11268" max="11268" width="9.140625" style="1919"/>
    <col min="11269" max="11269" width="9.42578125" style="1919" bestFit="1" customWidth="1"/>
    <col min="11270" max="11271" width="9.28515625" style="1919" bestFit="1" customWidth="1"/>
    <col min="11272" max="11274" width="9.28515625" style="1919" customWidth="1"/>
    <col min="11275" max="11275" width="9.28515625" style="1919" bestFit="1" customWidth="1"/>
    <col min="11276" max="11511" width="9.140625" style="1919"/>
    <col min="11512" max="11512" width="3.140625" style="1919" customWidth="1"/>
    <col min="11513" max="11513" width="47.7109375" style="1919" customWidth="1"/>
    <col min="11514" max="11514" width="12.28515625" style="1919" customWidth="1"/>
    <col min="11515" max="11515" width="13.140625" style="1919" customWidth="1"/>
    <col min="11516" max="11516" width="11.7109375" style="1919" customWidth="1"/>
    <col min="11517" max="11517" width="12.85546875" style="1919" customWidth="1"/>
    <col min="11518" max="11518" width="11.5703125" style="1919" customWidth="1"/>
    <col min="11519" max="11519" width="10.5703125" style="1919" customWidth="1"/>
    <col min="11520" max="11520" width="11.28515625" style="1919" customWidth="1"/>
    <col min="11521" max="11522" width="9.85546875" style="1919" customWidth="1"/>
    <col min="11523" max="11523" width="9.85546875" style="1919" bestFit="1" customWidth="1"/>
    <col min="11524" max="11524" width="9.140625" style="1919"/>
    <col min="11525" max="11525" width="9.42578125" style="1919" bestFit="1" customWidth="1"/>
    <col min="11526" max="11527" width="9.28515625" style="1919" bestFit="1" customWidth="1"/>
    <col min="11528" max="11530" width="9.28515625" style="1919" customWidth="1"/>
    <col min="11531" max="11531" width="9.28515625" style="1919" bestFit="1" customWidth="1"/>
    <col min="11532" max="11767" width="9.140625" style="1919"/>
    <col min="11768" max="11768" width="3.140625" style="1919" customWidth="1"/>
    <col min="11769" max="11769" width="47.7109375" style="1919" customWidth="1"/>
    <col min="11770" max="11770" width="12.28515625" style="1919" customWidth="1"/>
    <col min="11771" max="11771" width="13.140625" style="1919" customWidth="1"/>
    <col min="11772" max="11772" width="11.7109375" style="1919" customWidth="1"/>
    <col min="11773" max="11773" width="12.85546875" style="1919" customWidth="1"/>
    <col min="11774" max="11774" width="11.5703125" style="1919" customWidth="1"/>
    <col min="11775" max="11775" width="10.5703125" style="1919" customWidth="1"/>
    <col min="11776" max="11776" width="11.28515625" style="1919" customWidth="1"/>
    <col min="11777" max="11778" width="9.85546875" style="1919" customWidth="1"/>
    <col min="11779" max="11779" width="9.85546875" style="1919" bestFit="1" customWidth="1"/>
    <col min="11780" max="11780" width="9.140625" style="1919"/>
    <col min="11781" max="11781" width="9.42578125" style="1919" bestFit="1" customWidth="1"/>
    <col min="11782" max="11783" width="9.28515625" style="1919" bestFit="1" customWidth="1"/>
    <col min="11784" max="11786" width="9.28515625" style="1919" customWidth="1"/>
    <col min="11787" max="11787" width="9.28515625" style="1919" bestFit="1" customWidth="1"/>
    <col min="11788" max="12023" width="9.140625" style="1919"/>
    <col min="12024" max="12024" width="3.140625" style="1919" customWidth="1"/>
    <col min="12025" max="12025" width="47.7109375" style="1919" customWidth="1"/>
    <col min="12026" max="12026" width="12.28515625" style="1919" customWidth="1"/>
    <col min="12027" max="12027" width="13.140625" style="1919" customWidth="1"/>
    <col min="12028" max="12028" width="11.7109375" style="1919" customWidth="1"/>
    <col min="12029" max="12029" width="12.85546875" style="1919" customWidth="1"/>
    <col min="12030" max="12030" width="11.5703125" style="1919" customWidth="1"/>
    <col min="12031" max="12031" width="10.5703125" style="1919" customWidth="1"/>
    <col min="12032" max="12032" width="11.28515625" style="1919" customWidth="1"/>
    <col min="12033" max="12034" width="9.85546875" style="1919" customWidth="1"/>
    <col min="12035" max="12035" width="9.85546875" style="1919" bestFit="1" customWidth="1"/>
    <col min="12036" max="12036" width="9.140625" style="1919"/>
    <col min="12037" max="12037" width="9.42578125" style="1919" bestFit="1" customWidth="1"/>
    <col min="12038" max="12039" width="9.28515625" style="1919" bestFit="1" customWidth="1"/>
    <col min="12040" max="12042" width="9.28515625" style="1919" customWidth="1"/>
    <col min="12043" max="12043" width="9.28515625" style="1919" bestFit="1" customWidth="1"/>
    <col min="12044" max="12279" width="9.140625" style="1919"/>
    <col min="12280" max="12280" width="3.140625" style="1919" customWidth="1"/>
    <col min="12281" max="12281" width="47.7109375" style="1919" customWidth="1"/>
    <col min="12282" max="12282" width="12.28515625" style="1919" customWidth="1"/>
    <col min="12283" max="12283" width="13.140625" style="1919" customWidth="1"/>
    <col min="12284" max="12284" width="11.7109375" style="1919" customWidth="1"/>
    <col min="12285" max="12285" width="12.85546875" style="1919" customWidth="1"/>
    <col min="12286" max="12286" width="11.5703125" style="1919" customWidth="1"/>
    <col min="12287" max="12287" width="10.5703125" style="1919" customWidth="1"/>
    <col min="12288" max="12288" width="11.28515625" style="1919" customWidth="1"/>
    <col min="12289" max="12290" width="9.85546875" style="1919" customWidth="1"/>
    <col min="12291" max="12291" width="9.85546875" style="1919" bestFit="1" customWidth="1"/>
    <col min="12292" max="12292" width="9.140625" style="1919"/>
    <col min="12293" max="12293" width="9.42578125" style="1919" bestFit="1" customWidth="1"/>
    <col min="12294" max="12295" width="9.28515625" style="1919" bestFit="1" customWidth="1"/>
    <col min="12296" max="12298" width="9.28515625" style="1919" customWidth="1"/>
    <col min="12299" max="12299" width="9.28515625" style="1919" bestFit="1" customWidth="1"/>
    <col min="12300" max="12535" width="9.140625" style="1919"/>
    <col min="12536" max="12536" width="3.140625" style="1919" customWidth="1"/>
    <col min="12537" max="12537" width="47.7109375" style="1919" customWidth="1"/>
    <col min="12538" max="12538" width="12.28515625" style="1919" customWidth="1"/>
    <col min="12539" max="12539" width="13.140625" style="1919" customWidth="1"/>
    <col min="12540" max="12540" width="11.7109375" style="1919" customWidth="1"/>
    <col min="12541" max="12541" width="12.85546875" style="1919" customWidth="1"/>
    <col min="12542" max="12542" width="11.5703125" style="1919" customWidth="1"/>
    <col min="12543" max="12543" width="10.5703125" style="1919" customWidth="1"/>
    <col min="12544" max="12544" width="11.28515625" style="1919" customWidth="1"/>
    <col min="12545" max="12546" width="9.85546875" style="1919" customWidth="1"/>
    <col min="12547" max="12547" width="9.85546875" style="1919" bestFit="1" customWidth="1"/>
    <col min="12548" max="12548" width="9.140625" style="1919"/>
    <col min="12549" max="12549" width="9.42578125" style="1919" bestFit="1" customWidth="1"/>
    <col min="12550" max="12551" width="9.28515625" style="1919" bestFit="1" customWidth="1"/>
    <col min="12552" max="12554" width="9.28515625" style="1919" customWidth="1"/>
    <col min="12555" max="12555" width="9.28515625" style="1919" bestFit="1" customWidth="1"/>
    <col min="12556" max="12791" width="9.140625" style="1919"/>
    <col min="12792" max="12792" width="3.140625" style="1919" customWidth="1"/>
    <col min="12793" max="12793" width="47.7109375" style="1919" customWidth="1"/>
    <col min="12794" max="12794" width="12.28515625" style="1919" customWidth="1"/>
    <col min="12795" max="12795" width="13.140625" style="1919" customWidth="1"/>
    <col min="12796" max="12796" width="11.7109375" style="1919" customWidth="1"/>
    <col min="12797" max="12797" width="12.85546875" style="1919" customWidth="1"/>
    <col min="12798" max="12798" width="11.5703125" style="1919" customWidth="1"/>
    <col min="12799" max="12799" width="10.5703125" style="1919" customWidth="1"/>
    <col min="12800" max="12800" width="11.28515625" style="1919" customWidth="1"/>
    <col min="12801" max="12802" width="9.85546875" style="1919" customWidth="1"/>
    <col min="12803" max="12803" width="9.85546875" style="1919" bestFit="1" customWidth="1"/>
    <col min="12804" max="12804" width="9.140625" style="1919"/>
    <col min="12805" max="12805" width="9.42578125" style="1919" bestFit="1" customWidth="1"/>
    <col min="12806" max="12807" width="9.28515625" style="1919" bestFit="1" customWidth="1"/>
    <col min="12808" max="12810" width="9.28515625" style="1919" customWidth="1"/>
    <col min="12811" max="12811" width="9.28515625" style="1919" bestFit="1" customWidth="1"/>
    <col min="12812" max="13047" width="9.140625" style="1919"/>
    <col min="13048" max="13048" width="3.140625" style="1919" customWidth="1"/>
    <col min="13049" max="13049" width="47.7109375" style="1919" customWidth="1"/>
    <col min="13050" max="13050" width="12.28515625" style="1919" customWidth="1"/>
    <col min="13051" max="13051" width="13.140625" style="1919" customWidth="1"/>
    <col min="13052" max="13052" width="11.7109375" style="1919" customWidth="1"/>
    <col min="13053" max="13053" width="12.85546875" style="1919" customWidth="1"/>
    <col min="13054" max="13054" width="11.5703125" style="1919" customWidth="1"/>
    <col min="13055" max="13055" width="10.5703125" style="1919" customWidth="1"/>
    <col min="13056" max="13056" width="11.28515625" style="1919" customWidth="1"/>
    <col min="13057" max="13058" width="9.85546875" style="1919" customWidth="1"/>
    <col min="13059" max="13059" width="9.85546875" style="1919" bestFit="1" customWidth="1"/>
    <col min="13060" max="13060" width="9.140625" style="1919"/>
    <col min="13061" max="13061" width="9.42578125" style="1919" bestFit="1" customWidth="1"/>
    <col min="13062" max="13063" width="9.28515625" style="1919" bestFit="1" customWidth="1"/>
    <col min="13064" max="13066" width="9.28515625" style="1919" customWidth="1"/>
    <col min="13067" max="13067" width="9.28515625" style="1919" bestFit="1" customWidth="1"/>
    <col min="13068" max="13303" width="9.140625" style="1919"/>
    <col min="13304" max="13304" width="3.140625" style="1919" customWidth="1"/>
    <col min="13305" max="13305" width="47.7109375" style="1919" customWidth="1"/>
    <col min="13306" max="13306" width="12.28515625" style="1919" customWidth="1"/>
    <col min="13307" max="13307" width="13.140625" style="1919" customWidth="1"/>
    <col min="13308" max="13308" width="11.7109375" style="1919" customWidth="1"/>
    <col min="13309" max="13309" width="12.85546875" style="1919" customWidth="1"/>
    <col min="13310" max="13310" width="11.5703125" style="1919" customWidth="1"/>
    <col min="13311" max="13311" width="10.5703125" style="1919" customWidth="1"/>
    <col min="13312" max="13312" width="11.28515625" style="1919" customWidth="1"/>
    <col min="13313" max="13314" width="9.85546875" style="1919" customWidth="1"/>
    <col min="13315" max="13315" width="9.85546875" style="1919" bestFit="1" customWidth="1"/>
    <col min="13316" max="13316" width="9.140625" style="1919"/>
    <col min="13317" max="13317" width="9.42578125" style="1919" bestFit="1" customWidth="1"/>
    <col min="13318" max="13319" width="9.28515625" style="1919" bestFit="1" customWidth="1"/>
    <col min="13320" max="13322" width="9.28515625" style="1919" customWidth="1"/>
    <col min="13323" max="13323" width="9.28515625" style="1919" bestFit="1" customWidth="1"/>
    <col min="13324" max="13559" width="9.140625" style="1919"/>
    <col min="13560" max="13560" width="3.140625" style="1919" customWidth="1"/>
    <col min="13561" max="13561" width="47.7109375" style="1919" customWidth="1"/>
    <col min="13562" max="13562" width="12.28515625" style="1919" customWidth="1"/>
    <col min="13563" max="13563" width="13.140625" style="1919" customWidth="1"/>
    <col min="13564" max="13564" width="11.7109375" style="1919" customWidth="1"/>
    <col min="13565" max="13565" width="12.85546875" style="1919" customWidth="1"/>
    <col min="13566" max="13566" width="11.5703125" style="1919" customWidth="1"/>
    <col min="13567" max="13567" width="10.5703125" style="1919" customWidth="1"/>
    <col min="13568" max="13568" width="11.28515625" style="1919" customWidth="1"/>
    <col min="13569" max="13570" width="9.85546875" style="1919" customWidth="1"/>
    <col min="13571" max="13571" width="9.85546875" style="1919" bestFit="1" customWidth="1"/>
    <col min="13572" max="13572" width="9.140625" style="1919"/>
    <col min="13573" max="13573" width="9.42578125" style="1919" bestFit="1" customWidth="1"/>
    <col min="13574" max="13575" width="9.28515625" style="1919" bestFit="1" customWidth="1"/>
    <col min="13576" max="13578" width="9.28515625" style="1919" customWidth="1"/>
    <col min="13579" max="13579" width="9.28515625" style="1919" bestFit="1" customWidth="1"/>
    <col min="13580" max="13815" width="9.140625" style="1919"/>
    <col min="13816" max="13816" width="3.140625" style="1919" customWidth="1"/>
    <col min="13817" max="13817" width="47.7109375" style="1919" customWidth="1"/>
    <col min="13818" max="13818" width="12.28515625" style="1919" customWidth="1"/>
    <col min="13819" max="13819" width="13.140625" style="1919" customWidth="1"/>
    <col min="13820" max="13820" width="11.7109375" style="1919" customWidth="1"/>
    <col min="13821" max="13821" width="12.85546875" style="1919" customWidth="1"/>
    <col min="13822" max="13822" width="11.5703125" style="1919" customWidth="1"/>
    <col min="13823" max="13823" width="10.5703125" style="1919" customWidth="1"/>
    <col min="13824" max="13824" width="11.28515625" style="1919" customWidth="1"/>
    <col min="13825" max="13826" width="9.85546875" style="1919" customWidth="1"/>
    <col min="13827" max="13827" width="9.85546875" style="1919" bestFit="1" customWidth="1"/>
    <col min="13828" max="13828" width="9.140625" style="1919"/>
    <col min="13829" max="13829" width="9.42578125" style="1919" bestFit="1" customWidth="1"/>
    <col min="13830" max="13831" width="9.28515625" style="1919" bestFit="1" customWidth="1"/>
    <col min="13832" max="13834" width="9.28515625" style="1919" customWidth="1"/>
    <col min="13835" max="13835" width="9.28515625" style="1919" bestFit="1" customWidth="1"/>
    <col min="13836" max="14071" width="9.140625" style="1919"/>
    <col min="14072" max="14072" width="3.140625" style="1919" customWidth="1"/>
    <col min="14073" max="14073" width="47.7109375" style="1919" customWidth="1"/>
    <col min="14074" max="14074" width="12.28515625" style="1919" customWidth="1"/>
    <col min="14075" max="14075" width="13.140625" style="1919" customWidth="1"/>
    <col min="14076" max="14076" width="11.7109375" style="1919" customWidth="1"/>
    <col min="14077" max="14077" width="12.85546875" style="1919" customWidth="1"/>
    <col min="14078" max="14078" width="11.5703125" style="1919" customWidth="1"/>
    <col min="14079" max="14079" width="10.5703125" style="1919" customWidth="1"/>
    <col min="14080" max="14080" width="11.28515625" style="1919" customWidth="1"/>
    <col min="14081" max="14082" width="9.85546875" style="1919" customWidth="1"/>
    <col min="14083" max="14083" width="9.85546875" style="1919" bestFit="1" customWidth="1"/>
    <col min="14084" max="14084" width="9.140625" style="1919"/>
    <col min="14085" max="14085" width="9.42578125" style="1919" bestFit="1" customWidth="1"/>
    <col min="14086" max="14087" width="9.28515625" style="1919" bestFit="1" customWidth="1"/>
    <col min="14088" max="14090" width="9.28515625" style="1919" customWidth="1"/>
    <col min="14091" max="14091" width="9.28515625" style="1919" bestFit="1" customWidth="1"/>
    <col min="14092" max="14327" width="9.140625" style="1919"/>
    <col min="14328" max="14328" width="3.140625" style="1919" customWidth="1"/>
    <col min="14329" max="14329" width="47.7109375" style="1919" customWidth="1"/>
    <col min="14330" max="14330" width="12.28515625" style="1919" customWidth="1"/>
    <col min="14331" max="14331" width="13.140625" style="1919" customWidth="1"/>
    <col min="14332" max="14332" width="11.7109375" style="1919" customWidth="1"/>
    <col min="14333" max="14333" width="12.85546875" style="1919" customWidth="1"/>
    <col min="14334" max="14334" width="11.5703125" style="1919" customWidth="1"/>
    <col min="14335" max="14335" width="10.5703125" style="1919" customWidth="1"/>
    <col min="14336" max="14336" width="11.28515625" style="1919" customWidth="1"/>
    <col min="14337" max="14338" width="9.85546875" style="1919" customWidth="1"/>
    <col min="14339" max="14339" width="9.85546875" style="1919" bestFit="1" customWidth="1"/>
    <col min="14340" max="14340" width="9.140625" style="1919"/>
    <col min="14341" max="14341" width="9.42578125" style="1919" bestFit="1" customWidth="1"/>
    <col min="14342" max="14343" width="9.28515625" style="1919" bestFit="1" customWidth="1"/>
    <col min="14344" max="14346" width="9.28515625" style="1919" customWidth="1"/>
    <col min="14347" max="14347" width="9.28515625" style="1919" bestFit="1" customWidth="1"/>
    <col min="14348" max="14583" width="9.140625" style="1919"/>
    <col min="14584" max="14584" width="3.140625" style="1919" customWidth="1"/>
    <col min="14585" max="14585" width="47.7109375" style="1919" customWidth="1"/>
    <col min="14586" max="14586" width="12.28515625" style="1919" customWidth="1"/>
    <col min="14587" max="14587" width="13.140625" style="1919" customWidth="1"/>
    <col min="14588" max="14588" width="11.7109375" style="1919" customWidth="1"/>
    <col min="14589" max="14589" width="12.85546875" style="1919" customWidth="1"/>
    <col min="14590" max="14590" width="11.5703125" style="1919" customWidth="1"/>
    <col min="14591" max="14591" width="10.5703125" style="1919" customWidth="1"/>
    <col min="14592" max="14592" width="11.28515625" style="1919" customWidth="1"/>
    <col min="14593" max="14594" width="9.85546875" style="1919" customWidth="1"/>
    <col min="14595" max="14595" width="9.85546875" style="1919" bestFit="1" customWidth="1"/>
    <col min="14596" max="14596" width="9.140625" style="1919"/>
    <col min="14597" max="14597" width="9.42578125" style="1919" bestFit="1" customWidth="1"/>
    <col min="14598" max="14599" width="9.28515625" style="1919" bestFit="1" customWidth="1"/>
    <col min="14600" max="14602" width="9.28515625" style="1919" customWidth="1"/>
    <col min="14603" max="14603" width="9.28515625" style="1919" bestFit="1" customWidth="1"/>
    <col min="14604" max="14839" width="9.140625" style="1919"/>
    <col min="14840" max="14840" width="3.140625" style="1919" customWidth="1"/>
    <col min="14841" max="14841" width="47.7109375" style="1919" customWidth="1"/>
    <col min="14842" max="14842" width="12.28515625" style="1919" customWidth="1"/>
    <col min="14843" max="14843" width="13.140625" style="1919" customWidth="1"/>
    <col min="14844" max="14844" width="11.7109375" style="1919" customWidth="1"/>
    <col min="14845" max="14845" width="12.85546875" style="1919" customWidth="1"/>
    <col min="14846" max="14846" width="11.5703125" style="1919" customWidth="1"/>
    <col min="14847" max="14847" width="10.5703125" style="1919" customWidth="1"/>
    <col min="14848" max="14848" width="11.28515625" style="1919" customWidth="1"/>
    <col min="14849" max="14850" width="9.85546875" style="1919" customWidth="1"/>
    <col min="14851" max="14851" width="9.85546875" style="1919" bestFit="1" customWidth="1"/>
    <col min="14852" max="14852" width="9.140625" style="1919"/>
    <col min="14853" max="14853" width="9.42578125" style="1919" bestFit="1" customWidth="1"/>
    <col min="14854" max="14855" width="9.28515625" style="1919" bestFit="1" customWidth="1"/>
    <col min="14856" max="14858" width="9.28515625" style="1919" customWidth="1"/>
    <col min="14859" max="14859" width="9.28515625" style="1919" bestFit="1" customWidth="1"/>
    <col min="14860" max="15095" width="9.140625" style="1919"/>
    <col min="15096" max="15096" width="3.140625" style="1919" customWidth="1"/>
    <col min="15097" max="15097" width="47.7109375" style="1919" customWidth="1"/>
    <col min="15098" max="15098" width="12.28515625" style="1919" customWidth="1"/>
    <col min="15099" max="15099" width="13.140625" style="1919" customWidth="1"/>
    <col min="15100" max="15100" width="11.7109375" style="1919" customWidth="1"/>
    <col min="15101" max="15101" width="12.85546875" style="1919" customWidth="1"/>
    <col min="15102" max="15102" width="11.5703125" style="1919" customWidth="1"/>
    <col min="15103" max="15103" width="10.5703125" style="1919" customWidth="1"/>
    <col min="15104" max="15104" width="11.28515625" style="1919" customWidth="1"/>
    <col min="15105" max="15106" width="9.85546875" style="1919" customWidth="1"/>
    <col min="15107" max="15107" width="9.85546875" style="1919" bestFit="1" customWidth="1"/>
    <col min="15108" max="15108" width="9.140625" style="1919"/>
    <col min="15109" max="15109" width="9.42578125" style="1919" bestFit="1" customWidth="1"/>
    <col min="15110" max="15111" width="9.28515625" style="1919" bestFit="1" customWidth="1"/>
    <col min="15112" max="15114" width="9.28515625" style="1919" customWidth="1"/>
    <col min="15115" max="15115" width="9.28515625" style="1919" bestFit="1" customWidth="1"/>
    <col min="15116" max="15351" width="9.140625" style="1919"/>
    <col min="15352" max="15352" width="3.140625" style="1919" customWidth="1"/>
    <col min="15353" max="15353" width="47.7109375" style="1919" customWidth="1"/>
    <col min="15354" max="15354" width="12.28515625" style="1919" customWidth="1"/>
    <col min="15355" max="15355" width="13.140625" style="1919" customWidth="1"/>
    <col min="15356" max="15356" width="11.7109375" style="1919" customWidth="1"/>
    <col min="15357" max="15357" width="12.85546875" style="1919" customWidth="1"/>
    <col min="15358" max="15358" width="11.5703125" style="1919" customWidth="1"/>
    <col min="15359" max="15359" width="10.5703125" style="1919" customWidth="1"/>
    <col min="15360" max="15360" width="11.28515625" style="1919" customWidth="1"/>
    <col min="15361" max="15362" width="9.85546875" style="1919" customWidth="1"/>
    <col min="15363" max="15363" width="9.85546875" style="1919" bestFit="1" customWidth="1"/>
    <col min="15364" max="15364" width="9.140625" style="1919"/>
    <col min="15365" max="15365" width="9.42578125" style="1919" bestFit="1" customWidth="1"/>
    <col min="15366" max="15367" width="9.28515625" style="1919" bestFit="1" customWidth="1"/>
    <col min="15368" max="15370" width="9.28515625" style="1919" customWidth="1"/>
    <col min="15371" max="15371" width="9.28515625" style="1919" bestFit="1" customWidth="1"/>
    <col min="15372" max="15607" width="9.140625" style="1919"/>
    <col min="15608" max="15608" width="3.140625" style="1919" customWidth="1"/>
    <col min="15609" max="15609" width="47.7109375" style="1919" customWidth="1"/>
    <col min="15610" max="15610" width="12.28515625" style="1919" customWidth="1"/>
    <col min="15611" max="15611" width="13.140625" style="1919" customWidth="1"/>
    <col min="15612" max="15612" width="11.7109375" style="1919" customWidth="1"/>
    <col min="15613" max="15613" width="12.85546875" style="1919" customWidth="1"/>
    <col min="15614" max="15614" width="11.5703125" style="1919" customWidth="1"/>
    <col min="15615" max="15615" width="10.5703125" style="1919" customWidth="1"/>
    <col min="15616" max="15616" width="11.28515625" style="1919" customWidth="1"/>
    <col min="15617" max="15618" width="9.85546875" style="1919" customWidth="1"/>
    <col min="15619" max="15619" width="9.85546875" style="1919" bestFit="1" customWidth="1"/>
    <col min="15620" max="15620" width="9.140625" style="1919"/>
    <col min="15621" max="15621" width="9.42578125" style="1919" bestFit="1" customWidth="1"/>
    <col min="15622" max="15623" width="9.28515625" style="1919" bestFit="1" customWidth="1"/>
    <col min="15624" max="15626" width="9.28515625" style="1919" customWidth="1"/>
    <col min="15627" max="15627" width="9.28515625" style="1919" bestFit="1" customWidth="1"/>
    <col min="15628" max="15863" width="9.140625" style="1919"/>
    <col min="15864" max="15864" width="3.140625" style="1919" customWidth="1"/>
    <col min="15865" max="15865" width="47.7109375" style="1919" customWidth="1"/>
    <col min="15866" max="15866" width="12.28515625" style="1919" customWidth="1"/>
    <col min="15867" max="15867" width="13.140625" style="1919" customWidth="1"/>
    <col min="15868" max="15868" width="11.7109375" style="1919" customWidth="1"/>
    <col min="15869" max="15869" width="12.85546875" style="1919" customWidth="1"/>
    <col min="15870" max="15870" width="11.5703125" style="1919" customWidth="1"/>
    <col min="15871" max="15871" width="10.5703125" style="1919" customWidth="1"/>
    <col min="15872" max="15872" width="11.28515625" style="1919" customWidth="1"/>
    <col min="15873" max="15874" width="9.85546875" style="1919" customWidth="1"/>
    <col min="15875" max="15875" width="9.85546875" style="1919" bestFit="1" customWidth="1"/>
    <col min="15876" max="15876" width="9.140625" style="1919"/>
    <col min="15877" max="15877" width="9.42578125" style="1919" bestFit="1" customWidth="1"/>
    <col min="15878" max="15879" width="9.28515625" style="1919" bestFit="1" customWidth="1"/>
    <col min="15880" max="15882" width="9.28515625" style="1919" customWidth="1"/>
    <col min="15883" max="15883" width="9.28515625" style="1919" bestFit="1" customWidth="1"/>
    <col min="15884" max="16119" width="9.140625" style="1919"/>
    <col min="16120" max="16120" width="3.140625" style="1919" customWidth="1"/>
    <col min="16121" max="16121" width="47.7109375" style="1919" customWidth="1"/>
    <col min="16122" max="16122" width="12.28515625" style="1919" customWidth="1"/>
    <col min="16123" max="16123" width="13.140625" style="1919" customWidth="1"/>
    <col min="16124" max="16124" width="11.7109375" style="1919" customWidth="1"/>
    <col min="16125" max="16125" width="12.85546875" style="1919" customWidth="1"/>
    <col min="16126" max="16126" width="11.5703125" style="1919" customWidth="1"/>
    <col min="16127" max="16127" width="10.5703125" style="1919" customWidth="1"/>
    <col min="16128" max="16128" width="11.28515625" style="1919" customWidth="1"/>
    <col min="16129" max="16130" width="9.85546875" style="1919" customWidth="1"/>
    <col min="16131" max="16131" width="9.85546875" style="1919" bestFit="1" customWidth="1"/>
    <col min="16132" max="16132" width="9.140625" style="1919"/>
    <col min="16133" max="16133" width="9.42578125" style="1919" bestFit="1" customWidth="1"/>
    <col min="16134" max="16135" width="9.28515625" style="1919" bestFit="1" customWidth="1"/>
    <col min="16136" max="16138" width="9.28515625" style="1919" customWidth="1"/>
    <col min="16139" max="16139" width="9.28515625" style="1919" bestFit="1" customWidth="1"/>
    <col min="16140" max="16384" width="9.140625" style="1919"/>
  </cols>
  <sheetData>
    <row r="1" spans="1:11" ht="18.75" customHeight="1" x14ac:dyDescent="0.25">
      <c r="A1" s="1918" t="s">
        <v>3406</v>
      </c>
      <c r="B1" s="1918"/>
      <c r="C1" s="1918"/>
      <c r="D1" s="1918"/>
      <c r="E1" s="1918"/>
    </row>
    <row r="2" spans="1:11" ht="17.25" thickBot="1" x14ac:dyDescent="0.3">
      <c r="A2" s="1920"/>
      <c r="B2" s="1921"/>
      <c r="C2" s="1922"/>
      <c r="D2" s="1922"/>
      <c r="E2" s="1922"/>
      <c r="G2" s="1855"/>
    </row>
    <row r="3" spans="1:11" ht="17.25" thickBot="1" x14ac:dyDescent="0.3">
      <c r="A3" s="1923"/>
      <c r="B3" s="1924"/>
      <c r="C3" s="3813" t="s">
        <v>3381</v>
      </c>
      <c r="D3" s="3814"/>
      <c r="E3" s="3814"/>
      <c r="F3" s="3815"/>
      <c r="G3" s="1855"/>
    </row>
    <row r="4" spans="1:11" ht="17.25" thickBot="1" x14ac:dyDescent="0.3">
      <c r="A4" s="1925"/>
      <c r="B4" s="1926"/>
      <c r="C4" s="1927">
        <v>44260</v>
      </c>
      <c r="D4" s="1927">
        <v>44270</v>
      </c>
      <c r="E4" s="1927">
        <v>44274</v>
      </c>
      <c r="F4" s="1927">
        <v>44281</v>
      </c>
    </row>
    <row r="5" spans="1:11" s="1932" customFormat="1" ht="18.75" customHeight="1" x14ac:dyDescent="0.25">
      <c r="A5" s="1928"/>
      <c r="B5" s="1929" t="s">
        <v>3407</v>
      </c>
      <c r="C5" s="1930"/>
      <c r="D5" s="1930"/>
      <c r="E5" s="1931"/>
      <c r="F5" s="1931"/>
    </row>
    <row r="6" spans="1:11" s="1932" customFormat="1" ht="18.75" customHeight="1" x14ac:dyDescent="0.25">
      <c r="A6" s="1933">
        <v>1</v>
      </c>
      <c r="B6" s="1934" t="s">
        <v>3408</v>
      </c>
      <c r="C6" s="1935">
        <v>0.15</v>
      </c>
      <c r="D6" s="1935">
        <v>0.15</v>
      </c>
      <c r="E6" s="1936">
        <v>0.21</v>
      </c>
      <c r="F6" s="1936">
        <v>0.21</v>
      </c>
    </row>
    <row r="7" spans="1:11" s="1932" customFormat="1" ht="18.75" customHeight="1" x14ac:dyDescent="0.25">
      <c r="A7" s="1933">
        <v>2</v>
      </c>
      <c r="B7" s="1934" t="s">
        <v>3409</v>
      </c>
      <c r="C7" s="1935" t="s">
        <v>367</v>
      </c>
      <c r="D7" s="1935" t="s">
        <v>367</v>
      </c>
      <c r="E7" s="1936" t="s">
        <v>367</v>
      </c>
      <c r="F7" s="1936" t="s">
        <v>367</v>
      </c>
    </row>
    <row r="8" spans="1:11" s="1932" customFormat="1" ht="18.75" customHeight="1" x14ac:dyDescent="0.25">
      <c r="A8" s="1933">
        <v>3</v>
      </c>
      <c r="B8" s="1934" t="s">
        <v>3410</v>
      </c>
      <c r="C8" s="1935">
        <v>0.25</v>
      </c>
      <c r="D8" s="1935">
        <v>0.25</v>
      </c>
      <c r="E8" s="1936">
        <v>0.31</v>
      </c>
      <c r="F8" s="1936">
        <v>0.31</v>
      </c>
    </row>
    <row r="9" spans="1:11" s="1932" customFormat="1" ht="18.75" customHeight="1" x14ac:dyDescent="0.25">
      <c r="A9" s="1933">
        <v>4</v>
      </c>
      <c r="B9" s="1934" t="s">
        <v>3411</v>
      </c>
      <c r="C9" s="1935">
        <v>0.33</v>
      </c>
      <c r="D9" s="1935">
        <v>0.4</v>
      </c>
      <c r="E9" s="1936">
        <v>0.43</v>
      </c>
      <c r="F9" s="1936">
        <v>0.45</v>
      </c>
    </row>
    <row r="10" spans="1:11" s="1932" customFormat="1" ht="18.75" customHeight="1" thickBot="1" x14ac:dyDescent="0.3">
      <c r="A10" s="1937"/>
      <c r="B10" s="1938"/>
      <c r="C10" s="1939"/>
      <c r="D10" s="1939"/>
      <c r="E10" s="1940"/>
      <c r="F10" s="1940"/>
    </row>
    <row r="11" spans="1:11" s="1942" customFormat="1" ht="17.25" customHeight="1" x14ac:dyDescent="0.25">
      <c r="A11" s="1854" t="s">
        <v>3396</v>
      </c>
      <c r="B11" s="1941"/>
      <c r="C11" s="1941"/>
      <c r="D11" s="1941"/>
      <c r="E11" s="1941"/>
      <c r="F11" s="1919"/>
      <c r="G11" s="1919"/>
      <c r="H11" s="1919"/>
      <c r="I11" s="1932"/>
      <c r="J11" s="1932"/>
      <c r="K11" s="1932"/>
    </row>
    <row r="12" spans="1:11" s="1942" customFormat="1" ht="18" customHeight="1" x14ac:dyDescent="0.25">
      <c r="A12" s="1943" t="s">
        <v>3387</v>
      </c>
      <c r="B12" s="1944"/>
      <c r="C12" s="1944"/>
      <c r="D12" s="1944"/>
      <c r="E12" s="1944"/>
      <c r="F12" s="1919"/>
      <c r="G12" s="1932"/>
      <c r="H12" s="1932"/>
      <c r="I12" s="1932"/>
      <c r="J12" s="1932"/>
      <c r="K12" s="1932"/>
    </row>
    <row r="13" spans="1:11" ht="17.25" x14ac:dyDescent="0.25">
      <c r="B13" s="1945"/>
      <c r="C13" s="1945"/>
      <c r="D13" s="1945"/>
      <c r="E13" s="1945"/>
    </row>
    <row r="14" spans="1:11" ht="17.25" x14ac:dyDescent="0.25">
      <c r="B14" s="1945"/>
      <c r="C14" s="1945"/>
      <c r="D14" s="1945"/>
      <c r="E14" s="1945"/>
    </row>
    <row r="15" spans="1:11" ht="17.25" x14ac:dyDescent="0.25">
      <c r="B15" s="1945"/>
      <c r="C15" s="1945"/>
      <c r="D15" s="1945"/>
      <c r="E15" s="1945"/>
    </row>
    <row r="16" spans="1:11" ht="17.25" x14ac:dyDescent="0.25">
      <c r="B16" s="1945"/>
      <c r="C16" s="1945"/>
      <c r="D16" s="1945"/>
      <c r="E16" s="1945"/>
    </row>
    <row r="17" spans="2:2" ht="17.25" x14ac:dyDescent="0.25">
      <c r="B17" s="1945"/>
    </row>
  </sheetData>
  <mergeCells count="1">
    <mergeCell ref="C3:F3"/>
  </mergeCells>
  <pageMargins left="0.75" right="0.75" top="0.75" bottom="0.75" header="0.31496062992125984" footer="0"/>
  <pageSetup paperSize="9" scale="95"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A4FFC-9000-4275-9F90-D34B5D28BDF7}">
  <sheetPr>
    <pageSetUpPr fitToPage="1"/>
  </sheetPr>
  <dimension ref="A1:N35"/>
  <sheetViews>
    <sheetView showGridLines="0" zoomScaleNormal="100" zoomScaleSheetLayoutView="100" workbookViewId="0">
      <pane xSplit="2" ySplit="4" topLeftCell="C5" activePane="bottomRight" state="frozen"/>
      <selection activeCell="A25" sqref="A25"/>
      <selection pane="topRight" activeCell="A25" sqref="A25"/>
      <selection pane="bottomLeft" activeCell="A25" sqref="A25"/>
      <selection pane="bottomRight"/>
    </sheetView>
  </sheetViews>
  <sheetFormatPr defaultRowHeight="15" x14ac:dyDescent="0.25"/>
  <cols>
    <col min="1" max="1" width="4.7109375" customWidth="1"/>
    <col min="2" max="2" width="51.42578125" customWidth="1"/>
    <col min="3" max="6" width="15.7109375" style="1972" customWidth="1"/>
    <col min="7" max="8" width="15.85546875" style="1972" customWidth="1"/>
    <col min="9" max="10" width="14.140625" style="1972" customWidth="1"/>
    <col min="11" max="14" width="13.85546875" style="1972" customWidth="1"/>
  </cols>
  <sheetData>
    <row r="1" spans="1:14" s="1948" customFormat="1" ht="17.25" x14ac:dyDescent="0.25">
      <c r="A1" s="1946" t="s">
        <v>3412</v>
      </c>
      <c r="B1" s="1946"/>
      <c r="C1" s="1947"/>
      <c r="D1" s="1947"/>
      <c r="E1" s="1947"/>
      <c r="F1" s="1947"/>
      <c r="G1" s="1947"/>
      <c r="H1" s="1947"/>
      <c r="I1" s="1947"/>
      <c r="J1" s="1947"/>
      <c r="K1" s="1947"/>
      <c r="L1" s="1947"/>
      <c r="M1" s="1947"/>
      <c r="N1" s="1947"/>
    </row>
    <row r="2" spans="1:14" ht="21.75" thickBot="1" x14ac:dyDescent="0.3">
      <c r="A2" s="1949"/>
      <c r="B2" s="1949"/>
      <c r="C2" s="1950"/>
      <c r="D2" s="1951"/>
      <c r="E2" s="1951"/>
      <c r="F2" s="1951"/>
      <c r="G2" s="1950"/>
      <c r="H2" s="1951"/>
      <c r="I2" s="1950"/>
      <c r="J2" s="1951"/>
      <c r="K2" s="1950"/>
      <c r="L2" s="1951"/>
      <c r="M2" s="1950"/>
      <c r="N2" s="1951"/>
    </row>
    <row r="3" spans="1:14" s="1954" customFormat="1" ht="51" customHeight="1" thickBot="1" x14ac:dyDescent="0.3">
      <c r="A3" s="1952"/>
      <c r="B3" s="1953"/>
      <c r="C3" s="3816" t="s">
        <v>3413</v>
      </c>
      <c r="D3" s="3817"/>
      <c r="E3" s="3816" t="s">
        <v>3414</v>
      </c>
      <c r="F3" s="3817"/>
      <c r="G3" s="3816" t="s">
        <v>3415</v>
      </c>
      <c r="H3" s="3817"/>
      <c r="I3" s="3816" t="s">
        <v>3416</v>
      </c>
      <c r="J3" s="3817"/>
      <c r="K3" s="3816" t="s">
        <v>3417</v>
      </c>
      <c r="L3" s="3817"/>
      <c r="M3" s="3816" t="s">
        <v>3418</v>
      </c>
      <c r="N3" s="3817"/>
    </row>
    <row r="4" spans="1:14" s="1954" customFormat="1" ht="33" customHeight="1" thickBot="1" x14ac:dyDescent="0.3">
      <c r="A4" s="1937"/>
      <c r="B4" s="1955"/>
      <c r="C4" s="1956" t="s">
        <v>3419</v>
      </c>
      <c r="D4" s="1956" t="s">
        <v>3420</v>
      </c>
      <c r="E4" s="1956" t="s">
        <v>3421</v>
      </c>
      <c r="F4" s="1956" t="s">
        <v>3422</v>
      </c>
      <c r="G4" s="1956" t="s">
        <v>3423</v>
      </c>
      <c r="H4" s="1956" t="s">
        <v>3424</v>
      </c>
      <c r="I4" s="1957">
        <v>44176</v>
      </c>
      <c r="J4" s="1957">
        <v>44260</v>
      </c>
      <c r="K4" s="1957">
        <v>43903</v>
      </c>
      <c r="L4" s="1957">
        <v>44211</v>
      </c>
      <c r="M4" s="1958">
        <v>43938</v>
      </c>
      <c r="N4" s="1958">
        <v>44232</v>
      </c>
    </row>
    <row r="5" spans="1:14" ht="16.5" x14ac:dyDescent="0.25">
      <c r="A5" s="1933">
        <v>1</v>
      </c>
      <c r="B5" s="1959" t="s">
        <v>3425</v>
      </c>
      <c r="C5" s="1960">
        <v>3500</v>
      </c>
      <c r="D5" s="1960">
        <v>3000</v>
      </c>
      <c r="E5" s="1960">
        <v>1800</v>
      </c>
      <c r="F5" s="1960">
        <v>1800</v>
      </c>
      <c r="G5" s="1960">
        <v>2000</v>
      </c>
      <c r="H5" s="1960">
        <v>2000</v>
      </c>
      <c r="I5" s="1960">
        <v>2000</v>
      </c>
      <c r="J5" s="1960">
        <v>2000</v>
      </c>
      <c r="K5" s="1960">
        <v>1500</v>
      </c>
      <c r="L5" s="1960">
        <v>2000</v>
      </c>
      <c r="M5" s="1961">
        <v>2000</v>
      </c>
      <c r="N5" s="1961">
        <v>2000</v>
      </c>
    </row>
    <row r="6" spans="1:14" ht="16.5" x14ac:dyDescent="0.25">
      <c r="A6" s="1933">
        <v>2</v>
      </c>
      <c r="B6" s="1962" t="s">
        <v>3426</v>
      </c>
      <c r="C6" s="1960">
        <v>8750</v>
      </c>
      <c r="D6" s="1960">
        <v>6100</v>
      </c>
      <c r="E6" s="1960">
        <v>5400</v>
      </c>
      <c r="F6" s="1960">
        <v>4800</v>
      </c>
      <c r="G6" s="1960">
        <v>5200</v>
      </c>
      <c r="H6" s="1960">
        <v>5100</v>
      </c>
      <c r="I6" s="1960">
        <v>5200</v>
      </c>
      <c r="J6" s="1960">
        <v>5500</v>
      </c>
      <c r="K6" s="1960">
        <v>4250</v>
      </c>
      <c r="L6" s="1960">
        <v>5100</v>
      </c>
      <c r="M6" s="1961">
        <v>5100</v>
      </c>
      <c r="N6" s="1961">
        <v>5200</v>
      </c>
    </row>
    <row r="7" spans="1:14" ht="16.5" x14ac:dyDescent="0.25">
      <c r="A7" s="1933">
        <v>3</v>
      </c>
      <c r="B7" s="1962" t="s">
        <v>3427</v>
      </c>
      <c r="C7" s="1960">
        <v>3500</v>
      </c>
      <c r="D7" s="1960">
        <v>3700</v>
      </c>
      <c r="E7" s="1960">
        <v>1800</v>
      </c>
      <c r="F7" s="1960">
        <v>1800</v>
      </c>
      <c r="G7" s="1960">
        <v>2000</v>
      </c>
      <c r="H7" s="1960">
        <v>2000</v>
      </c>
      <c r="I7" s="1960">
        <v>2000</v>
      </c>
      <c r="J7" s="1960">
        <v>2000</v>
      </c>
      <c r="K7" s="1960">
        <v>1500</v>
      </c>
      <c r="L7" s="1960">
        <v>2000</v>
      </c>
      <c r="M7" s="1961">
        <v>2000</v>
      </c>
      <c r="N7" s="1961">
        <v>2000</v>
      </c>
    </row>
    <row r="8" spans="1:14" ht="16.5" x14ac:dyDescent="0.25">
      <c r="A8" s="1933">
        <v>4</v>
      </c>
      <c r="B8" s="1963" t="s">
        <v>3428</v>
      </c>
      <c r="C8" s="1964">
        <v>0.72</v>
      </c>
      <c r="D8" s="1964">
        <v>0.72</v>
      </c>
      <c r="E8" s="1964">
        <v>0.8</v>
      </c>
      <c r="F8" s="1964">
        <v>0.8</v>
      </c>
      <c r="G8" s="1964">
        <v>1.22</v>
      </c>
      <c r="H8" s="1964">
        <v>1.52</v>
      </c>
      <c r="I8" s="1964">
        <v>1.35</v>
      </c>
      <c r="J8" s="1964">
        <v>2.23</v>
      </c>
      <c r="K8" s="1964">
        <v>3.79</v>
      </c>
      <c r="L8" s="1964">
        <v>1.74</v>
      </c>
      <c r="M8" s="1965">
        <v>3.1</v>
      </c>
      <c r="N8" s="1965">
        <v>2.85</v>
      </c>
    </row>
    <row r="9" spans="1:14" ht="16.5" x14ac:dyDescent="0.25">
      <c r="A9" s="1933">
        <v>5</v>
      </c>
      <c r="B9" s="1962" t="s">
        <v>3429</v>
      </c>
      <c r="C9" s="1964">
        <v>0.72</v>
      </c>
      <c r="D9" s="1964">
        <v>1.6</v>
      </c>
      <c r="E9" s="1964">
        <v>1</v>
      </c>
      <c r="F9" s="1964">
        <v>1.24</v>
      </c>
      <c r="G9" s="1964">
        <v>1.25</v>
      </c>
      <c r="H9" s="1964">
        <v>1.68</v>
      </c>
      <c r="I9" s="1964">
        <v>1.35</v>
      </c>
      <c r="J9" s="1964">
        <v>2.5299999999999998</v>
      </c>
      <c r="K9" s="1964">
        <v>3.79</v>
      </c>
      <c r="L9" s="1964">
        <v>2.19</v>
      </c>
      <c r="M9" s="1965">
        <v>3.24</v>
      </c>
      <c r="N9" s="1965">
        <v>3.02</v>
      </c>
    </row>
    <row r="10" spans="1:14" ht="16.5" x14ac:dyDescent="0.25">
      <c r="A10" s="1933">
        <v>6</v>
      </c>
      <c r="B10" s="1962" t="s">
        <v>3430</v>
      </c>
      <c r="C10" s="1964">
        <v>0.72</v>
      </c>
      <c r="D10" s="1964">
        <v>1.54</v>
      </c>
      <c r="E10" s="1964">
        <v>0.94</v>
      </c>
      <c r="F10" s="1964">
        <v>1.1599999999999999</v>
      </c>
      <c r="G10" s="1964">
        <v>1.25</v>
      </c>
      <c r="H10" s="1964">
        <v>1.62</v>
      </c>
      <c r="I10" s="1964">
        <v>1.35</v>
      </c>
      <c r="J10" s="1964">
        <v>2.41</v>
      </c>
      <c r="K10" s="1964">
        <v>3.79</v>
      </c>
      <c r="L10" s="1964">
        <v>1.86</v>
      </c>
      <c r="M10" s="1965">
        <v>3.17</v>
      </c>
      <c r="N10" s="1965">
        <v>2.98</v>
      </c>
    </row>
    <row r="11" spans="1:14" ht="16.5" x14ac:dyDescent="0.25">
      <c r="A11" s="1933">
        <v>7</v>
      </c>
      <c r="B11" s="1962" t="s">
        <v>3431</v>
      </c>
      <c r="C11" s="1966">
        <v>100</v>
      </c>
      <c r="D11" s="1966">
        <v>98.421000000000006</v>
      </c>
      <c r="E11" s="1966">
        <v>99.587000000000003</v>
      </c>
      <c r="F11" s="1966">
        <v>98.968000000000004</v>
      </c>
      <c r="G11" s="1966">
        <v>99.855999999999995</v>
      </c>
      <c r="H11" s="1966">
        <v>99.522000000000006</v>
      </c>
      <c r="I11" s="1966">
        <v>100</v>
      </c>
      <c r="J11" s="1966">
        <v>98.409000000000006</v>
      </c>
      <c r="K11" s="1966">
        <v>100</v>
      </c>
      <c r="L11" s="1966">
        <v>98.436000000000007</v>
      </c>
      <c r="M11" s="1967">
        <v>98.968999999999994</v>
      </c>
      <c r="N11" s="1967">
        <v>98.052000000000007</v>
      </c>
    </row>
    <row r="12" spans="1:14" ht="17.25" thickBot="1" x14ac:dyDescent="0.3">
      <c r="A12" s="1968"/>
      <c r="B12" s="1926"/>
      <c r="C12" s="1969"/>
      <c r="D12" s="1969"/>
      <c r="E12" s="1969"/>
      <c r="F12" s="1969"/>
      <c r="G12" s="1969"/>
      <c r="H12" s="1969"/>
      <c r="I12" s="1969"/>
      <c r="J12" s="1969"/>
      <c r="K12" s="1969"/>
      <c r="L12" s="1969"/>
      <c r="M12" s="1969"/>
      <c r="N12" s="1970"/>
    </row>
    <row r="13" spans="1:14" ht="15.75" x14ac:dyDescent="0.25">
      <c r="A13" s="1971"/>
      <c r="B13" s="1971"/>
      <c r="C13" s="1971"/>
      <c r="D13" s="1971"/>
      <c r="E13" s="1971"/>
      <c r="F13" s="1971"/>
      <c r="G13" s="1971"/>
      <c r="H13" s="1971"/>
      <c r="I13" s="1971"/>
      <c r="J13" s="1971"/>
      <c r="K13" s="1971"/>
      <c r="L13" s="1971"/>
      <c r="M13" s="1971"/>
      <c r="N13" s="1971"/>
    </row>
    <row r="14" spans="1:14" ht="15.75" x14ac:dyDescent="0.25">
      <c r="A14" s="1811" t="s">
        <v>3432</v>
      </c>
      <c r="B14" s="1971"/>
      <c r="C14" s="1971"/>
      <c r="D14" s="1971"/>
      <c r="E14" s="1971"/>
      <c r="F14" s="1971"/>
      <c r="G14" s="1971"/>
      <c r="H14" s="1971"/>
      <c r="I14" s="1971"/>
      <c r="J14" s="1971"/>
      <c r="K14" s="1971"/>
      <c r="L14" s="1971"/>
      <c r="M14" s="1971"/>
      <c r="N14" s="1971"/>
    </row>
    <row r="15" spans="1:14" ht="15.75" x14ac:dyDescent="0.25">
      <c r="A15" s="1811" t="s">
        <v>3433</v>
      </c>
    </row>
    <row r="16" spans="1:14" s="1799" customFormat="1" ht="15.75" x14ac:dyDescent="0.25">
      <c r="A16" s="1811" t="s">
        <v>3434</v>
      </c>
      <c r="C16" s="1973"/>
      <c r="D16" s="1973"/>
      <c r="E16" s="1973"/>
      <c r="F16" s="1973"/>
      <c r="G16" s="1973"/>
      <c r="H16" s="1973"/>
      <c r="I16" s="1973"/>
      <c r="J16" s="1973"/>
      <c r="K16" s="1973"/>
      <c r="L16" s="1973"/>
      <c r="M16" s="1973"/>
      <c r="N16" s="1973"/>
    </row>
    <row r="17" spans="1:14" s="1799" customFormat="1" ht="15.75" x14ac:dyDescent="0.25">
      <c r="A17" s="1811" t="s">
        <v>3435</v>
      </c>
      <c r="C17" s="1973"/>
      <c r="D17" s="1973"/>
      <c r="E17" s="1973"/>
      <c r="F17" s="1973"/>
      <c r="G17" s="1973"/>
      <c r="H17" s="1973"/>
      <c r="I17" s="1973"/>
      <c r="J17" s="1973"/>
      <c r="K17" s="1973"/>
      <c r="L17" s="1973"/>
      <c r="M17" s="1973"/>
      <c r="N17" s="1973"/>
    </row>
    <row r="18" spans="1:14" s="1160" customFormat="1" ht="15" customHeight="1" x14ac:dyDescent="0.25">
      <c r="A18" s="1811" t="s">
        <v>3436</v>
      </c>
      <c r="C18" s="1974"/>
      <c r="D18" s="1974"/>
      <c r="E18" s="1974"/>
      <c r="F18" s="1974"/>
      <c r="G18" s="1974"/>
      <c r="H18" s="1974"/>
      <c r="I18" s="1974"/>
      <c r="J18" s="1974"/>
      <c r="K18" s="1974"/>
      <c r="L18" s="1974"/>
      <c r="M18" s="1974"/>
      <c r="N18" s="1974"/>
    </row>
    <row r="19" spans="1:14" s="1160" customFormat="1" ht="15" customHeight="1" x14ac:dyDescent="0.25">
      <c r="A19" s="1811" t="s">
        <v>3437</v>
      </c>
      <c r="C19" s="1974"/>
      <c r="D19" s="1974"/>
      <c r="E19" s="1974"/>
      <c r="F19" s="1974"/>
      <c r="G19" s="1974"/>
      <c r="H19" s="1974"/>
      <c r="I19" s="1974"/>
      <c r="J19" s="1974"/>
      <c r="K19" s="1974"/>
      <c r="L19" s="1974"/>
      <c r="M19" s="1974"/>
      <c r="N19" s="1974"/>
    </row>
    <row r="20" spans="1:14" s="1160" customFormat="1" ht="14.25" x14ac:dyDescent="0.2">
      <c r="A20" s="1975" t="s">
        <v>3387</v>
      </c>
      <c r="C20" s="1974"/>
      <c r="D20" s="1974"/>
      <c r="E20" s="1974"/>
      <c r="F20" s="1974"/>
      <c r="G20" s="1974"/>
      <c r="H20" s="1974"/>
      <c r="I20" s="1974"/>
      <c r="J20" s="1974"/>
      <c r="K20" s="1974"/>
      <c r="L20" s="1974"/>
      <c r="M20" s="1974"/>
      <c r="N20" s="1974"/>
    </row>
    <row r="22" spans="1:14" ht="17.25" x14ac:dyDescent="0.3">
      <c r="A22" s="3818" t="s">
        <v>3438</v>
      </c>
      <c r="B22" s="3818"/>
      <c r="C22" s="3818"/>
      <c r="D22" s="3818"/>
      <c r="E22" s="3818"/>
      <c r="F22" s="3818"/>
      <c r="G22" s="3818"/>
      <c r="H22" s="3818"/>
      <c r="I22" s="3818"/>
      <c r="J22" s="3818"/>
      <c r="K22" s="3818"/>
    </row>
    <row r="23" spans="1:14" ht="21" thickBot="1" x14ac:dyDescent="0.4">
      <c r="A23" s="1976"/>
      <c r="B23" s="1976"/>
      <c r="C23" s="1976"/>
      <c r="D23" s="1976"/>
      <c r="E23" s="1976"/>
      <c r="F23" s="1976"/>
      <c r="G23" s="1976"/>
    </row>
    <row r="24" spans="1:14" ht="24.95" customHeight="1" thickTop="1" thickBot="1" x14ac:dyDescent="0.35">
      <c r="A24" s="1977"/>
      <c r="B24" s="1978"/>
      <c r="C24" s="1979">
        <v>43560</v>
      </c>
      <c r="D24" s="1980">
        <v>43896</v>
      </c>
      <c r="E24" s="1981"/>
      <c r="F24" s="1981"/>
    </row>
    <row r="25" spans="1:14" ht="20.45" customHeight="1" x14ac:dyDescent="0.3">
      <c r="A25" s="1982">
        <v>1</v>
      </c>
      <c r="B25" s="1983" t="s">
        <v>3439</v>
      </c>
      <c r="C25" s="1984">
        <v>1400</v>
      </c>
      <c r="D25" s="1985">
        <v>1500</v>
      </c>
      <c r="E25" s="1981"/>
      <c r="F25" s="1981"/>
    </row>
    <row r="26" spans="1:14" ht="20.45" customHeight="1" x14ac:dyDescent="0.3">
      <c r="A26" s="1982">
        <v>2</v>
      </c>
      <c r="B26" s="1986" t="s">
        <v>3440</v>
      </c>
      <c r="C26" s="1987">
        <v>4620</v>
      </c>
      <c r="D26" s="1988">
        <v>3850</v>
      </c>
      <c r="E26" s="1981"/>
      <c r="F26" s="1981"/>
    </row>
    <row r="27" spans="1:14" ht="20.45" customHeight="1" x14ac:dyDescent="0.3">
      <c r="A27" s="1982">
        <v>3</v>
      </c>
      <c r="B27" s="1986" t="s">
        <v>3441</v>
      </c>
      <c r="C27" s="1987">
        <v>600</v>
      </c>
      <c r="D27" s="1988" t="s">
        <v>367</v>
      </c>
      <c r="E27" s="1981"/>
      <c r="F27" s="1981"/>
    </row>
    <row r="28" spans="1:14" ht="20.45" customHeight="1" x14ac:dyDescent="0.3">
      <c r="A28" s="1982">
        <v>4</v>
      </c>
      <c r="B28" s="1986" t="s">
        <v>3442</v>
      </c>
      <c r="C28" s="1989" t="s">
        <v>3443</v>
      </c>
      <c r="D28" s="1990" t="s">
        <v>3444</v>
      </c>
      <c r="E28" s="1991"/>
      <c r="F28" s="1991"/>
    </row>
    <row r="29" spans="1:14" ht="20.45" customHeight="1" x14ac:dyDescent="0.3">
      <c r="A29" s="1982">
        <v>5</v>
      </c>
      <c r="B29" s="1986" t="s">
        <v>3445</v>
      </c>
      <c r="C29" s="1989" t="s">
        <v>3446</v>
      </c>
      <c r="D29" s="1990" t="s">
        <v>3447</v>
      </c>
      <c r="E29" s="1991"/>
      <c r="F29" s="1991"/>
    </row>
    <row r="30" spans="1:14" ht="20.45" customHeight="1" x14ac:dyDescent="0.3">
      <c r="A30" s="1982">
        <v>6</v>
      </c>
      <c r="B30" s="1986" t="s">
        <v>3448</v>
      </c>
      <c r="C30" s="1989" t="s">
        <v>3449</v>
      </c>
      <c r="D30" s="1990" t="s">
        <v>367</v>
      </c>
      <c r="E30" s="1991"/>
      <c r="F30" s="1991"/>
    </row>
    <row r="31" spans="1:14" ht="17.25" thickBot="1" x14ac:dyDescent="0.35">
      <c r="A31" s="1992"/>
      <c r="B31" s="1993"/>
      <c r="C31" s="1994"/>
      <c r="D31" s="1995"/>
      <c r="E31" s="1996"/>
      <c r="F31" s="1996"/>
    </row>
    <row r="32" spans="1:14" ht="8.25" customHeight="1" thickTop="1" x14ac:dyDescent="0.25"/>
    <row r="33" spans="1:14" s="1998" customFormat="1" ht="14.25" x14ac:dyDescent="0.25">
      <c r="A33" s="1997" t="s">
        <v>3450</v>
      </c>
      <c r="C33" s="1999"/>
      <c r="D33" s="1999"/>
      <c r="E33" s="1999"/>
      <c r="F33" s="1999"/>
      <c r="G33" s="1999"/>
      <c r="H33" s="1999"/>
      <c r="I33" s="1999"/>
      <c r="J33" s="1999"/>
      <c r="K33" s="1999"/>
      <c r="L33" s="1999"/>
      <c r="M33" s="1999"/>
      <c r="N33" s="1999"/>
    </row>
    <row r="34" spans="1:14" s="1998" customFormat="1" ht="4.5" customHeight="1" x14ac:dyDescent="0.25">
      <c r="C34" s="1999"/>
      <c r="D34" s="1999"/>
      <c r="E34" s="1999"/>
      <c r="F34" s="1999"/>
      <c r="G34" s="1999"/>
      <c r="H34" s="1999"/>
      <c r="I34" s="1999"/>
      <c r="J34" s="1999"/>
      <c r="K34" s="1999"/>
      <c r="L34" s="1999"/>
      <c r="M34" s="1999"/>
      <c r="N34" s="1999"/>
    </row>
    <row r="35" spans="1:14" s="1998" customFormat="1" ht="14.25" x14ac:dyDescent="0.25">
      <c r="A35" s="1975" t="s">
        <v>3387</v>
      </c>
      <c r="C35" s="1999"/>
      <c r="D35" s="1999"/>
      <c r="E35" s="1999"/>
      <c r="F35" s="1999"/>
      <c r="G35" s="1999"/>
      <c r="H35" s="1999"/>
      <c r="I35" s="1999"/>
      <c r="J35" s="1999"/>
      <c r="K35" s="1999"/>
      <c r="L35" s="1999"/>
      <c r="M35" s="1999"/>
      <c r="N35" s="1999"/>
    </row>
  </sheetData>
  <mergeCells count="7">
    <mergeCell ref="M3:N3"/>
    <mergeCell ref="A22:K22"/>
    <mergeCell ref="C3:D3"/>
    <mergeCell ref="E3:F3"/>
    <mergeCell ref="G3:H3"/>
    <mergeCell ref="I3:J3"/>
    <mergeCell ref="K3:L3"/>
  </mergeCells>
  <pageMargins left="0.75" right="0.75" top="0.75" bottom="0.75" header="0.31496062992126" footer="0"/>
  <pageSetup paperSize="9"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127B1-5B38-4E33-80C2-ACD79D37F845}">
  <sheetPr>
    <pageSetUpPr fitToPage="1"/>
  </sheetPr>
  <dimension ref="A1:O92"/>
  <sheetViews>
    <sheetView showGridLines="0" zoomScaleNormal="100" zoomScaleSheetLayoutView="80" workbookViewId="0">
      <pane xSplit="1" ySplit="4" topLeftCell="B76" activePane="bottomRight" state="frozen"/>
      <selection activeCell="Q16" sqref="Q16"/>
      <selection pane="topRight" activeCell="Q16" sqref="Q16"/>
      <selection pane="bottomLeft" activeCell="Q16" sqref="Q16"/>
      <selection pane="bottomRight"/>
    </sheetView>
  </sheetViews>
  <sheetFormatPr defaultColWidth="17.140625" defaultRowHeight="17.25" x14ac:dyDescent="0.3"/>
  <cols>
    <col min="1" max="1" width="24" style="72" customWidth="1"/>
    <col min="2" max="7" width="16" style="114" customWidth="1"/>
    <col min="8" max="9" width="16.28515625" style="114" customWidth="1"/>
    <col min="10" max="10" width="11.42578125" style="114" customWidth="1"/>
    <col min="11" max="16384" width="17.140625" style="114"/>
  </cols>
  <sheetData>
    <row r="1" spans="1:15" ht="21" customHeight="1" x14ac:dyDescent="0.3">
      <c r="A1" s="152" t="s">
        <v>212</v>
      </c>
      <c r="B1" s="153"/>
    </row>
    <row r="2" spans="1:15" ht="18" thickBot="1" x14ac:dyDescent="0.35">
      <c r="A2" s="152"/>
      <c r="B2" s="153"/>
    </row>
    <row r="3" spans="1:15" s="74" customFormat="1" ht="19.5" customHeight="1" thickTop="1" thickBot="1" x14ac:dyDescent="0.35">
      <c r="A3" s="3633" t="s">
        <v>22</v>
      </c>
      <c r="B3" s="3635" t="s">
        <v>213</v>
      </c>
      <c r="C3" s="3635"/>
      <c r="D3" s="3635"/>
      <c r="E3" s="3635"/>
      <c r="F3" s="3635"/>
      <c r="G3" s="3636"/>
      <c r="H3" s="3637" t="s">
        <v>214</v>
      </c>
      <c r="I3" s="3638"/>
    </row>
    <row r="4" spans="1:15" s="74" customFormat="1" thickBot="1" x14ac:dyDescent="0.35">
      <c r="A4" s="3634"/>
      <c r="B4" s="154" t="s">
        <v>215</v>
      </c>
      <c r="C4" s="155" t="s">
        <v>216</v>
      </c>
      <c r="D4" s="155" t="s">
        <v>217</v>
      </c>
      <c r="E4" s="155" t="s">
        <v>218</v>
      </c>
      <c r="F4" s="155" t="s">
        <v>219</v>
      </c>
      <c r="G4" s="154" t="s">
        <v>220</v>
      </c>
      <c r="H4" s="156" t="s">
        <v>221</v>
      </c>
      <c r="I4" s="157" t="s">
        <v>222</v>
      </c>
    </row>
    <row r="5" spans="1:15" ht="16.5" x14ac:dyDescent="0.3">
      <c r="A5" s="158" t="s">
        <v>184</v>
      </c>
      <c r="B5" s="159"/>
      <c r="C5" s="160"/>
      <c r="D5" s="101"/>
      <c r="E5" s="101"/>
      <c r="F5" s="101"/>
      <c r="G5" s="159"/>
      <c r="H5" s="80"/>
      <c r="I5" s="81"/>
    </row>
    <row r="6" spans="1:15" s="153" customFormat="1" ht="16.5" x14ac:dyDescent="0.3">
      <c r="A6" s="161">
        <v>2016</v>
      </c>
      <c r="B6" s="162">
        <v>91.924634743155295</v>
      </c>
      <c r="C6" s="163">
        <v>91.021152907410695</v>
      </c>
      <c r="D6" s="80">
        <v>82.648326761190432</v>
      </c>
      <c r="E6" s="80">
        <v>88.308289056068972</v>
      </c>
      <c r="F6" s="80">
        <v>99.443922135938536</v>
      </c>
      <c r="G6" s="164">
        <v>111.62342556374044</v>
      </c>
      <c r="H6" s="80">
        <v>45</v>
      </c>
      <c r="I6" s="81">
        <v>43.3</v>
      </c>
    </row>
    <row r="7" spans="1:15" s="153" customFormat="1" ht="16.5" x14ac:dyDescent="0.3">
      <c r="A7" s="161">
        <v>2017</v>
      </c>
      <c r="B7" s="162">
        <v>98.022129660591474</v>
      </c>
      <c r="C7" s="163">
        <v>97.742061995714607</v>
      </c>
      <c r="D7" s="80">
        <v>108.01127219003992</v>
      </c>
      <c r="E7" s="80">
        <v>90.984263293550825</v>
      </c>
      <c r="F7" s="80">
        <v>101.90509865555295</v>
      </c>
      <c r="G7" s="164">
        <v>99.112204174291264</v>
      </c>
      <c r="H7" s="80">
        <v>54.837326730033247</v>
      </c>
      <c r="I7" s="81">
        <v>50.958604609762226</v>
      </c>
    </row>
    <row r="8" spans="1:15" s="153" customFormat="1" ht="16.5" x14ac:dyDescent="0.3">
      <c r="A8" s="161">
        <v>2018</v>
      </c>
      <c r="B8" s="162">
        <v>95.851882693906077</v>
      </c>
      <c r="C8" s="163">
        <v>94.893421254239357</v>
      </c>
      <c r="D8" s="80">
        <v>107.27168753321349</v>
      </c>
      <c r="E8" s="80">
        <v>100.58183590858594</v>
      </c>
      <c r="F8" s="80">
        <v>87.789132919453266</v>
      </c>
      <c r="G8" s="164">
        <v>77.40205315573543</v>
      </c>
      <c r="H8" s="80">
        <v>71.551005804200898</v>
      </c>
      <c r="I8" s="81">
        <v>64.785435232514757</v>
      </c>
    </row>
    <row r="9" spans="1:15" s="153" customFormat="1" ht="16.5" x14ac:dyDescent="0.3">
      <c r="A9" s="161">
        <v>2019</v>
      </c>
      <c r="B9" s="162">
        <v>95.038591041919474</v>
      </c>
      <c r="C9" s="163">
        <v>99.993573465518054</v>
      </c>
      <c r="D9" s="80">
        <v>102.81578202753262</v>
      </c>
      <c r="E9" s="80">
        <v>96.355451909476983</v>
      </c>
      <c r="F9" s="80">
        <v>83.277697612186728</v>
      </c>
      <c r="G9" s="164">
        <v>78.615014982944373</v>
      </c>
      <c r="H9" s="80">
        <v>64.177169733044749</v>
      </c>
      <c r="I9" s="81">
        <v>57.042468102073364</v>
      </c>
    </row>
    <row r="10" spans="1:15" s="153" customFormat="1" ht="16.5" x14ac:dyDescent="0.3">
      <c r="A10" s="165">
        <v>2020</v>
      </c>
      <c r="B10" s="166">
        <v>98.022410933249603</v>
      </c>
      <c r="C10" s="167">
        <v>95.540671065791187</v>
      </c>
      <c r="D10" s="168">
        <v>101.83218449934861</v>
      </c>
      <c r="E10" s="168">
        <v>102.74431678922996</v>
      </c>
      <c r="F10" s="168">
        <v>99.444811290835332</v>
      </c>
      <c r="G10" s="169">
        <v>79.528717638053081</v>
      </c>
      <c r="H10" s="168">
        <v>43.2</v>
      </c>
      <c r="I10" s="170">
        <v>39.4</v>
      </c>
    </row>
    <row r="11" spans="1:15" ht="16.5" x14ac:dyDescent="0.3">
      <c r="A11" s="171" t="s">
        <v>223</v>
      </c>
      <c r="B11" s="172"/>
      <c r="C11" s="173"/>
      <c r="D11" s="174"/>
      <c r="E11" s="174"/>
      <c r="F11" s="174"/>
      <c r="G11" s="175"/>
      <c r="H11" s="80"/>
      <c r="I11" s="81"/>
    </row>
    <row r="12" spans="1:15" ht="16.5" hidden="1" x14ac:dyDescent="0.3">
      <c r="A12" s="176" t="s">
        <v>224</v>
      </c>
      <c r="B12" s="162">
        <v>100.71380577938766</v>
      </c>
      <c r="C12" s="163">
        <v>103.80790037373754</v>
      </c>
      <c r="D12" s="80">
        <v>92.391053123618349</v>
      </c>
      <c r="E12" s="80">
        <v>105.88943055242675</v>
      </c>
      <c r="F12" s="80">
        <v>95.011745114898559</v>
      </c>
      <c r="G12" s="164">
        <v>94.957567846497184</v>
      </c>
      <c r="H12" s="80">
        <v>49.707142857142856</v>
      </c>
      <c r="I12" s="81">
        <v>47.245714285714286</v>
      </c>
    </row>
    <row r="13" spans="1:15" ht="16.5" hidden="1" x14ac:dyDescent="0.3">
      <c r="A13" s="177" t="s">
        <v>186</v>
      </c>
      <c r="B13" s="162">
        <v>98.452189823325625</v>
      </c>
      <c r="C13" s="163">
        <v>100.47244594768249</v>
      </c>
      <c r="D13" s="80">
        <v>95.170966244909636</v>
      </c>
      <c r="E13" s="80">
        <v>101.59219638311433</v>
      </c>
      <c r="F13" s="80">
        <v>95.190740703669036</v>
      </c>
      <c r="G13" s="164">
        <v>90.314178737709014</v>
      </c>
      <c r="H13" s="80">
        <v>59.145999999999994</v>
      </c>
      <c r="I13" s="81">
        <v>50.856999999999992</v>
      </c>
      <c r="O13" s="114">
        <v>2.5</v>
      </c>
    </row>
    <row r="14" spans="1:15" ht="16.5" hidden="1" x14ac:dyDescent="0.3">
      <c r="A14" s="177" t="s">
        <v>187</v>
      </c>
      <c r="B14" s="162">
        <v>95.608428198314499</v>
      </c>
      <c r="C14" s="163">
        <v>96.811188488391991</v>
      </c>
      <c r="D14" s="80">
        <v>95.138715935865036</v>
      </c>
      <c r="E14" s="80">
        <v>99.510545543850498</v>
      </c>
      <c r="F14" s="80">
        <v>92.632147370587219</v>
      </c>
      <c r="G14" s="164">
        <v>81.961550349257607</v>
      </c>
      <c r="H14" s="80">
        <v>56.698636363636346</v>
      </c>
      <c r="I14" s="81">
        <v>47.855454545454556</v>
      </c>
    </row>
    <row r="15" spans="1:15" ht="16.5" hidden="1" x14ac:dyDescent="0.3">
      <c r="A15" s="177" t="s">
        <v>188</v>
      </c>
      <c r="B15" s="162">
        <v>94.699941519832521</v>
      </c>
      <c r="C15" s="163">
        <v>97.731763784372149</v>
      </c>
      <c r="D15" s="80">
        <v>90.589311011107895</v>
      </c>
      <c r="E15" s="80">
        <v>98.200338976423808</v>
      </c>
      <c r="F15" s="80">
        <v>91.886062126449232</v>
      </c>
      <c r="G15" s="164">
        <v>80.920100783832538</v>
      </c>
      <c r="H15" s="80">
        <v>61.416363636363648</v>
      </c>
      <c r="I15" s="81">
        <v>54.90636363636365</v>
      </c>
    </row>
    <row r="16" spans="1:15" ht="16.5" hidden="1" x14ac:dyDescent="0.3">
      <c r="A16" s="177" t="s">
        <v>189</v>
      </c>
      <c r="B16" s="162">
        <v>95.032528820239605</v>
      </c>
      <c r="C16" s="163">
        <v>99.528738267089167</v>
      </c>
      <c r="D16" s="80">
        <v>89.879951094168973</v>
      </c>
      <c r="E16" s="80">
        <v>95.713241913393233</v>
      </c>
      <c r="F16" s="80">
        <v>94.502339191678857</v>
      </c>
      <c r="G16" s="164">
        <v>82.555654006274267</v>
      </c>
      <c r="H16" s="80">
        <v>65.53857142857143</v>
      </c>
      <c r="I16" s="81">
        <v>59.473333333333343</v>
      </c>
    </row>
    <row r="17" spans="1:12" ht="16.5" hidden="1" x14ac:dyDescent="0.3">
      <c r="A17" s="177" t="s">
        <v>190</v>
      </c>
      <c r="B17" s="162">
        <v>94.544715966541247</v>
      </c>
      <c r="C17" s="163">
        <v>98.598568919135616</v>
      </c>
      <c r="D17" s="80">
        <v>87.686881582278147</v>
      </c>
      <c r="E17" s="80">
        <v>96.691273769041416</v>
      </c>
      <c r="F17" s="80">
        <v>95.899582052778413</v>
      </c>
      <c r="G17" s="164">
        <v>77.109703816954834</v>
      </c>
      <c r="H17" s="80">
        <v>63.683181818181815</v>
      </c>
      <c r="I17" s="81">
        <v>59.713181818181823</v>
      </c>
    </row>
    <row r="18" spans="1:12" ht="16.5" hidden="1" x14ac:dyDescent="0.3">
      <c r="A18" s="177" t="s">
        <v>191</v>
      </c>
      <c r="B18" s="162">
        <v>93.806816292794011</v>
      </c>
      <c r="C18" s="163">
        <v>99.068860244383501</v>
      </c>
      <c r="D18" s="80">
        <v>82.202326248459144</v>
      </c>
      <c r="E18" s="80">
        <v>98.932173463811637</v>
      </c>
      <c r="F18" s="80">
        <v>90.450647793462252</v>
      </c>
      <c r="G18" s="164">
        <v>79.033789524338331</v>
      </c>
      <c r="H18" s="80">
        <v>56.195652173913047</v>
      </c>
      <c r="I18" s="81">
        <v>50.699565217391303</v>
      </c>
    </row>
    <row r="19" spans="1:12" ht="16.5" hidden="1" x14ac:dyDescent="0.3">
      <c r="A19" s="177" t="s">
        <v>192</v>
      </c>
      <c r="B19" s="162">
        <v>89.570938214046663</v>
      </c>
      <c r="C19" s="163">
        <v>99.166067371696641</v>
      </c>
      <c r="D19" s="80">
        <v>79.949611644035997</v>
      </c>
      <c r="E19" s="80">
        <v>91.866668633807237</v>
      </c>
      <c r="F19" s="80">
        <v>82.335089530103943</v>
      </c>
      <c r="G19" s="164">
        <v>71.153932533072478</v>
      </c>
      <c r="H19" s="80">
        <v>48.195714285714288</v>
      </c>
      <c r="I19" s="81">
        <v>42.909047619047634</v>
      </c>
    </row>
    <row r="20" spans="1:12" ht="16.5" hidden="1" x14ac:dyDescent="0.3">
      <c r="A20" s="177" t="s">
        <v>193</v>
      </c>
      <c r="B20" s="162">
        <v>89.026812011670515</v>
      </c>
      <c r="C20" s="163">
        <v>97.056796593982099</v>
      </c>
      <c r="D20" s="80">
        <v>83.200134518210021</v>
      </c>
      <c r="E20" s="80">
        <v>90.473025433902535</v>
      </c>
      <c r="F20" s="80">
        <v>82.001911123762767</v>
      </c>
      <c r="G20" s="164">
        <v>73.423078445288908</v>
      </c>
      <c r="H20" s="80">
        <v>48.454999999999998</v>
      </c>
      <c r="I20" s="81">
        <v>45.485454545454544</v>
      </c>
    </row>
    <row r="21" spans="1:12" ht="16.5" hidden="1" x14ac:dyDescent="0.3">
      <c r="A21" s="177" t="s">
        <v>194</v>
      </c>
      <c r="B21" s="162">
        <v>90.374157040145121</v>
      </c>
      <c r="C21" s="163">
        <v>92.422034374886067</v>
      </c>
      <c r="D21" s="80">
        <v>88.020108299878004</v>
      </c>
      <c r="E21" s="80">
        <v>91.70440580229328</v>
      </c>
      <c r="F21" s="80">
        <v>87.784432611945789</v>
      </c>
      <c r="G21" s="164">
        <v>86.071892506609643</v>
      </c>
      <c r="H21" s="80">
        <v>49.389090909090903</v>
      </c>
      <c r="I21" s="81">
        <v>46.387272727272723</v>
      </c>
    </row>
    <row r="22" spans="1:12" ht="16.5" hidden="1" x14ac:dyDescent="0.3">
      <c r="A22" s="177" t="s">
        <v>195</v>
      </c>
      <c r="B22" s="162">
        <v>87.712394253156546</v>
      </c>
      <c r="C22" s="163">
        <v>89.13583696007737</v>
      </c>
      <c r="D22" s="80">
        <v>80.522904708255211</v>
      </c>
      <c r="E22" s="80">
        <v>90.463244378738125</v>
      </c>
      <c r="F22" s="80">
        <v>85.163433976516174</v>
      </c>
      <c r="G22" s="164">
        <v>90.043835516588516</v>
      </c>
      <c r="H22" s="80">
        <v>45.766190476190474</v>
      </c>
      <c r="I22" s="81">
        <v>42.796190476190475</v>
      </c>
    </row>
    <row r="23" spans="1:12" ht="16.5" hidden="1" x14ac:dyDescent="0.3">
      <c r="A23" s="177" t="s">
        <v>196</v>
      </c>
      <c r="B23" s="162">
        <v>87.065993408725262</v>
      </c>
      <c r="C23" s="163">
        <v>86.984767030738809</v>
      </c>
      <c r="D23" s="80">
        <v>80.989821014788873</v>
      </c>
      <c r="E23" s="80">
        <v>89.44325296582619</v>
      </c>
      <c r="F23" s="80">
        <v>86.711699072200915</v>
      </c>
      <c r="G23" s="164">
        <v>90.628937603044349</v>
      </c>
      <c r="H23" s="80">
        <v>38.620000000000005</v>
      </c>
      <c r="I23" s="81">
        <v>37.170454545454547</v>
      </c>
    </row>
    <row r="24" spans="1:12" ht="16.5" hidden="1" x14ac:dyDescent="0.3">
      <c r="A24" s="176" t="s">
        <v>225</v>
      </c>
      <c r="B24" s="162">
        <v>84.866795637054736</v>
      </c>
      <c r="C24" s="163">
        <v>84.180470472888416</v>
      </c>
      <c r="D24" s="80">
        <v>79.374974504724236</v>
      </c>
      <c r="E24" s="80">
        <v>87.552279668955038</v>
      </c>
      <c r="F24" s="80">
        <v>85.324329182967134</v>
      </c>
      <c r="G24" s="164">
        <v>86.949545636293365</v>
      </c>
      <c r="H24" s="80">
        <v>31.925500000000007</v>
      </c>
      <c r="I24" s="81">
        <v>31.77578947368421</v>
      </c>
      <c r="K24" s="178"/>
    </row>
    <row r="25" spans="1:12" ht="16.5" hidden="1" x14ac:dyDescent="0.3">
      <c r="A25" s="177" t="s">
        <v>186</v>
      </c>
      <c r="B25" s="162">
        <v>86.049583518476126</v>
      </c>
      <c r="C25" s="163">
        <v>85.909110316022392</v>
      </c>
      <c r="D25" s="80">
        <v>78.837762986629627</v>
      </c>
      <c r="E25" s="80">
        <v>87.276844950811423</v>
      </c>
      <c r="F25" s="80">
        <v>92.168983061192137</v>
      </c>
      <c r="G25" s="164">
        <v>81.591538422519136</v>
      </c>
      <c r="H25" s="80">
        <v>33.527142857142856</v>
      </c>
      <c r="I25" s="81">
        <v>30.616500000000002</v>
      </c>
      <c r="K25" s="178"/>
    </row>
    <row r="26" spans="1:12" ht="16.5" hidden="1" x14ac:dyDescent="0.3">
      <c r="A26" s="177" t="s">
        <v>187</v>
      </c>
      <c r="B26" s="162">
        <v>87.423671170153355</v>
      </c>
      <c r="C26" s="163">
        <v>86.103638666594165</v>
      </c>
      <c r="D26" s="80">
        <v>76.669053290053725</v>
      </c>
      <c r="E26" s="80">
        <v>86.456393189997684</v>
      </c>
      <c r="F26" s="80">
        <v>97.348680991281057</v>
      </c>
      <c r="G26" s="164">
        <v>95.537606549512546</v>
      </c>
      <c r="H26" s="80">
        <v>39.790000000000006</v>
      </c>
      <c r="I26" s="81">
        <v>37.960909090909098</v>
      </c>
      <c r="K26" s="178"/>
    </row>
    <row r="27" spans="1:12" ht="16.5" hidden="1" x14ac:dyDescent="0.3">
      <c r="A27" s="177" t="s">
        <v>188</v>
      </c>
      <c r="B27" s="162">
        <v>89.176861234272494</v>
      </c>
      <c r="C27" s="163">
        <v>87.914618070061479</v>
      </c>
      <c r="D27" s="80">
        <v>77.144105215297273</v>
      </c>
      <c r="E27" s="80">
        <v>88.40663722323788</v>
      </c>
      <c r="F27" s="80">
        <v>101.16647019981266</v>
      </c>
      <c r="G27" s="164">
        <v>93.886943547915067</v>
      </c>
      <c r="H27" s="80">
        <v>43.339523809523804</v>
      </c>
      <c r="I27" s="81">
        <v>41.124761904761897</v>
      </c>
      <c r="K27" s="178"/>
    </row>
    <row r="28" spans="1:12" ht="16.5" hidden="1" x14ac:dyDescent="0.3">
      <c r="A28" s="177" t="s">
        <v>189</v>
      </c>
      <c r="B28" s="162">
        <v>90.58437518949809</v>
      </c>
      <c r="C28" s="163">
        <v>90.155290564983176</v>
      </c>
      <c r="D28" s="80">
        <v>72.703205370766142</v>
      </c>
      <c r="E28" s="80">
        <v>91.095747681976349</v>
      </c>
      <c r="F28" s="80">
        <v>99.556804909769497</v>
      </c>
      <c r="G28" s="164">
        <v>104.84431258612649</v>
      </c>
      <c r="H28" s="80">
        <v>47.646818181818183</v>
      </c>
      <c r="I28" s="81">
        <v>46.796666666666681</v>
      </c>
      <c r="K28" s="178"/>
    </row>
    <row r="29" spans="1:12" ht="16.5" hidden="1" x14ac:dyDescent="0.3">
      <c r="A29" s="177" t="s">
        <v>202</v>
      </c>
      <c r="B29" s="162">
        <v>93.836228390489836</v>
      </c>
      <c r="C29" s="163">
        <v>94.280354071548032</v>
      </c>
      <c r="D29" s="80">
        <v>73.906845589024499</v>
      </c>
      <c r="E29" s="80">
        <v>94.1407907533372</v>
      </c>
      <c r="F29" s="80">
        <v>97.931704720751995</v>
      </c>
      <c r="G29" s="164">
        <v>120.37631531588167</v>
      </c>
      <c r="H29" s="80">
        <v>49.927272727272722</v>
      </c>
      <c r="I29" s="81">
        <v>48.853181818181831</v>
      </c>
      <c r="K29" s="178"/>
    </row>
    <row r="30" spans="1:12" ht="16.5" hidden="1" x14ac:dyDescent="0.3">
      <c r="A30" s="177" t="s">
        <v>203</v>
      </c>
      <c r="B30" s="162">
        <v>92.975371849029443</v>
      </c>
      <c r="C30" s="163">
        <v>95.312510792645057</v>
      </c>
      <c r="D30" s="80">
        <v>76.015437781568863</v>
      </c>
      <c r="E30" s="80">
        <v>90.39702417418718</v>
      </c>
      <c r="F30" s="80">
        <v>94.914195942763754</v>
      </c>
      <c r="G30" s="164">
        <v>121.56138815445183</v>
      </c>
      <c r="H30" s="80">
        <v>46.534761904761908</v>
      </c>
      <c r="I30" s="81">
        <v>44.799500000000009</v>
      </c>
      <c r="K30" s="178"/>
    </row>
    <row r="31" spans="1:12" ht="16.5" hidden="1" x14ac:dyDescent="0.3">
      <c r="A31" s="177" t="s">
        <v>192</v>
      </c>
      <c r="B31" s="162">
        <v>95.293985355622993</v>
      </c>
      <c r="C31" s="163">
        <v>96.418496858283291</v>
      </c>
      <c r="D31" s="80">
        <v>81.81047883090352</v>
      </c>
      <c r="E31" s="80">
        <v>89.286235923771727</v>
      </c>
      <c r="F31" s="80">
        <v>102.38065094189641</v>
      </c>
      <c r="G31" s="164">
        <v>124.56803852012494</v>
      </c>
      <c r="H31" s="80">
        <v>47.159130434782604</v>
      </c>
      <c r="I31" s="81">
        <v>44.799130434782612</v>
      </c>
      <c r="K31" s="178"/>
      <c r="L31" s="179"/>
    </row>
    <row r="32" spans="1:12" ht="16.5" hidden="1" x14ac:dyDescent="0.3">
      <c r="A32" s="177" t="s">
        <v>193</v>
      </c>
      <c r="B32" s="162">
        <v>96.084320645765203</v>
      </c>
      <c r="C32" s="163">
        <v>94.859589278644492</v>
      </c>
      <c r="D32" s="80">
        <v>90.854792625520929</v>
      </c>
      <c r="E32" s="80">
        <v>86.264780527243317</v>
      </c>
      <c r="F32" s="80">
        <v>104.30971788924801</v>
      </c>
      <c r="G32" s="164">
        <v>132.92506727587858</v>
      </c>
      <c r="H32" s="80">
        <v>47.240454545454547</v>
      </c>
      <c r="I32" s="81">
        <v>45.225714285714282</v>
      </c>
      <c r="K32" s="178"/>
    </row>
    <row r="33" spans="1:11" ht="16.5" hidden="1" x14ac:dyDescent="0.3">
      <c r="A33" s="177" t="s">
        <v>194</v>
      </c>
      <c r="B33" s="162">
        <v>95.925903957912396</v>
      </c>
      <c r="C33" s="163">
        <v>93.023995300834756</v>
      </c>
      <c r="D33" s="80">
        <v>93.758542410317389</v>
      </c>
      <c r="E33" s="80">
        <v>86.722832543219482</v>
      </c>
      <c r="F33" s="80">
        <v>101.84261133397116</v>
      </c>
      <c r="G33" s="164">
        <v>137.51024228031591</v>
      </c>
      <c r="H33" s="80">
        <v>51.38761904761904</v>
      </c>
      <c r="I33" s="81">
        <v>49.94</v>
      </c>
      <c r="K33" s="178"/>
    </row>
    <row r="34" spans="1:11" ht="16.5" hidden="1" x14ac:dyDescent="0.3">
      <c r="A34" s="177" t="s">
        <v>195</v>
      </c>
      <c r="B34" s="162">
        <v>95.796979133325422</v>
      </c>
      <c r="C34" s="163">
        <v>93.444771371056646</v>
      </c>
      <c r="D34" s="80">
        <v>94.50275198026003</v>
      </c>
      <c r="E34" s="80">
        <v>85.955940696720944</v>
      </c>
      <c r="F34" s="80">
        <v>106.14700072515859</v>
      </c>
      <c r="G34" s="164">
        <v>125.22591145554421</v>
      </c>
      <c r="H34" s="80">
        <v>47.078636363636363</v>
      </c>
      <c r="I34" s="81">
        <v>45.764285714285712</v>
      </c>
      <c r="K34" s="178"/>
    </row>
    <row r="35" spans="1:11" ht="16.5" hidden="1" x14ac:dyDescent="0.3">
      <c r="A35" s="177" t="s">
        <v>196</v>
      </c>
      <c r="B35" s="162">
        <v>95.082690919017082</v>
      </c>
      <c r="C35" s="163">
        <v>90.650989125366564</v>
      </c>
      <c r="D35" s="80">
        <v>96.201970549218998</v>
      </c>
      <c r="E35" s="80">
        <v>86.147942048355716</v>
      </c>
      <c r="F35" s="80">
        <v>110.2359157324502</v>
      </c>
      <c r="G35" s="164">
        <v>114.50419702032156</v>
      </c>
      <c r="H35" s="80">
        <v>54.916190476190479</v>
      </c>
      <c r="I35" s="81">
        <v>52.165714285714287</v>
      </c>
      <c r="K35" s="178"/>
    </row>
    <row r="36" spans="1:11" ht="16.5" hidden="1" x14ac:dyDescent="0.3">
      <c r="A36" s="176" t="s">
        <v>226</v>
      </c>
      <c r="B36" s="162">
        <v>97.697771296400518</v>
      </c>
      <c r="C36" s="163">
        <v>91.946003695556314</v>
      </c>
      <c r="D36" s="80">
        <v>98.550196510138747</v>
      </c>
      <c r="E36" s="80">
        <v>88.677459448879688</v>
      </c>
      <c r="F36" s="80">
        <v>112.16429068869999</v>
      </c>
      <c r="G36" s="164">
        <v>125.82856124651597</v>
      </c>
      <c r="H36" s="80">
        <v>55.44761904761905</v>
      </c>
      <c r="I36" s="81">
        <v>52.597142857142856</v>
      </c>
      <c r="K36" s="178"/>
    </row>
    <row r="37" spans="1:11" ht="16.5" hidden="1" x14ac:dyDescent="0.3">
      <c r="A37" s="177" t="s">
        <v>186</v>
      </c>
      <c r="B37" s="162">
        <v>98.116024397804452</v>
      </c>
      <c r="C37" s="163">
        <v>93.934315063350809</v>
      </c>
      <c r="D37" s="80">
        <v>99.226374555086807</v>
      </c>
      <c r="E37" s="80">
        <v>90.00176911365989</v>
      </c>
      <c r="F37" s="80">
        <v>107.95105607929105</v>
      </c>
      <c r="G37" s="164">
        <v>125.55390618285554</v>
      </c>
      <c r="H37" s="80">
        <v>55.996500000000005</v>
      </c>
      <c r="I37" s="81">
        <v>53.459000000000003</v>
      </c>
      <c r="K37" s="178"/>
    </row>
    <row r="38" spans="1:11" ht="16.5" hidden="1" x14ac:dyDescent="0.3">
      <c r="A38" s="177" t="s">
        <v>187</v>
      </c>
      <c r="B38" s="162">
        <v>96.239720176476865</v>
      </c>
      <c r="C38" s="163">
        <v>95.653763532519534</v>
      </c>
      <c r="D38" s="80">
        <v>100.62623876255081</v>
      </c>
      <c r="E38" s="80">
        <v>87.865506300732761</v>
      </c>
      <c r="F38" s="80">
        <v>101.58730163093406</v>
      </c>
      <c r="G38" s="164">
        <v>111.88414069776731</v>
      </c>
      <c r="H38" s="80">
        <v>52.538695652173907</v>
      </c>
      <c r="I38" s="81">
        <v>49.673913043478258</v>
      </c>
      <c r="K38" s="178"/>
    </row>
    <row r="39" spans="1:11" ht="16.5" hidden="1" x14ac:dyDescent="0.3">
      <c r="A39" s="177" t="s">
        <v>188</v>
      </c>
      <c r="B39" s="162">
        <v>95.137197082813259</v>
      </c>
      <c r="C39" s="163">
        <v>97.585565258764902</v>
      </c>
      <c r="D39" s="80">
        <v>100.04438119803854</v>
      </c>
      <c r="E39" s="80">
        <v>86.899854534050533</v>
      </c>
      <c r="F39" s="80">
        <v>97.583343608325961</v>
      </c>
      <c r="G39" s="164">
        <v>101.74025126410416</v>
      </c>
      <c r="H39" s="80">
        <v>53.922499999999999</v>
      </c>
      <c r="I39" s="81">
        <v>51.242500000000007</v>
      </c>
      <c r="K39" s="178"/>
    </row>
    <row r="40" spans="1:11" ht="16.5" hidden="1" x14ac:dyDescent="0.3">
      <c r="A40" s="177" t="s">
        <v>189</v>
      </c>
      <c r="B40" s="162">
        <v>97.399119864756997</v>
      </c>
      <c r="C40" s="163">
        <v>99.459106188799808</v>
      </c>
      <c r="D40" s="80">
        <v>104.83069988541726</v>
      </c>
      <c r="E40" s="80">
        <v>88.293203624132843</v>
      </c>
      <c r="F40" s="80">
        <v>101.95799128774952</v>
      </c>
      <c r="G40" s="164">
        <v>99.394216936680394</v>
      </c>
      <c r="H40" s="80">
        <v>51.410000000000004</v>
      </c>
      <c r="I40" s="81">
        <v>48.611739130434778</v>
      </c>
      <c r="K40" s="178"/>
    </row>
    <row r="41" spans="1:11" ht="16.5" hidden="1" x14ac:dyDescent="0.3">
      <c r="A41" s="177" t="s">
        <v>202</v>
      </c>
      <c r="B41" s="162">
        <v>97.967032824943033</v>
      </c>
      <c r="C41" s="163">
        <v>100.6855710196529</v>
      </c>
      <c r="D41" s="80">
        <v>109.65622669130484</v>
      </c>
      <c r="E41" s="80">
        <v>92.359899722035323</v>
      </c>
      <c r="F41" s="80">
        <v>97.478361360825204</v>
      </c>
      <c r="G41" s="164">
        <v>86.026884653805354</v>
      </c>
      <c r="H41" s="80">
        <v>47.592272727272729</v>
      </c>
      <c r="I41" s="81">
        <v>45.208636363636352</v>
      </c>
      <c r="K41" s="178"/>
    </row>
    <row r="42" spans="1:11" ht="16.5" hidden="1" x14ac:dyDescent="0.3">
      <c r="A42" s="177" t="s">
        <v>203</v>
      </c>
      <c r="B42" s="162">
        <v>100.23368188555361</v>
      </c>
      <c r="C42" s="163">
        <v>101.19215049416724</v>
      </c>
      <c r="D42" s="80">
        <v>113.89555698485401</v>
      </c>
      <c r="E42" s="80">
        <v>96.936320265839328</v>
      </c>
      <c r="F42" s="80">
        <v>96.666870212984961</v>
      </c>
      <c r="G42" s="164">
        <v>90.488823870802392</v>
      </c>
      <c r="H42" s="80">
        <v>49.148571428571437</v>
      </c>
      <c r="I42" s="81">
        <v>46.69380952380952</v>
      </c>
      <c r="K42" s="178"/>
    </row>
    <row r="43" spans="1:11" ht="16.5" hidden="1" x14ac:dyDescent="0.3">
      <c r="A43" s="177" t="s">
        <v>192</v>
      </c>
      <c r="B43" s="162">
        <v>99.338650674104173</v>
      </c>
      <c r="C43" s="163">
        <v>100.34731104316261</v>
      </c>
      <c r="D43" s="80">
        <v>116.89348826725157</v>
      </c>
      <c r="E43" s="80">
        <v>92.299675862489011</v>
      </c>
      <c r="F43" s="80">
        <v>99.16337730257689</v>
      </c>
      <c r="G43" s="164">
        <v>88.92181909912496</v>
      </c>
      <c r="H43" s="80">
        <v>51.87</v>
      </c>
      <c r="I43" s="81">
        <v>48.057826086956517</v>
      </c>
      <c r="K43" s="178"/>
    </row>
    <row r="44" spans="1:11" ht="16.5" hidden="1" x14ac:dyDescent="0.3">
      <c r="A44" s="177" t="s">
        <v>193</v>
      </c>
      <c r="B44" s="162">
        <v>99.885667782584903</v>
      </c>
      <c r="C44" s="163">
        <v>99.154653516088771</v>
      </c>
      <c r="D44" s="80">
        <v>118.3996848364948</v>
      </c>
      <c r="E44" s="80">
        <v>92.116886665132711</v>
      </c>
      <c r="F44" s="80">
        <v>103.82617530279855</v>
      </c>
      <c r="G44" s="164">
        <v>89.041874983921474</v>
      </c>
      <c r="H44" s="80">
        <v>55.514761904761912</v>
      </c>
      <c r="I44" s="81">
        <v>49.754285714285707</v>
      </c>
      <c r="K44" s="178"/>
    </row>
    <row r="45" spans="1:11" ht="16.5" hidden="1" x14ac:dyDescent="0.3">
      <c r="A45" s="177" t="s">
        <v>194</v>
      </c>
      <c r="B45" s="162">
        <v>98.911109309752803</v>
      </c>
      <c r="C45" s="163">
        <v>98.434613107030998</v>
      </c>
      <c r="D45" s="80">
        <v>115.36784623317698</v>
      </c>
      <c r="E45" s="80">
        <v>91.790347403950776</v>
      </c>
      <c r="F45" s="80">
        <v>102.67061498211288</v>
      </c>
      <c r="G45" s="164">
        <v>88.730168812863212</v>
      </c>
      <c r="H45" s="80">
        <v>57.649090909090916</v>
      </c>
      <c r="I45" s="81">
        <v>51.594545454545461</v>
      </c>
      <c r="K45" s="178"/>
    </row>
    <row r="46" spans="1:11" ht="16.5" hidden="1" x14ac:dyDescent="0.3">
      <c r="A46" s="177" t="s">
        <v>195</v>
      </c>
      <c r="B46" s="162">
        <v>98.932736196468014</v>
      </c>
      <c r="C46" s="163">
        <v>98.429554097008278</v>
      </c>
      <c r="D46" s="80">
        <v>111.37473962746373</v>
      </c>
      <c r="E46" s="80">
        <v>92.149776424047133</v>
      </c>
      <c r="F46" s="80">
        <v>103.84407188758189</v>
      </c>
      <c r="G46" s="164">
        <v>92.747119675646346</v>
      </c>
      <c r="H46" s="80">
        <v>62.865909090909078</v>
      </c>
      <c r="I46" s="81">
        <v>56.662857142857149</v>
      </c>
      <c r="K46" s="178"/>
    </row>
    <row r="47" spans="1:11" ht="16.5" hidden="1" x14ac:dyDescent="0.3">
      <c r="A47" s="177" t="s">
        <v>196</v>
      </c>
      <c r="B47" s="162">
        <v>96.406844435439112</v>
      </c>
      <c r="C47" s="163">
        <v>96.08213693247319</v>
      </c>
      <c r="D47" s="80">
        <v>107.26983272870129</v>
      </c>
      <c r="E47" s="80">
        <v>92.420460157659861</v>
      </c>
      <c r="F47" s="80">
        <v>97.96772952275461</v>
      </c>
      <c r="G47" s="164">
        <v>88.988682667407843</v>
      </c>
      <c r="H47" s="168">
        <v>64.092000000000013</v>
      </c>
      <c r="I47" s="170">
        <v>57.947000000000003</v>
      </c>
      <c r="K47" s="178"/>
    </row>
    <row r="48" spans="1:11" ht="16.5" x14ac:dyDescent="0.3">
      <c r="A48" s="176" t="s">
        <v>201</v>
      </c>
      <c r="B48" s="162">
        <v>96.73089333524473</v>
      </c>
      <c r="C48" s="163">
        <v>95.633507302811779</v>
      </c>
      <c r="D48" s="88">
        <v>105.9981439767852</v>
      </c>
      <c r="E48" s="88">
        <v>94.950277183928449</v>
      </c>
      <c r="F48" s="88">
        <v>98.255511012888277</v>
      </c>
      <c r="G48" s="164">
        <v>87.197088826716978</v>
      </c>
      <c r="H48" s="80">
        <v>69.099999999999994</v>
      </c>
      <c r="I48" s="81">
        <v>63.7</v>
      </c>
      <c r="K48" s="178"/>
    </row>
    <row r="49" spans="1:11" ht="16.5" x14ac:dyDescent="0.3">
      <c r="A49" s="177" t="s">
        <v>227</v>
      </c>
      <c r="B49" s="162">
        <v>97.816037946139076</v>
      </c>
      <c r="C49" s="163">
        <v>96.963194826802052</v>
      </c>
      <c r="D49" s="80">
        <v>108.75719204638173</v>
      </c>
      <c r="E49" s="80">
        <v>98.159618173702825</v>
      </c>
      <c r="F49" s="80">
        <v>95.61065503970319</v>
      </c>
      <c r="G49" s="164">
        <v>83.92642442324501</v>
      </c>
      <c r="H49" s="80">
        <v>65.7</v>
      </c>
      <c r="I49" s="81">
        <v>62.2</v>
      </c>
      <c r="K49" s="178"/>
    </row>
    <row r="50" spans="1:11" ht="16.5" x14ac:dyDescent="0.3">
      <c r="A50" s="177" t="s">
        <v>228</v>
      </c>
      <c r="B50" s="162">
        <v>98.993745853859821</v>
      </c>
      <c r="C50" s="163">
        <v>97.189815257828272</v>
      </c>
      <c r="D50" s="80">
        <v>111.29318739172871</v>
      </c>
      <c r="E50" s="80">
        <v>101.6225254346126</v>
      </c>
      <c r="F50" s="80">
        <v>95.365766504826183</v>
      </c>
      <c r="G50" s="164">
        <v>80.911259955603157</v>
      </c>
      <c r="H50" s="80">
        <v>66.7</v>
      </c>
      <c r="I50" s="81">
        <v>62.8</v>
      </c>
      <c r="K50" s="178"/>
    </row>
    <row r="51" spans="1:11" ht="16.5" x14ac:dyDescent="0.3">
      <c r="A51" s="177" t="s">
        <v>229</v>
      </c>
      <c r="B51" s="162">
        <v>98.487582368545816</v>
      </c>
      <c r="C51" s="163">
        <v>95.939066644655568</v>
      </c>
      <c r="D51" s="80">
        <v>109.98831258037268</v>
      </c>
      <c r="E51" s="80">
        <v>103.71693929643598</v>
      </c>
      <c r="F51" s="80">
        <v>94.035438885013562</v>
      </c>
      <c r="G51" s="164">
        <v>76.820903428127266</v>
      </c>
      <c r="H51" s="80">
        <v>71.8</v>
      </c>
      <c r="I51" s="81">
        <v>66.3</v>
      </c>
      <c r="K51" s="178"/>
    </row>
    <row r="52" spans="1:11" ht="16.5" x14ac:dyDescent="0.3">
      <c r="A52" s="177" t="s">
        <v>230</v>
      </c>
      <c r="B52" s="162">
        <v>98.584941262069179</v>
      </c>
      <c r="C52" s="163">
        <v>95.340978053509915</v>
      </c>
      <c r="D52" s="80">
        <v>111.41927912242879</v>
      </c>
      <c r="E52" s="80">
        <v>105.21634533068315</v>
      </c>
      <c r="F52" s="80">
        <v>92.170724143864206</v>
      </c>
      <c r="G52" s="164">
        <v>76.445837988091498</v>
      </c>
      <c r="H52" s="80">
        <v>77</v>
      </c>
      <c r="I52" s="81">
        <v>70</v>
      </c>
      <c r="K52" s="178"/>
    </row>
    <row r="53" spans="1:11" ht="16.5" x14ac:dyDescent="0.3">
      <c r="A53" s="177" t="s">
        <v>231</v>
      </c>
      <c r="B53" s="162">
        <v>96.873520339756126</v>
      </c>
      <c r="C53" s="163">
        <v>95.086631380951744</v>
      </c>
      <c r="D53" s="80">
        <v>112.28056405223711</v>
      </c>
      <c r="E53" s="80">
        <v>100.56516840017146</v>
      </c>
      <c r="F53" s="80">
        <v>89.357876842836887</v>
      </c>
      <c r="G53" s="164">
        <v>77.366087835607857</v>
      </c>
      <c r="H53" s="80">
        <v>76</v>
      </c>
      <c r="I53" s="81">
        <v>67.400000000000006</v>
      </c>
      <c r="K53" s="178"/>
    </row>
    <row r="54" spans="1:11" ht="16.5" x14ac:dyDescent="0.3">
      <c r="A54" s="177" t="s">
        <v>232</v>
      </c>
      <c r="B54" s="162">
        <v>94.997920699547834</v>
      </c>
      <c r="C54" s="163">
        <v>94.638475060326158</v>
      </c>
      <c r="D54" s="80">
        <v>110.12866170010003</v>
      </c>
      <c r="E54" s="80">
        <v>98.227950969379094</v>
      </c>
      <c r="F54" s="80">
        <v>86.929538304197379</v>
      </c>
      <c r="G54" s="164">
        <v>72.504837876915616</v>
      </c>
      <c r="H54" s="80">
        <v>75</v>
      </c>
      <c r="I54" s="81">
        <v>70.599999999999994</v>
      </c>
      <c r="K54" s="178"/>
    </row>
    <row r="55" spans="1:11" ht="16.5" x14ac:dyDescent="0.3">
      <c r="A55" s="177" t="s">
        <v>233</v>
      </c>
      <c r="B55" s="162">
        <v>95.899811911262958</v>
      </c>
      <c r="C55" s="163">
        <v>95.775839361968323</v>
      </c>
      <c r="D55" s="80">
        <v>108.45795268764054</v>
      </c>
      <c r="E55" s="80">
        <v>103.22679666342088</v>
      </c>
      <c r="F55" s="80">
        <v>84.465864582921583</v>
      </c>
      <c r="G55" s="164">
        <v>68.604442676421868</v>
      </c>
      <c r="H55" s="80">
        <v>73.8</v>
      </c>
      <c r="I55" s="81">
        <v>67.8</v>
      </c>
      <c r="K55" s="178"/>
    </row>
    <row r="56" spans="1:11" ht="16.5" x14ac:dyDescent="0.3">
      <c r="A56" s="177" t="s">
        <v>234</v>
      </c>
      <c r="B56" s="162">
        <v>94.198581560315688</v>
      </c>
      <c r="C56" s="163">
        <v>94.053200348994991</v>
      </c>
      <c r="D56" s="80">
        <v>108.29185856578289</v>
      </c>
      <c r="E56" s="80">
        <v>100.17834511991353</v>
      </c>
      <c r="F56" s="80">
        <v>82.37473975226041</v>
      </c>
      <c r="G56" s="164">
        <v>70.376529037432604</v>
      </c>
      <c r="H56" s="80">
        <v>79.099999999999994</v>
      </c>
      <c r="I56" s="81">
        <v>70.099999999999994</v>
      </c>
      <c r="K56" s="178"/>
    </row>
    <row r="57" spans="1:11" ht="16.5" customHeight="1" x14ac:dyDescent="0.3">
      <c r="A57" s="177" t="s">
        <v>235</v>
      </c>
      <c r="B57" s="162">
        <v>93.262794626208674</v>
      </c>
      <c r="C57" s="163">
        <v>92.317496723969398</v>
      </c>
      <c r="D57" s="80">
        <v>102.80372644944049</v>
      </c>
      <c r="E57" s="80">
        <v>100.68655927233722</v>
      </c>
      <c r="F57" s="80">
        <v>81.370791479149716</v>
      </c>
      <c r="G57" s="164">
        <v>76.5001287105367</v>
      </c>
      <c r="H57" s="80">
        <v>80.599999999999994</v>
      </c>
      <c r="I57" s="81">
        <v>70.8</v>
      </c>
      <c r="K57" s="178"/>
    </row>
    <row r="58" spans="1:11" ht="16.5" customHeight="1" x14ac:dyDescent="0.3">
      <c r="A58" s="177" t="s">
        <v>236</v>
      </c>
      <c r="B58" s="162">
        <v>92.168639004063849</v>
      </c>
      <c r="C58" s="80">
        <v>92.888979230095927</v>
      </c>
      <c r="D58" s="80">
        <v>99.993134762227712</v>
      </c>
      <c r="E58" s="80">
        <v>99.509676070140941</v>
      </c>
      <c r="F58" s="80">
        <v>76.644259684989962</v>
      </c>
      <c r="G58" s="164">
        <v>79.860808819617247</v>
      </c>
      <c r="H58" s="80">
        <v>65.949090909090899</v>
      </c>
      <c r="I58" s="81">
        <v>56.693333333333328</v>
      </c>
      <c r="K58" s="178"/>
    </row>
    <row r="59" spans="1:11" ht="16.5" customHeight="1" x14ac:dyDescent="0.3">
      <c r="A59" s="180" t="s">
        <v>237</v>
      </c>
      <c r="B59" s="166">
        <v>92.208123419859021</v>
      </c>
      <c r="C59" s="168">
        <v>92.893870858958195</v>
      </c>
      <c r="D59" s="168">
        <v>97.848237063436017</v>
      </c>
      <c r="E59" s="168">
        <v>100.92182898830487</v>
      </c>
      <c r="F59" s="168">
        <v>76.888428800787821</v>
      </c>
      <c r="G59" s="169">
        <v>78.310288290509348</v>
      </c>
      <c r="H59" s="168">
        <v>57.9</v>
      </c>
      <c r="I59" s="170">
        <v>49</v>
      </c>
      <c r="K59" s="178"/>
    </row>
    <row r="60" spans="1:11" ht="16.5" customHeight="1" x14ac:dyDescent="0.3">
      <c r="A60" s="181" t="s">
        <v>204</v>
      </c>
      <c r="B60" s="182">
        <v>93.246823818546545</v>
      </c>
      <c r="C60" s="174">
        <v>92.269885642397369</v>
      </c>
      <c r="D60" s="174">
        <v>100.94697874526999</v>
      </c>
      <c r="E60" s="174">
        <v>101.5076759439805</v>
      </c>
      <c r="F60" s="174">
        <v>80.303243198803074</v>
      </c>
      <c r="G60" s="175">
        <v>79.343218512367869</v>
      </c>
      <c r="H60" s="174">
        <v>60.240909090909106</v>
      </c>
      <c r="I60" s="183">
        <v>51.6</v>
      </c>
      <c r="K60" s="178"/>
    </row>
    <row r="61" spans="1:11" ht="16.5" customHeight="1" x14ac:dyDescent="0.3">
      <c r="A61" s="177" t="s">
        <v>227</v>
      </c>
      <c r="B61" s="162">
        <v>93.97317085163904</v>
      </c>
      <c r="C61" s="80">
        <v>93.094618341419732</v>
      </c>
      <c r="D61" s="80">
        <v>103.76428954168858</v>
      </c>
      <c r="E61" s="80">
        <v>100.58643774973189</v>
      </c>
      <c r="F61" s="80">
        <v>81.82592061924143</v>
      </c>
      <c r="G61" s="164">
        <v>80.309199553179994</v>
      </c>
      <c r="H61" s="80">
        <v>64.431500000000014</v>
      </c>
      <c r="I61" s="81">
        <v>54.980526315789483</v>
      </c>
      <c r="K61" s="178"/>
    </row>
    <row r="62" spans="1:11" ht="16.5" customHeight="1" x14ac:dyDescent="0.3">
      <c r="A62" s="177" t="s">
        <v>187</v>
      </c>
      <c r="B62" s="162">
        <v>93.123274418355777</v>
      </c>
      <c r="C62" s="80">
        <v>94.578073710419162</v>
      </c>
      <c r="D62" s="80">
        <v>105.64753411964494</v>
      </c>
      <c r="E62" s="80">
        <v>97.362371424972309</v>
      </c>
      <c r="F62" s="80">
        <v>78.463528158092359</v>
      </c>
      <c r="G62" s="164">
        <v>78.662742642588682</v>
      </c>
      <c r="H62" s="80">
        <v>67</v>
      </c>
      <c r="I62" s="81">
        <v>58.2</v>
      </c>
      <c r="K62" s="178"/>
    </row>
    <row r="63" spans="1:11" ht="16.5" customHeight="1" x14ac:dyDescent="0.3">
      <c r="A63" s="177" t="s">
        <v>188</v>
      </c>
      <c r="B63" s="162">
        <v>93.581322949176737</v>
      </c>
      <c r="C63" s="80">
        <v>97.755725650011271</v>
      </c>
      <c r="D63" s="80">
        <v>106.12800621022762</v>
      </c>
      <c r="E63" s="80">
        <v>94.502173982729488</v>
      </c>
      <c r="F63" s="80">
        <v>79.159982824831658</v>
      </c>
      <c r="G63" s="164">
        <v>79.25601579755957</v>
      </c>
      <c r="H63" s="80">
        <v>71.599999999999994</v>
      </c>
      <c r="I63" s="81">
        <v>63.9</v>
      </c>
      <c r="K63" s="178"/>
    </row>
    <row r="64" spans="1:11" ht="16.5" customHeight="1" x14ac:dyDescent="0.3">
      <c r="A64" s="177" t="s">
        <v>189</v>
      </c>
      <c r="B64" s="162">
        <v>94.185559312400997</v>
      </c>
      <c r="C64" s="80">
        <v>100.53532046660378</v>
      </c>
      <c r="D64" s="80">
        <v>106.59284098950985</v>
      </c>
      <c r="E64" s="80">
        <v>94.130977741191231</v>
      </c>
      <c r="F64" s="80">
        <v>78.55075972632612</v>
      </c>
      <c r="G64" s="164">
        <v>76.735576040519135</v>
      </c>
      <c r="H64" s="80">
        <v>70.3</v>
      </c>
      <c r="I64" s="81">
        <v>60.9</v>
      </c>
      <c r="K64" s="178"/>
    </row>
    <row r="65" spans="1:11" ht="16.5" customHeight="1" x14ac:dyDescent="0.3">
      <c r="A65" s="177" t="s">
        <v>202</v>
      </c>
      <c r="B65" s="162">
        <v>95.284108097711311</v>
      </c>
      <c r="C65" s="80">
        <v>101.23047904710467</v>
      </c>
      <c r="D65" s="80">
        <v>102.89108444726023</v>
      </c>
      <c r="E65" s="80">
        <v>98.742409574309121</v>
      </c>
      <c r="F65" s="80">
        <v>77.513543859909589</v>
      </c>
      <c r="G65" s="164">
        <v>79.944073347305149</v>
      </c>
      <c r="H65" s="80">
        <v>63.038000000000011</v>
      </c>
      <c r="I65" s="81">
        <v>54.706499999999991</v>
      </c>
      <c r="K65" s="178"/>
    </row>
    <row r="66" spans="1:11" ht="16.5" customHeight="1" x14ac:dyDescent="0.3">
      <c r="A66" s="177" t="s">
        <v>203</v>
      </c>
      <c r="B66" s="162">
        <v>95.069745757715566</v>
      </c>
      <c r="C66" s="80">
        <v>102.44213770947127</v>
      </c>
      <c r="D66" s="80">
        <v>101.06421117773988</v>
      </c>
      <c r="E66" s="80">
        <v>97.254969199534983</v>
      </c>
      <c r="F66" s="80">
        <v>78.140558889694873</v>
      </c>
      <c r="G66" s="164">
        <v>79.42907588374996</v>
      </c>
      <c r="H66" s="80">
        <v>64.2</v>
      </c>
      <c r="I66" s="81">
        <v>57.5</v>
      </c>
      <c r="K66" s="178"/>
    </row>
    <row r="67" spans="1:11" ht="16.5" customHeight="1" x14ac:dyDescent="0.3">
      <c r="A67" s="177" t="s">
        <v>192</v>
      </c>
      <c r="B67" s="162">
        <v>93.990023193305191</v>
      </c>
      <c r="C67" s="80">
        <v>102.27433753574138</v>
      </c>
      <c r="D67" s="80">
        <v>100.29965212921627</v>
      </c>
      <c r="E67" s="80">
        <v>92.276751212674043</v>
      </c>
      <c r="F67" s="80">
        <v>82.629316666676573</v>
      </c>
      <c r="G67" s="164">
        <v>76.229237696470847</v>
      </c>
      <c r="H67" s="80">
        <v>59.50181818181818</v>
      </c>
      <c r="I67" s="81">
        <v>54.844090909090909</v>
      </c>
      <c r="K67" s="178"/>
    </row>
    <row r="68" spans="1:11" ht="16.5" customHeight="1" x14ac:dyDescent="0.3">
      <c r="A68" s="177" t="s">
        <v>193</v>
      </c>
      <c r="B68" s="162">
        <v>93.30032539456711</v>
      </c>
      <c r="C68" s="80">
        <v>101.01671562781864</v>
      </c>
      <c r="D68" s="80">
        <v>99.63812689323936</v>
      </c>
      <c r="E68" s="80">
        <v>91.579569570649625</v>
      </c>
      <c r="F68" s="80">
        <v>83.925239098207342</v>
      </c>
      <c r="G68" s="164">
        <v>73.511486727583048</v>
      </c>
      <c r="H68" s="80">
        <v>62.3</v>
      </c>
      <c r="I68" s="81">
        <v>57</v>
      </c>
      <c r="K68" s="178"/>
    </row>
    <row r="69" spans="1:11" ht="16.5" customHeight="1" x14ac:dyDescent="0.3">
      <c r="A69" s="177" t="s">
        <v>194</v>
      </c>
      <c r="B69" s="162">
        <v>95.185012055845164</v>
      </c>
      <c r="C69" s="80">
        <v>101.55127368509457</v>
      </c>
      <c r="D69" s="80">
        <v>100.8202231863725</v>
      </c>
      <c r="E69" s="80">
        <v>95.741063475483273</v>
      </c>
      <c r="F69" s="80">
        <v>84.14564397316245</v>
      </c>
      <c r="G69" s="164">
        <v>77.771612782652738</v>
      </c>
      <c r="H69" s="80">
        <v>59.6</v>
      </c>
      <c r="I69" s="81">
        <v>54</v>
      </c>
      <c r="K69" s="178"/>
    </row>
    <row r="70" spans="1:11" ht="16.5" customHeight="1" x14ac:dyDescent="0.3">
      <c r="A70" s="177" t="s">
        <v>195</v>
      </c>
      <c r="B70" s="162">
        <v>98.571503602781704</v>
      </c>
      <c r="C70" s="80">
        <v>106.52632019552085</v>
      </c>
      <c r="D70" s="80">
        <v>102.45348449740578</v>
      </c>
      <c r="E70" s="80">
        <v>95.3708344866495</v>
      </c>
      <c r="F70" s="80">
        <v>93.179408297313699</v>
      </c>
      <c r="G70" s="164">
        <v>79.190245393610397</v>
      </c>
      <c r="H70" s="80">
        <v>62.713809523809516</v>
      </c>
      <c r="I70" s="81">
        <v>57.078500000000005</v>
      </c>
      <c r="K70" s="178"/>
    </row>
    <row r="71" spans="1:11" ht="16.5" customHeight="1" x14ac:dyDescent="0.3">
      <c r="A71" s="177" t="s">
        <v>196</v>
      </c>
      <c r="B71" s="162">
        <v>100.95222305098861</v>
      </c>
      <c r="C71" s="80">
        <v>106.64799397461408</v>
      </c>
      <c r="D71" s="80">
        <v>103.54295239281635</v>
      </c>
      <c r="E71" s="80">
        <v>97.210188551817808</v>
      </c>
      <c r="F71" s="80">
        <v>101.4952260339816</v>
      </c>
      <c r="G71" s="164">
        <v>82.997695417744993</v>
      </c>
      <c r="H71" s="80">
        <v>65.2</v>
      </c>
      <c r="I71" s="81">
        <v>59.8</v>
      </c>
      <c r="K71" s="178"/>
    </row>
    <row r="72" spans="1:11" ht="16.5" customHeight="1" x14ac:dyDescent="0.3">
      <c r="A72" s="181" t="s">
        <v>206</v>
      </c>
      <c r="B72" s="182">
        <v>102.45174240101161</v>
      </c>
      <c r="C72" s="174">
        <v>103.61032570731609</v>
      </c>
      <c r="D72" s="174">
        <v>103.84479393326944</v>
      </c>
      <c r="E72" s="174">
        <v>100.47974682437746</v>
      </c>
      <c r="F72" s="174">
        <v>108.7125084333049</v>
      </c>
      <c r="G72" s="175">
        <v>87.540273704349701</v>
      </c>
      <c r="H72" s="174">
        <v>63.672727272727279</v>
      </c>
      <c r="I72" s="183">
        <v>57.528571428571425</v>
      </c>
      <c r="K72" s="178"/>
    </row>
    <row r="73" spans="1:11" ht="16.5" customHeight="1" x14ac:dyDescent="0.3">
      <c r="A73" s="177" t="s">
        <v>238</v>
      </c>
      <c r="B73" s="162">
        <v>99.365937683556623</v>
      </c>
      <c r="C73" s="80">
        <v>100.46310728116576</v>
      </c>
      <c r="D73" s="80">
        <v>102.85156430923657</v>
      </c>
      <c r="E73" s="80">
        <v>99.389555625606505</v>
      </c>
      <c r="F73" s="80">
        <v>97.558953471847744</v>
      </c>
      <c r="G73" s="164">
        <v>91.448643122242501</v>
      </c>
      <c r="H73" s="80">
        <v>55.477499999999999</v>
      </c>
      <c r="I73" s="81">
        <v>50.542105263157893</v>
      </c>
      <c r="K73" s="178"/>
    </row>
    <row r="74" spans="1:11" ht="16.5" customHeight="1" x14ac:dyDescent="0.3">
      <c r="A74" s="177" t="s">
        <v>239</v>
      </c>
      <c r="B74" s="162">
        <v>95.093810016659987</v>
      </c>
      <c r="C74" s="80">
        <v>99.425056572166582</v>
      </c>
      <c r="D74" s="80">
        <v>101.52456298283946</v>
      </c>
      <c r="E74" s="80">
        <v>97.715852554204105</v>
      </c>
      <c r="F74" s="80">
        <v>85.458248410947007</v>
      </c>
      <c r="G74" s="164">
        <v>73.944245269412903</v>
      </c>
      <c r="H74" s="80">
        <v>34.252380952380953</v>
      </c>
      <c r="I74" s="81">
        <v>30.92</v>
      </c>
      <c r="K74" s="178"/>
    </row>
    <row r="75" spans="1:11" ht="16.5" customHeight="1" x14ac:dyDescent="0.3">
      <c r="A75" s="177" t="s">
        <v>240</v>
      </c>
      <c r="B75" s="162">
        <v>92.432879102154189</v>
      </c>
      <c r="C75" s="80">
        <v>96.90645774765845</v>
      </c>
      <c r="D75" s="80">
        <v>95.753672393902946</v>
      </c>
      <c r="E75" s="80">
        <v>99.297069681133721</v>
      </c>
      <c r="F75" s="80">
        <v>81.220710533338021</v>
      </c>
      <c r="G75" s="164">
        <v>63.179505470140441</v>
      </c>
      <c r="H75" s="80">
        <v>26.631428571428565</v>
      </c>
      <c r="I75" s="81">
        <v>16.699047619047612</v>
      </c>
      <c r="K75" s="178"/>
    </row>
    <row r="76" spans="1:11" ht="16.5" customHeight="1" x14ac:dyDescent="0.3">
      <c r="A76" s="177" t="s">
        <v>241</v>
      </c>
      <c r="B76" s="162">
        <v>90.982383371213047</v>
      </c>
      <c r="C76" s="80">
        <v>95.415913237790804</v>
      </c>
      <c r="D76" s="80">
        <v>94.425474409690707</v>
      </c>
      <c r="E76" s="80">
        <v>97.460101193310521</v>
      </c>
      <c r="F76" s="80">
        <v>77.819828365950357</v>
      </c>
      <c r="G76" s="164">
        <v>67.84539991535118</v>
      </c>
      <c r="H76" s="80">
        <v>32.411904761904758</v>
      </c>
      <c r="I76" s="81">
        <v>28.527500000000003</v>
      </c>
      <c r="K76" s="178"/>
    </row>
    <row r="77" spans="1:11" ht="16.5" customHeight="1" x14ac:dyDescent="0.3">
      <c r="A77" s="177" t="s">
        <v>242</v>
      </c>
      <c r="B77" s="162">
        <v>93.080819878401201</v>
      </c>
      <c r="C77" s="80">
        <v>94.816410370590745</v>
      </c>
      <c r="D77" s="80">
        <v>98.3325915325089</v>
      </c>
      <c r="E77" s="80">
        <v>96.68611821888787</v>
      </c>
      <c r="F77" s="80">
        <v>86.644340336023191</v>
      </c>
      <c r="G77" s="164">
        <v>74.940606610867945</v>
      </c>
      <c r="H77" s="80">
        <v>40.786363636363632</v>
      </c>
      <c r="I77" s="81">
        <v>38.322727272727278</v>
      </c>
      <c r="K77" s="178"/>
    </row>
    <row r="78" spans="1:11" ht="16.5" customHeight="1" x14ac:dyDescent="0.3">
      <c r="A78" s="177" t="s">
        <v>243</v>
      </c>
      <c r="B78" s="162">
        <v>93.932326667514488</v>
      </c>
      <c r="C78" s="80">
        <v>92.227051045731287</v>
      </c>
      <c r="D78" s="80">
        <v>101.78736378815815</v>
      </c>
      <c r="E78" s="80">
        <v>96.886891895037309</v>
      </c>
      <c r="F78" s="80">
        <v>93.216001805561817</v>
      </c>
      <c r="G78" s="164">
        <v>76.011903581163168</v>
      </c>
      <c r="H78" s="80">
        <v>43.222173913043477</v>
      </c>
      <c r="I78" s="81">
        <v>40.765909090909084</v>
      </c>
      <c r="K78" s="178"/>
    </row>
    <row r="79" spans="1:11" ht="16.5" customHeight="1" x14ac:dyDescent="0.3">
      <c r="A79" s="177" t="s">
        <v>244</v>
      </c>
      <c r="B79" s="162">
        <v>95.849069866740805</v>
      </c>
      <c r="C79" s="80">
        <v>92.203017520089801</v>
      </c>
      <c r="D79" s="80">
        <v>102.10044538813383</v>
      </c>
      <c r="E79" s="80">
        <v>98.984490079024027</v>
      </c>
      <c r="F79" s="80">
        <v>98.704804431039477</v>
      </c>
      <c r="G79" s="164">
        <v>81.093970405677709</v>
      </c>
      <c r="H79" s="80">
        <v>45.047142857142859</v>
      </c>
      <c r="I79" s="81">
        <v>42.40761904761905</v>
      </c>
      <c r="K79" s="178"/>
    </row>
    <row r="80" spans="1:11" ht="16.5" customHeight="1" x14ac:dyDescent="0.3">
      <c r="A80" s="177" t="s">
        <v>234</v>
      </c>
      <c r="B80" s="162">
        <v>97.92724565246003</v>
      </c>
      <c r="C80" s="80">
        <v>91.474033292295033</v>
      </c>
      <c r="D80" s="80">
        <v>102.31823969989316</v>
      </c>
      <c r="E80" s="80">
        <v>104.04180714439838</v>
      </c>
      <c r="F80" s="80">
        <v>104.58580714414425</v>
      </c>
      <c r="G80" s="164">
        <v>78.960651763531359</v>
      </c>
      <c r="H80" s="80">
        <v>41.697142857142865</v>
      </c>
      <c r="I80" s="81">
        <v>39.457142857142856</v>
      </c>
      <c r="K80" s="178"/>
    </row>
    <row r="81" spans="1:12" ht="16.5" customHeight="1" x14ac:dyDescent="0.3">
      <c r="A81" s="177" t="s">
        <v>194</v>
      </c>
      <c r="B81" s="162">
        <v>101.24349898394941</v>
      </c>
      <c r="C81" s="80">
        <v>91.783443249046144</v>
      </c>
      <c r="D81" s="80">
        <v>104.47993460818552</v>
      </c>
      <c r="E81" s="80">
        <v>111.63693972786629</v>
      </c>
      <c r="F81" s="80">
        <v>106.43546192483085</v>
      </c>
      <c r="G81" s="164">
        <v>84.710404959279799</v>
      </c>
      <c r="H81" s="80">
        <v>41.5</v>
      </c>
      <c r="I81" s="81">
        <v>39.6</v>
      </c>
      <c r="K81" s="178"/>
    </row>
    <row r="82" spans="1:12" ht="16.5" customHeight="1" x14ac:dyDescent="0.3">
      <c r="A82" s="177" t="s">
        <v>195</v>
      </c>
      <c r="B82" s="162">
        <v>105.45082278159903</v>
      </c>
      <c r="C82" s="80">
        <v>93.31812057540094</v>
      </c>
      <c r="D82" s="80">
        <v>105.3818860824795</v>
      </c>
      <c r="E82" s="80">
        <v>114.40460066247118</v>
      </c>
      <c r="F82" s="80">
        <v>121.85323981587024</v>
      </c>
      <c r="G82" s="164">
        <v>87.528177843908551</v>
      </c>
      <c r="H82" s="80">
        <v>43.98</v>
      </c>
      <c r="I82" s="81">
        <v>41.346500000000006</v>
      </c>
      <c r="K82" s="178"/>
    </row>
    <row r="83" spans="1:12" ht="16.5" customHeight="1" x14ac:dyDescent="0.3">
      <c r="A83" s="177" t="s">
        <v>196</v>
      </c>
      <c r="B83" s="162">
        <v>108.45839479373501</v>
      </c>
      <c r="C83" s="88">
        <v>94.845116190242663</v>
      </c>
      <c r="D83" s="88">
        <v>109.18568486388526</v>
      </c>
      <c r="E83" s="88">
        <v>115.94862786444219</v>
      </c>
      <c r="F83" s="88">
        <v>131.127830817166</v>
      </c>
      <c r="G83" s="164">
        <v>87.140829010711613</v>
      </c>
      <c r="H83" s="184">
        <v>50.218181818181826</v>
      </c>
      <c r="I83" s="185">
        <v>47.06818181818182</v>
      </c>
      <c r="K83" s="178"/>
    </row>
    <row r="84" spans="1:12" ht="16.5" customHeight="1" x14ac:dyDescent="0.3">
      <c r="A84" s="181" t="s">
        <v>208</v>
      </c>
      <c r="B84" s="182">
        <v>113.27689055667091</v>
      </c>
      <c r="C84" s="174">
        <v>95.963881771445969</v>
      </c>
      <c r="D84" s="174">
        <v>111.24672261561082</v>
      </c>
      <c r="E84" s="174">
        <v>124.19671754510485</v>
      </c>
      <c r="F84" s="174">
        <v>138.78542431105546</v>
      </c>
      <c r="G84" s="175">
        <v>94.159241057381038</v>
      </c>
      <c r="H84" s="174">
        <v>55.3215</v>
      </c>
      <c r="I84" s="183">
        <v>52.102105263157895</v>
      </c>
      <c r="K84" s="178"/>
    </row>
    <row r="85" spans="1:12" ht="16.5" customHeight="1" x14ac:dyDescent="0.3">
      <c r="A85" s="177" t="s">
        <v>186</v>
      </c>
      <c r="B85" s="162">
        <v>116.07818657993151</v>
      </c>
      <c r="C85" s="80">
        <v>96.704993138435043</v>
      </c>
      <c r="D85" s="80">
        <v>113.06551509713032</v>
      </c>
      <c r="E85" s="80">
        <v>125.73638432060625</v>
      </c>
      <c r="F85" s="80">
        <v>147.35368098010491</v>
      </c>
      <c r="G85" s="164">
        <v>100.17454058467479</v>
      </c>
      <c r="H85" s="80">
        <v>62.372499999999988</v>
      </c>
      <c r="I85" s="81">
        <v>59.11473684210528</v>
      </c>
      <c r="K85" s="178"/>
    </row>
    <row r="86" spans="1:12" ht="16.5" customHeight="1" thickBot="1" x14ac:dyDescent="0.35">
      <c r="A86" s="186" t="s">
        <v>187</v>
      </c>
      <c r="B86" s="187">
        <v>118.48616676954501</v>
      </c>
      <c r="C86" s="107">
        <v>98.898725908550247</v>
      </c>
      <c r="D86" s="107">
        <v>117.44216799115853</v>
      </c>
      <c r="E86" s="107">
        <v>123.57300084970682</v>
      </c>
      <c r="F86" s="107">
        <v>159.16606987339466</v>
      </c>
      <c r="G86" s="188">
        <v>96.197436348097199</v>
      </c>
      <c r="H86" s="189">
        <v>65.702173913043481</v>
      </c>
      <c r="I86" s="190">
        <v>62.357391304347829</v>
      </c>
      <c r="K86" s="178"/>
      <c r="L86" s="178"/>
    </row>
    <row r="87" spans="1:12" ht="16.5" thickTop="1" x14ac:dyDescent="0.3">
      <c r="A87" s="109" t="s">
        <v>245</v>
      </c>
      <c r="H87" s="80"/>
      <c r="I87" s="80"/>
    </row>
    <row r="88" spans="1:12" x14ac:dyDescent="0.3">
      <c r="H88" s="80"/>
      <c r="I88" s="80"/>
    </row>
    <row r="89" spans="1:12" x14ac:dyDescent="0.3">
      <c r="B89" s="178"/>
      <c r="F89" s="178"/>
      <c r="G89" s="178"/>
      <c r="H89" s="178"/>
      <c r="I89" s="178"/>
    </row>
    <row r="90" spans="1:12" x14ac:dyDescent="0.3">
      <c r="F90" s="178"/>
      <c r="G90" s="178"/>
      <c r="H90" s="178"/>
    </row>
    <row r="91" spans="1:12" x14ac:dyDescent="0.3">
      <c r="H91" s="178"/>
      <c r="I91" s="178"/>
      <c r="J91" s="191"/>
    </row>
    <row r="92" spans="1:12" ht="15.75" x14ac:dyDescent="0.3">
      <c r="A92" s="114"/>
      <c r="H92" s="178"/>
      <c r="I92" s="178"/>
      <c r="J92" s="191"/>
    </row>
  </sheetData>
  <mergeCells count="3">
    <mergeCell ref="A3:A4"/>
    <mergeCell ref="B3:G3"/>
    <mergeCell ref="H3:I3"/>
  </mergeCells>
  <pageMargins left="0.75" right="0.75" top="0.75" bottom="0.75" header="0.3" footer="0"/>
  <pageSetup paperSize="9"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2FB11-E6BD-4FF1-9529-2E5C86B650CC}">
  <sheetPr>
    <pageSetUpPr fitToPage="1"/>
  </sheetPr>
  <dimension ref="A1:R20"/>
  <sheetViews>
    <sheetView zoomScaleNormal="100" zoomScaleSheetLayoutView="100" workbookViewId="0">
      <pane xSplit="3" ySplit="4" topLeftCell="D5" activePane="bottomRight" state="frozen"/>
      <selection activeCell="A25" sqref="A25"/>
      <selection pane="topRight" activeCell="A25" sqref="A25"/>
      <selection pane="bottomLeft" activeCell="A25" sqref="A25"/>
      <selection pane="bottomRight"/>
    </sheetView>
  </sheetViews>
  <sheetFormatPr defaultRowHeight="15" customHeight="1" x14ac:dyDescent="0.25"/>
  <cols>
    <col min="1" max="1" width="1.28515625" style="2007" hidden="1" customWidth="1"/>
    <col min="2" max="2" width="6.28515625" style="2022" customWidth="1"/>
    <col min="3" max="3" width="52.42578125" style="2022" customWidth="1"/>
    <col min="4" max="5" width="15.5703125" style="2007" customWidth="1"/>
    <col min="6" max="14" width="15.5703125" style="2022" customWidth="1"/>
    <col min="15" max="15" width="29.85546875" style="2007" customWidth="1"/>
    <col min="16" max="16" width="3" style="2007" customWidth="1"/>
    <col min="17" max="17" width="9.140625" style="2007" customWidth="1"/>
    <col min="18" max="253" width="9.140625" style="2007"/>
    <col min="254" max="254" width="40.28515625" style="2007" customWidth="1"/>
    <col min="255" max="255" width="14.42578125" style="2007" customWidth="1"/>
    <col min="256" max="256" width="16" style="2007" customWidth="1"/>
    <col min="257" max="257" width="14.42578125" style="2007" customWidth="1"/>
    <col min="258" max="258" width="16" style="2007" customWidth="1"/>
    <col min="259" max="259" width="3.42578125" style="2007" customWidth="1"/>
    <col min="260" max="509" width="9.140625" style="2007"/>
    <col min="510" max="510" width="40.28515625" style="2007" customWidth="1"/>
    <col min="511" max="511" width="14.42578125" style="2007" customWidth="1"/>
    <col min="512" max="512" width="16" style="2007" customWidth="1"/>
    <col min="513" max="513" width="14.42578125" style="2007" customWidth="1"/>
    <col min="514" max="514" width="16" style="2007" customWidth="1"/>
    <col min="515" max="515" width="3.42578125" style="2007" customWidth="1"/>
    <col min="516" max="765" width="9.140625" style="2007"/>
    <col min="766" max="766" width="40.28515625" style="2007" customWidth="1"/>
    <col min="767" max="767" width="14.42578125" style="2007" customWidth="1"/>
    <col min="768" max="768" width="16" style="2007" customWidth="1"/>
    <col min="769" max="769" width="14.42578125" style="2007" customWidth="1"/>
    <col min="770" max="770" width="16" style="2007" customWidth="1"/>
    <col min="771" max="771" width="3.42578125" style="2007" customWidth="1"/>
    <col min="772" max="1021" width="9.140625" style="2007"/>
    <col min="1022" max="1022" width="40.28515625" style="2007" customWidth="1"/>
    <col min="1023" max="1023" width="14.42578125" style="2007" customWidth="1"/>
    <col min="1024" max="1024" width="16" style="2007" customWidth="1"/>
    <col min="1025" max="1025" width="14.42578125" style="2007" customWidth="1"/>
    <col min="1026" max="1026" width="16" style="2007" customWidth="1"/>
    <col min="1027" max="1027" width="3.42578125" style="2007" customWidth="1"/>
    <col min="1028" max="1277" width="9.140625" style="2007"/>
    <col min="1278" max="1278" width="40.28515625" style="2007" customWidth="1"/>
    <col min="1279" max="1279" width="14.42578125" style="2007" customWidth="1"/>
    <col min="1280" max="1280" width="16" style="2007" customWidth="1"/>
    <col min="1281" max="1281" width="14.42578125" style="2007" customWidth="1"/>
    <col min="1282" max="1282" width="16" style="2007" customWidth="1"/>
    <col min="1283" max="1283" width="3.42578125" style="2007" customWidth="1"/>
    <col min="1284" max="1533" width="9.140625" style="2007"/>
    <col min="1534" max="1534" width="40.28515625" style="2007" customWidth="1"/>
    <col min="1535" max="1535" width="14.42578125" style="2007" customWidth="1"/>
    <col min="1536" max="1536" width="16" style="2007" customWidth="1"/>
    <col min="1537" max="1537" width="14.42578125" style="2007" customWidth="1"/>
    <col min="1538" max="1538" width="16" style="2007" customWidth="1"/>
    <col min="1539" max="1539" width="3.42578125" style="2007" customWidth="1"/>
    <col min="1540" max="1789" width="9.140625" style="2007"/>
    <col min="1790" max="1790" width="40.28515625" style="2007" customWidth="1"/>
    <col min="1791" max="1791" width="14.42578125" style="2007" customWidth="1"/>
    <col min="1792" max="1792" width="16" style="2007" customWidth="1"/>
    <col min="1793" max="1793" width="14.42578125" style="2007" customWidth="1"/>
    <col min="1794" max="1794" width="16" style="2007" customWidth="1"/>
    <col min="1795" max="1795" width="3.42578125" style="2007" customWidth="1"/>
    <col min="1796" max="2045" width="9.140625" style="2007"/>
    <col min="2046" max="2046" width="40.28515625" style="2007" customWidth="1"/>
    <col min="2047" max="2047" width="14.42578125" style="2007" customWidth="1"/>
    <col min="2048" max="2048" width="16" style="2007" customWidth="1"/>
    <col min="2049" max="2049" width="14.42578125" style="2007" customWidth="1"/>
    <col min="2050" max="2050" width="16" style="2007" customWidth="1"/>
    <col min="2051" max="2051" width="3.42578125" style="2007" customWidth="1"/>
    <col min="2052" max="2301" width="9.140625" style="2007"/>
    <col min="2302" max="2302" width="40.28515625" style="2007" customWidth="1"/>
    <col min="2303" max="2303" width="14.42578125" style="2007" customWidth="1"/>
    <col min="2304" max="2304" width="16" style="2007" customWidth="1"/>
    <col min="2305" max="2305" width="14.42578125" style="2007" customWidth="1"/>
    <col min="2306" max="2306" width="16" style="2007" customWidth="1"/>
    <col min="2307" max="2307" width="3.42578125" style="2007" customWidth="1"/>
    <col min="2308" max="2557" width="9.140625" style="2007"/>
    <col min="2558" max="2558" width="40.28515625" style="2007" customWidth="1"/>
    <col min="2559" max="2559" width="14.42578125" style="2007" customWidth="1"/>
    <col min="2560" max="2560" width="16" style="2007" customWidth="1"/>
    <col min="2561" max="2561" width="14.42578125" style="2007" customWidth="1"/>
    <col min="2562" max="2562" width="16" style="2007" customWidth="1"/>
    <col min="2563" max="2563" width="3.42578125" style="2007" customWidth="1"/>
    <col min="2564" max="2813" width="9.140625" style="2007"/>
    <col min="2814" max="2814" width="40.28515625" style="2007" customWidth="1"/>
    <col min="2815" max="2815" width="14.42578125" style="2007" customWidth="1"/>
    <col min="2816" max="2816" width="16" style="2007" customWidth="1"/>
    <col min="2817" max="2817" width="14.42578125" style="2007" customWidth="1"/>
    <col min="2818" max="2818" width="16" style="2007" customWidth="1"/>
    <col min="2819" max="2819" width="3.42578125" style="2007" customWidth="1"/>
    <col min="2820" max="3069" width="9.140625" style="2007"/>
    <col min="3070" max="3070" width="40.28515625" style="2007" customWidth="1"/>
    <col min="3071" max="3071" width="14.42578125" style="2007" customWidth="1"/>
    <col min="3072" max="3072" width="16" style="2007" customWidth="1"/>
    <col min="3073" max="3073" width="14.42578125" style="2007" customWidth="1"/>
    <col min="3074" max="3074" width="16" style="2007" customWidth="1"/>
    <col min="3075" max="3075" width="3.42578125" style="2007" customWidth="1"/>
    <col min="3076" max="3325" width="9.140625" style="2007"/>
    <col min="3326" max="3326" width="40.28515625" style="2007" customWidth="1"/>
    <col min="3327" max="3327" width="14.42578125" style="2007" customWidth="1"/>
    <col min="3328" max="3328" width="16" style="2007" customWidth="1"/>
    <col min="3329" max="3329" width="14.42578125" style="2007" customWidth="1"/>
    <col min="3330" max="3330" width="16" style="2007" customWidth="1"/>
    <col min="3331" max="3331" width="3.42578125" style="2007" customWidth="1"/>
    <col min="3332" max="3581" width="9.140625" style="2007"/>
    <col min="3582" max="3582" width="40.28515625" style="2007" customWidth="1"/>
    <col min="3583" max="3583" width="14.42578125" style="2007" customWidth="1"/>
    <col min="3584" max="3584" width="16" style="2007" customWidth="1"/>
    <col min="3585" max="3585" width="14.42578125" style="2007" customWidth="1"/>
    <col min="3586" max="3586" width="16" style="2007" customWidth="1"/>
    <col min="3587" max="3587" width="3.42578125" style="2007" customWidth="1"/>
    <col min="3588" max="3837" width="9.140625" style="2007"/>
    <col min="3838" max="3838" width="40.28515625" style="2007" customWidth="1"/>
    <col min="3839" max="3839" width="14.42578125" style="2007" customWidth="1"/>
    <col min="3840" max="3840" width="16" style="2007" customWidth="1"/>
    <col min="3841" max="3841" width="14.42578125" style="2007" customWidth="1"/>
    <col min="3842" max="3842" width="16" style="2007" customWidth="1"/>
    <col min="3843" max="3843" width="3.42578125" style="2007" customWidth="1"/>
    <col min="3844" max="4093" width="9.140625" style="2007"/>
    <col min="4094" max="4094" width="40.28515625" style="2007" customWidth="1"/>
    <col min="4095" max="4095" width="14.42578125" style="2007" customWidth="1"/>
    <col min="4096" max="4096" width="16" style="2007" customWidth="1"/>
    <col min="4097" max="4097" width="14.42578125" style="2007" customWidth="1"/>
    <col min="4098" max="4098" width="16" style="2007" customWidth="1"/>
    <col min="4099" max="4099" width="3.42578125" style="2007" customWidth="1"/>
    <col min="4100" max="4349" width="9.140625" style="2007"/>
    <col min="4350" max="4350" width="40.28515625" style="2007" customWidth="1"/>
    <col min="4351" max="4351" width="14.42578125" style="2007" customWidth="1"/>
    <col min="4352" max="4352" width="16" style="2007" customWidth="1"/>
    <col min="4353" max="4353" width="14.42578125" style="2007" customWidth="1"/>
    <col min="4354" max="4354" width="16" style="2007" customWidth="1"/>
    <col min="4355" max="4355" width="3.42578125" style="2007" customWidth="1"/>
    <col min="4356" max="4605" width="9.140625" style="2007"/>
    <col min="4606" max="4606" width="40.28515625" style="2007" customWidth="1"/>
    <col min="4607" max="4607" width="14.42578125" style="2007" customWidth="1"/>
    <col min="4608" max="4608" width="16" style="2007" customWidth="1"/>
    <col min="4609" max="4609" width="14.42578125" style="2007" customWidth="1"/>
    <col min="4610" max="4610" width="16" style="2007" customWidth="1"/>
    <col min="4611" max="4611" width="3.42578125" style="2007" customWidth="1"/>
    <col min="4612" max="4861" width="9.140625" style="2007"/>
    <col min="4862" max="4862" width="40.28515625" style="2007" customWidth="1"/>
    <col min="4863" max="4863" width="14.42578125" style="2007" customWidth="1"/>
    <col min="4864" max="4864" width="16" style="2007" customWidth="1"/>
    <col min="4865" max="4865" width="14.42578125" style="2007" customWidth="1"/>
    <col min="4866" max="4866" width="16" style="2007" customWidth="1"/>
    <col min="4867" max="4867" width="3.42578125" style="2007" customWidth="1"/>
    <col min="4868" max="5117" width="9.140625" style="2007"/>
    <col min="5118" max="5118" width="40.28515625" style="2007" customWidth="1"/>
    <col min="5119" max="5119" width="14.42578125" style="2007" customWidth="1"/>
    <col min="5120" max="5120" width="16" style="2007" customWidth="1"/>
    <col min="5121" max="5121" width="14.42578125" style="2007" customWidth="1"/>
    <col min="5122" max="5122" width="16" style="2007" customWidth="1"/>
    <col min="5123" max="5123" width="3.42578125" style="2007" customWidth="1"/>
    <col min="5124" max="5373" width="9.140625" style="2007"/>
    <col min="5374" max="5374" width="40.28515625" style="2007" customWidth="1"/>
    <col min="5375" max="5375" width="14.42578125" style="2007" customWidth="1"/>
    <col min="5376" max="5376" width="16" style="2007" customWidth="1"/>
    <col min="5377" max="5377" width="14.42578125" style="2007" customWidth="1"/>
    <col min="5378" max="5378" width="16" style="2007" customWidth="1"/>
    <col min="5379" max="5379" width="3.42578125" style="2007" customWidth="1"/>
    <col min="5380" max="5629" width="9.140625" style="2007"/>
    <col min="5630" max="5630" width="40.28515625" style="2007" customWidth="1"/>
    <col min="5631" max="5631" width="14.42578125" style="2007" customWidth="1"/>
    <col min="5632" max="5632" width="16" style="2007" customWidth="1"/>
    <col min="5633" max="5633" width="14.42578125" style="2007" customWidth="1"/>
    <col min="5634" max="5634" width="16" style="2007" customWidth="1"/>
    <col min="5635" max="5635" width="3.42578125" style="2007" customWidth="1"/>
    <col min="5636" max="5885" width="9.140625" style="2007"/>
    <col min="5886" max="5886" width="40.28515625" style="2007" customWidth="1"/>
    <col min="5887" max="5887" width="14.42578125" style="2007" customWidth="1"/>
    <col min="5888" max="5888" width="16" style="2007" customWidth="1"/>
    <col min="5889" max="5889" width="14.42578125" style="2007" customWidth="1"/>
    <col min="5890" max="5890" width="16" style="2007" customWidth="1"/>
    <col min="5891" max="5891" width="3.42578125" style="2007" customWidth="1"/>
    <col min="5892" max="6141" width="9.140625" style="2007"/>
    <col min="6142" max="6142" width="40.28515625" style="2007" customWidth="1"/>
    <col min="6143" max="6143" width="14.42578125" style="2007" customWidth="1"/>
    <col min="6144" max="6144" width="16" style="2007" customWidth="1"/>
    <col min="6145" max="6145" width="14.42578125" style="2007" customWidth="1"/>
    <col min="6146" max="6146" width="16" style="2007" customWidth="1"/>
    <col min="6147" max="6147" width="3.42578125" style="2007" customWidth="1"/>
    <col min="6148" max="6397" width="9.140625" style="2007"/>
    <col min="6398" max="6398" width="40.28515625" style="2007" customWidth="1"/>
    <col min="6399" max="6399" width="14.42578125" style="2007" customWidth="1"/>
    <col min="6400" max="6400" width="16" style="2007" customWidth="1"/>
    <col min="6401" max="6401" width="14.42578125" style="2007" customWidth="1"/>
    <col min="6402" max="6402" width="16" style="2007" customWidth="1"/>
    <col min="6403" max="6403" width="3.42578125" style="2007" customWidth="1"/>
    <col min="6404" max="6653" width="9.140625" style="2007"/>
    <col min="6654" max="6654" width="40.28515625" style="2007" customWidth="1"/>
    <col min="6655" max="6655" width="14.42578125" style="2007" customWidth="1"/>
    <col min="6656" max="6656" width="16" style="2007" customWidth="1"/>
    <col min="6657" max="6657" width="14.42578125" style="2007" customWidth="1"/>
    <col min="6658" max="6658" width="16" style="2007" customWidth="1"/>
    <col min="6659" max="6659" width="3.42578125" style="2007" customWidth="1"/>
    <col min="6660" max="6909" width="9.140625" style="2007"/>
    <col min="6910" max="6910" width="40.28515625" style="2007" customWidth="1"/>
    <col min="6911" max="6911" width="14.42578125" style="2007" customWidth="1"/>
    <col min="6912" max="6912" width="16" style="2007" customWidth="1"/>
    <col min="6913" max="6913" width="14.42578125" style="2007" customWidth="1"/>
    <col min="6914" max="6914" width="16" style="2007" customWidth="1"/>
    <col min="6915" max="6915" width="3.42578125" style="2007" customWidth="1"/>
    <col min="6916" max="7165" width="9.140625" style="2007"/>
    <col min="7166" max="7166" width="40.28515625" style="2007" customWidth="1"/>
    <col min="7167" max="7167" width="14.42578125" style="2007" customWidth="1"/>
    <col min="7168" max="7168" width="16" style="2007" customWidth="1"/>
    <col min="7169" max="7169" width="14.42578125" style="2007" customWidth="1"/>
    <col min="7170" max="7170" width="16" style="2007" customWidth="1"/>
    <col min="7171" max="7171" width="3.42578125" style="2007" customWidth="1"/>
    <col min="7172" max="7421" width="9.140625" style="2007"/>
    <col min="7422" max="7422" width="40.28515625" style="2007" customWidth="1"/>
    <col min="7423" max="7423" width="14.42578125" style="2007" customWidth="1"/>
    <col min="7424" max="7424" width="16" style="2007" customWidth="1"/>
    <col min="7425" max="7425" width="14.42578125" style="2007" customWidth="1"/>
    <col min="7426" max="7426" width="16" style="2007" customWidth="1"/>
    <col min="7427" max="7427" width="3.42578125" style="2007" customWidth="1"/>
    <col min="7428" max="7677" width="9.140625" style="2007"/>
    <col min="7678" max="7678" width="40.28515625" style="2007" customWidth="1"/>
    <col min="7679" max="7679" width="14.42578125" style="2007" customWidth="1"/>
    <col min="7680" max="7680" width="16" style="2007" customWidth="1"/>
    <col min="7681" max="7681" width="14.42578125" style="2007" customWidth="1"/>
    <col min="7682" max="7682" width="16" style="2007" customWidth="1"/>
    <col min="7683" max="7683" width="3.42578125" style="2007" customWidth="1"/>
    <col min="7684" max="7933" width="9.140625" style="2007"/>
    <col min="7934" max="7934" width="40.28515625" style="2007" customWidth="1"/>
    <col min="7935" max="7935" width="14.42578125" style="2007" customWidth="1"/>
    <col min="7936" max="7936" width="16" style="2007" customWidth="1"/>
    <col min="7937" max="7937" width="14.42578125" style="2007" customWidth="1"/>
    <col min="7938" max="7938" width="16" style="2007" customWidth="1"/>
    <col min="7939" max="7939" width="3.42578125" style="2007" customWidth="1"/>
    <col min="7940" max="8189" width="9.140625" style="2007"/>
    <col min="8190" max="8190" width="40.28515625" style="2007" customWidth="1"/>
    <col min="8191" max="8191" width="14.42578125" style="2007" customWidth="1"/>
    <col min="8192" max="8192" width="16" style="2007" customWidth="1"/>
    <col min="8193" max="8193" width="14.42578125" style="2007" customWidth="1"/>
    <col min="8194" max="8194" width="16" style="2007" customWidth="1"/>
    <col min="8195" max="8195" width="3.42578125" style="2007" customWidth="1"/>
    <col min="8196" max="8445" width="9.140625" style="2007"/>
    <col min="8446" max="8446" width="40.28515625" style="2007" customWidth="1"/>
    <col min="8447" max="8447" width="14.42578125" style="2007" customWidth="1"/>
    <col min="8448" max="8448" width="16" style="2007" customWidth="1"/>
    <col min="8449" max="8449" width="14.42578125" style="2007" customWidth="1"/>
    <col min="8450" max="8450" width="16" style="2007" customWidth="1"/>
    <col min="8451" max="8451" width="3.42578125" style="2007" customWidth="1"/>
    <col min="8452" max="8701" width="9.140625" style="2007"/>
    <col min="8702" max="8702" width="40.28515625" style="2007" customWidth="1"/>
    <col min="8703" max="8703" width="14.42578125" style="2007" customWidth="1"/>
    <col min="8704" max="8704" width="16" style="2007" customWidth="1"/>
    <col min="8705" max="8705" width="14.42578125" style="2007" customWidth="1"/>
    <col min="8706" max="8706" width="16" style="2007" customWidth="1"/>
    <col min="8707" max="8707" width="3.42578125" style="2007" customWidth="1"/>
    <col min="8708" max="8957" width="9.140625" style="2007"/>
    <col min="8958" max="8958" width="40.28515625" style="2007" customWidth="1"/>
    <col min="8959" max="8959" width="14.42578125" style="2007" customWidth="1"/>
    <col min="8960" max="8960" width="16" style="2007" customWidth="1"/>
    <col min="8961" max="8961" width="14.42578125" style="2007" customWidth="1"/>
    <col min="8962" max="8962" width="16" style="2007" customWidth="1"/>
    <col min="8963" max="8963" width="3.42578125" style="2007" customWidth="1"/>
    <col min="8964" max="9213" width="9.140625" style="2007"/>
    <col min="9214" max="9214" width="40.28515625" style="2007" customWidth="1"/>
    <col min="9215" max="9215" width="14.42578125" style="2007" customWidth="1"/>
    <col min="9216" max="9216" width="16" style="2007" customWidth="1"/>
    <col min="9217" max="9217" width="14.42578125" style="2007" customWidth="1"/>
    <col min="9218" max="9218" width="16" style="2007" customWidth="1"/>
    <col min="9219" max="9219" width="3.42578125" style="2007" customWidth="1"/>
    <col min="9220" max="9469" width="9.140625" style="2007"/>
    <col min="9470" max="9470" width="40.28515625" style="2007" customWidth="1"/>
    <col min="9471" max="9471" width="14.42578125" style="2007" customWidth="1"/>
    <col min="9472" max="9472" width="16" style="2007" customWidth="1"/>
    <col min="9473" max="9473" width="14.42578125" style="2007" customWidth="1"/>
    <col min="9474" max="9474" width="16" style="2007" customWidth="1"/>
    <col min="9475" max="9475" width="3.42578125" style="2007" customWidth="1"/>
    <col min="9476" max="9725" width="9.140625" style="2007"/>
    <col min="9726" max="9726" width="40.28515625" style="2007" customWidth="1"/>
    <col min="9727" max="9727" width="14.42578125" style="2007" customWidth="1"/>
    <col min="9728" max="9728" width="16" style="2007" customWidth="1"/>
    <col min="9729" max="9729" width="14.42578125" style="2007" customWidth="1"/>
    <col min="9730" max="9730" width="16" style="2007" customWidth="1"/>
    <col min="9731" max="9731" width="3.42578125" style="2007" customWidth="1"/>
    <col min="9732" max="9981" width="9.140625" style="2007"/>
    <col min="9982" max="9982" width="40.28515625" style="2007" customWidth="1"/>
    <col min="9983" max="9983" width="14.42578125" style="2007" customWidth="1"/>
    <col min="9984" max="9984" width="16" style="2007" customWidth="1"/>
    <col min="9985" max="9985" width="14.42578125" style="2007" customWidth="1"/>
    <col min="9986" max="9986" width="16" style="2007" customWidth="1"/>
    <col min="9987" max="9987" width="3.42578125" style="2007" customWidth="1"/>
    <col min="9988" max="10237" width="9.140625" style="2007"/>
    <col min="10238" max="10238" width="40.28515625" style="2007" customWidth="1"/>
    <col min="10239" max="10239" width="14.42578125" style="2007" customWidth="1"/>
    <col min="10240" max="10240" width="16" style="2007" customWidth="1"/>
    <col min="10241" max="10241" width="14.42578125" style="2007" customWidth="1"/>
    <col min="10242" max="10242" width="16" style="2007" customWidth="1"/>
    <col min="10243" max="10243" width="3.42578125" style="2007" customWidth="1"/>
    <col min="10244" max="10493" width="9.140625" style="2007"/>
    <col min="10494" max="10494" width="40.28515625" style="2007" customWidth="1"/>
    <col min="10495" max="10495" width="14.42578125" style="2007" customWidth="1"/>
    <col min="10496" max="10496" width="16" style="2007" customWidth="1"/>
    <col min="10497" max="10497" width="14.42578125" style="2007" customWidth="1"/>
    <col min="10498" max="10498" width="16" style="2007" customWidth="1"/>
    <col min="10499" max="10499" width="3.42578125" style="2007" customWidth="1"/>
    <col min="10500" max="10749" width="9.140625" style="2007"/>
    <col min="10750" max="10750" width="40.28515625" style="2007" customWidth="1"/>
    <col min="10751" max="10751" width="14.42578125" style="2007" customWidth="1"/>
    <col min="10752" max="10752" width="16" style="2007" customWidth="1"/>
    <col min="10753" max="10753" width="14.42578125" style="2007" customWidth="1"/>
    <col min="10754" max="10754" width="16" style="2007" customWidth="1"/>
    <col min="10755" max="10755" width="3.42578125" style="2007" customWidth="1"/>
    <col min="10756" max="11005" width="9.140625" style="2007"/>
    <col min="11006" max="11006" width="40.28515625" style="2007" customWidth="1"/>
    <col min="11007" max="11007" width="14.42578125" style="2007" customWidth="1"/>
    <col min="11008" max="11008" width="16" style="2007" customWidth="1"/>
    <col min="11009" max="11009" width="14.42578125" style="2007" customWidth="1"/>
    <col min="11010" max="11010" width="16" style="2007" customWidth="1"/>
    <col min="11011" max="11011" width="3.42578125" style="2007" customWidth="1"/>
    <col min="11012" max="11261" width="9.140625" style="2007"/>
    <col min="11262" max="11262" width="40.28515625" style="2007" customWidth="1"/>
    <col min="11263" max="11263" width="14.42578125" style="2007" customWidth="1"/>
    <col min="11264" max="11264" width="16" style="2007" customWidth="1"/>
    <col min="11265" max="11265" width="14.42578125" style="2007" customWidth="1"/>
    <col min="11266" max="11266" width="16" style="2007" customWidth="1"/>
    <col min="11267" max="11267" width="3.42578125" style="2007" customWidth="1"/>
    <col min="11268" max="11517" width="9.140625" style="2007"/>
    <col min="11518" max="11518" width="40.28515625" style="2007" customWidth="1"/>
    <col min="11519" max="11519" width="14.42578125" style="2007" customWidth="1"/>
    <col min="11520" max="11520" width="16" style="2007" customWidth="1"/>
    <col min="11521" max="11521" width="14.42578125" style="2007" customWidth="1"/>
    <col min="11522" max="11522" width="16" style="2007" customWidth="1"/>
    <col min="11523" max="11523" width="3.42578125" style="2007" customWidth="1"/>
    <col min="11524" max="11773" width="9.140625" style="2007"/>
    <col min="11774" max="11774" width="40.28515625" style="2007" customWidth="1"/>
    <col min="11775" max="11775" width="14.42578125" style="2007" customWidth="1"/>
    <col min="11776" max="11776" width="16" style="2007" customWidth="1"/>
    <col min="11777" max="11777" width="14.42578125" style="2007" customWidth="1"/>
    <col min="11778" max="11778" width="16" style="2007" customWidth="1"/>
    <col min="11779" max="11779" width="3.42578125" style="2007" customWidth="1"/>
    <col min="11780" max="12029" width="9.140625" style="2007"/>
    <col min="12030" max="12030" width="40.28515625" style="2007" customWidth="1"/>
    <col min="12031" max="12031" width="14.42578125" style="2007" customWidth="1"/>
    <col min="12032" max="12032" width="16" style="2007" customWidth="1"/>
    <col min="12033" max="12033" width="14.42578125" style="2007" customWidth="1"/>
    <col min="12034" max="12034" width="16" style="2007" customWidth="1"/>
    <col min="12035" max="12035" width="3.42578125" style="2007" customWidth="1"/>
    <col min="12036" max="12285" width="9.140625" style="2007"/>
    <col min="12286" max="12286" width="40.28515625" style="2007" customWidth="1"/>
    <col min="12287" max="12287" width="14.42578125" style="2007" customWidth="1"/>
    <col min="12288" max="12288" width="16" style="2007" customWidth="1"/>
    <col min="12289" max="12289" width="14.42578125" style="2007" customWidth="1"/>
    <col min="12290" max="12290" width="16" style="2007" customWidth="1"/>
    <col min="12291" max="12291" width="3.42578125" style="2007" customWidth="1"/>
    <col min="12292" max="12541" width="9.140625" style="2007"/>
    <col min="12542" max="12542" width="40.28515625" style="2007" customWidth="1"/>
    <col min="12543" max="12543" width="14.42578125" style="2007" customWidth="1"/>
    <col min="12544" max="12544" width="16" style="2007" customWidth="1"/>
    <col min="12545" max="12545" width="14.42578125" style="2007" customWidth="1"/>
    <col min="12546" max="12546" width="16" style="2007" customWidth="1"/>
    <col min="12547" max="12547" width="3.42578125" style="2007" customWidth="1"/>
    <col min="12548" max="12797" width="9.140625" style="2007"/>
    <col min="12798" max="12798" width="40.28515625" style="2007" customWidth="1"/>
    <col min="12799" max="12799" width="14.42578125" style="2007" customWidth="1"/>
    <col min="12800" max="12800" width="16" style="2007" customWidth="1"/>
    <col min="12801" max="12801" width="14.42578125" style="2007" customWidth="1"/>
    <col min="12802" max="12802" width="16" style="2007" customWidth="1"/>
    <col min="12803" max="12803" width="3.42578125" style="2007" customWidth="1"/>
    <col min="12804" max="13053" width="9.140625" style="2007"/>
    <col min="13054" max="13054" width="40.28515625" style="2007" customWidth="1"/>
    <col min="13055" max="13055" width="14.42578125" style="2007" customWidth="1"/>
    <col min="13056" max="13056" width="16" style="2007" customWidth="1"/>
    <col min="13057" max="13057" width="14.42578125" style="2007" customWidth="1"/>
    <col min="13058" max="13058" width="16" style="2007" customWidth="1"/>
    <col min="13059" max="13059" width="3.42578125" style="2007" customWidth="1"/>
    <col min="13060" max="13309" width="9.140625" style="2007"/>
    <col min="13310" max="13310" width="40.28515625" style="2007" customWidth="1"/>
    <col min="13311" max="13311" width="14.42578125" style="2007" customWidth="1"/>
    <col min="13312" max="13312" width="16" style="2007" customWidth="1"/>
    <col min="13313" max="13313" width="14.42578125" style="2007" customWidth="1"/>
    <col min="13314" max="13314" width="16" style="2007" customWidth="1"/>
    <col min="13315" max="13315" width="3.42578125" style="2007" customWidth="1"/>
    <col min="13316" max="13565" width="9.140625" style="2007"/>
    <col min="13566" max="13566" width="40.28515625" style="2007" customWidth="1"/>
    <col min="13567" max="13567" width="14.42578125" style="2007" customWidth="1"/>
    <col min="13568" max="13568" width="16" style="2007" customWidth="1"/>
    <col min="13569" max="13569" width="14.42578125" style="2007" customWidth="1"/>
    <col min="13570" max="13570" width="16" style="2007" customWidth="1"/>
    <col min="13571" max="13571" width="3.42578125" style="2007" customWidth="1"/>
    <col min="13572" max="13821" width="9.140625" style="2007"/>
    <col min="13822" max="13822" width="40.28515625" style="2007" customWidth="1"/>
    <col min="13823" max="13823" width="14.42578125" style="2007" customWidth="1"/>
    <col min="13824" max="13824" width="16" style="2007" customWidth="1"/>
    <col min="13825" max="13825" width="14.42578125" style="2007" customWidth="1"/>
    <col min="13826" max="13826" width="16" style="2007" customWidth="1"/>
    <col min="13827" max="13827" width="3.42578125" style="2007" customWidth="1"/>
    <col min="13828" max="14077" width="9.140625" style="2007"/>
    <col min="14078" max="14078" width="40.28515625" style="2007" customWidth="1"/>
    <col min="14079" max="14079" width="14.42578125" style="2007" customWidth="1"/>
    <col min="14080" max="14080" width="16" style="2007" customWidth="1"/>
    <col min="14081" max="14081" width="14.42578125" style="2007" customWidth="1"/>
    <col min="14082" max="14082" width="16" style="2007" customWidth="1"/>
    <col min="14083" max="14083" width="3.42578125" style="2007" customWidth="1"/>
    <col min="14084" max="14333" width="9.140625" style="2007"/>
    <col min="14334" max="14334" width="40.28515625" style="2007" customWidth="1"/>
    <col min="14335" max="14335" width="14.42578125" style="2007" customWidth="1"/>
    <col min="14336" max="14336" width="16" style="2007" customWidth="1"/>
    <col min="14337" max="14337" width="14.42578125" style="2007" customWidth="1"/>
    <col min="14338" max="14338" width="16" style="2007" customWidth="1"/>
    <col min="14339" max="14339" width="3.42578125" style="2007" customWidth="1"/>
    <col min="14340" max="14589" width="9.140625" style="2007"/>
    <col min="14590" max="14590" width="40.28515625" style="2007" customWidth="1"/>
    <col min="14591" max="14591" width="14.42578125" style="2007" customWidth="1"/>
    <col min="14592" max="14592" width="16" style="2007" customWidth="1"/>
    <col min="14593" max="14593" width="14.42578125" style="2007" customWidth="1"/>
    <col min="14594" max="14594" width="16" style="2007" customWidth="1"/>
    <col min="14595" max="14595" width="3.42578125" style="2007" customWidth="1"/>
    <col min="14596" max="14845" width="9.140625" style="2007"/>
    <col min="14846" max="14846" width="40.28515625" style="2007" customWidth="1"/>
    <col min="14847" max="14847" width="14.42578125" style="2007" customWidth="1"/>
    <col min="14848" max="14848" width="16" style="2007" customWidth="1"/>
    <col min="14849" max="14849" width="14.42578125" style="2007" customWidth="1"/>
    <col min="14850" max="14850" width="16" style="2007" customWidth="1"/>
    <col min="14851" max="14851" width="3.42578125" style="2007" customWidth="1"/>
    <col min="14852" max="15101" width="9.140625" style="2007"/>
    <col min="15102" max="15102" width="40.28515625" style="2007" customWidth="1"/>
    <col min="15103" max="15103" width="14.42578125" style="2007" customWidth="1"/>
    <col min="15104" max="15104" width="16" style="2007" customWidth="1"/>
    <col min="15105" max="15105" width="14.42578125" style="2007" customWidth="1"/>
    <col min="15106" max="15106" width="16" style="2007" customWidth="1"/>
    <col min="15107" max="15107" width="3.42578125" style="2007" customWidth="1"/>
    <col min="15108" max="15357" width="9.140625" style="2007"/>
    <col min="15358" max="15358" width="40.28515625" style="2007" customWidth="1"/>
    <col min="15359" max="15359" width="14.42578125" style="2007" customWidth="1"/>
    <col min="15360" max="15360" width="16" style="2007" customWidth="1"/>
    <col min="15361" max="15361" width="14.42578125" style="2007" customWidth="1"/>
    <col min="15362" max="15362" width="16" style="2007" customWidth="1"/>
    <col min="15363" max="15363" width="3.42578125" style="2007" customWidth="1"/>
    <col min="15364" max="15613" width="9.140625" style="2007"/>
    <col min="15614" max="15614" width="40.28515625" style="2007" customWidth="1"/>
    <col min="15615" max="15615" width="14.42578125" style="2007" customWidth="1"/>
    <col min="15616" max="15616" width="16" style="2007" customWidth="1"/>
    <col min="15617" max="15617" width="14.42578125" style="2007" customWidth="1"/>
    <col min="15618" max="15618" width="16" style="2007" customWidth="1"/>
    <col min="15619" max="15619" width="3.42578125" style="2007" customWidth="1"/>
    <col min="15620" max="15869" width="9.140625" style="2007"/>
    <col min="15870" max="15870" width="40.28515625" style="2007" customWidth="1"/>
    <col min="15871" max="15871" width="14.42578125" style="2007" customWidth="1"/>
    <col min="15872" max="15872" width="16" style="2007" customWidth="1"/>
    <col min="15873" max="15873" width="14.42578125" style="2007" customWidth="1"/>
    <col min="15874" max="15874" width="16" style="2007" customWidth="1"/>
    <col min="15875" max="15875" width="3.42578125" style="2007" customWidth="1"/>
    <col min="15876" max="16125" width="9.140625" style="2007"/>
    <col min="16126" max="16126" width="40.28515625" style="2007" customWidth="1"/>
    <col min="16127" max="16127" width="14.42578125" style="2007" customWidth="1"/>
    <col min="16128" max="16128" width="16" style="2007" customWidth="1"/>
    <col min="16129" max="16129" width="14.42578125" style="2007" customWidth="1"/>
    <col min="16130" max="16130" width="16" style="2007" customWidth="1"/>
    <col min="16131" max="16131" width="3.42578125" style="2007" customWidth="1"/>
    <col min="16132" max="16384" width="9.140625" style="2007"/>
  </cols>
  <sheetData>
    <row r="1" spans="2:18" s="2001" customFormat="1" ht="24.75" customHeight="1" x14ac:dyDescent="0.25">
      <c r="B1" s="2000" t="s">
        <v>3451</v>
      </c>
      <c r="C1" s="2000"/>
      <c r="F1" s="2002"/>
      <c r="G1" s="2002"/>
      <c r="H1" s="2002"/>
      <c r="I1" s="2002"/>
      <c r="J1" s="2002"/>
      <c r="K1" s="2002"/>
      <c r="L1" s="2002"/>
      <c r="M1" s="2002"/>
      <c r="N1" s="2002"/>
    </row>
    <row r="2" spans="2:18" ht="15" customHeight="1" thickBot="1" x14ac:dyDescent="0.3">
      <c r="B2" s="2003"/>
      <c r="C2" s="2004"/>
      <c r="D2" s="2005"/>
      <c r="E2" s="2005"/>
      <c r="F2" s="2006"/>
      <c r="G2" s="2006"/>
      <c r="H2" s="2006"/>
      <c r="I2" s="2006"/>
      <c r="J2" s="2006"/>
      <c r="K2" s="2006"/>
      <c r="L2" s="2006"/>
      <c r="M2" s="2006"/>
      <c r="N2" s="2006"/>
      <c r="O2" s="2005"/>
    </row>
    <row r="3" spans="2:18" s="1919" customFormat="1" ht="15" customHeight="1" thickBot="1" x14ac:dyDescent="0.3">
      <c r="B3" s="3821"/>
      <c r="C3" s="3822"/>
      <c r="D3" s="3825" t="s">
        <v>3452</v>
      </c>
      <c r="E3" s="3826"/>
      <c r="F3" s="3825" t="s">
        <v>3453</v>
      </c>
      <c r="G3" s="3826"/>
      <c r="H3" s="3825" t="s">
        <v>3454</v>
      </c>
      <c r="I3" s="3826"/>
      <c r="J3" s="3827" t="s">
        <v>3455</v>
      </c>
      <c r="K3" s="3828"/>
      <c r="L3" s="3820"/>
      <c r="M3" s="3819" t="s">
        <v>3456</v>
      </c>
      <c r="N3" s="3820"/>
      <c r="O3" s="2008" t="s">
        <v>3457</v>
      </c>
      <c r="Q3" s="2007"/>
      <c r="R3" s="2009"/>
    </row>
    <row r="4" spans="2:18" s="1919" customFormat="1" ht="15" customHeight="1" thickBot="1" x14ac:dyDescent="0.3">
      <c r="B4" s="3823"/>
      <c r="C4" s="3824"/>
      <c r="D4" s="2010">
        <v>44060</v>
      </c>
      <c r="E4" s="2011" t="s">
        <v>3458</v>
      </c>
      <c r="F4" s="2011" t="s">
        <v>3459</v>
      </c>
      <c r="G4" s="2011" t="s">
        <v>3460</v>
      </c>
      <c r="H4" s="2012" t="s">
        <v>3461</v>
      </c>
      <c r="I4" s="2012" t="s">
        <v>3462</v>
      </c>
      <c r="J4" s="2011" t="s">
        <v>3463</v>
      </c>
      <c r="K4" s="2011" t="s">
        <v>3464</v>
      </c>
      <c r="L4" s="2011" t="s">
        <v>3465</v>
      </c>
      <c r="M4" s="2011" t="s">
        <v>3466</v>
      </c>
      <c r="N4" s="2011" t="s">
        <v>3467</v>
      </c>
      <c r="O4" s="2013">
        <v>41705</v>
      </c>
    </row>
    <row r="5" spans="2:18" s="1919" customFormat="1" ht="15" customHeight="1" x14ac:dyDescent="0.25">
      <c r="B5" s="2014">
        <v>1</v>
      </c>
      <c r="C5" s="2015" t="s">
        <v>3468</v>
      </c>
      <c r="D5" s="1960">
        <v>3500</v>
      </c>
      <c r="E5" s="1960" t="s">
        <v>367</v>
      </c>
      <c r="F5" s="1961">
        <v>3500</v>
      </c>
      <c r="G5" s="1961" t="s">
        <v>367</v>
      </c>
      <c r="H5" s="1960">
        <v>2000</v>
      </c>
      <c r="I5" s="1960" t="s">
        <v>367</v>
      </c>
      <c r="J5" s="1960">
        <v>3000</v>
      </c>
      <c r="K5" s="1960" t="s">
        <v>367</v>
      </c>
      <c r="L5" s="1960">
        <v>3000</v>
      </c>
      <c r="M5" s="1960">
        <v>5000</v>
      </c>
      <c r="N5" s="1960" t="s">
        <v>367</v>
      </c>
      <c r="O5" s="1960">
        <v>1400</v>
      </c>
    </row>
    <row r="6" spans="2:18" s="1919" customFormat="1" ht="15" customHeight="1" x14ac:dyDescent="0.25">
      <c r="B6" s="1933">
        <v>2</v>
      </c>
      <c r="C6" s="1962" t="s">
        <v>3469</v>
      </c>
      <c r="D6" s="1960">
        <v>7500</v>
      </c>
      <c r="E6" s="1960">
        <v>2000</v>
      </c>
      <c r="F6" s="1961">
        <v>6900</v>
      </c>
      <c r="G6" s="1961">
        <v>1400</v>
      </c>
      <c r="H6" s="1960">
        <v>4700</v>
      </c>
      <c r="I6" s="1960">
        <v>1000</v>
      </c>
      <c r="J6" s="1960">
        <v>7100</v>
      </c>
      <c r="K6" s="1960">
        <v>500</v>
      </c>
      <c r="L6" s="1960">
        <v>5650</v>
      </c>
      <c r="M6" s="1960">
        <v>12400</v>
      </c>
      <c r="N6" s="1960">
        <v>5000</v>
      </c>
      <c r="O6" s="1960">
        <v>3296</v>
      </c>
    </row>
    <row r="7" spans="2:18" s="1919" customFormat="1" ht="15" customHeight="1" x14ac:dyDescent="0.25">
      <c r="B7" s="1933">
        <v>3</v>
      </c>
      <c r="C7" s="1963" t="s">
        <v>3470</v>
      </c>
      <c r="D7" s="1960">
        <v>4000</v>
      </c>
      <c r="E7" s="1960">
        <v>2000</v>
      </c>
      <c r="F7" s="1961">
        <v>2100</v>
      </c>
      <c r="G7" s="1961">
        <v>1400</v>
      </c>
      <c r="H7" s="1960">
        <v>500</v>
      </c>
      <c r="I7" s="1960">
        <v>1000</v>
      </c>
      <c r="J7" s="1960">
        <v>100</v>
      </c>
      <c r="K7" s="1960">
        <v>500</v>
      </c>
      <c r="L7" s="1960" t="s">
        <v>367</v>
      </c>
      <c r="M7" s="1960">
        <v>400</v>
      </c>
      <c r="N7" s="1960">
        <v>5000</v>
      </c>
      <c r="O7" s="1960">
        <v>1400</v>
      </c>
    </row>
    <row r="8" spans="2:18" s="1919" customFormat="1" ht="15" customHeight="1" x14ac:dyDescent="0.25">
      <c r="B8" s="1933">
        <v>4</v>
      </c>
      <c r="C8" s="1962" t="s">
        <v>3471</v>
      </c>
      <c r="D8" s="1964">
        <v>1.62</v>
      </c>
      <c r="E8" s="1964">
        <v>1.62</v>
      </c>
      <c r="F8" s="1965">
        <v>1.79</v>
      </c>
      <c r="G8" s="1965">
        <v>1.79</v>
      </c>
      <c r="H8" s="1964">
        <v>1.89</v>
      </c>
      <c r="I8" s="1964">
        <v>1.89</v>
      </c>
      <c r="J8" s="1964">
        <v>1.9</v>
      </c>
      <c r="K8" s="1964">
        <v>1.9</v>
      </c>
      <c r="L8" s="1964">
        <v>1.9</v>
      </c>
      <c r="M8" s="1964">
        <v>1.95</v>
      </c>
      <c r="N8" s="1964">
        <v>1.95</v>
      </c>
      <c r="O8" s="1964">
        <v>6.95</v>
      </c>
    </row>
    <row r="9" spans="2:18" s="1919" customFormat="1" ht="15" customHeight="1" x14ac:dyDescent="0.25">
      <c r="B9" s="1933">
        <v>5</v>
      </c>
      <c r="C9" s="1962" t="s">
        <v>3472</v>
      </c>
      <c r="D9" s="1964">
        <v>1.69</v>
      </c>
      <c r="E9" s="1965" t="s">
        <v>3473</v>
      </c>
      <c r="F9" s="1965">
        <v>1.82</v>
      </c>
      <c r="G9" s="1965" t="s">
        <v>367</v>
      </c>
      <c r="H9" s="1964">
        <v>1.89</v>
      </c>
      <c r="I9" s="1964" t="s">
        <v>367</v>
      </c>
      <c r="J9" s="1964">
        <v>1.9</v>
      </c>
      <c r="K9" s="1964" t="s">
        <v>367</v>
      </c>
      <c r="L9" s="1964" t="s">
        <v>367</v>
      </c>
      <c r="M9" s="1964">
        <v>2.12</v>
      </c>
      <c r="N9" s="1964" t="s">
        <v>367</v>
      </c>
      <c r="O9" s="1964">
        <v>7.9</v>
      </c>
    </row>
    <row r="10" spans="2:18" s="1919" customFormat="1" ht="15" customHeight="1" x14ac:dyDescent="0.25">
      <c r="B10" s="1933">
        <v>6</v>
      </c>
      <c r="C10" s="1962" t="s">
        <v>3474</v>
      </c>
      <c r="D10" s="1964">
        <v>1.69</v>
      </c>
      <c r="E10" s="1964">
        <v>1.69</v>
      </c>
      <c r="F10" s="1965">
        <v>1.8</v>
      </c>
      <c r="G10" s="1965">
        <v>1.8</v>
      </c>
      <c r="H10" s="1964">
        <v>1.89</v>
      </c>
      <c r="I10" s="1964">
        <v>1.89</v>
      </c>
      <c r="J10" s="1964">
        <v>1.9</v>
      </c>
      <c r="K10" s="1964">
        <v>1.9</v>
      </c>
      <c r="L10" s="1964" t="s">
        <v>367</v>
      </c>
      <c r="M10" s="1964">
        <v>2.02</v>
      </c>
      <c r="N10" s="1964">
        <v>2.02</v>
      </c>
      <c r="O10" s="1964">
        <v>7.6</v>
      </c>
    </row>
    <row r="11" spans="2:18" s="1919" customFormat="1" ht="15" customHeight="1" x14ac:dyDescent="0.25">
      <c r="B11" s="1933">
        <v>7</v>
      </c>
      <c r="C11" s="1962" t="s">
        <v>3475</v>
      </c>
      <c r="D11" s="1966">
        <v>99.863</v>
      </c>
      <c r="E11" s="1966">
        <v>99.863</v>
      </c>
      <c r="F11" s="1967">
        <v>99.971000000000004</v>
      </c>
      <c r="G11" s="1967">
        <v>99.971000000000004</v>
      </c>
      <c r="H11" s="1964">
        <v>100</v>
      </c>
      <c r="I11" s="1964">
        <v>100</v>
      </c>
      <c r="J11" s="1966">
        <v>100</v>
      </c>
      <c r="K11" s="1966">
        <v>100</v>
      </c>
      <c r="L11" s="1966" t="s">
        <v>367</v>
      </c>
      <c r="M11" s="1966">
        <v>99.369</v>
      </c>
      <c r="N11" s="1966">
        <v>99.369</v>
      </c>
      <c r="O11" s="1964" t="s">
        <v>3476</v>
      </c>
    </row>
    <row r="12" spans="2:18" s="1919" customFormat="1" ht="15" customHeight="1" thickBot="1" x14ac:dyDescent="0.3">
      <c r="B12" s="2016"/>
      <c r="C12" s="1926"/>
      <c r="D12" s="1969"/>
      <c r="E12" s="1969"/>
      <c r="F12" s="1970"/>
      <c r="G12" s="1970"/>
      <c r="H12" s="1969"/>
      <c r="I12" s="1969"/>
      <c r="J12" s="1969"/>
      <c r="K12" s="1969"/>
      <c r="L12" s="1969"/>
      <c r="M12" s="1969"/>
      <c r="N12" s="1969"/>
      <c r="O12" s="1969"/>
    </row>
    <row r="13" spans="2:18" s="1919" customFormat="1" ht="15" customHeight="1" x14ac:dyDescent="0.25">
      <c r="B13" s="2017"/>
      <c r="C13" s="2018"/>
      <c r="D13" s="2019"/>
      <c r="E13" s="2019"/>
      <c r="F13" s="2019"/>
      <c r="G13" s="2019"/>
      <c r="H13" s="2019"/>
      <c r="I13" s="2019"/>
      <c r="J13" s="2019"/>
      <c r="K13" s="2019"/>
      <c r="L13" s="2019"/>
      <c r="M13" s="2019"/>
      <c r="N13" s="2019"/>
    </row>
    <row r="14" spans="2:18" s="1919" customFormat="1" ht="15" customHeight="1" x14ac:dyDescent="0.25">
      <c r="B14" s="1081" t="s">
        <v>3477</v>
      </c>
      <c r="C14" s="2017"/>
      <c r="D14" s="2020"/>
      <c r="E14" s="2020"/>
      <c r="F14" s="2019"/>
      <c r="G14" s="2019"/>
      <c r="H14" s="2019"/>
      <c r="I14" s="2019"/>
      <c r="J14" s="2019"/>
      <c r="K14" s="2019"/>
      <c r="L14" s="2019"/>
      <c r="M14" s="2019"/>
      <c r="N14" s="2019"/>
    </row>
    <row r="15" spans="2:18" s="1919" customFormat="1" ht="15" customHeight="1" x14ac:dyDescent="0.25">
      <c r="B15" s="1081" t="s">
        <v>3478</v>
      </c>
      <c r="C15" s="2017"/>
      <c r="D15" s="2020"/>
      <c r="E15" s="2020"/>
      <c r="F15" s="2019"/>
      <c r="G15" s="2019"/>
      <c r="H15" s="2019"/>
      <c r="I15" s="2019"/>
      <c r="J15" s="2019"/>
      <c r="K15" s="2019"/>
      <c r="L15" s="2019"/>
      <c r="M15" s="2019"/>
      <c r="N15" s="2019"/>
    </row>
    <row r="16" spans="2:18" s="1919" customFormat="1" ht="15" customHeight="1" x14ac:dyDescent="0.25">
      <c r="B16" s="1081" t="s">
        <v>3479</v>
      </c>
      <c r="C16" s="2017"/>
      <c r="D16" s="2020"/>
      <c r="F16" s="2019"/>
      <c r="G16" s="2019"/>
      <c r="H16" s="2019"/>
      <c r="I16" s="2019"/>
      <c r="J16" s="2019"/>
      <c r="K16" s="2019"/>
      <c r="L16" s="2019"/>
      <c r="M16" s="2019"/>
      <c r="N16" s="2019"/>
    </row>
    <row r="17" spans="2:14" s="1919" customFormat="1" ht="15" customHeight="1" x14ac:dyDescent="0.25">
      <c r="B17" s="1081" t="s">
        <v>3480</v>
      </c>
      <c r="C17" s="2017"/>
      <c r="D17" s="2020"/>
      <c r="F17" s="2019"/>
      <c r="G17" s="2019"/>
      <c r="H17" s="2019"/>
      <c r="I17" s="2019"/>
      <c r="J17" s="2019"/>
      <c r="K17" s="2019"/>
      <c r="L17" s="2019"/>
      <c r="M17" s="2019"/>
      <c r="N17" s="2019"/>
    </row>
    <row r="18" spans="2:14" s="1919" customFormat="1" ht="15" customHeight="1" x14ac:dyDescent="0.25">
      <c r="B18" s="1081" t="s">
        <v>3481</v>
      </c>
      <c r="C18" s="2017"/>
      <c r="D18" s="2020"/>
      <c r="F18" s="2019"/>
      <c r="G18" s="2019"/>
      <c r="H18" s="2019"/>
      <c r="I18" s="2019"/>
      <c r="J18" s="2019"/>
      <c r="K18" s="2019"/>
      <c r="L18" s="2019"/>
      <c r="M18" s="2019"/>
      <c r="N18" s="2019"/>
    </row>
    <row r="19" spans="2:14" s="1919" customFormat="1" ht="15" customHeight="1" x14ac:dyDescent="0.25">
      <c r="B19" s="1081" t="s">
        <v>3482</v>
      </c>
      <c r="C19" s="2018"/>
      <c r="D19" s="2019"/>
      <c r="F19" s="2019"/>
      <c r="G19" s="2019"/>
      <c r="H19" s="2019"/>
      <c r="I19" s="2019"/>
      <c r="J19" s="2019"/>
      <c r="K19" s="2019"/>
      <c r="L19" s="2019"/>
      <c r="M19" s="2019"/>
      <c r="N19" s="2019"/>
    </row>
    <row r="20" spans="2:14" ht="15" customHeight="1" x14ac:dyDescent="0.25">
      <c r="B20" s="1975" t="s">
        <v>3387</v>
      </c>
      <c r="C20" s="2021"/>
      <c r="F20" s="2007"/>
      <c r="G20" s="2007"/>
      <c r="H20" s="2007"/>
      <c r="I20" s="2007"/>
      <c r="J20" s="2007"/>
      <c r="K20" s="2007"/>
      <c r="L20" s="2007"/>
      <c r="M20" s="2007"/>
      <c r="N20" s="2007"/>
    </row>
  </sheetData>
  <mergeCells count="6">
    <mergeCell ref="M3:N3"/>
    <mergeCell ref="B3:C4"/>
    <mergeCell ref="D3:E3"/>
    <mergeCell ref="F3:G3"/>
    <mergeCell ref="H3:I3"/>
    <mergeCell ref="J3:L3"/>
  </mergeCells>
  <pageMargins left="0.75" right="0.75" top="0.75" bottom="0.75" header="0.31496062992126" footer="0"/>
  <pageSetup paperSize="9" scale="49"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CAB61-60CF-4F7E-A2A3-83A2F39D00C4}">
  <sheetPr>
    <pageSetUpPr fitToPage="1"/>
  </sheetPr>
  <dimension ref="A1:AA19"/>
  <sheetViews>
    <sheetView zoomScaleNormal="100" zoomScaleSheetLayoutView="100" workbookViewId="0">
      <pane xSplit="2" ySplit="4" topLeftCell="C5" activePane="bottomRight" state="frozen"/>
      <selection activeCell="A25" sqref="A25"/>
      <selection pane="topRight" activeCell="A25" sqref="A25"/>
      <selection pane="bottomLeft" activeCell="A25" sqref="A25"/>
      <selection pane="bottomRight"/>
    </sheetView>
  </sheetViews>
  <sheetFormatPr defaultColWidth="9.140625" defaultRowHeight="15" customHeight="1" x14ac:dyDescent="0.25"/>
  <cols>
    <col min="1" max="1" width="5.140625" style="2026" customWidth="1"/>
    <col min="2" max="2" width="44.5703125" style="2026" customWidth="1"/>
    <col min="3" max="6" width="14.28515625" style="2026" customWidth="1"/>
    <col min="7" max="7" width="3" style="2026" customWidth="1"/>
    <col min="8" max="13" width="9.28515625" style="2026" customWidth="1"/>
    <col min="14" max="16384" width="9.140625" style="2026"/>
  </cols>
  <sheetData>
    <row r="1" spans="1:27" s="2023" customFormat="1" ht="15" customHeight="1" x14ac:dyDescent="0.25">
      <c r="A1" s="1819" t="s">
        <v>3483</v>
      </c>
      <c r="B1" s="1819"/>
      <c r="C1" s="1819"/>
      <c r="D1" s="1819"/>
      <c r="E1" s="1819"/>
      <c r="F1" s="1819"/>
      <c r="G1" s="1819"/>
      <c r="H1" s="1819"/>
      <c r="I1" s="1820"/>
      <c r="J1" s="1820"/>
    </row>
    <row r="2" spans="1:27" s="2025" customFormat="1" ht="15" customHeight="1" thickBot="1" x14ac:dyDescent="0.3">
      <c r="A2" s="1824"/>
      <c r="B2" s="1824"/>
      <c r="C2" s="2024"/>
      <c r="D2" s="2024"/>
      <c r="E2" s="2024"/>
      <c r="F2" s="2024"/>
    </row>
    <row r="3" spans="1:27" ht="15" customHeight="1" thickBot="1" x14ac:dyDescent="0.3">
      <c r="A3" s="3804"/>
      <c r="B3" s="3805"/>
      <c r="C3" s="3806" t="s">
        <v>3381</v>
      </c>
      <c r="D3" s="3808"/>
      <c r="E3" s="3806" t="s">
        <v>247</v>
      </c>
      <c r="F3" s="3808"/>
      <c r="G3" s="2025"/>
      <c r="N3" s="2025"/>
      <c r="O3" s="2025"/>
    </row>
    <row r="4" spans="1:27" ht="15" customHeight="1" thickBot="1" x14ac:dyDescent="0.3">
      <c r="A4" s="2027"/>
      <c r="B4" s="1916"/>
      <c r="C4" s="1833">
        <v>43894</v>
      </c>
      <c r="D4" s="1833">
        <v>43908</v>
      </c>
      <c r="E4" s="1834">
        <v>43862</v>
      </c>
      <c r="F4" s="2028">
        <v>43891</v>
      </c>
      <c r="N4" s="2025"/>
      <c r="O4" s="2025"/>
      <c r="P4" s="2029"/>
      <c r="Q4" s="2029"/>
      <c r="R4" s="1855"/>
      <c r="S4" s="1855"/>
      <c r="T4" s="1855"/>
      <c r="U4" s="1855"/>
      <c r="V4" s="1855"/>
      <c r="W4" s="1855"/>
      <c r="X4" s="1855"/>
      <c r="Y4" s="1855"/>
      <c r="Z4" s="1855"/>
      <c r="AA4" s="1855"/>
    </row>
    <row r="5" spans="1:27" s="2025" customFormat="1" ht="15" customHeight="1" x14ac:dyDescent="0.25">
      <c r="A5" s="1865">
        <v>1</v>
      </c>
      <c r="B5" s="2030" t="s">
        <v>3484</v>
      </c>
      <c r="C5" s="1842">
        <v>2000</v>
      </c>
      <c r="D5" s="1842">
        <v>2000</v>
      </c>
      <c r="E5" s="2031">
        <v>10500</v>
      </c>
      <c r="F5" s="2031">
        <f>SUM(C5:D5)</f>
        <v>4000</v>
      </c>
    </row>
    <row r="6" spans="1:27" s="2025" customFormat="1" ht="15" customHeight="1" x14ac:dyDescent="0.25">
      <c r="A6" s="1865">
        <v>2</v>
      </c>
      <c r="B6" s="2030" t="s">
        <v>3426</v>
      </c>
      <c r="C6" s="1842">
        <v>5600</v>
      </c>
      <c r="D6" s="1842">
        <v>6100</v>
      </c>
      <c r="E6" s="2031">
        <v>26300</v>
      </c>
      <c r="F6" s="2031">
        <f>SUM(C6:D6)</f>
        <v>11700</v>
      </c>
    </row>
    <row r="7" spans="1:27" s="2025" customFormat="1" ht="15" customHeight="1" x14ac:dyDescent="0.25">
      <c r="A7" s="1865">
        <v>3</v>
      </c>
      <c r="B7" s="2032" t="s">
        <v>3485</v>
      </c>
      <c r="C7" s="1842">
        <v>2000</v>
      </c>
      <c r="D7" s="1842">
        <v>2000</v>
      </c>
      <c r="E7" s="2031">
        <v>10500</v>
      </c>
      <c r="F7" s="2031">
        <f>SUM(C7:D7)</f>
        <v>4000</v>
      </c>
    </row>
    <row r="8" spans="1:27" s="2025" customFormat="1" ht="15" customHeight="1" x14ac:dyDescent="0.25">
      <c r="A8" s="1865">
        <v>4</v>
      </c>
      <c r="B8" s="2030" t="s">
        <v>3486</v>
      </c>
      <c r="C8" s="2033">
        <v>1.82</v>
      </c>
      <c r="D8" s="2033" t="s">
        <v>3487</v>
      </c>
      <c r="E8" s="2034" t="s">
        <v>367</v>
      </c>
      <c r="F8" s="1843" t="s">
        <v>367</v>
      </c>
    </row>
    <row r="9" spans="1:27" s="2025" customFormat="1" ht="15" customHeight="1" x14ac:dyDescent="0.25">
      <c r="A9" s="1865">
        <v>5</v>
      </c>
      <c r="B9" s="2030" t="s">
        <v>3431</v>
      </c>
      <c r="C9" s="2035">
        <v>99.861000000000004</v>
      </c>
      <c r="D9" s="2035">
        <v>99.87</v>
      </c>
      <c r="E9" s="2034" t="s">
        <v>367</v>
      </c>
      <c r="F9" s="1843" t="s">
        <v>367</v>
      </c>
    </row>
    <row r="10" spans="1:27" s="2025" customFormat="1" ht="15" customHeight="1" thickBot="1" x14ac:dyDescent="0.3">
      <c r="A10" s="1901"/>
      <c r="B10" s="1848"/>
      <c r="C10" s="1849"/>
      <c r="D10" s="1849"/>
      <c r="E10" s="1849"/>
      <c r="F10" s="1849"/>
      <c r="Q10" s="2029"/>
      <c r="R10" s="2029"/>
      <c r="S10" s="2029"/>
    </row>
    <row r="11" spans="1:27" s="2025" customFormat="1" ht="15" customHeight="1" x14ac:dyDescent="0.25">
      <c r="A11" s="2036"/>
      <c r="B11" s="2037"/>
      <c r="C11" s="1903"/>
      <c r="D11" s="1903"/>
      <c r="E11" s="1903"/>
      <c r="F11" s="1903"/>
      <c r="Q11" s="2029"/>
      <c r="R11" s="2029"/>
      <c r="S11" s="2029"/>
    </row>
    <row r="12" spans="1:27" s="2029" customFormat="1" ht="15" customHeight="1" x14ac:dyDescent="0.25">
      <c r="A12" s="2038" t="s">
        <v>574</v>
      </c>
    </row>
    <row r="13" spans="1:27" s="2029" customFormat="1" ht="15" customHeight="1" x14ac:dyDescent="0.25">
      <c r="A13" s="2038" t="s">
        <v>3488</v>
      </c>
    </row>
    <row r="14" spans="1:27" s="2029" customFormat="1" ht="15" customHeight="1" x14ac:dyDescent="0.25">
      <c r="A14" s="3829" t="s">
        <v>3489</v>
      </c>
      <c r="B14" s="3829"/>
      <c r="C14" s="3829"/>
      <c r="D14" s="3829"/>
      <c r="E14" s="3829"/>
    </row>
    <row r="15" spans="1:27" s="2029" customFormat="1" ht="15" customHeight="1" x14ac:dyDescent="0.25">
      <c r="A15" s="2038" t="s">
        <v>3490</v>
      </c>
      <c r="B15" s="2038"/>
      <c r="C15" s="2038"/>
      <c r="D15" s="2038"/>
      <c r="E15" s="2038"/>
    </row>
    <row r="16" spans="1:27" s="2029" customFormat="1" ht="15" customHeight="1" x14ac:dyDescent="0.25">
      <c r="A16" s="2038" t="s">
        <v>3387</v>
      </c>
    </row>
    <row r="19" spans="8:8" ht="15" customHeight="1" x14ac:dyDescent="0.25">
      <c r="H19" s="2026" t="s">
        <v>3405</v>
      </c>
    </row>
  </sheetData>
  <mergeCells count="4">
    <mergeCell ref="A3:B3"/>
    <mergeCell ref="C3:D3"/>
    <mergeCell ref="E3:F3"/>
    <mergeCell ref="A14:E14"/>
  </mergeCells>
  <printOptions horizontalCentered="1"/>
  <pageMargins left="0.75" right="0.75" top="0.75" bottom="0.75" header="0.31496062992126" footer="0"/>
  <pageSetup paperSize="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AE6E-0BA7-4BF9-B218-185A53246922}">
  <sheetPr>
    <pageSetUpPr fitToPage="1"/>
  </sheetPr>
  <dimension ref="A1:H12"/>
  <sheetViews>
    <sheetView zoomScaleNormal="100" zoomScaleSheetLayoutView="100" workbookViewId="0">
      <pane xSplit="2" ySplit="4" topLeftCell="C5" activePane="bottomRight" state="frozen"/>
      <selection activeCell="A25" sqref="A25"/>
      <selection pane="topRight" activeCell="A25" sqref="A25"/>
      <selection pane="bottomLeft" activeCell="A25" sqref="A25"/>
      <selection pane="bottomRight"/>
    </sheetView>
  </sheetViews>
  <sheetFormatPr defaultRowHeight="20.25" x14ac:dyDescent="0.35"/>
  <cols>
    <col min="1" max="1" width="5.5703125" style="2055" customWidth="1"/>
    <col min="2" max="2" width="44.5703125" style="2055" customWidth="1"/>
    <col min="3" max="4" width="19.140625" style="2055" customWidth="1"/>
    <col min="5" max="6" width="19.140625" style="1460" customWidth="1"/>
    <col min="7" max="8" width="34" style="1460" customWidth="1"/>
    <col min="9" max="252" width="9.140625" style="1460"/>
    <col min="253" max="253" width="40.28515625" style="1460" customWidth="1"/>
    <col min="254" max="254" width="14.42578125" style="1460" customWidth="1"/>
    <col min="255" max="255" width="16" style="1460" customWidth="1"/>
    <col min="256" max="256" width="14.42578125" style="1460" customWidth="1"/>
    <col min="257" max="257" width="16" style="1460" customWidth="1"/>
    <col min="258" max="258" width="3.42578125" style="1460" customWidth="1"/>
    <col min="259" max="508" width="9.140625" style="1460"/>
    <col min="509" max="509" width="40.28515625" style="1460" customWidth="1"/>
    <col min="510" max="510" width="14.42578125" style="1460" customWidth="1"/>
    <col min="511" max="511" width="16" style="1460" customWidth="1"/>
    <col min="512" max="512" width="14.42578125" style="1460" customWidth="1"/>
    <col min="513" max="513" width="16" style="1460" customWidth="1"/>
    <col min="514" max="514" width="3.42578125" style="1460" customWidth="1"/>
    <col min="515" max="764" width="9.140625" style="1460"/>
    <col min="765" max="765" width="40.28515625" style="1460" customWidth="1"/>
    <col min="766" max="766" width="14.42578125" style="1460" customWidth="1"/>
    <col min="767" max="767" width="16" style="1460" customWidth="1"/>
    <col min="768" max="768" width="14.42578125" style="1460" customWidth="1"/>
    <col min="769" max="769" width="16" style="1460" customWidth="1"/>
    <col min="770" max="770" width="3.42578125" style="1460" customWidth="1"/>
    <col min="771" max="1020" width="9.140625" style="1460"/>
    <col min="1021" max="1021" width="40.28515625" style="1460" customWidth="1"/>
    <col min="1022" max="1022" width="14.42578125" style="1460" customWidth="1"/>
    <col min="1023" max="1023" width="16" style="1460" customWidth="1"/>
    <col min="1024" max="1024" width="14.42578125" style="1460" customWidth="1"/>
    <col min="1025" max="1025" width="16" style="1460" customWidth="1"/>
    <col min="1026" max="1026" width="3.42578125" style="1460" customWidth="1"/>
    <col min="1027" max="1276" width="9.140625" style="1460"/>
    <col min="1277" max="1277" width="40.28515625" style="1460" customWidth="1"/>
    <col min="1278" max="1278" width="14.42578125" style="1460" customWidth="1"/>
    <col min="1279" max="1279" width="16" style="1460" customWidth="1"/>
    <col min="1280" max="1280" width="14.42578125" style="1460" customWidth="1"/>
    <col min="1281" max="1281" width="16" style="1460" customWidth="1"/>
    <col min="1282" max="1282" width="3.42578125" style="1460" customWidth="1"/>
    <col min="1283" max="1532" width="9.140625" style="1460"/>
    <col min="1533" max="1533" width="40.28515625" style="1460" customWidth="1"/>
    <col min="1534" max="1534" width="14.42578125" style="1460" customWidth="1"/>
    <col min="1535" max="1535" width="16" style="1460" customWidth="1"/>
    <col min="1536" max="1536" width="14.42578125" style="1460" customWidth="1"/>
    <col min="1537" max="1537" width="16" style="1460" customWidth="1"/>
    <col min="1538" max="1538" width="3.42578125" style="1460" customWidth="1"/>
    <col min="1539" max="1788" width="9.140625" style="1460"/>
    <col min="1789" max="1789" width="40.28515625" style="1460" customWidth="1"/>
    <col min="1790" max="1790" width="14.42578125" style="1460" customWidth="1"/>
    <col min="1791" max="1791" width="16" style="1460" customWidth="1"/>
    <col min="1792" max="1792" width="14.42578125" style="1460" customWidth="1"/>
    <col min="1793" max="1793" width="16" style="1460" customWidth="1"/>
    <col min="1794" max="1794" width="3.42578125" style="1460" customWidth="1"/>
    <col min="1795" max="2044" width="9.140625" style="1460"/>
    <col min="2045" max="2045" width="40.28515625" style="1460" customWidth="1"/>
    <col min="2046" max="2046" width="14.42578125" style="1460" customWidth="1"/>
    <col min="2047" max="2047" width="16" style="1460" customWidth="1"/>
    <col min="2048" max="2048" width="14.42578125" style="1460" customWidth="1"/>
    <col min="2049" max="2049" width="16" style="1460" customWidth="1"/>
    <col min="2050" max="2050" width="3.42578125" style="1460" customWidth="1"/>
    <col min="2051" max="2300" width="9.140625" style="1460"/>
    <col min="2301" max="2301" width="40.28515625" style="1460" customWidth="1"/>
    <col min="2302" max="2302" width="14.42578125" style="1460" customWidth="1"/>
    <col min="2303" max="2303" width="16" style="1460" customWidth="1"/>
    <col min="2304" max="2304" width="14.42578125" style="1460" customWidth="1"/>
    <col min="2305" max="2305" width="16" style="1460" customWidth="1"/>
    <col min="2306" max="2306" width="3.42578125" style="1460" customWidth="1"/>
    <col min="2307" max="2556" width="9.140625" style="1460"/>
    <col min="2557" max="2557" width="40.28515625" style="1460" customWidth="1"/>
    <col min="2558" max="2558" width="14.42578125" style="1460" customWidth="1"/>
    <col min="2559" max="2559" width="16" style="1460" customWidth="1"/>
    <col min="2560" max="2560" width="14.42578125" style="1460" customWidth="1"/>
    <col min="2561" max="2561" width="16" style="1460" customWidth="1"/>
    <col min="2562" max="2562" width="3.42578125" style="1460" customWidth="1"/>
    <col min="2563" max="2812" width="9.140625" style="1460"/>
    <col min="2813" max="2813" width="40.28515625" style="1460" customWidth="1"/>
    <col min="2814" max="2814" width="14.42578125" style="1460" customWidth="1"/>
    <col min="2815" max="2815" width="16" style="1460" customWidth="1"/>
    <col min="2816" max="2816" width="14.42578125" style="1460" customWidth="1"/>
    <col min="2817" max="2817" width="16" style="1460" customWidth="1"/>
    <col min="2818" max="2818" width="3.42578125" style="1460" customWidth="1"/>
    <col min="2819" max="3068" width="9.140625" style="1460"/>
    <col min="3069" max="3069" width="40.28515625" style="1460" customWidth="1"/>
    <col min="3070" max="3070" width="14.42578125" style="1460" customWidth="1"/>
    <col min="3071" max="3071" width="16" style="1460" customWidth="1"/>
    <col min="3072" max="3072" width="14.42578125" style="1460" customWidth="1"/>
    <col min="3073" max="3073" width="16" style="1460" customWidth="1"/>
    <col min="3074" max="3074" width="3.42578125" style="1460" customWidth="1"/>
    <col min="3075" max="3324" width="9.140625" style="1460"/>
    <col min="3325" max="3325" width="40.28515625" style="1460" customWidth="1"/>
    <col min="3326" max="3326" width="14.42578125" style="1460" customWidth="1"/>
    <col min="3327" max="3327" width="16" style="1460" customWidth="1"/>
    <col min="3328" max="3328" width="14.42578125" style="1460" customWidth="1"/>
    <col min="3329" max="3329" width="16" style="1460" customWidth="1"/>
    <col min="3330" max="3330" width="3.42578125" style="1460" customWidth="1"/>
    <col min="3331" max="3580" width="9.140625" style="1460"/>
    <col min="3581" max="3581" width="40.28515625" style="1460" customWidth="1"/>
    <col min="3582" max="3582" width="14.42578125" style="1460" customWidth="1"/>
    <col min="3583" max="3583" width="16" style="1460" customWidth="1"/>
    <col min="3584" max="3584" width="14.42578125" style="1460" customWidth="1"/>
    <col min="3585" max="3585" width="16" style="1460" customWidth="1"/>
    <col min="3586" max="3586" width="3.42578125" style="1460" customWidth="1"/>
    <col min="3587" max="3836" width="9.140625" style="1460"/>
    <col min="3837" max="3837" width="40.28515625" style="1460" customWidth="1"/>
    <col min="3838" max="3838" width="14.42578125" style="1460" customWidth="1"/>
    <col min="3839" max="3839" width="16" style="1460" customWidth="1"/>
    <col min="3840" max="3840" width="14.42578125" style="1460" customWidth="1"/>
    <col min="3841" max="3841" width="16" style="1460" customWidth="1"/>
    <col min="3842" max="3842" width="3.42578125" style="1460" customWidth="1"/>
    <col min="3843" max="4092" width="9.140625" style="1460"/>
    <col min="4093" max="4093" width="40.28515625" style="1460" customWidth="1"/>
    <col min="4094" max="4094" width="14.42578125" style="1460" customWidth="1"/>
    <col min="4095" max="4095" width="16" style="1460" customWidth="1"/>
    <col min="4096" max="4096" width="14.42578125" style="1460" customWidth="1"/>
    <col min="4097" max="4097" width="16" style="1460" customWidth="1"/>
    <col min="4098" max="4098" width="3.42578125" style="1460" customWidth="1"/>
    <col min="4099" max="4348" width="9.140625" style="1460"/>
    <col min="4349" max="4349" width="40.28515625" style="1460" customWidth="1"/>
    <col min="4350" max="4350" width="14.42578125" style="1460" customWidth="1"/>
    <col min="4351" max="4351" width="16" style="1460" customWidth="1"/>
    <col min="4352" max="4352" width="14.42578125" style="1460" customWidth="1"/>
    <col min="4353" max="4353" width="16" style="1460" customWidth="1"/>
    <col min="4354" max="4354" width="3.42578125" style="1460" customWidth="1"/>
    <col min="4355" max="4604" width="9.140625" style="1460"/>
    <col min="4605" max="4605" width="40.28515625" style="1460" customWidth="1"/>
    <col min="4606" max="4606" width="14.42578125" style="1460" customWidth="1"/>
    <col min="4607" max="4607" width="16" style="1460" customWidth="1"/>
    <col min="4608" max="4608" width="14.42578125" style="1460" customWidth="1"/>
    <col min="4609" max="4609" width="16" style="1460" customWidth="1"/>
    <col min="4610" max="4610" width="3.42578125" style="1460" customWidth="1"/>
    <col min="4611" max="4860" width="9.140625" style="1460"/>
    <col min="4861" max="4861" width="40.28515625" style="1460" customWidth="1"/>
    <col min="4862" max="4862" width="14.42578125" style="1460" customWidth="1"/>
    <col min="4863" max="4863" width="16" style="1460" customWidth="1"/>
    <col min="4864" max="4864" width="14.42578125" style="1460" customWidth="1"/>
    <col min="4865" max="4865" width="16" style="1460" customWidth="1"/>
    <col min="4866" max="4866" width="3.42578125" style="1460" customWidth="1"/>
    <col min="4867" max="5116" width="9.140625" style="1460"/>
    <col min="5117" max="5117" width="40.28515625" style="1460" customWidth="1"/>
    <col min="5118" max="5118" width="14.42578125" style="1460" customWidth="1"/>
    <col min="5119" max="5119" width="16" style="1460" customWidth="1"/>
    <col min="5120" max="5120" width="14.42578125" style="1460" customWidth="1"/>
    <col min="5121" max="5121" width="16" style="1460" customWidth="1"/>
    <col min="5122" max="5122" width="3.42578125" style="1460" customWidth="1"/>
    <col min="5123" max="5372" width="9.140625" style="1460"/>
    <col min="5373" max="5373" width="40.28515625" style="1460" customWidth="1"/>
    <col min="5374" max="5374" width="14.42578125" style="1460" customWidth="1"/>
    <col min="5375" max="5375" width="16" style="1460" customWidth="1"/>
    <col min="5376" max="5376" width="14.42578125" style="1460" customWidth="1"/>
    <col min="5377" max="5377" width="16" style="1460" customWidth="1"/>
    <col min="5378" max="5378" width="3.42578125" style="1460" customWidth="1"/>
    <col min="5379" max="5628" width="9.140625" style="1460"/>
    <col min="5629" max="5629" width="40.28515625" style="1460" customWidth="1"/>
    <col min="5630" max="5630" width="14.42578125" style="1460" customWidth="1"/>
    <col min="5631" max="5631" width="16" style="1460" customWidth="1"/>
    <col min="5632" max="5632" width="14.42578125" style="1460" customWidth="1"/>
    <col min="5633" max="5633" width="16" style="1460" customWidth="1"/>
    <col min="5634" max="5634" width="3.42578125" style="1460" customWidth="1"/>
    <col min="5635" max="5884" width="9.140625" style="1460"/>
    <col min="5885" max="5885" width="40.28515625" style="1460" customWidth="1"/>
    <col min="5886" max="5886" width="14.42578125" style="1460" customWidth="1"/>
    <col min="5887" max="5887" width="16" style="1460" customWidth="1"/>
    <col min="5888" max="5888" width="14.42578125" style="1460" customWidth="1"/>
    <col min="5889" max="5889" width="16" style="1460" customWidth="1"/>
    <col min="5890" max="5890" width="3.42578125" style="1460" customWidth="1"/>
    <col min="5891" max="6140" width="9.140625" style="1460"/>
    <col min="6141" max="6141" width="40.28515625" style="1460" customWidth="1"/>
    <col min="6142" max="6142" width="14.42578125" style="1460" customWidth="1"/>
    <col min="6143" max="6143" width="16" style="1460" customWidth="1"/>
    <col min="6144" max="6144" width="14.42578125" style="1460" customWidth="1"/>
    <col min="6145" max="6145" width="16" style="1460" customWidth="1"/>
    <col min="6146" max="6146" width="3.42578125" style="1460" customWidth="1"/>
    <col min="6147" max="6396" width="9.140625" style="1460"/>
    <col min="6397" max="6397" width="40.28515625" style="1460" customWidth="1"/>
    <col min="6398" max="6398" width="14.42578125" style="1460" customWidth="1"/>
    <col min="6399" max="6399" width="16" style="1460" customWidth="1"/>
    <col min="6400" max="6400" width="14.42578125" style="1460" customWidth="1"/>
    <col min="6401" max="6401" width="16" style="1460" customWidth="1"/>
    <col min="6402" max="6402" width="3.42578125" style="1460" customWidth="1"/>
    <col min="6403" max="6652" width="9.140625" style="1460"/>
    <col min="6653" max="6653" width="40.28515625" style="1460" customWidth="1"/>
    <col min="6654" max="6654" width="14.42578125" style="1460" customWidth="1"/>
    <col min="6655" max="6655" width="16" style="1460" customWidth="1"/>
    <col min="6656" max="6656" width="14.42578125" style="1460" customWidth="1"/>
    <col min="6657" max="6657" width="16" style="1460" customWidth="1"/>
    <col min="6658" max="6658" width="3.42578125" style="1460" customWidth="1"/>
    <col min="6659" max="6908" width="9.140625" style="1460"/>
    <col min="6909" max="6909" width="40.28515625" style="1460" customWidth="1"/>
    <col min="6910" max="6910" width="14.42578125" style="1460" customWidth="1"/>
    <col min="6911" max="6911" width="16" style="1460" customWidth="1"/>
    <col min="6912" max="6912" width="14.42578125" style="1460" customWidth="1"/>
    <col min="6913" max="6913" width="16" style="1460" customWidth="1"/>
    <col min="6914" max="6914" width="3.42578125" style="1460" customWidth="1"/>
    <col min="6915" max="7164" width="9.140625" style="1460"/>
    <col min="7165" max="7165" width="40.28515625" style="1460" customWidth="1"/>
    <col min="7166" max="7166" width="14.42578125" style="1460" customWidth="1"/>
    <col min="7167" max="7167" width="16" style="1460" customWidth="1"/>
    <col min="7168" max="7168" width="14.42578125" style="1460" customWidth="1"/>
    <col min="7169" max="7169" width="16" style="1460" customWidth="1"/>
    <col min="7170" max="7170" width="3.42578125" style="1460" customWidth="1"/>
    <col min="7171" max="7420" width="9.140625" style="1460"/>
    <col min="7421" max="7421" width="40.28515625" style="1460" customWidth="1"/>
    <col min="7422" max="7422" width="14.42578125" style="1460" customWidth="1"/>
    <col min="7423" max="7423" width="16" style="1460" customWidth="1"/>
    <col min="7424" max="7424" width="14.42578125" style="1460" customWidth="1"/>
    <col min="7425" max="7425" width="16" style="1460" customWidth="1"/>
    <col min="7426" max="7426" width="3.42578125" style="1460" customWidth="1"/>
    <col min="7427" max="7676" width="9.140625" style="1460"/>
    <col min="7677" max="7677" width="40.28515625" style="1460" customWidth="1"/>
    <col min="7678" max="7678" width="14.42578125" style="1460" customWidth="1"/>
    <col min="7679" max="7679" width="16" style="1460" customWidth="1"/>
    <col min="7680" max="7680" width="14.42578125" style="1460" customWidth="1"/>
    <col min="7681" max="7681" width="16" style="1460" customWidth="1"/>
    <col min="7682" max="7682" width="3.42578125" style="1460" customWidth="1"/>
    <col min="7683" max="7932" width="9.140625" style="1460"/>
    <col min="7933" max="7933" width="40.28515625" style="1460" customWidth="1"/>
    <col min="7934" max="7934" width="14.42578125" style="1460" customWidth="1"/>
    <col min="7935" max="7935" width="16" style="1460" customWidth="1"/>
    <col min="7936" max="7936" width="14.42578125" style="1460" customWidth="1"/>
    <col min="7937" max="7937" width="16" style="1460" customWidth="1"/>
    <col min="7938" max="7938" width="3.42578125" style="1460" customWidth="1"/>
    <col min="7939" max="8188" width="9.140625" style="1460"/>
    <col min="8189" max="8189" width="40.28515625" style="1460" customWidth="1"/>
    <col min="8190" max="8190" width="14.42578125" style="1460" customWidth="1"/>
    <col min="8191" max="8191" width="16" style="1460" customWidth="1"/>
    <col min="8192" max="8192" width="14.42578125" style="1460" customWidth="1"/>
    <col min="8193" max="8193" width="16" style="1460" customWidth="1"/>
    <col min="8194" max="8194" width="3.42578125" style="1460" customWidth="1"/>
    <col min="8195" max="8444" width="9.140625" style="1460"/>
    <col min="8445" max="8445" width="40.28515625" style="1460" customWidth="1"/>
    <col min="8446" max="8446" width="14.42578125" style="1460" customWidth="1"/>
    <col min="8447" max="8447" width="16" style="1460" customWidth="1"/>
    <col min="8448" max="8448" width="14.42578125" style="1460" customWidth="1"/>
    <col min="8449" max="8449" width="16" style="1460" customWidth="1"/>
    <col min="8450" max="8450" width="3.42578125" style="1460" customWidth="1"/>
    <col min="8451" max="8700" width="9.140625" style="1460"/>
    <col min="8701" max="8701" width="40.28515625" style="1460" customWidth="1"/>
    <col min="8702" max="8702" width="14.42578125" style="1460" customWidth="1"/>
    <col min="8703" max="8703" width="16" style="1460" customWidth="1"/>
    <col min="8704" max="8704" width="14.42578125" style="1460" customWidth="1"/>
    <col min="8705" max="8705" width="16" style="1460" customWidth="1"/>
    <col min="8706" max="8706" width="3.42578125" style="1460" customWidth="1"/>
    <col min="8707" max="8956" width="9.140625" style="1460"/>
    <col min="8957" max="8957" width="40.28515625" style="1460" customWidth="1"/>
    <col min="8958" max="8958" width="14.42578125" style="1460" customWidth="1"/>
    <col min="8959" max="8959" width="16" style="1460" customWidth="1"/>
    <col min="8960" max="8960" width="14.42578125" style="1460" customWidth="1"/>
    <col min="8961" max="8961" width="16" style="1460" customWidth="1"/>
    <col min="8962" max="8962" width="3.42578125" style="1460" customWidth="1"/>
    <col min="8963" max="9212" width="9.140625" style="1460"/>
    <col min="9213" max="9213" width="40.28515625" style="1460" customWidth="1"/>
    <col min="9214" max="9214" width="14.42578125" style="1460" customWidth="1"/>
    <col min="9215" max="9215" width="16" style="1460" customWidth="1"/>
    <col min="9216" max="9216" width="14.42578125" style="1460" customWidth="1"/>
    <col min="9217" max="9217" width="16" style="1460" customWidth="1"/>
    <col min="9218" max="9218" width="3.42578125" style="1460" customWidth="1"/>
    <col min="9219" max="9468" width="9.140625" style="1460"/>
    <col min="9469" max="9469" width="40.28515625" style="1460" customWidth="1"/>
    <col min="9470" max="9470" width="14.42578125" style="1460" customWidth="1"/>
    <col min="9471" max="9471" width="16" style="1460" customWidth="1"/>
    <col min="9472" max="9472" width="14.42578125" style="1460" customWidth="1"/>
    <col min="9473" max="9473" width="16" style="1460" customWidth="1"/>
    <col min="9474" max="9474" width="3.42578125" style="1460" customWidth="1"/>
    <col min="9475" max="9724" width="9.140625" style="1460"/>
    <col min="9725" max="9725" width="40.28515625" style="1460" customWidth="1"/>
    <col min="9726" max="9726" width="14.42578125" style="1460" customWidth="1"/>
    <col min="9727" max="9727" width="16" style="1460" customWidth="1"/>
    <col min="9728" max="9728" width="14.42578125" style="1460" customWidth="1"/>
    <col min="9729" max="9729" width="16" style="1460" customWidth="1"/>
    <col min="9730" max="9730" width="3.42578125" style="1460" customWidth="1"/>
    <col min="9731" max="9980" width="9.140625" style="1460"/>
    <col min="9981" max="9981" width="40.28515625" style="1460" customWidth="1"/>
    <col min="9982" max="9982" width="14.42578125" style="1460" customWidth="1"/>
    <col min="9983" max="9983" width="16" style="1460" customWidth="1"/>
    <col min="9984" max="9984" width="14.42578125" style="1460" customWidth="1"/>
    <col min="9985" max="9985" width="16" style="1460" customWidth="1"/>
    <col min="9986" max="9986" width="3.42578125" style="1460" customWidth="1"/>
    <col min="9987" max="10236" width="9.140625" style="1460"/>
    <col min="10237" max="10237" width="40.28515625" style="1460" customWidth="1"/>
    <col min="10238" max="10238" width="14.42578125" style="1460" customWidth="1"/>
    <col min="10239" max="10239" width="16" style="1460" customWidth="1"/>
    <col min="10240" max="10240" width="14.42578125" style="1460" customWidth="1"/>
    <col min="10241" max="10241" width="16" style="1460" customWidth="1"/>
    <col min="10242" max="10242" width="3.42578125" style="1460" customWidth="1"/>
    <col min="10243" max="10492" width="9.140625" style="1460"/>
    <col min="10493" max="10493" width="40.28515625" style="1460" customWidth="1"/>
    <col min="10494" max="10494" width="14.42578125" style="1460" customWidth="1"/>
    <col min="10495" max="10495" width="16" style="1460" customWidth="1"/>
    <col min="10496" max="10496" width="14.42578125" style="1460" customWidth="1"/>
    <col min="10497" max="10497" width="16" style="1460" customWidth="1"/>
    <col min="10498" max="10498" width="3.42578125" style="1460" customWidth="1"/>
    <col min="10499" max="10748" width="9.140625" style="1460"/>
    <col min="10749" max="10749" width="40.28515625" style="1460" customWidth="1"/>
    <col min="10750" max="10750" width="14.42578125" style="1460" customWidth="1"/>
    <col min="10751" max="10751" width="16" style="1460" customWidth="1"/>
    <col min="10752" max="10752" width="14.42578125" style="1460" customWidth="1"/>
    <col min="10753" max="10753" width="16" style="1460" customWidth="1"/>
    <col min="10754" max="10754" width="3.42578125" style="1460" customWidth="1"/>
    <col min="10755" max="11004" width="9.140625" style="1460"/>
    <col min="11005" max="11005" width="40.28515625" style="1460" customWidth="1"/>
    <col min="11006" max="11006" width="14.42578125" style="1460" customWidth="1"/>
    <col min="11007" max="11007" width="16" style="1460" customWidth="1"/>
    <col min="11008" max="11008" width="14.42578125" style="1460" customWidth="1"/>
    <col min="11009" max="11009" width="16" style="1460" customWidth="1"/>
    <col min="11010" max="11010" width="3.42578125" style="1460" customWidth="1"/>
    <col min="11011" max="11260" width="9.140625" style="1460"/>
    <col min="11261" max="11261" width="40.28515625" style="1460" customWidth="1"/>
    <col min="11262" max="11262" width="14.42578125" style="1460" customWidth="1"/>
    <col min="11263" max="11263" width="16" style="1460" customWidth="1"/>
    <col min="11264" max="11264" width="14.42578125" style="1460" customWidth="1"/>
    <col min="11265" max="11265" width="16" style="1460" customWidth="1"/>
    <col min="11266" max="11266" width="3.42578125" style="1460" customWidth="1"/>
    <col min="11267" max="11516" width="9.140625" style="1460"/>
    <col min="11517" max="11517" width="40.28515625" style="1460" customWidth="1"/>
    <col min="11518" max="11518" width="14.42578125" style="1460" customWidth="1"/>
    <col min="11519" max="11519" width="16" style="1460" customWidth="1"/>
    <col min="11520" max="11520" width="14.42578125" style="1460" customWidth="1"/>
    <col min="11521" max="11521" width="16" style="1460" customWidth="1"/>
    <col min="11522" max="11522" width="3.42578125" style="1460" customWidth="1"/>
    <col min="11523" max="11772" width="9.140625" style="1460"/>
    <col min="11773" max="11773" width="40.28515625" style="1460" customWidth="1"/>
    <col min="11774" max="11774" width="14.42578125" style="1460" customWidth="1"/>
    <col min="11775" max="11775" width="16" style="1460" customWidth="1"/>
    <col min="11776" max="11776" width="14.42578125" style="1460" customWidth="1"/>
    <col min="11777" max="11777" width="16" style="1460" customWidth="1"/>
    <col min="11778" max="11778" width="3.42578125" style="1460" customWidth="1"/>
    <col min="11779" max="12028" width="9.140625" style="1460"/>
    <col min="12029" max="12029" width="40.28515625" style="1460" customWidth="1"/>
    <col min="12030" max="12030" width="14.42578125" style="1460" customWidth="1"/>
    <col min="12031" max="12031" width="16" style="1460" customWidth="1"/>
    <col min="12032" max="12032" width="14.42578125" style="1460" customWidth="1"/>
    <col min="12033" max="12033" width="16" style="1460" customWidth="1"/>
    <col min="12034" max="12034" width="3.42578125" style="1460" customWidth="1"/>
    <col min="12035" max="12284" width="9.140625" style="1460"/>
    <col min="12285" max="12285" width="40.28515625" style="1460" customWidth="1"/>
    <col min="12286" max="12286" width="14.42578125" style="1460" customWidth="1"/>
    <col min="12287" max="12287" width="16" style="1460" customWidth="1"/>
    <col min="12288" max="12288" width="14.42578125" style="1460" customWidth="1"/>
    <col min="12289" max="12289" width="16" style="1460" customWidth="1"/>
    <col min="12290" max="12290" width="3.42578125" style="1460" customWidth="1"/>
    <col min="12291" max="12540" width="9.140625" style="1460"/>
    <col min="12541" max="12541" width="40.28515625" style="1460" customWidth="1"/>
    <col min="12542" max="12542" width="14.42578125" style="1460" customWidth="1"/>
    <col min="12543" max="12543" width="16" style="1460" customWidth="1"/>
    <col min="12544" max="12544" width="14.42578125" style="1460" customWidth="1"/>
    <col min="12545" max="12545" width="16" style="1460" customWidth="1"/>
    <col min="12546" max="12546" width="3.42578125" style="1460" customWidth="1"/>
    <col min="12547" max="12796" width="9.140625" style="1460"/>
    <col min="12797" max="12797" width="40.28515625" style="1460" customWidth="1"/>
    <col min="12798" max="12798" width="14.42578125" style="1460" customWidth="1"/>
    <col min="12799" max="12799" width="16" style="1460" customWidth="1"/>
    <col min="12800" max="12800" width="14.42578125" style="1460" customWidth="1"/>
    <col min="12801" max="12801" width="16" style="1460" customWidth="1"/>
    <col min="12802" max="12802" width="3.42578125" style="1460" customWidth="1"/>
    <col min="12803" max="13052" width="9.140625" style="1460"/>
    <col min="13053" max="13053" width="40.28515625" style="1460" customWidth="1"/>
    <col min="13054" max="13054" width="14.42578125" style="1460" customWidth="1"/>
    <col min="13055" max="13055" width="16" style="1460" customWidth="1"/>
    <col min="13056" max="13056" width="14.42578125" style="1460" customWidth="1"/>
    <col min="13057" max="13057" width="16" style="1460" customWidth="1"/>
    <col min="13058" max="13058" width="3.42578125" style="1460" customWidth="1"/>
    <col min="13059" max="13308" width="9.140625" style="1460"/>
    <col min="13309" max="13309" width="40.28515625" style="1460" customWidth="1"/>
    <col min="13310" max="13310" width="14.42578125" style="1460" customWidth="1"/>
    <col min="13311" max="13311" width="16" style="1460" customWidth="1"/>
    <col min="13312" max="13312" width="14.42578125" style="1460" customWidth="1"/>
    <col min="13313" max="13313" width="16" style="1460" customWidth="1"/>
    <col min="13314" max="13314" width="3.42578125" style="1460" customWidth="1"/>
    <col min="13315" max="13564" width="9.140625" style="1460"/>
    <col min="13565" max="13565" width="40.28515625" style="1460" customWidth="1"/>
    <col min="13566" max="13566" width="14.42578125" style="1460" customWidth="1"/>
    <col min="13567" max="13567" width="16" style="1460" customWidth="1"/>
    <col min="13568" max="13568" width="14.42578125" style="1460" customWidth="1"/>
    <col min="13569" max="13569" width="16" style="1460" customWidth="1"/>
    <col min="13570" max="13570" width="3.42578125" style="1460" customWidth="1"/>
    <col min="13571" max="13820" width="9.140625" style="1460"/>
    <col min="13821" max="13821" width="40.28515625" style="1460" customWidth="1"/>
    <col min="13822" max="13822" width="14.42578125" style="1460" customWidth="1"/>
    <col min="13823" max="13823" width="16" style="1460" customWidth="1"/>
    <col min="13824" max="13824" width="14.42578125" style="1460" customWidth="1"/>
    <col min="13825" max="13825" width="16" style="1460" customWidth="1"/>
    <col min="13826" max="13826" width="3.42578125" style="1460" customWidth="1"/>
    <col min="13827" max="14076" width="9.140625" style="1460"/>
    <col min="14077" max="14077" width="40.28515625" style="1460" customWidth="1"/>
    <col min="14078" max="14078" width="14.42578125" style="1460" customWidth="1"/>
    <col min="14079" max="14079" width="16" style="1460" customWidth="1"/>
    <col min="14080" max="14080" width="14.42578125" style="1460" customWidth="1"/>
    <col min="14081" max="14081" width="16" style="1460" customWidth="1"/>
    <col min="14082" max="14082" width="3.42578125" style="1460" customWidth="1"/>
    <col min="14083" max="14332" width="9.140625" style="1460"/>
    <col min="14333" max="14333" width="40.28515625" style="1460" customWidth="1"/>
    <col min="14334" max="14334" width="14.42578125" style="1460" customWidth="1"/>
    <col min="14335" max="14335" width="16" style="1460" customWidth="1"/>
    <col min="14336" max="14336" width="14.42578125" style="1460" customWidth="1"/>
    <col min="14337" max="14337" width="16" style="1460" customWidth="1"/>
    <col min="14338" max="14338" width="3.42578125" style="1460" customWidth="1"/>
    <col min="14339" max="14588" width="9.140625" style="1460"/>
    <col min="14589" max="14589" width="40.28515625" style="1460" customWidth="1"/>
    <col min="14590" max="14590" width="14.42578125" style="1460" customWidth="1"/>
    <col min="14591" max="14591" width="16" style="1460" customWidth="1"/>
    <col min="14592" max="14592" width="14.42578125" style="1460" customWidth="1"/>
    <col min="14593" max="14593" width="16" style="1460" customWidth="1"/>
    <col min="14594" max="14594" width="3.42578125" style="1460" customWidth="1"/>
    <col min="14595" max="14844" width="9.140625" style="1460"/>
    <col min="14845" max="14845" width="40.28515625" style="1460" customWidth="1"/>
    <col min="14846" max="14846" width="14.42578125" style="1460" customWidth="1"/>
    <col min="14847" max="14847" width="16" style="1460" customWidth="1"/>
    <col min="14848" max="14848" width="14.42578125" style="1460" customWidth="1"/>
    <col min="14849" max="14849" width="16" style="1460" customWidth="1"/>
    <col min="14850" max="14850" width="3.42578125" style="1460" customWidth="1"/>
    <col min="14851" max="15100" width="9.140625" style="1460"/>
    <col min="15101" max="15101" width="40.28515625" style="1460" customWidth="1"/>
    <col min="15102" max="15102" width="14.42578125" style="1460" customWidth="1"/>
    <col min="15103" max="15103" width="16" style="1460" customWidth="1"/>
    <col min="15104" max="15104" width="14.42578125" style="1460" customWidth="1"/>
    <col min="15105" max="15105" width="16" style="1460" customWidth="1"/>
    <col min="15106" max="15106" width="3.42578125" style="1460" customWidth="1"/>
    <col min="15107" max="15356" width="9.140625" style="1460"/>
    <col min="15357" max="15357" width="40.28515625" style="1460" customWidth="1"/>
    <col min="15358" max="15358" width="14.42578125" style="1460" customWidth="1"/>
    <col min="15359" max="15359" width="16" style="1460" customWidth="1"/>
    <col min="15360" max="15360" width="14.42578125" style="1460" customWidth="1"/>
    <col min="15361" max="15361" width="16" style="1460" customWidth="1"/>
    <col min="15362" max="15362" width="3.42578125" style="1460" customWidth="1"/>
    <col min="15363" max="15612" width="9.140625" style="1460"/>
    <col min="15613" max="15613" width="40.28515625" style="1460" customWidth="1"/>
    <col min="15614" max="15614" width="14.42578125" style="1460" customWidth="1"/>
    <col min="15615" max="15615" width="16" style="1460" customWidth="1"/>
    <col min="15616" max="15616" width="14.42578125" style="1460" customWidth="1"/>
    <col min="15617" max="15617" width="16" style="1460" customWidth="1"/>
    <col min="15618" max="15618" width="3.42578125" style="1460" customWidth="1"/>
    <col min="15619" max="15868" width="9.140625" style="1460"/>
    <col min="15869" max="15869" width="40.28515625" style="1460" customWidth="1"/>
    <col min="15870" max="15870" width="14.42578125" style="1460" customWidth="1"/>
    <col min="15871" max="15871" width="16" style="1460" customWidth="1"/>
    <col min="15872" max="15872" width="14.42578125" style="1460" customWidth="1"/>
    <col min="15873" max="15873" width="16" style="1460" customWidth="1"/>
    <col min="15874" max="15874" width="3.42578125" style="1460" customWidth="1"/>
    <col min="15875" max="16124" width="9.140625" style="1460"/>
    <col min="16125" max="16125" width="40.28515625" style="1460" customWidth="1"/>
    <col min="16126" max="16126" width="14.42578125" style="1460" customWidth="1"/>
    <col min="16127" max="16127" width="16" style="1460" customWidth="1"/>
    <col min="16128" max="16128" width="14.42578125" style="1460" customWidth="1"/>
    <col min="16129" max="16129" width="16" style="1460" customWidth="1"/>
    <col min="16130" max="16130" width="3.42578125" style="1460" customWidth="1"/>
    <col min="16131" max="16384" width="9.140625" style="1460"/>
  </cols>
  <sheetData>
    <row r="1" spans="1:8" s="1457" customFormat="1" ht="17.25" x14ac:dyDescent="0.3">
      <c r="A1" s="2000" t="s">
        <v>3491</v>
      </c>
      <c r="B1" s="2000"/>
      <c r="C1" s="2000"/>
      <c r="D1" s="2000"/>
      <c r="E1" s="2001"/>
      <c r="F1" s="2001"/>
    </row>
    <row r="2" spans="1:8" ht="14.25" customHeight="1" thickBot="1" x14ac:dyDescent="0.35">
      <c r="A2" s="2003"/>
      <c r="B2" s="2003"/>
      <c r="C2" s="2003"/>
      <c r="D2" s="2003"/>
      <c r="E2" s="2039"/>
      <c r="F2" s="2039"/>
    </row>
    <row r="3" spans="1:8" s="1919" customFormat="1" ht="42" customHeight="1" thickBot="1" x14ac:dyDescent="0.3">
      <c r="A3" s="2040"/>
      <c r="B3" s="2041"/>
      <c r="C3" s="3830" t="s">
        <v>3492</v>
      </c>
      <c r="D3" s="3830"/>
      <c r="E3" s="3830" t="s">
        <v>3493</v>
      </c>
      <c r="F3" s="3830"/>
      <c r="G3" s="2042" t="s">
        <v>3494</v>
      </c>
      <c r="H3" s="2042" t="s">
        <v>3495</v>
      </c>
    </row>
    <row r="4" spans="1:8" s="1919" customFormat="1" ht="26.25" customHeight="1" thickBot="1" x14ac:dyDescent="0.3">
      <c r="A4" s="2043"/>
      <c r="B4" s="2044"/>
      <c r="C4" s="2045" t="s">
        <v>3496</v>
      </c>
      <c r="D4" s="2045" t="s">
        <v>3497</v>
      </c>
      <c r="E4" s="2045" t="s">
        <v>3496</v>
      </c>
      <c r="F4" s="2045" t="s">
        <v>3497</v>
      </c>
      <c r="G4" s="2045" t="s">
        <v>3496</v>
      </c>
      <c r="H4" s="2045" t="s">
        <v>3496</v>
      </c>
    </row>
    <row r="5" spans="1:8" s="1932" customFormat="1" ht="26.25" customHeight="1" x14ac:dyDescent="0.3">
      <c r="A5" s="2046">
        <v>1</v>
      </c>
      <c r="B5" s="2047" t="s">
        <v>3469</v>
      </c>
      <c r="C5" s="2048">
        <v>200</v>
      </c>
      <c r="D5" s="2048" t="s">
        <v>3498</v>
      </c>
      <c r="E5" s="2048" t="s">
        <v>3498</v>
      </c>
      <c r="F5" s="2048" t="s">
        <v>3498</v>
      </c>
      <c r="G5" s="2048" t="s">
        <v>3498</v>
      </c>
      <c r="H5" s="2048" t="s">
        <v>3498</v>
      </c>
    </row>
    <row r="6" spans="1:8" s="1932" customFormat="1" ht="26.25" customHeight="1" x14ac:dyDescent="0.3">
      <c r="A6" s="2046">
        <v>2</v>
      </c>
      <c r="B6" s="2047" t="s">
        <v>3499</v>
      </c>
      <c r="C6" s="2048">
        <v>200</v>
      </c>
      <c r="D6" s="2048" t="s">
        <v>3498</v>
      </c>
      <c r="E6" s="2048" t="s">
        <v>3498</v>
      </c>
      <c r="F6" s="2048" t="s">
        <v>3498</v>
      </c>
      <c r="G6" s="2048" t="s">
        <v>3498</v>
      </c>
      <c r="H6" s="2048" t="s">
        <v>3498</v>
      </c>
    </row>
    <row r="7" spans="1:8" s="1932" customFormat="1" ht="26.25" customHeight="1" x14ac:dyDescent="0.25">
      <c r="A7" s="2046">
        <v>3</v>
      </c>
      <c r="B7" s="2047" t="s">
        <v>3500</v>
      </c>
      <c r="C7" s="2049">
        <v>100.48</v>
      </c>
      <c r="D7" s="1966" t="s">
        <v>367</v>
      </c>
      <c r="E7" s="1966" t="s">
        <v>367</v>
      </c>
      <c r="F7" s="1966" t="s">
        <v>367</v>
      </c>
      <c r="G7" s="1966" t="s">
        <v>367</v>
      </c>
      <c r="H7" s="1966" t="s">
        <v>367</v>
      </c>
    </row>
    <row r="8" spans="1:8" s="1932" customFormat="1" ht="26.25" customHeight="1" x14ac:dyDescent="0.25">
      <c r="A8" s="2046">
        <v>4</v>
      </c>
      <c r="B8" s="2047" t="s">
        <v>3501</v>
      </c>
      <c r="C8" s="2049">
        <v>100.48</v>
      </c>
      <c r="D8" s="1966" t="s">
        <v>367</v>
      </c>
      <c r="E8" s="1966" t="s">
        <v>367</v>
      </c>
      <c r="F8" s="1966" t="s">
        <v>367</v>
      </c>
      <c r="G8" s="1966" t="s">
        <v>367</v>
      </c>
      <c r="H8" s="1966" t="s">
        <v>367</v>
      </c>
    </row>
    <row r="9" spans="1:8" s="1932" customFormat="1" ht="17.25" customHeight="1" thickBot="1" x14ac:dyDescent="0.3">
      <c r="A9" s="2050"/>
      <c r="B9" s="2043"/>
      <c r="C9" s="2051"/>
      <c r="D9" s="2051"/>
      <c r="E9" s="2051"/>
      <c r="F9" s="2051"/>
      <c r="G9" s="2051"/>
      <c r="H9" s="2051"/>
    </row>
    <row r="10" spans="1:8" s="2054" customFormat="1" ht="19.5" customHeight="1" x14ac:dyDescent="0.35">
      <c r="A10" s="2052" t="s">
        <v>3502</v>
      </c>
      <c r="B10" s="2053"/>
      <c r="C10" s="2053"/>
      <c r="D10" s="2053"/>
    </row>
    <row r="11" spans="1:8" s="2054" customFormat="1" ht="19.5" customHeight="1" x14ac:dyDescent="0.35">
      <c r="A11" s="2052" t="s">
        <v>3503</v>
      </c>
      <c r="B11" s="2053"/>
      <c r="C11" s="2053"/>
      <c r="D11" s="2053"/>
    </row>
    <row r="12" spans="1:8" s="2054" customFormat="1" ht="19.5" customHeight="1" x14ac:dyDescent="0.35">
      <c r="A12" s="1975" t="s">
        <v>3387</v>
      </c>
      <c r="B12" s="2053"/>
      <c r="C12" s="2053"/>
      <c r="D12" s="2053"/>
    </row>
  </sheetData>
  <mergeCells count="2">
    <mergeCell ref="C3:D3"/>
    <mergeCell ref="E3:F3"/>
  </mergeCells>
  <pageMargins left="0.75" right="0.75" top="0.75" bottom="0.75" header="0.31496062992125984" footer="0"/>
  <pageSetup paperSize="9" scale="66"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79E5-B294-4E63-B201-7A4E8D995AC4}">
  <sheetPr>
    <pageSetUpPr fitToPage="1"/>
  </sheetPr>
  <dimension ref="A1:IW50"/>
  <sheetViews>
    <sheetView zoomScale="98" zoomScaleNormal="98" zoomScaleSheetLayoutView="115" workbookViewId="0"/>
  </sheetViews>
  <sheetFormatPr defaultRowHeight="14.25" x14ac:dyDescent="0.25"/>
  <cols>
    <col min="1" max="1" width="15.7109375" style="1056" customWidth="1"/>
    <col min="2" max="8" width="15.7109375" style="718" customWidth="1"/>
    <col min="9" max="9" width="2" style="718" customWidth="1"/>
    <col min="10" max="10" width="2.85546875" style="718" customWidth="1"/>
    <col min="11" max="11" width="16.140625" style="718" bestFit="1" customWidth="1"/>
    <col min="12" max="12" width="17" style="718" bestFit="1" customWidth="1"/>
    <col min="13" max="17" width="16.140625" style="718" bestFit="1" customWidth="1"/>
    <col min="18" max="21" width="16" style="718" bestFit="1" customWidth="1"/>
    <col min="22" max="257" width="9.140625" style="718"/>
    <col min="258" max="263" width="15.7109375" style="718" customWidth="1"/>
    <col min="264" max="264" width="2" style="718" customWidth="1"/>
    <col min="265" max="265" width="8.140625" style="718" customWidth="1"/>
    <col min="266" max="266" width="10.85546875" style="718" customWidth="1"/>
    <col min="267" max="268" width="9.140625" style="718"/>
    <col min="269" max="269" width="11.28515625" style="718" bestFit="1" customWidth="1"/>
    <col min="270" max="513" width="9.140625" style="718"/>
    <col min="514" max="519" width="15.7109375" style="718" customWidth="1"/>
    <col min="520" max="520" width="2" style="718" customWidth="1"/>
    <col min="521" max="521" width="8.140625" style="718" customWidth="1"/>
    <col min="522" max="522" width="10.85546875" style="718" customWidth="1"/>
    <col min="523" max="524" width="9.140625" style="718"/>
    <col min="525" max="525" width="11.28515625" style="718" bestFit="1" customWidth="1"/>
    <col min="526" max="769" width="9.140625" style="718"/>
    <col min="770" max="775" width="15.7109375" style="718" customWidth="1"/>
    <col min="776" max="776" width="2" style="718" customWidth="1"/>
    <col min="777" max="777" width="8.140625" style="718" customWidth="1"/>
    <col min="778" max="778" width="10.85546875" style="718" customWidth="1"/>
    <col min="779" max="780" width="9.140625" style="718"/>
    <col min="781" max="781" width="11.28515625" style="718" bestFit="1" customWidth="1"/>
    <col min="782" max="1025" width="9.140625" style="718"/>
    <col min="1026" max="1031" width="15.7109375" style="718" customWidth="1"/>
    <col min="1032" max="1032" width="2" style="718" customWidth="1"/>
    <col min="1033" max="1033" width="8.140625" style="718" customWidth="1"/>
    <col min="1034" max="1034" width="10.85546875" style="718" customWidth="1"/>
    <col min="1035" max="1036" width="9.140625" style="718"/>
    <col min="1037" max="1037" width="11.28515625" style="718" bestFit="1" customWidth="1"/>
    <col min="1038" max="1281" width="9.140625" style="718"/>
    <col min="1282" max="1287" width="15.7109375" style="718" customWidth="1"/>
    <col min="1288" max="1288" width="2" style="718" customWidth="1"/>
    <col min="1289" max="1289" width="8.140625" style="718" customWidth="1"/>
    <col min="1290" max="1290" width="10.85546875" style="718" customWidth="1"/>
    <col min="1291" max="1292" width="9.140625" style="718"/>
    <col min="1293" max="1293" width="11.28515625" style="718" bestFit="1" customWidth="1"/>
    <col min="1294" max="1537" width="9.140625" style="718"/>
    <col min="1538" max="1543" width="15.7109375" style="718" customWidth="1"/>
    <col min="1544" max="1544" width="2" style="718" customWidth="1"/>
    <col min="1545" max="1545" width="8.140625" style="718" customWidth="1"/>
    <col min="1546" max="1546" width="10.85546875" style="718" customWidth="1"/>
    <col min="1547" max="1548" width="9.140625" style="718"/>
    <col min="1549" max="1549" width="11.28515625" style="718" bestFit="1" customWidth="1"/>
    <col min="1550" max="1793" width="9.140625" style="718"/>
    <col min="1794" max="1799" width="15.7109375" style="718" customWidth="1"/>
    <col min="1800" max="1800" width="2" style="718" customWidth="1"/>
    <col min="1801" max="1801" width="8.140625" style="718" customWidth="1"/>
    <col min="1802" max="1802" width="10.85546875" style="718" customWidth="1"/>
    <col min="1803" max="1804" width="9.140625" style="718"/>
    <col min="1805" max="1805" width="11.28515625" style="718" bestFit="1" customWidth="1"/>
    <col min="1806" max="2049" width="9.140625" style="718"/>
    <col min="2050" max="2055" width="15.7109375" style="718" customWidth="1"/>
    <col min="2056" max="2056" width="2" style="718" customWidth="1"/>
    <col min="2057" max="2057" width="8.140625" style="718" customWidth="1"/>
    <col min="2058" max="2058" width="10.85546875" style="718" customWidth="1"/>
    <col min="2059" max="2060" width="9.140625" style="718"/>
    <col min="2061" max="2061" width="11.28515625" style="718" bestFit="1" customWidth="1"/>
    <col min="2062" max="2305" width="9.140625" style="718"/>
    <col min="2306" max="2311" width="15.7109375" style="718" customWidth="1"/>
    <col min="2312" max="2312" width="2" style="718" customWidth="1"/>
    <col min="2313" max="2313" width="8.140625" style="718" customWidth="1"/>
    <col min="2314" max="2314" width="10.85546875" style="718" customWidth="1"/>
    <col min="2315" max="2316" width="9.140625" style="718"/>
    <col min="2317" max="2317" width="11.28515625" style="718" bestFit="1" customWidth="1"/>
    <col min="2318" max="2561" width="9.140625" style="718"/>
    <col min="2562" max="2567" width="15.7109375" style="718" customWidth="1"/>
    <col min="2568" max="2568" width="2" style="718" customWidth="1"/>
    <col min="2569" max="2569" width="8.140625" style="718" customWidth="1"/>
    <col min="2570" max="2570" width="10.85546875" style="718" customWidth="1"/>
    <col min="2571" max="2572" width="9.140625" style="718"/>
    <col min="2573" max="2573" width="11.28515625" style="718" bestFit="1" customWidth="1"/>
    <col min="2574" max="2817" width="9.140625" style="718"/>
    <col min="2818" max="2823" width="15.7109375" style="718" customWidth="1"/>
    <col min="2824" max="2824" width="2" style="718" customWidth="1"/>
    <col min="2825" max="2825" width="8.140625" style="718" customWidth="1"/>
    <col min="2826" max="2826" width="10.85546875" style="718" customWidth="1"/>
    <col min="2827" max="2828" width="9.140625" style="718"/>
    <col min="2829" max="2829" width="11.28515625" style="718" bestFit="1" customWidth="1"/>
    <col min="2830" max="3073" width="9.140625" style="718"/>
    <col min="3074" max="3079" width="15.7109375" style="718" customWidth="1"/>
    <col min="3080" max="3080" width="2" style="718" customWidth="1"/>
    <col min="3081" max="3081" width="8.140625" style="718" customWidth="1"/>
    <col min="3082" max="3082" width="10.85546875" style="718" customWidth="1"/>
    <col min="3083" max="3084" width="9.140625" style="718"/>
    <col min="3085" max="3085" width="11.28515625" style="718" bestFit="1" customWidth="1"/>
    <col min="3086" max="3329" width="9.140625" style="718"/>
    <col min="3330" max="3335" width="15.7109375" style="718" customWidth="1"/>
    <col min="3336" max="3336" width="2" style="718" customWidth="1"/>
    <col min="3337" max="3337" width="8.140625" style="718" customWidth="1"/>
    <col min="3338" max="3338" width="10.85546875" style="718" customWidth="1"/>
    <col min="3339" max="3340" width="9.140625" style="718"/>
    <col min="3341" max="3341" width="11.28515625" style="718" bestFit="1" customWidth="1"/>
    <col min="3342" max="3585" width="9.140625" style="718"/>
    <col min="3586" max="3591" width="15.7109375" style="718" customWidth="1"/>
    <col min="3592" max="3592" width="2" style="718" customWidth="1"/>
    <col min="3593" max="3593" width="8.140625" style="718" customWidth="1"/>
    <col min="3594" max="3594" width="10.85546875" style="718" customWidth="1"/>
    <col min="3595" max="3596" width="9.140625" style="718"/>
    <col min="3597" max="3597" width="11.28515625" style="718" bestFit="1" customWidth="1"/>
    <col min="3598" max="3841" width="9.140625" style="718"/>
    <col min="3842" max="3847" width="15.7109375" style="718" customWidth="1"/>
    <col min="3848" max="3848" width="2" style="718" customWidth="1"/>
    <col min="3849" max="3849" width="8.140625" style="718" customWidth="1"/>
    <col min="3850" max="3850" width="10.85546875" style="718" customWidth="1"/>
    <col min="3851" max="3852" width="9.140625" style="718"/>
    <col min="3853" max="3853" width="11.28515625" style="718" bestFit="1" customWidth="1"/>
    <col min="3854" max="4097" width="9.140625" style="718"/>
    <col min="4098" max="4103" width="15.7109375" style="718" customWidth="1"/>
    <col min="4104" max="4104" width="2" style="718" customWidth="1"/>
    <col min="4105" max="4105" width="8.140625" style="718" customWidth="1"/>
    <col min="4106" max="4106" width="10.85546875" style="718" customWidth="1"/>
    <col min="4107" max="4108" width="9.140625" style="718"/>
    <col min="4109" max="4109" width="11.28515625" style="718" bestFit="1" customWidth="1"/>
    <col min="4110" max="4353" width="9.140625" style="718"/>
    <col min="4354" max="4359" width="15.7109375" style="718" customWidth="1"/>
    <col min="4360" max="4360" width="2" style="718" customWidth="1"/>
    <col min="4361" max="4361" width="8.140625" style="718" customWidth="1"/>
    <col min="4362" max="4362" width="10.85546875" style="718" customWidth="1"/>
    <col min="4363" max="4364" width="9.140625" style="718"/>
    <col min="4365" max="4365" width="11.28515625" style="718" bestFit="1" customWidth="1"/>
    <col min="4366" max="4609" width="9.140625" style="718"/>
    <col min="4610" max="4615" width="15.7109375" style="718" customWidth="1"/>
    <col min="4616" max="4616" width="2" style="718" customWidth="1"/>
    <col min="4617" max="4617" width="8.140625" style="718" customWidth="1"/>
    <col min="4618" max="4618" width="10.85546875" style="718" customWidth="1"/>
    <col min="4619" max="4620" width="9.140625" style="718"/>
    <col min="4621" max="4621" width="11.28515625" style="718" bestFit="1" customWidth="1"/>
    <col min="4622" max="4865" width="9.140625" style="718"/>
    <col min="4866" max="4871" width="15.7109375" style="718" customWidth="1"/>
    <col min="4872" max="4872" width="2" style="718" customWidth="1"/>
    <col min="4873" max="4873" width="8.140625" style="718" customWidth="1"/>
    <col min="4874" max="4874" width="10.85546875" style="718" customWidth="1"/>
    <col min="4875" max="4876" width="9.140625" style="718"/>
    <col min="4877" max="4877" width="11.28515625" style="718" bestFit="1" customWidth="1"/>
    <col min="4878" max="5121" width="9.140625" style="718"/>
    <col min="5122" max="5127" width="15.7109375" style="718" customWidth="1"/>
    <col min="5128" max="5128" width="2" style="718" customWidth="1"/>
    <col min="5129" max="5129" width="8.140625" style="718" customWidth="1"/>
    <col min="5130" max="5130" width="10.85546875" style="718" customWidth="1"/>
    <col min="5131" max="5132" width="9.140625" style="718"/>
    <col min="5133" max="5133" width="11.28515625" style="718" bestFit="1" customWidth="1"/>
    <col min="5134" max="5377" width="9.140625" style="718"/>
    <col min="5378" max="5383" width="15.7109375" style="718" customWidth="1"/>
    <col min="5384" max="5384" width="2" style="718" customWidth="1"/>
    <col min="5385" max="5385" width="8.140625" style="718" customWidth="1"/>
    <col min="5386" max="5386" width="10.85546875" style="718" customWidth="1"/>
    <col min="5387" max="5388" width="9.140625" style="718"/>
    <col min="5389" max="5389" width="11.28515625" style="718" bestFit="1" customWidth="1"/>
    <col min="5390" max="5633" width="9.140625" style="718"/>
    <col min="5634" max="5639" width="15.7109375" style="718" customWidth="1"/>
    <col min="5640" max="5640" width="2" style="718" customWidth="1"/>
    <col min="5641" max="5641" width="8.140625" style="718" customWidth="1"/>
    <col min="5642" max="5642" width="10.85546875" style="718" customWidth="1"/>
    <col min="5643" max="5644" width="9.140625" style="718"/>
    <col min="5645" max="5645" width="11.28515625" style="718" bestFit="1" customWidth="1"/>
    <col min="5646" max="5889" width="9.140625" style="718"/>
    <col min="5890" max="5895" width="15.7109375" style="718" customWidth="1"/>
    <col min="5896" max="5896" width="2" style="718" customWidth="1"/>
    <col min="5897" max="5897" width="8.140625" style="718" customWidth="1"/>
    <col min="5898" max="5898" width="10.85546875" style="718" customWidth="1"/>
    <col min="5899" max="5900" width="9.140625" style="718"/>
    <col min="5901" max="5901" width="11.28515625" style="718" bestFit="1" customWidth="1"/>
    <col min="5902" max="6145" width="9.140625" style="718"/>
    <col min="6146" max="6151" width="15.7109375" style="718" customWidth="1"/>
    <col min="6152" max="6152" width="2" style="718" customWidth="1"/>
    <col min="6153" max="6153" width="8.140625" style="718" customWidth="1"/>
    <col min="6154" max="6154" width="10.85546875" style="718" customWidth="1"/>
    <col min="6155" max="6156" width="9.140625" style="718"/>
    <col min="6157" max="6157" width="11.28515625" style="718" bestFit="1" customWidth="1"/>
    <col min="6158" max="6401" width="9.140625" style="718"/>
    <col min="6402" max="6407" width="15.7109375" style="718" customWidth="1"/>
    <col min="6408" max="6408" width="2" style="718" customWidth="1"/>
    <col min="6409" max="6409" width="8.140625" style="718" customWidth="1"/>
    <col min="6410" max="6410" width="10.85546875" style="718" customWidth="1"/>
    <col min="6411" max="6412" width="9.140625" style="718"/>
    <col min="6413" max="6413" width="11.28515625" style="718" bestFit="1" customWidth="1"/>
    <col min="6414" max="6657" width="9.140625" style="718"/>
    <col min="6658" max="6663" width="15.7109375" style="718" customWidth="1"/>
    <col min="6664" max="6664" width="2" style="718" customWidth="1"/>
    <col min="6665" max="6665" width="8.140625" style="718" customWidth="1"/>
    <col min="6666" max="6666" width="10.85546875" style="718" customWidth="1"/>
    <col min="6667" max="6668" width="9.140625" style="718"/>
    <col min="6669" max="6669" width="11.28515625" style="718" bestFit="1" customWidth="1"/>
    <col min="6670" max="6913" width="9.140625" style="718"/>
    <col min="6914" max="6919" width="15.7109375" style="718" customWidth="1"/>
    <col min="6920" max="6920" width="2" style="718" customWidth="1"/>
    <col min="6921" max="6921" width="8.140625" style="718" customWidth="1"/>
    <col min="6922" max="6922" width="10.85546875" style="718" customWidth="1"/>
    <col min="6923" max="6924" width="9.140625" style="718"/>
    <col min="6925" max="6925" width="11.28515625" style="718" bestFit="1" customWidth="1"/>
    <col min="6926" max="7169" width="9.140625" style="718"/>
    <col min="7170" max="7175" width="15.7109375" style="718" customWidth="1"/>
    <col min="7176" max="7176" width="2" style="718" customWidth="1"/>
    <col min="7177" max="7177" width="8.140625" style="718" customWidth="1"/>
    <col min="7178" max="7178" width="10.85546875" style="718" customWidth="1"/>
    <col min="7179" max="7180" width="9.140625" style="718"/>
    <col min="7181" max="7181" width="11.28515625" style="718" bestFit="1" customWidth="1"/>
    <col min="7182" max="7425" width="9.140625" style="718"/>
    <col min="7426" max="7431" width="15.7109375" style="718" customWidth="1"/>
    <col min="7432" max="7432" width="2" style="718" customWidth="1"/>
    <col min="7433" max="7433" width="8.140625" style="718" customWidth="1"/>
    <col min="7434" max="7434" width="10.85546875" style="718" customWidth="1"/>
    <col min="7435" max="7436" width="9.140625" style="718"/>
    <col min="7437" max="7437" width="11.28515625" style="718" bestFit="1" customWidth="1"/>
    <col min="7438" max="7681" width="9.140625" style="718"/>
    <col min="7682" max="7687" width="15.7109375" style="718" customWidth="1"/>
    <col min="7688" max="7688" width="2" style="718" customWidth="1"/>
    <col min="7689" max="7689" width="8.140625" style="718" customWidth="1"/>
    <col min="7690" max="7690" width="10.85546875" style="718" customWidth="1"/>
    <col min="7691" max="7692" width="9.140625" style="718"/>
    <col min="7693" max="7693" width="11.28515625" style="718" bestFit="1" customWidth="1"/>
    <col min="7694" max="7937" width="9.140625" style="718"/>
    <col min="7938" max="7943" width="15.7109375" style="718" customWidth="1"/>
    <col min="7944" max="7944" width="2" style="718" customWidth="1"/>
    <col min="7945" max="7945" width="8.140625" style="718" customWidth="1"/>
    <col min="7946" max="7946" width="10.85546875" style="718" customWidth="1"/>
    <col min="7947" max="7948" width="9.140625" style="718"/>
    <col min="7949" max="7949" width="11.28515625" style="718" bestFit="1" customWidth="1"/>
    <col min="7950" max="8193" width="9.140625" style="718"/>
    <col min="8194" max="8199" width="15.7109375" style="718" customWidth="1"/>
    <col min="8200" max="8200" width="2" style="718" customWidth="1"/>
    <col min="8201" max="8201" width="8.140625" style="718" customWidth="1"/>
    <col min="8202" max="8202" width="10.85546875" style="718" customWidth="1"/>
    <col min="8203" max="8204" width="9.140625" style="718"/>
    <col min="8205" max="8205" width="11.28515625" style="718" bestFit="1" customWidth="1"/>
    <col min="8206" max="8449" width="9.140625" style="718"/>
    <col min="8450" max="8455" width="15.7109375" style="718" customWidth="1"/>
    <col min="8456" max="8456" width="2" style="718" customWidth="1"/>
    <col min="8457" max="8457" width="8.140625" style="718" customWidth="1"/>
    <col min="8458" max="8458" width="10.85546875" style="718" customWidth="1"/>
    <col min="8459" max="8460" width="9.140625" style="718"/>
    <col min="8461" max="8461" width="11.28515625" style="718" bestFit="1" customWidth="1"/>
    <col min="8462" max="8705" width="9.140625" style="718"/>
    <col min="8706" max="8711" width="15.7109375" style="718" customWidth="1"/>
    <col min="8712" max="8712" width="2" style="718" customWidth="1"/>
    <col min="8713" max="8713" width="8.140625" style="718" customWidth="1"/>
    <col min="8714" max="8714" width="10.85546875" style="718" customWidth="1"/>
    <col min="8715" max="8716" width="9.140625" style="718"/>
    <col min="8717" max="8717" width="11.28515625" style="718" bestFit="1" customWidth="1"/>
    <col min="8718" max="8961" width="9.140625" style="718"/>
    <col min="8962" max="8967" width="15.7109375" style="718" customWidth="1"/>
    <col min="8968" max="8968" width="2" style="718" customWidth="1"/>
    <col min="8969" max="8969" width="8.140625" style="718" customWidth="1"/>
    <col min="8970" max="8970" width="10.85546875" style="718" customWidth="1"/>
    <col min="8971" max="8972" width="9.140625" style="718"/>
    <col min="8973" max="8973" width="11.28515625" style="718" bestFit="1" customWidth="1"/>
    <col min="8974" max="9217" width="9.140625" style="718"/>
    <col min="9218" max="9223" width="15.7109375" style="718" customWidth="1"/>
    <col min="9224" max="9224" width="2" style="718" customWidth="1"/>
    <col min="9225" max="9225" width="8.140625" style="718" customWidth="1"/>
    <col min="9226" max="9226" width="10.85546875" style="718" customWidth="1"/>
    <col min="9227" max="9228" width="9.140625" style="718"/>
    <col min="9229" max="9229" width="11.28515625" style="718" bestFit="1" customWidth="1"/>
    <col min="9230" max="9473" width="9.140625" style="718"/>
    <col min="9474" max="9479" width="15.7109375" style="718" customWidth="1"/>
    <col min="9480" max="9480" width="2" style="718" customWidth="1"/>
    <col min="9481" max="9481" width="8.140625" style="718" customWidth="1"/>
    <col min="9482" max="9482" width="10.85546875" style="718" customWidth="1"/>
    <col min="9483" max="9484" width="9.140625" style="718"/>
    <col min="9485" max="9485" width="11.28515625" style="718" bestFit="1" customWidth="1"/>
    <col min="9486" max="9729" width="9.140625" style="718"/>
    <col min="9730" max="9735" width="15.7109375" style="718" customWidth="1"/>
    <col min="9736" max="9736" width="2" style="718" customWidth="1"/>
    <col min="9737" max="9737" width="8.140625" style="718" customWidth="1"/>
    <col min="9738" max="9738" width="10.85546875" style="718" customWidth="1"/>
    <col min="9739" max="9740" width="9.140625" style="718"/>
    <col min="9741" max="9741" width="11.28515625" style="718" bestFit="1" customWidth="1"/>
    <col min="9742" max="9985" width="9.140625" style="718"/>
    <col min="9986" max="9991" width="15.7109375" style="718" customWidth="1"/>
    <col min="9992" max="9992" width="2" style="718" customWidth="1"/>
    <col min="9993" max="9993" width="8.140625" style="718" customWidth="1"/>
    <col min="9994" max="9994" width="10.85546875" style="718" customWidth="1"/>
    <col min="9995" max="9996" width="9.140625" style="718"/>
    <col min="9997" max="9997" width="11.28515625" style="718" bestFit="1" customWidth="1"/>
    <col min="9998" max="10241" width="9.140625" style="718"/>
    <col min="10242" max="10247" width="15.7109375" style="718" customWidth="1"/>
    <col min="10248" max="10248" width="2" style="718" customWidth="1"/>
    <col min="10249" max="10249" width="8.140625" style="718" customWidth="1"/>
    <col min="10250" max="10250" width="10.85546875" style="718" customWidth="1"/>
    <col min="10251" max="10252" width="9.140625" style="718"/>
    <col min="10253" max="10253" width="11.28515625" style="718" bestFit="1" customWidth="1"/>
    <col min="10254" max="10497" width="9.140625" style="718"/>
    <col min="10498" max="10503" width="15.7109375" style="718" customWidth="1"/>
    <col min="10504" max="10504" width="2" style="718" customWidth="1"/>
    <col min="10505" max="10505" width="8.140625" style="718" customWidth="1"/>
    <col min="10506" max="10506" width="10.85546875" style="718" customWidth="1"/>
    <col min="10507" max="10508" width="9.140625" style="718"/>
    <col min="10509" max="10509" width="11.28515625" style="718" bestFit="1" customWidth="1"/>
    <col min="10510" max="10753" width="9.140625" style="718"/>
    <col min="10754" max="10759" width="15.7109375" style="718" customWidth="1"/>
    <col min="10760" max="10760" width="2" style="718" customWidth="1"/>
    <col min="10761" max="10761" width="8.140625" style="718" customWidth="1"/>
    <col min="10762" max="10762" width="10.85546875" style="718" customWidth="1"/>
    <col min="10763" max="10764" width="9.140625" style="718"/>
    <col min="10765" max="10765" width="11.28515625" style="718" bestFit="1" customWidth="1"/>
    <col min="10766" max="11009" width="9.140625" style="718"/>
    <col min="11010" max="11015" width="15.7109375" style="718" customWidth="1"/>
    <col min="11016" max="11016" width="2" style="718" customWidth="1"/>
    <col min="11017" max="11017" width="8.140625" style="718" customWidth="1"/>
    <col min="11018" max="11018" width="10.85546875" style="718" customWidth="1"/>
    <col min="11019" max="11020" width="9.140625" style="718"/>
    <col min="11021" max="11021" width="11.28515625" style="718" bestFit="1" customWidth="1"/>
    <col min="11022" max="11265" width="9.140625" style="718"/>
    <col min="11266" max="11271" width="15.7109375" style="718" customWidth="1"/>
    <col min="11272" max="11272" width="2" style="718" customWidth="1"/>
    <col min="11273" max="11273" width="8.140625" style="718" customWidth="1"/>
    <col min="11274" max="11274" width="10.85546875" style="718" customWidth="1"/>
    <col min="11275" max="11276" width="9.140625" style="718"/>
    <col min="11277" max="11277" width="11.28515625" style="718" bestFit="1" customWidth="1"/>
    <col min="11278" max="11521" width="9.140625" style="718"/>
    <col min="11522" max="11527" width="15.7109375" style="718" customWidth="1"/>
    <col min="11528" max="11528" width="2" style="718" customWidth="1"/>
    <col min="11529" max="11529" width="8.140625" style="718" customWidth="1"/>
    <col min="11530" max="11530" width="10.85546875" style="718" customWidth="1"/>
    <col min="11531" max="11532" width="9.140625" style="718"/>
    <col min="11533" max="11533" width="11.28515625" style="718" bestFit="1" customWidth="1"/>
    <col min="11534" max="11777" width="9.140625" style="718"/>
    <col min="11778" max="11783" width="15.7109375" style="718" customWidth="1"/>
    <col min="11784" max="11784" width="2" style="718" customWidth="1"/>
    <col min="11785" max="11785" width="8.140625" style="718" customWidth="1"/>
    <col min="11786" max="11786" width="10.85546875" style="718" customWidth="1"/>
    <col min="11787" max="11788" width="9.140625" style="718"/>
    <col min="11789" max="11789" width="11.28515625" style="718" bestFit="1" customWidth="1"/>
    <col min="11790" max="12033" width="9.140625" style="718"/>
    <col min="12034" max="12039" width="15.7109375" style="718" customWidth="1"/>
    <col min="12040" max="12040" width="2" style="718" customWidth="1"/>
    <col min="12041" max="12041" width="8.140625" style="718" customWidth="1"/>
    <col min="12042" max="12042" width="10.85546875" style="718" customWidth="1"/>
    <col min="12043" max="12044" width="9.140625" style="718"/>
    <col min="12045" max="12045" width="11.28515625" style="718" bestFit="1" customWidth="1"/>
    <col min="12046" max="12289" width="9.140625" style="718"/>
    <col min="12290" max="12295" width="15.7109375" style="718" customWidth="1"/>
    <col min="12296" max="12296" width="2" style="718" customWidth="1"/>
    <col min="12297" max="12297" width="8.140625" style="718" customWidth="1"/>
    <col min="12298" max="12298" width="10.85546875" style="718" customWidth="1"/>
    <col min="12299" max="12300" width="9.140625" style="718"/>
    <col min="12301" max="12301" width="11.28515625" style="718" bestFit="1" customWidth="1"/>
    <col min="12302" max="12545" width="9.140625" style="718"/>
    <col min="12546" max="12551" width="15.7109375" style="718" customWidth="1"/>
    <col min="12552" max="12552" width="2" style="718" customWidth="1"/>
    <col min="12553" max="12553" width="8.140625" style="718" customWidth="1"/>
    <col min="12554" max="12554" width="10.85546875" style="718" customWidth="1"/>
    <col min="12555" max="12556" width="9.140625" style="718"/>
    <col min="12557" max="12557" width="11.28515625" style="718" bestFit="1" customWidth="1"/>
    <col min="12558" max="12801" width="9.140625" style="718"/>
    <col min="12802" max="12807" width="15.7109375" style="718" customWidth="1"/>
    <col min="12808" max="12808" width="2" style="718" customWidth="1"/>
    <col min="12809" max="12809" width="8.140625" style="718" customWidth="1"/>
    <col min="12810" max="12810" width="10.85546875" style="718" customWidth="1"/>
    <col min="12811" max="12812" width="9.140625" style="718"/>
    <col min="12813" max="12813" width="11.28515625" style="718" bestFit="1" customWidth="1"/>
    <col min="12814" max="13057" width="9.140625" style="718"/>
    <col min="13058" max="13063" width="15.7109375" style="718" customWidth="1"/>
    <col min="13064" max="13064" width="2" style="718" customWidth="1"/>
    <col min="13065" max="13065" width="8.140625" style="718" customWidth="1"/>
    <col min="13066" max="13066" width="10.85546875" style="718" customWidth="1"/>
    <col min="13067" max="13068" width="9.140625" style="718"/>
    <col min="13069" max="13069" width="11.28515625" style="718" bestFit="1" customWidth="1"/>
    <col min="13070" max="13313" width="9.140625" style="718"/>
    <col min="13314" max="13319" width="15.7109375" style="718" customWidth="1"/>
    <col min="13320" max="13320" width="2" style="718" customWidth="1"/>
    <col min="13321" max="13321" width="8.140625" style="718" customWidth="1"/>
    <col min="13322" max="13322" width="10.85546875" style="718" customWidth="1"/>
    <col min="13323" max="13324" width="9.140625" style="718"/>
    <col min="13325" max="13325" width="11.28515625" style="718" bestFit="1" customWidth="1"/>
    <col min="13326" max="13569" width="9.140625" style="718"/>
    <col min="13570" max="13575" width="15.7109375" style="718" customWidth="1"/>
    <col min="13576" max="13576" width="2" style="718" customWidth="1"/>
    <col min="13577" max="13577" width="8.140625" style="718" customWidth="1"/>
    <col min="13578" max="13578" width="10.85546875" style="718" customWidth="1"/>
    <col min="13579" max="13580" width="9.140625" style="718"/>
    <col min="13581" max="13581" width="11.28515625" style="718" bestFit="1" customWidth="1"/>
    <col min="13582" max="13825" width="9.140625" style="718"/>
    <col min="13826" max="13831" width="15.7109375" style="718" customWidth="1"/>
    <col min="13832" max="13832" width="2" style="718" customWidth="1"/>
    <col min="13833" max="13833" width="8.140625" style="718" customWidth="1"/>
    <col min="13834" max="13834" width="10.85546875" style="718" customWidth="1"/>
    <col min="13835" max="13836" width="9.140625" style="718"/>
    <col min="13837" max="13837" width="11.28515625" style="718" bestFit="1" customWidth="1"/>
    <col min="13838" max="14081" width="9.140625" style="718"/>
    <col min="14082" max="14087" width="15.7109375" style="718" customWidth="1"/>
    <col min="14088" max="14088" width="2" style="718" customWidth="1"/>
    <col min="14089" max="14089" width="8.140625" style="718" customWidth="1"/>
    <col min="14090" max="14090" width="10.85546875" style="718" customWidth="1"/>
    <col min="14091" max="14092" width="9.140625" style="718"/>
    <col min="14093" max="14093" width="11.28515625" style="718" bestFit="1" customWidth="1"/>
    <col min="14094" max="14337" width="9.140625" style="718"/>
    <col min="14338" max="14343" width="15.7109375" style="718" customWidth="1"/>
    <col min="14344" max="14344" width="2" style="718" customWidth="1"/>
    <col min="14345" max="14345" width="8.140625" style="718" customWidth="1"/>
    <col min="14346" max="14346" width="10.85546875" style="718" customWidth="1"/>
    <col min="14347" max="14348" width="9.140625" style="718"/>
    <col min="14349" max="14349" width="11.28515625" style="718" bestFit="1" customWidth="1"/>
    <col min="14350" max="14593" width="9.140625" style="718"/>
    <col min="14594" max="14599" width="15.7109375" style="718" customWidth="1"/>
    <col min="14600" max="14600" width="2" style="718" customWidth="1"/>
    <col min="14601" max="14601" width="8.140625" style="718" customWidth="1"/>
    <col min="14602" max="14602" width="10.85546875" style="718" customWidth="1"/>
    <col min="14603" max="14604" width="9.140625" style="718"/>
    <col min="14605" max="14605" width="11.28515625" style="718" bestFit="1" customWidth="1"/>
    <col min="14606" max="14849" width="9.140625" style="718"/>
    <col min="14850" max="14855" width="15.7109375" style="718" customWidth="1"/>
    <col min="14856" max="14856" width="2" style="718" customWidth="1"/>
    <col min="14857" max="14857" width="8.140625" style="718" customWidth="1"/>
    <col min="14858" max="14858" width="10.85546875" style="718" customWidth="1"/>
    <col min="14859" max="14860" width="9.140625" style="718"/>
    <col min="14861" max="14861" width="11.28515625" style="718" bestFit="1" customWidth="1"/>
    <col min="14862" max="15105" width="9.140625" style="718"/>
    <col min="15106" max="15111" width="15.7109375" style="718" customWidth="1"/>
    <col min="15112" max="15112" width="2" style="718" customWidth="1"/>
    <col min="15113" max="15113" width="8.140625" style="718" customWidth="1"/>
    <col min="15114" max="15114" width="10.85546875" style="718" customWidth="1"/>
    <col min="15115" max="15116" width="9.140625" style="718"/>
    <col min="15117" max="15117" width="11.28515625" style="718" bestFit="1" customWidth="1"/>
    <col min="15118" max="15361" width="9.140625" style="718"/>
    <col min="15362" max="15367" width="15.7109375" style="718" customWidth="1"/>
    <col min="15368" max="15368" width="2" style="718" customWidth="1"/>
    <col min="15369" max="15369" width="8.140625" style="718" customWidth="1"/>
    <col min="15370" max="15370" width="10.85546875" style="718" customWidth="1"/>
    <col min="15371" max="15372" width="9.140625" style="718"/>
    <col min="15373" max="15373" width="11.28515625" style="718" bestFit="1" customWidth="1"/>
    <col min="15374" max="15617" width="9.140625" style="718"/>
    <col min="15618" max="15623" width="15.7109375" style="718" customWidth="1"/>
    <col min="15624" max="15624" width="2" style="718" customWidth="1"/>
    <col min="15625" max="15625" width="8.140625" style="718" customWidth="1"/>
    <col min="15626" max="15626" width="10.85546875" style="718" customWidth="1"/>
    <col min="15627" max="15628" width="9.140625" style="718"/>
    <col min="15629" max="15629" width="11.28515625" style="718" bestFit="1" customWidth="1"/>
    <col min="15630" max="15873" width="9.140625" style="718"/>
    <col min="15874" max="15879" width="15.7109375" style="718" customWidth="1"/>
    <col min="15880" max="15880" width="2" style="718" customWidth="1"/>
    <col min="15881" max="15881" width="8.140625" style="718" customWidth="1"/>
    <col min="15882" max="15882" width="10.85546875" style="718" customWidth="1"/>
    <col min="15883" max="15884" width="9.140625" style="718"/>
    <col min="15885" max="15885" width="11.28515625" style="718" bestFit="1" customWidth="1"/>
    <col min="15886" max="16129" width="9.140625" style="718"/>
    <col min="16130" max="16135" width="15.7109375" style="718" customWidth="1"/>
    <col min="16136" max="16136" width="2" style="718" customWidth="1"/>
    <col min="16137" max="16137" width="8.140625" style="718" customWidth="1"/>
    <col min="16138" max="16138" width="10.85546875" style="718" customWidth="1"/>
    <col min="16139" max="16140" width="9.140625" style="718"/>
    <col min="16141" max="16141" width="11.28515625" style="718" bestFit="1" customWidth="1"/>
    <col min="16142" max="16384" width="9.140625" style="718"/>
  </cols>
  <sheetData>
    <row r="1" spans="1:257" ht="18.75" x14ac:dyDescent="0.25">
      <c r="A1" s="394" t="s">
        <v>3564</v>
      </c>
      <c r="B1" s="2060"/>
      <c r="C1" s="2060"/>
      <c r="D1" s="2060"/>
      <c r="E1" s="2060"/>
      <c r="F1" s="2060"/>
      <c r="G1" s="2060"/>
      <c r="H1" s="2060"/>
      <c r="I1" s="2060"/>
      <c r="J1" s="2060"/>
      <c r="K1" s="2060"/>
      <c r="L1" s="2060"/>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060"/>
      <c r="AO1" s="2060"/>
      <c r="AP1" s="2060"/>
      <c r="AQ1" s="2060"/>
      <c r="AR1" s="2060"/>
      <c r="AS1" s="2060"/>
      <c r="AT1" s="2060"/>
      <c r="AU1" s="2060"/>
      <c r="AV1" s="2060"/>
      <c r="AW1" s="2060"/>
      <c r="AX1" s="2060"/>
      <c r="AY1" s="2060"/>
      <c r="AZ1" s="2060"/>
      <c r="BA1" s="2060"/>
      <c r="BB1" s="2060"/>
      <c r="BC1" s="2060"/>
      <c r="BD1" s="2060"/>
      <c r="BE1" s="2060"/>
      <c r="BF1" s="2060"/>
      <c r="BG1" s="2060"/>
      <c r="BH1" s="2060"/>
      <c r="BI1" s="2060"/>
      <c r="BJ1" s="2060"/>
      <c r="BK1" s="2060"/>
      <c r="BL1" s="2060"/>
      <c r="BM1" s="2060"/>
      <c r="BN1" s="2060"/>
      <c r="BO1" s="2060"/>
      <c r="BP1" s="2060"/>
      <c r="BQ1" s="2060"/>
      <c r="BR1" s="2060"/>
      <c r="BS1" s="2060"/>
      <c r="BT1" s="2060"/>
      <c r="BU1" s="2060"/>
      <c r="BV1" s="2060"/>
      <c r="BW1" s="2060"/>
      <c r="BX1" s="2060"/>
      <c r="BY1" s="2060"/>
      <c r="BZ1" s="2060"/>
      <c r="CA1" s="2060"/>
      <c r="CB1" s="2060"/>
      <c r="CC1" s="2060"/>
      <c r="CD1" s="2060"/>
      <c r="CE1" s="2060"/>
      <c r="CF1" s="2060"/>
      <c r="CG1" s="2060"/>
      <c r="CH1" s="2060"/>
      <c r="CI1" s="2060"/>
      <c r="CJ1" s="2060"/>
      <c r="CK1" s="2060"/>
      <c r="CL1" s="2060"/>
      <c r="CM1" s="2060"/>
      <c r="CN1" s="2060"/>
      <c r="CO1" s="2060"/>
      <c r="CP1" s="2060"/>
      <c r="CQ1" s="2060"/>
      <c r="CR1" s="2060"/>
      <c r="CS1" s="2060"/>
      <c r="CT1" s="2060"/>
      <c r="CU1" s="2060"/>
      <c r="CV1" s="2060"/>
      <c r="CW1" s="2060"/>
      <c r="CX1" s="2060"/>
      <c r="CY1" s="2060"/>
      <c r="CZ1" s="2060"/>
      <c r="DA1" s="2060"/>
      <c r="DB1" s="2060"/>
      <c r="DC1" s="2060"/>
      <c r="DD1" s="2060"/>
      <c r="DE1" s="2060"/>
      <c r="DF1" s="2060"/>
      <c r="DG1" s="2060"/>
      <c r="DH1" s="2060"/>
      <c r="DI1" s="2060"/>
      <c r="DJ1" s="2060"/>
      <c r="DK1" s="2060"/>
      <c r="DL1" s="2060"/>
      <c r="DM1" s="2060"/>
      <c r="DN1" s="2060"/>
      <c r="DO1" s="2060"/>
      <c r="DP1" s="2060"/>
      <c r="DQ1" s="2060"/>
      <c r="DR1" s="2060"/>
      <c r="DS1" s="2060"/>
      <c r="DT1" s="2060"/>
      <c r="DU1" s="2060"/>
      <c r="DV1" s="2060"/>
      <c r="DW1" s="2060"/>
      <c r="DX1" s="2060"/>
      <c r="DY1" s="2060"/>
      <c r="DZ1" s="2060"/>
      <c r="EA1" s="2060"/>
      <c r="EB1" s="2060"/>
      <c r="EC1" s="2060"/>
      <c r="ED1" s="2060"/>
      <c r="EE1" s="2060"/>
      <c r="EF1" s="2060"/>
      <c r="EG1" s="2060"/>
      <c r="EH1" s="2060"/>
      <c r="EI1" s="2060"/>
      <c r="EJ1" s="2060"/>
      <c r="EK1" s="2060"/>
      <c r="EL1" s="2060"/>
      <c r="EM1" s="2060"/>
      <c r="EN1" s="2060"/>
      <c r="EO1" s="2060"/>
      <c r="EP1" s="2060"/>
      <c r="EQ1" s="2060"/>
      <c r="ER1" s="2060"/>
      <c r="ES1" s="2060"/>
      <c r="ET1" s="2060"/>
      <c r="EU1" s="2060"/>
      <c r="EV1" s="2060"/>
      <c r="EW1" s="2060"/>
      <c r="EX1" s="2060"/>
      <c r="EY1" s="2060"/>
      <c r="EZ1" s="2060"/>
      <c r="FA1" s="2060"/>
      <c r="FB1" s="2060"/>
      <c r="FC1" s="2060"/>
      <c r="FD1" s="2060"/>
      <c r="FE1" s="2060"/>
      <c r="FF1" s="2060"/>
      <c r="FG1" s="2060"/>
      <c r="FH1" s="2060"/>
      <c r="FI1" s="2060"/>
      <c r="FJ1" s="2060"/>
      <c r="FK1" s="2060"/>
      <c r="FL1" s="2060"/>
      <c r="FM1" s="2060"/>
      <c r="FN1" s="2060"/>
      <c r="FO1" s="2060"/>
      <c r="FP1" s="2060"/>
      <c r="FQ1" s="2060"/>
      <c r="FR1" s="2060"/>
      <c r="FS1" s="2060"/>
      <c r="FT1" s="2060"/>
      <c r="FU1" s="2060"/>
      <c r="FV1" s="2060"/>
      <c r="FW1" s="2060"/>
      <c r="FX1" s="2060"/>
      <c r="FY1" s="2060"/>
      <c r="FZ1" s="2060"/>
      <c r="GA1" s="2060"/>
      <c r="GB1" s="2060"/>
      <c r="GC1" s="2060"/>
      <c r="GD1" s="2060"/>
      <c r="GE1" s="2060"/>
      <c r="GF1" s="2060"/>
      <c r="GG1" s="2060"/>
      <c r="GH1" s="2060"/>
      <c r="GI1" s="2060"/>
      <c r="GJ1" s="2060"/>
      <c r="GK1" s="2060"/>
      <c r="GL1" s="2060"/>
      <c r="GM1" s="2060"/>
      <c r="GN1" s="2060"/>
      <c r="GO1" s="2060"/>
      <c r="GP1" s="2060"/>
      <c r="GQ1" s="2060"/>
      <c r="GR1" s="2060"/>
      <c r="GS1" s="2060"/>
      <c r="GT1" s="2060"/>
      <c r="GU1" s="2060"/>
      <c r="GV1" s="2060"/>
      <c r="GW1" s="2060"/>
      <c r="GX1" s="2060"/>
      <c r="GY1" s="2060"/>
      <c r="GZ1" s="2060"/>
      <c r="HA1" s="2060"/>
      <c r="HB1" s="2060"/>
      <c r="HC1" s="2060"/>
      <c r="HD1" s="2060"/>
      <c r="HE1" s="2060"/>
      <c r="HF1" s="2060"/>
      <c r="HG1" s="2060"/>
      <c r="HH1" s="2060"/>
      <c r="HI1" s="2060"/>
      <c r="HJ1" s="2060"/>
      <c r="HK1" s="2060"/>
      <c r="HL1" s="2060"/>
      <c r="HM1" s="2060"/>
      <c r="HN1" s="2060"/>
      <c r="HO1" s="2060"/>
      <c r="HP1" s="2060"/>
      <c r="HQ1" s="2060"/>
      <c r="HR1" s="2060"/>
      <c r="HS1" s="2060"/>
      <c r="HT1" s="2060"/>
      <c r="HU1" s="2060"/>
      <c r="HV1" s="2060"/>
      <c r="HW1" s="2060"/>
      <c r="HX1" s="2060"/>
      <c r="HY1" s="2060"/>
      <c r="HZ1" s="2060"/>
      <c r="IA1" s="2060"/>
      <c r="IB1" s="2060"/>
      <c r="IC1" s="2060"/>
      <c r="ID1" s="2060"/>
      <c r="IE1" s="2060"/>
      <c r="IF1" s="2060"/>
      <c r="IG1" s="2060"/>
      <c r="IH1" s="2060"/>
      <c r="II1" s="2060"/>
      <c r="IJ1" s="2060"/>
      <c r="IK1" s="2060"/>
      <c r="IL1" s="2060"/>
      <c r="IM1" s="2060"/>
      <c r="IN1" s="2060"/>
      <c r="IO1" s="2060"/>
      <c r="IP1" s="2060"/>
      <c r="IQ1" s="2060"/>
      <c r="IR1" s="2060"/>
      <c r="IS1" s="2060"/>
      <c r="IT1" s="2060"/>
      <c r="IU1" s="2060"/>
      <c r="IV1" s="2060"/>
      <c r="IW1" s="2060"/>
    </row>
    <row r="2" spans="1:257" ht="15" thickBot="1" x14ac:dyDescent="0.3">
      <c r="H2" s="721" t="s">
        <v>29</v>
      </c>
    </row>
    <row r="3" spans="1:257" ht="34.5" thickTop="1" thickBot="1" x14ac:dyDescent="0.3">
      <c r="A3" s="2061"/>
      <c r="B3" s="2062" t="s">
        <v>3565</v>
      </c>
      <c r="C3" s="2062" t="s">
        <v>3566</v>
      </c>
      <c r="D3" s="2063" t="s">
        <v>3567</v>
      </c>
      <c r="E3" s="2063" t="s">
        <v>3568</v>
      </c>
      <c r="F3" s="2063" t="s">
        <v>3569</v>
      </c>
      <c r="G3" s="2064" t="s">
        <v>3570</v>
      </c>
      <c r="H3" s="2065" t="s">
        <v>684</v>
      </c>
      <c r="I3" s="2066"/>
      <c r="J3" s="2066"/>
      <c r="K3" s="2066"/>
      <c r="L3" s="2066"/>
      <c r="M3" s="2066"/>
      <c r="N3" s="2066"/>
      <c r="O3" s="2066"/>
      <c r="P3" s="2066"/>
      <c r="Q3" s="2066"/>
      <c r="R3" s="2066"/>
      <c r="S3" s="2066"/>
      <c r="T3" s="2066"/>
      <c r="U3" s="2066"/>
      <c r="V3" s="2066"/>
      <c r="W3" s="2066"/>
      <c r="X3" s="2066"/>
      <c r="Y3" s="2066"/>
      <c r="Z3" s="2066"/>
      <c r="AA3" s="2066"/>
      <c r="AB3" s="2066"/>
      <c r="AC3" s="2066"/>
      <c r="AD3" s="2066"/>
      <c r="AE3" s="2066"/>
      <c r="AF3" s="2066"/>
      <c r="AG3" s="2066"/>
      <c r="AH3" s="2066"/>
      <c r="AI3" s="2066"/>
      <c r="AJ3" s="2066"/>
      <c r="AK3" s="2066"/>
      <c r="AL3" s="2066"/>
      <c r="AM3" s="2066"/>
      <c r="AN3" s="2066"/>
      <c r="AO3" s="2066"/>
      <c r="AP3" s="2066"/>
      <c r="AQ3" s="2066"/>
      <c r="AR3" s="2066"/>
      <c r="AS3" s="2066"/>
      <c r="AT3" s="2066"/>
      <c r="AU3" s="2066"/>
      <c r="AV3" s="2066"/>
      <c r="AW3" s="2066"/>
      <c r="AX3" s="2066"/>
      <c r="AY3" s="2066"/>
      <c r="AZ3" s="2066"/>
      <c r="BA3" s="2066"/>
      <c r="BB3" s="2066"/>
      <c r="BC3" s="2066"/>
      <c r="BD3" s="2066"/>
      <c r="BE3" s="2066"/>
      <c r="BF3" s="2066"/>
      <c r="BG3" s="2066"/>
      <c r="BH3" s="2066"/>
      <c r="BI3" s="2066"/>
      <c r="BJ3" s="2066"/>
      <c r="BK3" s="2066"/>
      <c r="BL3" s="2066"/>
      <c r="BM3" s="2066"/>
      <c r="BN3" s="2066"/>
      <c r="BO3" s="2066"/>
      <c r="BP3" s="2066"/>
      <c r="BQ3" s="2066"/>
      <c r="BR3" s="2066"/>
      <c r="BS3" s="2066"/>
      <c r="BT3" s="2066"/>
      <c r="BU3" s="2066"/>
      <c r="BV3" s="2066"/>
      <c r="BW3" s="2066"/>
      <c r="BX3" s="2066"/>
      <c r="BY3" s="2066"/>
      <c r="BZ3" s="2066"/>
      <c r="CA3" s="2066"/>
      <c r="CB3" s="2066"/>
      <c r="CC3" s="2066"/>
      <c r="CD3" s="2066"/>
      <c r="CE3" s="2066"/>
      <c r="CF3" s="2066"/>
      <c r="CG3" s="2066"/>
      <c r="CH3" s="2066"/>
      <c r="CI3" s="2066"/>
      <c r="CJ3" s="2066"/>
      <c r="CK3" s="2066"/>
      <c r="CL3" s="2066"/>
      <c r="CM3" s="2066"/>
      <c r="CN3" s="2066"/>
      <c r="CO3" s="2066"/>
      <c r="CP3" s="2066"/>
      <c r="CQ3" s="2066"/>
      <c r="CR3" s="2066"/>
      <c r="CS3" s="2066"/>
      <c r="CT3" s="2066"/>
      <c r="CU3" s="2066"/>
      <c r="CV3" s="2066"/>
      <c r="CW3" s="2066"/>
      <c r="CX3" s="2066"/>
      <c r="CY3" s="2066"/>
      <c r="CZ3" s="2066"/>
      <c r="DA3" s="2066"/>
      <c r="DB3" s="2066"/>
      <c r="DC3" s="2066"/>
      <c r="DD3" s="2066"/>
      <c r="DE3" s="2066"/>
      <c r="DF3" s="2066"/>
      <c r="DG3" s="2066"/>
      <c r="DH3" s="2066"/>
      <c r="DI3" s="2066"/>
      <c r="DJ3" s="2066"/>
      <c r="DK3" s="2066"/>
      <c r="DL3" s="2066"/>
      <c r="DM3" s="2066"/>
      <c r="DN3" s="2066"/>
      <c r="DO3" s="2066"/>
      <c r="DP3" s="2066"/>
      <c r="DQ3" s="2066"/>
      <c r="DR3" s="2066"/>
      <c r="DS3" s="2066"/>
      <c r="DT3" s="2066"/>
      <c r="DU3" s="2066"/>
      <c r="DV3" s="2066"/>
      <c r="DW3" s="2066"/>
      <c r="DX3" s="2066"/>
      <c r="DY3" s="2066"/>
      <c r="DZ3" s="2066"/>
      <c r="EA3" s="2066"/>
      <c r="EB3" s="2066"/>
      <c r="EC3" s="2066"/>
      <c r="ED3" s="2066"/>
      <c r="EE3" s="2066"/>
      <c r="EF3" s="2066"/>
      <c r="EG3" s="2066"/>
      <c r="EH3" s="2066"/>
      <c r="EI3" s="2066"/>
      <c r="EJ3" s="2066"/>
      <c r="EK3" s="2066"/>
      <c r="EL3" s="2066"/>
      <c r="EM3" s="2066"/>
      <c r="EN3" s="2066"/>
      <c r="EO3" s="2066"/>
      <c r="EP3" s="2066"/>
      <c r="EQ3" s="2066"/>
      <c r="ER3" s="2066"/>
      <c r="ES3" s="2066"/>
      <c r="ET3" s="2066"/>
      <c r="EU3" s="2066"/>
      <c r="EV3" s="2066"/>
      <c r="EW3" s="2066"/>
      <c r="EX3" s="2066"/>
      <c r="EY3" s="2066"/>
      <c r="EZ3" s="2066"/>
      <c r="FA3" s="2066"/>
      <c r="FB3" s="2066"/>
      <c r="FC3" s="2066"/>
      <c r="FD3" s="2066"/>
      <c r="FE3" s="2066"/>
      <c r="FF3" s="2066"/>
      <c r="FG3" s="2066"/>
      <c r="FH3" s="2066"/>
      <c r="FI3" s="2066"/>
      <c r="FJ3" s="2066"/>
      <c r="FK3" s="2066"/>
      <c r="FL3" s="2066"/>
      <c r="FM3" s="2066"/>
      <c r="FN3" s="2066"/>
      <c r="FO3" s="2066"/>
      <c r="FP3" s="2066"/>
      <c r="FQ3" s="2066"/>
      <c r="FR3" s="2066"/>
      <c r="FS3" s="2066"/>
      <c r="FT3" s="2066"/>
      <c r="FU3" s="2066"/>
      <c r="FV3" s="2066"/>
      <c r="FW3" s="2066"/>
      <c r="FX3" s="2066"/>
      <c r="FY3" s="2066"/>
      <c r="FZ3" s="2066"/>
      <c r="GA3" s="2066"/>
      <c r="GB3" s="2066"/>
      <c r="GC3" s="2066"/>
      <c r="GD3" s="2066"/>
      <c r="GE3" s="2066"/>
      <c r="GF3" s="2066"/>
      <c r="GG3" s="2066"/>
      <c r="GH3" s="2066"/>
      <c r="GI3" s="2066"/>
      <c r="GJ3" s="2066"/>
      <c r="GK3" s="2066"/>
      <c r="GL3" s="2066"/>
      <c r="GM3" s="2066"/>
      <c r="GN3" s="2066"/>
      <c r="GO3" s="2066"/>
      <c r="GP3" s="2066"/>
      <c r="GQ3" s="2066"/>
      <c r="GR3" s="2066"/>
      <c r="GS3" s="2066"/>
      <c r="GT3" s="2066"/>
      <c r="GU3" s="2066"/>
      <c r="GV3" s="2066"/>
      <c r="GW3" s="2066"/>
      <c r="GX3" s="2066"/>
      <c r="GY3" s="2066"/>
      <c r="GZ3" s="2066"/>
      <c r="HA3" s="2066"/>
      <c r="HB3" s="2066"/>
      <c r="HC3" s="2066"/>
      <c r="HD3" s="2066"/>
      <c r="HE3" s="2066"/>
      <c r="HF3" s="2066"/>
      <c r="HG3" s="2066"/>
      <c r="HH3" s="2066"/>
      <c r="HI3" s="2066"/>
      <c r="HJ3" s="2066"/>
      <c r="HK3" s="2066"/>
      <c r="HL3" s="2066"/>
      <c r="HM3" s="2066"/>
      <c r="HN3" s="2066"/>
      <c r="HO3" s="2066"/>
      <c r="HP3" s="2066"/>
      <c r="HQ3" s="2066"/>
      <c r="HR3" s="2066"/>
      <c r="HS3" s="2066"/>
      <c r="HT3" s="2066"/>
      <c r="HU3" s="2066"/>
      <c r="HV3" s="2066"/>
      <c r="HW3" s="2066"/>
      <c r="HX3" s="2066"/>
      <c r="HY3" s="2066"/>
      <c r="HZ3" s="2066"/>
      <c r="IA3" s="2066"/>
      <c r="IB3" s="2066"/>
      <c r="IC3" s="2066"/>
      <c r="ID3" s="2066"/>
      <c r="IE3" s="2066"/>
      <c r="IF3" s="2066"/>
      <c r="IG3" s="2066"/>
      <c r="IH3" s="2066"/>
      <c r="II3" s="2066"/>
      <c r="IJ3" s="2066"/>
      <c r="IK3" s="2066"/>
      <c r="IL3" s="2066"/>
      <c r="IM3" s="2066"/>
      <c r="IN3" s="2066"/>
      <c r="IO3" s="2066"/>
      <c r="IP3" s="2066"/>
      <c r="IQ3" s="2066"/>
      <c r="IR3" s="2066"/>
      <c r="IS3" s="2066"/>
      <c r="IT3" s="2066"/>
      <c r="IU3" s="2066"/>
      <c r="IV3" s="2066"/>
      <c r="IW3" s="2066"/>
    </row>
    <row r="4" spans="1:257" ht="16.5" x14ac:dyDescent="0.25">
      <c r="A4" s="2067">
        <v>43921</v>
      </c>
      <c r="B4" s="2068">
        <v>27080</v>
      </c>
      <c r="C4" s="2068">
        <v>3108.5</v>
      </c>
      <c r="D4" s="2069">
        <v>56025</v>
      </c>
      <c r="E4" s="2069">
        <v>64354</v>
      </c>
      <c r="F4" s="2069">
        <v>106643.2</v>
      </c>
      <c r="G4" s="2069">
        <v>6620.9250000000002</v>
      </c>
      <c r="H4" s="2070">
        <f t="shared" ref="H4:H16" si="0">SUM(B4:G4)</f>
        <v>263831.625</v>
      </c>
      <c r="M4" s="2071"/>
    </row>
    <row r="5" spans="1:257" ht="16.5" x14ac:dyDescent="0.25">
      <c r="A5" s="2067">
        <v>43951</v>
      </c>
      <c r="B5" s="2068">
        <v>30880</v>
      </c>
      <c r="C5" s="2068">
        <v>3039.5</v>
      </c>
      <c r="D5" s="2069">
        <v>56025</v>
      </c>
      <c r="E5" s="2069">
        <v>81354</v>
      </c>
      <c r="F5" s="2069">
        <v>108643.2</v>
      </c>
      <c r="G5" s="2069">
        <v>6620.7250000000004</v>
      </c>
      <c r="H5" s="2070">
        <f t="shared" si="0"/>
        <v>286562.42499999999</v>
      </c>
      <c r="M5" s="2071"/>
    </row>
    <row r="6" spans="1:257" ht="16.5" x14ac:dyDescent="0.25">
      <c r="A6" s="2067">
        <v>43982</v>
      </c>
      <c r="B6" s="2068">
        <v>29930</v>
      </c>
      <c r="C6" s="2068">
        <v>3211.5</v>
      </c>
      <c r="D6" s="2069">
        <v>56025</v>
      </c>
      <c r="E6" s="2069">
        <v>81354</v>
      </c>
      <c r="F6" s="2069">
        <v>108362.9</v>
      </c>
      <c r="G6" s="2069">
        <v>6616.9250000000002</v>
      </c>
      <c r="H6" s="2070">
        <f t="shared" si="0"/>
        <v>285500.32500000001</v>
      </c>
      <c r="M6" s="2071"/>
    </row>
    <row r="7" spans="1:257" ht="16.5" x14ac:dyDescent="0.25">
      <c r="A7" s="2067">
        <v>44012</v>
      </c>
      <c r="B7" s="2068">
        <v>42480</v>
      </c>
      <c r="C7" s="2068">
        <v>3916.6</v>
      </c>
      <c r="D7" s="2069">
        <v>63225</v>
      </c>
      <c r="E7" s="2069">
        <v>80500</v>
      </c>
      <c r="F7" s="2069">
        <v>108362.9</v>
      </c>
      <c r="G7" s="2069">
        <v>6609.2250000000004</v>
      </c>
      <c r="H7" s="2070">
        <f t="shared" si="0"/>
        <v>305093.72499999998</v>
      </c>
      <c r="M7" s="2071"/>
    </row>
    <row r="8" spans="1:257" ht="16.5" x14ac:dyDescent="0.25">
      <c r="A8" s="2067">
        <v>44013</v>
      </c>
      <c r="B8" s="2068">
        <v>39880</v>
      </c>
      <c r="C8" s="2068">
        <v>5178</v>
      </c>
      <c r="D8" s="2069">
        <v>58225</v>
      </c>
      <c r="E8" s="2069">
        <v>80500</v>
      </c>
      <c r="F8" s="2069">
        <v>104801.4</v>
      </c>
      <c r="G8" s="2069">
        <v>6591.3</v>
      </c>
      <c r="H8" s="2070">
        <f t="shared" si="0"/>
        <v>295175.7</v>
      </c>
      <c r="M8" s="2071"/>
    </row>
    <row r="9" spans="1:257" ht="16.5" x14ac:dyDescent="0.25">
      <c r="A9" s="2067">
        <v>44074</v>
      </c>
      <c r="B9" s="2068">
        <v>32080</v>
      </c>
      <c r="C9" s="2068">
        <v>4968</v>
      </c>
      <c r="D9" s="2069">
        <v>58225</v>
      </c>
      <c r="E9" s="2069">
        <v>80500</v>
      </c>
      <c r="F9" s="2069">
        <v>104801.4</v>
      </c>
      <c r="G9" s="2069">
        <v>6584.5</v>
      </c>
      <c r="H9" s="2070">
        <f t="shared" si="0"/>
        <v>287158.90000000002</v>
      </c>
      <c r="M9" s="2071"/>
    </row>
    <row r="10" spans="1:257" ht="16.5" x14ac:dyDescent="0.25">
      <c r="A10" s="2067">
        <v>44104</v>
      </c>
      <c r="B10" s="2068">
        <v>28980</v>
      </c>
      <c r="C10" s="2068">
        <v>5196.6000000000004</v>
      </c>
      <c r="D10" s="2069">
        <v>58225</v>
      </c>
      <c r="E10" s="2069">
        <v>80500</v>
      </c>
      <c r="F10" s="2069">
        <v>104452.5</v>
      </c>
      <c r="G10" s="2069">
        <v>6576.1</v>
      </c>
      <c r="H10" s="2070">
        <f t="shared" si="0"/>
        <v>283930.19999999995</v>
      </c>
      <c r="M10" s="2071"/>
    </row>
    <row r="11" spans="1:257" ht="16.5" x14ac:dyDescent="0.25">
      <c r="A11" s="2067">
        <v>44134</v>
      </c>
      <c r="B11" s="2068">
        <v>25900</v>
      </c>
      <c r="C11" s="2068">
        <v>5623.25</v>
      </c>
      <c r="D11" s="2069">
        <v>53225</v>
      </c>
      <c r="E11" s="2069">
        <v>80500</v>
      </c>
      <c r="F11" s="2069">
        <v>104452.5</v>
      </c>
      <c r="G11" s="2069">
        <v>6563.7049999999999</v>
      </c>
      <c r="H11" s="2070">
        <f t="shared" si="0"/>
        <v>276264.45500000002</v>
      </c>
      <c r="M11" s="2071"/>
    </row>
    <row r="12" spans="1:257" ht="16.5" x14ac:dyDescent="0.25">
      <c r="A12" s="2067">
        <v>44165</v>
      </c>
      <c r="B12" s="2068">
        <v>21900</v>
      </c>
      <c r="C12" s="2068">
        <v>5812.25</v>
      </c>
      <c r="D12" s="2069">
        <v>55025</v>
      </c>
      <c r="E12" s="2069">
        <v>82500</v>
      </c>
      <c r="F12" s="2069">
        <v>104452.5</v>
      </c>
      <c r="G12" s="2069">
        <v>6554.53</v>
      </c>
      <c r="H12" s="2070">
        <f t="shared" si="0"/>
        <v>276244.28000000003</v>
      </c>
      <c r="M12" s="2071"/>
    </row>
    <row r="13" spans="1:257" ht="16.5" x14ac:dyDescent="0.25">
      <c r="A13" s="2067">
        <v>44196</v>
      </c>
      <c r="B13" s="2068">
        <v>18400</v>
      </c>
      <c r="C13" s="2068">
        <v>6417.35</v>
      </c>
      <c r="D13" s="2069">
        <v>57025</v>
      </c>
      <c r="E13" s="2069">
        <v>80200</v>
      </c>
      <c r="F13" s="2069">
        <v>106452.5</v>
      </c>
      <c r="G13" s="2069">
        <v>6546.9750000000004</v>
      </c>
      <c r="H13" s="2070">
        <f t="shared" si="0"/>
        <v>275041.82499999995</v>
      </c>
      <c r="M13" s="2071"/>
    </row>
    <row r="14" spans="1:257" ht="16.5" x14ac:dyDescent="0.25">
      <c r="A14" s="2067">
        <v>44225</v>
      </c>
      <c r="B14" s="2068">
        <v>20600</v>
      </c>
      <c r="C14" s="2068">
        <v>5891.85</v>
      </c>
      <c r="D14" s="2069">
        <v>53825</v>
      </c>
      <c r="E14" s="2069">
        <v>82200</v>
      </c>
      <c r="F14" s="2069">
        <v>108266.8</v>
      </c>
      <c r="G14" s="2069">
        <v>6540.55</v>
      </c>
      <c r="H14" s="2070">
        <f t="shared" si="0"/>
        <v>277324.2</v>
      </c>
      <c r="M14" s="2071"/>
    </row>
    <row r="15" spans="1:257" ht="16.5" x14ac:dyDescent="0.25">
      <c r="A15" s="2067">
        <v>44255</v>
      </c>
      <c r="B15" s="2068">
        <v>21400</v>
      </c>
      <c r="C15" s="2068">
        <v>6886.85</v>
      </c>
      <c r="D15" s="2069">
        <v>55625</v>
      </c>
      <c r="E15" s="2069">
        <v>84200</v>
      </c>
      <c r="F15" s="2069">
        <v>110266.8</v>
      </c>
      <c r="G15" s="2069">
        <v>6529.2749999999996</v>
      </c>
      <c r="H15" s="2070">
        <f t="shared" si="0"/>
        <v>284907.92500000005</v>
      </c>
      <c r="M15" s="2071"/>
    </row>
    <row r="16" spans="1:257" ht="17.25" thickBot="1" x14ac:dyDescent="0.3">
      <c r="A16" s="2072">
        <v>44286</v>
      </c>
      <c r="B16" s="2073">
        <v>21500</v>
      </c>
      <c r="C16" s="2073">
        <v>7456.85</v>
      </c>
      <c r="D16" s="2074">
        <v>57425</v>
      </c>
      <c r="E16" s="2074">
        <v>86200</v>
      </c>
      <c r="F16" s="2074">
        <v>112014.3</v>
      </c>
      <c r="G16" s="2074">
        <v>6527.9750000000004</v>
      </c>
      <c r="H16" s="2075">
        <f t="shared" si="0"/>
        <v>291124.125</v>
      </c>
      <c r="M16" s="2071"/>
    </row>
    <row r="17" spans="1:257" s="711" customFormat="1" ht="15" thickTop="1" x14ac:dyDescent="0.25">
      <c r="A17" s="711" t="s">
        <v>574</v>
      </c>
      <c r="H17" s="2076"/>
    </row>
    <row r="18" spans="1:257" s="711" customFormat="1" x14ac:dyDescent="0.25">
      <c r="A18" s="711" t="s">
        <v>470</v>
      </c>
      <c r="H18" s="2076"/>
    </row>
    <row r="19" spans="1:257" x14ac:dyDescent="0.25">
      <c r="A19" s="718"/>
      <c r="H19" s="1056"/>
    </row>
    <row r="21" spans="1:257" ht="17.25" x14ac:dyDescent="0.25">
      <c r="A21" s="394" t="s">
        <v>3571</v>
      </c>
      <c r="B21" s="715"/>
      <c r="C21" s="715"/>
      <c r="D21" s="715"/>
      <c r="E21" s="715"/>
      <c r="F21" s="715"/>
      <c r="G21" s="715"/>
      <c r="H21" s="715"/>
      <c r="I21" s="715"/>
      <c r="J21" s="715"/>
      <c r="K21" s="715"/>
      <c r="L21" s="715"/>
      <c r="M21" s="715"/>
      <c r="N21" s="715"/>
      <c r="O21" s="715"/>
      <c r="P21" s="715"/>
      <c r="Q21" s="715"/>
      <c r="R21" s="715"/>
      <c r="S21" s="715"/>
      <c r="T21" s="715"/>
      <c r="U21" s="715"/>
      <c r="V21" s="715"/>
      <c r="W21" s="715"/>
      <c r="X21" s="715"/>
      <c r="Y21" s="715"/>
      <c r="Z21" s="715"/>
      <c r="AA21" s="715"/>
      <c r="AB21" s="715"/>
      <c r="AC21" s="715"/>
      <c r="AD21" s="715"/>
      <c r="AE21" s="715"/>
      <c r="AF21" s="715"/>
      <c r="AG21" s="715"/>
      <c r="AH21" s="715"/>
      <c r="AI21" s="715"/>
      <c r="AJ21" s="715"/>
      <c r="AK21" s="715"/>
      <c r="AL21" s="715"/>
      <c r="AM21" s="715"/>
      <c r="AN21" s="715"/>
      <c r="AO21" s="715"/>
      <c r="AP21" s="715"/>
      <c r="AQ21" s="715"/>
      <c r="AR21" s="715"/>
      <c r="AS21" s="715"/>
      <c r="AT21" s="715"/>
      <c r="AU21" s="715"/>
      <c r="AV21" s="715"/>
      <c r="AW21" s="715"/>
      <c r="AX21" s="715"/>
      <c r="AY21" s="715"/>
      <c r="AZ21" s="715"/>
      <c r="BA21" s="715"/>
      <c r="BB21" s="715"/>
      <c r="BC21" s="715"/>
      <c r="BD21" s="715"/>
      <c r="BE21" s="715"/>
      <c r="BF21" s="715"/>
      <c r="BG21" s="715"/>
      <c r="BH21" s="715"/>
      <c r="BI21" s="715"/>
      <c r="BJ21" s="715"/>
      <c r="BK21" s="715"/>
      <c r="BL21" s="715"/>
      <c r="BM21" s="715"/>
      <c r="BN21" s="715"/>
      <c r="BO21" s="715"/>
      <c r="BP21" s="715"/>
      <c r="BQ21" s="715"/>
      <c r="BR21" s="715"/>
      <c r="BS21" s="715"/>
      <c r="BT21" s="715"/>
      <c r="BU21" s="715"/>
      <c r="BV21" s="715"/>
      <c r="BW21" s="715"/>
      <c r="BX21" s="715"/>
      <c r="BY21" s="715"/>
      <c r="BZ21" s="715"/>
      <c r="CA21" s="715"/>
      <c r="CB21" s="715"/>
      <c r="CC21" s="715"/>
      <c r="CD21" s="715"/>
      <c r="CE21" s="715"/>
      <c r="CF21" s="715"/>
      <c r="CG21" s="715"/>
      <c r="CH21" s="715"/>
      <c r="CI21" s="715"/>
      <c r="CJ21" s="715"/>
      <c r="CK21" s="715"/>
      <c r="CL21" s="715"/>
      <c r="CM21" s="715"/>
      <c r="CN21" s="715"/>
      <c r="CO21" s="715"/>
      <c r="CP21" s="715"/>
      <c r="CQ21" s="715"/>
      <c r="CR21" s="715"/>
      <c r="CS21" s="715"/>
      <c r="CT21" s="715"/>
      <c r="CU21" s="715"/>
      <c r="CV21" s="715"/>
      <c r="CW21" s="715"/>
      <c r="CX21" s="715"/>
      <c r="CY21" s="715"/>
      <c r="CZ21" s="715"/>
      <c r="DA21" s="715"/>
      <c r="DB21" s="715"/>
      <c r="DC21" s="715"/>
      <c r="DD21" s="715"/>
      <c r="DE21" s="715"/>
      <c r="DF21" s="715"/>
      <c r="DG21" s="715"/>
      <c r="DH21" s="715"/>
      <c r="DI21" s="715"/>
      <c r="DJ21" s="715"/>
      <c r="DK21" s="715"/>
      <c r="DL21" s="715"/>
      <c r="DM21" s="715"/>
      <c r="DN21" s="715"/>
      <c r="DO21" s="715"/>
      <c r="DP21" s="715"/>
      <c r="DQ21" s="715"/>
      <c r="DR21" s="715"/>
      <c r="DS21" s="715"/>
      <c r="DT21" s="715"/>
      <c r="DU21" s="715"/>
      <c r="DV21" s="715"/>
      <c r="DW21" s="715"/>
      <c r="DX21" s="715"/>
      <c r="DY21" s="715"/>
      <c r="DZ21" s="715"/>
      <c r="EA21" s="715"/>
      <c r="EB21" s="715"/>
      <c r="EC21" s="715"/>
      <c r="ED21" s="715"/>
      <c r="EE21" s="715"/>
      <c r="EF21" s="715"/>
      <c r="EG21" s="715"/>
      <c r="EH21" s="715"/>
      <c r="EI21" s="715"/>
      <c r="EJ21" s="715"/>
      <c r="EK21" s="715"/>
      <c r="EL21" s="715"/>
      <c r="EM21" s="715"/>
      <c r="EN21" s="715"/>
      <c r="EO21" s="715"/>
      <c r="EP21" s="715"/>
      <c r="EQ21" s="715"/>
      <c r="ER21" s="715"/>
      <c r="ES21" s="715"/>
      <c r="ET21" s="715"/>
      <c r="EU21" s="715"/>
      <c r="EV21" s="715"/>
      <c r="EW21" s="715"/>
      <c r="EX21" s="715"/>
      <c r="EY21" s="715"/>
      <c r="EZ21" s="715"/>
      <c r="FA21" s="715"/>
      <c r="FB21" s="715"/>
      <c r="FC21" s="715"/>
      <c r="FD21" s="715"/>
      <c r="FE21" s="715"/>
      <c r="FF21" s="715"/>
      <c r="FG21" s="715"/>
      <c r="FH21" s="715"/>
      <c r="FI21" s="715"/>
      <c r="FJ21" s="715"/>
      <c r="FK21" s="715"/>
      <c r="FL21" s="715"/>
      <c r="FM21" s="715"/>
      <c r="FN21" s="715"/>
      <c r="FO21" s="715"/>
      <c r="FP21" s="715"/>
      <c r="FQ21" s="715"/>
      <c r="FR21" s="715"/>
      <c r="FS21" s="715"/>
      <c r="FT21" s="715"/>
      <c r="FU21" s="715"/>
      <c r="FV21" s="715"/>
      <c r="FW21" s="715"/>
      <c r="FX21" s="715"/>
      <c r="FY21" s="715"/>
      <c r="FZ21" s="715"/>
      <c r="GA21" s="715"/>
      <c r="GB21" s="715"/>
      <c r="GC21" s="715"/>
      <c r="GD21" s="715"/>
      <c r="GE21" s="715"/>
      <c r="GF21" s="715"/>
      <c r="GG21" s="715"/>
      <c r="GH21" s="715"/>
      <c r="GI21" s="715"/>
      <c r="GJ21" s="715"/>
      <c r="GK21" s="715"/>
      <c r="GL21" s="715"/>
      <c r="GM21" s="715"/>
      <c r="GN21" s="715"/>
      <c r="GO21" s="715"/>
      <c r="GP21" s="715"/>
      <c r="GQ21" s="715"/>
      <c r="GR21" s="715"/>
      <c r="GS21" s="715"/>
      <c r="GT21" s="715"/>
      <c r="GU21" s="715"/>
      <c r="GV21" s="715"/>
      <c r="GW21" s="715"/>
      <c r="GX21" s="715"/>
      <c r="GY21" s="715"/>
      <c r="GZ21" s="715"/>
      <c r="HA21" s="715"/>
      <c r="HB21" s="715"/>
      <c r="HC21" s="715"/>
      <c r="HD21" s="715"/>
      <c r="HE21" s="715"/>
      <c r="HF21" s="715"/>
      <c r="HG21" s="715"/>
      <c r="HH21" s="715"/>
      <c r="HI21" s="715"/>
      <c r="HJ21" s="715"/>
      <c r="HK21" s="715"/>
      <c r="HL21" s="715"/>
      <c r="HM21" s="715"/>
      <c r="HN21" s="715"/>
      <c r="HO21" s="715"/>
      <c r="HP21" s="715"/>
      <c r="HQ21" s="715"/>
      <c r="HR21" s="715"/>
      <c r="HS21" s="715"/>
      <c r="HT21" s="715"/>
      <c r="HU21" s="715"/>
      <c r="HV21" s="715"/>
      <c r="HW21" s="715"/>
      <c r="HX21" s="715"/>
      <c r="HY21" s="715"/>
      <c r="HZ21" s="715"/>
      <c r="IA21" s="715"/>
      <c r="IB21" s="715"/>
      <c r="IC21" s="715"/>
      <c r="ID21" s="715"/>
      <c r="IE21" s="715"/>
      <c r="IF21" s="715"/>
      <c r="IG21" s="715"/>
      <c r="IH21" s="715"/>
      <c r="II21" s="715"/>
      <c r="IJ21" s="715"/>
      <c r="IK21" s="715"/>
      <c r="IL21" s="715"/>
      <c r="IM21" s="715"/>
      <c r="IN21" s="715"/>
      <c r="IO21" s="715"/>
      <c r="IP21" s="715"/>
      <c r="IQ21" s="715"/>
      <c r="IR21" s="715"/>
      <c r="IS21" s="715"/>
      <c r="IT21" s="715"/>
      <c r="IU21" s="715"/>
      <c r="IV21" s="715"/>
      <c r="IW21" s="715"/>
    </row>
    <row r="22" spans="1:257" ht="15" thickBot="1" x14ac:dyDescent="0.3">
      <c r="F22" s="721"/>
      <c r="G22" s="721"/>
      <c r="H22" s="721" t="s">
        <v>29</v>
      </c>
    </row>
    <row r="23" spans="1:257" ht="34.5" thickTop="1" thickBot="1" x14ac:dyDescent="0.3">
      <c r="A23" s="2077"/>
      <c r="B23" s="2062" t="s">
        <v>3565</v>
      </c>
      <c r="C23" s="2062" t="s">
        <v>3566</v>
      </c>
      <c r="D23" s="2063" t="s">
        <v>3567</v>
      </c>
      <c r="E23" s="2063" t="s">
        <v>3568</v>
      </c>
      <c r="F23" s="2063" t="s">
        <v>3572</v>
      </c>
      <c r="G23" s="2064" t="s">
        <v>3570</v>
      </c>
      <c r="H23" s="2065" t="s">
        <v>684</v>
      </c>
    </row>
    <row r="24" spans="1:257" ht="16.5" x14ac:dyDescent="0.25">
      <c r="A24" s="2078" t="s">
        <v>3573</v>
      </c>
      <c r="B24" s="2068">
        <v>11900</v>
      </c>
      <c r="C24" s="2068">
        <v>2058</v>
      </c>
      <c r="D24" s="2069">
        <v>5200</v>
      </c>
      <c r="E24" s="2069">
        <v>5000</v>
      </c>
      <c r="F24" s="2069" t="s">
        <v>367</v>
      </c>
      <c r="G24" s="2068" t="s">
        <v>367</v>
      </c>
      <c r="H24" s="2079">
        <f t="shared" ref="H24:H45" si="1">SUM(B24:G24)</f>
        <v>24158</v>
      </c>
      <c r="J24" s="2080"/>
    </row>
    <row r="25" spans="1:257" ht="16.5" x14ac:dyDescent="0.25">
      <c r="A25" s="2078" t="s">
        <v>3574</v>
      </c>
      <c r="B25" s="2068">
        <v>9600</v>
      </c>
      <c r="C25" s="2068">
        <v>5398.85</v>
      </c>
      <c r="D25" s="2069">
        <v>28225</v>
      </c>
      <c r="E25" s="2069">
        <v>11200</v>
      </c>
      <c r="F25" s="2069">
        <v>4931</v>
      </c>
      <c r="G25" s="2068" t="s">
        <v>367</v>
      </c>
      <c r="H25" s="2079">
        <f t="shared" si="1"/>
        <v>59354.85</v>
      </c>
      <c r="J25" s="2081"/>
      <c r="K25" s="2081"/>
      <c r="L25" s="2081"/>
    </row>
    <row r="26" spans="1:257" ht="16.5" x14ac:dyDescent="0.25">
      <c r="A26" s="2078" t="s">
        <v>3575</v>
      </c>
      <c r="B26" s="2068" t="s">
        <v>367</v>
      </c>
      <c r="C26" s="2068" t="s">
        <v>367</v>
      </c>
      <c r="D26" s="2069">
        <v>14800</v>
      </c>
      <c r="E26" s="2069">
        <v>18000</v>
      </c>
      <c r="F26" s="2069">
        <v>2631</v>
      </c>
      <c r="G26" s="2068" t="s">
        <v>367</v>
      </c>
      <c r="H26" s="2079">
        <f t="shared" si="1"/>
        <v>35431</v>
      </c>
      <c r="J26" s="2080"/>
    </row>
    <row r="27" spans="1:257" ht="16.5" x14ac:dyDescent="0.25">
      <c r="A27" s="2078" t="s">
        <v>3576</v>
      </c>
      <c r="B27" s="2068" t="s">
        <v>367</v>
      </c>
      <c r="C27" s="2068" t="s">
        <v>367</v>
      </c>
      <c r="D27" s="2069">
        <v>9200</v>
      </c>
      <c r="E27" s="2069">
        <v>11700</v>
      </c>
      <c r="F27" s="2069">
        <v>6513</v>
      </c>
      <c r="G27" s="2068" t="s">
        <v>367</v>
      </c>
      <c r="H27" s="2079">
        <f t="shared" si="1"/>
        <v>27413</v>
      </c>
      <c r="J27" s="2080"/>
    </row>
    <row r="28" spans="1:257" ht="16.5" x14ac:dyDescent="0.25">
      <c r="A28" s="2078" t="s">
        <v>3577</v>
      </c>
      <c r="B28" s="2068" t="s">
        <v>367</v>
      </c>
      <c r="C28" s="2068" t="s">
        <v>367</v>
      </c>
      <c r="D28" s="2082" t="s">
        <v>367</v>
      </c>
      <c r="E28" s="2069">
        <v>30300</v>
      </c>
      <c r="F28" s="2069">
        <v>6083</v>
      </c>
      <c r="G28" s="2068" t="s">
        <v>367</v>
      </c>
      <c r="H28" s="2079">
        <f t="shared" si="1"/>
        <v>36383</v>
      </c>
      <c r="J28" s="2080"/>
    </row>
    <row r="29" spans="1:257" ht="16.5" x14ac:dyDescent="0.25">
      <c r="A29" s="2078" t="s">
        <v>3578</v>
      </c>
      <c r="B29" s="2068" t="s">
        <v>367</v>
      </c>
      <c r="C29" s="2068" t="s">
        <v>367</v>
      </c>
      <c r="D29" s="2082" t="s">
        <v>367</v>
      </c>
      <c r="E29" s="2069">
        <v>10000</v>
      </c>
      <c r="F29" s="2069">
        <v>9661.5</v>
      </c>
      <c r="G29" s="2068" t="s">
        <v>367</v>
      </c>
      <c r="H29" s="2079">
        <f t="shared" si="1"/>
        <v>19661.5</v>
      </c>
      <c r="J29" s="2080"/>
    </row>
    <row r="30" spans="1:257" ht="16.5" x14ac:dyDescent="0.25">
      <c r="A30" s="2078" t="s">
        <v>3579</v>
      </c>
      <c r="B30" s="2068" t="s">
        <v>367</v>
      </c>
      <c r="C30" s="2068" t="s">
        <v>367</v>
      </c>
      <c r="D30" s="2082" t="s">
        <v>367</v>
      </c>
      <c r="E30" s="2069" t="s">
        <v>367</v>
      </c>
      <c r="F30" s="2069">
        <v>8292.7999999999993</v>
      </c>
      <c r="G30" s="2068" t="s">
        <v>367</v>
      </c>
      <c r="H30" s="2079">
        <f t="shared" si="1"/>
        <v>8292.7999999999993</v>
      </c>
      <c r="J30" s="2080"/>
    </row>
    <row r="31" spans="1:257" ht="16.5" x14ac:dyDescent="0.25">
      <c r="A31" s="2078" t="s">
        <v>3580</v>
      </c>
      <c r="B31" s="2068" t="s">
        <v>367</v>
      </c>
      <c r="C31" s="2068" t="s">
        <v>367</v>
      </c>
      <c r="D31" s="2082" t="s">
        <v>367</v>
      </c>
      <c r="E31" s="2069" t="s">
        <v>367</v>
      </c>
      <c r="F31" s="2069">
        <v>11623.6</v>
      </c>
      <c r="G31" s="2068" t="s">
        <v>367</v>
      </c>
      <c r="H31" s="2079">
        <f t="shared" si="1"/>
        <v>11623.6</v>
      </c>
      <c r="J31" s="2080"/>
    </row>
    <row r="32" spans="1:257" ht="16.5" x14ac:dyDescent="0.25">
      <c r="A32" s="2078" t="s">
        <v>3581</v>
      </c>
      <c r="B32" s="2068" t="s">
        <v>367</v>
      </c>
      <c r="C32" s="2068" t="s">
        <v>367</v>
      </c>
      <c r="D32" s="2082" t="s">
        <v>367</v>
      </c>
      <c r="E32" s="2069" t="s">
        <v>367</v>
      </c>
      <c r="F32" s="2069">
        <v>9096.1</v>
      </c>
      <c r="G32" s="2068" t="s">
        <v>367</v>
      </c>
      <c r="H32" s="2079">
        <f t="shared" si="1"/>
        <v>9096.1</v>
      </c>
      <c r="J32" s="2080"/>
    </row>
    <row r="33" spans="1:257" ht="16.5" x14ac:dyDescent="0.25">
      <c r="A33" s="2078" t="s">
        <v>3582</v>
      </c>
      <c r="B33" s="2068" t="s">
        <v>367</v>
      </c>
      <c r="C33" s="2068" t="s">
        <v>367</v>
      </c>
      <c r="D33" s="2082" t="s">
        <v>367</v>
      </c>
      <c r="E33" s="2069" t="s">
        <v>367</v>
      </c>
      <c r="F33" s="2069">
        <v>11582.3</v>
      </c>
      <c r="G33" s="2068" t="s">
        <v>367</v>
      </c>
      <c r="H33" s="2079">
        <f t="shared" si="1"/>
        <v>11582.3</v>
      </c>
      <c r="J33" s="2080"/>
    </row>
    <row r="34" spans="1:257" ht="16.5" x14ac:dyDescent="0.25">
      <c r="A34" s="2078" t="s">
        <v>3583</v>
      </c>
      <c r="B34" s="2068" t="s">
        <v>367</v>
      </c>
      <c r="C34" s="2068" t="s">
        <v>367</v>
      </c>
      <c r="D34" s="2082" t="s">
        <v>367</v>
      </c>
      <c r="E34" s="2069" t="s">
        <v>367</v>
      </c>
      <c r="F34" s="2069">
        <v>10000</v>
      </c>
      <c r="G34" s="2068" t="s">
        <v>367</v>
      </c>
      <c r="H34" s="2079">
        <f t="shared" si="1"/>
        <v>10000</v>
      </c>
      <c r="J34" s="2080"/>
    </row>
    <row r="35" spans="1:257" ht="16.5" x14ac:dyDescent="0.25">
      <c r="A35" s="2078" t="s">
        <v>3584</v>
      </c>
      <c r="B35" s="2068" t="s">
        <v>367</v>
      </c>
      <c r="C35" s="2068" t="s">
        <v>367</v>
      </c>
      <c r="D35" s="2082" t="s">
        <v>367</v>
      </c>
      <c r="E35" s="2069" t="s">
        <v>367</v>
      </c>
      <c r="F35" s="2069">
        <v>2100</v>
      </c>
      <c r="G35" s="2068" t="s">
        <v>367</v>
      </c>
      <c r="H35" s="2079">
        <f t="shared" si="1"/>
        <v>2100</v>
      </c>
      <c r="J35" s="2080"/>
    </row>
    <row r="36" spans="1:257" ht="16.5" x14ac:dyDescent="0.25">
      <c r="A36" s="2078" t="s">
        <v>3585</v>
      </c>
      <c r="B36" s="2068" t="s">
        <v>367</v>
      </c>
      <c r="C36" s="2068" t="s">
        <v>367</v>
      </c>
      <c r="D36" s="2082" t="s">
        <v>367</v>
      </c>
      <c r="E36" s="2069" t="s">
        <v>367</v>
      </c>
      <c r="F36" s="2069">
        <v>2700</v>
      </c>
      <c r="G36" s="2068" t="s">
        <v>367</v>
      </c>
      <c r="H36" s="2079">
        <f t="shared" si="1"/>
        <v>2700</v>
      </c>
      <c r="J36" s="2080"/>
    </row>
    <row r="37" spans="1:257" ht="16.5" x14ac:dyDescent="0.25">
      <c r="A37" s="2078" t="s">
        <v>3586</v>
      </c>
      <c r="B37" s="2068" t="s">
        <v>367</v>
      </c>
      <c r="C37" s="2068" t="s">
        <v>367</v>
      </c>
      <c r="D37" s="2082" t="s">
        <v>367</v>
      </c>
      <c r="E37" s="2069" t="s">
        <v>367</v>
      </c>
      <c r="F37" s="2069">
        <v>2400</v>
      </c>
      <c r="G37" s="2068" t="s">
        <v>367</v>
      </c>
      <c r="H37" s="2079">
        <f t="shared" si="1"/>
        <v>2400</v>
      </c>
      <c r="J37" s="2080"/>
    </row>
    <row r="38" spans="1:257" ht="16.5" x14ac:dyDescent="0.25">
      <c r="A38" s="2078" t="s">
        <v>3587</v>
      </c>
      <c r="B38" s="2068" t="s">
        <v>367</v>
      </c>
      <c r="C38" s="2068" t="s">
        <v>367</v>
      </c>
      <c r="D38" s="2082" t="s">
        <v>367</v>
      </c>
      <c r="E38" s="2069" t="s">
        <v>367</v>
      </c>
      <c r="F38" s="2069">
        <v>3000</v>
      </c>
      <c r="G38" s="2068" t="s">
        <v>367</v>
      </c>
      <c r="H38" s="2079">
        <f t="shared" si="1"/>
        <v>3000</v>
      </c>
      <c r="J38" s="2080"/>
    </row>
    <row r="39" spans="1:257" ht="16.5" x14ac:dyDescent="0.25">
      <c r="A39" s="2078" t="s">
        <v>3588</v>
      </c>
      <c r="B39" s="2068" t="s">
        <v>367</v>
      </c>
      <c r="C39" s="2068" t="s">
        <v>367</v>
      </c>
      <c r="D39" s="2082" t="s">
        <v>367</v>
      </c>
      <c r="E39" s="2069" t="s">
        <v>367</v>
      </c>
      <c r="F39" s="2069">
        <v>5000</v>
      </c>
      <c r="G39" s="2068" t="s">
        <v>367</v>
      </c>
      <c r="H39" s="2079">
        <f t="shared" si="1"/>
        <v>5000</v>
      </c>
      <c r="J39" s="2080"/>
    </row>
    <row r="40" spans="1:257" ht="16.5" x14ac:dyDescent="0.25">
      <c r="A40" s="2078" t="s">
        <v>3589</v>
      </c>
      <c r="B40" s="2068" t="s">
        <v>367</v>
      </c>
      <c r="C40" s="2068" t="s">
        <v>367</v>
      </c>
      <c r="D40" s="2082" t="s">
        <v>367</v>
      </c>
      <c r="E40" s="2069" t="s">
        <v>367</v>
      </c>
      <c r="F40" s="2069">
        <v>3400</v>
      </c>
      <c r="G40" s="2068" t="s">
        <v>367</v>
      </c>
      <c r="H40" s="2079">
        <f t="shared" si="1"/>
        <v>3400</v>
      </c>
      <c r="J40" s="2080"/>
    </row>
    <row r="41" spans="1:257" ht="16.5" x14ac:dyDescent="0.25">
      <c r="A41" s="2078" t="s">
        <v>3590</v>
      </c>
      <c r="B41" s="2068" t="s">
        <v>367</v>
      </c>
      <c r="C41" s="2068" t="s">
        <v>367</v>
      </c>
      <c r="D41" s="2082" t="s">
        <v>367</v>
      </c>
      <c r="E41" s="2069" t="s">
        <v>367</v>
      </c>
      <c r="F41" s="2069">
        <v>3000</v>
      </c>
      <c r="G41" s="2068" t="s">
        <v>367</v>
      </c>
      <c r="H41" s="2079">
        <f t="shared" si="1"/>
        <v>3000</v>
      </c>
      <c r="J41" s="2080"/>
    </row>
    <row r="42" spans="1:257" ht="16.5" x14ac:dyDescent="0.25">
      <c r="A42" s="2078" t="s">
        <v>3591</v>
      </c>
      <c r="B42" s="2068" t="s">
        <v>367</v>
      </c>
      <c r="C42" s="2068" t="s">
        <v>367</v>
      </c>
      <c r="D42" s="2082" t="s">
        <v>367</v>
      </c>
      <c r="E42" s="2069" t="s">
        <v>367</v>
      </c>
      <c r="F42" s="2069">
        <v>4200</v>
      </c>
      <c r="G42" s="2068" t="s">
        <v>367</v>
      </c>
      <c r="H42" s="2079">
        <f t="shared" si="1"/>
        <v>4200</v>
      </c>
      <c r="J42" s="2080"/>
    </row>
    <row r="43" spans="1:257" ht="16.5" x14ac:dyDescent="0.25">
      <c r="A43" s="2078" t="s">
        <v>3592</v>
      </c>
      <c r="B43" s="2068" t="s">
        <v>367</v>
      </c>
      <c r="C43" s="2068" t="s">
        <v>367</v>
      </c>
      <c r="D43" s="2082" t="s">
        <v>367</v>
      </c>
      <c r="E43" s="2069" t="s">
        <v>367</v>
      </c>
      <c r="F43" s="2069">
        <v>3800</v>
      </c>
      <c r="G43" s="2083" t="s">
        <v>367</v>
      </c>
      <c r="H43" s="2079">
        <f t="shared" si="1"/>
        <v>3800</v>
      </c>
      <c r="J43" s="2080"/>
    </row>
    <row r="44" spans="1:257" ht="16.5" x14ac:dyDescent="0.25">
      <c r="A44" s="2078" t="s">
        <v>3593</v>
      </c>
      <c r="B44" s="2068" t="s">
        <v>367</v>
      </c>
      <c r="C44" s="2068" t="s">
        <v>367</v>
      </c>
      <c r="D44" s="2082" t="s">
        <v>367</v>
      </c>
      <c r="E44" s="2069" t="s">
        <v>367</v>
      </c>
      <c r="F44" s="2069">
        <v>2000</v>
      </c>
      <c r="G44" s="2083" t="s">
        <v>367</v>
      </c>
      <c r="H44" s="2079">
        <f t="shared" si="1"/>
        <v>2000</v>
      </c>
      <c r="J44" s="2080"/>
    </row>
    <row r="45" spans="1:257" ht="17.25" thickBot="1" x14ac:dyDescent="0.3">
      <c r="A45" s="2078" t="s">
        <v>3570</v>
      </c>
      <c r="B45" s="2068" t="s">
        <v>367</v>
      </c>
      <c r="C45" s="2068" t="s">
        <v>367</v>
      </c>
      <c r="D45" s="2082" t="s">
        <v>367</v>
      </c>
      <c r="E45" s="2069" t="s">
        <v>367</v>
      </c>
      <c r="F45" s="2069" t="s">
        <v>367</v>
      </c>
      <c r="G45" s="2084">
        <v>6527.9750000000004</v>
      </c>
      <c r="H45" s="2079">
        <f t="shared" si="1"/>
        <v>6527.9750000000004</v>
      </c>
      <c r="J45" s="2080"/>
    </row>
    <row r="46" spans="1:257" ht="17.25" thickBot="1" x14ac:dyDescent="0.3">
      <c r="A46" s="2085" t="s">
        <v>684</v>
      </c>
      <c r="B46" s="2086">
        <f>SUM(B24:B40)</f>
        <v>21500</v>
      </c>
      <c r="C46" s="2086">
        <f>SUM(C24:C40)</f>
        <v>7456.85</v>
      </c>
      <c r="D46" s="2087">
        <f>SUM(D24:D40)</f>
        <v>57425</v>
      </c>
      <c r="E46" s="2087">
        <f>SUM(E24:E40)</f>
        <v>86200</v>
      </c>
      <c r="F46" s="2087">
        <f>SUM(F24:F45)</f>
        <v>112014.3</v>
      </c>
      <c r="G46" s="2088">
        <f>SUM(G24:G45)</f>
        <v>6527.9750000000004</v>
      </c>
      <c r="H46" s="2089">
        <f>SUM(H24:H45)</f>
        <v>291124.125</v>
      </c>
      <c r="I46" s="1056"/>
      <c r="J46" s="2090"/>
      <c r="K46" s="2090"/>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c r="AL46" s="1056"/>
      <c r="AM46" s="1056"/>
      <c r="AN46" s="1056"/>
      <c r="AO46" s="1056"/>
      <c r="AP46" s="1056"/>
      <c r="AQ46" s="1056"/>
      <c r="AR46" s="1056"/>
      <c r="AS46" s="1056"/>
      <c r="AT46" s="1056"/>
      <c r="AU46" s="1056"/>
      <c r="AV46" s="1056"/>
      <c r="AW46" s="1056"/>
      <c r="AX46" s="1056"/>
      <c r="AY46" s="1056"/>
      <c r="AZ46" s="1056"/>
      <c r="BA46" s="1056"/>
      <c r="BB46" s="1056"/>
      <c r="BC46" s="1056"/>
      <c r="BD46" s="1056"/>
      <c r="BE46" s="1056"/>
      <c r="BF46" s="1056"/>
      <c r="BG46" s="1056"/>
      <c r="BH46" s="1056"/>
      <c r="BI46" s="1056"/>
      <c r="BJ46" s="1056"/>
      <c r="BK46" s="1056"/>
      <c r="BL46" s="1056"/>
      <c r="BM46" s="1056"/>
      <c r="BN46" s="1056"/>
      <c r="BO46" s="1056"/>
      <c r="BP46" s="1056"/>
      <c r="BQ46" s="1056"/>
      <c r="BR46" s="1056"/>
      <c r="BS46" s="1056"/>
      <c r="BT46" s="1056"/>
      <c r="BU46" s="1056"/>
      <c r="BV46" s="1056"/>
      <c r="BW46" s="1056"/>
      <c r="BX46" s="1056"/>
      <c r="BY46" s="1056"/>
      <c r="BZ46" s="1056"/>
      <c r="CA46" s="1056"/>
      <c r="CB46" s="1056"/>
      <c r="CC46" s="1056"/>
      <c r="CD46" s="1056"/>
      <c r="CE46" s="1056"/>
      <c r="CF46" s="1056"/>
      <c r="CG46" s="1056"/>
      <c r="CH46" s="1056"/>
      <c r="CI46" s="1056"/>
      <c r="CJ46" s="1056"/>
      <c r="CK46" s="1056"/>
      <c r="CL46" s="1056"/>
      <c r="CM46" s="1056"/>
      <c r="CN46" s="1056"/>
      <c r="CO46" s="1056"/>
      <c r="CP46" s="1056"/>
      <c r="CQ46" s="1056"/>
      <c r="CR46" s="1056"/>
      <c r="CS46" s="1056"/>
      <c r="CT46" s="1056"/>
      <c r="CU46" s="1056"/>
      <c r="CV46" s="1056"/>
      <c r="CW46" s="1056"/>
      <c r="CX46" s="1056"/>
      <c r="CY46" s="1056"/>
      <c r="CZ46" s="1056"/>
      <c r="DA46" s="1056"/>
      <c r="DB46" s="1056"/>
      <c r="DC46" s="1056"/>
      <c r="DD46" s="1056"/>
      <c r="DE46" s="1056"/>
      <c r="DF46" s="1056"/>
      <c r="DG46" s="1056"/>
      <c r="DH46" s="1056"/>
      <c r="DI46" s="1056"/>
      <c r="DJ46" s="1056"/>
      <c r="DK46" s="1056"/>
      <c r="DL46" s="1056"/>
      <c r="DM46" s="1056"/>
      <c r="DN46" s="1056"/>
      <c r="DO46" s="1056"/>
      <c r="DP46" s="1056"/>
      <c r="DQ46" s="1056"/>
      <c r="DR46" s="1056"/>
      <c r="DS46" s="1056"/>
      <c r="DT46" s="1056"/>
      <c r="DU46" s="1056"/>
      <c r="DV46" s="1056"/>
      <c r="DW46" s="1056"/>
      <c r="DX46" s="1056"/>
      <c r="DY46" s="1056"/>
      <c r="DZ46" s="1056"/>
      <c r="EA46" s="1056"/>
      <c r="EB46" s="1056"/>
      <c r="EC46" s="1056"/>
      <c r="ED46" s="1056"/>
      <c r="EE46" s="1056"/>
      <c r="EF46" s="1056"/>
      <c r="EG46" s="1056"/>
      <c r="EH46" s="1056"/>
      <c r="EI46" s="1056"/>
      <c r="EJ46" s="1056"/>
      <c r="EK46" s="1056"/>
      <c r="EL46" s="1056"/>
      <c r="EM46" s="1056"/>
      <c r="EN46" s="1056"/>
      <c r="EO46" s="1056"/>
      <c r="EP46" s="1056"/>
      <c r="EQ46" s="1056"/>
      <c r="ER46" s="1056"/>
      <c r="ES46" s="1056"/>
      <c r="ET46" s="1056"/>
      <c r="EU46" s="1056"/>
      <c r="EV46" s="1056"/>
      <c r="EW46" s="1056"/>
      <c r="EX46" s="1056"/>
      <c r="EY46" s="1056"/>
      <c r="EZ46" s="1056"/>
      <c r="FA46" s="1056"/>
      <c r="FB46" s="1056"/>
      <c r="FC46" s="1056"/>
      <c r="FD46" s="1056"/>
      <c r="FE46" s="1056"/>
      <c r="FF46" s="1056"/>
      <c r="FG46" s="1056"/>
      <c r="FH46" s="1056"/>
      <c r="FI46" s="1056"/>
      <c r="FJ46" s="1056"/>
      <c r="FK46" s="1056"/>
      <c r="FL46" s="1056"/>
      <c r="FM46" s="1056"/>
      <c r="FN46" s="1056"/>
      <c r="FO46" s="1056"/>
      <c r="FP46" s="1056"/>
      <c r="FQ46" s="1056"/>
      <c r="FR46" s="1056"/>
      <c r="FS46" s="1056"/>
      <c r="FT46" s="1056"/>
      <c r="FU46" s="1056"/>
      <c r="FV46" s="1056"/>
      <c r="FW46" s="1056"/>
      <c r="FX46" s="1056"/>
      <c r="FY46" s="1056"/>
      <c r="FZ46" s="1056"/>
      <c r="GA46" s="1056"/>
      <c r="GB46" s="1056"/>
      <c r="GC46" s="1056"/>
      <c r="GD46" s="1056"/>
      <c r="GE46" s="1056"/>
      <c r="GF46" s="1056"/>
      <c r="GG46" s="1056"/>
      <c r="GH46" s="1056"/>
      <c r="GI46" s="1056"/>
      <c r="GJ46" s="1056"/>
      <c r="GK46" s="1056"/>
      <c r="GL46" s="1056"/>
      <c r="GM46" s="1056"/>
      <c r="GN46" s="1056"/>
      <c r="GO46" s="1056"/>
      <c r="GP46" s="1056"/>
      <c r="GQ46" s="1056"/>
      <c r="GR46" s="1056"/>
      <c r="GS46" s="1056"/>
      <c r="GT46" s="1056"/>
      <c r="GU46" s="1056"/>
      <c r="GV46" s="1056"/>
      <c r="GW46" s="1056"/>
      <c r="GX46" s="1056"/>
      <c r="GY46" s="1056"/>
      <c r="GZ46" s="1056"/>
      <c r="HA46" s="1056"/>
      <c r="HB46" s="1056"/>
      <c r="HC46" s="1056"/>
      <c r="HD46" s="1056"/>
      <c r="HE46" s="1056"/>
      <c r="HF46" s="1056"/>
      <c r="HG46" s="1056"/>
      <c r="HH46" s="1056"/>
      <c r="HI46" s="1056"/>
      <c r="HJ46" s="1056"/>
      <c r="HK46" s="1056"/>
      <c r="HL46" s="1056"/>
      <c r="HM46" s="1056"/>
      <c r="HN46" s="1056"/>
      <c r="HO46" s="1056"/>
      <c r="HP46" s="1056"/>
      <c r="HQ46" s="1056"/>
      <c r="HR46" s="1056"/>
      <c r="HS46" s="1056"/>
      <c r="HT46" s="1056"/>
      <c r="HU46" s="1056"/>
      <c r="HV46" s="1056"/>
      <c r="HW46" s="1056"/>
      <c r="HX46" s="1056"/>
      <c r="HY46" s="1056"/>
      <c r="HZ46" s="1056"/>
      <c r="IA46" s="1056"/>
      <c r="IB46" s="1056"/>
      <c r="IC46" s="1056"/>
      <c r="ID46" s="1056"/>
      <c r="IE46" s="1056"/>
      <c r="IF46" s="1056"/>
      <c r="IG46" s="1056"/>
      <c r="IH46" s="1056"/>
      <c r="II46" s="1056"/>
      <c r="IJ46" s="1056"/>
      <c r="IK46" s="1056"/>
      <c r="IL46" s="1056"/>
      <c r="IM46" s="1056"/>
      <c r="IN46" s="1056"/>
      <c r="IO46" s="1056"/>
      <c r="IP46" s="1056"/>
      <c r="IQ46" s="1056"/>
      <c r="IR46" s="1056"/>
      <c r="IS46" s="1056"/>
      <c r="IT46" s="1056"/>
      <c r="IU46" s="1056"/>
      <c r="IV46" s="1056"/>
      <c r="IW46" s="1056"/>
    </row>
    <row r="47" spans="1:257" s="711" customFormat="1" ht="15" thickTop="1" x14ac:dyDescent="0.25">
      <c r="A47" s="711" t="s">
        <v>3594</v>
      </c>
      <c r="B47" s="711" t="s">
        <v>3595</v>
      </c>
      <c r="H47" s="2076"/>
    </row>
    <row r="48" spans="1:257" s="711" customFormat="1" x14ac:dyDescent="0.25">
      <c r="B48" s="431"/>
      <c r="H48" s="2076"/>
    </row>
    <row r="49" spans="1:1" s="711" customFormat="1" x14ac:dyDescent="0.25">
      <c r="A49" s="711" t="s">
        <v>574</v>
      </c>
    </row>
    <row r="50" spans="1:1" s="711" customFormat="1" x14ac:dyDescent="0.25">
      <c r="A50" s="711" t="s">
        <v>470</v>
      </c>
    </row>
  </sheetData>
  <pageMargins left="0.75" right="0.75" top="0.75" bottom="0.75" header="0" footer="0"/>
  <pageSetup paperSize="9" scale="65"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B17D-B627-4D1C-8DDD-8755F2EBEBE9}">
  <sheetPr>
    <pageSetUpPr fitToPage="1"/>
  </sheetPr>
  <dimension ref="A1:M30"/>
  <sheetViews>
    <sheetView zoomScaleNormal="100" zoomScaleSheetLayoutView="110" workbookViewId="0">
      <pane xSplit="1" ySplit="3" topLeftCell="B4" activePane="bottomRight" state="frozen"/>
      <selection activeCell="O38" sqref="O38"/>
      <selection pane="topRight" activeCell="O38" sqref="O38"/>
      <selection pane="bottomLeft" activeCell="O38" sqref="O38"/>
      <selection pane="bottomRight"/>
    </sheetView>
  </sheetViews>
  <sheetFormatPr defaultRowHeight="15.75" x14ac:dyDescent="0.3"/>
  <cols>
    <col min="1" max="1" width="38" style="2103" customWidth="1"/>
    <col min="2" max="2" width="23.140625" style="2103" customWidth="1"/>
    <col min="3" max="3" width="21.5703125" style="2118" customWidth="1"/>
    <col min="4" max="4" width="9.140625" style="2103"/>
    <col min="5" max="5" width="2.85546875" style="2103" customWidth="1"/>
    <col min="6" max="9" width="9.140625" style="2103" hidden="1" customWidth="1"/>
    <col min="10" max="16384" width="9.140625" style="2103"/>
  </cols>
  <sheetData>
    <row r="1" spans="1:13" s="2094" customFormat="1" ht="23.25" customHeight="1" thickBot="1" x14ac:dyDescent="0.35">
      <c r="A1" s="2091" t="s">
        <v>3596</v>
      </c>
      <c r="B1" s="2092"/>
      <c r="C1" s="2093"/>
    </row>
    <row r="2" spans="1:13" s="2097" customFormat="1" ht="17.25" thickTop="1" x14ac:dyDescent="0.3">
      <c r="A2" s="3831"/>
      <c r="B2" s="2095" t="s">
        <v>3597</v>
      </c>
      <c r="C2" s="2096" t="s">
        <v>3598</v>
      </c>
    </row>
    <row r="3" spans="1:13" s="2097" customFormat="1" ht="17.25" thickBot="1" x14ac:dyDescent="0.35">
      <c r="A3" s="3832"/>
      <c r="B3" s="2098" t="s">
        <v>3599</v>
      </c>
      <c r="C3" s="2099" t="s">
        <v>29</v>
      </c>
    </row>
    <row r="4" spans="1:13" ht="17.25" thickTop="1" x14ac:dyDescent="0.3">
      <c r="A4" s="2100" t="s">
        <v>2617</v>
      </c>
      <c r="B4" s="2101">
        <f>SUM(B6:B7)</f>
        <v>33</v>
      </c>
      <c r="C4" s="2102">
        <f>SUM(C6:C7)</f>
        <v>3333.1</v>
      </c>
    </row>
    <row r="5" spans="1:13" s="2107" customFormat="1" ht="16.5" x14ac:dyDescent="0.3">
      <c r="A5" s="2104" t="s">
        <v>3600</v>
      </c>
      <c r="B5" s="2105"/>
      <c r="C5" s="2106"/>
      <c r="L5" s="2103"/>
      <c r="M5" s="2103"/>
    </row>
    <row r="6" spans="1:13" ht="16.5" x14ac:dyDescent="0.3">
      <c r="A6" s="2108" t="s">
        <v>3601</v>
      </c>
      <c r="B6" s="2109">
        <v>12</v>
      </c>
      <c r="C6" s="2110">
        <v>668.35</v>
      </c>
    </row>
    <row r="7" spans="1:13" ht="16.5" x14ac:dyDescent="0.3">
      <c r="A7" s="2108" t="s">
        <v>3602</v>
      </c>
      <c r="B7" s="2109">
        <v>21</v>
      </c>
      <c r="C7" s="2110">
        <v>2664.75</v>
      </c>
    </row>
    <row r="8" spans="1:13" ht="16.5" x14ac:dyDescent="0.3">
      <c r="A8" s="2111" t="s">
        <v>3603</v>
      </c>
      <c r="B8" s="2112">
        <f>SUM(B10:B12)</f>
        <v>41</v>
      </c>
      <c r="C8" s="2102">
        <f>SUM(C10:C12)</f>
        <v>2642.7</v>
      </c>
    </row>
    <row r="9" spans="1:13" s="2107" customFormat="1" ht="16.5" x14ac:dyDescent="0.3">
      <c r="A9" s="2104" t="s">
        <v>3600</v>
      </c>
      <c r="B9" s="2105"/>
      <c r="C9" s="2106"/>
      <c r="L9" s="2103"/>
      <c r="M9" s="2103"/>
    </row>
    <row r="10" spans="1:13" ht="16.5" x14ac:dyDescent="0.3">
      <c r="A10" s="2108" t="s">
        <v>3604</v>
      </c>
      <c r="B10" s="2109">
        <v>11</v>
      </c>
      <c r="C10" s="2110">
        <v>812.65</v>
      </c>
    </row>
    <row r="11" spans="1:13" ht="16.5" x14ac:dyDescent="0.3">
      <c r="A11" s="2108" t="s">
        <v>3605</v>
      </c>
      <c r="B11" s="2109">
        <v>12</v>
      </c>
      <c r="C11" s="2110">
        <v>977.15</v>
      </c>
    </row>
    <row r="12" spans="1:13" ht="16.5" x14ac:dyDescent="0.3">
      <c r="A12" s="2108" t="s">
        <v>3606</v>
      </c>
      <c r="B12" s="2109">
        <v>18</v>
      </c>
      <c r="C12" s="2110">
        <v>852.9</v>
      </c>
    </row>
    <row r="13" spans="1:13" ht="16.5" x14ac:dyDescent="0.3">
      <c r="A13" s="2111" t="s">
        <v>3607</v>
      </c>
      <c r="B13" s="2112">
        <v>5</v>
      </c>
      <c r="C13" s="2102">
        <v>157.1</v>
      </c>
    </row>
    <row r="14" spans="1:13" ht="17.25" thickBot="1" x14ac:dyDescent="0.35">
      <c r="A14" s="2111" t="s">
        <v>3608</v>
      </c>
      <c r="B14" s="2113">
        <v>79</v>
      </c>
      <c r="C14" s="2102">
        <v>110.6</v>
      </c>
    </row>
    <row r="15" spans="1:13" ht="21.75" customHeight="1" thickTop="1" thickBot="1" x14ac:dyDescent="0.35">
      <c r="A15" s="2114" t="s">
        <v>247</v>
      </c>
      <c r="B15" s="2115">
        <f>B4+B8+B13+B14</f>
        <v>158</v>
      </c>
      <c r="C15" s="2116">
        <f>C4+C8+C13+C14</f>
        <v>6243.5</v>
      </c>
    </row>
    <row r="16" spans="1:13" ht="23.25" customHeight="1" thickTop="1" x14ac:dyDescent="0.3">
      <c r="A16" s="2117"/>
    </row>
    <row r="17" spans="1:4" s="2121" customFormat="1" ht="24.75" customHeight="1" thickBot="1" x14ac:dyDescent="0.35">
      <c r="A17" s="1819" t="s">
        <v>3609</v>
      </c>
      <c r="B17" s="2119"/>
      <c r="C17" s="2120"/>
    </row>
    <row r="18" spans="1:4" s="2097" customFormat="1" ht="18" thickTop="1" x14ac:dyDescent="0.3">
      <c r="A18" s="2122"/>
      <c r="B18" s="2096" t="s">
        <v>3597</v>
      </c>
      <c r="C18" s="2096" t="s">
        <v>3610</v>
      </c>
      <c r="D18" s="2121"/>
    </row>
    <row r="19" spans="1:4" s="2097" customFormat="1" ht="17.25" thickBot="1" x14ac:dyDescent="0.35">
      <c r="A19" s="2123"/>
      <c r="B19" s="2124" t="s">
        <v>3599</v>
      </c>
      <c r="C19" s="2125" t="s">
        <v>29</v>
      </c>
    </row>
    <row r="20" spans="1:4" ht="21.75" customHeight="1" thickTop="1" x14ac:dyDescent="0.3">
      <c r="A20" s="2126">
        <v>44256</v>
      </c>
      <c r="B20" s="2127"/>
      <c r="C20" s="2128"/>
    </row>
    <row r="21" spans="1:4" ht="21" customHeight="1" x14ac:dyDescent="0.3">
      <c r="A21" s="2129" t="s">
        <v>3611</v>
      </c>
      <c r="B21" s="2127">
        <v>41</v>
      </c>
      <c r="C21" s="2130">
        <v>1176.2</v>
      </c>
    </row>
    <row r="22" spans="1:4" ht="21" customHeight="1" x14ac:dyDescent="0.3">
      <c r="A22" s="2129" t="s">
        <v>3612</v>
      </c>
      <c r="B22" s="2127">
        <v>14</v>
      </c>
      <c r="C22" s="2130">
        <v>8.35</v>
      </c>
    </row>
    <row r="23" spans="1:4" ht="21" customHeight="1" x14ac:dyDescent="0.3">
      <c r="A23" s="2129" t="s">
        <v>3613</v>
      </c>
      <c r="B23" s="2127">
        <v>44</v>
      </c>
      <c r="C23" s="2130">
        <v>2502.1</v>
      </c>
    </row>
    <row r="24" spans="1:4" ht="21" customHeight="1" x14ac:dyDescent="0.3">
      <c r="A24" s="2129" t="s">
        <v>3614</v>
      </c>
      <c r="B24" s="2127">
        <v>24</v>
      </c>
      <c r="C24" s="2130">
        <v>1711.4</v>
      </c>
    </row>
    <row r="25" spans="1:4" ht="21" customHeight="1" thickBot="1" x14ac:dyDescent="0.35">
      <c r="A25" s="2129" t="s">
        <v>3615</v>
      </c>
      <c r="B25" s="2127">
        <v>35</v>
      </c>
      <c r="C25" s="2130">
        <v>845.45</v>
      </c>
    </row>
    <row r="26" spans="1:4" s="2134" customFormat="1" ht="20.25" customHeight="1" thickTop="1" thickBot="1" x14ac:dyDescent="0.35">
      <c r="A26" s="2131" t="s">
        <v>247</v>
      </c>
      <c r="B26" s="2132">
        <f>SUM(B21:B25)</f>
        <v>158</v>
      </c>
      <c r="C26" s="2133">
        <f>SUM(C21:C25)</f>
        <v>6243.4999999999991</v>
      </c>
    </row>
    <row r="27" spans="1:4" s="2135" customFormat="1" ht="15" thickTop="1" x14ac:dyDescent="0.25">
      <c r="A27" s="2038" t="s">
        <v>3387</v>
      </c>
      <c r="C27" s="2136"/>
    </row>
    <row r="28" spans="1:4" x14ac:dyDescent="0.3">
      <c r="C28" s="2103"/>
    </row>
    <row r="29" spans="1:4" x14ac:dyDescent="0.3">
      <c r="C29" s="2103"/>
    </row>
    <row r="30" spans="1:4" x14ac:dyDescent="0.3">
      <c r="C30" s="2103"/>
    </row>
  </sheetData>
  <mergeCells count="1">
    <mergeCell ref="A2:A3"/>
  </mergeCells>
  <pageMargins left="0.75" right="0.75" top="0.75" bottom="0.75" header="0.31496062992126" footer="0"/>
  <pageSetup paperSize="9" scale="9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C278-0CA6-4412-B844-533BD6E32369}">
  <sheetPr>
    <pageSetUpPr fitToPage="1"/>
  </sheetPr>
  <dimension ref="B1:G13"/>
  <sheetViews>
    <sheetView showGridLines="0" zoomScaleNormal="100" zoomScaleSheetLayoutView="110" workbookViewId="0">
      <pane xSplit="1" ySplit="4" topLeftCell="B5" activePane="bottomRight" state="frozen"/>
      <selection activeCell="O38" sqref="O38"/>
      <selection pane="topRight" activeCell="O38" sqref="O38"/>
      <selection pane="bottomLeft" activeCell="O38" sqref="O38"/>
      <selection pane="bottomRight"/>
    </sheetView>
  </sheetViews>
  <sheetFormatPr defaultRowHeight="15" x14ac:dyDescent="0.25"/>
  <cols>
    <col min="1" max="1" width="0.85546875" customWidth="1"/>
    <col min="2" max="2" width="28.85546875" bestFit="1" customWidth="1"/>
    <col min="3" max="3" width="16.42578125" customWidth="1"/>
    <col min="4" max="4" width="14" customWidth="1"/>
    <col min="5" max="5" width="31.140625" customWidth="1"/>
    <col min="6" max="6" width="15.28515625" hidden="1" customWidth="1"/>
    <col min="7" max="7" width="27.5703125" bestFit="1" customWidth="1"/>
    <col min="8" max="8" width="28.85546875" bestFit="1" customWidth="1"/>
    <col min="9" max="10" width="24.28515625" bestFit="1" customWidth="1"/>
    <col min="11" max="11" width="25.5703125" bestFit="1" customWidth="1"/>
    <col min="12" max="12" width="21" bestFit="1" customWidth="1"/>
    <col min="13" max="13" width="8.140625" bestFit="1" customWidth="1"/>
  </cols>
  <sheetData>
    <row r="1" spans="2:7" ht="17.25" x14ac:dyDescent="0.25">
      <c r="B1" s="1819" t="s">
        <v>3616</v>
      </c>
    </row>
    <row r="2" spans="2:7" ht="13.5" customHeight="1" thickBot="1" x14ac:dyDescent="0.3">
      <c r="B2" s="1819"/>
    </row>
    <row r="3" spans="2:7" ht="37.5" customHeight="1" thickBot="1" x14ac:dyDescent="0.3">
      <c r="B3" s="2137" t="s">
        <v>3617</v>
      </c>
      <c r="C3" s="2138" t="s">
        <v>3618</v>
      </c>
      <c r="D3" s="1834" t="s">
        <v>3619</v>
      </c>
    </row>
    <row r="4" spans="2:7" ht="17.25" thickBot="1" x14ac:dyDescent="0.3">
      <c r="B4" s="1834"/>
      <c r="C4" s="2139" t="s">
        <v>3620</v>
      </c>
      <c r="D4" s="2139" t="s">
        <v>31</v>
      </c>
      <c r="E4" s="2140"/>
      <c r="G4" s="1954"/>
    </row>
    <row r="5" spans="2:7" ht="21" customHeight="1" x14ac:dyDescent="0.3">
      <c r="B5" s="2141" t="s">
        <v>3621</v>
      </c>
      <c r="C5" s="2142">
        <v>1133.8</v>
      </c>
      <c r="D5" s="2143" t="s">
        <v>3622</v>
      </c>
      <c r="E5" s="2140"/>
      <c r="G5" s="1954"/>
    </row>
    <row r="6" spans="2:7" ht="21" customHeight="1" x14ac:dyDescent="0.3">
      <c r="B6" s="2144" t="s">
        <v>3623</v>
      </c>
      <c r="C6" s="2145">
        <v>910.8</v>
      </c>
      <c r="D6" s="2146" t="s">
        <v>3624</v>
      </c>
      <c r="E6" s="2140"/>
      <c r="G6" s="1954"/>
    </row>
    <row r="7" spans="2:7" ht="21" customHeight="1" x14ac:dyDescent="0.3">
      <c r="B7" s="2144" t="s">
        <v>3625</v>
      </c>
      <c r="C7" s="2145">
        <v>2161.85</v>
      </c>
      <c r="D7" s="2146" t="s">
        <v>3626</v>
      </c>
      <c r="E7" s="2140"/>
      <c r="G7" s="1954"/>
    </row>
    <row r="8" spans="2:7" ht="21" customHeight="1" x14ac:dyDescent="0.3">
      <c r="B8" s="2144" t="s">
        <v>3627</v>
      </c>
      <c r="C8" s="2145">
        <v>416.65</v>
      </c>
      <c r="D8" s="2146" t="s">
        <v>3628</v>
      </c>
      <c r="E8" s="2140"/>
      <c r="G8" s="1954"/>
    </row>
    <row r="9" spans="2:7" ht="21" customHeight="1" x14ac:dyDescent="0.3">
      <c r="B9" s="2144" t="s">
        <v>3629</v>
      </c>
      <c r="C9" s="2145">
        <v>917.9</v>
      </c>
      <c r="D9" s="2146" t="s">
        <v>3630</v>
      </c>
      <c r="E9" s="2140"/>
      <c r="G9" s="1954"/>
    </row>
    <row r="10" spans="2:7" ht="21" customHeight="1" x14ac:dyDescent="0.3">
      <c r="B10" s="2144" t="s">
        <v>3631</v>
      </c>
      <c r="C10" s="2145">
        <v>275.5</v>
      </c>
      <c r="D10" s="2146" t="s">
        <v>3632</v>
      </c>
      <c r="E10" s="2140"/>
      <c r="G10" s="1954"/>
    </row>
    <row r="11" spans="2:7" ht="21" customHeight="1" thickBot="1" x14ac:dyDescent="0.35">
      <c r="B11" s="2144" t="s">
        <v>3633</v>
      </c>
      <c r="C11" s="2145">
        <v>427</v>
      </c>
      <c r="D11" s="2146" t="s">
        <v>3634</v>
      </c>
      <c r="E11" s="2147"/>
    </row>
    <row r="12" spans="2:7" ht="21" customHeight="1" thickBot="1" x14ac:dyDescent="0.3">
      <c r="B12" s="2148" t="s">
        <v>247</v>
      </c>
      <c r="C12" s="2149">
        <f>SUM(C5:C11)</f>
        <v>6243.4999999999991</v>
      </c>
      <c r="D12" s="2149" t="s">
        <v>3635</v>
      </c>
    </row>
    <row r="13" spans="2:7" ht="16.5" x14ac:dyDescent="0.25">
      <c r="B13" s="2150" t="s">
        <v>3387</v>
      </c>
      <c r="C13" s="1852"/>
      <c r="F13" s="2151"/>
    </row>
  </sheetData>
  <pageMargins left="0.75" right="0.75" top="0.75" bottom="0.75" header="0.31496062992125984" footer="0"/>
  <pageSetup paperSize="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DDBC-1B0D-4F80-B97C-1FFFA56CE997}">
  <dimension ref="A1:O35"/>
  <sheetViews>
    <sheetView zoomScaleNormal="100" zoomScaleSheetLayoutView="110" workbookViewId="0"/>
  </sheetViews>
  <sheetFormatPr defaultColWidth="11.42578125" defaultRowHeight="17.25" x14ac:dyDescent="0.25"/>
  <cols>
    <col min="1" max="1" width="16.5703125" style="2160" customWidth="1"/>
    <col min="2" max="2" width="21.85546875" style="2160" customWidth="1"/>
    <col min="3" max="4" width="19.140625" style="2160" customWidth="1"/>
    <col min="5" max="5" width="11.140625" style="2160" bestFit="1" customWidth="1"/>
    <col min="6" max="15" width="11.42578125" style="2157" customWidth="1"/>
    <col min="16" max="251" width="11.42578125" style="2160"/>
    <col min="252" max="252" width="14.85546875" style="2160" customWidth="1"/>
    <col min="253" max="254" width="12.5703125" style="2160" customWidth="1"/>
    <col min="255" max="255" width="12.140625" style="2160" customWidth="1"/>
    <col min="256" max="256" width="14" style="2160" bestFit="1" customWidth="1"/>
    <col min="257" max="257" width="13.5703125" style="2160" bestFit="1" customWidth="1"/>
    <col min="258" max="258" width="10.5703125" style="2160" bestFit="1" customWidth="1"/>
    <col min="259" max="259" width="11.85546875" style="2160" bestFit="1" customWidth="1"/>
    <col min="260" max="260" width="5.7109375" style="2160" customWidth="1"/>
    <col min="261" max="271" width="11.42578125" style="2160" customWidth="1"/>
    <col min="272" max="507" width="11.42578125" style="2160"/>
    <col min="508" max="508" width="14.85546875" style="2160" customWidth="1"/>
    <col min="509" max="510" width="12.5703125" style="2160" customWidth="1"/>
    <col min="511" max="511" width="12.140625" style="2160" customWidth="1"/>
    <col min="512" max="512" width="14" style="2160" bestFit="1" customWidth="1"/>
    <col min="513" max="513" width="13.5703125" style="2160" bestFit="1" customWidth="1"/>
    <col min="514" max="514" width="10.5703125" style="2160" bestFit="1" customWidth="1"/>
    <col min="515" max="515" width="11.85546875" style="2160" bestFit="1" customWidth="1"/>
    <col min="516" max="516" width="5.7109375" style="2160" customWidth="1"/>
    <col min="517" max="527" width="11.42578125" style="2160" customWidth="1"/>
    <col min="528" max="763" width="11.42578125" style="2160"/>
    <col min="764" max="764" width="14.85546875" style="2160" customWidth="1"/>
    <col min="765" max="766" width="12.5703125" style="2160" customWidth="1"/>
    <col min="767" max="767" width="12.140625" style="2160" customWidth="1"/>
    <col min="768" max="768" width="14" style="2160" bestFit="1" customWidth="1"/>
    <col min="769" max="769" width="13.5703125" style="2160" bestFit="1" customWidth="1"/>
    <col min="770" max="770" width="10.5703125" style="2160" bestFit="1" customWidth="1"/>
    <col min="771" max="771" width="11.85546875" style="2160" bestFit="1" customWidth="1"/>
    <col min="772" max="772" width="5.7109375" style="2160" customWidth="1"/>
    <col min="773" max="783" width="11.42578125" style="2160" customWidth="1"/>
    <col min="784" max="1019" width="11.42578125" style="2160"/>
    <col min="1020" max="1020" width="14.85546875" style="2160" customWidth="1"/>
    <col min="1021" max="1022" width="12.5703125" style="2160" customWidth="1"/>
    <col min="1023" max="1023" width="12.140625" style="2160" customWidth="1"/>
    <col min="1024" max="1024" width="14" style="2160" bestFit="1" customWidth="1"/>
    <col min="1025" max="1025" width="13.5703125" style="2160" bestFit="1" customWidth="1"/>
    <col min="1026" max="1026" width="10.5703125" style="2160" bestFit="1" customWidth="1"/>
    <col min="1027" max="1027" width="11.85546875" style="2160" bestFit="1" customWidth="1"/>
    <col min="1028" max="1028" width="5.7109375" style="2160" customWidth="1"/>
    <col min="1029" max="1039" width="11.42578125" style="2160" customWidth="1"/>
    <col min="1040" max="1275" width="11.42578125" style="2160"/>
    <col min="1276" max="1276" width="14.85546875" style="2160" customWidth="1"/>
    <col min="1277" max="1278" width="12.5703125" style="2160" customWidth="1"/>
    <col min="1279" max="1279" width="12.140625" style="2160" customWidth="1"/>
    <col min="1280" max="1280" width="14" style="2160" bestFit="1" customWidth="1"/>
    <col min="1281" max="1281" width="13.5703125" style="2160" bestFit="1" customWidth="1"/>
    <col min="1282" max="1282" width="10.5703125" style="2160" bestFit="1" customWidth="1"/>
    <col min="1283" max="1283" width="11.85546875" style="2160" bestFit="1" customWidth="1"/>
    <col min="1284" max="1284" width="5.7109375" style="2160" customWidth="1"/>
    <col min="1285" max="1295" width="11.42578125" style="2160" customWidth="1"/>
    <col min="1296" max="1531" width="11.42578125" style="2160"/>
    <col min="1532" max="1532" width="14.85546875" style="2160" customWidth="1"/>
    <col min="1533" max="1534" width="12.5703125" style="2160" customWidth="1"/>
    <col min="1535" max="1535" width="12.140625" style="2160" customWidth="1"/>
    <col min="1536" max="1536" width="14" style="2160" bestFit="1" customWidth="1"/>
    <col min="1537" max="1537" width="13.5703125" style="2160" bestFit="1" customWidth="1"/>
    <col min="1538" max="1538" width="10.5703125" style="2160" bestFit="1" customWidth="1"/>
    <col min="1539" max="1539" width="11.85546875" style="2160" bestFit="1" customWidth="1"/>
    <col min="1540" max="1540" width="5.7109375" style="2160" customWidth="1"/>
    <col min="1541" max="1551" width="11.42578125" style="2160" customWidth="1"/>
    <col min="1552" max="1787" width="11.42578125" style="2160"/>
    <col min="1788" max="1788" width="14.85546875" style="2160" customWidth="1"/>
    <col min="1789" max="1790" width="12.5703125" style="2160" customWidth="1"/>
    <col min="1791" max="1791" width="12.140625" style="2160" customWidth="1"/>
    <col min="1792" max="1792" width="14" style="2160" bestFit="1" customWidth="1"/>
    <col min="1793" max="1793" width="13.5703125" style="2160" bestFit="1" customWidth="1"/>
    <col min="1794" max="1794" width="10.5703125" style="2160" bestFit="1" customWidth="1"/>
    <col min="1795" max="1795" width="11.85546875" style="2160" bestFit="1" customWidth="1"/>
    <col min="1796" max="1796" width="5.7109375" style="2160" customWidth="1"/>
    <col min="1797" max="1807" width="11.42578125" style="2160" customWidth="1"/>
    <col min="1808" max="2043" width="11.42578125" style="2160"/>
    <col min="2044" max="2044" width="14.85546875" style="2160" customWidth="1"/>
    <col min="2045" max="2046" width="12.5703125" style="2160" customWidth="1"/>
    <col min="2047" max="2047" width="12.140625" style="2160" customWidth="1"/>
    <col min="2048" max="2048" width="14" style="2160" bestFit="1" customWidth="1"/>
    <col min="2049" max="2049" width="13.5703125" style="2160" bestFit="1" customWidth="1"/>
    <col min="2050" max="2050" width="10.5703125" style="2160" bestFit="1" customWidth="1"/>
    <col min="2051" max="2051" width="11.85546875" style="2160" bestFit="1" customWidth="1"/>
    <col min="2052" max="2052" width="5.7109375" style="2160" customWidth="1"/>
    <col min="2053" max="2063" width="11.42578125" style="2160" customWidth="1"/>
    <col min="2064" max="2299" width="11.42578125" style="2160"/>
    <col min="2300" max="2300" width="14.85546875" style="2160" customWidth="1"/>
    <col min="2301" max="2302" width="12.5703125" style="2160" customWidth="1"/>
    <col min="2303" max="2303" width="12.140625" style="2160" customWidth="1"/>
    <col min="2304" max="2304" width="14" style="2160" bestFit="1" customWidth="1"/>
    <col min="2305" max="2305" width="13.5703125" style="2160" bestFit="1" customWidth="1"/>
    <col min="2306" max="2306" width="10.5703125" style="2160" bestFit="1" customWidth="1"/>
    <col min="2307" max="2307" width="11.85546875" style="2160" bestFit="1" customWidth="1"/>
    <col min="2308" max="2308" width="5.7109375" style="2160" customWidth="1"/>
    <col min="2309" max="2319" width="11.42578125" style="2160" customWidth="1"/>
    <col min="2320" max="2555" width="11.42578125" style="2160"/>
    <col min="2556" max="2556" width="14.85546875" style="2160" customWidth="1"/>
    <col min="2557" max="2558" width="12.5703125" style="2160" customWidth="1"/>
    <col min="2559" max="2559" width="12.140625" style="2160" customWidth="1"/>
    <col min="2560" max="2560" width="14" style="2160" bestFit="1" customWidth="1"/>
    <col min="2561" max="2561" width="13.5703125" style="2160" bestFit="1" customWidth="1"/>
    <col min="2562" max="2562" width="10.5703125" style="2160" bestFit="1" customWidth="1"/>
    <col min="2563" max="2563" width="11.85546875" style="2160" bestFit="1" customWidth="1"/>
    <col min="2564" max="2564" width="5.7109375" style="2160" customWidth="1"/>
    <col min="2565" max="2575" width="11.42578125" style="2160" customWidth="1"/>
    <col min="2576" max="2811" width="11.42578125" style="2160"/>
    <col min="2812" max="2812" width="14.85546875" style="2160" customWidth="1"/>
    <col min="2813" max="2814" width="12.5703125" style="2160" customWidth="1"/>
    <col min="2815" max="2815" width="12.140625" style="2160" customWidth="1"/>
    <col min="2816" max="2816" width="14" style="2160" bestFit="1" customWidth="1"/>
    <col min="2817" max="2817" width="13.5703125" style="2160" bestFit="1" customWidth="1"/>
    <col min="2818" max="2818" width="10.5703125" style="2160" bestFit="1" customWidth="1"/>
    <col min="2819" max="2819" width="11.85546875" style="2160" bestFit="1" customWidth="1"/>
    <col min="2820" max="2820" width="5.7109375" style="2160" customWidth="1"/>
    <col min="2821" max="2831" width="11.42578125" style="2160" customWidth="1"/>
    <col min="2832" max="3067" width="11.42578125" style="2160"/>
    <col min="3068" max="3068" width="14.85546875" style="2160" customWidth="1"/>
    <col min="3069" max="3070" width="12.5703125" style="2160" customWidth="1"/>
    <col min="3071" max="3071" width="12.140625" style="2160" customWidth="1"/>
    <col min="3072" max="3072" width="14" style="2160" bestFit="1" customWidth="1"/>
    <col min="3073" max="3073" width="13.5703125" style="2160" bestFit="1" customWidth="1"/>
    <col min="3074" max="3074" width="10.5703125" style="2160" bestFit="1" customWidth="1"/>
    <col min="3075" max="3075" width="11.85546875" style="2160" bestFit="1" customWidth="1"/>
    <col min="3076" max="3076" width="5.7109375" style="2160" customWidth="1"/>
    <col min="3077" max="3087" width="11.42578125" style="2160" customWidth="1"/>
    <col min="3088" max="3323" width="11.42578125" style="2160"/>
    <col min="3324" max="3324" width="14.85546875" style="2160" customWidth="1"/>
    <col min="3325" max="3326" width="12.5703125" style="2160" customWidth="1"/>
    <col min="3327" max="3327" width="12.140625" style="2160" customWidth="1"/>
    <col min="3328" max="3328" width="14" style="2160" bestFit="1" customWidth="1"/>
    <col min="3329" max="3329" width="13.5703125" style="2160" bestFit="1" customWidth="1"/>
    <col min="3330" max="3330" width="10.5703125" style="2160" bestFit="1" customWidth="1"/>
    <col min="3331" max="3331" width="11.85546875" style="2160" bestFit="1" customWidth="1"/>
    <col min="3332" max="3332" width="5.7109375" style="2160" customWidth="1"/>
    <col min="3333" max="3343" width="11.42578125" style="2160" customWidth="1"/>
    <col min="3344" max="3579" width="11.42578125" style="2160"/>
    <col min="3580" max="3580" width="14.85546875" style="2160" customWidth="1"/>
    <col min="3581" max="3582" width="12.5703125" style="2160" customWidth="1"/>
    <col min="3583" max="3583" width="12.140625" style="2160" customWidth="1"/>
    <col min="3584" max="3584" width="14" style="2160" bestFit="1" customWidth="1"/>
    <col min="3585" max="3585" width="13.5703125" style="2160" bestFit="1" customWidth="1"/>
    <col min="3586" max="3586" width="10.5703125" style="2160" bestFit="1" customWidth="1"/>
    <col min="3587" max="3587" width="11.85546875" style="2160" bestFit="1" customWidth="1"/>
    <col min="3588" max="3588" width="5.7109375" style="2160" customWidth="1"/>
    <col min="3589" max="3599" width="11.42578125" style="2160" customWidth="1"/>
    <col min="3600" max="3835" width="11.42578125" style="2160"/>
    <col min="3836" max="3836" width="14.85546875" style="2160" customWidth="1"/>
    <col min="3837" max="3838" width="12.5703125" style="2160" customWidth="1"/>
    <col min="3839" max="3839" width="12.140625" style="2160" customWidth="1"/>
    <col min="3840" max="3840" width="14" style="2160" bestFit="1" customWidth="1"/>
    <col min="3841" max="3841" width="13.5703125" style="2160" bestFit="1" customWidth="1"/>
    <col min="3842" max="3842" width="10.5703125" style="2160" bestFit="1" customWidth="1"/>
    <col min="3843" max="3843" width="11.85546875" style="2160" bestFit="1" customWidth="1"/>
    <col min="3844" max="3844" width="5.7109375" style="2160" customWidth="1"/>
    <col min="3845" max="3855" width="11.42578125" style="2160" customWidth="1"/>
    <col min="3856" max="4091" width="11.42578125" style="2160"/>
    <col min="4092" max="4092" width="14.85546875" style="2160" customWidth="1"/>
    <col min="4093" max="4094" width="12.5703125" style="2160" customWidth="1"/>
    <col min="4095" max="4095" width="12.140625" style="2160" customWidth="1"/>
    <col min="4096" max="4096" width="14" style="2160" bestFit="1" customWidth="1"/>
    <col min="4097" max="4097" width="13.5703125" style="2160" bestFit="1" customWidth="1"/>
    <col min="4098" max="4098" width="10.5703125" style="2160" bestFit="1" customWidth="1"/>
    <col min="4099" max="4099" width="11.85546875" style="2160" bestFit="1" customWidth="1"/>
    <col min="4100" max="4100" width="5.7109375" style="2160" customWidth="1"/>
    <col min="4101" max="4111" width="11.42578125" style="2160" customWidth="1"/>
    <col min="4112" max="4347" width="11.42578125" style="2160"/>
    <col min="4348" max="4348" width="14.85546875" style="2160" customWidth="1"/>
    <col min="4349" max="4350" width="12.5703125" style="2160" customWidth="1"/>
    <col min="4351" max="4351" width="12.140625" style="2160" customWidth="1"/>
    <col min="4352" max="4352" width="14" style="2160" bestFit="1" customWidth="1"/>
    <col min="4353" max="4353" width="13.5703125" style="2160" bestFit="1" customWidth="1"/>
    <col min="4354" max="4354" width="10.5703125" style="2160" bestFit="1" customWidth="1"/>
    <col min="4355" max="4355" width="11.85546875" style="2160" bestFit="1" customWidth="1"/>
    <col min="4356" max="4356" width="5.7109375" style="2160" customWidth="1"/>
    <col min="4357" max="4367" width="11.42578125" style="2160" customWidth="1"/>
    <col min="4368" max="4603" width="11.42578125" style="2160"/>
    <col min="4604" max="4604" width="14.85546875" style="2160" customWidth="1"/>
    <col min="4605" max="4606" width="12.5703125" style="2160" customWidth="1"/>
    <col min="4607" max="4607" width="12.140625" style="2160" customWidth="1"/>
    <col min="4608" max="4608" width="14" style="2160" bestFit="1" customWidth="1"/>
    <col min="4609" max="4609" width="13.5703125" style="2160" bestFit="1" customWidth="1"/>
    <col min="4610" max="4610" width="10.5703125" style="2160" bestFit="1" customWidth="1"/>
    <col min="4611" max="4611" width="11.85546875" style="2160" bestFit="1" customWidth="1"/>
    <col min="4612" max="4612" width="5.7109375" style="2160" customWidth="1"/>
    <col min="4613" max="4623" width="11.42578125" style="2160" customWidth="1"/>
    <col min="4624" max="4859" width="11.42578125" style="2160"/>
    <col min="4860" max="4860" width="14.85546875" style="2160" customWidth="1"/>
    <col min="4861" max="4862" width="12.5703125" style="2160" customWidth="1"/>
    <col min="4863" max="4863" width="12.140625" style="2160" customWidth="1"/>
    <col min="4864" max="4864" width="14" style="2160" bestFit="1" customWidth="1"/>
    <col min="4865" max="4865" width="13.5703125" style="2160" bestFit="1" customWidth="1"/>
    <col min="4866" max="4866" width="10.5703125" style="2160" bestFit="1" customWidth="1"/>
    <col min="4867" max="4867" width="11.85546875" style="2160" bestFit="1" customWidth="1"/>
    <col min="4868" max="4868" width="5.7109375" style="2160" customWidth="1"/>
    <col min="4869" max="4879" width="11.42578125" style="2160" customWidth="1"/>
    <col min="4880" max="5115" width="11.42578125" style="2160"/>
    <col min="5116" max="5116" width="14.85546875" style="2160" customWidth="1"/>
    <col min="5117" max="5118" width="12.5703125" style="2160" customWidth="1"/>
    <col min="5119" max="5119" width="12.140625" style="2160" customWidth="1"/>
    <col min="5120" max="5120" width="14" style="2160" bestFit="1" customWidth="1"/>
    <col min="5121" max="5121" width="13.5703125" style="2160" bestFit="1" customWidth="1"/>
    <col min="5122" max="5122" width="10.5703125" style="2160" bestFit="1" customWidth="1"/>
    <col min="5123" max="5123" width="11.85546875" style="2160" bestFit="1" customWidth="1"/>
    <col min="5124" max="5124" width="5.7109375" style="2160" customWidth="1"/>
    <col min="5125" max="5135" width="11.42578125" style="2160" customWidth="1"/>
    <col min="5136" max="5371" width="11.42578125" style="2160"/>
    <col min="5372" max="5372" width="14.85546875" style="2160" customWidth="1"/>
    <col min="5373" max="5374" width="12.5703125" style="2160" customWidth="1"/>
    <col min="5375" max="5375" width="12.140625" style="2160" customWidth="1"/>
    <col min="5376" max="5376" width="14" style="2160" bestFit="1" customWidth="1"/>
    <col min="5377" max="5377" width="13.5703125" style="2160" bestFit="1" customWidth="1"/>
    <col min="5378" max="5378" width="10.5703125" style="2160" bestFit="1" customWidth="1"/>
    <col min="5379" max="5379" width="11.85546875" style="2160" bestFit="1" customWidth="1"/>
    <col min="5380" max="5380" width="5.7109375" style="2160" customWidth="1"/>
    <col min="5381" max="5391" width="11.42578125" style="2160" customWidth="1"/>
    <col min="5392" max="5627" width="11.42578125" style="2160"/>
    <col min="5628" max="5628" width="14.85546875" style="2160" customWidth="1"/>
    <col min="5629" max="5630" width="12.5703125" style="2160" customWidth="1"/>
    <col min="5631" max="5631" width="12.140625" style="2160" customWidth="1"/>
    <col min="5632" max="5632" width="14" style="2160" bestFit="1" customWidth="1"/>
    <col min="5633" max="5633" width="13.5703125" style="2160" bestFit="1" customWidth="1"/>
    <col min="5634" max="5634" width="10.5703125" style="2160" bestFit="1" customWidth="1"/>
    <col min="5635" max="5635" width="11.85546875" style="2160" bestFit="1" customWidth="1"/>
    <col min="5636" max="5636" width="5.7109375" style="2160" customWidth="1"/>
    <col min="5637" max="5647" width="11.42578125" style="2160" customWidth="1"/>
    <col min="5648" max="5883" width="11.42578125" style="2160"/>
    <col min="5884" max="5884" width="14.85546875" style="2160" customWidth="1"/>
    <col min="5885" max="5886" width="12.5703125" style="2160" customWidth="1"/>
    <col min="5887" max="5887" width="12.140625" style="2160" customWidth="1"/>
    <col min="5888" max="5888" width="14" style="2160" bestFit="1" customWidth="1"/>
    <col min="5889" max="5889" width="13.5703125" style="2160" bestFit="1" customWidth="1"/>
    <col min="5890" max="5890" width="10.5703125" style="2160" bestFit="1" customWidth="1"/>
    <col min="5891" max="5891" width="11.85546875" style="2160" bestFit="1" customWidth="1"/>
    <col min="5892" max="5892" width="5.7109375" style="2160" customWidth="1"/>
    <col min="5893" max="5903" width="11.42578125" style="2160" customWidth="1"/>
    <col min="5904" max="6139" width="11.42578125" style="2160"/>
    <col min="6140" max="6140" width="14.85546875" style="2160" customWidth="1"/>
    <col min="6141" max="6142" width="12.5703125" style="2160" customWidth="1"/>
    <col min="6143" max="6143" width="12.140625" style="2160" customWidth="1"/>
    <col min="6144" max="6144" width="14" style="2160" bestFit="1" customWidth="1"/>
    <col min="6145" max="6145" width="13.5703125" style="2160" bestFit="1" customWidth="1"/>
    <col min="6146" max="6146" width="10.5703125" style="2160" bestFit="1" customWidth="1"/>
    <col min="6147" max="6147" width="11.85546875" style="2160" bestFit="1" customWidth="1"/>
    <col min="6148" max="6148" width="5.7109375" style="2160" customWidth="1"/>
    <col min="6149" max="6159" width="11.42578125" style="2160" customWidth="1"/>
    <col min="6160" max="6395" width="11.42578125" style="2160"/>
    <col min="6396" max="6396" width="14.85546875" style="2160" customWidth="1"/>
    <col min="6397" max="6398" width="12.5703125" style="2160" customWidth="1"/>
    <col min="6399" max="6399" width="12.140625" style="2160" customWidth="1"/>
    <col min="6400" max="6400" width="14" style="2160" bestFit="1" customWidth="1"/>
    <col min="6401" max="6401" width="13.5703125" style="2160" bestFit="1" customWidth="1"/>
    <col min="6402" max="6402" width="10.5703125" style="2160" bestFit="1" customWidth="1"/>
    <col min="6403" max="6403" width="11.85546875" style="2160" bestFit="1" customWidth="1"/>
    <col min="6404" max="6404" width="5.7109375" style="2160" customWidth="1"/>
    <col min="6405" max="6415" width="11.42578125" style="2160" customWidth="1"/>
    <col min="6416" max="6651" width="11.42578125" style="2160"/>
    <col min="6652" max="6652" width="14.85546875" style="2160" customWidth="1"/>
    <col min="6653" max="6654" width="12.5703125" style="2160" customWidth="1"/>
    <col min="6655" max="6655" width="12.140625" style="2160" customWidth="1"/>
    <col min="6656" max="6656" width="14" style="2160" bestFit="1" customWidth="1"/>
    <col min="6657" max="6657" width="13.5703125" style="2160" bestFit="1" customWidth="1"/>
    <col min="6658" max="6658" width="10.5703125" style="2160" bestFit="1" customWidth="1"/>
    <col min="6659" max="6659" width="11.85546875" style="2160" bestFit="1" customWidth="1"/>
    <col min="6660" max="6660" width="5.7109375" style="2160" customWidth="1"/>
    <col min="6661" max="6671" width="11.42578125" style="2160" customWidth="1"/>
    <col min="6672" max="6907" width="11.42578125" style="2160"/>
    <col min="6908" max="6908" width="14.85546875" style="2160" customWidth="1"/>
    <col min="6909" max="6910" width="12.5703125" style="2160" customWidth="1"/>
    <col min="6911" max="6911" width="12.140625" style="2160" customWidth="1"/>
    <col min="6912" max="6912" width="14" style="2160" bestFit="1" customWidth="1"/>
    <col min="6913" max="6913" width="13.5703125" style="2160" bestFit="1" customWidth="1"/>
    <col min="6914" max="6914" width="10.5703125" style="2160" bestFit="1" customWidth="1"/>
    <col min="6915" max="6915" width="11.85546875" style="2160" bestFit="1" customWidth="1"/>
    <col min="6916" max="6916" width="5.7109375" style="2160" customWidth="1"/>
    <col min="6917" max="6927" width="11.42578125" style="2160" customWidth="1"/>
    <col min="6928" max="7163" width="11.42578125" style="2160"/>
    <col min="7164" max="7164" width="14.85546875" style="2160" customWidth="1"/>
    <col min="7165" max="7166" width="12.5703125" style="2160" customWidth="1"/>
    <col min="7167" max="7167" width="12.140625" style="2160" customWidth="1"/>
    <col min="7168" max="7168" width="14" style="2160" bestFit="1" customWidth="1"/>
    <col min="7169" max="7169" width="13.5703125" style="2160" bestFit="1" customWidth="1"/>
    <col min="7170" max="7170" width="10.5703125" style="2160" bestFit="1" customWidth="1"/>
    <col min="7171" max="7171" width="11.85546875" style="2160" bestFit="1" customWidth="1"/>
    <col min="7172" max="7172" width="5.7109375" style="2160" customWidth="1"/>
    <col min="7173" max="7183" width="11.42578125" style="2160" customWidth="1"/>
    <col min="7184" max="7419" width="11.42578125" style="2160"/>
    <col min="7420" max="7420" width="14.85546875" style="2160" customWidth="1"/>
    <col min="7421" max="7422" width="12.5703125" style="2160" customWidth="1"/>
    <col min="7423" max="7423" width="12.140625" style="2160" customWidth="1"/>
    <col min="7424" max="7424" width="14" style="2160" bestFit="1" customWidth="1"/>
    <col min="7425" max="7425" width="13.5703125" style="2160" bestFit="1" customWidth="1"/>
    <col min="7426" max="7426" width="10.5703125" style="2160" bestFit="1" customWidth="1"/>
    <col min="7427" max="7427" width="11.85546875" style="2160" bestFit="1" customWidth="1"/>
    <col min="7428" max="7428" width="5.7109375" style="2160" customWidth="1"/>
    <col min="7429" max="7439" width="11.42578125" style="2160" customWidth="1"/>
    <col min="7440" max="7675" width="11.42578125" style="2160"/>
    <col min="7676" max="7676" width="14.85546875" style="2160" customWidth="1"/>
    <col min="7677" max="7678" width="12.5703125" style="2160" customWidth="1"/>
    <col min="7679" max="7679" width="12.140625" style="2160" customWidth="1"/>
    <col min="7680" max="7680" width="14" style="2160" bestFit="1" customWidth="1"/>
    <col min="7681" max="7681" width="13.5703125" style="2160" bestFit="1" customWidth="1"/>
    <col min="7682" max="7682" width="10.5703125" style="2160" bestFit="1" customWidth="1"/>
    <col min="7683" max="7683" width="11.85546875" style="2160" bestFit="1" customWidth="1"/>
    <col min="7684" max="7684" width="5.7109375" style="2160" customWidth="1"/>
    <col min="7685" max="7695" width="11.42578125" style="2160" customWidth="1"/>
    <col min="7696" max="7931" width="11.42578125" style="2160"/>
    <col min="7932" max="7932" width="14.85546875" style="2160" customWidth="1"/>
    <col min="7933" max="7934" width="12.5703125" style="2160" customWidth="1"/>
    <col min="7935" max="7935" width="12.140625" style="2160" customWidth="1"/>
    <col min="7936" max="7936" width="14" style="2160" bestFit="1" customWidth="1"/>
    <col min="7937" max="7937" width="13.5703125" style="2160" bestFit="1" customWidth="1"/>
    <col min="7938" max="7938" width="10.5703125" style="2160" bestFit="1" customWidth="1"/>
    <col min="7939" max="7939" width="11.85546875" style="2160" bestFit="1" customWidth="1"/>
    <col min="7940" max="7940" width="5.7109375" style="2160" customWidth="1"/>
    <col min="7941" max="7951" width="11.42578125" style="2160" customWidth="1"/>
    <col min="7952" max="8187" width="11.42578125" style="2160"/>
    <col min="8188" max="8188" width="14.85546875" style="2160" customWidth="1"/>
    <col min="8189" max="8190" width="12.5703125" style="2160" customWidth="1"/>
    <col min="8191" max="8191" width="12.140625" style="2160" customWidth="1"/>
    <col min="8192" max="8192" width="14" style="2160" bestFit="1" customWidth="1"/>
    <col min="8193" max="8193" width="13.5703125" style="2160" bestFit="1" customWidth="1"/>
    <col min="8194" max="8194" width="10.5703125" style="2160" bestFit="1" customWidth="1"/>
    <col min="8195" max="8195" width="11.85546875" style="2160" bestFit="1" customWidth="1"/>
    <col min="8196" max="8196" width="5.7109375" style="2160" customWidth="1"/>
    <col min="8197" max="8207" width="11.42578125" style="2160" customWidth="1"/>
    <col min="8208" max="8443" width="11.42578125" style="2160"/>
    <col min="8444" max="8444" width="14.85546875" style="2160" customWidth="1"/>
    <col min="8445" max="8446" width="12.5703125" style="2160" customWidth="1"/>
    <col min="8447" max="8447" width="12.140625" style="2160" customWidth="1"/>
    <col min="8448" max="8448" width="14" style="2160" bestFit="1" customWidth="1"/>
    <col min="8449" max="8449" width="13.5703125" style="2160" bestFit="1" customWidth="1"/>
    <col min="8450" max="8450" width="10.5703125" style="2160" bestFit="1" customWidth="1"/>
    <col min="8451" max="8451" width="11.85546875" style="2160" bestFit="1" customWidth="1"/>
    <col min="8452" max="8452" width="5.7109375" style="2160" customWidth="1"/>
    <col min="8453" max="8463" width="11.42578125" style="2160" customWidth="1"/>
    <col min="8464" max="8699" width="11.42578125" style="2160"/>
    <col min="8700" max="8700" width="14.85546875" style="2160" customWidth="1"/>
    <col min="8701" max="8702" width="12.5703125" style="2160" customWidth="1"/>
    <col min="8703" max="8703" width="12.140625" style="2160" customWidth="1"/>
    <col min="8704" max="8704" width="14" style="2160" bestFit="1" customWidth="1"/>
    <col min="8705" max="8705" width="13.5703125" style="2160" bestFit="1" customWidth="1"/>
    <col min="8706" max="8706" width="10.5703125" style="2160" bestFit="1" customWidth="1"/>
    <col min="8707" max="8707" width="11.85546875" style="2160" bestFit="1" customWidth="1"/>
    <col min="8708" max="8708" width="5.7109375" style="2160" customWidth="1"/>
    <col min="8709" max="8719" width="11.42578125" style="2160" customWidth="1"/>
    <col min="8720" max="8955" width="11.42578125" style="2160"/>
    <col min="8956" max="8956" width="14.85546875" style="2160" customWidth="1"/>
    <col min="8957" max="8958" width="12.5703125" style="2160" customWidth="1"/>
    <col min="8959" max="8959" width="12.140625" style="2160" customWidth="1"/>
    <col min="8960" max="8960" width="14" style="2160" bestFit="1" customWidth="1"/>
    <col min="8961" max="8961" width="13.5703125" style="2160" bestFit="1" customWidth="1"/>
    <col min="8962" max="8962" width="10.5703125" style="2160" bestFit="1" customWidth="1"/>
    <col min="8963" max="8963" width="11.85546875" style="2160" bestFit="1" customWidth="1"/>
    <col min="8964" max="8964" width="5.7109375" style="2160" customWidth="1"/>
    <col min="8965" max="8975" width="11.42578125" style="2160" customWidth="1"/>
    <col min="8976" max="9211" width="11.42578125" style="2160"/>
    <col min="9212" max="9212" width="14.85546875" style="2160" customWidth="1"/>
    <col min="9213" max="9214" width="12.5703125" style="2160" customWidth="1"/>
    <col min="9215" max="9215" width="12.140625" style="2160" customWidth="1"/>
    <col min="9216" max="9216" width="14" style="2160" bestFit="1" customWidth="1"/>
    <col min="9217" max="9217" width="13.5703125" style="2160" bestFit="1" customWidth="1"/>
    <col min="9218" max="9218" width="10.5703125" style="2160" bestFit="1" customWidth="1"/>
    <col min="9219" max="9219" width="11.85546875" style="2160" bestFit="1" customWidth="1"/>
    <col min="9220" max="9220" width="5.7109375" style="2160" customWidth="1"/>
    <col min="9221" max="9231" width="11.42578125" style="2160" customWidth="1"/>
    <col min="9232" max="9467" width="11.42578125" style="2160"/>
    <col min="9468" max="9468" width="14.85546875" style="2160" customWidth="1"/>
    <col min="9469" max="9470" width="12.5703125" style="2160" customWidth="1"/>
    <col min="9471" max="9471" width="12.140625" style="2160" customWidth="1"/>
    <col min="9472" max="9472" width="14" style="2160" bestFit="1" customWidth="1"/>
    <col min="9473" max="9473" width="13.5703125" style="2160" bestFit="1" customWidth="1"/>
    <col min="9474" max="9474" width="10.5703125" style="2160" bestFit="1" customWidth="1"/>
    <col min="9475" max="9475" width="11.85546875" style="2160" bestFit="1" customWidth="1"/>
    <col min="9476" max="9476" width="5.7109375" style="2160" customWidth="1"/>
    <col min="9477" max="9487" width="11.42578125" style="2160" customWidth="1"/>
    <col min="9488" max="9723" width="11.42578125" style="2160"/>
    <col min="9724" max="9724" width="14.85546875" style="2160" customWidth="1"/>
    <col min="9725" max="9726" width="12.5703125" style="2160" customWidth="1"/>
    <col min="9727" max="9727" width="12.140625" style="2160" customWidth="1"/>
    <col min="9728" max="9728" width="14" style="2160" bestFit="1" customWidth="1"/>
    <col min="9729" max="9729" width="13.5703125" style="2160" bestFit="1" customWidth="1"/>
    <col min="9730" max="9730" width="10.5703125" style="2160" bestFit="1" customWidth="1"/>
    <col min="9731" max="9731" width="11.85546875" style="2160" bestFit="1" customWidth="1"/>
    <col min="9732" max="9732" width="5.7109375" style="2160" customWidth="1"/>
    <col min="9733" max="9743" width="11.42578125" style="2160" customWidth="1"/>
    <col min="9744" max="9979" width="11.42578125" style="2160"/>
    <col min="9980" max="9980" width="14.85546875" style="2160" customWidth="1"/>
    <col min="9981" max="9982" width="12.5703125" style="2160" customWidth="1"/>
    <col min="9983" max="9983" width="12.140625" style="2160" customWidth="1"/>
    <col min="9984" max="9984" width="14" style="2160" bestFit="1" customWidth="1"/>
    <col min="9985" max="9985" width="13.5703125" style="2160" bestFit="1" customWidth="1"/>
    <col min="9986" max="9986" width="10.5703125" style="2160" bestFit="1" customWidth="1"/>
    <col min="9987" max="9987" width="11.85546875" style="2160" bestFit="1" customWidth="1"/>
    <col min="9988" max="9988" width="5.7109375" style="2160" customWidth="1"/>
    <col min="9989" max="9999" width="11.42578125" style="2160" customWidth="1"/>
    <col min="10000" max="10235" width="11.42578125" style="2160"/>
    <col min="10236" max="10236" width="14.85546875" style="2160" customWidth="1"/>
    <col min="10237" max="10238" width="12.5703125" style="2160" customWidth="1"/>
    <col min="10239" max="10239" width="12.140625" style="2160" customWidth="1"/>
    <col min="10240" max="10240" width="14" style="2160" bestFit="1" customWidth="1"/>
    <col min="10241" max="10241" width="13.5703125" style="2160" bestFit="1" customWidth="1"/>
    <col min="10242" max="10242" width="10.5703125" style="2160" bestFit="1" customWidth="1"/>
    <col min="10243" max="10243" width="11.85546875" style="2160" bestFit="1" customWidth="1"/>
    <col min="10244" max="10244" width="5.7109375" style="2160" customWidth="1"/>
    <col min="10245" max="10255" width="11.42578125" style="2160" customWidth="1"/>
    <col min="10256" max="10491" width="11.42578125" style="2160"/>
    <col min="10492" max="10492" width="14.85546875" style="2160" customWidth="1"/>
    <col min="10493" max="10494" width="12.5703125" style="2160" customWidth="1"/>
    <col min="10495" max="10495" width="12.140625" style="2160" customWidth="1"/>
    <col min="10496" max="10496" width="14" style="2160" bestFit="1" customWidth="1"/>
    <col min="10497" max="10497" width="13.5703125" style="2160" bestFit="1" customWidth="1"/>
    <col min="10498" max="10498" width="10.5703125" style="2160" bestFit="1" customWidth="1"/>
    <col min="10499" max="10499" width="11.85546875" style="2160" bestFit="1" customWidth="1"/>
    <col min="10500" max="10500" width="5.7109375" style="2160" customWidth="1"/>
    <col min="10501" max="10511" width="11.42578125" style="2160" customWidth="1"/>
    <col min="10512" max="10747" width="11.42578125" style="2160"/>
    <col min="10748" max="10748" width="14.85546875" style="2160" customWidth="1"/>
    <col min="10749" max="10750" width="12.5703125" style="2160" customWidth="1"/>
    <col min="10751" max="10751" width="12.140625" style="2160" customWidth="1"/>
    <col min="10752" max="10752" width="14" style="2160" bestFit="1" customWidth="1"/>
    <col min="10753" max="10753" width="13.5703125" style="2160" bestFit="1" customWidth="1"/>
    <col min="10754" max="10754" width="10.5703125" style="2160" bestFit="1" customWidth="1"/>
    <col min="10755" max="10755" width="11.85546875" style="2160" bestFit="1" customWidth="1"/>
    <col min="10756" max="10756" width="5.7109375" style="2160" customWidth="1"/>
    <col min="10757" max="10767" width="11.42578125" style="2160" customWidth="1"/>
    <col min="10768" max="11003" width="11.42578125" style="2160"/>
    <col min="11004" max="11004" width="14.85546875" style="2160" customWidth="1"/>
    <col min="11005" max="11006" width="12.5703125" style="2160" customWidth="1"/>
    <col min="11007" max="11007" width="12.140625" style="2160" customWidth="1"/>
    <col min="11008" max="11008" width="14" style="2160" bestFit="1" customWidth="1"/>
    <col min="11009" max="11009" width="13.5703125" style="2160" bestFit="1" customWidth="1"/>
    <col min="11010" max="11010" width="10.5703125" style="2160" bestFit="1" customWidth="1"/>
    <col min="11011" max="11011" width="11.85546875" style="2160" bestFit="1" customWidth="1"/>
    <col min="11012" max="11012" width="5.7109375" style="2160" customWidth="1"/>
    <col min="11013" max="11023" width="11.42578125" style="2160" customWidth="1"/>
    <col min="11024" max="11259" width="11.42578125" style="2160"/>
    <col min="11260" max="11260" width="14.85546875" style="2160" customWidth="1"/>
    <col min="11261" max="11262" width="12.5703125" style="2160" customWidth="1"/>
    <col min="11263" max="11263" width="12.140625" style="2160" customWidth="1"/>
    <col min="11264" max="11264" width="14" style="2160" bestFit="1" customWidth="1"/>
    <col min="11265" max="11265" width="13.5703125" style="2160" bestFit="1" customWidth="1"/>
    <col min="11266" max="11266" width="10.5703125" style="2160" bestFit="1" customWidth="1"/>
    <col min="11267" max="11267" width="11.85546875" style="2160" bestFit="1" customWidth="1"/>
    <col min="11268" max="11268" width="5.7109375" style="2160" customWidth="1"/>
    <col min="11269" max="11279" width="11.42578125" style="2160" customWidth="1"/>
    <col min="11280" max="11515" width="11.42578125" style="2160"/>
    <col min="11516" max="11516" width="14.85546875" style="2160" customWidth="1"/>
    <col min="11517" max="11518" width="12.5703125" style="2160" customWidth="1"/>
    <col min="11519" max="11519" width="12.140625" style="2160" customWidth="1"/>
    <col min="11520" max="11520" width="14" style="2160" bestFit="1" customWidth="1"/>
    <col min="11521" max="11521" width="13.5703125" style="2160" bestFit="1" customWidth="1"/>
    <col min="11522" max="11522" width="10.5703125" style="2160" bestFit="1" customWidth="1"/>
    <col min="11523" max="11523" width="11.85546875" style="2160" bestFit="1" customWidth="1"/>
    <col min="11524" max="11524" width="5.7109375" style="2160" customWidth="1"/>
    <col min="11525" max="11535" width="11.42578125" style="2160" customWidth="1"/>
    <col min="11536" max="11771" width="11.42578125" style="2160"/>
    <col min="11772" max="11772" width="14.85546875" style="2160" customWidth="1"/>
    <col min="11773" max="11774" width="12.5703125" style="2160" customWidth="1"/>
    <col min="11775" max="11775" width="12.140625" style="2160" customWidth="1"/>
    <col min="11776" max="11776" width="14" style="2160" bestFit="1" customWidth="1"/>
    <col min="11777" max="11777" width="13.5703125" style="2160" bestFit="1" customWidth="1"/>
    <col min="11778" max="11778" width="10.5703125" style="2160" bestFit="1" customWidth="1"/>
    <col min="11779" max="11779" width="11.85546875" style="2160" bestFit="1" customWidth="1"/>
    <col min="11780" max="11780" width="5.7109375" style="2160" customWidth="1"/>
    <col min="11781" max="11791" width="11.42578125" style="2160" customWidth="1"/>
    <col min="11792" max="12027" width="11.42578125" style="2160"/>
    <col min="12028" max="12028" width="14.85546875" style="2160" customWidth="1"/>
    <col min="12029" max="12030" width="12.5703125" style="2160" customWidth="1"/>
    <col min="12031" max="12031" width="12.140625" style="2160" customWidth="1"/>
    <col min="12032" max="12032" width="14" style="2160" bestFit="1" customWidth="1"/>
    <col min="12033" max="12033" width="13.5703125" style="2160" bestFit="1" customWidth="1"/>
    <col min="12034" max="12034" width="10.5703125" style="2160" bestFit="1" customWidth="1"/>
    <col min="12035" max="12035" width="11.85546875" style="2160" bestFit="1" customWidth="1"/>
    <col min="12036" max="12036" width="5.7109375" style="2160" customWidth="1"/>
    <col min="12037" max="12047" width="11.42578125" style="2160" customWidth="1"/>
    <col min="12048" max="12283" width="11.42578125" style="2160"/>
    <col min="12284" max="12284" width="14.85546875" style="2160" customWidth="1"/>
    <col min="12285" max="12286" width="12.5703125" style="2160" customWidth="1"/>
    <col min="12287" max="12287" width="12.140625" style="2160" customWidth="1"/>
    <col min="12288" max="12288" width="14" style="2160" bestFit="1" customWidth="1"/>
    <col min="12289" max="12289" width="13.5703125" style="2160" bestFit="1" customWidth="1"/>
    <col min="12290" max="12290" width="10.5703125" style="2160" bestFit="1" customWidth="1"/>
    <col min="12291" max="12291" width="11.85546875" style="2160" bestFit="1" customWidth="1"/>
    <col min="12292" max="12292" width="5.7109375" style="2160" customWidth="1"/>
    <col min="12293" max="12303" width="11.42578125" style="2160" customWidth="1"/>
    <col min="12304" max="12539" width="11.42578125" style="2160"/>
    <col min="12540" max="12540" width="14.85546875" style="2160" customWidth="1"/>
    <col min="12541" max="12542" width="12.5703125" style="2160" customWidth="1"/>
    <col min="12543" max="12543" width="12.140625" style="2160" customWidth="1"/>
    <col min="12544" max="12544" width="14" style="2160" bestFit="1" customWidth="1"/>
    <col min="12545" max="12545" width="13.5703125" style="2160" bestFit="1" customWidth="1"/>
    <col min="12546" max="12546" width="10.5703125" style="2160" bestFit="1" customWidth="1"/>
    <col min="12547" max="12547" width="11.85546875" style="2160" bestFit="1" customWidth="1"/>
    <col min="12548" max="12548" width="5.7109375" style="2160" customWidth="1"/>
    <col min="12549" max="12559" width="11.42578125" style="2160" customWidth="1"/>
    <col min="12560" max="12795" width="11.42578125" style="2160"/>
    <col min="12796" max="12796" width="14.85546875" style="2160" customWidth="1"/>
    <col min="12797" max="12798" width="12.5703125" style="2160" customWidth="1"/>
    <col min="12799" max="12799" width="12.140625" style="2160" customWidth="1"/>
    <col min="12800" max="12800" width="14" style="2160" bestFit="1" customWidth="1"/>
    <col min="12801" max="12801" width="13.5703125" style="2160" bestFit="1" customWidth="1"/>
    <col min="12802" max="12802" width="10.5703125" style="2160" bestFit="1" customWidth="1"/>
    <col min="12803" max="12803" width="11.85546875" style="2160" bestFit="1" customWidth="1"/>
    <col min="12804" max="12804" width="5.7109375" style="2160" customWidth="1"/>
    <col min="12805" max="12815" width="11.42578125" style="2160" customWidth="1"/>
    <col min="12816" max="13051" width="11.42578125" style="2160"/>
    <col min="13052" max="13052" width="14.85546875" style="2160" customWidth="1"/>
    <col min="13053" max="13054" width="12.5703125" style="2160" customWidth="1"/>
    <col min="13055" max="13055" width="12.140625" style="2160" customWidth="1"/>
    <col min="13056" max="13056" width="14" style="2160" bestFit="1" customWidth="1"/>
    <col min="13057" max="13057" width="13.5703125" style="2160" bestFit="1" customWidth="1"/>
    <col min="13058" max="13058" width="10.5703125" style="2160" bestFit="1" customWidth="1"/>
    <col min="13059" max="13059" width="11.85546875" style="2160" bestFit="1" customWidth="1"/>
    <col min="13060" max="13060" width="5.7109375" style="2160" customWidth="1"/>
    <col min="13061" max="13071" width="11.42578125" style="2160" customWidth="1"/>
    <col min="13072" max="13307" width="11.42578125" style="2160"/>
    <col min="13308" max="13308" width="14.85546875" style="2160" customWidth="1"/>
    <col min="13309" max="13310" width="12.5703125" style="2160" customWidth="1"/>
    <col min="13311" max="13311" width="12.140625" style="2160" customWidth="1"/>
    <col min="13312" max="13312" width="14" style="2160" bestFit="1" customWidth="1"/>
    <col min="13313" max="13313" width="13.5703125" style="2160" bestFit="1" customWidth="1"/>
    <col min="13314" max="13314" width="10.5703125" style="2160" bestFit="1" customWidth="1"/>
    <col min="13315" max="13315" width="11.85546875" style="2160" bestFit="1" customWidth="1"/>
    <col min="13316" max="13316" width="5.7109375" style="2160" customWidth="1"/>
    <col min="13317" max="13327" width="11.42578125" style="2160" customWidth="1"/>
    <col min="13328" max="13563" width="11.42578125" style="2160"/>
    <col min="13564" max="13564" width="14.85546875" style="2160" customWidth="1"/>
    <col min="13565" max="13566" width="12.5703125" style="2160" customWidth="1"/>
    <col min="13567" max="13567" width="12.140625" style="2160" customWidth="1"/>
    <col min="13568" max="13568" width="14" style="2160" bestFit="1" customWidth="1"/>
    <col min="13569" max="13569" width="13.5703125" style="2160" bestFit="1" customWidth="1"/>
    <col min="13570" max="13570" width="10.5703125" style="2160" bestFit="1" customWidth="1"/>
    <col min="13571" max="13571" width="11.85546875" style="2160" bestFit="1" customWidth="1"/>
    <col min="13572" max="13572" width="5.7109375" style="2160" customWidth="1"/>
    <col min="13573" max="13583" width="11.42578125" style="2160" customWidth="1"/>
    <col min="13584" max="13819" width="11.42578125" style="2160"/>
    <col min="13820" max="13820" width="14.85546875" style="2160" customWidth="1"/>
    <col min="13821" max="13822" width="12.5703125" style="2160" customWidth="1"/>
    <col min="13823" max="13823" width="12.140625" style="2160" customWidth="1"/>
    <col min="13824" max="13824" width="14" style="2160" bestFit="1" customWidth="1"/>
    <col min="13825" max="13825" width="13.5703125" style="2160" bestFit="1" customWidth="1"/>
    <col min="13826" max="13826" width="10.5703125" style="2160" bestFit="1" customWidth="1"/>
    <col min="13827" max="13827" width="11.85546875" style="2160" bestFit="1" customWidth="1"/>
    <col min="13828" max="13828" width="5.7109375" style="2160" customWidth="1"/>
    <col min="13829" max="13839" width="11.42578125" style="2160" customWidth="1"/>
    <col min="13840" max="14075" width="11.42578125" style="2160"/>
    <col min="14076" max="14076" width="14.85546875" style="2160" customWidth="1"/>
    <col min="14077" max="14078" width="12.5703125" style="2160" customWidth="1"/>
    <col min="14079" max="14079" width="12.140625" style="2160" customWidth="1"/>
    <col min="14080" max="14080" width="14" style="2160" bestFit="1" customWidth="1"/>
    <col min="14081" max="14081" width="13.5703125" style="2160" bestFit="1" customWidth="1"/>
    <col min="14082" max="14082" width="10.5703125" style="2160" bestFit="1" customWidth="1"/>
    <col min="14083" max="14083" width="11.85546875" style="2160" bestFit="1" customWidth="1"/>
    <col min="14084" max="14084" width="5.7109375" style="2160" customWidth="1"/>
    <col min="14085" max="14095" width="11.42578125" style="2160" customWidth="1"/>
    <col min="14096" max="14331" width="11.42578125" style="2160"/>
    <col min="14332" max="14332" width="14.85546875" style="2160" customWidth="1"/>
    <col min="14333" max="14334" width="12.5703125" style="2160" customWidth="1"/>
    <col min="14335" max="14335" width="12.140625" style="2160" customWidth="1"/>
    <col min="14336" max="14336" width="14" style="2160" bestFit="1" customWidth="1"/>
    <col min="14337" max="14337" width="13.5703125" style="2160" bestFit="1" customWidth="1"/>
    <col min="14338" max="14338" width="10.5703125" style="2160" bestFit="1" customWidth="1"/>
    <col min="14339" max="14339" width="11.85546875" style="2160" bestFit="1" customWidth="1"/>
    <col min="14340" max="14340" width="5.7109375" style="2160" customWidth="1"/>
    <col min="14341" max="14351" width="11.42578125" style="2160" customWidth="1"/>
    <col min="14352" max="14587" width="11.42578125" style="2160"/>
    <col min="14588" max="14588" width="14.85546875" style="2160" customWidth="1"/>
    <col min="14589" max="14590" width="12.5703125" style="2160" customWidth="1"/>
    <col min="14591" max="14591" width="12.140625" style="2160" customWidth="1"/>
    <col min="14592" max="14592" width="14" style="2160" bestFit="1" customWidth="1"/>
    <col min="14593" max="14593" width="13.5703125" style="2160" bestFit="1" customWidth="1"/>
    <col min="14594" max="14594" width="10.5703125" style="2160" bestFit="1" customWidth="1"/>
    <col min="14595" max="14595" width="11.85546875" style="2160" bestFit="1" customWidth="1"/>
    <col min="14596" max="14596" width="5.7109375" style="2160" customWidth="1"/>
    <col min="14597" max="14607" width="11.42578125" style="2160" customWidth="1"/>
    <col min="14608" max="14843" width="11.42578125" style="2160"/>
    <col min="14844" max="14844" width="14.85546875" style="2160" customWidth="1"/>
    <col min="14845" max="14846" width="12.5703125" style="2160" customWidth="1"/>
    <col min="14847" max="14847" width="12.140625" style="2160" customWidth="1"/>
    <col min="14848" max="14848" width="14" style="2160" bestFit="1" customWidth="1"/>
    <col min="14849" max="14849" width="13.5703125" style="2160" bestFit="1" customWidth="1"/>
    <col min="14850" max="14850" width="10.5703125" style="2160" bestFit="1" customWidth="1"/>
    <col min="14851" max="14851" width="11.85546875" style="2160" bestFit="1" customWidth="1"/>
    <col min="14852" max="14852" width="5.7109375" style="2160" customWidth="1"/>
    <col min="14853" max="14863" width="11.42578125" style="2160" customWidth="1"/>
    <col min="14864" max="15099" width="11.42578125" style="2160"/>
    <col min="15100" max="15100" width="14.85546875" style="2160" customWidth="1"/>
    <col min="15101" max="15102" width="12.5703125" style="2160" customWidth="1"/>
    <col min="15103" max="15103" width="12.140625" style="2160" customWidth="1"/>
    <col min="15104" max="15104" width="14" style="2160" bestFit="1" customWidth="1"/>
    <col min="15105" max="15105" width="13.5703125" style="2160" bestFit="1" customWidth="1"/>
    <col min="15106" max="15106" width="10.5703125" style="2160" bestFit="1" customWidth="1"/>
    <col min="15107" max="15107" width="11.85546875" style="2160" bestFit="1" customWidth="1"/>
    <col min="15108" max="15108" width="5.7109375" style="2160" customWidth="1"/>
    <col min="15109" max="15119" width="11.42578125" style="2160" customWidth="1"/>
    <col min="15120" max="15355" width="11.42578125" style="2160"/>
    <col min="15356" max="15356" width="14.85546875" style="2160" customWidth="1"/>
    <col min="15357" max="15358" width="12.5703125" style="2160" customWidth="1"/>
    <col min="15359" max="15359" width="12.140625" style="2160" customWidth="1"/>
    <col min="15360" max="15360" width="14" style="2160" bestFit="1" customWidth="1"/>
    <col min="15361" max="15361" width="13.5703125" style="2160" bestFit="1" customWidth="1"/>
    <col min="15362" max="15362" width="10.5703125" style="2160" bestFit="1" customWidth="1"/>
    <col min="15363" max="15363" width="11.85546875" style="2160" bestFit="1" customWidth="1"/>
    <col min="15364" max="15364" width="5.7109375" style="2160" customWidth="1"/>
    <col min="15365" max="15375" width="11.42578125" style="2160" customWidth="1"/>
    <col min="15376" max="15611" width="11.42578125" style="2160"/>
    <col min="15612" max="15612" width="14.85546875" style="2160" customWidth="1"/>
    <col min="15613" max="15614" width="12.5703125" style="2160" customWidth="1"/>
    <col min="15615" max="15615" width="12.140625" style="2160" customWidth="1"/>
    <col min="15616" max="15616" width="14" style="2160" bestFit="1" customWidth="1"/>
    <col min="15617" max="15617" width="13.5703125" style="2160" bestFit="1" customWidth="1"/>
    <col min="15618" max="15618" width="10.5703125" style="2160" bestFit="1" customWidth="1"/>
    <col min="15619" max="15619" width="11.85546875" style="2160" bestFit="1" customWidth="1"/>
    <col min="15620" max="15620" width="5.7109375" style="2160" customWidth="1"/>
    <col min="15621" max="15631" width="11.42578125" style="2160" customWidth="1"/>
    <col min="15632" max="15867" width="11.42578125" style="2160"/>
    <col min="15868" max="15868" width="14.85546875" style="2160" customWidth="1"/>
    <col min="15869" max="15870" width="12.5703125" style="2160" customWidth="1"/>
    <col min="15871" max="15871" width="12.140625" style="2160" customWidth="1"/>
    <col min="15872" max="15872" width="14" style="2160" bestFit="1" customWidth="1"/>
    <col min="15873" max="15873" width="13.5703125" style="2160" bestFit="1" customWidth="1"/>
    <col min="15874" max="15874" width="10.5703125" style="2160" bestFit="1" customWidth="1"/>
    <col min="15875" max="15875" width="11.85546875" style="2160" bestFit="1" customWidth="1"/>
    <col min="15876" max="15876" width="5.7109375" style="2160" customWidth="1"/>
    <col min="15877" max="15887" width="11.42578125" style="2160" customWidth="1"/>
    <col min="15888" max="16123" width="11.42578125" style="2160"/>
    <col min="16124" max="16124" width="14.85546875" style="2160" customWidth="1"/>
    <col min="16125" max="16126" width="12.5703125" style="2160" customWidth="1"/>
    <col min="16127" max="16127" width="12.140625" style="2160" customWidth="1"/>
    <col min="16128" max="16128" width="14" style="2160" bestFit="1" customWidth="1"/>
    <col min="16129" max="16129" width="13.5703125" style="2160" bestFit="1" customWidth="1"/>
    <col min="16130" max="16130" width="10.5703125" style="2160" bestFit="1" customWidth="1"/>
    <col min="16131" max="16131" width="11.85546875" style="2160" bestFit="1" customWidth="1"/>
    <col min="16132" max="16132" width="5.7109375" style="2160" customWidth="1"/>
    <col min="16133" max="16143" width="11.42578125" style="2160" customWidth="1"/>
    <col min="16144" max="16384" width="11.42578125" style="2160"/>
  </cols>
  <sheetData>
    <row r="1" spans="1:15" s="2157" customFormat="1" ht="24" customHeight="1" x14ac:dyDescent="0.25">
      <c r="A1" s="2152" t="s">
        <v>3636</v>
      </c>
      <c r="B1" s="2153"/>
      <c r="C1" s="2154"/>
      <c r="D1" s="2155"/>
      <c r="E1" s="2156"/>
    </row>
    <row r="2" spans="1:15" s="2157" customFormat="1" ht="4.5" customHeight="1" thickBot="1" x14ac:dyDescent="0.3">
      <c r="D2" s="2158"/>
      <c r="E2" s="2158"/>
    </row>
    <row r="3" spans="1:15" ht="19.5" customHeight="1" thickTop="1" x14ac:dyDescent="0.25">
      <c r="A3" s="2159"/>
      <c r="B3" s="3833" t="s">
        <v>3637</v>
      </c>
      <c r="C3" s="3836" t="s">
        <v>3638</v>
      </c>
      <c r="D3" s="3839" t="s">
        <v>3639</v>
      </c>
    </row>
    <row r="4" spans="1:15" x14ac:dyDescent="0.25">
      <c r="A4" s="2161"/>
      <c r="B4" s="3834"/>
      <c r="C4" s="3837"/>
      <c r="D4" s="3840"/>
    </row>
    <row r="5" spans="1:15" x14ac:dyDescent="0.25">
      <c r="A5" s="2161"/>
      <c r="B5" s="3834"/>
      <c r="C5" s="3837"/>
      <c r="D5" s="3840"/>
    </row>
    <row r="6" spans="1:15" x14ac:dyDescent="0.25">
      <c r="A6" s="2161" t="s">
        <v>22</v>
      </c>
      <c r="B6" s="3834"/>
      <c r="C6" s="3837"/>
      <c r="D6" s="3840"/>
    </row>
    <row r="7" spans="1:15" x14ac:dyDescent="0.25">
      <c r="A7" s="2161"/>
      <c r="B7" s="3834"/>
      <c r="C7" s="3837"/>
      <c r="D7" s="3840"/>
    </row>
    <row r="8" spans="1:15" ht="18" thickBot="1" x14ac:dyDescent="0.3">
      <c r="A8" s="2161"/>
      <c r="B8" s="3835"/>
      <c r="C8" s="3838"/>
      <c r="D8" s="3841"/>
      <c r="E8" s="2157"/>
      <c r="J8" s="2162"/>
    </row>
    <row r="9" spans="1:15" x14ac:dyDescent="0.25">
      <c r="A9" s="2163"/>
      <c r="B9" s="2164"/>
      <c r="C9" s="2165" t="s">
        <v>29</v>
      </c>
      <c r="D9" s="2166"/>
    </row>
    <row r="10" spans="1:15" ht="18.75" customHeight="1" x14ac:dyDescent="0.25">
      <c r="A10" s="2167">
        <v>44286</v>
      </c>
      <c r="B10" s="2168"/>
      <c r="C10" s="2169"/>
      <c r="D10" s="2170"/>
    </row>
    <row r="11" spans="1:15" ht="18" customHeight="1" x14ac:dyDescent="0.3">
      <c r="A11" s="2171" t="s">
        <v>3640</v>
      </c>
      <c r="B11" s="2172">
        <v>15000</v>
      </c>
      <c r="C11" s="2173">
        <v>3830.55</v>
      </c>
      <c r="D11" s="2174">
        <v>3830.55</v>
      </c>
      <c r="E11" s="2175"/>
      <c r="F11" s="2176"/>
    </row>
    <row r="12" spans="1:15" ht="18" customHeight="1" x14ac:dyDescent="0.3">
      <c r="A12" s="2171" t="s">
        <v>3641</v>
      </c>
      <c r="B12" s="2172">
        <v>15000</v>
      </c>
      <c r="C12" s="2173">
        <v>8.35</v>
      </c>
      <c r="D12" s="2174">
        <v>8.35</v>
      </c>
      <c r="E12" s="2175"/>
      <c r="F12" s="2177"/>
    </row>
    <row r="13" spans="1:15" ht="18" customHeight="1" x14ac:dyDescent="0.3">
      <c r="A13" s="2171" t="s">
        <v>3642</v>
      </c>
      <c r="B13" s="2172">
        <v>15000</v>
      </c>
      <c r="C13" s="2173">
        <v>1560.1</v>
      </c>
      <c r="D13" s="2174">
        <v>1560.1</v>
      </c>
      <c r="E13" s="2175"/>
      <c r="F13" s="2177"/>
    </row>
    <row r="14" spans="1:15" ht="18" customHeight="1" x14ac:dyDescent="0.3">
      <c r="A14" s="2171" t="s">
        <v>3643</v>
      </c>
      <c r="B14" s="2172">
        <v>15000</v>
      </c>
      <c r="C14" s="2173">
        <v>2603.4</v>
      </c>
      <c r="D14" s="2174">
        <v>2603.4</v>
      </c>
      <c r="E14" s="2175"/>
      <c r="F14" s="2177"/>
    </row>
    <row r="15" spans="1:15" ht="18" customHeight="1" x14ac:dyDescent="0.3">
      <c r="A15" s="2178" t="s">
        <v>3644</v>
      </c>
      <c r="B15" s="2179">
        <v>15000</v>
      </c>
      <c r="C15" s="2180">
        <v>877.45</v>
      </c>
      <c r="D15" s="2181">
        <v>877.45</v>
      </c>
      <c r="E15" s="2175"/>
      <c r="F15" s="2182"/>
      <c r="G15" s="2183"/>
      <c r="H15" s="2183"/>
    </row>
    <row r="16" spans="1:15" s="2186" customFormat="1" ht="18" customHeight="1" x14ac:dyDescent="0.25">
      <c r="A16" s="2184">
        <v>43921</v>
      </c>
      <c r="B16" s="2185">
        <v>311.2</v>
      </c>
      <c r="C16" s="2185">
        <v>10833.7</v>
      </c>
      <c r="D16" s="2170">
        <v>10833.7</v>
      </c>
      <c r="F16" s="2187"/>
      <c r="G16" s="2187"/>
      <c r="H16" s="2187"/>
      <c r="I16" s="2187"/>
      <c r="J16" s="2187"/>
      <c r="K16" s="2187"/>
      <c r="L16" s="2187"/>
      <c r="M16" s="2187"/>
      <c r="N16" s="2187"/>
      <c r="O16" s="2187"/>
    </row>
    <row r="17" spans="1:15" s="2186" customFormat="1" ht="18" customHeight="1" x14ac:dyDescent="0.25">
      <c r="A17" s="2184">
        <v>43951</v>
      </c>
      <c r="B17" s="2185">
        <v>15311</v>
      </c>
      <c r="C17" s="2185">
        <v>5888</v>
      </c>
      <c r="D17" s="2170">
        <v>5888</v>
      </c>
      <c r="F17" s="2187"/>
      <c r="G17" s="2187"/>
      <c r="H17" s="2187"/>
      <c r="I17" s="2187"/>
      <c r="J17" s="2187"/>
      <c r="K17" s="2187"/>
      <c r="L17" s="2187"/>
      <c r="M17" s="2187"/>
      <c r="N17" s="2187"/>
      <c r="O17" s="2187"/>
    </row>
    <row r="18" spans="1:15" s="2186" customFormat="1" ht="18" customHeight="1" x14ac:dyDescent="0.25">
      <c r="A18" s="2184">
        <v>43982</v>
      </c>
      <c r="B18" s="2185">
        <v>15311.2</v>
      </c>
      <c r="C18" s="2185">
        <v>5698.25</v>
      </c>
      <c r="D18" s="2170">
        <v>5698.25</v>
      </c>
      <c r="F18" s="2187"/>
      <c r="G18" s="2187"/>
      <c r="H18" s="2187"/>
      <c r="I18" s="2187"/>
      <c r="J18" s="2187"/>
      <c r="K18" s="2187"/>
      <c r="L18" s="2187"/>
      <c r="M18" s="2187"/>
      <c r="N18" s="2187"/>
      <c r="O18" s="2187"/>
    </row>
    <row r="19" spans="1:15" s="2186" customFormat="1" ht="18" customHeight="1" x14ac:dyDescent="0.25">
      <c r="A19" s="2184">
        <v>44012</v>
      </c>
      <c r="B19" s="2185">
        <v>15311.2</v>
      </c>
      <c r="C19" s="2185">
        <v>26528.55</v>
      </c>
      <c r="D19" s="2170">
        <v>26528.55</v>
      </c>
      <c r="F19" s="2187"/>
      <c r="G19" s="2187"/>
      <c r="H19" s="2187"/>
      <c r="I19" s="2187"/>
      <c r="J19" s="2187"/>
      <c r="K19" s="2187"/>
      <c r="L19" s="2187"/>
      <c r="M19" s="2187"/>
      <c r="N19" s="2187"/>
      <c r="O19" s="2187"/>
    </row>
    <row r="20" spans="1:15" s="2186" customFormat="1" ht="18" customHeight="1" x14ac:dyDescent="0.25">
      <c r="A20" s="2184">
        <v>44043</v>
      </c>
      <c r="B20" s="2185">
        <v>15000</v>
      </c>
      <c r="C20" s="2185">
        <v>14149</v>
      </c>
      <c r="D20" s="2170">
        <v>14149</v>
      </c>
      <c r="F20" s="2187"/>
      <c r="G20" s="2187"/>
      <c r="H20" s="2187"/>
      <c r="I20" s="2187"/>
      <c r="J20" s="2187"/>
      <c r="K20" s="2187"/>
      <c r="L20" s="2187"/>
      <c r="M20" s="2187"/>
      <c r="N20" s="2187"/>
      <c r="O20" s="2187"/>
    </row>
    <row r="21" spans="1:15" s="2186" customFormat="1" ht="18" customHeight="1" x14ac:dyDescent="0.25">
      <c r="A21" s="2184">
        <v>44074</v>
      </c>
      <c r="B21" s="2185">
        <v>15000</v>
      </c>
      <c r="C21" s="2185">
        <v>7924</v>
      </c>
      <c r="D21" s="2170">
        <v>7924</v>
      </c>
      <c r="F21" s="2187"/>
      <c r="G21" s="2187"/>
      <c r="H21" s="2187"/>
      <c r="I21" s="2187"/>
      <c r="J21" s="2187"/>
      <c r="K21" s="2187"/>
      <c r="L21" s="2187"/>
      <c r="M21" s="2187"/>
      <c r="N21" s="2187"/>
      <c r="O21" s="2187"/>
    </row>
    <row r="22" spans="1:15" s="2186" customFormat="1" ht="18" customHeight="1" x14ac:dyDescent="0.25">
      <c r="A22" s="2184">
        <v>44104</v>
      </c>
      <c r="B22" s="2185">
        <v>15000</v>
      </c>
      <c r="C22" s="2185">
        <v>5680</v>
      </c>
      <c r="D22" s="2170">
        <v>5680</v>
      </c>
      <c r="F22" s="2187"/>
      <c r="G22" s="2187"/>
      <c r="H22" s="2187"/>
      <c r="I22" s="2187"/>
      <c r="J22" s="2187"/>
      <c r="K22" s="2187"/>
      <c r="L22" s="2187"/>
      <c r="M22" s="2187"/>
      <c r="N22" s="2187"/>
      <c r="O22" s="2187"/>
    </row>
    <row r="23" spans="1:15" s="2186" customFormat="1" ht="18" customHeight="1" x14ac:dyDescent="0.25">
      <c r="A23" s="2184">
        <v>44134</v>
      </c>
      <c r="B23" s="2185">
        <v>15000</v>
      </c>
      <c r="C23" s="2185">
        <v>7817</v>
      </c>
      <c r="D23" s="2170">
        <v>7817</v>
      </c>
      <c r="F23" s="2187"/>
      <c r="G23" s="2187"/>
      <c r="H23" s="2187"/>
      <c r="I23" s="2187"/>
      <c r="J23" s="2187"/>
      <c r="K23" s="2187"/>
      <c r="L23" s="2187"/>
      <c r="M23" s="2187"/>
      <c r="N23" s="2187"/>
      <c r="O23" s="2187"/>
    </row>
    <row r="24" spans="1:15" s="2186" customFormat="1" ht="18" customHeight="1" x14ac:dyDescent="0.25">
      <c r="A24" s="2184">
        <v>44165</v>
      </c>
      <c r="B24" s="2185">
        <v>15000</v>
      </c>
      <c r="C24" s="2185">
        <v>3064.85</v>
      </c>
      <c r="D24" s="2170">
        <v>3064.85</v>
      </c>
      <c r="F24" s="2187"/>
      <c r="G24" s="2187"/>
      <c r="H24" s="2187"/>
      <c r="I24" s="2187"/>
      <c r="J24" s="2187"/>
      <c r="K24" s="2187"/>
      <c r="L24" s="2187"/>
      <c r="M24" s="2187"/>
      <c r="N24" s="2187"/>
      <c r="O24" s="2187"/>
    </row>
    <row r="25" spans="1:15" s="2186" customFormat="1" ht="18" customHeight="1" x14ac:dyDescent="0.25">
      <c r="A25" s="2184">
        <v>44196</v>
      </c>
      <c r="B25" s="2185">
        <v>15000</v>
      </c>
      <c r="C25" s="2185">
        <v>5944.25</v>
      </c>
      <c r="D25" s="2170">
        <v>5944.25</v>
      </c>
      <c r="F25" s="2187"/>
      <c r="G25" s="2187"/>
      <c r="H25" s="2187"/>
      <c r="I25" s="2187"/>
      <c r="J25" s="2187"/>
      <c r="K25" s="2187"/>
      <c r="L25" s="2187"/>
      <c r="M25" s="2187"/>
      <c r="N25" s="2187"/>
      <c r="O25" s="2187"/>
    </row>
    <row r="26" spans="1:15" s="2186" customFormat="1" ht="18" customHeight="1" x14ac:dyDescent="0.25">
      <c r="A26" s="2184">
        <v>44225</v>
      </c>
      <c r="B26" s="2185">
        <v>15000</v>
      </c>
      <c r="C26" s="2185">
        <v>13482.8</v>
      </c>
      <c r="D26" s="2170">
        <v>13482.8</v>
      </c>
      <c r="F26" s="2187"/>
      <c r="G26" s="2187"/>
      <c r="H26" s="2187"/>
      <c r="I26" s="2187"/>
      <c r="J26" s="2187"/>
      <c r="K26" s="2187"/>
      <c r="L26" s="2187"/>
      <c r="M26" s="2187"/>
      <c r="N26" s="2187"/>
      <c r="O26" s="2187"/>
    </row>
    <row r="27" spans="1:15" s="2186" customFormat="1" ht="18" customHeight="1" x14ac:dyDescent="0.25">
      <c r="A27" s="2184">
        <v>44255</v>
      </c>
      <c r="B27" s="2185">
        <v>15000</v>
      </c>
      <c r="C27" s="2185">
        <v>4080.6</v>
      </c>
      <c r="D27" s="2170">
        <v>4080.6</v>
      </c>
      <c r="F27" s="2187"/>
      <c r="G27" s="2187"/>
      <c r="H27" s="2187"/>
      <c r="I27" s="2187"/>
      <c r="J27" s="2187"/>
      <c r="K27" s="2187"/>
      <c r="L27" s="2187"/>
      <c r="M27" s="2187"/>
      <c r="N27" s="2187"/>
      <c r="O27" s="2187"/>
    </row>
    <row r="28" spans="1:15" s="2186" customFormat="1" ht="18" customHeight="1" thickBot="1" x14ac:dyDescent="0.3">
      <c r="A28" s="2188">
        <v>44286</v>
      </c>
      <c r="B28" s="2189">
        <v>15000</v>
      </c>
      <c r="C28" s="2189">
        <v>8879.85</v>
      </c>
      <c r="D28" s="2190">
        <v>8879.85</v>
      </c>
      <c r="F28" s="2191"/>
      <c r="G28" s="2187"/>
      <c r="H28" s="2187"/>
      <c r="I28" s="2187"/>
      <c r="J28" s="2187"/>
      <c r="K28" s="2187"/>
      <c r="L28" s="2187"/>
      <c r="M28" s="2187"/>
      <c r="N28" s="2187"/>
      <c r="O28" s="2187"/>
    </row>
    <row r="29" spans="1:15" s="2194" customFormat="1" ht="18" customHeight="1" thickTop="1" x14ac:dyDescent="0.25">
      <c r="A29" s="2192" t="s">
        <v>3645</v>
      </c>
      <c r="B29" s="2193"/>
      <c r="C29" s="2193"/>
      <c r="D29" s="2193"/>
      <c r="F29" s="2195"/>
      <c r="G29" s="2196"/>
      <c r="H29" s="2196"/>
      <c r="I29" s="2196"/>
      <c r="J29" s="2196"/>
      <c r="K29" s="2196"/>
      <c r="L29" s="2196"/>
      <c r="M29" s="2196"/>
      <c r="N29" s="2196"/>
      <c r="O29" s="2196"/>
    </row>
    <row r="30" spans="1:15" s="2194" customFormat="1" ht="19.5" customHeight="1" x14ac:dyDescent="0.25">
      <c r="A30" s="2192" t="s">
        <v>3646</v>
      </c>
      <c r="B30" s="2197"/>
      <c r="C30" s="2198"/>
      <c r="D30" s="2199"/>
      <c r="F30" s="2200"/>
      <c r="G30" s="2196"/>
      <c r="H30" s="2196"/>
      <c r="I30" s="2196"/>
      <c r="J30" s="2196"/>
      <c r="K30" s="2196"/>
      <c r="L30" s="2196"/>
      <c r="M30" s="2196"/>
      <c r="N30" s="2196"/>
      <c r="O30" s="2196"/>
    </row>
    <row r="31" spans="1:15" s="2194" customFormat="1" ht="17.25" customHeight="1" x14ac:dyDescent="0.25">
      <c r="A31" s="3842" t="s">
        <v>3647</v>
      </c>
      <c r="B31" s="3842"/>
      <c r="C31" s="3842"/>
      <c r="D31" s="3842"/>
      <c r="F31" s="2196"/>
      <c r="G31" s="2196"/>
      <c r="H31" s="2196"/>
      <c r="I31" s="2196"/>
      <c r="J31" s="2196"/>
      <c r="K31" s="2196"/>
      <c r="L31" s="2196"/>
      <c r="M31" s="2196"/>
      <c r="N31" s="2196"/>
      <c r="O31" s="2196"/>
    </row>
    <row r="32" spans="1:15" s="2194" customFormat="1" ht="18" customHeight="1" x14ac:dyDescent="0.25">
      <c r="A32" s="2198" t="s">
        <v>3648</v>
      </c>
      <c r="B32" s="2198"/>
      <c r="C32" s="2198"/>
      <c r="D32" s="2198"/>
      <c r="F32" s="2196"/>
      <c r="G32" s="2196"/>
      <c r="H32" s="2196"/>
      <c r="I32" s="2196"/>
      <c r="J32" s="2196"/>
      <c r="K32" s="2196"/>
      <c r="L32" s="2196"/>
      <c r="M32" s="2196"/>
      <c r="N32" s="2196"/>
      <c r="O32" s="2196"/>
    </row>
    <row r="33" spans="1:15" s="2186" customFormat="1" x14ac:dyDescent="0.25">
      <c r="D33" s="2201"/>
    </row>
    <row r="34" spans="1:15" s="2186" customFormat="1" x14ac:dyDescent="0.25"/>
    <row r="35" spans="1:15" s="2186" customFormat="1" ht="18" customHeight="1" x14ac:dyDescent="0.25">
      <c r="A35" s="2160"/>
      <c r="B35" s="2160"/>
      <c r="C35" s="2160"/>
      <c r="D35" s="2160"/>
      <c r="F35" s="2187"/>
      <c r="G35" s="2187"/>
      <c r="H35" s="2187"/>
      <c r="I35" s="2187"/>
      <c r="J35" s="2187"/>
      <c r="K35" s="2187"/>
      <c r="L35" s="2187"/>
      <c r="M35" s="2187"/>
      <c r="N35" s="2187"/>
      <c r="O35" s="2187"/>
    </row>
  </sheetData>
  <mergeCells count="4">
    <mergeCell ref="B3:B8"/>
    <mergeCell ref="C3:C8"/>
    <mergeCell ref="D3:D8"/>
    <mergeCell ref="A31:D31"/>
  </mergeCells>
  <pageMargins left="0.75" right="0.75" top="0.75" bottom="0.75" header="0.3" footer="0"/>
  <pageSetup paperSize="9" scale="9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C8788-B837-477E-B616-F24AEC7B551B}">
  <sheetPr>
    <pageSetUpPr fitToPage="1"/>
  </sheetPr>
  <dimension ref="A1:O271"/>
  <sheetViews>
    <sheetView zoomScaleNormal="100" zoomScaleSheetLayoutView="100" workbookViewId="0">
      <pane xSplit="1" ySplit="6" topLeftCell="B262" activePane="bottomRight" state="frozen"/>
      <selection activeCell="O38" sqref="O38"/>
      <selection pane="topRight" activeCell="O38" sqref="O38"/>
      <selection pane="bottomLeft" activeCell="O38" sqref="O38"/>
      <selection pane="bottomRight"/>
    </sheetView>
  </sheetViews>
  <sheetFormatPr defaultColWidth="9.140625" defaultRowHeight="17.25" x14ac:dyDescent="0.25"/>
  <cols>
    <col min="1" max="1" width="18.7109375" style="715" customWidth="1"/>
    <col min="2" max="2" width="10.5703125" style="740" bestFit="1" customWidth="1"/>
    <col min="3" max="3" width="11.28515625" style="740" bestFit="1" customWidth="1"/>
    <col min="4" max="4" width="8.42578125" style="740" bestFit="1" customWidth="1"/>
    <col min="5" max="5" width="12.140625" style="740" customWidth="1"/>
    <col min="6" max="7" width="14.42578125" style="740" customWidth="1"/>
    <col min="8" max="8" width="5.140625" style="740" hidden="1" customWidth="1"/>
    <col min="9" max="9" width="4.5703125" style="740" customWidth="1"/>
    <col min="10" max="10" width="9.140625" style="740"/>
    <col min="11" max="11" width="5.85546875" style="740" customWidth="1"/>
    <col min="12" max="12" width="7.28515625" style="740" customWidth="1"/>
    <col min="13" max="16384" width="9.140625" style="740"/>
  </cols>
  <sheetData>
    <row r="1" spans="1:14" ht="18.75" customHeight="1" x14ac:dyDescent="0.25">
      <c r="A1" s="394" t="s">
        <v>3649</v>
      </c>
      <c r="B1" s="2202"/>
      <c r="C1" s="2202"/>
      <c r="D1" s="2202"/>
      <c r="E1" s="2202"/>
      <c r="F1" s="2202"/>
      <c r="G1" s="2202"/>
    </row>
    <row r="2" spans="1:14" ht="9" customHeight="1" thickBot="1" x14ac:dyDescent="0.3">
      <c r="A2" s="394"/>
      <c r="I2" s="740" t="s">
        <v>3263</v>
      </c>
    </row>
    <row r="3" spans="1:14" ht="20.100000000000001" customHeight="1" thickTop="1" x14ac:dyDescent="0.25">
      <c r="A3" s="3843" t="s">
        <v>22</v>
      </c>
      <c r="B3" s="3846" t="s">
        <v>3650</v>
      </c>
      <c r="C3" s="3783"/>
      <c r="D3" s="3847"/>
      <c r="E3" s="2203" t="s">
        <v>3651</v>
      </c>
      <c r="F3" s="2203" t="s">
        <v>3652</v>
      </c>
      <c r="G3" s="2204" t="s">
        <v>3653</v>
      </c>
      <c r="H3" s="2205" t="s">
        <v>3654</v>
      </c>
      <c r="I3" s="740" t="s">
        <v>3263</v>
      </c>
    </row>
    <row r="4" spans="1:14" ht="20.100000000000001" customHeight="1" thickBot="1" x14ac:dyDescent="0.3">
      <c r="A4" s="3844"/>
      <c r="B4" s="3848"/>
      <c r="C4" s="3849"/>
      <c r="D4" s="3850"/>
      <c r="E4" s="1389" t="s">
        <v>3655</v>
      </c>
      <c r="F4" s="1389" t="s">
        <v>3656</v>
      </c>
      <c r="G4" s="1391" t="s">
        <v>3657</v>
      </c>
      <c r="H4" s="2206" t="s">
        <v>3658</v>
      </c>
    </row>
    <row r="5" spans="1:14" ht="20.100000000000001" customHeight="1" thickBot="1" x14ac:dyDescent="0.3">
      <c r="A5" s="3844"/>
      <c r="B5" s="2207" t="s">
        <v>3659</v>
      </c>
      <c r="C5" s="2208" t="s">
        <v>3660</v>
      </c>
      <c r="D5" s="2209" t="s">
        <v>247</v>
      </c>
      <c r="E5" s="1394"/>
      <c r="F5" s="1394" t="s">
        <v>3661</v>
      </c>
      <c r="G5" s="1396" t="s">
        <v>3662</v>
      </c>
      <c r="H5" s="2210"/>
    </row>
    <row r="6" spans="1:14" ht="20.100000000000001" customHeight="1" thickBot="1" x14ac:dyDescent="0.3">
      <c r="A6" s="3845"/>
      <c r="B6" s="3851" t="s">
        <v>29</v>
      </c>
      <c r="C6" s="3852"/>
      <c r="D6" s="3852"/>
      <c r="E6" s="3853"/>
      <c r="F6" s="3854" t="s">
        <v>857</v>
      </c>
      <c r="G6" s="3855"/>
      <c r="H6" s="2211"/>
    </row>
    <row r="7" spans="1:14" ht="20.100000000000001" customHeight="1" thickTop="1" x14ac:dyDescent="0.25">
      <c r="A7" s="2212">
        <v>44256</v>
      </c>
      <c r="B7" s="2213"/>
      <c r="C7" s="2214"/>
      <c r="D7" s="2214"/>
      <c r="E7" s="2214"/>
      <c r="F7" s="2215"/>
      <c r="G7" s="2216"/>
      <c r="H7" s="2217"/>
    </row>
    <row r="8" spans="1:14" ht="20.100000000000001" customHeight="1" x14ac:dyDescent="0.3">
      <c r="A8" s="2218" t="s">
        <v>3663</v>
      </c>
      <c r="B8" s="2219">
        <v>70</v>
      </c>
      <c r="C8" s="2069">
        <v>70</v>
      </c>
      <c r="D8" s="2069">
        <v>70</v>
      </c>
      <c r="E8" s="2069">
        <v>70</v>
      </c>
      <c r="F8" s="2220">
        <v>0.12</v>
      </c>
      <c r="G8" s="2221">
        <v>0.12</v>
      </c>
      <c r="H8" s="2222"/>
      <c r="I8" s="2223"/>
      <c r="J8" s="2224"/>
      <c r="K8" s="1375"/>
      <c r="L8" s="2225"/>
      <c r="N8" s="2226"/>
    </row>
    <row r="9" spans="1:14" ht="20.100000000000001" customHeight="1" x14ac:dyDescent="0.3">
      <c r="A9" s="2218" t="s">
        <v>3664</v>
      </c>
      <c r="B9" s="2219" t="s">
        <v>367</v>
      </c>
      <c r="C9" s="2069" t="s">
        <v>367</v>
      </c>
      <c r="D9" s="2069" t="s">
        <v>367</v>
      </c>
      <c r="E9" s="2069" t="s">
        <v>367</v>
      </c>
      <c r="F9" s="2220" t="s">
        <v>367</v>
      </c>
      <c r="G9" s="2221" t="s">
        <v>367</v>
      </c>
      <c r="H9" s="2222"/>
      <c r="I9" s="2223"/>
      <c r="J9" s="2224"/>
      <c r="K9" s="1375"/>
      <c r="L9" s="2225"/>
      <c r="N9" s="2226"/>
    </row>
    <row r="10" spans="1:14" ht="20.100000000000001" customHeight="1" x14ac:dyDescent="0.3">
      <c r="A10" s="2218" t="s">
        <v>3665</v>
      </c>
      <c r="B10" s="2219">
        <v>60</v>
      </c>
      <c r="C10" s="2069">
        <v>60</v>
      </c>
      <c r="D10" s="2069">
        <v>120</v>
      </c>
      <c r="E10" s="2069">
        <v>60</v>
      </c>
      <c r="F10" s="2220">
        <v>0.12</v>
      </c>
      <c r="G10" s="2221">
        <v>0.12</v>
      </c>
      <c r="H10" s="2222"/>
      <c r="I10" s="2223"/>
      <c r="J10" s="2224"/>
      <c r="K10" s="1375"/>
      <c r="L10" s="2225"/>
      <c r="N10" s="2226"/>
    </row>
    <row r="11" spans="1:14" ht="20.100000000000001" customHeight="1" x14ac:dyDescent="0.3">
      <c r="A11" s="2218" t="s">
        <v>3666</v>
      </c>
      <c r="B11" s="2219">
        <v>30</v>
      </c>
      <c r="C11" s="2069">
        <v>70</v>
      </c>
      <c r="D11" s="2069">
        <v>420</v>
      </c>
      <c r="E11" s="2069">
        <v>60</v>
      </c>
      <c r="F11" s="2220">
        <v>0.12</v>
      </c>
      <c r="G11" s="2221">
        <v>0.12</v>
      </c>
      <c r="H11" s="2222"/>
      <c r="I11" s="2223"/>
      <c r="J11" s="2224"/>
      <c r="K11" s="2225"/>
      <c r="L11" s="2225"/>
      <c r="N11" s="2226"/>
    </row>
    <row r="12" spans="1:14" ht="20.100000000000001" customHeight="1" x14ac:dyDescent="0.3">
      <c r="A12" s="2218" t="s">
        <v>3667</v>
      </c>
      <c r="B12" s="2219">
        <v>75</v>
      </c>
      <c r="C12" s="2069">
        <v>100</v>
      </c>
      <c r="D12" s="2069">
        <v>325</v>
      </c>
      <c r="E12" s="2220">
        <v>81.25</v>
      </c>
      <c r="F12" s="2227">
        <v>0.12</v>
      </c>
      <c r="G12" s="2228">
        <v>0.12</v>
      </c>
      <c r="H12" s="2222"/>
      <c r="I12" s="2223"/>
      <c r="J12" s="2224"/>
      <c r="K12" s="2225"/>
      <c r="L12" s="2225"/>
      <c r="N12" s="2226"/>
    </row>
    <row r="13" spans="1:14" ht="19.5" customHeight="1" thickBot="1" x14ac:dyDescent="0.35">
      <c r="A13" s="2229"/>
      <c r="B13" s="2230"/>
      <c r="C13" s="2231"/>
      <c r="D13" s="2231"/>
      <c r="E13" s="2231"/>
      <c r="F13" s="2232"/>
      <c r="G13" s="2233"/>
      <c r="H13" s="2222"/>
      <c r="I13" s="2223"/>
      <c r="J13" s="2224"/>
      <c r="K13" s="2225"/>
      <c r="L13" s="2225"/>
      <c r="N13" s="2226"/>
    </row>
    <row r="14" spans="1:14" ht="18" customHeight="1" thickTop="1" x14ac:dyDescent="0.25">
      <c r="A14" s="2234"/>
      <c r="B14" s="2219"/>
      <c r="C14" s="2069"/>
      <c r="D14" s="2069"/>
      <c r="E14" s="2069"/>
      <c r="F14" s="2227"/>
      <c r="G14" s="2228"/>
      <c r="H14" s="2222"/>
      <c r="I14" s="2235"/>
      <c r="K14" s="2236"/>
      <c r="M14" s="2236"/>
      <c r="N14" s="2226"/>
    </row>
    <row r="15" spans="1:14" ht="18" hidden="1" customHeight="1" x14ac:dyDescent="0.25">
      <c r="A15" s="2237">
        <v>36312</v>
      </c>
      <c r="B15" s="2219">
        <v>10</v>
      </c>
      <c r="C15" s="2069">
        <v>230</v>
      </c>
      <c r="D15" s="2069">
        <v>2385</v>
      </c>
      <c r="E15" s="2069">
        <v>80</v>
      </c>
      <c r="F15" s="2227" t="s">
        <v>3668</v>
      </c>
      <c r="G15" s="2228">
        <v>9.9600000000000009</v>
      </c>
      <c r="H15" s="2222">
        <v>12.61</v>
      </c>
      <c r="I15" s="2235"/>
    </row>
    <row r="16" spans="1:14" ht="18" hidden="1" customHeight="1" x14ac:dyDescent="0.25">
      <c r="A16" s="2237">
        <v>36404</v>
      </c>
      <c r="B16" s="2219">
        <v>10</v>
      </c>
      <c r="C16" s="2069">
        <v>120</v>
      </c>
      <c r="D16" s="2069">
        <v>1223</v>
      </c>
      <c r="E16" s="2069">
        <v>52.96</v>
      </c>
      <c r="F16" s="2227" t="s">
        <v>3669</v>
      </c>
      <c r="G16" s="2228">
        <v>9.5630000000000006</v>
      </c>
      <c r="H16" s="2222">
        <v>12.72</v>
      </c>
      <c r="I16" s="2235"/>
    </row>
    <row r="17" spans="1:9" ht="18" hidden="1" customHeight="1" thickBot="1" x14ac:dyDescent="0.3">
      <c r="A17" s="2237">
        <v>36495</v>
      </c>
      <c r="B17" s="2219">
        <v>85</v>
      </c>
      <c r="C17" s="2069">
        <v>500</v>
      </c>
      <c r="D17" s="2069">
        <v>6285</v>
      </c>
      <c r="E17" s="2069">
        <v>273</v>
      </c>
      <c r="F17" s="2227" t="s">
        <v>3670</v>
      </c>
      <c r="G17" s="2228">
        <v>9.67</v>
      </c>
      <c r="H17" s="2222">
        <v>12.36</v>
      </c>
      <c r="I17" s="2235"/>
    </row>
    <row r="18" spans="1:9" ht="18" hidden="1" customHeight="1" thickTop="1" x14ac:dyDescent="0.25">
      <c r="A18" s="2238">
        <v>36586</v>
      </c>
      <c r="B18" s="2219">
        <v>10</v>
      </c>
      <c r="C18" s="2069">
        <v>255</v>
      </c>
      <c r="D18" s="2069">
        <v>3163.2</v>
      </c>
      <c r="E18" s="2069">
        <v>102</v>
      </c>
      <c r="F18" s="2227" t="s">
        <v>1112</v>
      </c>
      <c r="G18" s="2228">
        <v>9.1199999999999992</v>
      </c>
      <c r="H18" s="2222">
        <v>11.71</v>
      </c>
      <c r="I18" s="2235"/>
    </row>
    <row r="19" spans="1:9" ht="18" hidden="1" customHeight="1" x14ac:dyDescent="0.25">
      <c r="A19" s="2237">
        <v>36678</v>
      </c>
      <c r="B19" s="2219">
        <v>20</v>
      </c>
      <c r="C19" s="2069">
        <v>600</v>
      </c>
      <c r="D19" s="2069">
        <v>3421</v>
      </c>
      <c r="E19" s="2069">
        <v>118</v>
      </c>
      <c r="F19" s="2227" t="s">
        <v>1286</v>
      </c>
      <c r="G19" s="2228">
        <v>7.27</v>
      </c>
      <c r="H19" s="2222">
        <v>10.039999999999999</v>
      </c>
      <c r="I19" s="2235"/>
    </row>
    <row r="20" spans="1:9" ht="18" hidden="1" customHeight="1" x14ac:dyDescent="0.25">
      <c r="A20" s="2237">
        <v>36708</v>
      </c>
      <c r="B20" s="2219">
        <v>10</v>
      </c>
      <c r="C20" s="2069">
        <v>830</v>
      </c>
      <c r="D20" s="2069">
        <v>6813</v>
      </c>
      <c r="E20" s="2069">
        <v>243</v>
      </c>
      <c r="F20" s="2227" t="s">
        <v>2923</v>
      </c>
      <c r="G20" s="2228">
        <v>7.46</v>
      </c>
      <c r="H20" s="2222">
        <v>10.08</v>
      </c>
      <c r="I20" s="2235"/>
    </row>
    <row r="21" spans="1:9" ht="18" hidden="1" customHeight="1" x14ac:dyDescent="0.25">
      <c r="A21" s="2237">
        <v>36739</v>
      </c>
      <c r="B21" s="2219">
        <v>25</v>
      </c>
      <c r="C21" s="2069">
        <v>460</v>
      </c>
      <c r="D21" s="2069">
        <v>6528</v>
      </c>
      <c r="E21" s="2069">
        <v>211</v>
      </c>
      <c r="F21" s="2227" t="s">
        <v>993</v>
      </c>
      <c r="G21" s="2228">
        <v>7.03</v>
      </c>
      <c r="H21" s="2222">
        <v>10.32</v>
      </c>
      <c r="I21" s="2235"/>
    </row>
    <row r="22" spans="1:9" ht="18" hidden="1" customHeight="1" x14ac:dyDescent="0.25">
      <c r="A22" s="2237">
        <v>36770</v>
      </c>
      <c r="B22" s="2219">
        <v>30</v>
      </c>
      <c r="C22" s="2069">
        <v>168</v>
      </c>
      <c r="D22" s="2069">
        <v>2859</v>
      </c>
      <c r="E22" s="2069">
        <v>95</v>
      </c>
      <c r="F22" s="2227" t="s">
        <v>3671</v>
      </c>
      <c r="G22" s="2228">
        <v>7.13</v>
      </c>
      <c r="H22" s="2222">
        <v>9.9550000000000001</v>
      </c>
      <c r="I22" s="2235"/>
    </row>
    <row r="23" spans="1:9" ht="18" hidden="1" customHeight="1" x14ac:dyDescent="0.25">
      <c r="A23" s="2237">
        <v>36800</v>
      </c>
      <c r="B23" s="2219">
        <v>30</v>
      </c>
      <c r="C23" s="2069">
        <v>270</v>
      </c>
      <c r="D23" s="2069">
        <v>3581</v>
      </c>
      <c r="E23" s="2069">
        <v>138</v>
      </c>
      <c r="F23" s="2227" t="s">
        <v>1179</v>
      </c>
      <c r="G23" s="2228">
        <v>7.48</v>
      </c>
      <c r="H23" s="2222">
        <v>10.16</v>
      </c>
      <c r="I23" s="2235"/>
    </row>
    <row r="24" spans="1:9" ht="18" hidden="1" customHeight="1" x14ac:dyDescent="0.25">
      <c r="A24" s="2237">
        <v>36831</v>
      </c>
      <c r="B24" s="2219">
        <v>40</v>
      </c>
      <c r="C24" s="2069">
        <v>201</v>
      </c>
      <c r="D24" s="2069">
        <v>2859</v>
      </c>
      <c r="E24" s="2069">
        <v>95</v>
      </c>
      <c r="F24" s="2227" t="s">
        <v>945</v>
      </c>
      <c r="G24" s="2228">
        <v>7.98</v>
      </c>
      <c r="H24" s="2222">
        <v>10.77</v>
      </c>
      <c r="I24" s="2235"/>
    </row>
    <row r="25" spans="1:9" ht="18" hidden="1" customHeight="1" x14ac:dyDescent="0.25">
      <c r="A25" s="2237">
        <v>36861</v>
      </c>
      <c r="B25" s="2219">
        <v>16</v>
      </c>
      <c r="C25" s="2069">
        <v>398</v>
      </c>
      <c r="D25" s="2069">
        <v>5734</v>
      </c>
      <c r="E25" s="2069">
        <v>185</v>
      </c>
      <c r="F25" s="2227" t="s">
        <v>1067</v>
      </c>
      <c r="G25" s="2228">
        <v>7.96</v>
      </c>
      <c r="H25" s="2222">
        <v>11.29</v>
      </c>
      <c r="I25" s="2235"/>
    </row>
    <row r="26" spans="1:9" ht="18" hidden="1" customHeight="1" x14ac:dyDescent="0.25">
      <c r="A26" s="2237">
        <v>36892</v>
      </c>
      <c r="B26" s="2219">
        <v>10</v>
      </c>
      <c r="C26" s="2069">
        <v>590</v>
      </c>
      <c r="D26" s="2069">
        <v>4252</v>
      </c>
      <c r="E26" s="2069">
        <v>185</v>
      </c>
      <c r="F26" s="2227" t="s">
        <v>1121</v>
      </c>
      <c r="G26" s="2228">
        <v>6.8</v>
      </c>
      <c r="H26" s="2222">
        <v>11.05</v>
      </c>
      <c r="I26" s="2235"/>
    </row>
    <row r="27" spans="1:9" ht="18" hidden="1" customHeight="1" x14ac:dyDescent="0.25">
      <c r="A27" s="2237">
        <v>36923</v>
      </c>
      <c r="B27" s="2219">
        <v>30</v>
      </c>
      <c r="C27" s="2069">
        <v>594</v>
      </c>
      <c r="D27" s="2069">
        <v>4815</v>
      </c>
      <c r="E27" s="2069">
        <v>172</v>
      </c>
      <c r="F27" s="2227" t="s">
        <v>3672</v>
      </c>
      <c r="G27" s="2228">
        <v>7.2584999999999997</v>
      </c>
      <c r="H27" s="2222">
        <v>11.2</v>
      </c>
      <c r="I27" s="2235"/>
    </row>
    <row r="28" spans="1:9" ht="18" hidden="1" customHeight="1" x14ac:dyDescent="0.25">
      <c r="A28" s="2237">
        <v>36951</v>
      </c>
      <c r="B28" s="2219">
        <v>40</v>
      </c>
      <c r="C28" s="2069">
        <v>410</v>
      </c>
      <c r="D28" s="2069">
        <v>4583</v>
      </c>
      <c r="E28" s="2069">
        <v>148</v>
      </c>
      <c r="F28" s="2227" t="s">
        <v>3039</v>
      </c>
      <c r="G28" s="2228">
        <v>7.5</v>
      </c>
      <c r="H28" s="2222">
        <v>10.67</v>
      </c>
      <c r="I28" s="2235"/>
    </row>
    <row r="29" spans="1:9" ht="18" hidden="1" customHeight="1" x14ac:dyDescent="0.25">
      <c r="A29" s="2237">
        <v>36982</v>
      </c>
      <c r="B29" s="2219">
        <v>50</v>
      </c>
      <c r="C29" s="2069">
        <v>560</v>
      </c>
      <c r="D29" s="2069">
        <v>8724</v>
      </c>
      <c r="E29" s="2069">
        <v>291</v>
      </c>
      <c r="F29" s="2227" t="s">
        <v>948</v>
      </c>
      <c r="G29" s="2228">
        <v>7.8</v>
      </c>
      <c r="H29" s="2222">
        <v>11.01</v>
      </c>
      <c r="I29" s="2235"/>
    </row>
    <row r="30" spans="1:9" ht="18" hidden="1" customHeight="1" x14ac:dyDescent="0.25">
      <c r="A30" s="2237">
        <v>37012</v>
      </c>
      <c r="B30" s="2219">
        <v>80</v>
      </c>
      <c r="C30" s="2069">
        <v>435</v>
      </c>
      <c r="D30" s="2069">
        <v>5942</v>
      </c>
      <c r="E30" s="2069">
        <v>192</v>
      </c>
      <c r="F30" s="2227" t="s">
        <v>3016</v>
      </c>
      <c r="G30" s="2228">
        <v>8.43</v>
      </c>
      <c r="H30" s="2222">
        <v>11.53</v>
      </c>
      <c r="I30" s="2235"/>
    </row>
    <row r="31" spans="1:9" ht="18" hidden="1" customHeight="1" x14ac:dyDescent="0.25">
      <c r="A31" s="2237">
        <v>37043</v>
      </c>
      <c r="B31" s="2219">
        <v>10</v>
      </c>
      <c r="C31" s="2069">
        <v>570</v>
      </c>
      <c r="D31" s="2069">
        <v>5355</v>
      </c>
      <c r="E31" s="2069">
        <v>178.5</v>
      </c>
      <c r="F31" s="2227" t="s">
        <v>3673</v>
      </c>
      <c r="G31" s="2228">
        <v>7.29</v>
      </c>
      <c r="H31" s="2222">
        <v>11.12</v>
      </c>
      <c r="I31" s="2235"/>
    </row>
    <row r="32" spans="1:9" ht="18" hidden="1" customHeight="1" x14ac:dyDescent="0.25">
      <c r="A32" s="2237">
        <v>37073</v>
      </c>
      <c r="B32" s="2219">
        <v>50</v>
      </c>
      <c r="C32" s="2069">
        <v>570</v>
      </c>
      <c r="D32" s="2069">
        <v>6170</v>
      </c>
      <c r="E32" s="2069">
        <v>199</v>
      </c>
      <c r="F32" s="2227" t="s">
        <v>3671</v>
      </c>
      <c r="G32" s="2228">
        <v>7.18</v>
      </c>
      <c r="H32" s="2222">
        <v>11.03</v>
      </c>
      <c r="I32" s="2235"/>
    </row>
    <row r="33" spans="1:9" ht="18" hidden="1" customHeight="1" x14ac:dyDescent="0.25">
      <c r="A33" s="2237">
        <v>37104</v>
      </c>
      <c r="B33" s="2219">
        <v>35</v>
      </c>
      <c r="C33" s="2069">
        <v>482</v>
      </c>
      <c r="D33" s="2069">
        <v>4954</v>
      </c>
      <c r="E33" s="2069">
        <v>160</v>
      </c>
      <c r="F33" s="2227" t="s">
        <v>3053</v>
      </c>
      <c r="G33" s="2228">
        <v>7.28</v>
      </c>
      <c r="H33" s="2222">
        <v>10.51</v>
      </c>
      <c r="I33" s="2235"/>
    </row>
    <row r="34" spans="1:9" ht="18" hidden="1" customHeight="1" x14ac:dyDescent="0.25">
      <c r="A34" s="2237">
        <v>37135</v>
      </c>
      <c r="B34" s="2219">
        <v>3</v>
      </c>
      <c r="C34" s="2069">
        <v>333</v>
      </c>
      <c r="D34" s="2069">
        <v>4828</v>
      </c>
      <c r="E34" s="2069">
        <v>161</v>
      </c>
      <c r="F34" s="2227" t="s">
        <v>3674</v>
      </c>
      <c r="G34" s="2228">
        <v>7.13</v>
      </c>
      <c r="H34" s="2222">
        <v>10.14</v>
      </c>
      <c r="I34" s="2235"/>
    </row>
    <row r="35" spans="1:9" ht="18" hidden="1" customHeight="1" x14ac:dyDescent="0.25">
      <c r="A35" s="2237">
        <v>37165</v>
      </c>
      <c r="B35" s="2219">
        <v>115</v>
      </c>
      <c r="C35" s="2069">
        <v>615</v>
      </c>
      <c r="D35" s="2069">
        <v>9010</v>
      </c>
      <c r="E35" s="2069">
        <v>291</v>
      </c>
      <c r="F35" s="2227" t="s">
        <v>3675</v>
      </c>
      <c r="G35" s="2228">
        <v>7.12</v>
      </c>
      <c r="H35" s="2222">
        <v>10.36</v>
      </c>
      <c r="I35" s="2235"/>
    </row>
    <row r="36" spans="1:9" ht="18" hidden="1" customHeight="1" x14ac:dyDescent="0.25">
      <c r="A36" s="2237">
        <v>37196</v>
      </c>
      <c r="B36" s="2219">
        <v>50</v>
      </c>
      <c r="C36" s="2069">
        <v>720</v>
      </c>
      <c r="D36" s="2069">
        <v>7487</v>
      </c>
      <c r="E36" s="2069">
        <v>267</v>
      </c>
      <c r="F36" s="2227" t="s">
        <v>2313</v>
      </c>
      <c r="G36" s="2228">
        <v>6.86</v>
      </c>
      <c r="H36" s="2222">
        <v>9.89</v>
      </c>
      <c r="I36" s="2235"/>
    </row>
    <row r="37" spans="1:9" ht="18" hidden="1" customHeight="1" x14ac:dyDescent="0.25">
      <c r="A37" s="2237">
        <v>37226</v>
      </c>
      <c r="B37" s="2219">
        <v>30</v>
      </c>
      <c r="C37" s="2069">
        <v>895</v>
      </c>
      <c r="D37" s="2069">
        <v>9060</v>
      </c>
      <c r="E37" s="2069">
        <v>292</v>
      </c>
      <c r="F37" s="2227" t="s">
        <v>1005</v>
      </c>
      <c r="G37" s="2228">
        <v>6.95</v>
      </c>
      <c r="H37" s="2222">
        <v>10.27</v>
      </c>
      <c r="I37" s="2235"/>
    </row>
    <row r="38" spans="1:9" ht="18" hidden="1" customHeight="1" x14ac:dyDescent="0.25">
      <c r="A38" s="2237">
        <v>37257</v>
      </c>
      <c r="B38" s="2219">
        <v>5</v>
      </c>
      <c r="C38" s="2069">
        <v>310</v>
      </c>
      <c r="D38" s="2069">
        <v>3355</v>
      </c>
      <c r="E38" s="2069">
        <v>116</v>
      </c>
      <c r="F38" s="2227" t="s">
        <v>3676</v>
      </c>
      <c r="G38" s="2228">
        <v>6.69</v>
      </c>
      <c r="H38" s="2222">
        <v>10.039999999999999</v>
      </c>
      <c r="I38" s="2235"/>
    </row>
    <row r="39" spans="1:9" ht="18" hidden="1" customHeight="1" x14ac:dyDescent="0.25">
      <c r="A39" s="2237">
        <v>37288</v>
      </c>
      <c r="B39" s="2219">
        <v>10</v>
      </c>
      <c r="C39" s="2069">
        <v>640</v>
      </c>
      <c r="D39" s="2069">
        <v>6100</v>
      </c>
      <c r="E39" s="2069">
        <v>218</v>
      </c>
      <c r="F39" s="2227" t="s">
        <v>3677</v>
      </c>
      <c r="G39" s="2228">
        <v>6.22</v>
      </c>
      <c r="H39" s="2222"/>
      <c r="I39" s="2235"/>
    </row>
    <row r="40" spans="1:9" ht="18" hidden="1" customHeight="1" x14ac:dyDescent="0.25">
      <c r="A40" s="2237">
        <v>37316</v>
      </c>
      <c r="B40" s="2219">
        <v>5</v>
      </c>
      <c r="C40" s="2069">
        <v>418</v>
      </c>
      <c r="D40" s="2069">
        <v>7338</v>
      </c>
      <c r="E40" s="2069">
        <v>237</v>
      </c>
      <c r="F40" s="2227" t="s">
        <v>1877</v>
      </c>
      <c r="G40" s="2228">
        <v>6.63</v>
      </c>
      <c r="H40" s="2222">
        <v>9.9</v>
      </c>
      <c r="I40" s="2235"/>
    </row>
    <row r="41" spans="1:9" ht="18" hidden="1" customHeight="1" x14ac:dyDescent="0.25">
      <c r="A41" s="2237">
        <v>37347</v>
      </c>
      <c r="B41" s="2219">
        <v>70</v>
      </c>
      <c r="C41" s="2069">
        <v>310</v>
      </c>
      <c r="D41" s="2069">
        <v>5516</v>
      </c>
      <c r="E41" s="2069">
        <v>184</v>
      </c>
      <c r="F41" s="2227" t="s">
        <v>2471</v>
      </c>
      <c r="G41" s="2228">
        <v>6.74</v>
      </c>
      <c r="H41" s="2222">
        <v>10.09</v>
      </c>
      <c r="I41" s="2235"/>
    </row>
    <row r="42" spans="1:9" ht="18" hidden="1" customHeight="1" x14ac:dyDescent="0.25">
      <c r="A42" s="2237">
        <v>37377</v>
      </c>
      <c r="B42" s="2219">
        <v>30</v>
      </c>
      <c r="C42" s="2069">
        <v>330</v>
      </c>
      <c r="D42" s="2069">
        <v>4300</v>
      </c>
      <c r="E42" s="2069">
        <v>143</v>
      </c>
      <c r="F42" s="2227" t="s">
        <v>3678</v>
      </c>
      <c r="G42" s="2228">
        <v>6.43</v>
      </c>
      <c r="H42" s="2222">
        <v>10.02</v>
      </c>
      <c r="I42" s="2235"/>
    </row>
    <row r="43" spans="1:9" ht="18" hidden="1" customHeight="1" x14ac:dyDescent="0.25">
      <c r="A43" s="2237">
        <v>37408</v>
      </c>
      <c r="B43" s="2219">
        <v>10</v>
      </c>
      <c r="C43" s="2069">
        <v>390</v>
      </c>
      <c r="D43" s="2069">
        <v>2970</v>
      </c>
      <c r="E43" s="2069">
        <v>149</v>
      </c>
      <c r="F43" s="2227" t="s">
        <v>3679</v>
      </c>
      <c r="G43" s="2228">
        <v>6.5</v>
      </c>
      <c r="H43" s="2222">
        <v>9.92</v>
      </c>
      <c r="I43" s="2235"/>
    </row>
    <row r="44" spans="1:9" ht="18" hidden="1" customHeight="1" x14ac:dyDescent="0.25">
      <c r="A44" s="2237">
        <v>37438</v>
      </c>
      <c r="B44" s="2219">
        <v>10</v>
      </c>
      <c r="C44" s="2069">
        <v>735</v>
      </c>
      <c r="D44" s="2069">
        <v>7661</v>
      </c>
      <c r="E44" s="2069">
        <v>255</v>
      </c>
      <c r="F44" s="2227" t="s">
        <v>3680</v>
      </c>
      <c r="G44" s="2228">
        <v>5.73</v>
      </c>
      <c r="H44" s="2222">
        <v>9.89</v>
      </c>
      <c r="I44" s="2235"/>
    </row>
    <row r="45" spans="1:9" ht="18" hidden="1" customHeight="1" x14ac:dyDescent="0.25">
      <c r="A45" s="2237">
        <v>37469</v>
      </c>
      <c r="B45" s="2219">
        <v>10</v>
      </c>
      <c r="C45" s="2069">
        <v>455</v>
      </c>
      <c r="D45" s="2069">
        <v>8185</v>
      </c>
      <c r="E45" s="2069">
        <v>264</v>
      </c>
      <c r="F45" s="2227" t="s">
        <v>3681</v>
      </c>
      <c r="G45" s="2228">
        <v>7.37</v>
      </c>
      <c r="H45" s="2222">
        <v>9.73</v>
      </c>
    </row>
    <row r="46" spans="1:9" ht="18" hidden="1" customHeight="1" x14ac:dyDescent="0.25">
      <c r="A46" s="2237">
        <v>37500</v>
      </c>
      <c r="B46" s="2219">
        <v>205</v>
      </c>
      <c r="C46" s="2069">
        <v>627</v>
      </c>
      <c r="D46" s="2069">
        <v>9421</v>
      </c>
      <c r="E46" s="2069">
        <v>314</v>
      </c>
      <c r="F46" s="2227" t="s">
        <v>3682</v>
      </c>
      <c r="G46" s="2228">
        <v>7.74</v>
      </c>
      <c r="H46" s="2222">
        <v>9.65</v>
      </c>
    </row>
    <row r="47" spans="1:9" ht="18" hidden="1" customHeight="1" x14ac:dyDescent="0.25">
      <c r="A47" s="2237">
        <v>37530</v>
      </c>
      <c r="B47" s="2219">
        <v>250</v>
      </c>
      <c r="C47" s="2069">
        <v>812</v>
      </c>
      <c r="D47" s="2069">
        <v>17979</v>
      </c>
      <c r="E47" s="2069">
        <v>580</v>
      </c>
      <c r="F47" s="2227" t="s">
        <v>3681</v>
      </c>
      <c r="G47" s="2228">
        <v>7.67</v>
      </c>
      <c r="H47" s="2222">
        <v>10.07</v>
      </c>
    </row>
    <row r="48" spans="1:9" ht="18" hidden="1" customHeight="1" x14ac:dyDescent="0.25">
      <c r="A48" s="2237">
        <v>37561</v>
      </c>
      <c r="B48" s="2219">
        <v>20</v>
      </c>
      <c r="C48" s="2069">
        <v>695</v>
      </c>
      <c r="D48" s="2069">
        <v>6205</v>
      </c>
      <c r="E48" s="2069">
        <v>270</v>
      </c>
      <c r="F48" s="2227" t="s">
        <v>3682</v>
      </c>
      <c r="G48" s="2228">
        <v>7.42</v>
      </c>
      <c r="H48" s="2222">
        <v>9.59</v>
      </c>
    </row>
    <row r="49" spans="1:8" ht="18" hidden="1" customHeight="1" x14ac:dyDescent="0.25">
      <c r="A49" s="2237">
        <v>37591</v>
      </c>
      <c r="B49" s="2219">
        <v>10</v>
      </c>
      <c r="C49" s="2069">
        <v>235</v>
      </c>
      <c r="D49" s="2069">
        <v>2869</v>
      </c>
      <c r="E49" s="2069">
        <v>125</v>
      </c>
      <c r="F49" s="2227" t="s">
        <v>3683</v>
      </c>
      <c r="G49" s="2228">
        <v>4.92</v>
      </c>
      <c r="H49" s="2222">
        <v>9.17</v>
      </c>
    </row>
    <row r="50" spans="1:8" ht="18" hidden="1" customHeight="1" x14ac:dyDescent="0.25">
      <c r="A50" s="2237">
        <v>37622</v>
      </c>
      <c r="B50" s="2219">
        <v>90</v>
      </c>
      <c r="C50" s="2069">
        <v>425</v>
      </c>
      <c r="D50" s="2069">
        <v>4318</v>
      </c>
      <c r="E50" s="2069">
        <v>254</v>
      </c>
      <c r="F50" s="2227" t="s">
        <v>3684</v>
      </c>
      <c r="G50" s="2228">
        <v>3.72</v>
      </c>
      <c r="H50" s="2222">
        <v>9.0399999999999991</v>
      </c>
    </row>
    <row r="51" spans="1:8" ht="18" hidden="1" customHeight="1" x14ac:dyDescent="0.25">
      <c r="A51" s="2237">
        <v>37653</v>
      </c>
      <c r="B51" s="2219">
        <v>15</v>
      </c>
      <c r="C51" s="2069">
        <v>545</v>
      </c>
      <c r="D51" s="2069">
        <v>6869</v>
      </c>
      <c r="E51" s="2069">
        <v>275</v>
      </c>
      <c r="F51" s="2227" t="s">
        <v>2957</v>
      </c>
      <c r="G51" s="2228">
        <v>4.75</v>
      </c>
      <c r="H51" s="2222">
        <v>8.59</v>
      </c>
    </row>
    <row r="52" spans="1:8" ht="18" hidden="1" customHeight="1" x14ac:dyDescent="0.25">
      <c r="A52" s="2237">
        <v>37681</v>
      </c>
      <c r="B52" s="2219">
        <v>30</v>
      </c>
      <c r="C52" s="2069">
        <v>200</v>
      </c>
      <c r="D52" s="2069">
        <v>2485</v>
      </c>
      <c r="E52" s="2069">
        <v>124</v>
      </c>
      <c r="F52" s="2227" t="s">
        <v>2078</v>
      </c>
      <c r="G52" s="2228">
        <v>3.64</v>
      </c>
      <c r="H52" s="2222">
        <v>8.5500000000000007</v>
      </c>
    </row>
    <row r="53" spans="1:8" ht="18" hidden="1" customHeight="1" x14ac:dyDescent="0.25">
      <c r="A53" s="2237">
        <v>37712</v>
      </c>
      <c r="B53" s="2219">
        <v>5</v>
      </c>
      <c r="C53" s="2069">
        <v>530</v>
      </c>
      <c r="D53" s="2069">
        <v>4181</v>
      </c>
      <c r="E53" s="2069">
        <v>144</v>
      </c>
      <c r="F53" s="2227" t="s">
        <v>3685</v>
      </c>
      <c r="G53" s="2228">
        <v>3.66</v>
      </c>
      <c r="H53" s="2222">
        <v>8.5073333333333316</v>
      </c>
    </row>
    <row r="54" spans="1:8" ht="18" hidden="1" customHeight="1" x14ac:dyDescent="0.25">
      <c r="A54" s="2237">
        <v>37742</v>
      </c>
      <c r="B54" s="2219">
        <v>10</v>
      </c>
      <c r="C54" s="2069">
        <v>565</v>
      </c>
      <c r="D54" s="2069">
        <v>6318</v>
      </c>
      <c r="E54" s="2069">
        <v>218</v>
      </c>
      <c r="F54" s="2227" t="s">
        <v>3686</v>
      </c>
      <c r="G54" s="2228">
        <v>4.12</v>
      </c>
      <c r="H54" s="2222">
        <v>8.3699999999999992</v>
      </c>
    </row>
    <row r="55" spans="1:8" ht="18" hidden="1" customHeight="1" x14ac:dyDescent="0.25">
      <c r="A55" s="2237">
        <v>37773</v>
      </c>
      <c r="B55" s="2219">
        <v>28</v>
      </c>
      <c r="C55" s="2069">
        <v>275</v>
      </c>
      <c r="D55" s="2069">
        <v>2768</v>
      </c>
      <c r="E55" s="2069">
        <v>115</v>
      </c>
      <c r="F55" s="2227" t="s">
        <v>2957</v>
      </c>
      <c r="G55" s="2228">
        <v>4.45</v>
      </c>
      <c r="H55" s="2222">
        <v>8.3699999999999992</v>
      </c>
    </row>
    <row r="56" spans="1:8" ht="18" hidden="1" customHeight="1" x14ac:dyDescent="0.25">
      <c r="A56" s="2237">
        <v>37803</v>
      </c>
      <c r="B56" s="2219">
        <v>20</v>
      </c>
      <c r="C56" s="2069">
        <v>975</v>
      </c>
      <c r="D56" s="2069">
        <v>12795</v>
      </c>
      <c r="E56" s="2069">
        <v>413</v>
      </c>
      <c r="F56" s="2227" t="s">
        <v>3687</v>
      </c>
      <c r="G56" s="2228">
        <v>4.08</v>
      </c>
      <c r="H56" s="2222">
        <v>8.33</v>
      </c>
    </row>
    <row r="57" spans="1:8" ht="18" hidden="1" customHeight="1" x14ac:dyDescent="0.25">
      <c r="A57" s="2237">
        <v>37834</v>
      </c>
      <c r="B57" s="2219">
        <v>110</v>
      </c>
      <c r="C57" s="2069">
        <v>595</v>
      </c>
      <c r="D57" s="2069">
        <v>5646</v>
      </c>
      <c r="E57" s="2069">
        <v>268.85000000000002</v>
      </c>
      <c r="F57" s="2227" t="s">
        <v>3688</v>
      </c>
      <c r="G57" s="2228">
        <v>3.89</v>
      </c>
      <c r="H57" s="2222">
        <v>8.42</v>
      </c>
    </row>
    <row r="58" spans="1:8" ht="18" hidden="1" customHeight="1" x14ac:dyDescent="0.25">
      <c r="A58" s="2237">
        <v>37865</v>
      </c>
      <c r="B58" s="2219">
        <v>20</v>
      </c>
      <c r="C58" s="2069">
        <v>130</v>
      </c>
      <c r="D58" s="2069">
        <v>668</v>
      </c>
      <c r="E58" s="2069">
        <v>67</v>
      </c>
      <c r="F58" s="2227" t="s">
        <v>1046</v>
      </c>
      <c r="G58" s="2228">
        <v>2.78</v>
      </c>
      <c r="H58" s="2222">
        <v>8.2799999999999994</v>
      </c>
    </row>
    <row r="59" spans="1:8" ht="18" hidden="1" customHeight="1" x14ac:dyDescent="0.25">
      <c r="A59" s="2237">
        <v>37895</v>
      </c>
      <c r="B59" s="2219">
        <v>10</v>
      </c>
      <c r="C59" s="2069">
        <v>552</v>
      </c>
      <c r="D59" s="2069">
        <v>3155</v>
      </c>
      <c r="E59" s="2069">
        <v>186</v>
      </c>
      <c r="F59" s="2227" t="s">
        <v>1239</v>
      </c>
      <c r="G59" s="2228">
        <v>1.96</v>
      </c>
      <c r="H59" s="2222">
        <v>7.83</v>
      </c>
    </row>
    <row r="60" spans="1:8" ht="18" hidden="1" customHeight="1" x14ac:dyDescent="0.25">
      <c r="A60" s="2237">
        <v>37926</v>
      </c>
      <c r="B60" s="2219">
        <v>10</v>
      </c>
      <c r="C60" s="2069">
        <v>431</v>
      </c>
      <c r="D60" s="2069">
        <v>2211</v>
      </c>
      <c r="E60" s="2069">
        <v>130</v>
      </c>
      <c r="F60" s="2227" t="s">
        <v>3689</v>
      </c>
      <c r="G60" s="2228">
        <v>1.26</v>
      </c>
      <c r="H60" s="2222">
        <v>7.806</v>
      </c>
    </row>
    <row r="61" spans="1:8" ht="18" hidden="1" customHeight="1" x14ac:dyDescent="0.25">
      <c r="A61" s="2237">
        <v>37956</v>
      </c>
      <c r="B61" s="2219">
        <v>50</v>
      </c>
      <c r="C61" s="2069">
        <v>695</v>
      </c>
      <c r="D61" s="2069">
        <v>5392</v>
      </c>
      <c r="E61" s="2069">
        <v>174</v>
      </c>
      <c r="F61" s="2227" t="s">
        <v>2147</v>
      </c>
      <c r="G61" s="2228">
        <v>1.4</v>
      </c>
      <c r="H61" s="2222">
        <v>7.35</v>
      </c>
    </row>
    <row r="62" spans="1:8" ht="18" hidden="1" customHeight="1" x14ac:dyDescent="0.25">
      <c r="A62" s="2237">
        <v>37987</v>
      </c>
      <c r="B62" s="2219">
        <v>1</v>
      </c>
      <c r="C62" s="2069">
        <v>695</v>
      </c>
      <c r="D62" s="2069">
        <v>5670</v>
      </c>
      <c r="E62" s="2069">
        <v>247</v>
      </c>
      <c r="F62" s="2227" t="s">
        <v>2147</v>
      </c>
      <c r="G62" s="2228">
        <v>1.27</v>
      </c>
      <c r="H62" s="2222">
        <v>7.1</v>
      </c>
    </row>
    <row r="63" spans="1:8" ht="18" hidden="1" customHeight="1" x14ac:dyDescent="0.25">
      <c r="A63" s="2237">
        <v>38018</v>
      </c>
      <c r="B63" s="2219">
        <v>15</v>
      </c>
      <c r="C63" s="2069">
        <v>875</v>
      </c>
      <c r="D63" s="2069">
        <v>6570</v>
      </c>
      <c r="E63" s="2069">
        <v>365</v>
      </c>
      <c r="F63" s="2227" t="s">
        <v>2071</v>
      </c>
      <c r="G63" s="2228">
        <v>1.45</v>
      </c>
      <c r="H63" s="2222">
        <v>6.3</v>
      </c>
    </row>
    <row r="64" spans="1:8" ht="18" hidden="1" customHeight="1" x14ac:dyDescent="0.25">
      <c r="A64" s="2237">
        <v>38047</v>
      </c>
      <c r="B64" s="2219">
        <v>25</v>
      </c>
      <c r="C64" s="2069">
        <v>190</v>
      </c>
      <c r="D64" s="2069">
        <v>2405</v>
      </c>
      <c r="E64" s="2069">
        <v>93</v>
      </c>
      <c r="F64" s="2227" t="s">
        <v>3690</v>
      </c>
      <c r="G64" s="2228">
        <v>1</v>
      </c>
      <c r="H64" s="2222">
        <v>5.31</v>
      </c>
    </row>
    <row r="65" spans="1:8" ht="18" hidden="1" customHeight="1" x14ac:dyDescent="0.25">
      <c r="A65" s="2237">
        <v>38078</v>
      </c>
      <c r="B65" s="2219">
        <v>10</v>
      </c>
      <c r="C65" s="2069">
        <v>695</v>
      </c>
      <c r="D65" s="2069">
        <v>4911</v>
      </c>
      <c r="E65" s="2069">
        <v>163.69999999999999</v>
      </c>
      <c r="F65" s="2227" t="s">
        <v>3691</v>
      </c>
      <c r="G65" s="2228">
        <v>1.0026999999999999</v>
      </c>
      <c r="H65" s="2222">
        <v>4.25</v>
      </c>
    </row>
    <row r="66" spans="1:8" ht="18" hidden="1" customHeight="1" x14ac:dyDescent="0.25">
      <c r="A66" s="2237">
        <v>38108</v>
      </c>
      <c r="B66" s="2219">
        <v>10</v>
      </c>
      <c r="C66" s="2069">
        <v>350</v>
      </c>
      <c r="D66" s="2069">
        <v>2915</v>
      </c>
      <c r="E66" s="2069">
        <v>101</v>
      </c>
      <c r="F66" s="2227">
        <v>1</v>
      </c>
      <c r="G66" s="2228">
        <v>1</v>
      </c>
      <c r="H66" s="2222">
        <v>3.43</v>
      </c>
    </row>
    <row r="67" spans="1:8" ht="18" hidden="1" customHeight="1" x14ac:dyDescent="0.25">
      <c r="A67" s="2237">
        <v>38139</v>
      </c>
      <c r="B67" s="2219">
        <v>40</v>
      </c>
      <c r="C67" s="2069">
        <v>1100</v>
      </c>
      <c r="D67" s="2069">
        <v>7232</v>
      </c>
      <c r="E67" s="2069">
        <v>241.1</v>
      </c>
      <c r="F67" s="2227" t="s">
        <v>3692</v>
      </c>
      <c r="G67" s="2228">
        <v>1.02</v>
      </c>
      <c r="H67" s="2222">
        <v>4.55</v>
      </c>
    </row>
    <row r="68" spans="1:8" ht="18" hidden="1" customHeight="1" x14ac:dyDescent="0.25">
      <c r="A68" s="2237">
        <v>38169</v>
      </c>
      <c r="B68" s="2219">
        <v>40</v>
      </c>
      <c r="C68" s="2069">
        <v>375</v>
      </c>
      <c r="D68" s="2069">
        <v>5978</v>
      </c>
      <c r="E68" s="2069">
        <v>193</v>
      </c>
      <c r="F68" s="2227" t="s">
        <v>2784</v>
      </c>
      <c r="G68" s="2228">
        <v>1.07</v>
      </c>
      <c r="H68" s="2222">
        <v>5.03</v>
      </c>
    </row>
    <row r="69" spans="1:8" ht="18" hidden="1" customHeight="1" x14ac:dyDescent="0.25">
      <c r="A69" s="2237">
        <v>38200</v>
      </c>
      <c r="B69" s="2219">
        <v>20</v>
      </c>
      <c r="C69" s="2069">
        <v>870</v>
      </c>
      <c r="D69" s="2069">
        <v>11835</v>
      </c>
      <c r="E69" s="2069">
        <v>438.3</v>
      </c>
      <c r="F69" s="2227" t="s">
        <v>3693</v>
      </c>
      <c r="G69" s="2228">
        <v>1</v>
      </c>
      <c r="H69" s="2222">
        <v>5.26</v>
      </c>
    </row>
    <row r="70" spans="1:8" ht="18" hidden="1" customHeight="1" x14ac:dyDescent="0.25">
      <c r="A70" s="2237">
        <v>38231</v>
      </c>
      <c r="B70" s="2219">
        <v>200</v>
      </c>
      <c r="C70" s="2069">
        <v>1170</v>
      </c>
      <c r="D70" s="2069">
        <v>11979</v>
      </c>
      <c r="E70" s="2069">
        <v>444</v>
      </c>
      <c r="F70" s="2227" t="s">
        <v>3694</v>
      </c>
      <c r="G70" s="2228">
        <v>1</v>
      </c>
      <c r="H70" s="2222">
        <v>5.38</v>
      </c>
    </row>
    <row r="71" spans="1:8" ht="18" hidden="1" customHeight="1" x14ac:dyDescent="0.25">
      <c r="A71" s="2237">
        <v>38261</v>
      </c>
      <c r="B71" s="2219">
        <v>220</v>
      </c>
      <c r="C71" s="2069">
        <v>1090</v>
      </c>
      <c r="D71" s="2069">
        <v>19154</v>
      </c>
      <c r="E71" s="2069">
        <v>617.87</v>
      </c>
      <c r="F71" s="2227" t="s">
        <v>2147</v>
      </c>
      <c r="G71" s="2228">
        <v>1.35</v>
      </c>
      <c r="H71" s="2222">
        <v>5.3606451612903223</v>
      </c>
    </row>
    <row r="72" spans="1:8" ht="18" hidden="1" customHeight="1" x14ac:dyDescent="0.25">
      <c r="A72" s="2237">
        <v>38292</v>
      </c>
      <c r="B72" s="2219">
        <v>8</v>
      </c>
      <c r="C72" s="2069">
        <v>715</v>
      </c>
      <c r="D72" s="2069">
        <v>4458</v>
      </c>
      <c r="E72" s="2069">
        <v>186</v>
      </c>
      <c r="F72" s="2227" t="s">
        <v>3695</v>
      </c>
      <c r="G72" s="2228">
        <v>3.51</v>
      </c>
      <c r="H72" s="2222">
        <v>5.64</v>
      </c>
    </row>
    <row r="73" spans="1:8" ht="18" hidden="1" customHeight="1" x14ac:dyDescent="0.25">
      <c r="A73" s="2237">
        <v>38322</v>
      </c>
      <c r="B73" s="2219">
        <v>30</v>
      </c>
      <c r="C73" s="2069">
        <v>860</v>
      </c>
      <c r="D73" s="2069">
        <v>10355</v>
      </c>
      <c r="E73" s="2069">
        <v>334.03</v>
      </c>
      <c r="F73" s="2227" t="s">
        <v>3695</v>
      </c>
      <c r="G73" s="2228">
        <v>1.69</v>
      </c>
      <c r="H73" s="2222">
        <v>5.6</v>
      </c>
    </row>
    <row r="74" spans="1:8" ht="18" hidden="1" customHeight="1" x14ac:dyDescent="0.25">
      <c r="A74" s="2237">
        <v>38353</v>
      </c>
      <c r="B74" s="2219">
        <v>15</v>
      </c>
      <c r="C74" s="2069">
        <v>553</v>
      </c>
      <c r="D74" s="2069">
        <v>7391</v>
      </c>
      <c r="E74" s="2069">
        <v>238.4</v>
      </c>
      <c r="F74" s="2227" t="s">
        <v>3696</v>
      </c>
      <c r="G74" s="2228">
        <v>1.67</v>
      </c>
      <c r="H74" s="2222">
        <v>5.5</v>
      </c>
    </row>
    <row r="75" spans="1:8" ht="18" hidden="1" customHeight="1" x14ac:dyDescent="0.25">
      <c r="A75" s="2237">
        <v>38384</v>
      </c>
      <c r="B75" s="2219">
        <v>135</v>
      </c>
      <c r="C75" s="2069">
        <v>915</v>
      </c>
      <c r="D75" s="2069">
        <v>11798.5</v>
      </c>
      <c r="E75" s="2069">
        <v>437</v>
      </c>
      <c r="F75" s="2227" t="s">
        <v>3697</v>
      </c>
      <c r="G75" s="2228">
        <v>2.08</v>
      </c>
      <c r="H75" s="2222">
        <v>5.7</v>
      </c>
    </row>
    <row r="76" spans="1:8" ht="18" hidden="1" customHeight="1" x14ac:dyDescent="0.25">
      <c r="A76" s="2237">
        <v>38412</v>
      </c>
      <c r="B76" s="2219">
        <v>93</v>
      </c>
      <c r="C76" s="2069">
        <v>468</v>
      </c>
      <c r="D76" s="2069">
        <v>7692</v>
      </c>
      <c r="E76" s="2069">
        <v>248</v>
      </c>
      <c r="F76" s="2239" t="s">
        <v>3698</v>
      </c>
      <c r="G76" s="2228">
        <v>1.89</v>
      </c>
      <c r="H76" s="2222">
        <v>6.14</v>
      </c>
    </row>
    <row r="77" spans="1:8" ht="18" hidden="1" customHeight="1" x14ac:dyDescent="0.25">
      <c r="A77" s="2237">
        <v>38443</v>
      </c>
      <c r="B77" s="2219">
        <v>5</v>
      </c>
      <c r="C77" s="2069">
        <v>665</v>
      </c>
      <c r="D77" s="2069">
        <v>6352</v>
      </c>
      <c r="E77" s="2069">
        <v>244.3</v>
      </c>
      <c r="F77" s="2239" t="s">
        <v>3699</v>
      </c>
      <c r="G77" s="2228">
        <v>1.49</v>
      </c>
      <c r="H77" s="2222">
        <v>6.01</v>
      </c>
    </row>
    <row r="78" spans="1:8" ht="18" hidden="1" customHeight="1" x14ac:dyDescent="0.25">
      <c r="A78" s="2237">
        <v>38473</v>
      </c>
      <c r="B78" s="2219">
        <v>80</v>
      </c>
      <c r="C78" s="2069">
        <v>545</v>
      </c>
      <c r="D78" s="2069">
        <v>6923</v>
      </c>
      <c r="E78" s="2069">
        <v>223.3</v>
      </c>
      <c r="F78" s="2227" t="s">
        <v>3689</v>
      </c>
      <c r="G78" s="2228">
        <v>1.43</v>
      </c>
      <c r="H78" s="2222">
        <v>6.01</v>
      </c>
    </row>
    <row r="79" spans="1:8" ht="18" hidden="1" customHeight="1" x14ac:dyDescent="0.25">
      <c r="A79" s="2237">
        <v>38504</v>
      </c>
      <c r="B79" s="2219">
        <v>10</v>
      </c>
      <c r="C79" s="2069">
        <v>465</v>
      </c>
      <c r="D79" s="2069">
        <v>5208</v>
      </c>
      <c r="E79" s="2069">
        <v>179.6</v>
      </c>
      <c r="F79" s="2227" t="s">
        <v>1053</v>
      </c>
      <c r="G79" s="2228">
        <v>1.62</v>
      </c>
      <c r="H79" s="2222">
        <v>5.98</v>
      </c>
    </row>
    <row r="80" spans="1:8" ht="18" hidden="1" customHeight="1" x14ac:dyDescent="0.25">
      <c r="A80" s="2237">
        <v>38534</v>
      </c>
      <c r="B80" s="2219">
        <v>35</v>
      </c>
      <c r="C80" s="2069">
        <v>1080</v>
      </c>
      <c r="D80" s="2069">
        <v>9733</v>
      </c>
      <c r="E80" s="2069">
        <v>361</v>
      </c>
      <c r="F80" s="2227" t="s">
        <v>3700</v>
      </c>
      <c r="G80" s="2228">
        <v>1.74</v>
      </c>
      <c r="H80" s="2222">
        <v>5.94</v>
      </c>
    </row>
    <row r="81" spans="1:15" ht="18" hidden="1" customHeight="1" x14ac:dyDescent="0.25">
      <c r="A81" s="2237">
        <v>38565</v>
      </c>
      <c r="B81" s="2219">
        <v>45</v>
      </c>
      <c r="C81" s="2069">
        <v>635</v>
      </c>
      <c r="D81" s="2069">
        <v>8734</v>
      </c>
      <c r="E81" s="2069">
        <v>281.7</v>
      </c>
      <c r="F81" s="2227" t="s">
        <v>3701</v>
      </c>
      <c r="G81" s="2228">
        <v>4.9000000000000004</v>
      </c>
      <c r="H81" s="2222">
        <v>6.22</v>
      </c>
    </row>
    <row r="82" spans="1:15" ht="18" hidden="1" customHeight="1" x14ac:dyDescent="0.25">
      <c r="A82" s="2237">
        <v>38596</v>
      </c>
      <c r="B82" s="2219">
        <v>20</v>
      </c>
      <c r="C82" s="2069">
        <v>525</v>
      </c>
      <c r="D82" s="2069">
        <v>5817</v>
      </c>
      <c r="E82" s="2069">
        <v>232.7</v>
      </c>
      <c r="F82" s="2227" t="s">
        <v>2896</v>
      </c>
      <c r="G82" s="2228">
        <v>2.98</v>
      </c>
      <c r="H82" s="2222">
        <v>6.4</v>
      </c>
    </row>
    <row r="83" spans="1:15" ht="18" hidden="1" customHeight="1" x14ac:dyDescent="0.25">
      <c r="A83" s="2237">
        <v>38626</v>
      </c>
      <c r="B83" s="2219">
        <v>140</v>
      </c>
      <c r="C83" s="2069">
        <v>965</v>
      </c>
      <c r="D83" s="2069">
        <v>14032</v>
      </c>
      <c r="E83" s="2069">
        <v>452.6</v>
      </c>
      <c r="F83" s="2227" t="s">
        <v>1074</v>
      </c>
      <c r="G83" s="2228">
        <v>2.82</v>
      </c>
      <c r="H83" s="2222">
        <v>6.38</v>
      </c>
      <c r="K83" s="2240"/>
    </row>
    <row r="84" spans="1:15" ht="18" hidden="1" customHeight="1" x14ac:dyDescent="0.25">
      <c r="A84" s="2237">
        <v>38657</v>
      </c>
      <c r="B84" s="2219">
        <v>100</v>
      </c>
      <c r="C84" s="2069">
        <v>690</v>
      </c>
      <c r="D84" s="2069">
        <v>6927</v>
      </c>
      <c r="E84" s="2069">
        <v>238.9</v>
      </c>
      <c r="F84" s="2227" t="s">
        <v>1074</v>
      </c>
      <c r="G84" s="2228">
        <v>2.89</v>
      </c>
      <c r="H84" s="2222">
        <v>6.42</v>
      </c>
    </row>
    <row r="85" spans="1:15" ht="18" hidden="1" customHeight="1" x14ac:dyDescent="0.25">
      <c r="A85" s="2237">
        <v>38687</v>
      </c>
      <c r="B85" s="2219">
        <v>40</v>
      </c>
      <c r="C85" s="2069">
        <v>1175</v>
      </c>
      <c r="D85" s="2069">
        <v>10982</v>
      </c>
      <c r="E85" s="2069">
        <v>366.1</v>
      </c>
      <c r="F85" s="2227" t="s">
        <v>2182</v>
      </c>
      <c r="G85" s="2228">
        <v>3.87</v>
      </c>
      <c r="H85" s="2222">
        <v>7.16</v>
      </c>
    </row>
    <row r="86" spans="1:15" ht="18" hidden="1" customHeight="1" x14ac:dyDescent="0.25">
      <c r="A86" s="2237">
        <v>38718</v>
      </c>
      <c r="B86" s="2219">
        <v>40</v>
      </c>
      <c r="C86" s="2069">
        <v>1175</v>
      </c>
      <c r="D86" s="2069">
        <v>11848</v>
      </c>
      <c r="E86" s="2069">
        <v>382.19</v>
      </c>
      <c r="F86" s="2227" t="s">
        <v>3702</v>
      </c>
      <c r="G86" s="2228">
        <v>5.68</v>
      </c>
      <c r="H86" s="2222">
        <v>7.53</v>
      </c>
    </row>
    <row r="87" spans="1:15" ht="18" hidden="1" customHeight="1" x14ac:dyDescent="0.25">
      <c r="A87" s="2237">
        <v>38749</v>
      </c>
      <c r="B87" s="2219">
        <v>30</v>
      </c>
      <c r="C87" s="2069">
        <v>725</v>
      </c>
      <c r="D87" s="2069">
        <v>5512</v>
      </c>
      <c r="E87" s="2069">
        <v>220</v>
      </c>
      <c r="F87" s="2227" t="s">
        <v>1191</v>
      </c>
      <c r="G87" s="2228">
        <v>3.87</v>
      </c>
      <c r="H87" s="2222">
        <v>7.44</v>
      </c>
    </row>
    <row r="88" spans="1:15" ht="18" hidden="1" customHeight="1" x14ac:dyDescent="0.25">
      <c r="A88" s="2237">
        <v>38777</v>
      </c>
      <c r="B88" s="2219">
        <v>19</v>
      </c>
      <c r="C88" s="2069">
        <v>280</v>
      </c>
      <c r="D88" s="2069">
        <v>2453</v>
      </c>
      <c r="E88" s="2069">
        <v>82</v>
      </c>
      <c r="F88" s="2227" t="s">
        <v>1191</v>
      </c>
      <c r="G88" s="2228">
        <v>3.83</v>
      </c>
      <c r="H88" s="2222">
        <v>7.52</v>
      </c>
    </row>
    <row r="89" spans="1:15" ht="18" hidden="1" customHeight="1" x14ac:dyDescent="0.25">
      <c r="A89" s="2237">
        <v>38808</v>
      </c>
      <c r="B89" s="2219">
        <v>44</v>
      </c>
      <c r="C89" s="2069">
        <v>630</v>
      </c>
      <c r="D89" s="2069">
        <v>10167</v>
      </c>
      <c r="E89" s="2069">
        <v>363.1</v>
      </c>
      <c r="F89" s="2227" t="s">
        <v>3703</v>
      </c>
      <c r="G89" s="2228">
        <v>3.88</v>
      </c>
      <c r="H89" s="2222">
        <v>7.51</v>
      </c>
      <c r="L89" s="2236"/>
      <c r="N89" s="2236"/>
      <c r="O89" s="2226"/>
    </row>
    <row r="90" spans="1:15" ht="18" hidden="1" customHeight="1" x14ac:dyDescent="0.25">
      <c r="A90" s="2237">
        <v>38838</v>
      </c>
      <c r="B90" s="2219">
        <v>15</v>
      </c>
      <c r="C90" s="2069">
        <v>1050</v>
      </c>
      <c r="D90" s="2069">
        <v>10439</v>
      </c>
      <c r="E90" s="2069">
        <v>336.7</v>
      </c>
      <c r="F90" s="2227" t="s">
        <v>1916</v>
      </c>
      <c r="G90" s="2228">
        <v>3.52</v>
      </c>
      <c r="H90" s="2222">
        <v>7.47</v>
      </c>
    </row>
    <row r="91" spans="1:15" ht="18" hidden="1" customHeight="1" x14ac:dyDescent="0.25">
      <c r="A91" s="2237">
        <v>38869</v>
      </c>
      <c r="B91" s="2219">
        <v>6</v>
      </c>
      <c r="C91" s="2069">
        <v>625</v>
      </c>
      <c r="D91" s="2069">
        <v>4852</v>
      </c>
      <c r="E91" s="2069">
        <v>194.08</v>
      </c>
      <c r="F91" s="2227" t="s">
        <v>1294</v>
      </c>
      <c r="G91" s="2228">
        <v>3.54</v>
      </c>
      <c r="H91" s="2222">
        <v>7.34</v>
      </c>
    </row>
    <row r="92" spans="1:15" ht="18" hidden="1" customHeight="1" x14ac:dyDescent="0.25">
      <c r="A92" s="2237">
        <v>38899</v>
      </c>
      <c r="B92" s="2219">
        <v>25</v>
      </c>
      <c r="C92" s="2069">
        <v>718.5</v>
      </c>
      <c r="D92" s="2069">
        <v>6063.5</v>
      </c>
      <c r="E92" s="2069">
        <v>209.09</v>
      </c>
      <c r="F92" s="2227" t="s">
        <v>1294</v>
      </c>
      <c r="G92" s="2228">
        <v>3.65</v>
      </c>
      <c r="H92" s="2222">
        <v>7.34</v>
      </c>
    </row>
    <row r="93" spans="1:15" ht="18" hidden="1" customHeight="1" x14ac:dyDescent="0.25">
      <c r="A93" s="2237">
        <v>38930</v>
      </c>
      <c r="B93" s="2219">
        <v>205</v>
      </c>
      <c r="C93" s="2069">
        <v>1651</v>
      </c>
      <c r="D93" s="2069">
        <v>15286</v>
      </c>
      <c r="E93" s="2069">
        <v>493.09699999999998</v>
      </c>
      <c r="F93" s="2227" t="s">
        <v>3704</v>
      </c>
      <c r="G93" s="2228">
        <v>5.15</v>
      </c>
      <c r="H93" s="2222">
        <v>7.26</v>
      </c>
    </row>
    <row r="94" spans="1:15" ht="18" hidden="1" customHeight="1" x14ac:dyDescent="0.25">
      <c r="A94" s="2237">
        <v>38961</v>
      </c>
      <c r="B94" s="2219">
        <v>40</v>
      </c>
      <c r="C94" s="2069">
        <v>1075</v>
      </c>
      <c r="D94" s="2069">
        <v>14115</v>
      </c>
      <c r="E94" s="2069">
        <v>470</v>
      </c>
      <c r="F94" s="2227" t="s">
        <v>2919</v>
      </c>
      <c r="G94" s="2228">
        <v>8.0399999999999991</v>
      </c>
      <c r="H94" s="2222">
        <v>8.7899999999999991</v>
      </c>
    </row>
    <row r="95" spans="1:15" ht="18" hidden="1" customHeight="1" x14ac:dyDescent="0.25">
      <c r="A95" s="2237">
        <v>38991</v>
      </c>
      <c r="B95" s="2241">
        <v>450</v>
      </c>
      <c r="C95" s="2069">
        <v>1290</v>
      </c>
      <c r="D95" s="2069">
        <v>24863</v>
      </c>
      <c r="E95" s="2082">
        <v>802</v>
      </c>
      <c r="F95" s="2082" t="s">
        <v>3705</v>
      </c>
      <c r="G95" s="2242">
        <v>10.83</v>
      </c>
      <c r="H95" s="2243">
        <v>10.17</v>
      </c>
    </row>
    <row r="96" spans="1:15" ht="18" hidden="1" customHeight="1" x14ac:dyDescent="0.25">
      <c r="A96" s="2237">
        <v>39022</v>
      </c>
      <c r="B96" s="2219">
        <v>197</v>
      </c>
      <c r="C96" s="2069">
        <v>1005</v>
      </c>
      <c r="D96" s="2069">
        <v>17569.5</v>
      </c>
      <c r="E96" s="2069">
        <v>585.65</v>
      </c>
      <c r="F96" s="2227" t="s">
        <v>1714</v>
      </c>
      <c r="G96" s="2228">
        <v>8.98</v>
      </c>
      <c r="H96" s="2222">
        <v>10.66</v>
      </c>
    </row>
    <row r="97" spans="1:11" ht="18" hidden="1" customHeight="1" x14ac:dyDescent="0.25">
      <c r="A97" s="2237">
        <v>39052</v>
      </c>
      <c r="B97" s="2219">
        <v>10</v>
      </c>
      <c r="C97" s="2069">
        <v>595</v>
      </c>
      <c r="D97" s="2069">
        <v>6183.5</v>
      </c>
      <c r="E97" s="2069">
        <v>237.8</v>
      </c>
      <c r="F97" s="2227" t="s">
        <v>3706</v>
      </c>
      <c r="G97" s="2228">
        <v>8.86</v>
      </c>
      <c r="H97" s="2222">
        <v>11.84</v>
      </c>
    </row>
    <row r="98" spans="1:11" ht="18" hidden="1" customHeight="1" x14ac:dyDescent="0.25">
      <c r="A98" s="2237">
        <v>39083</v>
      </c>
      <c r="B98" s="2219">
        <v>100</v>
      </c>
      <c r="C98" s="2069">
        <v>918</v>
      </c>
      <c r="D98" s="2069">
        <v>13445</v>
      </c>
      <c r="E98" s="2069">
        <v>433.7</v>
      </c>
      <c r="F98" s="2227" t="s">
        <v>1176</v>
      </c>
      <c r="G98" s="2228">
        <v>8.5500000000000007</v>
      </c>
      <c r="H98" s="2222">
        <v>12.99</v>
      </c>
    </row>
    <row r="99" spans="1:11" ht="18" hidden="1" customHeight="1" x14ac:dyDescent="0.25">
      <c r="A99" s="2237">
        <v>39114</v>
      </c>
      <c r="B99" s="2219">
        <v>113.5</v>
      </c>
      <c r="C99" s="2069">
        <v>730</v>
      </c>
      <c r="D99" s="2069">
        <v>8733</v>
      </c>
      <c r="E99" s="2069">
        <v>311.89999999999998</v>
      </c>
      <c r="F99" s="2227" t="s">
        <v>3707</v>
      </c>
      <c r="G99" s="2228">
        <v>9.0399999999999991</v>
      </c>
      <c r="H99" s="2222">
        <v>13.25</v>
      </c>
    </row>
    <row r="100" spans="1:11" ht="18" hidden="1" customHeight="1" x14ac:dyDescent="0.25">
      <c r="A100" s="2237">
        <v>39142</v>
      </c>
      <c r="B100" s="2241">
        <v>26</v>
      </c>
      <c r="C100" s="2069">
        <v>1094</v>
      </c>
      <c r="D100" s="2069">
        <v>8516</v>
      </c>
      <c r="E100" s="2082">
        <v>284</v>
      </c>
      <c r="F100" s="2082" t="s">
        <v>3009</v>
      </c>
      <c r="G100" s="2242">
        <v>8.31</v>
      </c>
      <c r="H100" s="2243">
        <v>12.11</v>
      </c>
      <c r="J100" s="2244"/>
      <c r="K100" s="1375"/>
    </row>
    <row r="101" spans="1:11" ht="18" hidden="1" customHeight="1" x14ac:dyDescent="0.25">
      <c r="A101" s="2237">
        <v>39173</v>
      </c>
      <c r="B101" s="2219">
        <v>18</v>
      </c>
      <c r="C101" s="2069">
        <v>730</v>
      </c>
      <c r="D101" s="2069">
        <v>6819.5</v>
      </c>
      <c r="E101" s="2069">
        <v>227.3</v>
      </c>
      <c r="F101" s="2227" t="s">
        <v>3708</v>
      </c>
      <c r="G101" s="2228">
        <v>8.1</v>
      </c>
      <c r="H101" s="2222">
        <v>11.47</v>
      </c>
      <c r="J101" s="2244"/>
      <c r="K101" s="1375"/>
    </row>
    <row r="102" spans="1:11" ht="18" hidden="1" customHeight="1" x14ac:dyDescent="0.25">
      <c r="A102" s="2237">
        <v>39203</v>
      </c>
      <c r="B102" s="2219">
        <v>30</v>
      </c>
      <c r="C102" s="2069">
        <v>1095</v>
      </c>
      <c r="D102" s="2069">
        <v>11416.5</v>
      </c>
      <c r="E102" s="2069">
        <v>368</v>
      </c>
      <c r="F102" s="2227" t="s">
        <v>3009</v>
      </c>
      <c r="G102" s="2228">
        <v>8.3699999999999992</v>
      </c>
      <c r="H102" s="2222">
        <v>11.67</v>
      </c>
      <c r="J102" s="2244"/>
      <c r="K102" s="1375"/>
    </row>
    <row r="103" spans="1:11" ht="18" hidden="1" customHeight="1" x14ac:dyDescent="0.25">
      <c r="A103" s="2237">
        <v>39240</v>
      </c>
      <c r="B103" s="2219">
        <v>35</v>
      </c>
      <c r="C103" s="2069">
        <v>520</v>
      </c>
      <c r="D103" s="2069">
        <v>7316</v>
      </c>
      <c r="E103" s="2069">
        <v>252.3</v>
      </c>
      <c r="F103" s="2227" t="s">
        <v>3709</v>
      </c>
      <c r="G103" s="2228">
        <v>8.31</v>
      </c>
      <c r="H103" s="2222">
        <v>11.08</v>
      </c>
      <c r="J103" s="2244"/>
      <c r="K103" s="1375"/>
    </row>
    <row r="104" spans="1:11" ht="18" hidden="1" customHeight="1" x14ac:dyDescent="0.25">
      <c r="A104" s="2237">
        <v>39270</v>
      </c>
      <c r="B104" s="2219">
        <v>35</v>
      </c>
      <c r="C104" s="2069">
        <v>1300</v>
      </c>
      <c r="D104" s="2069">
        <v>11424</v>
      </c>
      <c r="E104" s="2069">
        <v>369</v>
      </c>
      <c r="F104" s="2227" t="s">
        <v>3710</v>
      </c>
      <c r="G104" s="2228">
        <v>8.77</v>
      </c>
      <c r="H104" s="2222">
        <v>11.23</v>
      </c>
      <c r="J104" s="2244"/>
      <c r="K104" s="1375"/>
    </row>
    <row r="105" spans="1:11" ht="18" hidden="1" customHeight="1" x14ac:dyDescent="0.25">
      <c r="A105" s="2237">
        <v>39301</v>
      </c>
      <c r="B105" s="2219">
        <v>102</v>
      </c>
      <c r="C105" s="2069">
        <v>1355</v>
      </c>
      <c r="D105" s="2069">
        <v>14748</v>
      </c>
      <c r="E105" s="2069">
        <v>508.6</v>
      </c>
      <c r="F105" s="2227" t="s">
        <v>3711</v>
      </c>
      <c r="G105" s="2228">
        <v>8.77</v>
      </c>
      <c r="H105" s="2222">
        <v>10.199999999999999</v>
      </c>
    </row>
    <row r="106" spans="1:11" ht="18" hidden="1" customHeight="1" x14ac:dyDescent="0.25">
      <c r="A106" s="2237">
        <v>39332</v>
      </c>
      <c r="B106" s="2219">
        <v>180</v>
      </c>
      <c r="C106" s="2069">
        <v>1355</v>
      </c>
      <c r="D106" s="2069">
        <v>19377</v>
      </c>
      <c r="E106" s="2069">
        <v>645.9</v>
      </c>
      <c r="F106" s="2227" t="s">
        <v>3712</v>
      </c>
      <c r="G106" s="2228">
        <v>8.94</v>
      </c>
      <c r="H106" s="2222">
        <v>9.49</v>
      </c>
    </row>
    <row r="107" spans="1:11" ht="18" hidden="1" customHeight="1" x14ac:dyDescent="0.25">
      <c r="A107" s="2237">
        <v>39362</v>
      </c>
      <c r="B107" s="2219">
        <v>20</v>
      </c>
      <c r="C107" s="2069">
        <v>580</v>
      </c>
      <c r="D107" s="2069">
        <v>5229</v>
      </c>
      <c r="E107" s="2069">
        <v>169</v>
      </c>
      <c r="F107" s="2227" t="s">
        <v>3712</v>
      </c>
      <c r="G107" s="2228">
        <v>9.2200000000000006</v>
      </c>
      <c r="H107" s="2222">
        <v>9.24</v>
      </c>
    </row>
    <row r="108" spans="1:11" ht="18" hidden="1" customHeight="1" x14ac:dyDescent="0.25">
      <c r="A108" s="2237">
        <v>39393</v>
      </c>
      <c r="B108" s="2219">
        <v>15</v>
      </c>
      <c r="C108" s="2069">
        <v>765</v>
      </c>
      <c r="D108" s="2069">
        <v>7274</v>
      </c>
      <c r="E108" s="2069">
        <v>291</v>
      </c>
      <c r="F108" s="2227" t="s">
        <v>3713</v>
      </c>
      <c r="G108" s="2228">
        <v>8.6</v>
      </c>
      <c r="H108" s="2222">
        <v>9.07</v>
      </c>
    </row>
    <row r="109" spans="1:11" ht="18" hidden="1" customHeight="1" x14ac:dyDescent="0.25">
      <c r="A109" s="2237">
        <v>39423</v>
      </c>
      <c r="B109" s="2219">
        <v>50</v>
      </c>
      <c r="C109" s="2069">
        <v>570</v>
      </c>
      <c r="D109" s="2069">
        <v>8113</v>
      </c>
      <c r="E109" s="2069">
        <v>262</v>
      </c>
      <c r="F109" s="2227" t="s">
        <v>3714</v>
      </c>
      <c r="G109" s="2228">
        <v>8.75</v>
      </c>
      <c r="H109" s="2222">
        <v>9.93</v>
      </c>
    </row>
    <row r="110" spans="1:11" ht="18" hidden="1" customHeight="1" x14ac:dyDescent="0.25">
      <c r="A110" s="2237">
        <v>39454</v>
      </c>
      <c r="B110" s="2219">
        <v>100</v>
      </c>
      <c r="C110" s="2069">
        <v>494</v>
      </c>
      <c r="D110" s="2069">
        <v>9109</v>
      </c>
      <c r="E110" s="2069">
        <v>293.8</v>
      </c>
      <c r="F110" s="2227" t="s">
        <v>3009</v>
      </c>
      <c r="G110" s="2228">
        <v>8.67</v>
      </c>
      <c r="H110" s="2222">
        <v>9.82</v>
      </c>
    </row>
    <row r="111" spans="1:11" ht="18" hidden="1" customHeight="1" x14ac:dyDescent="0.25">
      <c r="A111" s="2237">
        <v>39485</v>
      </c>
      <c r="B111" s="2219">
        <v>210</v>
      </c>
      <c r="C111" s="2069">
        <v>985</v>
      </c>
      <c r="D111" s="2069">
        <v>19697</v>
      </c>
      <c r="E111" s="2069">
        <v>679.2</v>
      </c>
      <c r="F111" s="2227" t="s">
        <v>3715</v>
      </c>
      <c r="G111" s="2228">
        <v>8.0500000000000007</v>
      </c>
      <c r="H111" s="2222">
        <v>8.6300000000000008</v>
      </c>
    </row>
    <row r="112" spans="1:11" ht="18" hidden="1" customHeight="1" x14ac:dyDescent="0.25">
      <c r="A112" s="2237">
        <v>39514</v>
      </c>
      <c r="B112" s="2219">
        <v>40</v>
      </c>
      <c r="C112" s="2069">
        <v>1270</v>
      </c>
      <c r="D112" s="2069">
        <v>16270</v>
      </c>
      <c r="E112" s="2069">
        <v>524.79999999999995</v>
      </c>
      <c r="F112" s="2227" t="s">
        <v>3716</v>
      </c>
      <c r="G112" s="2228">
        <v>7.48</v>
      </c>
      <c r="H112" s="2222">
        <v>7.6</v>
      </c>
    </row>
    <row r="113" spans="1:8" ht="18" hidden="1" customHeight="1" x14ac:dyDescent="0.25">
      <c r="A113" s="2237">
        <v>39545</v>
      </c>
      <c r="B113" s="2219">
        <v>23</v>
      </c>
      <c r="C113" s="2069">
        <v>673</v>
      </c>
      <c r="D113" s="2069">
        <v>3832</v>
      </c>
      <c r="E113" s="2069">
        <v>128</v>
      </c>
      <c r="F113" s="2227" t="s">
        <v>3717</v>
      </c>
      <c r="G113" s="2228">
        <v>6.84</v>
      </c>
      <c r="H113" s="2222">
        <v>7.49</v>
      </c>
    </row>
    <row r="114" spans="1:8" ht="18" hidden="1" customHeight="1" x14ac:dyDescent="0.25">
      <c r="A114" s="2237">
        <v>39575</v>
      </c>
      <c r="B114" s="2219">
        <v>35</v>
      </c>
      <c r="C114" s="2069">
        <v>750</v>
      </c>
      <c r="D114" s="2069">
        <v>11303</v>
      </c>
      <c r="E114" s="2069">
        <v>364.61</v>
      </c>
      <c r="F114" s="2227" t="s">
        <v>3718</v>
      </c>
      <c r="G114" s="2228">
        <v>6.67</v>
      </c>
      <c r="H114" s="2222">
        <v>7.34</v>
      </c>
    </row>
    <row r="115" spans="1:8" ht="18" hidden="1" customHeight="1" x14ac:dyDescent="0.25">
      <c r="A115" s="2237">
        <v>39606</v>
      </c>
      <c r="B115" s="2219">
        <v>79</v>
      </c>
      <c r="C115" s="2069">
        <v>1014</v>
      </c>
      <c r="D115" s="2069">
        <v>9849</v>
      </c>
      <c r="E115" s="2069">
        <v>328.3</v>
      </c>
      <c r="F115" s="2227" t="s">
        <v>3719</v>
      </c>
      <c r="G115" s="2228">
        <v>6.54</v>
      </c>
      <c r="H115" s="2222">
        <v>7.35</v>
      </c>
    </row>
    <row r="116" spans="1:8" ht="18" hidden="1" customHeight="1" x14ac:dyDescent="0.25">
      <c r="A116" s="2237">
        <v>39636</v>
      </c>
      <c r="B116" s="2219">
        <v>120</v>
      </c>
      <c r="C116" s="2069">
        <v>2085</v>
      </c>
      <c r="D116" s="2069">
        <v>23482</v>
      </c>
      <c r="E116" s="2069">
        <v>757.5</v>
      </c>
      <c r="F116" s="2227" t="s">
        <v>3720</v>
      </c>
      <c r="G116" s="2228">
        <v>6.82</v>
      </c>
      <c r="H116" s="2222">
        <v>7.37</v>
      </c>
    </row>
    <row r="117" spans="1:8" ht="18" hidden="1" customHeight="1" x14ac:dyDescent="0.25">
      <c r="A117" s="2237">
        <v>39667</v>
      </c>
      <c r="B117" s="2219">
        <v>15</v>
      </c>
      <c r="C117" s="2069">
        <v>975</v>
      </c>
      <c r="D117" s="2069">
        <v>10122</v>
      </c>
      <c r="E117" s="2069">
        <v>326.52</v>
      </c>
      <c r="F117" s="2227" t="s">
        <v>1005</v>
      </c>
      <c r="G117" s="2228">
        <v>6.78</v>
      </c>
      <c r="H117" s="2222">
        <v>7.83</v>
      </c>
    </row>
    <row r="118" spans="1:8" ht="18" hidden="1" customHeight="1" x14ac:dyDescent="0.25">
      <c r="A118" s="2237">
        <v>39698</v>
      </c>
      <c r="B118" s="2219">
        <v>650</v>
      </c>
      <c r="C118" s="2069">
        <v>2070</v>
      </c>
      <c r="D118" s="2069">
        <v>39405</v>
      </c>
      <c r="E118" s="2069">
        <v>1313.5</v>
      </c>
      <c r="F118" s="2227" t="s">
        <v>1001</v>
      </c>
      <c r="G118" s="2228">
        <v>8.9700000000000006</v>
      </c>
      <c r="H118" s="2222">
        <v>8.6999999999999993</v>
      </c>
    </row>
    <row r="119" spans="1:8" ht="18" hidden="1" customHeight="1" x14ac:dyDescent="0.25">
      <c r="A119" s="2237">
        <v>39728</v>
      </c>
      <c r="B119" s="2219">
        <v>125</v>
      </c>
      <c r="C119" s="2069">
        <v>2310</v>
      </c>
      <c r="D119" s="2069">
        <v>25466</v>
      </c>
      <c r="E119" s="2069">
        <v>821</v>
      </c>
      <c r="F119" s="2227" t="s">
        <v>3721</v>
      </c>
      <c r="G119" s="2228">
        <v>8.94</v>
      </c>
      <c r="H119" s="2222">
        <v>9.39</v>
      </c>
    </row>
    <row r="120" spans="1:8" ht="18" hidden="1" customHeight="1" x14ac:dyDescent="0.25">
      <c r="A120" s="2237">
        <v>39759</v>
      </c>
      <c r="B120" s="2219">
        <v>59</v>
      </c>
      <c r="C120" s="2069">
        <v>1324</v>
      </c>
      <c r="D120" s="2069">
        <v>14905</v>
      </c>
      <c r="E120" s="2069">
        <v>496.84</v>
      </c>
      <c r="F120" s="2227" t="s">
        <v>1001</v>
      </c>
      <c r="G120" s="2228">
        <v>8.89</v>
      </c>
      <c r="H120" s="2222">
        <v>9.2799999999999994</v>
      </c>
    </row>
    <row r="121" spans="1:8" ht="18" hidden="1" customHeight="1" x14ac:dyDescent="0.25">
      <c r="A121" s="2237">
        <v>39789</v>
      </c>
      <c r="B121" s="2219">
        <v>19.34</v>
      </c>
      <c r="C121" s="2069">
        <v>1549.34</v>
      </c>
      <c r="D121" s="2069">
        <v>12040.54</v>
      </c>
      <c r="E121" s="2069">
        <v>388.4</v>
      </c>
      <c r="F121" s="2227" t="s">
        <v>2964</v>
      </c>
      <c r="G121" s="2228">
        <v>7.24</v>
      </c>
      <c r="H121" s="2222">
        <v>9.06</v>
      </c>
    </row>
    <row r="122" spans="1:8" ht="18" hidden="1" customHeight="1" x14ac:dyDescent="0.25">
      <c r="A122" s="2237">
        <v>39820</v>
      </c>
      <c r="B122" s="2219">
        <v>14.5</v>
      </c>
      <c r="C122" s="2069">
        <v>1504.34</v>
      </c>
      <c r="D122" s="2069">
        <v>19368.099999999999</v>
      </c>
      <c r="E122" s="2069">
        <v>624.78</v>
      </c>
      <c r="F122" s="2227" t="s">
        <v>3073</v>
      </c>
      <c r="G122" s="2228">
        <v>6.96</v>
      </c>
      <c r="H122" s="2222">
        <v>8.2100000000000009</v>
      </c>
    </row>
    <row r="123" spans="1:8" ht="18" hidden="1" customHeight="1" x14ac:dyDescent="0.25">
      <c r="A123" s="2237">
        <v>39851</v>
      </c>
      <c r="B123" s="2219">
        <v>4.5</v>
      </c>
      <c r="C123" s="2069">
        <v>1229.5</v>
      </c>
      <c r="D123" s="2069">
        <v>11511</v>
      </c>
      <c r="E123" s="2069">
        <v>411</v>
      </c>
      <c r="F123" s="2227" t="s">
        <v>1069</v>
      </c>
      <c r="G123" s="2228">
        <v>6.53</v>
      </c>
      <c r="H123" s="2222">
        <v>7.17</v>
      </c>
    </row>
    <row r="124" spans="1:8" ht="18" hidden="1" customHeight="1" x14ac:dyDescent="0.25">
      <c r="A124" s="2237">
        <v>39879</v>
      </c>
      <c r="B124" s="2219">
        <v>5</v>
      </c>
      <c r="C124" s="2069">
        <v>1020</v>
      </c>
      <c r="D124" s="2069">
        <v>12544.5</v>
      </c>
      <c r="E124" s="2069">
        <v>404.7</v>
      </c>
      <c r="F124" s="2227" t="s">
        <v>3722</v>
      </c>
      <c r="G124" s="2228">
        <v>5.77</v>
      </c>
      <c r="H124" s="2222">
        <v>6.31</v>
      </c>
    </row>
    <row r="125" spans="1:8" ht="18" hidden="1" customHeight="1" x14ac:dyDescent="0.25">
      <c r="A125" s="2237">
        <v>39910</v>
      </c>
      <c r="B125" s="2219">
        <v>44.5</v>
      </c>
      <c r="C125" s="2069">
        <v>619.5</v>
      </c>
      <c r="D125" s="2069">
        <v>9119.5</v>
      </c>
      <c r="E125" s="2069">
        <v>303.98</v>
      </c>
      <c r="F125" s="2227" t="s">
        <v>3723</v>
      </c>
      <c r="G125" s="2228">
        <v>4.8099999999999996</v>
      </c>
      <c r="H125" s="2222">
        <v>5.0999999999999996</v>
      </c>
    </row>
    <row r="126" spans="1:8" ht="18" hidden="1" customHeight="1" x14ac:dyDescent="0.25">
      <c r="A126" s="2237">
        <v>39940</v>
      </c>
      <c r="B126" s="2219">
        <v>144.5</v>
      </c>
      <c r="C126" s="2069">
        <v>839.5</v>
      </c>
      <c r="D126" s="2069">
        <v>10281.5</v>
      </c>
      <c r="E126" s="2069">
        <v>331.66</v>
      </c>
      <c r="F126" s="2227" t="s">
        <v>3724</v>
      </c>
      <c r="G126" s="2228">
        <v>4.7</v>
      </c>
      <c r="H126" s="2222">
        <v>4.8099999999999996</v>
      </c>
    </row>
    <row r="127" spans="1:8" ht="18" hidden="1" customHeight="1" x14ac:dyDescent="0.25">
      <c r="A127" s="2237">
        <v>39971</v>
      </c>
      <c r="B127" s="2219">
        <v>104.5</v>
      </c>
      <c r="C127" s="2069">
        <v>1119.5</v>
      </c>
      <c r="D127" s="2069">
        <v>11690</v>
      </c>
      <c r="E127" s="2069">
        <v>389.67</v>
      </c>
      <c r="F127" s="2227" t="s">
        <v>1122</v>
      </c>
      <c r="G127" s="2228">
        <v>4.28</v>
      </c>
      <c r="H127" s="2222">
        <v>4.75</v>
      </c>
    </row>
    <row r="128" spans="1:8" ht="18" hidden="1" customHeight="1" x14ac:dyDescent="0.25">
      <c r="A128" s="2237">
        <v>40001</v>
      </c>
      <c r="B128" s="2219">
        <v>4.66</v>
      </c>
      <c r="C128" s="2069">
        <v>864.5</v>
      </c>
      <c r="D128" s="2069">
        <v>10376.1</v>
      </c>
      <c r="E128" s="2069">
        <v>334.71</v>
      </c>
      <c r="F128" s="2227" t="s">
        <v>1122</v>
      </c>
      <c r="G128" s="2228">
        <v>4.05</v>
      </c>
      <c r="H128" s="2222">
        <v>4.6900000000000004</v>
      </c>
    </row>
    <row r="129" spans="1:8" ht="18" hidden="1" customHeight="1" x14ac:dyDescent="0.25">
      <c r="A129" s="2237">
        <v>40032</v>
      </c>
      <c r="B129" s="2219">
        <v>70</v>
      </c>
      <c r="C129" s="2069">
        <v>1444.6</v>
      </c>
      <c r="D129" s="2069">
        <v>16163.6</v>
      </c>
      <c r="E129" s="2069">
        <v>577.27</v>
      </c>
      <c r="F129" s="2227" t="s">
        <v>3725</v>
      </c>
      <c r="G129" s="2228">
        <v>4.0199999999999996</v>
      </c>
      <c r="H129" s="2222">
        <v>4.51</v>
      </c>
    </row>
    <row r="130" spans="1:8" ht="18" hidden="1" customHeight="1" x14ac:dyDescent="0.25">
      <c r="A130" s="2237">
        <v>40063</v>
      </c>
      <c r="B130" s="2219">
        <v>100</v>
      </c>
      <c r="C130" s="2069">
        <v>1090</v>
      </c>
      <c r="D130" s="2069">
        <v>16460</v>
      </c>
      <c r="E130" s="2069">
        <v>549</v>
      </c>
      <c r="F130" s="2227" t="s">
        <v>3726</v>
      </c>
      <c r="G130" s="2228">
        <v>4.0599999999999996</v>
      </c>
      <c r="H130" s="2222">
        <v>4.4400000000000004</v>
      </c>
    </row>
    <row r="131" spans="1:8" ht="18" hidden="1" customHeight="1" x14ac:dyDescent="0.25">
      <c r="A131" s="2237">
        <v>40093</v>
      </c>
      <c r="B131" s="2219">
        <v>175</v>
      </c>
      <c r="C131" s="2069">
        <v>1255</v>
      </c>
      <c r="D131" s="2069">
        <v>14700</v>
      </c>
      <c r="E131" s="2069">
        <v>474.19</v>
      </c>
      <c r="F131" s="2227" t="s">
        <v>3726</v>
      </c>
      <c r="G131" s="2228">
        <v>4.04</v>
      </c>
      <c r="H131" s="2222">
        <v>4.7300000000000004</v>
      </c>
    </row>
    <row r="132" spans="1:8" ht="18" hidden="1" customHeight="1" x14ac:dyDescent="0.25">
      <c r="A132" s="2237">
        <v>40124</v>
      </c>
      <c r="B132" s="2219">
        <v>55</v>
      </c>
      <c r="C132" s="2069">
        <v>895</v>
      </c>
      <c r="D132" s="2069">
        <v>13796</v>
      </c>
      <c r="E132" s="2069">
        <v>459.87</v>
      </c>
      <c r="F132" s="2227" t="s">
        <v>3727</v>
      </c>
      <c r="G132" s="2228">
        <v>4.0199999999999996</v>
      </c>
      <c r="H132" s="2222">
        <v>4.53</v>
      </c>
    </row>
    <row r="133" spans="1:8" ht="18" hidden="1" customHeight="1" x14ac:dyDescent="0.25">
      <c r="A133" s="2237">
        <v>40148</v>
      </c>
      <c r="B133" s="2219">
        <v>75</v>
      </c>
      <c r="C133" s="2069">
        <v>1932.5</v>
      </c>
      <c r="D133" s="2069">
        <v>23618.5</v>
      </c>
      <c r="E133" s="2069">
        <v>761.89</v>
      </c>
      <c r="F133" s="2227" t="s">
        <v>2900</v>
      </c>
      <c r="G133" s="2228">
        <v>4.26</v>
      </c>
      <c r="H133" s="2222">
        <v>4.4000000000000004</v>
      </c>
    </row>
    <row r="134" spans="1:8" ht="18" hidden="1" customHeight="1" x14ac:dyDescent="0.25">
      <c r="A134" s="2237">
        <v>40179</v>
      </c>
      <c r="B134" s="2219">
        <v>70.400000000000006</v>
      </c>
      <c r="C134" s="2069">
        <v>1245.4000000000001</v>
      </c>
      <c r="D134" s="2069">
        <v>16488.2</v>
      </c>
      <c r="E134" s="2069">
        <v>531.88</v>
      </c>
      <c r="F134" s="2227" t="s">
        <v>2900</v>
      </c>
      <c r="G134" s="2228">
        <v>4.26</v>
      </c>
      <c r="H134" s="2222">
        <v>4.51</v>
      </c>
    </row>
    <row r="135" spans="1:8" ht="18" hidden="1" customHeight="1" x14ac:dyDescent="0.25">
      <c r="A135" s="2237">
        <v>40210</v>
      </c>
      <c r="B135" s="2219">
        <v>70.400000000000006</v>
      </c>
      <c r="C135" s="2069">
        <v>1245</v>
      </c>
      <c r="D135" s="2069">
        <v>16179.2</v>
      </c>
      <c r="E135" s="2069">
        <v>577.83000000000004</v>
      </c>
      <c r="F135" s="2227" t="s">
        <v>3728</v>
      </c>
      <c r="G135" s="2228">
        <v>3.91</v>
      </c>
      <c r="H135" s="2222">
        <v>4.5</v>
      </c>
    </row>
    <row r="136" spans="1:8" ht="18" hidden="1" customHeight="1" x14ac:dyDescent="0.25">
      <c r="A136" s="2237">
        <v>40238</v>
      </c>
      <c r="B136" s="2219">
        <v>20.399999999999999</v>
      </c>
      <c r="C136" s="2069">
        <v>800.4</v>
      </c>
      <c r="D136" s="2069">
        <v>4135.3999999999996</v>
      </c>
      <c r="E136" s="2069">
        <v>133.4</v>
      </c>
      <c r="F136" s="2227" t="s">
        <v>3729</v>
      </c>
      <c r="G136" s="2228">
        <v>3.88</v>
      </c>
      <c r="H136" s="2222">
        <v>4.3099999999999996</v>
      </c>
    </row>
    <row r="137" spans="1:8" ht="18" hidden="1" customHeight="1" x14ac:dyDescent="0.25">
      <c r="A137" s="2237">
        <v>40269</v>
      </c>
      <c r="B137" s="2219">
        <v>20.399999999999999</v>
      </c>
      <c r="C137" s="2069">
        <v>655.4</v>
      </c>
      <c r="D137" s="2069">
        <v>7522</v>
      </c>
      <c r="E137" s="2069">
        <v>250.73</v>
      </c>
      <c r="F137" s="2227" t="s">
        <v>3730</v>
      </c>
      <c r="G137" s="2228">
        <v>3.94</v>
      </c>
      <c r="H137" s="2222">
        <v>4.51</v>
      </c>
    </row>
    <row r="138" spans="1:8" ht="18" hidden="1" customHeight="1" x14ac:dyDescent="0.25">
      <c r="A138" s="2237">
        <v>40299</v>
      </c>
      <c r="B138" s="2219">
        <v>20.399999999999999</v>
      </c>
      <c r="C138" s="2069">
        <v>915.4</v>
      </c>
      <c r="D138" s="2069">
        <v>9407.4</v>
      </c>
      <c r="E138" s="2069">
        <v>303.45999999999998</v>
      </c>
      <c r="F138" s="2227" t="s">
        <v>3729</v>
      </c>
      <c r="G138" s="2228">
        <v>3.74</v>
      </c>
      <c r="H138" s="2222">
        <v>4.04</v>
      </c>
    </row>
    <row r="139" spans="1:8" ht="18" hidden="1" customHeight="1" x14ac:dyDescent="0.25">
      <c r="A139" s="2237">
        <v>40330</v>
      </c>
      <c r="B139" s="2219">
        <v>20.399999999999999</v>
      </c>
      <c r="C139" s="2069">
        <v>1515.4</v>
      </c>
      <c r="D139" s="2069">
        <v>10598</v>
      </c>
      <c r="E139" s="2069">
        <v>353.3</v>
      </c>
      <c r="F139" s="2227" t="s">
        <v>3731</v>
      </c>
      <c r="G139" s="2228">
        <v>3.36</v>
      </c>
      <c r="H139" s="2222">
        <v>3.47</v>
      </c>
    </row>
    <row r="140" spans="1:8" ht="18" hidden="1" customHeight="1" x14ac:dyDescent="0.25">
      <c r="A140" s="2237">
        <v>40360</v>
      </c>
      <c r="B140" s="2219">
        <v>5</v>
      </c>
      <c r="C140" s="2069">
        <v>1150</v>
      </c>
      <c r="D140" s="2069">
        <v>7431</v>
      </c>
      <c r="E140" s="2069">
        <v>239.71</v>
      </c>
      <c r="F140" s="2227" t="s">
        <v>3732</v>
      </c>
      <c r="G140" s="2228">
        <v>3.45</v>
      </c>
      <c r="H140" s="2222">
        <v>3.87</v>
      </c>
    </row>
    <row r="141" spans="1:8" ht="18" hidden="1" customHeight="1" x14ac:dyDescent="0.25">
      <c r="A141" s="2237">
        <v>40391</v>
      </c>
      <c r="B141" s="2219">
        <v>15</v>
      </c>
      <c r="C141" s="2069">
        <v>360</v>
      </c>
      <c r="D141" s="2069">
        <v>2422</v>
      </c>
      <c r="E141" s="2069">
        <v>100.92</v>
      </c>
      <c r="F141" s="2227" t="s">
        <v>3733</v>
      </c>
      <c r="G141" s="2228">
        <v>2.52</v>
      </c>
      <c r="H141" s="2222">
        <v>3.02</v>
      </c>
    </row>
    <row r="142" spans="1:8" ht="18" hidden="1" customHeight="1" x14ac:dyDescent="0.25">
      <c r="A142" s="2237">
        <v>40422</v>
      </c>
      <c r="B142" s="2219">
        <v>60</v>
      </c>
      <c r="C142" s="2069">
        <v>490</v>
      </c>
      <c r="D142" s="2069">
        <v>7090</v>
      </c>
      <c r="E142" s="2069">
        <v>253</v>
      </c>
      <c r="F142" s="2227" t="s">
        <v>3734</v>
      </c>
      <c r="G142" s="2228">
        <v>2.0699999999999998</v>
      </c>
      <c r="H142" s="2222">
        <v>2.73</v>
      </c>
    </row>
    <row r="143" spans="1:8" ht="18" hidden="1" customHeight="1" x14ac:dyDescent="0.25">
      <c r="A143" s="2237">
        <v>40452</v>
      </c>
      <c r="B143" s="2219">
        <v>95</v>
      </c>
      <c r="C143" s="2069">
        <v>670</v>
      </c>
      <c r="D143" s="2069">
        <v>11070</v>
      </c>
      <c r="E143" s="2069">
        <v>357.1</v>
      </c>
      <c r="F143" s="2227" t="s">
        <v>2799</v>
      </c>
      <c r="G143" s="2228">
        <v>2.27</v>
      </c>
      <c r="H143" s="2222">
        <v>4.3099999999999996</v>
      </c>
    </row>
    <row r="144" spans="1:8" ht="18" hidden="1" customHeight="1" x14ac:dyDescent="0.25">
      <c r="A144" s="2237">
        <v>40483</v>
      </c>
      <c r="B144" s="2219">
        <v>157</v>
      </c>
      <c r="C144" s="2069">
        <v>730</v>
      </c>
      <c r="D144" s="2069">
        <v>9951</v>
      </c>
      <c r="E144" s="2069">
        <v>331.7</v>
      </c>
      <c r="F144" s="2227" t="s">
        <v>3734</v>
      </c>
      <c r="G144" s="2228">
        <v>2.17</v>
      </c>
      <c r="H144" s="2222">
        <v>3.95</v>
      </c>
    </row>
    <row r="145" spans="1:8" ht="18" hidden="1" customHeight="1" x14ac:dyDescent="0.25">
      <c r="A145" s="2237">
        <v>40513</v>
      </c>
      <c r="B145" s="2219">
        <v>235</v>
      </c>
      <c r="C145" s="2069">
        <v>772</v>
      </c>
      <c r="D145" s="2069">
        <v>15575</v>
      </c>
      <c r="E145" s="2069">
        <v>502.4</v>
      </c>
      <c r="F145" s="2227" t="s">
        <v>3735</v>
      </c>
      <c r="G145" s="2228">
        <v>2.04</v>
      </c>
      <c r="H145" s="2222">
        <v>3.11</v>
      </c>
    </row>
    <row r="146" spans="1:8" ht="18" hidden="1" customHeight="1" x14ac:dyDescent="0.25">
      <c r="A146" s="2237">
        <v>40544</v>
      </c>
      <c r="B146" s="2219">
        <v>220</v>
      </c>
      <c r="C146" s="2069">
        <v>985</v>
      </c>
      <c r="D146" s="2069">
        <v>14845</v>
      </c>
      <c r="E146" s="2069">
        <v>478.87</v>
      </c>
      <c r="F146" s="2227" t="s">
        <v>3736</v>
      </c>
      <c r="G146" s="2228">
        <v>2.0099999999999998</v>
      </c>
      <c r="H146" s="2222">
        <v>3.02</v>
      </c>
    </row>
    <row r="147" spans="1:8" ht="18" hidden="1" customHeight="1" x14ac:dyDescent="0.25">
      <c r="A147" s="2237">
        <v>40575</v>
      </c>
      <c r="B147" s="2219">
        <v>335</v>
      </c>
      <c r="C147" s="2069">
        <v>2350</v>
      </c>
      <c r="D147" s="2069">
        <v>25115</v>
      </c>
      <c r="E147" s="2069">
        <v>896.96</v>
      </c>
      <c r="F147" s="2227" t="s">
        <v>3737</v>
      </c>
      <c r="G147" s="2228">
        <v>1.86</v>
      </c>
      <c r="H147" s="2222">
        <v>2.83</v>
      </c>
    </row>
    <row r="148" spans="1:8" ht="18" hidden="1" customHeight="1" x14ac:dyDescent="0.25">
      <c r="A148" s="2237">
        <v>40603</v>
      </c>
      <c r="B148" s="2219">
        <v>20</v>
      </c>
      <c r="C148" s="2069">
        <v>2420</v>
      </c>
      <c r="D148" s="2069">
        <v>16505</v>
      </c>
      <c r="E148" s="2069">
        <v>611</v>
      </c>
      <c r="F148" s="2227" t="s">
        <v>3738</v>
      </c>
      <c r="G148" s="2228">
        <v>1.64</v>
      </c>
      <c r="H148" s="2222">
        <v>2.41</v>
      </c>
    </row>
    <row r="149" spans="1:8" ht="18" hidden="1" customHeight="1" x14ac:dyDescent="0.25">
      <c r="A149" s="2237">
        <v>40634</v>
      </c>
      <c r="B149" s="2219">
        <v>630</v>
      </c>
      <c r="C149" s="2069">
        <v>2200</v>
      </c>
      <c r="D149" s="2069">
        <v>40323</v>
      </c>
      <c r="E149" s="2069">
        <v>1344</v>
      </c>
      <c r="F149" s="2227" t="s">
        <v>3739</v>
      </c>
      <c r="G149" s="2228">
        <v>1.51</v>
      </c>
      <c r="H149" s="2222">
        <v>4.12</v>
      </c>
    </row>
    <row r="150" spans="1:8" ht="18" hidden="1" customHeight="1" x14ac:dyDescent="0.25">
      <c r="A150" s="2237">
        <v>40664</v>
      </c>
      <c r="B150" s="2219">
        <v>100</v>
      </c>
      <c r="C150" s="2069">
        <v>1975</v>
      </c>
      <c r="D150" s="2069">
        <v>25594</v>
      </c>
      <c r="E150" s="2069">
        <v>947.93</v>
      </c>
      <c r="F150" s="2227" t="s">
        <v>1051</v>
      </c>
      <c r="G150" s="2228">
        <v>1.4</v>
      </c>
      <c r="H150" s="2222">
        <v>4.0599999999999996</v>
      </c>
    </row>
    <row r="151" spans="1:8" ht="18" hidden="1" customHeight="1" x14ac:dyDescent="0.25">
      <c r="A151" s="2237">
        <v>40695</v>
      </c>
      <c r="B151" s="2219">
        <v>100</v>
      </c>
      <c r="C151" s="2069">
        <v>1595</v>
      </c>
      <c r="D151" s="2069">
        <v>15057</v>
      </c>
      <c r="E151" s="2069">
        <v>501.9</v>
      </c>
      <c r="F151" s="2227" t="s">
        <v>3740</v>
      </c>
      <c r="G151" s="2228">
        <v>2.63</v>
      </c>
      <c r="H151" s="2222">
        <v>4.29</v>
      </c>
    </row>
    <row r="152" spans="1:8" ht="18" hidden="1" customHeight="1" x14ac:dyDescent="0.25">
      <c r="A152" s="2237">
        <v>40725</v>
      </c>
      <c r="B152" s="2219">
        <v>425</v>
      </c>
      <c r="C152" s="2069">
        <v>1525</v>
      </c>
      <c r="D152" s="2069">
        <v>34075</v>
      </c>
      <c r="E152" s="2069">
        <v>1099.19</v>
      </c>
      <c r="F152" s="2227" t="s">
        <v>3741</v>
      </c>
      <c r="G152" s="2228">
        <v>1.95</v>
      </c>
      <c r="H152" s="2222">
        <v>4.41</v>
      </c>
    </row>
    <row r="153" spans="1:8" ht="18" hidden="1" customHeight="1" x14ac:dyDescent="0.25">
      <c r="A153" s="2237">
        <v>40756</v>
      </c>
      <c r="B153" s="2219">
        <v>25</v>
      </c>
      <c r="C153" s="2069">
        <v>1895</v>
      </c>
      <c r="D153" s="2069">
        <v>34690</v>
      </c>
      <c r="E153" s="2069">
        <v>1156.33</v>
      </c>
      <c r="F153" s="2227" t="s">
        <v>3742</v>
      </c>
      <c r="G153" s="2228">
        <v>3.58</v>
      </c>
      <c r="H153" s="2222">
        <v>4.3899999999999997</v>
      </c>
    </row>
    <row r="154" spans="1:8" ht="18" hidden="1" customHeight="1" x14ac:dyDescent="0.25">
      <c r="A154" s="2237">
        <v>40787</v>
      </c>
      <c r="B154" s="2219">
        <v>40</v>
      </c>
      <c r="C154" s="2069">
        <v>2025</v>
      </c>
      <c r="D154" s="2069">
        <v>15795</v>
      </c>
      <c r="E154" s="2069">
        <v>658.13</v>
      </c>
      <c r="F154" s="2227" t="s">
        <v>3743</v>
      </c>
      <c r="G154" s="2228">
        <v>3.27</v>
      </c>
      <c r="H154" s="2222">
        <v>4.46</v>
      </c>
    </row>
    <row r="155" spans="1:8" ht="18" hidden="1" customHeight="1" x14ac:dyDescent="0.25">
      <c r="A155" s="2237">
        <v>40817</v>
      </c>
      <c r="B155" s="2219">
        <v>100</v>
      </c>
      <c r="C155" s="2069">
        <v>2105</v>
      </c>
      <c r="D155" s="2069">
        <v>31715</v>
      </c>
      <c r="E155" s="2069">
        <v>1023.06</v>
      </c>
      <c r="F155" s="2227" t="s">
        <v>3744</v>
      </c>
      <c r="G155" s="2228">
        <v>2.61</v>
      </c>
      <c r="H155" s="2222">
        <v>4.43</v>
      </c>
    </row>
    <row r="156" spans="1:8" ht="18" hidden="1" customHeight="1" x14ac:dyDescent="0.25">
      <c r="A156" s="2237">
        <v>40848</v>
      </c>
      <c r="B156" s="2219">
        <v>50</v>
      </c>
      <c r="C156" s="2069">
        <v>2480</v>
      </c>
      <c r="D156" s="2069">
        <v>40844</v>
      </c>
      <c r="E156" s="2069">
        <v>1361</v>
      </c>
      <c r="F156" s="2227" t="s">
        <v>1074</v>
      </c>
      <c r="G156" s="2228">
        <v>2.96</v>
      </c>
      <c r="H156" s="2222">
        <v>4.42</v>
      </c>
    </row>
    <row r="157" spans="1:8" ht="18" hidden="1" customHeight="1" x14ac:dyDescent="0.25">
      <c r="A157" s="2237">
        <v>40878</v>
      </c>
      <c r="B157" s="2219">
        <v>30</v>
      </c>
      <c r="C157" s="2069">
        <v>2125</v>
      </c>
      <c r="D157" s="2069">
        <v>30845</v>
      </c>
      <c r="E157" s="2069">
        <v>1186.3499999999999</v>
      </c>
      <c r="F157" s="2227" t="s">
        <v>3745</v>
      </c>
      <c r="G157" s="2228">
        <v>3.32</v>
      </c>
      <c r="H157" s="2222">
        <v>4.5199999999999996</v>
      </c>
    </row>
    <row r="158" spans="1:8" ht="18" hidden="1" customHeight="1" x14ac:dyDescent="0.25">
      <c r="A158" s="2237">
        <v>40909</v>
      </c>
      <c r="B158" s="2219">
        <v>110</v>
      </c>
      <c r="C158" s="2069">
        <v>1065</v>
      </c>
      <c r="D158" s="2069">
        <v>10195</v>
      </c>
      <c r="E158" s="2069">
        <v>407.8</v>
      </c>
      <c r="F158" s="2227" t="s">
        <v>3746</v>
      </c>
      <c r="G158" s="2228">
        <v>2.4</v>
      </c>
      <c r="H158" s="2222">
        <v>4.33</v>
      </c>
    </row>
    <row r="159" spans="1:8" ht="18" hidden="1" customHeight="1" x14ac:dyDescent="0.25">
      <c r="A159" s="2237">
        <v>40940</v>
      </c>
      <c r="B159" s="2219">
        <v>45</v>
      </c>
      <c r="C159" s="2069">
        <v>1485</v>
      </c>
      <c r="D159" s="2069">
        <v>17085</v>
      </c>
      <c r="E159" s="2069">
        <v>589.14</v>
      </c>
      <c r="F159" s="2227" t="s">
        <v>3747</v>
      </c>
      <c r="G159" s="2228">
        <v>2.34</v>
      </c>
      <c r="H159" s="2222">
        <v>4.22</v>
      </c>
    </row>
    <row r="160" spans="1:8" ht="18" hidden="1" customHeight="1" x14ac:dyDescent="0.25">
      <c r="A160" s="2237">
        <v>40969</v>
      </c>
      <c r="B160" s="2219">
        <v>40</v>
      </c>
      <c r="C160" s="2069">
        <v>1155</v>
      </c>
      <c r="D160" s="2069">
        <v>9890</v>
      </c>
      <c r="E160" s="2069">
        <v>353.21</v>
      </c>
      <c r="F160" s="2227" t="s">
        <v>3748</v>
      </c>
      <c r="G160" s="2228">
        <v>1.97</v>
      </c>
      <c r="H160" s="2222">
        <v>4.0999999999999996</v>
      </c>
    </row>
    <row r="161" spans="1:8" ht="18" hidden="1" customHeight="1" x14ac:dyDescent="0.25">
      <c r="A161" s="2237">
        <v>41000</v>
      </c>
      <c r="B161" s="2219">
        <v>170</v>
      </c>
      <c r="C161" s="2069">
        <v>1685</v>
      </c>
      <c r="D161" s="2069">
        <v>22085</v>
      </c>
      <c r="E161" s="2069">
        <v>736.17</v>
      </c>
      <c r="F161" s="2227" t="s">
        <v>3749</v>
      </c>
      <c r="G161" s="2228">
        <v>1.87</v>
      </c>
      <c r="H161" s="2222">
        <v>3.7</v>
      </c>
    </row>
    <row r="162" spans="1:8" ht="18" hidden="1" customHeight="1" x14ac:dyDescent="0.25">
      <c r="A162" s="2237">
        <v>41030</v>
      </c>
      <c r="B162" s="2219">
        <v>50</v>
      </c>
      <c r="C162" s="2069">
        <v>1680</v>
      </c>
      <c r="D162" s="2069">
        <v>15635</v>
      </c>
      <c r="E162" s="2069">
        <v>504.35</v>
      </c>
      <c r="F162" s="2227" t="s">
        <v>3750</v>
      </c>
      <c r="G162" s="2228">
        <v>1.59</v>
      </c>
      <c r="H162" s="2222">
        <v>3.64</v>
      </c>
    </row>
    <row r="163" spans="1:8" ht="18" hidden="1" customHeight="1" x14ac:dyDescent="0.25">
      <c r="A163" s="2237">
        <v>41061</v>
      </c>
      <c r="B163" s="2219">
        <v>140</v>
      </c>
      <c r="C163" s="2069">
        <v>2230</v>
      </c>
      <c r="D163" s="2069">
        <v>27510</v>
      </c>
      <c r="E163" s="2069">
        <v>917</v>
      </c>
      <c r="F163" s="2227" t="s">
        <v>3751</v>
      </c>
      <c r="G163" s="2228">
        <v>1.75</v>
      </c>
      <c r="H163" s="2222">
        <v>3.51</v>
      </c>
    </row>
    <row r="164" spans="1:8" ht="18" hidden="1" customHeight="1" x14ac:dyDescent="0.25">
      <c r="A164" s="2237">
        <v>41091</v>
      </c>
      <c r="B164" s="2219">
        <v>25</v>
      </c>
      <c r="C164" s="2069">
        <v>1625</v>
      </c>
      <c r="D164" s="2069">
        <v>15695</v>
      </c>
      <c r="E164" s="2069">
        <v>506</v>
      </c>
      <c r="F164" s="2227" t="s">
        <v>3752</v>
      </c>
      <c r="G164" s="2228">
        <v>1.91</v>
      </c>
      <c r="H164" s="2222"/>
    </row>
    <row r="165" spans="1:8" ht="18" hidden="1" customHeight="1" x14ac:dyDescent="0.25">
      <c r="A165" s="2237">
        <v>41122</v>
      </c>
      <c r="B165" s="2219">
        <v>65</v>
      </c>
      <c r="C165" s="2069">
        <v>1630</v>
      </c>
      <c r="D165" s="2069">
        <v>22930</v>
      </c>
      <c r="E165" s="2069">
        <v>739.68</v>
      </c>
      <c r="F165" s="2227" t="s">
        <v>3753</v>
      </c>
      <c r="G165" s="2228">
        <v>1.85</v>
      </c>
      <c r="H165" s="2222">
        <v>3.43</v>
      </c>
    </row>
    <row r="166" spans="1:8" ht="18" hidden="1" customHeight="1" x14ac:dyDescent="0.25">
      <c r="A166" s="2237">
        <v>41153</v>
      </c>
      <c r="B166" s="2219">
        <v>15</v>
      </c>
      <c r="C166" s="2069">
        <v>575</v>
      </c>
      <c r="D166" s="2069">
        <v>6885</v>
      </c>
      <c r="E166" s="2069">
        <v>286.88</v>
      </c>
      <c r="F166" s="2227" t="s">
        <v>3754</v>
      </c>
      <c r="G166" s="2228">
        <v>1.67</v>
      </c>
      <c r="H166" s="2222">
        <v>3.47</v>
      </c>
    </row>
    <row r="167" spans="1:8" ht="18" hidden="1" customHeight="1" x14ac:dyDescent="0.25">
      <c r="A167" s="2237">
        <v>41183</v>
      </c>
      <c r="B167" s="2219">
        <v>60</v>
      </c>
      <c r="C167" s="2069">
        <v>980</v>
      </c>
      <c r="D167" s="2069">
        <v>12570</v>
      </c>
      <c r="E167" s="2069">
        <v>433.45</v>
      </c>
      <c r="F167" s="2227" t="s">
        <v>3755</v>
      </c>
      <c r="G167" s="2228">
        <v>1.57</v>
      </c>
      <c r="H167" s="2222">
        <v>3.26</v>
      </c>
    </row>
    <row r="168" spans="1:8" ht="18" hidden="1" customHeight="1" x14ac:dyDescent="0.25">
      <c r="A168" s="2237">
        <v>41214</v>
      </c>
      <c r="B168" s="2219">
        <v>415</v>
      </c>
      <c r="C168" s="2069">
        <v>2180</v>
      </c>
      <c r="D168" s="2069">
        <v>37795</v>
      </c>
      <c r="E168" s="2069">
        <v>1259.83</v>
      </c>
      <c r="F168" s="2227" t="s">
        <v>3756</v>
      </c>
      <c r="G168" s="2228">
        <v>1.53</v>
      </c>
      <c r="H168" s="2222">
        <v>3.08</v>
      </c>
    </row>
    <row r="169" spans="1:8" ht="18" hidden="1" customHeight="1" x14ac:dyDescent="0.25">
      <c r="A169" s="2237">
        <v>41244</v>
      </c>
      <c r="B169" s="2219">
        <v>160</v>
      </c>
      <c r="C169" s="2069">
        <v>1650</v>
      </c>
      <c r="D169" s="2069">
        <v>26110</v>
      </c>
      <c r="E169" s="2069">
        <v>842.26</v>
      </c>
      <c r="F169" s="2227" t="s">
        <v>3757</v>
      </c>
      <c r="G169" s="2228">
        <v>1.61</v>
      </c>
      <c r="H169" s="2222">
        <v>2.95</v>
      </c>
    </row>
    <row r="170" spans="1:8" ht="18" hidden="1" customHeight="1" x14ac:dyDescent="0.25">
      <c r="A170" s="2237">
        <v>41275</v>
      </c>
      <c r="B170" s="2219">
        <v>75</v>
      </c>
      <c r="C170" s="2069">
        <v>1210</v>
      </c>
      <c r="D170" s="2069">
        <v>9470</v>
      </c>
      <c r="E170" s="2069">
        <v>305.48</v>
      </c>
      <c r="F170" s="2227" t="s">
        <v>3758</v>
      </c>
      <c r="G170" s="2228">
        <v>1.49</v>
      </c>
      <c r="H170" s="2222">
        <v>2.84</v>
      </c>
    </row>
    <row r="171" spans="1:8" ht="18" hidden="1" customHeight="1" x14ac:dyDescent="0.25">
      <c r="A171" s="2237">
        <v>41306</v>
      </c>
      <c r="B171" s="2219">
        <v>50</v>
      </c>
      <c r="C171" s="2069">
        <v>1655</v>
      </c>
      <c r="D171" s="2069">
        <v>22350</v>
      </c>
      <c r="E171" s="2069">
        <v>798.21</v>
      </c>
      <c r="F171" s="2227" t="s">
        <v>3696</v>
      </c>
      <c r="G171" s="2228">
        <v>1.42</v>
      </c>
      <c r="H171" s="2222">
        <v>2.74</v>
      </c>
    </row>
    <row r="172" spans="1:8" ht="18" hidden="1" customHeight="1" x14ac:dyDescent="0.25">
      <c r="A172" s="2237">
        <v>41334</v>
      </c>
      <c r="B172" s="2219">
        <v>30</v>
      </c>
      <c r="C172" s="2069">
        <v>2200</v>
      </c>
      <c r="D172" s="2069">
        <v>27940</v>
      </c>
      <c r="E172" s="2069">
        <v>901.29</v>
      </c>
      <c r="F172" s="2227" t="s">
        <v>3759</v>
      </c>
      <c r="G172" s="2228">
        <v>1.36</v>
      </c>
      <c r="H172" s="2222">
        <v>2.46</v>
      </c>
    </row>
    <row r="173" spans="1:8" ht="18" hidden="1" customHeight="1" x14ac:dyDescent="0.25">
      <c r="A173" s="2237">
        <v>41365</v>
      </c>
      <c r="B173" s="2219">
        <v>265</v>
      </c>
      <c r="C173" s="2069">
        <v>1855</v>
      </c>
      <c r="D173" s="2069">
        <v>28346</v>
      </c>
      <c r="E173" s="2069">
        <v>944.87</v>
      </c>
      <c r="F173" s="2227" t="s">
        <v>3760</v>
      </c>
      <c r="G173" s="2228">
        <v>1.36</v>
      </c>
      <c r="H173" s="2222">
        <v>2.33</v>
      </c>
    </row>
    <row r="174" spans="1:8" ht="18" hidden="1" customHeight="1" x14ac:dyDescent="0.25">
      <c r="A174" s="2237">
        <v>41395</v>
      </c>
      <c r="B174" s="2219">
        <v>70</v>
      </c>
      <c r="C174" s="2069">
        <v>1735</v>
      </c>
      <c r="D174" s="2069">
        <v>24695</v>
      </c>
      <c r="E174" s="2069">
        <v>796.61</v>
      </c>
      <c r="F174" s="2227" t="s">
        <v>3760</v>
      </c>
      <c r="G174" s="2228">
        <v>1.36</v>
      </c>
      <c r="H174" s="2222">
        <v>2.29</v>
      </c>
    </row>
    <row r="175" spans="1:8" ht="18" hidden="1" customHeight="1" x14ac:dyDescent="0.25">
      <c r="A175" s="2237">
        <v>41426</v>
      </c>
      <c r="B175" s="2219">
        <v>405</v>
      </c>
      <c r="C175" s="2069">
        <v>1325</v>
      </c>
      <c r="D175" s="2069">
        <v>21281.5</v>
      </c>
      <c r="E175" s="2069">
        <v>709.38</v>
      </c>
      <c r="F175" s="2227" t="s">
        <v>3761</v>
      </c>
      <c r="G175" s="2228">
        <v>1.99</v>
      </c>
      <c r="H175" s="2222">
        <v>2.52</v>
      </c>
    </row>
    <row r="176" spans="1:8" ht="18" hidden="1" customHeight="1" x14ac:dyDescent="0.25">
      <c r="A176" s="2237">
        <v>41456</v>
      </c>
      <c r="B176" s="2219">
        <v>125</v>
      </c>
      <c r="C176" s="2069">
        <v>1910</v>
      </c>
      <c r="D176" s="2069">
        <v>31140</v>
      </c>
      <c r="E176" s="2069">
        <v>1004.52</v>
      </c>
      <c r="F176" s="2227" t="s">
        <v>2068</v>
      </c>
      <c r="G176" s="2228">
        <v>2.0099999999999998</v>
      </c>
      <c r="H176" s="2222">
        <v>2.77</v>
      </c>
    </row>
    <row r="177" spans="1:8" ht="18" hidden="1" customHeight="1" x14ac:dyDescent="0.25">
      <c r="A177" s="2237">
        <v>41487</v>
      </c>
      <c r="B177" s="2219">
        <v>140</v>
      </c>
      <c r="C177" s="2069">
        <v>920</v>
      </c>
      <c r="D177" s="2069">
        <v>17510</v>
      </c>
      <c r="E177" s="2069">
        <v>564.84</v>
      </c>
      <c r="F177" s="2227" t="s">
        <v>3762</v>
      </c>
      <c r="G177" s="2228">
        <v>1.68</v>
      </c>
      <c r="H177" s="2222">
        <v>2.8</v>
      </c>
    </row>
    <row r="178" spans="1:8" ht="18" hidden="1" customHeight="1" x14ac:dyDescent="0.25">
      <c r="A178" s="2237">
        <v>41518</v>
      </c>
      <c r="B178" s="2219">
        <v>60</v>
      </c>
      <c r="C178" s="2069">
        <v>1625</v>
      </c>
      <c r="D178" s="2069">
        <v>23310</v>
      </c>
      <c r="E178" s="2069">
        <v>777</v>
      </c>
      <c r="F178" s="2227" t="s">
        <v>3762</v>
      </c>
      <c r="G178" s="2228">
        <v>1.64</v>
      </c>
      <c r="H178" s="2222">
        <v>2.75</v>
      </c>
    </row>
    <row r="179" spans="1:8" ht="18" hidden="1" customHeight="1" x14ac:dyDescent="0.25">
      <c r="A179" s="2237">
        <v>41548</v>
      </c>
      <c r="B179" s="2219">
        <v>990</v>
      </c>
      <c r="C179" s="2069">
        <v>2560</v>
      </c>
      <c r="D179" s="2069">
        <v>56785</v>
      </c>
      <c r="E179" s="2069">
        <v>1831.77</v>
      </c>
      <c r="F179" s="2227" t="s">
        <v>2040</v>
      </c>
      <c r="G179" s="2228">
        <v>2.5299999999999998</v>
      </c>
      <c r="H179" s="2222">
        <v>2.87</v>
      </c>
    </row>
    <row r="180" spans="1:8" ht="18" hidden="1" customHeight="1" x14ac:dyDescent="0.25">
      <c r="A180" s="2237">
        <v>41579</v>
      </c>
      <c r="B180" s="2219">
        <v>225</v>
      </c>
      <c r="C180" s="2069">
        <v>2780</v>
      </c>
      <c r="D180" s="2069">
        <v>48017</v>
      </c>
      <c r="E180" s="2069">
        <v>1600.57</v>
      </c>
      <c r="F180" s="2227" t="s">
        <v>2138</v>
      </c>
      <c r="G180" s="2228">
        <v>3.58</v>
      </c>
      <c r="H180" s="2222">
        <v>3.35</v>
      </c>
    </row>
    <row r="181" spans="1:8" ht="18" hidden="1" customHeight="1" x14ac:dyDescent="0.25">
      <c r="A181" s="2237">
        <v>41609</v>
      </c>
      <c r="B181" s="2219">
        <v>310</v>
      </c>
      <c r="C181" s="2069">
        <v>2825</v>
      </c>
      <c r="D181" s="2069">
        <v>47480</v>
      </c>
      <c r="E181" s="2069">
        <v>1531.61</v>
      </c>
      <c r="F181" s="2227" t="s">
        <v>3763</v>
      </c>
      <c r="G181" s="2228">
        <v>3.52</v>
      </c>
      <c r="H181" s="2222">
        <v>3.54</v>
      </c>
    </row>
    <row r="182" spans="1:8" ht="18" hidden="1" customHeight="1" x14ac:dyDescent="0.25">
      <c r="A182" s="2237">
        <v>41640</v>
      </c>
      <c r="B182" s="2219">
        <v>5</v>
      </c>
      <c r="C182" s="2069">
        <v>2000</v>
      </c>
      <c r="D182" s="2069">
        <v>12670</v>
      </c>
      <c r="E182" s="2069">
        <v>436.9</v>
      </c>
      <c r="F182" s="2227" t="s">
        <v>3764</v>
      </c>
      <c r="G182" s="2228">
        <v>3.63</v>
      </c>
      <c r="H182" s="2222">
        <v>3.54</v>
      </c>
    </row>
    <row r="183" spans="1:8" ht="18" hidden="1" customHeight="1" x14ac:dyDescent="0.25">
      <c r="A183" s="2237">
        <v>41671</v>
      </c>
      <c r="B183" s="2219">
        <v>30</v>
      </c>
      <c r="C183" s="2069">
        <v>520</v>
      </c>
      <c r="D183" s="2069">
        <v>6385</v>
      </c>
      <c r="E183" s="2069">
        <v>228.04</v>
      </c>
      <c r="F183" s="2227" t="s">
        <v>3765</v>
      </c>
      <c r="G183" s="2228">
        <v>2.6</v>
      </c>
      <c r="H183" s="2222">
        <v>3.36</v>
      </c>
    </row>
    <row r="184" spans="1:8" ht="18" hidden="1" customHeight="1" x14ac:dyDescent="0.25">
      <c r="A184" s="2237">
        <v>41699</v>
      </c>
      <c r="B184" s="2219">
        <v>10</v>
      </c>
      <c r="C184" s="2069">
        <v>260</v>
      </c>
      <c r="D184" s="2069">
        <v>1660</v>
      </c>
      <c r="E184" s="2069">
        <v>111</v>
      </c>
      <c r="F184" s="2227" t="s">
        <v>3766</v>
      </c>
      <c r="G184" s="2228">
        <v>2.35</v>
      </c>
      <c r="H184" s="2222">
        <v>3.16</v>
      </c>
    </row>
    <row r="185" spans="1:8" ht="18" hidden="1" customHeight="1" x14ac:dyDescent="0.25">
      <c r="A185" s="2237">
        <v>41730</v>
      </c>
      <c r="B185" s="2219">
        <v>25</v>
      </c>
      <c r="C185" s="2069">
        <v>550</v>
      </c>
      <c r="D185" s="2069">
        <v>2815</v>
      </c>
      <c r="E185" s="2069">
        <v>112.6</v>
      </c>
      <c r="F185" s="2227" t="s">
        <v>3767</v>
      </c>
      <c r="G185" s="2228">
        <v>2.0299999999999998</v>
      </c>
      <c r="H185" s="2222">
        <v>2.95</v>
      </c>
    </row>
    <row r="186" spans="1:8" ht="18" hidden="1" customHeight="1" x14ac:dyDescent="0.25">
      <c r="A186" s="2237">
        <v>41760</v>
      </c>
      <c r="B186" s="2219">
        <v>105</v>
      </c>
      <c r="C186" s="2069">
        <v>1100</v>
      </c>
      <c r="D186" s="2069">
        <v>9525</v>
      </c>
      <c r="E186" s="2069">
        <v>340.18</v>
      </c>
      <c r="F186" s="2227" t="s">
        <v>3768</v>
      </c>
      <c r="G186" s="2228">
        <v>1.77</v>
      </c>
      <c r="H186" s="2222">
        <v>2.83</v>
      </c>
    </row>
    <row r="187" spans="1:8" ht="18" hidden="1" customHeight="1" x14ac:dyDescent="0.25">
      <c r="A187" s="2237">
        <v>41791</v>
      </c>
      <c r="B187" s="2219">
        <v>100</v>
      </c>
      <c r="C187" s="2069">
        <v>1195</v>
      </c>
      <c r="D187" s="2069">
        <v>8640</v>
      </c>
      <c r="E187" s="2069">
        <v>360</v>
      </c>
      <c r="F187" s="2227" t="s">
        <v>3769</v>
      </c>
      <c r="G187" s="2228">
        <v>1.49</v>
      </c>
      <c r="H187" s="2222">
        <v>2.61</v>
      </c>
    </row>
    <row r="188" spans="1:8" ht="18" hidden="1" customHeight="1" x14ac:dyDescent="0.25">
      <c r="A188" s="2237">
        <v>41821</v>
      </c>
      <c r="B188" s="2219">
        <v>20</v>
      </c>
      <c r="C188" s="2069">
        <v>2385</v>
      </c>
      <c r="D188" s="2069">
        <v>20495</v>
      </c>
      <c r="E188" s="2069">
        <v>683.17</v>
      </c>
      <c r="F188" s="2227" t="s">
        <v>3770</v>
      </c>
      <c r="G188" s="2228">
        <v>1.2</v>
      </c>
      <c r="H188" s="2222"/>
    </row>
    <row r="189" spans="1:8" ht="18" hidden="1" customHeight="1" x14ac:dyDescent="0.25">
      <c r="A189" s="2237">
        <v>41852</v>
      </c>
      <c r="B189" s="2219">
        <v>200</v>
      </c>
      <c r="C189" s="2069">
        <v>2475</v>
      </c>
      <c r="D189" s="2069">
        <v>47715</v>
      </c>
      <c r="E189" s="2069">
        <v>1539.19</v>
      </c>
      <c r="F189" s="2227" t="s">
        <v>3771</v>
      </c>
      <c r="G189" s="2228">
        <v>0.98</v>
      </c>
      <c r="H189" s="2222"/>
    </row>
    <row r="190" spans="1:8" ht="18" hidden="1" customHeight="1" x14ac:dyDescent="0.25">
      <c r="A190" s="2237">
        <v>41883</v>
      </c>
      <c r="B190" s="2219">
        <v>1070</v>
      </c>
      <c r="C190" s="2069">
        <v>2840</v>
      </c>
      <c r="D190" s="2069">
        <v>57825</v>
      </c>
      <c r="E190" s="2069">
        <v>1927.5</v>
      </c>
      <c r="F190" s="2227" t="s">
        <v>3772</v>
      </c>
      <c r="G190" s="2228">
        <v>0.75</v>
      </c>
      <c r="H190" s="2222"/>
    </row>
    <row r="191" spans="1:8" ht="18" hidden="1" customHeight="1" x14ac:dyDescent="0.25">
      <c r="A191" s="2237">
        <v>41913</v>
      </c>
      <c r="B191" s="2219">
        <v>290</v>
      </c>
      <c r="C191" s="2069">
        <v>2710</v>
      </c>
      <c r="D191" s="2069">
        <v>53324</v>
      </c>
      <c r="E191" s="2069">
        <v>1720.13</v>
      </c>
      <c r="F191" s="2227" t="s">
        <v>3773</v>
      </c>
      <c r="G191" s="2228">
        <v>0.72</v>
      </c>
      <c r="H191" s="2222"/>
    </row>
    <row r="192" spans="1:8" ht="18" hidden="1" customHeight="1" x14ac:dyDescent="0.25">
      <c r="A192" s="2237">
        <v>41944</v>
      </c>
      <c r="B192" s="2219">
        <v>125</v>
      </c>
      <c r="C192" s="2069">
        <v>1800</v>
      </c>
      <c r="D192" s="2069">
        <v>30475</v>
      </c>
      <c r="E192" s="2069">
        <v>1015.83</v>
      </c>
      <c r="F192" s="2227" t="s">
        <v>3774</v>
      </c>
      <c r="G192" s="2228">
        <v>0.63</v>
      </c>
      <c r="H192" s="2222"/>
    </row>
    <row r="193" spans="1:8" ht="18" hidden="1" customHeight="1" x14ac:dyDescent="0.25">
      <c r="A193" s="2237">
        <v>41974</v>
      </c>
      <c r="B193" s="2219">
        <v>1105</v>
      </c>
      <c r="C193" s="2069">
        <v>2880</v>
      </c>
      <c r="D193" s="2069">
        <v>62445</v>
      </c>
      <c r="E193" s="2069">
        <v>2014.35</v>
      </c>
      <c r="F193" s="2227" t="s">
        <v>3775</v>
      </c>
      <c r="G193" s="2228">
        <v>2.2999999999999998</v>
      </c>
      <c r="H193" s="2222"/>
    </row>
    <row r="194" spans="1:8" ht="18" hidden="1" customHeight="1" x14ac:dyDescent="0.25">
      <c r="A194" s="2237">
        <v>42005</v>
      </c>
      <c r="B194" s="2219">
        <v>175</v>
      </c>
      <c r="C194" s="2069">
        <v>1150</v>
      </c>
      <c r="D194" s="2069">
        <v>18123</v>
      </c>
      <c r="E194" s="2069">
        <v>584.61</v>
      </c>
      <c r="F194" s="2227" t="s">
        <v>3776</v>
      </c>
      <c r="G194" s="2228">
        <v>2.5299999999999998</v>
      </c>
      <c r="H194" s="2222"/>
    </row>
    <row r="195" spans="1:8" ht="18" hidden="1" customHeight="1" x14ac:dyDescent="0.25">
      <c r="A195" s="2237">
        <v>42036</v>
      </c>
      <c r="B195" s="2219">
        <v>95</v>
      </c>
      <c r="C195" s="2069">
        <v>1460</v>
      </c>
      <c r="D195" s="2069">
        <v>20972</v>
      </c>
      <c r="E195" s="2069">
        <v>749</v>
      </c>
      <c r="F195" s="2227" t="s">
        <v>3777</v>
      </c>
      <c r="G195" s="2228">
        <v>2.0299999999999998</v>
      </c>
      <c r="H195" s="2222"/>
    </row>
    <row r="196" spans="1:8" ht="20.100000000000001" hidden="1" customHeight="1" x14ac:dyDescent="0.25">
      <c r="A196" s="2237">
        <v>42064</v>
      </c>
      <c r="B196" s="2219">
        <v>50</v>
      </c>
      <c r="C196" s="2069">
        <v>1175</v>
      </c>
      <c r="D196" s="2069">
        <v>10260</v>
      </c>
      <c r="E196" s="2069">
        <v>330.97</v>
      </c>
      <c r="F196" s="2227" t="s">
        <v>2858</v>
      </c>
      <c r="G196" s="2228">
        <v>1.91</v>
      </c>
      <c r="H196" s="2222"/>
    </row>
    <row r="197" spans="1:8" ht="20.100000000000001" hidden="1" customHeight="1" x14ac:dyDescent="0.25">
      <c r="A197" s="2237">
        <v>42095</v>
      </c>
      <c r="B197" s="2219">
        <v>100</v>
      </c>
      <c r="C197" s="2069">
        <v>800</v>
      </c>
      <c r="D197" s="2069">
        <v>9785</v>
      </c>
      <c r="E197" s="2069">
        <v>349.46</v>
      </c>
      <c r="F197" s="2227" t="s">
        <v>3778</v>
      </c>
      <c r="G197" s="2228">
        <v>1.68</v>
      </c>
      <c r="H197" s="2222"/>
    </row>
    <row r="198" spans="1:8" ht="20.100000000000001" hidden="1" customHeight="1" x14ac:dyDescent="0.25">
      <c r="A198" s="2237">
        <v>42125</v>
      </c>
      <c r="B198" s="2219">
        <v>40</v>
      </c>
      <c r="C198" s="2069">
        <v>165</v>
      </c>
      <c r="D198" s="2069">
        <v>960</v>
      </c>
      <c r="E198" s="2069">
        <v>120</v>
      </c>
      <c r="F198" s="2227" t="s">
        <v>3779</v>
      </c>
      <c r="G198" s="2228">
        <v>1.47</v>
      </c>
      <c r="H198" s="2222"/>
    </row>
    <row r="199" spans="1:8" ht="20.100000000000001" hidden="1" customHeight="1" x14ac:dyDescent="0.25">
      <c r="A199" s="2237">
        <v>42156</v>
      </c>
      <c r="B199" s="2219">
        <v>25</v>
      </c>
      <c r="C199" s="2069">
        <v>425</v>
      </c>
      <c r="D199" s="2069">
        <v>2335</v>
      </c>
      <c r="E199" s="2069">
        <v>194.58</v>
      </c>
      <c r="F199" s="2227" t="s">
        <v>3693</v>
      </c>
      <c r="G199" s="2228">
        <v>1.06</v>
      </c>
      <c r="H199" s="2222"/>
    </row>
    <row r="200" spans="1:8" ht="20.100000000000001" hidden="1" customHeight="1" x14ac:dyDescent="0.25">
      <c r="A200" s="2237">
        <v>42186</v>
      </c>
      <c r="B200" s="2219">
        <v>25</v>
      </c>
      <c r="C200" s="2069">
        <v>100</v>
      </c>
      <c r="D200" s="2069">
        <v>445</v>
      </c>
      <c r="E200" s="2069">
        <v>55.63</v>
      </c>
      <c r="F200" s="2227" t="s">
        <v>3690</v>
      </c>
      <c r="G200" s="2228">
        <v>0.99</v>
      </c>
      <c r="H200" s="2222"/>
    </row>
    <row r="201" spans="1:8" ht="20.100000000000001" hidden="1" customHeight="1" x14ac:dyDescent="0.25">
      <c r="A201" s="2237">
        <v>42217</v>
      </c>
      <c r="B201" s="2219">
        <v>250</v>
      </c>
      <c r="C201" s="2069">
        <v>1880</v>
      </c>
      <c r="D201" s="2069">
        <v>7560</v>
      </c>
      <c r="E201" s="2069">
        <v>687.27</v>
      </c>
      <c r="F201" s="2227" t="s">
        <v>2832</v>
      </c>
      <c r="G201" s="2228">
        <v>1.1000000000000001</v>
      </c>
      <c r="H201" s="2222"/>
    </row>
    <row r="202" spans="1:8" ht="20.100000000000001" hidden="1" customHeight="1" x14ac:dyDescent="0.25">
      <c r="A202" s="2237">
        <v>42248</v>
      </c>
      <c r="B202" s="2219">
        <v>16</v>
      </c>
      <c r="C202" s="2069">
        <v>530</v>
      </c>
      <c r="D202" s="2069">
        <v>5116</v>
      </c>
      <c r="E202" s="2069">
        <v>222.43</v>
      </c>
      <c r="F202" s="2227" t="s">
        <v>2787</v>
      </c>
      <c r="G202" s="2228">
        <v>1.18</v>
      </c>
      <c r="H202" s="2222"/>
    </row>
    <row r="203" spans="1:8" ht="20.100000000000001" hidden="1" customHeight="1" x14ac:dyDescent="0.25">
      <c r="A203" s="2237">
        <v>42278</v>
      </c>
      <c r="B203" s="2219">
        <v>25</v>
      </c>
      <c r="C203" s="2069">
        <v>1095</v>
      </c>
      <c r="D203" s="2069">
        <v>6250</v>
      </c>
      <c r="E203" s="2069">
        <v>297.62</v>
      </c>
      <c r="F203" s="2227" t="s">
        <v>3780</v>
      </c>
      <c r="G203" s="2228">
        <v>1.1100000000000001</v>
      </c>
      <c r="H203" s="2222"/>
    </row>
    <row r="204" spans="1:8" ht="20.100000000000001" hidden="1" customHeight="1" x14ac:dyDescent="0.25">
      <c r="A204" s="2237">
        <v>42309</v>
      </c>
      <c r="B204" s="2219">
        <v>80</v>
      </c>
      <c r="C204" s="2069">
        <v>515</v>
      </c>
      <c r="D204" s="2069">
        <v>8780</v>
      </c>
      <c r="E204" s="2069">
        <v>313.57</v>
      </c>
      <c r="F204" s="2227" t="s">
        <v>3781</v>
      </c>
      <c r="G204" s="2228">
        <v>1.1100000000000001</v>
      </c>
      <c r="H204" s="2222"/>
    </row>
    <row r="205" spans="1:8" ht="20.100000000000001" hidden="1" customHeight="1" x14ac:dyDescent="0.25">
      <c r="A205" s="2245">
        <v>42339</v>
      </c>
      <c r="B205" s="2246">
        <v>100</v>
      </c>
      <c r="C205" s="2247">
        <v>555</v>
      </c>
      <c r="D205" s="2247">
        <v>9405</v>
      </c>
      <c r="E205" s="2247">
        <v>303.39</v>
      </c>
      <c r="F205" s="2248" t="s">
        <v>3689</v>
      </c>
      <c r="G205" s="2249">
        <v>1.28</v>
      </c>
      <c r="H205" s="2222"/>
    </row>
    <row r="206" spans="1:8" ht="20.100000000000001" hidden="1" customHeight="1" x14ac:dyDescent="0.25">
      <c r="A206" s="2237">
        <v>42370</v>
      </c>
      <c r="B206" s="2219">
        <v>20</v>
      </c>
      <c r="C206" s="2069">
        <v>420</v>
      </c>
      <c r="D206" s="2069">
        <v>5370</v>
      </c>
      <c r="E206" s="2069">
        <v>173.23</v>
      </c>
      <c r="F206" s="2227" t="s">
        <v>1052</v>
      </c>
      <c r="G206" s="2228">
        <v>1.6</v>
      </c>
      <c r="H206" s="2222"/>
    </row>
    <row r="207" spans="1:8" ht="20.100000000000001" hidden="1" customHeight="1" x14ac:dyDescent="0.25">
      <c r="A207" s="2237">
        <v>42401</v>
      </c>
      <c r="B207" s="2219">
        <v>105</v>
      </c>
      <c r="C207" s="2069">
        <v>1830</v>
      </c>
      <c r="D207" s="2069">
        <v>20405</v>
      </c>
      <c r="E207" s="2069">
        <v>703.62</v>
      </c>
      <c r="F207" s="2227" t="s">
        <v>3782</v>
      </c>
      <c r="G207" s="2228">
        <v>1.56</v>
      </c>
      <c r="H207" s="2222"/>
    </row>
    <row r="208" spans="1:8" ht="20.100000000000001" hidden="1" customHeight="1" x14ac:dyDescent="0.25">
      <c r="A208" s="2237">
        <v>42430</v>
      </c>
      <c r="B208" s="2219">
        <v>125</v>
      </c>
      <c r="C208" s="2069">
        <v>775</v>
      </c>
      <c r="D208" s="2069">
        <v>8305</v>
      </c>
      <c r="E208" s="2069">
        <v>319.42</v>
      </c>
      <c r="F208" s="2227" t="s">
        <v>3783</v>
      </c>
      <c r="G208" s="2228">
        <v>1.46</v>
      </c>
      <c r="H208" s="2222"/>
    </row>
    <row r="209" spans="1:8" ht="20.100000000000001" hidden="1" customHeight="1" x14ac:dyDescent="0.25">
      <c r="A209" s="2237">
        <v>42461</v>
      </c>
      <c r="B209" s="2219">
        <v>250</v>
      </c>
      <c r="C209" s="2069">
        <v>1980</v>
      </c>
      <c r="D209" s="2069">
        <v>24710</v>
      </c>
      <c r="E209" s="2069">
        <v>823.67</v>
      </c>
      <c r="F209" s="2227" t="s">
        <v>3784</v>
      </c>
      <c r="G209" s="2228">
        <v>1.45</v>
      </c>
      <c r="H209" s="2222"/>
    </row>
    <row r="210" spans="1:8" ht="20.100000000000001" hidden="1" customHeight="1" x14ac:dyDescent="0.25">
      <c r="A210" s="2237">
        <v>42491</v>
      </c>
      <c r="B210" s="2219">
        <v>30</v>
      </c>
      <c r="C210" s="2069">
        <v>1980</v>
      </c>
      <c r="D210" s="2069">
        <v>4920</v>
      </c>
      <c r="E210" s="2069">
        <v>378.46</v>
      </c>
      <c r="F210" s="2227" t="s">
        <v>3699</v>
      </c>
      <c r="G210" s="2228">
        <v>1.58</v>
      </c>
      <c r="H210" s="2222"/>
    </row>
    <row r="211" spans="1:8" ht="20.100000000000001" hidden="1" customHeight="1" x14ac:dyDescent="0.25">
      <c r="A211" s="2237">
        <v>42522</v>
      </c>
      <c r="B211" s="2219">
        <v>30</v>
      </c>
      <c r="C211" s="2069">
        <v>975</v>
      </c>
      <c r="D211" s="2069">
        <v>13740</v>
      </c>
      <c r="E211" s="2069">
        <v>528.46</v>
      </c>
      <c r="F211" s="2227" t="s">
        <v>3785</v>
      </c>
      <c r="G211" s="2228">
        <v>1.38</v>
      </c>
      <c r="H211" s="2222"/>
    </row>
    <row r="212" spans="1:8" ht="20.100000000000001" hidden="1" customHeight="1" x14ac:dyDescent="0.25">
      <c r="A212" s="2237">
        <v>42552</v>
      </c>
      <c r="B212" s="2219">
        <v>100</v>
      </c>
      <c r="C212" s="2069">
        <v>2830</v>
      </c>
      <c r="D212" s="2069">
        <v>30170</v>
      </c>
      <c r="E212" s="2069">
        <v>1005.67</v>
      </c>
      <c r="F212" s="2227" t="s">
        <v>2068</v>
      </c>
      <c r="G212" s="2228">
        <v>2.63</v>
      </c>
      <c r="H212" s="2222"/>
    </row>
    <row r="213" spans="1:8" ht="20.100000000000001" hidden="1" customHeight="1" x14ac:dyDescent="0.25">
      <c r="A213" s="2237">
        <v>42583</v>
      </c>
      <c r="B213" s="2219">
        <v>100</v>
      </c>
      <c r="C213" s="2069">
        <v>775</v>
      </c>
      <c r="D213" s="2069">
        <v>10245</v>
      </c>
      <c r="E213" s="2069">
        <v>330.48</v>
      </c>
      <c r="F213" s="2227" t="s">
        <v>3786</v>
      </c>
      <c r="G213" s="2228">
        <v>1.423</v>
      </c>
      <c r="H213" s="2222"/>
    </row>
    <row r="214" spans="1:8" ht="20.100000000000001" hidden="1" customHeight="1" x14ac:dyDescent="0.25">
      <c r="A214" s="2237">
        <v>42614</v>
      </c>
      <c r="B214" s="2219">
        <v>75</v>
      </c>
      <c r="C214" s="2069">
        <v>1005</v>
      </c>
      <c r="D214" s="2069">
        <v>13065</v>
      </c>
      <c r="E214" s="2069">
        <v>522.6</v>
      </c>
      <c r="F214" s="2227" t="s">
        <v>3787</v>
      </c>
      <c r="G214" s="2228">
        <v>1.37</v>
      </c>
      <c r="H214" s="2222"/>
    </row>
    <row r="215" spans="1:8" ht="20.100000000000001" hidden="1" customHeight="1" x14ac:dyDescent="0.25">
      <c r="A215" s="2237">
        <v>42644</v>
      </c>
      <c r="B215" s="2219">
        <v>200</v>
      </c>
      <c r="C215" s="2069">
        <v>2010</v>
      </c>
      <c r="D215" s="2069">
        <v>25120</v>
      </c>
      <c r="E215" s="2069">
        <v>810</v>
      </c>
      <c r="F215" s="2227" t="s">
        <v>3787</v>
      </c>
      <c r="G215" s="2228">
        <v>1.39</v>
      </c>
      <c r="H215" s="2222"/>
    </row>
    <row r="216" spans="1:8" ht="20.100000000000001" hidden="1" customHeight="1" x14ac:dyDescent="0.25">
      <c r="A216" s="2237">
        <v>42675</v>
      </c>
      <c r="B216" s="2219">
        <v>100</v>
      </c>
      <c r="C216" s="2069">
        <v>1780</v>
      </c>
      <c r="D216" s="2069">
        <v>16430</v>
      </c>
      <c r="E216" s="2069">
        <v>547.66999999999996</v>
      </c>
      <c r="F216" s="2227" t="s">
        <v>3788</v>
      </c>
      <c r="G216" s="2228">
        <v>1.66</v>
      </c>
      <c r="H216" s="2222"/>
    </row>
    <row r="217" spans="1:8" ht="20.100000000000001" hidden="1" customHeight="1" x14ac:dyDescent="0.25">
      <c r="A217" s="2237">
        <v>42705</v>
      </c>
      <c r="B217" s="2219">
        <v>50</v>
      </c>
      <c r="C217" s="2069">
        <v>420</v>
      </c>
      <c r="D217" s="2069">
        <v>5285</v>
      </c>
      <c r="E217" s="2069">
        <v>170.48</v>
      </c>
      <c r="F217" s="2227" t="s">
        <v>3783</v>
      </c>
      <c r="G217" s="2228">
        <v>1.52</v>
      </c>
      <c r="H217" s="2222"/>
    </row>
    <row r="218" spans="1:8" ht="20.100000000000001" hidden="1" customHeight="1" x14ac:dyDescent="0.25">
      <c r="A218" s="2250">
        <v>42736</v>
      </c>
      <c r="B218" s="2251">
        <v>50</v>
      </c>
      <c r="C218" s="2252">
        <v>250</v>
      </c>
      <c r="D218" s="2252">
        <v>3100</v>
      </c>
      <c r="E218" s="2252">
        <v>124</v>
      </c>
      <c r="F218" s="2239" t="s">
        <v>3789</v>
      </c>
      <c r="G218" s="2253">
        <v>1.31</v>
      </c>
      <c r="H218" s="2222"/>
    </row>
    <row r="219" spans="1:8" ht="20.100000000000001" hidden="1" customHeight="1" x14ac:dyDescent="0.25">
      <c r="A219" s="2237">
        <v>42767</v>
      </c>
      <c r="B219" s="2219">
        <v>50</v>
      </c>
      <c r="C219" s="2069">
        <v>600</v>
      </c>
      <c r="D219" s="2069">
        <v>4891</v>
      </c>
      <c r="E219" s="2069">
        <v>232.9</v>
      </c>
      <c r="F219" s="2227" t="s">
        <v>3790</v>
      </c>
      <c r="G219" s="2228">
        <v>1.08</v>
      </c>
      <c r="H219" s="2222"/>
    </row>
    <row r="220" spans="1:8" ht="20.100000000000001" hidden="1" customHeight="1" x14ac:dyDescent="0.25">
      <c r="A220" s="2237">
        <v>42795</v>
      </c>
      <c r="B220" s="2219">
        <v>70.5</v>
      </c>
      <c r="C220" s="2069">
        <v>1205.5</v>
      </c>
      <c r="D220" s="2069">
        <v>15525.5</v>
      </c>
      <c r="E220" s="2069">
        <v>500.82</v>
      </c>
      <c r="F220" s="2227" t="s">
        <v>3790</v>
      </c>
      <c r="G220" s="2228">
        <v>1.1499999999999999</v>
      </c>
      <c r="H220" s="2222"/>
    </row>
    <row r="221" spans="1:8" ht="20.100000000000001" hidden="1" customHeight="1" x14ac:dyDescent="0.25">
      <c r="A221" s="2237">
        <v>42826</v>
      </c>
      <c r="B221" s="2219">
        <v>20.5</v>
      </c>
      <c r="C221" s="2069">
        <v>1040.5</v>
      </c>
      <c r="D221" s="2069">
        <v>8445</v>
      </c>
      <c r="E221" s="2069">
        <v>281.5</v>
      </c>
      <c r="F221" s="2227" t="s">
        <v>3790</v>
      </c>
      <c r="G221" s="2228">
        <v>1.0900000000000001</v>
      </c>
      <c r="H221" s="2222"/>
    </row>
    <row r="222" spans="1:8" ht="20.100000000000001" hidden="1" customHeight="1" x14ac:dyDescent="0.25">
      <c r="A222" s="2237">
        <v>42856</v>
      </c>
      <c r="B222" s="2219">
        <v>20.5</v>
      </c>
      <c r="C222" s="2069">
        <v>420.5</v>
      </c>
      <c r="D222" s="2069">
        <v>3537.5</v>
      </c>
      <c r="E222" s="2069">
        <v>117.92</v>
      </c>
      <c r="F222" s="2227" t="s">
        <v>3791</v>
      </c>
      <c r="G222" s="2228">
        <v>1.23</v>
      </c>
      <c r="H222" s="2222"/>
    </row>
    <row r="223" spans="1:8" ht="20.100000000000001" hidden="1" customHeight="1" x14ac:dyDescent="0.25">
      <c r="A223" s="2237">
        <v>42887</v>
      </c>
      <c r="B223" s="2219">
        <v>50</v>
      </c>
      <c r="C223" s="2069">
        <v>450</v>
      </c>
      <c r="D223" s="2069">
        <v>3605</v>
      </c>
      <c r="E223" s="2069">
        <v>171.67</v>
      </c>
      <c r="F223" s="2227" t="s">
        <v>3792</v>
      </c>
      <c r="G223" s="2228">
        <v>1.01</v>
      </c>
      <c r="H223" s="2222"/>
    </row>
    <row r="224" spans="1:8" ht="20.100000000000001" hidden="1" customHeight="1" x14ac:dyDescent="0.25">
      <c r="A224" s="2237">
        <v>42917</v>
      </c>
      <c r="B224" s="2219">
        <v>50</v>
      </c>
      <c r="C224" s="2069">
        <v>600</v>
      </c>
      <c r="D224" s="2069">
        <v>5820</v>
      </c>
      <c r="E224" s="2069">
        <v>291</v>
      </c>
      <c r="F224" s="2227" t="s">
        <v>3793</v>
      </c>
      <c r="G224" s="2228">
        <v>0.83</v>
      </c>
      <c r="H224" s="2222"/>
    </row>
    <row r="225" spans="1:8" ht="20.100000000000001" hidden="1" customHeight="1" x14ac:dyDescent="0.25">
      <c r="A225" s="2237">
        <v>42948</v>
      </c>
      <c r="B225" s="2219">
        <v>100</v>
      </c>
      <c r="C225" s="2069">
        <v>475</v>
      </c>
      <c r="D225" s="2069">
        <v>2510</v>
      </c>
      <c r="E225" s="2069">
        <v>313.75</v>
      </c>
      <c r="F225" s="2227" t="s">
        <v>3794</v>
      </c>
      <c r="G225" s="2228">
        <v>0.8</v>
      </c>
      <c r="H225" s="2222"/>
    </row>
    <row r="226" spans="1:8" ht="19.5" hidden="1" customHeight="1" x14ac:dyDescent="0.25">
      <c r="A226" s="2237">
        <v>42979</v>
      </c>
      <c r="B226" s="2219">
        <v>150</v>
      </c>
      <c r="C226" s="2069">
        <v>750</v>
      </c>
      <c r="D226" s="2069">
        <v>7300</v>
      </c>
      <c r="E226" s="2069">
        <v>456.25</v>
      </c>
      <c r="F226" s="2227" t="s">
        <v>3795</v>
      </c>
      <c r="G226" s="2228">
        <v>1.01</v>
      </c>
      <c r="H226" s="2222"/>
    </row>
    <row r="227" spans="1:8" ht="20.100000000000001" hidden="1" customHeight="1" x14ac:dyDescent="0.25">
      <c r="A227" s="2237">
        <v>43009</v>
      </c>
      <c r="B227" s="2219">
        <v>10</v>
      </c>
      <c r="C227" s="2069">
        <v>1570</v>
      </c>
      <c r="D227" s="2069">
        <v>18570</v>
      </c>
      <c r="E227" s="2069">
        <v>599</v>
      </c>
      <c r="F227" s="2227" t="s">
        <v>3796</v>
      </c>
      <c r="G227" s="2228">
        <v>0.92</v>
      </c>
      <c r="H227" s="2222"/>
    </row>
    <row r="228" spans="1:8" ht="20.100000000000001" hidden="1" customHeight="1" x14ac:dyDescent="0.25">
      <c r="A228" s="2237">
        <v>43040</v>
      </c>
      <c r="B228" s="2219">
        <v>25</v>
      </c>
      <c r="C228" s="2069">
        <v>980</v>
      </c>
      <c r="D228" s="2069">
        <v>14235</v>
      </c>
      <c r="E228" s="2069">
        <v>508.39</v>
      </c>
      <c r="F228" s="2227" t="s">
        <v>3797</v>
      </c>
      <c r="G228" s="2228">
        <v>1.02</v>
      </c>
      <c r="H228" s="2222"/>
    </row>
    <row r="229" spans="1:8" ht="20.100000000000001" hidden="1" customHeight="1" x14ac:dyDescent="0.25">
      <c r="A229" s="2237">
        <v>43070</v>
      </c>
      <c r="B229" s="2219">
        <v>50</v>
      </c>
      <c r="C229" s="2069">
        <v>1385</v>
      </c>
      <c r="D229" s="2069">
        <v>20925</v>
      </c>
      <c r="E229" s="2069">
        <v>747</v>
      </c>
      <c r="F229" s="2227" t="s">
        <v>3798</v>
      </c>
      <c r="G229" s="2228">
        <v>1.28</v>
      </c>
      <c r="H229" s="2222"/>
    </row>
    <row r="230" spans="1:8" ht="20.100000000000001" hidden="1" customHeight="1" x14ac:dyDescent="0.25">
      <c r="A230" s="2237">
        <v>43101</v>
      </c>
      <c r="B230" s="2219">
        <v>175</v>
      </c>
      <c r="C230" s="2069">
        <v>2600</v>
      </c>
      <c r="D230" s="2069">
        <v>40265</v>
      </c>
      <c r="E230" s="2069">
        <v>1298.8699999999999</v>
      </c>
      <c r="F230" s="2227" t="s">
        <v>3799</v>
      </c>
      <c r="G230" s="2228">
        <v>1.37</v>
      </c>
      <c r="H230" s="2222"/>
    </row>
    <row r="231" spans="1:8" ht="20.100000000000001" hidden="1" customHeight="1" x14ac:dyDescent="0.25">
      <c r="A231" s="2237">
        <v>43132</v>
      </c>
      <c r="B231" s="2219">
        <v>550</v>
      </c>
      <c r="C231" s="2069">
        <v>4200</v>
      </c>
      <c r="D231" s="2069">
        <v>58260</v>
      </c>
      <c r="E231" s="2069">
        <v>2080.71</v>
      </c>
      <c r="F231" s="2227" t="s">
        <v>3800</v>
      </c>
      <c r="G231" s="2228">
        <v>2.36</v>
      </c>
      <c r="H231" s="2222"/>
    </row>
    <row r="232" spans="1:8" ht="20.100000000000001" hidden="1" customHeight="1" x14ac:dyDescent="0.25">
      <c r="A232" s="2237">
        <v>43160</v>
      </c>
      <c r="B232" s="2219">
        <v>100</v>
      </c>
      <c r="C232" s="2069">
        <v>1600</v>
      </c>
      <c r="D232" s="2069">
        <v>16760</v>
      </c>
      <c r="E232" s="2069">
        <v>540.65</v>
      </c>
      <c r="F232" s="2227" t="s">
        <v>3801</v>
      </c>
      <c r="G232" s="2228">
        <v>2.99</v>
      </c>
      <c r="H232" s="2222"/>
    </row>
    <row r="233" spans="1:8" ht="20.100000000000001" hidden="1" customHeight="1" x14ac:dyDescent="0.25">
      <c r="A233" s="2237">
        <v>43191</v>
      </c>
      <c r="B233" s="2219">
        <v>275</v>
      </c>
      <c r="C233" s="2069">
        <v>3045</v>
      </c>
      <c r="D233" s="2069">
        <v>59510</v>
      </c>
      <c r="E233" s="2069">
        <v>1983.67</v>
      </c>
      <c r="F233" s="2227" t="s">
        <v>3802</v>
      </c>
      <c r="G233" s="2228">
        <v>3.46</v>
      </c>
      <c r="H233" s="2222"/>
    </row>
    <row r="234" spans="1:8" ht="20.100000000000001" hidden="1" customHeight="1" x14ac:dyDescent="0.25">
      <c r="A234" s="2237">
        <v>43221</v>
      </c>
      <c r="B234" s="2219">
        <v>200</v>
      </c>
      <c r="C234" s="2069">
        <v>1575</v>
      </c>
      <c r="D234" s="2069">
        <v>25625</v>
      </c>
      <c r="E234" s="2069">
        <v>826.61</v>
      </c>
      <c r="F234" s="2227" t="s">
        <v>3803</v>
      </c>
      <c r="G234" s="2228">
        <v>3.41</v>
      </c>
      <c r="H234" s="2222"/>
    </row>
    <row r="235" spans="1:8" ht="20.100000000000001" hidden="1" customHeight="1" x14ac:dyDescent="0.25">
      <c r="A235" s="2237">
        <v>43252</v>
      </c>
      <c r="B235" s="2219">
        <v>400</v>
      </c>
      <c r="C235" s="2069">
        <v>2610</v>
      </c>
      <c r="D235" s="2069">
        <v>37945</v>
      </c>
      <c r="E235" s="2069">
        <v>1264.83</v>
      </c>
      <c r="F235" s="2227" t="s">
        <v>3804</v>
      </c>
      <c r="G235" s="2228">
        <v>3.38</v>
      </c>
      <c r="H235" s="2222"/>
    </row>
    <row r="236" spans="1:8" ht="20.100000000000001" hidden="1" customHeight="1" x14ac:dyDescent="0.25">
      <c r="A236" s="2237">
        <v>43282</v>
      </c>
      <c r="B236" s="2219">
        <v>75</v>
      </c>
      <c r="C236" s="2069">
        <v>2470</v>
      </c>
      <c r="D236" s="2069">
        <v>14870</v>
      </c>
      <c r="E236" s="2069">
        <v>479.67741935483872</v>
      </c>
      <c r="F236" s="2227" t="s">
        <v>3805</v>
      </c>
      <c r="G236" s="2228">
        <v>3.3753711163416278</v>
      </c>
      <c r="H236" s="2222"/>
    </row>
    <row r="237" spans="1:8" ht="20.100000000000001" hidden="1" customHeight="1" x14ac:dyDescent="0.25">
      <c r="A237" s="2237">
        <v>43313</v>
      </c>
      <c r="B237" s="2219">
        <v>50</v>
      </c>
      <c r="C237" s="2069">
        <v>1900</v>
      </c>
      <c r="D237" s="2069">
        <v>12700</v>
      </c>
      <c r="E237" s="2069">
        <v>635</v>
      </c>
      <c r="F237" s="2227" t="s">
        <v>3803</v>
      </c>
      <c r="G237" s="2228">
        <v>3.48</v>
      </c>
      <c r="H237" s="2222"/>
    </row>
    <row r="238" spans="1:8" ht="20.100000000000001" hidden="1" customHeight="1" x14ac:dyDescent="0.25">
      <c r="A238" s="2237">
        <v>43344</v>
      </c>
      <c r="B238" s="2219">
        <v>70</v>
      </c>
      <c r="C238" s="2069">
        <v>1625</v>
      </c>
      <c r="D238" s="2069">
        <v>17300</v>
      </c>
      <c r="E238" s="2069">
        <v>720.83</v>
      </c>
      <c r="F238" s="2227" t="s">
        <v>3806</v>
      </c>
      <c r="G238" s="2228">
        <v>3.34</v>
      </c>
      <c r="H238" s="2222"/>
    </row>
    <row r="239" spans="1:8" ht="20.100000000000001" hidden="1" customHeight="1" x14ac:dyDescent="0.25">
      <c r="A239" s="2237">
        <v>43374</v>
      </c>
      <c r="B239" s="2219">
        <v>75</v>
      </c>
      <c r="C239" s="2069">
        <v>1380</v>
      </c>
      <c r="D239" s="2069">
        <v>18980</v>
      </c>
      <c r="E239" s="2069">
        <v>790.83</v>
      </c>
      <c r="F239" s="2227" t="s">
        <v>3807</v>
      </c>
      <c r="G239" s="2228">
        <v>3.49</v>
      </c>
      <c r="H239" s="2222"/>
    </row>
    <row r="240" spans="1:8" ht="20.100000000000001" hidden="1" customHeight="1" x14ac:dyDescent="0.25">
      <c r="A240" s="2237">
        <v>43405</v>
      </c>
      <c r="B240" s="2219">
        <v>100</v>
      </c>
      <c r="C240" s="2069">
        <v>1550</v>
      </c>
      <c r="D240" s="2069">
        <v>25255</v>
      </c>
      <c r="E240" s="2069">
        <v>870.86</v>
      </c>
      <c r="F240" s="2227" t="s">
        <v>3808</v>
      </c>
      <c r="G240" s="2228">
        <v>3.26</v>
      </c>
      <c r="H240" s="2222"/>
    </row>
    <row r="241" spans="1:8" ht="20.100000000000001" hidden="1" customHeight="1" x14ac:dyDescent="0.25">
      <c r="A241" s="2237">
        <v>43435</v>
      </c>
      <c r="B241" s="2219">
        <v>100</v>
      </c>
      <c r="C241" s="2069">
        <v>2528</v>
      </c>
      <c r="D241" s="2069">
        <v>27474</v>
      </c>
      <c r="E241" s="2069">
        <v>1017.56</v>
      </c>
      <c r="F241" s="2227" t="s">
        <v>3809</v>
      </c>
      <c r="G241" s="2228">
        <v>3.44</v>
      </c>
      <c r="H241" s="2222"/>
    </row>
    <row r="242" spans="1:8" ht="20.100000000000001" hidden="1" customHeight="1" x14ac:dyDescent="0.25">
      <c r="A242" s="2237">
        <v>43466</v>
      </c>
      <c r="B242" s="2219">
        <v>453</v>
      </c>
      <c r="C242" s="2069">
        <v>3203</v>
      </c>
      <c r="D242" s="2069">
        <v>49388</v>
      </c>
      <c r="E242" s="2069">
        <v>1593.16</v>
      </c>
      <c r="F242" s="2227" t="s">
        <v>2884</v>
      </c>
      <c r="G242" s="2228">
        <v>3.74</v>
      </c>
      <c r="H242" s="2222"/>
    </row>
    <row r="243" spans="1:8" ht="20.100000000000001" hidden="1" customHeight="1" x14ac:dyDescent="0.25">
      <c r="A243" s="2237">
        <v>43497</v>
      </c>
      <c r="B243" s="2219">
        <v>453</v>
      </c>
      <c r="C243" s="2069">
        <v>2283</v>
      </c>
      <c r="D243" s="2069">
        <v>31848</v>
      </c>
      <c r="E243" s="2069">
        <v>1137.43</v>
      </c>
      <c r="F243" s="2227" t="s">
        <v>3810</v>
      </c>
      <c r="G243" s="2228">
        <v>3.86</v>
      </c>
      <c r="H243" s="2222"/>
    </row>
    <row r="244" spans="1:8" ht="20.100000000000001" customHeight="1" x14ac:dyDescent="0.25">
      <c r="A244" s="2237">
        <v>43525</v>
      </c>
      <c r="B244" s="2219">
        <v>592</v>
      </c>
      <c r="C244" s="2069">
        <v>1292</v>
      </c>
      <c r="D244" s="2069">
        <v>22727</v>
      </c>
      <c r="E244" s="2069">
        <v>733.13</v>
      </c>
      <c r="F244" s="2227" t="s">
        <v>3811</v>
      </c>
      <c r="G244" s="2228">
        <v>4.29</v>
      </c>
      <c r="H244" s="2222"/>
    </row>
    <row r="245" spans="1:8" ht="20.100000000000001" customHeight="1" x14ac:dyDescent="0.25">
      <c r="A245" s="2237">
        <v>43556</v>
      </c>
      <c r="B245" s="2219">
        <v>154</v>
      </c>
      <c r="C245" s="2069">
        <v>1509</v>
      </c>
      <c r="D245" s="2069">
        <v>24350</v>
      </c>
      <c r="E245" s="2069">
        <v>811.67</v>
      </c>
      <c r="F245" s="2227" t="s">
        <v>3812</v>
      </c>
      <c r="G245" s="2228">
        <v>3.65</v>
      </c>
      <c r="H245" s="2222"/>
    </row>
    <row r="246" spans="1:8" ht="20.100000000000001" customHeight="1" x14ac:dyDescent="0.25">
      <c r="A246" s="2237">
        <v>43586</v>
      </c>
      <c r="B246" s="2219">
        <v>29</v>
      </c>
      <c r="C246" s="2069">
        <v>1350</v>
      </c>
      <c r="D246" s="2069">
        <v>11451</v>
      </c>
      <c r="E246" s="2069">
        <v>440.42</v>
      </c>
      <c r="F246" s="2227" t="s">
        <v>3813</v>
      </c>
      <c r="G246" s="2228">
        <v>2.89</v>
      </c>
      <c r="H246" s="2222"/>
    </row>
    <row r="247" spans="1:8" ht="20.100000000000001" customHeight="1" x14ac:dyDescent="0.25">
      <c r="A247" s="2237">
        <v>43617</v>
      </c>
      <c r="B247" s="2219">
        <v>100</v>
      </c>
      <c r="C247" s="2069">
        <v>1425</v>
      </c>
      <c r="D247" s="2069">
        <v>13735</v>
      </c>
      <c r="E247" s="2069">
        <v>528.27</v>
      </c>
      <c r="F247" s="2254" t="s">
        <v>3814</v>
      </c>
      <c r="G247" s="2228">
        <v>2.06</v>
      </c>
      <c r="H247" s="2222"/>
    </row>
    <row r="248" spans="1:8" ht="20.100000000000001" customHeight="1" x14ac:dyDescent="0.25">
      <c r="A248" s="2237">
        <v>43647</v>
      </c>
      <c r="B248" s="2219">
        <v>50</v>
      </c>
      <c r="C248" s="2069">
        <v>450</v>
      </c>
      <c r="D248" s="2069">
        <v>4400</v>
      </c>
      <c r="E248" s="2069">
        <v>191</v>
      </c>
      <c r="F248" s="2254" t="s">
        <v>3815</v>
      </c>
      <c r="G248" s="2228">
        <v>2.11</v>
      </c>
      <c r="H248" s="2222"/>
    </row>
    <row r="249" spans="1:8" ht="20.100000000000001" customHeight="1" x14ac:dyDescent="0.25">
      <c r="A249" s="2237">
        <v>43678</v>
      </c>
      <c r="B249" s="2219">
        <v>70</v>
      </c>
      <c r="C249" s="2069">
        <v>1100</v>
      </c>
      <c r="D249" s="2069">
        <v>11920</v>
      </c>
      <c r="E249" s="2069">
        <v>425.71</v>
      </c>
      <c r="F249" s="2254" t="s">
        <v>3734</v>
      </c>
      <c r="G249" s="2228">
        <v>2.11</v>
      </c>
      <c r="H249" s="2222"/>
    </row>
    <row r="250" spans="1:8" ht="20.100000000000001" customHeight="1" x14ac:dyDescent="0.25">
      <c r="A250" s="2237">
        <v>43709</v>
      </c>
      <c r="B250" s="2219">
        <v>100</v>
      </c>
      <c r="C250" s="2069">
        <v>1100</v>
      </c>
      <c r="D250" s="2069">
        <v>8720</v>
      </c>
      <c r="E250" s="2069">
        <v>290.67</v>
      </c>
      <c r="F250" s="2254" t="s">
        <v>3816</v>
      </c>
      <c r="G250" s="2228">
        <v>2.0699999999999998</v>
      </c>
      <c r="H250" s="2222"/>
    </row>
    <row r="251" spans="1:8" ht="20.100000000000001" customHeight="1" x14ac:dyDescent="0.25">
      <c r="A251" s="2237">
        <v>43739</v>
      </c>
      <c r="B251" s="2219">
        <v>50</v>
      </c>
      <c r="C251" s="2069">
        <v>1500</v>
      </c>
      <c r="D251" s="2069">
        <v>12335</v>
      </c>
      <c r="E251" s="2069">
        <v>397.90322580645159</v>
      </c>
      <c r="F251" s="2254" t="s">
        <v>3817</v>
      </c>
      <c r="G251" s="2228">
        <v>1.9458229023104987</v>
      </c>
      <c r="H251" s="2222"/>
    </row>
    <row r="252" spans="1:8" ht="20.100000000000001" customHeight="1" x14ac:dyDescent="0.25">
      <c r="A252" s="2237">
        <v>43770</v>
      </c>
      <c r="B252" s="2219">
        <v>75</v>
      </c>
      <c r="C252" s="2069">
        <v>1650</v>
      </c>
      <c r="D252" s="2069">
        <v>18135</v>
      </c>
      <c r="E252" s="2069">
        <v>648</v>
      </c>
      <c r="F252" s="2254" t="s">
        <v>3818</v>
      </c>
      <c r="G252" s="2228">
        <v>2.08</v>
      </c>
      <c r="H252" s="2222"/>
    </row>
    <row r="253" spans="1:8" ht="20.100000000000001" customHeight="1" x14ac:dyDescent="0.25">
      <c r="A253" s="2237">
        <v>43800</v>
      </c>
      <c r="B253" s="2219">
        <v>25</v>
      </c>
      <c r="C253" s="2069">
        <v>1600</v>
      </c>
      <c r="D253" s="2069">
        <v>7900</v>
      </c>
      <c r="E253" s="2069">
        <v>359.09</v>
      </c>
      <c r="F253" s="2254" t="s">
        <v>3819</v>
      </c>
      <c r="G253" s="2228">
        <v>2.08</v>
      </c>
      <c r="H253" s="2222"/>
    </row>
    <row r="254" spans="1:8" ht="20.100000000000001" customHeight="1" x14ac:dyDescent="0.25">
      <c r="A254" s="2237">
        <v>43831</v>
      </c>
      <c r="B254" s="2219">
        <v>50</v>
      </c>
      <c r="C254" s="2069">
        <v>1525</v>
      </c>
      <c r="D254" s="2069">
        <v>6415</v>
      </c>
      <c r="E254" s="2069">
        <v>267.29000000000002</v>
      </c>
      <c r="F254" s="2254" t="s">
        <v>2878</v>
      </c>
      <c r="G254" s="2228">
        <v>1.99</v>
      </c>
      <c r="H254" s="2222"/>
    </row>
    <row r="255" spans="1:8" ht="20.100000000000001" customHeight="1" x14ac:dyDescent="0.25">
      <c r="A255" s="2237">
        <v>43862</v>
      </c>
      <c r="B255" s="2219">
        <v>25</v>
      </c>
      <c r="C255" s="2069">
        <v>1525</v>
      </c>
      <c r="D255" s="2069">
        <v>11470</v>
      </c>
      <c r="E255" s="2069">
        <v>459</v>
      </c>
      <c r="F255" s="2254" t="s">
        <v>3820</v>
      </c>
      <c r="G255" s="2228">
        <v>2.09</v>
      </c>
      <c r="H255" s="2222"/>
    </row>
    <row r="256" spans="1:8" ht="20.100000000000001" customHeight="1" x14ac:dyDescent="0.25">
      <c r="A256" s="2237">
        <v>43891</v>
      </c>
      <c r="B256" s="2219">
        <v>35</v>
      </c>
      <c r="C256" s="2069">
        <v>320</v>
      </c>
      <c r="D256" s="2069">
        <v>6165</v>
      </c>
      <c r="E256" s="2069">
        <v>205.5</v>
      </c>
      <c r="F256" s="2254" t="s">
        <v>3821</v>
      </c>
      <c r="G256" s="2228">
        <v>1.56</v>
      </c>
      <c r="H256" s="2222"/>
    </row>
    <row r="257" spans="1:8" ht="20.100000000000001" customHeight="1" x14ac:dyDescent="0.25">
      <c r="A257" s="2237">
        <v>43922</v>
      </c>
      <c r="B257" s="2219">
        <v>100</v>
      </c>
      <c r="C257" s="2069">
        <v>315</v>
      </c>
      <c r="D257" s="2069">
        <v>4415</v>
      </c>
      <c r="E257" s="2069">
        <v>147.16999999999999</v>
      </c>
      <c r="F257" s="2254" t="s">
        <v>3822</v>
      </c>
      <c r="G257" s="2228">
        <v>1.52</v>
      </c>
      <c r="H257" s="2222"/>
    </row>
    <row r="258" spans="1:8" ht="20.100000000000001" customHeight="1" x14ac:dyDescent="0.25">
      <c r="A258" s="2237">
        <v>43952</v>
      </c>
      <c r="B258" s="2219">
        <v>100</v>
      </c>
      <c r="C258" s="2069">
        <v>410</v>
      </c>
      <c r="D258" s="2069">
        <v>2360</v>
      </c>
      <c r="E258" s="2069">
        <v>236</v>
      </c>
      <c r="F258" s="2254" t="s">
        <v>3823</v>
      </c>
      <c r="G258" s="2228">
        <v>1.1200000000000001</v>
      </c>
      <c r="H258" s="2222"/>
    </row>
    <row r="259" spans="1:8" ht="20.100000000000001" customHeight="1" x14ac:dyDescent="0.25">
      <c r="A259" s="2237">
        <v>43983</v>
      </c>
      <c r="B259" s="2219">
        <v>75</v>
      </c>
      <c r="C259" s="2069">
        <v>75</v>
      </c>
      <c r="D259" s="2069">
        <v>75</v>
      </c>
      <c r="E259" s="2069">
        <v>75</v>
      </c>
      <c r="F259" s="2227">
        <v>0.65</v>
      </c>
      <c r="G259" s="2228">
        <v>0.65</v>
      </c>
      <c r="H259" s="2222"/>
    </row>
    <row r="260" spans="1:8" ht="20.100000000000001" customHeight="1" x14ac:dyDescent="0.25">
      <c r="A260" s="2237">
        <v>44013</v>
      </c>
      <c r="B260" s="2219">
        <v>50</v>
      </c>
      <c r="C260" s="2069">
        <v>300</v>
      </c>
      <c r="D260" s="2069">
        <v>3525</v>
      </c>
      <c r="E260" s="2069">
        <v>220.31</v>
      </c>
      <c r="F260" s="2227" t="s">
        <v>3824</v>
      </c>
      <c r="G260" s="2228">
        <v>0.68</v>
      </c>
      <c r="H260" s="2222"/>
    </row>
    <row r="261" spans="1:8" ht="20.100000000000001" customHeight="1" x14ac:dyDescent="0.25">
      <c r="A261" s="2237">
        <v>44044</v>
      </c>
      <c r="B261" s="2219">
        <v>100</v>
      </c>
      <c r="C261" s="2069">
        <v>750</v>
      </c>
      <c r="D261" s="2069">
        <v>5175</v>
      </c>
      <c r="E261" s="2069">
        <v>258.75</v>
      </c>
      <c r="F261" s="2227" t="s">
        <v>3825</v>
      </c>
      <c r="G261" s="2228">
        <v>0.43</v>
      </c>
      <c r="H261" s="2222"/>
    </row>
    <row r="262" spans="1:8" ht="20.100000000000001" customHeight="1" x14ac:dyDescent="0.25">
      <c r="A262" s="2237">
        <v>44075</v>
      </c>
      <c r="B262" s="2219">
        <v>100</v>
      </c>
      <c r="C262" s="2069">
        <v>865</v>
      </c>
      <c r="D262" s="2069">
        <v>9270</v>
      </c>
      <c r="E262" s="2069">
        <v>343.33</v>
      </c>
      <c r="F262" s="2227" t="s">
        <v>3826</v>
      </c>
      <c r="G262" s="2228">
        <v>0.45</v>
      </c>
      <c r="H262" s="2222"/>
    </row>
    <row r="263" spans="1:8" ht="20.100000000000001" customHeight="1" x14ac:dyDescent="0.25">
      <c r="A263" s="2237">
        <v>44105</v>
      </c>
      <c r="B263" s="2219">
        <v>15</v>
      </c>
      <c r="C263" s="2069">
        <v>565</v>
      </c>
      <c r="D263" s="2069">
        <v>9200</v>
      </c>
      <c r="E263" s="2069">
        <v>296.77</v>
      </c>
      <c r="F263" s="2227" t="s">
        <v>3826</v>
      </c>
      <c r="G263" s="2228">
        <v>0.46</v>
      </c>
      <c r="H263" s="2222"/>
    </row>
    <row r="264" spans="1:8" ht="20.100000000000001" customHeight="1" x14ac:dyDescent="0.25">
      <c r="A264" s="2237">
        <v>44136</v>
      </c>
      <c r="B264" s="2219">
        <v>50</v>
      </c>
      <c r="C264" s="2069">
        <v>200</v>
      </c>
      <c r="D264" s="2069">
        <v>2900</v>
      </c>
      <c r="E264" s="2069">
        <v>126.09</v>
      </c>
      <c r="F264" s="2227" t="s">
        <v>3827</v>
      </c>
      <c r="G264" s="2228">
        <v>0.41</v>
      </c>
      <c r="H264" s="2222"/>
    </row>
    <row r="265" spans="1:8" ht="20.100000000000001" customHeight="1" x14ac:dyDescent="0.25">
      <c r="A265" s="2237">
        <v>44166</v>
      </c>
      <c r="B265" s="2219">
        <v>100</v>
      </c>
      <c r="C265" s="2069">
        <v>250</v>
      </c>
      <c r="D265" s="2069">
        <v>620</v>
      </c>
      <c r="E265" s="2069">
        <v>155</v>
      </c>
      <c r="F265" s="2227" t="s">
        <v>3828</v>
      </c>
      <c r="G265" s="2228">
        <v>0.3</v>
      </c>
      <c r="H265" s="2222"/>
    </row>
    <row r="266" spans="1:8" ht="20.100000000000001" customHeight="1" x14ac:dyDescent="0.25">
      <c r="A266" s="2237">
        <v>44197</v>
      </c>
      <c r="B266" s="2219">
        <v>100</v>
      </c>
      <c r="C266" s="2069">
        <v>450</v>
      </c>
      <c r="D266" s="2069">
        <v>7525</v>
      </c>
      <c r="E266" s="2069">
        <v>268.75</v>
      </c>
      <c r="F266" s="2227" t="s">
        <v>3829</v>
      </c>
      <c r="G266" s="2228">
        <v>0.18</v>
      </c>
      <c r="H266" s="2222"/>
    </row>
    <row r="267" spans="1:8" ht="20.100000000000001" customHeight="1" x14ac:dyDescent="0.25">
      <c r="A267" s="2237">
        <v>44228</v>
      </c>
      <c r="B267" s="2219">
        <v>20</v>
      </c>
      <c r="C267" s="2069">
        <v>350</v>
      </c>
      <c r="D267" s="2069">
        <v>4000</v>
      </c>
      <c r="E267" s="2069">
        <v>148.15</v>
      </c>
      <c r="F267" s="2227" t="s">
        <v>3830</v>
      </c>
      <c r="G267" s="2228">
        <v>0.14000000000000001</v>
      </c>
      <c r="H267" s="2222"/>
    </row>
    <row r="268" spans="1:8" ht="20.100000000000001" customHeight="1" thickBot="1" x14ac:dyDescent="0.3">
      <c r="A268" s="2255">
        <v>44256</v>
      </c>
      <c r="B268" s="2256">
        <v>30</v>
      </c>
      <c r="C268" s="2074">
        <v>100</v>
      </c>
      <c r="D268" s="2074">
        <v>935</v>
      </c>
      <c r="E268" s="2074">
        <v>62</v>
      </c>
      <c r="F268" s="2257">
        <v>0.12</v>
      </c>
      <c r="G268" s="2258">
        <v>0.12</v>
      </c>
      <c r="H268" s="2259"/>
    </row>
    <row r="269" spans="1:8" s="711" customFormat="1" ht="18.75" customHeight="1" thickTop="1" x14ac:dyDescent="0.25">
      <c r="A269" s="711" t="s">
        <v>3831</v>
      </c>
      <c r="D269" s="2260"/>
      <c r="E269" s="711" t="s">
        <v>3832</v>
      </c>
      <c r="G269" s="2261"/>
      <c r="H269" s="2261"/>
    </row>
    <row r="270" spans="1:8" s="711" customFormat="1" ht="15.75" customHeight="1" x14ac:dyDescent="0.25">
      <c r="A270" s="711" t="s">
        <v>574</v>
      </c>
      <c r="G270" s="2261"/>
      <c r="H270" s="2261"/>
    </row>
    <row r="271" spans="1:8" s="711" customFormat="1" ht="15.75" customHeight="1" x14ac:dyDescent="0.25">
      <c r="A271" s="711" t="s">
        <v>3387</v>
      </c>
      <c r="G271" s="2261"/>
      <c r="H271" s="2261"/>
    </row>
  </sheetData>
  <mergeCells count="4">
    <mergeCell ref="A3:A6"/>
    <mergeCell ref="B3:D4"/>
    <mergeCell ref="B6:E6"/>
    <mergeCell ref="F6:G6"/>
  </mergeCells>
  <pageMargins left="0.75" right="0.75" top="0.75" bottom="0.75" header="0.31496062992125984" footer="0"/>
  <pageSetup paperSize="9" scale="83"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FBF06-16DA-4200-8ABA-7191C7F8DAD5}">
  <sheetPr>
    <pageSetUpPr fitToPage="1"/>
  </sheetPr>
  <dimension ref="A1:H88"/>
  <sheetViews>
    <sheetView zoomScale="70" zoomScaleNormal="70" zoomScaleSheetLayoutView="100" workbookViewId="0">
      <pane xSplit="1" ySplit="11" topLeftCell="B12" activePane="bottomRight" state="frozen"/>
      <selection activeCell="O38" sqref="O38"/>
      <selection pane="topRight" activeCell="O38" sqref="O38"/>
      <selection pane="bottomLeft" activeCell="O38" sqref="O38"/>
      <selection pane="bottomRight"/>
    </sheetView>
  </sheetViews>
  <sheetFormatPr defaultColWidth="9.140625" defaultRowHeight="15" x14ac:dyDescent="0.25"/>
  <cols>
    <col min="1" max="1" width="17.7109375" style="2264" customWidth="1"/>
    <col min="2" max="2" width="15.7109375" style="2264" customWidth="1"/>
    <col min="3" max="3" width="18" style="2264" customWidth="1"/>
    <col min="4" max="4" width="21.140625" style="2264" customWidth="1"/>
    <col min="5" max="5" width="20.28515625" style="2264" customWidth="1"/>
    <col min="6" max="6" width="4.85546875" style="2264" customWidth="1"/>
    <col min="7" max="7" width="9.140625" style="2264"/>
    <col min="8" max="8" width="6.28515625" style="2264" customWidth="1"/>
    <col min="9" max="9" width="4.5703125" style="2264" customWidth="1"/>
    <col min="10" max="16384" width="9.140625" style="2264"/>
  </cols>
  <sheetData>
    <row r="1" spans="1:7" ht="17.25" x14ac:dyDescent="0.25">
      <c r="A1" s="2262" t="s">
        <v>3833</v>
      </c>
      <c r="B1" s="2263"/>
      <c r="C1" s="2263"/>
      <c r="D1" s="2263"/>
      <c r="E1" s="2263"/>
    </row>
    <row r="2" spans="1:7" ht="10.5" customHeight="1" thickBot="1" x14ac:dyDescent="0.3">
      <c r="A2" s="2265"/>
      <c r="B2" s="2263"/>
      <c r="C2" s="2263"/>
      <c r="D2" s="2263"/>
      <c r="E2" s="2263"/>
    </row>
    <row r="3" spans="1:7" ht="55.9" customHeight="1" thickTop="1" thickBot="1" x14ac:dyDescent="0.3">
      <c r="A3" s="2266" t="s">
        <v>22</v>
      </c>
      <c r="B3" s="2267" t="s">
        <v>575</v>
      </c>
      <c r="C3" s="2268" t="s">
        <v>3834</v>
      </c>
      <c r="D3" s="2269" t="s">
        <v>3281</v>
      </c>
      <c r="E3" s="2268" t="s">
        <v>3835</v>
      </c>
    </row>
    <row r="4" spans="1:7" ht="16.5" hidden="1" x14ac:dyDescent="0.25">
      <c r="A4" s="2270">
        <v>42917</v>
      </c>
      <c r="B4" s="2271" t="s">
        <v>367</v>
      </c>
      <c r="C4" s="2272" t="s">
        <v>367</v>
      </c>
      <c r="D4" s="2273" t="s">
        <v>367</v>
      </c>
      <c r="E4" s="2274" t="s">
        <v>367</v>
      </c>
    </row>
    <row r="5" spans="1:7" ht="16.5" hidden="1" x14ac:dyDescent="0.25">
      <c r="A5" s="2270">
        <v>42948</v>
      </c>
      <c r="B5" s="2271" t="s">
        <v>3836</v>
      </c>
      <c r="C5" s="2272">
        <v>50</v>
      </c>
      <c r="D5" s="2273">
        <v>182</v>
      </c>
      <c r="E5" s="2274">
        <v>1.95</v>
      </c>
    </row>
    <row r="6" spans="1:7" ht="16.5" hidden="1" x14ac:dyDescent="0.25">
      <c r="A6" s="2270">
        <v>42979</v>
      </c>
      <c r="B6" s="2271" t="s">
        <v>3837</v>
      </c>
      <c r="C6" s="2272">
        <v>504</v>
      </c>
      <c r="D6" s="2273">
        <v>49</v>
      </c>
      <c r="E6" s="2274">
        <v>2.1</v>
      </c>
    </row>
    <row r="7" spans="1:7" ht="16.5" hidden="1" x14ac:dyDescent="0.25">
      <c r="A7" s="2270">
        <v>43009</v>
      </c>
      <c r="B7" s="2271" t="s">
        <v>3836</v>
      </c>
      <c r="C7" s="2272">
        <v>50</v>
      </c>
      <c r="D7" s="2273">
        <v>182</v>
      </c>
      <c r="E7" s="2274">
        <v>1.9567000000000001</v>
      </c>
    </row>
    <row r="8" spans="1:7" ht="16.5" hidden="1" x14ac:dyDescent="0.25">
      <c r="A8" s="2270">
        <v>43040</v>
      </c>
      <c r="B8" s="2271" t="s">
        <v>3836</v>
      </c>
      <c r="C8" s="2272">
        <v>25</v>
      </c>
      <c r="D8" s="2273">
        <v>181</v>
      </c>
      <c r="E8" s="2274">
        <v>2.0680999999999998</v>
      </c>
    </row>
    <row r="9" spans="1:7" ht="16.5" hidden="1" x14ac:dyDescent="0.25">
      <c r="A9" s="2270">
        <v>43070</v>
      </c>
      <c r="B9" s="2271" t="s">
        <v>367</v>
      </c>
      <c r="C9" s="2272" t="s">
        <v>367</v>
      </c>
      <c r="D9" s="2273" t="s">
        <v>367</v>
      </c>
      <c r="E9" s="2274" t="s">
        <v>367</v>
      </c>
    </row>
    <row r="10" spans="1:7" ht="16.5" hidden="1" x14ac:dyDescent="0.25">
      <c r="A10" s="2270">
        <v>43101</v>
      </c>
      <c r="B10" s="2271" t="s">
        <v>367</v>
      </c>
      <c r="C10" s="2272" t="s">
        <v>367</v>
      </c>
      <c r="D10" s="2273" t="s">
        <v>367</v>
      </c>
      <c r="E10" s="2274" t="s">
        <v>367</v>
      </c>
    </row>
    <row r="11" spans="1:7" ht="16.5" hidden="1" x14ac:dyDescent="0.25">
      <c r="A11" s="2270">
        <v>43132</v>
      </c>
      <c r="B11" s="2271" t="s">
        <v>367</v>
      </c>
      <c r="C11" s="2272" t="s">
        <v>367</v>
      </c>
      <c r="D11" s="2273" t="s">
        <v>367</v>
      </c>
      <c r="E11" s="2274" t="s">
        <v>367</v>
      </c>
      <c r="G11" s="2275"/>
    </row>
    <row r="12" spans="1:7" ht="16.5" hidden="1" x14ac:dyDescent="0.25">
      <c r="A12" s="2270">
        <v>43160</v>
      </c>
      <c r="B12" s="2271" t="s">
        <v>3836</v>
      </c>
      <c r="C12" s="2272">
        <v>50</v>
      </c>
      <c r="D12" s="2273">
        <v>184</v>
      </c>
      <c r="E12" s="2274">
        <v>3.2103000000000002</v>
      </c>
      <c r="F12" s="650" t="s">
        <v>3838</v>
      </c>
    </row>
    <row r="13" spans="1:7" ht="16.5" hidden="1" x14ac:dyDescent="0.25">
      <c r="A13" s="2270">
        <v>43191</v>
      </c>
      <c r="B13" s="2271" t="s">
        <v>3836</v>
      </c>
      <c r="C13" s="2272">
        <v>50</v>
      </c>
      <c r="D13" s="2273">
        <v>91</v>
      </c>
      <c r="E13" s="2274">
        <v>2.8889999999999998</v>
      </c>
      <c r="F13" s="2275"/>
    </row>
    <row r="14" spans="1:7" ht="16.5" hidden="1" x14ac:dyDescent="0.25">
      <c r="A14" s="2270"/>
      <c r="B14" s="2271" t="s">
        <v>3836</v>
      </c>
      <c r="C14" s="2272">
        <v>50</v>
      </c>
      <c r="D14" s="2273">
        <v>183</v>
      </c>
      <c r="E14" s="2274">
        <v>2.94</v>
      </c>
    </row>
    <row r="15" spans="1:7" ht="16.5" hidden="1" x14ac:dyDescent="0.25">
      <c r="A15" s="2270">
        <v>43221</v>
      </c>
      <c r="B15" s="2271" t="s">
        <v>3837</v>
      </c>
      <c r="C15" s="2272">
        <v>500</v>
      </c>
      <c r="D15" s="2273">
        <v>33</v>
      </c>
      <c r="E15" s="2274">
        <v>3.45</v>
      </c>
    </row>
    <row r="16" spans="1:7" ht="16.5" hidden="1" x14ac:dyDescent="0.25">
      <c r="A16" s="2270">
        <v>43252</v>
      </c>
      <c r="B16" s="2271" t="s">
        <v>3836</v>
      </c>
      <c r="C16" s="2272">
        <v>50</v>
      </c>
      <c r="D16" s="2273">
        <v>183</v>
      </c>
      <c r="E16" s="2274">
        <v>2.9525000000000001</v>
      </c>
    </row>
    <row r="17" spans="1:8" ht="16.5" hidden="1" x14ac:dyDescent="0.25">
      <c r="A17" s="2270">
        <v>43282</v>
      </c>
      <c r="B17" s="2271" t="s">
        <v>3837</v>
      </c>
      <c r="C17" s="2272">
        <v>500</v>
      </c>
      <c r="D17" s="2273">
        <v>14</v>
      </c>
      <c r="E17" s="2274">
        <v>3.5</v>
      </c>
      <c r="H17" s="2276"/>
    </row>
    <row r="18" spans="1:8" ht="16.5" hidden="1" x14ac:dyDescent="0.25">
      <c r="A18" s="2270">
        <v>43313</v>
      </c>
      <c r="B18" s="2271" t="s">
        <v>3836</v>
      </c>
      <c r="C18" s="2272">
        <v>50</v>
      </c>
      <c r="D18" s="2273">
        <v>92</v>
      </c>
      <c r="E18" s="2274">
        <v>2.9531000000000001</v>
      </c>
      <c r="H18" s="2276"/>
    </row>
    <row r="19" spans="1:8" ht="16.5" hidden="1" x14ac:dyDescent="0.25">
      <c r="A19" s="2270"/>
      <c r="B19" s="2271" t="s">
        <v>3836</v>
      </c>
      <c r="C19" s="2272">
        <v>50</v>
      </c>
      <c r="D19" s="2273">
        <v>94</v>
      </c>
      <c r="E19" s="2274">
        <v>2.9483000000000001</v>
      </c>
      <c r="H19" s="2276"/>
    </row>
    <row r="20" spans="1:8" ht="16.5" hidden="1" x14ac:dyDescent="0.25">
      <c r="A20" s="2270"/>
      <c r="B20" s="2271" t="s">
        <v>3839</v>
      </c>
      <c r="C20" s="2272">
        <v>75</v>
      </c>
      <c r="D20" s="2273">
        <v>364</v>
      </c>
      <c r="E20" s="2274">
        <v>0.53900000000000003</v>
      </c>
      <c r="H20" s="2276"/>
    </row>
    <row r="21" spans="1:8" ht="16.5" hidden="1" x14ac:dyDescent="0.25">
      <c r="A21" s="2270"/>
      <c r="B21" s="2271" t="s">
        <v>3837</v>
      </c>
      <c r="C21" s="2272">
        <v>505.7</v>
      </c>
      <c r="D21" s="2273">
        <v>184</v>
      </c>
      <c r="E21" s="2274">
        <v>3.6</v>
      </c>
      <c r="H21" s="2276"/>
    </row>
    <row r="22" spans="1:8" ht="17.25" hidden="1" customHeight="1" x14ac:dyDescent="0.25">
      <c r="A22" s="2270">
        <v>43344</v>
      </c>
      <c r="B22" s="2271" t="s">
        <v>3836</v>
      </c>
      <c r="C22" s="2272">
        <v>50</v>
      </c>
      <c r="D22" s="2273">
        <v>731</v>
      </c>
      <c r="E22" s="2274" t="s">
        <v>3840</v>
      </c>
      <c r="F22" s="2275"/>
      <c r="H22" s="2276"/>
    </row>
    <row r="23" spans="1:8" ht="16.5" hidden="1" x14ac:dyDescent="0.25">
      <c r="A23" s="2270">
        <v>43374</v>
      </c>
      <c r="B23" s="2271" t="s">
        <v>3836</v>
      </c>
      <c r="C23" s="2272">
        <v>50</v>
      </c>
      <c r="D23" s="2273">
        <v>182</v>
      </c>
      <c r="E23" s="2274">
        <v>3.2038000000000002</v>
      </c>
      <c r="H23" s="2276"/>
    </row>
    <row r="24" spans="1:8" ht="16.5" hidden="1" x14ac:dyDescent="0.25">
      <c r="A24" s="2270">
        <v>43405</v>
      </c>
      <c r="B24" s="2271" t="s">
        <v>3836</v>
      </c>
      <c r="C24" s="2272">
        <v>0.5</v>
      </c>
      <c r="D24" s="2273">
        <v>3</v>
      </c>
      <c r="E24" s="2274">
        <v>2.5</v>
      </c>
      <c r="H24" s="2276"/>
    </row>
    <row r="25" spans="1:8" ht="16.5" hidden="1" x14ac:dyDescent="0.25">
      <c r="A25" s="2270">
        <v>43435</v>
      </c>
      <c r="B25" s="2271" t="s">
        <v>3837</v>
      </c>
      <c r="C25" s="2272">
        <v>400</v>
      </c>
      <c r="D25" s="2273">
        <v>31</v>
      </c>
      <c r="E25" s="2274">
        <v>3.37</v>
      </c>
      <c r="H25" s="2276"/>
    </row>
    <row r="26" spans="1:8" ht="16.5" hidden="1" x14ac:dyDescent="0.25">
      <c r="A26" s="2270">
        <v>43466</v>
      </c>
      <c r="B26" s="2271" t="s">
        <v>3836</v>
      </c>
      <c r="C26" s="2272">
        <v>50</v>
      </c>
      <c r="D26" s="2273">
        <v>181</v>
      </c>
      <c r="E26" s="2274">
        <v>3.25</v>
      </c>
      <c r="H26" s="2276"/>
    </row>
    <row r="27" spans="1:8" ht="16.5" hidden="1" x14ac:dyDescent="0.25">
      <c r="A27" s="2270"/>
      <c r="B27" s="2271" t="s">
        <v>3837</v>
      </c>
      <c r="C27" s="2272">
        <v>1000</v>
      </c>
      <c r="D27" s="2273">
        <v>31</v>
      </c>
      <c r="E27" s="2274">
        <v>3.05</v>
      </c>
      <c r="H27" s="2276"/>
    </row>
    <row r="28" spans="1:8" ht="16.5" hidden="1" x14ac:dyDescent="0.25">
      <c r="A28" s="2270">
        <v>43497</v>
      </c>
      <c r="B28" s="2271" t="s">
        <v>367</v>
      </c>
      <c r="C28" s="2272" t="s">
        <v>367</v>
      </c>
      <c r="D28" s="2273" t="s">
        <v>367</v>
      </c>
      <c r="E28" s="2274" t="s">
        <v>367</v>
      </c>
      <c r="H28" s="2276"/>
    </row>
    <row r="29" spans="1:8" ht="16.5" hidden="1" x14ac:dyDescent="0.25">
      <c r="A29" s="2270">
        <v>43525</v>
      </c>
      <c r="B29" s="2271" t="s">
        <v>367</v>
      </c>
      <c r="C29" s="2272" t="s">
        <v>367</v>
      </c>
      <c r="D29" s="2273" t="s">
        <v>367</v>
      </c>
      <c r="E29" s="2274" t="s">
        <v>367</v>
      </c>
      <c r="H29" s="2276"/>
    </row>
    <row r="30" spans="1:8" ht="16.5" hidden="1" x14ac:dyDescent="0.25">
      <c r="A30" s="2270">
        <v>43556</v>
      </c>
      <c r="B30" s="2271" t="s">
        <v>367</v>
      </c>
      <c r="C30" s="2272" t="s">
        <v>367</v>
      </c>
      <c r="D30" s="2273" t="s">
        <v>367</v>
      </c>
      <c r="E30" s="2274" t="s">
        <v>367</v>
      </c>
      <c r="H30" s="2276"/>
    </row>
    <row r="31" spans="1:8" ht="16.5" hidden="1" x14ac:dyDescent="0.25">
      <c r="A31" s="2270">
        <v>43586</v>
      </c>
      <c r="B31" s="2271" t="s">
        <v>367</v>
      </c>
      <c r="C31" s="2272" t="s">
        <v>367</v>
      </c>
      <c r="D31" s="2273" t="s">
        <v>367</v>
      </c>
      <c r="E31" s="2274" t="s">
        <v>367</v>
      </c>
      <c r="H31" s="2276"/>
    </row>
    <row r="32" spans="1:8" ht="16.5" hidden="1" x14ac:dyDescent="0.25">
      <c r="A32" s="2270">
        <v>43617</v>
      </c>
      <c r="B32" s="2271" t="s">
        <v>3836</v>
      </c>
      <c r="C32" s="2272">
        <v>50</v>
      </c>
      <c r="D32" s="2273">
        <v>180</v>
      </c>
      <c r="E32" s="2274">
        <v>3.15</v>
      </c>
      <c r="H32" s="2276"/>
    </row>
    <row r="33" spans="1:8" ht="16.5" hidden="1" x14ac:dyDescent="0.25">
      <c r="A33" s="2270"/>
      <c r="B33" s="2271" t="s">
        <v>3836</v>
      </c>
      <c r="C33" s="2272">
        <v>100</v>
      </c>
      <c r="D33" s="2273">
        <v>183</v>
      </c>
      <c r="E33" s="2274">
        <v>3.05</v>
      </c>
      <c r="H33" s="2276"/>
    </row>
    <row r="34" spans="1:8" ht="16.5" hidden="1" x14ac:dyDescent="0.25">
      <c r="A34" s="2270"/>
      <c r="B34" s="2271" t="s">
        <v>3839</v>
      </c>
      <c r="C34" s="2272">
        <v>20</v>
      </c>
      <c r="D34" s="2273">
        <v>91</v>
      </c>
      <c r="E34" s="2274">
        <v>0.22</v>
      </c>
      <c r="H34" s="2276"/>
    </row>
    <row r="35" spans="1:8" ht="16.5" hidden="1" x14ac:dyDescent="0.25">
      <c r="A35" s="2270">
        <v>43647</v>
      </c>
      <c r="B35" s="2271" t="s">
        <v>367</v>
      </c>
      <c r="C35" s="2272" t="s">
        <v>367</v>
      </c>
      <c r="D35" s="2273" t="s">
        <v>367</v>
      </c>
      <c r="E35" s="2274" t="s">
        <v>367</v>
      </c>
      <c r="H35" s="2276"/>
    </row>
    <row r="36" spans="1:8" ht="16.5" hidden="1" x14ac:dyDescent="0.25">
      <c r="A36" s="2270">
        <v>43678</v>
      </c>
      <c r="B36" s="2271" t="s">
        <v>367</v>
      </c>
      <c r="C36" s="2272" t="s">
        <v>367</v>
      </c>
      <c r="D36" s="2273" t="s">
        <v>367</v>
      </c>
      <c r="E36" s="2274" t="s">
        <v>367</v>
      </c>
      <c r="H36" s="2276"/>
    </row>
    <row r="37" spans="1:8" ht="16.5" hidden="1" x14ac:dyDescent="0.25">
      <c r="A37" s="2270">
        <v>43709</v>
      </c>
      <c r="B37" s="2271" t="s">
        <v>3839</v>
      </c>
      <c r="C37" s="2272">
        <v>50</v>
      </c>
      <c r="D37" s="2273">
        <v>123</v>
      </c>
      <c r="E37" s="2274">
        <v>0.15</v>
      </c>
      <c r="H37" s="2276"/>
    </row>
    <row r="38" spans="1:8" ht="16.5" hidden="1" x14ac:dyDescent="0.25">
      <c r="A38" s="2270">
        <v>43739</v>
      </c>
      <c r="B38" s="2271" t="s">
        <v>3837</v>
      </c>
      <c r="C38" s="2272">
        <v>1000</v>
      </c>
      <c r="D38" s="2273">
        <v>94</v>
      </c>
      <c r="E38" s="2274">
        <v>2.85</v>
      </c>
      <c r="H38" s="2276"/>
    </row>
    <row r="39" spans="1:8" ht="16.5" hidden="1" x14ac:dyDescent="0.25">
      <c r="A39" s="2270">
        <v>43770</v>
      </c>
      <c r="B39" s="2271" t="s">
        <v>3837</v>
      </c>
      <c r="C39" s="2272">
        <v>4.5</v>
      </c>
      <c r="D39" s="2273">
        <v>91</v>
      </c>
      <c r="E39" s="2274">
        <v>2.59</v>
      </c>
      <c r="H39" s="2276"/>
    </row>
    <row r="40" spans="1:8" ht="16.5" hidden="1" x14ac:dyDescent="0.25">
      <c r="A40" s="2270"/>
      <c r="B40" s="2271" t="s">
        <v>3837</v>
      </c>
      <c r="C40" s="2272">
        <v>4.5</v>
      </c>
      <c r="D40" s="2273">
        <v>91</v>
      </c>
      <c r="E40" s="2274">
        <v>2.75</v>
      </c>
      <c r="H40" s="2276"/>
    </row>
    <row r="41" spans="1:8" ht="16.5" hidden="1" x14ac:dyDescent="0.25">
      <c r="A41" s="2270">
        <v>43800</v>
      </c>
      <c r="B41" s="2271" t="s">
        <v>367</v>
      </c>
      <c r="C41" s="2272" t="s">
        <v>367</v>
      </c>
      <c r="D41" s="2273" t="s">
        <v>367</v>
      </c>
      <c r="E41" s="2274" t="s">
        <v>367</v>
      </c>
      <c r="H41" s="2276"/>
    </row>
    <row r="42" spans="1:8" ht="16.5" hidden="1" x14ac:dyDescent="0.25">
      <c r="A42" s="2270">
        <v>43831</v>
      </c>
      <c r="B42" s="2271" t="s">
        <v>3837</v>
      </c>
      <c r="C42" s="2272">
        <v>1000</v>
      </c>
      <c r="D42" s="2273">
        <v>182</v>
      </c>
      <c r="E42" s="2274">
        <v>2.8</v>
      </c>
      <c r="H42" s="2276"/>
    </row>
    <row r="43" spans="1:8" ht="16.5" hidden="1" x14ac:dyDescent="0.25">
      <c r="A43" s="2270"/>
      <c r="B43" s="2271" t="s">
        <v>3839</v>
      </c>
      <c r="C43" s="2272">
        <v>50</v>
      </c>
      <c r="D43" s="2273">
        <v>182</v>
      </c>
      <c r="E43" s="2274">
        <v>0.2</v>
      </c>
      <c r="H43" s="2276"/>
    </row>
    <row r="44" spans="1:8" ht="16.5" hidden="1" x14ac:dyDescent="0.25">
      <c r="A44" s="2270">
        <v>43862</v>
      </c>
      <c r="B44" s="2271" t="s">
        <v>367</v>
      </c>
      <c r="C44" s="2272" t="s">
        <v>367</v>
      </c>
      <c r="D44" s="2273" t="s">
        <v>367</v>
      </c>
      <c r="E44" s="2274" t="s">
        <v>367</v>
      </c>
      <c r="H44" s="2276"/>
    </row>
    <row r="45" spans="1:8" ht="16.5" x14ac:dyDescent="0.25">
      <c r="A45" s="2270">
        <v>43891</v>
      </c>
      <c r="B45" s="2271" t="s">
        <v>3836</v>
      </c>
      <c r="C45" s="2272">
        <v>30</v>
      </c>
      <c r="D45" s="2273">
        <v>96</v>
      </c>
      <c r="E45" s="2274">
        <v>1.8158000000000001</v>
      </c>
      <c r="H45" s="2276"/>
    </row>
    <row r="46" spans="1:8" ht="16.5" x14ac:dyDescent="0.25">
      <c r="A46" s="2270"/>
      <c r="B46" s="2271" t="s">
        <v>3836</v>
      </c>
      <c r="C46" s="2272">
        <v>100</v>
      </c>
      <c r="D46" s="2273">
        <v>184</v>
      </c>
      <c r="E46" s="2274">
        <v>1.4</v>
      </c>
      <c r="H46" s="2276"/>
    </row>
    <row r="47" spans="1:8" ht="16.5" x14ac:dyDescent="0.25">
      <c r="A47" s="2270"/>
      <c r="B47" s="2271" t="s">
        <v>3836</v>
      </c>
      <c r="C47" s="2272">
        <v>100</v>
      </c>
      <c r="D47" s="2273">
        <v>365</v>
      </c>
      <c r="E47" s="2274">
        <v>1.8</v>
      </c>
      <c r="H47" s="2276"/>
    </row>
    <row r="48" spans="1:8" ht="16.5" x14ac:dyDescent="0.25">
      <c r="A48" s="2270"/>
      <c r="B48" s="2271" t="s">
        <v>3836</v>
      </c>
      <c r="C48" s="2272">
        <v>50</v>
      </c>
      <c r="D48" s="2273">
        <v>365</v>
      </c>
      <c r="E48" s="2274">
        <v>1.7</v>
      </c>
      <c r="H48" s="2276"/>
    </row>
    <row r="49" spans="1:8" ht="16.5" x14ac:dyDescent="0.25">
      <c r="A49" s="2270"/>
      <c r="B49" s="2271" t="s">
        <v>3836</v>
      </c>
      <c r="C49" s="2272">
        <v>100</v>
      </c>
      <c r="D49" s="2273">
        <v>728</v>
      </c>
      <c r="E49" s="2274">
        <v>1.8225</v>
      </c>
      <c r="H49" s="2276"/>
    </row>
    <row r="50" spans="1:8" ht="16.5" x14ac:dyDescent="0.25">
      <c r="A50" s="2270"/>
      <c r="B50" s="2271" t="s">
        <v>3836</v>
      </c>
      <c r="C50" s="2272">
        <v>100</v>
      </c>
      <c r="D50" s="2273">
        <v>728</v>
      </c>
      <c r="E50" s="2274">
        <v>1.3646</v>
      </c>
      <c r="H50" s="2276"/>
    </row>
    <row r="51" spans="1:8" ht="16.5" x14ac:dyDescent="0.25">
      <c r="A51" s="2270"/>
      <c r="B51" s="2271" t="s">
        <v>3836</v>
      </c>
      <c r="C51" s="2272">
        <v>50</v>
      </c>
      <c r="D51" s="2273">
        <v>14</v>
      </c>
      <c r="E51" s="2274">
        <v>2</v>
      </c>
      <c r="H51" s="2276"/>
    </row>
    <row r="52" spans="1:8" ht="16.5" x14ac:dyDescent="0.25">
      <c r="A52" s="2270">
        <v>43922</v>
      </c>
      <c r="B52" s="2271" t="s">
        <v>3836</v>
      </c>
      <c r="C52" s="2272">
        <v>25</v>
      </c>
      <c r="D52" s="2273">
        <v>91</v>
      </c>
      <c r="E52" s="2274">
        <v>2.7</v>
      </c>
      <c r="H52" s="2276"/>
    </row>
    <row r="53" spans="1:8" ht="16.5" x14ac:dyDescent="0.25">
      <c r="A53" s="2270"/>
      <c r="B53" s="2271" t="s">
        <v>3836</v>
      </c>
      <c r="C53" s="2272">
        <v>30</v>
      </c>
      <c r="D53" s="2273">
        <v>84</v>
      </c>
      <c r="E53" s="2274">
        <v>3</v>
      </c>
      <c r="H53" s="2276"/>
    </row>
    <row r="54" spans="1:8" ht="16.5" x14ac:dyDescent="0.25">
      <c r="A54" s="2270"/>
      <c r="B54" s="2271" t="s">
        <v>3836</v>
      </c>
      <c r="C54" s="2272">
        <v>50</v>
      </c>
      <c r="D54" s="2273">
        <v>91</v>
      </c>
      <c r="E54" s="2274">
        <v>2.75</v>
      </c>
      <c r="H54" s="2276"/>
    </row>
    <row r="55" spans="1:8" ht="16.5" x14ac:dyDescent="0.25">
      <c r="A55" s="2270">
        <v>43952</v>
      </c>
      <c r="B55" s="2271" t="s">
        <v>367</v>
      </c>
      <c r="C55" s="2272" t="s">
        <v>367</v>
      </c>
      <c r="D55" s="2273" t="s">
        <v>367</v>
      </c>
      <c r="E55" s="2274" t="s">
        <v>367</v>
      </c>
      <c r="H55" s="2276"/>
    </row>
    <row r="56" spans="1:8" ht="16.5" x14ac:dyDescent="0.25">
      <c r="A56" s="2270">
        <v>43983</v>
      </c>
      <c r="B56" s="2271" t="s">
        <v>3836</v>
      </c>
      <c r="C56" s="2272">
        <v>25</v>
      </c>
      <c r="D56" s="2273">
        <v>183</v>
      </c>
      <c r="E56" s="2274">
        <v>1.35</v>
      </c>
      <c r="H56" s="2276"/>
    </row>
    <row r="57" spans="1:8" ht="16.5" x14ac:dyDescent="0.25">
      <c r="A57" s="2270"/>
      <c r="B57" s="2271" t="s">
        <v>3836</v>
      </c>
      <c r="C57" s="2272">
        <v>25</v>
      </c>
      <c r="D57" s="2273">
        <v>365</v>
      </c>
      <c r="E57" s="2274">
        <v>1.7</v>
      </c>
      <c r="H57" s="2276"/>
    </row>
    <row r="58" spans="1:8" ht="16.5" x14ac:dyDescent="0.25">
      <c r="A58" s="2270">
        <v>44013</v>
      </c>
      <c r="B58" s="2271" t="s">
        <v>3836</v>
      </c>
      <c r="C58" s="2272">
        <v>50</v>
      </c>
      <c r="D58" s="2273">
        <v>365</v>
      </c>
      <c r="E58" s="2274">
        <v>1.5255000000000001</v>
      </c>
      <c r="H58" s="2276"/>
    </row>
    <row r="59" spans="1:8" ht="16.5" x14ac:dyDescent="0.25">
      <c r="A59" s="2270"/>
      <c r="B59" s="2271" t="s">
        <v>3837</v>
      </c>
      <c r="C59" s="2272">
        <v>250</v>
      </c>
      <c r="D59" s="2273">
        <v>130</v>
      </c>
      <c r="E59" s="2274">
        <v>0.95</v>
      </c>
      <c r="H59" s="2276"/>
    </row>
    <row r="60" spans="1:8" ht="16.5" x14ac:dyDescent="0.25">
      <c r="A60" s="2270"/>
      <c r="B60" s="2271" t="s">
        <v>3837</v>
      </c>
      <c r="C60" s="2272">
        <v>250</v>
      </c>
      <c r="D60" s="2273">
        <v>163</v>
      </c>
      <c r="E60" s="2274">
        <v>1.1000000000000001</v>
      </c>
      <c r="H60" s="2276"/>
    </row>
    <row r="61" spans="1:8" ht="16.5" x14ac:dyDescent="0.25">
      <c r="A61" s="2270"/>
      <c r="B61" s="2271" t="s">
        <v>3837</v>
      </c>
      <c r="C61" s="2272">
        <v>250</v>
      </c>
      <c r="D61" s="2273">
        <v>35</v>
      </c>
      <c r="E61" s="2274">
        <v>0.75</v>
      </c>
      <c r="H61" s="2276"/>
    </row>
    <row r="62" spans="1:8" ht="16.5" x14ac:dyDescent="0.25">
      <c r="A62" s="2270"/>
      <c r="B62" s="2271" t="s">
        <v>3837</v>
      </c>
      <c r="C62" s="2272">
        <v>250</v>
      </c>
      <c r="D62" s="2273">
        <v>67</v>
      </c>
      <c r="E62" s="2274">
        <v>0.85</v>
      </c>
      <c r="H62" s="2276"/>
    </row>
    <row r="63" spans="1:8" ht="16.5" x14ac:dyDescent="0.25">
      <c r="A63" s="2270">
        <v>44044</v>
      </c>
      <c r="B63" s="2271" t="s">
        <v>3836</v>
      </c>
      <c r="C63" s="2272">
        <v>50</v>
      </c>
      <c r="D63" s="2273">
        <v>730</v>
      </c>
      <c r="E63" s="2274">
        <v>1.0825</v>
      </c>
      <c r="H63" s="2276"/>
    </row>
    <row r="64" spans="1:8" ht="16.5" x14ac:dyDescent="0.25">
      <c r="A64" s="2270"/>
      <c r="B64" s="2271" t="s">
        <v>3836</v>
      </c>
      <c r="C64" s="2272">
        <v>50</v>
      </c>
      <c r="D64" s="2273">
        <v>1095</v>
      </c>
      <c r="E64" s="2274">
        <v>1.3325</v>
      </c>
      <c r="H64" s="2276"/>
    </row>
    <row r="65" spans="1:8" ht="16.5" x14ac:dyDescent="0.25">
      <c r="A65" s="2270">
        <v>44075</v>
      </c>
      <c r="B65" s="2271" t="s">
        <v>367</v>
      </c>
      <c r="C65" s="2272" t="s">
        <v>367</v>
      </c>
      <c r="D65" s="2273" t="s">
        <v>367</v>
      </c>
      <c r="E65" s="2274" t="s">
        <v>367</v>
      </c>
      <c r="H65" s="2276"/>
    </row>
    <row r="66" spans="1:8" ht="16.5" x14ac:dyDescent="0.25">
      <c r="A66" s="2270">
        <v>44105</v>
      </c>
      <c r="B66" s="2271" t="s">
        <v>367</v>
      </c>
      <c r="C66" s="2272" t="s">
        <v>367</v>
      </c>
      <c r="D66" s="2273" t="s">
        <v>367</v>
      </c>
      <c r="E66" s="2274" t="s">
        <v>367</v>
      </c>
      <c r="H66" s="2276"/>
    </row>
    <row r="67" spans="1:8" ht="16.5" x14ac:dyDescent="0.25">
      <c r="A67" s="2270">
        <v>44136</v>
      </c>
      <c r="B67" s="2271" t="s">
        <v>3836</v>
      </c>
      <c r="C67" s="2272">
        <v>25</v>
      </c>
      <c r="D67" s="2273">
        <v>181</v>
      </c>
      <c r="E67" s="2274">
        <v>0.95</v>
      </c>
      <c r="H67" s="2276"/>
    </row>
    <row r="68" spans="1:8" ht="16.5" x14ac:dyDescent="0.25">
      <c r="A68" s="2270">
        <v>44166</v>
      </c>
      <c r="B68" s="2271" t="s">
        <v>3836</v>
      </c>
      <c r="C68" s="2272">
        <v>100</v>
      </c>
      <c r="D68" s="2273">
        <v>1095</v>
      </c>
      <c r="E68" s="2274">
        <v>1.5364</v>
      </c>
      <c r="H68" s="2276"/>
    </row>
    <row r="69" spans="1:8" ht="16.5" x14ac:dyDescent="0.25">
      <c r="A69" s="2270">
        <v>44197</v>
      </c>
      <c r="B69" s="2271" t="s">
        <v>3836</v>
      </c>
      <c r="C69" s="2272">
        <v>150</v>
      </c>
      <c r="D69" s="2273">
        <v>365</v>
      </c>
      <c r="E69" s="2274">
        <v>1.1975</v>
      </c>
      <c r="H69" s="2276"/>
    </row>
    <row r="70" spans="1:8" ht="16.5" x14ac:dyDescent="0.25">
      <c r="A70" s="2270">
        <v>44228</v>
      </c>
      <c r="B70" s="2271" t="s">
        <v>367</v>
      </c>
      <c r="C70" s="2272" t="s">
        <v>367</v>
      </c>
      <c r="D70" s="2273" t="s">
        <v>367</v>
      </c>
      <c r="E70" s="2274" t="s">
        <v>367</v>
      </c>
      <c r="H70" s="2276"/>
    </row>
    <row r="71" spans="1:8" ht="16.5" x14ac:dyDescent="0.25">
      <c r="A71" s="2270">
        <v>44256</v>
      </c>
      <c r="B71" s="2271" t="s">
        <v>3836</v>
      </c>
      <c r="C71" s="2272">
        <v>100</v>
      </c>
      <c r="D71" s="2273">
        <v>365</v>
      </c>
      <c r="E71" s="2274">
        <v>0.8</v>
      </c>
      <c r="H71" s="2276"/>
    </row>
    <row r="72" spans="1:8" ht="16.5" x14ac:dyDescent="0.25">
      <c r="A72" s="2270"/>
      <c r="B72" s="2271" t="s">
        <v>3836</v>
      </c>
      <c r="C72" s="2272">
        <v>50</v>
      </c>
      <c r="D72" s="2273">
        <v>365</v>
      </c>
      <c r="E72" s="2274">
        <v>0.75</v>
      </c>
      <c r="H72" s="2276"/>
    </row>
    <row r="73" spans="1:8" ht="17.25" thickBot="1" x14ac:dyDescent="0.3">
      <c r="A73" s="2277"/>
      <c r="B73" s="2278"/>
      <c r="C73" s="2279"/>
      <c r="D73" s="2280"/>
      <c r="E73" s="2281"/>
      <c r="H73" s="2276"/>
    </row>
    <row r="74" spans="1:8" s="2283" customFormat="1" ht="19.5" customHeight="1" thickTop="1" x14ac:dyDescent="0.25">
      <c r="A74" s="650" t="s">
        <v>3841</v>
      </c>
      <c r="B74" s="2282"/>
    </row>
    <row r="75" spans="1:8" s="2283" customFormat="1" ht="19.5" hidden="1" customHeight="1" x14ac:dyDescent="0.25">
      <c r="A75" s="650" t="s">
        <v>3842</v>
      </c>
      <c r="B75" s="2282"/>
    </row>
    <row r="76" spans="1:8" s="2283" customFormat="1" ht="17.25" customHeight="1" x14ac:dyDescent="0.25">
      <c r="A76" s="2284" t="s">
        <v>3387</v>
      </c>
      <c r="B76" s="2285"/>
      <c r="C76" s="2285"/>
      <c r="D76" s="2285"/>
      <c r="E76" s="2285"/>
    </row>
    <row r="77" spans="1:8" s="2283" customFormat="1" ht="20.25" x14ac:dyDescent="0.35">
      <c r="A77" s="2286"/>
      <c r="B77" s="2287"/>
      <c r="C77" s="2287"/>
      <c r="D77" s="2287"/>
      <c r="E77" s="2287"/>
    </row>
    <row r="82" spans="3:3" x14ac:dyDescent="0.25">
      <c r="C82" s="2276"/>
    </row>
    <row r="83" spans="3:3" x14ac:dyDescent="0.25">
      <c r="C83" s="2276"/>
    </row>
    <row r="87" spans="3:3" x14ac:dyDescent="0.25">
      <c r="C87" s="2276"/>
    </row>
    <row r="88" spans="3:3" x14ac:dyDescent="0.25">
      <c r="C88" s="2276"/>
    </row>
  </sheetData>
  <printOptions horizontalCentered="1"/>
  <pageMargins left="0.75" right="0.75" top="0.75" bottom="0.75" header="0.31496062992126" footer="0"/>
  <pageSetup paperSize="9" scale="76"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08B7-1DEF-4A0D-9E57-E0E04F8DD047}">
  <sheetPr>
    <pageSetUpPr fitToPage="1"/>
  </sheetPr>
  <dimension ref="A1:W263"/>
  <sheetViews>
    <sheetView zoomScale="90" zoomScaleNormal="90" zoomScaleSheetLayoutView="100" workbookViewId="0">
      <pane xSplit="1" ySplit="7" topLeftCell="B8" activePane="bottomRight" state="frozen"/>
      <selection activeCell="O38" sqref="O38"/>
      <selection pane="topRight" activeCell="O38" sqref="O38"/>
      <selection pane="bottomLeft" activeCell="O38" sqref="O38"/>
      <selection pane="bottomRight"/>
    </sheetView>
  </sheetViews>
  <sheetFormatPr defaultRowHeight="14.25" x14ac:dyDescent="0.25"/>
  <cols>
    <col min="1" max="1" width="20.28515625" style="2288" customWidth="1"/>
    <col min="2" max="2" width="16.7109375" style="718" customWidth="1"/>
    <col min="3" max="3" width="16.42578125" style="718" bestFit="1" customWidth="1"/>
    <col min="4" max="4" width="15.140625" style="718" bestFit="1" customWidth="1"/>
    <col min="5" max="5" width="13.140625" style="718" bestFit="1" customWidth="1"/>
    <col min="6" max="6" width="10.85546875" style="718" customWidth="1"/>
    <col min="7" max="7" width="19.85546875" style="718" customWidth="1"/>
    <col min="8" max="8" width="2" style="718" customWidth="1"/>
    <col min="9" max="9" width="3.7109375" style="718" customWidth="1"/>
    <col min="10" max="12" width="9.140625" style="718"/>
    <col min="13" max="13" width="10.42578125" style="718" bestFit="1" customWidth="1"/>
    <col min="14" max="14" width="14.5703125" style="718" bestFit="1" customWidth="1"/>
    <col min="15" max="15" width="13.5703125" style="718" bestFit="1" customWidth="1"/>
    <col min="16" max="18" width="12.42578125" style="718" bestFit="1" customWidth="1"/>
    <col min="19" max="19" width="13.5703125" style="718" bestFit="1" customWidth="1"/>
    <col min="20" max="233" width="9.140625" style="718"/>
    <col min="234" max="234" width="16.5703125" style="718" customWidth="1"/>
    <col min="235" max="235" width="10.42578125" style="718" customWidth="1"/>
    <col min="236" max="236" width="11.85546875" style="718" customWidth="1"/>
    <col min="237" max="237" width="10.42578125" style="718" customWidth="1"/>
    <col min="238" max="238" width="10.28515625" style="718" customWidth="1"/>
    <col min="239" max="239" width="8.28515625" style="718" customWidth="1"/>
    <col min="240" max="240" width="11" style="718" customWidth="1"/>
    <col min="241" max="241" width="8.7109375" style="718" customWidth="1"/>
    <col min="242" max="242" width="9.7109375" style="718" customWidth="1"/>
    <col min="243" max="243" width="12.85546875" style="718" customWidth="1"/>
    <col min="244" max="244" width="9.85546875" style="718" customWidth="1"/>
    <col min="245" max="245" width="8.7109375" style="718" customWidth="1"/>
    <col min="246" max="489" width="9.140625" style="718"/>
    <col min="490" max="490" width="16.5703125" style="718" customWidth="1"/>
    <col min="491" max="491" width="10.42578125" style="718" customWidth="1"/>
    <col min="492" max="492" width="11.85546875" style="718" customWidth="1"/>
    <col min="493" max="493" width="10.42578125" style="718" customWidth="1"/>
    <col min="494" max="494" width="10.28515625" style="718" customWidth="1"/>
    <col min="495" max="495" width="8.28515625" style="718" customWidth="1"/>
    <col min="496" max="496" width="11" style="718" customWidth="1"/>
    <col min="497" max="497" width="8.7109375" style="718" customWidth="1"/>
    <col min="498" max="498" width="9.7109375" style="718" customWidth="1"/>
    <col min="499" max="499" width="12.85546875" style="718" customWidth="1"/>
    <col min="500" max="500" width="9.85546875" style="718" customWidth="1"/>
    <col min="501" max="501" width="8.7109375" style="718" customWidth="1"/>
    <col min="502" max="745" width="9.140625" style="718"/>
    <col min="746" max="746" width="16.5703125" style="718" customWidth="1"/>
    <col min="747" max="747" width="10.42578125" style="718" customWidth="1"/>
    <col min="748" max="748" width="11.85546875" style="718" customWidth="1"/>
    <col min="749" max="749" width="10.42578125" style="718" customWidth="1"/>
    <col min="750" max="750" width="10.28515625" style="718" customWidth="1"/>
    <col min="751" max="751" width="8.28515625" style="718" customWidth="1"/>
    <col min="752" max="752" width="11" style="718" customWidth="1"/>
    <col min="753" max="753" width="8.7109375" style="718" customWidth="1"/>
    <col min="754" max="754" width="9.7109375" style="718" customWidth="1"/>
    <col min="755" max="755" width="12.85546875" style="718" customWidth="1"/>
    <col min="756" max="756" width="9.85546875" style="718" customWidth="1"/>
    <col min="757" max="757" width="8.7109375" style="718" customWidth="1"/>
    <col min="758" max="1001" width="9.140625" style="718"/>
    <col min="1002" max="1002" width="16.5703125" style="718" customWidth="1"/>
    <col min="1003" max="1003" width="10.42578125" style="718" customWidth="1"/>
    <col min="1004" max="1004" width="11.85546875" style="718" customWidth="1"/>
    <col min="1005" max="1005" width="10.42578125" style="718" customWidth="1"/>
    <col min="1006" max="1006" width="10.28515625" style="718" customWidth="1"/>
    <col min="1007" max="1007" width="8.28515625" style="718" customWidth="1"/>
    <col min="1008" max="1008" width="11" style="718" customWidth="1"/>
    <col min="1009" max="1009" width="8.7109375" style="718" customWidth="1"/>
    <col min="1010" max="1010" width="9.7109375" style="718" customWidth="1"/>
    <col min="1011" max="1011" width="12.85546875" style="718" customWidth="1"/>
    <col min="1012" max="1012" width="9.85546875" style="718" customWidth="1"/>
    <col min="1013" max="1013" width="8.7109375" style="718" customWidth="1"/>
    <col min="1014" max="1257" width="9.140625" style="718"/>
    <col min="1258" max="1258" width="16.5703125" style="718" customWidth="1"/>
    <col min="1259" max="1259" width="10.42578125" style="718" customWidth="1"/>
    <col min="1260" max="1260" width="11.85546875" style="718" customWidth="1"/>
    <col min="1261" max="1261" width="10.42578125" style="718" customWidth="1"/>
    <col min="1262" max="1262" width="10.28515625" style="718" customWidth="1"/>
    <col min="1263" max="1263" width="8.28515625" style="718" customWidth="1"/>
    <col min="1264" max="1264" width="11" style="718" customWidth="1"/>
    <col min="1265" max="1265" width="8.7109375" style="718" customWidth="1"/>
    <col min="1266" max="1266" width="9.7109375" style="718" customWidth="1"/>
    <col min="1267" max="1267" width="12.85546875" style="718" customWidth="1"/>
    <col min="1268" max="1268" width="9.85546875" style="718" customWidth="1"/>
    <col min="1269" max="1269" width="8.7109375" style="718" customWidth="1"/>
    <col min="1270" max="1513" width="9.140625" style="718"/>
    <col min="1514" max="1514" width="16.5703125" style="718" customWidth="1"/>
    <col min="1515" max="1515" width="10.42578125" style="718" customWidth="1"/>
    <col min="1516" max="1516" width="11.85546875" style="718" customWidth="1"/>
    <col min="1517" max="1517" width="10.42578125" style="718" customWidth="1"/>
    <col min="1518" max="1518" width="10.28515625" style="718" customWidth="1"/>
    <col min="1519" max="1519" width="8.28515625" style="718" customWidth="1"/>
    <col min="1520" max="1520" width="11" style="718" customWidth="1"/>
    <col min="1521" max="1521" width="8.7109375" style="718" customWidth="1"/>
    <col min="1522" max="1522" width="9.7109375" style="718" customWidth="1"/>
    <col min="1523" max="1523" width="12.85546875" style="718" customWidth="1"/>
    <col min="1524" max="1524" width="9.85546875" style="718" customWidth="1"/>
    <col min="1525" max="1525" width="8.7109375" style="718" customWidth="1"/>
    <col min="1526" max="1769" width="9.140625" style="718"/>
    <col min="1770" max="1770" width="16.5703125" style="718" customWidth="1"/>
    <col min="1771" max="1771" width="10.42578125" style="718" customWidth="1"/>
    <col min="1772" max="1772" width="11.85546875" style="718" customWidth="1"/>
    <col min="1773" max="1773" width="10.42578125" style="718" customWidth="1"/>
    <col min="1774" max="1774" width="10.28515625" style="718" customWidth="1"/>
    <col min="1775" max="1775" width="8.28515625" style="718" customWidth="1"/>
    <col min="1776" max="1776" width="11" style="718" customWidth="1"/>
    <col min="1777" max="1777" width="8.7109375" style="718" customWidth="1"/>
    <col min="1778" max="1778" width="9.7109375" style="718" customWidth="1"/>
    <col min="1779" max="1779" width="12.85546875" style="718" customWidth="1"/>
    <col min="1780" max="1780" width="9.85546875" style="718" customWidth="1"/>
    <col min="1781" max="1781" width="8.7109375" style="718" customWidth="1"/>
    <col min="1782" max="2025" width="9.140625" style="718"/>
    <col min="2026" max="2026" width="16.5703125" style="718" customWidth="1"/>
    <col min="2027" max="2027" width="10.42578125" style="718" customWidth="1"/>
    <col min="2028" max="2028" width="11.85546875" style="718" customWidth="1"/>
    <col min="2029" max="2029" width="10.42578125" style="718" customWidth="1"/>
    <col min="2030" max="2030" width="10.28515625" style="718" customWidth="1"/>
    <col min="2031" max="2031" width="8.28515625" style="718" customWidth="1"/>
    <col min="2032" max="2032" width="11" style="718" customWidth="1"/>
    <col min="2033" max="2033" width="8.7109375" style="718" customWidth="1"/>
    <col min="2034" max="2034" width="9.7109375" style="718" customWidth="1"/>
    <col min="2035" max="2035" width="12.85546875" style="718" customWidth="1"/>
    <col min="2036" max="2036" width="9.85546875" style="718" customWidth="1"/>
    <col min="2037" max="2037" width="8.7109375" style="718" customWidth="1"/>
    <col min="2038" max="2281" width="9.140625" style="718"/>
    <col min="2282" max="2282" width="16.5703125" style="718" customWidth="1"/>
    <col min="2283" max="2283" width="10.42578125" style="718" customWidth="1"/>
    <col min="2284" max="2284" width="11.85546875" style="718" customWidth="1"/>
    <col min="2285" max="2285" width="10.42578125" style="718" customWidth="1"/>
    <col min="2286" max="2286" width="10.28515625" style="718" customWidth="1"/>
    <col min="2287" max="2287" width="8.28515625" style="718" customWidth="1"/>
    <col min="2288" max="2288" width="11" style="718" customWidth="1"/>
    <col min="2289" max="2289" width="8.7109375" style="718" customWidth="1"/>
    <col min="2290" max="2290" width="9.7109375" style="718" customWidth="1"/>
    <col min="2291" max="2291" width="12.85546875" style="718" customWidth="1"/>
    <col min="2292" max="2292" width="9.85546875" style="718" customWidth="1"/>
    <col min="2293" max="2293" width="8.7109375" style="718" customWidth="1"/>
    <col min="2294" max="2537" width="9.140625" style="718"/>
    <col min="2538" max="2538" width="16.5703125" style="718" customWidth="1"/>
    <col min="2539" max="2539" width="10.42578125" style="718" customWidth="1"/>
    <col min="2540" max="2540" width="11.85546875" style="718" customWidth="1"/>
    <col min="2541" max="2541" width="10.42578125" style="718" customWidth="1"/>
    <col min="2542" max="2542" width="10.28515625" style="718" customWidth="1"/>
    <col min="2543" max="2543" width="8.28515625" style="718" customWidth="1"/>
    <col min="2544" max="2544" width="11" style="718" customWidth="1"/>
    <col min="2545" max="2545" width="8.7109375" style="718" customWidth="1"/>
    <col min="2546" max="2546" width="9.7109375" style="718" customWidth="1"/>
    <col min="2547" max="2547" width="12.85546875" style="718" customWidth="1"/>
    <col min="2548" max="2548" width="9.85546875" style="718" customWidth="1"/>
    <col min="2549" max="2549" width="8.7109375" style="718" customWidth="1"/>
    <col min="2550" max="2793" width="9.140625" style="718"/>
    <col min="2794" max="2794" width="16.5703125" style="718" customWidth="1"/>
    <col min="2795" max="2795" width="10.42578125" style="718" customWidth="1"/>
    <col min="2796" max="2796" width="11.85546875" style="718" customWidth="1"/>
    <col min="2797" max="2797" width="10.42578125" style="718" customWidth="1"/>
    <col min="2798" max="2798" width="10.28515625" style="718" customWidth="1"/>
    <col min="2799" max="2799" width="8.28515625" style="718" customWidth="1"/>
    <col min="2800" max="2800" width="11" style="718" customWidth="1"/>
    <col min="2801" max="2801" width="8.7109375" style="718" customWidth="1"/>
    <col min="2802" max="2802" width="9.7109375" style="718" customWidth="1"/>
    <col min="2803" max="2803" width="12.85546875" style="718" customWidth="1"/>
    <col min="2804" max="2804" width="9.85546875" style="718" customWidth="1"/>
    <col min="2805" max="2805" width="8.7109375" style="718" customWidth="1"/>
    <col min="2806" max="3049" width="9.140625" style="718"/>
    <col min="3050" max="3050" width="16.5703125" style="718" customWidth="1"/>
    <col min="3051" max="3051" width="10.42578125" style="718" customWidth="1"/>
    <col min="3052" max="3052" width="11.85546875" style="718" customWidth="1"/>
    <col min="3053" max="3053" width="10.42578125" style="718" customWidth="1"/>
    <col min="3054" max="3054" width="10.28515625" style="718" customWidth="1"/>
    <col min="3055" max="3055" width="8.28515625" style="718" customWidth="1"/>
    <col min="3056" max="3056" width="11" style="718" customWidth="1"/>
    <col min="3057" max="3057" width="8.7109375" style="718" customWidth="1"/>
    <col min="3058" max="3058" width="9.7109375" style="718" customWidth="1"/>
    <col min="3059" max="3059" width="12.85546875" style="718" customWidth="1"/>
    <col min="3060" max="3060" width="9.85546875" style="718" customWidth="1"/>
    <col min="3061" max="3061" width="8.7109375" style="718" customWidth="1"/>
    <col min="3062" max="3305" width="9.140625" style="718"/>
    <col min="3306" max="3306" width="16.5703125" style="718" customWidth="1"/>
    <col min="3307" max="3307" width="10.42578125" style="718" customWidth="1"/>
    <col min="3308" max="3308" width="11.85546875" style="718" customWidth="1"/>
    <col min="3309" max="3309" width="10.42578125" style="718" customWidth="1"/>
    <col min="3310" max="3310" width="10.28515625" style="718" customWidth="1"/>
    <col min="3311" max="3311" width="8.28515625" style="718" customWidth="1"/>
    <col min="3312" max="3312" width="11" style="718" customWidth="1"/>
    <col min="3313" max="3313" width="8.7109375" style="718" customWidth="1"/>
    <col min="3314" max="3314" width="9.7109375" style="718" customWidth="1"/>
    <col min="3315" max="3315" width="12.85546875" style="718" customWidth="1"/>
    <col min="3316" max="3316" width="9.85546875" style="718" customWidth="1"/>
    <col min="3317" max="3317" width="8.7109375" style="718" customWidth="1"/>
    <col min="3318" max="3561" width="9.140625" style="718"/>
    <col min="3562" max="3562" width="16.5703125" style="718" customWidth="1"/>
    <col min="3563" max="3563" width="10.42578125" style="718" customWidth="1"/>
    <col min="3564" max="3564" width="11.85546875" style="718" customWidth="1"/>
    <col min="3565" max="3565" width="10.42578125" style="718" customWidth="1"/>
    <col min="3566" max="3566" width="10.28515625" style="718" customWidth="1"/>
    <col min="3567" max="3567" width="8.28515625" style="718" customWidth="1"/>
    <col min="3568" max="3568" width="11" style="718" customWidth="1"/>
    <col min="3569" max="3569" width="8.7109375" style="718" customWidth="1"/>
    <col min="3570" max="3570" width="9.7109375" style="718" customWidth="1"/>
    <col min="3571" max="3571" width="12.85546875" style="718" customWidth="1"/>
    <col min="3572" max="3572" width="9.85546875" style="718" customWidth="1"/>
    <col min="3573" max="3573" width="8.7109375" style="718" customWidth="1"/>
    <col min="3574" max="3817" width="9.140625" style="718"/>
    <col min="3818" max="3818" width="16.5703125" style="718" customWidth="1"/>
    <col min="3819" max="3819" width="10.42578125" style="718" customWidth="1"/>
    <col min="3820" max="3820" width="11.85546875" style="718" customWidth="1"/>
    <col min="3821" max="3821" width="10.42578125" style="718" customWidth="1"/>
    <col min="3822" max="3822" width="10.28515625" style="718" customWidth="1"/>
    <col min="3823" max="3823" width="8.28515625" style="718" customWidth="1"/>
    <col min="3824" max="3824" width="11" style="718" customWidth="1"/>
    <col min="3825" max="3825" width="8.7109375" style="718" customWidth="1"/>
    <col min="3826" max="3826" width="9.7109375" style="718" customWidth="1"/>
    <col min="3827" max="3827" width="12.85546875" style="718" customWidth="1"/>
    <col min="3828" max="3828" width="9.85546875" style="718" customWidth="1"/>
    <col min="3829" max="3829" width="8.7109375" style="718" customWidth="1"/>
    <col min="3830" max="4073" width="9.140625" style="718"/>
    <col min="4074" max="4074" width="16.5703125" style="718" customWidth="1"/>
    <col min="4075" max="4075" width="10.42578125" style="718" customWidth="1"/>
    <col min="4076" max="4076" width="11.85546875" style="718" customWidth="1"/>
    <col min="4077" max="4077" width="10.42578125" style="718" customWidth="1"/>
    <col min="4078" max="4078" width="10.28515625" style="718" customWidth="1"/>
    <col min="4079" max="4079" width="8.28515625" style="718" customWidth="1"/>
    <col min="4080" max="4080" width="11" style="718" customWidth="1"/>
    <col min="4081" max="4081" width="8.7109375" style="718" customWidth="1"/>
    <col min="4082" max="4082" width="9.7109375" style="718" customWidth="1"/>
    <col min="4083" max="4083" width="12.85546875" style="718" customWidth="1"/>
    <col min="4084" max="4084" width="9.85546875" style="718" customWidth="1"/>
    <col min="4085" max="4085" width="8.7109375" style="718" customWidth="1"/>
    <col min="4086" max="4329" width="9.140625" style="718"/>
    <col min="4330" max="4330" width="16.5703125" style="718" customWidth="1"/>
    <col min="4331" max="4331" width="10.42578125" style="718" customWidth="1"/>
    <col min="4332" max="4332" width="11.85546875" style="718" customWidth="1"/>
    <col min="4333" max="4333" width="10.42578125" style="718" customWidth="1"/>
    <col min="4334" max="4334" width="10.28515625" style="718" customWidth="1"/>
    <col min="4335" max="4335" width="8.28515625" style="718" customWidth="1"/>
    <col min="4336" max="4336" width="11" style="718" customWidth="1"/>
    <col min="4337" max="4337" width="8.7109375" style="718" customWidth="1"/>
    <col min="4338" max="4338" width="9.7109375" style="718" customWidth="1"/>
    <col min="4339" max="4339" width="12.85546875" style="718" customWidth="1"/>
    <col min="4340" max="4340" width="9.85546875" style="718" customWidth="1"/>
    <col min="4341" max="4341" width="8.7109375" style="718" customWidth="1"/>
    <col min="4342" max="4585" width="9.140625" style="718"/>
    <col min="4586" max="4586" width="16.5703125" style="718" customWidth="1"/>
    <col min="4587" max="4587" width="10.42578125" style="718" customWidth="1"/>
    <col min="4588" max="4588" width="11.85546875" style="718" customWidth="1"/>
    <col min="4589" max="4589" width="10.42578125" style="718" customWidth="1"/>
    <col min="4590" max="4590" width="10.28515625" style="718" customWidth="1"/>
    <col min="4591" max="4591" width="8.28515625" style="718" customWidth="1"/>
    <col min="4592" max="4592" width="11" style="718" customWidth="1"/>
    <col min="4593" max="4593" width="8.7109375" style="718" customWidth="1"/>
    <col min="4594" max="4594" width="9.7109375" style="718" customWidth="1"/>
    <col min="4595" max="4595" width="12.85546875" style="718" customWidth="1"/>
    <col min="4596" max="4596" width="9.85546875" style="718" customWidth="1"/>
    <col min="4597" max="4597" width="8.7109375" style="718" customWidth="1"/>
    <col min="4598" max="4841" width="9.140625" style="718"/>
    <col min="4842" max="4842" width="16.5703125" style="718" customWidth="1"/>
    <col min="4843" max="4843" width="10.42578125" style="718" customWidth="1"/>
    <col min="4844" max="4844" width="11.85546875" style="718" customWidth="1"/>
    <col min="4845" max="4845" width="10.42578125" style="718" customWidth="1"/>
    <col min="4846" max="4846" width="10.28515625" style="718" customWidth="1"/>
    <col min="4847" max="4847" width="8.28515625" style="718" customWidth="1"/>
    <col min="4848" max="4848" width="11" style="718" customWidth="1"/>
    <col min="4849" max="4849" width="8.7109375" style="718" customWidth="1"/>
    <col min="4850" max="4850" width="9.7109375" style="718" customWidth="1"/>
    <col min="4851" max="4851" width="12.85546875" style="718" customWidth="1"/>
    <col min="4852" max="4852" width="9.85546875" style="718" customWidth="1"/>
    <col min="4853" max="4853" width="8.7109375" style="718" customWidth="1"/>
    <col min="4854" max="5097" width="9.140625" style="718"/>
    <col min="5098" max="5098" width="16.5703125" style="718" customWidth="1"/>
    <col min="5099" max="5099" width="10.42578125" style="718" customWidth="1"/>
    <col min="5100" max="5100" width="11.85546875" style="718" customWidth="1"/>
    <col min="5101" max="5101" width="10.42578125" style="718" customWidth="1"/>
    <col min="5102" max="5102" width="10.28515625" style="718" customWidth="1"/>
    <col min="5103" max="5103" width="8.28515625" style="718" customWidth="1"/>
    <col min="5104" max="5104" width="11" style="718" customWidth="1"/>
    <col min="5105" max="5105" width="8.7109375" style="718" customWidth="1"/>
    <col min="5106" max="5106" width="9.7109375" style="718" customWidth="1"/>
    <col min="5107" max="5107" width="12.85546875" style="718" customWidth="1"/>
    <col min="5108" max="5108" width="9.85546875" style="718" customWidth="1"/>
    <col min="5109" max="5109" width="8.7109375" style="718" customWidth="1"/>
    <col min="5110" max="5353" width="9.140625" style="718"/>
    <col min="5354" max="5354" width="16.5703125" style="718" customWidth="1"/>
    <col min="5355" max="5355" width="10.42578125" style="718" customWidth="1"/>
    <col min="5356" max="5356" width="11.85546875" style="718" customWidth="1"/>
    <col min="5357" max="5357" width="10.42578125" style="718" customWidth="1"/>
    <col min="5358" max="5358" width="10.28515625" style="718" customWidth="1"/>
    <col min="5359" max="5359" width="8.28515625" style="718" customWidth="1"/>
    <col min="5360" max="5360" width="11" style="718" customWidth="1"/>
    <col min="5361" max="5361" width="8.7109375" style="718" customWidth="1"/>
    <col min="5362" max="5362" width="9.7109375" style="718" customWidth="1"/>
    <col min="5363" max="5363" width="12.85546875" style="718" customWidth="1"/>
    <col min="5364" max="5364" width="9.85546875" style="718" customWidth="1"/>
    <col min="5365" max="5365" width="8.7109375" style="718" customWidth="1"/>
    <col min="5366" max="5609" width="9.140625" style="718"/>
    <col min="5610" max="5610" width="16.5703125" style="718" customWidth="1"/>
    <col min="5611" max="5611" width="10.42578125" style="718" customWidth="1"/>
    <col min="5612" max="5612" width="11.85546875" style="718" customWidth="1"/>
    <col min="5613" max="5613" width="10.42578125" style="718" customWidth="1"/>
    <col min="5614" max="5614" width="10.28515625" style="718" customWidth="1"/>
    <col min="5615" max="5615" width="8.28515625" style="718" customWidth="1"/>
    <col min="5616" max="5616" width="11" style="718" customWidth="1"/>
    <col min="5617" max="5617" width="8.7109375" style="718" customWidth="1"/>
    <col min="5618" max="5618" width="9.7109375" style="718" customWidth="1"/>
    <col min="5619" max="5619" width="12.85546875" style="718" customWidth="1"/>
    <col min="5620" max="5620" width="9.85546875" style="718" customWidth="1"/>
    <col min="5621" max="5621" width="8.7109375" style="718" customWidth="1"/>
    <col min="5622" max="5865" width="9.140625" style="718"/>
    <col min="5866" max="5866" width="16.5703125" style="718" customWidth="1"/>
    <col min="5867" max="5867" width="10.42578125" style="718" customWidth="1"/>
    <col min="5868" max="5868" width="11.85546875" style="718" customWidth="1"/>
    <col min="5869" max="5869" width="10.42578125" style="718" customWidth="1"/>
    <col min="5870" max="5870" width="10.28515625" style="718" customWidth="1"/>
    <col min="5871" max="5871" width="8.28515625" style="718" customWidth="1"/>
    <col min="5872" max="5872" width="11" style="718" customWidth="1"/>
    <col min="5873" max="5873" width="8.7109375" style="718" customWidth="1"/>
    <col min="5874" max="5874" width="9.7109375" style="718" customWidth="1"/>
    <col min="5875" max="5875" width="12.85546875" style="718" customWidth="1"/>
    <col min="5876" max="5876" width="9.85546875" style="718" customWidth="1"/>
    <col min="5877" max="5877" width="8.7109375" style="718" customWidth="1"/>
    <col min="5878" max="6121" width="9.140625" style="718"/>
    <col min="6122" max="6122" width="16.5703125" style="718" customWidth="1"/>
    <col min="6123" max="6123" width="10.42578125" style="718" customWidth="1"/>
    <col min="6124" max="6124" width="11.85546875" style="718" customWidth="1"/>
    <col min="6125" max="6125" width="10.42578125" style="718" customWidth="1"/>
    <col min="6126" max="6126" width="10.28515625" style="718" customWidth="1"/>
    <col min="6127" max="6127" width="8.28515625" style="718" customWidth="1"/>
    <col min="6128" max="6128" width="11" style="718" customWidth="1"/>
    <col min="6129" max="6129" width="8.7109375" style="718" customWidth="1"/>
    <col min="6130" max="6130" width="9.7109375" style="718" customWidth="1"/>
    <col min="6131" max="6131" width="12.85546875" style="718" customWidth="1"/>
    <col min="6132" max="6132" width="9.85546875" style="718" customWidth="1"/>
    <col min="6133" max="6133" width="8.7109375" style="718" customWidth="1"/>
    <col min="6134" max="6377" width="9.140625" style="718"/>
    <col min="6378" max="6378" width="16.5703125" style="718" customWidth="1"/>
    <col min="6379" max="6379" width="10.42578125" style="718" customWidth="1"/>
    <col min="6380" max="6380" width="11.85546875" style="718" customWidth="1"/>
    <col min="6381" max="6381" width="10.42578125" style="718" customWidth="1"/>
    <col min="6382" max="6382" width="10.28515625" style="718" customWidth="1"/>
    <col min="6383" max="6383" width="8.28515625" style="718" customWidth="1"/>
    <col min="6384" max="6384" width="11" style="718" customWidth="1"/>
    <col min="6385" max="6385" width="8.7109375" style="718" customWidth="1"/>
    <col min="6386" max="6386" width="9.7109375" style="718" customWidth="1"/>
    <col min="6387" max="6387" width="12.85546875" style="718" customWidth="1"/>
    <col min="6388" max="6388" width="9.85546875" style="718" customWidth="1"/>
    <col min="6389" max="6389" width="8.7109375" style="718" customWidth="1"/>
    <col min="6390" max="6633" width="9.140625" style="718"/>
    <col min="6634" max="6634" width="16.5703125" style="718" customWidth="1"/>
    <col min="6635" max="6635" width="10.42578125" style="718" customWidth="1"/>
    <col min="6636" max="6636" width="11.85546875" style="718" customWidth="1"/>
    <col min="6637" max="6637" width="10.42578125" style="718" customWidth="1"/>
    <col min="6638" max="6638" width="10.28515625" style="718" customWidth="1"/>
    <col min="6639" max="6639" width="8.28515625" style="718" customWidth="1"/>
    <col min="6640" max="6640" width="11" style="718" customWidth="1"/>
    <col min="6641" max="6641" width="8.7109375" style="718" customWidth="1"/>
    <col min="6642" max="6642" width="9.7109375" style="718" customWidth="1"/>
    <col min="6643" max="6643" width="12.85546875" style="718" customWidth="1"/>
    <col min="6644" max="6644" width="9.85546875" style="718" customWidth="1"/>
    <col min="6645" max="6645" width="8.7109375" style="718" customWidth="1"/>
    <col min="6646" max="6889" width="9.140625" style="718"/>
    <col min="6890" max="6890" width="16.5703125" style="718" customWidth="1"/>
    <col min="6891" max="6891" width="10.42578125" style="718" customWidth="1"/>
    <col min="6892" max="6892" width="11.85546875" style="718" customWidth="1"/>
    <col min="6893" max="6893" width="10.42578125" style="718" customWidth="1"/>
    <col min="6894" max="6894" width="10.28515625" style="718" customWidth="1"/>
    <col min="6895" max="6895" width="8.28515625" style="718" customWidth="1"/>
    <col min="6896" max="6896" width="11" style="718" customWidth="1"/>
    <col min="6897" max="6897" width="8.7109375" style="718" customWidth="1"/>
    <col min="6898" max="6898" width="9.7109375" style="718" customWidth="1"/>
    <col min="6899" max="6899" width="12.85546875" style="718" customWidth="1"/>
    <col min="6900" max="6900" width="9.85546875" style="718" customWidth="1"/>
    <col min="6901" max="6901" width="8.7109375" style="718" customWidth="1"/>
    <col min="6902" max="7145" width="9.140625" style="718"/>
    <col min="7146" max="7146" width="16.5703125" style="718" customWidth="1"/>
    <col min="7147" max="7147" width="10.42578125" style="718" customWidth="1"/>
    <col min="7148" max="7148" width="11.85546875" style="718" customWidth="1"/>
    <col min="7149" max="7149" width="10.42578125" style="718" customWidth="1"/>
    <col min="7150" max="7150" width="10.28515625" style="718" customWidth="1"/>
    <col min="7151" max="7151" width="8.28515625" style="718" customWidth="1"/>
    <col min="7152" max="7152" width="11" style="718" customWidth="1"/>
    <col min="7153" max="7153" width="8.7109375" style="718" customWidth="1"/>
    <col min="7154" max="7154" width="9.7109375" style="718" customWidth="1"/>
    <col min="7155" max="7155" width="12.85546875" style="718" customWidth="1"/>
    <col min="7156" max="7156" width="9.85546875" style="718" customWidth="1"/>
    <col min="7157" max="7157" width="8.7109375" style="718" customWidth="1"/>
    <col min="7158" max="7401" width="9.140625" style="718"/>
    <col min="7402" max="7402" width="16.5703125" style="718" customWidth="1"/>
    <col min="7403" max="7403" width="10.42578125" style="718" customWidth="1"/>
    <col min="7404" max="7404" width="11.85546875" style="718" customWidth="1"/>
    <col min="7405" max="7405" width="10.42578125" style="718" customWidth="1"/>
    <col min="7406" max="7406" width="10.28515625" style="718" customWidth="1"/>
    <col min="7407" max="7407" width="8.28515625" style="718" customWidth="1"/>
    <col min="7408" max="7408" width="11" style="718" customWidth="1"/>
    <col min="7409" max="7409" width="8.7109375" style="718" customWidth="1"/>
    <col min="7410" max="7410" width="9.7109375" style="718" customWidth="1"/>
    <col min="7411" max="7411" width="12.85546875" style="718" customWidth="1"/>
    <col min="7412" max="7412" width="9.85546875" style="718" customWidth="1"/>
    <col min="7413" max="7413" width="8.7109375" style="718" customWidth="1"/>
    <col min="7414" max="7657" width="9.140625" style="718"/>
    <col min="7658" max="7658" width="16.5703125" style="718" customWidth="1"/>
    <col min="7659" max="7659" width="10.42578125" style="718" customWidth="1"/>
    <col min="7660" max="7660" width="11.85546875" style="718" customWidth="1"/>
    <col min="7661" max="7661" width="10.42578125" style="718" customWidth="1"/>
    <col min="7662" max="7662" width="10.28515625" style="718" customWidth="1"/>
    <col min="7663" max="7663" width="8.28515625" style="718" customWidth="1"/>
    <col min="7664" max="7664" width="11" style="718" customWidth="1"/>
    <col min="7665" max="7665" width="8.7109375" style="718" customWidth="1"/>
    <col min="7666" max="7666" width="9.7109375" style="718" customWidth="1"/>
    <col min="7667" max="7667" width="12.85546875" style="718" customWidth="1"/>
    <col min="7668" max="7668" width="9.85546875" style="718" customWidth="1"/>
    <col min="7669" max="7669" width="8.7109375" style="718" customWidth="1"/>
    <col min="7670" max="7913" width="9.140625" style="718"/>
    <col min="7914" max="7914" width="16.5703125" style="718" customWidth="1"/>
    <col min="7915" max="7915" width="10.42578125" style="718" customWidth="1"/>
    <col min="7916" max="7916" width="11.85546875" style="718" customWidth="1"/>
    <col min="7917" max="7917" width="10.42578125" style="718" customWidth="1"/>
    <col min="7918" max="7918" width="10.28515625" style="718" customWidth="1"/>
    <col min="7919" max="7919" width="8.28515625" style="718" customWidth="1"/>
    <col min="7920" max="7920" width="11" style="718" customWidth="1"/>
    <col min="7921" max="7921" width="8.7109375" style="718" customWidth="1"/>
    <col min="7922" max="7922" width="9.7109375" style="718" customWidth="1"/>
    <col min="7923" max="7923" width="12.85546875" style="718" customWidth="1"/>
    <col min="7924" max="7924" width="9.85546875" style="718" customWidth="1"/>
    <col min="7925" max="7925" width="8.7109375" style="718" customWidth="1"/>
    <col min="7926" max="8169" width="9.140625" style="718"/>
    <col min="8170" max="8170" width="16.5703125" style="718" customWidth="1"/>
    <col min="8171" max="8171" width="10.42578125" style="718" customWidth="1"/>
    <col min="8172" max="8172" width="11.85546875" style="718" customWidth="1"/>
    <col min="8173" max="8173" width="10.42578125" style="718" customWidth="1"/>
    <col min="8174" max="8174" width="10.28515625" style="718" customWidth="1"/>
    <col min="8175" max="8175" width="8.28515625" style="718" customWidth="1"/>
    <col min="8176" max="8176" width="11" style="718" customWidth="1"/>
    <col min="8177" max="8177" width="8.7109375" style="718" customWidth="1"/>
    <col min="8178" max="8178" width="9.7109375" style="718" customWidth="1"/>
    <col min="8179" max="8179" width="12.85546875" style="718" customWidth="1"/>
    <col min="8180" max="8180" width="9.85546875" style="718" customWidth="1"/>
    <col min="8181" max="8181" width="8.7109375" style="718" customWidth="1"/>
    <col min="8182" max="8425" width="9.140625" style="718"/>
    <col min="8426" max="8426" width="16.5703125" style="718" customWidth="1"/>
    <col min="8427" max="8427" width="10.42578125" style="718" customWidth="1"/>
    <col min="8428" max="8428" width="11.85546875" style="718" customWidth="1"/>
    <col min="8429" max="8429" width="10.42578125" style="718" customWidth="1"/>
    <col min="8430" max="8430" width="10.28515625" style="718" customWidth="1"/>
    <col min="8431" max="8431" width="8.28515625" style="718" customWidth="1"/>
    <col min="8432" max="8432" width="11" style="718" customWidth="1"/>
    <col min="8433" max="8433" width="8.7109375" style="718" customWidth="1"/>
    <col min="8434" max="8434" width="9.7109375" style="718" customWidth="1"/>
    <col min="8435" max="8435" width="12.85546875" style="718" customWidth="1"/>
    <col min="8436" max="8436" width="9.85546875" style="718" customWidth="1"/>
    <col min="8437" max="8437" width="8.7109375" style="718" customWidth="1"/>
    <col min="8438" max="8681" width="9.140625" style="718"/>
    <col min="8682" max="8682" width="16.5703125" style="718" customWidth="1"/>
    <col min="8683" max="8683" width="10.42578125" style="718" customWidth="1"/>
    <col min="8684" max="8684" width="11.85546875" style="718" customWidth="1"/>
    <col min="8685" max="8685" width="10.42578125" style="718" customWidth="1"/>
    <col min="8686" max="8686" width="10.28515625" style="718" customWidth="1"/>
    <col min="8687" max="8687" width="8.28515625" style="718" customWidth="1"/>
    <col min="8688" max="8688" width="11" style="718" customWidth="1"/>
    <col min="8689" max="8689" width="8.7109375" style="718" customWidth="1"/>
    <col min="8690" max="8690" width="9.7109375" style="718" customWidth="1"/>
    <col min="8691" max="8691" width="12.85546875" style="718" customWidth="1"/>
    <col min="8692" max="8692" width="9.85546875" style="718" customWidth="1"/>
    <col min="8693" max="8693" width="8.7109375" style="718" customWidth="1"/>
    <col min="8694" max="8937" width="9.140625" style="718"/>
    <col min="8938" max="8938" width="16.5703125" style="718" customWidth="1"/>
    <col min="8939" max="8939" width="10.42578125" style="718" customWidth="1"/>
    <col min="8940" max="8940" width="11.85546875" style="718" customWidth="1"/>
    <col min="8941" max="8941" width="10.42578125" style="718" customWidth="1"/>
    <col min="8942" max="8942" width="10.28515625" style="718" customWidth="1"/>
    <col min="8943" max="8943" width="8.28515625" style="718" customWidth="1"/>
    <col min="8944" max="8944" width="11" style="718" customWidth="1"/>
    <col min="8945" max="8945" width="8.7109375" style="718" customWidth="1"/>
    <col min="8946" max="8946" width="9.7109375" style="718" customWidth="1"/>
    <col min="8947" max="8947" width="12.85546875" style="718" customWidth="1"/>
    <col min="8948" max="8948" width="9.85546875" style="718" customWidth="1"/>
    <col min="8949" max="8949" width="8.7109375" style="718" customWidth="1"/>
    <col min="8950" max="9193" width="9.140625" style="718"/>
    <col min="9194" max="9194" width="16.5703125" style="718" customWidth="1"/>
    <col min="9195" max="9195" width="10.42578125" style="718" customWidth="1"/>
    <col min="9196" max="9196" width="11.85546875" style="718" customWidth="1"/>
    <col min="9197" max="9197" width="10.42578125" style="718" customWidth="1"/>
    <col min="9198" max="9198" width="10.28515625" style="718" customWidth="1"/>
    <col min="9199" max="9199" width="8.28515625" style="718" customWidth="1"/>
    <col min="9200" max="9200" width="11" style="718" customWidth="1"/>
    <col min="9201" max="9201" width="8.7109375" style="718" customWidth="1"/>
    <col min="9202" max="9202" width="9.7109375" style="718" customWidth="1"/>
    <col min="9203" max="9203" width="12.85546875" style="718" customWidth="1"/>
    <col min="9204" max="9204" width="9.85546875" style="718" customWidth="1"/>
    <col min="9205" max="9205" width="8.7109375" style="718" customWidth="1"/>
    <col min="9206" max="9449" width="9.140625" style="718"/>
    <col min="9450" max="9450" width="16.5703125" style="718" customWidth="1"/>
    <col min="9451" max="9451" width="10.42578125" style="718" customWidth="1"/>
    <col min="9452" max="9452" width="11.85546875" style="718" customWidth="1"/>
    <col min="9453" max="9453" width="10.42578125" style="718" customWidth="1"/>
    <col min="9454" max="9454" width="10.28515625" style="718" customWidth="1"/>
    <col min="9455" max="9455" width="8.28515625" style="718" customWidth="1"/>
    <col min="9456" max="9456" width="11" style="718" customWidth="1"/>
    <col min="9457" max="9457" width="8.7109375" style="718" customWidth="1"/>
    <col min="9458" max="9458" width="9.7109375" style="718" customWidth="1"/>
    <col min="9459" max="9459" width="12.85546875" style="718" customWidth="1"/>
    <col min="9460" max="9460" width="9.85546875" style="718" customWidth="1"/>
    <col min="9461" max="9461" width="8.7109375" style="718" customWidth="1"/>
    <col min="9462" max="9705" width="9.140625" style="718"/>
    <col min="9706" max="9706" width="16.5703125" style="718" customWidth="1"/>
    <col min="9707" max="9707" width="10.42578125" style="718" customWidth="1"/>
    <col min="9708" max="9708" width="11.85546875" style="718" customWidth="1"/>
    <col min="9709" max="9709" width="10.42578125" style="718" customWidth="1"/>
    <col min="9710" max="9710" width="10.28515625" style="718" customWidth="1"/>
    <col min="9711" max="9711" width="8.28515625" style="718" customWidth="1"/>
    <col min="9712" max="9712" width="11" style="718" customWidth="1"/>
    <col min="9713" max="9713" width="8.7109375" style="718" customWidth="1"/>
    <col min="9714" max="9714" width="9.7109375" style="718" customWidth="1"/>
    <col min="9715" max="9715" width="12.85546875" style="718" customWidth="1"/>
    <col min="9716" max="9716" width="9.85546875" style="718" customWidth="1"/>
    <col min="9717" max="9717" width="8.7109375" style="718" customWidth="1"/>
    <col min="9718" max="9961" width="9.140625" style="718"/>
    <col min="9962" max="9962" width="16.5703125" style="718" customWidth="1"/>
    <col min="9963" max="9963" width="10.42578125" style="718" customWidth="1"/>
    <col min="9964" max="9964" width="11.85546875" style="718" customWidth="1"/>
    <col min="9965" max="9965" width="10.42578125" style="718" customWidth="1"/>
    <col min="9966" max="9966" width="10.28515625" style="718" customWidth="1"/>
    <col min="9967" max="9967" width="8.28515625" style="718" customWidth="1"/>
    <col min="9968" max="9968" width="11" style="718" customWidth="1"/>
    <col min="9969" max="9969" width="8.7109375" style="718" customWidth="1"/>
    <col min="9970" max="9970" width="9.7109375" style="718" customWidth="1"/>
    <col min="9971" max="9971" width="12.85546875" style="718" customWidth="1"/>
    <col min="9972" max="9972" width="9.85546875" style="718" customWidth="1"/>
    <col min="9973" max="9973" width="8.7109375" style="718" customWidth="1"/>
    <col min="9974" max="10217" width="9.140625" style="718"/>
    <col min="10218" max="10218" width="16.5703125" style="718" customWidth="1"/>
    <col min="10219" max="10219" width="10.42578125" style="718" customWidth="1"/>
    <col min="10220" max="10220" width="11.85546875" style="718" customWidth="1"/>
    <col min="10221" max="10221" width="10.42578125" style="718" customWidth="1"/>
    <col min="10222" max="10222" width="10.28515625" style="718" customWidth="1"/>
    <col min="10223" max="10223" width="8.28515625" style="718" customWidth="1"/>
    <col min="10224" max="10224" width="11" style="718" customWidth="1"/>
    <col min="10225" max="10225" width="8.7109375" style="718" customWidth="1"/>
    <col min="10226" max="10226" width="9.7109375" style="718" customWidth="1"/>
    <col min="10227" max="10227" width="12.85546875" style="718" customWidth="1"/>
    <col min="10228" max="10228" width="9.85546875" style="718" customWidth="1"/>
    <col min="10229" max="10229" width="8.7109375" style="718" customWidth="1"/>
    <col min="10230" max="10473" width="9.140625" style="718"/>
    <col min="10474" max="10474" width="16.5703125" style="718" customWidth="1"/>
    <col min="10475" max="10475" width="10.42578125" style="718" customWidth="1"/>
    <col min="10476" max="10476" width="11.85546875" style="718" customWidth="1"/>
    <col min="10477" max="10477" width="10.42578125" style="718" customWidth="1"/>
    <col min="10478" max="10478" width="10.28515625" style="718" customWidth="1"/>
    <col min="10479" max="10479" width="8.28515625" style="718" customWidth="1"/>
    <col min="10480" max="10480" width="11" style="718" customWidth="1"/>
    <col min="10481" max="10481" width="8.7109375" style="718" customWidth="1"/>
    <col min="10482" max="10482" width="9.7109375" style="718" customWidth="1"/>
    <col min="10483" max="10483" width="12.85546875" style="718" customWidth="1"/>
    <col min="10484" max="10484" width="9.85546875" style="718" customWidth="1"/>
    <col min="10485" max="10485" width="8.7109375" style="718" customWidth="1"/>
    <col min="10486" max="10729" width="9.140625" style="718"/>
    <col min="10730" max="10730" width="16.5703125" style="718" customWidth="1"/>
    <col min="10731" max="10731" width="10.42578125" style="718" customWidth="1"/>
    <col min="10732" max="10732" width="11.85546875" style="718" customWidth="1"/>
    <col min="10733" max="10733" width="10.42578125" style="718" customWidth="1"/>
    <col min="10734" max="10734" width="10.28515625" style="718" customWidth="1"/>
    <col min="10735" max="10735" width="8.28515625" style="718" customWidth="1"/>
    <col min="10736" max="10736" width="11" style="718" customWidth="1"/>
    <col min="10737" max="10737" width="8.7109375" style="718" customWidth="1"/>
    <col min="10738" max="10738" width="9.7109375" style="718" customWidth="1"/>
    <col min="10739" max="10739" width="12.85546875" style="718" customWidth="1"/>
    <col min="10740" max="10740" width="9.85546875" style="718" customWidth="1"/>
    <col min="10741" max="10741" width="8.7109375" style="718" customWidth="1"/>
    <col min="10742" max="10985" width="9.140625" style="718"/>
    <col min="10986" max="10986" width="16.5703125" style="718" customWidth="1"/>
    <col min="10987" max="10987" width="10.42578125" style="718" customWidth="1"/>
    <col min="10988" max="10988" width="11.85546875" style="718" customWidth="1"/>
    <col min="10989" max="10989" width="10.42578125" style="718" customWidth="1"/>
    <col min="10990" max="10990" width="10.28515625" style="718" customWidth="1"/>
    <col min="10991" max="10991" width="8.28515625" style="718" customWidth="1"/>
    <col min="10992" max="10992" width="11" style="718" customWidth="1"/>
    <col min="10993" max="10993" width="8.7109375" style="718" customWidth="1"/>
    <col min="10994" max="10994" width="9.7109375" style="718" customWidth="1"/>
    <col min="10995" max="10995" width="12.85546875" style="718" customWidth="1"/>
    <col min="10996" max="10996" width="9.85546875" style="718" customWidth="1"/>
    <col min="10997" max="10997" width="8.7109375" style="718" customWidth="1"/>
    <col min="10998" max="11241" width="9.140625" style="718"/>
    <col min="11242" max="11242" width="16.5703125" style="718" customWidth="1"/>
    <col min="11243" max="11243" width="10.42578125" style="718" customWidth="1"/>
    <col min="11244" max="11244" width="11.85546875" style="718" customWidth="1"/>
    <col min="11245" max="11245" width="10.42578125" style="718" customWidth="1"/>
    <col min="11246" max="11246" width="10.28515625" style="718" customWidth="1"/>
    <col min="11247" max="11247" width="8.28515625" style="718" customWidth="1"/>
    <col min="11248" max="11248" width="11" style="718" customWidth="1"/>
    <col min="11249" max="11249" width="8.7109375" style="718" customWidth="1"/>
    <col min="11250" max="11250" width="9.7109375" style="718" customWidth="1"/>
    <col min="11251" max="11251" width="12.85546875" style="718" customWidth="1"/>
    <col min="11252" max="11252" width="9.85546875" style="718" customWidth="1"/>
    <col min="11253" max="11253" width="8.7109375" style="718" customWidth="1"/>
    <col min="11254" max="11497" width="9.140625" style="718"/>
    <col min="11498" max="11498" width="16.5703125" style="718" customWidth="1"/>
    <col min="11499" max="11499" width="10.42578125" style="718" customWidth="1"/>
    <col min="11500" max="11500" width="11.85546875" style="718" customWidth="1"/>
    <col min="11501" max="11501" width="10.42578125" style="718" customWidth="1"/>
    <col min="11502" max="11502" width="10.28515625" style="718" customWidth="1"/>
    <col min="11503" max="11503" width="8.28515625" style="718" customWidth="1"/>
    <col min="11504" max="11504" width="11" style="718" customWidth="1"/>
    <col min="11505" max="11505" width="8.7109375" style="718" customWidth="1"/>
    <col min="11506" max="11506" width="9.7109375" style="718" customWidth="1"/>
    <col min="11507" max="11507" width="12.85546875" style="718" customWidth="1"/>
    <col min="11508" max="11508" width="9.85546875" style="718" customWidth="1"/>
    <col min="11509" max="11509" width="8.7109375" style="718" customWidth="1"/>
    <col min="11510" max="11753" width="9.140625" style="718"/>
    <col min="11754" max="11754" width="16.5703125" style="718" customWidth="1"/>
    <col min="11755" max="11755" width="10.42578125" style="718" customWidth="1"/>
    <col min="11756" max="11756" width="11.85546875" style="718" customWidth="1"/>
    <col min="11757" max="11757" width="10.42578125" style="718" customWidth="1"/>
    <col min="11758" max="11758" width="10.28515625" style="718" customWidth="1"/>
    <col min="11759" max="11759" width="8.28515625" style="718" customWidth="1"/>
    <col min="11760" max="11760" width="11" style="718" customWidth="1"/>
    <col min="11761" max="11761" width="8.7109375" style="718" customWidth="1"/>
    <col min="11762" max="11762" width="9.7109375" style="718" customWidth="1"/>
    <col min="11763" max="11763" width="12.85546875" style="718" customWidth="1"/>
    <col min="11764" max="11764" width="9.85546875" style="718" customWidth="1"/>
    <col min="11765" max="11765" width="8.7109375" style="718" customWidth="1"/>
    <col min="11766" max="12009" width="9.140625" style="718"/>
    <col min="12010" max="12010" width="16.5703125" style="718" customWidth="1"/>
    <col min="12011" max="12011" width="10.42578125" style="718" customWidth="1"/>
    <col min="12012" max="12012" width="11.85546875" style="718" customWidth="1"/>
    <col min="12013" max="12013" width="10.42578125" style="718" customWidth="1"/>
    <col min="12014" max="12014" width="10.28515625" style="718" customWidth="1"/>
    <col min="12015" max="12015" width="8.28515625" style="718" customWidth="1"/>
    <col min="12016" max="12016" width="11" style="718" customWidth="1"/>
    <col min="12017" max="12017" width="8.7109375" style="718" customWidth="1"/>
    <col min="12018" max="12018" width="9.7109375" style="718" customWidth="1"/>
    <col min="12019" max="12019" width="12.85546875" style="718" customWidth="1"/>
    <col min="12020" max="12020" width="9.85546875" style="718" customWidth="1"/>
    <col min="12021" max="12021" width="8.7109375" style="718" customWidth="1"/>
    <col min="12022" max="12265" width="9.140625" style="718"/>
    <col min="12266" max="12266" width="16.5703125" style="718" customWidth="1"/>
    <col min="12267" max="12267" width="10.42578125" style="718" customWidth="1"/>
    <col min="12268" max="12268" width="11.85546875" style="718" customWidth="1"/>
    <col min="12269" max="12269" width="10.42578125" style="718" customWidth="1"/>
    <col min="12270" max="12270" width="10.28515625" style="718" customWidth="1"/>
    <col min="12271" max="12271" width="8.28515625" style="718" customWidth="1"/>
    <col min="12272" max="12272" width="11" style="718" customWidth="1"/>
    <col min="12273" max="12273" width="8.7109375" style="718" customWidth="1"/>
    <col min="12274" max="12274" width="9.7109375" style="718" customWidth="1"/>
    <col min="12275" max="12275" width="12.85546875" style="718" customWidth="1"/>
    <col min="12276" max="12276" width="9.85546875" style="718" customWidth="1"/>
    <col min="12277" max="12277" width="8.7109375" style="718" customWidth="1"/>
    <col min="12278" max="12521" width="9.140625" style="718"/>
    <col min="12522" max="12522" width="16.5703125" style="718" customWidth="1"/>
    <col min="12523" max="12523" width="10.42578125" style="718" customWidth="1"/>
    <col min="12524" max="12524" width="11.85546875" style="718" customWidth="1"/>
    <col min="12525" max="12525" width="10.42578125" style="718" customWidth="1"/>
    <col min="12526" max="12526" width="10.28515625" style="718" customWidth="1"/>
    <col min="12527" max="12527" width="8.28515625" style="718" customWidth="1"/>
    <col min="12528" max="12528" width="11" style="718" customWidth="1"/>
    <col min="12529" max="12529" width="8.7109375" style="718" customWidth="1"/>
    <col min="12530" max="12530" width="9.7109375" style="718" customWidth="1"/>
    <col min="12531" max="12531" width="12.85546875" style="718" customWidth="1"/>
    <col min="12532" max="12532" width="9.85546875" style="718" customWidth="1"/>
    <col min="12533" max="12533" width="8.7109375" style="718" customWidth="1"/>
    <col min="12534" max="12777" width="9.140625" style="718"/>
    <col min="12778" max="12778" width="16.5703125" style="718" customWidth="1"/>
    <col min="12779" max="12779" width="10.42578125" style="718" customWidth="1"/>
    <col min="12780" max="12780" width="11.85546875" style="718" customWidth="1"/>
    <col min="12781" max="12781" width="10.42578125" style="718" customWidth="1"/>
    <col min="12782" max="12782" width="10.28515625" style="718" customWidth="1"/>
    <col min="12783" max="12783" width="8.28515625" style="718" customWidth="1"/>
    <col min="12784" max="12784" width="11" style="718" customWidth="1"/>
    <col min="12785" max="12785" width="8.7109375" style="718" customWidth="1"/>
    <col min="12786" max="12786" width="9.7109375" style="718" customWidth="1"/>
    <col min="12787" max="12787" width="12.85546875" style="718" customWidth="1"/>
    <col min="12788" max="12788" width="9.85546875" style="718" customWidth="1"/>
    <col min="12789" max="12789" width="8.7109375" style="718" customWidth="1"/>
    <col min="12790" max="13033" width="9.140625" style="718"/>
    <col min="13034" max="13034" width="16.5703125" style="718" customWidth="1"/>
    <col min="13035" max="13035" width="10.42578125" style="718" customWidth="1"/>
    <col min="13036" max="13036" width="11.85546875" style="718" customWidth="1"/>
    <col min="13037" max="13037" width="10.42578125" style="718" customWidth="1"/>
    <col min="13038" max="13038" width="10.28515625" style="718" customWidth="1"/>
    <col min="13039" max="13039" width="8.28515625" style="718" customWidth="1"/>
    <col min="13040" max="13040" width="11" style="718" customWidth="1"/>
    <col min="13041" max="13041" width="8.7109375" style="718" customWidth="1"/>
    <col min="13042" max="13042" width="9.7109375" style="718" customWidth="1"/>
    <col min="13043" max="13043" width="12.85546875" style="718" customWidth="1"/>
    <col min="13044" max="13044" width="9.85546875" style="718" customWidth="1"/>
    <col min="13045" max="13045" width="8.7109375" style="718" customWidth="1"/>
    <col min="13046" max="13289" width="9.140625" style="718"/>
    <col min="13290" max="13290" width="16.5703125" style="718" customWidth="1"/>
    <col min="13291" max="13291" width="10.42578125" style="718" customWidth="1"/>
    <col min="13292" max="13292" width="11.85546875" style="718" customWidth="1"/>
    <col min="13293" max="13293" width="10.42578125" style="718" customWidth="1"/>
    <col min="13294" max="13294" width="10.28515625" style="718" customWidth="1"/>
    <col min="13295" max="13295" width="8.28515625" style="718" customWidth="1"/>
    <col min="13296" max="13296" width="11" style="718" customWidth="1"/>
    <col min="13297" max="13297" width="8.7109375" style="718" customWidth="1"/>
    <col min="13298" max="13298" width="9.7109375" style="718" customWidth="1"/>
    <col min="13299" max="13299" width="12.85546875" style="718" customWidth="1"/>
    <col min="13300" max="13300" width="9.85546875" style="718" customWidth="1"/>
    <col min="13301" max="13301" width="8.7109375" style="718" customWidth="1"/>
    <col min="13302" max="13545" width="9.140625" style="718"/>
    <col min="13546" max="13546" width="16.5703125" style="718" customWidth="1"/>
    <col min="13547" max="13547" width="10.42578125" style="718" customWidth="1"/>
    <col min="13548" max="13548" width="11.85546875" style="718" customWidth="1"/>
    <col min="13549" max="13549" width="10.42578125" style="718" customWidth="1"/>
    <col min="13550" max="13550" width="10.28515625" style="718" customWidth="1"/>
    <col min="13551" max="13551" width="8.28515625" style="718" customWidth="1"/>
    <col min="13552" max="13552" width="11" style="718" customWidth="1"/>
    <col min="13553" max="13553" width="8.7109375" style="718" customWidth="1"/>
    <col min="13554" max="13554" width="9.7109375" style="718" customWidth="1"/>
    <col min="13555" max="13555" width="12.85546875" style="718" customWidth="1"/>
    <col min="13556" max="13556" width="9.85546875" style="718" customWidth="1"/>
    <col min="13557" max="13557" width="8.7109375" style="718" customWidth="1"/>
    <col min="13558" max="13801" width="9.140625" style="718"/>
    <col min="13802" max="13802" width="16.5703125" style="718" customWidth="1"/>
    <col min="13803" max="13803" width="10.42578125" style="718" customWidth="1"/>
    <col min="13804" max="13804" width="11.85546875" style="718" customWidth="1"/>
    <col min="13805" max="13805" width="10.42578125" style="718" customWidth="1"/>
    <col min="13806" max="13806" width="10.28515625" style="718" customWidth="1"/>
    <col min="13807" max="13807" width="8.28515625" style="718" customWidth="1"/>
    <col min="13808" max="13808" width="11" style="718" customWidth="1"/>
    <col min="13809" max="13809" width="8.7109375" style="718" customWidth="1"/>
    <col min="13810" max="13810" width="9.7109375" style="718" customWidth="1"/>
    <col min="13811" max="13811" width="12.85546875" style="718" customWidth="1"/>
    <col min="13812" max="13812" width="9.85546875" style="718" customWidth="1"/>
    <col min="13813" max="13813" width="8.7109375" style="718" customWidth="1"/>
    <col min="13814" max="14057" width="9.140625" style="718"/>
    <col min="14058" max="14058" width="16.5703125" style="718" customWidth="1"/>
    <col min="14059" max="14059" width="10.42578125" style="718" customWidth="1"/>
    <col min="14060" max="14060" width="11.85546875" style="718" customWidth="1"/>
    <col min="14061" max="14061" width="10.42578125" style="718" customWidth="1"/>
    <col min="14062" max="14062" width="10.28515625" style="718" customWidth="1"/>
    <col min="14063" max="14063" width="8.28515625" style="718" customWidth="1"/>
    <col min="14064" max="14064" width="11" style="718" customWidth="1"/>
    <col min="14065" max="14065" width="8.7109375" style="718" customWidth="1"/>
    <col min="14066" max="14066" width="9.7109375" style="718" customWidth="1"/>
    <col min="14067" max="14067" width="12.85546875" style="718" customWidth="1"/>
    <col min="14068" max="14068" width="9.85546875" style="718" customWidth="1"/>
    <col min="14069" max="14069" width="8.7109375" style="718" customWidth="1"/>
    <col min="14070" max="14313" width="9.140625" style="718"/>
    <col min="14314" max="14314" width="16.5703125" style="718" customWidth="1"/>
    <col min="14315" max="14315" width="10.42578125" style="718" customWidth="1"/>
    <col min="14316" max="14316" width="11.85546875" style="718" customWidth="1"/>
    <col min="14317" max="14317" width="10.42578125" style="718" customWidth="1"/>
    <col min="14318" max="14318" width="10.28515625" style="718" customWidth="1"/>
    <col min="14319" max="14319" width="8.28515625" style="718" customWidth="1"/>
    <col min="14320" max="14320" width="11" style="718" customWidth="1"/>
    <col min="14321" max="14321" width="8.7109375" style="718" customWidth="1"/>
    <col min="14322" max="14322" width="9.7109375" style="718" customWidth="1"/>
    <col min="14323" max="14323" width="12.85546875" style="718" customWidth="1"/>
    <col min="14324" max="14324" width="9.85546875" style="718" customWidth="1"/>
    <col min="14325" max="14325" width="8.7109375" style="718" customWidth="1"/>
    <col min="14326" max="14569" width="9.140625" style="718"/>
    <col min="14570" max="14570" width="16.5703125" style="718" customWidth="1"/>
    <col min="14571" max="14571" width="10.42578125" style="718" customWidth="1"/>
    <col min="14572" max="14572" width="11.85546875" style="718" customWidth="1"/>
    <col min="14573" max="14573" width="10.42578125" style="718" customWidth="1"/>
    <col min="14574" max="14574" width="10.28515625" style="718" customWidth="1"/>
    <col min="14575" max="14575" width="8.28515625" style="718" customWidth="1"/>
    <col min="14576" max="14576" width="11" style="718" customWidth="1"/>
    <col min="14577" max="14577" width="8.7109375" style="718" customWidth="1"/>
    <col min="14578" max="14578" width="9.7109375" style="718" customWidth="1"/>
    <col min="14579" max="14579" width="12.85546875" style="718" customWidth="1"/>
    <col min="14580" max="14580" width="9.85546875" style="718" customWidth="1"/>
    <col min="14581" max="14581" width="8.7109375" style="718" customWidth="1"/>
    <col min="14582" max="14825" width="9.140625" style="718"/>
    <col min="14826" max="14826" width="16.5703125" style="718" customWidth="1"/>
    <col min="14827" max="14827" width="10.42578125" style="718" customWidth="1"/>
    <col min="14828" max="14828" width="11.85546875" style="718" customWidth="1"/>
    <col min="14829" max="14829" width="10.42578125" style="718" customWidth="1"/>
    <col min="14830" max="14830" width="10.28515625" style="718" customWidth="1"/>
    <col min="14831" max="14831" width="8.28515625" style="718" customWidth="1"/>
    <col min="14832" max="14832" width="11" style="718" customWidth="1"/>
    <col min="14833" max="14833" width="8.7109375" style="718" customWidth="1"/>
    <col min="14834" max="14834" width="9.7109375" style="718" customWidth="1"/>
    <col min="14835" max="14835" width="12.85546875" style="718" customWidth="1"/>
    <col min="14836" max="14836" width="9.85546875" style="718" customWidth="1"/>
    <col min="14837" max="14837" width="8.7109375" style="718" customWidth="1"/>
    <col min="14838" max="15081" width="9.140625" style="718"/>
    <col min="15082" max="15082" width="16.5703125" style="718" customWidth="1"/>
    <col min="15083" max="15083" width="10.42578125" style="718" customWidth="1"/>
    <col min="15084" max="15084" width="11.85546875" style="718" customWidth="1"/>
    <col min="15085" max="15085" width="10.42578125" style="718" customWidth="1"/>
    <col min="15086" max="15086" width="10.28515625" style="718" customWidth="1"/>
    <col min="15087" max="15087" width="8.28515625" style="718" customWidth="1"/>
    <col min="15088" max="15088" width="11" style="718" customWidth="1"/>
    <col min="15089" max="15089" width="8.7109375" style="718" customWidth="1"/>
    <col min="15090" max="15090" width="9.7109375" style="718" customWidth="1"/>
    <col min="15091" max="15091" width="12.85546875" style="718" customWidth="1"/>
    <col min="15092" max="15092" width="9.85546875" style="718" customWidth="1"/>
    <col min="15093" max="15093" width="8.7109375" style="718" customWidth="1"/>
    <col min="15094" max="15337" width="9.140625" style="718"/>
    <col min="15338" max="15338" width="16.5703125" style="718" customWidth="1"/>
    <col min="15339" max="15339" width="10.42578125" style="718" customWidth="1"/>
    <col min="15340" max="15340" width="11.85546875" style="718" customWidth="1"/>
    <col min="15341" max="15341" width="10.42578125" style="718" customWidth="1"/>
    <col min="15342" max="15342" width="10.28515625" style="718" customWidth="1"/>
    <col min="15343" max="15343" width="8.28515625" style="718" customWidth="1"/>
    <col min="15344" max="15344" width="11" style="718" customWidth="1"/>
    <col min="15345" max="15345" width="8.7109375" style="718" customWidth="1"/>
    <col min="15346" max="15346" width="9.7109375" style="718" customWidth="1"/>
    <col min="15347" max="15347" width="12.85546875" style="718" customWidth="1"/>
    <col min="15348" max="15348" width="9.85546875" style="718" customWidth="1"/>
    <col min="15349" max="15349" width="8.7109375" style="718" customWidth="1"/>
    <col min="15350" max="15593" width="9.140625" style="718"/>
    <col min="15594" max="15594" width="16.5703125" style="718" customWidth="1"/>
    <col min="15595" max="15595" width="10.42578125" style="718" customWidth="1"/>
    <col min="15596" max="15596" width="11.85546875" style="718" customWidth="1"/>
    <col min="15597" max="15597" width="10.42578125" style="718" customWidth="1"/>
    <col min="15598" max="15598" width="10.28515625" style="718" customWidth="1"/>
    <col min="15599" max="15599" width="8.28515625" style="718" customWidth="1"/>
    <col min="15600" max="15600" width="11" style="718" customWidth="1"/>
    <col min="15601" max="15601" width="8.7109375" style="718" customWidth="1"/>
    <col min="15602" max="15602" width="9.7109375" style="718" customWidth="1"/>
    <col min="15603" max="15603" width="12.85546875" style="718" customWidth="1"/>
    <col min="15604" max="15604" width="9.85546875" style="718" customWidth="1"/>
    <col min="15605" max="15605" width="8.7109375" style="718" customWidth="1"/>
    <col min="15606" max="15849" width="9.140625" style="718"/>
    <col min="15850" max="15850" width="16.5703125" style="718" customWidth="1"/>
    <col min="15851" max="15851" width="10.42578125" style="718" customWidth="1"/>
    <col min="15852" max="15852" width="11.85546875" style="718" customWidth="1"/>
    <col min="15853" max="15853" width="10.42578125" style="718" customWidth="1"/>
    <col min="15854" max="15854" width="10.28515625" style="718" customWidth="1"/>
    <col min="15855" max="15855" width="8.28515625" style="718" customWidth="1"/>
    <col min="15856" max="15856" width="11" style="718" customWidth="1"/>
    <col min="15857" max="15857" width="8.7109375" style="718" customWidth="1"/>
    <col min="15858" max="15858" width="9.7109375" style="718" customWidth="1"/>
    <col min="15859" max="15859" width="12.85546875" style="718" customWidth="1"/>
    <col min="15860" max="15860" width="9.85546875" style="718" customWidth="1"/>
    <col min="15861" max="15861" width="8.7109375" style="718" customWidth="1"/>
    <col min="15862" max="16105" width="9.140625" style="718"/>
    <col min="16106" max="16106" width="16.5703125" style="718" customWidth="1"/>
    <col min="16107" max="16107" width="10.42578125" style="718" customWidth="1"/>
    <col min="16108" max="16108" width="11.85546875" style="718" customWidth="1"/>
    <col min="16109" max="16109" width="10.42578125" style="718" customWidth="1"/>
    <col min="16110" max="16110" width="10.28515625" style="718" customWidth="1"/>
    <col min="16111" max="16111" width="8.28515625" style="718" customWidth="1"/>
    <col min="16112" max="16112" width="11" style="718" customWidth="1"/>
    <col min="16113" max="16113" width="8.7109375" style="718" customWidth="1"/>
    <col min="16114" max="16114" width="9.7109375" style="718" customWidth="1"/>
    <col min="16115" max="16115" width="12.85546875" style="718" customWidth="1"/>
    <col min="16116" max="16116" width="9.85546875" style="718" customWidth="1"/>
    <col min="16117" max="16117" width="8.7109375" style="718" customWidth="1"/>
    <col min="16118" max="16384" width="9.140625" style="718"/>
  </cols>
  <sheetData>
    <row r="1" spans="1:23" s="715" customFormat="1" ht="18" customHeight="1" x14ac:dyDescent="0.25">
      <c r="A1" s="1373" t="s">
        <v>3843</v>
      </c>
      <c r="E1" s="394"/>
      <c r="F1" s="394"/>
    </row>
    <row r="2" spans="1:23" ht="9.75" customHeight="1" thickBot="1" x14ac:dyDescent="0.3">
      <c r="G2" s="2289"/>
    </row>
    <row r="3" spans="1:23" s="740" customFormat="1" ht="24" customHeight="1" thickTop="1" thickBot="1" x14ac:dyDescent="0.3">
      <c r="A3" s="2290"/>
      <c r="B3" s="2291" t="s">
        <v>3844</v>
      </c>
      <c r="C3" s="2292" t="s">
        <v>3845</v>
      </c>
      <c r="D3" s="3856" t="s">
        <v>3846</v>
      </c>
      <c r="E3" s="3857"/>
      <c r="F3" s="3856" t="s">
        <v>3847</v>
      </c>
      <c r="G3" s="3858"/>
    </row>
    <row r="4" spans="1:23" s="740" customFormat="1" ht="21.75" customHeight="1" x14ac:dyDescent="0.25">
      <c r="A4" s="2293"/>
      <c r="B4" s="2294" t="s">
        <v>3848</v>
      </c>
      <c r="C4" s="2295" t="s">
        <v>3849</v>
      </c>
      <c r="D4" s="2296" t="s">
        <v>3850</v>
      </c>
      <c r="E4" s="2296" t="s">
        <v>2600</v>
      </c>
      <c r="F4" s="3859" t="s">
        <v>3851</v>
      </c>
      <c r="G4" s="3860"/>
    </row>
    <row r="5" spans="1:23" s="740" customFormat="1" ht="17.25" x14ac:dyDescent="0.25">
      <c r="A5" s="2293"/>
      <c r="B5" s="2294" t="s">
        <v>3852</v>
      </c>
      <c r="C5" s="2295" t="s">
        <v>3853</v>
      </c>
      <c r="D5" s="2295" t="s">
        <v>3854</v>
      </c>
      <c r="E5" s="2295" t="s">
        <v>3855</v>
      </c>
      <c r="F5" s="3859"/>
      <c r="G5" s="3860"/>
    </row>
    <row r="6" spans="1:23" s="740" customFormat="1" ht="16.5" x14ac:dyDescent="0.25">
      <c r="A6" s="2293"/>
      <c r="B6" s="2297"/>
      <c r="C6" s="2295" t="s">
        <v>3856</v>
      </c>
      <c r="D6" s="2295"/>
      <c r="E6" s="2295"/>
      <c r="F6" s="3859"/>
      <c r="G6" s="3860"/>
      <c r="J6" s="718"/>
      <c r="K6" s="718"/>
      <c r="L6" s="718"/>
      <c r="M6" s="718"/>
      <c r="N6" s="718"/>
      <c r="O6" s="718"/>
      <c r="P6" s="718"/>
      <c r="Q6" s="718"/>
      <c r="R6" s="718"/>
      <c r="S6" s="718"/>
      <c r="T6" s="718"/>
      <c r="U6" s="718"/>
      <c r="V6" s="718"/>
      <c r="W6" s="718"/>
    </row>
    <row r="7" spans="1:23" s="2301" customFormat="1" ht="16.5" thickBot="1" x14ac:dyDescent="0.3">
      <c r="A7" s="2298"/>
      <c r="B7" s="2299" t="s">
        <v>3857</v>
      </c>
      <c r="C7" s="2300" t="s">
        <v>3857</v>
      </c>
      <c r="D7" s="2300" t="s">
        <v>3857</v>
      </c>
      <c r="E7" s="2300" t="s">
        <v>29</v>
      </c>
      <c r="F7" s="3861" t="s">
        <v>3858</v>
      </c>
      <c r="G7" s="3862"/>
      <c r="J7" s="718"/>
      <c r="K7" s="718"/>
      <c r="L7" s="718"/>
      <c r="M7" s="718"/>
      <c r="N7" s="718"/>
      <c r="O7" s="718"/>
      <c r="P7" s="718"/>
      <c r="Q7" s="718"/>
      <c r="R7" s="718"/>
      <c r="S7" s="718"/>
      <c r="T7" s="718"/>
      <c r="U7" s="718"/>
      <c r="V7" s="718"/>
      <c r="W7" s="718"/>
    </row>
    <row r="8" spans="1:23" ht="16.5" x14ac:dyDescent="0.25">
      <c r="A8" s="2302">
        <v>44256</v>
      </c>
      <c r="B8" s="2303"/>
      <c r="C8" s="2227"/>
      <c r="D8" s="2227"/>
      <c r="E8" s="2227"/>
      <c r="F8" s="2304"/>
      <c r="G8" s="2305"/>
    </row>
    <row r="9" spans="1:23" ht="16.5" x14ac:dyDescent="0.25">
      <c r="A9" s="2306" t="s">
        <v>3859</v>
      </c>
      <c r="B9" s="2307">
        <v>2.95275541</v>
      </c>
      <c r="C9" s="2227">
        <v>0.29289740000000003</v>
      </c>
      <c r="D9" s="2227">
        <v>3.3</v>
      </c>
      <c r="E9" s="2227">
        <v>132.69</v>
      </c>
      <c r="F9" s="3869" t="s">
        <v>3860</v>
      </c>
      <c r="G9" s="3870"/>
      <c r="K9" s="2071"/>
      <c r="L9" s="2071"/>
      <c r="M9" s="2308"/>
      <c r="N9" s="2309"/>
      <c r="O9" s="2310"/>
      <c r="P9" s="2311"/>
    </row>
    <row r="10" spans="1:23" ht="16.5" x14ac:dyDescent="0.25">
      <c r="A10" s="2306" t="s">
        <v>3861</v>
      </c>
      <c r="B10" s="2307">
        <v>0.86542657000000012</v>
      </c>
      <c r="C10" s="2227">
        <v>0.01</v>
      </c>
      <c r="D10" s="2227">
        <v>1.01</v>
      </c>
      <c r="E10" s="2227">
        <v>40.61</v>
      </c>
      <c r="F10" s="3869" t="s">
        <v>3862</v>
      </c>
      <c r="G10" s="3870"/>
      <c r="K10" s="2071"/>
      <c r="M10" s="2308"/>
      <c r="N10" s="2309"/>
      <c r="O10" s="2310"/>
      <c r="P10" s="2311"/>
    </row>
    <row r="11" spans="1:23" ht="16.5" x14ac:dyDescent="0.25">
      <c r="A11" s="2306" t="s">
        <v>3863</v>
      </c>
      <c r="B11" s="2307">
        <v>2.9141839599999999</v>
      </c>
      <c r="C11" s="2227">
        <v>0.34891521000000003</v>
      </c>
      <c r="D11" s="2227">
        <v>3.93</v>
      </c>
      <c r="E11" s="2227">
        <v>158.85</v>
      </c>
      <c r="F11" s="3869" t="s">
        <v>3864</v>
      </c>
      <c r="G11" s="3870"/>
      <c r="K11" s="2071"/>
      <c r="M11" s="2308"/>
      <c r="N11" s="2309"/>
      <c r="O11" s="2310"/>
      <c r="P11" s="2311"/>
    </row>
    <row r="12" spans="1:23" ht="16.5" x14ac:dyDescent="0.25">
      <c r="A12" s="2306" t="s">
        <v>3865</v>
      </c>
      <c r="B12" s="2307">
        <v>1.9651939</v>
      </c>
      <c r="C12" s="2227">
        <v>0.21</v>
      </c>
      <c r="D12" s="2227">
        <v>2.79</v>
      </c>
      <c r="E12" s="2227">
        <v>113.31</v>
      </c>
      <c r="F12" s="3869" t="s">
        <v>3866</v>
      </c>
      <c r="G12" s="3870"/>
      <c r="K12" s="2071"/>
      <c r="M12" s="2308"/>
      <c r="N12" s="2309"/>
      <c r="O12" s="2310"/>
      <c r="P12" s="2311"/>
    </row>
    <row r="13" spans="1:23" ht="16.5" hidden="1" x14ac:dyDescent="0.25">
      <c r="A13" s="2306"/>
      <c r="B13" s="2307">
        <v>0.34838192999999995</v>
      </c>
      <c r="C13" s="2227">
        <v>5.8874999999999997E-2</v>
      </c>
      <c r="D13" s="2227">
        <v>0.64</v>
      </c>
      <c r="E13">
        <v>25.94</v>
      </c>
      <c r="F13" s="3869"/>
      <c r="G13" s="3870"/>
      <c r="K13" s="2071"/>
      <c r="M13" s="2308"/>
      <c r="N13" s="2309"/>
      <c r="O13" s="2310"/>
    </row>
    <row r="14" spans="1:23" ht="16.5" x14ac:dyDescent="0.25">
      <c r="A14" s="2306" t="s">
        <v>3867</v>
      </c>
      <c r="B14" s="2307">
        <v>0.34838192999999995</v>
      </c>
      <c r="C14" s="2227">
        <v>5.8874999999999997E-2</v>
      </c>
      <c r="D14" s="2227">
        <v>0.65</v>
      </c>
      <c r="E14" s="2220">
        <v>26.34</v>
      </c>
      <c r="F14" s="3869" t="s">
        <v>3868</v>
      </c>
      <c r="G14" s="3870"/>
      <c r="K14" s="2071"/>
      <c r="M14" s="2308"/>
      <c r="N14" s="2309"/>
      <c r="O14" s="2310"/>
    </row>
    <row r="15" spans="1:23" ht="14.25" customHeight="1" thickBot="1" x14ac:dyDescent="0.3">
      <c r="A15" s="2312"/>
      <c r="B15" s="2313"/>
      <c r="C15" s="2314"/>
      <c r="D15" s="2314"/>
      <c r="E15" s="2314"/>
      <c r="F15" s="3863"/>
      <c r="G15" s="3864"/>
      <c r="M15" s="2308"/>
      <c r="N15" s="2309"/>
      <c r="O15" s="2310"/>
      <c r="P15" s="2309"/>
    </row>
    <row r="16" spans="1:23" ht="17.25" hidden="1" customHeight="1" thickTop="1" x14ac:dyDescent="0.25">
      <c r="A16" s="2315">
        <v>37073</v>
      </c>
      <c r="B16" s="2307">
        <v>0</v>
      </c>
      <c r="C16" s="2227">
        <v>1.98</v>
      </c>
      <c r="D16" s="2227">
        <v>1.98</v>
      </c>
      <c r="E16" s="2227">
        <v>58.15</v>
      </c>
      <c r="F16" s="3865" t="s">
        <v>3869</v>
      </c>
      <c r="G16" s="3866"/>
      <c r="M16" s="2308"/>
      <c r="O16" s="2310"/>
    </row>
    <row r="17" spans="1:15" ht="17.25" hidden="1" customHeight="1" x14ac:dyDescent="0.25">
      <c r="A17" s="2315">
        <v>37104</v>
      </c>
      <c r="B17" s="2307">
        <v>0</v>
      </c>
      <c r="C17" s="2227">
        <v>0</v>
      </c>
      <c r="D17" s="2227">
        <v>0</v>
      </c>
      <c r="E17" s="2227">
        <v>0</v>
      </c>
      <c r="F17" s="3867" t="s">
        <v>3870</v>
      </c>
      <c r="G17" s="3868"/>
      <c r="M17" s="2308"/>
      <c r="O17" s="2310"/>
    </row>
    <row r="18" spans="1:15" ht="17.25" hidden="1" customHeight="1" x14ac:dyDescent="0.25">
      <c r="A18" s="2315">
        <v>37135</v>
      </c>
      <c r="B18" s="2307">
        <v>0</v>
      </c>
      <c r="C18" s="2227">
        <v>1.56</v>
      </c>
      <c r="D18" s="2227">
        <v>1.56</v>
      </c>
      <c r="E18" s="2227">
        <v>46.53</v>
      </c>
      <c r="F18" s="3867" t="s">
        <v>3871</v>
      </c>
      <c r="G18" s="3868"/>
      <c r="M18" s="2308"/>
      <c r="O18" s="2310"/>
    </row>
    <row r="19" spans="1:15" ht="17.25" hidden="1" customHeight="1" x14ac:dyDescent="0.25">
      <c r="A19" s="2315">
        <v>37165</v>
      </c>
      <c r="B19" s="2307">
        <v>0.1</v>
      </c>
      <c r="C19" s="2227">
        <v>0.46</v>
      </c>
      <c r="D19" s="2227">
        <v>0.56000000000000005</v>
      </c>
      <c r="E19" s="2227">
        <v>16.829999999999998</v>
      </c>
      <c r="F19" s="3867" t="s">
        <v>3872</v>
      </c>
      <c r="G19" s="3868"/>
      <c r="M19" s="2308"/>
      <c r="O19" s="2310"/>
    </row>
    <row r="20" spans="1:15" ht="17.25" hidden="1" customHeight="1" x14ac:dyDescent="0.25">
      <c r="A20" s="2315">
        <v>37196</v>
      </c>
      <c r="B20" s="2307">
        <v>0</v>
      </c>
      <c r="C20" s="2227">
        <v>0</v>
      </c>
      <c r="D20" s="2227" t="s">
        <v>3873</v>
      </c>
      <c r="E20" s="2227">
        <v>5.18</v>
      </c>
      <c r="F20" s="3867" t="s">
        <v>3874</v>
      </c>
      <c r="G20" s="3868"/>
      <c r="M20" s="2308"/>
      <c r="O20" s="2310"/>
    </row>
    <row r="21" spans="1:15" ht="17.25" hidden="1" customHeight="1" x14ac:dyDescent="0.25">
      <c r="A21" s="2315">
        <v>37226</v>
      </c>
      <c r="B21" s="2307">
        <v>0.3</v>
      </c>
      <c r="C21" s="2227">
        <v>0.06</v>
      </c>
      <c r="D21" s="2227" t="s">
        <v>3875</v>
      </c>
      <c r="E21" s="2227">
        <v>19.14</v>
      </c>
      <c r="F21" s="3867" t="s">
        <v>3876</v>
      </c>
      <c r="G21" s="3868"/>
      <c r="M21" s="2308"/>
      <c r="O21" s="2310"/>
    </row>
    <row r="22" spans="1:15" ht="17.25" hidden="1" customHeight="1" x14ac:dyDescent="0.25">
      <c r="A22" s="2315">
        <v>37530</v>
      </c>
      <c r="B22" s="2307">
        <v>3.89</v>
      </c>
      <c r="C22" s="2227">
        <v>0</v>
      </c>
      <c r="D22" s="2227" t="s">
        <v>3877</v>
      </c>
      <c r="E22" s="2227">
        <v>115.74</v>
      </c>
      <c r="F22" s="3867" t="s">
        <v>3878</v>
      </c>
      <c r="G22" s="3868"/>
      <c r="M22" s="2308"/>
      <c r="O22" s="2310"/>
    </row>
    <row r="23" spans="1:15" ht="17.25" hidden="1" customHeight="1" x14ac:dyDescent="0.25">
      <c r="A23" s="2315">
        <v>37895</v>
      </c>
      <c r="B23" s="2307">
        <v>1.75</v>
      </c>
      <c r="C23" s="2227">
        <v>1.99</v>
      </c>
      <c r="D23" s="2227" t="s">
        <v>3879</v>
      </c>
      <c r="E23" s="2227">
        <v>106.74</v>
      </c>
      <c r="F23" s="3867" t="s">
        <v>3880</v>
      </c>
      <c r="G23" s="3868"/>
      <c r="M23" s="2308"/>
      <c r="O23" s="2310"/>
    </row>
    <row r="24" spans="1:15" ht="17.25" hidden="1" customHeight="1" thickBot="1" x14ac:dyDescent="0.3">
      <c r="A24" s="2315">
        <v>38534</v>
      </c>
      <c r="B24" s="2307">
        <v>2.0299999999999998</v>
      </c>
      <c r="C24" s="2227">
        <v>1</v>
      </c>
      <c r="D24" s="2227" t="s">
        <v>3881</v>
      </c>
      <c r="E24" s="2227">
        <v>100.76</v>
      </c>
      <c r="F24" s="3867" t="s">
        <v>3882</v>
      </c>
      <c r="G24" s="3868"/>
      <c r="M24" s="2308"/>
      <c r="O24" s="2310"/>
    </row>
    <row r="25" spans="1:15" ht="17.25" hidden="1" customHeight="1" thickTop="1" x14ac:dyDescent="0.25">
      <c r="A25" s="2316">
        <v>38596</v>
      </c>
      <c r="B25" s="2307">
        <v>5.1100000000000003</v>
      </c>
      <c r="C25" s="2227">
        <v>0.66</v>
      </c>
      <c r="D25" s="2227" t="s">
        <v>3883</v>
      </c>
      <c r="E25" s="2227">
        <v>210.7</v>
      </c>
      <c r="F25" s="3867" t="s">
        <v>3884</v>
      </c>
      <c r="G25" s="3868"/>
      <c r="M25" s="2308"/>
      <c r="O25" s="2310"/>
    </row>
    <row r="26" spans="1:15" ht="17.25" hidden="1" customHeight="1" x14ac:dyDescent="0.25">
      <c r="A26" s="2315">
        <v>38626</v>
      </c>
      <c r="B26" s="2307"/>
      <c r="C26" s="2227"/>
      <c r="D26" s="2227"/>
      <c r="E26" s="2227"/>
      <c r="F26" s="2317"/>
      <c r="G26" s="2318"/>
      <c r="M26" s="2308"/>
      <c r="O26" s="2310"/>
    </row>
    <row r="27" spans="1:15" ht="17.25" hidden="1" customHeight="1" x14ac:dyDescent="0.25">
      <c r="A27" s="2315">
        <v>38657</v>
      </c>
      <c r="B27" s="2307">
        <v>0.4</v>
      </c>
      <c r="C27" s="2227">
        <v>1.36</v>
      </c>
      <c r="D27" s="2227" t="s">
        <v>3885</v>
      </c>
      <c r="E27" s="2227">
        <v>68.89</v>
      </c>
      <c r="F27" s="3867" t="s">
        <v>3886</v>
      </c>
      <c r="G27" s="3868"/>
      <c r="M27" s="2308"/>
      <c r="O27" s="2310"/>
    </row>
    <row r="28" spans="1:15" ht="17.25" hidden="1" customHeight="1" x14ac:dyDescent="0.25">
      <c r="A28" s="2315">
        <v>38687</v>
      </c>
      <c r="B28" s="2307">
        <v>5.91</v>
      </c>
      <c r="C28" s="2227">
        <v>0.7</v>
      </c>
      <c r="D28" s="2227" t="s">
        <v>3887</v>
      </c>
      <c r="E28" s="2227">
        <v>540.69000000000005</v>
      </c>
      <c r="F28" s="3867" t="s">
        <v>3888</v>
      </c>
      <c r="G28" s="3868"/>
      <c r="M28" s="2308"/>
      <c r="O28" s="2310"/>
    </row>
    <row r="29" spans="1:15" ht="17.25" hidden="1" customHeight="1" x14ac:dyDescent="0.25">
      <c r="A29" s="2315">
        <v>38718</v>
      </c>
      <c r="B29" s="2307">
        <v>1.66</v>
      </c>
      <c r="C29" s="2227">
        <v>1.57</v>
      </c>
      <c r="D29" s="2227" t="s">
        <v>3889</v>
      </c>
      <c r="E29" s="2227">
        <v>148.76</v>
      </c>
      <c r="F29" s="3867" t="s">
        <v>3890</v>
      </c>
      <c r="G29" s="3868"/>
      <c r="M29" s="2308"/>
      <c r="O29" s="2310"/>
    </row>
    <row r="30" spans="1:15" ht="17.25" hidden="1" customHeight="1" x14ac:dyDescent="0.25">
      <c r="A30" s="2315">
        <v>38749</v>
      </c>
      <c r="B30" s="2307">
        <v>0.17</v>
      </c>
      <c r="C30" s="2227">
        <v>0.26</v>
      </c>
      <c r="D30" s="2227" t="s">
        <v>3891</v>
      </c>
      <c r="E30" s="2227">
        <v>53.89</v>
      </c>
      <c r="F30" s="3867" t="s">
        <v>3892</v>
      </c>
      <c r="G30" s="3868"/>
      <c r="M30" s="2308"/>
      <c r="O30" s="2310"/>
    </row>
    <row r="31" spans="1:15" ht="17.25" hidden="1" customHeight="1" x14ac:dyDescent="0.25">
      <c r="A31" s="2315">
        <v>38777</v>
      </c>
      <c r="B31" s="2307">
        <v>0.36</v>
      </c>
      <c r="C31" s="2227">
        <v>0.67</v>
      </c>
      <c r="D31" s="2227" t="s">
        <v>3893</v>
      </c>
      <c r="E31" s="2227">
        <v>414.24</v>
      </c>
      <c r="F31" s="3867" t="s">
        <v>3894</v>
      </c>
      <c r="G31" s="3868"/>
      <c r="M31" s="2308"/>
      <c r="O31" s="2310"/>
    </row>
    <row r="32" spans="1:15" ht="17.25" hidden="1" customHeight="1" x14ac:dyDescent="0.25">
      <c r="A32" s="2315">
        <v>38808</v>
      </c>
      <c r="B32" s="2307">
        <v>0.74</v>
      </c>
      <c r="C32" s="2227">
        <v>0.25</v>
      </c>
      <c r="D32" s="2227" t="s">
        <v>3895</v>
      </c>
      <c r="E32" s="2227">
        <v>116.01</v>
      </c>
      <c r="F32" s="3867" t="s">
        <v>3896</v>
      </c>
      <c r="G32" s="3868"/>
      <c r="M32" s="2308"/>
      <c r="O32" s="2310"/>
    </row>
    <row r="33" spans="1:15" ht="17.25" hidden="1" customHeight="1" x14ac:dyDescent="0.25">
      <c r="A33" s="2315">
        <v>38838</v>
      </c>
      <c r="B33" s="2307">
        <v>0.23</v>
      </c>
      <c r="C33" s="2227">
        <v>0.94</v>
      </c>
      <c r="D33" s="2227" t="s">
        <v>3897</v>
      </c>
      <c r="E33" s="2227">
        <v>50.61</v>
      </c>
      <c r="F33" s="3869">
        <v>30.922499999999999</v>
      </c>
      <c r="G33" s="3870"/>
      <c r="M33" s="2308"/>
      <c r="O33" s="2310"/>
    </row>
    <row r="34" spans="1:15" ht="17.25" hidden="1" customHeight="1" x14ac:dyDescent="0.25">
      <c r="A34" s="2315">
        <v>38869</v>
      </c>
      <c r="B34" s="2307">
        <v>0.49</v>
      </c>
      <c r="C34" s="2227">
        <v>0.76</v>
      </c>
      <c r="D34" s="2227" t="s">
        <v>3898</v>
      </c>
      <c r="E34" s="2227">
        <v>52.15</v>
      </c>
      <c r="F34" s="3869" t="s">
        <v>3899</v>
      </c>
      <c r="G34" s="3870"/>
      <c r="M34" s="2308"/>
      <c r="O34" s="2310"/>
    </row>
    <row r="35" spans="1:15" ht="17.25" hidden="1" customHeight="1" x14ac:dyDescent="0.25">
      <c r="A35" s="2315">
        <v>38899</v>
      </c>
      <c r="B35" s="2307">
        <v>0.44</v>
      </c>
      <c r="C35" s="2227">
        <v>4.05</v>
      </c>
      <c r="D35" s="2227" t="s">
        <v>3900</v>
      </c>
      <c r="E35" s="2227">
        <v>155.75</v>
      </c>
      <c r="F35" s="3869" t="s">
        <v>3901</v>
      </c>
      <c r="G35" s="3870"/>
      <c r="M35" s="2308"/>
      <c r="O35" s="2310"/>
    </row>
    <row r="36" spans="1:15" ht="17.25" hidden="1" customHeight="1" x14ac:dyDescent="0.25">
      <c r="A36" s="2315">
        <v>38930</v>
      </c>
      <c r="B36" s="2307">
        <v>1.01</v>
      </c>
      <c r="C36" s="2227">
        <v>2.2000000000000002</v>
      </c>
      <c r="D36" s="2227" t="s">
        <v>3902</v>
      </c>
      <c r="E36" s="2227">
        <v>115.01</v>
      </c>
      <c r="F36" s="3869" t="s">
        <v>3903</v>
      </c>
      <c r="G36" s="3870"/>
      <c r="M36" s="2308"/>
      <c r="O36" s="2310"/>
    </row>
    <row r="37" spans="1:15" ht="17.25" hidden="1" customHeight="1" x14ac:dyDescent="0.25">
      <c r="A37" s="2315">
        <v>38961</v>
      </c>
      <c r="B37" s="2307">
        <v>1.93</v>
      </c>
      <c r="C37" s="2227">
        <v>2.31</v>
      </c>
      <c r="D37" s="2227" t="s">
        <v>3904</v>
      </c>
      <c r="E37" s="2227">
        <v>456.78</v>
      </c>
      <c r="F37" s="3869" t="s">
        <v>3905</v>
      </c>
      <c r="G37" s="3870"/>
      <c r="M37" s="2308"/>
      <c r="O37" s="2310"/>
    </row>
    <row r="38" spans="1:15" ht="17.25" hidden="1" customHeight="1" x14ac:dyDescent="0.25">
      <c r="A38" s="2315">
        <v>38991</v>
      </c>
      <c r="B38" s="2307">
        <v>0.4</v>
      </c>
      <c r="C38" s="2227">
        <v>0.75</v>
      </c>
      <c r="D38" s="2227" t="s">
        <v>3906</v>
      </c>
      <c r="E38" s="2227">
        <v>49.98</v>
      </c>
      <c r="F38" s="3869" t="s">
        <v>3907</v>
      </c>
      <c r="G38" s="3870"/>
      <c r="M38" s="2308"/>
      <c r="O38" s="2310"/>
    </row>
    <row r="39" spans="1:15" ht="17.25" hidden="1" customHeight="1" x14ac:dyDescent="0.25">
      <c r="A39" s="2315">
        <v>39022</v>
      </c>
      <c r="B39" s="2307">
        <v>0.56000000000000005</v>
      </c>
      <c r="C39" s="2227">
        <v>1.94</v>
      </c>
      <c r="D39" s="2227" t="s">
        <v>3908</v>
      </c>
      <c r="E39" s="2227">
        <v>112.75</v>
      </c>
      <c r="F39" s="3869" t="s">
        <v>3909</v>
      </c>
      <c r="G39" s="3870"/>
      <c r="M39" s="2308"/>
      <c r="O39" s="2310"/>
    </row>
    <row r="40" spans="1:15" ht="17.25" hidden="1" customHeight="1" x14ac:dyDescent="0.25">
      <c r="A40" s="2315">
        <v>39052</v>
      </c>
      <c r="B40" s="2307">
        <v>0.5</v>
      </c>
      <c r="C40" s="2227">
        <v>1.61</v>
      </c>
      <c r="D40" s="2227" t="s">
        <v>3910</v>
      </c>
      <c r="E40" s="2227">
        <v>83.33</v>
      </c>
      <c r="F40" s="3869" t="s">
        <v>3911</v>
      </c>
      <c r="G40" s="3870"/>
      <c r="M40" s="2308"/>
      <c r="O40" s="2310"/>
    </row>
    <row r="41" spans="1:15" ht="17.25" hidden="1" customHeight="1" x14ac:dyDescent="0.25">
      <c r="A41" s="2315">
        <v>39083</v>
      </c>
      <c r="B41" s="2307">
        <v>0.25</v>
      </c>
      <c r="C41" s="2227">
        <v>0.81</v>
      </c>
      <c r="D41" s="2227" t="s">
        <v>3912</v>
      </c>
      <c r="E41" s="2227">
        <v>46.62</v>
      </c>
      <c r="F41" s="3869" t="s">
        <v>3913</v>
      </c>
      <c r="G41" s="3870"/>
      <c r="M41" s="2308"/>
      <c r="O41" s="2310"/>
    </row>
    <row r="42" spans="1:15" ht="17.25" hidden="1" customHeight="1" x14ac:dyDescent="0.25">
      <c r="A42" s="2315">
        <v>39114</v>
      </c>
      <c r="B42" s="2307">
        <v>16.86</v>
      </c>
      <c r="C42" s="2227">
        <v>2.95</v>
      </c>
      <c r="D42" s="2227" t="s">
        <v>3914</v>
      </c>
      <c r="E42" s="2227">
        <v>666.46</v>
      </c>
      <c r="F42" s="3869" t="s">
        <v>3915</v>
      </c>
      <c r="G42" s="3870"/>
      <c r="M42" s="2308"/>
      <c r="O42" s="2310"/>
    </row>
    <row r="43" spans="1:15" ht="17.25" hidden="1" customHeight="1" x14ac:dyDescent="0.25">
      <c r="A43" s="2315">
        <v>39142</v>
      </c>
      <c r="B43" s="2307">
        <v>4.4000000000000004</v>
      </c>
      <c r="C43" s="2227">
        <v>1.45</v>
      </c>
      <c r="D43" s="2227" t="s">
        <v>3916</v>
      </c>
      <c r="E43" s="2227">
        <v>226.42</v>
      </c>
      <c r="F43" s="3869" t="s">
        <v>3917</v>
      </c>
      <c r="G43" s="3870"/>
      <c r="M43" s="2308"/>
      <c r="O43" s="2310"/>
    </row>
    <row r="44" spans="1:15" ht="17.25" hidden="1" customHeight="1" x14ac:dyDescent="0.25">
      <c r="A44" s="2315">
        <v>39173</v>
      </c>
      <c r="B44" s="2307">
        <v>5.85</v>
      </c>
      <c r="C44" s="2227">
        <v>0.64</v>
      </c>
      <c r="D44" s="2227" t="s">
        <v>3918</v>
      </c>
      <c r="E44" s="2227">
        <v>244.12</v>
      </c>
      <c r="F44" s="3869" t="s">
        <v>3919</v>
      </c>
      <c r="G44" s="3870"/>
      <c r="M44" s="2308"/>
      <c r="O44" s="2310"/>
    </row>
    <row r="45" spans="1:15" ht="17.25" hidden="1" customHeight="1" x14ac:dyDescent="0.25">
      <c r="A45" s="2315">
        <v>39203</v>
      </c>
      <c r="B45" s="2307">
        <v>8.9600000000000009</v>
      </c>
      <c r="C45" s="2227">
        <v>1.31</v>
      </c>
      <c r="D45" s="2227" t="s">
        <v>3920</v>
      </c>
      <c r="E45" s="2227">
        <v>342.3</v>
      </c>
      <c r="F45" s="3869" t="s">
        <v>3921</v>
      </c>
      <c r="G45" s="3870"/>
      <c r="M45" s="2308"/>
      <c r="O45" s="2310"/>
    </row>
    <row r="46" spans="1:15" ht="17.25" hidden="1" customHeight="1" x14ac:dyDescent="0.25">
      <c r="A46" s="2315">
        <v>39234</v>
      </c>
      <c r="B46" s="2307">
        <v>4.5599999999999996</v>
      </c>
      <c r="C46" s="2227">
        <v>1.66</v>
      </c>
      <c r="D46" s="2227" t="s">
        <v>3922</v>
      </c>
      <c r="E46" s="2227">
        <v>209.69</v>
      </c>
      <c r="F46" s="3869" t="s">
        <v>3923</v>
      </c>
      <c r="G46" s="3870"/>
      <c r="M46" s="2308"/>
      <c r="O46" s="2310"/>
    </row>
    <row r="47" spans="1:15" ht="17.25" hidden="1" customHeight="1" x14ac:dyDescent="0.25">
      <c r="A47" s="2315">
        <v>39264</v>
      </c>
      <c r="B47" s="2307">
        <v>7.6</v>
      </c>
      <c r="C47" s="2227">
        <v>1.08</v>
      </c>
      <c r="D47" s="2227" t="s">
        <v>3924</v>
      </c>
      <c r="E47" s="2227">
        <v>288.64999999999998</v>
      </c>
      <c r="F47" s="3869" t="s">
        <v>3925</v>
      </c>
      <c r="G47" s="3870"/>
      <c r="M47" s="2308"/>
      <c r="O47" s="2310"/>
    </row>
    <row r="48" spans="1:15" ht="17.25" hidden="1" customHeight="1" x14ac:dyDescent="0.25">
      <c r="A48" s="2315">
        <v>39295</v>
      </c>
      <c r="B48" s="2307">
        <v>2.38</v>
      </c>
      <c r="C48" s="2227">
        <v>0.96</v>
      </c>
      <c r="D48" s="2227" t="s">
        <v>3926</v>
      </c>
      <c r="E48" s="2227">
        <v>124.61</v>
      </c>
      <c r="F48" s="3869" t="s">
        <v>3927</v>
      </c>
      <c r="G48" s="3870"/>
      <c r="M48" s="2308"/>
      <c r="O48" s="2310"/>
    </row>
    <row r="49" spans="1:15" ht="17.25" hidden="1" customHeight="1" x14ac:dyDescent="0.25">
      <c r="A49" s="2315">
        <v>39326</v>
      </c>
      <c r="B49" s="2307">
        <v>8.48</v>
      </c>
      <c r="C49" s="2227">
        <v>1.53</v>
      </c>
      <c r="D49" s="2227" t="s">
        <v>3928</v>
      </c>
      <c r="E49" s="2227">
        <v>335.52</v>
      </c>
      <c r="F49" s="3869" t="s">
        <v>3929</v>
      </c>
      <c r="G49" s="3870"/>
      <c r="M49" s="2308"/>
      <c r="O49" s="2310"/>
    </row>
    <row r="50" spans="1:15" ht="17.25" hidden="1" customHeight="1" x14ac:dyDescent="0.25">
      <c r="A50" s="2315">
        <v>39387</v>
      </c>
      <c r="B50" s="2307">
        <v>3.45</v>
      </c>
      <c r="C50" s="2227">
        <v>5.52</v>
      </c>
      <c r="D50" s="2227" t="s">
        <v>3930</v>
      </c>
      <c r="E50" s="2227">
        <v>290.58</v>
      </c>
      <c r="F50" s="3869" t="s">
        <v>3931</v>
      </c>
      <c r="G50" s="3870"/>
      <c r="M50" s="2308"/>
      <c r="O50" s="2310"/>
    </row>
    <row r="51" spans="1:15" ht="17.25" hidden="1" customHeight="1" x14ac:dyDescent="0.25">
      <c r="A51" s="2315">
        <v>39417</v>
      </c>
      <c r="B51" s="2307">
        <v>3.96</v>
      </c>
      <c r="C51" s="2227">
        <v>3.16</v>
      </c>
      <c r="D51" s="2227" t="s">
        <v>3932</v>
      </c>
      <c r="E51" s="2227">
        <v>264.17</v>
      </c>
      <c r="F51" s="3869" t="s">
        <v>3933</v>
      </c>
      <c r="G51" s="3870"/>
      <c r="M51" s="2308"/>
      <c r="O51" s="2310"/>
    </row>
    <row r="52" spans="1:15" ht="17.25" hidden="1" customHeight="1" x14ac:dyDescent="0.25">
      <c r="A52" s="2315">
        <v>39448</v>
      </c>
      <c r="B52" s="2307">
        <v>5.99</v>
      </c>
      <c r="C52" s="2227">
        <v>2.34</v>
      </c>
      <c r="D52" s="2227" t="s">
        <v>3934</v>
      </c>
      <c r="E52" s="2227">
        <v>274.18</v>
      </c>
      <c r="F52" s="3869" t="s">
        <v>3935</v>
      </c>
      <c r="G52" s="3870"/>
      <c r="M52" s="2308"/>
      <c r="O52" s="2310"/>
    </row>
    <row r="53" spans="1:15" ht="17.25" hidden="1" customHeight="1" x14ac:dyDescent="0.25">
      <c r="A53" s="2315">
        <v>39479</v>
      </c>
      <c r="B53" s="2307">
        <v>8.43</v>
      </c>
      <c r="C53" s="2227">
        <v>13.15</v>
      </c>
      <c r="D53" s="2227" t="s">
        <v>3936</v>
      </c>
      <c r="E53" s="2227">
        <v>665.18</v>
      </c>
      <c r="F53" s="3869" t="s">
        <v>3937</v>
      </c>
      <c r="G53" s="3870"/>
      <c r="M53" s="2308"/>
      <c r="O53" s="2310"/>
    </row>
    <row r="54" spans="1:15" ht="17.25" hidden="1" customHeight="1" x14ac:dyDescent="0.25">
      <c r="A54" s="2315">
        <v>39508</v>
      </c>
      <c r="B54" s="2307">
        <v>3.91</v>
      </c>
      <c r="C54" s="2227">
        <v>18.399999999999999</v>
      </c>
      <c r="D54" s="2227" t="s">
        <v>3938</v>
      </c>
      <c r="E54" s="2227">
        <v>621.45000000000005</v>
      </c>
      <c r="F54" s="3869" t="s">
        <v>3939</v>
      </c>
      <c r="G54" s="3870"/>
      <c r="M54" s="2308"/>
      <c r="O54" s="2310"/>
    </row>
    <row r="55" spans="1:15" ht="17.25" hidden="1" customHeight="1" x14ac:dyDescent="0.25">
      <c r="A55" s="2315">
        <v>39539</v>
      </c>
      <c r="B55" s="2307">
        <v>4.55</v>
      </c>
      <c r="C55" s="2227">
        <v>6.63</v>
      </c>
      <c r="D55" s="2227" t="s">
        <v>3940</v>
      </c>
      <c r="E55" s="2227">
        <v>354.72</v>
      </c>
      <c r="F55" s="3869" t="s">
        <v>3941</v>
      </c>
      <c r="G55" s="3870"/>
      <c r="M55" s="2308"/>
      <c r="O55" s="2310"/>
    </row>
    <row r="56" spans="1:15" ht="17.25" hidden="1" customHeight="1" x14ac:dyDescent="0.25">
      <c r="A56" s="2315">
        <v>39569</v>
      </c>
      <c r="B56" s="2307">
        <v>11.79</v>
      </c>
      <c r="C56" s="2227">
        <v>7.15</v>
      </c>
      <c r="D56" s="2227" t="s">
        <v>3942</v>
      </c>
      <c r="E56" s="2227">
        <v>567.78</v>
      </c>
      <c r="F56" s="3869" t="s">
        <v>3943</v>
      </c>
      <c r="G56" s="3870"/>
      <c r="M56" s="2308"/>
      <c r="O56" s="2310"/>
    </row>
    <row r="57" spans="1:15" ht="17.25" hidden="1" customHeight="1" x14ac:dyDescent="0.25">
      <c r="A57" s="2315">
        <v>39600</v>
      </c>
      <c r="B57" s="2307">
        <v>4.1100000000000003</v>
      </c>
      <c r="C57" s="2227">
        <v>16.68</v>
      </c>
      <c r="D57" s="2227" t="s">
        <v>3944</v>
      </c>
      <c r="E57" s="2227">
        <v>579.89</v>
      </c>
      <c r="F57" s="3869" t="s">
        <v>3945</v>
      </c>
      <c r="G57" s="3870"/>
      <c r="M57" s="2308"/>
      <c r="O57" s="2310"/>
    </row>
    <row r="58" spans="1:15" ht="17.25" hidden="1" customHeight="1" x14ac:dyDescent="0.25">
      <c r="A58" s="2315">
        <v>39630</v>
      </c>
      <c r="B58" s="2307">
        <v>5.43</v>
      </c>
      <c r="C58" s="2227">
        <v>13.57</v>
      </c>
      <c r="D58" s="2227" t="s">
        <v>3946</v>
      </c>
      <c r="E58" s="2227">
        <v>537.29</v>
      </c>
      <c r="F58" s="3869" t="s">
        <v>3947</v>
      </c>
      <c r="G58" s="3870"/>
      <c r="M58" s="2308"/>
      <c r="O58" s="2310"/>
    </row>
    <row r="59" spans="1:15" ht="17.25" hidden="1" customHeight="1" x14ac:dyDescent="0.25">
      <c r="A59" s="2315">
        <v>39661</v>
      </c>
      <c r="B59" s="2307">
        <v>1.95</v>
      </c>
      <c r="C59" s="2227">
        <v>1.71</v>
      </c>
      <c r="D59" s="2227" t="s">
        <v>3948</v>
      </c>
      <c r="E59" s="2227">
        <v>165.77</v>
      </c>
      <c r="F59" s="3869" t="s">
        <v>3949</v>
      </c>
      <c r="G59" s="3870"/>
      <c r="M59" s="2308"/>
      <c r="O59" s="2310"/>
    </row>
    <row r="60" spans="1:15" ht="17.25" hidden="1" customHeight="1" x14ac:dyDescent="0.25">
      <c r="A60" s="2315">
        <v>39692</v>
      </c>
      <c r="B60" s="2307">
        <v>10.93</v>
      </c>
      <c r="C60" s="2227">
        <v>9.76</v>
      </c>
      <c r="D60" s="2227" t="s">
        <v>3950</v>
      </c>
      <c r="E60" s="2227">
        <v>669.09</v>
      </c>
      <c r="F60" s="3869" t="s">
        <v>3951</v>
      </c>
      <c r="G60" s="3870"/>
      <c r="M60" s="2308"/>
      <c r="O60" s="2310"/>
    </row>
    <row r="61" spans="1:15" ht="17.25" hidden="1" customHeight="1" x14ac:dyDescent="0.25">
      <c r="A61" s="2315">
        <v>39722</v>
      </c>
      <c r="B61" s="2307">
        <v>1.3</v>
      </c>
      <c r="C61" s="2227">
        <v>12.87</v>
      </c>
      <c r="D61" s="2227" t="s">
        <v>3952</v>
      </c>
      <c r="E61" s="2227">
        <v>464.44</v>
      </c>
      <c r="F61" s="3869" t="s">
        <v>3953</v>
      </c>
      <c r="G61" s="3870"/>
      <c r="M61" s="2308"/>
      <c r="O61" s="2310"/>
    </row>
    <row r="62" spans="1:15" ht="17.25" hidden="1" customHeight="1" x14ac:dyDescent="0.25">
      <c r="A62" s="2315">
        <v>39753</v>
      </c>
      <c r="B62" s="2307">
        <v>2.66</v>
      </c>
      <c r="C62" s="2227">
        <v>6.73</v>
      </c>
      <c r="D62" s="2227" t="s">
        <v>3954</v>
      </c>
      <c r="E62" s="2227">
        <v>326.2</v>
      </c>
      <c r="F62" s="3869" t="s">
        <v>3955</v>
      </c>
      <c r="G62" s="3870"/>
      <c r="M62" s="2308"/>
      <c r="O62" s="2310"/>
    </row>
    <row r="63" spans="1:15" ht="17.25" hidden="1" customHeight="1" x14ac:dyDescent="0.25">
      <c r="A63" s="2315">
        <v>39783</v>
      </c>
      <c r="B63" s="2307">
        <v>4.08</v>
      </c>
      <c r="C63" s="2227">
        <v>11.7</v>
      </c>
      <c r="D63" s="2227" t="s">
        <v>3956</v>
      </c>
      <c r="E63" s="2227">
        <v>558.11</v>
      </c>
      <c r="F63" s="3869" t="s">
        <v>3957</v>
      </c>
      <c r="G63" s="3870"/>
      <c r="M63" s="2308"/>
      <c r="O63" s="2310"/>
    </row>
    <row r="64" spans="1:15" ht="17.25" hidden="1" customHeight="1" x14ac:dyDescent="0.25">
      <c r="A64" s="2315">
        <v>39814</v>
      </c>
      <c r="B64" s="2307">
        <v>3.52</v>
      </c>
      <c r="C64" s="2227">
        <v>3.45</v>
      </c>
      <c r="D64" s="2227" t="s">
        <v>3958</v>
      </c>
      <c r="E64" s="2227">
        <v>261.17</v>
      </c>
      <c r="F64" s="3869" t="s">
        <v>3959</v>
      </c>
      <c r="G64" s="3870"/>
      <c r="M64" s="2308"/>
      <c r="O64" s="2310"/>
    </row>
    <row r="65" spans="1:15" ht="17.25" hidden="1" customHeight="1" x14ac:dyDescent="0.25">
      <c r="A65" s="2315">
        <v>39845</v>
      </c>
      <c r="B65" s="2307">
        <v>6.68</v>
      </c>
      <c r="C65" s="2227">
        <v>3.28</v>
      </c>
      <c r="D65" s="2227" t="s">
        <v>3960</v>
      </c>
      <c r="E65" s="2227">
        <v>437.05</v>
      </c>
      <c r="F65" s="3869" t="s">
        <v>3961</v>
      </c>
      <c r="G65" s="3870"/>
      <c r="M65" s="2308"/>
      <c r="O65" s="2310"/>
    </row>
    <row r="66" spans="1:15" ht="17.25" hidden="1" customHeight="1" x14ac:dyDescent="0.25">
      <c r="A66" s="2315">
        <v>39873</v>
      </c>
      <c r="B66" s="2307">
        <v>4.8099999999999996</v>
      </c>
      <c r="C66" s="2227">
        <v>7.3</v>
      </c>
      <c r="D66" s="2227" t="s">
        <v>3962</v>
      </c>
      <c r="E66" s="2227">
        <v>488.8</v>
      </c>
      <c r="F66" s="3869" t="s">
        <v>3963</v>
      </c>
      <c r="G66" s="3870"/>
      <c r="M66" s="2308"/>
      <c r="O66" s="2310"/>
    </row>
    <row r="67" spans="1:15" ht="17.25" hidden="1" customHeight="1" x14ac:dyDescent="0.25">
      <c r="A67" s="2315">
        <v>39904</v>
      </c>
      <c r="B67" s="2307">
        <v>4.34</v>
      </c>
      <c r="C67" s="2227">
        <v>7.63</v>
      </c>
      <c r="D67" s="2227" t="s">
        <v>3964</v>
      </c>
      <c r="E67" s="2227">
        <v>429.09</v>
      </c>
      <c r="F67" s="3869" t="s">
        <v>3965</v>
      </c>
      <c r="G67" s="3870"/>
      <c r="M67" s="2308"/>
      <c r="O67" s="2310"/>
    </row>
    <row r="68" spans="1:15" ht="17.25" hidden="1" customHeight="1" x14ac:dyDescent="0.25">
      <c r="A68" s="2315">
        <v>39934</v>
      </c>
      <c r="B68" s="2307">
        <v>2.41</v>
      </c>
      <c r="C68" s="2227">
        <v>5.57</v>
      </c>
      <c r="D68" s="2227" t="s">
        <v>3966</v>
      </c>
      <c r="E68" s="2227">
        <v>304.04000000000002</v>
      </c>
      <c r="F68" s="3869" t="s">
        <v>3967</v>
      </c>
      <c r="G68" s="3870"/>
      <c r="M68" s="2308"/>
      <c r="O68" s="2310"/>
    </row>
    <row r="69" spans="1:15" ht="17.25" hidden="1" customHeight="1" x14ac:dyDescent="0.25">
      <c r="A69" s="2315">
        <v>39965</v>
      </c>
      <c r="B69" s="2307">
        <v>3.08</v>
      </c>
      <c r="C69" s="2227">
        <v>6.08</v>
      </c>
      <c r="D69" s="2227" t="s">
        <v>3968</v>
      </c>
      <c r="E69" s="2227">
        <v>374.1</v>
      </c>
      <c r="F69" s="3869" t="s">
        <v>3969</v>
      </c>
      <c r="G69" s="3870"/>
      <c r="M69" s="2308"/>
      <c r="O69" s="2310"/>
    </row>
    <row r="70" spans="1:15" ht="17.25" hidden="1" customHeight="1" x14ac:dyDescent="0.25">
      <c r="A70" s="2315">
        <v>39995</v>
      </c>
      <c r="B70" s="2307">
        <v>3.62</v>
      </c>
      <c r="C70" s="2227">
        <v>3.56</v>
      </c>
      <c r="D70" s="2227" t="s">
        <v>3970</v>
      </c>
      <c r="E70" s="2227">
        <v>289.12</v>
      </c>
      <c r="F70" s="3869" t="s">
        <v>3971</v>
      </c>
      <c r="G70" s="3870"/>
      <c r="M70" s="2308"/>
      <c r="O70" s="2310"/>
    </row>
    <row r="71" spans="1:15" ht="17.25" hidden="1" customHeight="1" x14ac:dyDescent="0.25">
      <c r="A71" s="2315">
        <v>40026</v>
      </c>
      <c r="B71" s="2307">
        <v>6.85</v>
      </c>
      <c r="C71" s="2227">
        <v>1.93</v>
      </c>
      <c r="D71" s="2227" t="s">
        <v>3972</v>
      </c>
      <c r="E71" s="2227">
        <v>582.69000000000005</v>
      </c>
      <c r="F71" s="3869" t="s">
        <v>3973</v>
      </c>
      <c r="G71" s="3870"/>
      <c r="M71" s="2308"/>
      <c r="O71" s="2310"/>
    </row>
    <row r="72" spans="1:15" ht="17.25" hidden="1" customHeight="1" x14ac:dyDescent="0.25">
      <c r="A72" s="2315">
        <v>40057</v>
      </c>
      <c r="B72" s="2307">
        <v>22.08</v>
      </c>
      <c r="C72" s="2227">
        <v>1.18</v>
      </c>
      <c r="D72" s="2227" t="s">
        <v>3974</v>
      </c>
      <c r="E72" s="2220">
        <v>1111.92</v>
      </c>
      <c r="F72" s="3869" t="s">
        <v>3975</v>
      </c>
      <c r="G72" s="3870"/>
      <c r="M72" s="2308"/>
      <c r="O72" s="2310"/>
    </row>
    <row r="73" spans="1:15" ht="17.25" hidden="1" customHeight="1" x14ac:dyDescent="0.25">
      <c r="A73" s="2315">
        <v>40087</v>
      </c>
      <c r="B73" s="2307">
        <v>24.84</v>
      </c>
      <c r="C73" s="2227">
        <v>6.38</v>
      </c>
      <c r="D73" s="2227" t="s">
        <v>3976</v>
      </c>
      <c r="E73" s="2220">
        <v>1261</v>
      </c>
      <c r="F73" s="3869" t="s">
        <v>3977</v>
      </c>
      <c r="G73" s="3870"/>
      <c r="M73" s="2308"/>
      <c r="O73" s="2310"/>
    </row>
    <row r="74" spans="1:15" ht="17.25" hidden="1" customHeight="1" x14ac:dyDescent="0.25">
      <c r="A74" s="2315">
        <v>40118</v>
      </c>
      <c r="B74" s="2307">
        <v>21.1</v>
      </c>
      <c r="C74" s="2227">
        <v>3.05</v>
      </c>
      <c r="D74" s="2227" t="s">
        <v>3978</v>
      </c>
      <c r="E74" s="2220">
        <v>1456.85</v>
      </c>
      <c r="F74" s="3869" t="s">
        <v>3979</v>
      </c>
      <c r="G74" s="3870"/>
      <c r="M74" s="2308"/>
      <c r="O74" s="2310"/>
    </row>
    <row r="75" spans="1:15" ht="17.25" hidden="1" customHeight="1" x14ac:dyDescent="0.25">
      <c r="A75" s="2315">
        <v>40148</v>
      </c>
      <c r="B75" s="2307">
        <v>11.45</v>
      </c>
      <c r="C75" s="2227">
        <v>4</v>
      </c>
      <c r="D75" s="2227" t="s">
        <v>3980</v>
      </c>
      <c r="E75" s="2220">
        <v>1080.6500000000001</v>
      </c>
      <c r="F75" s="3869" t="s">
        <v>3981</v>
      </c>
      <c r="G75" s="3870"/>
      <c r="M75" s="2308"/>
      <c r="O75" s="2310"/>
    </row>
    <row r="76" spans="1:15" ht="17.25" hidden="1" customHeight="1" x14ac:dyDescent="0.25">
      <c r="A76" s="2315">
        <v>40179</v>
      </c>
      <c r="B76" s="2307">
        <v>27.21</v>
      </c>
      <c r="C76" s="2227">
        <v>3.38</v>
      </c>
      <c r="D76" s="2227" t="s">
        <v>3982</v>
      </c>
      <c r="E76" s="2220">
        <v>1222.32</v>
      </c>
      <c r="F76" s="3869" t="s">
        <v>3983</v>
      </c>
      <c r="G76" s="3870"/>
      <c r="M76" s="2308"/>
      <c r="O76" s="2310"/>
    </row>
    <row r="77" spans="1:15" ht="17.25" hidden="1" customHeight="1" x14ac:dyDescent="0.25">
      <c r="A77" s="2315">
        <v>40210</v>
      </c>
      <c r="B77" s="2307">
        <v>19.239999999999998</v>
      </c>
      <c r="C77" s="2227">
        <v>3.63</v>
      </c>
      <c r="D77" s="2227" t="s">
        <v>3984</v>
      </c>
      <c r="E77" s="2220">
        <v>951.84</v>
      </c>
      <c r="F77" s="3869" t="s">
        <v>3985</v>
      </c>
      <c r="G77" s="3870"/>
      <c r="M77" s="2308"/>
      <c r="O77" s="2310"/>
    </row>
    <row r="78" spans="1:15" ht="17.25" hidden="1" customHeight="1" x14ac:dyDescent="0.25">
      <c r="A78" s="2315">
        <v>40238</v>
      </c>
      <c r="B78" s="2307">
        <v>23.2</v>
      </c>
      <c r="C78" s="2227">
        <v>12.02</v>
      </c>
      <c r="D78" s="2227" t="s">
        <v>3986</v>
      </c>
      <c r="E78" s="2220">
        <v>1425.47</v>
      </c>
      <c r="F78" s="3869" t="s">
        <v>3987</v>
      </c>
      <c r="G78" s="3870"/>
      <c r="M78" s="2308"/>
      <c r="O78" s="2310"/>
    </row>
    <row r="79" spans="1:15" ht="17.25" hidden="1" customHeight="1" x14ac:dyDescent="0.25">
      <c r="A79" s="2315">
        <v>40269</v>
      </c>
      <c r="B79" s="2307">
        <v>16.72</v>
      </c>
      <c r="C79" s="2227">
        <v>8</v>
      </c>
      <c r="D79" s="2227" t="s">
        <v>3988</v>
      </c>
      <c r="E79" s="2220">
        <v>947.83</v>
      </c>
      <c r="F79" s="3869" t="s">
        <v>3989</v>
      </c>
      <c r="G79" s="3870"/>
      <c r="M79" s="2308"/>
      <c r="O79" s="2310"/>
    </row>
    <row r="80" spans="1:15" ht="17.25" hidden="1" customHeight="1" x14ac:dyDescent="0.25">
      <c r="A80" s="2315">
        <v>40299</v>
      </c>
      <c r="B80" s="2307">
        <v>18.41</v>
      </c>
      <c r="C80" s="2227">
        <v>12.21</v>
      </c>
      <c r="D80" s="2227" t="s">
        <v>3990</v>
      </c>
      <c r="E80" s="2220">
        <v>1336.56</v>
      </c>
      <c r="F80" s="3869" t="s">
        <v>3991</v>
      </c>
      <c r="G80" s="3870"/>
      <c r="M80" s="2308"/>
      <c r="O80" s="2310"/>
    </row>
    <row r="81" spans="1:15" ht="17.25" hidden="1" customHeight="1" x14ac:dyDescent="0.25">
      <c r="A81" s="2315">
        <v>40330</v>
      </c>
      <c r="B81" s="2307">
        <v>21.85</v>
      </c>
      <c r="C81" s="2227">
        <v>9.68</v>
      </c>
      <c r="D81" s="2227" t="s">
        <v>3992</v>
      </c>
      <c r="E81" s="2220">
        <v>1227.8</v>
      </c>
      <c r="F81" s="3869" t="s">
        <v>3993</v>
      </c>
      <c r="G81" s="3870"/>
      <c r="M81" s="2308"/>
      <c r="O81" s="2310"/>
    </row>
    <row r="82" spans="1:15" ht="17.25" hidden="1" customHeight="1" x14ac:dyDescent="0.25">
      <c r="A82" s="2315">
        <v>40360</v>
      </c>
      <c r="B82" s="2307">
        <v>16.600000000000001</v>
      </c>
      <c r="C82" s="2227">
        <v>28.12</v>
      </c>
      <c r="D82" s="2227" t="s">
        <v>3994</v>
      </c>
      <c r="E82" s="2220">
        <v>1714.26</v>
      </c>
      <c r="F82" s="3869" t="s">
        <v>3995</v>
      </c>
      <c r="G82" s="3870"/>
      <c r="M82" s="2308"/>
      <c r="O82" s="2310"/>
    </row>
    <row r="83" spans="1:15" ht="17.25" hidden="1" customHeight="1" x14ac:dyDescent="0.25">
      <c r="A83" s="2315">
        <v>40391</v>
      </c>
      <c r="B83" s="2307">
        <v>13.24</v>
      </c>
      <c r="C83" s="2227">
        <v>11.83</v>
      </c>
      <c r="D83" s="2227" t="s">
        <v>3996</v>
      </c>
      <c r="E83" s="2220">
        <v>939.88</v>
      </c>
      <c r="F83" s="3869" t="s">
        <v>3997</v>
      </c>
      <c r="G83" s="3870"/>
      <c r="M83" s="2308"/>
      <c r="O83" s="2310"/>
    </row>
    <row r="84" spans="1:15" ht="17.25" hidden="1" customHeight="1" x14ac:dyDescent="0.25">
      <c r="A84" s="2315">
        <v>40422</v>
      </c>
      <c r="B84" s="2307">
        <v>20.89</v>
      </c>
      <c r="C84" s="2227">
        <v>6.03</v>
      </c>
      <c r="D84" s="2227" t="s">
        <v>3998</v>
      </c>
      <c r="E84" s="2220">
        <v>1097.56</v>
      </c>
      <c r="F84" s="3869" t="s">
        <v>3999</v>
      </c>
      <c r="G84" s="3870"/>
      <c r="M84" s="2308"/>
      <c r="O84" s="2310"/>
    </row>
    <row r="85" spans="1:15" ht="17.25" hidden="1" customHeight="1" x14ac:dyDescent="0.25">
      <c r="A85" s="2315">
        <v>40452</v>
      </c>
      <c r="B85" s="2307">
        <v>18.71</v>
      </c>
      <c r="C85" s="2227">
        <v>5.26</v>
      </c>
      <c r="D85" s="2227" t="s">
        <v>4000</v>
      </c>
      <c r="E85" s="2220">
        <v>1046.9100000000001</v>
      </c>
      <c r="F85" s="3869" t="s">
        <v>4001</v>
      </c>
      <c r="G85" s="3870"/>
      <c r="M85" s="2308"/>
      <c r="O85" s="2310"/>
    </row>
    <row r="86" spans="1:15" ht="17.25" hidden="1" customHeight="1" x14ac:dyDescent="0.25">
      <c r="A86" s="2315">
        <v>40483</v>
      </c>
      <c r="B86" s="2307">
        <v>29.44</v>
      </c>
      <c r="C86" s="2227">
        <v>5.84</v>
      </c>
      <c r="D86" s="2227" t="s">
        <v>4002</v>
      </c>
      <c r="E86" s="2220">
        <v>1280.3800000000001</v>
      </c>
      <c r="F86" s="3869" t="s">
        <v>4003</v>
      </c>
      <c r="G86" s="3870"/>
      <c r="M86" s="2308"/>
      <c r="O86" s="2310"/>
    </row>
    <row r="87" spans="1:15" ht="17.25" hidden="1" customHeight="1" x14ac:dyDescent="0.25">
      <c r="A87" s="2315">
        <v>40513</v>
      </c>
      <c r="B87" s="2307">
        <v>35.69</v>
      </c>
      <c r="C87" s="2227">
        <v>5.16</v>
      </c>
      <c r="D87" s="2227" t="s">
        <v>4004</v>
      </c>
      <c r="E87" s="2220">
        <v>1728.3</v>
      </c>
      <c r="F87" s="3869" t="s">
        <v>4005</v>
      </c>
      <c r="G87" s="3870"/>
      <c r="M87" s="2308"/>
      <c r="O87" s="2310"/>
    </row>
    <row r="88" spans="1:15" ht="17.25" hidden="1" customHeight="1" x14ac:dyDescent="0.25">
      <c r="A88" s="2315">
        <v>40544</v>
      </c>
      <c r="B88" s="2307">
        <v>23.73</v>
      </c>
      <c r="C88" s="2227">
        <v>7.69</v>
      </c>
      <c r="D88" s="2227" t="s">
        <v>4006</v>
      </c>
      <c r="E88" s="2220">
        <v>1204.47</v>
      </c>
      <c r="F88" s="3869" t="s">
        <v>4007</v>
      </c>
      <c r="G88" s="3870"/>
      <c r="M88" s="2308"/>
      <c r="O88" s="2310"/>
    </row>
    <row r="89" spans="1:15" ht="17.25" hidden="1" customHeight="1" x14ac:dyDescent="0.25">
      <c r="A89" s="2315">
        <v>40575</v>
      </c>
      <c r="B89" s="2307">
        <v>24.14</v>
      </c>
      <c r="C89" s="2227">
        <v>6.37</v>
      </c>
      <c r="D89" s="2227" t="s">
        <v>4008</v>
      </c>
      <c r="E89" s="2220">
        <v>1096.3599999999999</v>
      </c>
      <c r="F89" s="3869" t="s">
        <v>4009</v>
      </c>
      <c r="G89" s="3870"/>
      <c r="M89" s="2308"/>
      <c r="O89" s="2310"/>
    </row>
    <row r="90" spans="1:15" ht="17.25" hidden="1" customHeight="1" x14ac:dyDescent="0.25">
      <c r="A90" s="2315">
        <v>40603</v>
      </c>
      <c r="B90" s="2307">
        <v>24.19</v>
      </c>
      <c r="C90" s="2227">
        <v>13.15</v>
      </c>
      <c r="D90" s="2227" t="s">
        <v>4010</v>
      </c>
      <c r="E90" s="2220">
        <v>1310.5</v>
      </c>
      <c r="F90" s="3869" t="s">
        <v>4011</v>
      </c>
      <c r="G90" s="3870"/>
      <c r="M90" s="2308"/>
      <c r="O90" s="2310"/>
    </row>
    <row r="91" spans="1:15" ht="17.25" hidden="1" customHeight="1" x14ac:dyDescent="0.25">
      <c r="A91" s="2315">
        <v>40634</v>
      </c>
      <c r="B91" s="2307">
        <v>21.19</v>
      </c>
      <c r="C91" s="2227">
        <v>6.92</v>
      </c>
      <c r="D91" s="2227" t="s">
        <v>4012</v>
      </c>
      <c r="E91" s="2220">
        <v>929.43</v>
      </c>
      <c r="F91" s="3869" t="s">
        <v>4013</v>
      </c>
      <c r="G91" s="3870"/>
      <c r="M91" s="2308"/>
      <c r="O91" s="2310"/>
    </row>
    <row r="92" spans="1:15" ht="17.25" hidden="1" customHeight="1" x14ac:dyDescent="0.25">
      <c r="A92" s="2315">
        <v>40664</v>
      </c>
      <c r="B92" s="2307">
        <v>23.22</v>
      </c>
      <c r="C92" s="2227">
        <v>7.6</v>
      </c>
      <c r="D92" s="2227" t="s">
        <v>4014</v>
      </c>
      <c r="E92" s="2220">
        <v>1014.25</v>
      </c>
      <c r="F92" s="3869" t="s">
        <v>4015</v>
      </c>
      <c r="G92" s="3870"/>
      <c r="M92" s="2308"/>
      <c r="O92" s="2310"/>
    </row>
    <row r="93" spans="1:15" ht="17.25" hidden="1" customHeight="1" x14ac:dyDescent="0.25">
      <c r="A93" s="2315">
        <v>40695</v>
      </c>
      <c r="B93" s="2307">
        <v>30.73</v>
      </c>
      <c r="C93" s="2227">
        <v>6.97</v>
      </c>
      <c r="D93" s="2227" t="s">
        <v>4016</v>
      </c>
      <c r="E93" s="2220">
        <v>1273.55</v>
      </c>
      <c r="F93" s="3869" t="s">
        <v>4017</v>
      </c>
      <c r="G93" s="3870"/>
      <c r="M93" s="2308"/>
      <c r="O93" s="2310"/>
    </row>
    <row r="94" spans="1:15" ht="17.25" hidden="1" customHeight="1" x14ac:dyDescent="0.25">
      <c r="A94" s="2315">
        <v>40725</v>
      </c>
      <c r="B94" s="2307">
        <v>24.62</v>
      </c>
      <c r="C94" s="2227">
        <v>14.9</v>
      </c>
      <c r="D94" s="2227" t="s">
        <v>4018</v>
      </c>
      <c r="E94" s="2220">
        <v>1280.47</v>
      </c>
      <c r="F94" s="3869" t="s">
        <v>4019</v>
      </c>
      <c r="G94" s="3870"/>
      <c r="M94" s="2308"/>
      <c r="O94" s="2310"/>
    </row>
    <row r="95" spans="1:15" ht="17.25" hidden="1" customHeight="1" x14ac:dyDescent="0.25">
      <c r="A95" s="2315">
        <v>40756</v>
      </c>
      <c r="B95" s="2307">
        <v>26.96</v>
      </c>
      <c r="C95" s="2227">
        <v>16.64</v>
      </c>
      <c r="D95" s="2227" t="s">
        <v>4020</v>
      </c>
      <c r="E95" s="2220">
        <v>1478.06</v>
      </c>
      <c r="F95" s="3869" t="s">
        <v>4021</v>
      </c>
      <c r="G95" s="3870"/>
      <c r="M95" s="2308"/>
      <c r="O95" s="2310"/>
    </row>
    <row r="96" spans="1:15" ht="17.25" hidden="1" customHeight="1" x14ac:dyDescent="0.25">
      <c r="A96" s="2315">
        <v>40787</v>
      </c>
      <c r="B96" s="2307">
        <v>41.07</v>
      </c>
      <c r="C96" s="2227">
        <v>20.440000000000001</v>
      </c>
      <c r="D96" s="2227" t="s">
        <v>4022</v>
      </c>
      <c r="E96" s="2220">
        <v>1888.03</v>
      </c>
      <c r="F96" s="3869" t="s">
        <v>4023</v>
      </c>
      <c r="G96" s="3870"/>
      <c r="M96" s="2308"/>
      <c r="O96" s="2310"/>
    </row>
    <row r="97" spans="1:15" ht="17.25" hidden="1" customHeight="1" x14ac:dyDescent="0.25">
      <c r="A97" s="2315">
        <v>40817</v>
      </c>
      <c r="B97" s="2307">
        <v>40.25</v>
      </c>
      <c r="C97" s="2227">
        <v>11.88</v>
      </c>
      <c r="D97" s="2227" t="s">
        <v>4024</v>
      </c>
      <c r="E97" s="2220">
        <v>1679.33</v>
      </c>
      <c r="F97" s="3869" t="s">
        <v>4025</v>
      </c>
      <c r="G97" s="3870"/>
      <c r="M97" s="2308"/>
      <c r="O97" s="2310"/>
    </row>
    <row r="98" spans="1:15" ht="17.25" hidden="1" customHeight="1" x14ac:dyDescent="0.25">
      <c r="A98" s="2315">
        <v>40848</v>
      </c>
      <c r="B98" s="2307">
        <v>26.19</v>
      </c>
      <c r="C98" s="2227">
        <v>13.3</v>
      </c>
      <c r="D98" s="2227" t="s">
        <v>4026</v>
      </c>
      <c r="E98" s="2220">
        <v>1310.44</v>
      </c>
      <c r="F98" s="3869" t="s">
        <v>4027</v>
      </c>
      <c r="G98" s="3870"/>
      <c r="M98" s="2308"/>
      <c r="O98" s="2310"/>
    </row>
    <row r="99" spans="1:15" ht="17.25" hidden="1" customHeight="1" x14ac:dyDescent="0.25">
      <c r="A99" s="2315">
        <v>40878</v>
      </c>
      <c r="B99" s="2307">
        <v>28.96</v>
      </c>
      <c r="C99" s="2227">
        <v>10.96</v>
      </c>
      <c r="D99" s="2227" t="s">
        <v>4028</v>
      </c>
      <c r="E99" s="2220">
        <v>1374.71</v>
      </c>
      <c r="F99" s="3869" t="s">
        <v>4029</v>
      </c>
      <c r="G99" s="3870"/>
      <c r="M99" s="2308"/>
      <c r="O99" s="2310"/>
    </row>
    <row r="100" spans="1:15" ht="17.25" hidden="1" customHeight="1" x14ac:dyDescent="0.25">
      <c r="A100" s="2315">
        <v>40909</v>
      </c>
      <c r="B100" s="2307">
        <v>43.62</v>
      </c>
      <c r="C100" s="2227">
        <v>11.42</v>
      </c>
      <c r="D100" s="2227" t="s">
        <v>4030</v>
      </c>
      <c r="E100" s="2220">
        <v>1757.35</v>
      </c>
      <c r="F100" s="3869" t="s">
        <v>4031</v>
      </c>
      <c r="G100" s="3870"/>
      <c r="M100" s="2308"/>
      <c r="O100" s="2310"/>
    </row>
    <row r="101" spans="1:15" ht="17.25" hidden="1" customHeight="1" x14ac:dyDescent="0.25">
      <c r="A101" s="2315">
        <v>40940</v>
      </c>
      <c r="B101" s="2307">
        <v>34.33</v>
      </c>
      <c r="C101" s="2227">
        <v>13.84</v>
      </c>
      <c r="D101" s="2227" t="s">
        <v>4032</v>
      </c>
      <c r="E101" s="2220">
        <v>1529.15</v>
      </c>
      <c r="F101" s="3869" t="s">
        <v>4033</v>
      </c>
      <c r="G101" s="3870"/>
      <c r="M101" s="2308"/>
      <c r="O101" s="2310"/>
    </row>
    <row r="102" spans="1:15" ht="17.25" hidden="1" customHeight="1" x14ac:dyDescent="0.25">
      <c r="A102" s="2315">
        <v>40969</v>
      </c>
      <c r="B102" s="2307">
        <v>36.18</v>
      </c>
      <c r="C102" s="2227">
        <v>10.08</v>
      </c>
      <c r="D102" s="2227">
        <v>51.65</v>
      </c>
      <c r="E102" s="2220">
        <v>1511.19</v>
      </c>
      <c r="F102" s="3869" t="s">
        <v>4034</v>
      </c>
      <c r="G102" s="3870"/>
      <c r="M102" s="2308"/>
      <c r="O102" s="2310"/>
    </row>
    <row r="103" spans="1:15" ht="17.25" hidden="1" customHeight="1" x14ac:dyDescent="0.25">
      <c r="A103" s="2315">
        <v>41000</v>
      </c>
      <c r="B103" s="2307">
        <v>43.08</v>
      </c>
      <c r="C103" s="2227">
        <v>11.34</v>
      </c>
      <c r="D103" s="2227">
        <v>58.45</v>
      </c>
      <c r="E103" s="2220">
        <v>1713.55</v>
      </c>
      <c r="F103" s="3869" t="s">
        <v>4035</v>
      </c>
      <c r="G103" s="3870"/>
      <c r="M103" s="2308"/>
      <c r="O103" s="2310"/>
    </row>
    <row r="104" spans="1:15" ht="17.25" hidden="1" customHeight="1" x14ac:dyDescent="0.25">
      <c r="A104" s="2315">
        <v>41030</v>
      </c>
      <c r="B104" s="2307">
        <v>25.34</v>
      </c>
      <c r="C104" s="2227">
        <v>8.5500000000000007</v>
      </c>
      <c r="D104" s="2227">
        <v>37.869999999999997</v>
      </c>
      <c r="E104" s="2220">
        <v>1124.6199999999999</v>
      </c>
      <c r="F104" s="3869" t="s">
        <v>4036</v>
      </c>
      <c r="G104" s="3870"/>
      <c r="M104" s="2308"/>
      <c r="O104" s="2310"/>
    </row>
    <row r="105" spans="1:15" ht="17.25" hidden="1" customHeight="1" x14ac:dyDescent="0.25">
      <c r="A105" s="2315">
        <v>41061</v>
      </c>
      <c r="B105" s="2307">
        <v>134.1</v>
      </c>
      <c r="C105" s="2227">
        <v>10.27</v>
      </c>
      <c r="D105" s="2227">
        <v>161.47999999999999</v>
      </c>
      <c r="E105" s="2220">
        <v>4958.6400000000003</v>
      </c>
      <c r="F105" s="3869" t="s">
        <v>4037</v>
      </c>
      <c r="G105" s="3870"/>
      <c r="M105" s="2308"/>
      <c r="O105" s="2310"/>
    </row>
    <row r="106" spans="1:15" ht="17.25" hidden="1" customHeight="1" x14ac:dyDescent="0.25">
      <c r="A106" s="2315">
        <v>41091</v>
      </c>
      <c r="B106" s="2307">
        <v>67.73</v>
      </c>
      <c r="C106" s="2227">
        <v>10.91</v>
      </c>
      <c r="D106" s="2227">
        <v>92.16</v>
      </c>
      <c r="E106" s="2220">
        <v>2888.91</v>
      </c>
      <c r="F106" s="3869" t="s">
        <v>4038</v>
      </c>
      <c r="G106" s="3870"/>
      <c r="M106" s="2308"/>
      <c r="O106" s="2310"/>
    </row>
    <row r="107" spans="1:15" ht="17.25" hidden="1" customHeight="1" x14ac:dyDescent="0.25">
      <c r="A107" s="2315">
        <v>41122</v>
      </c>
      <c r="B107" s="2307">
        <v>69.150000000000006</v>
      </c>
      <c r="C107" s="2227">
        <v>5.58</v>
      </c>
      <c r="D107" s="2227">
        <v>73.48</v>
      </c>
      <c r="E107" s="2220">
        <v>3172.96</v>
      </c>
      <c r="F107" s="3869" t="s">
        <v>4039</v>
      </c>
      <c r="G107" s="3870"/>
      <c r="M107" s="2308"/>
      <c r="O107" s="2310"/>
    </row>
    <row r="108" spans="1:15" ht="17.25" hidden="1" customHeight="1" x14ac:dyDescent="0.25">
      <c r="A108" s="2315">
        <v>41153</v>
      </c>
      <c r="B108" s="2307">
        <v>37.659999999999997</v>
      </c>
      <c r="C108" s="2227">
        <v>16.37</v>
      </c>
      <c r="D108" s="2227">
        <v>95.18</v>
      </c>
      <c r="E108" s="2220">
        <v>2899.88</v>
      </c>
      <c r="F108" s="3869" t="s">
        <v>4040</v>
      </c>
      <c r="G108" s="3870"/>
      <c r="M108" s="2308"/>
      <c r="O108" s="2310"/>
    </row>
    <row r="109" spans="1:15" ht="17.25" hidden="1" customHeight="1" x14ac:dyDescent="0.25">
      <c r="A109" s="2315">
        <v>41183</v>
      </c>
      <c r="B109" s="2307">
        <v>51.55</v>
      </c>
      <c r="C109" s="2227">
        <v>13.34</v>
      </c>
      <c r="D109" s="2227">
        <v>79.239999999999995</v>
      </c>
      <c r="E109" s="2220">
        <v>2457.33</v>
      </c>
      <c r="F109" s="3869" t="s">
        <v>4041</v>
      </c>
      <c r="G109" s="3870"/>
      <c r="M109" s="2308"/>
      <c r="O109" s="2310"/>
    </row>
    <row r="110" spans="1:15" ht="17.25" hidden="1" customHeight="1" x14ac:dyDescent="0.25">
      <c r="A110" s="2315">
        <v>41214</v>
      </c>
      <c r="B110" s="2307">
        <v>47.28</v>
      </c>
      <c r="C110" s="2227">
        <v>8.08</v>
      </c>
      <c r="D110" s="2227">
        <v>68.89</v>
      </c>
      <c r="E110" s="2220">
        <v>2150.52</v>
      </c>
      <c r="F110" s="3869" t="s">
        <v>4042</v>
      </c>
      <c r="G110" s="3870"/>
      <c r="M110" s="2308"/>
      <c r="O110" s="2310"/>
    </row>
    <row r="111" spans="1:15" ht="17.25" hidden="1" customHeight="1" x14ac:dyDescent="0.25">
      <c r="A111" s="2315">
        <v>41244</v>
      </c>
      <c r="B111" s="2307">
        <v>90.51</v>
      </c>
      <c r="C111" s="2227">
        <v>9.85</v>
      </c>
      <c r="D111" s="2227">
        <v>126.57</v>
      </c>
      <c r="E111" s="2220">
        <v>3910.75</v>
      </c>
      <c r="F111" s="3869" t="s">
        <v>4043</v>
      </c>
      <c r="G111" s="3870"/>
      <c r="M111" s="2308"/>
      <c r="O111" s="2310"/>
    </row>
    <row r="112" spans="1:15" ht="17.25" hidden="1" customHeight="1" x14ac:dyDescent="0.25">
      <c r="A112" s="2315">
        <v>41275</v>
      </c>
      <c r="B112" s="2307">
        <v>97.06</v>
      </c>
      <c r="C112" s="2227">
        <v>14.61</v>
      </c>
      <c r="D112" s="2227">
        <v>148.71</v>
      </c>
      <c r="E112" s="2220">
        <v>4557.99</v>
      </c>
      <c r="F112" s="3869" t="s">
        <v>4044</v>
      </c>
      <c r="G112" s="3870"/>
      <c r="M112" s="2308"/>
      <c r="O112" s="2310"/>
    </row>
    <row r="113" spans="1:15" ht="17.25" hidden="1" customHeight="1" x14ac:dyDescent="0.25">
      <c r="A113" s="2315">
        <v>41306</v>
      </c>
      <c r="B113" s="2307">
        <v>72.33</v>
      </c>
      <c r="C113" s="2227">
        <v>8.5</v>
      </c>
      <c r="D113" s="2227">
        <v>116.56</v>
      </c>
      <c r="E113" s="2220">
        <v>3580.41</v>
      </c>
      <c r="F113" s="3869" t="s">
        <v>4045</v>
      </c>
      <c r="G113" s="3870"/>
      <c r="M113" s="2308"/>
      <c r="O113" s="2310"/>
    </row>
    <row r="114" spans="1:15" ht="17.25" hidden="1" customHeight="1" x14ac:dyDescent="0.25">
      <c r="A114" s="2315">
        <v>41334</v>
      </c>
      <c r="B114" s="2307">
        <v>32.83</v>
      </c>
      <c r="C114" s="2227">
        <v>8.01</v>
      </c>
      <c r="D114" s="2227">
        <v>104.06</v>
      </c>
      <c r="E114" s="2220">
        <v>3245.21</v>
      </c>
      <c r="F114" s="3869" t="s">
        <v>4046</v>
      </c>
      <c r="G114" s="3870"/>
      <c r="M114" s="2308"/>
      <c r="O114" s="2310"/>
    </row>
    <row r="115" spans="1:15" ht="17.25" hidden="1" customHeight="1" x14ac:dyDescent="0.25">
      <c r="A115" s="2315">
        <v>41365</v>
      </c>
      <c r="B115" s="2307">
        <v>31.14</v>
      </c>
      <c r="C115" s="2227">
        <v>6.42</v>
      </c>
      <c r="D115" s="2227">
        <v>94.44</v>
      </c>
      <c r="E115" s="2220">
        <v>2949.84</v>
      </c>
      <c r="F115" s="3869" t="s">
        <v>4047</v>
      </c>
      <c r="G115" s="3870"/>
      <c r="M115" s="2308"/>
      <c r="O115" s="2310"/>
    </row>
    <row r="116" spans="1:15" ht="17.25" hidden="1" customHeight="1" x14ac:dyDescent="0.25">
      <c r="A116" s="2315">
        <v>41395</v>
      </c>
      <c r="B116" s="2307">
        <v>37.270000000000003</v>
      </c>
      <c r="C116" s="2227">
        <v>8.11</v>
      </c>
      <c r="D116" s="2227">
        <v>67.290000000000006</v>
      </c>
      <c r="E116" s="2220">
        <v>3522.92</v>
      </c>
      <c r="F116" s="3869" t="s">
        <v>4048</v>
      </c>
      <c r="G116" s="3870"/>
      <c r="M116" s="2308"/>
      <c r="O116" s="2310"/>
    </row>
    <row r="117" spans="1:15" ht="17.25" hidden="1" customHeight="1" x14ac:dyDescent="0.25">
      <c r="A117" s="2315">
        <v>41426</v>
      </c>
      <c r="B117" s="2307">
        <v>24.57</v>
      </c>
      <c r="C117" s="2227">
        <v>6.94</v>
      </c>
      <c r="D117" s="2227">
        <v>78.48</v>
      </c>
      <c r="E117" s="2220">
        <v>2440.63</v>
      </c>
      <c r="F117" s="3869" t="s">
        <v>4049</v>
      </c>
      <c r="G117" s="3870"/>
      <c r="M117" s="2308"/>
      <c r="O117" s="2310"/>
    </row>
    <row r="118" spans="1:15" ht="17.25" hidden="1" customHeight="1" x14ac:dyDescent="0.25">
      <c r="A118" s="2315">
        <v>41456</v>
      </c>
      <c r="B118" s="2307">
        <v>38.03</v>
      </c>
      <c r="C118" s="2227">
        <v>10.35</v>
      </c>
      <c r="D118" s="2227">
        <v>120.38</v>
      </c>
      <c r="E118" s="2220">
        <v>3739.79</v>
      </c>
      <c r="F118" s="3869" t="s">
        <v>4050</v>
      </c>
      <c r="G118" s="3870"/>
      <c r="M118" s="2308"/>
      <c r="O118" s="2310"/>
    </row>
    <row r="119" spans="1:15" ht="17.25" hidden="1" customHeight="1" x14ac:dyDescent="0.25">
      <c r="A119" s="2315">
        <v>41487</v>
      </c>
      <c r="B119" s="2307">
        <v>24.08</v>
      </c>
      <c r="C119" s="2227">
        <v>6.38</v>
      </c>
      <c r="D119" s="2227">
        <v>48.17</v>
      </c>
      <c r="E119" s="2220">
        <v>1492.87</v>
      </c>
      <c r="F119" s="3869" t="s">
        <v>4051</v>
      </c>
      <c r="G119" s="3870"/>
      <c r="M119" s="2308"/>
      <c r="O119" s="2310"/>
    </row>
    <row r="120" spans="1:15" ht="17.25" hidden="1" customHeight="1" x14ac:dyDescent="0.25">
      <c r="A120" s="2315">
        <v>41518</v>
      </c>
      <c r="B120" s="2307">
        <v>23.82</v>
      </c>
      <c r="C120" s="2227">
        <v>8.5</v>
      </c>
      <c r="D120" s="2227">
        <v>41.91</v>
      </c>
      <c r="E120" s="2220">
        <v>1297.1099999999999</v>
      </c>
      <c r="F120" s="3869" t="s">
        <v>4052</v>
      </c>
      <c r="G120" s="3870"/>
      <c r="M120" s="2308"/>
      <c r="O120" s="2310"/>
    </row>
    <row r="121" spans="1:15" ht="17.25" hidden="1" customHeight="1" x14ac:dyDescent="0.25">
      <c r="A121" s="2315">
        <v>41548</v>
      </c>
      <c r="B121" s="2307">
        <v>37.909999999999997</v>
      </c>
      <c r="C121" s="2227">
        <v>13.13</v>
      </c>
      <c r="D121" s="2227">
        <v>89.72</v>
      </c>
      <c r="E121" s="2220">
        <v>2724.34</v>
      </c>
      <c r="F121" s="3869" t="s">
        <v>4053</v>
      </c>
      <c r="G121" s="3870"/>
      <c r="M121" s="2308"/>
      <c r="O121" s="2310"/>
    </row>
    <row r="122" spans="1:15" ht="17.25" hidden="1" customHeight="1" x14ac:dyDescent="0.25">
      <c r="A122" s="2315">
        <v>41579</v>
      </c>
      <c r="B122" s="2307">
        <v>19.329999999999998</v>
      </c>
      <c r="C122" s="2227">
        <v>9.5</v>
      </c>
      <c r="D122" s="2227">
        <v>93.5</v>
      </c>
      <c r="E122" s="2220">
        <v>2861.6</v>
      </c>
      <c r="F122" s="3869" t="s">
        <v>4054</v>
      </c>
      <c r="G122" s="3870"/>
      <c r="M122" s="2308"/>
      <c r="O122" s="2310"/>
    </row>
    <row r="123" spans="1:15" ht="17.25" hidden="1" customHeight="1" x14ac:dyDescent="0.25">
      <c r="A123" s="2315">
        <v>41609</v>
      </c>
      <c r="B123" s="2307">
        <v>88.1</v>
      </c>
      <c r="C123" s="2227">
        <v>16.989999999999998</v>
      </c>
      <c r="D123" s="2227">
        <v>153.71</v>
      </c>
      <c r="E123" s="2220">
        <v>4662.2299999999996</v>
      </c>
      <c r="F123" s="3869" t="s">
        <v>4055</v>
      </c>
      <c r="G123" s="3870"/>
      <c r="M123" s="2308"/>
      <c r="O123" s="2310"/>
    </row>
    <row r="124" spans="1:15" ht="17.25" hidden="1" customHeight="1" x14ac:dyDescent="0.25">
      <c r="A124" s="2315">
        <v>41640</v>
      </c>
      <c r="B124" s="2307">
        <v>67.38</v>
      </c>
      <c r="C124" s="2227">
        <v>5.07</v>
      </c>
      <c r="D124" s="2227">
        <v>136.83000000000001</v>
      </c>
      <c r="E124" s="2220">
        <v>4159.8999999999996</v>
      </c>
      <c r="F124" s="3869" t="s">
        <v>4056</v>
      </c>
      <c r="G124" s="3870"/>
      <c r="M124" s="2308"/>
      <c r="O124" s="2310"/>
    </row>
    <row r="125" spans="1:15" ht="17.25" hidden="1" customHeight="1" x14ac:dyDescent="0.25">
      <c r="A125" s="2315">
        <v>41671</v>
      </c>
      <c r="B125" s="2307">
        <v>51.98</v>
      </c>
      <c r="C125" s="2227">
        <v>6.99</v>
      </c>
      <c r="D125" s="2227">
        <v>151.44999999999999</v>
      </c>
      <c r="E125" s="2220">
        <v>4603.47</v>
      </c>
      <c r="F125" s="3869" t="s">
        <v>4057</v>
      </c>
      <c r="G125" s="3870"/>
      <c r="M125" s="2308"/>
      <c r="O125" s="2310"/>
    </row>
    <row r="126" spans="1:15" ht="17.25" hidden="1" customHeight="1" x14ac:dyDescent="0.25">
      <c r="A126" s="2315">
        <v>41699</v>
      </c>
      <c r="B126" s="2307">
        <v>62.26</v>
      </c>
      <c r="C126" s="2227">
        <v>9.14</v>
      </c>
      <c r="D126" s="2227">
        <v>123.72</v>
      </c>
      <c r="E126" s="2220">
        <v>3736.8</v>
      </c>
      <c r="F126" s="3869" t="s">
        <v>4058</v>
      </c>
      <c r="G126" s="3870"/>
      <c r="M126" s="2308"/>
      <c r="O126" s="2310"/>
    </row>
    <row r="127" spans="1:15" ht="17.25" hidden="1" customHeight="1" x14ac:dyDescent="0.25">
      <c r="A127" s="2315">
        <v>41730</v>
      </c>
      <c r="B127" s="2307">
        <v>78.150000000000006</v>
      </c>
      <c r="C127" s="2227">
        <v>12.89</v>
      </c>
      <c r="D127" s="2227">
        <v>169.02</v>
      </c>
      <c r="E127" s="2220">
        <v>5100.54</v>
      </c>
      <c r="F127" s="3869" t="s">
        <v>4059</v>
      </c>
      <c r="G127" s="3870"/>
      <c r="M127" s="2308"/>
      <c r="O127" s="2310"/>
    </row>
    <row r="128" spans="1:15" ht="17.25" hidden="1" customHeight="1" x14ac:dyDescent="0.25">
      <c r="A128" s="2315">
        <v>41760</v>
      </c>
      <c r="B128" s="2307">
        <v>58.18</v>
      </c>
      <c r="C128" s="2227">
        <v>40.369999999999997</v>
      </c>
      <c r="D128" s="2227">
        <v>161.15</v>
      </c>
      <c r="E128" s="2220">
        <v>4867.96</v>
      </c>
      <c r="F128" s="3869" t="s">
        <v>4060</v>
      </c>
      <c r="G128" s="3870"/>
      <c r="M128" s="2308"/>
      <c r="O128" s="2310"/>
    </row>
    <row r="129" spans="1:15" ht="17.25" hidden="1" customHeight="1" x14ac:dyDescent="0.25">
      <c r="A129" s="2315">
        <v>41791</v>
      </c>
      <c r="B129" s="2307">
        <v>47.57</v>
      </c>
      <c r="C129" s="2227">
        <v>10.68</v>
      </c>
      <c r="D129" s="2227">
        <v>132.34</v>
      </c>
      <c r="E129" s="2220">
        <v>4029.02</v>
      </c>
      <c r="F129" s="3869" t="s">
        <v>4061</v>
      </c>
      <c r="G129" s="3870"/>
      <c r="M129" s="2308"/>
      <c r="O129" s="2310"/>
    </row>
    <row r="130" spans="1:15" ht="17.25" hidden="1" customHeight="1" x14ac:dyDescent="0.25">
      <c r="A130" s="2315">
        <v>41821</v>
      </c>
      <c r="B130" s="2307">
        <v>59.9</v>
      </c>
      <c r="C130" s="2227">
        <v>15.14</v>
      </c>
      <c r="D130" s="2227">
        <v>124.94</v>
      </c>
      <c r="E130" s="2220">
        <v>3805.36</v>
      </c>
      <c r="F130" s="3869" t="s">
        <v>4062</v>
      </c>
      <c r="G130" s="3870"/>
      <c r="M130" s="2308"/>
      <c r="O130" s="2310"/>
    </row>
    <row r="131" spans="1:15" ht="17.25" hidden="1" customHeight="1" x14ac:dyDescent="0.25">
      <c r="A131" s="2315">
        <v>41852</v>
      </c>
      <c r="B131" s="2307">
        <v>45.89</v>
      </c>
      <c r="C131" s="2227">
        <v>12.53</v>
      </c>
      <c r="D131" s="2227">
        <v>63.82</v>
      </c>
      <c r="E131" s="2220">
        <v>1962.38</v>
      </c>
      <c r="F131" s="3869" t="s">
        <v>4063</v>
      </c>
      <c r="G131" s="3870"/>
      <c r="M131" s="2308"/>
      <c r="O131" s="2310"/>
    </row>
    <row r="132" spans="1:15" ht="17.25" hidden="1" customHeight="1" x14ac:dyDescent="0.25">
      <c r="A132" s="2315">
        <v>41883</v>
      </c>
      <c r="B132" s="2307">
        <v>46.91</v>
      </c>
      <c r="C132" s="2227">
        <v>8.64</v>
      </c>
      <c r="D132" s="2227">
        <v>104.53</v>
      </c>
      <c r="E132" s="2220">
        <v>3278.6</v>
      </c>
      <c r="F132" s="3869" t="s">
        <v>4064</v>
      </c>
      <c r="G132" s="3870"/>
      <c r="M132" s="2308"/>
      <c r="O132" s="2310"/>
    </row>
    <row r="133" spans="1:15" ht="17.25" hidden="1" customHeight="1" x14ac:dyDescent="0.25">
      <c r="A133" s="2315">
        <v>41913</v>
      </c>
      <c r="B133" s="2307">
        <v>63.45</v>
      </c>
      <c r="C133" s="2227">
        <v>10.41</v>
      </c>
      <c r="D133" s="2227">
        <v>78.709999999999994</v>
      </c>
      <c r="E133" s="2220">
        <v>2477.8000000000002</v>
      </c>
      <c r="F133" s="3869" t="s">
        <v>4065</v>
      </c>
      <c r="G133" s="3870"/>
      <c r="M133" s="2308"/>
      <c r="O133" s="2310"/>
    </row>
    <row r="134" spans="1:15" ht="17.25" hidden="1" customHeight="1" x14ac:dyDescent="0.25">
      <c r="A134" s="2315">
        <v>41944</v>
      </c>
      <c r="B134" s="2307">
        <v>84.59</v>
      </c>
      <c r="C134" s="2227">
        <v>15.48</v>
      </c>
      <c r="D134" s="2227">
        <v>106.93</v>
      </c>
      <c r="E134" s="2220">
        <v>3379.67</v>
      </c>
      <c r="F134" s="3869" t="s">
        <v>4066</v>
      </c>
      <c r="G134" s="3870"/>
      <c r="M134" s="2308"/>
      <c r="O134" s="2310"/>
    </row>
    <row r="135" spans="1:15" ht="17.25" hidden="1" customHeight="1" x14ac:dyDescent="0.25">
      <c r="A135" s="2315">
        <v>41974</v>
      </c>
      <c r="B135" s="2307">
        <v>150.36000000000001</v>
      </c>
      <c r="C135" s="2227">
        <v>12.23</v>
      </c>
      <c r="D135" s="2227">
        <v>181.06</v>
      </c>
      <c r="E135" s="2220">
        <v>5739.8</v>
      </c>
      <c r="F135" s="3869" t="s">
        <v>4067</v>
      </c>
      <c r="G135" s="3870"/>
      <c r="M135" s="2308"/>
      <c r="O135" s="2310"/>
    </row>
    <row r="136" spans="1:15" ht="17.25" hidden="1" customHeight="1" x14ac:dyDescent="0.25">
      <c r="A136" s="2315">
        <v>42005</v>
      </c>
      <c r="B136" s="2307">
        <v>76.5</v>
      </c>
      <c r="C136" s="2227">
        <v>13.11</v>
      </c>
      <c r="D136" s="2227">
        <v>96.61</v>
      </c>
      <c r="E136" s="2220">
        <v>3132.72</v>
      </c>
      <c r="F136" s="3869" t="s">
        <v>4068</v>
      </c>
      <c r="G136" s="3870"/>
      <c r="M136" s="2308"/>
      <c r="O136" s="2310"/>
    </row>
    <row r="137" spans="1:15" ht="17.25" hidden="1" customHeight="1" x14ac:dyDescent="0.25">
      <c r="A137" s="2315">
        <v>42036</v>
      </c>
      <c r="B137" s="2307">
        <v>126.07</v>
      </c>
      <c r="C137" s="2227">
        <v>15.69</v>
      </c>
      <c r="D137" s="2227">
        <v>145.72</v>
      </c>
      <c r="E137" s="2220">
        <v>4827.0600000000004</v>
      </c>
      <c r="F137" s="3869" t="s">
        <v>4069</v>
      </c>
      <c r="G137" s="3870"/>
      <c r="M137" s="2308"/>
      <c r="O137" s="2310"/>
    </row>
    <row r="138" spans="1:15" ht="17.25" hidden="1" customHeight="1" x14ac:dyDescent="0.25">
      <c r="A138" s="2315">
        <v>42064</v>
      </c>
      <c r="B138" s="2307">
        <v>117.91</v>
      </c>
      <c r="C138" s="2227">
        <v>13.34</v>
      </c>
      <c r="D138" s="2227">
        <v>135.36000000000001</v>
      </c>
      <c r="E138" s="2220">
        <v>4815.3900000000003</v>
      </c>
      <c r="F138" s="3869" t="s">
        <v>4070</v>
      </c>
      <c r="G138" s="3870"/>
      <c r="M138" s="2308"/>
      <c r="O138" s="2310"/>
    </row>
    <row r="139" spans="1:15" ht="17.25" hidden="1" customHeight="1" x14ac:dyDescent="0.25">
      <c r="A139" s="2315">
        <v>42095</v>
      </c>
      <c r="B139" s="2307">
        <v>54.83</v>
      </c>
      <c r="C139" s="2227">
        <v>8.0299999999999994</v>
      </c>
      <c r="D139" s="2227">
        <v>67.709999999999994</v>
      </c>
      <c r="E139" s="2220">
        <v>2452.87</v>
      </c>
      <c r="F139" s="3869" t="s">
        <v>4071</v>
      </c>
      <c r="G139" s="3870"/>
      <c r="M139" s="2308"/>
      <c r="O139" s="2310"/>
    </row>
    <row r="140" spans="1:15" ht="17.25" hidden="1" customHeight="1" x14ac:dyDescent="0.25">
      <c r="A140" s="2315">
        <v>42125</v>
      </c>
      <c r="B140" s="2307">
        <v>114.69</v>
      </c>
      <c r="C140" s="2227">
        <v>7.39</v>
      </c>
      <c r="D140" s="2227">
        <v>127.34</v>
      </c>
      <c r="E140" s="2220">
        <v>4462.5</v>
      </c>
      <c r="F140" s="3869" t="s">
        <v>4072</v>
      </c>
      <c r="G140" s="3870"/>
      <c r="M140" s="2308"/>
      <c r="O140" s="2310"/>
    </row>
    <row r="141" spans="1:15" ht="17.25" hidden="1" customHeight="1" x14ac:dyDescent="0.25">
      <c r="A141" s="2315">
        <v>42156</v>
      </c>
      <c r="B141" s="2307">
        <v>98.34</v>
      </c>
      <c r="C141" s="2227">
        <v>15.01</v>
      </c>
      <c r="D141" s="2227">
        <v>119.64</v>
      </c>
      <c r="E141" s="2220">
        <v>4216.55</v>
      </c>
      <c r="F141" s="3869" t="s">
        <v>4073</v>
      </c>
      <c r="G141" s="3870"/>
      <c r="M141" s="2308"/>
      <c r="O141" s="2310"/>
    </row>
    <row r="142" spans="1:15" ht="17.25" hidden="1" customHeight="1" x14ac:dyDescent="0.25">
      <c r="A142" s="2315">
        <v>42186</v>
      </c>
      <c r="B142" s="2307">
        <v>67.58</v>
      </c>
      <c r="C142" s="2227">
        <v>7.24</v>
      </c>
      <c r="D142" s="2227">
        <v>82.99</v>
      </c>
      <c r="E142" s="2220">
        <v>2951.84</v>
      </c>
      <c r="F142" s="3869" t="s">
        <v>4074</v>
      </c>
      <c r="G142" s="3870"/>
      <c r="M142" s="2308"/>
      <c r="O142" s="2310"/>
    </row>
    <row r="143" spans="1:15" ht="17.25" hidden="1" customHeight="1" x14ac:dyDescent="0.25">
      <c r="A143" s="2315">
        <v>42217</v>
      </c>
      <c r="B143" s="2307">
        <v>48.67</v>
      </c>
      <c r="C143" s="2227">
        <v>13.26</v>
      </c>
      <c r="D143" s="2227">
        <v>75.52</v>
      </c>
      <c r="E143" s="2220">
        <v>2682.6</v>
      </c>
      <c r="F143" s="3869" t="s">
        <v>4075</v>
      </c>
      <c r="G143" s="3870"/>
      <c r="M143" s="2308"/>
      <c r="O143" s="2310"/>
    </row>
    <row r="144" spans="1:15" ht="17.25" hidden="1" customHeight="1" x14ac:dyDescent="0.25">
      <c r="A144" s="2315">
        <v>42248</v>
      </c>
      <c r="B144" s="2307">
        <v>101.52</v>
      </c>
      <c r="C144" s="2227">
        <v>9.01</v>
      </c>
      <c r="D144" s="2227">
        <v>116.81</v>
      </c>
      <c r="E144" s="2220">
        <v>4143.67</v>
      </c>
      <c r="F144" s="3869" t="s">
        <v>4076</v>
      </c>
      <c r="G144" s="3870"/>
      <c r="M144" s="2308"/>
      <c r="O144" s="2310"/>
    </row>
    <row r="145" spans="1:15" ht="17.25" hidden="1" customHeight="1" x14ac:dyDescent="0.25">
      <c r="A145" s="2315">
        <v>42278</v>
      </c>
      <c r="B145" s="2307">
        <v>129.46</v>
      </c>
      <c r="C145" s="2227">
        <v>11.96</v>
      </c>
      <c r="D145" s="2227">
        <v>151.30000000000001</v>
      </c>
      <c r="E145" s="2220">
        <v>5394.74</v>
      </c>
      <c r="F145" s="3869" t="s">
        <v>4077</v>
      </c>
      <c r="G145" s="3870"/>
      <c r="M145" s="2308"/>
      <c r="O145" s="2310"/>
    </row>
    <row r="146" spans="1:15" ht="17.25" hidden="1" customHeight="1" x14ac:dyDescent="0.25">
      <c r="A146" s="2315">
        <v>42309</v>
      </c>
      <c r="B146" s="2307">
        <v>92.13</v>
      </c>
      <c r="C146" s="2227">
        <v>12.51</v>
      </c>
      <c r="D146" s="2227">
        <v>112.64</v>
      </c>
      <c r="E146" s="2220">
        <v>4081.54</v>
      </c>
      <c r="F146" s="3869" t="s">
        <v>4078</v>
      </c>
      <c r="G146" s="3870"/>
      <c r="M146" s="2308"/>
      <c r="O146" s="2310"/>
    </row>
    <row r="147" spans="1:15" ht="17.25" hidden="1" customHeight="1" x14ac:dyDescent="0.25">
      <c r="A147" s="2315">
        <v>42339</v>
      </c>
      <c r="B147" s="2307">
        <v>78.27</v>
      </c>
      <c r="C147" s="2227">
        <v>12.06</v>
      </c>
      <c r="D147" s="2227">
        <v>109.05</v>
      </c>
      <c r="E147" s="2220">
        <v>3948.94</v>
      </c>
      <c r="F147" s="3869" t="s">
        <v>4079</v>
      </c>
      <c r="G147" s="3870"/>
      <c r="M147" s="2308"/>
      <c r="O147" s="2310"/>
    </row>
    <row r="148" spans="1:15" ht="17.25" hidden="1" customHeight="1" x14ac:dyDescent="0.25">
      <c r="A148" s="2315">
        <v>42370</v>
      </c>
      <c r="B148" s="2307">
        <v>106.08</v>
      </c>
      <c r="C148" s="2227">
        <v>7.79</v>
      </c>
      <c r="D148" s="2227">
        <v>122.96</v>
      </c>
      <c r="E148" s="2220">
        <v>4453.17</v>
      </c>
      <c r="F148" s="3869" t="s">
        <v>4080</v>
      </c>
      <c r="G148" s="3870"/>
      <c r="M148" s="2308"/>
      <c r="O148" s="2310"/>
    </row>
    <row r="149" spans="1:15" ht="17.25" hidden="1" customHeight="1" x14ac:dyDescent="0.25">
      <c r="A149" s="2315">
        <v>42401</v>
      </c>
      <c r="B149" s="2307">
        <v>131.71</v>
      </c>
      <c r="C149" s="2227">
        <v>7.38</v>
      </c>
      <c r="D149" s="2227">
        <v>149.55000000000001</v>
      </c>
      <c r="E149" s="2220">
        <v>5356.33</v>
      </c>
      <c r="F149" s="3869" t="s">
        <v>4081</v>
      </c>
      <c r="G149" s="3870"/>
      <c r="M149" s="2308"/>
      <c r="O149" s="2310"/>
    </row>
    <row r="150" spans="1:15" ht="17.25" hidden="1" customHeight="1" x14ac:dyDescent="0.25">
      <c r="A150" s="2315">
        <v>42430</v>
      </c>
      <c r="B150" s="2307">
        <v>100.72</v>
      </c>
      <c r="C150" s="2227">
        <v>9.75</v>
      </c>
      <c r="D150" s="2227">
        <v>117.25</v>
      </c>
      <c r="E150" s="2220">
        <v>4179.8500000000004</v>
      </c>
      <c r="F150" s="3869" t="s">
        <v>4082</v>
      </c>
      <c r="G150" s="3870"/>
      <c r="M150" s="2308"/>
      <c r="O150" s="2310"/>
    </row>
    <row r="151" spans="1:15" ht="17.25" hidden="1" customHeight="1" x14ac:dyDescent="0.25">
      <c r="A151" s="2315">
        <v>42461</v>
      </c>
      <c r="B151" s="2307">
        <v>46.22</v>
      </c>
      <c r="C151" s="2227">
        <v>8.5299999999999994</v>
      </c>
      <c r="D151" s="2227">
        <v>59.55</v>
      </c>
      <c r="E151" s="2220">
        <v>2100.6999999999998</v>
      </c>
      <c r="F151" s="3869" t="s">
        <v>4083</v>
      </c>
      <c r="G151" s="3870"/>
      <c r="M151" s="2308"/>
      <c r="O151" s="2310"/>
    </row>
    <row r="152" spans="1:15" ht="17.25" hidden="1" customHeight="1" x14ac:dyDescent="0.25">
      <c r="A152" s="2315">
        <v>42491</v>
      </c>
      <c r="B152" s="2307">
        <v>105.6</v>
      </c>
      <c r="C152" s="2227">
        <v>10.31</v>
      </c>
      <c r="D152" s="2227">
        <v>123.15</v>
      </c>
      <c r="E152" s="2220">
        <v>4335.43</v>
      </c>
      <c r="F152" s="3869" t="s">
        <v>4084</v>
      </c>
      <c r="G152" s="3870"/>
      <c r="M152" s="2308"/>
      <c r="O152" s="2310"/>
    </row>
    <row r="153" spans="1:15" ht="17.25" hidden="1" customHeight="1" x14ac:dyDescent="0.25">
      <c r="A153" s="2315">
        <v>42522</v>
      </c>
      <c r="B153" s="2307">
        <v>138.33000000000001</v>
      </c>
      <c r="C153" s="2227">
        <v>13.91</v>
      </c>
      <c r="D153" s="2227">
        <v>164.03</v>
      </c>
      <c r="E153" s="2220">
        <v>5826.27</v>
      </c>
      <c r="F153" s="3869" t="s">
        <v>4085</v>
      </c>
      <c r="G153" s="3870"/>
      <c r="M153" s="2308"/>
      <c r="O153" s="2310"/>
    </row>
    <row r="154" spans="1:15" ht="17.25" hidden="1" customHeight="1" x14ac:dyDescent="0.25">
      <c r="A154" s="2315">
        <v>42552</v>
      </c>
      <c r="B154" s="2307">
        <v>26.16</v>
      </c>
      <c r="C154" s="2227">
        <v>6.72</v>
      </c>
      <c r="D154" s="2227">
        <v>36.159999999999997</v>
      </c>
      <c r="E154" s="2220">
        <v>1286.73</v>
      </c>
      <c r="F154" s="3869" t="s">
        <v>4086</v>
      </c>
      <c r="G154" s="3870"/>
      <c r="M154" s="2308"/>
      <c r="O154" s="2310"/>
    </row>
    <row r="155" spans="1:15" ht="17.25" hidden="1" customHeight="1" x14ac:dyDescent="0.25">
      <c r="A155" s="2315">
        <v>42583</v>
      </c>
      <c r="B155" s="2307">
        <v>50.3</v>
      </c>
      <c r="C155" s="2227">
        <v>6.46</v>
      </c>
      <c r="D155" s="2227">
        <v>64.23</v>
      </c>
      <c r="E155" s="2220">
        <v>2265.6999999999998</v>
      </c>
      <c r="F155" s="3869" t="s">
        <v>4087</v>
      </c>
      <c r="G155" s="3870"/>
      <c r="M155" s="2308"/>
      <c r="O155" s="2310"/>
    </row>
    <row r="156" spans="1:15" ht="17.25" hidden="1" customHeight="1" x14ac:dyDescent="0.25">
      <c r="A156" s="2315">
        <v>42614</v>
      </c>
      <c r="B156" s="2307">
        <v>78.010000000000005</v>
      </c>
      <c r="C156" s="2227">
        <v>7.78</v>
      </c>
      <c r="D156" s="2227">
        <v>90.43</v>
      </c>
      <c r="E156" s="2220">
        <v>3205.96</v>
      </c>
      <c r="F156" s="3869" t="s">
        <v>4088</v>
      </c>
      <c r="G156" s="3870"/>
      <c r="M156" s="2308"/>
      <c r="O156" s="2310"/>
    </row>
    <row r="157" spans="1:15" ht="17.25" hidden="1" customHeight="1" x14ac:dyDescent="0.25">
      <c r="A157" s="2315">
        <v>42644</v>
      </c>
      <c r="B157" s="2307">
        <v>42.3</v>
      </c>
      <c r="C157" s="2227">
        <v>8.91</v>
      </c>
      <c r="D157" s="2227">
        <v>55.29</v>
      </c>
      <c r="E157" s="2220">
        <v>1976.62</v>
      </c>
      <c r="F157" s="3869" t="s">
        <v>4089</v>
      </c>
      <c r="G157" s="3870"/>
      <c r="M157" s="2308"/>
      <c r="O157" s="2310"/>
    </row>
    <row r="158" spans="1:15" ht="17.25" hidden="1" customHeight="1" x14ac:dyDescent="0.25">
      <c r="A158" s="2315">
        <v>42675</v>
      </c>
      <c r="B158" s="2307">
        <v>85.56</v>
      </c>
      <c r="C158" s="2227">
        <v>11.36</v>
      </c>
      <c r="D158" s="2227">
        <v>103.1</v>
      </c>
      <c r="E158" s="2220">
        <v>3710.62</v>
      </c>
      <c r="F158" s="3869" t="s">
        <v>4090</v>
      </c>
      <c r="G158" s="3870"/>
      <c r="M158" s="2308"/>
      <c r="O158" s="2310"/>
    </row>
    <row r="159" spans="1:15" ht="17.25" hidden="1" customHeight="1" x14ac:dyDescent="0.25">
      <c r="A159" s="2315">
        <v>42705</v>
      </c>
      <c r="B159" s="2307">
        <v>90.38</v>
      </c>
      <c r="C159" s="2227">
        <v>9</v>
      </c>
      <c r="D159" s="2227">
        <v>121.39</v>
      </c>
      <c r="E159" s="2220">
        <v>4384.13</v>
      </c>
      <c r="F159" s="3869" t="s">
        <v>4091</v>
      </c>
      <c r="G159" s="3870"/>
      <c r="M159" s="2308"/>
      <c r="O159" s="2310"/>
    </row>
    <row r="160" spans="1:15" ht="17.25" hidden="1" customHeight="1" x14ac:dyDescent="0.25">
      <c r="A160" s="2315">
        <v>42736</v>
      </c>
      <c r="B160" s="2307">
        <v>103.41</v>
      </c>
      <c r="C160" s="2227">
        <v>8.66</v>
      </c>
      <c r="D160" s="2227">
        <v>121.95</v>
      </c>
      <c r="E160" s="2220">
        <v>4375.96</v>
      </c>
      <c r="F160" s="3869" t="s">
        <v>4092</v>
      </c>
      <c r="G160" s="3870"/>
      <c r="M160" s="2308"/>
      <c r="O160" s="2310"/>
    </row>
    <row r="161" spans="1:15" ht="17.25" hidden="1" customHeight="1" x14ac:dyDescent="0.25">
      <c r="A161" s="2315">
        <v>42767</v>
      </c>
      <c r="B161" s="2307">
        <v>27.85</v>
      </c>
      <c r="C161" s="2227">
        <v>10.119999999999999</v>
      </c>
      <c r="D161" s="2227">
        <v>42.78</v>
      </c>
      <c r="E161" s="2220">
        <v>1527.41</v>
      </c>
      <c r="F161" s="3869" t="s">
        <v>4093</v>
      </c>
      <c r="G161" s="3870"/>
      <c r="M161" s="2308"/>
      <c r="O161" s="2310"/>
    </row>
    <row r="162" spans="1:15" ht="17.25" hidden="1" customHeight="1" x14ac:dyDescent="0.25">
      <c r="A162" s="2315">
        <v>42795</v>
      </c>
      <c r="B162" s="2307">
        <v>97.44</v>
      </c>
      <c r="C162" s="2227">
        <v>18.11</v>
      </c>
      <c r="D162" s="2227">
        <v>124.15</v>
      </c>
      <c r="E162" s="2220">
        <v>4412.17</v>
      </c>
      <c r="F162" s="3869" t="s">
        <v>4094</v>
      </c>
      <c r="G162" s="3870"/>
      <c r="M162" s="2308"/>
      <c r="O162" s="2310"/>
    </row>
    <row r="163" spans="1:15" ht="17.25" hidden="1" customHeight="1" x14ac:dyDescent="0.25">
      <c r="A163" s="2315">
        <v>42826</v>
      </c>
      <c r="B163" s="2307">
        <v>184.65</v>
      </c>
      <c r="C163" s="2227">
        <v>10.43</v>
      </c>
      <c r="D163" s="2227">
        <v>198.43</v>
      </c>
      <c r="E163" s="2220">
        <v>6987.93</v>
      </c>
      <c r="F163" s="3869" t="s">
        <v>4095</v>
      </c>
      <c r="G163" s="3870"/>
      <c r="M163" s="2308"/>
      <c r="O163" s="2310"/>
    </row>
    <row r="164" spans="1:15" ht="17.25" hidden="1" customHeight="1" x14ac:dyDescent="0.25">
      <c r="A164" s="2315">
        <v>42856</v>
      </c>
      <c r="B164" s="2307">
        <v>121.05</v>
      </c>
      <c r="C164" s="2227">
        <v>10.67</v>
      </c>
      <c r="D164" s="2227">
        <v>137.61000000000001</v>
      </c>
      <c r="E164" s="2220">
        <v>4812.5600000000004</v>
      </c>
      <c r="F164" s="3869" t="s">
        <v>4096</v>
      </c>
      <c r="G164" s="3870"/>
      <c r="M164" s="2308"/>
      <c r="O164" s="2310"/>
    </row>
    <row r="165" spans="1:15" ht="17.25" hidden="1" customHeight="1" x14ac:dyDescent="0.25">
      <c r="A165" s="2315">
        <v>42887</v>
      </c>
      <c r="B165" s="2307">
        <v>74.2</v>
      </c>
      <c r="C165" s="2227">
        <v>19.73</v>
      </c>
      <c r="D165" s="2227">
        <v>99.16</v>
      </c>
      <c r="E165" s="2220">
        <v>3460.36</v>
      </c>
      <c r="F165" s="3869" t="s">
        <v>4097</v>
      </c>
      <c r="G165" s="3870"/>
      <c r="M165" s="2308"/>
      <c r="O165" s="2310"/>
    </row>
    <row r="166" spans="1:15" ht="17.25" hidden="1" customHeight="1" x14ac:dyDescent="0.25">
      <c r="A166" s="2315">
        <v>42917</v>
      </c>
      <c r="B166" s="2307">
        <v>51.58</v>
      </c>
      <c r="C166" s="2227">
        <v>3.85</v>
      </c>
      <c r="D166" s="2227">
        <v>59.74</v>
      </c>
      <c r="E166" s="2220">
        <v>2042.27</v>
      </c>
      <c r="F166" s="3869" t="s">
        <v>4098</v>
      </c>
      <c r="G166" s="3870"/>
      <c r="M166" s="2308"/>
      <c r="O166" s="2310"/>
    </row>
    <row r="167" spans="1:15" ht="17.25" hidden="1" customHeight="1" x14ac:dyDescent="0.25">
      <c r="A167" s="2315">
        <v>42948</v>
      </c>
      <c r="B167" s="2307">
        <v>170.71</v>
      </c>
      <c r="C167" s="2227">
        <v>5.64</v>
      </c>
      <c r="D167" s="2227">
        <v>179.28</v>
      </c>
      <c r="E167" s="2220">
        <v>5979.07</v>
      </c>
      <c r="F167" s="3869" t="s">
        <v>4099</v>
      </c>
      <c r="G167" s="3870"/>
      <c r="M167" s="2308"/>
      <c r="O167" s="2310"/>
    </row>
    <row r="168" spans="1:15" ht="17.25" hidden="1" customHeight="1" x14ac:dyDescent="0.25">
      <c r="A168" s="2315">
        <v>42979</v>
      </c>
      <c r="B168" s="2307">
        <v>97.2</v>
      </c>
      <c r="C168" s="2227">
        <v>5.48</v>
      </c>
      <c r="D168" s="2227">
        <v>110.62</v>
      </c>
      <c r="E168" s="2220">
        <v>3708.58</v>
      </c>
      <c r="F168" s="3869" t="s">
        <v>4100</v>
      </c>
      <c r="G168" s="3870"/>
      <c r="M168" s="2308"/>
      <c r="O168" s="2310"/>
    </row>
    <row r="169" spans="1:15" ht="17.25" hidden="1" customHeight="1" x14ac:dyDescent="0.25">
      <c r="A169" s="2315">
        <v>43009</v>
      </c>
      <c r="B169" s="2307">
        <v>54.12</v>
      </c>
      <c r="C169" s="2227">
        <v>6.43</v>
      </c>
      <c r="D169" s="2227">
        <v>68.89</v>
      </c>
      <c r="E169" s="2220">
        <v>2361.08</v>
      </c>
      <c r="F169" s="3869" t="s">
        <v>4101</v>
      </c>
      <c r="G169" s="3870"/>
      <c r="M169" s="2308"/>
      <c r="O169" s="2310"/>
    </row>
    <row r="170" spans="1:15" ht="17.25" hidden="1" customHeight="1" x14ac:dyDescent="0.25">
      <c r="A170" s="2315">
        <v>43040</v>
      </c>
      <c r="B170" s="2307">
        <v>52.82</v>
      </c>
      <c r="C170" s="2227">
        <v>6.38</v>
      </c>
      <c r="D170" s="2227">
        <v>68.400000000000006</v>
      </c>
      <c r="E170" s="2220">
        <v>2345</v>
      </c>
      <c r="F170" s="3869" t="s">
        <v>4102</v>
      </c>
      <c r="G170" s="3870"/>
      <c r="M170" s="2308"/>
      <c r="O170" s="2310"/>
    </row>
    <row r="171" spans="1:15" ht="17.25" hidden="1" customHeight="1" x14ac:dyDescent="0.25">
      <c r="A171" s="2315">
        <v>43070</v>
      </c>
      <c r="B171" s="2307">
        <v>85.12</v>
      </c>
      <c r="C171" s="2227">
        <v>4.24</v>
      </c>
      <c r="D171" s="2227">
        <v>105.67</v>
      </c>
      <c r="E171" s="2220">
        <v>3595.71</v>
      </c>
      <c r="F171" s="3869" t="s">
        <v>4103</v>
      </c>
      <c r="G171" s="3870"/>
      <c r="M171" s="2308"/>
      <c r="O171" s="2310"/>
    </row>
    <row r="172" spans="1:15" ht="17.25" hidden="1" customHeight="1" x14ac:dyDescent="0.25">
      <c r="A172" s="2315">
        <v>43101</v>
      </c>
      <c r="B172" s="2307">
        <v>72.290000000000006</v>
      </c>
      <c r="C172" s="2227">
        <v>1.08</v>
      </c>
      <c r="D172" s="2227">
        <v>88.08</v>
      </c>
      <c r="E172" s="2220">
        <v>2942.7</v>
      </c>
      <c r="F172" s="3869" t="s">
        <v>4104</v>
      </c>
      <c r="G172" s="3870"/>
      <c r="M172" s="2308"/>
      <c r="O172" s="2310"/>
    </row>
    <row r="173" spans="1:15" ht="17.25" hidden="1" customHeight="1" x14ac:dyDescent="0.25">
      <c r="A173" s="2315">
        <v>43132</v>
      </c>
      <c r="B173" s="2307">
        <v>122.15</v>
      </c>
      <c r="C173" s="2227">
        <v>6.6</v>
      </c>
      <c r="D173" s="2227">
        <v>141.04</v>
      </c>
      <c r="E173" s="2220">
        <v>4651.05</v>
      </c>
      <c r="F173" s="3869" t="s">
        <v>4105</v>
      </c>
      <c r="G173" s="3870"/>
      <c r="M173" s="2308"/>
      <c r="O173" s="2310"/>
    </row>
    <row r="174" spans="1:15" ht="17.25" hidden="1" customHeight="1" x14ac:dyDescent="0.25">
      <c r="A174" s="2315">
        <v>43160</v>
      </c>
      <c r="B174" s="2307">
        <v>155.85</v>
      </c>
      <c r="C174" s="2227">
        <v>3.55</v>
      </c>
      <c r="D174" s="2227">
        <v>168.12</v>
      </c>
      <c r="E174" s="2220">
        <v>5619.62</v>
      </c>
      <c r="F174" s="3869" t="s">
        <v>4106</v>
      </c>
      <c r="G174" s="3870"/>
      <c r="M174" s="2308"/>
      <c r="O174" s="2310"/>
    </row>
    <row r="175" spans="1:15" ht="17.25" hidden="1" customHeight="1" x14ac:dyDescent="0.25">
      <c r="A175" s="2315">
        <v>43191</v>
      </c>
      <c r="B175" s="2307">
        <v>105.05</v>
      </c>
      <c r="C175" s="2227">
        <v>4.49</v>
      </c>
      <c r="D175" s="2227">
        <v>117.41</v>
      </c>
      <c r="E175" s="2220">
        <v>4012.87</v>
      </c>
      <c r="F175" s="3869" t="s">
        <v>4107</v>
      </c>
      <c r="G175" s="3870"/>
      <c r="M175" s="2308"/>
      <c r="O175" s="2310"/>
    </row>
    <row r="176" spans="1:15" ht="17.25" hidden="1" customHeight="1" x14ac:dyDescent="0.25">
      <c r="A176" s="2315">
        <v>43221</v>
      </c>
      <c r="B176" s="2307">
        <v>176.65</v>
      </c>
      <c r="C176" s="2227">
        <v>16.84</v>
      </c>
      <c r="D176" s="2227">
        <v>201.57</v>
      </c>
      <c r="E176" s="2220">
        <v>7035.45</v>
      </c>
      <c r="F176" s="3869" t="s">
        <v>4108</v>
      </c>
      <c r="G176" s="3870"/>
      <c r="M176" s="2308"/>
      <c r="O176" s="2310"/>
    </row>
    <row r="177" spans="1:15" ht="17.25" hidden="1" customHeight="1" x14ac:dyDescent="0.25">
      <c r="A177" s="2315">
        <v>43252</v>
      </c>
      <c r="B177" s="2307">
        <v>44.99</v>
      </c>
      <c r="C177" s="2227">
        <v>2.74</v>
      </c>
      <c r="D177" s="2227">
        <v>54.07</v>
      </c>
      <c r="E177" s="2220">
        <v>1873.44</v>
      </c>
      <c r="F177" s="3869" t="s">
        <v>4109</v>
      </c>
      <c r="G177" s="3870"/>
      <c r="M177" s="2308"/>
      <c r="O177" s="2310"/>
    </row>
    <row r="178" spans="1:15" ht="9" hidden="1" customHeight="1" thickBot="1" x14ac:dyDescent="0.3">
      <c r="A178" s="2319"/>
      <c r="B178" s="2320"/>
      <c r="C178" s="2321"/>
      <c r="D178" s="2321"/>
      <c r="E178" s="2321"/>
      <c r="F178" s="3871"/>
      <c r="G178" s="3872"/>
      <c r="M178" s="2308"/>
      <c r="O178" s="2310"/>
    </row>
    <row r="179" spans="1:15" ht="17.25" hidden="1" customHeight="1" thickTop="1" x14ac:dyDescent="0.25">
      <c r="A179" s="2315">
        <v>42552</v>
      </c>
      <c r="B179" s="2307">
        <v>26.16</v>
      </c>
      <c r="C179" s="2227">
        <v>6.72</v>
      </c>
      <c r="D179" s="2227">
        <v>36.159999999999997</v>
      </c>
      <c r="E179" s="2220">
        <v>1286.73</v>
      </c>
      <c r="F179" s="3869" t="s">
        <v>4086</v>
      </c>
      <c r="G179" s="3870"/>
      <c r="M179" s="2308"/>
      <c r="O179" s="2310"/>
    </row>
    <row r="180" spans="1:15" ht="17.25" hidden="1" customHeight="1" x14ac:dyDescent="0.25">
      <c r="A180" s="2315">
        <v>42583</v>
      </c>
      <c r="B180" s="2307">
        <v>50.3</v>
      </c>
      <c r="C180" s="2227">
        <v>6.46</v>
      </c>
      <c r="D180" s="2227">
        <v>64.23</v>
      </c>
      <c r="E180" s="2220">
        <v>2265.6999999999998</v>
      </c>
      <c r="F180" s="3869" t="s">
        <v>4087</v>
      </c>
      <c r="G180" s="3870"/>
      <c r="M180" s="2308"/>
      <c r="O180" s="2310"/>
    </row>
    <row r="181" spans="1:15" ht="15.75" hidden="1" customHeight="1" x14ac:dyDescent="0.25">
      <c r="A181" s="2315">
        <v>42614</v>
      </c>
      <c r="B181" s="2307">
        <v>78.010000000000005</v>
      </c>
      <c r="C181" s="2227">
        <v>7.78</v>
      </c>
      <c r="D181" s="2227">
        <v>90.43</v>
      </c>
      <c r="E181" s="2220">
        <v>3205.96</v>
      </c>
      <c r="F181" s="3869" t="s">
        <v>4088</v>
      </c>
      <c r="G181" s="3870"/>
      <c r="M181" s="2308"/>
      <c r="O181" s="2310"/>
    </row>
    <row r="182" spans="1:15" ht="17.25" hidden="1" customHeight="1" x14ac:dyDescent="0.25">
      <c r="A182" s="2315">
        <v>42644</v>
      </c>
      <c r="B182" s="2307">
        <v>42.3</v>
      </c>
      <c r="C182" s="2227">
        <v>8.91</v>
      </c>
      <c r="D182" s="2227">
        <v>55.29</v>
      </c>
      <c r="E182" s="2220">
        <v>1976.62</v>
      </c>
      <c r="F182" s="3869" t="s">
        <v>4089</v>
      </c>
      <c r="G182" s="3870"/>
      <c r="M182" s="2308"/>
      <c r="O182" s="2310"/>
    </row>
    <row r="183" spans="1:15" ht="17.25" hidden="1" customHeight="1" x14ac:dyDescent="0.25">
      <c r="A183" s="2315">
        <v>42675</v>
      </c>
      <c r="B183" s="2307">
        <v>85.56</v>
      </c>
      <c r="C183" s="2227">
        <v>11.36</v>
      </c>
      <c r="D183" s="2227">
        <v>103.1</v>
      </c>
      <c r="E183" s="2220">
        <v>3710.62</v>
      </c>
      <c r="F183" s="3869" t="s">
        <v>4090</v>
      </c>
      <c r="G183" s="3870"/>
      <c r="M183" s="2308"/>
      <c r="O183" s="2310"/>
    </row>
    <row r="184" spans="1:15" ht="17.25" hidden="1" customHeight="1" x14ac:dyDescent="0.25">
      <c r="A184" s="2315">
        <v>42705</v>
      </c>
      <c r="B184" s="2307">
        <v>90.38</v>
      </c>
      <c r="C184" s="2227">
        <v>9</v>
      </c>
      <c r="D184" s="2227">
        <v>121.39</v>
      </c>
      <c r="E184" s="2220">
        <v>4384.13</v>
      </c>
      <c r="F184" s="3869" t="s">
        <v>4091</v>
      </c>
      <c r="G184" s="3870"/>
      <c r="M184" s="2308"/>
      <c r="O184" s="2310"/>
    </row>
    <row r="185" spans="1:15" ht="17.25" hidden="1" customHeight="1" x14ac:dyDescent="0.25">
      <c r="A185" s="2315">
        <v>42736</v>
      </c>
      <c r="B185" s="2307">
        <v>103.41</v>
      </c>
      <c r="C185" s="2227">
        <v>8.66</v>
      </c>
      <c r="D185" s="2227">
        <v>121.95</v>
      </c>
      <c r="E185" s="2220">
        <v>4375.96</v>
      </c>
      <c r="F185" s="3869" t="s">
        <v>4092</v>
      </c>
      <c r="G185" s="3870"/>
      <c r="M185" s="2308"/>
      <c r="O185" s="2310"/>
    </row>
    <row r="186" spans="1:15" ht="17.25" hidden="1" customHeight="1" x14ac:dyDescent="0.25">
      <c r="A186" s="2315">
        <v>42767</v>
      </c>
      <c r="B186" s="2307">
        <v>27.85</v>
      </c>
      <c r="C186" s="2227">
        <v>10.119999999999999</v>
      </c>
      <c r="D186" s="2227">
        <v>42.78</v>
      </c>
      <c r="E186" s="2220">
        <v>1527.41</v>
      </c>
      <c r="F186" s="3869" t="s">
        <v>4093</v>
      </c>
      <c r="G186" s="3870"/>
      <c r="M186" s="2308"/>
      <c r="O186" s="2310"/>
    </row>
    <row r="187" spans="1:15" ht="17.25" hidden="1" customHeight="1" x14ac:dyDescent="0.25">
      <c r="A187" s="2315">
        <v>42795</v>
      </c>
      <c r="B187" s="2307">
        <v>97.44</v>
      </c>
      <c r="C187" s="2227">
        <v>18.11</v>
      </c>
      <c r="D187" s="2227">
        <v>124.15</v>
      </c>
      <c r="E187" s="2220">
        <v>4412.17</v>
      </c>
      <c r="F187" s="3869" t="s">
        <v>4094</v>
      </c>
      <c r="G187" s="3870"/>
      <c r="M187" s="2308"/>
      <c r="O187" s="2310"/>
    </row>
    <row r="188" spans="1:15" ht="17.25" hidden="1" customHeight="1" x14ac:dyDescent="0.25">
      <c r="A188" s="2315">
        <v>42826</v>
      </c>
      <c r="B188" s="2307">
        <v>184.65</v>
      </c>
      <c r="C188" s="2227">
        <v>10.43</v>
      </c>
      <c r="D188" s="2227">
        <v>198.43</v>
      </c>
      <c r="E188" s="2220">
        <v>6987.93</v>
      </c>
      <c r="F188" s="3869" t="s">
        <v>4095</v>
      </c>
      <c r="G188" s="3870"/>
      <c r="M188" s="2308"/>
      <c r="O188" s="2310"/>
    </row>
    <row r="189" spans="1:15" ht="17.25" hidden="1" customHeight="1" x14ac:dyDescent="0.25">
      <c r="A189" s="2315">
        <v>42856</v>
      </c>
      <c r="B189" s="2307">
        <v>121.05</v>
      </c>
      <c r="C189" s="2227">
        <v>10.67</v>
      </c>
      <c r="D189" s="2227">
        <v>137.61000000000001</v>
      </c>
      <c r="E189" s="2220">
        <v>4812.5600000000004</v>
      </c>
      <c r="F189" s="3869" t="s">
        <v>4096</v>
      </c>
      <c r="G189" s="3870"/>
      <c r="M189" s="2308"/>
      <c r="O189" s="2310"/>
    </row>
    <row r="190" spans="1:15" ht="17.25" hidden="1" customHeight="1" x14ac:dyDescent="0.25">
      <c r="A190" s="2315">
        <v>42887</v>
      </c>
      <c r="B190" s="2307">
        <v>74.2</v>
      </c>
      <c r="C190" s="2227">
        <v>19.73</v>
      </c>
      <c r="D190" s="2227">
        <v>99.16</v>
      </c>
      <c r="E190" s="2220">
        <v>3460.36</v>
      </c>
      <c r="F190" s="3869" t="s">
        <v>4097</v>
      </c>
      <c r="G190" s="3870"/>
      <c r="M190" s="2308"/>
      <c r="O190" s="2310"/>
    </row>
    <row r="191" spans="1:15" ht="17.25" hidden="1" thickTop="1" x14ac:dyDescent="0.25">
      <c r="A191" s="2315">
        <v>42917</v>
      </c>
      <c r="B191" s="2307">
        <v>51.58</v>
      </c>
      <c r="C191" s="2227">
        <v>3.85</v>
      </c>
      <c r="D191" s="2227">
        <v>59.74</v>
      </c>
      <c r="E191" s="2220">
        <v>2042.27</v>
      </c>
      <c r="F191" s="3869" t="s">
        <v>4098</v>
      </c>
      <c r="G191" s="3870"/>
      <c r="M191" s="2308"/>
      <c r="O191" s="2310"/>
    </row>
    <row r="192" spans="1:15" ht="17.25" hidden="1" thickTop="1" x14ac:dyDescent="0.25">
      <c r="A192" s="2315">
        <v>42948</v>
      </c>
      <c r="B192" s="2307">
        <v>170.71</v>
      </c>
      <c r="C192" s="2227">
        <v>5.64</v>
      </c>
      <c r="D192" s="2227">
        <v>179.28</v>
      </c>
      <c r="E192" s="2220">
        <v>5979.07</v>
      </c>
      <c r="F192" s="3869" t="s">
        <v>4099</v>
      </c>
      <c r="G192" s="3870"/>
      <c r="M192" s="2308"/>
      <c r="O192" s="2310"/>
    </row>
    <row r="193" spans="1:15" ht="17.25" hidden="1" thickTop="1" x14ac:dyDescent="0.25">
      <c r="A193" s="2315">
        <v>42979</v>
      </c>
      <c r="B193" s="2307">
        <v>97.2</v>
      </c>
      <c r="C193" s="2227">
        <v>5.48</v>
      </c>
      <c r="D193" s="2227">
        <v>110.62</v>
      </c>
      <c r="E193" s="2220">
        <v>3708.58</v>
      </c>
      <c r="F193" s="3869" t="s">
        <v>4100</v>
      </c>
      <c r="G193" s="3870"/>
      <c r="M193" s="2308"/>
      <c r="O193" s="2310"/>
    </row>
    <row r="194" spans="1:15" ht="17.25" hidden="1" thickTop="1" x14ac:dyDescent="0.25">
      <c r="A194" s="2315">
        <v>43009</v>
      </c>
      <c r="B194" s="2307">
        <v>54.12</v>
      </c>
      <c r="C194" s="2227">
        <v>6.43</v>
      </c>
      <c r="D194" s="2227">
        <v>68.89</v>
      </c>
      <c r="E194" s="2220">
        <v>2361.08</v>
      </c>
      <c r="F194" s="3869" t="s">
        <v>4101</v>
      </c>
      <c r="G194" s="3870"/>
      <c r="M194" s="2308"/>
      <c r="O194" s="2310"/>
    </row>
    <row r="195" spans="1:15" ht="17.25" hidden="1" thickTop="1" x14ac:dyDescent="0.25">
      <c r="A195" s="2315">
        <v>43040</v>
      </c>
      <c r="B195" s="2307">
        <v>52.82</v>
      </c>
      <c r="C195" s="2227">
        <v>6.38</v>
      </c>
      <c r="D195" s="2227">
        <v>68.400000000000006</v>
      </c>
      <c r="E195" s="2220">
        <v>2345</v>
      </c>
      <c r="F195" s="3869" t="s">
        <v>4102</v>
      </c>
      <c r="G195" s="3870"/>
      <c r="M195" s="2308"/>
      <c r="O195" s="2310"/>
    </row>
    <row r="196" spans="1:15" ht="17.25" hidden="1" thickTop="1" x14ac:dyDescent="0.25">
      <c r="A196" s="2315">
        <v>43070</v>
      </c>
      <c r="B196" s="2307">
        <v>85.12</v>
      </c>
      <c r="C196" s="2227">
        <v>4.24</v>
      </c>
      <c r="D196" s="2227">
        <v>105.67</v>
      </c>
      <c r="E196" s="2220">
        <v>3595.71</v>
      </c>
      <c r="F196" s="3869" t="s">
        <v>4103</v>
      </c>
      <c r="G196" s="3870"/>
      <c r="M196" s="2308"/>
      <c r="O196" s="2310"/>
    </row>
    <row r="197" spans="1:15" ht="17.25" hidden="1" thickTop="1" x14ac:dyDescent="0.25">
      <c r="A197" s="2315">
        <v>43101</v>
      </c>
      <c r="B197" s="2307">
        <v>72.290000000000006</v>
      </c>
      <c r="C197" s="2227">
        <v>1.08</v>
      </c>
      <c r="D197" s="2227">
        <v>88.08</v>
      </c>
      <c r="E197" s="2220">
        <v>2942.7</v>
      </c>
      <c r="F197" s="3869" t="s">
        <v>4104</v>
      </c>
      <c r="G197" s="3870"/>
      <c r="M197" s="2308"/>
      <c r="O197" s="2310"/>
    </row>
    <row r="198" spans="1:15" ht="17.25" hidden="1" thickTop="1" x14ac:dyDescent="0.25">
      <c r="A198" s="2315">
        <v>43132</v>
      </c>
      <c r="B198" s="2307">
        <v>122.15</v>
      </c>
      <c r="C198" s="2227">
        <v>6.6</v>
      </c>
      <c r="D198" s="2227">
        <v>141.04</v>
      </c>
      <c r="E198" s="2220">
        <v>4651.05</v>
      </c>
      <c r="F198" s="3869" t="s">
        <v>4105</v>
      </c>
      <c r="G198" s="3870"/>
      <c r="M198" s="2308"/>
      <c r="O198" s="2310"/>
    </row>
    <row r="199" spans="1:15" ht="17.25" hidden="1" thickTop="1" x14ac:dyDescent="0.25">
      <c r="A199" s="2315">
        <v>43160</v>
      </c>
      <c r="B199" s="2307">
        <v>155.85</v>
      </c>
      <c r="C199" s="2227">
        <v>3.55</v>
      </c>
      <c r="D199" s="2227">
        <v>168.12</v>
      </c>
      <c r="E199" s="2220">
        <v>5619.62</v>
      </c>
      <c r="F199" s="3869" t="s">
        <v>4106</v>
      </c>
      <c r="G199" s="3870"/>
      <c r="M199" s="2308"/>
      <c r="O199" s="2310"/>
    </row>
    <row r="200" spans="1:15" ht="17.25" hidden="1" thickTop="1" x14ac:dyDescent="0.25">
      <c r="A200" s="2315">
        <v>43191</v>
      </c>
      <c r="B200" s="2307">
        <v>105.05</v>
      </c>
      <c r="C200" s="2227">
        <v>4.49</v>
      </c>
      <c r="D200" s="2227">
        <v>117.41</v>
      </c>
      <c r="E200" s="2220">
        <v>4012.87</v>
      </c>
      <c r="F200" s="3869" t="s">
        <v>4107</v>
      </c>
      <c r="G200" s="3870"/>
      <c r="M200" s="2308"/>
      <c r="O200" s="2310"/>
    </row>
    <row r="201" spans="1:15" ht="17.25" hidden="1" thickTop="1" x14ac:dyDescent="0.25">
      <c r="A201" s="2315">
        <v>43221</v>
      </c>
      <c r="B201" s="2307">
        <v>176.65</v>
      </c>
      <c r="C201" s="2227">
        <v>16.84</v>
      </c>
      <c r="D201" s="2227">
        <v>201.57</v>
      </c>
      <c r="E201" s="2220">
        <v>7035.45</v>
      </c>
      <c r="F201" s="3869" t="s">
        <v>4108</v>
      </c>
      <c r="G201" s="3870"/>
      <c r="M201" s="2308"/>
      <c r="O201" s="2310"/>
    </row>
    <row r="202" spans="1:15" ht="17.25" hidden="1" thickTop="1" x14ac:dyDescent="0.25">
      <c r="A202" s="2315">
        <v>43252</v>
      </c>
      <c r="B202" s="2307">
        <v>44.99</v>
      </c>
      <c r="C202" s="2227">
        <v>2.74</v>
      </c>
      <c r="D202" s="2227">
        <v>54.07</v>
      </c>
      <c r="E202" s="2220">
        <v>1873.44</v>
      </c>
      <c r="F202" s="3869" t="s">
        <v>4109</v>
      </c>
      <c r="G202" s="3870"/>
      <c r="M202" s="2308"/>
      <c r="O202" s="2310"/>
    </row>
    <row r="203" spans="1:15" ht="17.25" hidden="1" thickTop="1" x14ac:dyDescent="0.25">
      <c r="A203" s="2315">
        <v>43282</v>
      </c>
      <c r="B203" s="2307">
        <v>43.98</v>
      </c>
      <c r="C203" s="2227">
        <v>2.46</v>
      </c>
      <c r="D203" s="2227">
        <v>54.96</v>
      </c>
      <c r="E203" s="2220">
        <v>1902.97</v>
      </c>
      <c r="F203" s="3869" t="s">
        <v>4110</v>
      </c>
      <c r="G203" s="3870"/>
      <c r="M203" s="2308"/>
      <c r="O203" s="2310"/>
    </row>
    <row r="204" spans="1:15" ht="17.25" hidden="1" thickTop="1" x14ac:dyDescent="0.25">
      <c r="A204" s="2315">
        <v>43313</v>
      </c>
      <c r="B204" s="2307">
        <v>42.19</v>
      </c>
      <c r="C204" s="2227">
        <v>2.1</v>
      </c>
      <c r="D204" s="2227">
        <v>51.35</v>
      </c>
      <c r="E204" s="2220">
        <v>1781.03</v>
      </c>
      <c r="F204" s="3869" t="s">
        <v>4111</v>
      </c>
      <c r="G204" s="3870"/>
      <c r="M204" s="2308"/>
      <c r="O204" s="2310"/>
    </row>
    <row r="205" spans="1:15" ht="17.25" hidden="1" thickTop="1" x14ac:dyDescent="0.25">
      <c r="A205" s="2315">
        <v>43344</v>
      </c>
      <c r="B205" s="2307">
        <v>40.659999999999997</v>
      </c>
      <c r="C205" s="2227">
        <v>4.5</v>
      </c>
      <c r="D205" s="2227">
        <v>51.61</v>
      </c>
      <c r="E205" s="2220">
        <v>1781.98</v>
      </c>
      <c r="F205" s="3869" t="s">
        <v>4112</v>
      </c>
      <c r="G205" s="3870"/>
      <c r="M205" s="2308"/>
      <c r="O205" s="2310"/>
    </row>
    <row r="206" spans="1:15" ht="17.25" hidden="1" thickTop="1" x14ac:dyDescent="0.25">
      <c r="A206" s="2315">
        <v>43374</v>
      </c>
      <c r="B206" s="2307">
        <v>33.909999999999997</v>
      </c>
      <c r="C206" s="2227">
        <v>6.27</v>
      </c>
      <c r="D206" s="2227">
        <v>47.23</v>
      </c>
      <c r="E206" s="2220">
        <v>1640.59</v>
      </c>
      <c r="F206" s="3869" t="s">
        <v>4113</v>
      </c>
      <c r="G206" s="3870"/>
      <c r="M206" s="2308"/>
      <c r="O206" s="2310"/>
    </row>
    <row r="207" spans="1:15" ht="17.25" hidden="1" thickTop="1" x14ac:dyDescent="0.25">
      <c r="A207" s="2315">
        <v>43405</v>
      </c>
      <c r="B207" s="2307">
        <v>40.18</v>
      </c>
      <c r="C207" s="2227">
        <v>2.09</v>
      </c>
      <c r="D207" s="2227">
        <v>52.58</v>
      </c>
      <c r="E207" s="2220">
        <v>1828.88</v>
      </c>
      <c r="F207" s="3869" t="s">
        <v>4114</v>
      </c>
      <c r="G207" s="3870"/>
      <c r="M207" s="2308"/>
      <c r="O207" s="2310"/>
    </row>
    <row r="208" spans="1:15" ht="17.25" hidden="1" thickTop="1" x14ac:dyDescent="0.25">
      <c r="A208" s="2315">
        <v>43435</v>
      </c>
      <c r="B208" s="2307">
        <v>41.61</v>
      </c>
      <c r="C208" s="2227">
        <v>1.93</v>
      </c>
      <c r="D208" s="2227">
        <v>55.73</v>
      </c>
      <c r="E208" s="2220">
        <v>1925.79</v>
      </c>
      <c r="F208" s="3869" t="s">
        <v>4115</v>
      </c>
      <c r="G208" s="3870"/>
      <c r="M208" s="2308"/>
      <c r="O208" s="2310"/>
    </row>
    <row r="209" spans="1:16" ht="17.25" hidden="1" thickTop="1" x14ac:dyDescent="0.25">
      <c r="A209" s="2315">
        <v>43466</v>
      </c>
      <c r="B209" s="2307">
        <v>38.33</v>
      </c>
      <c r="C209" s="2227">
        <v>2.76</v>
      </c>
      <c r="D209" s="2227">
        <v>51.1</v>
      </c>
      <c r="E209" s="2220">
        <v>1760.4</v>
      </c>
      <c r="F209" s="3869" t="s">
        <v>4116</v>
      </c>
      <c r="G209" s="3870"/>
      <c r="M209" s="2308"/>
      <c r="O209" s="2310"/>
      <c r="P209" s="2311"/>
    </row>
    <row r="210" spans="1:16" ht="17.25" hidden="1" thickTop="1" x14ac:dyDescent="0.25">
      <c r="A210" s="2315">
        <v>43497</v>
      </c>
      <c r="B210" s="2307">
        <v>29.27</v>
      </c>
      <c r="C210" s="2227">
        <v>10.95</v>
      </c>
      <c r="D210" s="2227">
        <v>46.39</v>
      </c>
      <c r="E210" s="2220">
        <v>1599.61</v>
      </c>
      <c r="F210" s="3869" t="s">
        <v>4117</v>
      </c>
      <c r="G210" s="3870"/>
      <c r="M210" s="2308"/>
      <c r="N210" s="2308"/>
    </row>
    <row r="211" spans="1:16" ht="17.25" thickTop="1" x14ac:dyDescent="0.25">
      <c r="A211" s="2315">
        <v>43525</v>
      </c>
      <c r="B211" s="2307">
        <v>19.47</v>
      </c>
      <c r="C211" s="2227">
        <v>7.5</v>
      </c>
      <c r="D211" s="2227">
        <v>34.35</v>
      </c>
      <c r="E211" s="2220">
        <v>1196.19</v>
      </c>
      <c r="F211" s="3869" t="s">
        <v>4118</v>
      </c>
      <c r="G211" s="3870"/>
      <c r="M211" s="2308"/>
    </row>
    <row r="212" spans="1:16" ht="16.5" x14ac:dyDescent="0.25">
      <c r="A212" s="2315">
        <v>43556</v>
      </c>
      <c r="B212" s="2307">
        <v>19.61</v>
      </c>
      <c r="C212" s="2227">
        <v>1.63</v>
      </c>
      <c r="D212" s="2227">
        <v>31.46</v>
      </c>
      <c r="E212" s="2220">
        <v>1105.1099999999999</v>
      </c>
      <c r="F212" s="3869" t="s">
        <v>4119</v>
      </c>
      <c r="G212" s="3870"/>
    </row>
    <row r="213" spans="1:16" ht="16.5" x14ac:dyDescent="0.25">
      <c r="A213" s="2315">
        <v>43586</v>
      </c>
      <c r="B213" s="2307">
        <v>22.46</v>
      </c>
      <c r="C213" s="2227">
        <v>202.75</v>
      </c>
      <c r="D213" s="2227">
        <v>237.92</v>
      </c>
      <c r="E213" s="2220">
        <v>8457.9</v>
      </c>
      <c r="F213" s="3869" t="s">
        <v>4120</v>
      </c>
      <c r="G213" s="3870"/>
    </row>
    <row r="214" spans="1:16" ht="16.5" x14ac:dyDescent="0.25">
      <c r="A214" s="2315">
        <v>43617</v>
      </c>
      <c r="B214" s="2307">
        <v>22.63</v>
      </c>
      <c r="C214" s="2227">
        <v>1.58</v>
      </c>
      <c r="D214" s="2227">
        <v>31.53</v>
      </c>
      <c r="E214" s="2220">
        <v>1121.2326229999999</v>
      </c>
      <c r="F214" s="3869" t="s">
        <v>4121</v>
      </c>
      <c r="G214" s="3870"/>
    </row>
    <row r="215" spans="1:16" ht="16.5" x14ac:dyDescent="0.25">
      <c r="A215" s="2315">
        <v>43647</v>
      </c>
      <c r="B215" s="2307">
        <v>55.946874080000001</v>
      </c>
      <c r="C215" s="2227">
        <v>137.66948097</v>
      </c>
      <c r="D215" s="2227">
        <v>202.67218257348588</v>
      </c>
      <c r="E215" s="2220">
        <v>7313.11</v>
      </c>
      <c r="F215" s="3869" t="s">
        <v>4122</v>
      </c>
      <c r="G215" s="3870"/>
    </row>
    <row r="216" spans="1:16" ht="16.5" x14ac:dyDescent="0.25">
      <c r="A216" s="2315">
        <v>43678</v>
      </c>
      <c r="B216" s="2307">
        <v>44.98</v>
      </c>
      <c r="C216" s="2227">
        <v>2.4900000000000002</v>
      </c>
      <c r="D216" s="2227">
        <v>58.713999999999999</v>
      </c>
      <c r="E216" s="2220">
        <v>2110.56</v>
      </c>
      <c r="F216" s="3869" t="s">
        <v>4123</v>
      </c>
      <c r="G216" s="3870"/>
    </row>
    <row r="217" spans="1:16" ht="16.5" x14ac:dyDescent="0.25">
      <c r="A217" s="2315">
        <v>43709</v>
      </c>
      <c r="B217" s="2307">
        <v>55.97</v>
      </c>
      <c r="C217" s="2227">
        <v>3.19</v>
      </c>
      <c r="D217" s="2227">
        <v>65.3</v>
      </c>
      <c r="E217" s="2220">
        <v>2370.0500000000002</v>
      </c>
      <c r="F217" s="3869" t="s">
        <v>4124</v>
      </c>
      <c r="G217" s="3870"/>
    </row>
    <row r="218" spans="1:16" ht="16.5" x14ac:dyDescent="0.25">
      <c r="A218" s="2315">
        <v>43739</v>
      </c>
      <c r="B218" s="2307">
        <v>28.74</v>
      </c>
      <c r="C218" s="2227">
        <v>2.54</v>
      </c>
      <c r="D218" s="2227">
        <v>39.340000000000003</v>
      </c>
      <c r="E218" s="2220">
        <v>1434.05</v>
      </c>
      <c r="F218" s="3869" t="s">
        <v>4125</v>
      </c>
      <c r="G218" s="3870"/>
    </row>
    <row r="219" spans="1:16" ht="16.5" x14ac:dyDescent="0.25">
      <c r="A219" s="2315">
        <v>43770</v>
      </c>
      <c r="B219" s="2307">
        <v>34.598112699999994</v>
      </c>
      <c r="C219" s="2227">
        <v>7.9434623839885505</v>
      </c>
      <c r="D219" s="2227">
        <v>42.541575083988548</v>
      </c>
      <c r="E219" s="2220">
        <v>1556.91</v>
      </c>
      <c r="F219" s="3869" t="s">
        <v>4126</v>
      </c>
      <c r="G219" s="3870"/>
    </row>
    <row r="220" spans="1:16" ht="16.5" x14ac:dyDescent="0.25">
      <c r="A220" s="2315">
        <v>43800</v>
      </c>
      <c r="B220" s="2307">
        <v>36.317514300000006</v>
      </c>
      <c r="C220" s="2227">
        <v>1.3479330199999999</v>
      </c>
      <c r="D220" s="2227">
        <v>47.383884382333058</v>
      </c>
      <c r="E220" s="2220">
        <v>1736.05</v>
      </c>
      <c r="F220" s="3869" t="s">
        <v>4127</v>
      </c>
      <c r="G220" s="3870"/>
    </row>
    <row r="221" spans="1:16" ht="16.5" x14ac:dyDescent="0.25">
      <c r="A221" s="2315">
        <v>43831</v>
      </c>
      <c r="B221" s="2307">
        <v>39.72</v>
      </c>
      <c r="C221" s="2227">
        <v>2.4300000000000002</v>
      </c>
      <c r="D221" s="2227">
        <v>57.52</v>
      </c>
      <c r="E221" s="2220">
        <v>2108.19</v>
      </c>
      <c r="F221" s="3869" t="s">
        <v>4128</v>
      </c>
      <c r="G221" s="3870"/>
    </row>
    <row r="222" spans="1:16" ht="16.5" x14ac:dyDescent="0.25">
      <c r="A222" s="2315">
        <v>43862</v>
      </c>
      <c r="B222" s="2307">
        <v>55.02</v>
      </c>
      <c r="C222" s="2227">
        <v>2.33</v>
      </c>
      <c r="D222" s="2227">
        <v>64.23</v>
      </c>
      <c r="E222" s="2220">
        <v>2406.65</v>
      </c>
      <c r="F222" s="3869" t="s">
        <v>4129</v>
      </c>
      <c r="G222" s="3870"/>
    </row>
    <row r="223" spans="1:16" ht="16.5" x14ac:dyDescent="0.25">
      <c r="A223" s="2315">
        <v>43891</v>
      </c>
      <c r="B223" s="2307">
        <v>32.83</v>
      </c>
      <c r="C223" s="2227">
        <v>1.18</v>
      </c>
      <c r="D223" s="2227">
        <v>42.51</v>
      </c>
      <c r="E223" s="2220">
        <v>1620.33</v>
      </c>
      <c r="F223" s="3869" t="s">
        <v>4130</v>
      </c>
      <c r="G223" s="3870"/>
    </row>
    <row r="224" spans="1:16" ht="16.5" x14ac:dyDescent="0.25">
      <c r="A224" s="2315">
        <v>43922</v>
      </c>
      <c r="B224" s="2307">
        <v>19.77</v>
      </c>
      <c r="C224" s="2227">
        <v>5.9</v>
      </c>
      <c r="D224" s="2227">
        <v>32.94</v>
      </c>
      <c r="E224" s="2220">
        <v>1318.44</v>
      </c>
      <c r="F224" s="3869" t="s">
        <v>4131</v>
      </c>
      <c r="G224" s="3870"/>
    </row>
    <row r="225" spans="1:7" ht="16.5" x14ac:dyDescent="0.25">
      <c r="A225" s="2315">
        <v>43952</v>
      </c>
      <c r="B225" s="2307">
        <v>7.99</v>
      </c>
      <c r="C225" s="2227">
        <v>67.2</v>
      </c>
      <c r="D225" s="2227">
        <v>77.3</v>
      </c>
      <c r="E225" s="2220">
        <v>3112.19</v>
      </c>
      <c r="F225" s="3869" t="s">
        <v>4132</v>
      </c>
      <c r="G225" s="3870"/>
    </row>
    <row r="226" spans="1:7" ht="16.5" x14ac:dyDescent="0.25">
      <c r="A226" s="2315">
        <v>43983</v>
      </c>
      <c r="B226" s="2307">
        <v>13.37</v>
      </c>
      <c r="C226" s="2227">
        <v>1.8</v>
      </c>
      <c r="D226" s="2227">
        <v>18.440000000000001</v>
      </c>
      <c r="E226" s="2220">
        <v>742.63</v>
      </c>
      <c r="F226" s="3869" t="s">
        <v>4133</v>
      </c>
      <c r="G226" s="3870"/>
    </row>
    <row r="227" spans="1:7" ht="16.5" x14ac:dyDescent="0.25">
      <c r="A227" s="2315">
        <v>44013</v>
      </c>
      <c r="B227" s="2307">
        <v>8.9499999999999993</v>
      </c>
      <c r="C227" s="2227">
        <v>1.78</v>
      </c>
      <c r="D227" s="2227">
        <v>14.06</v>
      </c>
      <c r="E227" s="2220">
        <v>566.14</v>
      </c>
      <c r="F227" s="3869" t="s">
        <v>4134</v>
      </c>
      <c r="G227" s="3870"/>
    </row>
    <row r="228" spans="1:7" ht="16.5" x14ac:dyDescent="0.25">
      <c r="A228" s="2315">
        <v>44044</v>
      </c>
      <c r="B228" s="2307">
        <v>17.43</v>
      </c>
      <c r="C228" s="2227">
        <v>1.27</v>
      </c>
      <c r="D228" s="2227">
        <v>21.76</v>
      </c>
      <c r="E228" s="2220">
        <v>866.72</v>
      </c>
      <c r="F228" s="3869" t="s">
        <v>4135</v>
      </c>
      <c r="G228" s="3870"/>
    </row>
    <row r="229" spans="1:7" ht="16.5" x14ac:dyDescent="0.25">
      <c r="A229" s="2315">
        <v>44075</v>
      </c>
      <c r="B229" s="2307">
        <v>10.78</v>
      </c>
      <c r="C229" s="2227">
        <v>6.33</v>
      </c>
      <c r="D229" s="2227">
        <v>20.34</v>
      </c>
      <c r="E229" s="2220">
        <v>810.35</v>
      </c>
      <c r="F229" s="3869" t="s">
        <v>4136</v>
      </c>
      <c r="G229" s="3870"/>
    </row>
    <row r="230" spans="1:7" ht="16.5" x14ac:dyDescent="0.25">
      <c r="A230" s="2315">
        <v>44105</v>
      </c>
      <c r="B230" s="2307">
        <v>13.19</v>
      </c>
      <c r="C230" s="2227">
        <v>1.86</v>
      </c>
      <c r="D230" s="2227">
        <v>19.02</v>
      </c>
      <c r="E230" s="2220">
        <v>761.8</v>
      </c>
      <c r="F230" s="3869" t="s">
        <v>4137</v>
      </c>
      <c r="G230" s="3870"/>
    </row>
    <row r="231" spans="1:7" ht="16.5" x14ac:dyDescent="0.25">
      <c r="A231" s="2315">
        <v>44136</v>
      </c>
      <c r="B231" s="2307">
        <v>15.88</v>
      </c>
      <c r="C231" s="2227">
        <v>2.2400000000000002</v>
      </c>
      <c r="D231" s="2227">
        <v>21.12</v>
      </c>
      <c r="E231" s="2220">
        <v>848.25</v>
      </c>
      <c r="F231" s="3869" t="s">
        <v>4138</v>
      </c>
      <c r="G231" s="3870"/>
    </row>
    <row r="232" spans="1:7" ht="16.5" x14ac:dyDescent="0.25">
      <c r="A232" s="2315">
        <v>44166</v>
      </c>
      <c r="B232" s="2307">
        <v>42.410464060000002</v>
      </c>
      <c r="C232" s="2227">
        <v>1.68349628</v>
      </c>
      <c r="D232" s="2227">
        <v>48.768692449974566</v>
      </c>
      <c r="E232" s="2220">
        <v>1942.59</v>
      </c>
      <c r="F232" s="3869" t="s">
        <v>4139</v>
      </c>
      <c r="G232" s="3870"/>
    </row>
    <row r="233" spans="1:7" ht="16.5" x14ac:dyDescent="0.25">
      <c r="A233" s="2315">
        <v>44197</v>
      </c>
      <c r="B233" s="2307">
        <v>13.77</v>
      </c>
      <c r="C233" s="2227">
        <v>3.58</v>
      </c>
      <c r="D233" s="2227">
        <v>20.47</v>
      </c>
      <c r="E233" s="2220">
        <v>811.64</v>
      </c>
      <c r="F233" s="3869" t="s">
        <v>4140</v>
      </c>
      <c r="G233" s="3870"/>
    </row>
    <row r="234" spans="1:7" ht="16.5" x14ac:dyDescent="0.25">
      <c r="A234" s="2315">
        <v>44228</v>
      </c>
      <c r="B234" s="2307">
        <v>10.5</v>
      </c>
      <c r="C234" s="2227">
        <v>1.7</v>
      </c>
      <c r="D234" s="2227">
        <v>15.45</v>
      </c>
      <c r="E234" s="2220">
        <v>618.22</v>
      </c>
      <c r="F234" s="3869" t="s">
        <v>4141</v>
      </c>
      <c r="G234" s="3870"/>
    </row>
    <row r="235" spans="1:7" s="650" customFormat="1" ht="18" customHeight="1" thickBot="1" x14ac:dyDescent="0.3">
      <c r="A235" s="2319">
        <v>44256</v>
      </c>
      <c r="B235" s="2320">
        <v>9.0459417700000007</v>
      </c>
      <c r="C235" s="2321">
        <v>0.91555689000000018</v>
      </c>
      <c r="D235" s="2321">
        <v>11.68</v>
      </c>
      <c r="E235" s="2322">
        <v>471.8</v>
      </c>
      <c r="F235" s="3871" t="s">
        <v>4142</v>
      </c>
      <c r="G235" s="3872"/>
    </row>
    <row r="236" spans="1:7" s="650" customFormat="1" ht="18" customHeight="1" thickTop="1" x14ac:dyDescent="0.25">
      <c r="A236" s="652" t="s">
        <v>4143</v>
      </c>
      <c r="B236" s="2323"/>
      <c r="C236" s="2323"/>
      <c r="D236" s="2323"/>
      <c r="E236" s="2323"/>
      <c r="F236" s="619"/>
    </row>
    <row r="237" spans="1:7" s="650" customFormat="1" ht="18" customHeight="1" x14ac:dyDescent="0.25">
      <c r="A237" s="652" t="s">
        <v>4144</v>
      </c>
      <c r="B237" s="2323"/>
      <c r="C237" s="2323"/>
      <c r="D237" s="2323"/>
      <c r="E237" s="2323"/>
      <c r="F237" s="619"/>
    </row>
    <row r="238" spans="1:7" s="650" customFormat="1" ht="18" customHeight="1" x14ac:dyDescent="0.25">
      <c r="A238" s="650" t="s">
        <v>574</v>
      </c>
      <c r="B238" s="2323"/>
      <c r="C238" s="2323"/>
      <c r="D238" s="2323"/>
      <c r="E238" s="2323"/>
      <c r="F238" s="619"/>
    </row>
    <row r="239" spans="1:7" s="711" customFormat="1" ht="17.25" customHeight="1" x14ac:dyDescent="0.25">
      <c r="A239" s="2324" t="s">
        <v>3387</v>
      </c>
      <c r="B239" s="2323"/>
      <c r="C239" s="2323"/>
      <c r="D239" s="2323"/>
      <c r="E239" s="2323"/>
      <c r="F239" s="619"/>
      <c r="G239" s="650"/>
    </row>
    <row r="240" spans="1:7" x14ac:dyDescent="0.25">
      <c r="A240" s="718"/>
      <c r="C240" s="2325"/>
      <c r="D240" s="2326"/>
      <c r="G240" s="711"/>
    </row>
    <row r="241" spans="1:7" ht="15" customHeight="1" x14ac:dyDescent="0.25">
      <c r="A241" s="431"/>
      <c r="B241" s="2308"/>
      <c r="C241" s="2308"/>
      <c r="D241" s="2327"/>
      <c r="F241" s="2325"/>
    </row>
    <row r="242" spans="1:7" s="711" customFormat="1" ht="17.25" customHeight="1" x14ac:dyDescent="0.25">
      <c r="A242" s="2328"/>
      <c r="B242" s="718"/>
      <c r="C242" s="718"/>
      <c r="D242" s="718"/>
      <c r="E242" s="718"/>
      <c r="F242" s="718"/>
      <c r="G242" s="2289"/>
    </row>
    <row r="243" spans="1:7" s="711" customFormat="1" ht="17.25" customHeight="1" x14ac:dyDescent="0.25">
      <c r="A243" s="2329"/>
      <c r="C243" s="721"/>
      <c r="D243" s="2330"/>
    </row>
    <row r="244" spans="1:7" s="711" customFormat="1" x14ac:dyDescent="0.25">
      <c r="A244" s="2329"/>
      <c r="C244" s="721"/>
      <c r="D244" s="2330"/>
    </row>
    <row r="245" spans="1:7" x14ac:dyDescent="0.25">
      <c r="A245" s="2329"/>
      <c r="B245" s="711"/>
      <c r="C245" s="721"/>
      <c r="D245" s="2330"/>
      <c r="E245" s="711"/>
      <c r="F245" s="711"/>
      <c r="G245" s="711"/>
    </row>
    <row r="247" spans="1:7" x14ac:dyDescent="0.25">
      <c r="A247" s="717"/>
    </row>
    <row r="250" spans="1:7" x14ac:dyDescent="0.25">
      <c r="F250" s="718" t="s">
        <v>3263</v>
      </c>
    </row>
    <row r="263" spans="1:4" x14ac:dyDescent="0.25">
      <c r="A263" s="718"/>
      <c r="D263" s="2331"/>
    </row>
  </sheetData>
  <mergeCells count="232">
    <mergeCell ref="F232:G232"/>
    <mergeCell ref="F233:G233"/>
    <mergeCell ref="F234:G234"/>
    <mergeCell ref="F235:G235"/>
    <mergeCell ref="F226:G226"/>
    <mergeCell ref="F227:G227"/>
    <mergeCell ref="F228:G228"/>
    <mergeCell ref="F229:G229"/>
    <mergeCell ref="F230:G230"/>
    <mergeCell ref="F231:G231"/>
    <mergeCell ref="F220:G220"/>
    <mergeCell ref="F221:G221"/>
    <mergeCell ref="F222:G222"/>
    <mergeCell ref="F223:G223"/>
    <mergeCell ref="F224:G224"/>
    <mergeCell ref="F225:G225"/>
    <mergeCell ref="F214:G214"/>
    <mergeCell ref="F215:G215"/>
    <mergeCell ref="F216:G216"/>
    <mergeCell ref="F217:G217"/>
    <mergeCell ref="F218:G218"/>
    <mergeCell ref="F219:G219"/>
    <mergeCell ref="F208:G208"/>
    <mergeCell ref="F209:G209"/>
    <mergeCell ref="F210:G210"/>
    <mergeCell ref="F211:G211"/>
    <mergeCell ref="F212:G212"/>
    <mergeCell ref="F213:G213"/>
    <mergeCell ref="F202:G202"/>
    <mergeCell ref="F203:G203"/>
    <mergeCell ref="F204:G204"/>
    <mergeCell ref="F205:G205"/>
    <mergeCell ref="F206:G206"/>
    <mergeCell ref="F207:G207"/>
    <mergeCell ref="F196:G196"/>
    <mergeCell ref="F197:G197"/>
    <mergeCell ref="F198:G198"/>
    <mergeCell ref="F199:G199"/>
    <mergeCell ref="F200:G200"/>
    <mergeCell ref="F201:G201"/>
    <mergeCell ref="F190:G190"/>
    <mergeCell ref="F191:G191"/>
    <mergeCell ref="F192:G192"/>
    <mergeCell ref="F193:G193"/>
    <mergeCell ref="F194:G194"/>
    <mergeCell ref="F195:G195"/>
    <mergeCell ref="F184:G184"/>
    <mergeCell ref="F185:G185"/>
    <mergeCell ref="F186:G186"/>
    <mergeCell ref="F187:G187"/>
    <mergeCell ref="F188:G188"/>
    <mergeCell ref="F189:G189"/>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1:G21"/>
    <mergeCell ref="F22:G22"/>
    <mergeCell ref="F23:G23"/>
    <mergeCell ref="F24:G24"/>
    <mergeCell ref="F25:G25"/>
    <mergeCell ref="F27:G27"/>
    <mergeCell ref="F18:G18"/>
    <mergeCell ref="F19:G19"/>
    <mergeCell ref="F20:G20"/>
    <mergeCell ref="F9:G9"/>
    <mergeCell ref="F10:G10"/>
    <mergeCell ref="F11:G11"/>
    <mergeCell ref="F12:G12"/>
    <mergeCell ref="F13:G13"/>
    <mergeCell ref="F14:G14"/>
    <mergeCell ref="D3:E3"/>
    <mergeCell ref="F3:G3"/>
    <mergeCell ref="F4:G4"/>
    <mergeCell ref="F5:G5"/>
    <mergeCell ref="F6:G6"/>
    <mergeCell ref="F7:G7"/>
    <mergeCell ref="F15:G15"/>
    <mergeCell ref="F16:G16"/>
    <mergeCell ref="F17:G17"/>
  </mergeCells>
  <printOptions horizontalCentered="1"/>
  <pageMargins left="0.75" right="0.75" top="0.75" bottom="0.75" header="0.31496062992126" footer="0"/>
  <pageSetup paperSize="9" scale="7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E4B9E-5F82-45EB-B1DF-8F495864BFFC}">
  <sheetPr>
    <pageSetUpPr fitToPage="1"/>
  </sheetPr>
  <dimension ref="A1:L74"/>
  <sheetViews>
    <sheetView zoomScaleNormal="100" zoomScaleSheetLayoutView="100" workbookViewId="0">
      <pane xSplit="1" ySplit="6" topLeftCell="B7" activePane="bottomRight" state="frozen"/>
      <selection activeCell="Q16" sqref="Q16"/>
      <selection pane="topRight" activeCell="Q16" sqref="Q16"/>
      <selection pane="bottomLeft" activeCell="Q16" sqref="Q16"/>
      <selection pane="bottomRight"/>
    </sheetView>
  </sheetViews>
  <sheetFormatPr defaultColWidth="9.140625" defaultRowHeight="15.75" x14ac:dyDescent="0.3"/>
  <cols>
    <col min="1" max="1" width="12.28515625" style="241" customWidth="1"/>
    <col min="2" max="2" width="14.28515625" style="241" customWidth="1"/>
    <col min="3" max="3" width="11.28515625" style="241" customWidth="1"/>
    <col min="4" max="5" width="16.42578125" style="241" customWidth="1"/>
    <col min="6" max="6" width="9.28515625" style="241" customWidth="1"/>
    <col min="7" max="7" width="20.42578125" style="241" bestFit="1" customWidth="1"/>
    <col min="8" max="8" width="16.28515625" style="241" bestFit="1" customWidth="1"/>
    <col min="9" max="9" width="15.42578125" style="241" customWidth="1"/>
    <col min="10" max="10" width="20.28515625" style="241" customWidth="1"/>
    <col min="11" max="12" width="12.7109375" style="241" customWidth="1"/>
    <col min="13" max="13" width="3.7109375" style="241" customWidth="1"/>
    <col min="14" max="16384" width="9.140625" style="241"/>
  </cols>
  <sheetData>
    <row r="1" spans="1:12" s="193" customFormat="1" ht="23.25" customHeight="1" x14ac:dyDescent="0.3">
      <c r="A1" s="152" t="s">
        <v>3504</v>
      </c>
      <c r="B1" s="192"/>
      <c r="C1" s="192"/>
      <c r="D1" s="192"/>
      <c r="E1" s="192"/>
      <c r="F1" s="192"/>
    </row>
    <row r="2" spans="1:12" s="193" customFormat="1" ht="13.5" customHeight="1" thickBot="1" x14ac:dyDescent="0.35">
      <c r="A2" s="152"/>
      <c r="B2" s="192"/>
      <c r="C2" s="192"/>
      <c r="D2" s="192"/>
      <c r="E2" s="192"/>
      <c r="F2" s="192"/>
      <c r="L2" s="194"/>
    </row>
    <row r="3" spans="1:12" s="74" customFormat="1" ht="24" customHeight="1" thickTop="1" thickBot="1" x14ac:dyDescent="0.35">
      <c r="A3" s="3644" t="s">
        <v>22</v>
      </c>
      <c r="B3" s="3647" t="s">
        <v>246</v>
      </c>
      <c r="C3" s="3647"/>
      <c r="D3" s="3647"/>
      <c r="E3" s="3647"/>
      <c r="F3" s="3647"/>
      <c r="G3" s="3647"/>
      <c r="H3" s="3647"/>
      <c r="I3" s="3647"/>
      <c r="J3" s="3647"/>
      <c r="K3" s="3647"/>
      <c r="L3" s="3638"/>
    </row>
    <row r="4" spans="1:12" s="74" customFormat="1" ht="17.25" thickBot="1" x14ac:dyDescent="0.35">
      <c r="A4" s="3645"/>
      <c r="B4" s="3648" t="s">
        <v>247</v>
      </c>
      <c r="C4" s="3650" t="s">
        <v>248</v>
      </c>
      <c r="D4" s="3650"/>
      <c r="E4" s="3650"/>
      <c r="F4" s="3650"/>
      <c r="G4" s="3650"/>
      <c r="H4" s="3650"/>
      <c r="I4" s="3650"/>
      <c r="J4" s="3650"/>
      <c r="K4" s="3651" t="s">
        <v>249</v>
      </c>
      <c r="L4" s="3652"/>
    </row>
    <row r="5" spans="1:12" s="74" customFormat="1" ht="25.5" customHeight="1" thickBot="1" x14ac:dyDescent="0.35">
      <c r="A5" s="3645"/>
      <c r="B5" s="3649"/>
      <c r="C5" s="3653" t="s">
        <v>250</v>
      </c>
      <c r="D5" s="3654"/>
      <c r="E5" s="3655"/>
      <c r="F5" s="3656" t="s">
        <v>251</v>
      </c>
      <c r="G5" s="3657"/>
      <c r="H5" s="3658"/>
      <c r="I5" s="3659" t="s">
        <v>252</v>
      </c>
      <c r="J5" s="3661" t="s">
        <v>253</v>
      </c>
      <c r="K5" s="3661" t="s">
        <v>254</v>
      </c>
      <c r="L5" s="3639" t="s">
        <v>255</v>
      </c>
    </row>
    <row r="6" spans="1:12" s="74" customFormat="1" ht="45.75" customHeight="1" thickBot="1" x14ac:dyDescent="0.35">
      <c r="A6" s="3646"/>
      <c r="B6" s="195"/>
      <c r="C6" s="196" t="s">
        <v>247</v>
      </c>
      <c r="D6" s="197" t="s">
        <v>256</v>
      </c>
      <c r="E6" s="198" t="s">
        <v>257</v>
      </c>
      <c r="F6" s="199" t="s">
        <v>247</v>
      </c>
      <c r="G6" s="200" t="s">
        <v>258</v>
      </c>
      <c r="H6" s="198" t="s">
        <v>259</v>
      </c>
      <c r="I6" s="3660"/>
      <c r="J6" s="3662"/>
      <c r="K6" s="3662"/>
      <c r="L6" s="3640"/>
    </row>
    <row r="7" spans="1:12" s="205" customFormat="1" ht="16.5" hidden="1" x14ac:dyDescent="0.3">
      <c r="A7" s="201">
        <v>2013</v>
      </c>
      <c r="B7" s="202">
        <v>372397</v>
      </c>
      <c r="C7" s="203">
        <v>330896</v>
      </c>
      <c r="D7" s="203">
        <v>276507</v>
      </c>
      <c r="E7" s="203">
        <v>54388</v>
      </c>
      <c r="F7" s="203">
        <v>77618</v>
      </c>
      <c r="G7" s="203">
        <v>50111.245028985504</v>
      </c>
      <c r="H7" s="203">
        <v>27507</v>
      </c>
      <c r="I7" s="203">
        <v>4429</v>
      </c>
      <c r="J7" s="203">
        <v>8367</v>
      </c>
      <c r="K7" s="203">
        <v>180305</v>
      </c>
      <c r="L7" s="204">
        <v>229219</v>
      </c>
    </row>
    <row r="8" spans="1:12" s="205" customFormat="1" ht="16.5" hidden="1" x14ac:dyDescent="0.3">
      <c r="A8" s="206">
        <v>2014</v>
      </c>
      <c r="B8" s="207">
        <v>392062</v>
      </c>
      <c r="C8" s="208">
        <v>350457</v>
      </c>
      <c r="D8" s="208">
        <v>292343</v>
      </c>
      <c r="E8" s="208">
        <v>58114</v>
      </c>
      <c r="F8" s="208">
        <v>73989</v>
      </c>
      <c r="G8" s="208">
        <v>47016.002028985509</v>
      </c>
      <c r="H8" s="208">
        <v>26973.047999999999</v>
      </c>
      <c r="I8" s="208">
        <v>3152</v>
      </c>
      <c r="J8" s="208">
        <v>5421</v>
      </c>
      <c r="K8" s="208">
        <v>191507</v>
      </c>
      <c r="L8" s="209">
        <v>232464</v>
      </c>
    </row>
    <row r="9" spans="1:12" s="205" customFormat="1" ht="16.5" hidden="1" x14ac:dyDescent="0.3">
      <c r="A9" s="206">
        <v>2015</v>
      </c>
      <c r="B9" s="207">
        <v>409893</v>
      </c>
      <c r="C9" s="208">
        <v>367417</v>
      </c>
      <c r="D9" s="208">
        <v>306206</v>
      </c>
      <c r="E9" s="208">
        <v>61211</v>
      </c>
      <c r="F9" s="208">
        <v>71155</v>
      </c>
      <c r="G9" s="208">
        <v>45717</v>
      </c>
      <c r="H9" s="208">
        <v>25438</v>
      </c>
      <c r="I9" s="208">
        <v>2999</v>
      </c>
      <c r="J9" s="208">
        <v>6381</v>
      </c>
      <c r="K9" s="208">
        <v>196184</v>
      </c>
      <c r="L9" s="209">
        <v>234243</v>
      </c>
    </row>
    <row r="10" spans="1:12" s="205" customFormat="1" ht="16.5" hidden="1" x14ac:dyDescent="0.3">
      <c r="A10" s="210">
        <v>2016</v>
      </c>
      <c r="B10" s="207">
        <v>434765</v>
      </c>
      <c r="C10" s="208">
        <v>386956</v>
      </c>
      <c r="D10" s="208">
        <v>319809</v>
      </c>
      <c r="E10" s="208">
        <v>67147</v>
      </c>
      <c r="F10" s="208">
        <v>74990</v>
      </c>
      <c r="G10" s="208">
        <v>46408</v>
      </c>
      <c r="H10" s="208">
        <v>28582</v>
      </c>
      <c r="I10" s="211">
        <v>2837</v>
      </c>
      <c r="J10" s="211">
        <v>9504</v>
      </c>
      <c r="K10" s="208">
        <v>192385</v>
      </c>
      <c r="L10" s="209">
        <v>233622</v>
      </c>
    </row>
    <row r="11" spans="1:12" s="205" customFormat="1" ht="16.5" x14ac:dyDescent="0.3">
      <c r="A11" s="210">
        <v>2017</v>
      </c>
      <c r="B11" s="207">
        <v>457201</v>
      </c>
      <c r="C11" s="208">
        <v>411463</v>
      </c>
      <c r="D11" s="208">
        <v>342146</v>
      </c>
      <c r="E11" s="208">
        <v>69317</v>
      </c>
      <c r="F11" s="208">
        <v>79499</v>
      </c>
      <c r="G11" s="208">
        <v>49977</v>
      </c>
      <c r="H11" s="208">
        <v>29522</v>
      </c>
      <c r="I11" s="211">
        <v>4055</v>
      </c>
      <c r="J11" s="211">
        <v>19160</v>
      </c>
      <c r="K11" s="208">
        <v>194090</v>
      </c>
      <c r="L11" s="209">
        <v>251066</v>
      </c>
    </row>
    <row r="12" spans="1:12" s="205" customFormat="1" ht="16.5" x14ac:dyDescent="0.3">
      <c r="A12" s="210" t="s">
        <v>260</v>
      </c>
      <c r="B12" s="207">
        <v>481256</v>
      </c>
      <c r="C12" s="208">
        <v>438177</v>
      </c>
      <c r="D12" s="208">
        <v>364500</v>
      </c>
      <c r="E12" s="208">
        <v>73677</v>
      </c>
      <c r="F12" s="208">
        <v>90242</v>
      </c>
      <c r="G12" s="208">
        <v>56900</v>
      </c>
      <c r="H12" s="208">
        <v>33342</v>
      </c>
      <c r="I12" s="211">
        <v>3145</v>
      </c>
      <c r="J12" s="211">
        <v>12530</v>
      </c>
      <c r="K12" s="208">
        <v>197139</v>
      </c>
      <c r="L12" s="209">
        <v>259978</v>
      </c>
    </row>
    <row r="13" spans="1:12" s="205" customFormat="1" ht="16.5" x14ac:dyDescent="0.3">
      <c r="A13" s="210" t="s">
        <v>261</v>
      </c>
      <c r="B13" s="207">
        <v>498273</v>
      </c>
      <c r="C13" s="208">
        <v>454399</v>
      </c>
      <c r="D13" s="208">
        <v>378047</v>
      </c>
      <c r="E13" s="208">
        <v>76352</v>
      </c>
      <c r="F13" s="208">
        <v>97745</v>
      </c>
      <c r="G13" s="208">
        <v>62797</v>
      </c>
      <c r="H13" s="208">
        <v>34948</v>
      </c>
      <c r="I13" s="211">
        <v>905</v>
      </c>
      <c r="J13" s="211">
        <v>20690</v>
      </c>
      <c r="K13" s="208">
        <v>191941</v>
      </c>
      <c r="L13" s="209">
        <v>267408</v>
      </c>
    </row>
    <row r="14" spans="1:12" s="205" customFormat="1" ht="18" thickBot="1" x14ac:dyDescent="0.35">
      <c r="A14" s="212" t="s">
        <v>262</v>
      </c>
      <c r="B14" s="213">
        <v>429435</v>
      </c>
      <c r="C14" s="214">
        <v>395448</v>
      </c>
      <c r="D14" s="214">
        <v>316377</v>
      </c>
      <c r="E14" s="214">
        <v>79071</v>
      </c>
      <c r="F14" s="214">
        <v>77779</v>
      </c>
      <c r="G14" s="214">
        <v>49275</v>
      </c>
      <c r="H14" s="214">
        <v>28504</v>
      </c>
      <c r="I14" s="215">
        <v>2305</v>
      </c>
      <c r="J14" s="215">
        <v>34307</v>
      </c>
      <c r="K14" s="214">
        <v>128824</v>
      </c>
      <c r="L14" s="216">
        <v>209228</v>
      </c>
    </row>
    <row r="15" spans="1:12" s="205" customFormat="1" ht="16.5" hidden="1" x14ac:dyDescent="0.3">
      <c r="A15" s="217" t="s">
        <v>160</v>
      </c>
      <c r="B15" s="202">
        <v>90515</v>
      </c>
      <c r="C15" s="203">
        <v>80899</v>
      </c>
      <c r="D15" s="203">
        <v>67240</v>
      </c>
      <c r="E15" s="203">
        <v>13659</v>
      </c>
      <c r="F15" s="203">
        <v>17419</v>
      </c>
      <c r="G15" s="203">
        <v>11760</v>
      </c>
      <c r="H15" s="203">
        <v>5659</v>
      </c>
      <c r="I15" s="203">
        <v>363</v>
      </c>
      <c r="J15" s="203">
        <v>-319</v>
      </c>
      <c r="K15" s="203">
        <v>42969</v>
      </c>
      <c r="L15" s="204">
        <v>50816</v>
      </c>
    </row>
    <row r="16" spans="1:12" s="205" customFormat="1" ht="16.5" hidden="1" x14ac:dyDescent="0.3">
      <c r="A16" s="217" t="s">
        <v>157</v>
      </c>
      <c r="B16" s="207">
        <v>96802</v>
      </c>
      <c r="C16" s="208">
        <v>84439</v>
      </c>
      <c r="D16" s="208">
        <v>69871</v>
      </c>
      <c r="E16" s="208">
        <v>14568</v>
      </c>
      <c r="F16" s="208">
        <v>17857</v>
      </c>
      <c r="G16" s="208">
        <v>11667</v>
      </c>
      <c r="H16" s="208">
        <v>6190</v>
      </c>
      <c r="I16" s="218">
        <v>915</v>
      </c>
      <c r="J16" s="218">
        <v>2582</v>
      </c>
      <c r="K16" s="208">
        <v>47575</v>
      </c>
      <c r="L16" s="209">
        <v>56566</v>
      </c>
    </row>
    <row r="17" spans="1:12" s="205" customFormat="1" ht="16.5" hidden="1" x14ac:dyDescent="0.3">
      <c r="A17" s="217" t="s">
        <v>158</v>
      </c>
      <c r="B17" s="207">
        <v>97155</v>
      </c>
      <c r="C17" s="208">
        <v>87508</v>
      </c>
      <c r="D17" s="208">
        <v>73232</v>
      </c>
      <c r="E17" s="208">
        <v>14276</v>
      </c>
      <c r="F17" s="208">
        <v>17925</v>
      </c>
      <c r="G17" s="208">
        <v>11788</v>
      </c>
      <c r="H17" s="208">
        <v>6137</v>
      </c>
      <c r="I17" s="218">
        <v>978</v>
      </c>
      <c r="J17" s="218">
        <v>2333</v>
      </c>
      <c r="K17" s="208">
        <v>48824</v>
      </c>
      <c r="L17" s="209">
        <v>60413</v>
      </c>
    </row>
    <row r="18" spans="1:12" s="205" customFormat="1" ht="16.5" hidden="1" x14ac:dyDescent="0.3">
      <c r="A18" s="217" t="s">
        <v>159</v>
      </c>
      <c r="B18" s="207">
        <v>107590</v>
      </c>
      <c r="C18" s="208">
        <v>97611</v>
      </c>
      <c r="D18" s="208">
        <v>82000</v>
      </c>
      <c r="E18" s="208">
        <v>15611</v>
      </c>
      <c r="F18" s="208">
        <v>20790</v>
      </c>
      <c r="G18" s="208">
        <v>11803</v>
      </c>
      <c r="H18" s="208">
        <v>8987</v>
      </c>
      <c r="I18" s="218">
        <v>895</v>
      </c>
      <c r="J18" s="218">
        <v>823</v>
      </c>
      <c r="K18" s="208">
        <v>52140</v>
      </c>
      <c r="L18" s="209">
        <v>64670</v>
      </c>
    </row>
    <row r="19" spans="1:12" s="205" customFormat="1" ht="16.5" hidden="1" x14ac:dyDescent="0.3">
      <c r="A19" s="217" t="s">
        <v>161</v>
      </c>
      <c r="B19" s="207">
        <v>95623</v>
      </c>
      <c r="C19" s="208">
        <v>85171</v>
      </c>
      <c r="D19" s="208">
        <v>70717</v>
      </c>
      <c r="E19" s="208">
        <v>14454</v>
      </c>
      <c r="F19" s="208">
        <v>17518</v>
      </c>
      <c r="G19" s="208">
        <v>11146</v>
      </c>
      <c r="H19" s="208">
        <v>6372</v>
      </c>
      <c r="I19" s="218">
        <v>486</v>
      </c>
      <c r="J19" s="218">
        <v>-864</v>
      </c>
      <c r="K19" s="208">
        <v>47683</v>
      </c>
      <c r="L19" s="209">
        <v>54370</v>
      </c>
    </row>
    <row r="20" spans="1:12" s="205" customFormat="1" ht="16.5" hidden="1" x14ac:dyDescent="0.3">
      <c r="A20" s="217" t="s">
        <v>162</v>
      </c>
      <c r="B20" s="207">
        <v>100197</v>
      </c>
      <c r="C20" s="208">
        <v>89270</v>
      </c>
      <c r="D20" s="208">
        <v>73493</v>
      </c>
      <c r="E20" s="208">
        <v>15777</v>
      </c>
      <c r="F20" s="208">
        <v>17769</v>
      </c>
      <c r="G20" s="208">
        <v>11350</v>
      </c>
      <c r="H20" s="208">
        <v>6420</v>
      </c>
      <c r="I20" s="218">
        <v>1683</v>
      </c>
      <c r="J20" s="218">
        <v>598</v>
      </c>
      <c r="K20" s="208">
        <v>48922</v>
      </c>
      <c r="L20" s="209">
        <v>58045</v>
      </c>
    </row>
    <row r="21" spans="1:12" s="205" customFormat="1" ht="16.5" hidden="1" x14ac:dyDescent="0.3">
      <c r="A21" s="217" t="s">
        <v>163</v>
      </c>
      <c r="B21" s="207">
        <v>102148</v>
      </c>
      <c r="C21" s="208">
        <v>93078</v>
      </c>
      <c r="D21" s="208">
        <v>77790</v>
      </c>
      <c r="E21" s="208">
        <v>15287</v>
      </c>
      <c r="F21" s="208">
        <v>17724</v>
      </c>
      <c r="G21" s="208">
        <v>11542</v>
      </c>
      <c r="H21" s="208">
        <v>6182</v>
      </c>
      <c r="I21" s="218">
        <v>260</v>
      </c>
      <c r="J21" s="218">
        <v>2265</v>
      </c>
      <c r="K21" s="208">
        <v>48148</v>
      </c>
      <c r="L21" s="209">
        <v>59326</v>
      </c>
    </row>
    <row r="22" spans="1:12" s="205" customFormat="1" ht="16.5" hidden="1" x14ac:dyDescent="0.3">
      <c r="A22" s="217" t="s">
        <v>164</v>
      </c>
      <c r="B22" s="207">
        <v>111924</v>
      </c>
      <c r="C22" s="208">
        <v>99898</v>
      </c>
      <c r="D22" s="208">
        <v>84206</v>
      </c>
      <c r="E22" s="208">
        <v>15693</v>
      </c>
      <c r="F22" s="208">
        <v>18144</v>
      </c>
      <c r="G22" s="208">
        <v>11680</v>
      </c>
      <c r="H22" s="208">
        <v>6464</v>
      </c>
      <c r="I22" s="218">
        <v>571</v>
      </c>
      <c r="J22" s="218">
        <v>4382</v>
      </c>
      <c r="K22" s="208">
        <v>51432</v>
      </c>
      <c r="L22" s="209">
        <v>62502</v>
      </c>
    </row>
    <row r="23" spans="1:12" s="205" customFormat="1" ht="16.5" hidden="1" x14ac:dyDescent="0.3">
      <c r="A23" s="217" t="s">
        <v>165</v>
      </c>
      <c r="B23" s="207">
        <v>101639</v>
      </c>
      <c r="C23" s="208">
        <v>89552</v>
      </c>
      <c r="D23" s="208">
        <v>73741</v>
      </c>
      <c r="E23" s="208">
        <v>15812</v>
      </c>
      <c r="F23" s="208">
        <v>18477</v>
      </c>
      <c r="G23" s="208">
        <v>10745</v>
      </c>
      <c r="H23" s="208">
        <v>7732</v>
      </c>
      <c r="I23" s="218">
        <v>1440</v>
      </c>
      <c r="J23" s="218">
        <v>-2985</v>
      </c>
      <c r="K23" s="208">
        <v>49323</v>
      </c>
      <c r="L23" s="209">
        <v>54169</v>
      </c>
    </row>
    <row r="24" spans="1:12" s="205" customFormat="1" ht="16.5" hidden="1" x14ac:dyDescent="0.3">
      <c r="A24" s="217" t="s">
        <v>162</v>
      </c>
      <c r="B24" s="207">
        <v>106372</v>
      </c>
      <c r="C24" s="208">
        <v>93906</v>
      </c>
      <c r="D24" s="208">
        <v>76363</v>
      </c>
      <c r="E24" s="208">
        <v>17543</v>
      </c>
      <c r="F24" s="208">
        <v>17667</v>
      </c>
      <c r="G24" s="208">
        <v>10621</v>
      </c>
      <c r="H24" s="208">
        <v>7046</v>
      </c>
      <c r="I24" s="218">
        <v>475</v>
      </c>
      <c r="J24" s="218">
        <v>5149</v>
      </c>
      <c r="K24" s="208">
        <v>45631</v>
      </c>
      <c r="L24" s="209">
        <v>56455</v>
      </c>
    </row>
    <row r="25" spans="1:12" s="205" customFormat="1" ht="16.5" hidden="1" x14ac:dyDescent="0.3">
      <c r="A25" s="217" t="s">
        <v>163</v>
      </c>
      <c r="B25" s="207">
        <v>108007</v>
      </c>
      <c r="C25" s="208">
        <v>97247</v>
      </c>
      <c r="D25" s="208">
        <v>80689</v>
      </c>
      <c r="E25" s="208">
        <v>16559</v>
      </c>
      <c r="F25" s="208">
        <v>19769</v>
      </c>
      <c r="G25" s="208">
        <v>12602</v>
      </c>
      <c r="H25" s="208">
        <v>7167</v>
      </c>
      <c r="I25" s="218">
        <v>981</v>
      </c>
      <c r="J25" s="218">
        <v>3517</v>
      </c>
      <c r="K25" s="208">
        <v>46235</v>
      </c>
      <c r="L25" s="209">
        <v>59741</v>
      </c>
    </row>
    <row r="26" spans="1:12" s="205" customFormat="1" ht="16.5" hidden="1" x14ac:dyDescent="0.3">
      <c r="A26" s="217" t="s">
        <v>164</v>
      </c>
      <c r="B26" s="207">
        <v>118747</v>
      </c>
      <c r="C26" s="208">
        <v>106251</v>
      </c>
      <c r="D26" s="208">
        <v>89017</v>
      </c>
      <c r="E26" s="208">
        <v>17234</v>
      </c>
      <c r="F26" s="208">
        <v>19077</v>
      </c>
      <c r="G26" s="208">
        <v>12440</v>
      </c>
      <c r="H26" s="208">
        <v>6637</v>
      </c>
      <c r="I26" s="218">
        <v>-59</v>
      </c>
      <c r="J26" s="218">
        <v>5538</v>
      </c>
      <c r="K26" s="208">
        <v>51196</v>
      </c>
      <c r="L26" s="209">
        <v>63257</v>
      </c>
    </row>
    <row r="27" spans="1:12" s="205" customFormat="1" ht="16.5" x14ac:dyDescent="0.3">
      <c r="A27" s="217" t="s">
        <v>166</v>
      </c>
      <c r="B27" s="207">
        <v>106751</v>
      </c>
      <c r="C27" s="208">
        <v>94929</v>
      </c>
      <c r="D27" s="208">
        <v>78351</v>
      </c>
      <c r="E27" s="208">
        <v>16577</v>
      </c>
      <c r="F27" s="208">
        <v>18735</v>
      </c>
      <c r="G27" s="208">
        <v>11415</v>
      </c>
      <c r="H27" s="208">
        <v>7320</v>
      </c>
      <c r="I27" s="218">
        <v>1125</v>
      </c>
      <c r="J27" s="218">
        <v>2699</v>
      </c>
      <c r="K27" s="208">
        <v>48025</v>
      </c>
      <c r="L27" s="209">
        <v>58762</v>
      </c>
    </row>
    <row r="28" spans="1:12" s="205" customFormat="1" ht="16.5" x14ac:dyDescent="0.3">
      <c r="A28" s="217" t="s">
        <v>162</v>
      </c>
      <c r="B28" s="207">
        <v>112896</v>
      </c>
      <c r="C28" s="208">
        <v>100296</v>
      </c>
      <c r="D28" s="208">
        <v>81944</v>
      </c>
      <c r="E28" s="208">
        <v>18352</v>
      </c>
      <c r="F28" s="208">
        <v>19380</v>
      </c>
      <c r="G28" s="208">
        <v>11537</v>
      </c>
      <c r="H28" s="208">
        <v>7843</v>
      </c>
      <c r="I28" s="218">
        <v>225</v>
      </c>
      <c r="J28" s="218">
        <v>6786</v>
      </c>
      <c r="K28" s="208">
        <v>47301</v>
      </c>
      <c r="L28" s="209">
        <v>61091</v>
      </c>
    </row>
    <row r="29" spans="1:12" s="205" customFormat="1" ht="17.25" x14ac:dyDescent="0.3">
      <c r="A29" s="217" t="s">
        <v>263</v>
      </c>
      <c r="B29" s="207">
        <v>112745</v>
      </c>
      <c r="C29" s="208">
        <v>103959</v>
      </c>
      <c r="D29" s="208">
        <v>87076</v>
      </c>
      <c r="E29" s="208">
        <v>16883</v>
      </c>
      <c r="F29" s="208">
        <v>21231</v>
      </c>
      <c r="G29" s="208">
        <v>13672</v>
      </c>
      <c r="H29" s="208">
        <v>7559</v>
      </c>
      <c r="I29" s="218">
        <v>1319</v>
      </c>
      <c r="J29" s="218">
        <v>18</v>
      </c>
      <c r="K29" s="208">
        <v>47515</v>
      </c>
      <c r="L29" s="209">
        <v>61296</v>
      </c>
    </row>
    <row r="30" spans="1:12" s="205" customFormat="1" ht="17.25" x14ac:dyDescent="0.3">
      <c r="A30" s="217" t="s">
        <v>264</v>
      </c>
      <c r="B30" s="207">
        <v>124809</v>
      </c>
      <c r="C30" s="208">
        <v>112279</v>
      </c>
      <c r="D30" s="208">
        <v>94775</v>
      </c>
      <c r="E30" s="208">
        <v>17505</v>
      </c>
      <c r="F30" s="208">
        <v>20154</v>
      </c>
      <c r="G30" s="208">
        <v>13354</v>
      </c>
      <c r="H30" s="208">
        <v>6800</v>
      </c>
      <c r="I30" s="218">
        <v>1386</v>
      </c>
      <c r="J30" s="218">
        <v>9657</v>
      </c>
      <c r="K30" s="208">
        <v>51249</v>
      </c>
      <c r="L30" s="209">
        <v>69916</v>
      </c>
    </row>
    <row r="31" spans="1:12" s="205" customFormat="1" ht="17.25" x14ac:dyDescent="0.3">
      <c r="A31" s="217" t="s">
        <v>265</v>
      </c>
      <c r="B31" s="207">
        <v>112264</v>
      </c>
      <c r="C31" s="208">
        <v>101049</v>
      </c>
      <c r="D31" s="208">
        <v>83471</v>
      </c>
      <c r="E31" s="208">
        <v>17579</v>
      </c>
      <c r="F31" s="208">
        <v>19670</v>
      </c>
      <c r="G31" s="208">
        <v>12972</v>
      </c>
      <c r="H31" s="208">
        <v>6699</v>
      </c>
      <c r="I31" s="218">
        <v>854</v>
      </c>
      <c r="J31" s="218">
        <v>-2261</v>
      </c>
      <c r="K31" s="208">
        <v>49263</v>
      </c>
      <c r="L31" s="209">
        <v>56312</v>
      </c>
    </row>
    <row r="32" spans="1:12" s="205" customFormat="1" ht="17.25" x14ac:dyDescent="0.3">
      <c r="A32" s="217" t="s">
        <v>266</v>
      </c>
      <c r="B32" s="207">
        <v>119926</v>
      </c>
      <c r="C32" s="208">
        <v>106802</v>
      </c>
      <c r="D32" s="208">
        <v>87116</v>
      </c>
      <c r="E32" s="208">
        <v>19687</v>
      </c>
      <c r="F32" s="208">
        <v>22250</v>
      </c>
      <c r="G32" s="208">
        <v>13312</v>
      </c>
      <c r="H32" s="208">
        <v>8938</v>
      </c>
      <c r="I32" s="218">
        <v>927</v>
      </c>
      <c r="J32" s="218">
        <v>6160</v>
      </c>
      <c r="K32" s="208">
        <v>47609</v>
      </c>
      <c r="L32" s="209">
        <v>63823</v>
      </c>
    </row>
    <row r="33" spans="1:12" s="205" customFormat="1" ht="17.25" x14ac:dyDescent="0.3">
      <c r="A33" s="217" t="s">
        <v>263</v>
      </c>
      <c r="B33" s="207">
        <v>117969</v>
      </c>
      <c r="C33" s="208">
        <v>110582</v>
      </c>
      <c r="D33" s="208">
        <v>92765</v>
      </c>
      <c r="E33" s="208">
        <v>17817</v>
      </c>
      <c r="F33" s="208">
        <v>23939</v>
      </c>
      <c r="G33" s="208">
        <v>15340</v>
      </c>
      <c r="H33" s="208">
        <v>8599</v>
      </c>
      <c r="I33" s="218">
        <v>740</v>
      </c>
      <c r="J33" s="218">
        <v>2722</v>
      </c>
      <c r="K33" s="208">
        <v>46816</v>
      </c>
      <c r="L33" s="209">
        <v>66830</v>
      </c>
    </row>
    <row r="34" spans="1:12" s="205" customFormat="1" ht="17.25" x14ac:dyDescent="0.3">
      <c r="A34" s="217" t="s">
        <v>264</v>
      </c>
      <c r="B34" s="207">
        <v>131097</v>
      </c>
      <c r="C34" s="208">
        <v>119745</v>
      </c>
      <c r="D34" s="208">
        <v>101149</v>
      </c>
      <c r="E34" s="208">
        <v>18596</v>
      </c>
      <c r="F34" s="208">
        <v>24383</v>
      </c>
      <c r="G34" s="208">
        <v>15276</v>
      </c>
      <c r="H34" s="208">
        <v>9107</v>
      </c>
      <c r="I34" s="218">
        <v>625</v>
      </c>
      <c r="J34" s="218">
        <v>5908</v>
      </c>
      <c r="K34" s="208">
        <v>53451</v>
      </c>
      <c r="L34" s="209">
        <v>73014</v>
      </c>
    </row>
    <row r="35" spans="1:12" s="205" customFormat="1" ht="16.5" x14ac:dyDescent="0.3">
      <c r="A35" s="217" t="s">
        <v>169</v>
      </c>
      <c r="B35" s="207">
        <v>117270</v>
      </c>
      <c r="C35" s="208">
        <v>104386</v>
      </c>
      <c r="D35" s="208">
        <v>86195</v>
      </c>
      <c r="E35" s="208">
        <v>18191</v>
      </c>
      <c r="F35" s="208">
        <v>22209</v>
      </c>
      <c r="G35" s="208">
        <v>14642</v>
      </c>
      <c r="H35" s="208">
        <v>7568</v>
      </c>
      <c r="I35" s="218">
        <v>386</v>
      </c>
      <c r="J35" s="218">
        <v>5893</v>
      </c>
      <c r="K35" s="208">
        <v>47353</v>
      </c>
      <c r="L35" s="209">
        <v>62957</v>
      </c>
    </row>
    <row r="36" spans="1:12" s="205" customFormat="1" ht="16.5" x14ac:dyDescent="0.3">
      <c r="A36" s="217" t="s">
        <v>162</v>
      </c>
      <c r="B36" s="207">
        <v>124221</v>
      </c>
      <c r="C36" s="208">
        <v>110503</v>
      </c>
      <c r="D36" s="208">
        <v>90353</v>
      </c>
      <c r="E36" s="208">
        <v>20150</v>
      </c>
      <c r="F36" s="208">
        <v>22976</v>
      </c>
      <c r="G36" s="208">
        <v>14786</v>
      </c>
      <c r="H36" s="208">
        <v>8191</v>
      </c>
      <c r="I36" s="218">
        <v>258</v>
      </c>
      <c r="J36" s="218">
        <v>7795</v>
      </c>
      <c r="K36" s="208">
        <v>47691</v>
      </c>
      <c r="L36" s="209">
        <v>65002</v>
      </c>
    </row>
    <row r="37" spans="1:12" s="205" customFormat="1" ht="16.5" x14ac:dyDescent="0.3">
      <c r="A37" s="217" t="s">
        <v>163</v>
      </c>
      <c r="B37" s="207">
        <v>123165</v>
      </c>
      <c r="C37" s="208">
        <v>115160</v>
      </c>
      <c r="D37" s="208">
        <v>96591</v>
      </c>
      <c r="E37" s="208">
        <v>18569</v>
      </c>
      <c r="F37" s="208">
        <v>26920</v>
      </c>
      <c r="G37" s="208">
        <v>16587</v>
      </c>
      <c r="H37" s="208">
        <v>10333</v>
      </c>
      <c r="I37" s="218">
        <v>150</v>
      </c>
      <c r="J37" s="218">
        <v>2305</v>
      </c>
      <c r="K37" s="208">
        <v>46639</v>
      </c>
      <c r="L37" s="209">
        <v>68010</v>
      </c>
    </row>
    <row r="38" spans="1:12" s="205" customFormat="1" ht="16.5" x14ac:dyDescent="0.3">
      <c r="A38" s="217" t="s">
        <v>164</v>
      </c>
      <c r="B38" s="207">
        <v>133618</v>
      </c>
      <c r="C38" s="208">
        <v>124350</v>
      </c>
      <c r="D38" s="208">
        <v>104908</v>
      </c>
      <c r="E38" s="208">
        <v>19442</v>
      </c>
      <c r="F38" s="208">
        <v>25640</v>
      </c>
      <c r="G38" s="208">
        <v>16783</v>
      </c>
      <c r="H38" s="208">
        <v>8857</v>
      </c>
      <c r="I38" s="218">
        <v>110</v>
      </c>
      <c r="J38" s="218">
        <v>4698</v>
      </c>
      <c r="K38" s="208">
        <v>50258</v>
      </c>
      <c r="L38" s="209">
        <v>71439</v>
      </c>
    </row>
    <row r="39" spans="1:12" s="205" customFormat="1" ht="17.25" x14ac:dyDescent="0.3">
      <c r="A39" s="217" t="s">
        <v>267</v>
      </c>
      <c r="B39" s="207">
        <v>116938</v>
      </c>
      <c r="C39" s="208">
        <v>102624</v>
      </c>
      <c r="D39" s="208">
        <v>83850</v>
      </c>
      <c r="E39" s="208">
        <v>18774</v>
      </c>
      <c r="F39" s="208">
        <v>21518</v>
      </c>
      <c r="G39" s="208">
        <v>13945</v>
      </c>
      <c r="H39" s="208">
        <v>7573</v>
      </c>
      <c r="I39" s="218">
        <v>-350</v>
      </c>
      <c r="J39" s="218">
        <v>8272</v>
      </c>
      <c r="K39" s="208">
        <v>45556</v>
      </c>
      <c r="L39" s="209">
        <v>60681</v>
      </c>
    </row>
    <row r="40" spans="1:12" s="205" customFormat="1" ht="17.25" x14ac:dyDescent="0.3">
      <c r="A40" s="217" t="s">
        <v>268</v>
      </c>
      <c r="B40" s="207">
        <v>83821</v>
      </c>
      <c r="C40" s="208">
        <v>70406</v>
      </c>
      <c r="D40" s="208">
        <v>48318</v>
      </c>
      <c r="E40" s="208">
        <v>22088</v>
      </c>
      <c r="F40" s="208">
        <v>7544</v>
      </c>
      <c r="G40" s="208">
        <v>2197</v>
      </c>
      <c r="H40" s="208">
        <v>5347</v>
      </c>
      <c r="I40" s="218">
        <v>2133</v>
      </c>
      <c r="J40" s="218">
        <v>23359</v>
      </c>
      <c r="K40" s="208">
        <v>22248</v>
      </c>
      <c r="L40" s="209">
        <v>41870</v>
      </c>
    </row>
    <row r="41" spans="1:12" s="205" customFormat="1" ht="17.25" x14ac:dyDescent="0.3">
      <c r="A41" s="217" t="s">
        <v>269</v>
      </c>
      <c r="B41" s="207">
        <v>107675</v>
      </c>
      <c r="C41" s="208">
        <v>102673</v>
      </c>
      <c r="D41" s="208">
        <v>84561</v>
      </c>
      <c r="E41" s="208">
        <v>18113</v>
      </c>
      <c r="F41" s="208">
        <v>23014</v>
      </c>
      <c r="G41" s="208">
        <v>15716</v>
      </c>
      <c r="H41" s="208">
        <v>7298</v>
      </c>
      <c r="I41" s="218">
        <v>-700</v>
      </c>
      <c r="J41" s="218">
        <v>1776</v>
      </c>
      <c r="K41" s="208">
        <v>30636</v>
      </c>
      <c r="L41" s="209">
        <v>49724</v>
      </c>
    </row>
    <row r="42" spans="1:12" s="205" customFormat="1" ht="18" thickBot="1" x14ac:dyDescent="0.35">
      <c r="A42" s="217" t="s">
        <v>270</v>
      </c>
      <c r="B42" s="213">
        <v>121000</v>
      </c>
      <c r="C42" s="214">
        <v>119744</v>
      </c>
      <c r="D42" s="214">
        <v>99648</v>
      </c>
      <c r="E42" s="214">
        <v>20096</v>
      </c>
      <c r="F42" s="214">
        <v>25703</v>
      </c>
      <c r="G42" s="214">
        <v>17416</v>
      </c>
      <c r="H42" s="214">
        <v>8287</v>
      </c>
      <c r="I42" s="219">
        <v>1222</v>
      </c>
      <c r="J42" s="219">
        <v>900</v>
      </c>
      <c r="K42" s="214">
        <v>30384</v>
      </c>
      <c r="L42" s="216">
        <v>56954</v>
      </c>
    </row>
    <row r="43" spans="1:12" s="74" customFormat="1" ht="17.25" thickBot="1" x14ac:dyDescent="0.35">
      <c r="A43" s="220"/>
      <c r="B43" s="3641" t="s">
        <v>271</v>
      </c>
      <c r="C43" s="3642"/>
      <c r="D43" s="3642"/>
      <c r="E43" s="3642"/>
      <c r="F43" s="3642"/>
      <c r="G43" s="3642"/>
      <c r="H43" s="3642"/>
      <c r="I43" s="3642"/>
      <c r="J43" s="3642"/>
      <c r="K43" s="3642"/>
      <c r="L43" s="3643"/>
    </row>
    <row r="44" spans="1:12" s="205" customFormat="1" ht="16.5" hidden="1" x14ac:dyDescent="0.3">
      <c r="A44" s="221" t="s">
        <v>160</v>
      </c>
      <c r="B44" s="222">
        <v>3.6</v>
      </c>
      <c r="C44" s="223">
        <v>1.6</v>
      </c>
      <c r="D44" s="223">
        <v>1.6</v>
      </c>
      <c r="E44" s="223">
        <v>1.8</v>
      </c>
      <c r="F44" s="223">
        <v>-3.3</v>
      </c>
      <c r="G44" s="223">
        <v>-5.0999999999999996</v>
      </c>
      <c r="H44" s="223">
        <v>0.1</v>
      </c>
      <c r="I44" s="223"/>
      <c r="J44" s="223"/>
      <c r="K44" s="223">
        <v>-2.7</v>
      </c>
      <c r="L44" s="224">
        <v>-2.8</v>
      </c>
    </row>
    <row r="45" spans="1:12" s="205" customFormat="1" ht="16.5" hidden="1" x14ac:dyDescent="0.3">
      <c r="A45" s="225" t="s">
        <v>157</v>
      </c>
      <c r="B45" s="226">
        <v>4.9000000000000004</v>
      </c>
      <c r="C45" s="227">
        <v>3.5</v>
      </c>
      <c r="D45" s="227">
        <v>2.9</v>
      </c>
      <c r="E45" s="227">
        <v>6.6</v>
      </c>
      <c r="F45" s="227">
        <v>-4.5</v>
      </c>
      <c r="G45" s="227">
        <v>-8.9</v>
      </c>
      <c r="H45" s="227">
        <v>4.5999999999999996</v>
      </c>
      <c r="I45" s="227"/>
      <c r="J45" s="227"/>
      <c r="K45" s="227">
        <v>11.8</v>
      </c>
      <c r="L45" s="228">
        <v>4.2</v>
      </c>
    </row>
    <row r="46" spans="1:12" s="205" customFormat="1" ht="16.5" hidden="1" x14ac:dyDescent="0.3">
      <c r="A46" s="225" t="s">
        <v>158</v>
      </c>
      <c r="B46" s="226">
        <v>4.5</v>
      </c>
      <c r="C46" s="227">
        <v>3.1</v>
      </c>
      <c r="D46" s="227">
        <v>3.1</v>
      </c>
      <c r="E46" s="227">
        <v>3.1</v>
      </c>
      <c r="F46" s="227">
        <v>-11.4</v>
      </c>
      <c r="G46" s="227">
        <v>-8.4</v>
      </c>
      <c r="H46" s="227">
        <v>-16.5</v>
      </c>
      <c r="I46" s="227"/>
      <c r="J46" s="227"/>
      <c r="K46" s="227">
        <v>14.4</v>
      </c>
      <c r="L46" s="228">
        <v>3.7</v>
      </c>
    </row>
    <row r="47" spans="1:12" s="205" customFormat="1" ht="16.5" hidden="1" x14ac:dyDescent="0.3">
      <c r="A47" s="225" t="s">
        <v>159</v>
      </c>
      <c r="B47" s="226">
        <v>2.2999999999999998</v>
      </c>
      <c r="C47" s="227">
        <v>3.4</v>
      </c>
      <c r="D47" s="227">
        <v>2.9</v>
      </c>
      <c r="E47" s="227">
        <v>6.5</v>
      </c>
      <c r="F47" s="227">
        <v>-4.2</v>
      </c>
      <c r="G47" s="227">
        <v>-7.1</v>
      </c>
      <c r="H47" s="227">
        <v>0.3</v>
      </c>
      <c r="I47" s="227"/>
      <c r="J47" s="227"/>
      <c r="K47" s="227">
        <v>2.2000000000000002</v>
      </c>
      <c r="L47" s="228">
        <v>9.1</v>
      </c>
    </row>
    <row r="48" spans="1:12" s="205" customFormat="1" ht="16.5" hidden="1" x14ac:dyDescent="0.3">
      <c r="A48" s="225" t="s">
        <v>161</v>
      </c>
      <c r="B48" s="226">
        <v>4.0999999999999996</v>
      </c>
      <c r="C48" s="227">
        <v>2.7</v>
      </c>
      <c r="D48" s="227">
        <v>2.5</v>
      </c>
      <c r="E48" s="227">
        <v>3.8</v>
      </c>
      <c r="F48" s="227">
        <v>-0.8</v>
      </c>
      <c r="G48" s="227">
        <v>-6.2</v>
      </c>
      <c r="H48" s="227">
        <v>10.1</v>
      </c>
      <c r="I48" s="227"/>
      <c r="J48" s="227"/>
      <c r="K48" s="227">
        <v>13.4</v>
      </c>
      <c r="L48" s="228">
        <v>15.8</v>
      </c>
    </row>
    <row r="49" spans="1:12" s="205" customFormat="1" ht="16.5" hidden="1" x14ac:dyDescent="0.3">
      <c r="A49" s="225" t="s">
        <v>162</v>
      </c>
      <c r="B49" s="226">
        <v>2.2000000000000002</v>
      </c>
      <c r="C49" s="227">
        <v>3.4</v>
      </c>
      <c r="D49" s="227">
        <v>2.9</v>
      </c>
      <c r="E49" s="227">
        <v>5.7</v>
      </c>
      <c r="F49" s="227">
        <v>-2.1</v>
      </c>
      <c r="G49" s="227">
        <v>-4</v>
      </c>
      <c r="H49" s="227">
        <v>1.4</v>
      </c>
      <c r="I49" s="227"/>
      <c r="J49" s="227"/>
      <c r="K49" s="227">
        <v>0</v>
      </c>
      <c r="L49" s="228">
        <v>12.1</v>
      </c>
    </row>
    <row r="50" spans="1:12" s="205" customFormat="1" ht="16.5" hidden="1" x14ac:dyDescent="0.3">
      <c r="A50" s="225" t="s">
        <v>163</v>
      </c>
      <c r="B50" s="226">
        <v>3.5</v>
      </c>
      <c r="C50" s="227">
        <v>3.5</v>
      </c>
      <c r="D50" s="227">
        <v>3.2</v>
      </c>
      <c r="E50" s="227">
        <v>4.8</v>
      </c>
      <c r="F50" s="227">
        <v>-2.9</v>
      </c>
      <c r="G50" s="227">
        <v>-3.7</v>
      </c>
      <c r="H50" s="227">
        <v>-1.5</v>
      </c>
      <c r="I50" s="227"/>
      <c r="J50" s="227"/>
      <c r="K50" s="227">
        <v>-2.5</v>
      </c>
      <c r="L50" s="228">
        <v>8</v>
      </c>
    </row>
    <row r="51" spans="1:12" s="205" customFormat="1" ht="16.5" hidden="1" x14ac:dyDescent="0.3">
      <c r="A51" s="225" t="s">
        <v>164</v>
      </c>
      <c r="B51" s="226">
        <v>4.3</v>
      </c>
      <c r="C51" s="227">
        <v>2.2999999999999998</v>
      </c>
      <c r="D51" s="227">
        <v>3</v>
      </c>
      <c r="E51" s="227">
        <v>-1.6</v>
      </c>
      <c r="F51" s="227">
        <v>-14.4</v>
      </c>
      <c r="G51" s="227">
        <v>-2.5</v>
      </c>
      <c r="H51" s="227">
        <v>-30.3</v>
      </c>
      <c r="I51" s="227"/>
      <c r="J51" s="227"/>
      <c r="K51" s="227">
        <v>-2.5</v>
      </c>
      <c r="L51" s="228">
        <v>0.7</v>
      </c>
    </row>
    <row r="52" spans="1:12" s="205" customFormat="1" ht="16.5" x14ac:dyDescent="0.3">
      <c r="A52" s="225" t="s">
        <v>165</v>
      </c>
      <c r="B52" s="226">
        <v>4</v>
      </c>
      <c r="C52" s="227">
        <v>2.6</v>
      </c>
      <c r="D52" s="227">
        <v>2.6</v>
      </c>
      <c r="E52" s="227">
        <v>2.4</v>
      </c>
      <c r="F52" s="227">
        <v>3.5</v>
      </c>
      <c r="G52" s="227">
        <v>-3.8</v>
      </c>
      <c r="H52" s="227">
        <v>16.100000000000001</v>
      </c>
      <c r="I52" s="227"/>
      <c r="J52" s="227"/>
      <c r="K52" s="227">
        <v>-2.6</v>
      </c>
      <c r="L52" s="228">
        <v>10.4</v>
      </c>
    </row>
    <row r="53" spans="1:12" s="205" customFormat="1" ht="16.5" x14ac:dyDescent="0.3">
      <c r="A53" s="225" t="s">
        <v>162</v>
      </c>
      <c r="B53" s="226">
        <v>3.8</v>
      </c>
      <c r="C53" s="227">
        <v>3.2</v>
      </c>
      <c r="D53" s="227">
        <v>2.8</v>
      </c>
      <c r="E53" s="227">
        <v>5.0999999999999996</v>
      </c>
      <c r="F53" s="227">
        <v>-2.2999999999999998</v>
      </c>
      <c r="G53" s="227">
        <v>-6.3</v>
      </c>
      <c r="H53" s="227">
        <v>4.7</v>
      </c>
      <c r="I53" s="227"/>
      <c r="J53" s="227"/>
      <c r="K53" s="227">
        <v>-8.9</v>
      </c>
      <c r="L53" s="228">
        <v>0.7</v>
      </c>
    </row>
    <row r="54" spans="1:12" s="205" customFormat="1" ht="16.5" x14ac:dyDescent="0.3">
      <c r="A54" s="225" t="s">
        <v>163</v>
      </c>
      <c r="B54" s="226">
        <v>3.5</v>
      </c>
      <c r="C54" s="227">
        <v>2.7</v>
      </c>
      <c r="D54" s="227">
        <v>2.9</v>
      </c>
      <c r="E54" s="227">
        <v>1.5</v>
      </c>
      <c r="F54" s="227">
        <v>9.8000000000000007</v>
      </c>
      <c r="G54" s="227">
        <v>9.3000000000000007</v>
      </c>
      <c r="H54" s="227">
        <v>10.7</v>
      </c>
      <c r="I54" s="227"/>
      <c r="J54" s="227"/>
      <c r="K54" s="227">
        <v>-4.4000000000000004</v>
      </c>
      <c r="L54" s="228">
        <v>3.7</v>
      </c>
    </row>
    <row r="55" spans="1:12" s="205" customFormat="1" ht="16.5" x14ac:dyDescent="0.3">
      <c r="A55" s="225" t="s">
        <v>164</v>
      </c>
      <c r="B55" s="226">
        <v>4</v>
      </c>
      <c r="C55" s="227">
        <v>3.2</v>
      </c>
      <c r="D55" s="227">
        <v>3.4</v>
      </c>
      <c r="E55" s="227">
        <v>2.2999999999999998</v>
      </c>
      <c r="F55" s="227">
        <v>3.8</v>
      </c>
      <c r="G55" s="227">
        <v>6.4</v>
      </c>
      <c r="H55" s="227">
        <v>-1</v>
      </c>
      <c r="I55" s="227"/>
      <c r="J55" s="227"/>
      <c r="K55" s="227">
        <v>1.6</v>
      </c>
      <c r="L55" s="228">
        <v>-2.6</v>
      </c>
    </row>
    <row r="56" spans="1:12" s="205" customFormat="1" ht="16.5" x14ac:dyDescent="0.3">
      <c r="A56" s="225" t="s">
        <v>166</v>
      </c>
      <c r="B56" s="226">
        <v>3.7</v>
      </c>
      <c r="C56" s="227">
        <v>3.4</v>
      </c>
      <c r="D56" s="227">
        <v>3.4</v>
      </c>
      <c r="E56" s="227">
        <v>3.3</v>
      </c>
      <c r="F56" s="227">
        <v>0.1</v>
      </c>
      <c r="G56" s="227">
        <v>5.7</v>
      </c>
      <c r="H56" s="227">
        <v>-8.1</v>
      </c>
      <c r="I56" s="227"/>
      <c r="J56" s="227"/>
      <c r="K56" s="227">
        <v>0</v>
      </c>
      <c r="L56" s="228">
        <v>-4.5999999999999996</v>
      </c>
    </row>
    <row r="57" spans="1:12" s="205" customFormat="1" ht="16.5" x14ac:dyDescent="0.3">
      <c r="A57" s="225" t="s">
        <v>162</v>
      </c>
      <c r="B57" s="226">
        <v>4.4000000000000004</v>
      </c>
      <c r="C57" s="227">
        <v>3</v>
      </c>
      <c r="D57" s="227">
        <v>3.2</v>
      </c>
      <c r="E57" s="227">
        <v>2.1</v>
      </c>
      <c r="F57" s="227">
        <v>8.1</v>
      </c>
      <c r="G57" s="227">
        <v>7.9</v>
      </c>
      <c r="H57" s="227">
        <v>8.1999999999999993</v>
      </c>
      <c r="I57" s="227"/>
      <c r="J57" s="227"/>
      <c r="K57" s="227">
        <v>2.2999999999999998</v>
      </c>
      <c r="L57" s="228">
        <v>6.8</v>
      </c>
    </row>
    <row r="58" spans="1:12" s="205" customFormat="1" ht="16.5" x14ac:dyDescent="0.3">
      <c r="A58" s="225" t="s">
        <v>163</v>
      </c>
      <c r="B58" s="226">
        <v>3.5</v>
      </c>
      <c r="C58" s="227">
        <v>2.7</v>
      </c>
      <c r="D58" s="227">
        <v>3.1</v>
      </c>
      <c r="E58" s="227">
        <v>0.5</v>
      </c>
      <c r="F58" s="227">
        <v>6.4</v>
      </c>
      <c r="G58" s="227">
        <v>7.8</v>
      </c>
      <c r="H58" s="227">
        <v>4.2</v>
      </c>
      <c r="I58" s="227"/>
      <c r="J58" s="227"/>
      <c r="K58" s="227">
        <v>-3.4</v>
      </c>
      <c r="L58" s="228">
        <v>-0.8</v>
      </c>
    </row>
    <row r="59" spans="1:12" s="205" customFormat="1" ht="16.5" x14ac:dyDescent="0.3">
      <c r="A59" s="225" t="s">
        <v>164</v>
      </c>
      <c r="B59" s="226">
        <v>3.8</v>
      </c>
      <c r="C59" s="227">
        <v>2.8</v>
      </c>
      <c r="D59" s="227">
        <v>3.2</v>
      </c>
      <c r="E59" s="227">
        <v>0.4</v>
      </c>
      <c r="F59" s="227">
        <v>3.8</v>
      </c>
      <c r="G59" s="227">
        <v>5.8</v>
      </c>
      <c r="H59" s="227">
        <v>0.5</v>
      </c>
      <c r="I59" s="227"/>
      <c r="J59" s="227"/>
      <c r="K59" s="227">
        <v>-3</v>
      </c>
      <c r="L59" s="228">
        <v>7.3</v>
      </c>
    </row>
    <row r="60" spans="1:12" s="205" customFormat="1" ht="17.25" x14ac:dyDescent="0.3">
      <c r="A60" s="217" t="s">
        <v>265</v>
      </c>
      <c r="B60" s="226">
        <v>4.2</v>
      </c>
      <c r="C60" s="227">
        <v>3.3</v>
      </c>
      <c r="D60" s="227">
        <v>3.3</v>
      </c>
      <c r="E60" s="227">
        <v>3.6</v>
      </c>
      <c r="F60" s="227">
        <v>2.6</v>
      </c>
      <c r="G60" s="227">
        <v>10.3</v>
      </c>
      <c r="H60" s="227">
        <v>-9.3000000000000007</v>
      </c>
      <c r="I60" s="227"/>
      <c r="J60" s="227"/>
      <c r="K60" s="227">
        <v>0.9</v>
      </c>
      <c r="L60" s="228">
        <v>-5.2</v>
      </c>
    </row>
    <row r="61" spans="1:12" s="205" customFormat="1" ht="17.25" x14ac:dyDescent="0.3">
      <c r="A61" s="217" t="s">
        <v>266</v>
      </c>
      <c r="B61" s="226">
        <v>3.6</v>
      </c>
      <c r="C61" s="227">
        <v>3.6</v>
      </c>
      <c r="D61" s="227">
        <v>3.2</v>
      </c>
      <c r="E61" s="227">
        <v>5.6</v>
      </c>
      <c r="F61" s="227">
        <v>12.4</v>
      </c>
      <c r="G61" s="227">
        <v>11.5</v>
      </c>
      <c r="H61" s="227">
        <v>13.5</v>
      </c>
      <c r="I61" s="227"/>
      <c r="J61" s="227"/>
      <c r="K61" s="227">
        <v>-0.5</v>
      </c>
      <c r="L61" s="228">
        <v>-2.2999999999999998</v>
      </c>
    </row>
    <row r="62" spans="1:12" s="205" customFormat="1" ht="17.25" x14ac:dyDescent="0.3">
      <c r="A62" s="217" t="s">
        <v>263</v>
      </c>
      <c r="B62" s="226">
        <v>3.2</v>
      </c>
      <c r="C62" s="227">
        <v>3.3</v>
      </c>
      <c r="D62" s="227">
        <v>3.2</v>
      </c>
      <c r="E62" s="227">
        <v>3.5</v>
      </c>
      <c r="F62" s="227">
        <v>9.9</v>
      </c>
      <c r="G62" s="227">
        <v>8.3000000000000007</v>
      </c>
      <c r="H62" s="227">
        <v>13</v>
      </c>
      <c r="I62" s="227"/>
      <c r="J62" s="227"/>
      <c r="K62" s="227">
        <v>2.9</v>
      </c>
      <c r="L62" s="228">
        <v>2.5</v>
      </c>
    </row>
    <row r="63" spans="1:12" s="205" customFormat="1" ht="17.25" x14ac:dyDescent="0.3">
      <c r="A63" s="217" t="s">
        <v>264</v>
      </c>
      <c r="B63" s="226">
        <v>4</v>
      </c>
      <c r="C63" s="227">
        <v>3.3</v>
      </c>
      <c r="D63" s="227">
        <v>3.2</v>
      </c>
      <c r="E63" s="227">
        <v>4</v>
      </c>
      <c r="F63" s="227">
        <v>18.600000000000001</v>
      </c>
      <c r="G63" s="227">
        <v>11.4</v>
      </c>
      <c r="H63" s="227">
        <v>33</v>
      </c>
      <c r="I63" s="227"/>
      <c r="J63" s="227"/>
      <c r="K63" s="227">
        <v>7.2</v>
      </c>
      <c r="L63" s="228">
        <v>4.4000000000000004</v>
      </c>
    </row>
    <row r="64" spans="1:12" s="205" customFormat="1" ht="16.5" x14ac:dyDescent="0.3">
      <c r="A64" s="217" t="s">
        <v>169</v>
      </c>
      <c r="B64" s="226">
        <v>3.3</v>
      </c>
      <c r="C64" s="227">
        <v>3</v>
      </c>
      <c r="D64" s="227">
        <v>3.2</v>
      </c>
      <c r="E64" s="227">
        <v>2.2999999999999998</v>
      </c>
      <c r="F64" s="227">
        <v>11.4</v>
      </c>
      <c r="G64" s="227">
        <v>11.6</v>
      </c>
      <c r="H64" s="227">
        <v>10.7</v>
      </c>
      <c r="I64" s="227"/>
      <c r="J64" s="227"/>
      <c r="K64" s="227">
        <v>-2</v>
      </c>
      <c r="L64" s="228">
        <v>14</v>
      </c>
    </row>
    <row r="65" spans="1:12" s="205" customFormat="1" ht="16.5" x14ac:dyDescent="0.3">
      <c r="A65" s="217" t="s">
        <v>162</v>
      </c>
      <c r="B65" s="226">
        <v>3.5</v>
      </c>
      <c r="C65" s="227">
        <v>2.6</v>
      </c>
      <c r="D65" s="227">
        <v>3.2</v>
      </c>
      <c r="E65" s="227">
        <v>0</v>
      </c>
      <c r="F65" s="227">
        <v>1.4</v>
      </c>
      <c r="G65" s="227">
        <v>9.6</v>
      </c>
      <c r="H65" s="227">
        <v>-10.4</v>
      </c>
      <c r="I65" s="227"/>
      <c r="J65" s="227"/>
      <c r="K65" s="227">
        <v>2.2000000000000002</v>
      </c>
      <c r="L65" s="228">
        <v>2</v>
      </c>
    </row>
    <row r="66" spans="1:12" s="205" customFormat="1" ht="16.5" x14ac:dyDescent="0.3">
      <c r="A66" s="217" t="s">
        <v>163</v>
      </c>
      <c r="B66" s="226">
        <v>2.9</v>
      </c>
      <c r="C66" s="227">
        <v>3.2</v>
      </c>
      <c r="D66" s="227">
        <v>3.3</v>
      </c>
      <c r="E66" s="227">
        <v>2.7</v>
      </c>
      <c r="F66" s="227">
        <v>9.8000000000000007</v>
      </c>
      <c r="G66" s="227">
        <v>5.9</v>
      </c>
      <c r="H66" s="227">
        <v>16.7</v>
      </c>
      <c r="I66" s="227"/>
      <c r="J66" s="227"/>
      <c r="K66" s="227">
        <v>-2.9</v>
      </c>
      <c r="L66" s="228">
        <v>0.7</v>
      </c>
    </row>
    <row r="67" spans="1:12" s="205" customFormat="1" ht="16.5" x14ac:dyDescent="0.3">
      <c r="A67" s="217" t="s">
        <v>272</v>
      </c>
      <c r="B67" s="226">
        <v>2.5</v>
      </c>
      <c r="C67" s="227">
        <v>3.2</v>
      </c>
      <c r="D67" s="227">
        <v>3.2</v>
      </c>
      <c r="E67" s="227">
        <v>3.1</v>
      </c>
      <c r="F67" s="227">
        <v>2.9</v>
      </c>
      <c r="G67" s="227">
        <v>7.6</v>
      </c>
      <c r="H67" s="227">
        <v>-5</v>
      </c>
      <c r="I67" s="227"/>
      <c r="J67" s="227"/>
      <c r="K67" s="227">
        <v>-12.7</v>
      </c>
      <c r="L67" s="228">
        <v>-5</v>
      </c>
    </row>
    <row r="68" spans="1:12" s="205" customFormat="1" ht="17.25" x14ac:dyDescent="0.3">
      <c r="A68" s="217" t="s">
        <v>267</v>
      </c>
      <c r="B68" s="229">
        <v>-2.7</v>
      </c>
      <c r="C68" s="230">
        <v>-5.6</v>
      </c>
      <c r="D68" s="230">
        <v>-6.3</v>
      </c>
      <c r="E68" s="230">
        <v>-2</v>
      </c>
      <c r="F68" s="230">
        <v>-6.7</v>
      </c>
      <c r="G68" s="230">
        <v>-7.5</v>
      </c>
      <c r="H68" s="230">
        <v>-5.3</v>
      </c>
      <c r="I68" s="231"/>
      <c r="J68" s="231"/>
      <c r="K68" s="230">
        <v>-2.7</v>
      </c>
      <c r="L68" s="232">
        <v>-7.8</v>
      </c>
    </row>
    <row r="69" spans="1:12" s="205" customFormat="1" ht="17.25" x14ac:dyDescent="0.3">
      <c r="A69" s="217" t="s">
        <v>268</v>
      </c>
      <c r="B69" s="229">
        <v>-32.799999999999997</v>
      </c>
      <c r="C69" s="230">
        <v>-38.5</v>
      </c>
      <c r="D69" s="230">
        <v>-47.4</v>
      </c>
      <c r="E69" s="230">
        <v>3.8</v>
      </c>
      <c r="F69" s="230">
        <v>-70.7</v>
      </c>
      <c r="G69" s="230">
        <v>-85.6</v>
      </c>
      <c r="H69" s="230">
        <v>-44.2</v>
      </c>
      <c r="I69" s="231"/>
      <c r="J69" s="231"/>
      <c r="K69" s="230">
        <v>-55.8</v>
      </c>
      <c r="L69" s="232">
        <v>-36.200000000000003</v>
      </c>
    </row>
    <row r="70" spans="1:12" s="205" customFormat="1" ht="17.25" x14ac:dyDescent="0.3">
      <c r="A70" s="217" t="s">
        <v>269</v>
      </c>
      <c r="B70" s="229">
        <v>-12.5</v>
      </c>
      <c r="C70" s="230">
        <v>-12.3</v>
      </c>
      <c r="D70" s="230">
        <v>-13.3</v>
      </c>
      <c r="E70" s="230">
        <v>-6.5</v>
      </c>
      <c r="F70" s="230">
        <v>-19.899999999999999</v>
      </c>
      <c r="G70" s="230">
        <v>-8.4</v>
      </c>
      <c r="H70" s="230">
        <v>-38.299999999999997</v>
      </c>
      <c r="I70" s="231"/>
      <c r="J70" s="231"/>
      <c r="K70" s="230">
        <v>-36.6</v>
      </c>
      <c r="L70" s="232">
        <v>-27.9</v>
      </c>
    </row>
    <row r="71" spans="1:12" s="205" customFormat="1" ht="18" thickBot="1" x14ac:dyDescent="0.35">
      <c r="A71" s="233" t="s">
        <v>270</v>
      </c>
      <c r="B71" s="234">
        <v>-10.9</v>
      </c>
      <c r="C71" s="235">
        <v>-7.4</v>
      </c>
      <c r="D71" s="235">
        <v>-8.5</v>
      </c>
      <c r="E71" s="235">
        <v>-0.6</v>
      </c>
      <c r="F71" s="235">
        <v>-6.4</v>
      </c>
      <c r="G71" s="235">
        <v>-0.3</v>
      </c>
      <c r="H71" s="235">
        <v>-18.100000000000001</v>
      </c>
      <c r="I71" s="236"/>
      <c r="J71" s="236"/>
      <c r="K71" s="235">
        <v>-40.4</v>
      </c>
      <c r="L71" s="237">
        <v>-22.9</v>
      </c>
    </row>
    <row r="72" spans="1:12" s="238" customFormat="1" ht="21" customHeight="1" x14ac:dyDescent="0.25">
      <c r="A72" s="109" t="s">
        <v>273</v>
      </c>
      <c r="B72" s="109"/>
      <c r="L72" s="239"/>
    </row>
    <row r="73" spans="1:12" s="240" customFormat="1" ht="14.25" x14ac:dyDescent="0.25">
      <c r="A73" s="109" t="s">
        <v>274</v>
      </c>
    </row>
    <row r="74" spans="1:12" ht="9.75" customHeight="1" x14ac:dyDescent="0.3"/>
  </sheetData>
  <mergeCells count="12">
    <mergeCell ref="L5:L6"/>
    <mergeCell ref="B43:L43"/>
    <mergeCell ref="A3:A6"/>
    <mergeCell ref="B3:L3"/>
    <mergeCell ref="B4:B5"/>
    <mergeCell ref="C4:J4"/>
    <mergeCell ref="K4:L4"/>
    <mergeCell ref="C5:E5"/>
    <mergeCell ref="F5:H5"/>
    <mergeCell ref="I5:I6"/>
    <mergeCell ref="J5:J6"/>
    <mergeCell ref="K5:K6"/>
  </mergeCells>
  <pageMargins left="0.75" right="0.75" top="0.75" bottom="0.75" header="0.3" footer="0"/>
  <pageSetup scale="5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C0ACE-1EDC-483D-A1EF-BFA302275879}">
  <sheetPr>
    <pageSetUpPr fitToPage="1"/>
  </sheetPr>
  <dimension ref="A1:S206"/>
  <sheetViews>
    <sheetView zoomScaleNormal="100" zoomScaleSheetLayoutView="80" workbookViewId="0"/>
  </sheetViews>
  <sheetFormatPr defaultColWidth="8.85546875" defaultRowHeight="15" x14ac:dyDescent="0.25"/>
  <cols>
    <col min="1" max="1" width="13.42578125" style="2" customWidth="1"/>
    <col min="2" max="3" width="16.140625" style="2" customWidth="1"/>
    <col min="4" max="4" width="14.28515625" style="2" customWidth="1"/>
    <col min="5" max="5" width="15.7109375" style="2" customWidth="1"/>
    <col min="6" max="6" width="15.28515625" style="2" customWidth="1"/>
    <col min="7" max="7" width="16.140625" style="2" customWidth="1"/>
    <col min="8" max="8" width="10.7109375" style="2" bestFit="1" customWidth="1"/>
    <col min="9" max="15" width="12.85546875" style="2" customWidth="1"/>
    <col min="16" max="16" width="14.28515625" style="2" bestFit="1" customWidth="1"/>
    <col min="17" max="17" width="13.28515625" style="2" bestFit="1" customWidth="1"/>
    <col min="18" max="16384" width="8.85546875" style="2"/>
  </cols>
  <sheetData>
    <row r="1" spans="1:15" s="2333" customFormat="1" ht="17.25" x14ac:dyDescent="0.25">
      <c r="A1" s="2332" t="s">
        <v>4145</v>
      </c>
    </row>
    <row r="2" spans="1:15" s="1942" customFormat="1" ht="18" customHeight="1" thickBot="1" x14ac:dyDescent="0.3">
      <c r="A2" s="2334"/>
      <c r="J2" s="2335"/>
      <c r="K2" s="2335"/>
    </row>
    <row r="3" spans="1:15" s="1919" customFormat="1" ht="16.5" x14ac:dyDescent="0.25">
      <c r="A3" s="3875" t="s">
        <v>22</v>
      </c>
      <c r="B3" s="2336" t="s">
        <v>4146</v>
      </c>
      <c r="C3" s="2336" t="s">
        <v>3652</v>
      </c>
      <c r="D3" s="2336" t="s">
        <v>4147</v>
      </c>
      <c r="E3" s="2336" t="s">
        <v>4148</v>
      </c>
      <c r="F3" s="2336" t="s">
        <v>4149</v>
      </c>
      <c r="G3" s="2336" t="s">
        <v>3652</v>
      </c>
      <c r="H3" s="2337"/>
      <c r="I3" s="2337"/>
      <c r="J3" s="2337"/>
      <c r="K3" s="2337"/>
      <c r="L3" s="2337"/>
      <c r="M3" s="2337"/>
      <c r="N3" s="2337"/>
      <c r="O3" s="2337"/>
    </row>
    <row r="4" spans="1:15" s="1919" customFormat="1" ht="16.5" x14ac:dyDescent="0.25">
      <c r="A4" s="3876"/>
      <c r="B4" s="2338" t="s">
        <v>4150</v>
      </c>
      <c r="C4" s="2338" t="s">
        <v>4151</v>
      </c>
      <c r="D4" s="2338" t="s">
        <v>4152</v>
      </c>
      <c r="E4" s="2338" t="s">
        <v>4153</v>
      </c>
      <c r="F4" s="2338" t="s">
        <v>4150</v>
      </c>
      <c r="G4" s="2338" t="s">
        <v>4151</v>
      </c>
      <c r="H4" s="2337"/>
      <c r="I4" s="2337"/>
      <c r="J4" s="2337"/>
      <c r="K4" s="2337"/>
      <c r="L4" s="2337"/>
      <c r="M4" s="2337"/>
      <c r="N4" s="2337"/>
      <c r="O4" s="2337"/>
    </row>
    <row r="5" spans="1:15" s="1919" customFormat="1" ht="16.5" x14ac:dyDescent="0.25">
      <c r="A5" s="3876"/>
      <c r="B5" s="2338"/>
      <c r="C5" s="2338" t="s">
        <v>4154</v>
      </c>
      <c r="D5" s="2338"/>
      <c r="E5" s="2338"/>
      <c r="F5" s="2338"/>
      <c r="G5" s="2338" t="s">
        <v>4155</v>
      </c>
      <c r="H5" s="2337"/>
      <c r="I5" s="2337"/>
      <c r="J5" s="2337"/>
      <c r="K5" s="2337"/>
      <c r="L5" s="2337"/>
      <c r="M5" s="2337"/>
      <c r="N5" s="2337"/>
      <c r="O5" s="2337"/>
    </row>
    <row r="6" spans="1:15" s="2341" customFormat="1" ht="29.25" customHeight="1" thickBot="1" x14ac:dyDescent="0.3">
      <c r="A6" s="3877"/>
      <c r="B6" s="2339" t="s">
        <v>4156</v>
      </c>
      <c r="C6" s="2339" t="s">
        <v>3858</v>
      </c>
      <c r="D6" s="2339" t="s">
        <v>4157</v>
      </c>
      <c r="E6" s="2339" t="s">
        <v>4158</v>
      </c>
      <c r="F6" s="2339" t="s">
        <v>4156</v>
      </c>
      <c r="G6" s="2339" t="s">
        <v>3858</v>
      </c>
      <c r="H6" s="2340"/>
      <c r="I6" s="2340"/>
      <c r="J6" s="2340"/>
      <c r="K6" s="2340"/>
      <c r="L6" s="2340"/>
      <c r="M6" s="2340"/>
      <c r="N6" s="2340"/>
      <c r="O6" s="2340"/>
    </row>
    <row r="7" spans="1:15" s="1889" customFormat="1" ht="16.5" hidden="1" x14ac:dyDescent="0.3">
      <c r="A7" s="2342">
        <v>42370</v>
      </c>
      <c r="B7" s="2343">
        <v>80.3</v>
      </c>
      <c r="C7" s="1935">
        <v>36.299999999999997</v>
      </c>
      <c r="D7" s="2344">
        <v>1066.5</v>
      </c>
      <c r="E7" s="1935">
        <v>3.4</v>
      </c>
      <c r="F7" s="2345" t="s">
        <v>367</v>
      </c>
      <c r="G7" s="1935" t="s">
        <v>367</v>
      </c>
    </row>
    <row r="8" spans="1:15" s="1889" customFormat="1" ht="16.5" hidden="1" x14ac:dyDescent="0.3">
      <c r="A8" s="2342">
        <v>42401</v>
      </c>
      <c r="B8" s="2343">
        <v>71.099999999999994</v>
      </c>
      <c r="C8" s="1935" t="s">
        <v>4159</v>
      </c>
      <c r="D8" s="2344">
        <v>1193.25</v>
      </c>
      <c r="E8" s="1935">
        <v>2.5</v>
      </c>
      <c r="F8" s="2345" t="s">
        <v>367</v>
      </c>
      <c r="G8" s="1935" t="s">
        <v>367</v>
      </c>
    </row>
    <row r="9" spans="1:15" s="1889" customFormat="1" ht="16.5" hidden="1" x14ac:dyDescent="0.3">
      <c r="A9" s="2342">
        <v>42430</v>
      </c>
      <c r="B9" s="2343">
        <v>50</v>
      </c>
      <c r="C9" s="1935">
        <v>35.700000000000003</v>
      </c>
      <c r="D9" s="2344">
        <v>960</v>
      </c>
      <c r="E9" s="1935">
        <v>2.7</v>
      </c>
      <c r="F9" s="2345" t="s">
        <v>367</v>
      </c>
      <c r="G9" s="1935" t="s">
        <v>367</v>
      </c>
    </row>
    <row r="10" spans="1:15" s="1889" customFormat="1" ht="16.5" hidden="1" x14ac:dyDescent="0.3">
      <c r="A10" s="2342">
        <v>42461</v>
      </c>
      <c r="B10" s="2343">
        <v>16.600000000000001</v>
      </c>
      <c r="C10" s="1935">
        <v>35.549999999999997</v>
      </c>
      <c r="D10" s="2344" t="s">
        <v>367</v>
      </c>
      <c r="E10" s="1935" t="s">
        <v>367</v>
      </c>
      <c r="F10" s="2345" t="s">
        <v>367</v>
      </c>
      <c r="G10" s="1935" t="s">
        <v>367</v>
      </c>
    </row>
    <row r="11" spans="1:15" s="1889" customFormat="1" ht="16.5" hidden="1" x14ac:dyDescent="0.3">
      <c r="A11" s="2342">
        <v>42491</v>
      </c>
      <c r="B11" s="1935">
        <v>73.05</v>
      </c>
      <c r="C11" s="1935">
        <v>35.35</v>
      </c>
      <c r="D11" s="2346">
        <v>1000</v>
      </c>
      <c r="E11" s="1935">
        <v>3.7</v>
      </c>
      <c r="F11" s="2345" t="s">
        <v>367</v>
      </c>
      <c r="G11" s="1935" t="s">
        <v>367</v>
      </c>
    </row>
    <row r="12" spans="1:15" s="1889" customFormat="1" ht="16.5" hidden="1" x14ac:dyDescent="0.3">
      <c r="A12" s="2342">
        <v>42522</v>
      </c>
      <c r="B12" s="2345">
        <v>96</v>
      </c>
      <c r="C12" s="1935" t="s">
        <v>4160</v>
      </c>
      <c r="D12" s="2344">
        <v>3424.5149999999999</v>
      </c>
      <c r="E12" s="1935" t="s">
        <v>4161</v>
      </c>
      <c r="F12" s="2345" t="s">
        <v>367</v>
      </c>
      <c r="G12" s="1935" t="s">
        <v>367</v>
      </c>
    </row>
    <row r="13" spans="1:15" s="1889" customFormat="1" ht="16.5" hidden="1" x14ac:dyDescent="0.3">
      <c r="A13" s="2342">
        <v>42552</v>
      </c>
      <c r="B13" s="2345">
        <v>10</v>
      </c>
      <c r="C13" s="1935">
        <v>35.5</v>
      </c>
      <c r="D13" s="2344" t="s">
        <v>367</v>
      </c>
      <c r="E13" s="1935" t="s">
        <v>367</v>
      </c>
      <c r="F13" s="2345" t="s">
        <v>367</v>
      </c>
      <c r="G13" s="1935" t="s">
        <v>367</v>
      </c>
    </row>
    <row r="14" spans="1:15" s="1889" customFormat="1" ht="16.5" hidden="1" x14ac:dyDescent="0.3">
      <c r="A14" s="2342">
        <v>42583</v>
      </c>
      <c r="B14" s="2345">
        <v>10</v>
      </c>
      <c r="C14" s="1935">
        <v>35.200000000000003</v>
      </c>
      <c r="D14" s="2346">
        <v>352</v>
      </c>
      <c r="E14" s="1935">
        <v>2.68</v>
      </c>
      <c r="F14" s="2345" t="s">
        <v>367</v>
      </c>
      <c r="G14" s="1935" t="s">
        <v>367</v>
      </c>
    </row>
    <row r="15" spans="1:15" s="1889" customFormat="1" ht="16.5" hidden="1" x14ac:dyDescent="0.3">
      <c r="A15" s="2342">
        <v>42614</v>
      </c>
      <c r="B15" s="2345">
        <v>43.2</v>
      </c>
      <c r="C15" s="1935">
        <v>35.479999999999997</v>
      </c>
      <c r="D15" s="2344">
        <v>1532.7360000000003</v>
      </c>
      <c r="E15" s="1935">
        <v>2.69</v>
      </c>
      <c r="F15" s="2345" t="s">
        <v>367</v>
      </c>
      <c r="G15" s="1935" t="s">
        <v>367</v>
      </c>
    </row>
    <row r="16" spans="1:15" s="1889" customFormat="1" ht="16.5" hidden="1" x14ac:dyDescent="0.3">
      <c r="A16" s="2342">
        <v>42644</v>
      </c>
      <c r="B16" s="2343" t="s">
        <v>367</v>
      </c>
      <c r="C16" s="1935" t="s">
        <v>367</v>
      </c>
      <c r="D16" s="2344" t="s">
        <v>367</v>
      </c>
      <c r="E16" s="1935" t="s">
        <v>367</v>
      </c>
      <c r="F16" s="2345" t="s">
        <v>367</v>
      </c>
      <c r="G16" s="1935" t="s">
        <v>367</v>
      </c>
    </row>
    <row r="17" spans="1:7" s="1889" customFormat="1" ht="16.5" hidden="1" x14ac:dyDescent="0.3">
      <c r="A17" s="2342">
        <v>42675</v>
      </c>
      <c r="B17" s="1935">
        <v>47.35</v>
      </c>
      <c r="C17" s="1935">
        <v>36.15</v>
      </c>
      <c r="D17" s="2344" t="s">
        <v>367</v>
      </c>
      <c r="E17" s="1935" t="s">
        <v>367</v>
      </c>
      <c r="F17" s="2345" t="s">
        <v>367</v>
      </c>
      <c r="G17" s="1935" t="s">
        <v>367</v>
      </c>
    </row>
    <row r="18" spans="1:7" s="1889" customFormat="1" ht="16.5" hidden="1" x14ac:dyDescent="0.3">
      <c r="A18" s="2342">
        <v>42705</v>
      </c>
      <c r="B18" s="2345">
        <v>55.5</v>
      </c>
      <c r="C18" s="1935">
        <v>36.200000000000003</v>
      </c>
      <c r="D18" s="2346">
        <v>905</v>
      </c>
      <c r="E18" s="1935">
        <v>2.8</v>
      </c>
      <c r="F18" s="2345" t="s">
        <v>367</v>
      </c>
      <c r="G18" s="1935" t="s">
        <v>367</v>
      </c>
    </row>
    <row r="19" spans="1:7" s="1889" customFormat="1" ht="16.5" hidden="1" x14ac:dyDescent="0.3">
      <c r="A19" s="2347">
        <v>42736</v>
      </c>
      <c r="B19" s="2343">
        <v>55.594999999999999</v>
      </c>
      <c r="C19" s="1935">
        <v>35.9</v>
      </c>
      <c r="D19" s="2344">
        <v>2540.3609999999999</v>
      </c>
      <c r="E19" s="1935" t="s">
        <v>4162</v>
      </c>
      <c r="F19" s="2345" t="s">
        <v>367</v>
      </c>
      <c r="G19" s="1935" t="s">
        <v>367</v>
      </c>
    </row>
    <row r="20" spans="1:7" s="1889" customFormat="1" ht="16.5" hidden="1" x14ac:dyDescent="0.3">
      <c r="A20" s="2347">
        <v>42767</v>
      </c>
      <c r="B20" s="2343" t="s">
        <v>367</v>
      </c>
      <c r="C20" s="1935" t="s">
        <v>367</v>
      </c>
      <c r="D20" s="2344" t="s">
        <v>367</v>
      </c>
      <c r="E20" s="1935" t="s">
        <v>367</v>
      </c>
      <c r="F20" s="2345" t="s">
        <v>367</v>
      </c>
      <c r="G20" s="1935" t="s">
        <v>367</v>
      </c>
    </row>
    <row r="21" spans="1:7" s="1889" customFormat="1" ht="16.5" hidden="1" x14ac:dyDescent="0.3">
      <c r="A21" s="2347">
        <v>42795</v>
      </c>
      <c r="B21" s="2345">
        <v>40</v>
      </c>
      <c r="C21" s="1935">
        <v>35.5</v>
      </c>
      <c r="D21" s="2346">
        <v>1420</v>
      </c>
      <c r="E21" s="1935">
        <v>2.58</v>
      </c>
      <c r="F21" s="2345" t="s">
        <v>367</v>
      </c>
      <c r="G21" s="1935" t="s">
        <v>367</v>
      </c>
    </row>
    <row r="22" spans="1:7" s="1889" customFormat="1" ht="16.5" hidden="1" x14ac:dyDescent="0.3">
      <c r="A22" s="2347">
        <v>42826</v>
      </c>
      <c r="B22" s="2345">
        <v>118</v>
      </c>
      <c r="C22" s="1935">
        <v>35.020000000000003</v>
      </c>
      <c r="D22" s="2344" t="s">
        <v>367</v>
      </c>
      <c r="E22" s="1935" t="s">
        <v>367</v>
      </c>
      <c r="F22" s="2345" t="s">
        <v>367</v>
      </c>
      <c r="G22" s="1935" t="s">
        <v>367</v>
      </c>
    </row>
    <row r="23" spans="1:7" s="1889" customFormat="1" ht="16.5" hidden="1" x14ac:dyDescent="0.3">
      <c r="A23" s="2347">
        <v>42856</v>
      </c>
      <c r="B23" s="2345">
        <v>45</v>
      </c>
      <c r="C23" s="1935" t="s">
        <v>4163</v>
      </c>
      <c r="D23" s="2346">
        <v>1577</v>
      </c>
      <c r="E23" s="1935" t="s">
        <v>4164</v>
      </c>
      <c r="F23" s="2345" t="s">
        <v>367</v>
      </c>
      <c r="G23" s="1935" t="s">
        <v>367</v>
      </c>
    </row>
    <row r="24" spans="1:7" s="1889" customFormat="1" ht="16.5" hidden="1" x14ac:dyDescent="0.3">
      <c r="A24" s="2347">
        <v>42887</v>
      </c>
      <c r="B24" s="2345">
        <v>25</v>
      </c>
      <c r="C24" s="1935">
        <v>34.85</v>
      </c>
      <c r="D24" s="2348">
        <v>700.48500000000001</v>
      </c>
      <c r="E24" s="1935">
        <v>2.1800000000000002</v>
      </c>
      <c r="F24" s="2345" t="s">
        <v>367</v>
      </c>
      <c r="G24" s="1935" t="s">
        <v>367</v>
      </c>
    </row>
    <row r="25" spans="1:7" s="1889" customFormat="1" ht="16.5" hidden="1" x14ac:dyDescent="0.3">
      <c r="A25" s="2347">
        <v>42917</v>
      </c>
      <c r="B25" s="2345" t="s">
        <v>367</v>
      </c>
      <c r="C25" s="1935" t="s">
        <v>367</v>
      </c>
      <c r="D25" s="2348" t="s">
        <v>367</v>
      </c>
      <c r="E25" s="1935" t="s">
        <v>367</v>
      </c>
      <c r="F25" s="2345" t="s">
        <v>367</v>
      </c>
      <c r="G25" s="1935" t="s">
        <v>367</v>
      </c>
    </row>
    <row r="26" spans="1:7" s="1889" customFormat="1" ht="16.5" hidden="1" x14ac:dyDescent="0.3">
      <c r="A26" s="2347">
        <v>42948</v>
      </c>
      <c r="B26" s="2345">
        <v>101</v>
      </c>
      <c r="C26" s="1935" t="s">
        <v>4165</v>
      </c>
      <c r="D26" s="2348">
        <v>1494</v>
      </c>
      <c r="E26" s="1935">
        <v>2.1</v>
      </c>
      <c r="F26" s="2345" t="s">
        <v>367</v>
      </c>
      <c r="G26" s="1935" t="s">
        <v>367</v>
      </c>
    </row>
    <row r="27" spans="1:7" s="1889" customFormat="1" ht="16.5" hidden="1" x14ac:dyDescent="0.3">
      <c r="A27" s="2347">
        <v>42979</v>
      </c>
      <c r="B27" s="2345">
        <v>30</v>
      </c>
      <c r="C27" s="1935" t="s">
        <v>4166</v>
      </c>
      <c r="D27" s="2346" t="s">
        <v>367</v>
      </c>
      <c r="E27" s="1935" t="s">
        <v>367</v>
      </c>
      <c r="F27" s="2345" t="s">
        <v>367</v>
      </c>
      <c r="G27" s="1935" t="s">
        <v>367</v>
      </c>
    </row>
    <row r="28" spans="1:7" s="1889" customFormat="1" ht="16.5" hidden="1" x14ac:dyDescent="0.3">
      <c r="A28" s="2347">
        <v>43009</v>
      </c>
      <c r="B28" s="2345" t="s">
        <v>367</v>
      </c>
      <c r="C28" s="1935" t="s">
        <v>367</v>
      </c>
      <c r="D28" s="2346" t="s">
        <v>367</v>
      </c>
      <c r="E28" s="1935" t="s">
        <v>367</v>
      </c>
      <c r="F28" s="2345" t="s">
        <v>367</v>
      </c>
      <c r="G28" s="1935" t="s">
        <v>367</v>
      </c>
    </row>
    <row r="29" spans="1:7" s="1889" customFormat="1" ht="16.5" hidden="1" x14ac:dyDescent="0.3">
      <c r="A29" s="2347">
        <v>43040</v>
      </c>
      <c r="B29" s="2345" t="s">
        <v>367</v>
      </c>
      <c r="C29" s="1935" t="s">
        <v>367</v>
      </c>
      <c r="D29" s="2346" t="s">
        <v>367</v>
      </c>
      <c r="E29" s="1935" t="s">
        <v>367</v>
      </c>
      <c r="F29" s="2345" t="s">
        <v>367</v>
      </c>
      <c r="G29" s="1935" t="s">
        <v>367</v>
      </c>
    </row>
    <row r="30" spans="1:7" s="1889" customFormat="1" ht="17.25" hidden="1" customHeight="1" x14ac:dyDescent="0.3">
      <c r="A30" s="2347">
        <v>43070</v>
      </c>
      <c r="B30" s="2345">
        <v>30</v>
      </c>
      <c r="C30" s="1935">
        <v>34</v>
      </c>
      <c r="D30" s="2346">
        <v>1020</v>
      </c>
      <c r="E30" s="1935">
        <v>2.5</v>
      </c>
      <c r="F30" s="2345" t="s">
        <v>367</v>
      </c>
      <c r="G30" s="1935" t="s">
        <v>367</v>
      </c>
    </row>
    <row r="31" spans="1:7" s="1889" customFormat="1" ht="16.5" hidden="1" x14ac:dyDescent="0.3">
      <c r="A31" s="2347">
        <v>43101</v>
      </c>
      <c r="B31" s="2345">
        <v>30</v>
      </c>
      <c r="C31" s="1935">
        <v>33.549999999999997</v>
      </c>
      <c r="D31" s="2346">
        <v>1006.5</v>
      </c>
      <c r="E31" s="1935">
        <v>2.5299999999999998</v>
      </c>
      <c r="F31" s="2345" t="s">
        <v>367</v>
      </c>
      <c r="G31" s="1935" t="s">
        <v>367</v>
      </c>
    </row>
    <row r="32" spans="1:7" s="1889" customFormat="1" ht="16.5" hidden="1" x14ac:dyDescent="0.3">
      <c r="A32" s="2347">
        <v>43132</v>
      </c>
      <c r="B32" s="2345">
        <v>95</v>
      </c>
      <c r="C32" s="1935" t="s">
        <v>4167</v>
      </c>
      <c r="D32" s="2346">
        <v>3133.5</v>
      </c>
      <c r="E32" s="1935" t="s">
        <v>4168</v>
      </c>
      <c r="F32" s="2345" t="s">
        <v>367</v>
      </c>
      <c r="G32" s="1935" t="s">
        <v>367</v>
      </c>
    </row>
    <row r="33" spans="1:7" s="1889" customFormat="1" ht="16.5" hidden="1" x14ac:dyDescent="0.3">
      <c r="A33" s="2347">
        <v>43160</v>
      </c>
      <c r="B33" s="2345">
        <v>116.9</v>
      </c>
      <c r="C33" s="1935" t="s">
        <v>4169</v>
      </c>
      <c r="D33" s="2346">
        <v>3867.9</v>
      </c>
      <c r="E33" s="1935">
        <v>3.82</v>
      </c>
      <c r="F33" s="2345" t="s">
        <v>367</v>
      </c>
      <c r="G33" s="1935" t="s">
        <v>367</v>
      </c>
    </row>
    <row r="34" spans="1:7" s="1889" customFormat="1" ht="19.5" hidden="1" customHeight="1" x14ac:dyDescent="0.3">
      <c r="A34" s="2347">
        <v>43191</v>
      </c>
      <c r="B34" s="2345">
        <v>75</v>
      </c>
      <c r="C34" s="1935" t="s">
        <v>4170</v>
      </c>
      <c r="D34" s="2346">
        <v>2563.5</v>
      </c>
      <c r="E34" s="1935" t="s">
        <v>4171</v>
      </c>
      <c r="F34" s="2345" t="s">
        <v>367</v>
      </c>
      <c r="G34" s="1935" t="s">
        <v>367</v>
      </c>
    </row>
    <row r="35" spans="1:7" s="1889" customFormat="1" ht="19.5" hidden="1" customHeight="1" x14ac:dyDescent="0.3">
      <c r="A35" s="2347">
        <v>43221</v>
      </c>
      <c r="B35" s="2345">
        <v>150</v>
      </c>
      <c r="C35" s="1935">
        <v>34.5</v>
      </c>
      <c r="D35" s="2346">
        <v>5175</v>
      </c>
      <c r="E35" s="1935">
        <v>3.65</v>
      </c>
      <c r="F35" s="2345" t="s">
        <v>367</v>
      </c>
      <c r="G35" s="1935" t="s">
        <v>367</v>
      </c>
    </row>
    <row r="36" spans="1:7" s="1889" customFormat="1" ht="19.5" hidden="1" customHeight="1" x14ac:dyDescent="0.3">
      <c r="A36" s="2347">
        <v>43252</v>
      </c>
      <c r="B36" s="2345">
        <v>15</v>
      </c>
      <c r="C36" s="1935">
        <v>34.28</v>
      </c>
      <c r="D36" s="2346">
        <v>514.20000000000005</v>
      </c>
      <c r="E36" s="1935">
        <v>3.5</v>
      </c>
      <c r="F36" s="2345" t="s">
        <v>367</v>
      </c>
      <c r="G36" s="1935" t="s">
        <v>367</v>
      </c>
    </row>
    <row r="37" spans="1:7" s="1889" customFormat="1" ht="19.5" hidden="1" customHeight="1" x14ac:dyDescent="0.3">
      <c r="A37" s="2347">
        <v>43282</v>
      </c>
      <c r="B37" s="2345" t="s">
        <v>367</v>
      </c>
      <c r="C37" s="1935" t="s">
        <v>367</v>
      </c>
      <c r="D37" s="2346" t="s">
        <v>367</v>
      </c>
      <c r="E37" s="1935" t="s">
        <v>367</v>
      </c>
      <c r="F37" s="2345" t="s">
        <v>367</v>
      </c>
      <c r="G37" s="1935" t="s">
        <v>367</v>
      </c>
    </row>
    <row r="38" spans="1:7" s="1889" customFormat="1" ht="19.5" hidden="1" customHeight="1" x14ac:dyDescent="0.3">
      <c r="A38" s="2347">
        <v>43313</v>
      </c>
      <c r="B38" s="2345">
        <v>15</v>
      </c>
      <c r="C38" s="1935">
        <v>34.450000000000003</v>
      </c>
      <c r="D38" s="2346" t="s">
        <v>367</v>
      </c>
      <c r="E38" s="1935" t="s">
        <v>367</v>
      </c>
      <c r="F38" s="2345" t="s">
        <v>367</v>
      </c>
      <c r="G38" s="1935" t="s">
        <v>367</v>
      </c>
    </row>
    <row r="39" spans="1:7" s="1889" customFormat="1" ht="19.5" hidden="1" customHeight="1" x14ac:dyDescent="0.3">
      <c r="A39" s="2347">
        <v>43344</v>
      </c>
      <c r="B39" s="2345">
        <v>10</v>
      </c>
      <c r="C39" s="1935">
        <v>34.5</v>
      </c>
      <c r="D39" s="2346" t="s">
        <v>367</v>
      </c>
      <c r="E39" s="1935" t="s">
        <v>367</v>
      </c>
      <c r="F39" s="2345" t="s">
        <v>367</v>
      </c>
      <c r="G39" s="1935" t="s">
        <v>367</v>
      </c>
    </row>
    <row r="40" spans="1:7" s="1889" customFormat="1" ht="19.5" hidden="1" customHeight="1" x14ac:dyDescent="0.3">
      <c r="A40" s="2347">
        <v>43374</v>
      </c>
      <c r="B40" s="2345" t="s">
        <v>367</v>
      </c>
      <c r="C40" s="1935" t="s">
        <v>367</v>
      </c>
      <c r="D40" s="2346" t="s">
        <v>367</v>
      </c>
      <c r="E40" s="1935" t="s">
        <v>367</v>
      </c>
      <c r="F40" s="2345" t="s">
        <v>367</v>
      </c>
      <c r="G40" s="1935" t="s">
        <v>367</v>
      </c>
    </row>
    <row r="41" spans="1:7" s="1889" customFormat="1" ht="19.5" hidden="1" customHeight="1" x14ac:dyDescent="0.3">
      <c r="A41" s="2347">
        <v>43405</v>
      </c>
      <c r="B41" s="2345">
        <v>15</v>
      </c>
      <c r="C41" s="1935">
        <v>34.75</v>
      </c>
      <c r="D41" s="2346" t="s">
        <v>367</v>
      </c>
      <c r="E41" s="1935" t="s">
        <v>367</v>
      </c>
      <c r="F41" s="2345" t="s">
        <v>367</v>
      </c>
      <c r="G41" s="1935" t="s">
        <v>367</v>
      </c>
    </row>
    <row r="42" spans="1:7" s="1889" customFormat="1" ht="19.5" hidden="1" customHeight="1" x14ac:dyDescent="0.3">
      <c r="A42" s="2347">
        <v>43435</v>
      </c>
      <c r="B42" s="2345">
        <v>15</v>
      </c>
      <c r="C42" s="1935">
        <v>34.4</v>
      </c>
      <c r="D42" s="2346">
        <v>516</v>
      </c>
      <c r="E42" s="1935">
        <v>3.6</v>
      </c>
      <c r="F42" s="2345" t="s">
        <v>367</v>
      </c>
      <c r="G42" s="1935" t="s">
        <v>367</v>
      </c>
    </row>
    <row r="43" spans="1:7" s="1889" customFormat="1" ht="19.5" hidden="1" customHeight="1" x14ac:dyDescent="0.3">
      <c r="A43" s="2347">
        <v>43466</v>
      </c>
      <c r="B43" s="2345">
        <v>10</v>
      </c>
      <c r="C43" s="1935">
        <v>34.5</v>
      </c>
      <c r="D43" s="2346">
        <v>345</v>
      </c>
      <c r="E43" s="1935">
        <v>3.5</v>
      </c>
      <c r="F43" s="2345" t="s">
        <v>367</v>
      </c>
      <c r="G43" s="1935" t="s">
        <v>367</v>
      </c>
    </row>
    <row r="44" spans="1:7" s="1889" customFormat="1" ht="19.5" hidden="1" customHeight="1" x14ac:dyDescent="0.3">
      <c r="A44" s="2347">
        <v>43497</v>
      </c>
      <c r="B44" s="2345">
        <v>30</v>
      </c>
      <c r="C44" s="1935">
        <v>34.299999999999997</v>
      </c>
      <c r="D44" s="2346" t="s">
        <v>367</v>
      </c>
      <c r="E44" s="1935" t="s">
        <v>367</v>
      </c>
      <c r="F44" s="2345" t="s">
        <v>367</v>
      </c>
      <c r="G44" s="1935" t="s">
        <v>367</v>
      </c>
    </row>
    <row r="45" spans="1:7" s="1889" customFormat="1" ht="19.5" hidden="1" customHeight="1" x14ac:dyDescent="0.3">
      <c r="A45" s="2347">
        <v>43525</v>
      </c>
      <c r="B45" s="2345">
        <v>33</v>
      </c>
      <c r="C45" s="2349" t="s">
        <v>4172</v>
      </c>
      <c r="D45" s="2346" t="s">
        <v>367</v>
      </c>
      <c r="E45" s="1935" t="s">
        <v>367</v>
      </c>
      <c r="F45" s="2345" t="s">
        <v>367</v>
      </c>
      <c r="G45" s="1935" t="s">
        <v>367</v>
      </c>
    </row>
    <row r="46" spans="1:7" s="1889" customFormat="1" ht="19.5" hidden="1" customHeight="1" x14ac:dyDescent="0.3">
      <c r="A46" s="2347">
        <v>43556</v>
      </c>
      <c r="B46" s="2345">
        <v>20</v>
      </c>
      <c r="C46" s="1935">
        <v>34.799999999999997</v>
      </c>
      <c r="D46" s="2346">
        <v>696</v>
      </c>
      <c r="E46" s="1935">
        <v>3.5</v>
      </c>
      <c r="F46" s="2345" t="s">
        <v>367</v>
      </c>
      <c r="G46" s="1935" t="s">
        <v>367</v>
      </c>
    </row>
    <row r="47" spans="1:7" s="1889" customFormat="1" ht="19.5" hidden="1" customHeight="1" x14ac:dyDescent="0.3">
      <c r="A47" s="2347">
        <v>43586</v>
      </c>
      <c r="B47" s="2345">
        <v>212.9</v>
      </c>
      <c r="C47" s="1935" t="s">
        <v>4173</v>
      </c>
      <c r="D47" s="2346" t="s">
        <v>367</v>
      </c>
      <c r="E47" s="1935" t="s">
        <v>367</v>
      </c>
      <c r="F47" s="2345" t="s">
        <v>367</v>
      </c>
      <c r="G47" s="1935" t="s">
        <v>367</v>
      </c>
    </row>
    <row r="48" spans="1:7" s="1889" customFormat="1" ht="19.5" hidden="1" customHeight="1" x14ac:dyDescent="0.3">
      <c r="A48" s="2347">
        <v>43617</v>
      </c>
      <c r="B48" s="2345">
        <v>105</v>
      </c>
      <c r="C48" s="1935" t="s">
        <v>4174</v>
      </c>
      <c r="D48" s="2346">
        <v>3738.6</v>
      </c>
      <c r="E48" s="1935" t="s">
        <v>4175</v>
      </c>
      <c r="F48" s="2345" t="s">
        <v>367</v>
      </c>
      <c r="G48" s="1935" t="s">
        <v>367</v>
      </c>
    </row>
    <row r="49" spans="1:7" s="1889" customFormat="1" ht="19.5" hidden="1" customHeight="1" x14ac:dyDescent="0.3">
      <c r="A49" s="2347">
        <v>43647</v>
      </c>
      <c r="B49" s="2345">
        <v>30</v>
      </c>
      <c r="C49" s="1935">
        <v>35.950000000000003</v>
      </c>
      <c r="D49" s="2346">
        <v>1078.5</v>
      </c>
      <c r="E49" s="1935">
        <v>3.34</v>
      </c>
      <c r="F49" s="2345" t="s">
        <v>367</v>
      </c>
      <c r="G49" s="1935" t="s">
        <v>367</v>
      </c>
    </row>
    <row r="50" spans="1:7" s="1889" customFormat="1" ht="19.5" hidden="1" customHeight="1" x14ac:dyDescent="0.3">
      <c r="A50" s="2347">
        <v>43678</v>
      </c>
      <c r="B50" s="2345">
        <v>50</v>
      </c>
      <c r="C50" s="1935">
        <v>36.1</v>
      </c>
      <c r="D50" s="2346" t="s">
        <v>367</v>
      </c>
      <c r="E50" s="1935" t="s">
        <v>367</v>
      </c>
      <c r="F50" s="2345">
        <v>76.8</v>
      </c>
      <c r="G50" s="1935" t="s">
        <v>4176</v>
      </c>
    </row>
    <row r="51" spans="1:7" s="1889" customFormat="1" ht="19.5" hidden="1" customHeight="1" x14ac:dyDescent="0.3">
      <c r="A51" s="2347">
        <v>43709</v>
      </c>
      <c r="B51" s="2345" t="s">
        <v>367</v>
      </c>
      <c r="C51" s="1935" t="s">
        <v>367</v>
      </c>
      <c r="D51" s="2346" t="s">
        <v>367</v>
      </c>
      <c r="E51" s="1935" t="s">
        <v>367</v>
      </c>
      <c r="F51" s="2345" t="s">
        <v>367</v>
      </c>
      <c r="G51" s="1935" t="s">
        <v>367</v>
      </c>
    </row>
    <row r="52" spans="1:7" s="1889" customFormat="1" ht="19.5" hidden="1" customHeight="1" x14ac:dyDescent="0.3">
      <c r="A52" s="2347">
        <v>43739</v>
      </c>
      <c r="B52" s="2345" t="s">
        <v>367</v>
      </c>
      <c r="C52" s="1935" t="s">
        <v>367</v>
      </c>
      <c r="D52" s="2346" t="s">
        <v>367</v>
      </c>
      <c r="E52" s="1935" t="s">
        <v>367</v>
      </c>
      <c r="F52" s="2345" t="s">
        <v>367</v>
      </c>
      <c r="G52" s="1935" t="s">
        <v>367</v>
      </c>
    </row>
    <row r="53" spans="1:7" s="1889" customFormat="1" ht="19.5" hidden="1" customHeight="1" x14ac:dyDescent="0.3">
      <c r="A53" s="2347">
        <v>43770</v>
      </c>
      <c r="B53" s="2345" t="s">
        <v>367</v>
      </c>
      <c r="C53" s="1935" t="s">
        <v>367</v>
      </c>
      <c r="D53" s="2346" t="s">
        <v>367</v>
      </c>
      <c r="E53" s="1935" t="s">
        <v>367</v>
      </c>
      <c r="F53" s="2345" t="s">
        <v>367</v>
      </c>
      <c r="G53" s="1935" t="s">
        <v>367</v>
      </c>
    </row>
    <row r="54" spans="1:7" s="1889" customFormat="1" ht="19.5" hidden="1" customHeight="1" x14ac:dyDescent="0.3">
      <c r="A54" s="2347">
        <v>43800</v>
      </c>
      <c r="B54" s="2345" t="s">
        <v>367</v>
      </c>
      <c r="C54" s="1935" t="s">
        <v>367</v>
      </c>
      <c r="D54" s="2346" t="s">
        <v>367</v>
      </c>
      <c r="E54" s="1935" t="s">
        <v>367</v>
      </c>
      <c r="F54" s="2345" t="s">
        <v>367</v>
      </c>
      <c r="G54" s="1935" t="s">
        <v>367</v>
      </c>
    </row>
    <row r="55" spans="1:7" s="1889" customFormat="1" ht="19.5" hidden="1" customHeight="1" x14ac:dyDescent="0.3">
      <c r="A55" s="2347">
        <v>43831</v>
      </c>
      <c r="B55" s="2345" t="s">
        <v>367</v>
      </c>
      <c r="C55" s="1935" t="s">
        <v>367</v>
      </c>
      <c r="D55" s="2346" t="s">
        <v>367</v>
      </c>
      <c r="E55" s="1935" t="s">
        <v>367</v>
      </c>
      <c r="F55" s="2345" t="s">
        <v>367</v>
      </c>
      <c r="G55" s="1935" t="s">
        <v>367</v>
      </c>
    </row>
    <row r="56" spans="1:7" s="1889" customFormat="1" ht="19.5" hidden="1" customHeight="1" x14ac:dyDescent="0.3">
      <c r="A56" s="2347">
        <v>43862</v>
      </c>
      <c r="B56" s="2345" t="s">
        <v>367</v>
      </c>
      <c r="C56" s="1935" t="s">
        <v>367</v>
      </c>
      <c r="D56" s="2346" t="s">
        <v>367</v>
      </c>
      <c r="E56" s="1935" t="s">
        <v>367</v>
      </c>
      <c r="F56" s="2345" t="s">
        <v>367</v>
      </c>
      <c r="G56" s="1935" t="s">
        <v>367</v>
      </c>
    </row>
    <row r="57" spans="1:7" s="1889" customFormat="1" ht="19.5" customHeight="1" x14ac:dyDescent="0.3">
      <c r="A57" s="2347">
        <v>43891</v>
      </c>
      <c r="B57" s="2345">
        <v>11.2</v>
      </c>
      <c r="C57" s="1935" t="s">
        <v>4177</v>
      </c>
      <c r="D57" s="2346" t="s">
        <v>367</v>
      </c>
      <c r="E57" s="1935" t="s">
        <v>367</v>
      </c>
      <c r="F57" s="2345">
        <v>20</v>
      </c>
      <c r="G57" s="1935" t="s">
        <v>4178</v>
      </c>
    </row>
    <row r="58" spans="1:7" s="1889" customFormat="1" ht="19.5" customHeight="1" x14ac:dyDescent="0.3">
      <c r="A58" s="2347">
        <v>43922</v>
      </c>
      <c r="B58" s="2345" t="s">
        <v>367</v>
      </c>
      <c r="C58" s="1935" t="s">
        <v>367</v>
      </c>
      <c r="D58" s="2346" t="s">
        <v>367</v>
      </c>
      <c r="E58" s="1935" t="s">
        <v>367</v>
      </c>
      <c r="F58" s="2345">
        <v>52.3</v>
      </c>
      <c r="G58" s="1935" t="s">
        <v>4179</v>
      </c>
    </row>
    <row r="59" spans="1:7" s="1889" customFormat="1" ht="19.5" customHeight="1" x14ac:dyDescent="0.3">
      <c r="A59" s="2347">
        <v>43952</v>
      </c>
      <c r="B59" s="2345" t="s">
        <v>367</v>
      </c>
      <c r="C59" s="1935" t="s">
        <v>367</v>
      </c>
      <c r="D59" s="2346" t="s">
        <v>367</v>
      </c>
      <c r="E59" s="1935" t="s">
        <v>367</v>
      </c>
      <c r="F59" s="2345">
        <v>100</v>
      </c>
      <c r="G59" s="1935">
        <v>39.85</v>
      </c>
    </row>
    <row r="60" spans="1:7" s="1889" customFormat="1" ht="19.5" customHeight="1" x14ac:dyDescent="0.3">
      <c r="A60" s="2347">
        <v>43983</v>
      </c>
      <c r="B60" s="2345" t="s">
        <v>367</v>
      </c>
      <c r="C60" s="1935" t="s">
        <v>367</v>
      </c>
      <c r="D60" s="2346" t="s">
        <v>367</v>
      </c>
      <c r="E60" s="1935" t="s">
        <v>367</v>
      </c>
      <c r="F60" s="2345">
        <v>50</v>
      </c>
      <c r="G60" s="1935" t="s">
        <v>4180</v>
      </c>
    </row>
    <row r="61" spans="1:7" s="1889" customFormat="1" ht="19.5" customHeight="1" x14ac:dyDescent="0.3">
      <c r="A61" s="2347">
        <v>44013</v>
      </c>
      <c r="B61" s="2345" t="s">
        <v>367</v>
      </c>
      <c r="C61" s="1935" t="s">
        <v>367</v>
      </c>
      <c r="D61" s="2346" t="s">
        <v>367</v>
      </c>
      <c r="E61" s="1935" t="s">
        <v>367</v>
      </c>
      <c r="F61" s="2345">
        <v>105.1</v>
      </c>
      <c r="G61" s="1935" t="s">
        <v>4181</v>
      </c>
    </row>
    <row r="62" spans="1:7" s="1889" customFormat="1" ht="19.5" customHeight="1" x14ac:dyDescent="0.3">
      <c r="A62" s="2347">
        <v>44044</v>
      </c>
      <c r="B62" s="2345">
        <v>2</v>
      </c>
      <c r="C62" s="1935">
        <v>39.700000000000003</v>
      </c>
      <c r="D62" s="2346" t="s">
        <v>367</v>
      </c>
      <c r="E62" s="1935" t="s">
        <v>367</v>
      </c>
      <c r="F62" s="2345">
        <v>275</v>
      </c>
      <c r="G62" s="1935" t="s">
        <v>4180</v>
      </c>
    </row>
    <row r="63" spans="1:7" s="1889" customFormat="1" ht="19.5" customHeight="1" x14ac:dyDescent="0.3">
      <c r="A63" s="2347">
        <v>44075</v>
      </c>
      <c r="B63" s="2345" t="s">
        <v>367</v>
      </c>
      <c r="C63" s="1935" t="s">
        <v>367</v>
      </c>
      <c r="D63" s="2346" t="s">
        <v>367</v>
      </c>
      <c r="E63" s="1935" t="s">
        <v>367</v>
      </c>
      <c r="F63" s="2345">
        <v>125</v>
      </c>
      <c r="G63" s="1935" t="s">
        <v>4182</v>
      </c>
    </row>
    <row r="64" spans="1:7" s="1889" customFormat="1" ht="19.5" customHeight="1" x14ac:dyDescent="0.3">
      <c r="A64" s="2347">
        <v>44105</v>
      </c>
      <c r="B64" s="2345" t="s">
        <v>367</v>
      </c>
      <c r="C64" s="1935" t="s">
        <v>367</v>
      </c>
      <c r="D64" s="2346" t="s">
        <v>367</v>
      </c>
      <c r="E64" s="1935" t="s">
        <v>367</v>
      </c>
      <c r="F64" s="2345">
        <v>100</v>
      </c>
      <c r="G64" s="1935" t="s">
        <v>4183</v>
      </c>
    </row>
    <row r="65" spans="1:16" s="1889" customFormat="1" ht="19.5" customHeight="1" x14ac:dyDescent="0.3">
      <c r="A65" s="2347">
        <v>44136</v>
      </c>
      <c r="B65" s="2345" t="s">
        <v>367</v>
      </c>
      <c r="C65" s="1935" t="s">
        <v>367</v>
      </c>
      <c r="D65" s="2346" t="s">
        <v>367</v>
      </c>
      <c r="E65" s="1935" t="s">
        <v>367</v>
      </c>
      <c r="F65" s="2345">
        <v>100</v>
      </c>
      <c r="G65" s="1935" t="s">
        <v>4182</v>
      </c>
    </row>
    <row r="66" spans="1:16" s="1889" customFormat="1" ht="19.5" customHeight="1" x14ac:dyDescent="0.3">
      <c r="A66" s="2347">
        <v>44166</v>
      </c>
      <c r="B66" s="2345" t="s">
        <v>367</v>
      </c>
      <c r="C66" s="1935" t="s">
        <v>367</v>
      </c>
      <c r="D66" s="2346" t="s">
        <v>367</v>
      </c>
      <c r="E66" s="1935" t="s">
        <v>367</v>
      </c>
      <c r="F66" s="2345">
        <v>50</v>
      </c>
      <c r="G66" s="1935" t="s">
        <v>4184</v>
      </c>
    </row>
    <row r="67" spans="1:16" s="1889" customFormat="1" ht="19.5" customHeight="1" x14ac:dyDescent="0.3">
      <c r="A67" s="2347">
        <v>44197</v>
      </c>
      <c r="B67" s="2345" t="s">
        <v>367</v>
      </c>
      <c r="C67" s="1935" t="s">
        <v>367</v>
      </c>
      <c r="D67" s="2346" t="s">
        <v>367</v>
      </c>
      <c r="E67" s="1935" t="s">
        <v>367</v>
      </c>
      <c r="F67" s="2345">
        <v>100</v>
      </c>
      <c r="G67" s="1935" t="s">
        <v>4185</v>
      </c>
    </row>
    <row r="68" spans="1:16" s="1889" customFormat="1" ht="19.5" customHeight="1" x14ac:dyDescent="0.3">
      <c r="A68" s="2347">
        <v>44228</v>
      </c>
      <c r="B68" s="2345" t="s">
        <v>367</v>
      </c>
      <c r="C68" s="1935" t="s">
        <v>367</v>
      </c>
      <c r="D68" s="2346" t="s">
        <v>367</v>
      </c>
      <c r="E68" s="1935" t="s">
        <v>367</v>
      </c>
      <c r="F68" s="2345">
        <v>75</v>
      </c>
      <c r="G68" s="1935" t="s">
        <v>4186</v>
      </c>
    </row>
    <row r="69" spans="1:16" s="1889" customFormat="1" ht="19.5" customHeight="1" x14ac:dyDescent="0.3">
      <c r="A69" s="2347">
        <v>44256</v>
      </c>
      <c r="B69" s="2345" t="s">
        <v>367</v>
      </c>
      <c r="C69" s="1935" t="s">
        <v>367</v>
      </c>
      <c r="D69" s="2346" t="s">
        <v>367</v>
      </c>
      <c r="E69" s="1935" t="s">
        <v>367</v>
      </c>
      <c r="F69" s="2345">
        <v>125</v>
      </c>
      <c r="G69" s="1935" t="s">
        <v>4187</v>
      </c>
    </row>
    <row r="70" spans="1:16" s="1889" customFormat="1" ht="11.25" customHeight="1" thickBot="1" x14ac:dyDescent="0.35">
      <c r="A70" s="2350"/>
      <c r="B70" s="2351"/>
      <c r="C70" s="2351"/>
      <c r="D70" s="2351"/>
      <c r="E70" s="2352"/>
      <c r="F70" s="2351"/>
      <c r="G70" s="2351"/>
    </row>
    <row r="71" spans="1:16" s="1944" customFormat="1" ht="18.75" customHeight="1" x14ac:dyDescent="0.25">
      <c r="A71" s="2353" t="s">
        <v>3387</v>
      </c>
      <c r="C71" s="2354"/>
      <c r="D71" s="2355"/>
      <c r="P71" s="2356"/>
    </row>
    <row r="72" spans="1:16" s="1889" customFormat="1" ht="9.75" customHeight="1" x14ac:dyDescent="0.3"/>
    <row r="73" spans="1:16" s="2333" customFormat="1" ht="21.75" customHeight="1" x14ac:dyDescent="0.25">
      <c r="A73" s="2357" t="s">
        <v>4188</v>
      </c>
    </row>
    <row r="74" spans="1:16" s="1942" customFormat="1" ht="13.5" customHeight="1" thickBot="1" x14ac:dyDescent="0.3">
      <c r="A74" s="2334"/>
    </row>
    <row r="75" spans="1:16" s="1919" customFormat="1" ht="18" thickTop="1" thickBot="1" x14ac:dyDescent="0.3">
      <c r="A75" s="3878" t="s">
        <v>22</v>
      </c>
      <c r="B75" s="3881" t="s">
        <v>4189</v>
      </c>
      <c r="C75" s="3882"/>
      <c r="D75" s="3882"/>
      <c r="E75" s="3882"/>
      <c r="F75" s="3882"/>
      <c r="G75" s="3882"/>
      <c r="H75" s="3882"/>
      <c r="I75" s="3883" t="s">
        <v>4190</v>
      </c>
      <c r="J75" s="3882"/>
      <c r="K75" s="3882"/>
      <c r="L75" s="3882"/>
      <c r="M75" s="3882"/>
      <c r="N75" s="3882"/>
      <c r="O75" s="3884"/>
    </row>
    <row r="76" spans="1:16" s="1919" customFormat="1" ht="16.5" x14ac:dyDescent="0.25">
      <c r="A76" s="3879"/>
      <c r="B76" s="2338" t="s">
        <v>4191</v>
      </c>
      <c r="C76" s="2338" t="s">
        <v>4153</v>
      </c>
      <c r="D76" s="2338" t="s">
        <v>4192</v>
      </c>
      <c r="E76" s="2338" t="s">
        <v>4153</v>
      </c>
      <c r="F76" s="2358" t="s">
        <v>4193</v>
      </c>
      <c r="G76" s="2359" t="s">
        <v>4153</v>
      </c>
      <c r="H76" s="2360" t="s">
        <v>3161</v>
      </c>
      <c r="I76" s="2361" t="s">
        <v>4191</v>
      </c>
      <c r="J76" s="2338" t="s">
        <v>4153</v>
      </c>
      <c r="K76" s="2338" t="s">
        <v>4192</v>
      </c>
      <c r="L76" s="2338" t="s">
        <v>4153</v>
      </c>
      <c r="M76" s="2358" t="s">
        <v>4193</v>
      </c>
      <c r="N76" s="2359" t="s">
        <v>4153</v>
      </c>
      <c r="O76" s="2362" t="s">
        <v>3161</v>
      </c>
    </row>
    <row r="77" spans="1:16" s="2365" customFormat="1" ht="16.5" x14ac:dyDescent="0.25">
      <c r="A77" s="3879"/>
      <c r="B77" s="3885" t="s">
        <v>4156</v>
      </c>
      <c r="C77" s="3885" t="s">
        <v>3858</v>
      </c>
      <c r="D77" s="3885" t="s">
        <v>4194</v>
      </c>
      <c r="E77" s="3885" t="s">
        <v>4195</v>
      </c>
      <c r="F77" s="3887" t="s">
        <v>4196</v>
      </c>
      <c r="G77" s="3873" t="s">
        <v>4197</v>
      </c>
      <c r="H77" s="2363" t="s">
        <v>4198</v>
      </c>
      <c r="I77" s="3889" t="s">
        <v>4156</v>
      </c>
      <c r="J77" s="3885" t="s">
        <v>3858</v>
      </c>
      <c r="K77" s="3885" t="s">
        <v>4194</v>
      </c>
      <c r="L77" s="3885" t="s">
        <v>4195</v>
      </c>
      <c r="M77" s="3887" t="s">
        <v>4196</v>
      </c>
      <c r="N77" s="3873" t="s">
        <v>4197</v>
      </c>
      <c r="O77" s="2364" t="s">
        <v>4198</v>
      </c>
    </row>
    <row r="78" spans="1:16" s="2365" customFormat="1" ht="17.25" thickBot="1" x14ac:dyDescent="0.3">
      <c r="A78" s="3880"/>
      <c r="B78" s="3886"/>
      <c r="C78" s="3886"/>
      <c r="D78" s="3886"/>
      <c r="E78" s="3886"/>
      <c r="F78" s="3888"/>
      <c r="G78" s="3874"/>
      <c r="H78" s="2366" t="s">
        <v>4199</v>
      </c>
      <c r="I78" s="3890"/>
      <c r="J78" s="3886"/>
      <c r="K78" s="3886"/>
      <c r="L78" s="3886"/>
      <c r="M78" s="3888"/>
      <c r="N78" s="3874"/>
      <c r="O78" s="2367" t="s">
        <v>4199</v>
      </c>
    </row>
    <row r="79" spans="1:16" s="1942" customFormat="1" ht="19.5" hidden="1" customHeight="1" x14ac:dyDescent="0.25">
      <c r="A79" s="2368">
        <v>42370</v>
      </c>
      <c r="B79" s="2369"/>
      <c r="C79" s="2370"/>
      <c r="D79" s="2369">
        <v>0.251</v>
      </c>
      <c r="E79" s="2370" t="s">
        <v>4200</v>
      </c>
      <c r="F79" s="2371" t="s">
        <v>367</v>
      </c>
      <c r="G79" s="2372" t="s">
        <v>367</v>
      </c>
      <c r="H79" s="2373" t="s">
        <v>367</v>
      </c>
      <c r="I79" s="2374">
        <v>4</v>
      </c>
      <c r="J79" s="2372">
        <v>36.549999999999997</v>
      </c>
      <c r="K79" s="2375">
        <v>1.0167999999999999</v>
      </c>
      <c r="L79" s="2372" t="s">
        <v>4201</v>
      </c>
      <c r="M79" s="2372" t="s">
        <v>367</v>
      </c>
      <c r="N79" s="2372" t="s">
        <v>367</v>
      </c>
      <c r="O79" s="2376" t="s">
        <v>367</v>
      </c>
    </row>
    <row r="80" spans="1:16" s="1942" customFormat="1" ht="19.5" hidden="1" customHeight="1" x14ac:dyDescent="0.25">
      <c r="A80" s="2368">
        <v>42401</v>
      </c>
      <c r="B80" s="2369"/>
      <c r="C80" s="2370"/>
      <c r="D80" s="2369">
        <v>5.6000000000000001E-2</v>
      </c>
      <c r="E80" s="2370" t="s">
        <v>4202</v>
      </c>
      <c r="F80" s="2371" t="s">
        <v>367</v>
      </c>
      <c r="G80" s="2372" t="s">
        <v>367</v>
      </c>
      <c r="H80" s="2373" t="s">
        <v>367</v>
      </c>
      <c r="I80" s="2374">
        <v>3.7919999999999998</v>
      </c>
      <c r="J80" s="2372" t="s">
        <v>4203</v>
      </c>
      <c r="K80" s="2375">
        <v>0.69299999999999995</v>
      </c>
      <c r="L80" s="2372" t="s">
        <v>4204</v>
      </c>
      <c r="M80" s="2375">
        <v>0.19</v>
      </c>
      <c r="N80" s="2372" t="s">
        <v>4205</v>
      </c>
      <c r="O80" s="2376" t="s">
        <v>367</v>
      </c>
    </row>
    <row r="81" spans="1:15" s="1942" customFormat="1" ht="19.5" hidden="1" customHeight="1" x14ac:dyDescent="0.25">
      <c r="A81" s="2368">
        <v>42430</v>
      </c>
      <c r="B81" s="2369"/>
      <c r="C81" s="2370"/>
      <c r="D81" s="2369">
        <v>1.4159999999999999</v>
      </c>
      <c r="E81" s="2370" t="s">
        <v>4206</v>
      </c>
      <c r="F81" s="2371" t="s">
        <v>367</v>
      </c>
      <c r="G81" s="2372" t="s">
        <v>367</v>
      </c>
      <c r="H81" s="2373" t="s">
        <v>367</v>
      </c>
      <c r="I81" s="2374">
        <v>5.1832750000000001</v>
      </c>
      <c r="J81" s="2372" t="s">
        <v>4207</v>
      </c>
      <c r="K81" s="2375">
        <v>12.425000000000001</v>
      </c>
      <c r="L81" s="2372" t="s">
        <v>4208</v>
      </c>
      <c r="M81" s="2375">
        <v>0.108</v>
      </c>
      <c r="N81" s="2372" t="s">
        <v>4209</v>
      </c>
      <c r="O81" s="2376" t="s">
        <v>367</v>
      </c>
    </row>
    <row r="82" spans="1:15" s="1942" customFormat="1" ht="19.5" hidden="1" customHeight="1" x14ac:dyDescent="0.25">
      <c r="A82" s="2368">
        <v>42461</v>
      </c>
      <c r="B82" s="2369">
        <v>0.14199999999999999</v>
      </c>
      <c r="C82" s="2370">
        <v>35.130000000000003</v>
      </c>
      <c r="D82" s="2369">
        <v>0.122</v>
      </c>
      <c r="E82" s="2370" t="s">
        <v>4210</v>
      </c>
      <c r="F82" s="2371" t="s">
        <v>367</v>
      </c>
      <c r="G82" s="2372" t="s">
        <v>367</v>
      </c>
      <c r="H82" s="2373" t="s">
        <v>367</v>
      </c>
      <c r="I82" s="2374">
        <v>3.2</v>
      </c>
      <c r="J82" s="2372">
        <v>35.549999999999997</v>
      </c>
      <c r="K82" s="2375">
        <v>0.96499999999999997</v>
      </c>
      <c r="L82" s="2372" t="s">
        <v>4211</v>
      </c>
      <c r="M82" s="2375">
        <v>0.34899999999999998</v>
      </c>
      <c r="N82" s="2372" t="s">
        <v>4212</v>
      </c>
      <c r="O82" s="2376" t="s">
        <v>367</v>
      </c>
    </row>
    <row r="83" spans="1:15" s="1942" customFormat="1" ht="19.5" hidden="1" customHeight="1" x14ac:dyDescent="0.25">
      <c r="A83" s="2368">
        <v>42491</v>
      </c>
      <c r="B83" s="2377">
        <v>45</v>
      </c>
      <c r="C83" s="2370">
        <v>35.04</v>
      </c>
      <c r="D83" s="2369">
        <v>0.63100000000000001</v>
      </c>
      <c r="E83" s="2370" t="s">
        <v>4213</v>
      </c>
      <c r="F83" s="2371" t="s">
        <v>367</v>
      </c>
      <c r="G83" s="2372" t="s">
        <v>367</v>
      </c>
      <c r="H83" s="2373" t="s">
        <v>367</v>
      </c>
      <c r="I83" s="2374">
        <v>4.3380000000000001</v>
      </c>
      <c r="J83" s="2372" t="s">
        <v>4159</v>
      </c>
      <c r="K83" s="2375">
        <v>3.1059999999999999</v>
      </c>
      <c r="L83" s="2372" t="s">
        <v>4214</v>
      </c>
      <c r="M83" s="2375">
        <v>0.34399999999999997</v>
      </c>
      <c r="N83" s="2372" t="s">
        <v>4215</v>
      </c>
      <c r="O83" s="2376" t="s">
        <v>367</v>
      </c>
    </row>
    <row r="84" spans="1:15" s="1942" customFormat="1" ht="19.5" hidden="1" customHeight="1" x14ac:dyDescent="0.25">
      <c r="A84" s="2368">
        <v>42522</v>
      </c>
      <c r="B84" s="2369">
        <v>0.39800000000000002</v>
      </c>
      <c r="C84" s="2370">
        <v>35.21</v>
      </c>
      <c r="D84" s="2370">
        <v>10.050000000000001</v>
      </c>
      <c r="E84" s="2370" t="s">
        <v>4216</v>
      </c>
      <c r="F84" s="2371" t="s">
        <v>367</v>
      </c>
      <c r="G84" s="2372" t="s">
        <v>367</v>
      </c>
      <c r="H84" s="2373" t="s">
        <v>367</v>
      </c>
      <c r="I84" s="2374">
        <v>4.4889999999999999</v>
      </c>
      <c r="J84" s="2372" t="s">
        <v>4217</v>
      </c>
      <c r="K84" s="2375">
        <v>2.5750000000000002</v>
      </c>
      <c r="L84" s="2372" t="s">
        <v>4218</v>
      </c>
      <c r="M84" s="2375">
        <v>1.2470000000000001</v>
      </c>
      <c r="N84" s="2372" t="s">
        <v>4219</v>
      </c>
      <c r="O84" s="2376" t="s">
        <v>367</v>
      </c>
    </row>
    <row r="85" spans="1:15" s="1942" customFormat="1" ht="19.5" hidden="1" customHeight="1" x14ac:dyDescent="0.25">
      <c r="A85" s="2368">
        <v>42552</v>
      </c>
      <c r="B85" s="2369" t="s">
        <v>367</v>
      </c>
      <c r="C85" s="2370" t="s">
        <v>367</v>
      </c>
      <c r="D85" s="2369">
        <v>0.29299999999999998</v>
      </c>
      <c r="E85" s="2370" t="s">
        <v>4220</v>
      </c>
      <c r="F85" s="2371" t="s">
        <v>367</v>
      </c>
      <c r="G85" s="2372" t="s">
        <v>367</v>
      </c>
      <c r="H85" s="2373" t="s">
        <v>367</v>
      </c>
      <c r="I85" s="2374">
        <v>1.663</v>
      </c>
      <c r="J85" s="2372">
        <v>35.85</v>
      </c>
      <c r="K85" s="2375">
        <v>0.64900000000000002</v>
      </c>
      <c r="L85" s="2372" t="s">
        <v>4221</v>
      </c>
      <c r="M85" s="2375">
        <v>0.129</v>
      </c>
      <c r="N85" s="2372">
        <v>47.86</v>
      </c>
      <c r="O85" s="2376" t="s">
        <v>367</v>
      </c>
    </row>
    <row r="86" spans="1:15" s="1942" customFormat="1" ht="19.5" hidden="1" customHeight="1" x14ac:dyDescent="0.25">
      <c r="A86" s="2368">
        <v>42583</v>
      </c>
      <c r="B86" s="2369" t="s">
        <v>367</v>
      </c>
      <c r="C86" s="2370" t="s">
        <v>367</v>
      </c>
      <c r="D86" s="2369">
        <v>0.96099999999999997</v>
      </c>
      <c r="E86" s="2370" t="s">
        <v>4222</v>
      </c>
      <c r="F86" s="2371" t="s">
        <v>367</v>
      </c>
      <c r="G86" s="2372" t="s">
        <v>367</v>
      </c>
      <c r="H86" s="2373" t="s">
        <v>367</v>
      </c>
      <c r="I86" s="2374" t="s">
        <v>367</v>
      </c>
      <c r="J86" s="2372" t="s">
        <v>367</v>
      </c>
      <c r="K86" s="2375">
        <v>1.2110000000000001</v>
      </c>
      <c r="L86" s="2372" t="s">
        <v>4223</v>
      </c>
      <c r="M86" s="2375" t="s">
        <v>367</v>
      </c>
      <c r="N86" s="2372" t="s">
        <v>367</v>
      </c>
      <c r="O86" s="2376" t="s">
        <v>367</v>
      </c>
    </row>
    <row r="87" spans="1:15" s="1942" customFormat="1" ht="19.5" hidden="1" customHeight="1" x14ac:dyDescent="0.25">
      <c r="A87" s="2368">
        <v>42614</v>
      </c>
      <c r="B87" s="2369" t="s">
        <v>367</v>
      </c>
      <c r="C87" s="2370" t="s">
        <v>367</v>
      </c>
      <c r="D87" s="2369">
        <v>15.598000000000001</v>
      </c>
      <c r="E87" s="2370" t="s">
        <v>4224</v>
      </c>
      <c r="F87" s="2371" t="s">
        <v>367</v>
      </c>
      <c r="G87" s="2372" t="s">
        <v>367</v>
      </c>
      <c r="H87" s="2373" t="s">
        <v>367</v>
      </c>
      <c r="I87" s="2374" t="s">
        <v>367</v>
      </c>
      <c r="J87" s="2372" t="s">
        <v>367</v>
      </c>
      <c r="K87" s="2375">
        <v>8.7690000000000001</v>
      </c>
      <c r="L87" s="2372" t="s">
        <v>4225</v>
      </c>
      <c r="M87" s="2375">
        <v>8.2000000000000003E-2</v>
      </c>
      <c r="N87" s="2372" t="s">
        <v>4226</v>
      </c>
      <c r="O87" s="2376" t="s">
        <v>367</v>
      </c>
    </row>
    <row r="88" spans="1:15" s="1942" customFormat="1" ht="19.5" hidden="1" customHeight="1" x14ac:dyDescent="0.25">
      <c r="A88" s="2368">
        <v>42644</v>
      </c>
      <c r="B88" s="2369" t="s">
        <v>367</v>
      </c>
      <c r="C88" s="2370" t="s">
        <v>367</v>
      </c>
      <c r="D88" s="2369">
        <v>0.93145199999999995</v>
      </c>
      <c r="E88" s="2370" t="s">
        <v>4227</v>
      </c>
      <c r="F88" s="2371" t="s">
        <v>367</v>
      </c>
      <c r="G88" s="2372" t="s">
        <v>367</v>
      </c>
      <c r="H88" s="2373" t="s">
        <v>367</v>
      </c>
      <c r="I88" s="2374" t="s">
        <v>367</v>
      </c>
      <c r="J88" s="2372" t="s">
        <v>367</v>
      </c>
      <c r="K88" s="2375">
        <v>0.504</v>
      </c>
      <c r="L88" s="2372" t="s">
        <v>4228</v>
      </c>
      <c r="M88" s="2375">
        <v>0.33200000000000002</v>
      </c>
      <c r="N88" s="2372" t="s">
        <v>4229</v>
      </c>
      <c r="O88" s="2376" t="s">
        <v>367</v>
      </c>
    </row>
    <row r="89" spans="1:15" s="1942" customFormat="1" ht="19.5" hidden="1" customHeight="1" x14ac:dyDescent="0.25">
      <c r="A89" s="2368">
        <v>42675</v>
      </c>
      <c r="B89" s="2369" t="s">
        <v>367</v>
      </c>
      <c r="C89" s="2370" t="s">
        <v>367</v>
      </c>
      <c r="D89" s="2369">
        <v>5.6289999999999996</v>
      </c>
      <c r="E89" s="2370" t="s">
        <v>4230</v>
      </c>
      <c r="F89" s="2371" t="s">
        <v>367</v>
      </c>
      <c r="G89" s="2372" t="s">
        <v>367</v>
      </c>
      <c r="H89" s="2373" t="s">
        <v>367</v>
      </c>
      <c r="I89" s="2374" t="s">
        <v>367</v>
      </c>
      <c r="J89" s="2372" t="s">
        <v>367</v>
      </c>
      <c r="K89" s="2375">
        <v>3.8</v>
      </c>
      <c r="L89" s="2372" t="s">
        <v>4231</v>
      </c>
      <c r="M89" s="2375">
        <v>0.32100000000000001</v>
      </c>
      <c r="N89" s="2372" t="s">
        <v>4232</v>
      </c>
      <c r="O89" s="2376" t="s">
        <v>367</v>
      </c>
    </row>
    <row r="90" spans="1:15" s="1942" customFormat="1" ht="19.5" hidden="1" customHeight="1" x14ac:dyDescent="0.25">
      <c r="A90" s="2368">
        <v>42705</v>
      </c>
      <c r="B90" s="2369" t="s">
        <v>367</v>
      </c>
      <c r="C90" s="2370" t="s">
        <v>367</v>
      </c>
      <c r="D90" s="2369">
        <v>27.902999999999999</v>
      </c>
      <c r="E90" s="2370" t="s">
        <v>4233</v>
      </c>
      <c r="F90" s="2371" t="s">
        <v>367</v>
      </c>
      <c r="G90" s="2372" t="s">
        <v>367</v>
      </c>
      <c r="H90" s="2373" t="s">
        <v>367</v>
      </c>
      <c r="I90" s="2374" t="s">
        <v>367</v>
      </c>
      <c r="J90" s="2372" t="s">
        <v>367</v>
      </c>
      <c r="K90" s="2375">
        <v>3.714</v>
      </c>
      <c r="L90" s="2372" t="s">
        <v>4234</v>
      </c>
      <c r="M90" s="2375">
        <v>1.226</v>
      </c>
      <c r="N90" s="2372" t="s">
        <v>4235</v>
      </c>
      <c r="O90" s="2376" t="s">
        <v>367</v>
      </c>
    </row>
    <row r="91" spans="1:15" s="1942" customFormat="1" ht="16.5" hidden="1" x14ac:dyDescent="0.25">
      <c r="A91" s="2378">
        <v>42736</v>
      </c>
      <c r="B91" s="2343" t="s">
        <v>367</v>
      </c>
      <c r="C91" s="1935" t="s">
        <v>367</v>
      </c>
      <c r="D91" s="2343">
        <v>0.41349999999999998</v>
      </c>
      <c r="E91" s="1935" t="s">
        <v>4236</v>
      </c>
      <c r="F91" s="2379" t="s">
        <v>367</v>
      </c>
      <c r="G91" s="2380" t="s">
        <v>367</v>
      </c>
      <c r="H91" s="2381" t="s">
        <v>367</v>
      </c>
      <c r="I91" s="2382" t="s">
        <v>367</v>
      </c>
      <c r="J91" s="2380" t="s">
        <v>367</v>
      </c>
      <c r="K91" s="2383">
        <v>1.214</v>
      </c>
      <c r="L91" s="2380" t="s">
        <v>4237</v>
      </c>
      <c r="M91" s="2383">
        <v>0.69879999999999998</v>
      </c>
      <c r="N91" s="2380" t="s">
        <v>4238</v>
      </c>
      <c r="O91" s="2384" t="s">
        <v>367</v>
      </c>
    </row>
    <row r="92" spans="1:15" s="1942" customFormat="1" ht="16.5" hidden="1" x14ac:dyDescent="0.25">
      <c r="A92" s="2378">
        <v>42767</v>
      </c>
      <c r="B92" s="2343" t="s">
        <v>367</v>
      </c>
      <c r="C92" s="1935" t="s">
        <v>367</v>
      </c>
      <c r="D92" s="2343">
        <v>0.29399999999999998</v>
      </c>
      <c r="E92" s="1935" t="s">
        <v>4239</v>
      </c>
      <c r="F92" s="2379" t="s">
        <v>367</v>
      </c>
      <c r="G92" s="2380" t="s">
        <v>367</v>
      </c>
      <c r="H92" s="2381" t="s">
        <v>367</v>
      </c>
      <c r="I92" s="2382" t="s">
        <v>367</v>
      </c>
      <c r="J92" s="2380" t="s">
        <v>367</v>
      </c>
      <c r="K92" s="2383">
        <v>0.377</v>
      </c>
      <c r="L92" s="2380" t="s">
        <v>4240</v>
      </c>
      <c r="M92" s="2383">
        <v>0.39</v>
      </c>
      <c r="N92" s="2380" t="s">
        <v>4241</v>
      </c>
      <c r="O92" s="2384" t="s">
        <v>367</v>
      </c>
    </row>
    <row r="93" spans="1:15" s="1942" customFormat="1" ht="16.5" hidden="1" x14ac:dyDescent="0.25">
      <c r="A93" s="2378">
        <v>42795</v>
      </c>
      <c r="B93" s="2343" t="s">
        <v>367</v>
      </c>
      <c r="C93" s="1935" t="s">
        <v>367</v>
      </c>
      <c r="D93" s="2343">
        <v>5.3479999999999999</v>
      </c>
      <c r="E93" s="1935" t="s">
        <v>4242</v>
      </c>
      <c r="F93" s="2379" t="s">
        <v>367</v>
      </c>
      <c r="G93" s="2380" t="s">
        <v>367</v>
      </c>
      <c r="H93" s="2381" t="s">
        <v>367</v>
      </c>
      <c r="I93" s="2382" t="s">
        <v>367</v>
      </c>
      <c r="J93" s="2380" t="s">
        <v>367</v>
      </c>
      <c r="K93" s="2383">
        <v>12.314</v>
      </c>
      <c r="L93" s="2380" t="s">
        <v>4243</v>
      </c>
      <c r="M93" s="2383" t="s">
        <v>367</v>
      </c>
      <c r="N93" s="2380" t="s">
        <v>367</v>
      </c>
      <c r="O93" s="2385">
        <v>1.2150000000000001</v>
      </c>
    </row>
    <row r="94" spans="1:15" s="1942" customFormat="1" ht="16.5" hidden="1" x14ac:dyDescent="0.25">
      <c r="A94" s="2378">
        <v>42826</v>
      </c>
      <c r="B94" s="2343" t="s">
        <v>367</v>
      </c>
      <c r="C94" s="1935" t="s">
        <v>367</v>
      </c>
      <c r="D94" s="2343">
        <v>0.60699999999999998</v>
      </c>
      <c r="E94" s="1935" t="s">
        <v>4244</v>
      </c>
      <c r="F94" s="2379" t="s">
        <v>367</v>
      </c>
      <c r="G94" s="2380" t="s">
        <v>367</v>
      </c>
      <c r="H94" s="2386">
        <v>4.4589999999999996</v>
      </c>
      <c r="I94" s="2382" t="s">
        <v>367</v>
      </c>
      <c r="J94" s="2380" t="s">
        <v>367</v>
      </c>
      <c r="K94" s="2383">
        <v>1.226</v>
      </c>
      <c r="L94" s="2380" t="s">
        <v>4245</v>
      </c>
      <c r="M94" s="2383">
        <v>0.255</v>
      </c>
      <c r="N94" s="2380" t="s">
        <v>4246</v>
      </c>
      <c r="O94" s="2385">
        <v>0.02</v>
      </c>
    </row>
    <row r="95" spans="1:15" s="1942" customFormat="1" ht="16.5" hidden="1" x14ac:dyDescent="0.25">
      <c r="A95" s="2378">
        <v>42856</v>
      </c>
      <c r="B95" s="2343" t="s">
        <v>367</v>
      </c>
      <c r="C95" s="1935" t="s">
        <v>367</v>
      </c>
      <c r="D95" s="2343">
        <v>0.504</v>
      </c>
      <c r="E95" s="1935" t="s">
        <v>4247</v>
      </c>
      <c r="F95" s="2379" t="s">
        <v>367</v>
      </c>
      <c r="G95" s="2380" t="s">
        <v>367</v>
      </c>
      <c r="H95" s="2386">
        <v>1E-3</v>
      </c>
      <c r="I95" s="2382" t="s">
        <v>367</v>
      </c>
      <c r="J95" s="2380" t="s">
        <v>367</v>
      </c>
      <c r="K95" s="2383">
        <v>3.6259999999999999</v>
      </c>
      <c r="L95" s="2380" t="s">
        <v>4248</v>
      </c>
      <c r="M95" s="2383">
        <v>4.7600000000000003E-2</v>
      </c>
      <c r="N95" s="2380" t="s">
        <v>4249</v>
      </c>
      <c r="O95" s="2385">
        <v>3.1798E-2</v>
      </c>
    </row>
    <row r="96" spans="1:15" s="1942" customFormat="1" ht="16.5" hidden="1" x14ac:dyDescent="0.25">
      <c r="A96" s="2378">
        <v>42887</v>
      </c>
      <c r="B96" s="2343" t="s">
        <v>367</v>
      </c>
      <c r="C96" s="1935" t="s">
        <v>367</v>
      </c>
      <c r="D96" s="2343">
        <v>9.0690000000000008</v>
      </c>
      <c r="E96" s="1935" t="s">
        <v>4250</v>
      </c>
      <c r="F96" s="2379" t="s">
        <v>367</v>
      </c>
      <c r="G96" s="2380" t="s">
        <v>367</v>
      </c>
      <c r="H96" s="2386">
        <v>0.71</v>
      </c>
      <c r="I96" s="2382" t="s">
        <v>367</v>
      </c>
      <c r="J96" s="2380" t="s">
        <v>367</v>
      </c>
      <c r="K96" s="2383">
        <v>3.855</v>
      </c>
      <c r="L96" s="2380" t="s">
        <v>4251</v>
      </c>
      <c r="M96" s="2383">
        <v>1.105</v>
      </c>
      <c r="N96" s="2380" t="s">
        <v>4252</v>
      </c>
      <c r="O96" s="2385">
        <v>0.112</v>
      </c>
    </row>
    <row r="97" spans="1:15" s="1942" customFormat="1" ht="16.5" hidden="1" x14ac:dyDescent="0.25">
      <c r="A97" s="2378">
        <v>42917</v>
      </c>
      <c r="B97" s="2343" t="s">
        <v>367</v>
      </c>
      <c r="C97" s="1935" t="s">
        <v>367</v>
      </c>
      <c r="D97" s="2343">
        <v>1.1140000000000001</v>
      </c>
      <c r="E97" s="1935" t="s">
        <v>4253</v>
      </c>
      <c r="F97" s="2379" t="s">
        <v>367</v>
      </c>
      <c r="G97" s="2380" t="s">
        <v>367</v>
      </c>
      <c r="H97" s="2386">
        <v>0.19500000000000001</v>
      </c>
      <c r="I97" s="2382" t="s">
        <v>367</v>
      </c>
      <c r="J97" s="2380" t="s">
        <v>367</v>
      </c>
      <c r="K97" s="2383">
        <v>0.54100000000000004</v>
      </c>
      <c r="L97" s="2380" t="s">
        <v>4254</v>
      </c>
      <c r="M97" s="2383" t="s">
        <v>367</v>
      </c>
      <c r="N97" s="2380" t="s">
        <v>367</v>
      </c>
      <c r="O97" s="2385">
        <v>2.4E-2</v>
      </c>
    </row>
    <row r="98" spans="1:15" s="1942" customFormat="1" ht="16.5" hidden="1" x14ac:dyDescent="0.25">
      <c r="A98" s="2378">
        <v>42948</v>
      </c>
      <c r="B98" s="2343" t="s">
        <v>367</v>
      </c>
      <c r="C98" s="1935" t="s">
        <v>367</v>
      </c>
      <c r="D98" s="2343">
        <v>0.4536</v>
      </c>
      <c r="E98" s="1935" t="s">
        <v>4255</v>
      </c>
      <c r="F98" s="2379" t="s">
        <v>367</v>
      </c>
      <c r="G98" s="2380" t="s">
        <v>367</v>
      </c>
      <c r="H98" s="2386">
        <v>3.7650000000000003E-2</v>
      </c>
      <c r="I98" s="2382" t="s">
        <v>367</v>
      </c>
      <c r="J98" s="2380" t="s">
        <v>367</v>
      </c>
      <c r="K98" s="2383">
        <v>1.0980350000000001</v>
      </c>
      <c r="L98" s="2380" t="s">
        <v>4256</v>
      </c>
      <c r="M98" s="2383" t="s">
        <v>367</v>
      </c>
      <c r="N98" s="2380" t="s">
        <v>367</v>
      </c>
      <c r="O98" s="2385">
        <v>0.37590000000000001</v>
      </c>
    </row>
    <row r="99" spans="1:15" s="1942" customFormat="1" ht="16.5" hidden="1" x14ac:dyDescent="0.25">
      <c r="A99" s="2378">
        <v>42979</v>
      </c>
      <c r="B99" s="2343" t="s">
        <v>367</v>
      </c>
      <c r="C99" s="1935" t="s">
        <v>367</v>
      </c>
      <c r="D99" s="2343">
        <v>2.1080000000000001</v>
      </c>
      <c r="E99" s="1935" t="s">
        <v>4257</v>
      </c>
      <c r="F99" s="2379" t="s">
        <v>367</v>
      </c>
      <c r="G99" s="2380" t="s">
        <v>367</v>
      </c>
      <c r="H99" s="2386">
        <v>0.24299999999999999</v>
      </c>
      <c r="I99" s="2382" t="s">
        <v>367</v>
      </c>
      <c r="J99" s="2380" t="s">
        <v>367</v>
      </c>
      <c r="K99" s="2383">
        <v>12.426</v>
      </c>
      <c r="L99" s="2380" t="s">
        <v>4258</v>
      </c>
      <c r="M99" s="2383" t="s">
        <v>367</v>
      </c>
      <c r="N99" s="2380" t="s">
        <v>367</v>
      </c>
      <c r="O99" s="2385">
        <v>1.2669999999999999</v>
      </c>
    </row>
    <row r="100" spans="1:15" s="1942" customFormat="1" ht="16.5" hidden="1" x14ac:dyDescent="0.25">
      <c r="A100" s="2378">
        <v>43009</v>
      </c>
      <c r="B100" s="2343" t="s">
        <v>367</v>
      </c>
      <c r="C100" s="1935" t="s">
        <v>367</v>
      </c>
      <c r="D100" s="2343">
        <v>13.933999999999999</v>
      </c>
      <c r="E100" s="1935" t="s">
        <v>4259</v>
      </c>
      <c r="F100" s="2379" t="s">
        <v>367</v>
      </c>
      <c r="G100" s="2380" t="s">
        <v>367</v>
      </c>
      <c r="H100" s="2386">
        <v>0.38927699999999998</v>
      </c>
      <c r="I100" s="2382" t="s">
        <v>367</v>
      </c>
      <c r="J100" s="2380" t="s">
        <v>367</v>
      </c>
      <c r="K100" s="2383">
        <v>0.55583499999999997</v>
      </c>
      <c r="L100" s="2380" t="s">
        <v>4260</v>
      </c>
      <c r="M100" s="2383">
        <v>8.6999999999999994E-2</v>
      </c>
      <c r="N100" s="2380" t="s">
        <v>4261</v>
      </c>
      <c r="O100" s="2385">
        <v>1.7999999999999999E-2</v>
      </c>
    </row>
    <row r="101" spans="1:15" s="1942" customFormat="1" ht="16.5" hidden="1" x14ac:dyDescent="0.25">
      <c r="A101" s="2378">
        <v>43040</v>
      </c>
      <c r="B101" s="2343" t="s">
        <v>367</v>
      </c>
      <c r="C101" s="1935" t="s">
        <v>367</v>
      </c>
      <c r="D101" s="2343">
        <v>1.0269999999999999</v>
      </c>
      <c r="E101" s="1935" t="s">
        <v>4262</v>
      </c>
      <c r="F101" s="2379" t="s">
        <v>367</v>
      </c>
      <c r="G101" s="2380" t="s">
        <v>367</v>
      </c>
      <c r="H101" s="2386">
        <v>1.6E-2</v>
      </c>
      <c r="I101" s="2382" t="s">
        <v>367</v>
      </c>
      <c r="J101" s="2380" t="s">
        <v>367</v>
      </c>
      <c r="K101" s="2383">
        <v>3.3029999999999999</v>
      </c>
      <c r="L101" s="2380" t="s">
        <v>4263</v>
      </c>
      <c r="M101" s="2383">
        <v>0.41199999999999998</v>
      </c>
      <c r="N101" s="2380" t="s">
        <v>4264</v>
      </c>
      <c r="O101" s="2385">
        <v>7.5999999999999998E-2</v>
      </c>
    </row>
    <row r="102" spans="1:15" s="1942" customFormat="1" ht="16.5" hidden="1" x14ac:dyDescent="0.25">
      <c r="A102" s="2378">
        <v>43070</v>
      </c>
      <c r="B102" s="2343" t="s">
        <v>367</v>
      </c>
      <c r="C102" s="1935" t="s">
        <v>367</v>
      </c>
      <c r="D102" s="2343">
        <v>6.9969999999999999</v>
      </c>
      <c r="E102" s="1935" t="s">
        <v>4265</v>
      </c>
      <c r="F102" s="2379" t="s">
        <v>367</v>
      </c>
      <c r="G102" s="2380" t="s">
        <v>367</v>
      </c>
      <c r="H102" s="2386">
        <v>1.3640000000000001</v>
      </c>
      <c r="I102" s="2382" t="s">
        <v>367</v>
      </c>
      <c r="J102" s="2380" t="s">
        <v>367</v>
      </c>
      <c r="K102" s="2383">
        <v>3.5510000000000002</v>
      </c>
      <c r="L102" s="2380" t="s">
        <v>4266</v>
      </c>
      <c r="M102" s="2383">
        <v>1.0349999999999999</v>
      </c>
      <c r="N102" s="2380" t="s">
        <v>4267</v>
      </c>
      <c r="O102" s="2385">
        <v>4.2000000000000003E-2</v>
      </c>
    </row>
    <row r="103" spans="1:15" s="1942" customFormat="1" ht="16.5" hidden="1" x14ac:dyDescent="0.25">
      <c r="A103" s="2378">
        <v>43101</v>
      </c>
      <c r="B103" s="2343" t="s">
        <v>367</v>
      </c>
      <c r="C103" s="1935" t="s">
        <v>367</v>
      </c>
      <c r="D103" s="2343">
        <v>1.919</v>
      </c>
      <c r="E103" s="1935" t="s">
        <v>4268</v>
      </c>
      <c r="F103" s="2379" t="s">
        <v>367</v>
      </c>
      <c r="G103" s="2380" t="s">
        <v>367</v>
      </c>
      <c r="H103" s="2386">
        <v>1E-3</v>
      </c>
      <c r="I103" s="2382" t="s">
        <v>367</v>
      </c>
      <c r="J103" s="2380" t="s">
        <v>367</v>
      </c>
      <c r="K103" s="2383">
        <v>1.0469999999999999</v>
      </c>
      <c r="L103" s="2380" t="s">
        <v>4269</v>
      </c>
      <c r="M103" s="2383" t="s">
        <v>367</v>
      </c>
      <c r="N103" s="2380" t="s">
        <v>367</v>
      </c>
      <c r="O103" s="2385">
        <v>2.5999999999999999E-2</v>
      </c>
    </row>
    <row r="104" spans="1:15" s="1942" customFormat="1" ht="12.75" hidden="1" customHeight="1" x14ac:dyDescent="0.25">
      <c r="A104" s="2378">
        <v>43132</v>
      </c>
      <c r="B104" s="2343" t="s">
        <v>367</v>
      </c>
      <c r="C104" s="1935" t="s">
        <v>367</v>
      </c>
      <c r="D104" s="2343">
        <v>0.59199999999999997</v>
      </c>
      <c r="E104" s="1935" t="s">
        <v>4270</v>
      </c>
      <c r="F104" s="2379" t="s">
        <v>367</v>
      </c>
      <c r="G104" s="2380" t="s">
        <v>367</v>
      </c>
      <c r="H104" s="2386">
        <v>0.02</v>
      </c>
      <c r="I104" s="2382" t="s">
        <v>367</v>
      </c>
      <c r="J104" s="2380" t="s">
        <v>367</v>
      </c>
      <c r="K104" s="2383">
        <v>1.0489999999999999</v>
      </c>
      <c r="L104" s="2380" t="s">
        <v>4271</v>
      </c>
      <c r="M104" s="2383">
        <v>0.57499999999999996</v>
      </c>
      <c r="N104" s="2380" t="s">
        <v>4272</v>
      </c>
      <c r="O104" s="2385">
        <v>0.39</v>
      </c>
    </row>
    <row r="105" spans="1:15" s="1942" customFormat="1" ht="16.5" hidden="1" x14ac:dyDescent="0.25">
      <c r="A105" s="2378">
        <v>43191</v>
      </c>
      <c r="B105" s="2343" t="s">
        <v>367</v>
      </c>
      <c r="C105" s="1935" t="s">
        <v>367</v>
      </c>
      <c r="D105" s="2343">
        <v>14.351000000000001</v>
      </c>
      <c r="E105" s="1935" t="s">
        <v>4273</v>
      </c>
      <c r="F105" s="2379" t="s">
        <v>367</v>
      </c>
      <c r="G105" s="2380" t="s">
        <v>367</v>
      </c>
      <c r="H105" s="2386">
        <v>2.3E-2</v>
      </c>
      <c r="I105" s="2382" t="s">
        <v>367</v>
      </c>
      <c r="J105" s="2380" t="s">
        <v>367</v>
      </c>
      <c r="K105" s="2383">
        <v>0.57299999999999995</v>
      </c>
      <c r="L105" s="2380" t="s">
        <v>4274</v>
      </c>
      <c r="M105" s="2383">
        <v>0.73899999999999999</v>
      </c>
      <c r="N105" s="2380" t="s">
        <v>4275</v>
      </c>
      <c r="O105" s="2385">
        <v>0.79800000000000004</v>
      </c>
    </row>
    <row r="106" spans="1:15" s="1942" customFormat="1" ht="16.5" hidden="1" x14ac:dyDescent="0.25">
      <c r="A106" s="2378">
        <v>43221</v>
      </c>
      <c r="B106" s="2343">
        <v>12.712</v>
      </c>
      <c r="C106" s="1935">
        <v>34.22</v>
      </c>
      <c r="D106" s="2343">
        <v>1.101</v>
      </c>
      <c r="E106" s="1935" t="s">
        <v>4276</v>
      </c>
      <c r="F106" s="2379" t="s">
        <v>367</v>
      </c>
      <c r="G106" s="2380" t="s">
        <v>367</v>
      </c>
      <c r="H106" s="2386">
        <v>1.9E-2</v>
      </c>
      <c r="I106" s="2382" t="s">
        <v>367</v>
      </c>
      <c r="J106" s="2380" t="s">
        <v>367</v>
      </c>
      <c r="K106" s="2383">
        <v>4.7489999999999997</v>
      </c>
      <c r="L106" s="2380" t="s">
        <v>4277</v>
      </c>
      <c r="M106" s="2383">
        <v>0.22900000000000001</v>
      </c>
      <c r="N106" s="2380" t="s">
        <v>4278</v>
      </c>
      <c r="O106" s="2385">
        <v>6.5000000000000002E-2</v>
      </c>
    </row>
    <row r="107" spans="1:15" s="1942" customFormat="1" ht="16.5" hidden="1" x14ac:dyDescent="0.25">
      <c r="A107" s="2378">
        <v>43252</v>
      </c>
      <c r="B107" s="2343" t="s">
        <v>367</v>
      </c>
      <c r="C107" s="1935" t="s">
        <v>367</v>
      </c>
      <c r="D107" s="2343">
        <v>9.5920000000000005</v>
      </c>
      <c r="E107" s="1935" t="s">
        <v>4279</v>
      </c>
      <c r="F107" s="2379" t="s">
        <v>367</v>
      </c>
      <c r="G107" s="2380" t="s">
        <v>367</v>
      </c>
      <c r="H107" s="2386">
        <v>1.504</v>
      </c>
      <c r="I107" s="2382" t="s">
        <v>367</v>
      </c>
      <c r="J107" s="2380" t="s">
        <v>367</v>
      </c>
      <c r="K107" s="2383">
        <v>21.206</v>
      </c>
      <c r="L107" s="2380" t="s">
        <v>4280</v>
      </c>
      <c r="M107" s="2383">
        <v>1.175</v>
      </c>
      <c r="N107" s="2380" t="s">
        <v>4281</v>
      </c>
      <c r="O107" s="2385">
        <v>0.10100000000000001</v>
      </c>
    </row>
    <row r="108" spans="1:15" s="1942" customFormat="1" ht="16.5" hidden="1" x14ac:dyDescent="0.25">
      <c r="A108" s="2378">
        <v>43282</v>
      </c>
      <c r="B108" s="2343" t="s">
        <v>367</v>
      </c>
      <c r="C108" s="1935" t="s">
        <v>367</v>
      </c>
      <c r="D108" s="2343">
        <v>0.84981899999999999</v>
      </c>
      <c r="E108" s="1935" t="s">
        <v>4282</v>
      </c>
      <c r="F108" s="2379" t="s">
        <v>367</v>
      </c>
      <c r="G108" s="2380" t="s">
        <v>367</v>
      </c>
      <c r="H108" s="2386">
        <v>6.0000000000000001E-3</v>
      </c>
      <c r="I108" s="2382" t="s">
        <v>367</v>
      </c>
      <c r="J108" s="2380" t="s">
        <v>367</v>
      </c>
      <c r="K108" s="2383">
        <v>0.457623</v>
      </c>
      <c r="L108" s="2380" t="s">
        <v>4283</v>
      </c>
      <c r="M108" s="2383">
        <v>0.128</v>
      </c>
      <c r="N108" s="2380">
        <v>46.03</v>
      </c>
      <c r="O108" s="2385">
        <v>5.7000000000000002E-2</v>
      </c>
    </row>
    <row r="109" spans="1:15" s="1942" customFormat="1" ht="16.5" hidden="1" x14ac:dyDescent="0.25">
      <c r="A109" s="2378">
        <v>43313</v>
      </c>
      <c r="B109" s="2343" t="s">
        <v>367</v>
      </c>
      <c r="C109" s="1935" t="s">
        <v>367</v>
      </c>
      <c r="D109" s="2343">
        <v>0.998</v>
      </c>
      <c r="E109" s="1935" t="s">
        <v>4284</v>
      </c>
      <c r="F109" s="2379" t="s">
        <v>367</v>
      </c>
      <c r="G109" s="2380" t="s">
        <v>367</v>
      </c>
      <c r="H109" s="2386">
        <v>1.7999999999999999E-2</v>
      </c>
      <c r="I109" s="2382" t="s">
        <v>367</v>
      </c>
      <c r="J109" s="2380" t="s">
        <v>367</v>
      </c>
      <c r="K109" s="2383">
        <v>5.8879999999999999</v>
      </c>
      <c r="L109" s="2380" t="s">
        <v>4285</v>
      </c>
      <c r="M109" s="2383" t="s">
        <v>367</v>
      </c>
      <c r="N109" s="2380" t="s">
        <v>367</v>
      </c>
      <c r="O109" s="2385">
        <v>0.38600000000000001</v>
      </c>
    </row>
    <row r="110" spans="1:15" s="1942" customFormat="1" ht="16.5" hidden="1" x14ac:dyDescent="0.25">
      <c r="A110" s="2378">
        <v>43344</v>
      </c>
      <c r="B110" s="2343" t="s">
        <v>367</v>
      </c>
      <c r="C110" s="1935" t="s">
        <v>367</v>
      </c>
      <c r="D110" s="2343">
        <v>1.387</v>
      </c>
      <c r="E110" s="1935" t="s">
        <v>4286</v>
      </c>
      <c r="F110" s="2379" t="s">
        <v>367</v>
      </c>
      <c r="G110" s="2380" t="s">
        <v>367</v>
      </c>
      <c r="H110" s="2386">
        <v>0.26400000000000001</v>
      </c>
      <c r="I110" s="2382" t="s">
        <v>367</v>
      </c>
      <c r="J110" s="2380" t="s">
        <v>367</v>
      </c>
      <c r="K110" s="2383">
        <v>12.827</v>
      </c>
      <c r="L110" s="2380" t="s">
        <v>4287</v>
      </c>
      <c r="M110" s="2383" t="s">
        <v>367</v>
      </c>
      <c r="N110" s="2380" t="s">
        <v>367</v>
      </c>
      <c r="O110" s="2385">
        <v>1.2969999999999999</v>
      </c>
    </row>
    <row r="111" spans="1:15" s="1942" customFormat="1" ht="16.5" hidden="1" x14ac:dyDescent="0.25">
      <c r="A111" s="2378">
        <v>43374</v>
      </c>
      <c r="B111" s="2343" t="s">
        <v>367</v>
      </c>
      <c r="C111" s="1935" t="s">
        <v>367</v>
      </c>
      <c r="D111" s="2343">
        <v>0.73099999999999998</v>
      </c>
      <c r="E111" s="1935" t="s">
        <v>4288</v>
      </c>
      <c r="F111" s="2379" t="s">
        <v>367</v>
      </c>
      <c r="G111" s="2380" t="s">
        <v>367</v>
      </c>
      <c r="H111" s="2386">
        <v>0.66600000000000004</v>
      </c>
      <c r="I111" s="2382" t="s">
        <v>367</v>
      </c>
      <c r="J111" s="2380" t="s">
        <v>367</v>
      </c>
      <c r="K111" s="2383">
        <v>0.79900000000000004</v>
      </c>
      <c r="L111" s="2380" t="s">
        <v>4289</v>
      </c>
      <c r="M111" s="2383">
        <v>0.38</v>
      </c>
      <c r="N111" s="2380" t="s">
        <v>4290</v>
      </c>
      <c r="O111" s="2385">
        <v>3.9E-2</v>
      </c>
    </row>
    <row r="112" spans="1:15" s="1942" customFormat="1" ht="16.5" hidden="1" x14ac:dyDescent="0.25">
      <c r="A112" s="2378">
        <v>43405</v>
      </c>
      <c r="B112" s="2343">
        <v>29</v>
      </c>
      <c r="C112" s="1935">
        <v>34.119999999999997</v>
      </c>
      <c r="D112" s="2343">
        <v>1.473516</v>
      </c>
      <c r="E112" s="1935" t="s">
        <v>4291</v>
      </c>
      <c r="F112" s="2379" t="s">
        <v>367</v>
      </c>
      <c r="G112" s="2380" t="s">
        <v>367</v>
      </c>
      <c r="H112" s="2386">
        <v>9.0499999999999997E-2</v>
      </c>
      <c r="I112" s="2382" t="s">
        <v>367</v>
      </c>
      <c r="J112" s="2380" t="s">
        <v>367</v>
      </c>
      <c r="K112" s="2383">
        <v>4.7976999999999999</v>
      </c>
      <c r="L112" s="2380" t="s">
        <v>4292</v>
      </c>
      <c r="M112" s="2383">
        <v>0.51970000000000005</v>
      </c>
      <c r="N112" s="2380" t="s">
        <v>4293</v>
      </c>
      <c r="O112" s="2385">
        <v>7.8E-2</v>
      </c>
    </row>
    <row r="113" spans="1:15" s="1942" customFormat="1" ht="16.5" hidden="1" x14ac:dyDescent="0.25">
      <c r="A113" s="2378">
        <v>43435</v>
      </c>
      <c r="B113" s="2343">
        <v>79.91</v>
      </c>
      <c r="C113" s="1935" t="s">
        <v>4294</v>
      </c>
      <c r="D113" s="2343">
        <v>7.2030000000000003</v>
      </c>
      <c r="E113" s="1935" t="s">
        <v>4295</v>
      </c>
      <c r="F113" s="2379" t="s">
        <v>367</v>
      </c>
      <c r="G113" s="2380" t="s">
        <v>367</v>
      </c>
      <c r="H113" s="2386">
        <v>0.39800000000000002</v>
      </c>
      <c r="I113" s="2382" t="s">
        <v>367</v>
      </c>
      <c r="J113" s="2380" t="s">
        <v>367</v>
      </c>
      <c r="K113" s="2383">
        <v>4.62</v>
      </c>
      <c r="L113" s="2380" t="s">
        <v>4296</v>
      </c>
      <c r="M113" s="2383">
        <v>1.6339999999999999</v>
      </c>
      <c r="N113" s="2380" t="s">
        <v>4297</v>
      </c>
      <c r="O113" s="2385">
        <v>8.7999999999999995E-2</v>
      </c>
    </row>
    <row r="114" spans="1:15" s="1942" customFormat="1" ht="18" hidden="1" customHeight="1" x14ac:dyDescent="0.25">
      <c r="A114" s="2378">
        <v>43466</v>
      </c>
      <c r="B114" s="2343" t="s">
        <v>367</v>
      </c>
      <c r="C114" s="1935" t="s">
        <v>367</v>
      </c>
      <c r="D114" s="2343">
        <v>0.95299999999999996</v>
      </c>
      <c r="E114" s="1935" t="s">
        <v>4298</v>
      </c>
      <c r="F114" s="2379" t="s">
        <v>367</v>
      </c>
      <c r="G114" s="2380" t="s">
        <v>367</v>
      </c>
      <c r="H114" s="2386">
        <v>2.9000000000000001E-2</v>
      </c>
      <c r="I114" s="2382" t="s">
        <v>367</v>
      </c>
      <c r="J114" s="2380" t="s">
        <v>367</v>
      </c>
      <c r="K114" s="2383">
        <v>10.601000000000001</v>
      </c>
      <c r="L114" s="2380" t="s">
        <v>4299</v>
      </c>
      <c r="M114" s="2383">
        <v>0.10299999999999999</v>
      </c>
      <c r="N114" s="2380" t="s">
        <v>4300</v>
      </c>
      <c r="O114" s="2385">
        <v>0.16</v>
      </c>
    </row>
    <row r="115" spans="1:15" s="1942" customFormat="1" ht="18" hidden="1" customHeight="1" x14ac:dyDescent="0.25">
      <c r="A115" s="2378">
        <v>43497</v>
      </c>
      <c r="B115" s="2343" t="s">
        <v>367</v>
      </c>
      <c r="C115" s="1935" t="s">
        <v>367</v>
      </c>
      <c r="D115" s="2343">
        <v>0.376</v>
      </c>
      <c r="E115" s="1935" t="s">
        <v>4301</v>
      </c>
      <c r="F115" s="2379" t="s">
        <v>367</v>
      </c>
      <c r="G115" s="2380" t="s">
        <v>367</v>
      </c>
      <c r="H115" s="2386">
        <v>0.193</v>
      </c>
      <c r="I115" s="2382" t="s">
        <v>367</v>
      </c>
      <c r="J115" s="2380" t="s">
        <v>367</v>
      </c>
      <c r="K115" s="2383">
        <v>1.0820000000000001</v>
      </c>
      <c r="L115" s="2380" t="s">
        <v>4302</v>
      </c>
      <c r="M115" s="2383">
        <v>0.67200000000000004</v>
      </c>
      <c r="N115" s="2380" t="s">
        <v>4303</v>
      </c>
      <c r="O115" s="2385">
        <v>0.35499999999999998</v>
      </c>
    </row>
    <row r="116" spans="1:15" s="1942" customFormat="1" ht="18" hidden="1" customHeight="1" x14ac:dyDescent="0.25">
      <c r="A116" s="2378">
        <v>43525</v>
      </c>
      <c r="B116" s="2343" t="s">
        <v>367</v>
      </c>
      <c r="C116" s="1935" t="s">
        <v>367</v>
      </c>
      <c r="D116" s="2343">
        <v>1.0669999999999999</v>
      </c>
      <c r="E116" s="1935" t="s">
        <v>4304</v>
      </c>
      <c r="F116" s="2379" t="s">
        <v>367</v>
      </c>
      <c r="G116" s="2380" t="s">
        <v>367</v>
      </c>
      <c r="H116" s="2386">
        <v>6.5000000000000002E-2</v>
      </c>
      <c r="I116" s="2382" t="s">
        <v>367</v>
      </c>
      <c r="J116" s="2380" t="s">
        <v>367</v>
      </c>
      <c r="K116" s="2383">
        <v>20.87</v>
      </c>
      <c r="L116" s="2380" t="s">
        <v>4305</v>
      </c>
      <c r="M116" s="2383">
        <v>6.4000000000000001E-2</v>
      </c>
      <c r="N116" s="2380" t="s">
        <v>4306</v>
      </c>
      <c r="O116" s="2385">
        <v>1.3320000000000001</v>
      </c>
    </row>
    <row r="117" spans="1:15" s="1942" customFormat="1" ht="18" hidden="1" customHeight="1" x14ac:dyDescent="0.25">
      <c r="A117" s="2378">
        <v>43556</v>
      </c>
      <c r="B117" s="2343" t="s">
        <v>367</v>
      </c>
      <c r="C117" s="1935" t="s">
        <v>367</v>
      </c>
      <c r="D117" s="2343">
        <v>2.532</v>
      </c>
      <c r="E117" s="1935" t="s">
        <v>4307</v>
      </c>
      <c r="F117" s="2379" t="s">
        <v>367</v>
      </c>
      <c r="G117" s="2380" t="s">
        <v>367</v>
      </c>
      <c r="H117" s="2386">
        <v>0.03</v>
      </c>
      <c r="I117" s="2382" t="s">
        <v>367</v>
      </c>
      <c r="J117" s="2380" t="s">
        <v>367</v>
      </c>
      <c r="K117" s="2383">
        <v>0.47</v>
      </c>
      <c r="L117" s="2380" t="s">
        <v>4308</v>
      </c>
      <c r="M117" s="2383">
        <v>0.64100000000000001</v>
      </c>
      <c r="N117" s="2380" t="s">
        <v>4309</v>
      </c>
      <c r="O117" s="2385">
        <v>7.9000000000000001E-2</v>
      </c>
    </row>
    <row r="118" spans="1:15" s="1942" customFormat="1" ht="18" hidden="1" customHeight="1" x14ac:dyDescent="0.25">
      <c r="A118" s="2378">
        <v>43586</v>
      </c>
      <c r="B118" s="2343" t="s">
        <v>367</v>
      </c>
      <c r="C118" s="1935" t="s">
        <v>367</v>
      </c>
      <c r="D118" s="2343">
        <v>0.46800000000000003</v>
      </c>
      <c r="E118" s="1935" t="s">
        <v>4310</v>
      </c>
      <c r="F118" s="2379" t="s">
        <v>367</v>
      </c>
      <c r="G118" s="2380" t="s">
        <v>367</v>
      </c>
      <c r="H118" s="2386">
        <v>0.105</v>
      </c>
      <c r="I118" s="2382" t="s">
        <v>367</v>
      </c>
      <c r="J118" s="2380" t="s">
        <v>367</v>
      </c>
      <c r="K118" s="2383">
        <v>7.7039999999999997</v>
      </c>
      <c r="L118" s="2380" t="s">
        <v>4311</v>
      </c>
      <c r="M118" s="2383">
        <v>0.155</v>
      </c>
      <c r="N118" s="2380" t="s">
        <v>4312</v>
      </c>
      <c r="O118" s="2385">
        <v>0.183</v>
      </c>
    </row>
    <row r="119" spans="1:15" s="1942" customFormat="1" ht="18" hidden="1" customHeight="1" x14ac:dyDescent="0.25">
      <c r="A119" s="2378">
        <v>43617</v>
      </c>
      <c r="B119" s="2343">
        <v>130.08799999999999</v>
      </c>
      <c r="C119" s="1935" t="s">
        <v>4313</v>
      </c>
      <c r="D119" s="2343">
        <v>8.3640000000000008</v>
      </c>
      <c r="E119" s="1935" t="s">
        <v>4314</v>
      </c>
      <c r="F119" s="2379" t="s">
        <v>367</v>
      </c>
      <c r="G119" s="2380" t="s">
        <v>367</v>
      </c>
      <c r="H119" s="2386">
        <v>1.419</v>
      </c>
      <c r="I119" s="2382" t="s">
        <v>367</v>
      </c>
      <c r="J119" s="2380" t="s">
        <v>367</v>
      </c>
      <c r="K119" s="2383">
        <v>6.8550000000000004</v>
      </c>
      <c r="L119" s="2380" t="s">
        <v>4315</v>
      </c>
      <c r="M119" s="2383">
        <v>1.222</v>
      </c>
      <c r="N119" s="2380" t="s">
        <v>4316</v>
      </c>
      <c r="O119" s="2385">
        <v>5.5E-2</v>
      </c>
    </row>
    <row r="120" spans="1:15" s="1942" customFormat="1" ht="18" hidden="1" customHeight="1" x14ac:dyDescent="0.25">
      <c r="A120" s="2378">
        <v>43647</v>
      </c>
      <c r="B120" s="2343" t="s">
        <v>367</v>
      </c>
      <c r="C120" s="1935" t="s">
        <v>367</v>
      </c>
      <c r="D120" s="2343">
        <v>0.93799999999999994</v>
      </c>
      <c r="E120" s="1935" t="s">
        <v>4317</v>
      </c>
      <c r="F120" s="2379" t="s">
        <v>367</v>
      </c>
      <c r="G120" s="2380" t="s">
        <v>367</v>
      </c>
      <c r="H120" s="2386">
        <v>0.05</v>
      </c>
      <c r="I120" s="2382" t="s">
        <v>367</v>
      </c>
      <c r="J120" s="2380" t="s">
        <v>367</v>
      </c>
      <c r="K120" s="2383">
        <v>0.442</v>
      </c>
      <c r="L120" s="2380" t="s">
        <v>4318</v>
      </c>
      <c r="M120" s="2383">
        <v>5.0000000000000001E-3</v>
      </c>
      <c r="N120" s="2380" t="s">
        <v>4319</v>
      </c>
      <c r="O120" s="2385">
        <v>0.152</v>
      </c>
    </row>
    <row r="121" spans="1:15" s="1942" customFormat="1" ht="18" hidden="1" customHeight="1" x14ac:dyDescent="0.25">
      <c r="A121" s="2378">
        <v>43678</v>
      </c>
      <c r="B121" s="2343" t="s">
        <v>367</v>
      </c>
      <c r="C121" s="1935" t="s">
        <v>367</v>
      </c>
      <c r="D121" s="2343">
        <v>0.55600000000000005</v>
      </c>
      <c r="E121" s="1935" t="s">
        <v>4320</v>
      </c>
      <c r="F121" s="2379" t="s">
        <v>367</v>
      </c>
      <c r="G121" s="2380" t="s">
        <v>367</v>
      </c>
      <c r="H121" s="2386">
        <v>3.4000000000000002E-2</v>
      </c>
      <c r="I121" s="2382" t="s">
        <v>367</v>
      </c>
      <c r="J121" s="2380" t="s">
        <v>367</v>
      </c>
      <c r="K121" s="2383">
        <v>9.6059999999999999</v>
      </c>
      <c r="L121" s="2380" t="s">
        <v>4321</v>
      </c>
      <c r="M121" s="2383" t="s">
        <v>367</v>
      </c>
      <c r="N121" s="2380" t="s">
        <v>367</v>
      </c>
      <c r="O121" s="2385">
        <v>0.38200000000000001</v>
      </c>
    </row>
    <row r="122" spans="1:15" s="1942" customFormat="1" ht="18" hidden="1" customHeight="1" x14ac:dyDescent="0.25">
      <c r="A122" s="2378">
        <v>43709</v>
      </c>
      <c r="B122" s="2343" t="s">
        <v>367</v>
      </c>
      <c r="C122" s="1935" t="s">
        <v>367</v>
      </c>
      <c r="D122" s="2343">
        <v>1.9530000000000001</v>
      </c>
      <c r="E122" s="1935" t="s">
        <v>4322</v>
      </c>
      <c r="F122" s="2379" t="s">
        <v>367</v>
      </c>
      <c r="G122" s="2380" t="s">
        <v>367</v>
      </c>
      <c r="H122" s="2386">
        <v>0.38600000000000001</v>
      </c>
      <c r="I122" s="2382" t="s">
        <v>367</v>
      </c>
      <c r="J122" s="2380" t="s">
        <v>367</v>
      </c>
      <c r="K122" s="2383">
        <v>22.109511999999999</v>
      </c>
      <c r="L122" s="2380" t="s">
        <v>4323</v>
      </c>
      <c r="M122" s="2383" t="s">
        <v>367</v>
      </c>
      <c r="N122" s="2380" t="s">
        <v>367</v>
      </c>
      <c r="O122" s="2385">
        <v>1.996</v>
      </c>
    </row>
    <row r="123" spans="1:15" s="1942" customFormat="1" ht="18" hidden="1" customHeight="1" x14ac:dyDescent="0.25">
      <c r="A123" s="2378">
        <v>43739</v>
      </c>
      <c r="B123" s="2343">
        <v>49.070974</v>
      </c>
      <c r="C123" s="1935">
        <v>36.03</v>
      </c>
      <c r="D123" s="2343">
        <v>1.357815</v>
      </c>
      <c r="E123" s="1935" t="s">
        <v>4324</v>
      </c>
      <c r="F123" s="2379" t="s">
        <v>367</v>
      </c>
      <c r="G123" s="2380" t="s">
        <v>367</v>
      </c>
      <c r="H123" s="2386">
        <v>8.0500000000000002E-2</v>
      </c>
      <c r="I123" s="2382" t="s">
        <v>367</v>
      </c>
      <c r="J123" s="2380" t="s">
        <v>367</v>
      </c>
      <c r="K123" s="2383">
        <v>2.7803749999999998</v>
      </c>
      <c r="L123" s="2380" t="s">
        <v>4325</v>
      </c>
      <c r="M123" s="2383" t="s">
        <v>367</v>
      </c>
      <c r="N123" s="2380" t="s">
        <v>367</v>
      </c>
      <c r="O123" s="2385">
        <v>0.20599999999999999</v>
      </c>
    </row>
    <row r="124" spans="1:15" s="1942" customFormat="1" ht="18" hidden="1" customHeight="1" x14ac:dyDescent="0.25">
      <c r="A124" s="2378">
        <v>43770</v>
      </c>
      <c r="B124" s="2343">
        <v>15.038</v>
      </c>
      <c r="C124" s="1935">
        <v>36.44</v>
      </c>
      <c r="D124" s="2343">
        <v>0.99079099999999998</v>
      </c>
      <c r="E124" s="1935" t="s">
        <v>4326</v>
      </c>
      <c r="F124" s="2379" t="s">
        <v>367</v>
      </c>
      <c r="G124" s="2380" t="s">
        <v>367</v>
      </c>
      <c r="H124" s="2386">
        <v>5.9999999999999995E-4</v>
      </c>
      <c r="I124" s="2382" t="s">
        <v>367</v>
      </c>
      <c r="J124" s="2380" t="s">
        <v>367</v>
      </c>
      <c r="K124" s="2383">
        <v>4.1235999999999997</v>
      </c>
      <c r="L124" s="2380" t="s">
        <v>4327</v>
      </c>
      <c r="M124" s="2383" t="s">
        <v>367</v>
      </c>
      <c r="N124" s="2380" t="s">
        <v>367</v>
      </c>
      <c r="O124" s="2385">
        <v>1.7999999999999999E-2</v>
      </c>
    </row>
    <row r="125" spans="1:15" s="1942" customFormat="1" ht="18" hidden="1" customHeight="1" x14ac:dyDescent="0.25">
      <c r="A125" s="2378">
        <v>43800</v>
      </c>
      <c r="B125" s="2343" t="s">
        <v>367</v>
      </c>
      <c r="C125" s="1935" t="s">
        <v>367</v>
      </c>
      <c r="D125" s="2343">
        <v>7.5060000000000002</v>
      </c>
      <c r="E125" s="1935" t="s">
        <v>4328</v>
      </c>
      <c r="F125" s="2379" t="s">
        <v>367</v>
      </c>
      <c r="G125" s="2380" t="s">
        <v>367</v>
      </c>
      <c r="H125" s="2386">
        <v>0.41899999999999998</v>
      </c>
      <c r="I125" s="2382" t="s">
        <v>367</v>
      </c>
      <c r="J125" s="2380" t="s">
        <v>367</v>
      </c>
      <c r="K125" s="2383">
        <v>6.2709999999999999</v>
      </c>
      <c r="L125" s="2380" t="s">
        <v>4329</v>
      </c>
      <c r="M125" s="2383">
        <v>0.191</v>
      </c>
      <c r="N125" s="2380" t="s">
        <v>4330</v>
      </c>
      <c r="O125" s="2385">
        <v>0.23400000000000001</v>
      </c>
    </row>
    <row r="126" spans="1:15" s="1942" customFormat="1" ht="18" hidden="1" customHeight="1" x14ac:dyDescent="0.25">
      <c r="A126" s="2378">
        <v>43831</v>
      </c>
      <c r="B126" s="2343" t="s">
        <v>367</v>
      </c>
      <c r="C126" s="1935" t="s">
        <v>367</v>
      </c>
      <c r="D126" s="2343">
        <v>0.71534399999999998</v>
      </c>
      <c r="E126" s="1935" t="s">
        <v>4331</v>
      </c>
      <c r="F126" s="2379" t="s">
        <v>367</v>
      </c>
      <c r="G126" s="2380" t="s">
        <v>367</v>
      </c>
      <c r="H126" s="2386">
        <v>3.2000000000000001E-2</v>
      </c>
      <c r="I126" s="2382">
        <v>124.73699999999999</v>
      </c>
      <c r="J126" s="2380" t="s">
        <v>4332</v>
      </c>
      <c r="K126" s="2383">
        <v>6.6797589999999998</v>
      </c>
      <c r="L126" s="2380" t="s">
        <v>4333</v>
      </c>
      <c r="M126" s="2383" t="s">
        <v>367</v>
      </c>
      <c r="N126" s="2380" t="s">
        <v>367</v>
      </c>
      <c r="O126" s="2385">
        <v>0.1055</v>
      </c>
    </row>
    <row r="127" spans="1:15" s="1942" customFormat="1" ht="18" hidden="1" customHeight="1" x14ac:dyDescent="0.25">
      <c r="A127" s="2378">
        <v>43862</v>
      </c>
      <c r="B127" s="2343">
        <v>7.8323989999999997</v>
      </c>
      <c r="C127" s="1935">
        <v>37.36</v>
      </c>
      <c r="D127" s="2343">
        <v>0.29888900000000002</v>
      </c>
      <c r="E127" s="1935" t="s">
        <v>4334</v>
      </c>
      <c r="F127" s="2379" t="s">
        <v>367</v>
      </c>
      <c r="G127" s="2380" t="s">
        <v>367</v>
      </c>
      <c r="H127" s="2386">
        <v>1.5299999999999999E-2</v>
      </c>
      <c r="I127" s="2382">
        <v>6.2573449999999999</v>
      </c>
      <c r="J127" s="2380" t="s">
        <v>4335</v>
      </c>
      <c r="K127" s="2383">
        <v>0.69825599999999999</v>
      </c>
      <c r="L127" s="2380" t="s">
        <v>4336</v>
      </c>
      <c r="M127" s="2383">
        <v>0.71540899999999996</v>
      </c>
      <c r="N127" s="2380" t="s">
        <v>4337</v>
      </c>
      <c r="O127" s="2385">
        <v>1.4E-2</v>
      </c>
    </row>
    <row r="128" spans="1:15" s="1942" customFormat="1" ht="18" customHeight="1" x14ac:dyDescent="0.25">
      <c r="A128" s="2378">
        <v>43891</v>
      </c>
      <c r="B128" s="2343" t="s">
        <v>367</v>
      </c>
      <c r="C128" s="1935" t="s">
        <v>367</v>
      </c>
      <c r="D128" s="2343">
        <v>1.6689000000000001</v>
      </c>
      <c r="E128" s="1935" t="s">
        <v>4338</v>
      </c>
      <c r="F128" s="2379" t="s">
        <v>367</v>
      </c>
      <c r="G128" s="2380" t="s">
        <v>367</v>
      </c>
      <c r="H128" s="2386">
        <v>3.7999999999999999E-2</v>
      </c>
      <c r="I128" s="2382">
        <v>19.608000000000001</v>
      </c>
      <c r="J128" s="2380" t="s">
        <v>4339</v>
      </c>
      <c r="K128" s="2383">
        <v>11.872999999999999</v>
      </c>
      <c r="L128" s="2380" t="s">
        <v>4340</v>
      </c>
      <c r="M128" s="2383">
        <v>0.03</v>
      </c>
      <c r="N128" s="2380">
        <v>48.78</v>
      </c>
      <c r="O128" s="2385">
        <v>0.33900000000000002</v>
      </c>
    </row>
    <row r="129" spans="1:19" s="1942" customFormat="1" ht="18" customHeight="1" x14ac:dyDescent="0.25">
      <c r="A129" s="2378">
        <v>43922</v>
      </c>
      <c r="B129" s="2343" t="s">
        <v>367</v>
      </c>
      <c r="C129" s="1935" t="s">
        <v>367</v>
      </c>
      <c r="D129" s="2343">
        <v>1.927</v>
      </c>
      <c r="E129" s="1935" t="s">
        <v>4341</v>
      </c>
      <c r="F129" s="2379" t="s">
        <v>367</v>
      </c>
      <c r="G129" s="2380" t="s">
        <v>367</v>
      </c>
      <c r="H129" s="2386">
        <v>2.4E-2</v>
      </c>
      <c r="I129" s="2382">
        <v>25</v>
      </c>
      <c r="J129" s="2380" t="s">
        <v>4342</v>
      </c>
      <c r="K129" s="2383">
        <v>1.288</v>
      </c>
      <c r="L129" s="2380" t="s">
        <v>4343</v>
      </c>
      <c r="M129" s="2383">
        <v>0.58299999999999996</v>
      </c>
      <c r="N129" s="2380" t="s">
        <v>4344</v>
      </c>
      <c r="O129" s="2385">
        <v>0.248</v>
      </c>
    </row>
    <row r="130" spans="1:19" s="1942" customFormat="1" ht="18" customHeight="1" x14ac:dyDescent="0.25">
      <c r="A130" s="2378">
        <v>43952</v>
      </c>
      <c r="B130" s="2343" t="s">
        <v>367</v>
      </c>
      <c r="C130" s="1935" t="s">
        <v>367</v>
      </c>
      <c r="D130" s="2343">
        <v>0.41899999999999998</v>
      </c>
      <c r="E130" s="1935" t="s">
        <v>4345</v>
      </c>
      <c r="F130" s="2379" t="s">
        <v>367</v>
      </c>
      <c r="G130" s="2380" t="s">
        <v>367</v>
      </c>
      <c r="H130" s="2386">
        <v>2E-3</v>
      </c>
      <c r="I130" s="2382">
        <v>22.2</v>
      </c>
      <c r="J130" s="2380" t="s">
        <v>4346</v>
      </c>
      <c r="K130" s="2383">
        <v>4.2649999999999997</v>
      </c>
      <c r="L130" s="2380" t="s">
        <v>4347</v>
      </c>
      <c r="M130" s="2383">
        <v>0.1</v>
      </c>
      <c r="N130" s="2380" t="s">
        <v>4348</v>
      </c>
      <c r="O130" s="2385">
        <v>8.6999999999999994E-2</v>
      </c>
    </row>
    <row r="131" spans="1:19" s="1942" customFormat="1" ht="18" customHeight="1" x14ac:dyDescent="0.25">
      <c r="A131" s="2378">
        <v>43983</v>
      </c>
      <c r="B131" s="2343" t="s">
        <v>367</v>
      </c>
      <c r="C131" s="1935" t="s">
        <v>367</v>
      </c>
      <c r="D131" s="2343">
        <v>197.34200000000001</v>
      </c>
      <c r="E131" s="1935" t="s">
        <v>4349</v>
      </c>
      <c r="F131" s="2379" t="s">
        <v>367</v>
      </c>
      <c r="G131" s="2380" t="s">
        <v>367</v>
      </c>
      <c r="H131" s="2386">
        <v>0.66100000000000003</v>
      </c>
      <c r="I131" s="2382">
        <v>18.832999999999998</v>
      </c>
      <c r="J131" s="2380" t="s">
        <v>4350</v>
      </c>
      <c r="K131" s="2383">
        <v>8.0030000000000001</v>
      </c>
      <c r="L131" s="2380" t="s">
        <v>4351</v>
      </c>
      <c r="M131" s="2383">
        <v>1.1930000000000001</v>
      </c>
      <c r="N131" s="2380" t="s">
        <v>4352</v>
      </c>
      <c r="O131" s="2385">
        <v>0.05</v>
      </c>
    </row>
    <row r="132" spans="1:19" s="1942" customFormat="1" ht="18" customHeight="1" x14ac:dyDescent="0.25">
      <c r="A132" s="2378">
        <v>44013</v>
      </c>
      <c r="B132" s="2343" t="s">
        <v>367</v>
      </c>
      <c r="C132" s="1935" t="s">
        <v>367</v>
      </c>
      <c r="D132" s="2343">
        <v>300.98700000000002</v>
      </c>
      <c r="E132" s="1935" t="s">
        <v>4353</v>
      </c>
      <c r="F132" s="2379" t="s">
        <v>367</v>
      </c>
      <c r="G132" s="2380" t="s">
        <v>367</v>
      </c>
      <c r="H132" s="2386" t="s">
        <v>367</v>
      </c>
      <c r="I132" s="2382">
        <v>11.137</v>
      </c>
      <c r="J132" s="2380" t="s">
        <v>4354</v>
      </c>
      <c r="K132" s="2383">
        <v>6.0090000000000003</v>
      </c>
      <c r="L132" s="2380" t="s">
        <v>4355</v>
      </c>
      <c r="M132" s="2383" t="s">
        <v>367</v>
      </c>
      <c r="N132" s="2380" t="s">
        <v>367</v>
      </c>
      <c r="O132" s="2385">
        <v>0.14799999999999999</v>
      </c>
    </row>
    <row r="133" spans="1:19" s="1942" customFormat="1" ht="18" customHeight="1" x14ac:dyDescent="0.25">
      <c r="A133" s="2378">
        <v>44044</v>
      </c>
      <c r="B133" s="2343" t="s">
        <v>367</v>
      </c>
      <c r="C133" s="1935" t="s">
        <v>367</v>
      </c>
      <c r="D133" s="2343">
        <v>1.1830000000000001</v>
      </c>
      <c r="E133" s="1935" t="s">
        <v>4356</v>
      </c>
      <c r="F133" s="2379" t="s">
        <v>367</v>
      </c>
      <c r="G133" s="2380" t="s">
        <v>367</v>
      </c>
      <c r="H133" s="2386">
        <v>0.02</v>
      </c>
      <c r="I133" s="2382">
        <v>21.945</v>
      </c>
      <c r="J133" s="2380" t="s">
        <v>4357</v>
      </c>
      <c r="K133" s="2383">
        <v>1.2909999999999999</v>
      </c>
      <c r="L133" s="2380" t="s">
        <v>4358</v>
      </c>
      <c r="M133" s="2383" t="s">
        <v>367</v>
      </c>
      <c r="N133" s="2380" t="s">
        <v>367</v>
      </c>
      <c r="O133" s="2385">
        <v>0.09</v>
      </c>
    </row>
    <row r="134" spans="1:19" s="1942" customFormat="1" ht="18.75" customHeight="1" x14ac:dyDescent="0.25">
      <c r="A134" s="2378">
        <v>44075</v>
      </c>
      <c r="B134" s="2343" t="s">
        <v>367</v>
      </c>
      <c r="C134" s="1935" t="s">
        <v>367</v>
      </c>
      <c r="D134" s="2343">
        <v>2.7419600000000002</v>
      </c>
      <c r="E134" s="1935" t="s">
        <v>4359</v>
      </c>
      <c r="F134" s="2379" t="s">
        <v>367</v>
      </c>
      <c r="G134" s="2380" t="s">
        <v>367</v>
      </c>
      <c r="H134" s="2386">
        <v>0.222</v>
      </c>
      <c r="I134" s="2382">
        <v>26.196000000000002</v>
      </c>
      <c r="J134" s="2380" t="s">
        <v>4360</v>
      </c>
      <c r="K134" s="2383">
        <v>12.595000000000001</v>
      </c>
      <c r="L134" s="2380" t="s">
        <v>4361</v>
      </c>
      <c r="M134" s="2383" t="s">
        <v>367</v>
      </c>
      <c r="N134" s="2380" t="s">
        <v>367</v>
      </c>
      <c r="O134" s="2385">
        <v>5.8000000000000003E-2</v>
      </c>
    </row>
    <row r="135" spans="1:19" s="1942" customFormat="1" ht="18.75" customHeight="1" x14ac:dyDescent="0.25">
      <c r="A135" s="2378">
        <v>44105</v>
      </c>
      <c r="B135" s="2343" t="s">
        <v>367</v>
      </c>
      <c r="C135" s="1935" t="s">
        <v>367</v>
      </c>
      <c r="D135" s="2343">
        <v>0.248</v>
      </c>
      <c r="E135" s="1935" t="s">
        <v>4362</v>
      </c>
      <c r="F135" s="2379" t="s">
        <v>367</v>
      </c>
      <c r="G135" s="2380" t="s">
        <v>367</v>
      </c>
      <c r="H135" s="2386">
        <v>5.8999999999999997E-2</v>
      </c>
      <c r="I135" s="2382">
        <v>19.094999999999999</v>
      </c>
      <c r="J135" s="2380" t="s">
        <v>4363</v>
      </c>
      <c r="K135" s="2383">
        <v>0.97299999999999998</v>
      </c>
      <c r="L135" s="2380" t="s">
        <v>4364</v>
      </c>
      <c r="M135" s="2383" t="s">
        <v>367</v>
      </c>
      <c r="N135" s="2380" t="s">
        <v>367</v>
      </c>
      <c r="O135" s="2385">
        <v>3.6999999999999998E-2</v>
      </c>
    </row>
    <row r="136" spans="1:19" s="1942" customFormat="1" ht="18.75" customHeight="1" x14ac:dyDescent="0.25">
      <c r="A136" s="2378">
        <v>44136</v>
      </c>
      <c r="B136" s="2343" t="s">
        <v>367</v>
      </c>
      <c r="C136" s="1935" t="s">
        <v>367</v>
      </c>
      <c r="D136" s="2343">
        <v>0.79300000000000004</v>
      </c>
      <c r="E136" s="1935" t="s">
        <v>4365</v>
      </c>
      <c r="F136" s="2379" t="s">
        <v>367</v>
      </c>
      <c r="G136" s="2380" t="s">
        <v>367</v>
      </c>
      <c r="H136" s="2386">
        <v>6.0000000000000001E-3</v>
      </c>
      <c r="I136" s="2382">
        <v>21.260999999999999</v>
      </c>
      <c r="J136" s="2380" t="s">
        <v>4366</v>
      </c>
      <c r="K136" s="2383">
        <v>4.0919999999999996</v>
      </c>
      <c r="L136" s="2380" t="s">
        <v>4367</v>
      </c>
      <c r="M136" s="2383" t="s">
        <v>367</v>
      </c>
      <c r="N136" s="2380" t="s">
        <v>367</v>
      </c>
      <c r="O136" s="2385">
        <v>0.23599999999999999</v>
      </c>
    </row>
    <row r="137" spans="1:19" s="1942" customFormat="1" ht="18.75" customHeight="1" x14ac:dyDescent="0.25">
      <c r="A137" s="2378">
        <v>44166</v>
      </c>
      <c r="B137" s="2343" t="s">
        <v>367</v>
      </c>
      <c r="C137" s="1935" t="s">
        <v>367</v>
      </c>
      <c r="D137" s="2343">
        <v>6.8250000000000002</v>
      </c>
      <c r="E137" s="1935" t="s">
        <v>4368</v>
      </c>
      <c r="F137" s="2379" t="s">
        <v>367</v>
      </c>
      <c r="G137" s="2380" t="s">
        <v>367</v>
      </c>
      <c r="H137" s="2386">
        <v>0.157</v>
      </c>
      <c r="I137" s="2382">
        <v>20.010000000000002</v>
      </c>
      <c r="J137" s="2380" t="s">
        <v>4369</v>
      </c>
      <c r="K137" s="2383">
        <v>6.4109999999999996</v>
      </c>
      <c r="L137" s="2380" t="s">
        <v>4370</v>
      </c>
      <c r="M137" s="2383">
        <v>0.995</v>
      </c>
      <c r="N137" s="2380" t="s">
        <v>4371</v>
      </c>
      <c r="O137" s="2385">
        <v>5.7000000000000002E-2</v>
      </c>
    </row>
    <row r="138" spans="1:19" s="1942" customFormat="1" ht="18.75" customHeight="1" x14ac:dyDescent="0.25">
      <c r="A138" s="2378">
        <v>44197</v>
      </c>
      <c r="B138" s="2343" t="s">
        <v>367</v>
      </c>
      <c r="C138" s="1935" t="s">
        <v>367</v>
      </c>
      <c r="D138" s="2343">
        <v>0.20699999999999999</v>
      </c>
      <c r="E138" s="1935" t="s">
        <v>4372</v>
      </c>
      <c r="F138" s="2379" t="s">
        <v>367</v>
      </c>
      <c r="G138" s="2380" t="s">
        <v>367</v>
      </c>
      <c r="H138" s="2386">
        <v>3.0700000000000002E-2</v>
      </c>
      <c r="I138" s="2382">
        <v>24.558</v>
      </c>
      <c r="J138" s="2380" t="s">
        <v>4373</v>
      </c>
      <c r="K138" s="2383">
        <v>7.4130000000000003</v>
      </c>
      <c r="L138" s="2380" t="s">
        <v>4374</v>
      </c>
      <c r="M138" s="2383" t="s">
        <v>367</v>
      </c>
      <c r="N138" s="2380" t="s">
        <v>367</v>
      </c>
      <c r="O138" s="2385">
        <v>0.05</v>
      </c>
    </row>
    <row r="139" spans="1:19" s="1942" customFormat="1" ht="18.75" customHeight="1" x14ac:dyDescent="0.25">
      <c r="A139" s="2378">
        <v>44228</v>
      </c>
      <c r="B139" s="2343" t="s">
        <v>367</v>
      </c>
      <c r="C139" s="1935" t="s">
        <v>367</v>
      </c>
      <c r="D139" s="2343">
        <v>0.251133</v>
      </c>
      <c r="E139" s="1935" t="s">
        <v>4375</v>
      </c>
      <c r="F139" s="2379" t="s">
        <v>367</v>
      </c>
      <c r="G139" s="2380" t="s">
        <v>367</v>
      </c>
      <c r="H139" s="2386">
        <v>1E-4</v>
      </c>
      <c r="I139" s="2382">
        <v>10.016999999999999</v>
      </c>
      <c r="J139" s="2380" t="s">
        <v>4376</v>
      </c>
      <c r="K139" s="2383">
        <v>0.52541099999999996</v>
      </c>
      <c r="L139" s="2380" t="s">
        <v>4377</v>
      </c>
      <c r="M139" s="2383">
        <v>0.76783900000000005</v>
      </c>
      <c r="N139" s="2380" t="s">
        <v>4378</v>
      </c>
      <c r="O139" s="2385">
        <v>0.14199999999999999</v>
      </c>
    </row>
    <row r="140" spans="1:19" s="1942" customFormat="1" ht="18.75" customHeight="1" x14ac:dyDescent="0.25">
      <c r="A140" s="2378">
        <v>44256</v>
      </c>
      <c r="B140" s="2343" t="s">
        <v>367</v>
      </c>
      <c r="C140" s="1935" t="s">
        <v>367</v>
      </c>
      <c r="D140" s="2343">
        <v>0.23300000000000001</v>
      </c>
      <c r="E140" s="1935" t="s">
        <v>4379</v>
      </c>
      <c r="F140" s="2379" t="s">
        <v>367</v>
      </c>
      <c r="G140" s="2380" t="s">
        <v>367</v>
      </c>
      <c r="H140" s="2386">
        <v>270.80799999999999</v>
      </c>
      <c r="I140" s="2382">
        <v>28.193000000000001</v>
      </c>
      <c r="J140" s="2380" t="s">
        <v>4380</v>
      </c>
      <c r="K140" s="2383">
        <v>11.134</v>
      </c>
      <c r="L140" s="2380" t="s">
        <v>4381</v>
      </c>
      <c r="M140" s="2383">
        <v>0.14299999999999999</v>
      </c>
      <c r="N140" s="2380" t="s">
        <v>4382</v>
      </c>
      <c r="O140" s="2385">
        <v>1.631</v>
      </c>
    </row>
    <row r="141" spans="1:19" s="1942" customFormat="1" ht="6.75" customHeight="1" thickBot="1" x14ac:dyDescent="0.3">
      <c r="A141" s="2387"/>
      <c r="B141" s="2388"/>
      <c r="C141" s="2388"/>
      <c r="D141" s="2388"/>
      <c r="E141" s="2388"/>
      <c r="F141" s="2389"/>
      <c r="G141" s="2390"/>
      <c r="H141" s="2391"/>
      <c r="I141" s="2392"/>
      <c r="J141" s="2393"/>
      <c r="K141" s="2394"/>
      <c r="L141" s="2390"/>
      <c r="M141" s="2395"/>
      <c r="N141" s="2395"/>
      <c r="O141" s="2396"/>
    </row>
    <row r="142" spans="1:19" s="1944" customFormat="1" ht="18" customHeight="1" thickTop="1" x14ac:dyDescent="0.25">
      <c r="A142" s="2353" t="s">
        <v>4383</v>
      </c>
      <c r="B142" s="2353"/>
      <c r="C142" s="2353"/>
      <c r="D142" s="2353"/>
    </row>
    <row r="143" spans="1:19" s="1889" customFormat="1" ht="16.5" x14ac:dyDescent="0.3">
      <c r="Q143" s="1942"/>
      <c r="R143" s="1942"/>
      <c r="S143" s="1942"/>
    </row>
    <row r="144" spans="1:19" s="1889" customFormat="1" ht="16.5" x14ac:dyDescent="0.3">
      <c r="Q144" s="1942"/>
      <c r="R144" s="1942"/>
      <c r="S144" s="1942"/>
    </row>
    <row r="145" spans="2:19" s="1889" customFormat="1" ht="16.5" hidden="1" x14ac:dyDescent="0.3">
      <c r="Q145" s="1942"/>
      <c r="R145" s="1942"/>
      <c r="S145" s="1942"/>
    </row>
    <row r="146" spans="2:19" s="1889" customFormat="1" ht="16.5" hidden="1" x14ac:dyDescent="0.3">
      <c r="I146" s="1889">
        <v>1820487</v>
      </c>
      <c r="J146" s="1889">
        <v>2.6183999999999998</v>
      </c>
      <c r="K146" s="1889">
        <f>I146*J146</f>
        <v>4766763.1607999997</v>
      </c>
      <c r="Q146" s="1942"/>
      <c r="R146" s="1942"/>
      <c r="S146" s="1942"/>
    </row>
    <row r="147" spans="2:19" s="1889" customFormat="1" ht="16.5" hidden="1" x14ac:dyDescent="0.3">
      <c r="I147" s="1889">
        <v>747</v>
      </c>
      <c r="J147" s="1889">
        <v>2.5840000000000001</v>
      </c>
      <c r="K147" s="1889">
        <f>I147*J147</f>
        <v>1930.248</v>
      </c>
      <c r="Q147" s="1942"/>
      <c r="R147" s="1942"/>
      <c r="S147" s="1942"/>
    </row>
    <row r="148" spans="2:19" s="1889" customFormat="1" ht="16.5" hidden="1" x14ac:dyDescent="0.3">
      <c r="I148" s="1889">
        <v>157386</v>
      </c>
      <c r="J148" s="1889">
        <v>2.6297999999999999</v>
      </c>
      <c r="K148" s="1889">
        <f>I148*J148</f>
        <v>413893.70279999997</v>
      </c>
      <c r="N148" s="1889">
        <v>34.42</v>
      </c>
      <c r="S148" s="1942"/>
    </row>
    <row r="149" spans="2:19" s="1889" customFormat="1" ht="16.5" hidden="1" x14ac:dyDescent="0.3">
      <c r="I149" s="1889">
        <v>488750</v>
      </c>
      <c r="J149" s="1889">
        <v>2.5956000000000001</v>
      </c>
      <c r="K149" s="1889">
        <f>I149*J149</f>
        <v>1268599.5</v>
      </c>
    </row>
    <row r="150" spans="2:19" s="1889" customFormat="1" ht="16.5" hidden="1" x14ac:dyDescent="0.3">
      <c r="K150" s="1889">
        <f>SUM(K146:K149)</f>
        <v>6451186.6115999995</v>
      </c>
      <c r="L150" s="1889">
        <f>K150/33.15</f>
        <v>194605.93096832579</v>
      </c>
    </row>
    <row r="151" spans="2:19" s="1889" customFormat="1" ht="16.5" hidden="1" x14ac:dyDescent="0.3"/>
    <row r="152" spans="2:19" s="1889" customFormat="1" ht="16.5" hidden="1" x14ac:dyDescent="0.3">
      <c r="N152" s="1889">
        <v>25500</v>
      </c>
      <c r="O152" s="1889">
        <v>2.6023999999999998</v>
      </c>
      <c r="P152" s="1889">
        <f>N152*O152</f>
        <v>66361.2</v>
      </c>
    </row>
    <row r="153" spans="2:19" s="1889" customFormat="1" ht="16.5" hidden="1" x14ac:dyDescent="0.3">
      <c r="N153" s="1889">
        <v>300000</v>
      </c>
      <c r="O153" s="1889">
        <v>2.5851000000000002</v>
      </c>
      <c r="P153" s="1889">
        <f>N153*O153</f>
        <v>775530</v>
      </c>
    </row>
    <row r="154" spans="2:19" s="1889" customFormat="1" ht="16.5" hidden="1" x14ac:dyDescent="0.3">
      <c r="P154" s="1889">
        <f>SUM(P152:P153)</f>
        <v>841891.2</v>
      </c>
      <c r="Q154" s="1889">
        <f>P154/34.42</f>
        <v>24459.360836722833</v>
      </c>
    </row>
    <row r="155" spans="2:19" s="1889" customFormat="1" ht="16.5" hidden="1" x14ac:dyDescent="0.3"/>
    <row r="156" spans="2:19" s="1889" customFormat="1" ht="16.5" hidden="1" x14ac:dyDescent="0.3"/>
    <row r="157" spans="2:19" s="1889" customFormat="1" ht="16.5" hidden="1" x14ac:dyDescent="0.3"/>
    <row r="158" spans="2:19" ht="16.5" x14ac:dyDescent="0.3">
      <c r="B158" s="1889"/>
      <c r="C158" s="1889"/>
      <c r="D158" s="1889"/>
      <c r="E158" s="1889"/>
      <c r="F158" s="1889"/>
      <c r="G158" s="1889"/>
      <c r="H158" s="1889"/>
      <c r="I158" s="1889"/>
      <c r="J158" s="1889"/>
      <c r="K158" s="1889"/>
      <c r="L158" s="1889"/>
      <c r="M158" s="1889"/>
      <c r="N158" s="1889"/>
      <c r="O158" s="1889"/>
      <c r="P158" s="1889"/>
      <c r="Q158" s="1889"/>
    </row>
    <row r="161" spans="8:14" hidden="1" x14ac:dyDescent="0.25"/>
    <row r="162" spans="8:14" hidden="1" x14ac:dyDescent="0.25">
      <c r="I162" s="2397" t="s">
        <v>4384</v>
      </c>
    </row>
    <row r="163" spans="8:14" hidden="1" x14ac:dyDescent="0.25">
      <c r="H163" s="2" t="s">
        <v>4385</v>
      </c>
      <c r="I163" s="2398">
        <v>616339</v>
      </c>
      <c r="J163" s="2">
        <v>2.2462</v>
      </c>
      <c r="K163" s="2399">
        <f t="shared" ref="K163:K173" si="0">I163*J163</f>
        <v>1384420.6617999999</v>
      </c>
    </row>
    <row r="164" spans="8:14" hidden="1" x14ac:dyDescent="0.25">
      <c r="I164" s="2398">
        <v>18627</v>
      </c>
      <c r="J164" s="2">
        <v>2.2040000000000002</v>
      </c>
      <c r="K164" s="2399">
        <f t="shared" si="0"/>
        <v>41053.908000000003</v>
      </c>
    </row>
    <row r="165" spans="8:14" hidden="1" x14ac:dyDescent="0.25">
      <c r="I165" s="2">
        <v>41066</v>
      </c>
      <c r="J165" s="2">
        <v>2.1720999999999999</v>
      </c>
      <c r="K165" s="2">
        <f t="shared" si="0"/>
        <v>89199.458599999998</v>
      </c>
    </row>
    <row r="166" spans="8:14" hidden="1" x14ac:dyDescent="0.25">
      <c r="K166" s="2">
        <f t="shared" si="0"/>
        <v>0</v>
      </c>
    </row>
    <row r="167" spans="8:14" hidden="1" x14ac:dyDescent="0.25">
      <c r="K167" s="2">
        <f t="shared" si="0"/>
        <v>0</v>
      </c>
    </row>
    <row r="168" spans="8:14" hidden="1" x14ac:dyDescent="0.25">
      <c r="K168" s="2">
        <f t="shared" si="0"/>
        <v>0</v>
      </c>
    </row>
    <row r="169" spans="8:14" hidden="1" x14ac:dyDescent="0.25">
      <c r="K169" s="2">
        <f t="shared" si="0"/>
        <v>0</v>
      </c>
    </row>
    <row r="170" spans="8:14" hidden="1" x14ac:dyDescent="0.25">
      <c r="K170" s="2">
        <f t="shared" si="0"/>
        <v>0</v>
      </c>
    </row>
    <row r="171" spans="8:14" hidden="1" x14ac:dyDescent="0.25">
      <c r="K171" s="2">
        <f t="shared" si="0"/>
        <v>0</v>
      </c>
    </row>
    <row r="172" spans="8:14" hidden="1" x14ac:dyDescent="0.25">
      <c r="K172" s="2">
        <f t="shared" si="0"/>
        <v>0</v>
      </c>
    </row>
    <row r="173" spans="8:14" hidden="1" x14ac:dyDescent="0.25">
      <c r="K173" s="2">
        <f t="shared" si="0"/>
        <v>0</v>
      </c>
    </row>
    <row r="174" spans="8:14" ht="15.75" hidden="1" thickBot="1" x14ac:dyDescent="0.3">
      <c r="I174" s="2400">
        <f>SUM(I163:I173)</f>
        <v>676032</v>
      </c>
      <c r="J174" s="2401"/>
      <c r="K174" s="2400">
        <f>SUM(K163:K173)</f>
        <v>1514674.0284</v>
      </c>
      <c r="L174" s="2">
        <v>39.399299999999997</v>
      </c>
      <c r="M174" s="2" t="s">
        <v>4386</v>
      </c>
      <c r="N174" s="2402"/>
    </row>
    <row r="175" spans="8:14" hidden="1" x14ac:dyDescent="0.25">
      <c r="I175" s="2398"/>
      <c r="K175" s="2399"/>
      <c r="N175" s="2403"/>
    </row>
    <row r="176" spans="8:14" hidden="1" x14ac:dyDescent="0.25">
      <c r="I176" s="2398"/>
      <c r="K176" s="2399"/>
      <c r="N176" s="2403"/>
    </row>
    <row r="177" spans="8:13" ht="15.75" hidden="1" thickBot="1" x14ac:dyDescent="0.3">
      <c r="I177" s="2400"/>
      <c r="J177" s="2401"/>
      <c r="K177" s="2400"/>
      <c r="L177" s="2398">
        <f>K174/$L$174</f>
        <v>38444.186277421177</v>
      </c>
      <c r="M177" s="2398"/>
    </row>
    <row r="178" spans="8:13" hidden="1" x14ac:dyDescent="0.25">
      <c r="M178" s="2">
        <f>L177/1000000</f>
        <v>3.8444186277421175E-2</v>
      </c>
    </row>
    <row r="179" spans="8:13" hidden="1" x14ac:dyDescent="0.25">
      <c r="I179" s="2" t="s">
        <v>4387</v>
      </c>
    </row>
    <row r="180" spans="8:13" hidden="1" x14ac:dyDescent="0.25">
      <c r="H180" s="2" t="s">
        <v>4385</v>
      </c>
      <c r="I180" s="2">
        <v>1501500</v>
      </c>
      <c r="J180" s="2">
        <v>2.3689</v>
      </c>
      <c r="K180" s="2">
        <f t="shared" ref="K180:K186" si="1">I180*J180</f>
        <v>3556903.35</v>
      </c>
    </row>
    <row r="181" spans="8:13" hidden="1" x14ac:dyDescent="0.25">
      <c r="I181" s="2">
        <v>753285.5</v>
      </c>
      <c r="J181" s="2">
        <v>2.2999999999999998</v>
      </c>
      <c r="K181" s="2">
        <f t="shared" si="1"/>
        <v>1732556.65</v>
      </c>
    </row>
    <row r="182" spans="8:13" hidden="1" x14ac:dyDescent="0.25">
      <c r="K182" s="2">
        <f t="shared" si="1"/>
        <v>0</v>
      </c>
    </row>
    <row r="183" spans="8:13" hidden="1" x14ac:dyDescent="0.25">
      <c r="K183" s="2">
        <f t="shared" si="1"/>
        <v>0</v>
      </c>
    </row>
    <row r="184" spans="8:13" hidden="1" x14ac:dyDescent="0.25">
      <c r="K184" s="2">
        <f t="shared" si="1"/>
        <v>0</v>
      </c>
    </row>
    <row r="185" spans="8:13" hidden="1" x14ac:dyDescent="0.25">
      <c r="K185" s="2">
        <f t="shared" si="1"/>
        <v>0</v>
      </c>
    </row>
    <row r="186" spans="8:13" hidden="1" x14ac:dyDescent="0.25">
      <c r="K186" s="2">
        <f t="shared" si="1"/>
        <v>0</v>
      </c>
    </row>
    <row r="187" spans="8:13" hidden="1" x14ac:dyDescent="0.25">
      <c r="I187" s="2404">
        <f>SUM(I180:I186)</f>
        <v>2254785.5</v>
      </c>
      <c r="K187" s="2399">
        <f>SUM(K180:K186)</f>
        <v>5289460</v>
      </c>
      <c r="L187" s="2398">
        <f>K187/$L$174</f>
        <v>134252.63900627676</v>
      </c>
      <c r="M187" s="2">
        <f>L187/1000000</f>
        <v>0.13425263900627676</v>
      </c>
    </row>
    <row r="188" spans="8:13" hidden="1" x14ac:dyDescent="0.25">
      <c r="I188" s="2399"/>
      <c r="K188" s="2399"/>
      <c r="L188" s="2398"/>
    </row>
    <row r="189" spans="8:13" hidden="1" x14ac:dyDescent="0.25">
      <c r="H189" s="2" t="s">
        <v>4388</v>
      </c>
      <c r="I189" s="2398"/>
      <c r="K189" s="2398">
        <f>I189*J189</f>
        <v>0</v>
      </c>
      <c r="L189" s="2398"/>
    </row>
    <row r="190" spans="8:13" hidden="1" x14ac:dyDescent="0.25">
      <c r="K190" s="2398">
        <f>I190*J190</f>
        <v>0</v>
      </c>
    </row>
    <row r="191" spans="8:13" hidden="1" x14ac:dyDescent="0.25">
      <c r="I191" s="2399">
        <f>SUM(I189:I190)</f>
        <v>0</v>
      </c>
      <c r="K191" s="2399">
        <f>SUM(K189:K190)</f>
        <v>0</v>
      </c>
      <c r="L191" s="2">
        <f>K191/$L$174</f>
        <v>0</v>
      </c>
      <c r="M191" s="2">
        <f>L191/1000000</f>
        <v>0</v>
      </c>
    </row>
    <row r="192" spans="8:13" hidden="1" x14ac:dyDescent="0.25">
      <c r="K192" s="2399"/>
    </row>
    <row r="193" spans="8:13" hidden="1" x14ac:dyDescent="0.25">
      <c r="H193" s="2" t="s">
        <v>4389</v>
      </c>
      <c r="I193" s="2">
        <v>100000</v>
      </c>
      <c r="J193" s="2">
        <v>40.651600000000002</v>
      </c>
      <c r="K193" s="2398">
        <f>I193*J193</f>
        <v>4065160</v>
      </c>
    </row>
    <row r="194" spans="8:13" hidden="1" x14ac:dyDescent="0.25">
      <c r="I194" s="2">
        <v>12100</v>
      </c>
      <c r="J194" s="2">
        <v>41.478000000000002</v>
      </c>
      <c r="K194" s="2398">
        <f>I194*J194</f>
        <v>501883.80000000005</v>
      </c>
      <c r="L194" s="2398"/>
    </row>
    <row r="195" spans="8:13" hidden="1" x14ac:dyDescent="0.25">
      <c r="L195" s="2398"/>
    </row>
    <row r="196" spans="8:13" hidden="1" x14ac:dyDescent="0.25">
      <c r="I196" s="2">
        <f>SUM(I193:I195)</f>
        <v>112100</v>
      </c>
      <c r="K196" s="2399">
        <f>SUM(K193:K195)</f>
        <v>4567043.8</v>
      </c>
      <c r="L196" s="2398">
        <f>K196/$L$174</f>
        <v>115916.87669577886</v>
      </c>
      <c r="M196" s="2">
        <f>L196/1000000</f>
        <v>0.11591687669577887</v>
      </c>
    </row>
    <row r="197" spans="8:13" hidden="1" x14ac:dyDescent="0.25"/>
    <row r="198" spans="8:13" hidden="1" x14ac:dyDescent="0.25">
      <c r="H198" s="2" t="s">
        <v>4390</v>
      </c>
      <c r="I198" s="2">
        <v>143051.21</v>
      </c>
      <c r="J198" s="2">
        <v>23.5489</v>
      </c>
      <c r="K198" s="2398">
        <f>I198*J198</f>
        <v>3368698.6391689996</v>
      </c>
    </row>
    <row r="199" spans="8:13" hidden="1" x14ac:dyDescent="0.25">
      <c r="I199" s="2">
        <v>6000</v>
      </c>
      <c r="J199" s="2">
        <v>24.5442</v>
      </c>
      <c r="K199" s="2398">
        <f>I199*J199</f>
        <v>147265.20000000001</v>
      </c>
    </row>
    <row r="200" spans="8:13" hidden="1" x14ac:dyDescent="0.25">
      <c r="K200" s="2398">
        <f>I200*J200</f>
        <v>0</v>
      </c>
    </row>
    <row r="201" spans="8:13" hidden="1" x14ac:dyDescent="0.25">
      <c r="I201" s="2397">
        <f>SUM(I198:I200)</f>
        <v>149051.21</v>
      </c>
      <c r="K201" s="2399">
        <f>SUM(K198:K200)</f>
        <v>3515963.8391689998</v>
      </c>
      <c r="L201" s="2405">
        <f>K201/$L$174</f>
        <v>89239.246361458208</v>
      </c>
      <c r="M201" s="2406">
        <f>L201/1000000</f>
        <v>8.9239246361458205E-2</v>
      </c>
    </row>
    <row r="202" spans="8:13" hidden="1" x14ac:dyDescent="0.25">
      <c r="K202" s="2399"/>
    </row>
    <row r="203" spans="8:13" hidden="1" x14ac:dyDescent="0.25">
      <c r="K203" s="2399">
        <f>K187+K191+K196+K201</f>
        <v>13372467.639169</v>
      </c>
      <c r="L203" s="2">
        <f>K203/$L$174</f>
        <v>339408.76206351386</v>
      </c>
      <c r="M203" s="2407">
        <f>SUM(M187:M202)</f>
        <v>0.33940876206351384</v>
      </c>
    </row>
    <row r="204" spans="8:13" hidden="1" x14ac:dyDescent="0.25"/>
    <row r="205" spans="8:13" hidden="1" x14ac:dyDescent="0.25">
      <c r="K205" s="2408" t="s">
        <v>4391</v>
      </c>
      <c r="L205" s="2407">
        <f>L203/1000000</f>
        <v>0.33940876206351384</v>
      </c>
    </row>
    <row r="206" spans="8:13" hidden="1" x14ac:dyDescent="0.25"/>
  </sheetData>
  <mergeCells count="16">
    <mergeCell ref="N77:N78"/>
    <mergeCell ref="A3:A6"/>
    <mergeCell ref="A75:A78"/>
    <mergeCell ref="B75:H75"/>
    <mergeCell ref="I75:O75"/>
    <mergeCell ref="B77:B78"/>
    <mergeCell ref="C77:C78"/>
    <mergeCell ref="D77:D78"/>
    <mergeCell ref="E77:E78"/>
    <mergeCell ref="F77:F78"/>
    <mergeCell ref="G77:G78"/>
    <mergeCell ref="I77:I78"/>
    <mergeCell ref="J77:J78"/>
    <mergeCell ref="K77:K78"/>
    <mergeCell ref="L77:L78"/>
    <mergeCell ref="M77:M78"/>
  </mergeCells>
  <pageMargins left="0.25" right="0.25" top="0.25" bottom="0.25" header="0.31496062992126" footer="0"/>
  <pageSetup paperSize="9" scale="68"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D8ABA-0451-453C-8168-E42C9DA13770}">
  <sheetPr>
    <pageSetUpPr fitToPage="1"/>
  </sheetPr>
  <dimension ref="A1:K113"/>
  <sheetViews>
    <sheetView showGridLines="0" zoomScaleNormal="100" zoomScaleSheetLayoutView="100" workbookViewId="0">
      <pane xSplit="1" ySplit="79" topLeftCell="B80" activePane="bottomRight" state="frozen"/>
      <selection activeCell="O38" sqref="O38"/>
      <selection pane="topRight" activeCell="O38" sqref="O38"/>
      <selection pane="bottomLeft" activeCell="O38" sqref="O38"/>
      <selection pane="bottomRight"/>
    </sheetView>
  </sheetViews>
  <sheetFormatPr defaultColWidth="8.85546875" defaultRowHeight="14.25" x14ac:dyDescent="0.25"/>
  <cols>
    <col min="1" max="1" width="10.7109375" style="2334" customWidth="1"/>
    <col min="2" max="2" width="11.85546875" style="1942" bestFit="1" customWidth="1"/>
    <col min="3" max="3" width="15" style="1942" bestFit="1" customWidth="1"/>
    <col min="4" max="4" width="14.28515625" style="1942" bestFit="1" customWidth="1"/>
    <col min="5" max="5" width="15" style="1942" bestFit="1" customWidth="1"/>
    <col min="6" max="6" width="11.28515625" style="1942" bestFit="1" customWidth="1"/>
    <col min="7" max="7" width="15" style="1942" bestFit="1" customWidth="1"/>
    <col min="8" max="8" width="13.140625" style="1942" customWidth="1"/>
    <col min="9" max="9" width="15" style="1942" bestFit="1" customWidth="1"/>
    <col min="10" max="10" width="13.42578125" style="1942" customWidth="1"/>
    <col min="11" max="11" width="15" style="1942" bestFit="1" customWidth="1"/>
    <col min="12" max="12" width="19.42578125" style="1942" bestFit="1" customWidth="1"/>
    <col min="13" max="13" width="8.85546875" style="1942"/>
    <col min="14" max="14" width="8.7109375" style="1942" customWidth="1"/>
    <col min="15" max="15" width="8.85546875" style="1942"/>
    <col min="16" max="16" width="14.28515625" style="1942" bestFit="1" customWidth="1"/>
    <col min="17" max="256" width="8.85546875" style="1942"/>
    <col min="257" max="257" width="10.7109375" style="1942" customWidth="1"/>
    <col min="258" max="258" width="11.85546875" style="1942" bestFit="1" customWidth="1"/>
    <col min="259" max="259" width="15" style="1942" bestFit="1" customWidth="1"/>
    <col min="260" max="260" width="14.28515625" style="1942" bestFit="1" customWidth="1"/>
    <col min="261" max="261" width="15" style="1942" bestFit="1" customWidth="1"/>
    <col min="262" max="262" width="11.28515625" style="1942" bestFit="1" customWidth="1"/>
    <col min="263" max="263" width="15" style="1942" bestFit="1" customWidth="1"/>
    <col min="264" max="264" width="13.140625" style="1942" customWidth="1"/>
    <col min="265" max="265" width="15" style="1942" bestFit="1" customWidth="1"/>
    <col min="266" max="266" width="13.42578125" style="1942" customWidth="1"/>
    <col min="267" max="267" width="15" style="1942" bestFit="1" customWidth="1"/>
    <col min="268" max="268" width="19.42578125" style="1942" bestFit="1" customWidth="1"/>
    <col min="269" max="269" width="8.85546875" style="1942"/>
    <col min="270" max="270" width="8.7109375" style="1942" customWidth="1"/>
    <col min="271" max="271" width="8.85546875" style="1942"/>
    <col min="272" max="272" width="14.28515625" style="1942" bestFit="1" customWidth="1"/>
    <col min="273" max="512" width="8.85546875" style="1942"/>
    <col min="513" max="513" width="10.7109375" style="1942" customWidth="1"/>
    <col min="514" max="514" width="11.85546875" style="1942" bestFit="1" customWidth="1"/>
    <col min="515" max="515" width="15" style="1942" bestFit="1" customWidth="1"/>
    <col min="516" max="516" width="14.28515625" style="1942" bestFit="1" customWidth="1"/>
    <col min="517" max="517" width="15" style="1942" bestFit="1" customWidth="1"/>
    <col min="518" max="518" width="11.28515625" style="1942" bestFit="1" customWidth="1"/>
    <col min="519" max="519" width="15" style="1942" bestFit="1" customWidth="1"/>
    <col min="520" max="520" width="13.140625" style="1942" customWidth="1"/>
    <col min="521" max="521" width="15" style="1942" bestFit="1" customWidth="1"/>
    <col min="522" max="522" width="13.42578125" style="1942" customWidth="1"/>
    <col min="523" max="523" width="15" style="1942" bestFit="1" customWidth="1"/>
    <col min="524" max="524" width="19.42578125" style="1942" bestFit="1" customWidth="1"/>
    <col min="525" max="525" width="8.85546875" style="1942"/>
    <col min="526" max="526" width="8.7109375" style="1942" customWidth="1"/>
    <col min="527" max="527" width="8.85546875" style="1942"/>
    <col min="528" max="528" width="14.28515625" style="1942" bestFit="1" customWidth="1"/>
    <col min="529" max="768" width="8.85546875" style="1942"/>
    <col min="769" max="769" width="10.7109375" style="1942" customWidth="1"/>
    <col min="770" max="770" width="11.85546875" style="1942" bestFit="1" customWidth="1"/>
    <col min="771" max="771" width="15" style="1942" bestFit="1" customWidth="1"/>
    <col min="772" max="772" width="14.28515625" style="1942" bestFit="1" customWidth="1"/>
    <col min="773" max="773" width="15" style="1942" bestFit="1" customWidth="1"/>
    <col min="774" max="774" width="11.28515625" style="1942" bestFit="1" customWidth="1"/>
    <col min="775" max="775" width="15" style="1942" bestFit="1" customWidth="1"/>
    <col min="776" max="776" width="13.140625" style="1942" customWidth="1"/>
    <col min="777" max="777" width="15" style="1942" bestFit="1" customWidth="1"/>
    <col min="778" max="778" width="13.42578125" style="1942" customWidth="1"/>
    <col min="779" max="779" width="15" style="1942" bestFit="1" customWidth="1"/>
    <col min="780" max="780" width="19.42578125" style="1942" bestFit="1" customWidth="1"/>
    <col min="781" max="781" width="8.85546875" style="1942"/>
    <col min="782" max="782" width="8.7109375" style="1942" customWidth="1"/>
    <col min="783" max="783" width="8.85546875" style="1942"/>
    <col min="784" max="784" width="14.28515625" style="1942" bestFit="1" customWidth="1"/>
    <col min="785" max="1024" width="8.85546875" style="1942"/>
    <col min="1025" max="1025" width="10.7109375" style="1942" customWidth="1"/>
    <col min="1026" max="1026" width="11.85546875" style="1942" bestFit="1" customWidth="1"/>
    <col min="1027" max="1027" width="15" style="1942" bestFit="1" customWidth="1"/>
    <col min="1028" max="1028" width="14.28515625" style="1942" bestFit="1" customWidth="1"/>
    <col min="1029" max="1029" width="15" style="1942" bestFit="1" customWidth="1"/>
    <col min="1030" max="1030" width="11.28515625" style="1942" bestFit="1" customWidth="1"/>
    <col min="1031" max="1031" width="15" style="1942" bestFit="1" customWidth="1"/>
    <col min="1032" max="1032" width="13.140625" style="1942" customWidth="1"/>
    <col min="1033" max="1033" width="15" style="1942" bestFit="1" customWidth="1"/>
    <col min="1034" max="1034" width="13.42578125" style="1942" customWidth="1"/>
    <col min="1035" max="1035" width="15" style="1942" bestFit="1" customWidth="1"/>
    <col min="1036" max="1036" width="19.42578125" style="1942" bestFit="1" customWidth="1"/>
    <col min="1037" max="1037" width="8.85546875" style="1942"/>
    <col min="1038" max="1038" width="8.7109375" style="1942" customWidth="1"/>
    <col min="1039" max="1039" width="8.85546875" style="1942"/>
    <col min="1040" max="1040" width="14.28515625" style="1942" bestFit="1" customWidth="1"/>
    <col min="1041" max="1280" width="8.85546875" style="1942"/>
    <col min="1281" max="1281" width="10.7109375" style="1942" customWidth="1"/>
    <col min="1282" max="1282" width="11.85546875" style="1942" bestFit="1" customWidth="1"/>
    <col min="1283" max="1283" width="15" style="1942" bestFit="1" customWidth="1"/>
    <col min="1284" max="1284" width="14.28515625" style="1942" bestFit="1" customWidth="1"/>
    <col min="1285" max="1285" width="15" style="1942" bestFit="1" customWidth="1"/>
    <col min="1286" max="1286" width="11.28515625" style="1942" bestFit="1" customWidth="1"/>
    <col min="1287" max="1287" width="15" style="1942" bestFit="1" customWidth="1"/>
    <col min="1288" max="1288" width="13.140625" style="1942" customWidth="1"/>
    <col min="1289" max="1289" width="15" style="1942" bestFit="1" customWidth="1"/>
    <col min="1290" max="1290" width="13.42578125" style="1942" customWidth="1"/>
    <col min="1291" max="1291" width="15" style="1942" bestFit="1" customWidth="1"/>
    <col min="1292" max="1292" width="19.42578125" style="1942" bestFit="1" customWidth="1"/>
    <col min="1293" max="1293" width="8.85546875" style="1942"/>
    <col min="1294" max="1294" width="8.7109375" style="1942" customWidth="1"/>
    <col min="1295" max="1295" width="8.85546875" style="1942"/>
    <col min="1296" max="1296" width="14.28515625" style="1942" bestFit="1" customWidth="1"/>
    <col min="1297" max="1536" width="8.85546875" style="1942"/>
    <col min="1537" max="1537" width="10.7109375" style="1942" customWidth="1"/>
    <col min="1538" max="1538" width="11.85546875" style="1942" bestFit="1" customWidth="1"/>
    <col min="1539" max="1539" width="15" style="1942" bestFit="1" customWidth="1"/>
    <col min="1540" max="1540" width="14.28515625" style="1942" bestFit="1" customWidth="1"/>
    <col min="1541" max="1541" width="15" style="1942" bestFit="1" customWidth="1"/>
    <col min="1542" max="1542" width="11.28515625" style="1942" bestFit="1" customWidth="1"/>
    <col min="1543" max="1543" width="15" style="1942" bestFit="1" customWidth="1"/>
    <col min="1544" max="1544" width="13.140625" style="1942" customWidth="1"/>
    <col min="1545" max="1545" width="15" style="1942" bestFit="1" customWidth="1"/>
    <col min="1546" max="1546" width="13.42578125" style="1942" customWidth="1"/>
    <col min="1547" max="1547" width="15" style="1942" bestFit="1" customWidth="1"/>
    <col min="1548" max="1548" width="19.42578125" style="1942" bestFit="1" customWidth="1"/>
    <col min="1549" max="1549" width="8.85546875" style="1942"/>
    <col min="1550" max="1550" width="8.7109375" style="1942" customWidth="1"/>
    <col min="1551" max="1551" width="8.85546875" style="1942"/>
    <col min="1552" max="1552" width="14.28515625" style="1942" bestFit="1" customWidth="1"/>
    <col min="1553" max="1792" width="8.85546875" style="1942"/>
    <col min="1793" max="1793" width="10.7109375" style="1942" customWidth="1"/>
    <col min="1794" max="1794" width="11.85546875" style="1942" bestFit="1" customWidth="1"/>
    <col min="1795" max="1795" width="15" style="1942" bestFit="1" customWidth="1"/>
    <col min="1796" max="1796" width="14.28515625" style="1942" bestFit="1" customWidth="1"/>
    <col min="1797" max="1797" width="15" style="1942" bestFit="1" customWidth="1"/>
    <col min="1798" max="1798" width="11.28515625" style="1942" bestFit="1" customWidth="1"/>
    <col min="1799" max="1799" width="15" style="1942" bestFit="1" customWidth="1"/>
    <col min="1800" max="1800" width="13.140625" style="1942" customWidth="1"/>
    <col min="1801" max="1801" width="15" style="1942" bestFit="1" customWidth="1"/>
    <col min="1802" max="1802" width="13.42578125" style="1942" customWidth="1"/>
    <col min="1803" max="1803" width="15" style="1942" bestFit="1" customWidth="1"/>
    <col min="1804" max="1804" width="19.42578125" style="1942" bestFit="1" customWidth="1"/>
    <col min="1805" max="1805" width="8.85546875" style="1942"/>
    <col min="1806" max="1806" width="8.7109375" style="1942" customWidth="1"/>
    <col min="1807" max="1807" width="8.85546875" style="1942"/>
    <col min="1808" max="1808" width="14.28515625" style="1942" bestFit="1" customWidth="1"/>
    <col min="1809" max="2048" width="8.85546875" style="1942"/>
    <col min="2049" max="2049" width="10.7109375" style="1942" customWidth="1"/>
    <col min="2050" max="2050" width="11.85546875" style="1942" bestFit="1" customWidth="1"/>
    <col min="2051" max="2051" width="15" style="1942" bestFit="1" customWidth="1"/>
    <col min="2052" max="2052" width="14.28515625" style="1942" bestFit="1" customWidth="1"/>
    <col min="2053" max="2053" width="15" style="1942" bestFit="1" customWidth="1"/>
    <col min="2054" max="2054" width="11.28515625" style="1942" bestFit="1" customWidth="1"/>
    <col min="2055" max="2055" width="15" style="1942" bestFit="1" customWidth="1"/>
    <col min="2056" max="2056" width="13.140625" style="1942" customWidth="1"/>
    <col min="2057" max="2057" width="15" style="1942" bestFit="1" customWidth="1"/>
    <col min="2058" max="2058" width="13.42578125" style="1942" customWidth="1"/>
    <col min="2059" max="2059" width="15" style="1942" bestFit="1" customWidth="1"/>
    <col min="2060" max="2060" width="19.42578125" style="1942" bestFit="1" customWidth="1"/>
    <col min="2061" max="2061" width="8.85546875" style="1942"/>
    <col min="2062" max="2062" width="8.7109375" style="1942" customWidth="1"/>
    <col min="2063" max="2063" width="8.85546875" style="1942"/>
    <col min="2064" max="2064" width="14.28515625" style="1942" bestFit="1" customWidth="1"/>
    <col min="2065" max="2304" width="8.85546875" style="1942"/>
    <col min="2305" max="2305" width="10.7109375" style="1942" customWidth="1"/>
    <col min="2306" max="2306" width="11.85546875" style="1942" bestFit="1" customWidth="1"/>
    <col min="2307" max="2307" width="15" style="1942" bestFit="1" customWidth="1"/>
    <col min="2308" max="2308" width="14.28515625" style="1942" bestFit="1" customWidth="1"/>
    <col min="2309" max="2309" width="15" style="1942" bestFit="1" customWidth="1"/>
    <col min="2310" max="2310" width="11.28515625" style="1942" bestFit="1" customWidth="1"/>
    <col min="2311" max="2311" width="15" style="1942" bestFit="1" customWidth="1"/>
    <col min="2312" max="2312" width="13.140625" style="1942" customWidth="1"/>
    <col min="2313" max="2313" width="15" style="1942" bestFit="1" customWidth="1"/>
    <col min="2314" max="2314" width="13.42578125" style="1942" customWidth="1"/>
    <col min="2315" max="2315" width="15" style="1942" bestFit="1" customWidth="1"/>
    <col min="2316" max="2316" width="19.42578125" style="1942" bestFit="1" customWidth="1"/>
    <col min="2317" max="2317" width="8.85546875" style="1942"/>
    <col min="2318" max="2318" width="8.7109375" style="1942" customWidth="1"/>
    <col min="2319" max="2319" width="8.85546875" style="1942"/>
    <col min="2320" max="2320" width="14.28515625" style="1942" bestFit="1" customWidth="1"/>
    <col min="2321" max="2560" width="8.85546875" style="1942"/>
    <col min="2561" max="2561" width="10.7109375" style="1942" customWidth="1"/>
    <col min="2562" max="2562" width="11.85546875" style="1942" bestFit="1" customWidth="1"/>
    <col min="2563" max="2563" width="15" style="1942" bestFit="1" customWidth="1"/>
    <col min="2564" max="2564" width="14.28515625" style="1942" bestFit="1" customWidth="1"/>
    <col min="2565" max="2565" width="15" style="1942" bestFit="1" customWidth="1"/>
    <col min="2566" max="2566" width="11.28515625" style="1942" bestFit="1" customWidth="1"/>
    <col min="2567" max="2567" width="15" style="1942" bestFit="1" customWidth="1"/>
    <col min="2568" max="2568" width="13.140625" style="1942" customWidth="1"/>
    <col min="2569" max="2569" width="15" style="1942" bestFit="1" customWidth="1"/>
    <col min="2570" max="2570" width="13.42578125" style="1942" customWidth="1"/>
    <col min="2571" max="2571" width="15" style="1942" bestFit="1" customWidth="1"/>
    <col min="2572" max="2572" width="19.42578125" style="1942" bestFit="1" customWidth="1"/>
    <col min="2573" max="2573" width="8.85546875" style="1942"/>
    <col min="2574" max="2574" width="8.7109375" style="1942" customWidth="1"/>
    <col min="2575" max="2575" width="8.85546875" style="1942"/>
    <col min="2576" max="2576" width="14.28515625" style="1942" bestFit="1" customWidth="1"/>
    <col min="2577" max="2816" width="8.85546875" style="1942"/>
    <col min="2817" max="2817" width="10.7109375" style="1942" customWidth="1"/>
    <col min="2818" max="2818" width="11.85546875" style="1942" bestFit="1" customWidth="1"/>
    <col min="2819" max="2819" width="15" style="1942" bestFit="1" customWidth="1"/>
    <col min="2820" max="2820" width="14.28515625" style="1942" bestFit="1" customWidth="1"/>
    <col min="2821" max="2821" width="15" style="1942" bestFit="1" customWidth="1"/>
    <col min="2822" max="2822" width="11.28515625" style="1942" bestFit="1" customWidth="1"/>
    <col min="2823" max="2823" width="15" style="1942" bestFit="1" customWidth="1"/>
    <col min="2824" max="2824" width="13.140625" style="1942" customWidth="1"/>
    <col min="2825" max="2825" width="15" style="1942" bestFit="1" customWidth="1"/>
    <col min="2826" max="2826" width="13.42578125" style="1942" customWidth="1"/>
    <col min="2827" max="2827" width="15" style="1942" bestFit="1" customWidth="1"/>
    <col min="2828" max="2828" width="19.42578125" style="1942" bestFit="1" customWidth="1"/>
    <col min="2829" max="2829" width="8.85546875" style="1942"/>
    <col min="2830" max="2830" width="8.7109375" style="1942" customWidth="1"/>
    <col min="2831" max="2831" width="8.85546875" style="1942"/>
    <col min="2832" max="2832" width="14.28515625" style="1942" bestFit="1" customWidth="1"/>
    <col min="2833" max="3072" width="8.85546875" style="1942"/>
    <col min="3073" max="3073" width="10.7109375" style="1942" customWidth="1"/>
    <col min="3074" max="3074" width="11.85546875" style="1942" bestFit="1" customWidth="1"/>
    <col min="3075" max="3075" width="15" style="1942" bestFit="1" customWidth="1"/>
    <col min="3076" max="3076" width="14.28515625" style="1942" bestFit="1" customWidth="1"/>
    <col min="3077" max="3077" width="15" style="1942" bestFit="1" customWidth="1"/>
    <col min="3078" max="3078" width="11.28515625" style="1942" bestFit="1" customWidth="1"/>
    <col min="3079" max="3079" width="15" style="1942" bestFit="1" customWidth="1"/>
    <col min="3080" max="3080" width="13.140625" style="1942" customWidth="1"/>
    <col min="3081" max="3081" width="15" style="1942" bestFit="1" customWidth="1"/>
    <col min="3082" max="3082" width="13.42578125" style="1942" customWidth="1"/>
    <col min="3083" max="3083" width="15" style="1942" bestFit="1" customWidth="1"/>
    <col min="3084" max="3084" width="19.42578125" style="1942" bestFit="1" customWidth="1"/>
    <col min="3085" max="3085" width="8.85546875" style="1942"/>
    <col min="3086" max="3086" width="8.7109375" style="1942" customWidth="1"/>
    <col min="3087" max="3087" width="8.85546875" style="1942"/>
    <col min="3088" max="3088" width="14.28515625" style="1942" bestFit="1" customWidth="1"/>
    <col min="3089" max="3328" width="8.85546875" style="1942"/>
    <col min="3329" max="3329" width="10.7109375" style="1942" customWidth="1"/>
    <col min="3330" max="3330" width="11.85546875" style="1942" bestFit="1" customWidth="1"/>
    <col min="3331" max="3331" width="15" style="1942" bestFit="1" customWidth="1"/>
    <col min="3332" max="3332" width="14.28515625" style="1942" bestFit="1" customWidth="1"/>
    <col min="3333" max="3333" width="15" style="1942" bestFit="1" customWidth="1"/>
    <col min="3334" max="3334" width="11.28515625" style="1942" bestFit="1" customWidth="1"/>
    <col min="3335" max="3335" width="15" style="1942" bestFit="1" customWidth="1"/>
    <col min="3336" max="3336" width="13.140625" style="1942" customWidth="1"/>
    <col min="3337" max="3337" width="15" style="1942" bestFit="1" customWidth="1"/>
    <col min="3338" max="3338" width="13.42578125" style="1942" customWidth="1"/>
    <col min="3339" max="3339" width="15" style="1942" bestFit="1" customWidth="1"/>
    <col min="3340" max="3340" width="19.42578125" style="1942" bestFit="1" customWidth="1"/>
    <col min="3341" max="3341" width="8.85546875" style="1942"/>
    <col min="3342" max="3342" width="8.7109375" style="1942" customWidth="1"/>
    <col min="3343" max="3343" width="8.85546875" style="1942"/>
    <col min="3344" max="3344" width="14.28515625" style="1942" bestFit="1" customWidth="1"/>
    <col min="3345" max="3584" width="8.85546875" style="1942"/>
    <col min="3585" max="3585" width="10.7109375" style="1942" customWidth="1"/>
    <col min="3586" max="3586" width="11.85546875" style="1942" bestFit="1" customWidth="1"/>
    <col min="3587" max="3587" width="15" style="1942" bestFit="1" customWidth="1"/>
    <col min="3588" max="3588" width="14.28515625" style="1942" bestFit="1" customWidth="1"/>
    <col min="3589" max="3589" width="15" style="1942" bestFit="1" customWidth="1"/>
    <col min="3590" max="3590" width="11.28515625" style="1942" bestFit="1" customWidth="1"/>
    <col min="3591" max="3591" width="15" style="1942" bestFit="1" customWidth="1"/>
    <col min="3592" max="3592" width="13.140625" style="1942" customWidth="1"/>
    <col min="3593" max="3593" width="15" style="1942" bestFit="1" customWidth="1"/>
    <col min="3594" max="3594" width="13.42578125" style="1942" customWidth="1"/>
    <col min="3595" max="3595" width="15" style="1942" bestFit="1" customWidth="1"/>
    <col min="3596" max="3596" width="19.42578125" style="1942" bestFit="1" customWidth="1"/>
    <col min="3597" max="3597" width="8.85546875" style="1942"/>
    <col min="3598" max="3598" width="8.7109375" style="1942" customWidth="1"/>
    <col min="3599" max="3599" width="8.85546875" style="1942"/>
    <col min="3600" max="3600" width="14.28515625" style="1942" bestFit="1" customWidth="1"/>
    <col min="3601" max="3840" width="8.85546875" style="1942"/>
    <col min="3841" max="3841" width="10.7109375" style="1942" customWidth="1"/>
    <col min="3842" max="3842" width="11.85546875" style="1942" bestFit="1" customWidth="1"/>
    <col min="3843" max="3843" width="15" style="1942" bestFit="1" customWidth="1"/>
    <col min="3844" max="3844" width="14.28515625" style="1942" bestFit="1" customWidth="1"/>
    <col min="3845" max="3845" width="15" style="1942" bestFit="1" customWidth="1"/>
    <col min="3846" max="3846" width="11.28515625" style="1942" bestFit="1" customWidth="1"/>
    <col min="3847" max="3847" width="15" style="1942" bestFit="1" customWidth="1"/>
    <col min="3848" max="3848" width="13.140625" style="1942" customWidth="1"/>
    <col min="3849" max="3849" width="15" style="1942" bestFit="1" customWidth="1"/>
    <col min="3850" max="3850" width="13.42578125" style="1942" customWidth="1"/>
    <col min="3851" max="3851" width="15" style="1942" bestFit="1" customWidth="1"/>
    <col min="3852" max="3852" width="19.42578125" style="1942" bestFit="1" customWidth="1"/>
    <col min="3853" max="3853" width="8.85546875" style="1942"/>
    <col min="3854" max="3854" width="8.7109375" style="1942" customWidth="1"/>
    <col min="3855" max="3855" width="8.85546875" style="1942"/>
    <col min="3856" max="3856" width="14.28515625" style="1942" bestFit="1" customWidth="1"/>
    <col min="3857" max="4096" width="8.85546875" style="1942"/>
    <col min="4097" max="4097" width="10.7109375" style="1942" customWidth="1"/>
    <col min="4098" max="4098" width="11.85546875" style="1942" bestFit="1" customWidth="1"/>
    <col min="4099" max="4099" width="15" style="1942" bestFit="1" customWidth="1"/>
    <col min="4100" max="4100" width="14.28515625" style="1942" bestFit="1" customWidth="1"/>
    <col min="4101" max="4101" width="15" style="1942" bestFit="1" customWidth="1"/>
    <col min="4102" max="4102" width="11.28515625" style="1942" bestFit="1" customWidth="1"/>
    <col min="4103" max="4103" width="15" style="1942" bestFit="1" customWidth="1"/>
    <col min="4104" max="4104" width="13.140625" style="1942" customWidth="1"/>
    <col min="4105" max="4105" width="15" style="1942" bestFit="1" customWidth="1"/>
    <col min="4106" max="4106" width="13.42578125" style="1942" customWidth="1"/>
    <col min="4107" max="4107" width="15" style="1942" bestFit="1" customWidth="1"/>
    <col min="4108" max="4108" width="19.42578125" style="1942" bestFit="1" customWidth="1"/>
    <col min="4109" max="4109" width="8.85546875" style="1942"/>
    <col min="4110" max="4110" width="8.7109375" style="1942" customWidth="1"/>
    <col min="4111" max="4111" width="8.85546875" style="1942"/>
    <col min="4112" max="4112" width="14.28515625" style="1942" bestFit="1" customWidth="1"/>
    <col min="4113" max="4352" width="8.85546875" style="1942"/>
    <col min="4353" max="4353" width="10.7109375" style="1942" customWidth="1"/>
    <col min="4354" max="4354" width="11.85546875" style="1942" bestFit="1" customWidth="1"/>
    <col min="4355" max="4355" width="15" style="1942" bestFit="1" customWidth="1"/>
    <col min="4356" max="4356" width="14.28515625" style="1942" bestFit="1" customWidth="1"/>
    <col min="4357" max="4357" width="15" style="1942" bestFit="1" customWidth="1"/>
    <col min="4358" max="4358" width="11.28515625" style="1942" bestFit="1" customWidth="1"/>
    <col min="4359" max="4359" width="15" style="1942" bestFit="1" customWidth="1"/>
    <col min="4360" max="4360" width="13.140625" style="1942" customWidth="1"/>
    <col min="4361" max="4361" width="15" style="1942" bestFit="1" customWidth="1"/>
    <col min="4362" max="4362" width="13.42578125" style="1942" customWidth="1"/>
    <col min="4363" max="4363" width="15" style="1942" bestFit="1" customWidth="1"/>
    <col min="4364" max="4364" width="19.42578125" style="1942" bestFit="1" customWidth="1"/>
    <col min="4365" max="4365" width="8.85546875" style="1942"/>
    <col min="4366" max="4366" width="8.7109375" style="1942" customWidth="1"/>
    <col min="4367" max="4367" width="8.85546875" style="1942"/>
    <col min="4368" max="4368" width="14.28515625" style="1942" bestFit="1" customWidth="1"/>
    <col min="4369" max="4608" width="8.85546875" style="1942"/>
    <col min="4609" max="4609" width="10.7109375" style="1942" customWidth="1"/>
    <col min="4610" max="4610" width="11.85546875" style="1942" bestFit="1" customWidth="1"/>
    <col min="4611" max="4611" width="15" style="1942" bestFit="1" customWidth="1"/>
    <col min="4612" max="4612" width="14.28515625" style="1942" bestFit="1" customWidth="1"/>
    <col min="4613" max="4613" width="15" style="1942" bestFit="1" customWidth="1"/>
    <col min="4614" max="4614" width="11.28515625" style="1942" bestFit="1" customWidth="1"/>
    <col min="4615" max="4615" width="15" style="1942" bestFit="1" customWidth="1"/>
    <col min="4616" max="4616" width="13.140625" style="1942" customWidth="1"/>
    <col min="4617" max="4617" width="15" style="1942" bestFit="1" customWidth="1"/>
    <col min="4618" max="4618" width="13.42578125" style="1942" customWidth="1"/>
    <col min="4619" max="4619" width="15" style="1942" bestFit="1" customWidth="1"/>
    <col min="4620" max="4620" width="19.42578125" style="1942" bestFit="1" customWidth="1"/>
    <col min="4621" max="4621" width="8.85546875" style="1942"/>
    <col min="4622" max="4622" width="8.7109375" style="1942" customWidth="1"/>
    <col min="4623" max="4623" width="8.85546875" style="1942"/>
    <col min="4624" max="4624" width="14.28515625" style="1942" bestFit="1" customWidth="1"/>
    <col min="4625" max="4864" width="8.85546875" style="1942"/>
    <col min="4865" max="4865" width="10.7109375" style="1942" customWidth="1"/>
    <col min="4866" max="4866" width="11.85546875" style="1942" bestFit="1" customWidth="1"/>
    <col min="4867" max="4867" width="15" style="1942" bestFit="1" customWidth="1"/>
    <col min="4868" max="4868" width="14.28515625" style="1942" bestFit="1" customWidth="1"/>
    <col min="4869" max="4869" width="15" style="1942" bestFit="1" customWidth="1"/>
    <col min="4870" max="4870" width="11.28515625" style="1942" bestFit="1" customWidth="1"/>
    <col min="4871" max="4871" width="15" style="1942" bestFit="1" customWidth="1"/>
    <col min="4872" max="4872" width="13.140625" style="1942" customWidth="1"/>
    <col min="4873" max="4873" width="15" style="1942" bestFit="1" customWidth="1"/>
    <col min="4874" max="4874" width="13.42578125" style="1942" customWidth="1"/>
    <col min="4875" max="4875" width="15" style="1942" bestFit="1" customWidth="1"/>
    <col min="4876" max="4876" width="19.42578125" style="1942" bestFit="1" customWidth="1"/>
    <col min="4877" max="4877" width="8.85546875" style="1942"/>
    <col min="4878" max="4878" width="8.7109375" style="1942" customWidth="1"/>
    <col min="4879" max="4879" width="8.85546875" style="1942"/>
    <col min="4880" max="4880" width="14.28515625" style="1942" bestFit="1" customWidth="1"/>
    <col min="4881" max="5120" width="8.85546875" style="1942"/>
    <col min="5121" max="5121" width="10.7109375" style="1942" customWidth="1"/>
    <col min="5122" max="5122" width="11.85546875" style="1942" bestFit="1" customWidth="1"/>
    <col min="5123" max="5123" width="15" style="1942" bestFit="1" customWidth="1"/>
    <col min="5124" max="5124" width="14.28515625" style="1942" bestFit="1" customWidth="1"/>
    <col min="5125" max="5125" width="15" style="1942" bestFit="1" customWidth="1"/>
    <col min="5126" max="5126" width="11.28515625" style="1942" bestFit="1" customWidth="1"/>
    <col min="5127" max="5127" width="15" style="1942" bestFit="1" customWidth="1"/>
    <col min="5128" max="5128" width="13.140625" style="1942" customWidth="1"/>
    <col min="5129" max="5129" width="15" style="1942" bestFit="1" customWidth="1"/>
    <col min="5130" max="5130" width="13.42578125" style="1942" customWidth="1"/>
    <col min="5131" max="5131" width="15" style="1942" bestFit="1" customWidth="1"/>
    <col min="5132" max="5132" width="19.42578125" style="1942" bestFit="1" customWidth="1"/>
    <col min="5133" max="5133" width="8.85546875" style="1942"/>
    <col min="5134" max="5134" width="8.7109375" style="1942" customWidth="1"/>
    <col min="5135" max="5135" width="8.85546875" style="1942"/>
    <col min="5136" max="5136" width="14.28515625" style="1942" bestFit="1" customWidth="1"/>
    <col min="5137" max="5376" width="8.85546875" style="1942"/>
    <col min="5377" max="5377" width="10.7109375" style="1942" customWidth="1"/>
    <col min="5378" max="5378" width="11.85546875" style="1942" bestFit="1" customWidth="1"/>
    <col min="5379" max="5379" width="15" style="1942" bestFit="1" customWidth="1"/>
    <col min="5380" max="5380" width="14.28515625" style="1942" bestFit="1" customWidth="1"/>
    <col min="5381" max="5381" width="15" style="1942" bestFit="1" customWidth="1"/>
    <col min="5382" max="5382" width="11.28515625" style="1942" bestFit="1" customWidth="1"/>
    <col min="5383" max="5383" width="15" style="1942" bestFit="1" customWidth="1"/>
    <col min="5384" max="5384" width="13.140625" style="1942" customWidth="1"/>
    <col min="5385" max="5385" width="15" style="1942" bestFit="1" customWidth="1"/>
    <col min="5386" max="5386" width="13.42578125" style="1942" customWidth="1"/>
    <col min="5387" max="5387" width="15" style="1942" bestFit="1" customWidth="1"/>
    <col min="5388" max="5388" width="19.42578125" style="1942" bestFit="1" customWidth="1"/>
    <col min="5389" max="5389" width="8.85546875" style="1942"/>
    <col min="5390" max="5390" width="8.7109375" style="1942" customWidth="1"/>
    <col min="5391" max="5391" width="8.85546875" style="1942"/>
    <col min="5392" max="5392" width="14.28515625" style="1942" bestFit="1" customWidth="1"/>
    <col min="5393" max="5632" width="8.85546875" style="1942"/>
    <col min="5633" max="5633" width="10.7109375" style="1942" customWidth="1"/>
    <col min="5634" max="5634" width="11.85546875" style="1942" bestFit="1" customWidth="1"/>
    <col min="5635" max="5635" width="15" style="1942" bestFit="1" customWidth="1"/>
    <col min="5636" max="5636" width="14.28515625" style="1942" bestFit="1" customWidth="1"/>
    <col min="5637" max="5637" width="15" style="1942" bestFit="1" customWidth="1"/>
    <col min="5638" max="5638" width="11.28515625" style="1942" bestFit="1" customWidth="1"/>
    <col min="5639" max="5639" width="15" style="1942" bestFit="1" customWidth="1"/>
    <col min="5640" max="5640" width="13.140625" style="1942" customWidth="1"/>
    <col min="5641" max="5641" width="15" style="1942" bestFit="1" customWidth="1"/>
    <col min="5642" max="5642" width="13.42578125" style="1942" customWidth="1"/>
    <col min="5643" max="5643" width="15" style="1942" bestFit="1" customWidth="1"/>
    <col min="5644" max="5644" width="19.42578125" style="1942" bestFit="1" customWidth="1"/>
    <col min="5645" max="5645" width="8.85546875" style="1942"/>
    <col min="5646" max="5646" width="8.7109375" style="1942" customWidth="1"/>
    <col min="5647" max="5647" width="8.85546875" style="1942"/>
    <col min="5648" max="5648" width="14.28515625" style="1942" bestFit="1" customWidth="1"/>
    <col min="5649" max="5888" width="8.85546875" style="1942"/>
    <col min="5889" max="5889" width="10.7109375" style="1942" customWidth="1"/>
    <col min="5890" max="5890" width="11.85546875" style="1942" bestFit="1" customWidth="1"/>
    <col min="5891" max="5891" width="15" style="1942" bestFit="1" customWidth="1"/>
    <col min="5892" max="5892" width="14.28515625" style="1942" bestFit="1" customWidth="1"/>
    <col min="5893" max="5893" width="15" style="1942" bestFit="1" customWidth="1"/>
    <col min="5894" max="5894" width="11.28515625" style="1942" bestFit="1" customWidth="1"/>
    <col min="5895" max="5895" width="15" style="1942" bestFit="1" customWidth="1"/>
    <col min="5896" max="5896" width="13.140625" style="1942" customWidth="1"/>
    <col min="5897" max="5897" width="15" style="1942" bestFit="1" customWidth="1"/>
    <col min="5898" max="5898" width="13.42578125" style="1942" customWidth="1"/>
    <col min="5899" max="5899" width="15" style="1942" bestFit="1" customWidth="1"/>
    <col min="5900" max="5900" width="19.42578125" style="1942" bestFit="1" customWidth="1"/>
    <col min="5901" max="5901" width="8.85546875" style="1942"/>
    <col min="5902" max="5902" width="8.7109375" style="1942" customWidth="1"/>
    <col min="5903" max="5903" width="8.85546875" style="1942"/>
    <col min="5904" max="5904" width="14.28515625" style="1942" bestFit="1" customWidth="1"/>
    <col min="5905" max="6144" width="8.85546875" style="1942"/>
    <col min="6145" max="6145" width="10.7109375" style="1942" customWidth="1"/>
    <col min="6146" max="6146" width="11.85546875" style="1942" bestFit="1" customWidth="1"/>
    <col min="6147" max="6147" width="15" style="1942" bestFit="1" customWidth="1"/>
    <col min="6148" max="6148" width="14.28515625" style="1942" bestFit="1" customWidth="1"/>
    <col min="6149" max="6149" width="15" style="1942" bestFit="1" customWidth="1"/>
    <col min="6150" max="6150" width="11.28515625" style="1942" bestFit="1" customWidth="1"/>
    <col min="6151" max="6151" width="15" style="1942" bestFit="1" customWidth="1"/>
    <col min="6152" max="6152" width="13.140625" style="1942" customWidth="1"/>
    <col min="6153" max="6153" width="15" style="1942" bestFit="1" customWidth="1"/>
    <col min="6154" max="6154" width="13.42578125" style="1942" customWidth="1"/>
    <col min="6155" max="6155" width="15" style="1942" bestFit="1" customWidth="1"/>
    <col min="6156" max="6156" width="19.42578125" style="1942" bestFit="1" customWidth="1"/>
    <col min="6157" max="6157" width="8.85546875" style="1942"/>
    <col min="6158" max="6158" width="8.7109375" style="1942" customWidth="1"/>
    <col min="6159" max="6159" width="8.85546875" style="1942"/>
    <col min="6160" max="6160" width="14.28515625" style="1942" bestFit="1" customWidth="1"/>
    <col min="6161" max="6400" width="8.85546875" style="1942"/>
    <col min="6401" max="6401" width="10.7109375" style="1942" customWidth="1"/>
    <col min="6402" max="6402" width="11.85546875" style="1942" bestFit="1" customWidth="1"/>
    <col min="6403" max="6403" width="15" style="1942" bestFit="1" customWidth="1"/>
    <col min="6404" max="6404" width="14.28515625" style="1942" bestFit="1" customWidth="1"/>
    <col min="6405" max="6405" width="15" style="1942" bestFit="1" customWidth="1"/>
    <col min="6406" max="6406" width="11.28515625" style="1942" bestFit="1" customWidth="1"/>
    <col min="6407" max="6407" width="15" style="1942" bestFit="1" customWidth="1"/>
    <col min="6408" max="6408" width="13.140625" style="1942" customWidth="1"/>
    <col min="6409" max="6409" width="15" style="1942" bestFit="1" customWidth="1"/>
    <col min="6410" max="6410" width="13.42578125" style="1942" customWidth="1"/>
    <col min="6411" max="6411" width="15" style="1942" bestFit="1" customWidth="1"/>
    <col min="6412" max="6412" width="19.42578125" style="1942" bestFit="1" customWidth="1"/>
    <col min="6413" max="6413" width="8.85546875" style="1942"/>
    <col min="6414" max="6414" width="8.7109375" style="1942" customWidth="1"/>
    <col min="6415" max="6415" width="8.85546875" style="1942"/>
    <col min="6416" max="6416" width="14.28515625" style="1942" bestFit="1" customWidth="1"/>
    <col min="6417" max="6656" width="8.85546875" style="1942"/>
    <col min="6657" max="6657" width="10.7109375" style="1942" customWidth="1"/>
    <col min="6658" max="6658" width="11.85546875" style="1942" bestFit="1" customWidth="1"/>
    <col min="6659" max="6659" width="15" style="1942" bestFit="1" customWidth="1"/>
    <col min="6660" max="6660" width="14.28515625" style="1942" bestFit="1" customWidth="1"/>
    <col min="6661" max="6661" width="15" style="1942" bestFit="1" customWidth="1"/>
    <col min="6662" max="6662" width="11.28515625" style="1942" bestFit="1" customWidth="1"/>
    <col min="6663" max="6663" width="15" style="1942" bestFit="1" customWidth="1"/>
    <col min="6664" max="6664" width="13.140625" style="1942" customWidth="1"/>
    <col min="6665" max="6665" width="15" style="1942" bestFit="1" customWidth="1"/>
    <col min="6666" max="6666" width="13.42578125" style="1942" customWidth="1"/>
    <col min="6667" max="6667" width="15" style="1942" bestFit="1" customWidth="1"/>
    <col min="6668" max="6668" width="19.42578125" style="1942" bestFit="1" customWidth="1"/>
    <col min="6669" max="6669" width="8.85546875" style="1942"/>
    <col min="6670" max="6670" width="8.7109375" style="1942" customWidth="1"/>
    <col min="6671" max="6671" width="8.85546875" style="1942"/>
    <col min="6672" max="6672" width="14.28515625" style="1942" bestFit="1" customWidth="1"/>
    <col min="6673" max="6912" width="8.85546875" style="1942"/>
    <col min="6913" max="6913" width="10.7109375" style="1942" customWidth="1"/>
    <col min="6914" max="6914" width="11.85546875" style="1942" bestFit="1" customWidth="1"/>
    <col min="6915" max="6915" width="15" style="1942" bestFit="1" customWidth="1"/>
    <col min="6916" max="6916" width="14.28515625" style="1942" bestFit="1" customWidth="1"/>
    <col min="6917" max="6917" width="15" style="1942" bestFit="1" customWidth="1"/>
    <col min="6918" max="6918" width="11.28515625" style="1942" bestFit="1" customWidth="1"/>
    <col min="6919" max="6919" width="15" style="1942" bestFit="1" customWidth="1"/>
    <col min="6920" max="6920" width="13.140625" style="1942" customWidth="1"/>
    <col min="6921" max="6921" width="15" style="1942" bestFit="1" customWidth="1"/>
    <col min="6922" max="6922" width="13.42578125" style="1942" customWidth="1"/>
    <col min="6923" max="6923" width="15" style="1942" bestFit="1" customWidth="1"/>
    <col min="6924" max="6924" width="19.42578125" style="1942" bestFit="1" customWidth="1"/>
    <col min="6925" max="6925" width="8.85546875" style="1942"/>
    <col min="6926" max="6926" width="8.7109375" style="1942" customWidth="1"/>
    <col min="6927" max="6927" width="8.85546875" style="1942"/>
    <col min="6928" max="6928" width="14.28515625" style="1942" bestFit="1" customWidth="1"/>
    <col min="6929" max="7168" width="8.85546875" style="1942"/>
    <col min="7169" max="7169" width="10.7109375" style="1942" customWidth="1"/>
    <col min="7170" max="7170" width="11.85546875" style="1942" bestFit="1" customWidth="1"/>
    <col min="7171" max="7171" width="15" style="1942" bestFit="1" customWidth="1"/>
    <col min="7172" max="7172" width="14.28515625" style="1942" bestFit="1" customWidth="1"/>
    <col min="7173" max="7173" width="15" style="1942" bestFit="1" customWidth="1"/>
    <col min="7174" max="7174" width="11.28515625" style="1942" bestFit="1" customWidth="1"/>
    <col min="7175" max="7175" width="15" style="1942" bestFit="1" customWidth="1"/>
    <col min="7176" max="7176" width="13.140625" style="1942" customWidth="1"/>
    <col min="7177" max="7177" width="15" style="1942" bestFit="1" customWidth="1"/>
    <col min="7178" max="7178" width="13.42578125" style="1942" customWidth="1"/>
    <col min="7179" max="7179" width="15" style="1942" bestFit="1" customWidth="1"/>
    <col min="7180" max="7180" width="19.42578125" style="1942" bestFit="1" customWidth="1"/>
    <col min="7181" max="7181" width="8.85546875" style="1942"/>
    <col min="7182" max="7182" width="8.7109375" style="1942" customWidth="1"/>
    <col min="7183" max="7183" width="8.85546875" style="1942"/>
    <col min="7184" max="7184" width="14.28515625" style="1942" bestFit="1" customWidth="1"/>
    <col min="7185" max="7424" width="8.85546875" style="1942"/>
    <col min="7425" max="7425" width="10.7109375" style="1942" customWidth="1"/>
    <col min="7426" max="7426" width="11.85546875" style="1942" bestFit="1" customWidth="1"/>
    <col min="7427" max="7427" width="15" style="1942" bestFit="1" customWidth="1"/>
    <col min="7428" max="7428" width="14.28515625" style="1942" bestFit="1" customWidth="1"/>
    <col min="7429" max="7429" width="15" style="1942" bestFit="1" customWidth="1"/>
    <col min="7430" max="7430" width="11.28515625" style="1942" bestFit="1" customWidth="1"/>
    <col min="7431" max="7431" width="15" style="1942" bestFit="1" customWidth="1"/>
    <col min="7432" max="7432" width="13.140625" style="1942" customWidth="1"/>
    <col min="7433" max="7433" width="15" style="1942" bestFit="1" customWidth="1"/>
    <col min="7434" max="7434" width="13.42578125" style="1942" customWidth="1"/>
    <col min="7435" max="7435" width="15" style="1942" bestFit="1" customWidth="1"/>
    <col min="7436" max="7436" width="19.42578125" style="1942" bestFit="1" customWidth="1"/>
    <col min="7437" max="7437" width="8.85546875" style="1942"/>
    <col min="7438" max="7438" width="8.7109375" style="1942" customWidth="1"/>
    <col min="7439" max="7439" width="8.85546875" style="1942"/>
    <col min="7440" max="7440" width="14.28515625" style="1942" bestFit="1" customWidth="1"/>
    <col min="7441" max="7680" width="8.85546875" style="1942"/>
    <col min="7681" max="7681" width="10.7109375" style="1942" customWidth="1"/>
    <col min="7682" max="7682" width="11.85546875" style="1942" bestFit="1" customWidth="1"/>
    <col min="7683" max="7683" width="15" style="1942" bestFit="1" customWidth="1"/>
    <col min="7684" max="7684" width="14.28515625" style="1942" bestFit="1" customWidth="1"/>
    <col min="7685" max="7685" width="15" style="1942" bestFit="1" customWidth="1"/>
    <col min="7686" max="7686" width="11.28515625" style="1942" bestFit="1" customWidth="1"/>
    <col min="7687" max="7687" width="15" style="1942" bestFit="1" customWidth="1"/>
    <col min="7688" max="7688" width="13.140625" style="1942" customWidth="1"/>
    <col min="7689" max="7689" width="15" style="1942" bestFit="1" customWidth="1"/>
    <col min="7690" max="7690" width="13.42578125" style="1942" customWidth="1"/>
    <col min="7691" max="7691" width="15" style="1942" bestFit="1" customWidth="1"/>
    <col min="7692" max="7692" width="19.42578125" style="1942" bestFit="1" customWidth="1"/>
    <col min="7693" max="7693" width="8.85546875" style="1942"/>
    <col min="7694" max="7694" width="8.7109375" style="1942" customWidth="1"/>
    <col min="7695" max="7695" width="8.85546875" style="1942"/>
    <col min="7696" max="7696" width="14.28515625" style="1942" bestFit="1" customWidth="1"/>
    <col min="7697" max="7936" width="8.85546875" style="1942"/>
    <col min="7937" max="7937" width="10.7109375" style="1942" customWidth="1"/>
    <col min="7938" max="7938" width="11.85546875" style="1942" bestFit="1" customWidth="1"/>
    <col min="7939" max="7939" width="15" style="1942" bestFit="1" customWidth="1"/>
    <col min="7940" max="7940" width="14.28515625" style="1942" bestFit="1" customWidth="1"/>
    <col min="7941" max="7941" width="15" style="1942" bestFit="1" customWidth="1"/>
    <col min="7942" max="7942" width="11.28515625" style="1942" bestFit="1" customWidth="1"/>
    <col min="7943" max="7943" width="15" style="1942" bestFit="1" customWidth="1"/>
    <col min="7944" max="7944" width="13.140625" style="1942" customWidth="1"/>
    <col min="7945" max="7945" width="15" style="1942" bestFit="1" customWidth="1"/>
    <col min="7946" max="7946" width="13.42578125" style="1942" customWidth="1"/>
    <col min="7947" max="7947" width="15" style="1942" bestFit="1" customWidth="1"/>
    <col min="7948" max="7948" width="19.42578125" style="1942" bestFit="1" customWidth="1"/>
    <col min="7949" max="7949" width="8.85546875" style="1942"/>
    <col min="7950" max="7950" width="8.7109375" style="1942" customWidth="1"/>
    <col min="7951" max="7951" width="8.85546875" style="1942"/>
    <col min="7952" max="7952" width="14.28515625" style="1942" bestFit="1" customWidth="1"/>
    <col min="7953" max="8192" width="8.85546875" style="1942"/>
    <col min="8193" max="8193" width="10.7109375" style="1942" customWidth="1"/>
    <col min="8194" max="8194" width="11.85546875" style="1942" bestFit="1" customWidth="1"/>
    <col min="8195" max="8195" width="15" style="1942" bestFit="1" customWidth="1"/>
    <col min="8196" max="8196" width="14.28515625" style="1942" bestFit="1" customWidth="1"/>
    <col min="8197" max="8197" width="15" style="1942" bestFit="1" customWidth="1"/>
    <col min="8198" max="8198" width="11.28515625" style="1942" bestFit="1" customWidth="1"/>
    <col min="8199" max="8199" width="15" style="1942" bestFit="1" customWidth="1"/>
    <col min="8200" max="8200" width="13.140625" style="1942" customWidth="1"/>
    <col min="8201" max="8201" width="15" style="1942" bestFit="1" customWidth="1"/>
    <col min="8202" max="8202" width="13.42578125" style="1942" customWidth="1"/>
    <col min="8203" max="8203" width="15" style="1942" bestFit="1" customWidth="1"/>
    <col min="8204" max="8204" width="19.42578125" style="1942" bestFit="1" customWidth="1"/>
    <col min="8205" max="8205" width="8.85546875" style="1942"/>
    <col min="8206" max="8206" width="8.7109375" style="1942" customWidth="1"/>
    <col min="8207" max="8207" width="8.85546875" style="1942"/>
    <col min="8208" max="8208" width="14.28515625" style="1942" bestFit="1" customWidth="1"/>
    <col min="8209" max="8448" width="8.85546875" style="1942"/>
    <col min="8449" max="8449" width="10.7109375" style="1942" customWidth="1"/>
    <col min="8450" max="8450" width="11.85546875" style="1942" bestFit="1" customWidth="1"/>
    <col min="8451" max="8451" width="15" style="1942" bestFit="1" customWidth="1"/>
    <col min="8452" max="8452" width="14.28515625" style="1942" bestFit="1" customWidth="1"/>
    <col min="8453" max="8453" width="15" style="1942" bestFit="1" customWidth="1"/>
    <col min="8454" max="8454" width="11.28515625" style="1942" bestFit="1" customWidth="1"/>
    <col min="8455" max="8455" width="15" style="1942" bestFit="1" customWidth="1"/>
    <col min="8456" max="8456" width="13.140625" style="1942" customWidth="1"/>
    <col min="8457" max="8457" width="15" style="1942" bestFit="1" customWidth="1"/>
    <col min="8458" max="8458" width="13.42578125" style="1942" customWidth="1"/>
    <col min="8459" max="8459" width="15" style="1942" bestFit="1" customWidth="1"/>
    <col min="8460" max="8460" width="19.42578125" style="1942" bestFit="1" customWidth="1"/>
    <col min="8461" max="8461" width="8.85546875" style="1942"/>
    <col min="8462" max="8462" width="8.7109375" style="1942" customWidth="1"/>
    <col min="8463" max="8463" width="8.85546875" style="1942"/>
    <col min="8464" max="8464" width="14.28515625" style="1942" bestFit="1" customWidth="1"/>
    <col min="8465" max="8704" width="8.85546875" style="1942"/>
    <col min="8705" max="8705" width="10.7109375" style="1942" customWidth="1"/>
    <col min="8706" max="8706" width="11.85546875" style="1942" bestFit="1" customWidth="1"/>
    <col min="8707" max="8707" width="15" style="1942" bestFit="1" customWidth="1"/>
    <col min="8708" max="8708" width="14.28515625" style="1942" bestFit="1" customWidth="1"/>
    <col min="8709" max="8709" width="15" style="1942" bestFit="1" customWidth="1"/>
    <col min="8710" max="8710" width="11.28515625" style="1942" bestFit="1" customWidth="1"/>
    <col min="8711" max="8711" width="15" style="1942" bestFit="1" customWidth="1"/>
    <col min="8712" max="8712" width="13.140625" style="1942" customWidth="1"/>
    <col min="8713" max="8713" width="15" style="1942" bestFit="1" customWidth="1"/>
    <col min="8714" max="8714" width="13.42578125" style="1942" customWidth="1"/>
    <col min="8715" max="8715" width="15" style="1942" bestFit="1" customWidth="1"/>
    <col min="8716" max="8716" width="19.42578125" style="1942" bestFit="1" customWidth="1"/>
    <col min="8717" max="8717" width="8.85546875" style="1942"/>
    <col min="8718" max="8718" width="8.7109375" style="1942" customWidth="1"/>
    <col min="8719" max="8719" width="8.85546875" style="1942"/>
    <col min="8720" max="8720" width="14.28515625" style="1942" bestFit="1" customWidth="1"/>
    <col min="8721" max="8960" width="8.85546875" style="1942"/>
    <col min="8961" max="8961" width="10.7109375" style="1942" customWidth="1"/>
    <col min="8962" max="8962" width="11.85546875" style="1942" bestFit="1" customWidth="1"/>
    <col min="8963" max="8963" width="15" style="1942" bestFit="1" customWidth="1"/>
    <col min="8964" max="8964" width="14.28515625" style="1942" bestFit="1" customWidth="1"/>
    <col min="8965" max="8965" width="15" style="1942" bestFit="1" customWidth="1"/>
    <col min="8966" max="8966" width="11.28515625" style="1942" bestFit="1" customWidth="1"/>
    <col min="8967" max="8967" width="15" style="1942" bestFit="1" customWidth="1"/>
    <col min="8968" max="8968" width="13.140625" style="1942" customWidth="1"/>
    <col min="8969" max="8969" width="15" style="1942" bestFit="1" customWidth="1"/>
    <col min="8970" max="8970" width="13.42578125" style="1942" customWidth="1"/>
    <col min="8971" max="8971" width="15" style="1942" bestFit="1" customWidth="1"/>
    <col min="8972" max="8972" width="19.42578125" style="1942" bestFit="1" customWidth="1"/>
    <col min="8973" max="8973" width="8.85546875" style="1942"/>
    <col min="8974" max="8974" width="8.7109375" style="1942" customWidth="1"/>
    <col min="8975" max="8975" width="8.85546875" style="1942"/>
    <col min="8976" max="8976" width="14.28515625" style="1942" bestFit="1" customWidth="1"/>
    <col min="8977" max="9216" width="8.85546875" style="1942"/>
    <col min="9217" max="9217" width="10.7109375" style="1942" customWidth="1"/>
    <col min="9218" max="9218" width="11.85546875" style="1942" bestFit="1" customWidth="1"/>
    <col min="9219" max="9219" width="15" style="1942" bestFit="1" customWidth="1"/>
    <col min="9220" max="9220" width="14.28515625" style="1942" bestFit="1" customWidth="1"/>
    <col min="9221" max="9221" width="15" style="1942" bestFit="1" customWidth="1"/>
    <col min="9222" max="9222" width="11.28515625" style="1942" bestFit="1" customWidth="1"/>
    <col min="9223" max="9223" width="15" style="1942" bestFit="1" customWidth="1"/>
    <col min="9224" max="9224" width="13.140625" style="1942" customWidth="1"/>
    <col min="9225" max="9225" width="15" style="1942" bestFit="1" customWidth="1"/>
    <col min="9226" max="9226" width="13.42578125" style="1942" customWidth="1"/>
    <col min="9227" max="9227" width="15" style="1942" bestFit="1" customWidth="1"/>
    <col min="9228" max="9228" width="19.42578125" style="1942" bestFit="1" customWidth="1"/>
    <col min="9229" max="9229" width="8.85546875" style="1942"/>
    <col min="9230" max="9230" width="8.7109375" style="1942" customWidth="1"/>
    <col min="9231" max="9231" width="8.85546875" style="1942"/>
    <col min="9232" max="9232" width="14.28515625" style="1942" bestFit="1" customWidth="1"/>
    <col min="9233" max="9472" width="8.85546875" style="1942"/>
    <col min="9473" max="9473" width="10.7109375" style="1942" customWidth="1"/>
    <col min="9474" max="9474" width="11.85546875" style="1942" bestFit="1" customWidth="1"/>
    <col min="9475" max="9475" width="15" style="1942" bestFit="1" customWidth="1"/>
    <col min="9476" max="9476" width="14.28515625" style="1942" bestFit="1" customWidth="1"/>
    <col min="9477" max="9477" width="15" style="1942" bestFit="1" customWidth="1"/>
    <col min="9478" max="9478" width="11.28515625" style="1942" bestFit="1" customWidth="1"/>
    <col min="9479" max="9479" width="15" style="1942" bestFit="1" customWidth="1"/>
    <col min="9480" max="9480" width="13.140625" style="1942" customWidth="1"/>
    <col min="9481" max="9481" width="15" style="1942" bestFit="1" customWidth="1"/>
    <col min="9482" max="9482" width="13.42578125" style="1942" customWidth="1"/>
    <col min="9483" max="9483" width="15" style="1942" bestFit="1" customWidth="1"/>
    <col min="9484" max="9484" width="19.42578125" style="1942" bestFit="1" customWidth="1"/>
    <col min="9485" max="9485" width="8.85546875" style="1942"/>
    <col min="9486" max="9486" width="8.7109375" style="1942" customWidth="1"/>
    <col min="9487" max="9487" width="8.85546875" style="1942"/>
    <col min="9488" max="9488" width="14.28515625" style="1942" bestFit="1" customWidth="1"/>
    <col min="9489" max="9728" width="8.85546875" style="1942"/>
    <col min="9729" max="9729" width="10.7109375" style="1942" customWidth="1"/>
    <col min="9730" max="9730" width="11.85546875" style="1942" bestFit="1" customWidth="1"/>
    <col min="9731" max="9731" width="15" style="1942" bestFit="1" customWidth="1"/>
    <col min="9732" max="9732" width="14.28515625" style="1942" bestFit="1" customWidth="1"/>
    <col min="9733" max="9733" width="15" style="1942" bestFit="1" customWidth="1"/>
    <col min="9734" max="9734" width="11.28515625" style="1942" bestFit="1" customWidth="1"/>
    <col min="9735" max="9735" width="15" style="1942" bestFit="1" customWidth="1"/>
    <col min="9736" max="9736" width="13.140625" style="1942" customWidth="1"/>
    <col min="9737" max="9737" width="15" style="1942" bestFit="1" customWidth="1"/>
    <col min="9738" max="9738" width="13.42578125" style="1942" customWidth="1"/>
    <col min="9739" max="9739" width="15" style="1942" bestFit="1" customWidth="1"/>
    <col min="9740" max="9740" width="19.42578125" style="1942" bestFit="1" customWidth="1"/>
    <col min="9741" max="9741" width="8.85546875" style="1942"/>
    <col min="9742" max="9742" width="8.7109375" style="1942" customWidth="1"/>
    <col min="9743" max="9743" width="8.85546875" style="1942"/>
    <col min="9744" max="9744" width="14.28515625" style="1942" bestFit="1" customWidth="1"/>
    <col min="9745" max="9984" width="8.85546875" style="1942"/>
    <col min="9985" max="9985" width="10.7109375" style="1942" customWidth="1"/>
    <col min="9986" max="9986" width="11.85546875" style="1942" bestFit="1" customWidth="1"/>
    <col min="9987" max="9987" width="15" style="1942" bestFit="1" customWidth="1"/>
    <col min="9988" max="9988" width="14.28515625" style="1942" bestFit="1" customWidth="1"/>
    <col min="9989" max="9989" width="15" style="1942" bestFit="1" customWidth="1"/>
    <col min="9990" max="9990" width="11.28515625" style="1942" bestFit="1" customWidth="1"/>
    <col min="9991" max="9991" width="15" style="1942" bestFit="1" customWidth="1"/>
    <col min="9992" max="9992" width="13.140625" style="1942" customWidth="1"/>
    <col min="9993" max="9993" width="15" style="1942" bestFit="1" customWidth="1"/>
    <col min="9994" max="9994" width="13.42578125" style="1942" customWidth="1"/>
    <col min="9995" max="9995" width="15" style="1942" bestFit="1" customWidth="1"/>
    <col min="9996" max="9996" width="19.42578125" style="1942" bestFit="1" customWidth="1"/>
    <col min="9997" max="9997" width="8.85546875" style="1942"/>
    <col min="9998" max="9998" width="8.7109375" style="1942" customWidth="1"/>
    <col min="9999" max="9999" width="8.85546875" style="1942"/>
    <col min="10000" max="10000" width="14.28515625" style="1942" bestFit="1" customWidth="1"/>
    <col min="10001" max="10240" width="8.85546875" style="1942"/>
    <col min="10241" max="10241" width="10.7109375" style="1942" customWidth="1"/>
    <col min="10242" max="10242" width="11.85546875" style="1942" bestFit="1" customWidth="1"/>
    <col min="10243" max="10243" width="15" style="1942" bestFit="1" customWidth="1"/>
    <col min="10244" max="10244" width="14.28515625" style="1942" bestFit="1" customWidth="1"/>
    <col min="10245" max="10245" width="15" style="1942" bestFit="1" customWidth="1"/>
    <col min="10246" max="10246" width="11.28515625" style="1942" bestFit="1" customWidth="1"/>
    <col min="10247" max="10247" width="15" style="1942" bestFit="1" customWidth="1"/>
    <col min="10248" max="10248" width="13.140625" style="1942" customWidth="1"/>
    <col min="10249" max="10249" width="15" style="1942" bestFit="1" customWidth="1"/>
    <col min="10250" max="10250" width="13.42578125" style="1942" customWidth="1"/>
    <col min="10251" max="10251" width="15" style="1942" bestFit="1" customWidth="1"/>
    <col min="10252" max="10252" width="19.42578125" style="1942" bestFit="1" customWidth="1"/>
    <col min="10253" max="10253" width="8.85546875" style="1942"/>
    <col min="10254" max="10254" width="8.7109375" style="1942" customWidth="1"/>
    <col min="10255" max="10255" width="8.85546875" style="1942"/>
    <col min="10256" max="10256" width="14.28515625" style="1942" bestFit="1" customWidth="1"/>
    <col min="10257" max="10496" width="8.85546875" style="1942"/>
    <col min="10497" max="10497" width="10.7109375" style="1942" customWidth="1"/>
    <col min="10498" max="10498" width="11.85546875" style="1942" bestFit="1" customWidth="1"/>
    <col min="10499" max="10499" width="15" style="1942" bestFit="1" customWidth="1"/>
    <col min="10500" max="10500" width="14.28515625" style="1942" bestFit="1" customWidth="1"/>
    <col min="10501" max="10501" width="15" style="1942" bestFit="1" customWidth="1"/>
    <col min="10502" max="10502" width="11.28515625" style="1942" bestFit="1" customWidth="1"/>
    <col min="10503" max="10503" width="15" style="1942" bestFit="1" customWidth="1"/>
    <col min="10504" max="10504" width="13.140625" style="1942" customWidth="1"/>
    <col min="10505" max="10505" width="15" style="1942" bestFit="1" customWidth="1"/>
    <col min="10506" max="10506" width="13.42578125" style="1942" customWidth="1"/>
    <col min="10507" max="10507" width="15" style="1942" bestFit="1" customWidth="1"/>
    <col min="10508" max="10508" width="19.42578125" style="1942" bestFit="1" customWidth="1"/>
    <col min="10509" max="10509" width="8.85546875" style="1942"/>
    <col min="10510" max="10510" width="8.7109375" style="1942" customWidth="1"/>
    <col min="10511" max="10511" width="8.85546875" style="1942"/>
    <col min="10512" max="10512" width="14.28515625" style="1942" bestFit="1" customWidth="1"/>
    <col min="10513" max="10752" width="8.85546875" style="1942"/>
    <col min="10753" max="10753" width="10.7109375" style="1942" customWidth="1"/>
    <col min="10754" max="10754" width="11.85546875" style="1942" bestFit="1" customWidth="1"/>
    <col min="10755" max="10755" width="15" style="1942" bestFit="1" customWidth="1"/>
    <col min="10756" max="10756" width="14.28515625" style="1942" bestFit="1" customWidth="1"/>
    <col min="10757" max="10757" width="15" style="1942" bestFit="1" customWidth="1"/>
    <col min="10758" max="10758" width="11.28515625" style="1942" bestFit="1" customWidth="1"/>
    <col min="10759" max="10759" width="15" style="1942" bestFit="1" customWidth="1"/>
    <col min="10760" max="10760" width="13.140625" style="1942" customWidth="1"/>
    <col min="10761" max="10761" width="15" style="1942" bestFit="1" customWidth="1"/>
    <col min="10762" max="10762" width="13.42578125" style="1942" customWidth="1"/>
    <col min="10763" max="10763" width="15" style="1942" bestFit="1" customWidth="1"/>
    <col min="10764" max="10764" width="19.42578125" style="1942" bestFit="1" customWidth="1"/>
    <col min="10765" max="10765" width="8.85546875" style="1942"/>
    <col min="10766" max="10766" width="8.7109375" style="1942" customWidth="1"/>
    <col min="10767" max="10767" width="8.85546875" style="1942"/>
    <col min="10768" max="10768" width="14.28515625" style="1942" bestFit="1" customWidth="1"/>
    <col min="10769" max="11008" width="8.85546875" style="1942"/>
    <col min="11009" max="11009" width="10.7109375" style="1942" customWidth="1"/>
    <col min="11010" max="11010" width="11.85546875" style="1942" bestFit="1" customWidth="1"/>
    <col min="11011" max="11011" width="15" style="1942" bestFit="1" customWidth="1"/>
    <col min="11012" max="11012" width="14.28515625" style="1942" bestFit="1" customWidth="1"/>
    <col min="11013" max="11013" width="15" style="1942" bestFit="1" customWidth="1"/>
    <col min="11014" max="11014" width="11.28515625" style="1942" bestFit="1" customWidth="1"/>
    <col min="11015" max="11015" width="15" style="1942" bestFit="1" customWidth="1"/>
    <col min="11016" max="11016" width="13.140625" style="1942" customWidth="1"/>
    <col min="11017" max="11017" width="15" style="1942" bestFit="1" customWidth="1"/>
    <col min="11018" max="11018" width="13.42578125" style="1942" customWidth="1"/>
    <col min="11019" max="11019" width="15" style="1942" bestFit="1" customWidth="1"/>
    <col min="11020" max="11020" width="19.42578125" style="1942" bestFit="1" customWidth="1"/>
    <col min="11021" max="11021" width="8.85546875" style="1942"/>
    <col min="11022" max="11022" width="8.7109375" style="1942" customWidth="1"/>
    <col min="11023" max="11023" width="8.85546875" style="1942"/>
    <col min="11024" max="11024" width="14.28515625" style="1942" bestFit="1" customWidth="1"/>
    <col min="11025" max="11264" width="8.85546875" style="1942"/>
    <col min="11265" max="11265" width="10.7109375" style="1942" customWidth="1"/>
    <col min="11266" max="11266" width="11.85546875" style="1942" bestFit="1" customWidth="1"/>
    <col min="11267" max="11267" width="15" style="1942" bestFit="1" customWidth="1"/>
    <col min="11268" max="11268" width="14.28515625" style="1942" bestFit="1" customWidth="1"/>
    <col min="11269" max="11269" width="15" style="1942" bestFit="1" customWidth="1"/>
    <col min="11270" max="11270" width="11.28515625" style="1942" bestFit="1" customWidth="1"/>
    <col min="11271" max="11271" width="15" style="1942" bestFit="1" customWidth="1"/>
    <col min="11272" max="11272" width="13.140625" style="1942" customWidth="1"/>
    <col min="11273" max="11273" width="15" style="1942" bestFit="1" customWidth="1"/>
    <col min="11274" max="11274" width="13.42578125" style="1942" customWidth="1"/>
    <col min="11275" max="11275" width="15" style="1942" bestFit="1" customWidth="1"/>
    <col min="11276" max="11276" width="19.42578125" style="1942" bestFit="1" customWidth="1"/>
    <col min="11277" max="11277" width="8.85546875" style="1942"/>
    <col min="11278" max="11278" width="8.7109375" style="1942" customWidth="1"/>
    <col min="11279" max="11279" width="8.85546875" style="1942"/>
    <col min="11280" max="11280" width="14.28515625" style="1942" bestFit="1" customWidth="1"/>
    <col min="11281" max="11520" width="8.85546875" style="1942"/>
    <col min="11521" max="11521" width="10.7109375" style="1942" customWidth="1"/>
    <col min="11522" max="11522" width="11.85546875" style="1942" bestFit="1" customWidth="1"/>
    <col min="11523" max="11523" width="15" style="1942" bestFit="1" customWidth="1"/>
    <col min="11524" max="11524" width="14.28515625" style="1942" bestFit="1" customWidth="1"/>
    <col min="11525" max="11525" width="15" style="1942" bestFit="1" customWidth="1"/>
    <col min="11526" max="11526" width="11.28515625" style="1942" bestFit="1" customWidth="1"/>
    <col min="11527" max="11527" width="15" style="1942" bestFit="1" customWidth="1"/>
    <col min="11528" max="11528" width="13.140625" style="1942" customWidth="1"/>
    <col min="11529" max="11529" width="15" style="1942" bestFit="1" customWidth="1"/>
    <col min="11530" max="11530" width="13.42578125" style="1942" customWidth="1"/>
    <col min="11531" max="11531" width="15" style="1942" bestFit="1" customWidth="1"/>
    <col min="11532" max="11532" width="19.42578125" style="1942" bestFit="1" customWidth="1"/>
    <col min="11533" max="11533" width="8.85546875" style="1942"/>
    <col min="11534" max="11534" width="8.7109375" style="1942" customWidth="1"/>
    <col min="11535" max="11535" width="8.85546875" style="1942"/>
    <col min="11536" max="11536" width="14.28515625" style="1942" bestFit="1" customWidth="1"/>
    <col min="11537" max="11776" width="8.85546875" style="1942"/>
    <col min="11777" max="11777" width="10.7109375" style="1942" customWidth="1"/>
    <col min="11778" max="11778" width="11.85546875" style="1942" bestFit="1" customWidth="1"/>
    <col min="11779" max="11779" width="15" style="1942" bestFit="1" customWidth="1"/>
    <col min="11780" max="11780" width="14.28515625" style="1942" bestFit="1" customWidth="1"/>
    <col min="11781" max="11781" width="15" style="1942" bestFit="1" customWidth="1"/>
    <col min="11782" max="11782" width="11.28515625" style="1942" bestFit="1" customWidth="1"/>
    <col min="11783" max="11783" width="15" style="1942" bestFit="1" customWidth="1"/>
    <col min="11784" max="11784" width="13.140625" style="1942" customWidth="1"/>
    <col min="11785" max="11785" width="15" style="1942" bestFit="1" customWidth="1"/>
    <col min="11786" max="11786" width="13.42578125" style="1942" customWidth="1"/>
    <col min="11787" max="11787" width="15" style="1942" bestFit="1" customWidth="1"/>
    <col min="11788" max="11788" width="19.42578125" style="1942" bestFit="1" customWidth="1"/>
    <col min="11789" max="11789" width="8.85546875" style="1942"/>
    <col min="11790" max="11790" width="8.7109375" style="1942" customWidth="1"/>
    <col min="11791" max="11791" width="8.85546875" style="1942"/>
    <col min="11792" max="11792" width="14.28515625" style="1942" bestFit="1" customWidth="1"/>
    <col min="11793" max="12032" width="8.85546875" style="1942"/>
    <col min="12033" max="12033" width="10.7109375" style="1942" customWidth="1"/>
    <col min="12034" max="12034" width="11.85546875" style="1942" bestFit="1" customWidth="1"/>
    <col min="12035" max="12035" width="15" style="1942" bestFit="1" customWidth="1"/>
    <col min="12036" max="12036" width="14.28515625" style="1942" bestFit="1" customWidth="1"/>
    <col min="12037" max="12037" width="15" style="1942" bestFit="1" customWidth="1"/>
    <col min="12038" max="12038" width="11.28515625" style="1942" bestFit="1" customWidth="1"/>
    <col min="12039" max="12039" width="15" style="1942" bestFit="1" customWidth="1"/>
    <col min="12040" max="12040" width="13.140625" style="1942" customWidth="1"/>
    <col min="12041" max="12041" width="15" style="1942" bestFit="1" customWidth="1"/>
    <col min="12042" max="12042" width="13.42578125" style="1942" customWidth="1"/>
    <col min="12043" max="12043" width="15" style="1942" bestFit="1" customWidth="1"/>
    <col min="12044" max="12044" width="19.42578125" style="1942" bestFit="1" customWidth="1"/>
    <col min="12045" max="12045" width="8.85546875" style="1942"/>
    <col min="12046" max="12046" width="8.7109375" style="1942" customWidth="1"/>
    <col min="12047" max="12047" width="8.85546875" style="1942"/>
    <col min="12048" max="12048" width="14.28515625" style="1942" bestFit="1" customWidth="1"/>
    <col min="12049" max="12288" width="8.85546875" style="1942"/>
    <col min="12289" max="12289" width="10.7109375" style="1942" customWidth="1"/>
    <col min="12290" max="12290" width="11.85546875" style="1942" bestFit="1" customWidth="1"/>
    <col min="12291" max="12291" width="15" style="1942" bestFit="1" customWidth="1"/>
    <col min="12292" max="12292" width="14.28515625" style="1942" bestFit="1" customWidth="1"/>
    <col min="12293" max="12293" width="15" style="1942" bestFit="1" customWidth="1"/>
    <col min="12294" max="12294" width="11.28515625" style="1942" bestFit="1" customWidth="1"/>
    <col min="12295" max="12295" width="15" style="1942" bestFit="1" customWidth="1"/>
    <col min="12296" max="12296" width="13.140625" style="1942" customWidth="1"/>
    <col min="12297" max="12297" width="15" style="1942" bestFit="1" customWidth="1"/>
    <col min="12298" max="12298" width="13.42578125" style="1942" customWidth="1"/>
    <col min="12299" max="12299" width="15" style="1942" bestFit="1" customWidth="1"/>
    <col min="12300" max="12300" width="19.42578125" style="1942" bestFit="1" customWidth="1"/>
    <col min="12301" max="12301" width="8.85546875" style="1942"/>
    <col min="12302" max="12302" width="8.7109375" style="1942" customWidth="1"/>
    <col min="12303" max="12303" width="8.85546875" style="1942"/>
    <col min="12304" max="12304" width="14.28515625" style="1942" bestFit="1" customWidth="1"/>
    <col min="12305" max="12544" width="8.85546875" style="1942"/>
    <col min="12545" max="12545" width="10.7109375" style="1942" customWidth="1"/>
    <col min="12546" max="12546" width="11.85546875" style="1942" bestFit="1" customWidth="1"/>
    <col min="12547" max="12547" width="15" style="1942" bestFit="1" customWidth="1"/>
    <col min="12548" max="12548" width="14.28515625" style="1942" bestFit="1" customWidth="1"/>
    <col min="12549" max="12549" width="15" style="1942" bestFit="1" customWidth="1"/>
    <col min="12550" max="12550" width="11.28515625" style="1942" bestFit="1" customWidth="1"/>
    <col min="12551" max="12551" width="15" style="1942" bestFit="1" customWidth="1"/>
    <col min="12552" max="12552" width="13.140625" style="1942" customWidth="1"/>
    <col min="12553" max="12553" width="15" style="1942" bestFit="1" customWidth="1"/>
    <col min="12554" max="12554" width="13.42578125" style="1942" customWidth="1"/>
    <col min="12555" max="12555" width="15" style="1942" bestFit="1" customWidth="1"/>
    <col min="12556" max="12556" width="19.42578125" style="1942" bestFit="1" customWidth="1"/>
    <col min="12557" max="12557" width="8.85546875" style="1942"/>
    <col min="12558" max="12558" width="8.7109375" style="1942" customWidth="1"/>
    <col min="12559" max="12559" width="8.85546875" style="1942"/>
    <col min="12560" max="12560" width="14.28515625" style="1942" bestFit="1" customWidth="1"/>
    <col min="12561" max="12800" width="8.85546875" style="1942"/>
    <col min="12801" max="12801" width="10.7109375" style="1942" customWidth="1"/>
    <col min="12802" max="12802" width="11.85546875" style="1942" bestFit="1" customWidth="1"/>
    <col min="12803" max="12803" width="15" style="1942" bestFit="1" customWidth="1"/>
    <col min="12804" max="12804" width="14.28515625" style="1942" bestFit="1" customWidth="1"/>
    <col min="12805" max="12805" width="15" style="1942" bestFit="1" customWidth="1"/>
    <col min="12806" max="12806" width="11.28515625" style="1942" bestFit="1" customWidth="1"/>
    <col min="12807" max="12807" width="15" style="1942" bestFit="1" customWidth="1"/>
    <col min="12808" max="12808" width="13.140625" style="1942" customWidth="1"/>
    <col min="12809" max="12809" width="15" style="1942" bestFit="1" customWidth="1"/>
    <col min="12810" max="12810" width="13.42578125" style="1942" customWidth="1"/>
    <col min="12811" max="12811" width="15" style="1942" bestFit="1" customWidth="1"/>
    <col min="12812" max="12812" width="19.42578125" style="1942" bestFit="1" customWidth="1"/>
    <col min="12813" max="12813" width="8.85546875" style="1942"/>
    <col min="12814" max="12814" width="8.7109375" style="1942" customWidth="1"/>
    <col min="12815" max="12815" width="8.85546875" style="1942"/>
    <col min="12816" max="12816" width="14.28515625" style="1942" bestFit="1" customWidth="1"/>
    <col min="12817" max="13056" width="8.85546875" style="1942"/>
    <col min="13057" max="13057" width="10.7109375" style="1942" customWidth="1"/>
    <col min="13058" max="13058" width="11.85546875" style="1942" bestFit="1" customWidth="1"/>
    <col min="13059" max="13059" width="15" style="1942" bestFit="1" customWidth="1"/>
    <col min="13060" max="13060" width="14.28515625" style="1942" bestFit="1" customWidth="1"/>
    <col min="13061" max="13061" width="15" style="1942" bestFit="1" customWidth="1"/>
    <col min="13062" max="13062" width="11.28515625" style="1942" bestFit="1" customWidth="1"/>
    <col min="13063" max="13063" width="15" style="1942" bestFit="1" customWidth="1"/>
    <col min="13064" max="13064" width="13.140625" style="1942" customWidth="1"/>
    <col min="13065" max="13065" width="15" style="1942" bestFit="1" customWidth="1"/>
    <col min="13066" max="13066" width="13.42578125" style="1942" customWidth="1"/>
    <col min="13067" max="13067" width="15" style="1942" bestFit="1" customWidth="1"/>
    <col min="13068" max="13068" width="19.42578125" style="1942" bestFit="1" customWidth="1"/>
    <col min="13069" max="13069" width="8.85546875" style="1942"/>
    <col min="13070" max="13070" width="8.7109375" style="1942" customWidth="1"/>
    <col min="13071" max="13071" width="8.85546875" style="1942"/>
    <col min="13072" max="13072" width="14.28515625" style="1942" bestFit="1" customWidth="1"/>
    <col min="13073" max="13312" width="8.85546875" style="1942"/>
    <col min="13313" max="13313" width="10.7109375" style="1942" customWidth="1"/>
    <col min="13314" max="13314" width="11.85546875" style="1942" bestFit="1" customWidth="1"/>
    <col min="13315" max="13315" width="15" style="1942" bestFit="1" customWidth="1"/>
    <col min="13316" max="13316" width="14.28515625" style="1942" bestFit="1" customWidth="1"/>
    <col min="13317" max="13317" width="15" style="1942" bestFit="1" customWidth="1"/>
    <col min="13318" max="13318" width="11.28515625" style="1942" bestFit="1" customWidth="1"/>
    <col min="13319" max="13319" width="15" style="1942" bestFit="1" customWidth="1"/>
    <col min="13320" max="13320" width="13.140625" style="1942" customWidth="1"/>
    <col min="13321" max="13321" width="15" style="1942" bestFit="1" customWidth="1"/>
    <col min="13322" max="13322" width="13.42578125" style="1942" customWidth="1"/>
    <col min="13323" max="13323" width="15" style="1942" bestFit="1" customWidth="1"/>
    <col min="13324" max="13324" width="19.42578125" style="1942" bestFit="1" customWidth="1"/>
    <col min="13325" max="13325" width="8.85546875" style="1942"/>
    <col min="13326" max="13326" width="8.7109375" style="1942" customWidth="1"/>
    <col min="13327" max="13327" width="8.85546875" style="1942"/>
    <col min="13328" max="13328" width="14.28515625" style="1942" bestFit="1" customWidth="1"/>
    <col min="13329" max="13568" width="8.85546875" style="1942"/>
    <col min="13569" max="13569" width="10.7109375" style="1942" customWidth="1"/>
    <col min="13570" max="13570" width="11.85546875" style="1942" bestFit="1" customWidth="1"/>
    <col min="13571" max="13571" width="15" style="1942" bestFit="1" customWidth="1"/>
    <col min="13572" max="13572" width="14.28515625" style="1942" bestFit="1" customWidth="1"/>
    <col min="13573" max="13573" width="15" style="1942" bestFit="1" customWidth="1"/>
    <col min="13574" max="13574" width="11.28515625" style="1942" bestFit="1" customWidth="1"/>
    <col min="13575" max="13575" width="15" style="1942" bestFit="1" customWidth="1"/>
    <col min="13576" max="13576" width="13.140625" style="1942" customWidth="1"/>
    <col min="13577" max="13577" width="15" style="1942" bestFit="1" customWidth="1"/>
    <col min="13578" max="13578" width="13.42578125" style="1942" customWidth="1"/>
    <col min="13579" max="13579" width="15" style="1942" bestFit="1" customWidth="1"/>
    <col min="13580" max="13580" width="19.42578125" style="1942" bestFit="1" customWidth="1"/>
    <col min="13581" max="13581" width="8.85546875" style="1942"/>
    <col min="13582" max="13582" width="8.7109375" style="1942" customWidth="1"/>
    <col min="13583" max="13583" width="8.85546875" style="1942"/>
    <col min="13584" max="13584" width="14.28515625" style="1942" bestFit="1" customWidth="1"/>
    <col min="13585" max="13824" width="8.85546875" style="1942"/>
    <col min="13825" max="13825" width="10.7109375" style="1942" customWidth="1"/>
    <col min="13826" max="13826" width="11.85546875" style="1942" bestFit="1" customWidth="1"/>
    <col min="13827" max="13827" width="15" style="1942" bestFit="1" customWidth="1"/>
    <col min="13828" max="13828" width="14.28515625" style="1942" bestFit="1" customWidth="1"/>
    <col min="13829" max="13829" width="15" style="1942" bestFit="1" customWidth="1"/>
    <col min="13830" max="13830" width="11.28515625" style="1942" bestFit="1" customWidth="1"/>
    <col min="13831" max="13831" width="15" style="1942" bestFit="1" customWidth="1"/>
    <col min="13832" max="13832" width="13.140625" style="1942" customWidth="1"/>
    <col min="13833" max="13833" width="15" style="1942" bestFit="1" customWidth="1"/>
    <col min="13834" max="13834" width="13.42578125" style="1942" customWidth="1"/>
    <col min="13835" max="13835" width="15" style="1942" bestFit="1" customWidth="1"/>
    <col min="13836" max="13836" width="19.42578125" style="1942" bestFit="1" customWidth="1"/>
    <col min="13837" max="13837" width="8.85546875" style="1942"/>
    <col min="13838" max="13838" width="8.7109375" style="1942" customWidth="1"/>
    <col min="13839" max="13839" width="8.85546875" style="1942"/>
    <col min="13840" max="13840" width="14.28515625" style="1942" bestFit="1" customWidth="1"/>
    <col min="13841" max="14080" width="8.85546875" style="1942"/>
    <col min="14081" max="14081" width="10.7109375" style="1942" customWidth="1"/>
    <col min="14082" max="14082" width="11.85546875" style="1942" bestFit="1" customWidth="1"/>
    <col min="14083" max="14083" width="15" style="1942" bestFit="1" customWidth="1"/>
    <col min="14084" max="14084" width="14.28515625" style="1942" bestFit="1" customWidth="1"/>
    <col min="14085" max="14085" width="15" style="1942" bestFit="1" customWidth="1"/>
    <col min="14086" max="14086" width="11.28515625" style="1942" bestFit="1" customWidth="1"/>
    <col min="14087" max="14087" width="15" style="1942" bestFit="1" customWidth="1"/>
    <col min="14088" max="14088" width="13.140625" style="1942" customWidth="1"/>
    <col min="14089" max="14089" width="15" style="1942" bestFit="1" customWidth="1"/>
    <col min="14090" max="14090" width="13.42578125" style="1942" customWidth="1"/>
    <col min="14091" max="14091" width="15" style="1942" bestFit="1" customWidth="1"/>
    <col min="14092" max="14092" width="19.42578125" style="1942" bestFit="1" customWidth="1"/>
    <col min="14093" max="14093" width="8.85546875" style="1942"/>
    <col min="14094" max="14094" width="8.7109375" style="1942" customWidth="1"/>
    <col min="14095" max="14095" width="8.85546875" style="1942"/>
    <col min="14096" max="14096" width="14.28515625" style="1942" bestFit="1" customWidth="1"/>
    <col min="14097" max="14336" width="8.85546875" style="1942"/>
    <col min="14337" max="14337" width="10.7109375" style="1942" customWidth="1"/>
    <col min="14338" max="14338" width="11.85546875" style="1942" bestFit="1" customWidth="1"/>
    <col min="14339" max="14339" width="15" style="1942" bestFit="1" customWidth="1"/>
    <col min="14340" max="14340" width="14.28515625" style="1942" bestFit="1" customWidth="1"/>
    <col min="14341" max="14341" width="15" style="1942" bestFit="1" customWidth="1"/>
    <col min="14342" max="14342" width="11.28515625" style="1942" bestFit="1" customWidth="1"/>
    <col min="14343" max="14343" width="15" style="1942" bestFit="1" customWidth="1"/>
    <col min="14344" max="14344" width="13.140625" style="1942" customWidth="1"/>
    <col min="14345" max="14345" width="15" style="1942" bestFit="1" customWidth="1"/>
    <col min="14346" max="14346" width="13.42578125" style="1942" customWidth="1"/>
    <col min="14347" max="14347" width="15" style="1942" bestFit="1" customWidth="1"/>
    <col min="14348" max="14348" width="19.42578125" style="1942" bestFit="1" customWidth="1"/>
    <col min="14349" max="14349" width="8.85546875" style="1942"/>
    <col min="14350" max="14350" width="8.7109375" style="1942" customWidth="1"/>
    <col min="14351" max="14351" width="8.85546875" style="1942"/>
    <col min="14352" max="14352" width="14.28515625" style="1942" bestFit="1" customWidth="1"/>
    <col min="14353" max="14592" width="8.85546875" style="1942"/>
    <col min="14593" max="14593" width="10.7109375" style="1942" customWidth="1"/>
    <col min="14594" max="14594" width="11.85546875" style="1942" bestFit="1" customWidth="1"/>
    <col min="14595" max="14595" width="15" style="1942" bestFit="1" customWidth="1"/>
    <col min="14596" max="14596" width="14.28515625" style="1942" bestFit="1" customWidth="1"/>
    <col min="14597" max="14597" width="15" style="1942" bestFit="1" customWidth="1"/>
    <col min="14598" max="14598" width="11.28515625" style="1942" bestFit="1" customWidth="1"/>
    <col min="14599" max="14599" width="15" style="1942" bestFit="1" customWidth="1"/>
    <col min="14600" max="14600" width="13.140625" style="1942" customWidth="1"/>
    <col min="14601" max="14601" width="15" style="1942" bestFit="1" customWidth="1"/>
    <col min="14602" max="14602" width="13.42578125" style="1942" customWidth="1"/>
    <col min="14603" max="14603" width="15" style="1942" bestFit="1" customWidth="1"/>
    <col min="14604" max="14604" width="19.42578125" style="1942" bestFit="1" customWidth="1"/>
    <col min="14605" max="14605" width="8.85546875" style="1942"/>
    <col min="14606" max="14606" width="8.7109375" style="1942" customWidth="1"/>
    <col min="14607" max="14607" width="8.85546875" style="1942"/>
    <col min="14608" max="14608" width="14.28515625" style="1942" bestFit="1" customWidth="1"/>
    <col min="14609" max="14848" width="8.85546875" style="1942"/>
    <col min="14849" max="14849" width="10.7109375" style="1942" customWidth="1"/>
    <col min="14850" max="14850" width="11.85546875" style="1942" bestFit="1" customWidth="1"/>
    <col min="14851" max="14851" width="15" style="1942" bestFit="1" customWidth="1"/>
    <col min="14852" max="14852" width="14.28515625" style="1942" bestFit="1" customWidth="1"/>
    <col min="14853" max="14853" width="15" style="1942" bestFit="1" customWidth="1"/>
    <col min="14854" max="14854" width="11.28515625" style="1942" bestFit="1" customWidth="1"/>
    <col min="14855" max="14855" width="15" style="1942" bestFit="1" customWidth="1"/>
    <col min="14856" max="14856" width="13.140625" style="1942" customWidth="1"/>
    <col min="14857" max="14857" width="15" style="1942" bestFit="1" customWidth="1"/>
    <col min="14858" max="14858" width="13.42578125" style="1942" customWidth="1"/>
    <col min="14859" max="14859" width="15" style="1942" bestFit="1" customWidth="1"/>
    <col min="14860" max="14860" width="19.42578125" style="1942" bestFit="1" customWidth="1"/>
    <col min="14861" max="14861" width="8.85546875" style="1942"/>
    <col min="14862" max="14862" width="8.7109375" style="1942" customWidth="1"/>
    <col min="14863" max="14863" width="8.85546875" style="1942"/>
    <col min="14864" max="14864" width="14.28515625" style="1942" bestFit="1" customWidth="1"/>
    <col min="14865" max="15104" width="8.85546875" style="1942"/>
    <col min="15105" max="15105" width="10.7109375" style="1942" customWidth="1"/>
    <col min="15106" max="15106" width="11.85546875" style="1942" bestFit="1" customWidth="1"/>
    <col min="15107" max="15107" width="15" style="1942" bestFit="1" customWidth="1"/>
    <col min="15108" max="15108" width="14.28515625" style="1942" bestFit="1" customWidth="1"/>
    <col min="15109" max="15109" width="15" style="1942" bestFit="1" customWidth="1"/>
    <col min="15110" max="15110" width="11.28515625" style="1942" bestFit="1" customWidth="1"/>
    <col min="15111" max="15111" width="15" style="1942" bestFit="1" customWidth="1"/>
    <col min="15112" max="15112" width="13.140625" style="1942" customWidth="1"/>
    <col min="15113" max="15113" width="15" style="1942" bestFit="1" customWidth="1"/>
    <col min="15114" max="15114" width="13.42578125" style="1942" customWidth="1"/>
    <col min="15115" max="15115" width="15" style="1942" bestFit="1" customWidth="1"/>
    <col min="15116" max="15116" width="19.42578125" style="1942" bestFit="1" customWidth="1"/>
    <col min="15117" max="15117" width="8.85546875" style="1942"/>
    <col min="15118" max="15118" width="8.7109375" style="1942" customWidth="1"/>
    <col min="15119" max="15119" width="8.85546875" style="1942"/>
    <col min="15120" max="15120" width="14.28515625" style="1942" bestFit="1" customWidth="1"/>
    <col min="15121" max="15360" width="8.85546875" style="1942"/>
    <col min="15361" max="15361" width="10.7109375" style="1942" customWidth="1"/>
    <col min="15362" max="15362" width="11.85546875" style="1942" bestFit="1" customWidth="1"/>
    <col min="15363" max="15363" width="15" style="1942" bestFit="1" customWidth="1"/>
    <col min="15364" max="15364" width="14.28515625" style="1942" bestFit="1" customWidth="1"/>
    <col min="15365" max="15365" width="15" style="1942" bestFit="1" customWidth="1"/>
    <col min="15366" max="15366" width="11.28515625" style="1942" bestFit="1" customWidth="1"/>
    <col min="15367" max="15367" width="15" style="1942" bestFit="1" customWidth="1"/>
    <col min="15368" max="15368" width="13.140625" style="1942" customWidth="1"/>
    <col min="15369" max="15369" width="15" style="1942" bestFit="1" customWidth="1"/>
    <col min="15370" max="15370" width="13.42578125" style="1942" customWidth="1"/>
    <col min="15371" max="15371" width="15" style="1942" bestFit="1" customWidth="1"/>
    <col min="15372" max="15372" width="19.42578125" style="1942" bestFit="1" customWidth="1"/>
    <col min="15373" max="15373" width="8.85546875" style="1942"/>
    <col min="15374" max="15374" width="8.7109375" style="1942" customWidth="1"/>
    <col min="15375" max="15375" width="8.85546875" style="1942"/>
    <col min="15376" max="15376" width="14.28515625" style="1942" bestFit="1" customWidth="1"/>
    <col min="15377" max="15616" width="8.85546875" style="1942"/>
    <col min="15617" max="15617" width="10.7109375" style="1942" customWidth="1"/>
    <col min="15618" max="15618" width="11.85546875" style="1942" bestFit="1" customWidth="1"/>
    <col min="15619" max="15619" width="15" style="1942" bestFit="1" customWidth="1"/>
    <col min="15620" max="15620" width="14.28515625" style="1942" bestFit="1" customWidth="1"/>
    <col min="15621" max="15621" width="15" style="1942" bestFit="1" customWidth="1"/>
    <col min="15622" max="15622" width="11.28515625" style="1942" bestFit="1" customWidth="1"/>
    <col min="15623" max="15623" width="15" style="1942" bestFit="1" customWidth="1"/>
    <col min="15624" max="15624" width="13.140625" style="1942" customWidth="1"/>
    <col min="15625" max="15625" width="15" style="1942" bestFit="1" customWidth="1"/>
    <col min="15626" max="15626" width="13.42578125" style="1942" customWidth="1"/>
    <col min="15627" max="15627" width="15" style="1942" bestFit="1" customWidth="1"/>
    <col min="15628" max="15628" width="19.42578125" style="1942" bestFit="1" customWidth="1"/>
    <col min="15629" max="15629" width="8.85546875" style="1942"/>
    <col min="15630" max="15630" width="8.7109375" style="1942" customWidth="1"/>
    <col min="15631" max="15631" width="8.85546875" style="1942"/>
    <col min="15632" max="15632" width="14.28515625" style="1942" bestFit="1" customWidth="1"/>
    <col min="15633" max="15872" width="8.85546875" style="1942"/>
    <col min="15873" max="15873" width="10.7109375" style="1942" customWidth="1"/>
    <col min="15874" max="15874" width="11.85546875" style="1942" bestFit="1" customWidth="1"/>
    <col min="15875" max="15875" width="15" style="1942" bestFit="1" customWidth="1"/>
    <col min="15876" max="15876" width="14.28515625" style="1942" bestFit="1" customWidth="1"/>
    <col min="15877" max="15877" width="15" style="1942" bestFit="1" customWidth="1"/>
    <col min="15878" max="15878" width="11.28515625" style="1942" bestFit="1" customWidth="1"/>
    <col min="15879" max="15879" width="15" style="1942" bestFit="1" customWidth="1"/>
    <col min="15880" max="15880" width="13.140625" style="1942" customWidth="1"/>
    <col min="15881" max="15881" width="15" style="1942" bestFit="1" customWidth="1"/>
    <col min="15882" max="15882" width="13.42578125" style="1942" customWidth="1"/>
    <col min="15883" max="15883" width="15" style="1942" bestFit="1" customWidth="1"/>
    <col min="15884" max="15884" width="19.42578125" style="1942" bestFit="1" customWidth="1"/>
    <col min="15885" max="15885" width="8.85546875" style="1942"/>
    <col min="15886" max="15886" width="8.7109375" style="1942" customWidth="1"/>
    <col min="15887" max="15887" width="8.85546875" style="1942"/>
    <col min="15888" max="15888" width="14.28515625" style="1942" bestFit="1" customWidth="1"/>
    <col min="15889" max="16128" width="8.85546875" style="1942"/>
    <col min="16129" max="16129" width="10.7109375" style="1942" customWidth="1"/>
    <col min="16130" max="16130" width="11.85546875" style="1942" bestFit="1" customWidth="1"/>
    <col min="16131" max="16131" width="15" style="1942" bestFit="1" customWidth="1"/>
    <col min="16132" max="16132" width="14.28515625" style="1942" bestFit="1" customWidth="1"/>
    <col min="16133" max="16133" width="15" style="1942" bestFit="1" customWidth="1"/>
    <col min="16134" max="16134" width="11.28515625" style="1942" bestFit="1" customWidth="1"/>
    <col min="16135" max="16135" width="15" style="1942" bestFit="1" customWidth="1"/>
    <col min="16136" max="16136" width="13.140625" style="1942" customWidth="1"/>
    <col min="16137" max="16137" width="15" style="1942" bestFit="1" customWidth="1"/>
    <col min="16138" max="16138" width="13.42578125" style="1942" customWidth="1"/>
    <col min="16139" max="16139" width="15" style="1942" bestFit="1" customWidth="1"/>
    <col min="16140" max="16140" width="19.42578125" style="1942" bestFit="1" customWidth="1"/>
    <col min="16141" max="16141" width="8.85546875" style="1942"/>
    <col min="16142" max="16142" width="8.7109375" style="1942" customWidth="1"/>
    <col min="16143" max="16143" width="8.85546875" style="1942"/>
    <col min="16144" max="16144" width="14.28515625" style="1942" bestFit="1" customWidth="1"/>
    <col min="16145" max="16384" width="8.85546875" style="1942"/>
  </cols>
  <sheetData>
    <row r="1" spans="1:11" s="1944" customFormat="1" ht="20.25" x14ac:dyDescent="0.25">
      <c r="A1" s="2409" t="s">
        <v>4392</v>
      </c>
      <c r="B1" s="2410"/>
      <c r="C1" s="2410"/>
      <c r="D1" s="2411"/>
      <c r="E1" s="2411"/>
      <c r="F1" s="2411"/>
      <c r="G1" s="2412"/>
      <c r="H1" s="2412"/>
      <c r="I1" s="2412"/>
      <c r="J1" s="2413"/>
      <c r="K1" s="1942"/>
    </row>
    <row r="2" spans="1:11" ht="21" thickBot="1" x14ac:dyDescent="0.3">
      <c r="A2" s="2409" t="s">
        <v>4393</v>
      </c>
      <c r="B2" s="2410"/>
      <c r="C2" s="2410"/>
      <c r="D2" s="2411"/>
      <c r="E2" s="2411"/>
      <c r="F2" s="2411"/>
      <c r="G2" s="2412"/>
      <c r="H2" s="2412"/>
      <c r="I2" s="2412"/>
      <c r="J2" s="2413"/>
    </row>
    <row r="3" spans="1:11" ht="17.25" thickTop="1" x14ac:dyDescent="0.25">
      <c r="A3" s="2414"/>
      <c r="B3" s="3893" t="s">
        <v>4394</v>
      </c>
      <c r="C3" s="3893" t="s">
        <v>4395</v>
      </c>
      <c r="D3" s="3893" t="s">
        <v>4396</v>
      </c>
      <c r="E3" s="3893" t="s">
        <v>4394</v>
      </c>
      <c r="F3" s="3893" t="s">
        <v>4395</v>
      </c>
      <c r="G3" s="3895" t="s">
        <v>4396</v>
      </c>
      <c r="H3" s="2415"/>
      <c r="I3" s="2415"/>
      <c r="J3" s="2413"/>
    </row>
    <row r="4" spans="1:11" ht="17.25" thickBot="1" x14ac:dyDescent="0.3">
      <c r="A4" s="1617" t="s">
        <v>22</v>
      </c>
      <c r="B4" s="3894"/>
      <c r="C4" s="3894"/>
      <c r="D4" s="3894"/>
      <c r="E4" s="3894"/>
      <c r="F4" s="3894"/>
      <c r="G4" s="3896"/>
      <c r="H4" s="2415"/>
      <c r="I4" s="2415"/>
      <c r="J4" s="2413"/>
    </row>
    <row r="5" spans="1:11" ht="19.5" customHeight="1" thickBot="1" x14ac:dyDescent="0.3">
      <c r="A5" s="2416"/>
      <c r="B5" s="3891" t="s">
        <v>4397</v>
      </c>
      <c r="C5" s="3891"/>
      <c r="D5" s="3891"/>
      <c r="E5" s="3891" t="s">
        <v>4398</v>
      </c>
      <c r="F5" s="3891"/>
      <c r="G5" s="3892"/>
      <c r="H5" s="2415"/>
      <c r="I5" s="2415"/>
      <c r="J5" s="2413"/>
    </row>
    <row r="6" spans="1:11" ht="16.5" hidden="1" customHeight="1" x14ac:dyDescent="0.25">
      <c r="A6" s="2417">
        <v>41275</v>
      </c>
      <c r="B6" s="2418">
        <v>30.430700000000002</v>
      </c>
      <c r="C6" s="2418">
        <v>41.271900000000002</v>
      </c>
      <c r="D6" s="2418">
        <v>48.303600000000003</v>
      </c>
      <c r="E6" s="2418">
        <v>30.603123809523812</v>
      </c>
      <c r="F6" s="2418">
        <v>40.656466666666653</v>
      </c>
      <c r="G6" s="2419">
        <v>48.939066666666662</v>
      </c>
      <c r="H6" s="2415"/>
      <c r="I6" s="2415"/>
      <c r="J6" s="2413"/>
    </row>
    <row r="7" spans="1:11" ht="16.5" hidden="1" customHeight="1" x14ac:dyDescent="0.25">
      <c r="A7" s="2417">
        <v>41306</v>
      </c>
      <c r="B7" s="2418">
        <v>30.850300000000001</v>
      </c>
      <c r="C7" s="2418">
        <v>40.475099999999998</v>
      </c>
      <c r="D7" s="2418">
        <v>46.942799999999998</v>
      </c>
      <c r="E7" s="2418">
        <v>30.654636842105255</v>
      </c>
      <c r="F7" s="2418">
        <v>40.882905263157895</v>
      </c>
      <c r="G7" s="2419">
        <v>47.462326315789475</v>
      </c>
      <c r="H7" s="2415"/>
      <c r="I7" s="2415"/>
      <c r="J7" s="2413"/>
    </row>
    <row r="8" spans="1:11" ht="16.5" hidden="1" customHeight="1" x14ac:dyDescent="0.25">
      <c r="A8" s="2417">
        <v>41334</v>
      </c>
      <c r="B8" s="2418">
        <v>31.3004</v>
      </c>
      <c r="C8" s="2418">
        <v>40.124299999999998</v>
      </c>
      <c r="D8" s="2418">
        <v>47.625500000000002</v>
      </c>
      <c r="E8" s="2418">
        <v>31.066909999999996</v>
      </c>
      <c r="F8" s="2418">
        <v>40.289155000000001</v>
      </c>
      <c r="G8" s="2419">
        <v>46.976050000000001</v>
      </c>
      <c r="H8" s="2415"/>
      <c r="I8" s="2415"/>
      <c r="J8" s="2413"/>
    </row>
    <row r="9" spans="1:11" ht="16.5" hidden="1" customHeight="1" x14ac:dyDescent="0.25">
      <c r="A9" s="2417">
        <v>41365</v>
      </c>
      <c r="B9" s="2418">
        <v>31.0306</v>
      </c>
      <c r="C9" s="2418">
        <v>40.616300000000003</v>
      </c>
      <c r="D9" s="2418">
        <v>48.115400000000001</v>
      </c>
      <c r="E9" s="2418">
        <v>31.116445000000006</v>
      </c>
      <c r="F9" s="2418">
        <v>40.532910000000001</v>
      </c>
      <c r="G9" s="2419">
        <v>47.664449999999995</v>
      </c>
      <c r="H9" s="2415"/>
      <c r="I9" s="2415"/>
      <c r="J9" s="2413"/>
    </row>
    <row r="10" spans="1:11" ht="16.5" hidden="1" customHeight="1" x14ac:dyDescent="0.25">
      <c r="A10" s="2417">
        <v>41395</v>
      </c>
      <c r="B10" s="2418">
        <v>31.124199999999998</v>
      </c>
      <c r="C10" s="2418">
        <v>40.674700000000001</v>
      </c>
      <c r="D10" s="2418">
        <v>47.593200000000003</v>
      </c>
      <c r="E10" s="2418">
        <v>31.167886363636363</v>
      </c>
      <c r="F10" s="2418">
        <v>40.473986363636371</v>
      </c>
      <c r="G10" s="2419">
        <v>47.741309090909091</v>
      </c>
      <c r="H10" s="2415"/>
      <c r="I10" s="2415"/>
      <c r="J10" s="2413"/>
    </row>
    <row r="11" spans="1:11" ht="16.5" hidden="1" customHeight="1" x14ac:dyDescent="0.25">
      <c r="A11" s="2417">
        <v>41426</v>
      </c>
      <c r="B11" s="2418">
        <v>31.184000000000001</v>
      </c>
      <c r="C11" s="2418">
        <v>40.688499999999998</v>
      </c>
      <c r="D11" s="2418">
        <v>47.794499999999999</v>
      </c>
      <c r="E11" s="2418">
        <v>30.964214999999996</v>
      </c>
      <c r="F11" s="2418">
        <v>40.875264999999999</v>
      </c>
      <c r="G11" s="2419">
        <v>48.045384999999996</v>
      </c>
      <c r="H11" s="2415"/>
      <c r="I11" s="2415"/>
      <c r="J11" s="2413"/>
    </row>
    <row r="12" spans="1:11" ht="16.5" hidden="1" customHeight="1" x14ac:dyDescent="0.25">
      <c r="A12" s="2417">
        <v>41456</v>
      </c>
      <c r="B12" s="2418">
        <v>30.9513</v>
      </c>
      <c r="C12" s="2418">
        <v>40.958199999999998</v>
      </c>
      <c r="D12" s="2418">
        <v>47.088099999999997</v>
      </c>
      <c r="E12" s="2418">
        <v>31.088491304347823</v>
      </c>
      <c r="F12" s="2418">
        <v>40.690691304347823</v>
      </c>
      <c r="G12" s="2419">
        <v>47.32544782608695</v>
      </c>
      <c r="H12" s="2415"/>
      <c r="I12" s="2415"/>
      <c r="J12" s="2413"/>
    </row>
    <row r="13" spans="1:11" ht="16.5" hidden="1" customHeight="1" x14ac:dyDescent="0.25">
      <c r="A13" s="2417">
        <v>41487</v>
      </c>
      <c r="B13" s="2418">
        <v>30.9194</v>
      </c>
      <c r="C13" s="2418">
        <v>40.973500000000001</v>
      </c>
      <c r="D13" s="2418">
        <v>48.167000000000002</v>
      </c>
      <c r="E13" s="2418">
        <v>30.870180952380956</v>
      </c>
      <c r="F13" s="2418">
        <v>41.119528571428582</v>
      </c>
      <c r="G13" s="2419">
        <v>47.858095238095245</v>
      </c>
      <c r="H13" s="2415"/>
      <c r="I13" s="2415"/>
      <c r="J13" s="2413"/>
    </row>
    <row r="14" spans="1:11" ht="16.5" hidden="1" customHeight="1" x14ac:dyDescent="0.25">
      <c r="A14" s="2417">
        <v>41518</v>
      </c>
      <c r="B14" s="2418">
        <v>30.5107</v>
      </c>
      <c r="C14" s="2418">
        <v>41.2699</v>
      </c>
      <c r="D14" s="2418">
        <v>49.3065</v>
      </c>
      <c r="E14" s="2418">
        <v>30.840750000000003</v>
      </c>
      <c r="F14" s="2418">
        <v>41.215094999999998</v>
      </c>
      <c r="G14" s="2419">
        <v>49.017115000000004</v>
      </c>
      <c r="H14" s="2415"/>
      <c r="I14" s="2415"/>
      <c r="J14" s="2413"/>
    </row>
    <row r="15" spans="1:11" ht="16.5" hidden="1" customHeight="1" x14ac:dyDescent="0.25">
      <c r="A15" s="2417">
        <v>41548</v>
      </c>
      <c r="B15" s="2418">
        <v>30.186</v>
      </c>
      <c r="C15" s="2418">
        <v>41.391800000000003</v>
      </c>
      <c r="D15" s="2418">
        <v>48.579700000000003</v>
      </c>
      <c r="E15" s="2418">
        <v>30.381</v>
      </c>
      <c r="F15" s="2418">
        <v>41.430999999999997</v>
      </c>
      <c r="G15" s="2419">
        <v>48.997</v>
      </c>
      <c r="H15" s="2415"/>
      <c r="I15" s="2415"/>
      <c r="J15" s="2413"/>
    </row>
    <row r="16" spans="1:11" ht="16.5" hidden="1" customHeight="1" x14ac:dyDescent="0.25">
      <c r="A16" s="2417">
        <v>41579</v>
      </c>
      <c r="B16" s="2418">
        <v>30.365400000000001</v>
      </c>
      <c r="C16" s="2418">
        <v>41.359900000000003</v>
      </c>
      <c r="D16" s="2418">
        <v>49.6</v>
      </c>
      <c r="E16" s="2418">
        <v>30.513550000000002</v>
      </c>
      <c r="F16" s="2418">
        <v>41.245615000000001</v>
      </c>
      <c r="G16" s="2419">
        <v>49.231155000000008</v>
      </c>
      <c r="H16" s="2415"/>
      <c r="I16" s="2415"/>
      <c r="J16" s="2413"/>
    </row>
    <row r="17" spans="1:10" ht="16.5" hidden="1" customHeight="1" x14ac:dyDescent="0.25">
      <c r="A17" s="2417">
        <v>41609</v>
      </c>
      <c r="B17" s="2418">
        <v>30.261500000000002</v>
      </c>
      <c r="C17" s="2418">
        <v>41.633800000000001</v>
      </c>
      <c r="D17" s="2418">
        <v>49.841200000000001</v>
      </c>
      <c r="E17" s="2418">
        <v>30.280761904761896</v>
      </c>
      <c r="F17" s="2418">
        <v>41.475899999999996</v>
      </c>
      <c r="G17" s="2419">
        <v>49.642990476190462</v>
      </c>
      <c r="H17" s="2415"/>
      <c r="I17" s="2415"/>
      <c r="J17" s="2413"/>
    </row>
    <row r="18" spans="1:10" ht="16.5" hidden="1" customHeight="1" x14ac:dyDescent="0.25">
      <c r="A18" s="2417">
        <v>41640</v>
      </c>
      <c r="B18" s="2418">
        <v>30.334599999999998</v>
      </c>
      <c r="C18" s="2418">
        <v>41.370199999999997</v>
      </c>
      <c r="D18" s="2418">
        <v>50.411900000000003</v>
      </c>
      <c r="E18" s="2418">
        <v>30.334347368421057</v>
      </c>
      <c r="F18" s="2418">
        <v>41.345510526315792</v>
      </c>
      <c r="G18" s="2419">
        <v>50.067547368421039</v>
      </c>
      <c r="H18" s="2415"/>
      <c r="I18" s="2415"/>
      <c r="J18" s="2413"/>
    </row>
    <row r="19" spans="1:10" ht="16.5" hidden="1" customHeight="1" x14ac:dyDescent="0.25">
      <c r="A19" s="2417">
        <v>41671</v>
      </c>
      <c r="B19" s="2418">
        <v>30.182300000000001</v>
      </c>
      <c r="C19" s="2418">
        <v>41.464199999999998</v>
      </c>
      <c r="D19" s="2418">
        <v>50.6616</v>
      </c>
      <c r="E19" s="2418">
        <v>30.301788888888893</v>
      </c>
      <c r="F19" s="2418">
        <v>41.413055555555559</v>
      </c>
      <c r="G19" s="2419">
        <v>50.306766666666668</v>
      </c>
      <c r="H19" s="2415"/>
      <c r="I19" s="2415"/>
      <c r="J19" s="2413"/>
    </row>
    <row r="20" spans="1:10" ht="16.5" hidden="1" customHeight="1" x14ac:dyDescent="0.25">
      <c r="A20" s="2417">
        <v>41699</v>
      </c>
      <c r="B20" s="2418">
        <v>30.196400000000001</v>
      </c>
      <c r="C20" s="2418">
        <v>41.5411</v>
      </c>
      <c r="D20" s="2418">
        <v>50.4268</v>
      </c>
      <c r="E20" s="2418">
        <v>30.107694736842106</v>
      </c>
      <c r="F20" s="2418">
        <v>41.639631578947366</v>
      </c>
      <c r="G20" s="2419">
        <v>50.17263157894736</v>
      </c>
      <c r="H20" s="2415"/>
      <c r="I20" s="2415"/>
      <c r="J20" s="2413"/>
    </row>
    <row r="21" spans="1:10" ht="16.5" hidden="1" customHeight="1" x14ac:dyDescent="0.25">
      <c r="A21" s="2417">
        <v>41730</v>
      </c>
      <c r="B21" s="2418">
        <v>30.079899999999999</v>
      </c>
      <c r="C21" s="2418">
        <v>41.506999999999998</v>
      </c>
      <c r="D21" s="2418">
        <v>50.912799999999997</v>
      </c>
      <c r="E21" s="2418">
        <v>30.104427272727275</v>
      </c>
      <c r="F21" s="2418">
        <v>41.582795454545455</v>
      </c>
      <c r="G21" s="2419">
        <v>50.567418181818191</v>
      </c>
      <c r="H21" s="2415"/>
      <c r="I21" s="2415"/>
      <c r="J21" s="2413"/>
    </row>
    <row r="22" spans="1:10" ht="16.5" hidden="1" customHeight="1" x14ac:dyDescent="0.25">
      <c r="A22" s="2417">
        <v>41760</v>
      </c>
      <c r="B22" s="2418">
        <v>30.342099999999999</v>
      </c>
      <c r="C22" s="2418">
        <v>41.297800000000002</v>
      </c>
      <c r="D22" s="2418">
        <v>50.977800000000002</v>
      </c>
      <c r="E22" s="2418">
        <v>30.180161904761899</v>
      </c>
      <c r="F22" s="2418">
        <v>41.459180952380954</v>
      </c>
      <c r="G22" s="2419">
        <v>51.058476190476192</v>
      </c>
      <c r="H22" s="2415"/>
      <c r="I22" s="2415"/>
      <c r="J22" s="2413"/>
    </row>
    <row r="23" spans="1:10" ht="16.5" hidden="1" customHeight="1" x14ac:dyDescent="0.25">
      <c r="A23" s="2417">
        <v>41791</v>
      </c>
      <c r="B23" s="2418">
        <v>30.352499999999999</v>
      </c>
      <c r="C23" s="2418">
        <v>41.417000000000002</v>
      </c>
      <c r="D23" s="2418">
        <v>51.6494</v>
      </c>
      <c r="E23" s="2418">
        <v>30.390471428571427</v>
      </c>
      <c r="F23" s="2418">
        <v>41.325047619047623</v>
      </c>
      <c r="G23" s="2419">
        <v>51.443295238095246</v>
      </c>
      <c r="H23" s="2415"/>
      <c r="I23" s="2415"/>
      <c r="J23" s="2413"/>
    </row>
    <row r="24" spans="1:10" ht="16.5" hidden="1" customHeight="1" x14ac:dyDescent="0.25">
      <c r="A24" s="2417">
        <v>41821</v>
      </c>
      <c r="B24" s="2418">
        <v>30.631799999999998</v>
      </c>
      <c r="C24" s="2418">
        <v>40.9527</v>
      </c>
      <c r="D24" s="2418">
        <v>51.8</v>
      </c>
      <c r="E24" s="2418">
        <v>30.387900000000002</v>
      </c>
      <c r="F24" s="2418">
        <v>41.174877272727265</v>
      </c>
      <c r="G24" s="2419">
        <v>52.062963636363634</v>
      </c>
      <c r="H24" s="2415"/>
      <c r="I24" s="2415"/>
      <c r="J24" s="2413"/>
    </row>
    <row r="25" spans="1:10" ht="16.5" hidden="1" customHeight="1" x14ac:dyDescent="0.25">
      <c r="A25" s="2417">
        <v>41852</v>
      </c>
      <c r="B25" s="2418">
        <v>30.990300000000001</v>
      </c>
      <c r="C25" s="2418">
        <v>40.837899999999998</v>
      </c>
      <c r="D25" s="2418">
        <v>51.498899999999999</v>
      </c>
      <c r="E25" s="2418">
        <v>30.730385000000002</v>
      </c>
      <c r="F25" s="2418">
        <v>40.936310000000006</v>
      </c>
      <c r="G25" s="2419">
        <v>51.490829999999995</v>
      </c>
      <c r="H25" s="2415"/>
      <c r="I25" s="2415"/>
      <c r="J25" s="2413"/>
    </row>
    <row r="26" spans="1:10" ht="16.5" hidden="1" customHeight="1" x14ac:dyDescent="0.25">
      <c r="A26" s="2417">
        <v>41883</v>
      </c>
      <c r="B26" s="2418">
        <v>31.4359</v>
      </c>
      <c r="C26" s="2418">
        <v>39.856200000000001</v>
      </c>
      <c r="D26" s="2418">
        <v>51.328800000000001</v>
      </c>
      <c r="E26" s="2418">
        <v>31.273809090909094</v>
      </c>
      <c r="F26" s="2418">
        <v>40.420631818181818</v>
      </c>
      <c r="G26" s="2419">
        <v>51.156013636363632</v>
      </c>
      <c r="H26" s="2415"/>
      <c r="I26" s="2415"/>
      <c r="J26" s="2413"/>
    </row>
    <row r="27" spans="1:10" ht="16.5" hidden="1" customHeight="1" x14ac:dyDescent="0.25">
      <c r="A27" s="2417">
        <v>41913</v>
      </c>
      <c r="B27" s="2418">
        <v>31.444500000000001</v>
      </c>
      <c r="C27" s="2418">
        <v>39.494900000000001</v>
      </c>
      <c r="D27" s="2418">
        <v>50.3752</v>
      </c>
      <c r="E27" s="2418">
        <v>31.450813636363645</v>
      </c>
      <c r="F27" s="2418">
        <v>39.92524090909091</v>
      </c>
      <c r="G27" s="2419">
        <v>50.720499999999994</v>
      </c>
      <c r="H27" s="2415"/>
      <c r="I27" s="2415"/>
      <c r="J27" s="2413"/>
    </row>
    <row r="28" spans="1:10" ht="16.5" hidden="1" customHeight="1" x14ac:dyDescent="0.25">
      <c r="A28" s="2417">
        <v>41944</v>
      </c>
      <c r="B28" s="2418">
        <v>31.5869</v>
      </c>
      <c r="C28" s="2418">
        <v>39.469000000000001</v>
      </c>
      <c r="D28" s="2418">
        <v>49.673000000000002</v>
      </c>
      <c r="E28" s="2418">
        <v>31.606960000000004</v>
      </c>
      <c r="F28" s="2418">
        <v>39.470185000000001</v>
      </c>
      <c r="G28" s="2419">
        <v>50.003565000000002</v>
      </c>
      <c r="H28" s="2415"/>
      <c r="I28" s="2415"/>
      <c r="J28" s="2413"/>
    </row>
    <row r="29" spans="1:10" ht="16.5" hidden="1" customHeight="1" x14ac:dyDescent="0.25">
      <c r="A29" s="2417">
        <v>41974</v>
      </c>
      <c r="B29" s="2418">
        <v>31.883600000000001</v>
      </c>
      <c r="C29" s="2418">
        <v>38.831400000000002</v>
      </c>
      <c r="D29" s="2418">
        <v>49.82</v>
      </c>
      <c r="E29" s="2418">
        <v>31.681861904761906</v>
      </c>
      <c r="F29" s="2418">
        <v>39.086842857142855</v>
      </c>
      <c r="G29" s="2419">
        <v>49.587885714285711</v>
      </c>
      <c r="H29" s="2415"/>
      <c r="I29" s="2415"/>
      <c r="J29" s="2413"/>
    </row>
    <row r="30" spans="1:10" ht="16.5" hidden="1" customHeight="1" x14ac:dyDescent="0.25">
      <c r="A30" s="2417">
        <v>42005</v>
      </c>
      <c r="B30" s="2418">
        <v>32.769100000000002</v>
      </c>
      <c r="C30" s="2418">
        <v>37.204700000000003</v>
      </c>
      <c r="D30" s="2418">
        <v>49.795200000000001</v>
      </c>
      <c r="E30" s="2418">
        <v>32.44679</v>
      </c>
      <c r="F30" s="2418">
        <v>37.734644999999986</v>
      </c>
      <c r="G30" s="2419">
        <v>49.31915</v>
      </c>
      <c r="H30" s="2415"/>
      <c r="I30" s="2415"/>
      <c r="J30" s="2413"/>
    </row>
    <row r="31" spans="1:10" ht="16.5" hidden="1" customHeight="1" x14ac:dyDescent="0.25">
      <c r="A31" s="2417">
        <v>42036</v>
      </c>
      <c r="B31" s="2418">
        <v>33.496000000000002</v>
      </c>
      <c r="C31" s="2418">
        <v>37.521999999999998</v>
      </c>
      <c r="D31" s="2418">
        <v>51.804000000000002</v>
      </c>
      <c r="E31" s="2418">
        <v>33.163241176470585</v>
      </c>
      <c r="F31" s="2418">
        <v>37.696670588235293</v>
      </c>
      <c r="G31" s="2419">
        <v>50.946335294117652</v>
      </c>
      <c r="H31" s="2415"/>
      <c r="I31" s="2415"/>
      <c r="J31" s="2413"/>
    </row>
    <row r="32" spans="1:10" ht="16.5" hidden="1" customHeight="1" x14ac:dyDescent="0.25">
      <c r="A32" s="2417">
        <v>42064</v>
      </c>
      <c r="B32" s="2418">
        <v>36.533700000000003</v>
      </c>
      <c r="C32" s="2418">
        <v>39.396999999999998</v>
      </c>
      <c r="D32" s="2418">
        <v>54.261800000000001</v>
      </c>
      <c r="E32" s="2418">
        <v>35.711238095238095</v>
      </c>
      <c r="F32" s="2418">
        <v>38.783804761904761</v>
      </c>
      <c r="G32" s="2419">
        <v>53.618961904761917</v>
      </c>
      <c r="H32" s="2415"/>
      <c r="I32" s="2415"/>
      <c r="J32" s="2413"/>
    </row>
    <row r="33" spans="1:10" ht="16.5" hidden="1" customHeight="1" x14ac:dyDescent="0.25">
      <c r="A33" s="2417">
        <v>42095</v>
      </c>
      <c r="B33" s="2418">
        <v>35.067300000000003</v>
      </c>
      <c r="C33" s="2418">
        <v>39.120899999999999</v>
      </c>
      <c r="D33" s="2418">
        <v>55.087499999999999</v>
      </c>
      <c r="E33" s="2418">
        <v>36.152000000000001</v>
      </c>
      <c r="F33" s="2418">
        <v>39.0839</v>
      </c>
      <c r="G33" s="2419">
        <v>54.255818181818178</v>
      </c>
      <c r="H33" s="2415"/>
      <c r="I33" s="2415"/>
      <c r="J33" s="2413"/>
    </row>
    <row r="34" spans="1:10" ht="16.5" hidden="1" customHeight="1" x14ac:dyDescent="0.25">
      <c r="A34" s="2417">
        <v>42125</v>
      </c>
      <c r="B34" s="2418">
        <v>35.526299999999999</v>
      </c>
      <c r="C34" s="2418">
        <v>39.037300000000002</v>
      </c>
      <c r="D34" s="2418">
        <v>54.902900000000002</v>
      </c>
      <c r="E34" s="2418">
        <v>35.10493000000001</v>
      </c>
      <c r="F34" s="2418">
        <v>39.225574999999992</v>
      </c>
      <c r="G34" s="2419">
        <v>54.551184999999997</v>
      </c>
      <c r="H34" s="2415"/>
      <c r="I34" s="2415"/>
      <c r="J34" s="2413"/>
    </row>
    <row r="35" spans="1:10" ht="16.5" hidden="1" customHeight="1" x14ac:dyDescent="0.25">
      <c r="A35" s="2417">
        <v>42156</v>
      </c>
      <c r="B35" s="2418">
        <v>35.245600000000003</v>
      </c>
      <c r="C35" s="2418">
        <v>39.340800000000002</v>
      </c>
      <c r="D35" s="2418">
        <v>55.643099999999997</v>
      </c>
      <c r="E35" s="2418">
        <v>35.211413636363638</v>
      </c>
      <c r="F35" s="2418">
        <v>39.550413636363629</v>
      </c>
      <c r="G35" s="2419">
        <v>55.049790909090916</v>
      </c>
      <c r="H35" s="2415"/>
      <c r="I35" s="2415"/>
      <c r="J35" s="2413"/>
    </row>
    <row r="36" spans="1:10" ht="16.5" hidden="1" customHeight="1" x14ac:dyDescent="0.25">
      <c r="A36" s="2417">
        <v>42186</v>
      </c>
      <c r="B36" s="2418">
        <v>35.602400000000003</v>
      </c>
      <c r="C36" s="2418">
        <v>38.931100000000001</v>
      </c>
      <c r="D36" s="2418">
        <v>55.432600000000001</v>
      </c>
      <c r="E36" s="2418">
        <v>35.541395652173911</v>
      </c>
      <c r="F36" s="2418">
        <v>39.164904347826088</v>
      </c>
      <c r="G36" s="2419">
        <v>55.623243478260868</v>
      </c>
      <c r="H36" s="2415"/>
      <c r="I36" s="2415"/>
      <c r="J36" s="2413"/>
    </row>
    <row r="37" spans="1:10" ht="16.5" hidden="1" customHeight="1" x14ac:dyDescent="0.25">
      <c r="A37" s="2420">
        <v>42217</v>
      </c>
      <c r="B37" s="2418">
        <v>35.357999999999997</v>
      </c>
      <c r="C37" s="2418">
        <v>39.658099999999997</v>
      </c>
      <c r="D37" s="2418">
        <v>54.506999999999998</v>
      </c>
      <c r="E37" s="2418">
        <v>35.451128571428569</v>
      </c>
      <c r="F37" s="2418">
        <v>39.56780952380953</v>
      </c>
      <c r="G37" s="2419">
        <v>55.555642857142857</v>
      </c>
      <c r="H37" s="2415"/>
      <c r="I37" s="2415"/>
      <c r="J37" s="2413"/>
    </row>
    <row r="38" spans="1:10" ht="19.5" hidden="1" customHeight="1" x14ac:dyDescent="0.25">
      <c r="A38" s="2420">
        <v>42248</v>
      </c>
      <c r="B38" s="2418">
        <v>35.625900000000001</v>
      </c>
      <c r="C38" s="2418">
        <v>40.204599999999999</v>
      </c>
      <c r="D38" s="2418">
        <v>54.518000000000001</v>
      </c>
      <c r="E38" s="2418">
        <v>35.461142857142853</v>
      </c>
      <c r="F38" s="2418">
        <v>39.864480952380951</v>
      </c>
      <c r="G38" s="2419">
        <v>54.687228571428577</v>
      </c>
      <c r="H38" s="2415"/>
      <c r="I38" s="2415"/>
      <c r="J38" s="2413"/>
    </row>
    <row r="39" spans="1:10" ht="19.5" hidden="1" customHeight="1" x14ac:dyDescent="0.25">
      <c r="A39" s="2420">
        <v>42278</v>
      </c>
      <c r="B39" s="2418">
        <v>35.912100000000002</v>
      </c>
      <c r="C39" s="2418">
        <v>39.531799999999997</v>
      </c>
      <c r="D39" s="2418">
        <v>55.803100000000001</v>
      </c>
      <c r="E39" s="2418">
        <v>35.613545454545445</v>
      </c>
      <c r="F39" s="2418">
        <v>40.071904545454544</v>
      </c>
      <c r="G39" s="2419">
        <v>55.075572727272721</v>
      </c>
      <c r="H39" s="2415"/>
      <c r="I39" s="2415"/>
      <c r="J39" s="2413"/>
    </row>
    <row r="40" spans="1:10" ht="19.5" hidden="1" customHeight="1" x14ac:dyDescent="0.25">
      <c r="A40" s="2420">
        <v>42309</v>
      </c>
      <c r="B40" s="2418">
        <v>36.3431</v>
      </c>
      <c r="C40" s="2418">
        <v>38.615200000000002</v>
      </c>
      <c r="D40" s="2418">
        <v>55.118699999999997</v>
      </c>
      <c r="E40" s="2418">
        <v>36.209136842105274</v>
      </c>
      <c r="F40" s="2418">
        <v>38.965699999999998</v>
      </c>
      <c r="G40" s="2419">
        <v>55.402447368421058</v>
      </c>
      <c r="H40" s="2415"/>
      <c r="I40" s="2415"/>
      <c r="J40" s="2413"/>
    </row>
    <row r="41" spans="1:10" ht="19.5" hidden="1" customHeight="1" x14ac:dyDescent="0.25">
      <c r="A41" s="2420">
        <v>42339</v>
      </c>
      <c r="B41" s="2418">
        <v>36.090899999999998</v>
      </c>
      <c r="C41" s="2418">
        <v>39.706899999999997</v>
      </c>
      <c r="D41" s="2418">
        <v>54.100499999999997</v>
      </c>
      <c r="E41" s="2418">
        <v>36.171272727272729</v>
      </c>
      <c r="F41" s="2418">
        <v>39.432181818181817</v>
      </c>
      <c r="G41" s="2419">
        <v>54.526572727272722</v>
      </c>
      <c r="H41" s="2415"/>
      <c r="I41" s="2415"/>
      <c r="J41" s="2413"/>
    </row>
    <row r="42" spans="1:10" ht="19.5" hidden="1" customHeight="1" x14ac:dyDescent="0.25">
      <c r="A42" s="2420">
        <v>42370</v>
      </c>
      <c r="B42" s="2418">
        <v>36.0886</v>
      </c>
      <c r="C42" s="2418">
        <v>39.447200000000002</v>
      </c>
      <c r="D42" s="2418">
        <v>52.2577</v>
      </c>
      <c r="E42" s="2418">
        <v>36.175170000000008</v>
      </c>
      <c r="F42" s="2418">
        <v>39.370570000000001</v>
      </c>
      <c r="G42" s="2419">
        <v>52.425730000000001</v>
      </c>
      <c r="H42" s="2415"/>
      <c r="I42" s="2415"/>
      <c r="J42" s="2413"/>
    </row>
    <row r="43" spans="1:10" ht="19.5" hidden="1" customHeight="1" x14ac:dyDescent="0.25">
      <c r="A43" s="2420">
        <v>42401</v>
      </c>
      <c r="B43" s="2418">
        <v>35.965800000000002</v>
      </c>
      <c r="C43" s="2418">
        <v>39.363300000000002</v>
      </c>
      <c r="D43" s="2418">
        <v>50.029600000000002</v>
      </c>
      <c r="E43" s="2418">
        <v>35.814689473684197</v>
      </c>
      <c r="F43" s="2418">
        <v>39.801199999999994</v>
      </c>
      <c r="G43" s="2419">
        <v>51.539510526315794</v>
      </c>
      <c r="H43" s="2415"/>
      <c r="I43" s="2415"/>
      <c r="J43" s="2413"/>
    </row>
    <row r="44" spans="1:10" ht="19.5" hidden="1" customHeight="1" x14ac:dyDescent="0.25">
      <c r="A44" s="2420">
        <v>42430</v>
      </c>
      <c r="B44" s="2418">
        <v>35.294499999999999</v>
      </c>
      <c r="C44" s="2418">
        <v>40.366399999999999</v>
      </c>
      <c r="D44" s="2418">
        <v>50.775799999999997</v>
      </c>
      <c r="E44" s="2418">
        <v>35.691613636363634</v>
      </c>
      <c r="F44" s="2418">
        <v>39.740290909090909</v>
      </c>
      <c r="G44" s="2419">
        <v>51.059077272727272</v>
      </c>
      <c r="H44" s="2415"/>
      <c r="I44" s="2415"/>
      <c r="J44" s="2413"/>
    </row>
    <row r="45" spans="1:10" ht="19.5" hidden="1" customHeight="1" x14ac:dyDescent="0.25">
      <c r="A45" s="2420">
        <v>42461</v>
      </c>
      <c r="B45" s="2418">
        <v>35.105600000000003</v>
      </c>
      <c r="C45" s="2418">
        <v>39.954999999999998</v>
      </c>
      <c r="D45" s="2418">
        <v>52.022500000000001</v>
      </c>
      <c r="E45" s="2418">
        <v>35.208295</v>
      </c>
      <c r="F45" s="2418">
        <v>40.0227</v>
      </c>
      <c r="G45" s="2419">
        <v>50.73481000000001</v>
      </c>
      <c r="H45" s="2415"/>
      <c r="I45" s="2415"/>
      <c r="J45" s="2413"/>
    </row>
    <row r="46" spans="1:10" ht="19.5" hidden="1" customHeight="1" x14ac:dyDescent="0.25">
      <c r="A46" s="2420">
        <v>42491</v>
      </c>
      <c r="B46" s="2418">
        <v>35.6126</v>
      </c>
      <c r="C46" s="2418">
        <v>39.799799999999998</v>
      </c>
      <c r="D46" s="2418">
        <v>52.490400000000001</v>
      </c>
      <c r="E46" s="2418">
        <v>35.301159090909088</v>
      </c>
      <c r="F46" s="2418">
        <v>39.967968181818186</v>
      </c>
      <c r="G46" s="2419">
        <v>51.646972727272718</v>
      </c>
      <c r="H46" s="2415"/>
      <c r="I46" s="2415"/>
      <c r="J46" s="2413"/>
    </row>
    <row r="47" spans="1:10" ht="19.5" hidden="1" customHeight="1" x14ac:dyDescent="0.25">
      <c r="A47" s="2420">
        <v>42522</v>
      </c>
      <c r="B47" s="2418">
        <v>35.735599999999998</v>
      </c>
      <c r="C47" s="2418">
        <v>39.7483</v>
      </c>
      <c r="D47" s="2418">
        <v>48.383800000000001</v>
      </c>
      <c r="E47" s="2418">
        <v>35.544613636363636</v>
      </c>
      <c r="F47" s="2418">
        <v>39.980518181818177</v>
      </c>
      <c r="G47" s="2419">
        <v>50.91941818181818</v>
      </c>
      <c r="H47" s="2415"/>
      <c r="I47" s="2415"/>
      <c r="J47" s="2413"/>
    </row>
    <row r="48" spans="1:10" ht="19.5" hidden="1" customHeight="1" x14ac:dyDescent="0.25">
      <c r="A48" s="2420">
        <v>42552</v>
      </c>
      <c r="B48" s="2418">
        <v>35.533900000000003</v>
      </c>
      <c r="C48" s="2418">
        <v>39.572899999999997</v>
      </c>
      <c r="D48" s="2418">
        <v>47.316200000000002</v>
      </c>
      <c r="E48" s="2418">
        <v>35.600175</v>
      </c>
      <c r="F48" s="2418">
        <v>39.511890000000001</v>
      </c>
      <c r="G48" s="2419">
        <v>47.374229999999997</v>
      </c>
      <c r="H48" s="2415"/>
      <c r="I48" s="2415"/>
      <c r="J48" s="2413"/>
    </row>
    <row r="49" spans="1:10" ht="19.5" hidden="1" customHeight="1" x14ac:dyDescent="0.25">
      <c r="A49" s="2420">
        <v>42583</v>
      </c>
      <c r="B49" s="2418">
        <v>35.378300000000003</v>
      </c>
      <c r="C49" s="2418">
        <v>39.672499999999999</v>
      </c>
      <c r="D49" s="2418">
        <v>47.089700000000001</v>
      </c>
      <c r="E49" s="2418">
        <v>35.355586363636363</v>
      </c>
      <c r="F49" s="2418">
        <v>39.750722727272723</v>
      </c>
      <c r="G49" s="2419">
        <v>46.890404545454551</v>
      </c>
      <c r="H49" s="2415"/>
      <c r="I49" s="2415"/>
      <c r="J49" s="2413"/>
    </row>
    <row r="50" spans="1:10" ht="19.5" hidden="1" customHeight="1" x14ac:dyDescent="0.25">
      <c r="A50" s="2420">
        <v>42614</v>
      </c>
      <c r="B50" s="2418">
        <v>35.619999999999997</v>
      </c>
      <c r="C50" s="2418">
        <v>39.894300000000001</v>
      </c>
      <c r="D50" s="2418">
        <v>46.030200000000001</v>
      </c>
      <c r="E50" s="2418">
        <v>35.46364761904762</v>
      </c>
      <c r="F50" s="2418">
        <v>39.870876190476189</v>
      </c>
      <c r="G50" s="2419">
        <v>47.098304761904764</v>
      </c>
      <c r="H50" s="2415"/>
      <c r="I50" s="2415"/>
      <c r="J50" s="2413"/>
    </row>
    <row r="51" spans="1:10" ht="19.5" hidden="1" customHeight="1" x14ac:dyDescent="0.25">
      <c r="A51" s="2420">
        <v>42644</v>
      </c>
      <c r="B51" s="2418">
        <v>35.961799999999997</v>
      </c>
      <c r="C51" s="2418">
        <v>39.6158</v>
      </c>
      <c r="D51" s="2418">
        <v>44.244999999999997</v>
      </c>
      <c r="E51" s="2418">
        <v>35.738699999999994</v>
      </c>
      <c r="F51" s="2418">
        <v>39.559261904761904</v>
      </c>
      <c r="G51" s="2419">
        <v>44.515657142857137</v>
      </c>
      <c r="H51" s="2415"/>
      <c r="I51" s="2415"/>
      <c r="J51" s="2413"/>
    </row>
    <row r="52" spans="1:10" ht="19.5" hidden="1" customHeight="1" x14ac:dyDescent="0.25">
      <c r="A52" s="2420">
        <v>42675</v>
      </c>
      <c r="B52" s="2418">
        <v>36.109200000000001</v>
      </c>
      <c r="C52" s="2418">
        <v>38.628399999999999</v>
      </c>
      <c r="D52" s="2418">
        <v>45.381</v>
      </c>
      <c r="E52" s="2418">
        <v>35.940314285714287</v>
      </c>
      <c r="F52" s="2418">
        <v>38.950295238095229</v>
      </c>
      <c r="G52" s="2419">
        <v>45.143271428571417</v>
      </c>
      <c r="H52" s="2415"/>
      <c r="I52" s="2415"/>
      <c r="J52" s="2413"/>
    </row>
    <row r="53" spans="1:10" ht="19.5" hidden="1" customHeight="1" x14ac:dyDescent="0.25">
      <c r="A53" s="2420">
        <v>42705</v>
      </c>
      <c r="B53" s="2418">
        <v>36.107799999999997</v>
      </c>
      <c r="C53" s="2418">
        <v>38.221200000000003</v>
      </c>
      <c r="D53" s="2418">
        <v>44.578099999999999</v>
      </c>
      <c r="E53" s="2418">
        <v>36.077445454545447</v>
      </c>
      <c r="F53" s="2418">
        <v>38.207472727272723</v>
      </c>
      <c r="G53" s="2419">
        <v>45.352440909090916</v>
      </c>
      <c r="H53" s="2415"/>
      <c r="I53" s="2415"/>
      <c r="J53" s="2413"/>
    </row>
    <row r="54" spans="1:10" ht="19.5" hidden="1" customHeight="1" x14ac:dyDescent="0.25">
      <c r="A54" s="2420">
        <v>42736</v>
      </c>
      <c r="B54" s="2418">
        <v>35.847999999999999</v>
      </c>
      <c r="C54" s="2418">
        <v>38.584499999999998</v>
      </c>
      <c r="D54" s="2418">
        <v>45.059100000000001</v>
      </c>
      <c r="E54" s="2418">
        <v>35.951009523809525</v>
      </c>
      <c r="F54" s="2418">
        <v>38.386071428571427</v>
      </c>
      <c r="G54" s="2419">
        <v>44.697000000000003</v>
      </c>
      <c r="H54" s="2415"/>
      <c r="I54" s="2415"/>
      <c r="J54" s="2413"/>
    </row>
    <row r="55" spans="1:10" ht="19.5" hidden="1" customHeight="1" x14ac:dyDescent="0.25">
      <c r="A55" s="2420">
        <v>42767</v>
      </c>
      <c r="B55" s="2418">
        <v>35.723500000000001</v>
      </c>
      <c r="C55" s="2418">
        <v>38.063200000000002</v>
      </c>
      <c r="D55" s="2418">
        <v>45.108800000000002</v>
      </c>
      <c r="E55" s="2418">
        <v>35.649535294117641</v>
      </c>
      <c r="F55" s="2418">
        <v>38.081417647058821</v>
      </c>
      <c r="G55" s="2419">
        <v>45.055194117647055</v>
      </c>
      <c r="H55" s="2415"/>
      <c r="I55" s="2415"/>
      <c r="J55" s="2413"/>
    </row>
    <row r="56" spans="1:10" ht="19.5" hidden="1" customHeight="1" x14ac:dyDescent="0.25">
      <c r="A56" s="2420">
        <v>42795</v>
      </c>
      <c r="B56" s="2418">
        <v>35.409799999999997</v>
      </c>
      <c r="C56" s="2418">
        <v>37.874099999999999</v>
      </c>
      <c r="D56" s="2418">
        <v>44.634500000000003</v>
      </c>
      <c r="E56" s="2418">
        <v>35.518218181818185</v>
      </c>
      <c r="F56" s="2418">
        <v>38.082045454545458</v>
      </c>
      <c r="G56" s="2419">
        <v>44.283445454545465</v>
      </c>
      <c r="H56" s="2415"/>
      <c r="I56" s="2415"/>
      <c r="J56" s="2413"/>
    </row>
    <row r="57" spans="1:10" ht="19.5" hidden="1" customHeight="1" x14ac:dyDescent="0.25">
      <c r="A57" s="2420">
        <v>42826</v>
      </c>
      <c r="B57" s="2418">
        <v>34.976799999999997</v>
      </c>
      <c r="C57" s="2418">
        <v>38.186100000000003</v>
      </c>
      <c r="D57" s="2418">
        <v>45.686300000000003</v>
      </c>
      <c r="E57" s="2418">
        <v>35.341865280975846</v>
      </c>
      <c r="F57" s="2418">
        <v>38.046381642788418</v>
      </c>
      <c r="G57" s="2419">
        <v>45.018340000000009</v>
      </c>
      <c r="H57" s="2415"/>
      <c r="I57" s="2415"/>
      <c r="J57" s="2413"/>
    </row>
    <row r="58" spans="1:10" ht="19.5" hidden="1" customHeight="1" x14ac:dyDescent="0.25">
      <c r="A58" s="2420">
        <v>42856</v>
      </c>
      <c r="B58" s="2418">
        <v>34.851870162663502</v>
      </c>
      <c r="C58" s="2418">
        <v>39.128784057020397</v>
      </c>
      <c r="D58" s="2418">
        <v>45.064499682939598</v>
      </c>
      <c r="E58" s="2418">
        <v>34.890059881176406</v>
      </c>
      <c r="F58" s="2418">
        <v>38.68710100759305</v>
      </c>
      <c r="G58" s="2419">
        <v>45.435134914290302</v>
      </c>
      <c r="H58" s="2415"/>
      <c r="I58" s="2415"/>
      <c r="J58" s="2413"/>
    </row>
    <row r="59" spans="1:10" ht="19.5" hidden="1" customHeight="1" x14ac:dyDescent="0.25">
      <c r="A59" s="2420">
        <v>42887</v>
      </c>
      <c r="B59" s="2418">
        <v>34.5229</v>
      </c>
      <c r="C59" s="2418">
        <v>39.524099999999997</v>
      </c>
      <c r="D59" s="2418">
        <v>44.7577</v>
      </c>
      <c r="E59" s="2418">
        <v>34.800409999999999</v>
      </c>
      <c r="F59" s="2418">
        <v>39.140869999999993</v>
      </c>
      <c r="G59" s="2419">
        <v>44.82938</v>
      </c>
      <c r="H59" s="2415"/>
      <c r="I59" s="2415"/>
      <c r="J59" s="2413"/>
    </row>
    <row r="60" spans="1:10" ht="19.5" hidden="1" customHeight="1" x14ac:dyDescent="0.25">
      <c r="A60" s="2420">
        <v>42917</v>
      </c>
      <c r="B60" s="2418">
        <v>33.548733264759299</v>
      </c>
      <c r="C60" s="2418">
        <v>39.3849534206581</v>
      </c>
      <c r="D60" s="2418">
        <v>45.033999999999999</v>
      </c>
      <c r="E60" s="2418">
        <v>34.180549203083785</v>
      </c>
      <c r="F60" s="2418">
        <v>39.487864448602764</v>
      </c>
      <c r="G60" s="2419">
        <v>44.922485714285699</v>
      </c>
      <c r="H60" s="2415"/>
      <c r="I60" s="2415"/>
      <c r="J60" s="2413"/>
    </row>
    <row r="61" spans="1:10" ht="19.5" hidden="1" customHeight="1" x14ac:dyDescent="0.25">
      <c r="A61" s="2420">
        <v>42948</v>
      </c>
      <c r="B61" s="2418">
        <v>32.787300000000002</v>
      </c>
      <c r="C61" s="2418">
        <v>39.066499999999998</v>
      </c>
      <c r="D61" s="2418">
        <v>42.859299999999998</v>
      </c>
      <c r="E61" s="2418">
        <v>33.180421739130431</v>
      </c>
      <c r="F61" s="2418">
        <v>39.31388260869565</v>
      </c>
      <c r="G61" s="2419">
        <v>43.486995652173917</v>
      </c>
      <c r="H61" s="2415"/>
      <c r="I61" s="2415"/>
      <c r="J61" s="2413"/>
    </row>
    <row r="62" spans="1:10" ht="19.5" hidden="1" customHeight="1" x14ac:dyDescent="0.25">
      <c r="A62" s="2420">
        <v>42979</v>
      </c>
      <c r="B62" s="2418">
        <v>34.026400000000002</v>
      </c>
      <c r="C62" s="2418">
        <v>40.460700000000003</v>
      </c>
      <c r="D62" s="2418">
        <v>45.773200000000003</v>
      </c>
      <c r="E62" s="2418">
        <v>33.407761904761912</v>
      </c>
      <c r="F62" s="2418">
        <v>39.949085714285715</v>
      </c>
      <c r="G62" s="2419">
        <v>44.671857142857142</v>
      </c>
      <c r="H62" s="2415"/>
      <c r="I62" s="2415"/>
      <c r="J62" s="2413"/>
    </row>
    <row r="63" spans="1:10" ht="19.5" hidden="1" customHeight="1" x14ac:dyDescent="0.25">
      <c r="A63" s="2420">
        <v>43009</v>
      </c>
      <c r="B63" s="2418">
        <v>34.401228180156799</v>
      </c>
      <c r="C63" s="2418">
        <v>40.082501301682697</v>
      </c>
      <c r="D63" s="2418">
        <v>45.769854284319898</v>
      </c>
      <c r="E63" s="2418">
        <v>34.104034675245558</v>
      </c>
      <c r="F63" s="2418">
        <v>40.199590538175357</v>
      </c>
      <c r="G63" s="2419">
        <v>45.33927401353904</v>
      </c>
      <c r="H63" s="2415"/>
      <c r="I63" s="2415"/>
      <c r="J63" s="2413"/>
    </row>
    <row r="64" spans="1:10" ht="19.5" hidden="1" customHeight="1" x14ac:dyDescent="0.25">
      <c r="A64" s="2420">
        <v>43040</v>
      </c>
      <c r="B64" s="2418">
        <v>33.734579598892601</v>
      </c>
      <c r="C64" s="2418">
        <v>40.039291988708797</v>
      </c>
      <c r="D64" s="2418">
        <v>45.722010797968302</v>
      </c>
      <c r="E64" s="2418">
        <v>34.106928979944634</v>
      </c>
      <c r="F64" s="2418">
        <v>40.117529599435436</v>
      </c>
      <c r="G64" s="2419">
        <v>45.421455539898425</v>
      </c>
      <c r="H64" s="2415"/>
      <c r="I64" s="2415"/>
      <c r="J64" s="2413"/>
    </row>
    <row r="65" spans="1:11" ht="19.5" hidden="1" customHeight="1" x14ac:dyDescent="0.25">
      <c r="A65" s="2420">
        <v>43070</v>
      </c>
      <c r="B65" s="2418">
        <v>33.5379</v>
      </c>
      <c r="C65" s="2418">
        <v>40.214599999999997</v>
      </c>
      <c r="D65" s="2418">
        <v>45.468400000000003</v>
      </c>
      <c r="E65" s="2418">
        <v>33.828320953241445</v>
      </c>
      <c r="F65" s="2418">
        <v>40.168991248647288</v>
      </c>
      <c r="G65" s="2419">
        <v>45.735172700872603</v>
      </c>
      <c r="H65" s="2415"/>
      <c r="I65" s="2415"/>
      <c r="J65" s="2413"/>
    </row>
    <row r="66" spans="1:11" ht="19.5" hidden="1" customHeight="1" x14ac:dyDescent="0.25">
      <c r="A66" s="2420">
        <v>43101</v>
      </c>
      <c r="B66" s="2418">
        <v>32.480818210228101</v>
      </c>
      <c r="C66" s="2418">
        <v>40.2809088373061</v>
      </c>
      <c r="D66" s="2418">
        <v>45.661305489043102</v>
      </c>
      <c r="E66" s="2418">
        <v>33.055817936079869</v>
      </c>
      <c r="F66" s="2418">
        <v>40.415731023658232</v>
      </c>
      <c r="G66" s="2419">
        <v>45.948293928183126</v>
      </c>
      <c r="H66" s="2415"/>
      <c r="I66" s="2415"/>
      <c r="J66" s="2413"/>
    </row>
    <row r="67" spans="1:11" ht="19.5" hidden="1" customHeight="1" x14ac:dyDescent="0.25">
      <c r="A67" s="2420">
        <v>43132</v>
      </c>
      <c r="B67" s="2418">
        <v>32.994788624026803</v>
      </c>
      <c r="C67" s="2418">
        <v>40.7561492827639</v>
      </c>
      <c r="D67" s="2418">
        <v>46.605897356788397</v>
      </c>
      <c r="E67" s="2418">
        <v>32.704925817044156</v>
      </c>
      <c r="F67" s="2418">
        <v>40.513011621783527</v>
      </c>
      <c r="G67" s="2419">
        <v>46.058259502874144</v>
      </c>
      <c r="H67" s="2415"/>
      <c r="I67" s="2415"/>
      <c r="J67" s="2413"/>
    </row>
    <row r="68" spans="1:11" ht="19.5" hidden="1" customHeight="1" x14ac:dyDescent="0.25">
      <c r="A68" s="2420">
        <v>43160</v>
      </c>
      <c r="B68" s="2418">
        <v>33.572660423001501</v>
      </c>
      <c r="C68" s="2418">
        <v>41.527312232172299</v>
      </c>
      <c r="D68" s="2418">
        <v>47.358333333333299</v>
      </c>
      <c r="E68" s="2418">
        <v>33.15001240109531</v>
      </c>
      <c r="F68" s="2418">
        <v>40.996229153912978</v>
      </c>
      <c r="G68" s="2419">
        <v>46.707406349206344</v>
      </c>
      <c r="H68" s="2415"/>
      <c r="I68" s="2415"/>
      <c r="J68" s="2413"/>
    </row>
    <row r="69" spans="1:11" ht="19.5" hidden="1" customHeight="1" x14ac:dyDescent="0.25">
      <c r="A69" s="2420">
        <v>43191</v>
      </c>
      <c r="B69" s="2418">
        <v>34.348300000000002</v>
      </c>
      <c r="C69" s="2418">
        <v>41.373199999999997</v>
      </c>
      <c r="D69" s="2418">
        <v>47.132399999999997</v>
      </c>
      <c r="E69" s="2418">
        <v>33.836635857442268</v>
      </c>
      <c r="F69" s="2418">
        <v>41.620513443475453</v>
      </c>
      <c r="G69" s="2419">
        <v>47.856737634709802</v>
      </c>
      <c r="H69" s="2415"/>
      <c r="I69" s="2415"/>
      <c r="J69" s="2413"/>
    </row>
    <row r="70" spans="1:11" ht="19.5" hidden="1" customHeight="1" x14ac:dyDescent="0.25">
      <c r="A70" s="2420">
        <v>43221</v>
      </c>
      <c r="B70" s="2418">
        <v>34.345210000000002</v>
      </c>
      <c r="C70" s="2418">
        <v>40.440089999999998</v>
      </c>
      <c r="D70" s="2418">
        <v>46.268230000000003</v>
      </c>
      <c r="E70" s="2418">
        <v>34.573513267664048</v>
      </c>
      <c r="F70" s="2418">
        <v>40.915333789334746</v>
      </c>
      <c r="G70" s="2419">
        <v>46.906047055101276</v>
      </c>
      <c r="H70" s="2415"/>
      <c r="I70" s="2415"/>
      <c r="J70" s="2413"/>
    </row>
    <row r="71" spans="1:11" ht="1.5" hidden="1" customHeight="1" x14ac:dyDescent="0.25">
      <c r="A71" s="2420">
        <v>43252</v>
      </c>
      <c r="B71" s="2418">
        <v>34.622803076115098</v>
      </c>
      <c r="C71" s="2418">
        <v>40.556923716048203</v>
      </c>
      <c r="D71" s="2418">
        <v>45.669653365674797</v>
      </c>
      <c r="E71" s="2418">
        <v>34.532389646596961</v>
      </c>
      <c r="F71" s="2418">
        <v>40.458717016002893</v>
      </c>
      <c r="G71" s="2419">
        <v>46.103840695727591</v>
      </c>
      <c r="H71" s="2415"/>
      <c r="I71" s="2415"/>
      <c r="J71" s="2413"/>
    </row>
    <row r="72" spans="1:11" ht="19.5" hidden="1" customHeight="1" x14ac:dyDescent="0.25">
      <c r="A72" s="2421">
        <v>43282</v>
      </c>
      <c r="B72" s="2418">
        <v>34.212637049245103</v>
      </c>
      <c r="C72" s="2418">
        <v>40.139166161748498</v>
      </c>
      <c r="D72" s="2418">
        <v>44.811594018839102</v>
      </c>
      <c r="E72" s="2418">
        <v>34.336399252312212</v>
      </c>
      <c r="F72" s="2418">
        <v>40.237238920168437</v>
      </c>
      <c r="G72" s="2419">
        <v>45.543328217988524</v>
      </c>
      <c r="H72" s="2415"/>
      <c r="I72" s="2415"/>
      <c r="J72" s="2413"/>
    </row>
    <row r="73" spans="1:11" ht="19.5" hidden="1" customHeight="1" x14ac:dyDescent="0.25">
      <c r="A73" s="2421">
        <v>43313</v>
      </c>
      <c r="B73" s="2418">
        <v>34.280999999999999</v>
      </c>
      <c r="C73" s="2418">
        <v>40.188000000000002</v>
      </c>
      <c r="D73" s="2418">
        <v>45.093000000000004</v>
      </c>
      <c r="E73" s="2418">
        <v>34.412999999999997</v>
      </c>
      <c r="F73" s="2418">
        <v>39.881</v>
      </c>
      <c r="G73" s="2419">
        <v>44.606000000000002</v>
      </c>
      <c r="H73" s="2415"/>
      <c r="I73" s="2415"/>
      <c r="J73" s="2413"/>
    </row>
    <row r="74" spans="1:11" ht="19.5" hidden="1" customHeight="1" x14ac:dyDescent="0.25">
      <c r="A74" s="2421">
        <v>43344</v>
      </c>
      <c r="B74" s="2418">
        <v>34.443729233604301</v>
      </c>
      <c r="C74" s="2418">
        <v>40.012458502721202</v>
      </c>
      <c r="D74" s="2418">
        <v>44.893739873001998</v>
      </c>
      <c r="E74" s="2418">
        <v>34.363713944726008</v>
      </c>
      <c r="F74" s="2418">
        <v>40.111693106209074</v>
      </c>
      <c r="G74" s="2419">
        <v>45.04532767688513</v>
      </c>
      <c r="H74" s="2415"/>
      <c r="I74" s="2415"/>
      <c r="J74" s="2413"/>
    </row>
    <row r="75" spans="1:11" ht="19.5" hidden="1" customHeight="1" x14ac:dyDescent="0.25">
      <c r="A75" s="2421">
        <v>43374</v>
      </c>
      <c r="B75" s="2418">
        <v>34.583799999999997</v>
      </c>
      <c r="C75" s="2418">
        <v>39.361699999999999</v>
      </c>
      <c r="D75" s="2418">
        <v>44.2378</v>
      </c>
      <c r="E75" s="2418">
        <v>34.523596756250789</v>
      </c>
      <c r="F75" s="2418">
        <v>39.723202982616449</v>
      </c>
      <c r="G75" s="2419">
        <v>45.170135989620547</v>
      </c>
      <c r="H75" s="2415"/>
      <c r="I75" s="2415"/>
      <c r="J75" s="2413"/>
    </row>
    <row r="76" spans="1:11" ht="19.5" hidden="1" customHeight="1" x14ac:dyDescent="0.25">
      <c r="A76" s="2421">
        <v>43405</v>
      </c>
      <c r="B76" s="2418">
        <v>34.4111894121868</v>
      </c>
      <c r="C76" s="2418">
        <v>39.295071058899097</v>
      </c>
      <c r="D76" s="2418">
        <v>44.240662015904299</v>
      </c>
      <c r="E76" s="2418">
        <v>34.512826628970885</v>
      </c>
      <c r="F76" s="2418">
        <v>39.26323147100171</v>
      </c>
      <c r="G76" s="2419">
        <v>44.828456405771696</v>
      </c>
      <c r="H76" s="2415"/>
      <c r="I76" s="2415"/>
      <c r="J76" s="2413"/>
      <c r="K76" s="2422"/>
    </row>
    <row r="77" spans="1:11" ht="19.5" hidden="1" customHeight="1" x14ac:dyDescent="0.25">
      <c r="A77" s="2421">
        <v>43435</v>
      </c>
      <c r="B77" s="2418">
        <v>34.405319368256798</v>
      </c>
      <c r="C77" s="2418">
        <v>39.335050470011502</v>
      </c>
      <c r="D77" s="2418">
        <v>43.989942956926697</v>
      </c>
      <c r="E77" s="2418">
        <v>34.368018452963014</v>
      </c>
      <c r="F77" s="2418">
        <v>39.20355264472532</v>
      </c>
      <c r="G77" s="2419">
        <v>43.755565078908106</v>
      </c>
      <c r="H77" s="2415"/>
      <c r="I77" s="2415"/>
      <c r="J77" s="2413"/>
    </row>
    <row r="78" spans="1:11" ht="19.5" hidden="1" customHeight="1" x14ac:dyDescent="0.25">
      <c r="A78" s="2421">
        <v>43466</v>
      </c>
      <c r="B78" s="2418">
        <v>33.991093358141498</v>
      </c>
      <c r="C78" s="2418">
        <v>39.323886949481</v>
      </c>
      <c r="D78" s="2418">
        <v>45.041925566952997</v>
      </c>
      <c r="E78" s="2418">
        <v>34.23729136617164</v>
      </c>
      <c r="F78" s="2418">
        <v>39.197501841982486</v>
      </c>
      <c r="G78" s="2419">
        <v>44.399151819022727</v>
      </c>
      <c r="H78" s="2415"/>
      <c r="I78" s="2415"/>
      <c r="J78" s="2413"/>
    </row>
    <row r="79" spans="1:11" ht="19.5" hidden="1" customHeight="1" x14ac:dyDescent="0.25">
      <c r="A79" s="2421">
        <v>43497</v>
      </c>
      <c r="B79" s="2418">
        <v>34.149700000000003</v>
      </c>
      <c r="C79" s="2418">
        <v>39.033099999999997</v>
      </c>
      <c r="D79" s="2418">
        <v>45.859099999999998</v>
      </c>
      <c r="E79" s="2418">
        <v>34.229295268628817</v>
      </c>
      <c r="F79" s="2418">
        <v>38.929378848006387</v>
      </c>
      <c r="G79" s="2419">
        <v>44.79150339613107</v>
      </c>
      <c r="H79" s="2415"/>
      <c r="I79" s="2415"/>
      <c r="J79" s="2413"/>
    </row>
    <row r="80" spans="1:11" ht="19.5" hidden="1" customHeight="1" x14ac:dyDescent="0.25">
      <c r="A80" s="2421">
        <v>43525</v>
      </c>
      <c r="B80" s="2418">
        <v>34.9</v>
      </c>
      <c r="C80" s="2418">
        <v>39.131700000000002</v>
      </c>
      <c r="D80" s="2418">
        <v>45.6539</v>
      </c>
      <c r="E80" s="2418">
        <v>34.639700610972319</v>
      </c>
      <c r="F80" s="2418">
        <v>39.212850891690266</v>
      </c>
      <c r="G80" s="2419">
        <v>45.881945824758027</v>
      </c>
      <c r="H80" s="2415"/>
      <c r="I80" s="2415"/>
      <c r="J80" s="2413"/>
    </row>
    <row r="81" spans="1:10" ht="19.5" hidden="1" customHeight="1" x14ac:dyDescent="0.25">
      <c r="A81" s="2421">
        <v>43556</v>
      </c>
      <c r="B81" s="2418">
        <v>34.965494822417497</v>
      </c>
      <c r="C81" s="2418">
        <v>39.264092657240198</v>
      </c>
      <c r="D81" s="2418">
        <v>45.745815807861497</v>
      </c>
      <c r="E81" s="2418">
        <v>34.864640851315365</v>
      </c>
      <c r="F81" s="2418">
        <v>39.187343978144767</v>
      </c>
      <c r="G81" s="2419">
        <v>45.720761925753031</v>
      </c>
      <c r="H81" s="2415"/>
      <c r="I81" s="2415"/>
      <c r="J81" s="2413"/>
    </row>
    <row r="82" spans="1:10" ht="19.5" hidden="1" customHeight="1" x14ac:dyDescent="0.25">
      <c r="A82" s="2421">
        <v>43586</v>
      </c>
      <c r="B82" s="2418">
        <v>35.584048625981303</v>
      </c>
      <c r="C82" s="2418">
        <v>39.693778449582403</v>
      </c>
      <c r="D82" s="2418">
        <v>45.059566248426201</v>
      </c>
      <c r="E82" s="2418">
        <v>35.19</v>
      </c>
      <c r="F82" s="2418">
        <v>39.449215675303357</v>
      </c>
      <c r="G82" s="2419">
        <v>45.403155239354653</v>
      </c>
      <c r="H82" s="2415"/>
      <c r="I82" s="2415"/>
      <c r="J82" s="2413"/>
    </row>
    <row r="83" spans="1:10" ht="19.5" hidden="1" customHeight="1" x14ac:dyDescent="0.25">
      <c r="A83" s="2421">
        <v>43617</v>
      </c>
      <c r="B83" s="2418">
        <v>35.577738850702303</v>
      </c>
      <c r="C83" s="2418">
        <v>40.465173168891198</v>
      </c>
      <c r="D83" s="2418">
        <v>45.275914117117097</v>
      </c>
      <c r="E83" s="2418">
        <v>35.61529092385522</v>
      </c>
      <c r="F83" s="2418">
        <v>40.257024213850194</v>
      </c>
      <c r="G83" s="2419">
        <v>45.353893178479169</v>
      </c>
      <c r="H83" s="2415"/>
      <c r="I83" s="2415"/>
      <c r="J83" s="2413"/>
    </row>
    <row r="84" spans="1:10" ht="19.5" hidden="1" customHeight="1" x14ac:dyDescent="0.25">
      <c r="A84" s="2421">
        <v>43647</v>
      </c>
      <c r="B84" s="2418">
        <v>35.9611609885768</v>
      </c>
      <c r="C84" s="2418">
        <v>40.325375712908098</v>
      </c>
      <c r="D84" s="2418">
        <v>44.049014194785997</v>
      </c>
      <c r="E84" s="2418">
        <v>35.888664742203112</v>
      </c>
      <c r="F84" s="2418">
        <v>40.336605098421629</v>
      </c>
      <c r="G84" s="2419">
        <v>45.016437508316478</v>
      </c>
      <c r="H84" s="2415"/>
      <c r="I84" s="2415"/>
      <c r="J84" s="2413"/>
    </row>
    <row r="85" spans="1:10" ht="19.5" hidden="1" customHeight="1" x14ac:dyDescent="0.25">
      <c r="A85" s="2421">
        <v>43678</v>
      </c>
      <c r="B85" s="2418">
        <v>36.199168531427603</v>
      </c>
      <c r="C85" s="2418">
        <v>40.1265770018029</v>
      </c>
      <c r="D85" s="2418">
        <v>44.402774012304398</v>
      </c>
      <c r="E85" s="2418">
        <v>36.050330316214868</v>
      </c>
      <c r="F85" s="2418">
        <v>40.169406916893166</v>
      </c>
      <c r="G85" s="2419">
        <v>44.014220132303699</v>
      </c>
      <c r="H85" s="2415"/>
      <c r="I85" s="2415"/>
      <c r="J85" s="2413"/>
    </row>
    <row r="86" spans="1:10" ht="19.5" hidden="1" customHeight="1" x14ac:dyDescent="0.25">
      <c r="A86" s="2421">
        <v>43709</v>
      </c>
      <c r="B86" s="2418">
        <v>36.634</v>
      </c>
      <c r="C86" s="2418">
        <v>40.124600000000001</v>
      </c>
      <c r="D86" s="2418">
        <v>45.24</v>
      </c>
      <c r="E86" s="2418">
        <v>36.365211867007119</v>
      </c>
      <c r="F86" s="2418">
        <v>40.102707125820302</v>
      </c>
      <c r="G86" s="2419">
        <v>45.181975269512371</v>
      </c>
      <c r="H86" s="2415"/>
      <c r="I86" s="2415"/>
      <c r="J86" s="2413"/>
    </row>
    <row r="87" spans="1:10" ht="19.5" hidden="1" customHeight="1" x14ac:dyDescent="0.25">
      <c r="A87" s="2421">
        <v>43739</v>
      </c>
      <c r="B87" s="2418">
        <v>36.360700000000001</v>
      </c>
      <c r="C87" s="2418">
        <v>40.732300000000002</v>
      </c>
      <c r="D87" s="2418">
        <v>47.278700000000001</v>
      </c>
      <c r="E87" s="2418">
        <v>36.508000000000003</v>
      </c>
      <c r="F87" s="2418">
        <v>40.41405598053224</v>
      </c>
      <c r="G87" s="2419">
        <v>46.231195987678554</v>
      </c>
      <c r="H87" s="2415"/>
      <c r="I87" s="2415"/>
      <c r="J87" s="2413"/>
    </row>
    <row r="88" spans="1:10" ht="19.5" hidden="1" customHeight="1" x14ac:dyDescent="0.25">
      <c r="A88" s="2421">
        <v>43770</v>
      </c>
      <c r="B88" s="2418">
        <v>36.834099999999999</v>
      </c>
      <c r="C88" s="2418">
        <v>40.567999999999998</v>
      </c>
      <c r="D88" s="2418">
        <v>47.641399999999997</v>
      </c>
      <c r="E88" s="2418">
        <v>36.664968421052635</v>
      </c>
      <c r="F88" s="2418">
        <v>40.549057894736841</v>
      </c>
      <c r="G88" s="2419">
        <v>47.396378947368419</v>
      </c>
      <c r="H88" s="2415"/>
      <c r="I88" s="2415"/>
      <c r="J88" s="2413"/>
    </row>
    <row r="89" spans="1:10" ht="17.25" hidden="1" customHeight="1" x14ac:dyDescent="0.25">
      <c r="A89" s="2421">
        <v>43800</v>
      </c>
      <c r="B89" s="2418">
        <v>36.595100000000002</v>
      </c>
      <c r="C89" s="2418">
        <v>41.026899999999998</v>
      </c>
      <c r="D89" s="2418">
        <v>48.259</v>
      </c>
      <c r="E89" s="2418">
        <v>36.722470000000001</v>
      </c>
      <c r="F89" s="2418">
        <v>40.824490000000004</v>
      </c>
      <c r="G89" s="2419">
        <v>48.260509999999996</v>
      </c>
      <c r="H89" s="2415"/>
      <c r="I89" s="2415"/>
      <c r="J89" s="2413"/>
    </row>
    <row r="90" spans="1:10" ht="19.5" hidden="1" customHeight="1" x14ac:dyDescent="0.25">
      <c r="A90" s="2421">
        <v>43831</v>
      </c>
      <c r="B90" s="2418">
        <v>37.0152</v>
      </c>
      <c r="C90" s="2418">
        <v>40.807299999999998</v>
      </c>
      <c r="D90" s="2418">
        <v>48.453600000000002</v>
      </c>
      <c r="E90" s="2418">
        <v>36.758599999999994</v>
      </c>
      <c r="F90" s="2418">
        <v>40.814952380952384</v>
      </c>
      <c r="G90" s="2419">
        <v>48.139752380952373</v>
      </c>
      <c r="H90" s="2415"/>
      <c r="I90" s="2415"/>
      <c r="J90" s="2413"/>
    </row>
    <row r="91" spans="1:10" ht="19.5" hidden="1" customHeight="1" x14ac:dyDescent="0.25">
      <c r="A91" s="2421">
        <v>43862</v>
      </c>
      <c r="B91" s="2418">
        <v>37.600099999999998</v>
      </c>
      <c r="C91" s="2418">
        <v>41.421799999999998</v>
      </c>
      <c r="D91" s="2418">
        <v>48.520400000000002</v>
      </c>
      <c r="E91" s="2418">
        <v>37.397157894736836</v>
      </c>
      <c r="F91" s="2418">
        <v>40.851457894736846</v>
      </c>
      <c r="G91" s="2419">
        <v>48.623510526315791</v>
      </c>
      <c r="H91" s="2415"/>
      <c r="I91" s="2415"/>
      <c r="J91" s="2413"/>
    </row>
    <row r="92" spans="1:10" ht="19.5" customHeight="1" x14ac:dyDescent="0.25">
      <c r="A92" s="2421">
        <v>43891</v>
      </c>
      <c r="B92" s="2418">
        <v>39.718135444410898</v>
      </c>
      <c r="C92" s="2418">
        <v>43.737735625710897</v>
      </c>
      <c r="D92" s="2418">
        <v>48.9</v>
      </c>
      <c r="E92" s="2418">
        <v>38.627043614872825</v>
      </c>
      <c r="F92" s="2418">
        <v>42.820633715211315</v>
      </c>
      <c r="G92" s="2419">
        <v>47.960056215621876</v>
      </c>
      <c r="H92" s="2415"/>
      <c r="I92" s="2415"/>
      <c r="J92" s="2413"/>
    </row>
    <row r="93" spans="1:10" ht="19.5" customHeight="1" x14ac:dyDescent="0.25">
      <c r="A93" s="2421">
        <v>43922</v>
      </c>
      <c r="B93" s="2418">
        <v>40.504094342929903</v>
      </c>
      <c r="C93" s="2418">
        <v>44.090508975852103</v>
      </c>
      <c r="D93" s="2418">
        <v>50.517414653175599</v>
      </c>
      <c r="E93" s="2418">
        <v>40.106428557935907</v>
      </c>
      <c r="F93" s="2418">
        <v>43.69890446230324</v>
      </c>
      <c r="G93" s="2419">
        <v>49.896000000000001</v>
      </c>
      <c r="H93" s="2415"/>
      <c r="I93" s="2415"/>
      <c r="J93" s="2413"/>
    </row>
    <row r="94" spans="1:10" ht="19.5" customHeight="1" x14ac:dyDescent="0.25">
      <c r="A94" s="2421">
        <v>43952</v>
      </c>
      <c r="B94" s="2418">
        <v>40.357300000000002</v>
      </c>
      <c r="C94" s="2418">
        <v>44.873800000000003</v>
      </c>
      <c r="D94" s="2418">
        <v>49.818899999999999</v>
      </c>
      <c r="E94" s="2418">
        <v>40.400093124051679</v>
      </c>
      <c r="F94" s="2418">
        <v>44.100329773291634</v>
      </c>
      <c r="G94" s="2419">
        <v>49.686988814684298</v>
      </c>
      <c r="H94" s="2415"/>
      <c r="I94" s="2415"/>
      <c r="J94" s="2413"/>
    </row>
    <row r="95" spans="1:10" ht="19.5" customHeight="1" x14ac:dyDescent="0.25">
      <c r="A95" s="2421">
        <v>43983</v>
      </c>
      <c r="B95" s="2418">
        <v>40.464399999999998</v>
      </c>
      <c r="C95" s="2418">
        <v>45.514400000000002</v>
      </c>
      <c r="D95" s="2418">
        <v>50.085099999999997</v>
      </c>
      <c r="E95" s="2418">
        <v>40.281868181818183</v>
      </c>
      <c r="F95" s="2418">
        <v>45.41628636363636</v>
      </c>
      <c r="G95" s="2419">
        <v>50.545909999999992</v>
      </c>
      <c r="H95" s="2415"/>
      <c r="I95" s="2415"/>
      <c r="J95" s="2413"/>
    </row>
    <row r="96" spans="1:10" ht="19.5" customHeight="1" x14ac:dyDescent="0.25">
      <c r="A96" s="2421">
        <v>44013</v>
      </c>
      <c r="B96" s="2418">
        <v>40.024299999999997</v>
      </c>
      <c r="C96" s="2418">
        <v>47.6768</v>
      </c>
      <c r="D96" s="2418">
        <v>52.789700000000003</v>
      </c>
      <c r="E96" s="2418">
        <v>40.30767391304348</v>
      </c>
      <c r="F96" s="2418">
        <v>46.268439130434778</v>
      </c>
      <c r="G96" s="2419">
        <v>51.197647826086957</v>
      </c>
      <c r="H96" s="2415"/>
      <c r="I96" s="2415"/>
      <c r="J96" s="2413"/>
    </row>
    <row r="97" spans="1:10" ht="19.5" customHeight="1" x14ac:dyDescent="0.25">
      <c r="A97" s="2421">
        <v>44044</v>
      </c>
      <c r="B97" s="2418">
        <v>39.926400000000001</v>
      </c>
      <c r="C97" s="2418">
        <v>47.619799999999998</v>
      </c>
      <c r="D97" s="2418">
        <v>53.223999999999997</v>
      </c>
      <c r="E97" s="2418">
        <v>40.021521875952288</v>
      </c>
      <c r="F97" s="2418">
        <v>47.368000000000002</v>
      </c>
      <c r="G97" s="2419">
        <v>52.694074967172824</v>
      </c>
      <c r="H97" s="2415"/>
      <c r="I97" s="2415"/>
      <c r="J97" s="2413"/>
    </row>
    <row r="98" spans="1:10" ht="19.5" customHeight="1" x14ac:dyDescent="0.25">
      <c r="A98" s="2421">
        <v>44075</v>
      </c>
      <c r="B98" s="2418">
        <v>40.199300000000001</v>
      </c>
      <c r="C98" s="2418">
        <v>47.2333</v>
      </c>
      <c r="D98" s="2418">
        <v>51.714300000000001</v>
      </c>
      <c r="E98" s="2418">
        <v>40.035526958676435</v>
      </c>
      <c r="F98" s="2418">
        <v>47.272187413672803</v>
      </c>
      <c r="G98" s="2419">
        <v>52.115131147436983</v>
      </c>
      <c r="H98" s="2415"/>
      <c r="I98" s="2415"/>
      <c r="J98" s="2413"/>
    </row>
    <row r="99" spans="1:10" ht="19.5" customHeight="1" x14ac:dyDescent="0.25">
      <c r="A99" s="2421">
        <v>44105</v>
      </c>
      <c r="B99" s="2418">
        <v>40.319200000000002</v>
      </c>
      <c r="C99" s="2418">
        <v>47.106000000000002</v>
      </c>
      <c r="D99" s="2418">
        <v>52.3658</v>
      </c>
      <c r="E99" s="2418">
        <v>40.176067995457963</v>
      </c>
      <c r="F99" s="2418">
        <v>47.335008685508427</v>
      </c>
      <c r="G99" s="2419">
        <v>52.255690113987974</v>
      </c>
      <c r="H99" s="2415"/>
      <c r="I99" s="2415"/>
      <c r="J99" s="2413"/>
    </row>
    <row r="100" spans="1:10" ht="19.5" customHeight="1" x14ac:dyDescent="0.25">
      <c r="A100" s="2421">
        <v>44136</v>
      </c>
      <c r="B100" s="2418">
        <v>40.192666344755501</v>
      </c>
      <c r="C100" s="2418">
        <v>48.166528332071799</v>
      </c>
      <c r="D100" s="2418">
        <v>53.766146952768104</v>
      </c>
      <c r="E100" s="2418">
        <v>40.237446849727796</v>
      </c>
      <c r="F100" s="2418">
        <v>47.698795024287293</v>
      </c>
      <c r="G100" s="2419">
        <v>53.304160365935168</v>
      </c>
      <c r="H100" s="2415"/>
      <c r="I100" s="2415"/>
      <c r="J100" s="2413"/>
    </row>
    <row r="101" spans="1:10" ht="19.5" customHeight="1" x14ac:dyDescent="0.25">
      <c r="A101" s="2421">
        <v>44166</v>
      </c>
      <c r="B101" s="2418">
        <v>39.7428714262265</v>
      </c>
      <c r="C101" s="2418">
        <v>48.852440459461398</v>
      </c>
      <c r="D101" s="2418">
        <v>54.25</v>
      </c>
      <c r="E101" s="2418">
        <v>39.905860777478523</v>
      </c>
      <c r="F101" s="2418">
        <v>48.594231956875554</v>
      </c>
      <c r="G101" s="2419">
        <v>53.692999999999998</v>
      </c>
      <c r="H101" s="2415"/>
      <c r="I101" s="2415"/>
      <c r="J101" s="2413"/>
    </row>
    <row r="102" spans="1:10" s="1944" customFormat="1" ht="16.5" x14ac:dyDescent="0.25">
      <c r="A102" s="2421">
        <v>44197</v>
      </c>
      <c r="B102" s="2418">
        <v>40.0188656713783</v>
      </c>
      <c r="C102" s="2418">
        <v>48.4889748961116</v>
      </c>
      <c r="D102" s="2418">
        <v>54.871881584916402</v>
      </c>
      <c r="E102" s="2418">
        <v>39.765178731238876</v>
      </c>
      <c r="F102" s="2418">
        <v>48.479978144215558</v>
      </c>
      <c r="G102" s="2419">
        <v>54.326980984698423</v>
      </c>
      <c r="H102" s="2423"/>
      <c r="I102" s="2423"/>
      <c r="J102" s="2423"/>
    </row>
    <row r="103" spans="1:10" s="1944" customFormat="1" ht="16.5" x14ac:dyDescent="0.25">
      <c r="A103" s="2421">
        <v>44228</v>
      </c>
      <c r="B103" s="2418">
        <v>40.162300000000002</v>
      </c>
      <c r="C103" s="2418">
        <v>48.846800000000002</v>
      </c>
      <c r="D103" s="2418">
        <v>56.051499999999997</v>
      </c>
      <c r="E103" s="2418">
        <v>40.124645688548021</v>
      </c>
      <c r="F103" s="2418">
        <v>48.572958843022903</v>
      </c>
      <c r="G103" s="2419">
        <v>55.72716613847448</v>
      </c>
      <c r="H103" s="2423"/>
      <c r="I103" s="2423"/>
      <c r="J103" s="2423"/>
    </row>
    <row r="104" spans="1:10" s="1944" customFormat="1" ht="17.25" thickBot="1" x14ac:dyDescent="0.3">
      <c r="A104" s="2424">
        <v>44256</v>
      </c>
      <c r="B104" s="2425">
        <v>40.825365207327998</v>
      </c>
      <c r="C104" s="2425">
        <v>47.941386665206899</v>
      </c>
      <c r="D104" s="2425">
        <v>56.22</v>
      </c>
      <c r="E104" s="2425">
        <v>40.557661036953753</v>
      </c>
      <c r="F104" s="2425">
        <v>48.341658857693858</v>
      </c>
      <c r="G104" s="2426">
        <v>56.27088260384236</v>
      </c>
      <c r="H104" s="2423"/>
      <c r="I104" s="2423"/>
      <c r="J104" s="2423"/>
    </row>
    <row r="105" spans="1:10" s="1944" customFormat="1" ht="17.25" thickTop="1" x14ac:dyDescent="0.25">
      <c r="A105" s="2427" t="s">
        <v>4399</v>
      </c>
      <c r="B105" s="2428"/>
      <c r="C105" s="2428"/>
      <c r="D105" s="2428"/>
      <c r="E105" s="2429"/>
      <c r="F105" s="2429"/>
      <c r="G105" s="2429"/>
      <c r="H105" s="2423"/>
      <c r="I105" s="2423"/>
      <c r="J105" s="2423"/>
    </row>
    <row r="106" spans="1:10" x14ac:dyDescent="0.25">
      <c r="A106" s="2429" t="s">
        <v>3387</v>
      </c>
      <c r="B106" s="2429"/>
      <c r="C106" s="2429"/>
      <c r="D106" s="2429"/>
      <c r="E106" s="2429"/>
      <c r="F106" s="2429"/>
      <c r="G106" s="2429"/>
    </row>
    <row r="108" spans="1:10" x14ac:dyDescent="0.25">
      <c r="D108" s="2422"/>
      <c r="G108" s="2422"/>
    </row>
    <row r="113" spans="8:8" s="1942" customFormat="1" x14ac:dyDescent="0.25">
      <c r="H113" s="2430"/>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21A0D-B58D-43CE-B4F8-18F2A3D81EE2}">
  <sheetPr>
    <pageSetUpPr fitToPage="1"/>
  </sheetPr>
  <dimension ref="A1:HO285"/>
  <sheetViews>
    <sheetView showGridLines="0" zoomScaleNormal="100" zoomScaleSheetLayoutView="100" workbookViewId="0">
      <pane xSplit="198" ySplit="4" topLeftCell="HC5" activePane="bottomRight" state="frozen"/>
      <selection activeCell="O38" sqref="O38"/>
      <selection pane="topRight" activeCell="O38" sqref="O38"/>
      <selection pane="bottomLeft" activeCell="O38" sqref="O38"/>
      <selection pane="bottomRight"/>
    </sheetView>
  </sheetViews>
  <sheetFormatPr defaultRowHeight="16.5" x14ac:dyDescent="0.3"/>
  <cols>
    <col min="1" max="1" width="28.7109375" style="2433" customWidth="1"/>
    <col min="2" max="2" width="9.5703125" style="2457" hidden="1" customWidth="1"/>
    <col min="3" max="37" width="9.140625" style="2433" hidden="1" customWidth="1"/>
    <col min="38" max="38" width="9.7109375" style="2433" hidden="1" customWidth="1"/>
    <col min="39" max="39" width="10.140625" style="2433" hidden="1" customWidth="1"/>
    <col min="40" max="41" width="9.28515625" style="2433" hidden="1" customWidth="1"/>
    <col min="42" max="42" width="9.85546875" style="2433" hidden="1" customWidth="1"/>
    <col min="43" max="43" width="9.140625" style="2433" hidden="1" customWidth="1"/>
    <col min="44" max="44" width="7.7109375" style="2433" hidden="1" customWidth="1"/>
    <col min="45" max="45" width="9.85546875" style="2433" hidden="1" customWidth="1"/>
    <col min="46" max="46" width="9.7109375" style="2433" hidden="1" customWidth="1"/>
    <col min="47" max="47" width="9.42578125" style="2433" hidden="1" customWidth="1"/>
    <col min="48" max="48" width="10" style="2433" hidden="1" customWidth="1"/>
    <col min="49" max="49" width="10.28515625" style="2433" hidden="1" customWidth="1"/>
    <col min="50" max="50" width="10" style="2433" hidden="1" customWidth="1"/>
    <col min="51" max="51" width="10.5703125" style="2433" hidden="1" customWidth="1"/>
    <col min="52" max="52" width="9.5703125" style="2433" hidden="1" customWidth="1"/>
    <col min="53" max="53" width="9.42578125" style="2433" hidden="1" customWidth="1"/>
    <col min="54" max="54" width="10.140625" style="2433" hidden="1" customWidth="1"/>
    <col min="55" max="55" width="10" style="2433" hidden="1" customWidth="1"/>
    <col min="56" max="56" width="9.85546875" style="2433" hidden="1" customWidth="1"/>
    <col min="57" max="57" width="10.28515625" style="2433" hidden="1" customWidth="1"/>
    <col min="58" max="58" width="10" style="2433" hidden="1" customWidth="1"/>
    <col min="59" max="59" width="9.42578125" style="2433" hidden="1" customWidth="1"/>
    <col min="60" max="60" width="10" style="2433" hidden="1" customWidth="1"/>
    <col min="61" max="61" width="10.140625" style="2433" hidden="1" customWidth="1"/>
    <col min="62" max="62" width="9.85546875" style="2433" hidden="1" customWidth="1"/>
    <col min="63" max="63" width="10.28515625" style="2433" hidden="1" customWidth="1"/>
    <col min="64" max="65" width="9.42578125" style="2433" hidden="1" customWidth="1"/>
    <col min="66" max="66" width="10" style="2433" hidden="1" customWidth="1"/>
    <col min="67" max="67" width="9.85546875" style="2433" hidden="1" customWidth="1"/>
    <col min="68" max="68" width="9.5703125" style="2433" hidden="1" customWidth="1"/>
    <col min="69" max="69" width="9.85546875" style="2433" hidden="1" customWidth="1"/>
    <col min="70" max="70" width="9.7109375" style="2433" hidden="1" customWidth="1"/>
    <col min="71" max="94" width="9.140625" style="2433" hidden="1" customWidth="1"/>
    <col min="95" max="95" width="6.5703125" style="2433" hidden="1" customWidth="1"/>
    <col min="96" max="106" width="7.42578125" style="2433" hidden="1" customWidth="1"/>
    <col min="107" max="144" width="9.140625" style="2433" hidden="1" customWidth="1"/>
    <col min="145" max="158" width="8.85546875" style="2433" hidden="1" customWidth="1"/>
    <col min="159" max="159" width="9.28515625" style="2433" hidden="1" customWidth="1"/>
    <col min="160" max="164" width="8.85546875" style="2433" hidden="1" customWidth="1"/>
    <col min="165" max="165" width="9.42578125" style="2433" hidden="1" customWidth="1"/>
    <col min="166" max="170" width="8.85546875" style="2433" hidden="1" customWidth="1"/>
    <col min="171" max="171" width="9.28515625" style="2433" hidden="1" customWidth="1"/>
    <col min="172" max="176" width="8.85546875" style="2433" hidden="1" customWidth="1"/>
    <col min="177" max="177" width="9.28515625" style="2433" hidden="1" customWidth="1"/>
    <col min="178" max="178" width="8.85546875" style="2433" hidden="1" customWidth="1"/>
    <col min="179" max="179" width="9.28515625" style="2433" hidden="1" customWidth="1"/>
    <col min="180" max="180" width="8.85546875" style="2433" hidden="1" customWidth="1"/>
    <col min="181" max="181" width="9.28515625" style="2433" hidden="1" customWidth="1"/>
    <col min="182" max="182" width="8.85546875" style="2433" hidden="1" customWidth="1"/>
    <col min="183" max="187" width="9.5703125" style="2433" hidden="1" customWidth="1"/>
    <col min="188" max="188" width="9.28515625" style="2433" hidden="1" customWidth="1"/>
    <col min="189" max="209" width="9.5703125" style="2433" hidden="1" customWidth="1"/>
    <col min="210" max="210" width="10.140625" style="2433" hidden="1" customWidth="1"/>
    <col min="211" max="211" width="10" style="2433" bestFit="1" customWidth="1"/>
    <col min="212" max="213" width="9.7109375" style="2433" bestFit="1" customWidth="1"/>
    <col min="214" max="214" width="10.28515625" style="2433" bestFit="1" customWidth="1"/>
    <col min="215" max="216" width="9.7109375" style="2433" bestFit="1" customWidth="1"/>
    <col min="217" max="217" width="9.7109375" style="2433" customWidth="1"/>
    <col min="218" max="223" width="9.7109375" style="2433" bestFit="1" customWidth="1"/>
    <col min="224" max="263" width="9.140625" style="2433"/>
    <col min="264" max="264" width="28.7109375" style="2433" customWidth="1"/>
    <col min="265" max="466" width="0" style="2433" hidden="1" customWidth="1"/>
    <col min="467" max="472" width="9.5703125" style="2433" customWidth="1"/>
    <col min="473" max="473" width="10.140625" style="2433" bestFit="1" customWidth="1"/>
    <col min="474" max="474" width="10" style="2433" bestFit="1" customWidth="1"/>
    <col min="475" max="476" width="9.7109375" style="2433" bestFit="1" customWidth="1"/>
    <col min="477" max="477" width="10.28515625" style="2433" bestFit="1" customWidth="1"/>
    <col min="478" max="478" width="9.7109375" style="2433" bestFit="1" customWidth="1"/>
    <col min="479" max="479" width="10" style="2433" bestFit="1" customWidth="1"/>
    <col min="480" max="519" width="9.140625" style="2433"/>
    <col min="520" max="520" width="28.7109375" style="2433" customWidth="1"/>
    <col min="521" max="722" width="0" style="2433" hidden="1" customWidth="1"/>
    <col min="723" max="728" width="9.5703125" style="2433" customWidth="1"/>
    <col min="729" max="729" width="10.140625" style="2433" bestFit="1" customWidth="1"/>
    <col min="730" max="730" width="10" style="2433" bestFit="1" customWidth="1"/>
    <col min="731" max="732" width="9.7109375" style="2433" bestFit="1" customWidth="1"/>
    <col min="733" max="733" width="10.28515625" style="2433" bestFit="1" customWidth="1"/>
    <col min="734" max="734" width="9.7109375" style="2433" bestFit="1" customWidth="1"/>
    <col min="735" max="735" width="10" style="2433" bestFit="1" customWidth="1"/>
    <col min="736" max="775" width="9.140625" style="2433"/>
    <col min="776" max="776" width="28.7109375" style="2433" customWidth="1"/>
    <col min="777" max="978" width="0" style="2433" hidden="1" customWidth="1"/>
    <col min="979" max="984" width="9.5703125" style="2433" customWidth="1"/>
    <col min="985" max="985" width="10.140625" style="2433" bestFit="1" customWidth="1"/>
    <col min="986" max="986" width="10" style="2433" bestFit="1" customWidth="1"/>
    <col min="987" max="988" width="9.7109375" style="2433" bestFit="1" customWidth="1"/>
    <col min="989" max="989" width="10.28515625" style="2433" bestFit="1" customWidth="1"/>
    <col min="990" max="990" width="9.7109375" style="2433" bestFit="1" customWidth="1"/>
    <col min="991" max="991" width="10" style="2433" bestFit="1" customWidth="1"/>
    <col min="992" max="1031" width="9.140625" style="2433"/>
    <col min="1032" max="1032" width="28.7109375" style="2433" customWidth="1"/>
    <col min="1033" max="1234" width="0" style="2433" hidden="1" customWidth="1"/>
    <col min="1235" max="1240" width="9.5703125" style="2433" customWidth="1"/>
    <col min="1241" max="1241" width="10.140625" style="2433" bestFit="1" customWidth="1"/>
    <col min="1242" max="1242" width="10" style="2433" bestFit="1" customWidth="1"/>
    <col min="1243" max="1244" width="9.7109375" style="2433" bestFit="1" customWidth="1"/>
    <col min="1245" max="1245" width="10.28515625" style="2433" bestFit="1" customWidth="1"/>
    <col min="1246" max="1246" width="9.7109375" style="2433" bestFit="1" customWidth="1"/>
    <col min="1247" max="1247" width="10" style="2433" bestFit="1" customWidth="1"/>
    <col min="1248" max="1287" width="9.140625" style="2433"/>
    <col min="1288" max="1288" width="28.7109375" style="2433" customWidth="1"/>
    <col min="1289" max="1490" width="0" style="2433" hidden="1" customWidth="1"/>
    <col min="1491" max="1496" width="9.5703125" style="2433" customWidth="1"/>
    <col min="1497" max="1497" width="10.140625" style="2433" bestFit="1" customWidth="1"/>
    <col min="1498" max="1498" width="10" style="2433" bestFit="1" customWidth="1"/>
    <col min="1499" max="1500" width="9.7109375" style="2433" bestFit="1" customWidth="1"/>
    <col min="1501" max="1501" width="10.28515625" style="2433" bestFit="1" customWidth="1"/>
    <col min="1502" max="1502" width="9.7109375" style="2433" bestFit="1" customWidth="1"/>
    <col min="1503" max="1503" width="10" style="2433" bestFit="1" customWidth="1"/>
    <col min="1504" max="1543" width="9.140625" style="2433"/>
    <col min="1544" max="1544" width="28.7109375" style="2433" customWidth="1"/>
    <col min="1545" max="1746" width="0" style="2433" hidden="1" customWidth="1"/>
    <col min="1747" max="1752" width="9.5703125" style="2433" customWidth="1"/>
    <col min="1753" max="1753" width="10.140625" style="2433" bestFit="1" customWidth="1"/>
    <col min="1754" max="1754" width="10" style="2433" bestFit="1" customWidth="1"/>
    <col min="1755" max="1756" width="9.7109375" style="2433" bestFit="1" customWidth="1"/>
    <col min="1757" max="1757" width="10.28515625" style="2433" bestFit="1" customWidth="1"/>
    <col min="1758" max="1758" width="9.7109375" style="2433" bestFit="1" customWidth="1"/>
    <col min="1759" max="1759" width="10" style="2433" bestFit="1" customWidth="1"/>
    <col min="1760" max="1799" width="9.140625" style="2433"/>
    <col min="1800" max="1800" width="28.7109375" style="2433" customWidth="1"/>
    <col min="1801" max="2002" width="0" style="2433" hidden="1" customWidth="1"/>
    <col min="2003" max="2008" width="9.5703125" style="2433" customWidth="1"/>
    <col min="2009" max="2009" width="10.140625" style="2433" bestFit="1" customWidth="1"/>
    <col min="2010" max="2010" width="10" style="2433" bestFit="1" customWidth="1"/>
    <col min="2011" max="2012" width="9.7109375" style="2433" bestFit="1" customWidth="1"/>
    <col min="2013" max="2013" width="10.28515625" style="2433" bestFit="1" customWidth="1"/>
    <col min="2014" max="2014" width="9.7109375" style="2433" bestFit="1" customWidth="1"/>
    <col min="2015" max="2015" width="10" style="2433" bestFit="1" customWidth="1"/>
    <col min="2016" max="2055" width="9.140625" style="2433"/>
    <col min="2056" max="2056" width="28.7109375" style="2433" customWidth="1"/>
    <col min="2057" max="2258" width="0" style="2433" hidden="1" customWidth="1"/>
    <col min="2259" max="2264" width="9.5703125" style="2433" customWidth="1"/>
    <col min="2265" max="2265" width="10.140625" style="2433" bestFit="1" customWidth="1"/>
    <col min="2266" max="2266" width="10" style="2433" bestFit="1" customWidth="1"/>
    <col min="2267" max="2268" width="9.7109375" style="2433" bestFit="1" customWidth="1"/>
    <col min="2269" max="2269" width="10.28515625" style="2433" bestFit="1" customWidth="1"/>
    <col min="2270" max="2270" width="9.7109375" style="2433" bestFit="1" customWidth="1"/>
    <col min="2271" max="2271" width="10" style="2433" bestFit="1" customWidth="1"/>
    <col min="2272" max="2311" width="9.140625" style="2433"/>
    <col min="2312" max="2312" width="28.7109375" style="2433" customWidth="1"/>
    <col min="2313" max="2514" width="0" style="2433" hidden="1" customWidth="1"/>
    <col min="2515" max="2520" width="9.5703125" style="2433" customWidth="1"/>
    <col min="2521" max="2521" width="10.140625" style="2433" bestFit="1" customWidth="1"/>
    <col min="2522" max="2522" width="10" style="2433" bestFit="1" customWidth="1"/>
    <col min="2523" max="2524" width="9.7109375" style="2433" bestFit="1" customWidth="1"/>
    <col min="2525" max="2525" width="10.28515625" style="2433" bestFit="1" customWidth="1"/>
    <col min="2526" max="2526" width="9.7109375" style="2433" bestFit="1" customWidth="1"/>
    <col min="2527" max="2527" width="10" style="2433" bestFit="1" customWidth="1"/>
    <col min="2528" max="2567" width="9.140625" style="2433"/>
    <col min="2568" max="2568" width="28.7109375" style="2433" customWidth="1"/>
    <col min="2569" max="2770" width="0" style="2433" hidden="1" customWidth="1"/>
    <col min="2771" max="2776" width="9.5703125" style="2433" customWidth="1"/>
    <col min="2777" max="2777" width="10.140625" style="2433" bestFit="1" customWidth="1"/>
    <col min="2778" max="2778" width="10" style="2433" bestFit="1" customWidth="1"/>
    <col min="2779" max="2780" width="9.7109375" style="2433" bestFit="1" customWidth="1"/>
    <col min="2781" max="2781" width="10.28515625" style="2433" bestFit="1" customWidth="1"/>
    <col min="2782" max="2782" width="9.7109375" style="2433" bestFit="1" customWidth="1"/>
    <col min="2783" max="2783" width="10" style="2433" bestFit="1" customWidth="1"/>
    <col min="2784" max="2823" width="9.140625" style="2433"/>
    <col min="2824" max="2824" width="28.7109375" style="2433" customWidth="1"/>
    <col min="2825" max="3026" width="0" style="2433" hidden="1" customWidth="1"/>
    <col min="3027" max="3032" width="9.5703125" style="2433" customWidth="1"/>
    <col min="3033" max="3033" width="10.140625" style="2433" bestFit="1" customWidth="1"/>
    <col min="3034" max="3034" width="10" style="2433" bestFit="1" customWidth="1"/>
    <col min="3035" max="3036" width="9.7109375" style="2433" bestFit="1" customWidth="1"/>
    <col min="3037" max="3037" width="10.28515625" style="2433" bestFit="1" customWidth="1"/>
    <col min="3038" max="3038" width="9.7109375" style="2433" bestFit="1" customWidth="1"/>
    <col min="3039" max="3039" width="10" style="2433" bestFit="1" customWidth="1"/>
    <col min="3040" max="3079" width="9.140625" style="2433"/>
    <col min="3080" max="3080" width="28.7109375" style="2433" customWidth="1"/>
    <col min="3081" max="3282" width="0" style="2433" hidden="1" customWidth="1"/>
    <col min="3283" max="3288" width="9.5703125" style="2433" customWidth="1"/>
    <col min="3289" max="3289" width="10.140625" style="2433" bestFit="1" customWidth="1"/>
    <col min="3290" max="3290" width="10" style="2433" bestFit="1" customWidth="1"/>
    <col min="3291" max="3292" width="9.7109375" style="2433" bestFit="1" customWidth="1"/>
    <col min="3293" max="3293" width="10.28515625" style="2433" bestFit="1" customWidth="1"/>
    <col min="3294" max="3294" width="9.7109375" style="2433" bestFit="1" customWidth="1"/>
    <col min="3295" max="3295" width="10" style="2433" bestFit="1" customWidth="1"/>
    <col min="3296" max="3335" width="9.140625" style="2433"/>
    <col min="3336" max="3336" width="28.7109375" style="2433" customWidth="1"/>
    <col min="3337" max="3538" width="0" style="2433" hidden="1" customWidth="1"/>
    <col min="3539" max="3544" width="9.5703125" style="2433" customWidth="1"/>
    <col min="3545" max="3545" width="10.140625" style="2433" bestFit="1" customWidth="1"/>
    <col min="3546" max="3546" width="10" style="2433" bestFit="1" customWidth="1"/>
    <col min="3547" max="3548" width="9.7109375" style="2433" bestFit="1" customWidth="1"/>
    <col min="3549" max="3549" width="10.28515625" style="2433" bestFit="1" customWidth="1"/>
    <col min="3550" max="3550" width="9.7109375" style="2433" bestFit="1" customWidth="1"/>
    <col min="3551" max="3551" width="10" style="2433" bestFit="1" customWidth="1"/>
    <col min="3552" max="3591" width="9.140625" style="2433"/>
    <col min="3592" max="3592" width="28.7109375" style="2433" customWidth="1"/>
    <col min="3593" max="3794" width="0" style="2433" hidden="1" customWidth="1"/>
    <col min="3795" max="3800" width="9.5703125" style="2433" customWidth="1"/>
    <col min="3801" max="3801" width="10.140625" style="2433" bestFit="1" customWidth="1"/>
    <col min="3802" max="3802" width="10" style="2433" bestFit="1" customWidth="1"/>
    <col min="3803" max="3804" width="9.7109375" style="2433" bestFit="1" customWidth="1"/>
    <col min="3805" max="3805" width="10.28515625" style="2433" bestFit="1" customWidth="1"/>
    <col min="3806" max="3806" width="9.7109375" style="2433" bestFit="1" customWidth="1"/>
    <col min="3807" max="3807" width="10" style="2433" bestFit="1" customWidth="1"/>
    <col min="3808" max="3847" width="9.140625" style="2433"/>
    <col min="3848" max="3848" width="28.7109375" style="2433" customWidth="1"/>
    <col min="3849" max="4050" width="0" style="2433" hidden="1" customWidth="1"/>
    <col min="4051" max="4056" width="9.5703125" style="2433" customWidth="1"/>
    <col min="4057" max="4057" width="10.140625" style="2433" bestFit="1" customWidth="1"/>
    <col min="4058" max="4058" width="10" style="2433" bestFit="1" customWidth="1"/>
    <col min="4059" max="4060" width="9.7109375" style="2433" bestFit="1" customWidth="1"/>
    <col min="4061" max="4061" width="10.28515625" style="2433" bestFit="1" customWidth="1"/>
    <col min="4062" max="4062" width="9.7109375" style="2433" bestFit="1" customWidth="1"/>
    <col min="4063" max="4063" width="10" style="2433" bestFit="1" customWidth="1"/>
    <col min="4064" max="4103" width="9.140625" style="2433"/>
    <col min="4104" max="4104" width="28.7109375" style="2433" customWidth="1"/>
    <col min="4105" max="4306" width="0" style="2433" hidden="1" customWidth="1"/>
    <col min="4307" max="4312" width="9.5703125" style="2433" customWidth="1"/>
    <col min="4313" max="4313" width="10.140625" style="2433" bestFit="1" customWidth="1"/>
    <col min="4314" max="4314" width="10" style="2433" bestFit="1" customWidth="1"/>
    <col min="4315" max="4316" width="9.7109375" style="2433" bestFit="1" customWidth="1"/>
    <col min="4317" max="4317" width="10.28515625" style="2433" bestFit="1" customWidth="1"/>
    <col min="4318" max="4318" width="9.7109375" style="2433" bestFit="1" customWidth="1"/>
    <col min="4319" max="4319" width="10" style="2433" bestFit="1" customWidth="1"/>
    <col min="4320" max="4359" width="9.140625" style="2433"/>
    <col min="4360" max="4360" width="28.7109375" style="2433" customWidth="1"/>
    <col min="4361" max="4562" width="0" style="2433" hidden="1" customWidth="1"/>
    <col min="4563" max="4568" width="9.5703125" style="2433" customWidth="1"/>
    <col min="4569" max="4569" width="10.140625" style="2433" bestFit="1" customWidth="1"/>
    <col min="4570" max="4570" width="10" style="2433" bestFit="1" customWidth="1"/>
    <col min="4571" max="4572" width="9.7109375" style="2433" bestFit="1" customWidth="1"/>
    <col min="4573" max="4573" width="10.28515625" style="2433" bestFit="1" customWidth="1"/>
    <col min="4574" max="4574" width="9.7109375" style="2433" bestFit="1" customWidth="1"/>
    <col min="4575" max="4575" width="10" style="2433" bestFit="1" customWidth="1"/>
    <col min="4576" max="4615" width="9.140625" style="2433"/>
    <col min="4616" max="4616" width="28.7109375" style="2433" customWidth="1"/>
    <col min="4617" max="4818" width="0" style="2433" hidden="1" customWidth="1"/>
    <col min="4819" max="4824" width="9.5703125" style="2433" customWidth="1"/>
    <col min="4825" max="4825" width="10.140625" style="2433" bestFit="1" customWidth="1"/>
    <col min="4826" max="4826" width="10" style="2433" bestFit="1" customWidth="1"/>
    <col min="4827" max="4828" width="9.7109375" style="2433" bestFit="1" customWidth="1"/>
    <col min="4829" max="4829" width="10.28515625" style="2433" bestFit="1" customWidth="1"/>
    <col min="4830" max="4830" width="9.7109375" style="2433" bestFit="1" customWidth="1"/>
    <col min="4831" max="4831" width="10" style="2433" bestFit="1" customWidth="1"/>
    <col min="4832" max="4871" width="9.140625" style="2433"/>
    <col min="4872" max="4872" width="28.7109375" style="2433" customWidth="1"/>
    <col min="4873" max="5074" width="0" style="2433" hidden="1" customWidth="1"/>
    <col min="5075" max="5080" width="9.5703125" style="2433" customWidth="1"/>
    <col min="5081" max="5081" width="10.140625" style="2433" bestFit="1" customWidth="1"/>
    <col min="5082" max="5082" width="10" style="2433" bestFit="1" customWidth="1"/>
    <col min="5083" max="5084" width="9.7109375" style="2433" bestFit="1" customWidth="1"/>
    <col min="5085" max="5085" width="10.28515625" style="2433" bestFit="1" customWidth="1"/>
    <col min="5086" max="5086" width="9.7109375" style="2433" bestFit="1" customWidth="1"/>
    <col min="5087" max="5087" width="10" style="2433" bestFit="1" customWidth="1"/>
    <col min="5088" max="5127" width="9.140625" style="2433"/>
    <col min="5128" max="5128" width="28.7109375" style="2433" customWidth="1"/>
    <col min="5129" max="5330" width="0" style="2433" hidden="1" customWidth="1"/>
    <col min="5331" max="5336" width="9.5703125" style="2433" customWidth="1"/>
    <col min="5337" max="5337" width="10.140625" style="2433" bestFit="1" customWidth="1"/>
    <col min="5338" max="5338" width="10" style="2433" bestFit="1" customWidth="1"/>
    <col min="5339" max="5340" width="9.7109375" style="2433" bestFit="1" customWidth="1"/>
    <col min="5341" max="5341" width="10.28515625" style="2433" bestFit="1" customWidth="1"/>
    <col min="5342" max="5342" width="9.7109375" style="2433" bestFit="1" customWidth="1"/>
    <col min="5343" max="5343" width="10" style="2433" bestFit="1" customWidth="1"/>
    <col min="5344" max="5383" width="9.140625" style="2433"/>
    <col min="5384" max="5384" width="28.7109375" style="2433" customWidth="1"/>
    <col min="5385" max="5586" width="0" style="2433" hidden="1" customWidth="1"/>
    <col min="5587" max="5592" width="9.5703125" style="2433" customWidth="1"/>
    <col min="5593" max="5593" width="10.140625" style="2433" bestFit="1" customWidth="1"/>
    <col min="5594" max="5594" width="10" style="2433" bestFit="1" customWidth="1"/>
    <col min="5595" max="5596" width="9.7109375" style="2433" bestFit="1" customWidth="1"/>
    <col min="5597" max="5597" width="10.28515625" style="2433" bestFit="1" customWidth="1"/>
    <col min="5598" max="5598" width="9.7109375" style="2433" bestFit="1" customWidth="1"/>
    <col min="5599" max="5599" width="10" style="2433" bestFit="1" customWidth="1"/>
    <col min="5600" max="5639" width="9.140625" style="2433"/>
    <col min="5640" max="5640" width="28.7109375" style="2433" customWidth="1"/>
    <col min="5641" max="5842" width="0" style="2433" hidden="1" customWidth="1"/>
    <col min="5843" max="5848" width="9.5703125" style="2433" customWidth="1"/>
    <col min="5849" max="5849" width="10.140625" style="2433" bestFit="1" customWidth="1"/>
    <col min="5850" max="5850" width="10" style="2433" bestFit="1" customWidth="1"/>
    <col min="5851" max="5852" width="9.7109375" style="2433" bestFit="1" customWidth="1"/>
    <col min="5853" max="5853" width="10.28515625" style="2433" bestFit="1" customWidth="1"/>
    <col min="5854" max="5854" width="9.7109375" style="2433" bestFit="1" customWidth="1"/>
    <col min="5855" max="5855" width="10" style="2433" bestFit="1" customWidth="1"/>
    <col min="5856" max="5895" width="9.140625" style="2433"/>
    <col min="5896" max="5896" width="28.7109375" style="2433" customWidth="1"/>
    <col min="5897" max="6098" width="0" style="2433" hidden="1" customWidth="1"/>
    <col min="6099" max="6104" width="9.5703125" style="2433" customWidth="1"/>
    <col min="6105" max="6105" width="10.140625" style="2433" bestFit="1" customWidth="1"/>
    <col min="6106" max="6106" width="10" style="2433" bestFit="1" customWidth="1"/>
    <col min="6107" max="6108" width="9.7109375" style="2433" bestFit="1" customWidth="1"/>
    <col min="6109" max="6109" width="10.28515625" style="2433" bestFit="1" customWidth="1"/>
    <col min="6110" max="6110" width="9.7109375" style="2433" bestFit="1" customWidth="1"/>
    <col min="6111" max="6111" width="10" style="2433" bestFit="1" customWidth="1"/>
    <col min="6112" max="6151" width="9.140625" style="2433"/>
    <col min="6152" max="6152" width="28.7109375" style="2433" customWidth="1"/>
    <col min="6153" max="6354" width="0" style="2433" hidden="1" customWidth="1"/>
    <col min="6355" max="6360" width="9.5703125" style="2433" customWidth="1"/>
    <col min="6361" max="6361" width="10.140625" style="2433" bestFit="1" customWidth="1"/>
    <col min="6362" max="6362" width="10" style="2433" bestFit="1" customWidth="1"/>
    <col min="6363" max="6364" width="9.7109375" style="2433" bestFit="1" customWidth="1"/>
    <col min="6365" max="6365" width="10.28515625" style="2433" bestFit="1" customWidth="1"/>
    <col min="6366" max="6366" width="9.7109375" style="2433" bestFit="1" customWidth="1"/>
    <col min="6367" max="6367" width="10" style="2433" bestFit="1" customWidth="1"/>
    <col min="6368" max="6407" width="9.140625" style="2433"/>
    <col min="6408" max="6408" width="28.7109375" style="2433" customWidth="1"/>
    <col min="6409" max="6610" width="0" style="2433" hidden="1" customWidth="1"/>
    <col min="6611" max="6616" width="9.5703125" style="2433" customWidth="1"/>
    <col min="6617" max="6617" width="10.140625" style="2433" bestFit="1" customWidth="1"/>
    <col min="6618" max="6618" width="10" style="2433" bestFit="1" customWidth="1"/>
    <col min="6619" max="6620" width="9.7109375" style="2433" bestFit="1" customWidth="1"/>
    <col min="6621" max="6621" width="10.28515625" style="2433" bestFit="1" customWidth="1"/>
    <col min="6622" max="6622" width="9.7109375" style="2433" bestFit="1" customWidth="1"/>
    <col min="6623" max="6623" width="10" style="2433" bestFit="1" customWidth="1"/>
    <col min="6624" max="6663" width="9.140625" style="2433"/>
    <col min="6664" max="6664" width="28.7109375" style="2433" customWidth="1"/>
    <col min="6665" max="6866" width="0" style="2433" hidden="1" customWidth="1"/>
    <col min="6867" max="6872" width="9.5703125" style="2433" customWidth="1"/>
    <col min="6873" max="6873" width="10.140625" style="2433" bestFit="1" customWidth="1"/>
    <col min="6874" max="6874" width="10" style="2433" bestFit="1" customWidth="1"/>
    <col min="6875" max="6876" width="9.7109375" style="2433" bestFit="1" customWidth="1"/>
    <col min="6877" max="6877" width="10.28515625" style="2433" bestFit="1" customWidth="1"/>
    <col min="6878" max="6878" width="9.7109375" style="2433" bestFit="1" customWidth="1"/>
    <col min="6879" max="6879" width="10" style="2433" bestFit="1" customWidth="1"/>
    <col min="6880" max="6919" width="9.140625" style="2433"/>
    <col min="6920" max="6920" width="28.7109375" style="2433" customWidth="1"/>
    <col min="6921" max="7122" width="0" style="2433" hidden="1" customWidth="1"/>
    <col min="7123" max="7128" width="9.5703125" style="2433" customWidth="1"/>
    <col min="7129" max="7129" width="10.140625" style="2433" bestFit="1" customWidth="1"/>
    <col min="7130" max="7130" width="10" style="2433" bestFit="1" customWidth="1"/>
    <col min="7131" max="7132" width="9.7109375" style="2433" bestFit="1" customWidth="1"/>
    <col min="7133" max="7133" width="10.28515625" style="2433" bestFit="1" customWidth="1"/>
    <col min="7134" max="7134" width="9.7109375" style="2433" bestFit="1" customWidth="1"/>
    <col min="7135" max="7135" width="10" style="2433" bestFit="1" customWidth="1"/>
    <col min="7136" max="7175" width="9.140625" style="2433"/>
    <col min="7176" max="7176" width="28.7109375" style="2433" customWidth="1"/>
    <col min="7177" max="7378" width="0" style="2433" hidden="1" customWidth="1"/>
    <col min="7379" max="7384" width="9.5703125" style="2433" customWidth="1"/>
    <col min="7385" max="7385" width="10.140625" style="2433" bestFit="1" customWidth="1"/>
    <col min="7386" max="7386" width="10" style="2433" bestFit="1" customWidth="1"/>
    <col min="7387" max="7388" width="9.7109375" style="2433" bestFit="1" customWidth="1"/>
    <col min="7389" max="7389" width="10.28515625" style="2433" bestFit="1" customWidth="1"/>
    <col min="7390" max="7390" width="9.7109375" style="2433" bestFit="1" customWidth="1"/>
    <col min="7391" max="7391" width="10" style="2433" bestFit="1" customWidth="1"/>
    <col min="7392" max="7431" width="9.140625" style="2433"/>
    <col min="7432" max="7432" width="28.7109375" style="2433" customWidth="1"/>
    <col min="7433" max="7634" width="0" style="2433" hidden="1" customWidth="1"/>
    <col min="7635" max="7640" width="9.5703125" style="2433" customWidth="1"/>
    <col min="7641" max="7641" width="10.140625" style="2433" bestFit="1" customWidth="1"/>
    <col min="7642" max="7642" width="10" style="2433" bestFit="1" customWidth="1"/>
    <col min="7643" max="7644" width="9.7109375" style="2433" bestFit="1" customWidth="1"/>
    <col min="7645" max="7645" width="10.28515625" style="2433" bestFit="1" customWidth="1"/>
    <col min="7646" max="7646" width="9.7109375" style="2433" bestFit="1" customWidth="1"/>
    <col min="7647" max="7647" width="10" style="2433" bestFit="1" customWidth="1"/>
    <col min="7648" max="7687" width="9.140625" style="2433"/>
    <col min="7688" max="7688" width="28.7109375" style="2433" customWidth="1"/>
    <col min="7689" max="7890" width="0" style="2433" hidden="1" customWidth="1"/>
    <col min="7891" max="7896" width="9.5703125" style="2433" customWidth="1"/>
    <col min="7897" max="7897" width="10.140625" style="2433" bestFit="1" customWidth="1"/>
    <col min="7898" max="7898" width="10" style="2433" bestFit="1" customWidth="1"/>
    <col min="7899" max="7900" width="9.7109375" style="2433" bestFit="1" customWidth="1"/>
    <col min="7901" max="7901" width="10.28515625" style="2433" bestFit="1" customWidth="1"/>
    <col min="7902" max="7902" width="9.7109375" style="2433" bestFit="1" customWidth="1"/>
    <col min="7903" max="7903" width="10" style="2433" bestFit="1" customWidth="1"/>
    <col min="7904" max="7943" width="9.140625" style="2433"/>
    <col min="7944" max="7944" width="28.7109375" style="2433" customWidth="1"/>
    <col min="7945" max="8146" width="0" style="2433" hidden="1" customWidth="1"/>
    <col min="8147" max="8152" width="9.5703125" style="2433" customWidth="1"/>
    <col min="8153" max="8153" width="10.140625" style="2433" bestFit="1" customWidth="1"/>
    <col min="8154" max="8154" width="10" style="2433" bestFit="1" customWidth="1"/>
    <col min="8155" max="8156" width="9.7109375" style="2433" bestFit="1" customWidth="1"/>
    <col min="8157" max="8157" width="10.28515625" style="2433" bestFit="1" customWidth="1"/>
    <col min="8158" max="8158" width="9.7109375" style="2433" bestFit="1" customWidth="1"/>
    <col min="8159" max="8159" width="10" style="2433" bestFit="1" customWidth="1"/>
    <col min="8160" max="8199" width="9.140625" style="2433"/>
    <col min="8200" max="8200" width="28.7109375" style="2433" customWidth="1"/>
    <col min="8201" max="8402" width="0" style="2433" hidden="1" customWidth="1"/>
    <col min="8403" max="8408" width="9.5703125" style="2433" customWidth="1"/>
    <col min="8409" max="8409" width="10.140625" style="2433" bestFit="1" customWidth="1"/>
    <col min="8410" max="8410" width="10" style="2433" bestFit="1" customWidth="1"/>
    <col min="8411" max="8412" width="9.7109375" style="2433" bestFit="1" customWidth="1"/>
    <col min="8413" max="8413" width="10.28515625" style="2433" bestFit="1" customWidth="1"/>
    <col min="8414" max="8414" width="9.7109375" style="2433" bestFit="1" customWidth="1"/>
    <col min="8415" max="8415" width="10" style="2433" bestFit="1" customWidth="1"/>
    <col min="8416" max="8455" width="9.140625" style="2433"/>
    <col min="8456" max="8456" width="28.7109375" style="2433" customWidth="1"/>
    <col min="8457" max="8658" width="0" style="2433" hidden="1" customWidth="1"/>
    <col min="8659" max="8664" width="9.5703125" style="2433" customWidth="1"/>
    <col min="8665" max="8665" width="10.140625" style="2433" bestFit="1" customWidth="1"/>
    <col min="8666" max="8666" width="10" style="2433" bestFit="1" customWidth="1"/>
    <col min="8667" max="8668" width="9.7109375" style="2433" bestFit="1" customWidth="1"/>
    <col min="8669" max="8669" width="10.28515625" style="2433" bestFit="1" customWidth="1"/>
    <col min="8670" max="8670" width="9.7109375" style="2433" bestFit="1" customWidth="1"/>
    <col min="8671" max="8671" width="10" style="2433" bestFit="1" customWidth="1"/>
    <col min="8672" max="8711" width="9.140625" style="2433"/>
    <col min="8712" max="8712" width="28.7109375" style="2433" customWidth="1"/>
    <col min="8713" max="8914" width="0" style="2433" hidden="1" customWidth="1"/>
    <col min="8915" max="8920" width="9.5703125" style="2433" customWidth="1"/>
    <col min="8921" max="8921" width="10.140625" style="2433" bestFit="1" customWidth="1"/>
    <col min="8922" max="8922" width="10" style="2433" bestFit="1" customWidth="1"/>
    <col min="8923" max="8924" width="9.7109375" style="2433" bestFit="1" customWidth="1"/>
    <col min="8925" max="8925" width="10.28515625" style="2433" bestFit="1" customWidth="1"/>
    <col min="8926" max="8926" width="9.7109375" style="2433" bestFit="1" customWidth="1"/>
    <col min="8927" max="8927" width="10" style="2433" bestFit="1" customWidth="1"/>
    <col min="8928" max="8967" width="9.140625" style="2433"/>
    <col min="8968" max="8968" width="28.7109375" style="2433" customWidth="1"/>
    <col min="8969" max="9170" width="0" style="2433" hidden="1" customWidth="1"/>
    <col min="9171" max="9176" width="9.5703125" style="2433" customWidth="1"/>
    <col min="9177" max="9177" width="10.140625" style="2433" bestFit="1" customWidth="1"/>
    <col min="9178" max="9178" width="10" style="2433" bestFit="1" customWidth="1"/>
    <col min="9179" max="9180" width="9.7109375" style="2433" bestFit="1" customWidth="1"/>
    <col min="9181" max="9181" width="10.28515625" style="2433" bestFit="1" customWidth="1"/>
    <col min="9182" max="9182" width="9.7109375" style="2433" bestFit="1" customWidth="1"/>
    <col min="9183" max="9183" width="10" style="2433" bestFit="1" customWidth="1"/>
    <col min="9184" max="9223" width="9.140625" style="2433"/>
    <col min="9224" max="9224" width="28.7109375" style="2433" customWidth="1"/>
    <col min="9225" max="9426" width="0" style="2433" hidden="1" customWidth="1"/>
    <col min="9427" max="9432" width="9.5703125" style="2433" customWidth="1"/>
    <col min="9433" max="9433" width="10.140625" style="2433" bestFit="1" customWidth="1"/>
    <col min="9434" max="9434" width="10" style="2433" bestFit="1" customWidth="1"/>
    <col min="9435" max="9436" width="9.7109375" style="2433" bestFit="1" customWidth="1"/>
    <col min="9437" max="9437" width="10.28515625" style="2433" bestFit="1" customWidth="1"/>
    <col min="9438" max="9438" width="9.7109375" style="2433" bestFit="1" customWidth="1"/>
    <col min="9439" max="9439" width="10" style="2433" bestFit="1" customWidth="1"/>
    <col min="9440" max="9479" width="9.140625" style="2433"/>
    <col min="9480" max="9480" width="28.7109375" style="2433" customWidth="1"/>
    <col min="9481" max="9682" width="0" style="2433" hidden="1" customWidth="1"/>
    <col min="9683" max="9688" width="9.5703125" style="2433" customWidth="1"/>
    <col min="9689" max="9689" width="10.140625" style="2433" bestFit="1" customWidth="1"/>
    <col min="9690" max="9690" width="10" style="2433" bestFit="1" customWidth="1"/>
    <col min="9691" max="9692" width="9.7109375" style="2433" bestFit="1" customWidth="1"/>
    <col min="9693" max="9693" width="10.28515625" style="2433" bestFit="1" customWidth="1"/>
    <col min="9694" max="9694" width="9.7109375" style="2433" bestFit="1" customWidth="1"/>
    <col min="9695" max="9695" width="10" style="2433" bestFit="1" customWidth="1"/>
    <col min="9696" max="9735" width="9.140625" style="2433"/>
    <col min="9736" max="9736" width="28.7109375" style="2433" customWidth="1"/>
    <col min="9737" max="9938" width="0" style="2433" hidden="1" customWidth="1"/>
    <col min="9939" max="9944" width="9.5703125" style="2433" customWidth="1"/>
    <col min="9945" max="9945" width="10.140625" style="2433" bestFit="1" customWidth="1"/>
    <col min="9946" max="9946" width="10" style="2433" bestFit="1" customWidth="1"/>
    <col min="9947" max="9948" width="9.7109375" style="2433" bestFit="1" customWidth="1"/>
    <col min="9949" max="9949" width="10.28515625" style="2433" bestFit="1" customWidth="1"/>
    <col min="9950" max="9950" width="9.7109375" style="2433" bestFit="1" customWidth="1"/>
    <col min="9951" max="9951" width="10" style="2433" bestFit="1" customWidth="1"/>
    <col min="9952" max="9991" width="9.140625" style="2433"/>
    <col min="9992" max="9992" width="28.7109375" style="2433" customWidth="1"/>
    <col min="9993" max="10194" width="0" style="2433" hidden="1" customWidth="1"/>
    <col min="10195" max="10200" width="9.5703125" style="2433" customWidth="1"/>
    <col min="10201" max="10201" width="10.140625" style="2433" bestFit="1" customWidth="1"/>
    <col min="10202" max="10202" width="10" style="2433" bestFit="1" customWidth="1"/>
    <col min="10203" max="10204" width="9.7109375" style="2433" bestFit="1" customWidth="1"/>
    <col min="10205" max="10205" width="10.28515625" style="2433" bestFit="1" customWidth="1"/>
    <col min="10206" max="10206" width="9.7109375" style="2433" bestFit="1" customWidth="1"/>
    <col min="10207" max="10207" width="10" style="2433" bestFit="1" customWidth="1"/>
    <col min="10208" max="10247" width="9.140625" style="2433"/>
    <col min="10248" max="10248" width="28.7109375" style="2433" customWidth="1"/>
    <col min="10249" max="10450" width="0" style="2433" hidden="1" customWidth="1"/>
    <col min="10451" max="10456" width="9.5703125" style="2433" customWidth="1"/>
    <col min="10457" max="10457" width="10.140625" style="2433" bestFit="1" customWidth="1"/>
    <col min="10458" max="10458" width="10" style="2433" bestFit="1" customWidth="1"/>
    <col min="10459" max="10460" width="9.7109375" style="2433" bestFit="1" customWidth="1"/>
    <col min="10461" max="10461" width="10.28515625" style="2433" bestFit="1" customWidth="1"/>
    <col min="10462" max="10462" width="9.7109375" style="2433" bestFit="1" customWidth="1"/>
    <col min="10463" max="10463" width="10" style="2433" bestFit="1" customWidth="1"/>
    <col min="10464" max="10503" width="9.140625" style="2433"/>
    <col min="10504" max="10504" width="28.7109375" style="2433" customWidth="1"/>
    <col min="10505" max="10706" width="0" style="2433" hidden="1" customWidth="1"/>
    <col min="10707" max="10712" width="9.5703125" style="2433" customWidth="1"/>
    <col min="10713" max="10713" width="10.140625" style="2433" bestFit="1" customWidth="1"/>
    <col min="10714" max="10714" width="10" style="2433" bestFit="1" customWidth="1"/>
    <col min="10715" max="10716" width="9.7109375" style="2433" bestFit="1" customWidth="1"/>
    <col min="10717" max="10717" width="10.28515625" style="2433" bestFit="1" customWidth="1"/>
    <col min="10718" max="10718" width="9.7109375" style="2433" bestFit="1" customWidth="1"/>
    <col min="10719" max="10719" width="10" style="2433" bestFit="1" customWidth="1"/>
    <col min="10720" max="10759" width="9.140625" style="2433"/>
    <col min="10760" max="10760" width="28.7109375" style="2433" customWidth="1"/>
    <col min="10761" max="10962" width="0" style="2433" hidden="1" customWidth="1"/>
    <col min="10963" max="10968" width="9.5703125" style="2433" customWidth="1"/>
    <col min="10969" max="10969" width="10.140625" style="2433" bestFit="1" customWidth="1"/>
    <col min="10970" max="10970" width="10" style="2433" bestFit="1" customWidth="1"/>
    <col min="10971" max="10972" width="9.7109375" style="2433" bestFit="1" customWidth="1"/>
    <col min="10973" max="10973" width="10.28515625" style="2433" bestFit="1" customWidth="1"/>
    <col min="10974" max="10974" width="9.7109375" style="2433" bestFit="1" customWidth="1"/>
    <col min="10975" max="10975" width="10" style="2433" bestFit="1" customWidth="1"/>
    <col min="10976" max="11015" width="9.140625" style="2433"/>
    <col min="11016" max="11016" width="28.7109375" style="2433" customWidth="1"/>
    <col min="11017" max="11218" width="0" style="2433" hidden="1" customWidth="1"/>
    <col min="11219" max="11224" width="9.5703125" style="2433" customWidth="1"/>
    <col min="11225" max="11225" width="10.140625" style="2433" bestFit="1" customWidth="1"/>
    <col min="11226" max="11226" width="10" style="2433" bestFit="1" customWidth="1"/>
    <col min="11227" max="11228" width="9.7109375" style="2433" bestFit="1" customWidth="1"/>
    <col min="11229" max="11229" width="10.28515625" style="2433" bestFit="1" customWidth="1"/>
    <col min="11230" max="11230" width="9.7109375" style="2433" bestFit="1" customWidth="1"/>
    <col min="11231" max="11231" width="10" style="2433" bestFit="1" customWidth="1"/>
    <col min="11232" max="11271" width="9.140625" style="2433"/>
    <col min="11272" max="11272" width="28.7109375" style="2433" customWidth="1"/>
    <col min="11273" max="11474" width="0" style="2433" hidden="1" customWidth="1"/>
    <col min="11475" max="11480" width="9.5703125" style="2433" customWidth="1"/>
    <col min="11481" max="11481" width="10.140625" style="2433" bestFit="1" customWidth="1"/>
    <col min="11482" max="11482" width="10" style="2433" bestFit="1" customWidth="1"/>
    <col min="11483" max="11484" width="9.7109375" style="2433" bestFit="1" customWidth="1"/>
    <col min="11485" max="11485" width="10.28515625" style="2433" bestFit="1" customWidth="1"/>
    <col min="11486" max="11486" width="9.7109375" style="2433" bestFit="1" customWidth="1"/>
    <col min="11487" max="11487" width="10" style="2433" bestFit="1" customWidth="1"/>
    <col min="11488" max="11527" width="9.140625" style="2433"/>
    <col min="11528" max="11528" width="28.7109375" style="2433" customWidth="1"/>
    <col min="11529" max="11730" width="0" style="2433" hidden="1" customWidth="1"/>
    <col min="11731" max="11736" width="9.5703125" style="2433" customWidth="1"/>
    <col min="11737" max="11737" width="10.140625" style="2433" bestFit="1" customWidth="1"/>
    <col min="11738" max="11738" width="10" style="2433" bestFit="1" customWidth="1"/>
    <col min="11739" max="11740" width="9.7109375" style="2433" bestFit="1" customWidth="1"/>
    <col min="11741" max="11741" width="10.28515625" style="2433" bestFit="1" customWidth="1"/>
    <col min="11742" max="11742" width="9.7109375" style="2433" bestFit="1" customWidth="1"/>
    <col min="11743" max="11743" width="10" style="2433" bestFit="1" customWidth="1"/>
    <col min="11744" max="11783" width="9.140625" style="2433"/>
    <col min="11784" max="11784" width="28.7109375" style="2433" customWidth="1"/>
    <col min="11785" max="11986" width="0" style="2433" hidden="1" customWidth="1"/>
    <col min="11987" max="11992" width="9.5703125" style="2433" customWidth="1"/>
    <col min="11993" max="11993" width="10.140625" style="2433" bestFit="1" customWidth="1"/>
    <col min="11994" max="11994" width="10" style="2433" bestFit="1" customWidth="1"/>
    <col min="11995" max="11996" width="9.7109375" style="2433" bestFit="1" customWidth="1"/>
    <col min="11997" max="11997" width="10.28515625" style="2433" bestFit="1" customWidth="1"/>
    <col min="11998" max="11998" width="9.7109375" style="2433" bestFit="1" customWidth="1"/>
    <col min="11999" max="11999" width="10" style="2433" bestFit="1" customWidth="1"/>
    <col min="12000" max="12039" width="9.140625" style="2433"/>
    <col min="12040" max="12040" width="28.7109375" style="2433" customWidth="1"/>
    <col min="12041" max="12242" width="0" style="2433" hidden="1" customWidth="1"/>
    <col min="12243" max="12248" width="9.5703125" style="2433" customWidth="1"/>
    <col min="12249" max="12249" width="10.140625" style="2433" bestFit="1" customWidth="1"/>
    <col min="12250" max="12250" width="10" style="2433" bestFit="1" customWidth="1"/>
    <col min="12251" max="12252" width="9.7109375" style="2433" bestFit="1" customWidth="1"/>
    <col min="12253" max="12253" width="10.28515625" style="2433" bestFit="1" customWidth="1"/>
    <col min="12254" max="12254" width="9.7109375" style="2433" bestFit="1" customWidth="1"/>
    <col min="12255" max="12255" width="10" style="2433" bestFit="1" customWidth="1"/>
    <col min="12256" max="12295" width="9.140625" style="2433"/>
    <col min="12296" max="12296" width="28.7109375" style="2433" customWidth="1"/>
    <col min="12297" max="12498" width="0" style="2433" hidden="1" customWidth="1"/>
    <col min="12499" max="12504" width="9.5703125" style="2433" customWidth="1"/>
    <col min="12505" max="12505" width="10.140625" style="2433" bestFit="1" customWidth="1"/>
    <col min="12506" max="12506" width="10" style="2433" bestFit="1" customWidth="1"/>
    <col min="12507" max="12508" width="9.7109375" style="2433" bestFit="1" customWidth="1"/>
    <col min="12509" max="12509" width="10.28515625" style="2433" bestFit="1" customWidth="1"/>
    <col min="12510" max="12510" width="9.7109375" style="2433" bestFit="1" customWidth="1"/>
    <col min="12511" max="12511" width="10" style="2433" bestFit="1" customWidth="1"/>
    <col min="12512" max="12551" width="9.140625" style="2433"/>
    <col min="12552" max="12552" width="28.7109375" style="2433" customWidth="1"/>
    <col min="12553" max="12754" width="0" style="2433" hidden="1" customWidth="1"/>
    <col min="12755" max="12760" width="9.5703125" style="2433" customWidth="1"/>
    <col min="12761" max="12761" width="10.140625" style="2433" bestFit="1" customWidth="1"/>
    <col min="12762" max="12762" width="10" style="2433" bestFit="1" customWidth="1"/>
    <col min="12763" max="12764" width="9.7109375" style="2433" bestFit="1" customWidth="1"/>
    <col min="12765" max="12765" width="10.28515625" style="2433" bestFit="1" customWidth="1"/>
    <col min="12766" max="12766" width="9.7109375" style="2433" bestFit="1" customWidth="1"/>
    <col min="12767" max="12767" width="10" style="2433" bestFit="1" customWidth="1"/>
    <col min="12768" max="12807" width="9.140625" style="2433"/>
    <col min="12808" max="12808" width="28.7109375" style="2433" customWidth="1"/>
    <col min="12809" max="13010" width="0" style="2433" hidden="1" customWidth="1"/>
    <col min="13011" max="13016" width="9.5703125" style="2433" customWidth="1"/>
    <col min="13017" max="13017" width="10.140625" style="2433" bestFit="1" customWidth="1"/>
    <col min="13018" max="13018" width="10" style="2433" bestFit="1" customWidth="1"/>
    <col min="13019" max="13020" width="9.7109375" style="2433" bestFit="1" customWidth="1"/>
    <col min="13021" max="13021" width="10.28515625" style="2433" bestFit="1" customWidth="1"/>
    <col min="13022" max="13022" width="9.7109375" style="2433" bestFit="1" customWidth="1"/>
    <col min="13023" max="13023" width="10" style="2433" bestFit="1" customWidth="1"/>
    <col min="13024" max="13063" width="9.140625" style="2433"/>
    <col min="13064" max="13064" width="28.7109375" style="2433" customWidth="1"/>
    <col min="13065" max="13266" width="0" style="2433" hidden="1" customWidth="1"/>
    <col min="13267" max="13272" width="9.5703125" style="2433" customWidth="1"/>
    <col min="13273" max="13273" width="10.140625" style="2433" bestFit="1" customWidth="1"/>
    <col min="13274" max="13274" width="10" style="2433" bestFit="1" customWidth="1"/>
    <col min="13275" max="13276" width="9.7109375" style="2433" bestFit="1" customWidth="1"/>
    <col min="13277" max="13277" width="10.28515625" style="2433" bestFit="1" customWidth="1"/>
    <col min="13278" max="13278" width="9.7109375" style="2433" bestFit="1" customWidth="1"/>
    <col min="13279" max="13279" width="10" style="2433" bestFit="1" customWidth="1"/>
    <col min="13280" max="13319" width="9.140625" style="2433"/>
    <col min="13320" max="13320" width="28.7109375" style="2433" customWidth="1"/>
    <col min="13321" max="13522" width="0" style="2433" hidden="1" customWidth="1"/>
    <col min="13523" max="13528" width="9.5703125" style="2433" customWidth="1"/>
    <col min="13529" max="13529" width="10.140625" style="2433" bestFit="1" customWidth="1"/>
    <col min="13530" max="13530" width="10" style="2433" bestFit="1" customWidth="1"/>
    <col min="13531" max="13532" width="9.7109375" style="2433" bestFit="1" customWidth="1"/>
    <col min="13533" max="13533" width="10.28515625" style="2433" bestFit="1" customWidth="1"/>
    <col min="13534" max="13534" width="9.7109375" style="2433" bestFit="1" customWidth="1"/>
    <col min="13535" max="13535" width="10" style="2433" bestFit="1" customWidth="1"/>
    <col min="13536" max="13575" width="9.140625" style="2433"/>
    <col min="13576" max="13576" width="28.7109375" style="2433" customWidth="1"/>
    <col min="13577" max="13778" width="0" style="2433" hidden="1" customWidth="1"/>
    <col min="13779" max="13784" width="9.5703125" style="2433" customWidth="1"/>
    <col min="13785" max="13785" width="10.140625" style="2433" bestFit="1" customWidth="1"/>
    <col min="13786" max="13786" width="10" style="2433" bestFit="1" customWidth="1"/>
    <col min="13787" max="13788" width="9.7109375" style="2433" bestFit="1" customWidth="1"/>
    <col min="13789" max="13789" width="10.28515625" style="2433" bestFit="1" customWidth="1"/>
    <col min="13790" max="13790" width="9.7109375" style="2433" bestFit="1" customWidth="1"/>
    <col min="13791" max="13791" width="10" style="2433" bestFit="1" customWidth="1"/>
    <col min="13792" max="13831" width="9.140625" style="2433"/>
    <col min="13832" max="13832" width="28.7109375" style="2433" customWidth="1"/>
    <col min="13833" max="14034" width="0" style="2433" hidden="1" customWidth="1"/>
    <col min="14035" max="14040" width="9.5703125" style="2433" customWidth="1"/>
    <col min="14041" max="14041" width="10.140625" style="2433" bestFit="1" customWidth="1"/>
    <col min="14042" max="14042" width="10" style="2433" bestFit="1" customWidth="1"/>
    <col min="14043" max="14044" width="9.7109375" style="2433" bestFit="1" customWidth="1"/>
    <col min="14045" max="14045" width="10.28515625" style="2433" bestFit="1" customWidth="1"/>
    <col min="14046" max="14046" width="9.7109375" style="2433" bestFit="1" customWidth="1"/>
    <col min="14047" max="14047" width="10" style="2433" bestFit="1" customWidth="1"/>
    <col min="14048" max="14087" width="9.140625" style="2433"/>
    <col min="14088" max="14088" width="28.7109375" style="2433" customWidth="1"/>
    <col min="14089" max="14290" width="0" style="2433" hidden="1" customWidth="1"/>
    <col min="14291" max="14296" width="9.5703125" style="2433" customWidth="1"/>
    <col min="14297" max="14297" width="10.140625" style="2433" bestFit="1" customWidth="1"/>
    <col min="14298" max="14298" width="10" style="2433" bestFit="1" customWidth="1"/>
    <col min="14299" max="14300" width="9.7109375" style="2433" bestFit="1" customWidth="1"/>
    <col min="14301" max="14301" width="10.28515625" style="2433" bestFit="1" customWidth="1"/>
    <col min="14302" max="14302" width="9.7109375" style="2433" bestFit="1" customWidth="1"/>
    <col min="14303" max="14303" width="10" style="2433" bestFit="1" customWidth="1"/>
    <col min="14304" max="14343" width="9.140625" style="2433"/>
    <col min="14344" max="14344" width="28.7109375" style="2433" customWidth="1"/>
    <col min="14345" max="14546" width="0" style="2433" hidden="1" customWidth="1"/>
    <col min="14547" max="14552" width="9.5703125" style="2433" customWidth="1"/>
    <col min="14553" max="14553" width="10.140625" style="2433" bestFit="1" customWidth="1"/>
    <col min="14554" max="14554" width="10" style="2433" bestFit="1" customWidth="1"/>
    <col min="14555" max="14556" width="9.7109375" style="2433" bestFit="1" customWidth="1"/>
    <col min="14557" max="14557" width="10.28515625" style="2433" bestFit="1" customWidth="1"/>
    <col min="14558" max="14558" width="9.7109375" style="2433" bestFit="1" customWidth="1"/>
    <col min="14559" max="14559" width="10" style="2433" bestFit="1" customWidth="1"/>
    <col min="14560" max="14599" width="9.140625" style="2433"/>
    <col min="14600" max="14600" width="28.7109375" style="2433" customWidth="1"/>
    <col min="14601" max="14802" width="0" style="2433" hidden="1" customWidth="1"/>
    <col min="14803" max="14808" width="9.5703125" style="2433" customWidth="1"/>
    <col min="14809" max="14809" width="10.140625" style="2433" bestFit="1" customWidth="1"/>
    <col min="14810" max="14810" width="10" style="2433" bestFit="1" customWidth="1"/>
    <col min="14811" max="14812" width="9.7109375" style="2433" bestFit="1" customWidth="1"/>
    <col min="14813" max="14813" width="10.28515625" style="2433" bestFit="1" customWidth="1"/>
    <col min="14814" max="14814" width="9.7109375" style="2433" bestFit="1" customWidth="1"/>
    <col min="14815" max="14815" width="10" style="2433" bestFit="1" customWidth="1"/>
    <col min="14816" max="14855" width="9.140625" style="2433"/>
    <col min="14856" max="14856" width="28.7109375" style="2433" customWidth="1"/>
    <col min="14857" max="15058" width="0" style="2433" hidden="1" customWidth="1"/>
    <col min="15059" max="15064" width="9.5703125" style="2433" customWidth="1"/>
    <col min="15065" max="15065" width="10.140625" style="2433" bestFit="1" customWidth="1"/>
    <col min="15066" max="15066" width="10" style="2433" bestFit="1" customWidth="1"/>
    <col min="15067" max="15068" width="9.7109375" style="2433" bestFit="1" customWidth="1"/>
    <col min="15069" max="15069" width="10.28515625" style="2433" bestFit="1" customWidth="1"/>
    <col min="15070" max="15070" width="9.7109375" style="2433" bestFit="1" customWidth="1"/>
    <col min="15071" max="15071" width="10" style="2433" bestFit="1" customWidth="1"/>
    <col min="15072" max="15111" width="9.140625" style="2433"/>
    <col min="15112" max="15112" width="28.7109375" style="2433" customWidth="1"/>
    <col min="15113" max="15314" width="0" style="2433" hidden="1" customWidth="1"/>
    <col min="15315" max="15320" width="9.5703125" style="2433" customWidth="1"/>
    <col min="15321" max="15321" width="10.140625" style="2433" bestFit="1" customWidth="1"/>
    <col min="15322" max="15322" width="10" style="2433" bestFit="1" customWidth="1"/>
    <col min="15323" max="15324" width="9.7109375" style="2433" bestFit="1" customWidth="1"/>
    <col min="15325" max="15325" width="10.28515625" style="2433" bestFit="1" customWidth="1"/>
    <col min="15326" max="15326" width="9.7109375" style="2433" bestFit="1" customWidth="1"/>
    <col min="15327" max="15327" width="10" style="2433" bestFit="1" customWidth="1"/>
    <col min="15328" max="15367" width="9.140625" style="2433"/>
    <col min="15368" max="15368" width="28.7109375" style="2433" customWidth="1"/>
    <col min="15369" max="15570" width="0" style="2433" hidden="1" customWidth="1"/>
    <col min="15571" max="15576" width="9.5703125" style="2433" customWidth="1"/>
    <col min="15577" max="15577" width="10.140625" style="2433" bestFit="1" customWidth="1"/>
    <col min="15578" max="15578" width="10" style="2433" bestFit="1" customWidth="1"/>
    <col min="15579" max="15580" width="9.7109375" style="2433" bestFit="1" customWidth="1"/>
    <col min="15581" max="15581" width="10.28515625" style="2433" bestFit="1" customWidth="1"/>
    <col min="15582" max="15582" width="9.7109375" style="2433" bestFit="1" customWidth="1"/>
    <col min="15583" max="15583" width="10" style="2433" bestFit="1" customWidth="1"/>
    <col min="15584" max="15623" width="9.140625" style="2433"/>
    <col min="15624" max="15624" width="28.7109375" style="2433" customWidth="1"/>
    <col min="15625" max="15826" width="0" style="2433" hidden="1" customWidth="1"/>
    <col min="15827" max="15832" width="9.5703125" style="2433" customWidth="1"/>
    <col min="15833" max="15833" width="10.140625" style="2433" bestFit="1" customWidth="1"/>
    <col min="15834" max="15834" width="10" style="2433" bestFit="1" customWidth="1"/>
    <col min="15835" max="15836" width="9.7109375" style="2433" bestFit="1" customWidth="1"/>
    <col min="15837" max="15837" width="10.28515625" style="2433" bestFit="1" customWidth="1"/>
    <col min="15838" max="15838" width="9.7109375" style="2433" bestFit="1" customWidth="1"/>
    <col min="15839" max="15839" width="10" style="2433" bestFit="1" customWidth="1"/>
    <col min="15840" max="15879" width="9.140625" style="2433"/>
    <col min="15880" max="15880" width="28.7109375" style="2433" customWidth="1"/>
    <col min="15881" max="16082" width="0" style="2433" hidden="1" customWidth="1"/>
    <col min="16083" max="16088" width="9.5703125" style="2433" customWidth="1"/>
    <col min="16089" max="16089" width="10.140625" style="2433" bestFit="1" customWidth="1"/>
    <col min="16090" max="16090" width="10" style="2433" bestFit="1" customWidth="1"/>
    <col min="16091" max="16092" width="9.7109375" style="2433" bestFit="1" customWidth="1"/>
    <col min="16093" max="16093" width="10.28515625" style="2433" bestFit="1" customWidth="1"/>
    <col min="16094" max="16094" width="9.7109375" style="2433" bestFit="1" customWidth="1"/>
    <col min="16095" max="16095" width="10" style="2433" bestFit="1" customWidth="1"/>
    <col min="16096" max="16135" width="9.140625" style="2433"/>
    <col min="16136" max="16136" width="28.7109375" style="2433" customWidth="1"/>
    <col min="16137" max="16338" width="0" style="2433" hidden="1" customWidth="1"/>
    <col min="16339" max="16344" width="9.5703125" style="2433" customWidth="1"/>
    <col min="16345" max="16345" width="10.140625" style="2433" bestFit="1" customWidth="1"/>
    <col min="16346" max="16346" width="10" style="2433" bestFit="1" customWidth="1"/>
    <col min="16347" max="16348" width="9.7109375" style="2433" bestFit="1" customWidth="1"/>
    <col min="16349" max="16349" width="10.28515625" style="2433" bestFit="1" customWidth="1"/>
    <col min="16350" max="16350" width="9.7109375" style="2433" bestFit="1" customWidth="1"/>
    <col min="16351" max="16351" width="10" style="2433" bestFit="1" customWidth="1"/>
    <col min="16352" max="16384" width="9.140625" style="2433"/>
  </cols>
  <sheetData>
    <row r="1" spans="1:223" ht="19.899999999999999" customHeight="1" x14ac:dyDescent="0.35">
      <c r="A1" s="2431" t="s">
        <v>4400</v>
      </c>
      <c r="B1" s="2432"/>
      <c r="C1" s="2432"/>
      <c r="D1" s="2432"/>
      <c r="E1" s="2432"/>
      <c r="F1" s="2432"/>
      <c r="G1" s="2432"/>
      <c r="H1" s="2432"/>
      <c r="I1" s="2432"/>
      <c r="J1" s="2432"/>
      <c r="K1" s="2432"/>
      <c r="L1" s="2432"/>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c r="AN1" s="2432"/>
      <c r="AO1" s="2432"/>
      <c r="AP1" s="2432"/>
      <c r="AQ1" s="2432"/>
      <c r="AR1" s="2432"/>
      <c r="AS1" s="2432"/>
      <c r="AT1" s="2432"/>
      <c r="AU1" s="2432"/>
      <c r="AV1" s="2432"/>
      <c r="AW1" s="2432"/>
      <c r="AX1" s="2432"/>
      <c r="AY1" s="2432"/>
      <c r="AZ1" s="2432"/>
      <c r="BA1" s="2432"/>
      <c r="BB1" s="2432"/>
      <c r="BC1" s="2432"/>
      <c r="BD1" s="2432"/>
      <c r="BE1" s="2432"/>
      <c r="BF1" s="2432"/>
      <c r="BG1" s="2432"/>
      <c r="BH1" s="2432"/>
      <c r="BI1" s="2432"/>
      <c r="BJ1" s="2432"/>
      <c r="BK1" s="2432"/>
      <c r="BL1" s="2432"/>
      <c r="BM1" s="2432"/>
      <c r="BN1" s="2432"/>
      <c r="BO1" s="2432"/>
      <c r="BP1" s="2432"/>
      <c r="BQ1" s="2432"/>
      <c r="BR1" s="2432"/>
      <c r="BS1" s="2432"/>
      <c r="BT1" s="2432"/>
      <c r="BU1" s="2432"/>
      <c r="BV1" s="2432"/>
      <c r="BW1" s="2432"/>
      <c r="BX1" s="2432"/>
      <c r="BY1" s="2432"/>
      <c r="BZ1" s="2432"/>
      <c r="CA1" s="2432"/>
      <c r="CB1" s="2432"/>
      <c r="CC1" s="2432"/>
      <c r="CD1" s="2432"/>
      <c r="CE1" s="2432"/>
      <c r="CF1" s="2432"/>
      <c r="CG1" s="2432"/>
      <c r="CH1" s="2432"/>
      <c r="CI1" s="2432"/>
      <c r="CJ1" s="2432"/>
      <c r="CK1" s="2432"/>
      <c r="CL1" s="2432"/>
      <c r="CM1" s="2432"/>
      <c r="CN1" s="2432"/>
      <c r="CO1" s="2432"/>
      <c r="CP1" s="2432"/>
      <c r="CQ1" s="2432"/>
      <c r="CR1" s="2432"/>
      <c r="CS1" s="2432"/>
      <c r="CT1" s="2432"/>
      <c r="CU1" s="2432"/>
      <c r="CV1" s="2432"/>
      <c r="CW1" s="2432"/>
      <c r="CX1" s="2432"/>
      <c r="CY1" s="2432"/>
      <c r="CZ1" s="2432"/>
      <c r="DA1" s="2432"/>
      <c r="DB1" s="2432"/>
      <c r="DC1" s="2432"/>
      <c r="DD1" s="2432"/>
      <c r="DE1" s="2432"/>
      <c r="DF1" s="2432"/>
      <c r="DG1" s="2432"/>
      <c r="DH1" s="2432"/>
      <c r="DI1" s="2432"/>
      <c r="DJ1" s="2432"/>
      <c r="DK1" s="2432"/>
      <c r="DL1" s="2432"/>
      <c r="DM1" s="2432"/>
      <c r="DN1" s="2432"/>
      <c r="DO1" s="2432"/>
      <c r="DP1" s="2432"/>
      <c r="DQ1" s="2432"/>
      <c r="DR1" s="2432"/>
      <c r="DS1" s="2432"/>
      <c r="DT1" s="2432"/>
      <c r="DU1" s="2432"/>
      <c r="DV1" s="2432"/>
      <c r="DW1" s="2432"/>
      <c r="DX1" s="2432"/>
      <c r="DY1" s="2432"/>
      <c r="DZ1" s="2432"/>
      <c r="EA1" s="2432"/>
      <c r="EB1" s="2432"/>
      <c r="EC1" s="2432"/>
      <c r="ED1" s="2432"/>
      <c r="EE1" s="2432"/>
      <c r="EF1" s="2432"/>
      <c r="EG1" s="2432"/>
      <c r="EH1" s="2432"/>
      <c r="EI1" s="2432"/>
      <c r="EJ1" s="2432"/>
      <c r="EK1" s="2432"/>
      <c r="EL1" s="2432"/>
      <c r="EM1" s="2432"/>
      <c r="EN1" s="2432"/>
      <c r="EO1" s="2432"/>
      <c r="EP1" s="2432"/>
      <c r="EQ1" s="2432"/>
      <c r="ER1" s="2432"/>
      <c r="ES1" s="2432"/>
      <c r="ET1" s="2432"/>
      <c r="EU1" s="2432"/>
      <c r="EV1" s="2432"/>
      <c r="EW1" s="2432"/>
      <c r="EX1" s="2432"/>
      <c r="EY1" s="2432"/>
      <c r="EZ1" s="2432"/>
      <c r="FA1" s="2432"/>
      <c r="FB1" s="2432"/>
      <c r="FC1" s="2432"/>
      <c r="FD1" s="2432"/>
      <c r="FE1" s="2432"/>
      <c r="FF1" s="2432"/>
      <c r="FG1" s="2432"/>
      <c r="FH1" s="2432"/>
      <c r="FI1" s="2432"/>
      <c r="FJ1" s="2432"/>
      <c r="FL1" s="2432"/>
    </row>
    <row r="2" spans="1:223" ht="6.75" customHeight="1" thickBot="1" x14ac:dyDescent="0.35">
      <c r="B2" s="2433"/>
    </row>
    <row r="3" spans="1:223" ht="17.25" thickTop="1" x14ac:dyDescent="0.3">
      <c r="A3" s="2434" t="s">
        <v>4401</v>
      </c>
      <c r="B3" s="2435">
        <v>37258</v>
      </c>
      <c r="C3" s="2435">
        <v>37348</v>
      </c>
      <c r="D3" s="2435">
        <v>37378</v>
      </c>
      <c r="E3" s="2435">
        <v>37409</v>
      </c>
      <c r="F3" s="2435">
        <v>37439</v>
      </c>
      <c r="G3" s="2435">
        <v>37470</v>
      </c>
      <c r="H3" s="2435">
        <v>37501</v>
      </c>
      <c r="I3" s="2435">
        <v>37531</v>
      </c>
      <c r="J3" s="2435">
        <v>37562</v>
      </c>
      <c r="K3" s="2435">
        <v>37592</v>
      </c>
      <c r="L3" s="2435">
        <v>37623</v>
      </c>
      <c r="M3" s="2435">
        <v>37654</v>
      </c>
      <c r="N3" s="2435">
        <v>37682</v>
      </c>
      <c r="O3" s="2435">
        <v>37713</v>
      </c>
      <c r="P3" s="2435">
        <v>37743</v>
      </c>
      <c r="Q3" s="2435">
        <v>37774</v>
      </c>
      <c r="R3" s="2435">
        <v>37804</v>
      </c>
      <c r="S3" s="2435">
        <v>37835</v>
      </c>
      <c r="T3" s="2435">
        <v>37866</v>
      </c>
      <c r="U3" s="2435">
        <v>37896</v>
      </c>
      <c r="V3" s="2435">
        <v>37927</v>
      </c>
      <c r="W3" s="2435">
        <v>37957</v>
      </c>
      <c r="X3" s="2435">
        <v>37988</v>
      </c>
      <c r="Y3" s="2435">
        <v>38019</v>
      </c>
      <c r="Z3" s="2435">
        <v>38048</v>
      </c>
      <c r="AA3" s="2435">
        <v>38079</v>
      </c>
      <c r="AB3" s="2435">
        <v>38109</v>
      </c>
      <c r="AC3" s="2435">
        <v>38140</v>
      </c>
      <c r="AD3" s="2435">
        <v>38170</v>
      </c>
      <c r="AE3" s="2435">
        <v>38201</v>
      </c>
      <c r="AF3" s="2435">
        <v>38232</v>
      </c>
      <c r="AG3" s="2435">
        <v>38262</v>
      </c>
      <c r="AH3" s="2435">
        <v>38293</v>
      </c>
      <c r="AI3" s="2435">
        <v>38323</v>
      </c>
      <c r="AJ3" s="2435">
        <v>38354</v>
      </c>
      <c r="AK3" s="2435">
        <v>38413</v>
      </c>
      <c r="AL3" s="2435">
        <v>38444</v>
      </c>
      <c r="AM3" s="2435">
        <v>38474</v>
      </c>
      <c r="AN3" s="2435">
        <v>38505</v>
      </c>
      <c r="AO3" s="2435">
        <v>38535</v>
      </c>
      <c r="AP3" s="2435">
        <v>38565</v>
      </c>
      <c r="AQ3" s="2435">
        <v>38596</v>
      </c>
      <c r="AR3" s="2435">
        <v>38626</v>
      </c>
      <c r="AS3" s="2435">
        <v>38657</v>
      </c>
      <c r="AT3" s="2435">
        <v>38687</v>
      </c>
      <c r="AU3" s="2435">
        <v>38718</v>
      </c>
      <c r="AV3" s="2435">
        <v>38749</v>
      </c>
      <c r="AW3" s="2435">
        <v>38777</v>
      </c>
      <c r="AX3" s="2435">
        <v>38808</v>
      </c>
      <c r="AY3" s="2435">
        <v>38838</v>
      </c>
      <c r="AZ3" s="2435">
        <v>38869</v>
      </c>
      <c r="BA3" s="2435">
        <v>38899</v>
      </c>
      <c r="BB3" s="2435">
        <v>38930</v>
      </c>
      <c r="BC3" s="2435">
        <v>38961</v>
      </c>
      <c r="BD3" s="2435">
        <v>38991</v>
      </c>
      <c r="BE3" s="2435">
        <v>39022</v>
      </c>
      <c r="BF3" s="2435">
        <v>39052</v>
      </c>
      <c r="BG3" s="2435">
        <v>39083</v>
      </c>
      <c r="BH3" s="2435">
        <v>39114</v>
      </c>
      <c r="BI3" s="2435">
        <v>39142</v>
      </c>
      <c r="BJ3" s="2435">
        <v>39173</v>
      </c>
      <c r="BK3" s="2435">
        <v>39203</v>
      </c>
      <c r="BL3" s="2435">
        <v>39234</v>
      </c>
      <c r="BM3" s="2435">
        <v>39264</v>
      </c>
      <c r="BN3" s="2435">
        <v>39295</v>
      </c>
      <c r="BO3" s="2435">
        <v>39326</v>
      </c>
      <c r="BP3" s="2435">
        <v>39356</v>
      </c>
      <c r="BQ3" s="2435">
        <v>39387</v>
      </c>
      <c r="BR3" s="2435">
        <v>39417</v>
      </c>
      <c r="BS3" s="2435">
        <v>39448</v>
      </c>
      <c r="BT3" s="2435">
        <v>39479</v>
      </c>
      <c r="BU3" s="2435">
        <v>39508</v>
      </c>
      <c r="BV3" s="2435">
        <v>39539</v>
      </c>
      <c r="BW3" s="2435">
        <v>39569</v>
      </c>
      <c r="BX3" s="2435">
        <v>39600</v>
      </c>
      <c r="BY3" s="2435">
        <v>39630</v>
      </c>
      <c r="BZ3" s="2435">
        <v>39661</v>
      </c>
      <c r="CA3" s="2435">
        <v>39692</v>
      </c>
      <c r="CB3" s="2435">
        <v>39722</v>
      </c>
      <c r="CC3" s="2435">
        <v>39753</v>
      </c>
      <c r="CD3" s="2435">
        <v>39783</v>
      </c>
      <c r="CE3" s="2435">
        <v>39814</v>
      </c>
      <c r="CF3" s="2435">
        <v>39845</v>
      </c>
      <c r="CG3" s="2435">
        <v>39873</v>
      </c>
      <c r="CH3" s="2435">
        <v>39904</v>
      </c>
      <c r="CI3" s="2435">
        <v>39934</v>
      </c>
      <c r="CJ3" s="2435">
        <v>39965</v>
      </c>
      <c r="CK3" s="2435">
        <v>39995</v>
      </c>
      <c r="CL3" s="2435">
        <v>40026</v>
      </c>
      <c r="CM3" s="2435">
        <v>40057</v>
      </c>
      <c r="CN3" s="2435">
        <v>40087</v>
      </c>
      <c r="CO3" s="2435">
        <v>40118</v>
      </c>
      <c r="CP3" s="2435">
        <v>40299</v>
      </c>
      <c r="CQ3" s="2435">
        <v>40360</v>
      </c>
      <c r="CR3" s="2435">
        <v>40391</v>
      </c>
      <c r="CS3" s="2435">
        <v>40422</v>
      </c>
      <c r="CT3" s="2435">
        <v>40452</v>
      </c>
      <c r="CU3" s="2435">
        <v>40483</v>
      </c>
      <c r="CV3" s="2435">
        <v>40513</v>
      </c>
      <c r="CW3" s="2435">
        <v>40544</v>
      </c>
      <c r="CX3" s="2435">
        <v>40575</v>
      </c>
      <c r="CY3" s="2435">
        <v>40603</v>
      </c>
      <c r="CZ3" s="2435">
        <v>40634</v>
      </c>
      <c r="DA3" s="2435">
        <v>40664</v>
      </c>
      <c r="DB3" s="2435">
        <v>40695</v>
      </c>
      <c r="DC3" s="2435">
        <v>40725</v>
      </c>
      <c r="DD3" s="2435">
        <v>40756</v>
      </c>
      <c r="DE3" s="2435">
        <v>40787</v>
      </c>
      <c r="DF3" s="2435">
        <v>40817</v>
      </c>
      <c r="DG3" s="2435">
        <v>40848</v>
      </c>
      <c r="DH3" s="2435">
        <v>40878</v>
      </c>
      <c r="DI3" s="2435">
        <v>40909</v>
      </c>
      <c r="DJ3" s="2435">
        <v>40940</v>
      </c>
      <c r="DK3" s="2435">
        <v>40969</v>
      </c>
      <c r="DL3" s="2435">
        <v>41000</v>
      </c>
      <c r="DM3" s="2435">
        <v>41030</v>
      </c>
      <c r="DN3" s="2435">
        <v>41061</v>
      </c>
      <c r="DO3" s="2435">
        <v>41091</v>
      </c>
      <c r="DP3" s="2435">
        <v>41122</v>
      </c>
      <c r="DQ3" s="2435">
        <v>41153</v>
      </c>
      <c r="DR3" s="2435">
        <v>41183</v>
      </c>
      <c r="DS3" s="2435">
        <f t="shared" ref="DS3:FQ3" si="0">DR3+31</f>
        <v>41214</v>
      </c>
      <c r="DT3" s="2435">
        <f t="shared" si="0"/>
        <v>41245</v>
      </c>
      <c r="DU3" s="2435">
        <f t="shared" si="0"/>
        <v>41276</v>
      </c>
      <c r="DV3" s="2435">
        <f t="shared" si="0"/>
        <v>41307</v>
      </c>
      <c r="DW3" s="2435">
        <f t="shared" si="0"/>
        <v>41338</v>
      </c>
      <c r="DX3" s="2435">
        <f t="shared" si="0"/>
        <v>41369</v>
      </c>
      <c r="DY3" s="2435">
        <f t="shared" si="0"/>
        <v>41400</v>
      </c>
      <c r="DZ3" s="2435">
        <f t="shared" si="0"/>
        <v>41431</v>
      </c>
      <c r="EA3" s="2435">
        <f t="shared" si="0"/>
        <v>41462</v>
      </c>
      <c r="EB3" s="2435">
        <f t="shared" si="0"/>
        <v>41493</v>
      </c>
      <c r="EC3" s="2435">
        <f t="shared" si="0"/>
        <v>41524</v>
      </c>
      <c r="ED3" s="2435">
        <f t="shared" si="0"/>
        <v>41555</v>
      </c>
      <c r="EE3" s="2435">
        <f t="shared" si="0"/>
        <v>41586</v>
      </c>
      <c r="EF3" s="2435">
        <f t="shared" si="0"/>
        <v>41617</v>
      </c>
      <c r="EG3" s="2435">
        <f t="shared" si="0"/>
        <v>41648</v>
      </c>
      <c r="EH3" s="2435">
        <f t="shared" si="0"/>
        <v>41679</v>
      </c>
      <c r="EI3" s="2435">
        <f t="shared" si="0"/>
        <v>41710</v>
      </c>
      <c r="EJ3" s="2435">
        <f t="shared" si="0"/>
        <v>41741</v>
      </c>
      <c r="EK3" s="2435">
        <f t="shared" si="0"/>
        <v>41772</v>
      </c>
      <c r="EL3" s="2435">
        <f t="shared" si="0"/>
        <v>41803</v>
      </c>
      <c r="EM3" s="2435">
        <f t="shared" si="0"/>
        <v>41834</v>
      </c>
      <c r="EN3" s="2435">
        <f t="shared" si="0"/>
        <v>41865</v>
      </c>
      <c r="EO3" s="2435">
        <f t="shared" si="0"/>
        <v>41896</v>
      </c>
      <c r="EP3" s="2435">
        <f t="shared" si="0"/>
        <v>41927</v>
      </c>
      <c r="EQ3" s="2435">
        <f t="shared" si="0"/>
        <v>41958</v>
      </c>
      <c r="ER3" s="2435">
        <f t="shared" si="0"/>
        <v>41989</v>
      </c>
      <c r="ES3" s="2435">
        <f t="shared" si="0"/>
        <v>42020</v>
      </c>
      <c r="ET3" s="2435">
        <f t="shared" si="0"/>
        <v>42051</v>
      </c>
      <c r="EU3" s="2435">
        <f t="shared" si="0"/>
        <v>42082</v>
      </c>
      <c r="EV3" s="2435">
        <f t="shared" si="0"/>
        <v>42113</v>
      </c>
      <c r="EW3" s="2435">
        <f t="shared" si="0"/>
        <v>42144</v>
      </c>
      <c r="EX3" s="2435">
        <f t="shared" si="0"/>
        <v>42175</v>
      </c>
      <c r="EY3" s="2435">
        <f t="shared" si="0"/>
        <v>42206</v>
      </c>
      <c r="EZ3" s="2435">
        <f t="shared" si="0"/>
        <v>42237</v>
      </c>
      <c r="FA3" s="2435">
        <f t="shared" si="0"/>
        <v>42268</v>
      </c>
      <c r="FB3" s="2435">
        <f t="shared" si="0"/>
        <v>42299</v>
      </c>
      <c r="FC3" s="2435">
        <f t="shared" si="0"/>
        <v>42330</v>
      </c>
      <c r="FD3" s="2435">
        <f t="shared" si="0"/>
        <v>42361</v>
      </c>
      <c r="FE3" s="2435">
        <f t="shared" si="0"/>
        <v>42392</v>
      </c>
      <c r="FF3" s="2435">
        <f t="shared" si="0"/>
        <v>42423</v>
      </c>
      <c r="FG3" s="2435">
        <f t="shared" si="0"/>
        <v>42454</v>
      </c>
      <c r="FH3" s="2435">
        <f t="shared" si="0"/>
        <v>42485</v>
      </c>
      <c r="FI3" s="2435">
        <f t="shared" si="0"/>
        <v>42516</v>
      </c>
      <c r="FJ3" s="2435">
        <f t="shared" si="0"/>
        <v>42547</v>
      </c>
      <c r="FK3" s="2435">
        <f t="shared" si="0"/>
        <v>42578</v>
      </c>
      <c r="FL3" s="2435">
        <f t="shared" si="0"/>
        <v>42609</v>
      </c>
      <c r="FM3" s="2435">
        <f t="shared" si="0"/>
        <v>42640</v>
      </c>
      <c r="FN3" s="2435">
        <f t="shared" si="0"/>
        <v>42671</v>
      </c>
      <c r="FO3" s="2435">
        <f t="shared" si="0"/>
        <v>42702</v>
      </c>
      <c r="FP3" s="2435">
        <f t="shared" si="0"/>
        <v>42733</v>
      </c>
      <c r="FQ3" s="2435">
        <f t="shared" si="0"/>
        <v>42764</v>
      </c>
      <c r="FR3" s="2435">
        <f t="shared" ref="FR3:GB3" si="1">FQ3+28</f>
        <v>42792</v>
      </c>
      <c r="FS3" s="2435">
        <f t="shared" si="1"/>
        <v>42820</v>
      </c>
      <c r="FT3" s="2435">
        <f t="shared" si="1"/>
        <v>42848</v>
      </c>
      <c r="FU3" s="2435">
        <f t="shared" si="1"/>
        <v>42876</v>
      </c>
      <c r="FV3" s="2435">
        <f t="shared" si="1"/>
        <v>42904</v>
      </c>
      <c r="FW3" s="2435">
        <f t="shared" si="1"/>
        <v>42932</v>
      </c>
      <c r="FX3" s="2435">
        <f t="shared" si="1"/>
        <v>42960</v>
      </c>
      <c r="FY3" s="2435">
        <f t="shared" si="1"/>
        <v>42988</v>
      </c>
      <c r="FZ3" s="2435">
        <f t="shared" si="1"/>
        <v>43016</v>
      </c>
      <c r="GA3" s="2435">
        <f t="shared" si="1"/>
        <v>43044</v>
      </c>
      <c r="GB3" s="2435">
        <f t="shared" si="1"/>
        <v>43072</v>
      </c>
      <c r="GC3" s="2435">
        <f>GB3+29</f>
        <v>43101</v>
      </c>
      <c r="GD3" s="2435">
        <f t="shared" ref="GD3:HO3" si="2">GC3+31</f>
        <v>43132</v>
      </c>
      <c r="GE3" s="2435">
        <f t="shared" si="2"/>
        <v>43163</v>
      </c>
      <c r="GF3" s="2435">
        <f t="shared" si="2"/>
        <v>43194</v>
      </c>
      <c r="GG3" s="2435">
        <f t="shared" si="2"/>
        <v>43225</v>
      </c>
      <c r="GH3" s="2435">
        <f t="shared" si="2"/>
        <v>43256</v>
      </c>
      <c r="GI3" s="3897">
        <f t="shared" si="2"/>
        <v>43287</v>
      </c>
      <c r="GJ3" s="3897">
        <f t="shared" si="2"/>
        <v>43318</v>
      </c>
      <c r="GK3" s="3897">
        <f t="shared" si="2"/>
        <v>43349</v>
      </c>
      <c r="GL3" s="3897">
        <f t="shared" si="2"/>
        <v>43380</v>
      </c>
      <c r="GM3" s="3897">
        <f t="shared" si="2"/>
        <v>43411</v>
      </c>
      <c r="GN3" s="3897">
        <f t="shared" si="2"/>
        <v>43442</v>
      </c>
      <c r="GO3" s="3897">
        <f t="shared" si="2"/>
        <v>43473</v>
      </c>
      <c r="GP3" s="3897">
        <f t="shared" si="2"/>
        <v>43504</v>
      </c>
      <c r="GQ3" s="3897">
        <f t="shared" si="2"/>
        <v>43535</v>
      </c>
      <c r="GR3" s="3897">
        <f t="shared" si="2"/>
        <v>43566</v>
      </c>
      <c r="GS3" s="3897">
        <f t="shared" si="2"/>
        <v>43597</v>
      </c>
      <c r="GT3" s="3897">
        <f t="shared" si="2"/>
        <v>43628</v>
      </c>
      <c r="GU3" s="3897">
        <f t="shared" si="2"/>
        <v>43659</v>
      </c>
      <c r="GV3" s="3897">
        <f t="shared" si="2"/>
        <v>43690</v>
      </c>
      <c r="GW3" s="3897">
        <f t="shared" si="2"/>
        <v>43721</v>
      </c>
      <c r="GX3" s="3897">
        <f t="shared" si="2"/>
        <v>43752</v>
      </c>
      <c r="GY3" s="3897">
        <f t="shared" si="2"/>
        <v>43783</v>
      </c>
      <c r="GZ3" s="3897">
        <f t="shared" si="2"/>
        <v>43814</v>
      </c>
      <c r="HA3" s="3897">
        <f t="shared" si="2"/>
        <v>43845</v>
      </c>
      <c r="HB3" s="3897">
        <f t="shared" si="2"/>
        <v>43876</v>
      </c>
      <c r="HC3" s="3899">
        <f t="shared" si="2"/>
        <v>43907</v>
      </c>
      <c r="HD3" s="3897">
        <f t="shared" si="2"/>
        <v>43938</v>
      </c>
      <c r="HE3" s="3897">
        <f t="shared" si="2"/>
        <v>43969</v>
      </c>
      <c r="HF3" s="3899">
        <f t="shared" si="2"/>
        <v>44000</v>
      </c>
      <c r="HG3" s="3897">
        <f t="shared" si="2"/>
        <v>44031</v>
      </c>
      <c r="HH3" s="3897">
        <f t="shared" si="2"/>
        <v>44062</v>
      </c>
      <c r="HI3" s="3897">
        <f t="shared" si="2"/>
        <v>44093</v>
      </c>
      <c r="HJ3" s="3897">
        <f t="shared" si="2"/>
        <v>44124</v>
      </c>
      <c r="HK3" s="3897">
        <f t="shared" si="2"/>
        <v>44155</v>
      </c>
      <c r="HL3" s="3897">
        <f t="shared" si="2"/>
        <v>44186</v>
      </c>
      <c r="HM3" s="3897">
        <f t="shared" si="2"/>
        <v>44217</v>
      </c>
      <c r="HN3" s="3897">
        <f t="shared" si="2"/>
        <v>44248</v>
      </c>
      <c r="HO3" s="3897">
        <f t="shared" si="2"/>
        <v>44279</v>
      </c>
    </row>
    <row r="4" spans="1:223" ht="15" customHeight="1" thickBot="1" x14ac:dyDescent="0.35">
      <c r="A4" s="2436" t="s">
        <v>4402</v>
      </c>
      <c r="B4" s="2437"/>
      <c r="C4" s="2437"/>
      <c r="D4" s="2437"/>
      <c r="E4" s="2437"/>
      <c r="F4" s="2437"/>
      <c r="G4" s="2437"/>
      <c r="H4" s="2437"/>
      <c r="I4" s="2437"/>
      <c r="J4" s="2437"/>
      <c r="K4" s="2437"/>
      <c r="L4" s="2437"/>
      <c r="M4" s="2437"/>
      <c r="N4" s="2437"/>
      <c r="O4" s="2437"/>
      <c r="P4" s="2437"/>
      <c r="Q4" s="2437"/>
      <c r="R4" s="2437"/>
      <c r="S4" s="2437"/>
      <c r="T4" s="2437"/>
      <c r="U4" s="2437"/>
      <c r="V4" s="2437"/>
      <c r="W4" s="2437"/>
      <c r="X4" s="2437"/>
      <c r="Y4" s="2437"/>
      <c r="Z4" s="2437"/>
      <c r="AA4" s="2437"/>
      <c r="AB4" s="2437"/>
      <c r="AC4" s="2437"/>
      <c r="AD4" s="2437"/>
      <c r="AE4" s="2437"/>
      <c r="AF4" s="2437"/>
      <c r="AG4" s="2437"/>
      <c r="AH4" s="2437"/>
      <c r="AI4" s="2437"/>
      <c r="AJ4" s="2437"/>
      <c r="AK4" s="2437"/>
      <c r="AL4" s="2437"/>
      <c r="AM4" s="2437"/>
      <c r="AN4" s="2437"/>
      <c r="AO4" s="2437"/>
      <c r="AP4" s="2437"/>
      <c r="AQ4" s="2437"/>
      <c r="AR4" s="2437"/>
      <c r="AS4" s="2437"/>
      <c r="AT4" s="2437"/>
      <c r="AU4" s="2437"/>
      <c r="AV4" s="2437"/>
      <c r="AW4" s="2437"/>
      <c r="AX4" s="2437"/>
      <c r="AY4" s="2437"/>
      <c r="AZ4" s="2437"/>
      <c r="BA4" s="2437"/>
      <c r="BB4" s="2437"/>
      <c r="BC4" s="2437"/>
      <c r="BD4" s="2437"/>
      <c r="BE4" s="2437"/>
      <c r="BF4" s="2437"/>
      <c r="BG4" s="2437"/>
      <c r="BH4" s="2437"/>
      <c r="BI4" s="2437"/>
      <c r="BJ4" s="2437"/>
      <c r="BK4" s="2437"/>
      <c r="BL4" s="2437"/>
      <c r="BM4" s="2437"/>
      <c r="BN4" s="2437"/>
      <c r="BO4" s="2437"/>
      <c r="BP4" s="2437"/>
      <c r="BQ4" s="2437"/>
      <c r="BR4" s="2437"/>
      <c r="BS4" s="2437"/>
      <c r="BT4" s="2437"/>
      <c r="BU4" s="2437"/>
      <c r="BV4" s="2437"/>
      <c r="BW4" s="2437"/>
      <c r="BX4" s="2437"/>
      <c r="BY4" s="2437"/>
      <c r="BZ4" s="2437"/>
      <c r="CA4" s="2437"/>
      <c r="CB4" s="2437"/>
      <c r="CC4" s="2437"/>
      <c r="CD4" s="2437"/>
      <c r="CE4" s="2437"/>
      <c r="CF4" s="2437"/>
      <c r="CG4" s="2437"/>
      <c r="CH4" s="2437"/>
      <c r="CI4" s="2437"/>
      <c r="CJ4" s="2437"/>
      <c r="CK4" s="2437"/>
      <c r="CL4" s="2437"/>
      <c r="CM4" s="2437"/>
      <c r="CN4" s="2437"/>
      <c r="CO4" s="2437"/>
      <c r="CP4" s="2437"/>
      <c r="CQ4" s="2437"/>
      <c r="CR4" s="2437"/>
      <c r="CS4" s="2437"/>
      <c r="CT4" s="2437"/>
      <c r="CU4" s="2437"/>
      <c r="CV4" s="2437"/>
      <c r="CW4" s="2437"/>
      <c r="CX4" s="2437"/>
      <c r="CY4" s="2437"/>
      <c r="CZ4" s="2437"/>
      <c r="DA4" s="2437"/>
      <c r="DB4" s="2437"/>
      <c r="DC4" s="2437"/>
      <c r="DD4" s="2437"/>
      <c r="DE4" s="2437"/>
      <c r="DF4" s="2437"/>
      <c r="DG4" s="2437"/>
      <c r="DH4" s="2437"/>
      <c r="DI4" s="2437"/>
      <c r="DJ4" s="2437"/>
      <c r="DK4" s="2437"/>
      <c r="DL4" s="2437"/>
      <c r="DM4" s="2437"/>
      <c r="DN4" s="2437"/>
      <c r="DO4" s="2437"/>
      <c r="DP4" s="2437"/>
      <c r="DQ4" s="2437"/>
      <c r="DR4" s="2437"/>
      <c r="DS4" s="2437"/>
      <c r="DT4" s="2437"/>
      <c r="DU4" s="2437"/>
      <c r="DV4" s="2437"/>
      <c r="DW4" s="2437"/>
      <c r="DX4" s="2437"/>
      <c r="DY4" s="2437"/>
      <c r="DZ4" s="2437"/>
      <c r="EA4" s="2437"/>
      <c r="EB4" s="2437"/>
      <c r="EC4" s="2437"/>
      <c r="ED4" s="2437"/>
      <c r="EE4" s="2437"/>
      <c r="EF4" s="2437"/>
      <c r="EG4" s="2437"/>
      <c r="EH4" s="2437"/>
      <c r="EI4" s="2437"/>
      <c r="EJ4" s="2437"/>
      <c r="EK4" s="2437"/>
      <c r="EL4" s="2437"/>
      <c r="EM4" s="2437"/>
      <c r="EN4" s="2437"/>
      <c r="EO4" s="2437"/>
      <c r="EP4" s="2437"/>
      <c r="EQ4" s="2437"/>
      <c r="ER4" s="2437"/>
      <c r="ES4" s="2437"/>
      <c r="ET4" s="2437"/>
      <c r="EU4" s="2437"/>
      <c r="EV4" s="2437"/>
      <c r="EW4" s="2437"/>
      <c r="EX4" s="2437"/>
      <c r="EY4" s="2437"/>
      <c r="EZ4" s="2437"/>
      <c r="FA4" s="2437"/>
      <c r="FB4" s="2437"/>
      <c r="FC4" s="2437"/>
      <c r="FD4" s="2437"/>
      <c r="FE4" s="2437"/>
      <c r="FF4" s="2437"/>
      <c r="FG4" s="2437"/>
      <c r="FH4" s="2437"/>
      <c r="FI4" s="2437"/>
      <c r="FJ4" s="2437"/>
      <c r="FK4" s="2437"/>
      <c r="FL4" s="2437"/>
      <c r="FM4" s="2437"/>
      <c r="FN4" s="2437"/>
      <c r="FO4" s="2437"/>
      <c r="FP4" s="2437"/>
      <c r="FQ4" s="2437"/>
      <c r="FR4" s="2437"/>
      <c r="FS4" s="2437"/>
      <c r="FT4" s="2437"/>
      <c r="FU4" s="2437"/>
      <c r="FV4" s="2437"/>
      <c r="FW4" s="2437"/>
      <c r="FX4" s="2437"/>
      <c r="FY4" s="2437"/>
      <c r="FZ4" s="2437"/>
      <c r="GA4" s="2437"/>
      <c r="GB4" s="2437"/>
      <c r="GC4" s="2437"/>
      <c r="GD4" s="2437"/>
      <c r="GE4" s="2437"/>
      <c r="GF4" s="2437"/>
      <c r="GG4" s="2437"/>
      <c r="GH4" s="2437"/>
      <c r="GI4" s="3898"/>
      <c r="GJ4" s="3898"/>
      <c r="GK4" s="3898"/>
      <c r="GL4" s="3898"/>
      <c r="GM4" s="3898"/>
      <c r="GN4" s="3898"/>
      <c r="GO4" s="3898"/>
      <c r="GP4" s="3898"/>
      <c r="GQ4" s="3898"/>
      <c r="GR4" s="3898"/>
      <c r="GS4" s="3898"/>
      <c r="GT4" s="3898"/>
      <c r="GU4" s="3898"/>
      <c r="GV4" s="3898"/>
      <c r="GW4" s="3898"/>
      <c r="GX4" s="3898"/>
      <c r="GY4" s="3898"/>
      <c r="GZ4" s="3898"/>
      <c r="HA4" s="3898"/>
      <c r="HB4" s="3898"/>
      <c r="HC4" s="3900"/>
      <c r="HD4" s="3898"/>
      <c r="HE4" s="3898"/>
      <c r="HF4" s="3900"/>
      <c r="HG4" s="3898"/>
      <c r="HH4" s="3898"/>
      <c r="HI4" s="3898"/>
      <c r="HJ4" s="3898"/>
      <c r="HK4" s="3898"/>
      <c r="HL4" s="3898"/>
      <c r="HM4" s="3898"/>
      <c r="HN4" s="3898"/>
      <c r="HO4" s="3898"/>
    </row>
    <row r="5" spans="1:223" ht="21.75" customHeight="1" x14ac:dyDescent="0.3">
      <c r="A5" s="2438" t="s">
        <v>4403</v>
      </c>
      <c r="B5" s="2439">
        <v>15.56</v>
      </c>
      <c r="C5" s="2439">
        <v>16.52</v>
      </c>
      <c r="D5" s="2439">
        <v>17.329999999999998</v>
      </c>
      <c r="E5" s="2439">
        <v>17.13</v>
      </c>
      <c r="F5" s="2439">
        <v>16.48</v>
      </c>
      <c r="G5" s="2439">
        <v>16.59</v>
      </c>
      <c r="H5" s="2439">
        <v>16.309999999999999</v>
      </c>
      <c r="I5" s="2439">
        <v>16.600000000000001</v>
      </c>
      <c r="J5" s="2439">
        <v>16.739999999999998</v>
      </c>
      <c r="K5" s="2439">
        <v>16.73</v>
      </c>
      <c r="L5" s="2439">
        <v>16.89</v>
      </c>
      <c r="M5" s="2439">
        <v>17.05</v>
      </c>
      <c r="N5" s="2439">
        <v>16.79</v>
      </c>
      <c r="O5" s="2439">
        <v>17.3</v>
      </c>
      <c r="P5" s="2439">
        <v>18.260000000000002</v>
      </c>
      <c r="Q5" s="2439">
        <v>19.75</v>
      </c>
      <c r="R5" s="2439">
        <v>19.510000000000002</v>
      </c>
      <c r="S5" s="2439">
        <v>18.89</v>
      </c>
      <c r="T5" s="2439">
        <v>19.77</v>
      </c>
      <c r="U5" s="2439">
        <v>20.38</v>
      </c>
      <c r="V5" s="2439">
        <v>20.54</v>
      </c>
      <c r="W5" s="2439">
        <v>20.149999999999999</v>
      </c>
      <c r="X5" s="2439">
        <v>20.03</v>
      </c>
      <c r="Y5" s="2439">
        <v>20.13</v>
      </c>
      <c r="Z5" s="2439">
        <v>20.420000000000002</v>
      </c>
      <c r="AA5" s="2439">
        <v>20.190000000000001</v>
      </c>
      <c r="AB5" s="2439">
        <v>20.37</v>
      </c>
      <c r="AC5" s="2439">
        <v>19.649999999999999</v>
      </c>
      <c r="AD5" s="2439">
        <v>20.03</v>
      </c>
      <c r="AE5" s="2439">
        <v>20.239999999999998</v>
      </c>
      <c r="AF5" s="2439">
        <v>20.7</v>
      </c>
      <c r="AG5" s="2439">
        <v>21.53</v>
      </c>
      <c r="AH5" s="2439">
        <v>22.38</v>
      </c>
      <c r="AI5" s="2439">
        <v>22.26</v>
      </c>
      <c r="AJ5" s="2439">
        <v>22.38</v>
      </c>
      <c r="AK5" s="2439">
        <v>22.68</v>
      </c>
      <c r="AL5" s="2439">
        <v>22.9</v>
      </c>
      <c r="AM5" s="2439">
        <v>22.36</v>
      </c>
      <c r="AN5" s="2439">
        <v>22.69</v>
      </c>
      <c r="AO5" s="2439">
        <v>22.76</v>
      </c>
      <c r="AP5" s="2439">
        <v>22.49</v>
      </c>
      <c r="AQ5" s="2439">
        <v>23.29</v>
      </c>
      <c r="AR5" s="2439">
        <v>22.97</v>
      </c>
      <c r="AS5" s="2439">
        <v>22.82</v>
      </c>
      <c r="AT5" s="2439">
        <v>22.69</v>
      </c>
      <c r="AU5" s="2439">
        <v>23.25</v>
      </c>
      <c r="AV5" s="2439">
        <v>22.91</v>
      </c>
      <c r="AW5" s="2439">
        <v>22.29</v>
      </c>
      <c r="AX5" s="2439">
        <v>23.52</v>
      </c>
      <c r="AY5" s="2439">
        <v>23.79</v>
      </c>
      <c r="AZ5" s="2439">
        <v>23.13</v>
      </c>
      <c r="BA5" s="2439">
        <v>24.28</v>
      </c>
      <c r="BB5" s="2439">
        <v>25.02</v>
      </c>
      <c r="BC5" s="2439">
        <v>24.76</v>
      </c>
      <c r="BD5" s="2439">
        <v>25.8</v>
      </c>
      <c r="BE5" s="2439">
        <v>26.61</v>
      </c>
      <c r="BF5" s="2439">
        <v>26.95</v>
      </c>
      <c r="BG5" s="2439">
        <v>26.36</v>
      </c>
      <c r="BH5" s="2439">
        <v>26.64</v>
      </c>
      <c r="BI5" s="2439">
        <v>26.78</v>
      </c>
      <c r="BJ5" s="2439">
        <v>26.87</v>
      </c>
      <c r="BK5" s="2439">
        <v>26.29</v>
      </c>
      <c r="BL5" s="2439">
        <v>27.22</v>
      </c>
      <c r="BM5" s="2439">
        <v>27.39</v>
      </c>
      <c r="BN5" s="2439">
        <v>26.0532</v>
      </c>
      <c r="BO5" s="2439">
        <v>27.4922</v>
      </c>
      <c r="BP5" s="2439">
        <v>28.593599999999999</v>
      </c>
      <c r="BQ5" s="2439">
        <v>27.143999999999998</v>
      </c>
      <c r="BR5" s="2439">
        <v>25.668299999999999</v>
      </c>
      <c r="BS5" s="2439">
        <v>26.1235</v>
      </c>
      <c r="BT5" s="2439">
        <v>26.605399999999999</v>
      </c>
      <c r="BU5" s="2439">
        <v>24.6096</v>
      </c>
      <c r="BV5" s="2439">
        <v>24.8872</v>
      </c>
      <c r="BW5" s="2439">
        <v>27.118300000000001</v>
      </c>
      <c r="BX5" s="2439">
        <v>26.8184</v>
      </c>
      <c r="BY5" s="2439">
        <v>25.786799999999999</v>
      </c>
      <c r="BZ5" s="2439">
        <v>24.9757</v>
      </c>
      <c r="CA5" s="2439">
        <v>23.229199999999999</v>
      </c>
      <c r="CB5" s="2439">
        <v>22.044899999999998</v>
      </c>
      <c r="CC5" s="2439">
        <v>21.433499999999999</v>
      </c>
      <c r="CD5" s="2439">
        <v>22.654699999999998</v>
      </c>
      <c r="CE5" s="2439">
        <v>21.716699999999999</v>
      </c>
      <c r="CF5" s="2439">
        <v>22.553599999999999</v>
      </c>
      <c r="CG5" s="2439">
        <v>23.6126</v>
      </c>
      <c r="CH5" s="2439">
        <v>25.0962</v>
      </c>
      <c r="CI5" s="2439">
        <v>26.360900000000001</v>
      </c>
      <c r="CJ5" s="2439">
        <v>26.9573</v>
      </c>
      <c r="CK5" s="2439">
        <v>27.3185</v>
      </c>
      <c r="CL5" s="2439">
        <v>27.529699999999998</v>
      </c>
      <c r="CM5" s="2439">
        <v>27.882899999999999</v>
      </c>
      <c r="CN5" s="2439">
        <v>28.681100000000001</v>
      </c>
      <c r="CO5" s="2439">
        <v>28.164999999999999</v>
      </c>
      <c r="CP5" s="2439">
        <v>29.251000000000001</v>
      </c>
      <c r="CQ5" s="2439">
        <v>28.16612344759616</v>
      </c>
      <c r="CR5" s="2439">
        <v>28.499452496458929</v>
      </c>
      <c r="CS5" s="2439">
        <v>30.072427729575537</v>
      </c>
      <c r="CT5" s="2439">
        <v>29.940966177511076</v>
      </c>
      <c r="CU5" s="2439">
        <v>30.225972652943568</v>
      </c>
      <c r="CV5" s="2439">
        <v>31.850720017085713</v>
      </c>
      <c r="CW5" s="2439">
        <v>30.407761025539997</v>
      </c>
      <c r="CX5" s="2439">
        <v>30.856948067410002</v>
      </c>
      <c r="CY5" s="2439">
        <v>30.524032067954291</v>
      </c>
      <c r="CZ5" s="2439">
        <v>31.015875573434645</v>
      </c>
      <c r="DA5" s="2439">
        <v>30.808352357991776</v>
      </c>
      <c r="DB5" s="2439">
        <v>31.199055418040707</v>
      </c>
      <c r="DC5" s="2439">
        <v>31.640197820362499</v>
      </c>
      <c r="DD5" s="2439">
        <v>30.636825936685359</v>
      </c>
      <c r="DE5" s="2439">
        <v>29.047015291165362</v>
      </c>
      <c r="DF5" s="2439">
        <v>31.14696479228607</v>
      </c>
      <c r="DG5" s="2439">
        <v>30.016604410962859</v>
      </c>
      <c r="DH5" s="2439">
        <v>30.653454635537496</v>
      </c>
      <c r="DI5" s="2439">
        <v>31.78951233469142</v>
      </c>
      <c r="DJ5" s="2439">
        <v>32.031724399628217</v>
      </c>
      <c r="DK5" s="2439">
        <v>30.898686488191782</v>
      </c>
      <c r="DL5" s="2439">
        <v>31.132376976534285</v>
      </c>
      <c r="DM5" s="2439">
        <v>29.776268937628931</v>
      </c>
      <c r="DN5" s="2439">
        <v>32.116625134594635</v>
      </c>
      <c r="DO5" s="2439">
        <v>33.371623722129996</v>
      </c>
      <c r="DP5" s="2439">
        <v>32.202497256828565</v>
      </c>
      <c r="DQ5" s="2439">
        <v>32.544694504626854</v>
      </c>
      <c r="DR5" s="2439">
        <v>32.824064693024859</v>
      </c>
      <c r="DS5" s="2439">
        <v>32.862170824724437</v>
      </c>
      <c r="DT5" s="2439">
        <v>32.391319341800006</v>
      </c>
      <c r="DU5" s="2439">
        <v>32.120387970051432</v>
      </c>
      <c r="DV5" s="2439">
        <v>32.161973845968575</v>
      </c>
      <c r="DW5" s="2439">
        <v>33.017899227804911</v>
      </c>
      <c r="DX5" s="2439">
        <v>32.650179029661359</v>
      </c>
      <c r="DY5" s="2439">
        <v>30.508328271160714</v>
      </c>
      <c r="DZ5" s="2439">
        <v>29.219234642313637</v>
      </c>
      <c r="EA5" s="2439">
        <v>28.402400038163925</v>
      </c>
      <c r="EB5" s="2439">
        <v>28.121851271808289</v>
      </c>
      <c r="EC5" s="2439">
        <v>29.030171696165354</v>
      </c>
      <c r="ED5" s="2439">
        <v>29.197605977405573</v>
      </c>
      <c r="EE5" s="2439">
        <v>28.093810899874203</v>
      </c>
      <c r="EF5" s="2439">
        <v>27.423530487067431</v>
      </c>
      <c r="EG5" s="2439">
        <v>26.868356833097202</v>
      </c>
      <c r="EH5" s="2439">
        <v>27.51289510131857</v>
      </c>
      <c r="EI5" s="2439">
        <v>28.447808963130882</v>
      </c>
      <c r="EJ5" s="2439">
        <v>28.441322898389053</v>
      </c>
      <c r="EK5" s="2439">
        <v>28.738349329908999</v>
      </c>
      <c r="EL5" s="2439">
        <v>29.040735419048563</v>
      </c>
      <c r="EM5" s="2439">
        <v>28.91185272831196</v>
      </c>
      <c r="EN5" s="2439">
        <v>29.269448482517515</v>
      </c>
      <c r="EO5" s="2439">
        <v>27.939253139383428</v>
      </c>
      <c r="EP5" s="2439">
        <v>28.124029890492597</v>
      </c>
      <c r="EQ5" s="2439">
        <v>27.226541314789852</v>
      </c>
      <c r="ER5" s="2439">
        <v>26.439216729061425</v>
      </c>
      <c r="ES5" s="2439">
        <v>25.899436039495431</v>
      </c>
      <c r="ET5" s="2439">
        <v>26.375192937004499</v>
      </c>
      <c r="EU5" s="2439">
        <v>28.266616249922805</v>
      </c>
      <c r="EV5" s="2439">
        <v>28.6661</v>
      </c>
      <c r="EW5" s="2439">
        <v>27.625614285714281</v>
      </c>
      <c r="EX5" s="2439">
        <v>27.537492857142901</v>
      </c>
      <c r="EY5" s="2439">
        <v>26.409199999999998</v>
      </c>
      <c r="EZ5" s="2439">
        <v>25.694435714285699</v>
      </c>
      <c r="FA5" s="2439">
        <v>25.462199999999999</v>
      </c>
      <c r="FB5" s="2439">
        <v>26.114100000000001</v>
      </c>
      <c r="FC5" s="2439">
        <v>26.594899999999999</v>
      </c>
      <c r="FD5" s="2439">
        <v>26.756599999999999</v>
      </c>
      <c r="FE5" s="2439">
        <v>26.073399999999999</v>
      </c>
      <c r="FF5" s="2439">
        <v>26.177199999999999</v>
      </c>
      <c r="FG5" s="2439">
        <v>27.6374</v>
      </c>
      <c r="FH5" s="2439">
        <v>27.498899999999999</v>
      </c>
      <c r="FI5" s="2439">
        <v>26.2941</v>
      </c>
      <c r="FJ5" s="2439">
        <v>27.1995</v>
      </c>
      <c r="FK5" s="2439">
        <v>27.5107</v>
      </c>
      <c r="FL5" s="2439">
        <v>27.319800000000001</v>
      </c>
      <c r="FM5" s="2439">
        <v>27.7912</v>
      </c>
      <c r="FN5" s="2439">
        <v>27.902000000000001</v>
      </c>
      <c r="FO5" s="2439">
        <v>27.574000000000002</v>
      </c>
      <c r="FP5" s="2439">
        <v>26.712299999999999</v>
      </c>
      <c r="FQ5" s="2439">
        <v>27.6812</v>
      </c>
      <c r="FR5" s="2439">
        <v>28.092600000000001</v>
      </c>
      <c r="FS5" s="2439">
        <v>27.8217</v>
      </c>
      <c r="FT5" s="2439">
        <v>26.9466</v>
      </c>
      <c r="FU5" s="2439">
        <v>26.5915</v>
      </c>
      <c r="FV5" s="2439">
        <v>27.2529</v>
      </c>
      <c r="FW5" s="2439">
        <v>27.569500000000001</v>
      </c>
      <c r="FX5" s="2439">
        <v>26.726700000000001</v>
      </c>
      <c r="FY5" s="2439">
        <v>27.2149</v>
      </c>
      <c r="FZ5" s="2439">
        <v>26.942900000000002</v>
      </c>
      <c r="GA5" s="2439">
        <v>26.299499999999998</v>
      </c>
      <c r="GB5" s="2439">
        <v>26.8718</v>
      </c>
      <c r="GC5" s="2439">
        <v>27.0002</v>
      </c>
      <c r="GD5" s="2439">
        <v>26.397099999999998</v>
      </c>
      <c r="GE5" s="2439">
        <v>26.2913</v>
      </c>
      <c r="GF5" s="2439">
        <v>26.432700000000001</v>
      </c>
      <c r="GG5" s="2439">
        <v>26.623699999999999</v>
      </c>
      <c r="GH5" s="2439">
        <v>26.178100000000001</v>
      </c>
      <c r="GI5" s="2439">
        <v>25.941800000000001</v>
      </c>
      <c r="GJ5" s="2439">
        <v>25.396999999999998</v>
      </c>
      <c r="GK5" s="2439">
        <v>25.281500000000001</v>
      </c>
      <c r="GL5" s="2439">
        <v>25.065200000000001</v>
      </c>
      <c r="GM5" s="2439">
        <v>25.701000000000001</v>
      </c>
      <c r="GN5" s="2439">
        <v>24.729700000000001</v>
      </c>
      <c r="GO5" s="2439">
        <v>25.333600000000001</v>
      </c>
      <c r="GP5" s="2439">
        <v>24.877099999999999</v>
      </c>
      <c r="GQ5" s="2439">
        <v>25.213799999999999</v>
      </c>
      <c r="GR5" s="2439">
        <v>25.185199999999998</v>
      </c>
      <c r="GS5" s="2439">
        <v>25.120200000000001</v>
      </c>
      <c r="GT5" s="2439">
        <v>25.3874</v>
      </c>
      <c r="GU5" s="2439">
        <v>25.3841</v>
      </c>
      <c r="GV5" s="2439">
        <v>24.7578</v>
      </c>
      <c r="GW5" s="2439">
        <v>25.106000000000002</v>
      </c>
      <c r="GX5" s="2439">
        <v>25.589099999999998</v>
      </c>
      <c r="GY5" s="2439">
        <v>25.288399999999999</v>
      </c>
      <c r="GZ5" s="2439">
        <v>25.9694</v>
      </c>
      <c r="HA5" s="2439">
        <v>25.1722</v>
      </c>
      <c r="HB5" s="2439">
        <v>24.8858</v>
      </c>
      <c r="HC5" s="2440">
        <v>24.735199999999999</v>
      </c>
      <c r="HD5" s="2439">
        <v>26.758099999999999</v>
      </c>
      <c r="HE5" s="2439">
        <v>27.1037</v>
      </c>
      <c r="HF5" s="2440">
        <v>28.151199999999999</v>
      </c>
      <c r="HG5" s="2439">
        <v>29.2636</v>
      </c>
      <c r="HH5" s="2439">
        <v>29.791399999999999</v>
      </c>
      <c r="HI5" s="2439">
        <v>28.975899999999999</v>
      </c>
      <c r="HJ5" s="2439">
        <v>28.757300000000001</v>
      </c>
      <c r="HK5" s="2439">
        <v>30.0304</v>
      </c>
      <c r="HL5" s="2439">
        <v>30.911799999999999</v>
      </c>
      <c r="HM5" s="2439">
        <v>30.858699999999999</v>
      </c>
      <c r="HN5" s="2439">
        <v>31.764399999999998</v>
      </c>
      <c r="HO5" s="2439">
        <v>31.353100000000001</v>
      </c>
    </row>
    <row r="6" spans="1:223" ht="21" customHeight="1" x14ac:dyDescent="0.3">
      <c r="A6" s="2438" t="s">
        <v>4404</v>
      </c>
      <c r="B6" s="2439">
        <v>3.95</v>
      </c>
      <c r="C6" s="2439">
        <v>3.94</v>
      </c>
      <c r="D6" s="2441">
        <v>3.93</v>
      </c>
      <c r="E6" s="2441">
        <v>3.9</v>
      </c>
      <c r="F6" s="2439">
        <v>3.88</v>
      </c>
      <c r="G6" s="2439">
        <v>3.87</v>
      </c>
      <c r="H6" s="2441">
        <v>3.87</v>
      </c>
      <c r="I6" s="2441">
        <v>3.87</v>
      </c>
      <c r="J6" s="2441">
        <v>3.85</v>
      </c>
      <c r="K6" s="2441">
        <v>3.81</v>
      </c>
      <c r="L6" s="2441">
        <v>3.7</v>
      </c>
      <c r="M6" s="2441">
        <v>3.63</v>
      </c>
      <c r="N6" s="2441">
        <v>3.59</v>
      </c>
      <c r="O6" s="2441">
        <v>3.58</v>
      </c>
      <c r="P6" s="2441">
        <v>3.61</v>
      </c>
      <c r="Q6" s="2441">
        <v>3.82</v>
      </c>
      <c r="R6" s="2441">
        <v>3.85</v>
      </c>
      <c r="S6" s="2441">
        <v>3.81</v>
      </c>
      <c r="T6" s="2441">
        <v>3.78</v>
      </c>
      <c r="U6" s="2441">
        <v>3.75</v>
      </c>
      <c r="V6" s="2441">
        <v>3.69</v>
      </c>
      <c r="W6" s="2441">
        <v>3.5</v>
      </c>
      <c r="X6" s="2441">
        <v>3.41</v>
      </c>
      <c r="Y6" s="2441">
        <v>3.39</v>
      </c>
      <c r="Z6" s="2441">
        <v>3.48</v>
      </c>
      <c r="AA6" s="2441">
        <v>3.62</v>
      </c>
      <c r="AB6" s="2441">
        <v>3.69</v>
      </c>
      <c r="AC6" s="2441">
        <v>3.68</v>
      </c>
      <c r="AD6" s="2441">
        <v>3.7</v>
      </c>
      <c r="AE6" s="2441">
        <v>3.72</v>
      </c>
      <c r="AF6" s="2441">
        <v>3.73</v>
      </c>
      <c r="AG6" s="2441">
        <v>3.74</v>
      </c>
      <c r="AH6" s="2441">
        <v>3.73</v>
      </c>
      <c r="AI6" s="2441">
        <v>3.7</v>
      </c>
      <c r="AJ6" s="2441">
        <v>3.73</v>
      </c>
      <c r="AK6" s="2441">
        <v>3.79</v>
      </c>
      <c r="AL6" s="2441">
        <v>3.8</v>
      </c>
      <c r="AM6" s="2441">
        <v>3.82</v>
      </c>
      <c r="AN6" s="2441">
        <v>3.85</v>
      </c>
      <c r="AO6" s="2441">
        <v>3.88</v>
      </c>
      <c r="AP6" s="2441">
        <v>3.9</v>
      </c>
      <c r="AQ6" s="2441">
        <v>3.96</v>
      </c>
      <c r="AR6" s="2441">
        <v>3.99</v>
      </c>
      <c r="AS6" s="2441">
        <v>4.0199999999999996</v>
      </c>
      <c r="AT6" s="2441">
        <v>4.03</v>
      </c>
      <c r="AU6" s="2441">
        <v>4.03</v>
      </c>
      <c r="AV6" s="2441">
        <v>4.04</v>
      </c>
      <c r="AW6" s="2441">
        <v>4.05</v>
      </c>
      <c r="AX6" s="2441">
        <v>4.0599999999999996</v>
      </c>
      <c r="AY6" s="2441">
        <v>4.05</v>
      </c>
      <c r="AZ6" s="2441">
        <v>4.0599999999999996</v>
      </c>
      <c r="BA6" s="2441">
        <v>4.1100000000000003</v>
      </c>
      <c r="BB6" s="2441">
        <v>4.25</v>
      </c>
      <c r="BC6" s="2441">
        <v>4.26</v>
      </c>
      <c r="BD6" s="2441">
        <v>4.3099999999999996</v>
      </c>
      <c r="BE6" s="2441">
        <v>4.34</v>
      </c>
      <c r="BF6" s="2441">
        <v>4.37</v>
      </c>
      <c r="BG6" s="2441">
        <v>4.3499999999999996</v>
      </c>
      <c r="BH6" s="2441">
        <v>4.3099999999999996</v>
      </c>
      <c r="BI6" s="2441">
        <v>4.2699999999999996</v>
      </c>
      <c r="BJ6" s="2441">
        <v>4.18</v>
      </c>
      <c r="BK6" s="2441">
        <v>4.12</v>
      </c>
      <c r="BL6" s="2441">
        <v>4.13</v>
      </c>
      <c r="BM6" s="2441">
        <v>4.09</v>
      </c>
      <c r="BN6" s="2441">
        <v>4.0932000000000004</v>
      </c>
      <c r="BO6" s="2441">
        <v>4.0366999999999997</v>
      </c>
      <c r="BP6" s="2441">
        <v>4.0175999999999998</v>
      </c>
      <c r="BQ6" s="2441">
        <v>3.948</v>
      </c>
      <c r="BR6" s="2441">
        <v>3.7471999999999999</v>
      </c>
      <c r="BS6" s="2441">
        <v>3.7690999999999999</v>
      </c>
      <c r="BT6" s="2441">
        <v>3.6236000000000002</v>
      </c>
      <c r="BU6" s="2441">
        <v>3.4592000000000001</v>
      </c>
      <c r="BV6" s="2441">
        <v>3.4264999999999999</v>
      </c>
      <c r="BW6" s="2441">
        <v>3.6351</v>
      </c>
      <c r="BX6" s="2441">
        <v>3.5863999999999998</v>
      </c>
      <c r="BY6" s="2441">
        <v>3.5167000000000002</v>
      </c>
      <c r="BZ6" s="2441">
        <v>3.7092000000000001</v>
      </c>
      <c r="CA6" s="2441">
        <v>3.7442000000000002</v>
      </c>
      <c r="CB6" s="2441">
        <v>4.2183999999999999</v>
      </c>
      <c r="CC6" s="2441">
        <v>4.2065000000000001</v>
      </c>
      <c r="CD6" s="2441">
        <v>4.2130000000000001</v>
      </c>
      <c r="CE6" s="2441">
        <v>4.3268000000000004</v>
      </c>
      <c r="CF6" s="2441">
        <v>4.5053999999999998</v>
      </c>
      <c r="CG6" s="2441">
        <v>4.4272</v>
      </c>
      <c r="CH6" s="2441">
        <v>4.4598000000000004</v>
      </c>
      <c r="CI6" s="2441">
        <v>4.3163</v>
      </c>
      <c r="CJ6" s="2441">
        <v>4.2948000000000004</v>
      </c>
      <c r="CK6" s="2441">
        <v>4.2535999999999996</v>
      </c>
      <c r="CL6" s="2439">
        <v>4.2291999999999996</v>
      </c>
      <c r="CM6" s="2439">
        <v>4.0975999999999999</v>
      </c>
      <c r="CN6" s="2439">
        <v>4.0427</v>
      </c>
      <c r="CO6" s="2439">
        <v>3.9632999999999998</v>
      </c>
      <c r="CP6" s="2439">
        <v>4.4180000000000001</v>
      </c>
      <c r="CQ6" s="2439">
        <v>4.032487560373756</v>
      </c>
      <c r="CR6" s="2439">
        <v>4.0969714264583965</v>
      </c>
      <c r="CS6" s="2439">
        <v>4.0047722008282394</v>
      </c>
      <c r="CT6" s="2439">
        <v>3.9543564370945878</v>
      </c>
      <c r="CU6" s="2439">
        <v>4.0426005138951515</v>
      </c>
      <c r="CV6" s="2439">
        <v>4.0278040434054869</v>
      </c>
      <c r="CW6" s="2439">
        <v>3.9279889267950394</v>
      </c>
      <c r="CX6" s="2439">
        <v>3.8959044275968897</v>
      </c>
      <c r="CY6" s="2439">
        <v>3.7942924247204624</v>
      </c>
      <c r="CZ6" s="2439">
        <v>3.6576214562405553</v>
      </c>
      <c r="DA6" s="2439">
        <v>3.6971726456905682</v>
      </c>
      <c r="DB6" s="2439">
        <v>3.7294413698932494</v>
      </c>
      <c r="DC6" s="2439">
        <v>3.6934897257530364</v>
      </c>
      <c r="DD6" s="2439">
        <v>3.6818912762427973</v>
      </c>
      <c r="DE6" s="2439">
        <v>3.8179949005074763</v>
      </c>
      <c r="DF6" s="2439">
        <v>3.8047301396428601</v>
      </c>
      <c r="DG6" s="2439">
        <v>3.8422869353282501</v>
      </c>
      <c r="DH6" s="2439">
        <v>3.8844088727125103</v>
      </c>
      <c r="DI6" s="2439">
        <v>3.8513244997920633</v>
      </c>
      <c r="DJ6" s="2439">
        <v>3.8175666094278706</v>
      </c>
      <c r="DK6" s="2439">
        <v>3.8251777537822003</v>
      </c>
      <c r="DL6" s="2439">
        <v>3.8342347896408513</v>
      </c>
      <c r="DM6" s="2439">
        <v>3.9417741110028013</v>
      </c>
      <c r="DN6" s="2439">
        <v>4.0708354957761896</v>
      </c>
      <c r="DO6" s="2439">
        <v>4.0905709470138962</v>
      </c>
      <c r="DP6" s="2439">
        <v>4.030456479785907</v>
      </c>
      <c r="DQ6" s="2439">
        <v>4.0078231107034785</v>
      </c>
      <c r="DR6" s="2439">
        <v>4.0806980113313447</v>
      </c>
      <c r="DS6" s="2439">
        <v>4.0671373455316617</v>
      </c>
      <c r="DT6" s="2439">
        <v>4.0231595015807393</v>
      </c>
      <c r="DU6" s="2439">
        <v>3.9837583570262205</v>
      </c>
      <c r="DV6" s="2439">
        <v>4.028247168938881</v>
      </c>
      <c r="DW6" s="2439">
        <v>4.0768341388566833</v>
      </c>
      <c r="DX6" s="2439">
        <v>4.0628685596363976</v>
      </c>
      <c r="DY6" s="2439">
        <v>4.0762222476361059</v>
      </c>
      <c r="DZ6" s="2439">
        <v>4.0615859662385274</v>
      </c>
      <c r="EA6" s="2439">
        <v>4.0526861410180075</v>
      </c>
      <c r="EB6" s="2439">
        <v>4.0540417623135312</v>
      </c>
      <c r="EC6" s="2439">
        <v>4.0257424481660626</v>
      </c>
      <c r="ED6" s="2439">
        <v>3.9721481226092061</v>
      </c>
      <c r="EE6" s="2439">
        <v>3.9915340622676623</v>
      </c>
      <c r="EF6" s="2439">
        <v>3.961008416987966</v>
      </c>
      <c r="EG6" s="2439">
        <v>3.96232685422873</v>
      </c>
      <c r="EH6" s="2439">
        <v>3.9605346166013895</v>
      </c>
      <c r="EI6" s="2439">
        <v>3.9588024734141762</v>
      </c>
      <c r="EJ6" s="2439">
        <v>3.9540965649064481</v>
      </c>
      <c r="EK6" s="2439">
        <v>3.9757805111719478</v>
      </c>
      <c r="EL6" s="2439">
        <v>3.9760763116678146</v>
      </c>
      <c r="EM6" s="2439">
        <v>4.0028902580014192</v>
      </c>
      <c r="EN6" s="2439">
        <v>4.0383165436656885</v>
      </c>
      <c r="EO6" s="2439">
        <v>4.1052129778189883</v>
      </c>
      <c r="EP6" s="2439">
        <v>4.1152610216866359</v>
      </c>
      <c r="EQ6" s="2439">
        <v>4.1406034676737535</v>
      </c>
      <c r="ER6" s="2439">
        <v>4.1598926892904453</v>
      </c>
      <c r="ES6" s="2439">
        <v>4.296523799351375</v>
      </c>
      <c r="ET6" s="2439">
        <v>4.3693169590461753</v>
      </c>
      <c r="EU6" s="2439">
        <v>4.7795437239206731</v>
      </c>
      <c r="EV6" s="2439">
        <v>4.6391923076923076</v>
      </c>
      <c r="EW6" s="2439">
        <v>4.6524538461538461</v>
      </c>
      <c r="EX6" s="2439">
        <v>4.6358846153846196</v>
      </c>
      <c r="EY6" s="2439">
        <v>4.6719999999999997</v>
      </c>
      <c r="EZ6" s="2439">
        <v>4.6441499999999998</v>
      </c>
      <c r="FA6" s="2439">
        <v>4.6896000000000004</v>
      </c>
      <c r="FB6" s="2439">
        <v>4.7465999999999999</v>
      </c>
      <c r="FC6" s="2439">
        <v>4.7805999999999997</v>
      </c>
      <c r="FD6" s="2439">
        <v>4.7352999999999996</v>
      </c>
      <c r="FE6" s="2439">
        <v>4.7266000000000004</v>
      </c>
      <c r="FF6" s="2439">
        <v>4.7249999999999996</v>
      </c>
      <c r="FG6" s="2439">
        <v>4.6643999999999997</v>
      </c>
      <c r="FH6" s="2439">
        <v>4.6374000000000004</v>
      </c>
      <c r="FI6" s="2439">
        <v>4.6788999999999996</v>
      </c>
      <c r="FJ6" s="2439">
        <v>4.7206999999999999</v>
      </c>
      <c r="FK6" s="2439">
        <v>4.7178000000000004</v>
      </c>
      <c r="FL6" s="2439">
        <v>4.6908000000000003</v>
      </c>
      <c r="FM6" s="2439">
        <v>4.7057000000000002</v>
      </c>
      <c r="FN6" s="2439">
        <v>4.7340999999999998</v>
      </c>
      <c r="FO6" s="2439">
        <v>4.7655000000000003</v>
      </c>
      <c r="FP6" s="2439">
        <v>4.7702</v>
      </c>
      <c r="FQ6" s="2439">
        <v>4.7239000000000004</v>
      </c>
      <c r="FR6" s="2439">
        <v>4.7161999999999997</v>
      </c>
      <c r="FS6" s="2439">
        <v>4.6936</v>
      </c>
      <c r="FT6" s="2439">
        <v>4.6420000000000003</v>
      </c>
      <c r="FU6" s="2439">
        <v>4.5907999999999998</v>
      </c>
      <c r="FV6" s="2439">
        <v>4.5442</v>
      </c>
      <c r="FW6" s="2439">
        <v>4.4356</v>
      </c>
      <c r="FX6" s="2439">
        <v>4.3327</v>
      </c>
      <c r="FY6" s="2439">
        <v>4.4561999999999999</v>
      </c>
      <c r="FZ6" s="2439">
        <v>4.5107999999999997</v>
      </c>
      <c r="GA6" s="2439">
        <v>4.4474999999999998</v>
      </c>
      <c r="GB6" s="2439">
        <v>4.4173999999999998</v>
      </c>
      <c r="GC6" s="2439">
        <v>4.2843</v>
      </c>
      <c r="GD6" s="2439">
        <v>4.3367000000000004</v>
      </c>
      <c r="GE6" s="2439">
        <v>4.3697999999999997</v>
      </c>
      <c r="GF6" s="2439">
        <v>4.4657</v>
      </c>
      <c r="GG6" s="2439">
        <v>4.5034000000000001</v>
      </c>
      <c r="GH6" s="2439">
        <v>4.5309999999999997</v>
      </c>
      <c r="GI6" s="2439">
        <v>4.4661</v>
      </c>
      <c r="GJ6" s="2439">
        <v>4.4770000000000003</v>
      </c>
      <c r="GK6" s="2439">
        <v>4.4945000000000004</v>
      </c>
      <c r="GL6" s="2439">
        <v>4.5246000000000004</v>
      </c>
      <c r="GM6" s="2439">
        <v>4.5039999999999996</v>
      </c>
      <c r="GN6" s="2439">
        <v>4.4854000000000003</v>
      </c>
      <c r="GO6" s="2439">
        <v>4.4579000000000004</v>
      </c>
      <c r="GP6" s="2439">
        <v>4.4497</v>
      </c>
      <c r="GQ6" s="2439">
        <v>4.5472999999999999</v>
      </c>
      <c r="GR6" s="2439">
        <v>4.5719000000000003</v>
      </c>
      <c r="GS6" s="2439">
        <v>4.6448</v>
      </c>
      <c r="GT6" s="2439">
        <v>4.6502999999999997</v>
      </c>
      <c r="GU6" s="2439">
        <v>4.7134</v>
      </c>
      <c r="GV6" s="2439">
        <v>4.7119999999999997</v>
      </c>
      <c r="GW6" s="2439">
        <v>4.7531999999999996</v>
      </c>
      <c r="GX6" s="2439">
        <v>4.7290999999999999</v>
      </c>
      <c r="GY6" s="2439">
        <v>4.7824999999999998</v>
      </c>
      <c r="GZ6" s="2439">
        <v>4.7704000000000004</v>
      </c>
      <c r="HA6" s="2439">
        <v>4.8326000000000002</v>
      </c>
      <c r="HB6" s="2439">
        <v>4.8975999999999997</v>
      </c>
      <c r="HC6" s="2440">
        <v>5.1717000000000004</v>
      </c>
      <c r="HD6" s="2439">
        <v>5.2782999999999998</v>
      </c>
      <c r="HE6" s="2439">
        <v>5.2723000000000004</v>
      </c>
      <c r="HF6" s="2440">
        <v>5.2923999999999998</v>
      </c>
      <c r="HG6" s="2439">
        <v>5.2454999999999998</v>
      </c>
      <c r="HH6" s="2439">
        <v>5.2332000000000001</v>
      </c>
      <c r="HI6" s="2439">
        <v>5.2538</v>
      </c>
      <c r="HJ6" s="2439">
        <v>5.2717000000000001</v>
      </c>
      <c r="HK6" s="2439">
        <v>5.2550999999999997</v>
      </c>
      <c r="HL6" s="2439">
        <v>5.19</v>
      </c>
      <c r="HM6" s="2439">
        <v>5.2191000000000001</v>
      </c>
      <c r="HN6" s="2439">
        <v>5.2348999999999997</v>
      </c>
      <c r="HO6" s="2439">
        <v>5.3159999999999998</v>
      </c>
    </row>
    <row r="7" spans="1:223" ht="21" customHeight="1" x14ac:dyDescent="0.3">
      <c r="A7" s="2438" t="s">
        <v>4405</v>
      </c>
      <c r="B7" s="2439">
        <v>64</v>
      </c>
      <c r="C7" s="2441">
        <v>64</v>
      </c>
      <c r="D7" s="2441">
        <v>63</v>
      </c>
      <c r="E7" s="2441">
        <v>63</v>
      </c>
      <c r="F7" s="2439">
        <v>63</v>
      </c>
      <c r="G7" s="2441">
        <v>63</v>
      </c>
      <c r="H7" s="2441">
        <v>63</v>
      </c>
      <c r="I7" s="2441">
        <v>63</v>
      </c>
      <c r="J7" s="2441">
        <v>63</v>
      </c>
      <c r="K7" s="2441">
        <v>63</v>
      </c>
      <c r="L7" s="2441">
        <v>61</v>
      </c>
      <c r="M7" s="2441">
        <v>60</v>
      </c>
      <c r="N7" s="2441">
        <v>60</v>
      </c>
      <c r="O7" s="2441">
        <v>60</v>
      </c>
      <c r="P7" s="2441">
        <v>60</v>
      </c>
      <c r="Q7" s="2441">
        <v>65</v>
      </c>
      <c r="R7" s="2441">
        <v>66</v>
      </c>
      <c r="S7" s="2441">
        <v>65</v>
      </c>
      <c r="T7" s="2441">
        <v>64</v>
      </c>
      <c r="U7" s="2441">
        <v>65</v>
      </c>
      <c r="V7" s="2441">
        <v>63</v>
      </c>
      <c r="W7" s="2441">
        <v>60</v>
      </c>
      <c r="X7" s="2441">
        <v>59</v>
      </c>
      <c r="Y7" s="2441">
        <v>59</v>
      </c>
      <c r="Z7" s="2441">
        <v>62</v>
      </c>
      <c r="AA7" s="2441">
        <v>64</v>
      </c>
      <c r="AB7" s="2441">
        <v>64</v>
      </c>
      <c r="AC7" s="2441">
        <v>63</v>
      </c>
      <c r="AD7" s="2441">
        <v>63</v>
      </c>
      <c r="AE7" s="2441">
        <v>63</v>
      </c>
      <c r="AF7" s="2441">
        <v>64</v>
      </c>
      <c r="AG7" s="2441">
        <v>64</v>
      </c>
      <c r="AH7" s="2441">
        <v>65</v>
      </c>
      <c r="AI7" s="2441">
        <v>67</v>
      </c>
      <c r="AJ7" s="2441">
        <v>67</v>
      </c>
      <c r="AK7" s="2441">
        <v>68</v>
      </c>
      <c r="AL7" s="2441">
        <v>68</v>
      </c>
      <c r="AM7" s="2441">
        <v>69</v>
      </c>
      <c r="AN7" s="2441">
        <v>69</v>
      </c>
      <c r="AO7" s="2441">
        <v>70</v>
      </c>
      <c r="AP7" s="2441">
        <v>69</v>
      </c>
      <c r="AQ7" s="2441">
        <v>71</v>
      </c>
      <c r="AR7" s="2441">
        <v>69</v>
      </c>
      <c r="AS7" s="2441">
        <v>68</v>
      </c>
      <c r="AT7" s="2441">
        <v>69</v>
      </c>
      <c r="AU7" s="2441">
        <v>71</v>
      </c>
      <c r="AV7" s="2441">
        <v>71</v>
      </c>
      <c r="AW7" s="2441">
        <v>71</v>
      </c>
      <c r="AX7" s="2441">
        <v>70</v>
      </c>
      <c r="AY7" s="2441">
        <v>68</v>
      </c>
      <c r="AZ7" s="2441">
        <v>68</v>
      </c>
      <c r="BA7" s="2441">
        <v>69</v>
      </c>
      <c r="BB7" s="2441">
        <v>71</v>
      </c>
      <c r="BC7" s="2441">
        <v>72</v>
      </c>
      <c r="BD7" s="2441">
        <v>74</v>
      </c>
      <c r="BE7" s="2441">
        <v>76</v>
      </c>
      <c r="BF7" s="2441">
        <v>77</v>
      </c>
      <c r="BG7" s="2441">
        <v>77</v>
      </c>
      <c r="BH7" s="2441">
        <v>76</v>
      </c>
      <c r="BI7" s="2441">
        <v>77</v>
      </c>
      <c r="BJ7" s="2441">
        <v>79</v>
      </c>
      <c r="BK7" s="2441">
        <v>79</v>
      </c>
      <c r="BL7" s="2441">
        <v>79</v>
      </c>
      <c r="BM7" s="2441">
        <v>79</v>
      </c>
      <c r="BN7" s="2441">
        <v>78.05</v>
      </c>
      <c r="BO7" s="2441">
        <v>78.83</v>
      </c>
      <c r="BP7" s="2441">
        <v>79.45</v>
      </c>
      <c r="BQ7" s="2441">
        <v>77.67</v>
      </c>
      <c r="BR7" s="2441">
        <v>74.400000000000006</v>
      </c>
      <c r="BS7" s="2441">
        <v>74.81</v>
      </c>
      <c r="BT7" s="2441">
        <v>70.86</v>
      </c>
      <c r="BU7" s="2441">
        <v>67.650000000000006</v>
      </c>
      <c r="BV7" s="2441">
        <v>66.27</v>
      </c>
      <c r="BW7" s="2441">
        <v>66.94</v>
      </c>
      <c r="BX7" s="2441">
        <v>65.48</v>
      </c>
      <c r="BY7" s="2441">
        <v>64.739999999999995</v>
      </c>
      <c r="BZ7" s="2441">
        <v>66.5</v>
      </c>
      <c r="CA7" s="2441">
        <v>62.61</v>
      </c>
      <c r="CB7" s="2441">
        <v>66.86</v>
      </c>
      <c r="CC7" s="2441">
        <v>66.55</v>
      </c>
      <c r="CD7" s="2441">
        <v>68.040000000000006</v>
      </c>
      <c r="CE7" s="2441">
        <v>69.03</v>
      </c>
      <c r="CF7" s="2441">
        <v>69.55</v>
      </c>
      <c r="CG7" s="2441">
        <v>67.95</v>
      </c>
      <c r="CH7" s="2441">
        <v>69.77</v>
      </c>
      <c r="CI7" s="2441">
        <v>70.95</v>
      </c>
      <c r="CJ7" s="2441">
        <v>70.099999999999994</v>
      </c>
      <c r="CK7" s="2441">
        <v>68.75</v>
      </c>
      <c r="CL7" s="2439">
        <v>67.5</v>
      </c>
      <c r="CM7" s="2439">
        <v>66.58</v>
      </c>
      <c r="CN7" s="2439">
        <v>67.03</v>
      </c>
      <c r="CO7" s="2439">
        <v>66.52</v>
      </c>
      <c r="CP7" s="2439">
        <v>74.162000000000006</v>
      </c>
      <c r="CQ7" s="2439">
        <v>67.621465930757452</v>
      </c>
      <c r="CR7" s="2439">
        <v>68.015153579793093</v>
      </c>
      <c r="CS7" s="2439">
        <v>69.901770337746854</v>
      </c>
      <c r="CT7" s="2439">
        <v>69.083785246121522</v>
      </c>
      <c r="CU7" s="2439">
        <v>68.509426016998361</v>
      </c>
      <c r="CV7" s="2439">
        <v>69.996160890346346</v>
      </c>
      <c r="CW7" s="2439">
        <v>66.909526631273181</v>
      </c>
      <c r="CX7" s="2439">
        <v>67.264028800817499</v>
      </c>
      <c r="CY7" s="2439">
        <v>66.332525645814272</v>
      </c>
      <c r="CZ7" s="2439">
        <v>64.215241661898332</v>
      </c>
      <c r="DA7" s="2439">
        <v>64.096356697877539</v>
      </c>
      <c r="DB7" s="2439">
        <v>65.064923392718725</v>
      </c>
      <c r="DC7" s="2439">
        <v>65.514984532269622</v>
      </c>
      <c r="DD7" s="2439">
        <v>62.609482794946224</v>
      </c>
      <c r="DE7" s="2439">
        <v>60.925183705943788</v>
      </c>
      <c r="DF7" s="2439">
        <v>60.805336797674201</v>
      </c>
      <c r="DG7" s="2439">
        <v>57.766111715162715</v>
      </c>
      <c r="DH7" s="2439">
        <v>56.978143790512256</v>
      </c>
      <c r="DI7" s="2439">
        <v>60.469953757124337</v>
      </c>
      <c r="DJ7" s="2439">
        <v>60.776811663977739</v>
      </c>
      <c r="DK7" s="2439">
        <v>58.417736942427155</v>
      </c>
      <c r="DL7" s="2439">
        <v>56.970322258528853</v>
      </c>
      <c r="DM7" s="2439">
        <v>54.647744322051103</v>
      </c>
      <c r="DN7" s="2439">
        <v>56.436876067778485</v>
      </c>
      <c r="DO7" s="2439">
        <v>57.51169353670614</v>
      </c>
      <c r="DP7" s="2439">
        <v>56.436974802987415</v>
      </c>
      <c r="DQ7" s="2439">
        <v>59.337635921788724</v>
      </c>
      <c r="DR7" s="2439">
        <v>58.708532587011099</v>
      </c>
      <c r="DS7" s="2439">
        <v>57.981841042910823</v>
      </c>
      <c r="DT7" s="2439">
        <v>57.267521762874281</v>
      </c>
      <c r="DU7" s="2439">
        <v>58.453915276575344</v>
      </c>
      <c r="DV7" s="2439">
        <v>58.559244870373362</v>
      </c>
      <c r="DW7" s="2439">
        <v>58.55820232609873</v>
      </c>
      <c r="DX7" s="2439">
        <v>58.431138629502399</v>
      </c>
      <c r="DY7" s="2439">
        <v>56.22528491220492</v>
      </c>
      <c r="DZ7" s="2439">
        <v>52.989112348896327</v>
      </c>
      <c r="EA7" s="2439">
        <v>51.85604770778842</v>
      </c>
      <c r="EB7" s="2439">
        <v>47.221571906416195</v>
      </c>
      <c r="EC7" s="2439">
        <v>50.014158464413903</v>
      </c>
      <c r="ED7" s="2439">
        <v>50.409903941346613</v>
      </c>
      <c r="EE7" s="2439">
        <v>49.914315470957582</v>
      </c>
      <c r="EF7" s="2439">
        <v>49.837389293521611</v>
      </c>
      <c r="EG7" s="2439">
        <v>49.299081949840065</v>
      </c>
      <c r="EH7" s="2439">
        <v>49.786150536251107</v>
      </c>
      <c r="EI7" s="2439">
        <v>51.347800238420724</v>
      </c>
      <c r="EJ7" s="2439">
        <v>51.08716923012463</v>
      </c>
      <c r="EK7" s="2439">
        <v>52.503314757371811</v>
      </c>
      <c r="EL7" s="2439">
        <v>51.54664824967994</v>
      </c>
      <c r="EM7" s="2439">
        <v>51.75824170232719</v>
      </c>
      <c r="EN7" s="2439">
        <v>51.987331807788294</v>
      </c>
      <c r="EO7" s="2439">
        <v>52.084141875639226</v>
      </c>
      <c r="EP7" s="2439">
        <v>52.278968496050794</v>
      </c>
      <c r="EQ7" s="2439">
        <v>52.124514593445383</v>
      </c>
      <c r="ER7" s="2439">
        <v>51.169495620222129</v>
      </c>
      <c r="ES7" s="2439">
        <v>54.180032315431234</v>
      </c>
      <c r="ET7" s="2439">
        <v>55.02539100202879</v>
      </c>
      <c r="EU7" s="2439">
        <v>59.454253902015317</v>
      </c>
      <c r="EV7" s="2439">
        <v>56.837500000000006</v>
      </c>
      <c r="EW7" s="2439">
        <v>56.959230769230771</v>
      </c>
      <c r="EX7" s="2439">
        <v>56.67</v>
      </c>
      <c r="EY7" s="2439">
        <v>56.9130769230769</v>
      </c>
      <c r="EZ7" s="2439">
        <v>54.547692307692294</v>
      </c>
      <c r="FA7" s="2439">
        <v>55.540769230769207</v>
      </c>
      <c r="FB7" s="2439">
        <v>56.65</v>
      </c>
      <c r="FC7" s="2439">
        <v>55.789999999999992</v>
      </c>
      <c r="FD7" s="2439">
        <v>55.589999999999996</v>
      </c>
      <c r="FE7" s="2439">
        <v>54.390000000000008</v>
      </c>
      <c r="FF7" s="2439">
        <v>53.93</v>
      </c>
      <c r="FG7" s="2439">
        <v>54.92</v>
      </c>
      <c r="FH7" s="2439">
        <v>54.43</v>
      </c>
      <c r="FI7" s="2439">
        <v>54.410000000000004</v>
      </c>
      <c r="FJ7" s="2439">
        <v>54.500000000000007</v>
      </c>
      <c r="FK7" s="2439">
        <v>54.83</v>
      </c>
      <c r="FL7" s="2439">
        <v>54.49</v>
      </c>
      <c r="FM7" s="2439">
        <v>54.84</v>
      </c>
      <c r="FN7" s="2439">
        <v>55.33</v>
      </c>
      <c r="FO7" s="2439">
        <v>54.179999999999993</v>
      </c>
      <c r="FP7" s="2439">
        <v>54.64</v>
      </c>
      <c r="FQ7" s="2439">
        <v>54.300000000000004</v>
      </c>
      <c r="FR7" s="2439">
        <v>55.16</v>
      </c>
      <c r="FS7" s="2439">
        <v>56.45</v>
      </c>
      <c r="FT7" s="2439">
        <v>56.44</v>
      </c>
      <c r="FU7" s="2439">
        <v>55.53</v>
      </c>
      <c r="FV7" s="2439">
        <v>55.1</v>
      </c>
      <c r="FW7" s="2439">
        <v>54.24</v>
      </c>
      <c r="FX7" s="2439">
        <v>53.11</v>
      </c>
      <c r="FY7" s="2439">
        <v>53.410000000000004</v>
      </c>
      <c r="FZ7" s="2439">
        <v>54.400000000000006</v>
      </c>
      <c r="GA7" s="2439">
        <v>54.010000000000005</v>
      </c>
      <c r="GB7" s="2439">
        <v>54.21</v>
      </c>
      <c r="GC7" s="2439">
        <v>52.7</v>
      </c>
      <c r="GD7" s="2439">
        <v>52.5</v>
      </c>
      <c r="GE7" s="2439">
        <v>52.89</v>
      </c>
      <c r="GF7" s="2439">
        <v>52.769999999999996</v>
      </c>
      <c r="GG7" s="2439">
        <v>52.53</v>
      </c>
      <c r="GH7" s="2439">
        <v>52.15</v>
      </c>
      <c r="GI7" s="2439">
        <v>51.300000000000004</v>
      </c>
      <c r="GJ7" s="2439">
        <v>49.76</v>
      </c>
      <c r="GK7" s="2439">
        <v>48.699999999999996</v>
      </c>
      <c r="GL7" s="2439">
        <v>48.209999999999994</v>
      </c>
      <c r="GM7" s="2439">
        <v>50.8</v>
      </c>
      <c r="GN7" s="2439">
        <v>50.519999999999996</v>
      </c>
      <c r="GO7" s="2439">
        <v>49.49</v>
      </c>
      <c r="GP7" s="2439">
        <v>49.38</v>
      </c>
      <c r="GQ7" s="2439">
        <v>51.93</v>
      </c>
      <c r="GR7" s="2439">
        <v>51.570000000000007</v>
      </c>
      <c r="GS7" s="2439">
        <v>52.480000000000004</v>
      </c>
      <c r="GT7" s="2439">
        <v>52.959999999999994</v>
      </c>
      <c r="GU7" s="2439">
        <v>53.74</v>
      </c>
      <c r="GV7" s="2439">
        <v>51.76</v>
      </c>
      <c r="GW7" s="2439">
        <v>53.010000000000005</v>
      </c>
      <c r="GX7" s="2439">
        <v>52.66</v>
      </c>
      <c r="GY7" s="2439">
        <v>52.49</v>
      </c>
      <c r="GZ7" s="2439">
        <v>52.410000000000004</v>
      </c>
      <c r="HA7" s="2439">
        <v>52.93</v>
      </c>
      <c r="HB7" s="2439">
        <v>53.43</v>
      </c>
      <c r="HC7" s="2440">
        <v>53.53</v>
      </c>
      <c r="HD7" s="2439">
        <v>54.63</v>
      </c>
      <c r="HE7" s="2439">
        <v>54.31</v>
      </c>
      <c r="HF7" s="2440">
        <v>54.66</v>
      </c>
      <c r="HG7" s="2439">
        <v>54.620000000000005</v>
      </c>
      <c r="HH7" s="2439">
        <v>55.74</v>
      </c>
      <c r="HI7" s="2439">
        <v>55.46</v>
      </c>
      <c r="HJ7" s="2439">
        <v>55.279999999999994</v>
      </c>
      <c r="HK7" s="2439">
        <v>55.510000000000005</v>
      </c>
      <c r="HL7" s="2439">
        <v>55.46</v>
      </c>
      <c r="HM7" s="2439">
        <v>55.900000000000006</v>
      </c>
      <c r="HN7" s="2439">
        <v>56.06</v>
      </c>
      <c r="HO7" s="2439">
        <v>56.64</v>
      </c>
    </row>
    <row r="8" spans="1:223" ht="21" customHeight="1" x14ac:dyDescent="0.3">
      <c r="A8" s="2438" t="s">
        <v>4406</v>
      </c>
      <c r="B8" s="2439">
        <v>23.05</v>
      </c>
      <c r="C8" s="2439">
        <v>23.86</v>
      </c>
      <c r="D8" s="2439">
        <v>24.71</v>
      </c>
      <c r="E8" s="2439">
        <v>25.31</v>
      </c>
      <c r="F8" s="2439">
        <v>25.07</v>
      </c>
      <c r="G8" s="2439">
        <v>25.44</v>
      </c>
      <c r="H8" s="2439">
        <v>24.65</v>
      </c>
      <c r="I8" s="2439">
        <v>24.4</v>
      </c>
      <c r="J8" s="2439">
        <v>24.37</v>
      </c>
      <c r="K8" s="2439">
        <v>24.87</v>
      </c>
      <c r="L8" s="2439">
        <v>24.09</v>
      </c>
      <c r="M8" s="2439">
        <v>23.88</v>
      </c>
      <c r="N8" s="2439">
        <v>23.26</v>
      </c>
      <c r="O8" s="2439">
        <v>23.22</v>
      </c>
      <c r="P8" s="2439">
        <v>23.6</v>
      </c>
      <c r="Q8" s="2439">
        <v>24.66</v>
      </c>
      <c r="R8" s="2439">
        <v>24.82</v>
      </c>
      <c r="S8" s="2439">
        <v>25.17</v>
      </c>
      <c r="T8" s="2439">
        <v>26.15</v>
      </c>
      <c r="U8" s="2439">
        <v>26.51</v>
      </c>
      <c r="V8" s="2439">
        <v>25.98</v>
      </c>
      <c r="W8" s="2439">
        <v>25.21</v>
      </c>
      <c r="X8" s="2439">
        <v>24.75</v>
      </c>
      <c r="Y8" s="2439">
        <v>23.83</v>
      </c>
      <c r="Z8" s="2439">
        <v>25.83</v>
      </c>
      <c r="AA8" s="2439">
        <v>25.41</v>
      </c>
      <c r="AB8" s="2439">
        <v>25.96</v>
      </c>
      <c r="AC8" s="2439">
        <v>26.24</v>
      </c>
      <c r="AD8" s="2439">
        <v>25.55</v>
      </c>
      <c r="AE8" s="2439">
        <v>26.25</v>
      </c>
      <c r="AF8" s="2439">
        <v>26.03</v>
      </c>
      <c r="AG8" s="2439">
        <v>27.15</v>
      </c>
      <c r="AH8" s="2439">
        <v>27.88</v>
      </c>
      <c r="AI8" s="2439">
        <v>27.79</v>
      </c>
      <c r="AJ8" s="2439">
        <v>27.89</v>
      </c>
      <c r="AK8" s="2439">
        <v>27.36</v>
      </c>
      <c r="AL8" s="2439">
        <v>27.78</v>
      </c>
      <c r="AM8" s="2439">
        <v>27.29</v>
      </c>
      <c r="AN8" s="2439">
        <v>26.92</v>
      </c>
      <c r="AO8" s="2439">
        <v>26.67</v>
      </c>
      <c r="AP8" s="2439">
        <v>27.01</v>
      </c>
      <c r="AQ8" s="2439">
        <v>27.02</v>
      </c>
      <c r="AR8" s="2439">
        <v>26.48</v>
      </c>
      <c r="AS8" s="2439">
        <v>25.83</v>
      </c>
      <c r="AT8" s="2439">
        <v>26.37</v>
      </c>
      <c r="AU8" s="2439">
        <v>26.32</v>
      </c>
      <c r="AV8" s="2439">
        <v>26.66</v>
      </c>
      <c r="AW8" s="2439">
        <v>26.52</v>
      </c>
      <c r="AX8" s="2439">
        <v>27.26</v>
      </c>
      <c r="AY8" s="2439">
        <v>27.8</v>
      </c>
      <c r="AZ8" s="2439">
        <v>27.19</v>
      </c>
      <c r="BA8" s="2439">
        <v>27.76</v>
      </c>
      <c r="BB8" s="2439">
        <v>28.02</v>
      </c>
      <c r="BC8" s="2439">
        <v>28.11</v>
      </c>
      <c r="BD8" s="2439">
        <v>28.6</v>
      </c>
      <c r="BE8" s="2439">
        <v>29.37</v>
      </c>
      <c r="BF8" s="2439">
        <v>28.84</v>
      </c>
      <c r="BG8" s="2439">
        <v>28.25</v>
      </c>
      <c r="BH8" s="2439">
        <v>28.58</v>
      </c>
      <c r="BI8" s="2439">
        <v>28.46</v>
      </c>
      <c r="BJ8" s="2439">
        <v>27.4</v>
      </c>
      <c r="BK8" s="2439">
        <v>26.4</v>
      </c>
      <c r="BL8" s="2439">
        <v>26.07</v>
      </c>
      <c r="BM8" s="2439">
        <v>26.84</v>
      </c>
      <c r="BN8" s="2439">
        <v>27.363700000000001</v>
      </c>
      <c r="BO8" s="2439">
        <v>27.070799999999998</v>
      </c>
      <c r="BP8" s="2439">
        <v>27.028600000000001</v>
      </c>
      <c r="BQ8" s="2439">
        <v>27.75</v>
      </c>
      <c r="BR8" s="2439">
        <v>26.030200000000001</v>
      </c>
      <c r="BS8" s="2439">
        <v>27.543900000000001</v>
      </c>
      <c r="BT8" s="2439">
        <v>26.832599999999999</v>
      </c>
      <c r="BU8" s="2439">
        <v>26.9102</v>
      </c>
      <c r="BV8" s="2439">
        <v>25.618500000000001</v>
      </c>
      <c r="BW8" s="2439">
        <v>26.8565</v>
      </c>
      <c r="BX8" s="2439">
        <v>26.243600000000001</v>
      </c>
      <c r="BY8" s="2439">
        <v>25.290500000000002</v>
      </c>
      <c r="BZ8" s="2439">
        <v>26.493600000000001</v>
      </c>
      <c r="CA8" s="2439">
        <v>27.8292</v>
      </c>
      <c r="CB8" s="2439">
        <v>33.240400000000001</v>
      </c>
      <c r="CC8" s="2439">
        <v>34.240400000000001</v>
      </c>
      <c r="CD8" s="2439">
        <v>36.168199999999999</v>
      </c>
      <c r="CE8" s="2439">
        <v>37.496499999999997</v>
      </c>
      <c r="CF8" s="2439">
        <v>35.847799999999999</v>
      </c>
      <c r="CG8" s="2439">
        <v>34.9191</v>
      </c>
      <c r="CH8" s="2439">
        <v>35.516800000000003</v>
      </c>
      <c r="CI8" s="2439">
        <v>34.719099999999997</v>
      </c>
      <c r="CJ8" s="2439">
        <v>34.7348</v>
      </c>
      <c r="CK8" s="2439">
        <v>34.563699999999997</v>
      </c>
      <c r="CL8" s="2439">
        <v>35.354500000000002</v>
      </c>
      <c r="CM8" s="2439">
        <v>35.363900000000001</v>
      </c>
      <c r="CN8" s="2439">
        <v>34.321399999999997</v>
      </c>
      <c r="CO8" s="2439">
        <v>35.4818</v>
      </c>
      <c r="CP8" s="2439">
        <v>37.631</v>
      </c>
      <c r="CQ8" s="2439">
        <v>36.192216935872509</v>
      </c>
      <c r="CR8" s="2439">
        <v>37.821877308377502</v>
      </c>
      <c r="CS8" s="2439">
        <v>37.219917508368873</v>
      </c>
      <c r="CT8" s="2439">
        <v>38.030318317742591</v>
      </c>
      <c r="CU8" s="2439">
        <v>37.397090542433666</v>
      </c>
      <c r="CV8" s="2439">
        <v>38.398233090495204</v>
      </c>
      <c r="CW8" s="2439">
        <v>37.330712340682318</v>
      </c>
      <c r="CX8" s="2439">
        <v>37.162393104391363</v>
      </c>
      <c r="CY8" s="2439">
        <v>35.747713129363255</v>
      </c>
      <c r="CZ8" s="2439">
        <v>34.869090701984298</v>
      </c>
      <c r="DA8" s="2439">
        <v>35.450514349747344</v>
      </c>
      <c r="DB8" s="2439">
        <v>36.120491087199873</v>
      </c>
      <c r="DC8" s="2439">
        <v>37.154141270855305</v>
      </c>
      <c r="DD8" s="2439">
        <v>37.349127179501671</v>
      </c>
      <c r="DE8" s="2439">
        <v>38.851794048499187</v>
      </c>
      <c r="DF8" s="2439">
        <v>37.451097051576163</v>
      </c>
      <c r="DG8" s="2439">
        <v>38.436976986220429</v>
      </c>
      <c r="DH8" s="2439">
        <v>38.923089766284477</v>
      </c>
      <c r="DI8" s="2439">
        <v>39.202769408927452</v>
      </c>
      <c r="DJ8" s="2439">
        <v>36.854965424509523</v>
      </c>
      <c r="DK8" s="2439">
        <v>36.236119514273106</v>
      </c>
      <c r="DL8" s="2439">
        <v>37.138350371748196</v>
      </c>
      <c r="DM8" s="2439">
        <v>38.936352352371884</v>
      </c>
      <c r="DN8" s="2439">
        <v>39.920747363666543</v>
      </c>
      <c r="DO8" s="2439">
        <v>40.605514524767266</v>
      </c>
      <c r="DP8" s="2439">
        <v>39.877171772575444</v>
      </c>
      <c r="DQ8" s="2439">
        <v>40.135376081692662</v>
      </c>
      <c r="DR8" s="2439">
        <v>39.767120968869634</v>
      </c>
      <c r="DS8" s="2439">
        <v>38.236477661312456</v>
      </c>
      <c r="DT8" s="2439">
        <v>36.266761483454907</v>
      </c>
      <c r="DU8" s="2439">
        <v>34.07411397709302</v>
      </c>
      <c r="DV8" s="2439">
        <v>33.970538491751711</v>
      </c>
      <c r="DW8" s="2439">
        <v>33.697482595387164</v>
      </c>
      <c r="DX8" s="2439">
        <v>32.230965810489437</v>
      </c>
      <c r="DY8" s="2439">
        <v>31.388335783391476</v>
      </c>
      <c r="DZ8" s="2439">
        <v>31.92442258285098</v>
      </c>
      <c r="EA8" s="2439">
        <v>32.110977551623179</v>
      </c>
      <c r="EB8" s="2439">
        <v>32.027660234362443</v>
      </c>
      <c r="EC8" s="2439">
        <v>31.884550718549914</v>
      </c>
      <c r="ED8" s="2439">
        <v>31.347868020467789</v>
      </c>
      <c r="EE8" s="2439">
        <v>30.27992693005519</v>
      </c>
      <c r="EF8" s="2439">
        <v>29.302344743655862</v>
      </c>
      <c r="EG8" s="2439">
        <v>30.1024054923767</v>
      </c>
      <c r="EH8" s="2439">
        <v>30.254649525692013</v>
      </c>
      <c r="EI8" s="2439">
        <v>30.114528189356157</v>
      </c>
      <c r="EJ8" s="2439">
        <v>29.979010822972629</v>
      </c>
      <c r="EK8" s="2439">
        <v>30.401556704455686</v>
      </c>
      <c r="EL8" s="2439">
        <v>30.473484408435827</v>
      </c>
      <c r="EM8" s="2439">
        <v>30.239180374258986</v>
      </c>
      <c r="EN8" s="2439">
        <v>30.220516284028687</v>
      </c>
      <c r="EO8" s="2439">
        <v>29.244391751543585</v>
      </c>
      <c r="EP8" s="2439">
        <v>29.131282976020845</v>
      </c>
      <c r="EQ8" s="2439">
        <v>27.189367636533095</v>
      </c>
      <c r="ER8" s="2439">
        <v>27.052096734483751</v>
      </c>
      <c r="ES8" s="2439">
        <v>28.263223244574245</v>
      </c>
      <c r="ET8" s="2439">
        <v>28.452828945854574</v>
      </c>
      <c r="EU8" s="2439">
        <v>30.898646839001891</v>
      </c>
      <c r="EV8" s="2439">
        <v>30.2958</v>
      </c>
      <c r="EW8" s="2439">
        <v>29.172507142857143</v>
      </c>
      <c r="EX8" s="2439">
        <v>29.384114285714301</v>
      </c>
      <c r="EY8" s="2439">
        <v>29.230035714285702</v>
      </c>
      <c r="EZ8" s="2439">
        <v>29.7573857142857</v>
      </c>
      <c r="FA8" s="2439">
        <v>30.322835714285699</v>
      </c>
      <c r="FB8" s="2439">
        <v>30.3886</v>
      </c>
      <c r="FC8" s="2439">
        <v>30.203600000000002</v>
      </c>
      <c r="FD8" s="2439">
        <v>30.495799999999999</v>
      </c>
      <c r="FE8" s="2439">
        <v>30.7272</v>
      </c>
      <c r="FF8" s="2439">
        <v>32.443199999999997</v>
      </c>
      <c r="FG8" s="2439">
        <v>32.218899999999998</v>
      </c>
      <c r="FH8" s="2439">
        <v>33.5443</v>
      </c>
      <c r="FI8" s="2439">
        <v>32.682299999999998</v>
      </c>
      <c r="FJ8" s="2439">
        <v>35.639299999999999</v>
      </c>
      <c r="FK8" s="2439">
        <v>35.415900000000001</v>
      </c>
      <c r="FL8" s="2439">
        <v>35.313099999999999</v>
      </c>
      <c r="FM8" s="2439">
        <v>36.005099999999999</v>
      </c>
      <c r="FN8" s="2439">
        <v>35.028599999999997</v>
      </c>
      <c r="FO8" s="2439">
        <v>32.769500000000001</v>
      </c>
      <c r="FP8" s="2439">
        <v>31.680399999999999</v>
      </c>
      <c r="FQ8" s="2439">
        <v>32.275399999999998</v>
      </c>
      <c r="FR8" s="2439">
        <v>32.506799999999998</v>
      </c>
      <c r="FS8" s="2439">
        <v>32.517400000000002</v>
      </c>
      <c r="FT8" s="2439">
        <v>32.482399999999998</v>
      </c>
      <c r="FU8" s="2439">
        <v>32.203600000000002</v>
      </c>
      <c r="FV8" s="2439">
        <v>31.680399999999999</v>
      </c>
      <c r="FW8" s="2439">
        <v>31.308199999999999</v>
      </c>
      <c r="FX8" s="2439">
        <v>30.5946</v>
      </c>
      <c r="FY8" s="2439">
        <v>30.828800000000001</v>
      </c>
      <c r="FZ8" s="2439">
        <v>31.016100000000002</v>
      </c>
      <c r="GA8" s="2439">
        <v>30.957000000000001</v>
      </c>
      <c r="GB8" s="2439">
        <v>30.5686</v>
      </c>
      <c r="GC8" s="2439">
        <v>30.732399999999998</v>
      </c>
      <c r="GD8" s="2439">
        <v>31.609200000000001</v>
      </c>
      <c r="GE8" s="2439">
        <v>32.191800000000001</v>
      </c>
      <c r="GF8" s="2439">
        <v>32.018500000000003</v>
      </c>
      <c r="GG8" s="2439">
        <v>32.4041</v>
      </c>
      <c r="GH8" s="2439">
        <v>32.023299999999999</v>
      </c>
      <c r="GI8" s="2439">
        <v>31.444900000000001</v>
      </c>
      <c r="GJ8" s="2439">
        <v>31.557300000000001</v>
      </c>
      <c r="GK8" s="2439">
        <v>30.891100000000002</v>
      </c>
      <c r="GL8" s="2439">
        <v>31.264600000000002</v>
      </c>
      <c r="GM8" s="2439">
        <v>30.989899999999999</v>
      </c>
      <c r="GN8" s="2439">
        <v>31.7242</v>
      </c>
      <c r="GO8" s="2439">
        <v>32.031999999999996</v>
      </c>
      <c r="GP8" s="2439">
        <v>31.407499999999999</v>
      </c>
      <c r="GQ8" s="2439">
        <v>32.137900000000002</v>
      </c>
      <c r="GR8" s="2439">
        <v>32.058500000000002</v>
      </c>
      <c r="GS8" s="2439">
        <v>33.3035</v>
      </c>
      <c r="GT8" s="2439">
        <v>33.652500000000003</v>
      </c>
      <c r="GU8" s="2439">
        <v>33.893599999999999</v>
      </c>
      <c r="GV8" s="2439">
        <v>34.637999999999998</v>
      </c>
      <c r="GW8" s="2439">
        <v>34.439</v>
      </c>
      <c r="GX8" s="2439">
        <v>34.009399999999999</v>
      </c>
      <c r="GY8" s="2439">
        <v>34.102499999999999</v>
      </c>
      <c r="GZ8" s="2439">
        <v>34.089599999999997</v>
      </c>
      <c r="HA8" s="2439">
        <v>34.3461</v>
      </c>
      <c r="HB8" s="2439">
        <v>34.949300000000001</v>
      </c>
      <c r="HC8" s="2440">
        <v>36.931399999999996</v>
      </c>
      <c r="HD8" s="2439">
        <v>38.290100000000002</v>
      </c>
      <c r="HE8" s="2439">
        <v>37.967700000000001</v>
      </c>
      <c r="HF8" s="2440">
        <v>37.967199999999998</v>
      </c>
      <c r="HG8" s="2439">
        <v>38.886600000000001</v>
      </c>
      <c r="HH8" s="2439">
        <v>38.319800000000001</v>
      </c>
      <c r="HI8" s="2439">
        <v>38.475099999999998</v>
      </c>
      <c r="HJ8" s="2439">
        <v>39.052700000000002</v>
      </c>
      <c r="HK8" s="2439">
        <v>39.104700000000001</v>
      </c>
      <c r="HL8" s="2439">
        <v>38.894100000000002</v>
      </c>
      <c r="HM8" s="2439">
        <v>38.6203</v>
      </c>
      <c r="HN8" s="2439">
        <v>38.171199999999999</v>
      </c>
      <c r="HO8" s="2439">
        <v>37.189599999999999</v>
      </c>
    </row>
    <row r="9" spans="1:223" ht="21" customHeight="1" x14ac:dyDescent="0.3">
      <c r="A9" s="2438" t="s">
        <v>4407</v>
      </c>
      <c r="B9" s="2439">
        <v>39.5</v>
      </c>
      <c r="C9" s="2439">
        <v>39.53</v>
      </c>
      <c r="D9" s="2439">
        <v>39.369999999999997</v>
      </c>
      <c r="E9" s="2439">
        <v>38.880000000000003</v>
      </c>
      <c r="F9" s="2439">
        <v>38.69</v>
      </c>
      <c r="G9" s="2439">
        <v>38.61</v>
      </c>
      <c r="H9" s="2439">
        <v>38.42</v>
      </c>
      <c r="I9" s="2439">
        <v>38.11</v>
      </c>
      <c r="J9" s="2439">
        <v>37.68</v>
      </c>
      <c r="K9" s="2439">
        <v>38.72</v>
      </c>
      <c r="L9" s="2439">
        <v>37.39</v>
      </c>
      <c r="M9" s="2439">
        <v>37.200000000000003</v>
      </c>
      <c r="N9" s="2439">
        <v>36.71</v>
      </c>
      <c r="O9" s="2439">
        <v>37.770000000000003</v>
      </c>
      <c r="P9" s="2439">
        <v>39.159999999999997</v>
      </c>
      <c r="Q9" s="2439">
        <v>40.520000000000003</v>
      </c>
      <c r="R9" s="2439">
        <v>40.22</v>
      </c>
      <c r="S9" s="2439">
        <v>39.08</v>
      </c>
      <c r="T9" s="2439">
        <v>37.67</v>
      </c>
      <c r="U9" s="2439">
        <v>37.450000000000003</v>
      </c>
      <c r="V9" s="2439">
        <v>37.92</v>
      </c>
      <c r="W9" s="2439">
        <v>35.92</v>
      </c>
      <c r="X9" s="2439">
        <v>35.01</v>
      </c>
      <c r="Y9" s="2439">
        <v>34.89</v>
      </c>
      <c r="Z9" s="2439">
        <v>35.369999999999997</v>
      </c>
      <c r="AA9" s="2439">
        <v>36.479999999999997</v>
      </c>
      <c r="AB9" s="2439">
        <v>36.630000000000003</v>
      </c>
      <c r="AC9" s="2439">
        <v>36.6</v>
      </c>
      <c r="AD9" s="2439">
        <v>36.32</v>
      </c>
      <c r="AE9" s="2439">
        <v>36.69</v>
      </c>
      <c r="AF9" s="2439">
        <v>36.270000000000003</v>
      </c>
      <c r="AG9" s="2439">
        <v>36.159999999999997</v>
      </c>
      <c r="AH9" s="2439">
        <v>36.06</v>
      </c>
      <c r="AI9" s="2439">
        <v>37.68</v>
      </c>
      <c r="AJ9" s="2439">
        <v>38.229999999999997</v>
      </c>
      <c r="AK9" s="2439">
        <v>39.9</v>
      </c>
      <c r="AL9" s="2439">
        <v>39.07</v>
      </c>
      <c r="AM9" s="2439">
        <v>39.06</v>
      </c>
      <c r="AN9" s="2439">
        <v>39.67</v>
      </c>
      <c r="AO9" s="2439">
        <v>40.1</v>
      </c>
      <c r="AP9" s="2439">
        <v>40.44</v>
      </c>
      <c r="AQ9" s="2439">
        <v>41.97</v>
      </c>
      <c r="AR9" s="2439">
        <v>42.34</v>
      </c>
      <c r="AS9" s="2439">
        <v>42.2</v>
      </c>
      <c r="AT9" s="2439">
        <v>43.46</v>
      </c>
      <c r="AU9" s="2439">
        <v>43.72</v>
      </c>
      <c r="AV9" s="2439">
        <v>43.05</v>
      </c>
      <c r="AW9" s="2439">
        <v>44.19</v>
      </c>
      <c r="AX9" s="2439">
        <v>44.69</v>
      </c>
      <c r="AY9" s="2439">
        <v>43.96</v>
      </c>
      <c r="AZ9" s="2439">
        <v>43.06</v>
      </c>
      <c r="BA9" s="2439">
        <v>43.77</v>
      </c>
      <c r="BB9" s="2439">
        <v>46.09</v>
      </c>
      <c r="BC9" s="2439">
        <v>46.26</v>
      </c>
      <c r="BD9" s="2439">
        <v>46.86</v>
      </c>
      <c r="BE9" s="2439">
        <v>48.75</v>
      </c>
      <c r="BF9" s="2439">
        <v>49.24</v>
      </c>
      <c r="BG9" s="2439">
        <v>48.73</v>
      </c>
      <c r="BH9" s="2439">
        <v>48.8</v>
      </c>
      <c r="BI9" s="2439">
        <v>48.86</v>
      </c>
      <c r="BJ9" s="2439">
        <v>48.2</v>
      </c>
      <c r="BK9" s="2439">
        <v>48.52</v>
      </c>
      <c r="BL9" s="2439">
        <v>49.31</v>
      </c>
      <c r="BM9" s="2439">
        <v>47.73</v>
      </c>
      <c r="BN9" s="2439">
        <v>48.086100000000002</v>
      </c>
      <c r="BO9" s="2439">
        <v>46.983499999999999</v>
      </c>
      <c r="BP9" s="2439">
        <v>46.712400000000002</v>
      </c>
      <c r="BQ9" s="2439">
        <v>48.061999999999998</v>
      </c>
      <c r="BR9" s="2439">
        <v>46.351199999999999</v>
      </c>
      <c r="BS9" s="2439">
        <v>42.833500000000001</v>
      </c>
      <c r="BT9" s="2439">
        <v>41.456099999999999</v>
      </c>
      <c r="BU9" s="2439">
        <v>43.562100000000001</v>
      </c>
      <c r="BV9" s="2439">
        <v>43.444899999999997</v>
      </c>
      <c r="BW9" s="2439">
        <v>46.621499999999997</v>
      </c>
      <c r="BX9" s="2439">
        <v>43.881500000000003</v>
      </c>
      <c r="BY9" s="2439">
        <v>41.286200000000001</v>
      </c>
      <c r="BZ9" s="2439">
        <v>42.832299999999996</v>
      </c>
      <c r="CA9" s="2439">
        <v>40.188099999999999</v>
      </c>
      <c r="CB9" s="2439">
        <v>41.925800000000002</v>
      </c>
      <c r="CC9" s="2439">
        <v>42.5319</v>
      </c>
      <c r="CD9" s="2439">
        <v>42.685299999999998</v>
      </c>
      <c r="CE9" s="2439">
        <v>42.953899999999997</v>
      </c>
      <c r="CF9" s="2439">
        <v>44.591799999999999</v>
      </c>
      <c r="CG9" s="2439">
        <v>43.173200000000001</v>
      </c>
      <c r="CH9" s="2439">
        <v>44.6023</v>
      </c>
      <c r="CI9" s="2439">
        <v>43.169600000000003</v>
      </c>
      <c r="CJ9" s="2439">
        <v>43.700699999999998</v>
      </c>
      <c r="CK9" s="2439">
        <v>43.552500000000002</v>
      </c>
      <c r="CL9" s="2439">
        <v>43.598599999999998</v>
      </c>
      <c r="CM9" s="2439">
        <v>42.632599999999996</v>
      </c>
      <c r="CN9" s="2439">
        <v>42.175199999999997</v>
      </c>
      <c r="CO9" s="2439">
        <v>41.384399999999999</v>
      </c>
      <c r="CP9" s="2439">
        <v>43.67</v>
      </c>
      <c r="CQ9" s="2439">
        <v>39.448201547168935</v>
      </c>
      <c r="CR9" s="2439">
        <v>39.807171491282311</v>
      </c>
      <c r="CS9" s="2439">
        <v>38.940702517048976</v>
      </c>
      <c r="CT9" s="2439">
        <v>38.357676988847587</v>
      </c>
      <c r="CU9" s="2439">
        <v>39.309670401978977</v>
      </c>
      <c r="CV9" s="2439">
        <v>39.246129680337006</v>
      </c>
      <c r="CW9" s="2439">
        <v>38.149468486249788</v>
      </c>
      <c r="CX9" s="2439">
        <v>37.183644760024301</v>
      </c>
      <c r="CY9" s="2439">
        <v>35.816256987951803</v>
      </c>
      <c r="CZ9" s="2439">
        <v>34.477882160048139</v>
      </c>
      <c r="DA9" s="2439">
        <v>33.865590774155997</v>
      </c>
      <c r="DB9" s="2439">
        <v>32.66852165460282</v>
      </c>
      <c r="DC9" s="2439">
        <v>31.954230491382464</v>
      </c>
      <c r="DD9" s="2439">
        <v>30.867356745335403</v>
      </c>
      <c r="DE9" s="2439">
        <v>30.221697560238344</v>
      </c>
      <c r="DF9" s="2439">
        <v>30.178709401172526</v>
      </c>
      <c r="DG9" s="2439">
        <v>33.62739457612939</v>
      </c>
      <c r="DH9" s="2439">
        <v>35.734081954259914</v>
      </c>
      <c r="DI9" s="2439">
        <v>35.48793805414352</v>
      </c>
      <c r="DJ9" s="2439">
        <v>36.013985038337374</v>
      </c>
      <c r="DK9" s="2439">
        <v>36.115987691686847</v>
      </c>
      <c r="DL9" s="2439">
        <v>36.033456365461852</v>
      </c>
      <c r="DM9" s="2439">
        <v>35.55844419374759</v>
      </c>
      <c r="DN9" s="2439">
        <v>37.986345356006368</v>
      </c>
      <c r="DO9" s="2439">
        <v>37.886444081551858</v>
      </c>
      <c r="DP9" s="2439">
        <v>37.308728804994054</v>
      </c>
      <c r="DQ9" s="2439">
        <v>36.717520231807505</v>
      </c>
      <c r="DR9" s="2439">
        <v>37.432022630238933</v>
      </c>
      <c r="DS9" s="2439">
        <v>36.767619413407822</v>
      </c>
      <c r="DT9" s="2439">
        <v>36.517736578751105</v>
      </c>
      <c r="DU9" s="2439">
        <v>35.514635228848817</v>
      </c>
      <c r="DV9" s="2439">
        <v>36.574475718197725</v>
      </c>
      <c r="DW9" s="2439">
        <v>37.291945083088955</v>
      </c>
      <c r="DX9" s="2439">
        <v>37.914640898203594</v>
      </c>
      <c r="DY9" s="2439">
        <v>37.485402302991581</v>
      </c>
      <c r="DZ9" s="2439">
        <v>36.943646837407833</v>
      </c>
      <c r="EA9" s="2439">
        <v>36.229906972916744</v>
      </c>
      <c r="EB9" s="2439">
        <v>36.115347599771439</v>
      </c>
      <c r="EC9" s="2439">
        <v>36.265731638744462</v>
      </c>
      <c r="ED9" s="2439">
        <v>36.433260847058826</v>
      </c>
      <c r="EE9" s="2439">
        <v>35.79830679178211</v>
      </c>
      <c r="EF9" s="2439">
        <v>35.808276566125294</v>
      </c>
      <c r="EG9" s="2439">
        <v>36.065237773776971</v>
      </c>
      <c r="EH9" s="2439">
        <v>35.872774966760751</v>
      </c>
      <c r="EI9" s="2439">
        <v>35.728443351112084</v>
      </c>
      <c r="EJ9" s="2439">
        <v>35.500689623456935</v>
      </c>
      <c r="EK9" s="2439">
        <v>35.38919677655678</v>
      </c>
      <c r="EL9" s="2439">
        <v>35.485694226741309</v>
      </c>
      <c r="EM9" s="2439">
        <v>35.611374769673148</v>
      </c>
      <c r="EN9" s="2439">
        <v>35.700639656787608</v>
      </c>
      <c r="EO9" s="2439">
        <v>35.993321870406305</v>
      </c>
      <c r="EP9" s="2439">
        <v>36.000137087200514</v>
      </c>
      <c r="EQ9" s="2439">
        <v>35.810162066397275</v>
      </c>
      <c r="ER9" s="2439">
        <v>35.841276067364639</v>
      </c>
      <c r="ES9" s="2439">
        <v>36.522306029154798</v>
      </c>
      <c r="ET9" s="2439">
        <v>37.280387021659237</v>
      </c>
      <c r="EU9" s="2439">
        <v>40.419455994428112</v>
      </c>
      <c r="EV9" s="2439">
        <v>37.976633333333332</v>
      </c>
      <c r="EW9" s="2439">
        <v>36.994566666666664</v>
      </c>
      <c r="EX9" s="2439">
        <v>36.639416666666698</v>
      </c>
      <c r="EY9" s="2439">
        <v>35.592550000000003</v>
      </c>
      <c r="EZ9" s="2439">
        <v>34.777000000000001</v>
      </c>
      <c r="FA9" s="2439">
        <v>34.794699999999999</v>
      </c>
      <c r="FB9" s="2439">
        <v>36.288499999999999</v>
      </c>
      <c r="FC9" s="2439">
        <v>36.440600000000003</v>
      </c>
      <c r="FD9" s="2439">
        <v>36.009500000000003</v>
      </c>
      <c r="FE9" s="2439">
        <v>36.143000000000001</v>
      </c>
      <c r="FF9" s="2439">
        <v>36.311799999999998</v>
      </c>
      <c r="FG9" s="2439">
        <v>35.845700000000001</v>
      </c>
      <c r="FH9" s="2439">
        <v>35.8232</v>
      </c>
      <c r="FI9" s="2439">
        <v>36.262</v>
      </c>
      <c r="FJ9" s="2439">
        <v>36.349600000000002</v>
      </c>
      <c r="FK9" s="2439">
        <v>36.191299999999998</v>
      </c>
      <c r="FL9" s="2439">
        <v>35.980600000000003</v>
      </c>
      <c r="FM9" s="2439">
        <v>36.078699999999998</v>
      </c>
      <c r="FN9" s="2439">
        <v>36.220399999999998</v>
      </c>
      <c r="FO9" s="2439">
        <v>36.327199999999998</v>
      </c>
      <c r="FP9" s="2439">
        <v>36.166899999999998</v>
      </c>
      <c r="FQ9" s="2439">
        <v>35.318600000000004</v>
      </c>
      <c r="FR9" s="2439">
        <v>35.506399999999999</v>
      </c>
      <c r="FS9" s="2439">
        <v>35.472099999999998</v>
      </c>
      <c r="FT9" s="2439">
        <v>34.999699999999997</v>
      </c>
      <c r="FU9" s="2439">
        <v>34.625500000000002</v>
      </c>
      <c r="FV9" s="2439">
        <v>34.211799999999997</v>
      </c>
      <c r="FW9" s="2439">
        <v>33.4512</v>
      </c>
      <c r="FX9" s="2439">
        <v>32.945</v>
      </c>
      <c r="FY9" s="2439">
        <v>33.762999999999998</v>
      </c>
      <c r="FZ9" s="2439">
        <v>33.996600000000001</v>
      </c>
      <c r="GA9" s="2439">
        <v>33.723799999999997</v>
      </c>
      <c r="GB9" s="2439">
        <v>33.5077</v>
      </c>
      <c r="GC9" s="2439">
        <v>32.832299999999996</v>
      </c>
      <c r="GD9" s="2439">
        <v>33.509700000000002</v>
      </c>
      <c r="GE9" s="2439">
        <v>34.056699999999999</v>
      </c>
      <c r="GF9" s="2439">
        <v>34.950099999999999</v>
      </c>
      <c r="GG9" s="2439">
        <v>34.860599999999998</v>
      </c>
      <c r="GH9" s="2439">
        <v>35.224400000000003</v>
      </c>
      <c r="GI9" s="2439">
        <v>34.923099999999998</v>
      </c>
      <c r="GJ9" s="2439">
        <v>34.927799999999998</v>
      </c>
      <c r="GK9" s="2439">
        <v>34.878500000000003</v>
      </c>
      <c r="GL9" s="2439">
        <v>34.901499999999999</v>
      </c>
      <c r="GM9" s="2439">
        <v>34.420099999999998</v>
      </c>
      <c r="GN9" s="2439">
        <v>34.543500000000002</v>
      </c>
      <c r="GO9" s="2439">
        <v>34.7044</v>
      </c>
      <c r="GP9" s="2439">
        <v>34.902299999999997</v>
      </c>
      <c r="GQ9" s="2439">
        <v>35.454799999999999</v>
      </c>
      <c r="GR9" s="2439">
        <v>35.390300000000003</v>
      </c>
      <c r="GS9" s="2439">
        <v>36.011299999999999</v>
      </c>
      <c r="GT9" s="2439">
        <v>35.581099999999999</v>
      </c>
      <c r="GU9" s="2439">
        <v>35.438299999999998</v>
      </c>
      <c r="GV9" s="2439">
        <v>35.729500000000002</v>
      </c>
      <c r="GW9" s="2439">
        <v>35.8949</v>
      </c>
      <c r="GX9" s="2439">
        <v>35.934199999999997</v>
      </c>
      <c r="GY9" s="2439">
        <v>36.470500000000001</v>
      </c>
      <c r="GZ9" s="2439">
        <v>36.669600000000003</v>
      </c>
      <c r="HA9" s="2439">
        <v>37.376800000000003</v>
      </c>
      <c r="HB9" s="2439">
        <v>37.795699999999997</v>
      </c>
      <c r="HC9" s="2440">
        <v>38.32</v>
      </c>
      <c r="HD9" s="2439">
        <v>38.1419</v>
      </c>
      <c r="HE9" s="2439">
        <v>38.218000000000004</v>
      </c>
      <c r="HF9" s="2440">
        <v>38.493299999999998</v>
      </c>
      <c r="HG9" s="2439">
        <v>37.824399999999997</v>
      </c>
      <c r="HH9" s="2439">
        <v>37.554299999999998</v>
      </c>
      <c r="HI9" s="2439">
        <v>37.569299999999998</v>
      </c>
      <c r="HJ9" s="2439">
        <v>37.593800000000002</v>
      </c>
      <c r="HK9" s="2439">
        <v>37.037700000000001</v>
      </c>
      <c r="HL9" s="2439">
        <v>36.859099999999998</v>
      </c>
      <c r="HM9" s="2439">
        <v>36.767299999999999</v>
      </c>
      <c r="HN9" s="2439">
        <v>37.0261</v>
      </c>
      <c r="HO9" s="2439">
        <v>37.728200000000001</v>
      </c>
    </row>
    <row r="10" spans="1:223" ht="21" customHeight="1" x14ac:dyDescent="0.3">
      <c r="A10" s="2438" t="s">
        <v>4408</v>
      </c>
      <c r="B10" s="2439">
        <v>12.75</v>
      </c>
      <c r="C10" s="2439">
        <v>13.77</v>
      </c>
      <c r="D10" s="2439">
        <v>14.71</v>
      </c>
      <c r="E10" s="2439">
        <v>14.88</v>
      </c>
      <c r="F10" s="2439">
        <v>14.22</v>
      </c>
      <c r="G10" s="2439">
        <v>14.18</v>
      </c>
      <c r="H10" s="2439">
        <v>14.15</v>
      </c>
      <c r="I10" s="2439">
        <v>14.55</v>
      </c>
      <c r="J10" s="2439">
        <v>14.9</v>
      </c>
      <c r="K10" s="2439">
        <v>15.62</v>
      </c>
      <c r="L10" s="2439">
        <v>15.77</v>
      </c>
      <c r="M10" s="2439">
        <v>15.92</v>
      </c>
      <c r="N10" s="2439">
        <v>15.48</v>
      </c>
      <c r="O10" s="2439">
        <v>15.59</v>
      </c>
      <c r="P10" s="2439">
        <v>16.22</v>
      </c>
      <c r="Q10" s="2439">
        <v>17.29</v>
      </c>
      <c r="R10" s="2439">
        <v>17.46</v>
      </c>
      <c r="S10" s="2439">
        <v>16.96</v>
      </c>
      <c r="T10" s="2439">
        <v>17.38</v>
      </c>
      <c r="U10" s="2439">
        <v>17.75</v>
      </c>
      <c r="V10" s="2439">
        <v>18.29</v>
      </c>
      <c r="W10" s="2439">
        <v>17.739999999999998</v>
      </c>
      <c r="X10" s="2439">
        <v>17.7</v>
      </c>
      <c r="Y10" s="2439">
        <v>18.079999999999998</v>
      </c>
      <c r="Z10" s="2439">
        <v>17.95</v>
      </c>
      <c r="AA10" s="2439">
        <v>17.57</v>
      </c>
      <c r="AB10" s="2439">
        <v>18.11</v>
      </c>
      <c r="AC10" s="2439">
        <v>18.02</v>
      </c>
      <c r="AD10" s="2439">
        <v>18.239999999999998</v>
      </c>
      <c r="AE10" s="2439">
        <v>18.899999999999999</v>
      </c>
      <c r="AF10" s="2439">
        <v>19.440000000000001</v>
      </c>
      <c r="AG10" s="2439">
        <v>19.8</v>
      </c>
      <c r="AH10" s="2439">
        <v>20.64</v>
      </c>
      <c r="AI10" s="2439">
        <v>20.65</v>
      </c>
      <c r="AJ10" s="2439">
        <v>20.65</v>
      </c>
      <c r="AK10" s="2439">
        <v>20.91</v>
      </c>
      <c r="AL10" s="2439">
        <v>21.53</v>
      </c>
      <c r="AM10" s="2439">
        <v>21.03</v>
      </c>
      <c r="AN10" s="2439">
        <v>20.93</v>
      </c>
      <c r="AO10" s="2439">
        <v>20.56</v>
      </c>
      <c r="AP10" s="2439">
        <v>20.84</v>
      </c>
      <c r="AQ10" s="2439">
        <v>21.28</v>
      </c>
      <c r="AR10" s="2439">
        <v>21.66</v>
      </c>
      <c r="AS10" s="2439">
        <v>21.78</v>
      </c>
      <c r="AT10" s="2439">
        <v>21.26</v>
      </c>
      <c r="AU10" s="2439">
        <v>21.21</v>
      </c>
      <c r="AV10" s="2439">
        <v>20.61</v>
      </c>
      <c r="AW10" s="2439">
        <v>19.170000000000002</v>
      </c>
      <c r="AX10" s="2439">
        <v>19.87</v>
      </c>
      <c r="AY10" s="2439">
        <v>20.12</v>
      </c>
      <c r="AZ10" s="2439">
        <v>19.09</v>
      </c>
      <c r="BA10" s="2439">
        <v>19.739999999999998</v>
      </c>
      <c r="BB10" s="2439">
        <v>21.42</v>
      </c>
      <c r="BC10" s="2439">
        <v>21.56</v>
      </c>
      <c r="BD10" s="2439">
        <v>22.13</v>
      </c>
      <c r="BE10" s="2439">
        <v>22.78</v>
      </c>
      <c r="BF10" s="2439">
        <v>23.78</v>
      </c>
      <c r="BG10" s="2439">
        <v>23.25</v>
      </c>
      <c r="BH10" s="2439">
        <v>23.43</v>
      </c>
      <c r="BI10" s="2439">
        <v>23.61</v>
      </c>
      <c r="BJ10" s="2439">
        <v>23.96</v>
      </c>
      <c r="BK10" s="2439">
        <v>23.37</v>
      </c>
      <c r="BL10" s="2439">
        <v>24.71</v>
      </c>
      <c r="BM10" s="2439">
        <v>24.59</v>
      </c>
      <c r="BN10" s="2439">
        <v>22.378499999999999</v>
      </c>
      <c r="BO10" s="2439">
        <v>23.5595</v>
      </c>
      <c r="BP10" s="2439">
        <v>23.744900000000001</v>
      </c>
      <c r="BQ10" s="2439">
        <v>23.664000000000001</v>
      </c>
      <c r="BR10" s="2439">
        <v>22.620100000000001</v>
      </c>
      <c r="BS10" s="2439">
        <v>22.884499999999999</v>
      </c>
      <c r="BT10" s="2439">
        <v>22.8843</v>
      </c>
      <c r="BU10" s="2439">
        <v>21.301300000000001</v>
      </c>
      <c r="BV10" s="2439">
        <v>20.659300000000002</v>
      </c>
      <c r="BW10" s="2439">
        <v>22.065799999999999</v>
      </c>
      <c r="BX10" s="2439">
        <v>21.183299999999999</v>
      </c>
      <c r="BY10" s="2439">
        <v>19.969200000000001</v>
      </c>
      <c r="BZ10" s="2439">
        <v>20.2379</v>
      </c>
      <c r="CA10" s="2439">
        <v>19.410599999999999</v>
      </c>
      <c r="CB10" s="2439">
        <v>19.113299999999999</v>
      </c>
      <c r="CC10" s="2439">
        <v>17.889099999999999</v>
      </c>
      <c r="CD10" s="2439">
        <v>18.799499999999998</v>
      </c>
      <c r="CE10" s="2439">
        <v>17.034300000000002</v>
      </c>
      <c r="CF10" s="2439">
        <v>17.554300000000001</v>
      </c>
      <c r="CG10" s="2439">
        <v>19.397200000000002</v>
      </c>
      <c r="CH10" s="2439">
        <v>19.4407</v>
      </c>
      <c r="CI10" s="2439">
        <v>20.904</v>
      </c>
      <c r="CJ10" s="2439">
        <v>21.625800000000002</v>
      </c>
      <c r="CK10" s="2439">
        <v>21.570499999999999</v>
      </c>
      <c r="CL10" s="2439">
        <v>22.291499999999999</v>
      </c>
      <c r="CM10" s="2439">
        <v>22.784600000000001</v>
      </c>
      <c r="CN10" s="2439">
        <v>22.831800000000001</v>
      </c>
      <c r="CO10" s="2439">
        <v>22.0383</v>
      </c>
      <c r="CP10" s="2439">
        <v>23.433</v>
      </c>
      <c r="CQ10" s="2439">
        <v>22.51049273070306</v>
      </c>
      <c r="CR10" s="2439">
        <v>22.336767871231114</v>
      </c>
      <c r="CS10" s="2439">
        <v>22.793092906244446</v>
      </c>
      <c r="CT10" s="2439">
        <v>23.060329477308553</v>
      </c>
      <c r="CU10" s="2439">
        <v>23.337104069673778</v>
      </c>
      <c r="CV10" s="2439">
        <v>24.118294648096278</v>
      </c>
      <c r="CW10" s="2439">
        <v>23.589894136371111</v>
      </c>
      <c r="CX10" s="2439">
        <v>22.795094819590112</v>
      </c>
      <c r="CY10" s="2439">
        <v>22.416091104349775</v>
      </c>
      <c r="CZ10" s="2439">
        <v>22.725342012365555</v>
      </c>
      <c r="DA10" s="2439">
        <v>23.661131014326443</v>
      </c>
      <c r="DB10" s="2439">
        <v>24.056207648872835</v>
      </c>
      <c r="DC10" s="2439">
        <v>24.924314847970226</v>
      </c>
      <c r="DD10" s="2439">
        <v>24.388963015491996</v>
      </c>
      <c r="DE10" s="2439">
        <v>22.70873714052378</v>
      </c>
      <c r="DF10" s="2439">
        <v>23.871387011537891</v>
      </c>
      <c r="DG10" s="2439">
        <v>22.792030638855557</v>
      </c>
      <c r="DH10" s="2439">
        <v>23.24533933484139</v>
      </c>
      <c r="DI10" s="2439">
        <v>24.529134306086224</v>
      </c>
      <c r="DJ10" s="2439">
        <v>24.848610985568889</v>
      </c>
      <c r="DK10" s="2439">
        <v>24.240495011753776</v>
      </c>
      <c r="DL10" s="2439">
        <v>24.386561242900221</v>
      </c>
      <c r="DM10" s="2439">
        <v>22.994650279172497</v>
      </c>
      <c r="DN10" s="2439">
        <v>25.090290364783996</v>
      </c>
      <c r="DO10" s="2439">
        <v>25.666515317183556</v>
      </c>
      <c r="DP10" s="2439">
        <v>24.988856378657555</v>
      </c>
      <c r="DQ10" s="2439">
        <v>25.917974672244668</v>
      </c>
      <c r="DR10" s="2439">
        <v>25.930719278911337</v>
      </c>
      <c r="DS10" s="2439">
        <v>25.869438811000002</v>
      </c>
      <c r="DT10" s="2439">
        <v>25.712930900833335</v>
      </c>
      <c r="DU10" s="2439">
        <v>25.786687684722221</v>
      </c>
      <c r="DV10" s="2439">
        <v>25.993485631277778</v>
      </c>
      <c r="DW10" s="2439">
        <v>26.439144016611113</v>
      </c>
      <c r="DX10" s="2439">
        <v>26.966896213611111</v>
      </c>
      <c r="DY10" s="2439">
        <v>25.538747780277777</v>
      </c>
      <c r="DZ10" s="2439">
        <v>24.589657090833335</v>
      </c>
      <c r="EA10" s="2439">
        <v>25.075136399722222</v>
      </c>
      <c r="EB10" s="2439">
        <v>24.438111794388888</v>
      </c>
      <c r="EC10" s="2439">
        <v>25.846341576055554</v>
      </c>
      <c r="ED10" s="2439">
        <v>25.441311304833334</v>
      </c>
      <c r="EE10" s="2439">
        <v>25.097562516388887</v>
      </c>
      <c r="EF10" s="2439">
        <v>25.265607173611116</v>
      </c>
      <c r="EG10" s="2439">
        <v>25.208304772833337</v>
      </c>
      <c r="EH10" s="2439">
        <v>25.829731957499998</v>
      </c>
      <c r="EI10" s="2439">
        <v>26.674977349277782</v>
      </c>
      <c r="EJ10" s="2439">
        <v>26.255111351833335</v>
      </c>
      <c r="EK10" s="2439">
        <v>26.230697952915552</v>
      </c>
      <c r="EL10" s="2439">
        <v>27.007198896257776</v>
      </c>
      <c r="EM10" s="2439">
        <v>26.397489492166667</v>
      </c>
      <c r="EN10" s="2439">
        <v>26.24299726927778</v>
      </c>
      <c r="EO10" s="2439">
        <v>24.955523281944444</v>
      </c>
      <c r="EP10" s="2439">
        <v>25.060287828</v>
      </c>
      <c r="EQ10" s="2439">
        <v>25.157002229314816</v>
      </c>
      <c r="ER10" s="2439">
        <v>25.316669506111111</v>
      </c>
      <c r="ES10" s="2439">
        <v>24.275116100962965</v>
      </c>
      <c r="ET10" s="2439">
        <v>25.584405469518515</v>
      </c>
      <c r="EU10" s="2439">
        <v>27.762022222222225</v>
      </c>
      <c r="EV10" s="2439">
        <v>27.3523</v>
      </c>
      <c r="EW10" s="2439">
        <v>25.777077777777784</v>
      </c>
      <c r="EX10" s="2439">
        <v>24.469088888888901</v>
      </c>
      <c r="EY10" s="2439">
        <v>23.854211111111098</v>
      </c>
      <c r="EZ10" s="2439">
        <v>23.145122222222199</v>
      </c>
      <c r="FA10" s="2439">
        <v>23.173088888888898</v>
      </c>
      <c r="FB10" s="2439">
        <v>24.788699999999999</v>
      </c>
      <c r="FC10" s="2439">
        <v>24.2318</v>
      </c>
      <c r="FD10" s="2439">
        <v>25.1433</v>
      </c>
      <c r="FE10" s="2439">
        <v>23.898800000000001</v>
      </c>
      <c r="FF10" s="2439">
        <v>24.179200000000002</v>
      </c>
      <c r="FG10" s="2439">
        <v>24.9588</v>
      </c>
      <c r="FH10" s="2439">
        <v>25.107399999999998</v>
      </c>
      <c r="FI10" s="2439">
        <v>24.468599999999999</v>
      </c>
      <c r="FJ10" s="2439">
        <v>25.961500000000001</v>
      </c>
      <c r="FK10" s="2439">
        <v>25.9983</v>
      </c>
      <c r="FL10" s="2439">
        <v>26.372199999999999</v>
      </c>
      <c r="FM10" s="2439">
        <v>26.509</v>
      </c>
      <c r="FN10" s="2439">
        <v>26.286000000000001</v>
      </c>
      <c r="FO10" s="2439">
        <v>26.3979</v>
      </c>
      <c r="FP10" s="2439">
        <v>25.744499999999999</v>
      </c>
      <c r="FQ10" s="2439">
        <v>26.7254</v>
      </c>
      <c r="FR10" s="2439">
        <v>26.3264</v>
      </c>
      <c r="FS10" s="2439">
        <v>25.459700000000002</v>
      </c>
      <c r="FT10" s="2439">
        <v>24.820699999999999</v>
      </c>
      <c r="FU10" s="2439">
        <v>25.330200000000001</v>
      </c>
      <c r="FV10" s="2439">
        <v>25.985800000000001</v>
      </c>
      <c r="FW10" s="2439">
        <v>25.9604</v>
      </c>
      <c r="FX10" s="2439">
        <v>24.278199999999998</v>
      </c>
      <c r="FY10" s="2439">
        <v>25.091000000000001</v>
      </c>
      <c r="FZ10" s="2439">
        <v>24.087199999999999</v>
      </c>
      <c r="GA10" s="2439">
        <v>23.754300000000001</v>
      </c>
      <c r="GB10" s="2439">
        <v>24.5001</v>
      </c>
      <c r="GC10" s="2439">
        <v>24.525700000000001</v>
      </c>
      <c r="GD10" s="2439">
        <v>24.519500000000001</v>
      </c>
      <c r="GE10" s="2439">
        <v>24.781300000000002</v>
      </c>
      <c r="GF10" s="2439">
        <v>24.8064</v>
      </c>
      <c r="GG10" s="2439">
        <v>24.666899999999998</v>
      </c>
      <c r="GH10" s="2439">
        <v>24.0899</v>
      </c>
      <c r="GI10" s="2439">
        <v>23.918500000000002</v>
      </c>
      <c r="GJ10" s="2439">
        <v>23.341799999999999</v>
      </c>
      <c r="GK10" s="2439">
        <v>23.226700000000001</v>
      </c>
      <c r="GL10" s="2439">
        <v>23.229900000000001</v>
      </c>
      <c r="GM10" s="2439">
        <v>24.190100000000001</v>
      </c>
      <c r="GN10" s="2439">
        <v>23.577200000000001</v>
      </c>
      <c r="GO10" s="2439">
        <v>24.167999999999999</v>
      </c>
      <c r="GP10" s="2439">
        <v>23.9114</v>
      </c>
      <c r="GQ10" s="2439">
        <v>24.210599999999999</v>
      </c>
      <c r="GR10" s="2439">
        <v>23.883400000000002</v>
      </c>
      <c r="GS10" s="2439">
        <v>23.7179</v>
      </c>
      <c r="GT10" s="2439">
        <v>24.327100000000002</v>
      </c>
      <c r="GU10" s="2439">
        <v>24.3324</v>
      </c>
      <c r="GV10" s="2439">
        <v>23.286899999999999</v>
      </c>
      <c r="GW10" s="2439">
        <v>23.3642</v>
      </c>
      <c r="GX10" s="2439">
        <v>23.827000000000002</v>
      </c>
      <c r="GY10" s="2439">
        <v>24.0488</v>
      </c>
      <c r="GZ10" s="2439">
        <v>25.0014</v>
      </c>
      <c r="HA10" s="2439">
        <v>24.353300000000001</v>
      </c>
      <c r="HB10" s="2439">
        <v>23.860099999999999</v>
      </c>
      <c r="HC10" s="2440">
        <v>24.175999999999998</v>
      </c>
      <c r="HD10" s="2439">
        <v>25.098600000000001</v>
      </c>
      <c r="HE10" s="2439">
        <v>25.355899999999998</v>
      </c>
      <c r="HF10" s="2440">
        <v>26.327300000000001</v>
      </c>
      <c r="HG10" s="2439">
        <v>27.2437</v>
      </c>
      <c r="HH10" s="2439">
        <v>27.300799999999999</v>
      </c>
      <c r="HI10" s="2439">
        <v>26.832000000000001</v>
      </c>
      <c r="HJ10" s="2439">
        <v>27.108599999999999</v>
      </c>
      <c r="HK10" s="2439">
        <v>28.620799999999999</v>
      </c>
      <c r="HL10" s="2439">
        <v>29.0428</v>
      </c>
      <c r="HM10" s="2439">
        <v>28.953199999999999</v>
      </c>
      <c r="HN10" s="2439">
        <v>29.848600000000001</v>
      </c>
      <c r="HO10" s="2439">
        <v>28.857500000000002</v>
      </c>
    </row>
    <row r="11" spans="1:223" ht="21" customHeight="1" x14ac:dyDescent="0.3">
      <c r="A11" s="2438" t="s">
        <v>4409</v>
      </c>
      <c r="B11" s="2439">
        <v>16.850000000000001</v>
      </c>
      <c r="C11" s="2439">
        <v>17.010000000000002</v>
      </c>
      <c r="D11" s="2439">
        <v>17.2</v>
      </c>
      <c r="E11" s="2439">
        <v>17.27</v>
      </c>
      <c r="F11" s="2439">
        <v>17.170000000000002</v>
      </c>
      <c r="G11" s="2439">
        <v>17.29</v>
      </c>
      <c r="H11" s="2439">
        <v>16.989999999999998</v>
      </c>
      <c r="I11" s="2439">
        <v>17.09</v>
      </c>
      <c r="J11" s="2439">
        <v>17.05</v>
      </c>
      <c r="K11" s="2439">
        <v>17.14</v>
      </c>
      <c r="L11" s="2439">
        <v>16.64</v>
      </c>
      <c r="M11" s="2439">
        <v>16.309999999999999</v>
      </c>
      <c r="N11" s="2439">
        <v>15.88</v>
      </c>
      <c r="O11" s="2439">
        <v>15.78</v>
      </c>
      <c r="P11" s="2439">
        <v>16.29</v>
      </c>
      <c r="Q11" s="2439">
        <v>16.98</v>
      </c>
      <c r="R11" s="2439">
        <v>17.11</v>
      </c>
      <c r="S11" s="2439">
        <v>16.95</v>
      </c>
      <c r="T11" s="2439">
        <v>16.96</v>
      </c>
      <c r="U11" s="2439">
        <v>16.8</v>
      </c>
      <c r="V11" s="2439">
        <v>16.64</v>
      </c>
      <c r="W11" s="2439">
        <v>16.010000000000002</v>
      </c>
      <c r="X11" s="2439">
        <v>15.57</v>
      </c>
      <c r="Y11" s="2439">
        <v>15.47</v>
      </c>
      <c r="Z11" s="2439">
        <v>16.2</v>
      </c>
      <c r="AA11" s="2439">
        <v>16.579999999999998</v>
      </c>
      <c r="AB11" s="2439">
        <v>16.940000000000001</v>
      </c>
      <c r="AC11" s="2439">
        <v>16.760000000000002</v>
      </c>
      <c r="AD11" s="2439">
        <v>16.75</v>
      </c>
      <c r="AE11" s="2439">
        <v>16.95</v>
      </c>
      <c r="AF11" s="2439">
        <v>17.22</v>
      </c>
      <c r="AG11" s="2439">
        <v>17.48</v>
      </c>
      <c r="AH11" s="2439">
        <v>17.66</v>
      </c>
      <c r="AI11" s="2439">
        <v>17.62</v>
      </c>
      <c r="AJ11" s="2439">
        <v>17.760000000000002</v>
      </c>
      <c r="AK11" s="2439">
        <v>17.940000000000001</v>
      </c>
      <c r="AL11" s="2439">
        <v>18</v>
      </c>
      <c r="AM11" s="2439">
        <v>17.89</v>
      </c>
      <c r="AN11" s="2439">
        <v>17.77</v>
      </c>
      <c r="AO11" s="2439">
        <v>18.16</v>
      </c>
      <c r="AP11" s="2439">
        <v>17.98</v>
      </c>
      <c r="AQ11" s="2439">
        <v>18.22</v>
      </c>
      <c r="AR11" s="2439">
        <v>18.25</v>
      </c>
      <c r="AS11" s="2439">
        <v>18.37</v>
      </c>
      <c r="AT11" s="2439">
        <v>18.72</v>
      </c>
      <c r="AU11" s="2439">
        <v>19.16</v>
      </c>
      <c r="AV11" s="2439">
        <v>19.239999999999998</v>
      </c>
      <c r="AW11" s="2439">
        <v>19.36</v>
      </c>
      <c r="AX11" s="2439">
        <v>19.82</v>
      </c>
      <c r="AY11" s="2439">
        <v>19.899999999999999</v>
      </c>
      <c r="AZ11" s="2439">
        <v>19.75</v>
      </c>
      <c r="BA11" s="2439">
        <v>20.18</v>
      </c>
      <c r="BB11" s="2439">
        <v>20.92</v>
      </c>
      <c r="BC11" s="2439">
        <v>20.84</v>
      </c>
      <c r="BD11" s="2439">
        <v>21.32</v>
      </c>
      <c r="BE11" s="2439">
        <v>21.82</v>
      </c>
      <c r="BF11" s="2439">
        <v>22.09</v>
      </c>
      <c r="BG11" s="2439">
        <v>22.16</v>
      </c>
      <c r="BH11" s="2439">
        <v>22.06</v>
      </c>
      <c r="BI11" s="2439">
        <v>22.04</v>
      </c>
      <c r="BJ11" s="2439">
        <v>21.58</v>
      </c>
      <c r="BK11" s="2439">
        <v>21.06</v>
      </c>
      <c r="BL11" s="2439">
        <v>21.09</v>
      </c>
      <c r="BM11" s="2439">
        <v>21.22</v>
      </c>
      <c r="BN11" s="2439">
        <v>20.9954</v>
      </c>
      <c r="BO11" s="2439">
        <v>21.017099999999999</v>
      </c>
      <c r="BP11" s="2439">
        <v>21.5122</v>
      </c>
      <c r="BQ11" s="2439">
        <v>21.28</v>
      </c>
      <c r="BR11" s="2439">
        <v>20.305299999999999</v>
      </c>
      <c r="BS11" s="2439">
        <v>20.776700000000002</v>
      </c>
      <c r="BT11" s="2439">
        <v>20.2807</v>
      </c>
      <c r="BU11" s="2439">
        <v>19.541499999999999</v>
      </c>
      <c r="BV11" s="2439">
        <v>19.653500000000001</v>
      </c>
      <c r="BW11" s="2439">
        <v>20.8475</v>
      </c>
      <c r="BX11" s="2439">
        <v>20.518699999999999</v>
      </c>
      <c r="BY11" s="2439">
        <v>20.022099999999998</v>
      </c>
      <c r="BZ11" s="2439">
        <v>20.439599999999999</v>
      </c>
      <c r="CA11" s="2439">
        <v>20.322500000000002</v>
      </c>
      <c r="CB11" s="2439">
        <v>22.139800000000001</v>
      </c>
      <c r="CC11" s="2439">
        <v>21.678899999999999</v>
      </c>
      <c r="CD11" s="2439">
        <v>22.704000000000001</v>
      </c>
      <c r="CE11" s="2439">
        <v>22.2697</v>
      </c>
      <c r="CF11" s="2439">
        <v>22.7026</v>
      </c>
      <c r="CG11" s="2439">
        <v>22.583300000000001</v>
      </c>
      <c r="CH11" s="2439">
        <v>23.343699999999998</v>
      </c>
      <c r="CI11" s="2439">
        <v>23.0563</v>
      </c>
      <c r="CJ11" s="2439">
        <v>22.9482</v>
      </c>
      <c r="CK11" s="2439">
        <v>22.869599999999998</v>
      </c>
      <c r="CL11" s="2439">
        <v>22.714200000000002</v>
      </c>
      <c r="CM11" s="2439">
        <v>22.4344</v>
      </c>
      <c r="CN11" s="2439">
        <v>22.424900000000001</v>
      </c>
      <c r="CO11" s="2439">
        <v>22.178899999999999</v>
      </c>
      <c r="CP11" s="2439">
        <v>24.553999999999998</v>
      </c>
      <c r="CQ11" s="2439">
        <v>22.979750736309903</v>
      </c>
      <c r="CR11" s="2439">
        <v>23.495568976502462</v>
      </c>
      <c r="CS11" s="2439">
        <v>23.604589318060253</v>
      </c>
      <c r="CT11" s="2439">
        <v>23.620461858123285</v>
      </c>
      <c r="CU11" s="2439">
        <v>23.824710124065025</v>
      </c>
      <c r="CV11" s="2439">
        <v>24.344978340879724</v>
      </c>
      <c r="CW11" s="2439">
        <v>23.827363422350967</v>
      </c>
      <c r="CX11" s="2439">
        <v>23.861557086273912</v>
      </c>
      <c r="CY11" s="2439">
        <v>23.450030409655408</v>
      </c>
      <c r="CZ11" s="2439">
        <v>23.184874091554882</v>
      </c>
      <c r="DA11" s="2439">
        <v>23.349825866339689</v>
      </c>
      <c r="DB11" s="2439">
        <v>23.635256762272142</v>
      </c>
      <c r="DC11" s="2439">
        <v>23.940245247973078</v>
      </c>
      <c r="DD11" s="2439">
        <v>23.82665098114591</v>
      </c>
      <c r="DE11" s="2439">
        <v>22.950400022204978</v>
      </c>
      <c r="DF11" s="2439">
        <v>23.632280686171832</v>
      </c>
      <c r="DG11" s="2439">
        <v>23.13748750823979</v>
      </c>
      <c r="DH11" s="2439">
        <v>23.213978027797367</v>
      </c>
      <c r="DI11" s="2439">
        <v>23.817876536408367</v>
      </c>
      <c r="DJ11" s="2439">
        <v>23.753362621030423</v>
      </c>
      <c r="DK11" s="2439">
        <v>23.642961968781471</v>
      </c>
      <c r="DL11" s="2439">
        <v>24.061781927536874</v>
      </c>
      <c r="DM11" s="2439">
        <v>23.806851042410237</v>
      </c>
      <c r="DN11" s="2439">
        <v>24.851950656125886</v>
      </c>
      <c r="DO11" s="2439">
        <v>25.472975659131631</v>
      </c>
      <c r="DP11" s="2439">
        <v>24.990812427548175</v>
      </c>
      <c r="DQ11" s="2439">
        <v>25.397186926426055</v>
      </c>
      <c r="DR11" s="2439">
        <v>25.915181864363976</v>
      </c>
      <c r="DS11" s="2439">
        <v>25.816646508587684</v>
      </c>
      <c r="DT11" s="2439">
        <v>25.538142405657677</v>
      </c>
      <c r="DU11" s="2439">
        <v>24.982501117539673</v>
      </c>
      <c r="DV11" s="2439">
        <v>25.290554705950132</v>
      </c>
      <c r="DW11" s="2439">
        <v>25.58136703605134</v>
      </c>
      <c r="DX11" s="2439">
        <v>25.598557554753821</v>
      </c>
      <c r="DY11" s="2439">
        <v>25.1295938683676</v>
      </c>
      <c r="DZ11" s="2439">
        <v>24.989095079094763</v>
      </c>
      <c r="EA11" s="2439">
        <v>24.77068293294829</v>
      </c>
      <c r="EB11" s="2439">
        <v>24.706018811918657</v>
      </c>
      <c r="EC11" s="2439">
        <v>24.888127646674622</v>
      </c>
      <c r="ED11" s="2439">
        <v>24.91482989172415</v>
      </c>
      <c r="EE11" s="2439">
        <v>24.70227848317171</v>
      </c>
      <c r="EF11" s="2439">
        <v>24.312816946908935</v>
      </c>
      <c r="EG11" s="2439">
        <v>24.179187798932041</v>
      </c>
      <c r="EH11" s="2439">
        <v>24.302293572645016</v>
      </c>
      <c r="EI11" s="2439">
        <v>24.406026689994746</v>
      </c>
      <c r="EJ11" s="2439">
        <v>24.457851961206529</v>
      </c>
      <c r="EK11" s="2439">
        <v>24.635790605659434</v>
      </c>
      <c r="EL11" s="2439">
        <v>24.749635173370081</v>
      </c>
      <c r="EM11" s="2439">
        <v>24.966644486821696</v>
      </c>
      <c r="EN11" s="2439">
        <v>25.140169893714752</v>
      </c>
      <c r="EO11" s="2439">
        <v>25.119507805074029</v>
      </c>
      <c r="EP11" s="2439">
        <v>25.024942088192258</v>
      </c>
      <c r="EQ11" s="2439">
        <v>24.666615786501861</v>
      </c>
      <c r="ER11" s="2439">
        <v>24.469160197967962</v>
      </c>
      <c r="ES11" s="2439">
        <v>24.69420624172421</v>
      </c>
      <c r="ET11" s="2439">
        <v>25.025246252105951</v>
      </c>
      <c r="EU11" s="2439">
        <v>27.000790426380341</v>
      </c>
      <c r="EV11" s="2439">
        <v>27.2225</v>
      </c>
      <c r="EW11" s="2439">
        <v>26.839264285714282</v>
      </c>
      <c r="EX11" s="2439">
        <v>26.736764285714301</v>
      </c>
      <c r="EY11" s="2439">
        <v>26.4370642857143</v>
      </c>
      <c r="EZ11" s="2439">
        <v>25.530464285714299</v>
      </c>
      <c r="FA11" s="2439">
        <v>25.565721428571401</v>
      </c>
      <c r="FB11" s="2439">
        <v>26.311399999999999</v>
      </c>
      <c r="FC11" s="2439">
        <v>26.285799999999998</v>
      </c>
      <c r="FD11" s="2439">
        <v>26.028400000000001</v>
      </c>
      <c r="FE11" s="2439">
        <v>25.8611</v>
      </c>
      <c r="FF11" s="2439">
        <v>26.150500000000001</v>
      </c>
      <c r="FG11" s="2439">
        <v>26.811499999999999</v>
      </c>
      <c r="FH11" s="2439">
        <v>26.834199999999999</v>
      </c>
      <c r="FI11" s="2439">
        <v>26.410399999999999</v>
      </c>
      <c r="FJ11" s="2439">
        <v>27.2182</v>
      </c>
      <c r="FK11" s="2439">
        <v>27.197399999999998</v>
      </c>
      <c r="FL11" s="2439">
        <v>26.751300000000001</v>
      </c>
      <c r="FM11" s="2439">
        <v>26.782399999999999</v>
      </c>
      <c r="FN11" s="2439">
        <v>26.443100000000001</v>
      </c>
      <c r="FO11" s="2439">
        <v>25.991</v>
      </c>
      <c r="FP11" s="2439">
        <v>25.6418</v>
      </c>
      <c r="FQ11" s="2439">
        <v>25.877600000000001</v>
      </c>
      <c r="FR11" s="2439">
        <v>26.131799999999998</v>
      </c>
      <c r="FS11" s="2439">
        <v>26.1341</v>
      </c>
      <c r="FT11" s="2439">
        <v>25.9358</v>
      </c>
      <c r="FU11" s="2439">
        <v>25.883700000000001</v>
      </c>
      <c r="FV11" s="2439">
        <v>25.8001</v>
      </c>
      <c r="FW11" s="2439">
        <v>25.548999999999999</v>
      </c>
      <c r="FX11" s="2439">
        <v>24.9389</v>
      </c>
      <c r="FY11" s="2439">
        <v>25.588999999999999</v>
      </c>
      <c r="FZ11" s="2439">
        <v>25.830100000000002</v>
      </c>
      <c r="GA11" s="2439">
        <v>25.766400000000001</v>
      </c>
      <c r="GB11" s="2439">
        <v>25.8325</v>
      </c>
      <c r="GC11" s="2439">
        <v>25.5182</v>
      </c>
      <c r="GD11" s="2439">
        <v>25.610900000000001</v>
      </c>
      <c r="GE11" s="2439">
        <v>26.152999999999999</v>
      </c>
      <c r="GF11" s="2439">
        <v>26.448499999999999</v>
      </c>
      <c r="GG11" s="2439">
        <v>26.371500000000001</v>
      </c>
      <c r="GH11" s="2439">
        <v>26.038</v>
      </c>
      <c r="GI11" s="2439">
        <v>25.710899999999999</v>
      </c>
      <c r="GJ11" s="2439">
        <v>25.6419</v>
      </c>
      <c r="GK11" s="2439">
        <v>25.692</v>
      </c>
      <c r="GL11" s="2439">
        <v>25.577300000000001</v>
      </c>
      <c r="GM11" s="2439">
        <v>25.686399999999999</v>
      </c>
      <c r="GN11" s="2439">
        <v>25.706</v>
      </c>
      <c r="GO11" s="2439">
        <v>25.94</v>
      </c>
      <c r="GP11" s="2439">
        <v>25.864599999999999</v>
      </c>
      <c r="GQ11" s="2439">
        <v>26.2959</v>
      </c>
      <c r="GR11" s="2439">
        <v>26.294799999999999</v>
      </c>
      <c r="GS11" s="2439">
        <v>26.386700000000001</v>
      </c>
      <c r="GT11" s="2439">
        <v>26.8</v>
      </c>
      <c r="GU11" s="2439">
        <v>26.904299999999999</v>
      </c>
      <c r="GV11" s="2439">
        <v>26.587800000000001</v>
      </c>
      <c r="GW11" s="2439">
        <v>26.942900000000002</v>
      </c>
      <c r="GX11" s="2439">
        <v>27.209299999999999</v>
      </c>
      <c r="GY11" s="2439">
        <v>27.372699999999998</v>
      </c>
      <c r="GZ11" s="2439">
        <v>27.569400000000002</v>
      </c>
      <c r="HA11" s="2439">
        <v>27.561199999999999</v>
      </c>
      <c r="HB11" s="2439">
        <v>27.2971</v>
      </c>
      <c r="HC11" s="2440">
        <v>28.151299999999999</v>
      </c>
      <c r="HD11" s="2439">
        <v>28.992699999999999</v>
      </c>
      <c r="HE11" s="2439">
        <v>28.896599999999999</v>
      </c>
      <c r="HF11" s="2440">
        <v>29.4085</v>
      </c>
      <c r="HG11" s="2439">
        <v>29.6736</v>
      </c>
      <c r="HH11" s="2439">
        <v>29.837499999999999</v>
      </c>
      <c r="HI11" s="2439">
        <v>29.729900000000001</v>
      </c>
      <c r="HJ11" s="2439">
        <v>29.9374</v>
      </c>
      <c r="HK11" s="2439">
        <v>30.439299999999999</v>
      </c>
      <c r="HL11" s="2439">
        <v>30.4053</v>
      </c>
      <c r="HM11" s="2439">
        <v>30.371500000000001</v>
      </c>
      <c r="HN11" s="2439">
        <v>30.547499999999999</v>
      </c>
      <c r="HO11" s="2439">
        <v>30.645499999999998</v>
      </c>
    </row>
    <row r="12" spans="1:223" ht="21" customHeight="1" x14ac:dyDescent="0.3">
      <c r="A12" s="2438" t="s">
        <v>4410</v>
      </c>
      <c r="B12" s="2439">
        <v>2.71</v>
      </c>
      <c r="C12" s="2439">
        <v>2.92</v>
      </c>
      <c r="D12" s="2439">
        <v>3.18</v>
      </c>
      <c r="E12" s="2439">
        <v>2.95</v>
      </c>
      <c r="F12" s="2439">
        <v>3</v>
      </c>
      <c r="G12" s="2439">
        <v>2.85</v>
      </c>
      <c r="H12" s="2439">
        <v>2.87</v>
      </c>
      <c r="I12" s="2439">
        <v>3</v>
      </c>
      <c r="J12" s="2439">
        <v>3.25</v>
      </c>
      <c r="K12" s="2439">
        <v>3.46</v>
      </c>
      <c r="L12" s="2439">
        <v>3.38</v>
      </c>
      <c r="M12" s="2439">
        <v>3.55</v>
      </c>
      <c r="N12" s="2439">
        <v>3.52</v>
      </c>
      <c r="O12" s="2439">
        <v>3.96</v>
      </c>
      <c r="P12" s="2439">
        <v>3.57</v>
      </c>
      <c r="Q12" s="2439">
        <v>4</v>
      </c>
      <c r="R12" s="2439">
        <v>4.0999999999999996</v>
      </c>
      <c r="S12" s="2439">
        <v>4.0599999999999996</v>
      </c>
      <c r="T12" s="2439">
        <v>4.13</v>
      </c>
      <c r="U12" s="2439">
        <v>4.2300000000000004</v>
      </c>
      <c r="V12" s="2439">
        <v>4.5</v>
      </c>
      <c r="W12" s="2439">
        <v>4.12</v>
      </c>
      <c r="X12" s="2439">
        <v>3.79</v>
      </c>
      <c r="Y12" s="2439">
        <v>3.99</v>
      </c>
      <c r="Z12" s="2439">
        <v>4.33</v>
      </c>
      <c r="AA12" s="2439">
        <v>4.13</v>
      </c>
      <c r="AB12" s="2439">
        <v>4.47</v>
      </c>
      <c r="AC12" s="2439">
        <v>4.63</v>
      </c>
      <c r="AD12" s="2439">
        <v>4.66</v>
      </c>
      <c r="AE12" s="2439">
        <v>4.37</v>
      </c>
      <c r="AF12" s="2439">
        <v>4.5599999999999996</v>
      </c>
      <c r="AG12" s="2439">
        <v>4.8099999999999996</v>
      </c>
      <c r="AH12" s="2439">
        <v>5.04</v>
      </c>
      <c r="AI12" s="2439">
        <v>5.15</v>
      </c>
      <c r="AJ12" s="2439">
        <v>4.95</v>
      </c>
      <c r="AK12" s="2439">
        <v>4.75</v>
      </c>
      <c r="AL12" s="2439">
        <v>4.87</v>
      </c>
      <c r="AM12" s="2439">
        <v>4.49</v>
      </c>
      <c r="AN12" s="2439">
        <v>4.5199999999999996</v>
      </c>
      <c r="AO12" s="2439">
        <v>4.59</v>
      </c>
      <c r="AP12" s="2439">
        <v>4.67</v>
      </c>
      <c r="AQ12" s="2439">
        <v>4.88</v>
      </c>
      <c r="AR12" s="2439">
        <v>4.6500000000000004</v>
      </c>
      <c r="AS12" s="2439">
        <v>4.83</v>
      </c>
      <c r="AT12" s="2439">
        <v>4.9800000000000004</v>
      </c>
      <c r="AU12" s="2439">
        <v>5.15</v>
      </c>
      <c r="AV12" s="2439">
        <v>5.12</v>
      </c>
      <c r="AW12" s="2439">
        <v>5.13</v>
      </c>
      <c r="AX12" s="2439">
        <v>5.14</v>
      </c>
      <c r="AY12" s="2439">
        <v>4.74</v>
      </c>
      <c r="AZ12" s="2439">
        <v>4.4800000000000004</v>
      </c>
      <c r="BA12" s="2439">
        <v>4.7</v>
      </c>
      <c r="BB12" s="2439">
        <v>4.72</v>
      </c>
      <c r="BC12" s="2439">
        <v>4.41</v>
      </c>
      <c r="BD12" s="2439">
        <v>4.54</v>
      </c>
      <c r="BE12" s="2439">
        <v>4.83</v>
      </c>
      <c r="BF12" s="2439">
        <v>4.97</v>
      </c>
      <c r="BG12" s="2439">
        <v>4.7699999999999996</v>
      </c>
      <c r="BH12" s="2439">
        <v>4.75</v>
      </c>
      <c r="BI12" s="2439">
        <v>4.6399999999999997</v>
      </c>
      <c r="BJ12" s="2439">
        <v>4.6399999999999997</v>
      </c>
      <c r="BK12" s="2439">
        <v>4.5599999999999996</v>
      </c>
      <c r="BL12" s="2439">
        <v>4.6100000000000003</v>
      </c>
      <c r="BM12" s="2439">
        <v>4.5599999999999996</v>
      </c>
      <c r="BN12" s="2439">
        <v>4.5206999999999997</v>
      </c>
      <c r="BO12" s="2439">
        <v>4.5956000000000001</v>
      </c>
      <c r="BP12" s="2439">
        <v>4.8032000000000004</v>
      </c>
      <c r="BQ12" s="2439">
        <v>4.5529999999999999</v>
      </c>
      <c r="BR12" s="2439">
        <v>4.3357000000000001</v>
      </c>
      <c r="BS12" s="2439">
        <v>4.0781999999999998</v>
      </c>
      <c r="BT12" s="2439">
        <v>3.7519</v>
      </c>
      <c r="BU12" s="2439">
        <v>3.3517999999999999</v>
      </c>
      <c r="BV12" s="2439">
        <v>3.5573999999999999</v>
      </c>
      <c r="BW12" s="2439">
        <v>3.7837999999999998</v>
      </c>
      <c r="BX12" s="2439">
        <v>3.5583</v>
      </c>
      <c r="BY12" s="2439">
        <v>3.7401</v>
      </c>
      <c r="BZ12" s="2439">
        <v>3.7854000000000001</v>
      </c>
      <c r="CA12" s="2439">
        <v>3.5169000000000001</v>
      </c>
      <c r="CB12" s="2439">
        <v>3.3273000000000001</v>
      </c>
      <c r="CC12" s="2439">
        <v>3.3462999999999998</v>
      </c>
      <c r="CD12" s="2439">
        <v>3.5257999999999998</v>
      </c>
      <c r="CE12" s="2439">
        <v>3.3893</v>
      </c>
      <c r="CF12" s="2439">
        <v>3.5701000000000001</v>
      </c>
      <c r="CG12" s="2439">
        <v>3.6092</v>
      </c>
      <c r="CH12" s="2439">
        <v>4.0724</v>
      </c>
      <c r="CI12" s="2439">
        <v>4.1806000000000001</v>
      </c>
      <c r="CJ12" s="2439">
        <v>4.2778</v>
      </c>
      <c r="CK12" s="2439">
        <v>4.2488999999999999</v>
      </c>
      <c r="CL12" s="2439">
        <v>4.2328000000000001</v>
      </c>
      <c r="CM12" s="2439">
        <v>4.3078000000000003</v>
      </c>
      <c r="CN12" s="2439">
        <v>4.08</v>
      </c>
      <c r="CO12" s="2439">
        <v>4.1981000000000002</v>
      </c>
      <c r="CP12" s="2439">
        <v>4.5529999999999999</v>
      </c>
      <c r="CQ12" s="2439">
        <v>4.2662881482292896</v>
      </c>
      <c r="CR12" s="2439">
        <v>4.3535725233239067</v>
      </c>
      <c r="CS12" s="2439">
        <v>4.4865622356295907</v>
      </c>
      <c r="CT12" s="2439">
        <v>4.3900698063661805</v>
      </c>
      <c r="CU12" s="2439">
        <v>4.4187592485586178</v>
      </c>
      <c r="CV12" s="2439">
        <v>4.7503250125142289</v>
      </c>
      <c r="CW12" s="2439">
        <v>4.2975873036653569</v>
      </c>
      <c r="CX12" s="2439">
        <v>4.3563444364321553</v>
      </c>
      <c r="CY12" s="2439">
        <v>4.3519041504246037</v>
      </c>
      <c r="CZ12" s="2439">
        <v>4.3385934646244273</v>
      </c>
      <c r="DA12" s="2439">
        <v>4.1803338495633389</v>
      </c>
      <c r="DB12" s="2439">
        <v>4.3043798954782542</v>
      </c>
      <c r="DC12" s="2439">
        <v>4.3045015357541692</v>
      </c>
      <c r="DD12" s="2439">
        <v>4.0919531515976555</v>
      </c>
      <c r="DE12" s="2439">
        <v>3.7402603868307662</v>
      </c>
      <c r="DF12" s="2439">
        <v>3.8001448787588425</v>
      </c>
      <c r="DG12" s="2439">
        <v>3.620326359587414</v>
      </c>
      <c r="DH12" s="2439">
        <v>3.7169001136883479</v>
      </c>
      <c r="DI12" s="2439">
        <v>3.8416332838487675</v>
      </c>
      <c r="DJ12" s="2439">
        <v>3.9856940794946629</v>
      </c>
      <c r="DK12" s="2439">
        <v>3.8804111840386954</v>
      </c>
      <c r="DL12" s="2439">
        <v>3.8606235174531576</v>
      </c>
      <c r="DM12" s="2439">
        <v>3.6140125567878885</v>
      </c>
      <c r="DN12" s="2439">
        <v>3.8222119233774383</v>
      </c>
      <c r="DO12" s="2439">
        <v>3.8982737788837141</v>
      </c>
      <c r="DP12" s="2439">
        <v>3.7075567501245077</v>
      </c>
      <c r="DQ12" s="2439">
        <v>3.8035214549025018</v>
      </c>
      <c r="DR12" s="2439">
        <v>3.6821802638359498</v>
      </c>
      <c r="DS12" s="2439">
        <v>3.6104313236909489</v>
      </c>
      <c r="DT12" s="2439">
        <v>3.7007841237688299</v>
      </c>
      <c r="DU12" s="2439">
        <v>3.4514575122022371</v>
      </c>
      <c r="DV12" s="2439">
        <v>3.5684358295906375</v>
      </c>
      <c r="DW12" s="2439">
        <v>3.4586282264401969</v>
      </c>
      <c r="DX12" s="2439">
        <v>3.5433765177716734</v>
      </c>
      <c r="DY12" s="2439">
        <v>3.1577101274674666</v>
      </c>
      <c r="DZ12" s="2439">
        <v>3.1948623579755697</v>
      </c>
      <c r="EA12" s="2439">
        <v>3.2216301226697301</v>
      </c>
      <c r="EB12" s="2439">
        <v>3.0618062191133828</v>
      </c>
      <c r="EC12" s="2439">
        <v>3.1069691383618969</v>
      </c>
      <c r="ED12" s="2439">
        <v>3.1246810292932805</v>
      </c>
      <c r="EE12" s="2439">
        <v>3.0611223955103966</v>
      </c>
      <c r="EF12" s="2439">
        <v>2.9708024823330113</v>
      </c>
      <c r="EG12" s="2439">
        <v>2.7589730951480038</v>
      </c>
      <c r="EH12" s="2439">
        <v>2.8939377336566787</v>
      </c>
      <c r="EI12" s="2439">
        <v>2.9199374237218771</v>
      </c>
      <c r="EJ12" s="2439">
        <v>2.9219567255974672</v>
      </c>
      <c r="EK12" s="2439">
        <v>2.9761863492894265</v>
      </c>
      <c r="EL12" s="2439">
        <v>2.9283808905926496</v>
      </c>
      <c r="EM12" s="2439">
        <v>2.9214277143540328</v>
      </c>
      <c r="EN12" s="2439">
        <v>2.9595329964046955</v>
      </c>
      <c r="EO12" s="2439">
        <v>2.8501250640782794</v>
      </c>
      <c r="EP12" s="2439">
        <v>2.9477639444256361</v>
      </c>
      <c r="EQ12" s="2439">
        <v>2.9278357367228431</v>
      </c>
      <c r="ER12" s="2439">
        <v>2.8050403330500502</v>
      </c>
      <c r="ES12" s="2439">
        <v>2.8945578415356863</v>
      </c>
      <c r="ET12" s="2439">
        <v>2.9460658295365638</v>
      </c>
      <c r="EU12" s="2439">
        <v>3.0635138642632573</v>
      </c>
      <c r="EV12" s="2439">
        <v>3.0590000000000002</v>
      </c>
      <c r="EW12" s="2439">
        <v>2.9862785714285707</v>
      </c>
      <c r="EX12" s="2439">
        <v>2.9436285714285702</v>
      </c>
      <c r="EY12" s="2439">
        <v>2.86625714285714</v>
      </c>
      <c r="EZ12" s="2439">
        <v>2.7198214285714299</v>
      </c>
      <c r="FA12" s="2439">
        <v>2.6221357142857098</v>
      </c>
      <c r="FB12" s="2439">
        <v>2.6720000000000002</v>
      </c>
      <c r="FC12" s="2439">
        <v>2.5907</v>
      </c>
      <c r="FD12" s="2439">
        <v>2.3746</v>
      </c>
      <c r="FE12" s="2439">
        <v>2.2907000000000002</v>
      </c>
      <c r="FF12" s="2439">
        <v>2.2873999999999999</v>
      </c>
      <c r="FG12" s="2439">
        <v>2.4315000000000002</v>
      </c>
      <c r="FH12" s="2439">
        <v>2.5362</v>
      </c>
      <c r="FI12" s="2439">
        <v>2.3243999999999998</v>
      </c>
      <c r="FJ12" s="2439">
        <v>2.4796</v>
      </c>
      <c r="FK12" s="2439">
        <v>2.6006999999999998</v>
      </c>
      <c r="FL12" s="2439">
        <v>2.5194000000000001</v>
      </c>
      <c r="FM12" s="2439">
        <v>2.6360000000000001</v>
      </c>
      <c r="FN12" s="2439">
        <v>2.6785999999999999</v>
      </c>
      <c r="FO12" s="2439">
        <v>2.6633</v>
      </c>
      <c r="FP12" s="2439">
        <v>2.7271000000000001</v>
      </c>
      <c r="FQ12" s="2439">
        <v>2.7238000000000002</v>
      </c>
      <c r="FR12" s="2439">
        <v>2.8247</v>
      </c>
      <c r="FS12" s="2439">
        <v>2.7096</v>
      </c>
      <c r="FT12" s="2439">
        <v>2.7097000000000002</v>
      </c>
      <c r="FU12" s="2439">
        <v>2.7347999999999999</v>
      </c>
      <c r="FV12" s="2439">
        <v>2.7322000000000002</v>
      </c>
      <c r="FW12" s="2439">
        <v>2.6675</v>
      </c>
      <c r="FX12" s="2439">
        <v>2.6036999999999999</v>
      </c>
      <c r="FY12" s="2439">
        <v>2.5693000000000001</v>
      </c>
      <c r="FZ12" s="2439">
        <v>2.5045999999999999</v>
      </c>
      <c r="GA12" s="2439">
        <v>2.5432999999999999</v>
      </c>
      <c r="GB12" s="2439">
        <v>2.7852999999999999</v>
      </c>
      <c r="GC12" s="2439">
        <v>2.7909000000000002</v>
      </c>
      <c r="GD12" s="2439">
        <v>2.895</v>
      </c>
      <c r="GE12" s="2439">
        <v>2.9039000000000001</v>
      </c>
      <c r="GF12" s="2439">
        <v>2.8492000000000002</v>
      </c>
      <c r="GG12" s="2439">
        <v>2.8247</v>
      </c>
      <c r="GH12" s="2439">
        <v>2.597</v>
      </c>
      <c r="GI12" s="2439">
        <v>2.6678000000000002</v>
      </c>
      <c r="GJ12" s="2439">
        <v>2.3935</v>
      </c>
      <c r="GK12" s="2439">
        <v>2.5019999999999998</v>
      </c>
      <c r="GL12" s="2439">
        <v>2.4319000000000002</v>
      </c>
      <c r="GM12" s="2439">
        <v>2.5908000000000002</v>
      </c>
      <c r="GN12" s="2439">
        <v>2.4462999999999999</v>
      </c>
      <c r="GO12" s="2439">
        <v>2.6341000000000001</v>
      </c>
      <c r="GP12" s="2439">
        <v>2.5160999999999998</v>
      </c>
      <c r="GQ12" s="2439">
        <v>2.4579</v>
      </c>
      <c r="GR12" s="2439">
        <v>2.5116999999999998</v>
      </c>
      <c r="GS12" s="2439">
        <v>2.4714</v>
      </c>
      <c r="GT12" s="2439">
        <v>2.5762999999999998</v>
      </c>
      <c r="GU12" s="2439">
        <v>2.6141000000000001</v>
      </c>
      <c r="GV12" s="2439">
        <v>2.4220999999999999</v>
      </c>
      <c r="GW12" s="2439">
        <v>2.4758</v>
      </c>
      <c r="GX12" s="2439">
        <v>2.4906000000000001</v>
      </c>
      <c r="GY12" s="2439">
        <v>2.5632000000000001</v>
      </c>
      <c r="GZ12" s="2439">
        <v>2.657</v>
      </c>
      <c r="HA12" s="2439">
        <v>2.5634000000000001</v>
      </c>
      <c r="HB12" s="2439">
        <v>2.4659</v>
      </c>
      <c r="HC12" s="2440">
        <v>2.2543000000000002</v>
      </c>
      <c r="HD12" s="2439">
        <v>2.2732000000000001</v>
      </c>
      <c r="HE12" s="2439">
        <v>2.3576999999999999</v>
      </c>
      <c r="HF12" s="2440">
        <v>2.3938999999999999</v>
      </c>
      <c r="HG12" s="2439">
        <v>2.4481000000000002</v>
      </c>
      <c r="HH12" s="2439">
        <v>2.4681000000000002</v>
      </c>
      <c r="HI12" s="2439">
        <v>2.4256000000000002</v>
      </c>
      <c r="HJ12" s="2439">
        <v>2.5213999999999999</v>
      </c>
      <c r="HK12" s="2439">
        <v>2.6941999999999999</v>
      </c>
      <c r="HL12" s="2439">
        <v>2.7728999999999999</v>
      </c>
      <c r="HM12" s="2439">
        <v>2.67</v>
      </c>
      <c r="HN12" s="2439">
        <v>2.7208000000000001</v>
      </c>
      <c r="HO12" s="2439">
        <v>2.7879</v>
      </c>
    </row>
    <row r="13" spans="1:223" ht="21" customHeight="1" x14ac:dyDescent="0.3">
      <c r="A13" s="2438" t="s">
        <v>4411</v>
      </c>
      <c r="B13" s="2439">
        <v>17.87</v>
      </c>
      <c r="C13" s="2439">
        <v>18.78</v>
      </c>
      <c r="D13" s="2439">
        <v>19.48</v>
      </c>
      <c r="E13" s="2439">
        <v>20.260000000000002</v>
      </c>
      <c r="F13" s="2439">
        <v>20.239999999999998</v>
      </c>
      <c r="G13" s="2439">
        <v>20.03</v>
      </c>
      <c r="H13" s="2439">
        <v>20.07</v>
      </c>
      <c r="I13" s="2439">
        <v>20.16</v>
      </c>
      <c r="J13" s="2439">
        <v>20.02</v>
      </c>
      <c r="K13" s="2439">
        <v>21.23</v>
      </c>
      <c r="L13" s="2439">
        <v>21.08</v>
      </c>
      <c r="M13" s="2439">
        <v>20.61</v>
      </c>
      <c r="N13" s="2439">
        <v>20.32</v>
      </c>
      <c r="O13" s="2439">
        <v>20.34</v>
      </c>
      <c r="P13" s="2439">
        <v>21.62</v>
      </c>
      <c r="Q13" s="2439">
        <v>21.81</v>
      </c>
      <c r="R13" s="2439">
        <v>21.77</v>
      </c>
      <c r="S13" s="2439">
        <v>20.79</v>
      </c>
      <c r="T13" s="2439">
        <v>21.87</v>
      </c>
      <c r="U13" s="2439">
        <v>21.61</v>
      </c>
      <c r="V13" s="2439">
        <v>21.84</v>
      </c>
      <c r="W13" s="2439">
        <v>21.6</v>
      </c>
      <c r="X13" s="2439">
        <v>20.73</v>
      </c>
      <c r="Y13" s="2439">
        <v>20.5</v>
      </c>
      <c r="Z13" s="2439">
        <v>21.07</v>
      </c>
      <c r="AA13" s="2439">
        <v>21.66</v>
      </c>
      <c r="AB13" s="2439">
        <v>22.72</v>
      </c>
      <c r="AC13" s="2439">
        <v>22.5</v>
      </c>
      <c r="AD13" s="2439">
        <v>22.32</v>
      </c>
      <c r="AE13" s="2439">
        <v>22.56</v>
      </c>
      <c r="AF13" s="2439">
        <v>22.87</v>
      </c>
      <c r="AG13" s="2439">
        <v>23.97</v>
      </c>
      <c r="AH13" s="2439">
        <v>25.13</v>
      </c>
      <c r="AI13" s="2439">
        <v>25.15</v>
      </c>
      <c r="AJ13" s="2439">
        <v>24.23</v>
      </c>
      <c r="AK13" s="2439">
        <v>24.43</v>
      </c>
      <c r="AL13" s="2439">
        <v>24.63</v>
      </c>
      <c r="AM13" s="2439">
        <v>23.67</v>
      </c>
      <c r="AN13" s="2439">
        <v>23.14</v>
      </c>
      <c r="AO13" s="2439">
        <v>23.22</v>
      </c>
      <c r="AP13" s="2439">
        <v>23.64</v>
      </c>
      <c r="AQ13" s="2439">
        <v>23.58</v>
      </c>
      <c r="AR13" s="2439">
        <v>23.85</v>
      </c>
      <c r="AS13" s="2439">
        <v>23.42</v>
      </c>
      <c r="AT13" s="2439">
        <v>23.52</v>
      </c>
      <c r="AU13" s="2439">
        <v>24.02</v>
      </c>
      <c r="AV13" s="2439">
        <v>23.42</v>
      </c>
      <c r="AW13" s="2439">
        <v>23.9</v>
      </c>
      <c r="AX13" s="2439">
        <v>24.65</v>
      </c>
      <c r="AY13" s="2439">
        <v>25.64</v>
      </c>
      <c r="AZ13" s="2439">
        <v>25.23</v>
      </c>
      <c r="BA13" s="2439">
        <v>25.63</v>
      </c>
      <c r="BB13" s="2439">
        <v>26.68</v>
      </c>
      <c r="BC13" s="2439">
        <v>26.42</v>
      </c>
      <c r="BD13" s="2439">
        <v>26.56</v>
      </c>
      <c r="BE13" s="2439">
        <v>27.71</v>
      </c>
      <c r="BF13" s="2439">
        <v>27.56</v>
      </c>
      <c r="BG13" s="2439">
        <v>26.95</v>
      </c>
      <c r="BH13" s="2439">
        <v>27.48</v>
      </c>
      <c r="BI13" s="2439">
        <v>27.2</v>
      </c>
      <c r="BJ13" s="2439">
        <v>26.9</v>
      </c>
      <c r="BK13" s="2439">
        <v>26.01</v>
      </c>
      <c r="BL13" s="2439">
        <v>26.04</v>
      </c>
      <c r="BM13" s="2439">
        <v>26.46</v>
      </c>
      <c r="BN13" s="2439">
        <v>26.400200000000002</v>
      </c>
      <c r="BO13" s="2439">
        <v>26.584900000000001</v>
      </c>
      <c r="BP13" s="2439">
        <v>26.7209</v>
      </c>
      <c r="BQ13" s="2439">
        <v>27.303999999999998</v>
      </c>
      <c r="BR13" s="2439">
        <v>25.878499999999999</v>
      </c>
      <c r="BS13" s="2439">
        <v>27.0215</v>
      </c>
      <c r="BT13" s="2439">
        <v>26.695599999999999</v>
      </c>
      <c r="BU13" s="2439">
        <v>26.8569</v>
      </c>
      <c r="BV13" s="2439">
        <v>25.628499999999999</v>
      </c>
      <c r="BW13" s="2439">
        <v>26.9651</v>
      </c>
      <c r="BX13" s="2439">
        <v>27.309100000000001</v>
      </c>
      <c r="BY13" s="2439">
        <v>26.000499999999999</v>
      </c>
      <c r="BZ13" s="2439">
        <v>26.302299999999999</v>
      </c>
      <c r="CA13" s="2439">
        <v>26.456700000000001</v>
      </c>
      <c r="CB13" s="2439">
        <v>28.609500000000001</v>
      </c>
      <c r="CC13" s="2439">
        <v>27.107099999999999</v>
      </c>
      <c r="CD13" s="2439">
        <v>30.787600000000001</v>
      </c>
      <c r="CE13" s="2439">
        <v>29.009</v>
      </c>
      <c r="CF13" s="2439">
        <v>29.9011</v>
      </c>
      <c r="CG13" s="2439">
        <v>29.859300000000001</v>
      </c>
      <c r="CH13" s="2439">
        <v>30.399699999999999</v>
      </c>
      <c r="CI13" s="2439">
        <v>30.834900000000001</v>
      </c>
      <c r="CJ13" s="2439">
        <v>30.603999999999999</v>
      </c>
      <c r="CK13" s="2439">
        <v>30.225899999999999</v>
      </c>
      <c r="CL13" s="2439">
        <v>30.743400000000001</v>
      </c>
      <c r="CM13" s="2439">
        <v>30.523499999999999</v>
      </c>
      <c r="CN13" s="2439">
        <v>29.996300000000002</v>
      </c>
      <c r="CO13" s="2439">
        <v>30.463799999999999</v>
      </c>
      <c r="CP13" s="2439">
        <v>29.658999999999999</v>
      </c>
      <c r="CQ13" s="2439">
        <v>29.932387020470024</v>
      </c>
      <c r="CR13" s="2439">
        <v>31.006065967336447</v>
      </c>
      <c r="CS13" s="2439">
        <v>31.667320192111127</v>
      </c>
      <c r="CT13" s="2439">
        <v>31.002429732801833</v>
      </c>
      <c r="CU13" s="2439">
        <v>31.312560317647158</v>
      </c>
      <c r="CV13" s="2439">
        <v>33.26648573910277</v>
      </c>
      <c r="CW13" s="2439">
        <v>32.417885079418781</v>
      </c>
      <c r="CX13" s="2439">
        <v>32.648237071259658</v>
      </c>
      <c r="CY13" s="2439">
        <v>32.119593530142126</v>
      </c>
      <c r="CZ13" s="2439">
        <v>32.453339202412096</v>
      </c>
      <c r="DA13" s="2439">
        <v>33.7003869210346</v>
      </c>
      <c r="DB13" s="2439">
        <v>34.802824043659051</v>
      </c>
      <c r="DC13" s="2439">
        <v>35.848340580052046</v>
      </c>
      <c r="DD13" s="2439">
        <v>34.942476068757806</v>
      </c>
      <c r="DE13" s="2439">
        <v>32.858827248066497</v>
      </c>
      <c r="DF13" s="2439">
        <v>33.739890855462278</v>
      </c>
      <c r="DG13" s="2439">
        <v>32.419063314337926</v>
      </c>
      <c r="DH13" s="2439">
        <v>31.944445927649429</v>
      </c>
      <c r="DI13" s="2439">
        <v>32.549865851118632</v>
      </c>
      <c r="DJ13" s="2439">
        <v>32.988249011225641</v>
      </c>
      <c r="DK13" s="2439">
        <v>32.769669209929454</v>
      </c>
      <c r="DL13" s="2439">
        <v>32.673095466142037</v>
      </c>
      <c r="DM13" s="2439">
        <v>31.46935338162195</v>
      </c>
      <c r="DN13" s="2439">
        <v>32.985705936886248</v>
      </c>
      <c r="DO13" s="2439">
        <v>32.286280264023411</v>
      </c>
      <c r="DP13" s="2439">
        <v>32.461569632904229</v>
      </c>
      <c r="DQ13" s="2439">
        <v>33.12353255262245</v>
      </c>
      <c r="DR13" s="2439">
        <v>33.804537399921053</v>
      </c>
      <c r="DS13" s="2439">
        <v>33.900937943332458</v>
      </c>
      <c r="DT13" s="2439">
        <v>34.000860569091984</v>
      </c>
      <c r="DU13" s="2439">
        <v>33.880883901578464</v>
      </c>
      <c r="DV13" s="2439">
        <v>33.598031437847332</v>
      </c>
      <c r="DW13" s="2439">
        <v>33.295861056000511</v>
      </c>
      <c r="DX13" s="2439">
        <v>33.545808047010063</v>
      </c>
      <c r="DY13" s="2439">
        <v>33.049334960454381</v>
      </c>
      <c r="DZ13" s="2439">
        <v>33.338557746409883</v>
      </c>
      <c r="EA13" s="2439">
        <v>33.741992337888043</v>
      </c>
      <c r="EB13" s="2439">
        <v>33.692889019657507</v>
      </c>
      <c r="EC13" s="2439">
        <v>34.366963186970331</v>
      </c>
      <c r="ED13" s="2439">
        <v>34.099848636950199</v>
      </c>
      <c r="EE13" s="2439">
        <v>34.089317010338014</v>
      </c>
      <c r="EF13" s="2439">
        <v>34.493984546866109</v>
      </c>
      <c r="EG13" s="2439">
        <v>34.265764580679743</v>
      </c>
      <c r="EH13" s="2439">
        <v>34.519829125290215</v>
      </c>
      <c r="EI13" s="2439">
        <v>34.543414154852449</v>
      </c>
      <c r="EJ13" s="2439">
        <v>34.616587209475725</v>
      </c>
      <c r="EK13" s="2439">
        <v>34.275326012044609</v>
      </c>
      <c r="EL13" s="2439">
        <v>34.512134630468196</v>
      </c>
      <c r="EM13" s="2439">
        <v>34.071467668531454</v>
      </c>
      <c r="EN13" s="2439">
        <v>34.108328458431558</v>
      </c>
      <c r="EO13" s="2439">
        <v>33.506337416692084</v>
      </c>
      <c r="EP13" s="2439">
        <v>33.280490755568088</v>
      </c>
      <c r="EQ13" s="2439">
        <v>33.150796174633285</v>
      </c>
      <c r="ER13" s="2439">
        <v>32.553019100693419</v>
      </c>
      <c r="ES13" s="2439">
        <v>36.063031378199504</v>
      </c>
      <c r="ET13" s="2439">
        <v>35.536138469291238</v>
      </c>
      <c r="EU13" s="2439">
        <v>38.169667996803135</v>
      </c>
      <c r="EV13" s="2439">
        <v>38.182985714285714</v>
      </c>
      <c r="EW13" s="2439">
        <v>38.26246428571428</v>
      </c>
      <c r="EX13" s="2439">
        <v>38.563585714285701</v>
      </c>
      <c r="EY13" s="2439">
        <v>37.409700000000001</v>
      </c>
      <c r="EZ13" s="2439">
        <v>37.461314285714302</v>
      </c>
      <c r="FA13" s="2439">
        <v>37.356064285714297</v>
      </c>
      <c r="FB13" s="2439">
        <v>37.1175</v>
      </c>
      <c r="FC13" s="2439">
        <v>35.9041</v>
      </c>
      <c r="FD13" s="2439">
        <v>37.100099999999998</v>
      </c>
      <c r="FE13" s="2439">
        <v>36.229300000000002</v>
      </c>
      <c r="FF13" s="2439">
        <v>36.792400000000001</v>
      </c>
      <c r="FG13" s="2439">
        <v>37.400599999999997</v>
      </c>
      <c r="FH13" s="2439">
        <v>37.299900000000001</v>
      </c>
      <c r="FI13" s="2439">
        <v>36.595799999999997</v>
      </c>
      <c r="FJ13" s="2439">
        <v>37.314</v>
      </c>
      <c r="FK13" s="2439">
        <v>37.3157</v>
      </c>
      <c r="FL13" s="2439">
        <v>36.978900000000003</v>
      </c>
      <c r="FM13" s="2439">
        <v>37.720399999999998</v>
      </c>
      <c r="FN13" s="2439">
        <v>37.125300000000003</v>
      </c>
      <c r="FO13" s="2439">
        <v>36.414299999999997</v>
      </c>
      <c r="FP13" s="2439">
        <v>36.206000000000003</v>
      </c>
      <c r="FQ13" s="2439">
        <v>36.781199999999998</v>
      </c>
      <c r="FR13" s="2439">
        <v>36.263500000000001</v>
      </c>
      <c r="FS13" s="2439">
        <v>36.354199999999999</v>
      </c>
      <c r="FT13" s="2439">
        <v>36.230499999999999</v>
      </c>
      <c r="FU13" s="2439">
        <v>36.554299999999998</v>
      </c>
      <c r="FV13" s="2439">
        <v>36.958500000000001</v>
      </c>
      <c r="FW13" s="2439">
        <v>35.652299999999997</v>
      </c>
      <c r="FX13" s="2439">
        <v>35.055300000000003</v>
      </c>
      <c r="FY13" s="2439">
        <v>35.7042</v>
      </c>
      <c r="FZ13" s="2439">
        <v>35.206400000000002</v>
      </c>
      <c r="GA13" s="2439">
        <v>35.178899999999999</v>
      </c>
      <c r="GB13" s="2439">
        <v>35.158499999999997</v>
      </c>
      <c r="GC13" s="2439">
        <v>35.618000000000002</v>
      </c>
      <c r="GD13" s="2439">
        <v>36.009900000000002</v>
      </c>
      <c r="GE13" s="2439">
        <v>35.813800000000001</v>
      </c>
      <c r="GF13" s="2439">
        <v>35.322899999999997</v>
      </c>
      <c r="GG13" s="2439">
        <v>35.604199999999999</v>
      </c>
      <c r="GH13" s="2439">
        <v>35.619799999999998</v>
      </c>
      <c r="GI13" s="2439">
        <v>35.282800000000002</v>
      </c>
      <c r="GJ13" s="2439">
        <v>36.072299999999998</v>
      </c>
      <c r="GK13" s="2439">
        <v>35.859200000000001</v>
      </c>
      <c r="GL13" s="2439">
        <v>35.159100000000002</v>
      </c>
      <c r="GM13" s="2439">
        <v>35.2151</v>
      </c>
      <c r="GN13" s="2439">
        <v>35.510899999999999</v>
      </c>
      <c r="GO13" s="2439">
        <v>35.076900000000002</v>
      </c>
      <c r="GP13" s="2439">
        <v>34.817500000000003</v>
      </c>
      <c r="GQ13" s="2439">
        <v>35.6873</v>
      </c>
      <c r="GR13" s="2439">
        <v>35.038200000000003</v>
      </c>
      <c r="GS13" s="2439">
        <v>36.0914</v>
      </c>
      <c r="GT13" s="2439">
        <v>37.082299999999996</v>
      </c>
      <c r="GU13" s="2439">
        <v>37.077300000000001</v>
      </c>
      <c r="GV13" s="2439">
        <v>37.271700000000003</v>
      </c>
      <c r="GW13" s="2439">
        <v>37.4465</v>
      </c>
      <c r="GX13" s="2439">
        <v>37.391800000000003</v>
      </c>
      <c r="GY13" s="2439">
        <v>37.347700000000003</v>
      </c>
      <c r="GZ13" s="2439">
        <v>38.2134</v>
      </c>
      <c r="HA13" s="2439">
        <v>38.555799999999998</v>
      </c>
      <c r="HB13" s="2439">
        <v>39.309699999999999</v>
      </c>
      <c r="HC13" s="2440">
        <v>41.644599999999997</v>
      </c>
      <c r="HD13" s="2439">
        <v>41.856999999999999</v>
      </c>
      <c r="HE13" s="2439">
        <v>42.307000000000002</v>
      </c>
      <c r="HF13" s="2440">
        <v>42.946599999999997</v>
      </c>
      <c r="HG13" s="2439">
        <v>44.6905</v>
      </c>
      <c r="HH13" s="2439">
        <v>44.685499999999998</v>
      </c>
      <c r="HI13" s="2439">
        <v>44.082000000000001</v>
      </c>
      <c r="HJ13" s="2439">
        <v>44.515700000000002</v>
      </c>
      <c r="HK13" s="2439">
        <v>44.889200000000002</v>
      </c>
      <c r="HL13" s="2439">
        <v>45.4298</v>
      </c>
      <c r="HM13" s="2439">
        <v>45.2986</v>
      </c>
      <c r="HN13" s="2439">
        <v>44.6571</v>
      </c>
      <c r="HO13" s="2439">
        <v>43.6023</v>
      </c>
    </row>
    <row r="14" spans="1:223" ht="21" customHeight="1" x14ac:dyDescent="0.3">
      <c r="A14" s="2438" t="s">
        <v>4412</v>
      </c>
      <c r="B14" s="2439">
        <v>30.524999999999999</v>
      </c>
      <c r="C14" s="2439">
        <v>30.447800000000001</v>
      </c>
      <c r="D14" s="2439">
        <v>30.369299999999999</v>
      </c>
      <c r="E14" s="2439">
        <v>30.158100000000001</v>
      </c>
      <c r="F14" s="2439">
        <v>29.989899999999999</v>
      </c>
      <c r="G14" s="2439">
        <v>29.904</v>
      </c>
      <c r="H14" s="2439">
        <v>29.880700000000001</v>
      </c>
      <c r="I14" s="2439">
        <v>29.8596</v>
      </c>
      <c r="J14" s="2439">
        <v>29.727</v>
      </c>
      <c r="K14" s="2439">
        <v>29.448899999999998</v>
      </c>
      <c r="L14" s="2439">
        <v>28.6342</v>
      </c>
      <c r="M14" s="2439">
        <v>28.0688</v>
      </c>
      <c r="N14" s="2439">
        <v>27.745000000000001</v>
      </c>
      <c r="O14" s="2439">
        <v>27.694099999999999</v>
      </c>
      <c r="P14" s="2439">
        <v>27.87</v>
      </c>
      <c r="Q14" s="2439">
        <v>29.495999999999999</v>
      </c>
      <c r="R14" s="2439">
        <v>29.777999999999999</v>
      </c>
      <c r="S14" s="2439">
        <v>29.445</v>
      </c>
      <c r="T14" s="2439">
        <v>28.992000000000001</v>
      </c>
      <c r="U14" s="2439">
        <v>28.841999999999999</v>
      </c>
      <c r="V14" s="2439">
        <v>28.405000000000001</v>
      </c>
      <c r="W14" s="2439">
        <v>26.8216</v>
      </c>
      <c r="X14" s="2439">
        <v>26.234999999999999</v>
      </c>
      <c r="Y14" s="2439">
        <v>26.097000000000001</v>
      </c>
      <c r="Z14" s="2439">
        <v>26.909300000000002</v>
      </c>
      <c r="AA14" s="2439">
        <v>27.959599999999998</v>
      </c>
      <c r="AB14" s="2439">
        <v>28.475999999999999</v>
      </c>
      <c r="AC14" s="2439">
        <v>28.454999999999998</v>
      </c>
      <c r="AD14" s="2439">
        <v>28.556000000000001</v>
      </c>
      <c r="AE14" s="2439">
        <v>28.727</v>
      </c>
      <c r="AF14" s="2439">
        <v>28.8154</v>
      </c>
      <c r="AG14" s="2439">
        <v>28.775500000000001</v>
      </c>
      <c r="AH14" s="2439">
        <v>28.696999999999999</v>
      </c>
      <c r="AI14" s="2439">
        <v>28.486999999999998</v>
      </c>
      <c r="AJ14" s="2439">
        <v>28.808</v>
      </c>
      <c r="AK14" s="2439">
        <v>29.294</v>
      </c>
      <c r="AL14" s="2439">
        <v>29.3139</v>
      </c>
      <c r="AM14" s="2439">
        <v>29.457999999999998</v>
      </c>
      <c r="AN14" s="2439">
        <v>29.6083</v>
      </c>
      <c r="AO14" s="2439">
        <v>29.8581</v>
      </c>
      <c r="AP14" s="2439">
        <v>29.977499999999999</v>
      </c>
      <c r="AQ14" s="2439">
        <v>30.4557</v>
      </c>
      <c r="AR14" s="2439">
        <v>30.542400000000001</v>
      </c>
      <c r="AS14" s="2439">
        <v>30.7453</v>
      </c>
      <c r="AT14" s="2439">
        <v>30.7883</v>
      </c>
      <c r="AU14" s="2439">
        <v>30.813199999999998</v>
      </c>
      <c r="AV14" s="2439">
        <v>30.8841</v>
      </c>
      <c r="AW14" s="2439">
        <v>30.957999999999998</v>
      </c>
      <c r="AX14" s="2439">
        <v>30.9801</v>
      </c>
      <c r="AY14" s="2439">
        <v>30.9785</v>
      </c>
      <c r="AZ14" s="2439">
        <v>31.011800000000001</v>
      </c>
      <c r="BA14" s="2439">
        <v>31.5261</v>
      </c>
      <c r="BB14" s="2439">
        <v>32.523099999999999</v>
      </c>
      <c r="BC14" s="2439">
        <v>32.689799999999998</v>
      </c>
      <c r="BD14" s="2439">
        <v>32.935400000000001</v>
      </c>
      <c r="BE14" s="2439">
        <v>33.223300000000002</v>
      </c>
      <c r="BF14" s="2439">
        <v>33.424599999999998</v>
      </c>
      <c r="BG14" s="2439">
        <v>33.630299999999998</v>
      </c>
      <c r="BH14" s="2439">
        <v>33.241900000000001</v>
      </c>
      <c r="BI14" s="2439">
        <v>32.928400000000003</v>
      </c>
      <c r="BJ14" s="2439">
        <v>32.288200000000003</v>
      </c>
      <c r="BK14" s="2439">
        <v>31.929099999999998</v>
      </c>
      <c r="BL14" s="2439">
        <v>32.023899999999998</v>
      </c>
      <c r="BM14" s="2439">
        <v>31.774100000000001</v>
      </c>
      <c r="BN14" s="2439">
        <v>31.686900000000001</v>
      </c>
      <c r="BO14" s="2439">
        <v>31.081499999999998</v>
      </c>
      <c r="BP14" s="2439">
        <v>30.901299999999999</v>
      </c>
      <c r="BQ14" s="2439">
        <v>30.527000000000001</v>
      </c>
      <c r="BR14" s="2439">
        <v>29.049900000000001</v>
      </c>
      <c r="BS14" s="2439">
        <v>29.220500000000001</v>
      </c>
      <c r="BT14" s="2439">
        <v>28.053999999999998</v>
      </c>
      <c r="BU14" s="2439">
        <v>26.780799999999999</v>
      </c>
      <c r="BV14" s="2439">
        <v>26.6051</v>
      </c>
      <c r="BW14" s="2439">
        <v>28.183700000000002</v>
      </c>
      <c r="BX14" s="2439">
        <v>27.7088</v>
      </c>
      <c r="BY14" s="2439">
        <v>27.177299999999999</v>
      </c>
      <c r="BZ14" s="2439">
        <v>28.766400000000001</v>
      </c>
      <c r="CA14" s="2439">
        <v>28.901900000000001</v>
      </c>
      <c r="CB14" s="2439">
        <v>32.505499999999998</v>
      </c>
      <c r="CC14" s="2439">
        <v>32.383499999999998</v>
      </c>
      <c r="CD14" s="2439">
        <v>32.446300000000001</v>
      </c>
      <c r="CE14" s="2439">
        <v>33.317</v>
      </c>
      <c r="CF14" s="2439">
        <v>34.681100000000001</v>
      </c>
      <c r="CG14" s="2439">
        <v>34.050600000000003</v>
      </c>
      <c r="CH14" s="2439">
        <v>34.295999999999999</v>
      </c>
      <c r="CI14" s="2439">
        <v>33.1843</v>
      </c>
      <c r="CJ14" s="2439">
        <v>33.032400000000003</v>
      </c>
      <c r="CK14" s="2439">
        <v>32.719000000000001</v>
      </c>
      <c r="CL14" s="2439">
        <v>32.546700000000001</v>
      </c>
      <c r="CM14" s="2439">
        <v>31.5246</v>
      </c>
      <c r="CN14" s="2439">
        <v>31.084399999999999</v>
      </c>
      <c r="CO14" s="2439">
        <v>30.486699999999999</v>
      </c>
      <c r="CP14" s="2439">
        <v>34.206000000000003</v>
      </c>
      <c r="CQ14" s="2439">
        <v>31.098413933076927</v>
      </c>
      <c r="CR14" s="2439">
        <v>31.691057399999998</v>
      </c>
      <c r="CS14" s="2439">
        <v>30.924607939999998</v>
      </c>
      <c r="CT14" s="2439">
        <v>30.510382406428576</v>
      </c>
      <c r="CU14" s="2439">
        <v>31.298728171071428</v>
      </c>
      <c r="CV14" s="2439">
        <v>31.171405866428568</v>
      </c>
      <c r="CW14" s="2439">
        <v>30.495615851785715</v>
      </c>
      <c r="CX14" s="2439">
        <v>30.221834158571429</v>
      </c>
      <c r="CY14" s="2439">
        <v>29.437642964285711</v>
      </c>
      <c r="CZ14" s="2439">
        <v>28.309520411071425</v>
      </c>
      <c r="DA14" s="2439">
        <v>28.633557865714288</v>
      </c>
      <c r="DB14" s="2439">
        <v>28.897772164999999</v>
      </c>
      <c r="DC14" s="2439">
        <v>28.670885417857143</v>
      </c>
      <c r="DD14" s="2439">
        <v>28.550806060714283</v>
      </c>
      <c r="DE14" s="2439">
        <v>29.588867412142861</v>
      </c>
      <c r="DF14" s="2439">
        <v>29.426150412142853</v>
      </c>
      <c r="DG14" s="2439">
        <v>29.811181982142852</v>
      </c>
      <c r="DH14" s="2439">
        <v>30.044272552857141</v>
      </c>
      <c r="DI14" s="2439">
        <v>29.734324928571425</v>
      </c>
      <c r="DJ14" s="2439">
        <v>29.492417607142862</v>
      </c>
      <c r="DK14" s="2439">
        <v>29.576342892857145</v>
      </c>
      <c r="DL14" s="2439">
        <v>29.638123822857136</v>
      </c>
      <c r="DM14" s="2439">
        <v>30.495616589285721</v>
      </c>
      <c r="DN14" s="2439">
        <v>31.517259767857144</v>
      </c>
      <c r="DO14" s="2439">
        <v>31.602478607142853</v>
      </c>
      <c r="DP14" s="2439">
        <v>31.095365642857143</v>
      </c>
      <c r="DQ14" s="2439">
        <v>30.958002892857138</v>
      </c>
      <c r="DR14" s="2439">
        <v>31.488185839285709</v>
      </c>
      <c r="DS14" s="2439">
        <v>31.369702410714286</v>
      </c>
      <c r="DT14" s="2439">
        <v>31.019555</v>
      </c>
      <c r="DU14" s="2439">
        <v>30.764621428571427</v>
      </c>
      <c r="DV14" s="2439">
        <v>31.144433571428571</v>
      </c>
      <c r="DW14" s="2439">
        <v>31.512893214285715</v>
      </c>
      <c r="DX14" s="2439">
        <v>31.359302499999995</v>
      </c>
      <c r="DY14" s="2439">
        <v>31.460323214285715</v>
      </c>
      <c r="DZ14" s="2439">
        <v>31.397255714285713</v>
      </c>
      <c r="EA14" s="2439">
        <v>31.29974285714286</v>
      </c>
      <c r="EB14" s="2439">
        <v>31.289606785714287</v>
      </c>
      <c r="EC14" s="2439">
        <v>31.063426428571436</v>
      </c>
      <c r="ED14" s="2439">
        <v>30.695694000000003</v>
      </c>
      <c r="EE14" s="2439">
        <v>30.848288999999998</v>
      </c>
      <c r="EF14" s="2439">
        <v>30.594651428571431</v>
      </c>
      <c r="EG14" s="2439">
        <v>30.699379642857146</v>
      </c>
      <c r="EH14" s="2439">
        <v>30.636903571428572</v>
      </c>
      <c r="EI14" s="2439">
        <v>30.61483464285714</v>
      </c>
      <c r="EJ14" s="2439">
        <v>30.532384714285719</v>
      </c>
      <c r="EK14" s="2439">
        <v>30.724977142857146</v>
      </c>
      <c r="EL14" s="2439">
        <v>30.710060499999994</v>
      </c>
      <c r="EM14" s="2439">
        <v>30.907627796571425</v>
      </c>
      <c r="EN14" s="2439">
        <v>31.164286348999998</v>
      </c>
      <c r="EO14" s="2439">
        <v>31.730047428571428</v>
      </c>
      <c r="EP14" s="2439">
        <v>31.747250407142854</v>
      </c>
      <c r="EQ14" s="2439">
        <v>31.903080589285715</v>
      </c>
      <c r="ER14" s="2439">
        <v>32.097679571428571</v>
      </c>
      <c r="ES14" s="2439">
        <v>33.123232842857142</v>
      </c>
      <c r="ET14" s="2439">
        <v>33.661349539285716</v>
      </c>
      <c r="EU14" s="2439">
        <v>36.814109928571433</v>
      </c>
      <c r="EV14" s="2439">
        <v>35.702300000000001</v>
      </c>
      <c r="EW14" s="2439">
        <v>35.877392857142858</v>
      </c>
      <c r="EX14" s="2439">
        <v>35.744807142857098</v>
      </c>
      <c r="EY14" s="2439">
        <v>36.0229</v>
      </c>
      <c r="EZ14" s="2439">
        <v>35.800971428571401</v>
      </c>
      <c r="FA14" s="2439">
        <v>36.150064285714301</v>
      </c>
      <c r="FB14" s="2439">
        <v>36.5837</v>
      </c>
      <c r="FC14" s="2439">
        <v>36.865000000000002</v>
      </c>
      <c r="FD14" s="2439">
        <v>36.531199999999998</v>
      </c>
      <c r="FE14" s="2439">
        <v>36.616900000000001</v>
      </c>
      <c r="FF14" s="2439">
        <v>36.545900000000003</v>
      </c>
      <c r="FG14" s="2439">
        <v>35.995600000000003</v>
      </c>
      <c r="FH14" s="2439">
        <v>35.8185</v>
      </c>
      <c r="FI14" s="2439">
        <v>36.176699999999997</v>
      </c>
      <c r="FJ14" s="2439">
        <v>36.445599999999999</v>
      </c>
      <c r="FK14" s="2439">
        <v>36.415999999999997</v>
      </c>
      <c r="FL14" s="2439">
        <v>36.211399999999998</v>
      </c>
      <c r="FM14" s="2439">
        <v>36.305799999999998</v>
      </c>
      <c r="FN14" s="2439">
        <v>36.522300000000001</v>
      </c>
      <c r="FO14" s="2439">
        <v>36.749899999999997</v>
      </c>
      <c r="FP14" s="2439">
        <v>36.8155</v>
      </c>
      <c r="FQ14" s="2439">
        <v>36.4724</v>
      </c>
      <c r="FR14" s="2439">
        <v>36.432200000000002</v>
      </c>
      <c r="FS14" s="2439">
        <v>36.278599999999997</v>
      </c>
      <c r="FT14" s="2439">
        <v>35.915100000000002</v>
      </c>
      <c r="FU14" s="2439">
        <v>35.539400000000001</v>
      </c>
      <c r="FV14" s="2439">
        <v>35.2395</v>
      </c>
      <c r="FW14" s="2439">
        <v>34.428400000000003</v>
      </c>
      <c r="FX14" s="2439">
        <v>33.698900000000002</v>
      </c>
      <c r="FY14" s="2439">
        <v>34.591200000000001</v>
      </c>
      <c r="FZ14" s="2439">
        <v>34.972900000000003</v>
      </c>
      <c r="GA14" s="2439">
        <v>34.556800000000003</v>
      </c>
      <c r="GB14" s="2439">
        <v>34.346400000000003</v>
      </c>
      <c r="GC14" s="2439">
        <v>33.329500000000003</v>
      </c>
      <c r="GD14" s="2439">
        <v>33.771099999999997</v>
      </c>
      <c r="GE14" s="2439">
        <v>34.098799999999997</v>
      </c>
      <c r="GF14" s="2439">
        <v>34.742100000000001</v>
      </c>
      <c r="GG14" s="2439">
        <v>35.031399999999998</v>
      </c>
      <c r="GH14" s="2439">
        <v>35.237900000000003</v>
      </c>
      <c r="GI14" s="2439">
        <v>34.724299999999999</v>
      </c>
      <c r="GJ14" s="2439">
        <v>34.7971</v>
      </c>
      <c r="GK14" s="2439">
        <v>34.843600000000002</v>
      </c>
      <c r="GL14" s="2439">
        <v>35.168599999999998</v>
      </c>
      <c r="GM14" s="2439">
        <v>34.924300000000002</v>
      </c>
      <c r="GN14" s="2439">
        <v>34.814300000000003</v>
      </c>
      <c r="GO14" s="2439">
        <v>34.650700000000001</v>
      </c>
      <c r="GP14" s="2439">
        <v>34.608600000000003</v>
      </c>
      <c r="GQ14" s="2439">
        <v>35.361400000000003</v>
      </c>
      <c r="GR14" s="2439">
        <v>35.529299999999999</v>
      </c>
      <c r="GS14" s="2439">
        <v>36.097900000000003</v>
      </c>
      <c r="GT14" s="2439">
        <v>35.998600000000003</v>
      </c>
      <c r="GU14" s="2439">
        <v>36.563600000000001</v>
      </c>
      <c r="GV14" s="2439">
        <v>36.618600000000001</v>
      </c>
      <c r="GW14" s="2439">
        <v>36.92</v>
      </c>
      <c r="GX14" s="2439">
        <v>36.7121</v>
      </c>
      <c r="GY14" s="2439">
        <v>37.0886</v>
      </c>
      <c r="GZ14" s="2439">
        <v>36.8279</v>
      </c>
      <c r="HA14" s="2439">
        <v>37.227899999999998</v>
      </c>
      <c r="HB14" s="2439">
        <v>37.862900000000003</v>
      </c>
      <c r="HC14" s="2440">
        <v>39.722099999999998</v>
      </c>
      <c r="HD14" s="2439">
        <v>40.508600000000001</v>
      </c>
      <c r="HE14" s="2439">
        <v>40.474299999999999</v>
      </c>
      <c r="HF14" s="2440">
        <v>40.609299999999998</v>
      </c>
      <c r="HG14" s="2439">
        <v>40.314300000000003</v>
      </c>
      <c r="HH14" s="2439">
        <v>40.181399999999996</v>
      </c>
      <c r="HI14" s="2439">
        <v>40.334299999999999</v>
      </c>
      <c r="HJ14" s="2439">
        <v>40.472900000000003</v>
      </c>
      <c r="HK14" s="2439">
        <v>40.346400000000003</v>
      </c>
      <c r="HL14" s="2439">
        <v>39.854999999999997</v>
      </c>
      <c r="HM14" s="2439">
        <v>40.06</v>
      </c>
      <c r="HN14" s="2439">
        <v>40.211399999999998</v>
      </c>
      <c r="HO14" s="2439">
        <v>40.905700000000003</v>
      </c>
    </row>
    <row r="15" spans="1:223" ht="21" customHeight="1" x14ac:dyDescent="0.3">
      <c r="A15" s="2438" t="s">
        <v>4413</v>
      </c>
      <c r="B15" s="2439">
        <v>43.18</v>
      </c>
      <c r="C15" s="2442">
        <v>44.386000000000003</v>
      </c>
      <c r="D15" s="2442">
        <v>44.524999999999999</v>
      </c>
      <c r="E15" s="2442">
        <v>46.073999999999998</v>
      </c>
      <c r="F15" s="2442">
        <v>47.101999999999997</v>
      </c>
      <c r="G15" s="2442">
        <v>46.304000000000002</v>
      </c>
      <c r="H15" s="2442">
        <v>46.771000000000001</v>
      </c>
      <c r="I15" s="2439">
        <v>46.61</v>
      </c>
      <c r="J15" s="2439">
        <v>46.116999999999997</v>
      </c>
      <c r="K15" s="2439">
        <v>47.216000000000001</v>
      </c>
      <c r="L15" s="2439">
        <v>47.295000000000002</v>
      </c>
      <c r="M15" s="2439">
        <v>44.259</v>
      </c>
      <c r="N15" s="2439">
        <v>43.691000000000003</v>
      </c>
      <c r="O15" s="2439">
        <v>44.118000000000002</v>
      </c>
      <c r="P15" s="2439">
        <v>45.951000000000001</v>
      </c>
      <c r="Q15" s="2439">
        <v>48.694000000000003</v>
      </c>
      <c r="R15" s="2439">
        <v>48.04</v>
      </c>
      <c r="S15" s="2439">
        <v>46.353999999999999</v>
      </c>
      <c r="T15" s="2439">
        <v>48.322000000000003</v>
      </c>
      <c r="U15" s="2439">
        <v>48.853000000000002</v>
      </c>
      <c r="V15" s="2439">
        <v>48.627000000000002</v>
      </c>
      <c r="W15" s="2439">
        <v>47.731999999999999</v>
      </c>
      <c r="X15" s="2439">
        <v>47.548000000000002</v>
      </c>
      <c r="Y15" s="2439">
        <v>48.542000000000002</v>
      </c>
      <c r="Z15" s="2439">
        <v>49.323999999999998</v>
      </c>
      <c r="AA15" s="2439">
        <v>49.692</v>
      </c>
      <c r="AB15" s="2439">
        <v>52.329000000000001</v>
      </c>
      <c r="AC15" s="2439">
        <v>51.55</v>
      </c>
      <c r="AD15" s="2439">
        <v>52.045000000000002</v>
      </c>
      <c r="AE15" s="2439">
        <v>51.734000000000002</v>
      </c>
      <c r="AF15" s="2439">
        <v>51.884</v>
      </c>
      <c r="AG15" s="2439">
        <v>52.762</v>
      </c>
      <c r="AH15" s="2439">
        <v>54.296999999999997</v>
      </c>
      <c r="AI15" s="2439">
        <v>54.890999999999998</v>
      </c>
      <c r="AJ15" s="2439">
        <v>54.314999999999998</v>
      </c>
      <c r="AK15" s="2439">
        <v>55.073</v>
      </c>
      <c r="AL15" s="2439">
        <v>55.978999999999999</v>
      </c>
      <c r="AM15" s="2439">
        <v>53.478000000000002</v>
      </c>
      <c r="AN15" s="2439">
        <v>53.539000000000001</v>
      </c>
      <c r="AO15" s="2439">
        <v>52.404000000000003</v>
      </c>
      <c r="AP15" s="2439">
        <v>53.588000000000001</v>
      </c>
      <c r="AQ15" s="2439">
        <v>53.716000000000001</v>
      </c>
      <c r="AR15" s="2439">
        <v>54.262999999999998</v>
      </c>
      <c r="AS15" s="2439">
        <v>52.902000000000001</v>
      </c>
      <c r="AT15" s="2439">
        <v>53.271999999999998</v>
      </c>
      <c r="AU15" s="2439">
        <v>54.683</v>
      </c>
      <c r="AV15" s="2439">
        <v>53.929000000000002</v>
      </c>
      <c r="AW15" s="2439">
        <v>54.22</v>
      </c>
      <c r="AX15" s="2439">
        <v>56.003</v>
      </c>
      <c r="AY15" s="2439">
        <v>58.566000000000003</v>
      </c>
      <c r="AZ15" s="2439">
        <v>57.018999999999998</v>
      </c>
      <c r="BA15" s="2439">
        <v>59.027999999999999</v>
      </c>
      <c r="BB15" s="2439">
        <v>62.463000000000001</v>
      </c>
      <c r="BC15" s="2439">
        <v>62.011000000000003</v>
      </c>
      <c r="BD15" s="2439">
        <v>63.615000000000002</v>
      </c>
      <c r="BE15" s="2439">
        <v>66.048000000000002</v>
      </c>
      <c r="BF15" s="2439">
        <v>66.947999999999993</v>
      </c>
      <c r="BG15" s="2439">
        <v>66.697999999999993</v>
      </c>
      <c r="BH15" s="2439">
        <v>65.614000000000004</v>
      </c>
      <c r="BI15" s="2439">
        <v>64.734999999999999</v>
      </c>
      <c r="BJ15" s="2439">
        <v>64.495999999999995</v>
      </c>
      <c r="BK15" s="2439">
        <v>62.920999999999999</v>
      </c>
      <c r="BL15" s="2439">
        <v>64.143000000000001</v>
      </c>
      <c r="BM15" s="2439">
        <v>64.445999999999998</v>
      </c>
      <c r="BN15" s="2439">
        <v>63.834200000000003</v>
      </c>
      <c r="BO15" s="2439">
        <v>62.857300000000002</v>
      </c>
      <c r="BP15" s="2439">
        <v>63.932000000000002</v>
      </c>
      <c r="BQ15" s="2439">
        <v>62.945999999999998</v>
      </c>
      <c r="BR15" s="2439">
        <v>57.971699999999998</v>
      </c>
      <c r="BS15" s="2439">
        <v>58.133299999999998</v>
      </c>
      <c r="BT15" s="2439">
        <v>55.6599</v>
      </c>
      <c r="BU15" s="2439">
        <v>53.235599999999998</v>
      </c>
      <c r="BV15" s="2439">
        <v>52.2166</v>
      </c>
      <c r="BW15" s="2439">
        <v>55.817300000000003</v>
      </c>
      <c r="BX15" s="2439">
        <v>55.3277</v>
      </c>
      <c r="BY15" s="2439">
        <v>53.9086</v>
      </c>
      <c r="BZ15" s="2439">
        <v>52.817399999999999</v>
      </c>
      <c r="CA15" s="2439">
        <v>52.112699999999997</v>
      </c>
      <c r="CB15" s="2439">
        <v>53.389299999999999</v>
      </c>
      <c r="CC15" s="2439">
        <v>50.124200000000002</v>
      </c>
      <c r="CD15" s="2439">
        <v>47.036299999999997</v>
      </c>
      <c r="CE15" s="2439">
        <v>47.578200000000002</v>
      </c>
      <c r="CF15" s="2439">
        <v>49.756799999999998</v>
      </c>
      <c r="CG15" s="2439">
        <v>48.8322</v>
      </c>
      <c r="CH15" s="2439">
        <v>50.966900000000003</v>
      </c>
      <c r="CI15" s="2439">
        <v>53.001100000000001</v>
      </c>
      <c r="CJ15" s="2439">
        <v>54.921500000000002</v>
      </c>
      <c r="CK15" s="2439">
        <v>54.136899999999997</v>
      </c>
      <c r="CL15" s="2439">
        <v>52.886899999999997</v>
      </c>
      <c r="CM15" s="2439">
        <v>50.505400000000002</v>
      </c>
      <c r="CN15" s="2439">
        <v>51.4604</v>
      </c>
      <c r="CO15" s="2439">
        <v>50.496299999999998</v>
      </c>
      <c r="CP15" s="2439">
        <v>49.55</v>
      </c>
      <c r="CQ15" s="2439">
        <v>48.587814802792302</v>
      </c>
      <c r="CR15" s="2439">
        <v>48.981586617321433</v>
      </c>
      <c r="CS15" s="2439">
        <v>48.966664830478564</v>
      </c>
      <c r="CT15" s="2439">
        <v>48.637702474021424</v>
      </c>
      <c r="CU15" s="2439">
        <v>48.625294256664276</v>
      </c>
      <c r="CV15" s="2439">
        <v>48.12643753362142</v>
      </c>
      <c r="CW15" s="2439">
        <v>48.370444436303565</v>
      </c>
      <c r="CX15" s="2439">
        <v>48.661779718099993</v>
      </c>
      <c r="CY15" s="2439">
        <v>47.340736482496425</v>
      </c>
      <c r="CZ15" s="2439">
        <v>47.190617604623206</v>
      </c>
      <c r="DA15" s="2439">
        <v>47.380979298199989</v>
      </c>
      <c r="DB15" s="2439">
        <v>46.549084587582136</v>
      </c>
      <c r="DC15" s="2439">
        <v>46.872216986271432</v>
      </c>
      <c r="DD15" s="2439">
        <v>46.860547210771422</v>
      </c>
      <c r="DE15" s="2439">
        <v>46.209313203796412</v>
      </c>
      <c r="DF15" s="2439">
        <v>47.012618907300002</v>
      </c>
      <c r="DG15" s="2439">
        <v>46.467314002428566</v>
      </c>
      <c r="DH15" s="2439">
        <v>46.292920075242861</v>
      </c>
      <c r="DI15" s="2439">
        <v>46.765990060400007</v>
      </c>
      <c r="DJ15" s="2439">
        <v>46.955281256471423</v>
      </c>
      <c r="DK15" s="2439">
        <v>47.236627918985711</v>
      </c>
      <c r="DL15" s="2439">
        <v>48.2266464617</v>
      </c>
      <c r="DM15" s="2439">
        <v>47.181287631271424</v>
      </c>
      <c r="DN15" s="2439">
        <v>49.111795523014294</v>
      </c>
      <c r="DO15" s="2439">
        <v>49.63146250165714</v>
      </c>
      <c r="DP15" s="2439">
        <v>49.102599088457147</v>
      </c>
      <c r="DQ15" s="2439">
        <v>50.330642255371437</v>
      </c>
      <c r="DR15" s="2439">
        <v>50.629900554928568</v>
      </c>
      <c r="DS15" s="2439">
        <v>50.352595541100008</v>
      </c>
      <c r="DT15" s="2439">
        <v>50.113020677514285</v>
      </c>
      <c r="DU15" s="2439">
        <v>48.579095241225716</v>
      </c>
      <c r="DV15" s="2439">
        <v>47.207986411474288</v>
      </c>
      <c r="DW15" s="2439">
        <v>47.915250278286997</v>
      </c>
      <c r="DX15" s="2439">
        <v>48.583635174580913</v>
      </c>
      <c r="DY15" s="2439">
        <v>47.913722834848215</v>
      </c>
      <c r="DZ15" s="2439">
        <v>47.96572247854386</v>
      </c>
      <c r="EA15" s="2439">
        <v>47.653405013778219</v>
      </c>
      <c r="EB15" s="2439">
        <v>48.541106597875583</v>
      </c>
      <c r="EC15" s="2439">
        <v>50.168646486396469</v>
      </c>
      <c r="ED15" s="2439">
        <v>49.056532251360579</v>
      </c>
      <c r="EE15" s="2439">
        <v>50.342079243689867</v>
      </c>
      <c r="EF15" s="2439">
        <v>50.325583764873144</v>
      </c>
      <c r="EG15" s="2439">
        <v>50.72126809093561</v>
      </c>
      <c r="EH15" s="2439">
        <v>51.004097996633398</v>
      </c>
      <c r="EI15" s="2439">
        <v>50.735561352640353</v>
      </c>
      <c r="EJ15" s="2439">
        <v>51.252853766102774</v>
      </c>
      <c r="EK15" s="2439">
        <v>51.289893658692144</v>
      </c>
      <c r="EL15" s="2439">
        <v>52.172424024731058</v>
      </c>
      <c r="EM15" s="2439">
        <v>52.169690267036849</v>
      </c>
      <c r="EN15" s="2439">
        <v>51.626303118861593</v>
      </c>
      <c r="EO15" s="2439">
        <v>51.628338585041242</v>
      </c>
      <c r="EP15" s="2439">
        <v>50.772412170343372</v>
      </c>
      <c r="EQ15" s="2439">
        <v>50.118145790247247</v>
      </c>
      <c r="ER15" s="2439">
        <v>49.940272977390698</v>
      </c>
      <c r="ES15" s="2439">
        <v>49.93993427772142</v>
      </c>
      <c r="ET15" s="2439">
        <v>52.027201670143597</v>
      </c>
      <c r="EU15" s="2439">
        <v>54.543888858919495</v>
      </c>
      <c r="EV15" s="2439">
        <v>55.057200000000002</v>
      </c>
      <c r="EW15" s="2439">
        <v>55.000778571428569</v>
      </c>
      <c r="EX15" s="2439">
        <v>56.199135714285703</v>
      </c>
      <c r="EY15" s="2439">
        <v>56.227649999999997</v>
      </c>
      <c r="EZ15" s="2439">
        <v>55.235821428571398</v>
      </c>
      <c r="FA15" s="2439">
        <v>54.813821428571401</v>
      </c>
      <c r="FB15" s="2439">
        <v>56.055199999999999</v>
      </c>
      <c r="FC15" s="2439">
        <v>55.4039</v>
      </c>
      <c r="FD15" s="2439">
        <v>54.146799999999999</v>
      </c>
      <c r="FE15" s="2439">
        <v>52.590899999999998</v>
      </c>
      <c r="FF15" s="2439">
        <v>50.658299999999997</v>
      </c>
      <c r="FG15" s="2439">
        <v>51.6297</v>
      </c>
      <c r="FH15" s="2439">
        <v>52.458300000000001</v>
      </c>
      <c r="FI15" s="2439">
        <v>53.108699999999999</v>
      </c>
      <c r="FJ15" s="2439">
        <v>48.970799999999997</v>
      </c>
      <c r="FK15" s="2439">
        <v>48.079500000000003</v>
      </c>
      <c r="FL15" s="2439">
        <v>47.506399999999999</v>
      </c>
      <c r="FM15" s="2439">
        <v>47.102800000000002</v>
      </c>
      <c r="FN15" s="2439">
        <v>44.533999999999999</v>
      </c>
      <c r="FO15" s="2439">
        <v>45.888199999999998</v>
      </c>
      <c r="FP15" s="2439">
        <v>45.218600000000002</v>
      </c>
      <c r="FQ15" s="2439">
        <v>45.644300000000001</v>
      </c>
      <c r="FR15" s="2439">
        <v>45.299599999999998</v>
      </c>
      <c r="FS15" s="2439">
        <v>45.284700000000001</v>
      </c>
      <c r="FT15" s="2439">
        <v>46.363900000000001</v>
      </c>
      <c r="FU15" s="2439">
        <v>45.545499999999997</v>
      </c>
      <c r="FV15" s="2439">
        <v>45.868099999999998</v>
      </c>
      <c r="FW15" s="2439">
        <v>45.1556</v>
      </c>
      <c r="FX15" s="2439">
        <v>43.507599999999996</v>
      </c>
      <c r="FY15" s="2439">
        <v>46.338200000000001</v>
      </c>
      <c r="FZ15" s="2439">
        <v>46.141399999999997</v>
      </c>
      <c r="GA15" s="2439">
        <v>46.517000000000003</v>
      </c>
      <c r="GB15" s="2439">
        <v>46.183199999999999</v>
      </c>
      <c r="GC15" s="2439">
        <v>46.766300000000001</v>
      </c>
      <c r="GD15" s="2439">
        <v>46.901800000000001</v>
      </c>
      <c r="GE15" s="2439">
        <v>47.8337</v>
      </c>
      <c r="GF15" s="2439">
        <v>47.8977</v>
      </c>
      <c r="GG15" s="2439">
        <v>46.5396</v>
      </c>
      <c r="GH15" s="2439">
        <v>46.155200000000001</v>
      </c>
      <c r="GI15" s="2439">
        <v>45.529800000000002</v>
      </c>
      <c r="GJ15" s="2439">
        <v>45.222299999999997</v>
      </c>
      <c r="GK15" s="2439">
        <v>45.5184</v>
      </c>
      <c r="GL15" s="2439">
        <v>44.631599999999999</v>
      </c>
      <c r="GM15" s="2439">
        <v>44.569699999999997</v>
      </c>
      <c r="GN15" s="2439">
        <v>44.1036</v>
      </c>
      <c r="GO15" s="2439">
        <v>45.424199999999999</v>
      </c>
      <c r="GP15" s="2439">
        <v>45.9634</v>
      </c>
      <c r="GQ15" s="2439">
        <v>46.1496</v>
      </c>
      <c r="GR15" s="2439">
        <v>45.932000000000002</v>
      </c>
      <c r="GS15" s="2439">
        <v>45.470100000000002</v>
      </c>
      <c r="GT15" s="2439">
        <v>45.566899999999997</v>
      </c>
      <c r="GU15" s="2439">
        <v>44.402799999999999</v>
      </c>
      <c r="GV15" s="2439">
        <v>44.573900000000002</v>
      </c>
      <c r="GW15" s="2439">
        <v>45.351799999999997</v>
      </c>
      <c r="GX15" s="2439">
        <v>47.456200000000003</v>
      </c>
      <c r="GY15" s="2439">
        <v>47.874099999999999</v>
      </c>
      <c r="GZ15" s="2439">
        <v>48.296500000000002</v>
      </c>
      <c r="HA15" s="2439">
        <v>48.731299999999997</v>
      </c>
      <c r="HB15" s="2439">
        <v>48.740299999999998</v>
      </c>
      <c r="HC15" s="2440">
        <v>49.059100000000001</v>
      </c>
      <c r="HD15" s="2439">
        <v>50.564</v>
      </c>
      <c r="HE15" s="2439">
        <v>49.980200000000004</v>
      </c>
      <c r="HF15" s="2440">
        <v>50.048999999999999</v>
      </c>
      <c r="HG15" s="2439">
        <v>52.932499999999997</v>
      </c>
      <c r="HH15" s="2439">
        <v>53.704700000000003</v>
      </c>
      <c r="HI15" s="2439">
        <v>51.9208</v>
      </c>
      <c r="HJ15" s="2439">
        <v>52.409399999999998</v>
      </c>
      <c r="HK15" s="2439">
        <v>53.884599999999999</v>
      </c>
      <c r="HL15" s="2439">
        <v>54.3643</v>
      </c>
      <c r="HM15" s="2439">
        <v>54.996000000000002</v>
      </c>
      <c r="HN15" s="2439">
        <v>56.257599999999996</v>
      </c>
      <c r="HO15" s="2439">
        <v>56.26</v>
      </c>
    </row>
    <row r="16" spans="1:223" ht="21" customHeight="1" x14ac:dyDescent="0.3">
      <c r="A16" s="2438" t="s">
        <v>3158</v>
      </c>
      <c r="B16" s="2439">
        <v>26.338999999999999</v>
      </c>
      <c r="C16" s="2439">
        <v>27.518699999999999</v>
      </c>
      <c r="D16" s="2439">
        <v>28.536300000000001</v>
      </c>
      <c r="E16" s="2439">
        <v>29.829899999999999</v>
      </c>
      <c r="F16" s="2439">
        <v>29.496200000000002</v>
      </c>
      <c r="G16" s="2439">
        <v>29.462499999999999</v>
      </c>
      <c r="H16" s="2439">
        <v>29.4025</v>
      </c>
      <c r="I16" s="2439">
        <v>29.5045</v>
      </c>
      <c r="J16" s="2439">
        <v>29.545999999999999</v>
      </c>
      <c r="K16" s="2439">
        <v>30.859100000000002</v>
      </c>
      <c r="L16" s="2439">
        <v>30.937000000000001</v>
      </c>
      <c r="M16" s="2439">
        <v>30.142800000000001</v>
      </c>
      <c r="N16" s="2439">
        <v>30.0062</v>
      </c>
      <c r="O16" s="2439">
        <v>30.721</v>
      </c>
      <c r="P16" s="2439">
        <v>33.030999999999999</v>
      </c>
      <c r="Q16" s="2439">
        <v>33.676000000000002</v>
      </c>
      <c r="R16" s="2439">
        <v>33.713000000000001</v>
      </c>
      <c r="S16" s="2439">
        <v>31.965</v>
      </c>
      <c r="T16" s="2439">
        <v>33.642000000000003</v>
      </c>
      <c r="U16" s="2439">
        <v>33.475999999999999</v>
      </c>
      <c r="V16" s="2439">
        <v>33.796999999999997</v>
      </c>
      <c r="W16" s="2439">
        <v>33.689300000000003</v>
      </c>
      <c r="X16" s="2439">
        <v>32.340000000000003</v>
      </c>
      <c r="Y16" s="2439">
        <v>32.271000000000001</v>
      </c>
      <c r="Z16" s="2439">
        <v>32.844099999999997</v>
      </c>
      <c r="AA16" s="2439">
        <v>33.470300000000002</v>
      </c>
      <c r="AB16" s="2439">
        <v>34.741999999999997</v>
      </c>
      <c r="AC16" s="2439">
        <v>34.414999999999999</v>
      </c>
      <c r="AD16" s="2439">
        <v>34.444000000000003</v>
      </c>
      <c r="AE16" s="2439">
        <v>34.755000000000003</v>
      </c>
      <c r="AF16" s="2439">
        <v>35.546500000000002</v>
      </c>
      <c r="AG16" s="2439">
        <v>36.704000000000001</v>
      </c>
      <c r="AH16" s="2439">
        <v>38.103999999999999</v>
      </c>
      <c r="AI16" s="2439">
        <v>38.814</v>
      </c>
      <c r="AJ16" s="2439">
        <v>37.548999999999999</v>
      </c>
      <c r="AK16" s="2439">
        <v>37.868000000000002</v>
      </c>
      <c r="AL16" s="2439">
        <v>37.916200000000003</v>
      </c>
      <c r="AM16" s="2439">
        <v>36.561100000000003</v>
      </c>
      <c r="AN16" s="2439">
        <v>35.816800000000001</v>
      </c>
      <c r="AO16" s="2439">
        <v>36.225999999999999</v>
      </c>
      <c r="AP16" s="2439">
        <v>36.662199999999999</v>
      </c>
      <c r="AQ16" s="2439">
        <v>36.7258</v>
      </c>
      <c r="AR16" s="2439">
        <v>36.864400000000003</v>
      </c>
      <c r="AS16" s="2439">
        <v>36.273400000000002</v>
      </c>
      <c r="AT16" s="2439">
        <v>36.654299999999999</v>
      </c>
      <c r="AU16" s="2439">
        <v>37.408700000000003</v>
      </c>
      <c r="AV16" s="2439">
        <v>36.766199999999998</v>
      </c>
      <c r="AW16" s="2439">
        <v>37.799599999999998</v>
      </c>
      <c r="AX16" s="2439">
        <v>38.997700000000002</v>
      </c>
      <c r="AY16" s="2439">
        <v>40.0535</v>
      </c>
      <c r="AZ16" s="2439">
        <v>39.732999999999997</v>
      </c>
      <c r="BA16" s="2439">
        <v>40.588200000000001</v>
      </c>
      <c r="BB16" s="2439">
        <v>42.280900000000003</v>
      </c>
      <c r="BC16" s="2439">
        <v>42.276699999999998</v>
      </c>
      <c r="BD16" s="2439">
        <v>42.838099999999997</v>
      </c>
      <c r="BE16" s="2439">
        <v>44.976599999999998</v>
      </c>
      <c r="BF16" s="2439">
        <v>45.2014</v>
      </c>
      <c r="BG16" s="2439">
        <v>44.018900000000002</v>
      </c>
      <c r="BH16" s="2439">
        <v>44.060600000000001</v>
      </c>
      <c r="BI16" s="2439">
        <v>43.934800000000003</v>
      </c>
      <c r="BJ16" s="2439">
        <v>44.017800000000001</v>
      </c>
      <c r="BK16" s="2439">
        <v>42.677900000000001</v>
      </c>
      <c r="BL16" s="2439">
        <v>43.055100000000003</v>
      </c>
      <c r="BM16" s="2439">
        <v>43.5075</v>
      </c>
      <c r="BN16" s="2439">
        <v>43.31</v>
      </c>
      <c r="BO16" s="2439">
        <v>44.014000000000003</v>
      </c>
      <c r="BP16" s="2439">
        <v>44.644500000000001</v>
      </c>
      <c r="BQ16" s="2439">
        <v>44.981000000000002</v>
      </c>
      <c r="BR16" s="2439">
        <v>42.744599999999998</v>
      </c>
      <c r="BS16" s="2439">
        <v>43.457900000000002</v>
      </c>
      <c r="BT16" s="2439">
        <v>42.442700000000002</v>
      </c>
      <c r="BU16" s="2439">
        <v>42.131100000000004</v>
      </c>
      <c r="BV16" s="2439">
        <v>41.3</v>
      </c>
      <c r="BW16" s="2439">
        <v>43.816899999999997</v>
      </c>
      <c r="BX16" s="2439">
        <v>43.8369</v>
      </c>
      <c r="BY16" s="2439">
        <v>42.416699999999999</v>
      </c>
      <c r="BZ16" s="2439">
        <v>42.512700000000002</v>
      </c>
      <c r="CA16" s="2439">
        <v>41.542099999999998</v>
      </c>
      <c r="CB16" s="2439">
        <v>41.881700000000002</v>
      </c>
      <c r="CC16" s="2439">
        <v>42.017099999999999</v>
      </c>
      <c r="CD16" s="2439">
        <v>45.8855</v>
      </c>
      <c r="CE16" s="2439">
        <v>43.244900000000001</v>
      </c>
      <c r="CF16" s="2439">
        <v>44.335299999999997</v>
      </c>
      <c r="CG16" s="2439">
        <v>45.1967</v>
      </c>
      <c r="CH16" s="2439">
        <v>45.727699999999999</v>
      </c>
      <c r="CI16" s="2439">
        <v>46.409599999999998</v>
      </c>
      <c r="CJ16" s="2439">
        <v>46.553400000000003</v>
      </c>
      <c r="CK16" s="2439">
        <v>46.226500000000001</v>
      </c>
      <c r="CL16" s="2439">
        <v>46.473300000000002</v>
      </c>
      <c r="CM16" s="2439">
        <v>46.006399999999999</v>
      </c>
      <c r="CN16" s="2439">
        <v>46.085799999999999</v>
      </c>
      <c r="CO16" s="2439">
        <v>45.865099999999998</v>
      </c>
      <c r="CP16" s="2439">
        <v>42.158999999999999</v>
      </c>
      <c r="CQ16" s="2439">
        <v>40.622972605876917</v>
      </c>
      <c r="CR16" s="2439">
        <v>40.087579830928568</v>
      </c>
      <c r="CS16" s="2439">
        <v>41.991412514764285</v>
      </c>
      <c r="CT16" s="2439">
        <v>42.374601034849995</v>
      </c>
      <c r="CU16" s="2439">
        <v>40.968014155464289</v>
      </c>
      <c r="CV16" s="2439">
        <v>41.46114882847143</v>
      </c>
      <c r="CW16" s="2439">
        <v>41.505838961249992</v>
      </c>
      <c r="CX16" s="2439">
        <v>41.59055171262856</v>
      </c>
      <c r="CY16" s="2439">
        <v>41.591498532192865</v>
      </c>
      <c r="CZ16" s="2439">
        <v>41.958064683475712</v>
      </c>
      <c r="DA16" s="2439">
        <v>41.162790416385725</v>
      </c>
      <c r="DB16" s="2439">
        <v>41.929360814999995</v>
      </c>
      <c r="DC16" s="2439">
        <v>41.108748995942854</v>
      </c>
      <c r="DD16" s="2439">
        <v>41.469267576242849</v>
      </c>
      <c r="DE16" s="2439">
        <v>40.051926928689284</v>
      </c>
      <c r="DF16" s="2439">
        <v>41.231816091221425</v>
      </c>
      <c r="DG16" s="2439">
        <v>39.73811034642857</v>
      </c>
      <c r="DH16" s="2439">
        <v>38.891305696657142</v>
      </c>
      <c r="DI16" s="2439">
        <v>39.216950931907142</v>
      </c>
      <c r="DJ16" s="2439">
        <v>39.755935543153569</v>
      </c>
      <c r="DK16" s="2439">
        <v>39.49447556677142</v>
      </c>
      <c r="DL16" s="2439">
        <v>39.25653294364286</v>
      </c>
      <c r="DM16" s="2439">
        <v>37.778190084602144</v>
      </c>
      <c r="DN16" s="2439">
        <v>39.623347659744645</v>
      </c>
      <c r="DO16" s="2439">
        <v>38.805086212804284</v>
      </c>
      <c r="DP16" s="2439">
        <v>38.929039212390009</v>
      </c>
      <c r="DQ16" s="2439">
        <v>40.039116003607141</v>
      </c>
      <c r="DR16" s="2439">
        <v>40.815382433249987</v>
      </c>
      <c r="DS16" s="2439">
        <v>40.787190317571422</v>
      </c>
      <c r="DT16" s="2439">
        <v>40.959065943753714</v>
      </c>
      <c r="DU16" s="2439">
        <v>41.667635898698862</v>
      </c>
      <c r="DV16" s="2439">
        <v>40.910784850588001</v>
      </c>
      <c r="DW16" s="2439">
        <v>40.417067676165935</v>
      </c>
      <c r="DX16" s="2439">
        <v>41.063542470582533</v>
      </c>
      <c r="DY16" s="2439">
        <v>41.032046511723209</v>
      </c>
      <c r="DZ16" s="2439">
        <v>41.014782706131861</v>
      </c>
      <c r="EA16" s="2439">
        <v>41.482777248362858</v>
      </c>
      <c r="EB16" s="2439">
        <v>41.468139454924597</v>
      </c>
      <c r="EC16" s="2439">
        <v>41.91562775355758</v>
      </c>
      <c r="ED16" s="2439">
        <v>41.98481148966755</v>
      </c>
      <c r="EE16" s="2439">
        <v>41.871151829096327</v>
      </c>
      <c r="EF16" s="2439">
        <v>42.109469035381949</v>
      </c>
      <c r="EG16" s="2439">
        <v>41.79894451240056</v>
      </c>
      <c r="EH16" s="2439">
        <v>41.888804510271434</v>
      </c>
      <c r="EI16" s="2439">
        <v>41.992796924623619</v>
      </c>
      <c r="EJ16" s="2439">
        <v>42.073712382800309</v>
      </c>
      <c r="EK16" s="2439">
        <v>41.690934236403209</v>
      </c>
      <c r="EL16" s="2439">
        <v>41.808072754420678</v>
      </c>
      <c r="EM16" s="2439">
        <v>41.30187515609429</v>
      </c>
      <c r="EN16" s="2439">
        <v>41.052703753629608</v>
      </c>
      <c r="EO16" s="2439">
        <v>40.313736930036661</v>
      </c>
      <c r="EP16" s="2439">
        <v>40.003648085912339</v>
      </c>
      <c r="EQ16" s="2439">
        <v>39.71930690080422</v>
      </c>
      <c r="ER16" s="2439">
        <v>39.017671124151313</v>
      </c>
      <c r="ES16" s="2439">
        <v>37.517692214466059</v>
      </c>
      <c r="ET16" s="2439">
        <v>37.78567505676876</v>
      </c>
      <c r="EU16" s="2439">
        <v>39.846689167127863</v>
      </c>
      <c r="EV16" s="2439">
        <v>39.6736</v>
      </c>
      <c r="EW16" s="2439">
        <v>39.295942857142855</v>
      </c>
      <c r="EX16" s="2439">
        <v>39.986150000000002</v>
      </c>
      <c r="EY16" s="2439">
        <v>39.430678571428601</v>
      </c>
      <c r="EZ16" s="2439">
        <v>40.297685714285699</v>
      </c>
      <c r="FA16" s="2439">
        <v>40.700814285714301</v>
      </c>
      <c r="FB16" s="2439">
        <v>40.186700000000002</v>
      </c>
      <c r="FC16" s="2439">
        <v>39.035400000000003</v>
      </c>
      <c r="FD16" s="2439">
        <v>39.929099999999998</v>
      </c>
      <c r="FE16" s="2439">
        <v>40.027200000000001</v>
      </c>
      <c r="FF16" s="2439">
        <v>39.921900000000001</v>
      </c>
      <c r="FG16" s="2439">
        <v>40.753599999999999</v>
      </c>
      <c r="FH16" s="2439">
        <v>40.814100000000003</v>
      </c>
      <c r="FI16" s="2439">
        <v>40.286299999999997</v>
      </c>
      <c r="FJ16" s="2439">
        <v>40.502200000000002</v>
      </c>
      <c r="FK16" s="2439">
        <v>40.391800000000003</v>
      </c>
      <c r="FL16" s="2439">
        <v>40.401800000000001</v>
      </c>
      <c r="FM16" s="2439">
        <v>40.728499999999997</v>
      </c>
      <c r="FN16" s="2439">
        <v>40.060400000000001</v>
      </c>
      <c r="FO16" s="2439">
        <v>39.075400000000002</v>
      </c>
      <c r="FP16" s="2439">
        <v>38.763500000000001</v>
      </c>
      <c r="FQ16" s="2439">
        <v>39.0291</v>
      </c>
      <c r="FR16" s="2439">
        <v>38.562800000000003</v>
      </c>
      <c r="FS16" s="2439">
        <v>38.713299999999997</v>
      </c>
      <c r="FT16" s="2439">
        <v>39.0002</v>
      </c>
      <c r="FU16" s="2439">
        <v>39.694600000000001</v>
      </c>
      <c r="FV16" s="2439">
        <v>40.288699999999999</v>
      </c>
      <c r="FW16" s="2439">
        <v>40.350900000000003</v>
      </c>
      <c r="FX16" s="2439">
        <v>39.985900000000001</v>
      </c>
      <c r="FY16" s="2439">
        <v>40.6997</v>
      </c>
      <c r="FZ16" s="2439">
        <v>40.676400000000001</v>
      </c>
      <c r="GA16" s="2439">
        <v>41.003799999999998</v>
      </c>
      <c r="GB16" s="2439">
        <v>41.045499999999997</v>
      </c>
      <c r="GC16" s="2439">
        <v>41.247399999999999</v>
      </c>
      <c r="GD16" s="2439">
        <v>41.242699999999999</v>
      </c>
      <c r="GE16" s="2439">
        <v>41.9861</v>
      </c>
      <c r="GF16" s="2439">
        <v>42.165100000000002</v>
      </c>
      <c r="GG16" s="2439">
        <v>40.831000000000003</v>
      </c>
      <c r="GH16" s="2439">
        <v>41.0244</v>
      </c>
      <c r="GI16" s="2439">
        <v>40.631999999999998</v>
      </c>
      <c r="GJ16" s="2439">
        <v>40.567399999999999</v>
      </c>
      <c r="GK16" s="2439">
        <v>40.539099999999998</v>
      </c>
      <c r="GL16" s="2439">
        <v>39.854399999999998</v>
      </c>
      <c r="GM16" s="2439">
        <v>39.749899999999997</v>
      </c>
      <c r="GN16" s="2439">
        <v>39.755899999999997</v>
      </c>
      <c r="GO16" s="2439">
        <v>39.8157</v>
      </c>
      <c r="GP16" s="2439">
        <v>39.332500000000003</v>
      </c>
      <c r="GQ16" s="2439">
        <v>39.668599999999998</v>
      </c>
      <c r="GR16" s="2439">
        <v>39.723500000000001</v>
      </c>
      <c r="GS16" s="2439">
        <v>40.147399999999998</v>
      </c>
      <c r="GT16" s="2439">
        <v>40.888599999999997</v>
      </c>
      <c r="GU16" s="2439">
        <v>40.7607</v>
      </c>
      <c r="GV16" s="2439">
        <v>40.431600000000003</v>
      </c>
      <c r="GW16" s="2439">
        <v>40.360900000000001</v>
      </c>
      <c r="GX16" s="2439">
        <v>41.007899999999999</v>
      </c>
      <c r="GY16" s="2439">
        <v>40.841700000000003</v>
      </c>
      <c r="GZ16" s="2439">
        <v>41.268099999999997</v>
      </c>
      <c r="HA16" s="2439">
        <v>41.042700000000004</v>
      </c>
      <c r="HB16" s="2439">
        <v>41.628100000000003</v>
      </c>
      <c r="HC16" s="2440">
        <v>43.835599999999999</v>
      </c>
      <c r="HD16" s="2439">
        <v>44.073399999999999</v>
      </c>
      <c r="HE16" s="2439">
        <v>44.9786</v>
      </c>
      <c r="HF16" s="2440">
        <v>45.7042</v>
      </c>
      <c r="HG16" s="2439">
        <v>47.9863</v>
      </c>
      <c r="HH16" s="2439">
        <v>47.9328</v>
      </c>
      <c r="HI16" s="2439">
        <v>47.437600000000003</v>
      </c>
      <c r="HJ16" s="2439">
        <v>47.3872</v>
      </c>
      <c r="HK16" s="2439">
        <v>48.372399999999999</v>
      </c>
      <c r="HL16" s="2439">
        <v>49.054099999999998</v>
      </c>
      <c r="HM16" s="2439">
        <v>48.561399999999999</v>
      </c>
      <c r="HN16" s="2439">
        <v>48.959400000000002</v>
      </c>
      <c r="HO16" s="2439">
        <v>47.984699999999997</v>
      </c>
    </row>
    <row r="17" spans="1:223" ht="9.75" customHeight="1" thickBot="1" x14ac:dyDescent="0.35">
      <c r="A17" s="2443"/>
      <c r="B17" s="2444"/>
      <c r="C17" s="2444"/>
      <c r="D17" s="2445"/>
      <c r="E17" s="2445"/>
      <c r="F17" s="2445"/>
      <c r="G17" s="2445"/>
      <c r="H17" s="2445"/>
      <c r="I17" s="2445"/>
      <c r="J17" s="2445"/>
      <c r="K17" s="2445"/>
      <c r="L17" s="2445"/>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c r="AS17" s="2445"/>
      <c r="AT17" s="2445"/>
      <c r="AU17" s="2444"/>
      <c r="AV17" s="2444"/>
      <c r="AW17" s="2444"/>
      <c r="AX17" s="2444"/>
      <c r="AY17" s="2444"/>
      <c r="AZ17" s="2444"/>
      <c r="BA17" s="2444"/>
      <c r="BB17" s="2444"/>
      <c r="BC17" s="2444"/>
      <c r="BD17" s="2444"/>
      <c r="BE17" s="2444"/>
      <c r="BF17" s="2444"/>
      <c r="BG17" s="2444"/>
      <c r="BH17" s="2444"/>
      <c r="BI17" s="2444"/>
      <c r="BJ17" s="2444"/>
      <c r="BK17" s="2444"/>
      <c r="BL17" s="2444"/>
      <c r="BM17" s="2445"/>
      <c r="BN17" s="2445"/>
      <c r="BO17" s="2445"/>
      <c r="BP17" s="2445"/>
      <c r="BQ17" s="2445"/>
      <c r="BR17" s="2445"/>
      <c r="BS17" s="2445"/>
      <c r="BT17" s="2445"/>
      <c r="BU17" s="2445"/>
      <c r="BV17" s="2445"/>
      <c r="BW17" s="2445"/>
      <c r="BX17" s="2445"/>
      <c r="BY17" s="2445"/>
      <c r="BZ17" s="2445"/>
      <c r="CA17" s="2445"/>
      <c r="CB17" s="2445"/>
      <c r="CC17" s="2445"/>
      <c r="CD17" s="2445"/>
      <c r="CE17" s="2445"/>
      <c r="CF17" s="2445"/>
      <c r="CG17" s="2445"/>
      <c r="CH17" s="2445"/>
      <c r="CI17" s="2445"/>
      <c r="CJ17" s="2445"/>
      <c r="CK17" s="2445"/>
      <c r="CL17" s="2445"/>
      <c r="CM17" s="2445"/>
      <c r="CN17" s="2445"/>
      <c r="CO17" s="2445"/>
      <c r="CP17" s="2445"/>
      <c r="CQ17" s="2445"/>
      <c r="CR17" s="2445"/>
      <c r="CS17" s="2445"/>
      <c r="CT17" s="2445"/>
      <c r="CU17" s="2445"/>
      <c r="CV17" s="2445"/>
      <c r="CW17" s="2445"/>
      <c r="CX17" s="2445"/>
      <c r="CY17" s="2445"/>
      <c r="CZ17" s="2445"/>
      <c r="DA17" s="2445"/>
      <c r="DB17" s="2445"/>
      <c r="DC17" s="2445"/>
      <c r="DD17" s="2445"/>
      <c r="DE17" s="2445"/>
      <c r="DF17" s="2445"/>
      <c r="DG17" s="2445"/>
      <c r="DH17" s="2445"/>
      <c r="DI17" s="2445"/>
      <c r="DJ17" s="2445"/>
      <c r="DK17" s="2445"/>
      <c r="DL17" s="2445"/>
      <c r="DM17" s="2445"/>
      <c r="DN17" s="2445"/>
      <c r="DO17" s="2445"/>
      <c r="DP17" s="2445"/>
      <c r="DQ17" s="2445"/>
      <c r="DR17" s="2445"/>
      <c r="DS17" s="2445"/>
      <c r="DT17" s="2445"/>
      <c r="DU17" s="2445"/>
      <c r="DV17" s="2445"/>
      <c r="DW17" s="2445"/>
      <c r="DX17" s="2445"/>
      <c r="DY17" s="2445"/>
      <c r="DZ17" s="2445"/>
      <c r="EA17" s="2445"/>
      <c r="EB17" s="2445"/>
      <c r="EC17" s="2445"/>
      <c r="ED17" s="2445"/>
      <c r="EE17" s="2445"/>
      <c r="EF17" s="2445"/>
      <c r="EG17" s="2445"/>
      <c r="EH17" s="2445"/>
      <c r="EI17" s="2445"/>
      <c r="EJ17" s="2445"/>
      <c r="EK17" s="2445"/>
      <c r="EL17" s="2445"/>
      <c r="EM17" s="2445"/>
      <c r="EN17" s="2445"/>
      <c r="EO17" s="2445"/>
      <c r="EP17" s="2445"/>
      <c r="EQ17" s="2445"/>
      <c r="ER17" s="2445"/>
      <c r="ES17" s="2445"/>
      <c r="ET17" s="2445"/>
      <c r="EU17" s="2445"/>
      <c r="EV17" s="2445"/>
      <c r="EW17" s="2445"/>
      <c r="EX17" s="2445"/>
      <c r="EY17" s="2445"/>
      <c r="EZ17" s="2445"/>
      <c r="FA17" s="2445"/>
      <c r="FB17" s="2445"/>
      <c r="FC17" s="2445"/>
      <c r="FD17" s="2445"/>
      <c r="FE17" s="2445"/>
      <c r="FF17" s="2445"/>
      <c r="FG17" s="2445"/>
      <c r="FH17" s="2445"/>
      <c r="FI17" s="2445"/>
      <c r="FJ17" s="2445"/>
      <c r="FK17" s="2445"/>
      <c r="FL17" s="2445"/>
      <c r="FM17" s="2445"/>
      <c r="FN17" s="2445"/>
      <c r="FO17" s="2445"/>
      <c r="FP17" s="2445"/>
      <c r="FQ17" s="2445"/>
      <c r="FR17" s="2445"/>
      <c r="FS17" s="2445"/>
      <c r="FT17" s="2445"/>
      <c r="FU17" s="2445"/>
      <c r="FV17" s="2445"/>
      <c r="FW17" s="2445"/>
      <c r="FX17" s="2445"/>
      <c r="FY17" s="2445"/>
      <c r="FZ17" s="2445"/>
      <c r="GA17" s="2445"/>
      <c r="GB17" s="2445"/>
      <c r="GC17" s="2445"/>
      <c r="GD17" s="2445"/>
      <c r="GE17" s="2445"/>
      <c r="GF17" s="2445"/>
      <c r="GG17" s="2445"/>
      <c r="GH17" s="2445"/>
      <c r="GI17" s="2445"/>
      <c r="GJ17" s="2445"/>
      <c r="GK17" s="2445"/>
      <c r="GL17" s="2445"/>
      <c r="GM17" s="2445"/>
      <c r="GN17" s="2445"/>
      <c r="GO17" s="2445"/>
      <c r="GP17" s="2445"/>
      <c r="GQ17" s="2445"/>
      <c r="GR17" s="2445"/>
      <c r="GS17" s="2445"/>
      <c r="GT17" s="2445"/>
      <c r="GU17" s="2445"/>
      <c r="GV17" s="2445"/>
      <c r="GW17" s="2445"/>
      <c r="GX17" s="2445"/>
      <c r="GY17" s="2445"/>
      <c r="GZ17" s="2445"/>
      <c r="HA17" s="2445"/>
      <c r="HB17" s="2445"/>
      <c r="HC17" s="2446"/>
      <c r="HD17" s="2445"/>
      <c r="HE17" s="2445"/>
      <c r="HF17" s="2446"/>
      <c r="HG17" s="2445"/>
      <c r="HH17" s="2445"/>
      <c r="HI17" s="2445"/>
      <c r="HJ17" s="2445"/>
      <c r="HK17" s="2445"/>
      <c r="HL17" s="2445"/>
      <c r="HM17" s="2445"/>
      <c r="HN17" s="2445"/>
      <c r="HO17" s="2445"/>
    </row>
    <row r="18" spans="1:223" s="2451" customFormat="1" ht="17.25" thickTop="1" x14ac:dyDescent="0.3">
      <c r="A18" s="2447" t="s">
        <v>4414</v>
      </c>
      <c r="B18" s="2448"/>
      <c r="C18" s="2448"/>
      <c r="D18" s="2448"/>
      <c r="E18" s="2448"/>
      <c r="F18" s="2448"/>
      <c r="G18" s="2448"/>
      <c r="H18" s="2448"/>
      <c r="I18" s="2448"/>
      <c r="J18" s="2448"/>
      <c r="K18" s="2448"/>
      <c r="L18" s="2448"/>
      <c r="M18" s="2448"/>
      <c r="N18" s="2448"/>
      <c r="O18" s="2448"/>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8"/>
      <c r="AN18" s="2448"/>
      <c r="AO18" s="2448"/>
      <c r="AP18" s="2448"/>
      <c r="AQ18" s="2448"/>
      <c r="AR18" s="2448"/>
      <c r="AS18" s="2448"/>
      <c r="AT18" s="2448"/>
      <c r="AU18" s="2448"/>
      <c r="AV18" s="2448"/>
      <c r="AW18" s="2448"/>
      <c r="AX18" s="2448"/>
      <c r="AY18" s="2448"/>
      <c r="AZ18" s="2448"/>
      <c r="BA18" s="2448"/>
      <c r="BB18" s="2448"/>
      <c r="BC18" s="2448"/>
      <c r="BD18" s="2448"/>
      <c r="BE18" s="2448"/>
      <c r="BF18" s="2448"/>
      <c r="BG18" s="2448"/>
      <c r="BH18" s="2448"/>
      <c r="BI18" s="2448"/>
      <c r="BJ18" s="2448"/>
      <c r="BK18" s="2448"/>
      <c r="BL18" s="2448"/>
      <c r="BM18" s="2448"/>
      <c r="BN18" s="2448"/>
      <c r="BO18" s="2448"/>
      <c r="BP18" s="2448"/>
      <c r="BQ18" s="2448"/>
      <c r="BR18" s="2448"/>
      <c r="BS18" s="2448"/>
      <c r="BT18" s="2448"/>
      <c r="BU18" s="2448"/>
      <c r="BV18" s="2448"/>
      <c r="BW18" s="2448"/>
      <c r="BX18" s="2448"/>
      <c r="BY18" s="2448"/>
      <c r="BZ18" s="2448"/>
      <c r="CA18" s="2448"/>
      <c r="CB18" s="2448"/>
      <c r="CC18" s="2448"/>
      <c r="CD18" s="2448"/>
      <c r="CE18" s="2448"/>
      <c r="CF18" s="2448"/>
      <c r="CG18" s="2448"/>
      <c r="CH18" s="2448"/>
      <c r="CI18" s="2448"/>
      <c r="CJ18" s="2448"/>
      <c r="CK18" s="2448"/>
      <c r="CL18" s="2448"/>
      <c r="CM18" s="2448"/>
      <c r="CN18" s="2448"/>
      <c r="CO18" s="2448"/>
      <c r="CP18" s="2448"/>
      <c r="CQ18" s="2448"/>
      <c r="CR18" s="2448"/>
      <c r="CS18" s="2448"/>
      <c r="CT18" s="2448"/>
      <c r="CU18" s="2448"/>
      <c r="CV18" s="2448"/>
      <c r="CW18" s="2448"/>
      <c r="CX18" s="2448"/>
      <c r="CY18" s="2448"/>
      <c r="CZ18" s="2448"/>
      <c r="DA18" s="2448"/>
      <c r="DB18" s="2448"/>
      <c r="DC18" s="2448"/>
      <c r="DD18" s="2448"/>
      <c r="DE18" s="2448"/>
      <c r="DF18" s="2448"/>
      <c r="DG18" s="2448"/>
      <c r="DH18" s="2448"/>
      <c r="DI18" s="2448"/>
      <c r="DJ18" s="2448"/>
      <c r="DK18" s="2448"/>
      <c r="DL18" s="2448"/>
      <c r="DM18" s="2448"/>
      <c r="DN18" s="2448"/>
      <c r="DO18" s="2448"/>
      <c r="DP18" s="2448"/>
      <c r="DQ18" s="2448"/>
      <c r="DR18" s="2448"/>
      <c r="DS18" s="2448"/>
      <c r="DT18" s="2448"/>
      <c r="DU18" s="2448"/>
      <c r="DV18" s="2448"/>
      <c r="DW18" s="2448"/>
      <c r="DX18" s="2448"/>
      <c r="DY18" s="2448"/>
      <c r="DZ18" s="2448"/>
      <c r="EA18" s="2448"/>
      <c r="EB18" s="2448"/>
      <c r="EC18" s="2448"/>
      <c r="ED18" s="2450"/>
      <c r="EE18" s="2448"/>
      <c r="EF18" s="2448"/>
      <c r="EG18" s="2448"/>
      <c r="EH18" s="2448"/>
      <c r="EI18" s="2448"/>
      <c r="EJ18" s="2448"/>
      <c r="EK18" s="2448"/>
      <c r="EL18" s="2448"/>
      <c r="EM18" s="2448"/>
      <c r="EN18" s="2448"/>
      <c r="EO18" s="2448"/>
      <c r="EP18" s="2448"/>
      <c r="EQ18" s="2448"/>
      <c r="ER18" s="2448"/>
      <c r="ES18" s="2448"/>
      <c r="ET18" s="2448"/>
      <c r="EU18" s="2448"/>
      <c r="EV18" s="2448"/>
      <c r="EW18" s="2448"/>
      <c r="EX18" s="2448"/>
      <c r="EY18" s="2448"/>
      <c r="EZ18" s="2448"/>
      <c r="FA18" s="2448"/>
      <c r="FB18" s="2448"/>
      <c r="FC18" s="2448"/>
      <c r="FD18" s="2448"/>
      <c r="FE18" s="2448"/>
      <c r="FF18" s="2448"/>
      <c r="FG18" s="2448"/>
      <c r="FH18" s="2448"/>
      <c r="FI18" s="2448"/>
    </row>
    <row r="19" spans="1:223" s="2451" customFormat="1" x14ac:dyDescent="0.3">
      <c r="A19" s="2452" t="s">
        <v>3387</v>
      </c>
      <c r="B19" s="2448"/>
      <c r="C19" s="2448"/>
      <c r="D19" s="2448"/>
      <c r="E19" s="2448"/>
      <c r="F19" s="2448"/>
      <c r="G19" s="2448"/>
      <c r="H19" s="2448"/>
      <c r="I19" s="2448"/>
      <c r="J19" s="2448"/>
      <c r="K19" s="2448"/>
      <c r="L19" s="2448"/>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c r="AS19" s="2448"/>
      <c r="AT19" s="2448"/>
      <c r="AU19" s="2448"/>
      <c r="AV19" s="2448"/>
      <c r="AW19" s="2448"/>
      <c r="AX19" s="2448"/>
      <c r="AY19" s="2448"/>
      <c r="AZ19" s="2448"/>
      <c r="BA19" s="2448"/>
      <c r="BB19" s="2448"/>
      <c r="BC19" s="2448"/>
      <c r="BD19" s="2448"/>
      <c r="BE19" s="2448"/>
      <c r="BF19" s="2448"/>
      <c r="BG19" s="2448"/>
      <c r="BH19" s="2448"/>
      <c r="BI19" s="2448"/>
      <c r="BJ19" s="2448"/>
      <c r="BK19" s="2448"/>
      <c r="BL19" s="2448"/>
      <c r="BM19" s="2448"/>
      <c r="BN19" s="2448"/>
      <c r="BO19" s="2448"/>
      <c r="BP19" s="2448"/>
      <c r="BQ19" s="2448"/>
      <c r="BR19" s="2448"/>
      <c r="BS19" s="2448"/>
      <c r="BT19" s="2448"/>
      <c r="BU19" s="2448"/>
      <c r="BV19" s="2448"/>
      <c r="BW19" s="2448"/>
      <c r="BX19" s="2448"/>
      <c r="BY19" s="2448"/>
      <c r="BZ19" s="2448"/>
      <c r="CA19" s="2448"/>
      <c r="CB19" s="2448"/>
      <c r="CC19" s="2448"/>
      <c r="CD19" s="2448"/>
      <c r="CE19" s="2448"/>
      <c r="CF19" s="2448"/>
      <c r="CG19" s="2448"/>
      <c r="CH19" s="2448"/>
      <c r="CI19" s="2448"/>
      <c r="CJ19" s="2448"/>
      <c r="CK19" s="2448"/>
      <c r="CL19" s="2448"/>
      <c r="CM19" s="2448"/>
      <c r="CN19" s="2448"/>
      <c r="CO19" s="2448"/>
      <c r="CP19" s="2448"/>
      <c r="CQ19" s="2448"/>
      <c r="CR19" s="2448"/>
      <c r="CS19" s="2448"/>
      <c r="CT19" s="2448"/>
      <c r="CU19" s="2448"/>
      <c r="CV19" s="2448"/>
      <c r="CW19" s="2448"/>
      <c r="CX19" s="2448"/>
      <c r="CY19" s="2448"/>
      <c r="CZ19" s="2448"/>
      <c r="DA19" s="2448"/>
      <c r="DB19" s="2448"/>
      <c r="DC19" s="2448"/>
      <c r="DD19" s="2448"/>
      <c r="DE19" s="2448"/>
      <c r="DF19" s="2448"/>
      <c r="DG19" s="2448"/>
      <c r="DH19" s="2448"/>
      <c r="DI19" s="2448"/>
      <c r="DJ19" s="2448"/>
      <c r="DK19" s="2448"/>
      <c r="DL19" s="2448"/>
      <c r="DM19" s="2448"/>
      <c r="DN19" s="2448"/>
      <c r="DO19" s="2448"/>
      <c r="DP19" s="2448"/>
      <c r="DQ19" s="2448"/>
      <c r="DR19" s="2448"/>
      <c r="DS19" s="2448"/>
      <c r="DT19" s="2448"/>
      <c r="DU19" s="2448"/>
      <c r="DV19" s="2448"/>
      <c r="DW19" s="2448"/>
      <c r="DX19" s="2448"/>
      <c r="DY19" s="2448"/>
      <c r="DZ19" s="2448"/>
      <c r="EA19" s="2448"/>
      <c r="EB19" s="2448"/>
      <c r="EC19" s="2448"/>
      <c r="ED19" s="2450"/>
      <c r="EE19" s="2448"/>
      <c r="EF19" s="2448"/>
      <c r="EG19" s="2448"/>
      <c r="EH19" s="2448"/>
      <c r="EI19" s="2448"/>
      <c r="EJ19" s="2448"/>
      <c r="EK19" s="2448"/>
      <c r="EL19" s="2448"/>
      <c r="EM19" s="2448"/>
      <c r="EN19" s="2448"/>
      <c r="EO19" s="2448"/>
      <c r="EP19" s="2448"/>
      <c r="EQ19" s="2448"/>
      <c r="ER19" s="2448"/>
      <c r="ES19" s="2448"/>
      <c r="ET19" s="2448"/>
      <c r="EU19" s="2448"/>
      <c r="EV19" s="2448"/>
      <c r="EW19" s="2448"/>
      <c r="EX19" s="2448"/>
      <c r="EY19" s="2448"/>
      <c r="EZ19" s="2448"/>
      <c r="FA19" s="2448"/>
      <c r="FB19" s="2448"/>
      <c r="FC19" s="2448"/>
      <c r="FD19" s="2448"/>
      <c r="FE19" s="2448"/>
      <c r="FF19" s="2448"/>
      <c r="FG19" s="2448"/>
      <c r="FH19" s="2448"/>
      <c r="FI19" s="2448"/>
    </row>
    <row r="20" spans="1:223" s="2451" customFormat="1" x14ac:dyDescent="0.3">
      <c r="A20" s="2452"/>
      <c r="B20" s="2448"/>
      <c r="C20" s="2448"/>
      <c r="D20" s="2448"/>
      <c r="E20" s="2448"/>
      <c r="F20" s="2448"/>
      <c r="G20" s="2448"/>
      <c r="H20" s="2448"/>
      <c r="I20" s="2448"/>
      <c r="J20" s="2448"/>
      <c r="K20" s="2448"/>
      <c r="L20" s="2448"/>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c r="AS20" s="2448"/>
      <c r="AT20" s="2448"/>
      <c r="AU20" s="2448"/>
      <c r="AV20" s="2448"/>
      <c r="AW20" s="2448"/>
      <c r="AX20" s="2448"/>
      <c r="AY20" s="2448"/>
      <c r="AZ20" s="2448"/>
      <c r="BA20" s="2448"/>
      <c r="BB20" s="2448"/>
      <c r="BC20" s="2448"/>
      <c r="BD20" s="2448"/>
      <c r="BE20" s="2448"/>
      <c r="BF20" s="2448"/>
      <c r="BG20" s="2448"/>
      <c r="BH20" s="2448"/>
      <c r="BI20" s="2448"/>
      <c r="BJ20" s="2448"/>
      <c r="BK20" s="2448"/>
      <c r="BL20" s="2448"/>
      <c r="BM20" s="2448"/>
      <c r="BN20" s="2448"/>
      <c r="BO20" s="2448"/>
      <c r="BP20" s="2448"/>
      <c r="BQ20" s="2448"/>
      <c r="BR20" s="2448"/>
      <c r="BS20" s="2448"/>
      <c r="BT20" s="2448"/>
      <c r="BU20" s="2448"/>
      <c r="BV20" s="2448"/>
      <c r="BW20" s="2448"/>
      <c r="BX20" s="2448"/>
      <c r="BY20" s="2448"/>
      <c r="BZ20" s="2448"/>
      <c r="CA20" s="2448"/>
      <c r="CB20" s="2448"/>
      <c r="CC20" s="2448"/>
      <c r="CD20" s="2448"/>
      <c r="CE20" s="2448"/>
      <c r="CF20" s="2448"/>
      <c r="CG20" s="2448"/>
      <c r="CH20" s="2448"/>
      <c r="CI20" s="2448"/>
      <c r="CJ20" s="2448"/>
      <c r="CK20" s="2448"/>
      <c r="CL20" s="2448"/>
      <c r="CM20" s="2448"/>
      <c r="CN20" s="2448"/>
      <c r="CO20" s="2448"/>
      <c r="CP20" s="2448"/>
      <c r="CQ20" s="2448"/>
      <c r="CR20" s="2448"/>
      <c r="CS20" s="2448"/>
      <c r="CT20" s="2448"/>
      <c r="CU20" s="2448"/>
      <c r="CV20" s="2448"/>
      <c r="CW20" s="2448"/>
      <c r="CX20" s="2448"/>
      <c r="CY20" s="2448"/>
      <c r="CZ20" s="2448"/>
      <c r="DA20" s="2448"/>
      <c r="DB20" s="2448"/>
      <c r="DC20" s="2448"/>
      <c r="DD20" s="2448"/>
      <c r="DE20" s="2448"/>
      <c r="DF20" s="2448"/>
      <c r="DG20" s="2448"/>
      <c r="DH20" s="2448"/>
      <c r="DI20" s="2448"/>
      <c r="DJ20" s="2448"/>
      <c r="DK20" s="2448"/>
      <c r="DL20" s="2448"/>
      <c r="DM20" s="2448"/>
      <c r="DN20" s="2448"/>
      <c r="DO20" s="2448"/>
      <c r="DP20" s="2448"/>
      <c r="DQ20" s="2448"/>
      <c r="DR20" s="2448"/>
      <c r="DS20" s="2448"/>
      <c r="DT20" s="2448"/>
      <c r="DU20" s="2448"/>
      <c r="DV20" s="2448"/>
      <c r="DW20" s="2448"/>
      <c r="DX20" s="2448"/>
      <c r="DY20" s="2448"/>
      <c r="DZ20" s="2448"/>
      <c r="EA20" s="2448"/>
      <c r="EB20" s="2448"/>
      <c r="EC20" s="2448"/>
      <c r="ED20" s="2450"/>
      <c r="EE20" s="2448"/>
      <c r="EF20" s="2448"/>
      <c r="EG20" s="2448"/>
      <c r="EH20" s="2448"/>
      <c r="EI20" s="2448"/>
      <c r="EJ20" s="2448"/>
      <c r="EK20" s="2448"/>
      <c r="EL20" s="2448"/>
      <c r="EM20" s="2448"/>
      <c r="EN20" s="2448"/>
      <c r="EO20" s="2448"/>
      <c r="EP20" s="2448"/>
      <c r="EQ20" s="2448"/>
      <c r="ER20" s="2448"/>
      <c r="ES20" s="2448"/>
      <c r="ET20" s="2448"/>
      <c r="EU20" s="2448"/>
      <c r="EV20" s="2448"/>
      <c r="EW20" s="2448"/>
      <c r="EX20" s="2448"/>
      <c r="EY20" s="2448"/>
      <c r="EZ20" s="2448"/>
      <c r="FA20" s="2448"/>
      <c r="FB20" s="2448"/>
      <c r="FC20" s="2448"/>
      <c r="FD20" s="2448"/>
      <c r="FE20" s="2448"/>
      <c r="FF20" s="2448"/>
      <c r="FG20" s="2448"/>
      <c r="FH20" s="2448"/>
      <c r="FI20" s="2448"/>
    </row>
    <row r="21" spans="1:223" ht="21" thickBot="1" x14ac:dyDescent="0.4">
      <c r="A21" s="2431" t="s">
        <v>4415</v>
      </c>
      <c r="B21" s="2432"/>
      <c r="C21" s="2432"/>
      <c r="D21" s="2432"/>
      <c r="E21" s="2432"/>
      <c r="F21" s="2432"/>
      <c r="G21" s="2432"/>
      <c r="H21" s="2432"/>
      <c r="I21" s="2432"/>
      <c r="J21" s="2432"/>
      <c r="K21" s="2432"/>
      <c r="L21" s="2432"/>
      <c r="M21" s="2432"/>
      <c r="N21" s="2432"/>
      <c r="O21" s="2432"/>
      <c r="P21" s="2432"/>
      <c r="Q21" s="2432"/>
      <c r="R21" s="2432"/>
      <c r="S21" s="2432"/>
      <c r="T21" s="2432"/>
      <c r="U21" s="2432"/>
      <c r="V21" s="2432"/>
      <c r="W21" s="2432"/>
      <c r="X21" s="2432"/>
      <c r="Y21" s="2432"/>
      <c r="Z21" s="2432"/>
      <c r="AA21" s="2432"/>
      <c r="AB21" s="2432"/>
      <c r="AC21" s="2432"/>
      <c r="AD21" s="2432"/>
      <c r="AE21" s="2432"/>
      <c r="AF21" s="2432"/>
      <c r="AG21" s="2432"/>
      <c r="AH21" s="2432"/>
      <c r="AI21" s="2432"/>
      <c r="AJ21" s="2432"/>
      <c r="AK21" s="2432"/>
      <c r="AL21" s="2432"/>
      <c r="AM21" s="2432"/>
      <c r="AN21" s="2432"/>
      <c r="AO21" s="2432"/>
      <c r="AP21" s="2432"/>
      <c r="AQ21" s="2432"/>
      <c r="AR21" s="2432"/>
      <c r="AS21" s="2432"/>
      <c r="AT21" s="2432"/>
      <c r="AU21" s="2432"/>
      <c r="AV21" s="2432"/>
      <c r="AW21" s="2432"/>
      <c r="AX21" s="2432"/>
      <c r="AY21" s="2432"/>
      <c r="AZ21" s="2432"/>
      <c r="BA21" s="2432"/>
      <c r="BB21" s="2432"/>
      <c r="BC21" s="2432"/>
      <c r="BD21" s="2432"/>
      <c r="BE21" s="2432"/>
      <c r="BF21" s="2432"/>
      <c r="BG21" s="2432"/>
      <c r="BH21" s="2432"/>
      <c r="BI21" s="2432"/>
      <c r="BJ21" s="2432"/>
      <c r="BK21" s="2432"/>
      <c r="BL21" s="2432"/>
      <c r="BM21" s="2432"/>
      <c r="BN21" s="2432"/>
      <c r="BO21" s="2432"/>
      <c r="BP21" s="2432"/>
      <c r="BQ21" s="2432"/>
      <c r="BR21" s="2432"/>
      <c r="BS21" s="2432"/>
      <c r="BT21" s="2432"/>
      <c r="BU21" s="2432"/>
      <c r="BV21" s="2432"/>
      <c r="BW21" s="2432"/>
      <c r="BX21" s="2432"/>
      <c r="BY21" s="2432"/>
      <c r="BZ21" s="2432"/>
      <c r="CA21" s="2432"/>
      <c r="CB21" s="2432"/>
      <c r="CC21" s="2432"/>
      <c r="CD21" s="2432"/>
      <c r="CE21" s="2432"/>
      <c r="CF21" s="2432"/>
      <c r="CG21" s="2432"/>
      <c r="CH21" s="2432"/>
      <c r="CI21" s="2432"/>
      <c r="CJ21" s="2432"/>
      <c r="CK21" s="2432"/>
      <c r="CL21" s="2432"/>
      <c r="CM21" s="2432"/>
      <c r="CN21" s="2432"/>
      <c r="CO21" s="2432"/>
      <c r="CP21" s="2432"/>
      <c r="CQ21" s="2432"/>
      <c r="CR21" s="2432"/>
      <c r="CS21" s="2432"/>
      <c r="CT21" s="2432"/>
      <c r="CU21" s="2432"/>
      <c r="CV21" s="2432"/>
      <c r="CW21" s="2432"/>
      <c r="CX21" s="2432"/>
      <c r="CY21" s="2432"/>
      <c r="CZ21" s="2432"/>
      <c r="DA21" s="2432"/>
      <c r="DB21" s="2432"/>
      <c r="DC21" s="2432"/>
      <c r="DD21" s="2432"/>
      <c r="DE21" s="2432"/>
      <c r="DF21" s="2432"/>
      <c r="DG21" s="2432"/>
      <c r="DH21" s="2432"/>
      <c r="DI21" s="2432"/>
      <c r="DJ21" s="2432"/>
      <c r="DK21" s="2432"/>
      <c r="DL21" s="2432"/>
      <c r="DM21" s="2432"/>
      <c r="DN21" s="2432"/>
      <c r="DO21" s="2432"/>
      <c r="DP21" s="2432"/>
      <c r="DQ21" s="2432"/>
      <c r="DR21" s="2432"/>
      <c r="DS21" s="2432"/>
      <c r="DT21" s="2432"/>
      <c r="DU21" s="2432"/>
      <c r="DV21" s="2432"/>
      <c r="DW21" s="2432"/>
      <c r="DX21" s="2432"/>
      <c r="DY21" s="2432"/>
      <c r="DZ21" s="2432"/>
      <c r="EA21" s="2432"/>
      <c r="EB21" s="2432"/>
      <c r="EC21" s="2432"/>
      <c r="ED21" s="2432"/>
      <c r="EE21" s="2432"/>
      <c r="EF21" s="2432"/>
      <c r="EG21" s="2432"/>
      <c r="EH21" s="2432"/>
      <c r="EI21" s="2432"/>
      <c r="EJ21" s="2432"/>
      <c r="EK21" s="2432"/>
      <c r="EL21" s="2432"/>
      <c r="EM21" s="2432"/>
      <c r="EN21" s="2432"/>
      <c r="EO21" s="2432"/>
      <c r="EP21" s="2432"/>
      <c r="EQ21" s="2432"/>
      <c r="ER21" s="2432"/>
      <c r="ES21" s="2432"/>
      <c r="ET21" s="2432"/>
      <c r="EU21" s="2432"/>
      <c r="EV21" s="2432"/>
      <c r="EW21" s="2432"/>
      <c r="EX21" s="2432"/>
      <c r="EY21" s="2432"/>
      <c r="EZ21" s="2432"/>
      <c r="FA21" s="2432"/>
      <c r="FB21" s="2432"/>
      <c r="FC21" s="2432"/>
      <c r="FD21" s="2432"/>
      <c r="FE21" s="2432"/>
      <c r="FF21" s="2432"/>
      <c r="FG21" s="2432"/>
      <c r="FH21" s="2432"/>
      <c r="FI21" s="2432"/>
    </row>
    <row r="22" spans="1:223" ht="17.25" thickTop="1" x14ac:dyDescent="0.3">
      <c r="A22" s="2434" t="s">
        <v>4401</v>
      </c>
      <c r="B22" s="2435">
        <v>37258</v>
      </c>
      <c r="C22" s="2435">
        <v>37289</v>
      </c>
      <c r="D22" s="2435">
        <v>37378</v>
      </c>
      <c r="E22" s="2435">
        <v>37409</v>
      </c>
      <c r="F22" s="2435">
        <v>37439</v>
      </c>
      <c r="G22" s="2435">
        <v>37470</v>
      </c>
      <c r="H22" s="2435">
        <v>37501</v>
      </c>
      <c r="I22" s="2435">
        <v>37531</v>
      </c>
      <c r="J22" s="2435">
        <v>37562</v>
      </c>
      <c r="K22" s="2435">
        <v>37592</v>
      </c>
      <c r="L22" s="2435">
        <v>37623</v>
      </c>
      <c r="M22" s="2435">
        <v>37654</v>
      </c>
      <c r="N22" s="2435">
        <v>37682</v>
      </c>
      <c r="O22" s="2435">
        <v>37713</v>
      </c>
      <c r="P22" s="2435">
        <v>37743</v>
      </c>
      <c r="Q22" s="2435">
        <v>37774</v>
      </c>
      <c r="R22" s="2435">
        <v>37804</v>
      </c>
      <c r="S22" s="2435">
        <v>37835</v>
      </c>
      <c r="T22" s="2435">
        <v>37866</v>
      </c>
      <c r="U22" s="2435">
        <v>37896</v>
      </c>
      <c r="V22" s="2435">
        <v>37927</v>
      </c>
      <c r="W22" s="2435">
        <v>37957</v>
      </c>
      <c r="X22" s="2435">
        <v>37988</v>
      </c>
      <c r="Y22" s="2435">
        <v>38019</v>
      </c>
      <c r="Z22" s="2435">
        <v>38048</v>
      </c>
      <c r="AA22" s="2435">
        <v>38079</v>
      </c>
      <c r="AB22" s="2435">
        <v>38109</v>
      </c>
      <c r="AC22" s="2435">
        <v>38140</v>
      </c>
      <c r="AD22" s="2435">
        <v>38170</v>
      </c>
      <c r="AE22" s="2435">
        <v>38201</v>
      </c>
      <c r="AF22" s="2435">
        <v>38232</v>
      </c>
      <c r="AG22" s="2435">
        <v>38262</v>
      </c>
      <c r="AH22" s="2435">
        <v>38293</v>
      </c>
      <c r="AI22" s="2435">
        <v>38323</v>
      </c>
      <c r="AJ22" s="2435">
        <v>38354</v>
      </c>
      <c r="AK22" s="2435">
        <v>38413</v>
      </c>
      <c r="AL22" s="2435">
        <v>38444</v>
      </c>
      <c r="AM22" s="2435">
        <v>38474</v>
      </c>
      <c r="AN22" s="2435">
        <v>38505</v>
      </c>
      <c r="AO22" s="2435">
        <v>38535</v>
      </c>
      <c r="AP22" s="2435">
        <v>38565</v>
      </c>
      <c r="AQ22" s="2435">
        <v>38596</v>
      </c>
      <c r="AR22" s="2435">
        <v>38626</v>
      </c>
      <c r="AS22" s="2435">
        <v>38657</v>
      </c>
      <c r="AT22" s="2435">
        <v>38687</v>
      </c>
      <c r="AU22" s="2435">
        <v>38718</v>
      </c>
      <c r="AV22" s="2435">
        <v>38749</v>
      </c>
      <c r="AW22" s="2435">
        <v>38777</v>
      </c>
      <c r="AX22" s="2435">
        <v>38808</v>
      </c>
      <c r="AY22" s="2435">
        <v>38838</v>
      </c>
      <c r="AZ22" s="2435">
        <v>38869</v>
      </c>
      <c r="BA22" s="2435">
        <v>38899</v>
      </c>
      <c r="BB22" s="2435">
        <v>38930</v>
      </c>
      <c r="BC22" s="2435">
        <v>38961</v>
      </c>
      <c r="BD22" s="2435">
        <v>38991</v>
      </c>
      <c r="BE22" s="2435">
        <v>39022</v>
      </c>
      <c r="BF22" s="2435">
        <v>39052</v>
      </c>
      <c r="BG22" s="2435">
        <v>39083</v>
      </c>
      <c r="BH22" s="2435">
        <v>39114</v>
      </c>
      <c r="BI22" s="2435">
        <v>39142</v>
      </c>
      <c r="BJ22" s="2435">
        <v>39173</v>
      </c>
      <c r="BK22" s="2435">
        <v>39203</v>
      </c>
      <c r="BL22" s="2435">
        <v>39234</v>
      </c>
      <c r="BM22" s="2435">
        <v>39264</v>
      </c>
      <c r="BN22" s="2435">
        <v>39295</v>
      </c>
      <c r="BO22" s="2435">
        <v>39326</v>
      </c>
      <c r="BP22" s="2435">
        <v>39356</v>
      </c>
      <c r="BQ22" s="2435">
        <v>39387</v>
      </c>
      <c r="BR22" s="2435">
        <v>39417</v>
      </c>
      <c r="BS22" s="2435">
        <v>39448</v>
      </c>
      <c r="BT22" s="2435">
        <v>39479</v>
      </c>
      <c r="BU22" s="2435">
        <v>39508</v>
      </c>
      <c r="BV22" s="2435">
        <v>39539</v>
      </c>
      <c r="BW22" s="2435">
        <v>39569</v>
      </c>
      <c r="BX22" s="2435">
        <v>39600</v>
      </c>
      <c r="BY22" s="2435">
        <v>39630</v>
      </c>
      <c r="BZ22" s="2435">
        <v>39661</v>
      </c>
      <c r="CA22" s="2435">
        <v>39692</v>
      </c>
      <c r="CB22" s="2435">
        <v>39722</v>
      </c>
      <c r="CC22" s="2435">
        <v>39753</v>
      </c>
      <c r="CD22" s="2435">
        <v>39783</v>
      </c>
      <c r="CE22" s="2435">
        <v>39814</v>
      </c>
      <c r="CF22" s="2435">
        <v>39845</v>
      </c>
      <c r="CG22" s="2435">
        <v>39873</v>
      </c>
      <c r="CH22" s="2435">
        <v>39904</v>
      </c>
      <c r="CI22" s="2435">
        <v>39934</v>
      </c>
      <c r="CJ22" s="2435">
        <v>39965</v>
      </c>
      <c r="CK22" s="2435">
        <v>39995</v>
      </c>
      <c r="CL22" s="2435">
        <v>40026</v>
      </c>
      <c r="CM22" s="2435">
        <v>40057</v>
      </c>
      <c r="CN22" s="2435">
        <v>40087</v>
      </c>
      <c r="CO22" s="2435">
        <v>40118</v>
      </c>
      <c r="CP22" s="2435">
        <v>40299</v>
      </c>
      <c r="CQ22" s="2435">
        <v>40360</v>
      </c>
      <c r="CR22" s="2435">
        <v>40391</v>
      </c>
      <c r="CS22" s="2435">
        <v>40422</v>
      </c>
      <c r="CT22" s="2435">
        <v>40452</v>
      </c>
      <c r="CU22" s="2435">
        <v>40483</v>
      </c>
      <c r="CV22" s="2435">
        <v>40513</v>
      </c>
      <c r="CW22" s="2435">
        <v>40544</v>
      </c>
      <c r="CX22" s="2435">
        <v>40575</v>
      </c>
      <c r="CY22" s="2435">
        <v>40603</v>
      </c>
      <c r="CZ22" s="2435">
        <v>40634</v>
      </c>
      <c r="DA22" s="2435">
        <v>40664</v>
      </c>
      <c r="DB22" s="2435">
        <v>40695</v>
      </c>
      <c r="DC22" s="2435">
        <v>40725</v>
      </c>
      <c r="DD22" s="2435">
        <v>40756</v>
      </c>
      <c r="DE22" s="2435">
        <v>40787</v>
      </c>
      <c r="DF22" s="2435">
        <f t="shared" ref="DF22:FQ22" si="3">DF3</f>
        <v>40817</v>
      </c>
      <c r="DG22" s="2435">
        <f t="shared" si="3"/>
        <v>40848</v>
      </c>
      <c r="DH22" s="2435">
        <f t="shared" si="3"/>
        <v>40878</v>
      </c>
      <c r="DI22" s="2435">
        <f t="shared" si="3"/>
        <v>40909</v>
      </c>
      <c r="DJ22" s="2435">
        <f t="shared" si="3"/>
        <v>40940</v>
      </c>
      <c r="DK22" s="2435">
        <f t="shared" si="3"/>
        <v>40969</v>
      </c>
      <c r="DL22" s="2435">
        <f t="shared" si="3"/>
        <v>41000</v>
      </c>
      <c r="DM22" s="2435">
        <f t="shared" si="3"/>
        <v>41030</v>
      </c>
      <c r="DN22" s="2435">
        <f t="shared" si="3"/>
        <v>41061</v>
      </c>
      <c r="DO22" s="2435">
        <f t="shared" si="3"/>
        <v>41091</v>
      </c>
      <c r="DP22" s="2435">
        <f t="shared" si="3"/>
        <v>41122</v>
      </c>
      <c r="DQ22" s="2435">
        <f t="shared" si="3"/>
        <v>41153</v>
      </c>
      <c r="DR22" s="2435">
        <f t="shared" si="3"/>
        <v>41183</v>
      </c>
      <c r="DS22" s="2435">
        <f t="shared" si="3"/>
        <v>41214</v>
      </c>
      <c r="DT22" s="2435">
        <f t="shared" si="3"/>
        <v>41245</v>
      </c>
      <c r="DU22" s="2435">
        <f t="shared" si="3"/>
        <v>41276</v>
      </c>
      <c r="DV22" s="2435">
        <f t="shared" si="3"/>
        <v>41307</v>
      </c>
      <c r="DW22" s="2435">
        <f t="shared" si="3"/>
        <v>41338</v>
      </c>
      <c r="DX22" s="2435">
        <f t="shared" si="3"/>
        <v>41369</v>
      </c>
      <c r="DY22" s="2435">
        <f t="shared" si="3"/>
        <v>41400</v>
      </c>
      <c r="DZ22" s="2435">
        <f t="shared" si="3"/>
        <v>41431</v>
      </c>
      <c r="EA22" s="2435">
        <f t="shared" si="3"/>
        <v>41462</v>
      </c>
      <c r="EB22" s="2435">
        <f t="shared" si="3"/>
        <v>41493</v>
      </c>
      <c r="EC22" s="2435">
        <f t="shared" si="3"/>
        <v>41524</v>
      </c>
      <c r="ED22" s="2435">
        <f t="shared" si="3"/>
        <v>41555</v>
      </c>
      <c r="EE22" s="2435">
        <f t="shared" si="3"/>
        <v>41586</v>
      </c>
      <c r="EF22" s="2435">
        <f t="shared" si="3"/>
        <v>41617</v>
      </c>
      <c r="EG22" s="2435">
        <f t="shared" si="3"/>
        <v>41648</v>
      </c>
      <c r="EH22" s="2435">
        <f t="shared" si="3"/>
        <v>41679</v>
      </c>
      <c r="EI22" s="2435">
        <f t="shared" si="3"/>
        <v>41710</v>
      </c>
      <c r="EJ22" s="2435">
        <f t="shared" si="3"/>
        <v>41741</v>
      </c>
      <c r="EK22" s="2435">
        <f t="shared" si="3"/>
        <v>41772</v>
      </c>
      <c r="EL22" s="2435">
        <f t="shared" si="3"/>
        <v>41803</v>
      </c>
      <c r="EM22" s="2435">
        <f t="shared" si="3"/>
        <v>41834</v>
      </c>
      <c r="EN22" s="2435">
        <f t="shared" si="3"/>
        <v>41865</v>
      </c>
      <c r="EO22" s="2435">
        <f t="shared" si="3"/>
        <v>41896</v>
      </c>
      <c r="EP22" s="2435">
        <f t="shared" si="3"/>
        <v>41927</v>
      </c>
      <c r="EQ22" s="2435">
        <f t="shared" si="3"/>
        <v>41958</v>
      </c>
      <c r="ER22" s="2435">
        <f t="shared" si="3"/>
        <v>41989</v>
      </c>
      <c r="ES22" s="2435">
        <f t="shared" si="3"/>
        <v>42020</v>
      </c>
      <c r="ET22" s="2435">
        <f t="shared" si="3"/>
        <v>42051</v>
      </c>
      <c r="EU22" s="2435">
        <f t="shared" si="3"/>
        <v>42082</v>
      </c>
      <c r="EV22" s="2435">
        <f t="shared" si="3"/>
        <v>42113</v>
      </c>
      <c r="EW22" s="2435">
        <f t="shared" si="3"/>
        <v>42144</v>
      </c>
      <c r="EX22" s="2435">
        <f t="shared" si="3"/>
        <v>42175</v>
      </c>
      <c r="EY22" s="2435">
        <f t="shared" si="3"/>
        <v>42206</v>
      </c>
      <c r="EZ22" s="2435">
        <f t="shared" si="3"/>
        <v>42237</v>
      </c>
      <c r="FA22" s="2435">
        <f t="shared" si="3"/>
        <v>42268</v>
      </c>
      <c r="FB22" s="2435">
        <f t="shared" si="3"/>
        <v>42299</v>
      </c>
      <c r="FC22" s="2435">
        <f t="shared" si="3"/>
        <v>42330</v>
      </c>
      <c r="FD22" s="2435">
        <f t="shared" si="3"/>
        <v>42361</v>
      </c>
      <c r="FE22" s="2435">
        <f t="shared" si="3"/>
        <v>42392</v>
      </c>
      <c r="FF22" s="2435">
        <f t="shared" si="3"/>
        <v>42423</v>
      </c>
      <c r="FG22" s="2435">
        <f t="shared" si="3"/>
        <v>42454</v>
      </c>
      <c r="FH22" s="2435">
        <f t="shared" si="3"/>
        <v>42485</v>
      </c>
      <c r="FI22" s="2435">
        <f t="shared" si="3"/>
        <v>42516</v>
      </c>
      <c r="FJ22" s="2435">
        <f t="shared" si="3"/>
        <v>42547</v>
      </c>
      <c r="FK22" s="2435">
        <f t="shared" si="3"/>
        <v>42578</v>
      </c>
      <c r="FL22" s="2435">
        <f t="shared" si="3"/>
        <v>42609</v>
      </c>
      <c r="FM22" s="2435">
        <f t="shared" si="3"/>
        <v>42640</v>
      </c>
      <c r="FN22" s="2435">
        <f t="shared" si="3"/>
        <v>42671</v>
      </c>
      <c r="FO22" s="2435">
        <f t="shared" si="3"/>
        <v>42702</v>
      </c>
      <c r="FP22" s="2435">
        <f t="shared" si="3"/>
        <v>42733</v>
      </c>
      <c r="FQ22" s="2435">
        <f t="shared" si="3"/>
        <v>42764</v>
      </c>
      <c r="FR22" s="2435">
        <f t="shared" ref="FR22:HO22" si="4">FR3</f>
        <v>42792</v>
      </c>
      <c r="FS22" s="2435">
        <f t="shared" si="4"/>
        <v>42820</v>
      </c>
      <c r="FT22" s="2435">
        <f t="shared" si="4"/>
        <v>42848</v>
      </c>
      <c r="FU22" s="2435">
        <f t="shared" si="4"/>
        <v>42876</v>
      </c>
      <c r="FV22" s="2435">
        <f t="shared" si="4"/>
        <v>42904</v>
      </c>
      <c r="FW22" s="2435">
        <f t="shared" si="4"/>
        <v>42932</v>
      </c>
      <c r="FX22" s="2435">
        <f t="shared" si="4"/>
        <v>42960</v>
      </c>
      <c r="FY22" s="2435">
        <f t="shared" si="4"/>
        <v>42988</v>
      </c>
      <c r="FZ22" s="2435">
        <f t="shared" si="4"/>
        <v>43016</v>
      </c>
      <c r="GA22" s="2435">
        <f t="shared" si="4"/>
        <v>43044</v>
      </c>
      <c r="GB22" s="2435">
        <f t="shared" si="4"/>
        <v>43072</v>
      </c>
      <c r="GC22" s="2435">
        <f t="shared" si="4"/>
        <v>43101</v>
      </c>
      <c r="GD22" s="2435">
        <f t="shared" si="4"/>
        <v>43132</v>
      </c>
      <c r="GE22" s="2435">
        <f t="shared" si="4"/>
        <v>43163</v>
      </c>
      <c r="GF22" s="2435">
        <f t="shared" si="4"/>
        <v>43194</v>
      </c>
      <c r="GG22" s="2435">
        <f t="shared" si="4"/>
        <v>43225</v>
      </c>
      <c r="GH22" s="2435">
        <f t="shared" si="4"/>
        <v>43256</v>
      </c>
      <c r="GI22" s="3901">
        <f t="shared" si="4"/>
        <v>43287</v>
      </c>
      <c r="GJ22" s="3901">
        <f t="shared" si="4"/>
        <v>43318</v>
      </c>
      <c r="GK22" s="3901">
        <f t="shared" si="4"/>
        <v>43349</v>
      </c>
      <c r="GL22" s="3901">
        <f t="shared" si="4"/>
        <v>43380</v>
      </c>
      <c r="GM22" s="3901">
        <f t="shared" si="4"/>
        <v>43411</v>
      </c>
      <c r="GN22" s="3901">
        <f t="shared" si="4"/>
        <v>43442</v>
      </c>
      <c r="GO22" s="3901">
        <f t="shared" si="4"/>
        <v>43473</v>
      </c>
      <c r="GP22" s="3901">
        <f t="shared" si="4"/>
        <v>43504</v>
      </c>
      <c r="GQ22" s="3901">
        <f t="shared" si="4"/>
        <v>43535</v>
      </c>
      <c r="GR22" s="3901">
        <f t="shared" si="4"/>
        <v>43566</v>
      </c>
      <c r="GS22" s="3901">
        <f t="shared" si="4"/>
        <v>43597</v>
      </c>
      <c r="GT22" s="3897">
        <f t="shared" si="4"/>
        <v>43628</v>
      </c>
      <c r="GU22" s="3901">
        <f t="shared" si="4"/>
        <v>43659</v>
      </c>
      <c r="GV22" s="3901">
        <f t="shared" si="4"/>
        <v>43690</v>
      </c>
      <c r="GW22" s="3901">
        <f t="shared" si="4"/>
        <v>43721</v>
      </c>
      <c r="GX22" s="3897">
        <f t="shared" si="4"/>
        <v>43752</v>
      </c>
      <c r="GY22" s="3901">
        <f t="shared" si="4"/>
        <v>43783</v>
      </c>
      <c r="GZ22" s="3901">
        <f t="shared" si="4"/>
        <v>43814</v>
      </c>
      <c r="HA22" s="3901">
        <f t="shared" si="4"/>
        <v>43845</v>
      </c>
      <c r="HB22" s="3897">
        <f t="shared" si="4"/>
        <v>43876</v>
      </c>
      <c r="HC22" s="3899">
        <f t="shared" si="4"/>
        <v>43907</v>
      </c>
      <c r="HD22" s="3897">
        <f t="shared" si="4"/>
        <v>43938</v>
      </c>
      <c r="HE22" s="3897">
        <f t="shared" si="4"/>
        <v>43969</v>
      </c>
      <c r="HF22" s="3899">
        <f t="shared" si="4"/>
        <v>44000</v>
      </c>
      <c r="HG22" s="3897">
        <f t="shared" si="4"/>
        <v>44031</v>
      </c>
      <c r="HH22" s="3897">
        <f t="shared" si="4"/>
        <v>44062</v>
      </c>
      <c r="HI22" s="3897">
        <f t="shared" si="4"/>
        <v>44093</v>
      </c>
      <c r="HJ22" s="3897">
        <f t="shared" si="4"/>
        <v>44124</v>
      </c>
      <c r="HK22" s="3897">
        <f t="shared" si="4"/>
        <v>44155</v>
      </c>
      <c r="HL22" s="3897">
        <f t="shared" si="4"/>
        <v>44186</v>
      </c>
      <c r="HM22" s="3897">
        <f t="shared" si="4"/>
        <v>44217</v>
      </c>
      <c r="HN22" s="3897">
        <f t="shared" si="4"/>
        <v>44248</v>
      </c>
      <c r="HO22" s="3897">
        <f t="shared" si="4"/>
        <v>44279</v>
      </c>
    </row>
    <row r="23" spans="1:223" ht="17.25" thickBot="1" x14ac:dyDescent="0.35">
      <c r="A23" s="2436" t="s">
        <v>4402</v>
      </c>
      <c r="B23" s="2437"/>
      <c r="C23" s="2437"/>
      <c r="D23" s="2437"/>
      <c r="E23" s="2437"/>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7"/>
      <c r="AK23" s="2437"/>
      <c r="AL23" s="2437"/>
      <c r="AM23" s="2437"/>
      <c r="AN23" s="2437"/>
      <c r="AO23" s="2437"/>
      <c r="AP23" s="2437"/>
      <c r="AQ23" s="2437"/>
      <c r="AR23" s="2437"/>
      <c r="AS23" s="2437"/>
      <c r="AT23" s="2437"/>
      <c r="AU23" s="2437"/>
      <c r="AV23" s="2437"/>
      <c r="AW23" s="2437"/>
      <c r="AX23" s="2437"/>
      <c r="AY23" s="2437"/>
      <c r="AZ23" s="2437"/>
      <c r="BA23" s="2437"/>
      <c r="BB23" s="2437"/>
      <c r="BC23" s="2437"/>
      <c r="BD23" s="2437"/>
      <c r="BE23" s="2437"/>
      <c r="BF23" s="2437"/>
      <c r="BG23" s="2437"/>
      <c r="BH23" s="2437"/>
      <c r="BI23" s="2437"/>
      <c r="BJ23" s="2437"/>
      <c r="BK23" s="2437"/>
      <c r="BL23" s="2437"/>
      <c r="BM23" s="2437"/>
      <c r="BN23" s="2437"/>
      <c r="BO23" s="2437"/>
      <c r="BP23" s="2437"/>
      <c r="BQ23" s="2437"/>
      <c r="BR23" s="2437"/>
      <c r="BS23" s="2437"/>
      <c r="BT23" s="2437"/>
      <c r="BU23" s="2437"/>
      <c r="BV23" s="2437"/>
      <c r="BW23" s="2437"/>
      <c r="BX23" s="2437"/>
      <c r="BY23" s="2437"/>
      <c r="BZ23" s="2437"/>
      <c r="CA23" s="2437"/>
      <c r="CB23" s="2437"/>
      <c r="CC23" s="2437"/>
      <c r="CD23" s="2437"/>
      <c r="CE23" s="2437"/>
      <c r="CF23" s="2437"/>
      <c r="CG23" s="2437"/>
      <c r="CH23" s="2437"/>
      <c r="CI23" s="2437"/>
      <c r="CJ23" s="2437"/>
      <c r="CK23" s="2437"/>
      <c r="CL23" s="2437"/>
      <c r="CM23" s="2437"/>
      <c r="CN23" s="2437"/>
      <c r="CO23" s="2437"/>
      <c r="CP23" s="2437"/>
      <c r="CQ23" s="2437"/>
      <c r="CR23" s="2437"/>
      <c r="CS23" s="2437"/>
      <c r="CT23" s="2437"/>
      <c r="CU23" s="2437"/>
      <c r="CV23" s="2437"/>
      <c r="CW23" s="2437"/>
      <c r="CX23" s="2437"/>
      <c r="CY23" s="2437"/>
      <c r="CZ23" s="2437"/>
      <c r="DA23" s="2437"/>
      <c r="DB23" s="2437"/>
      <c r="DC23" s="2437"/>
      <c r="DD23" s="2437"/>
      <c r="DE23" s="2437"/>
      <c r="DF23" s="2437"/>
      <c r="DG23" s="2437"/>
      <c r="DH23" s="2437"/>
      <c r="DI23" s="2437"/>
      <c r="DJ23" s="2437"/>
      <c r="DK23" s="2437"/>
      <c r="DL23" s="2437"/>
      <c r="DM23" s="2437"/>
      <c r="DN23" s="2437"/>
      <c r="DO23" s="2437"/>
      <c r="DP23" s="2437"/>
      <c r="DQ23" s="2437"/>
      <c r="DR23" s="2437"/>
      <c r="DS23" s="2437"/>
      <c r="DT23" s="2437"/>
      <c r="DU23" s="2437"/>
      <c r="DV23" s="2437"/>
      <c r="DW23" s="2437"/>
      <c r="DX23" s="2437"/>
      <c r="DY23" s="2437"/>
      <c r="DZ23" s="2437"/>
      <c r="EA23" s="2437"/>
      <c r="EB23" s="2437"/>
      <c r="EC23" s="2437"/>
      <c r="ED23" s="2437"/>
      <c r="EE23" s="2437"/>
      <c r="EF23" s="2437"/>
      <c r="EG23" s="2437"/>
      <c r="EH23" s="2437"/>
      <c r="EI23" s="2437"/>
      <c r="EJ23" s="2437"/>
      <c r="EK23" s="2437"/>
      <c r="EL23" s="2437"/>
      <c r="EM23" s="2437"/>
      <c r="EN23" s="2437"/>
      <c r="EO23" s="2437"/>
      <c r="EP23" s="2437"/>
      <c r="EQ23" s="2437"/>
      <c r="ER23" s="2437"/>
      <c r="ES23" s="2437"/>
      <c r="ET23" s="2437"/>
      <c r="EU23" s="2437"/>
      <c r="EV23" s="2437"/>
      <c r="EW23" s="2437"/>
      <c r="EX23" s="2437"/>
      <c r="EY23" s="2437"/>
      <c r="EZ23" s="2437"/>
      <c r="FA23" s="2437"/>
      <c r="FB23" s="2437"/>
      <c r="FC23" s="2437"/>
      <c r="FD23" s="2437"/>
      <c r="FE23" s="2437"/>
      <c r="FF23" s="2437"/>
      <c r="FG23" s="2437"/>
      <c r="FH23" s="2437"/>
      <c r="FI23" s="2437"/>
      <c r="FJ23" s="2437"/>
      <c r="FK23" s="2437"/>
      <c r="FL23" s="2437"/>
      <c r="FM23" s="2437"/>
      <c r="FN23" s="2437"/>
      <c r="FO23" s="2437"/>
      <c r="FP23" s="2437"/>
      <c r="FQ23" s="2437"/>
      <c r="FR23" s="2437"/>
      <c r="FS23" s="2437"/>
      <c r="FT23" s="2437"/>
      <c r="FU23" s="2437"/>
      <c r="FV23" s="2437"/>
      <c r="FW23" s="2437"/>
      <c r="FX23" s="2437"/>
      <c r="FY23" s="2437"/>
      <c r="FZ23" s="2437"/>
      <c r="GA23" s="2437"/>
      <c r="GB23" s="2437"/>
      <c r="GC23" s="2437"/>
      <c r="GD23" s="2437"/>
      <c r="GE23" s="2437"/>
      <c r="GF23" s="2437"/>
      <c r="GG23" s="2437"/>
      <c r="GH23" s="2437"/>
      <c r="GI23" s="3903"/>
      <c r="GJ23" s="3902"/>
      <c r="GK23" s="3902"/>
      <c r="GL23" s="3902"/>
      <c r="GM23" s="3902"/>
      <c r="GN23" s="3902"/>
      <c r="GO23" s="3902"/>
      <c r="GP23" s="3902"/>
      <c r="GQ23" s="3902"/>
      <c r="GR23" s="3902"/>
      <c r="GS23" s="3902"/>
      <c r="GT23" s="3904"/>
      <c r="GU23" s="3902"/>
      <c r="GV23" s="3902"/>
      <c r="GW23" s="3902"/>
      <c r="GX23" s="3904"/>
      <c r="GY23" s="3902"/>
      <c r="GZ23" s="3902"/>
      <c r="HA23" s="3902"/>
      <c r="HB23" s="3898"/>
      <c r="HC23" s="3900"/>
      <c r="HD23" s="3898"/>
      <c r="HE23" s="3898"/>
      <c r="HF23" s="3900"/>
      <c r="HG23" s="3898"/>
      <c r="HH23" s="3898"/>
      <c r="HI23" s="3898"/>
      <c r="HJ23" s="3898"/>
      <c r="HK23" s="3898"/>
      <c r="HL23" s="3898"/>
      <c r="HM23" s="3898"/>
      <c r="HN23" s="3898"/>
      <c r="HO23" s="3898"/>
    </row>
    <row r="24" spans="1:223" ht="21.75" customHeight="1" x14ac:dyDescent="0.3">
      <c r="A24" s="2438" t="s">
        <v>4403</v>
      </c>
      <c r="B24" s="2439">
        <v>15.824999999999999</v>
      </c>
      <c r="C24" s="2439">
        <v>15.736000000000001</v>
      </c>
      <c r="D24" s="2439">
        <v>16.807727272727274</v>
      </c>
      <c r="E24" s="2439">
        <v>17.321000000000002</v>
      </c>
      <c r="F24" s="2439">
        <v>16.746521739130436</v>
      </c>
      <c r="G24" s="2439">
        <v>16.2985714285714</v>
      </c>
      <c r="H24" s="2439">
        <v>16.420500000000001</v>
      </c>
      <c r="I24" s="2439">
        <v>16.502600000000001</v>
      </c>
      <c r="J24" s="2439">
        <v>16.757999999999999</v>
      </c>
      <c r="K24" s="2439">
        <v>16.746500000000001</v>
      </c>
      <c r="L24" s="2439">
        <v>17.021000000000001</v>
      </c>
      <c r="M24" s="2439">
        <v>16.774999999999999</v>
      </c>
      <c r="N24" s="2439">
        <v>16.820499999999999</v>
      </c>
      <c r="O24" s="2439">
        <v>16.925000000000001</v>
      </c>
      <c r="P24" s="2439">
        <v>18.078099999999999</v>
      </c>
      <c r="Q24" s="2439">
        <v>19.045000000000002</v>
      </c>
      <c r="R24" s="2439">
        <v>19.766999999999999</v>
      </c>
      <c r="S24" s="2439">
        <v>19.231999999999999</v>
      </c>
      <c r="T24" s="2439">
        <v>19.481000000000002</v>
      </c>
      <c r="U24" s="2439">
        <v>20.094999999999999</v>
      </c>
      <c r="V24" s="2439">
        <v>20.541</v>
      </c>
      <c r="W24" s="2439">
        <v>20.177</v>
      </c>
      <c r="X24" s="2439">
        <v>20.393000000000001</v>
      </c>
      <c r="Y24" s="2439">
        <v>20.273</v>
      </c>
      <c r="Z24" s="2439">
        <v>19.875</v>
      </c>
      <c r="AA24" s="2439">
        <v>20.445</v>
      </c>
      <c r="AB24" s="2439">
        <v>19.911999999999999</v>
      </c>
      <c r="AC24" s="2439">
        <v>19.760000000000002</v>
      </c>
      <c r="AD24" s="2439">
        <v>20.459</v>
      </c>
      <c r="AE24" s="2439">
        <v>20.385999999999999</v>
      </c>
      <c r="AF24" s="2439">
        <v>20.271999999999998</v>
      </c>
      <c r="AG24" s="2439">
        <v>21.173999999999999</v>
      </c>
      <c r="AH24" s="2439">
        <v>22.21</v>
      </c>
      <c r="AI24" s="2439">
        <v>22.016999999999999</v>
      </c>
      <c r="AJ24" s="2439">
        <v>21.998999999999999</v>
      </c>
      <c r="AK24" s="2439">
        <v>22.949000000000002</v>
      </c>
      <c r="AL24" s="2439">
        <v>22.725000000000001</v>
      </c>
      <c r="AM24" s="2439">
        <v>22.585999999999999</v>
      </c>
      <c r="AN24" s="2439">
        <v>22.712700000000002</v>
      </c>
      <c r="AO24" s="2439">
        <v>22.446000000000002</v>
      </c>
      <c r="AP24" s="2439">
        <v>22.8643</v>
      </c>
      <c r="AQ24" s="2439">
        <v>23.132400000000001</v>
      </c>
      <c r="AR24" s="2439">
        <v>23.1129</v>
      </c>
      <c r="AS24" s="2439">
        <v>22.605799999999999</v>
      </c>
      <c r="AT24" s="2439">
        <v>22.9314</v>
      </c>
      <c r="AU24" s="2439">
        <v>23.199000000000002</v>
      </c>
      <c r="AV24" s="2439">
        <v>22.966000000000001</v>
      </c>
      <c r="AW24" s="2439">
        <v>22.6386</v>
      </c>
      <c r="AX24" s="2439">
        <v>22.902999999999999</v>
      </c>
      <c r="AY24" s="2439">
        <v>23.784500000000001</v>
      </c>
      <c r="AZ24" s="2439">
        <v>23.0745</v>
      </c>
      <c r="BA24" s="2439">
        <v>23.6295</v>
      </c>
      <c r="BB24" s="2439">
        <v>24.693300000000001</v>
      </c>
      <c r="BC24" s="2439">
        <v>24.946200000000001</v>
      </c>
      <c r="BD24" s="2439">
        <v>25.091899999999999</v>
      </c>
      <c r="BE24" s="2439">
        <v>26.064</v>
      </c>
      <c r="BF24" s="2439">
        <v>26.707999999999998</v>
      </c>
      <c r="BG24" s="2439">
        <v>26.759499999999999</v>
      </c>
      <c r="BH24" s="2439">
        <v>26.646100000000001</v>
      </c>
      <c r="BI24" s="2439">
        <v>26.481000000000002</v>
      </c>
      <c r="BJ24" s="2439">
        <v>27.138999999999999</v>
      </c>
      <c r="BK24" s="2439">
        <v>26.309100000000001</v>
      </c>
      <c r="BL24" s="2439">
        <v>26.992000000000001</v>
      </c>
      <c r="BM24" s="2439">
        <v>27.722300000000001</v>
      </c>
      <c r="BN24" s="2439">
        <v>26.2166</v>
      </c>
      <c r="BO24" s="2439">
        <v>26.647600000000001</v>
      </c>
      <c r="BP24" s="2439">
        <v>27.867799999999999</v>
      </c>
      <c r="BQ24" s="2439">
        <v>27.524999999999999</v>
      </c>
      <c r="BR24" s="2439">
        <v>26.2134</v>
      </c>
      <c r="BS24" s="2439">
        <v>25.8324</v>
      </c>
      <c r="BT24" s="2439">
        <v>26.4071</v>
      </c>
      <c r="BU24" s="2439">
        <v>25.279800000000002</v>
      </c>
      <c r="BV24" s="2439">
        <v>24.8523</v>
      </c>
      <c r="BW24" s="2439">
        <v>26.385000000000002</v>
      </c>
      <c r="BX24" s="2439">
        <v>26.586300000000001</v>
      </c>
      <c r="BY24" s="2439">
        <v>26.410699999999999</v>
      </c>
      <c r="BZ24" s="2439">
        <v>24.974799999999998</v>
      </c>
      <c r="CA24" s="2439">
        <v>24.301400000000001</v>
      </c>
      <c r="CB24" s="2439">
        <v>21.485099999999999</v>
      </c>
      <c r="CC24" s="2439">
        <v>21.5411</v>
      </c>
      <c r="CD24" s="2439">
        <v>22.0108</v>
      </c>
      <c r="CE24" s="2439">
        <v>22.5198</v>
      </c>
      <c r="CF24" s="2439">
        <v>22.138999999999999</v>
      </c>
      <c r="CG24" s="2439">
        <v>23.0684</v>
      </c>
      <c r="CH24" s="2439">
        <v>24.5871</v>
      </c>
      <c r="CI24" s="2439">
        <v>25.926429999999993</v>
      </c>
      <c r="CJ24" s="2439">
        <v>26.753404545454554</v>
      </c>
      <c r="CK24" s="2439">
        <v>26.610808695652167</v>
      </c>
      <c r="CL24" s="2439">
        <v>27.443220000000007</v>
      </c>
      <c r="CM24" s="2439">
        <v>27.693085714285708</v>
      </c>
      <c r="CN24" s="2439">
        <v>28.572818181818182</v>
      </c>
      <c r="CO24" s="2439">
        <v>28.594170000000002</v>
      </c>
      <c r="CP24" s="2439">
        <v>29.11</v>
      </c>
      <c r="CQ24" s="2439">
        <v>28.145677124721249</v>
      </c>
      <c r="CR24" s="2439">
        <v>28.351412763083577</v>
      </c>
      <c r="CS24" s="2439">
        <v>29.51271716679905</v>
      </c>
      <c r="CT24" s="2439">
        <v>30.112859290085709</v>
      </c>
      <c r="CU24" s="2439">
        <v>30.62334452555762</v>
      </c>
      <c r="CV24" s="2439">
        <v>31.222964875904054</v>
      </c>
      <c r="CW24" s="2439">
        <v>30.973330877776778</v>
      </c>
      <c r="CX24" s="2439">
        <v>30.766630119998712</v>
      </c>
      <c r="CY24" s="2439">
        <v>30.185050539688721</v>
      </c>
      <c r="CZ24" s="2439">
        <v>30.626423231730449</v>
      </c>
      <c r="DA24" s="2439">
        <v>30.63291965911311</v>
      </c>
      <c r="DB24" s="2439">
        <v>30.588510575347904</v>
      </c>
      <c r="DC24" s="2439">
        <v>31.257842370683864</v>
      </c>
      <c r="DD24" s="2439">
        <v>30.338127937876607</v>
      </c>
      <c r="DE24" s="2439">
        <v>30.012847556634835</v>
      </c>
      <c r="DF24" s="2439">
        <v>30.044773087857056</v>
      </c>
      <c r="DG24" s="2439">
        <v>30.051936631125955</v>
      </c>
      <c r="DH24" s="2439">
        <v>30.448734150137327</v>
      </c>
      <c r="DI24" s="2439">
        <v>31.346826834617055</v>
      </c>
      <c r="DJ24" s="2439">
        <v>32.006741442801321</v>
      </c>
      <c r="DK24" s="2439">
        <v>31.463934301725295</v>
      </c>
      <c r="DL24" s="2439">
        <v>30.891312718159249</v>
      </c>
      <c r="DM24" s="2439">
        <v>30.139375669120376</v>
      </c>
      <c r="DN24" s="2439">
        <v>31.017520678579249</v>
      </c>
      <c r="DO24" s="2439">
        <v>32.716449988451366</v>
      </c>
      <c r="DP24" s="2439">
        <v>32.97830074259879</v>
      </c>
      <c r="DQ24" s="2439">
        <v>32.306321025177965</v>
      </c>
      <c r="DR24" s="2439">
        <v>32.379576310038559</v>
      </c>
      <c r="DS24" s="2439">
        <v>32.976346461467429</v>
      </c>
      <c r="DT24" s="2439">
        <v>32.787822204921696</v>
      </c>
      <c r="DU24" s="2439">
        <v>32.641434351236455</v>
      </c>
      <c r="DV24" s="2439">
        <v>32.049381330959399</v>
      </c>
      <c r="DW24" s="2439">
        <v>32.56816313380024</v>
      </c>
      <c r="DX24" s="2439">
        <v>32.750384317993891</v>
      </c>
      <c r="DY24" s="2439">
        <v>31.312009630054817</v>
      </c>
      <c r="DZ24" s="2439">
        <v>29.674019484442255</v>
      </c>
      <c r="EA24" s="2439">
        <v>28.972899921082785</v>
      </c>
      <c r="EB24" s="2439">
        <v>28.340327447582993</v>
      </c>
      <c r="EC24" s="2439">
        <v>29.093401423140858</v>
      </c>
      <c r="ED24" s="2439">
        <v>29.405447123024093</v>
      </c>
      <c r="EE24" s="2439">
        <v>28.924969813243415</v>
      </c>
      <c r="EF24" s="2439">
        <v>27.66930745943236</v>
      </c>
      <c r="EG24" s="2439">
        <v>27.309297484783777</v>
      </c>
      <c r="EH24" s="2439">
        <v>27.598533308154916</v>
      </c>
      <c r="EI24" s="2439">
        <v>27.774729092959443</v>
      </c>
      <c r="EJ24" s="2439">
        <v>28.54556493539835</v>
      </c>
      <c r="EK24" s="2439">
        <v>28.579737740632449</v>
      </c>
      <c r="EL24" s="2439">
        <v>28.885532443254988</v>
      </c>
      <c r="EM24" s="2439">
        <v>28.988925133151792</v>
      </c>
      <c r="EN24" s="2439">
        <v>28.948715285669369</v>
      </c>
      <c r="EO24" s="2439">
        <v>28.689527531565069</v>
      </c>
      <c r="EP24" s="2439">
        <v>28.005397208605316</v>
      </c>
      <c r="EQ24" s="2439">
        <v>27.699195397116664</v>
      </c>
      <c r="ER24" s="2439">
        <v>26.491476234877517</v>
      </c>
      <c r="ES24" s="2439">
        <v>26.539923631380638</v>
      </c>
      <c r="ET24" s="2439">
        <v>26.160875222559135</v>
      </c>
      <c r="EU24" s="2439">
        <v>27.911084673896259</v>
      </c>
      <c r="EV24" s="2439">
        <v>28.420718181818177</v>
      </c>
      <c r="EW24" s="2439">
        <v>28.224261699670471</v>
      </c>
      <c r="EX24" s="2439">
        <v>27.65150292207791</v>
      </c>
      <c r="EY24" s="2439">
        <v>26.826481987577637</v>
      </c>
      <c r="EZ24" s="2439">
        <v>26.326057142857138</v>
      </c>
      <c r="FA24" s="2439">
        <v>25.432307823129246</v>
      </c>
      <c r="FB24" s="2439">
        <v>26.195169155844159</v>
      </c>
      <c r="FC24" s="2439">
        <v>26.431757894736837</v>
      </c>
      <c r="FD24" s="2439">
        <v>26.652754545454549</v>
      </c>
      <c r="FE24" s="2439">
        <v>25.791029999999999</v>
      </c>
      <c r="FF24" s="2439">
        <v>26.042021052631579</v>
      </c>
      <c r="FG24" s="2439">
        <v>27.239104545454541</v>
      </c>
      <c r="FH24" s="2439">
        <v>27.604154999999999</v>
      </c>
      <c r="FI24" s="2439">
        <v>26.446367482517477</v>
      </c>
      <c r="FJ24" s="2439">
        <v>26.917727272727276</v>
      </c>
      <c r="FK24" s="2439">
        <v>27.511389999999999</v>
      </c>
      <c r="FL24" s="2439">
        <v>27.688913636363637</v>
      </c>
      <c r="FM24" s="2439">
        <v>27.568233333333328</v>
      </c>
      <c r="FN24" s="2439">
        <v>27.843599999999999</v>
      </c>
      <c r="FO24" s="2439">
        <v>27.656290476190467</v>
      </c>
      <c r="FP24" s="2439">
        <v>27.105699999999999</v>
      </c>
      <c r="FQ24" s="2439">
        <v>27.436142857142858</v>
      </c>
      <c r="FR24" s="2439">
        <v>28.06808823529412</v>
      </c>
      <c r="FS24" s="2439">
        <v>27.764013636363632</v>
      </c>
      <c r="FT24" s="2439">
        <v>27.375375000000002</v>
      </c>
      <c r="FU24" s="2439">
        <v>26.591549999999998</v>
      </c>
      <c r="FV24" s="2439">
        <v>26.908628571428569</v>
      </c>
      <c r="FW24" s="2439">
        <v>27.373261904761904</v>
      </c>
      <c r="FX24" s="2439">
        <v>27.065830434782605</v>
      </c>
      <c r="FY24" s="2439">
        <v>27.224357142857148</v>
      </c>
      <c r="FZ24" s="2439">
        <v>27.11134175824176</v>
      </c>
      <c r="GA24" s="2439">
        <v>26.614339999999999</v>
      </c>
      <c r="GB24" s="2439">
        <v>26.519024999999999</v>
      </c>
      <c r="GC24" s="2439">
        <v>27.014311111111109</v>
      </c>
      <c r="GD24" s="2439">
        <v>26.384488235294121</v>
      </c>
      <c r="GE24" s="2439">
        <v>26.279152380952382</v>
      </c>
      <c r="GF24" s="2439">
        <v>26.508276190476188</v>
      </c>
      <c r="GG24" s="2439">
        <v>26.578440909090908</v>
      </c>
      <c r="GH24" s="2439">
        <v>26.441223809523812</v>
      </c>
      <c r="GI24" s="2439">
        <v>26.019131818181823</v>
      </c>
      <c r="GJ24" s="2439">
        <v>25.769240909090911</v>
      </c>
      <c r="GK24" s="2439">
        <v>25.222594736842108</v>
      </c>
      <c r="GL24" s="2439">
        <v>25.034526086956525</v>
      </c>
      <c r="GM24" s="2439">
        <v>25.546044999999999</v>
      </c>
      <c r="GN24" s="2439">
        <v>25.178629999999998</v>
      </c>
      <c r="GO24" s="2439">
        <v>24.997885000000004</v>
      </c>
      <c r="GP24" s="2439">
        <v>24.945966666666667</v>
      </c>
      <c r="GQ24" s="2439">
        <v>25.017220242914984</v>
      </c>
      <c r="GR24" s="2439">
        <v>25.328040909090909</v>
      </c>
      <c r="GS24" s="2439">
        <v>24.947881818181813</v>
      </c>
      <c r="GT24" s="2439">
        <v>25.205257894736842</v>
      </c>
      <c r="GU24" s="2439">
        <v>25.646654545454542</v>
      </c>
      <c r="GV24" s="2439">
        <v>24.833795454545452</v>
      </c>
      <c r="GW24" s="2439">
        <v>25.171436842105265</v>
      </c>
      <c r="GX24" s="2439">
        <v>25.187362876254181</v>
      </c>
      <c r="GY24" s="2439">
        <v>25.371052631578955</v>
      </c>
      <c r="GZ24" s="2439">
        <v>25.583695000000002</v>
      </c>
      <c r="HA24" s="2439">
        <v>25.564295238095237</v>
      </c>
      <c r="HB24" s="2439">
        <v>25.297631578947371</v>
      </c>
      <c r="HC24" s="2440">
        <v>24.314580000000003</v>
      </c>
      <c r="HD24" s="2439">
        <v>25.492868181818178</v>
      </c>
      <c r="HE24" s="2439">
        <v>26.554264999999997</v>
      </c>
      <c r="HF24" s="2440">
        <v>28.052681818181824</v>
      </c>
      <c r="HG24" s="2439">
        <v>28.62844347826087</v>
      </c>
      <c r="HH24" s="2439">
        <v>29.137599999999992</v>
      </c>
      <c r="HI24" s="2439">
        <v>29.36781818181818</v>
      </c>
      <c r="HJ24" s="2439">
        <v>28.974818181818179</v>
      </c>
      <c r="HK24" s="2439">
        <v>29.608645000000003</v>
      </c>
      <c r="HL24" s="2439">
        <v>30.355072727272727</v>
      </c>
      <c r="HM24" s="2439">
        <v>31.07511052631579</v>
      </c>
      <c r="HN24" s="2453">
        <v>31.438083333333331</v>
      </c>
      <c r="HO24" s="2453">
        <v>31.537754999999997</v>
      </c>
    </row>
    <row r="25" spans="1:223" ht="21" customHeight="1" x14ac:dyDescent="0.3">
      <c r="A25" s="2438" t="s">
        <v>4404</v>
      </c>
      <c r="B25" s="2439">
        <v>3.944</v>
      </c>
      <c r="C25" s="2439">
        <v>3.95</v>
      </c>
      <c r="D25" s="2441">
        <v>3.9350000000000001</v>
      </c>
      <c r="E25" s="2441">
        <v>3.92</v>
      </c>
      <c r="F25" s="2441">
        <v>3.89</v>
      </c>
      <c r="G25" s="2441">
        <v>3.8719047619047622</v>
      </c>
      <c r="H25" s="2441">
        <v>3.87</v>
      </c>
      <c r="I25" s="2441">
        <v>3.87</v>
      </c>
      <c r="J25" s="2441">
        <v>3.8490000000000002</v>
      </c>
      <c r="K25" s="2439">
        <v>3.8325</v>
      </c>
      <c r="L25" s="2439">
        <v>3.7559999999999998</v>
      </c>
      <c r="M25" s="2439">
        <v>3.6349999999999998</v>
      </c>
      <c r="N25" s="2439">
        <v>3.6</v>
      </c>
      <c r="O25" s="2439">
        <v>3.58</v>
      </c>
      <c r="P25" s="2439">
        <v>3.5979999999999999</v>
      </c>
      <c r="Q25" s="2439">
        <v>3.698</v>
      </c>
      <c r="R25" s="2439">
        <v>3.85</v>
      </c>
      <c r="S25" s="2439">
        <v>3.81</v>
      </c>
      <c r="T25" s="2439">
        <v>3.8029999999999999</v>
      </c>
      <c r="U25" s="2439">
        <v>3.7639999999999998</v>
      </c>
      <c r="V25" s="2439">
        <v>3.7170000000000001</v>
      </c>
      <c r="W25" s="2439">
        <v>3.552</v>
      </c>
      <c r="X25" s="2439">
        <v>3.444</v>
      </c>
      <c r="Y25" s="2439">
        <v>3.3879999999999999</v>
      </c>
      <c r="Z25" s="2439">
        <v>3.4289999999999998</v>
      </c>
      <c r="AA25" s="2439">
        <v>3.55</v>
      </c>
      <c r="AB25" s="2439">
        <v>3.653</v>
      </c>
      <c r="AC25" s="2439">
        <v>3.681</v>
      </c>
      <c r="AD25" s="2439">
        <v>3.69</v>
      </c>
      <c r="AE25" s="2439">
        <v>3.7050000000000001</v>
      </c>
      <c r="AF25" s="2439">
        <v>3.7280000000000002</v>
      </c>
      <c r="AG25" s="2439">
        <v>3.7370000000000001</v>
      </c>
      <c r="AH25" s="2439">
        <v>3.7330000000000001</v>
      </c>
      <c r="AI25" s="2439">
        <v>3.7090000000000001</v>
      </c>
      <c r="AJ25" s="2439">
        <v>3.7149999999999999</v>
      </c>
      <c r="AK25" s="2439">
        <v>3.7759999999999998</v>
      </c>
      <c r="AL25" s="2439">
        <v>3.7970000000000002</v>
      </c>
      <c r="AM25" s="2439">
        <v>3.8069999999999999</v>
      </c>
      <c r="AN25" s="2439">
        <v>3.8355000000000001</v>
      </c>
      <c r="AO25" s="2439">
        <v>3.8605</v>
      </c>
      <c r="AP25" s="2439">
        <v>3.8904000000000001</v>
      </c>
      <c r="AQ25" s="2439">
        <v>3.9195000000000002</v>
      </c>
      <c r="AR25" s="2439">
        <v>3.9857</v>
      </c>
      <c r="AS25" s="2439">
        <v>4.0057999999999998</v>
      </c>
      <c r="AT25" s="2439">
        <v>4.0217999999999998</v>
      </c>
      <c r="AU25" s="2439">
        <v>4.0262000000000002</v>
      </c>
      <c r="AV25" s="2439">
        <v>4.0309999999999997</v>
      </c>
      <c r="AW25" s="2439">
        <v>4.0414000000000003</v>
      </c>
      <c r="AX25" s="2439">
        <v>4.0540000000000003</v>
      </c>
      <c r="AY25" s="2439">
        <v>4.0590999999999999</v>
      </c>
      <c r="AZ25" s="2439">
        <v>4.0518000000000001</v>
      </c>
      <c r="BA25" s="2439">
        <v>4.0838000000000001</v>
      </c>
      <c r="BB25" s="2439">
        <v>4.1894999999999998</v>
      </c>
      <c r="BC25" s="2439">
        <v>4.2595000000000001</v>
      </c>
      <c r="BD25" s="2439">
        <v>4.2824</v>
      </c>
      <c r="BE25" s="2439">
        <v>4.3230000000000004</v>
      </c>
      <c r="BF25" s="2439">
        <v>4.3535000000000004</v>
      </c>
      <c r="BG25" s="2441">
        <v>4.3643000000000001</v>
      </c>
      <c r="BH25" s="2441">
        <v>4.3367000000000004</v>
      </c>
      <c r="BI25" s="2441">
        <v>4.29</v>
      </c>
      <c r="BJ25" s="2441">
        <v>4.2300000000000004</v>
      </c>
      <c r="BK25" s="2441">
        <v>4.1150000000000002</v>
      </c>
      <c r="BL25" s="2441">
        <v>4.1239999999999997</v>
      </c>
      <c r="BM25" s="2441">
        <v>4.1063999999999998</v>
      </c>
      <c r="BN25" s="2441">
        <v>4.0639000000000003</v>
      </c>
      <c r="BO25" s="2441">
        <v>4.0692000000000004</v>
      </c>
      <c r="BP25" s="2441">
        <v>4.0201000000000002</v>
      </c>
      <c r="BQ25" s="2441">
        <v>3.9750000000000001</v>
      </c>
      <c r="BR25" s="2441">
        <v>3.8677999999999999</v>
      </c>
      <c r="BS25" s="2441">
        <v>3.7618999999999998</v>
      </c>
      <c r="BT25" s="2441">
        <v>3.7162999999999999</v>
      </c>
      <c r="BU25" s="2441">
        <v>3.5333999999999999</v>
      </c>
      <c r="BV25" s="2441">
        <v>3.4279999999999999</v>
      </c>
      <c r="BW25" s="2441">
        <v>3.5682</v>
      </c>
      <c r="BX25" s="2441">
        <v>3.5886999999999998</v>
      </c>
      <c r="BY25" s="2441">
        <v>3.5314999999999999</v>
      </c>
      <c r="BZ25" s="2441">
        <v>3.6297999999999999</v>
      </c>
      <c r="CA25" s="2441">
        <v>3.8166000000000002</v>
      </c>
      <c r="CB25" s="2441">
        <v>4.0038999999999998</v>
      </c>
      <c r="CC25" s="2441">
        <v>4.2247000000000003</v>
      </c>
      <c r="CD25" s="2441">
        <v>4.2255000000000003</v>
      </c>
      <c r="CE25" s="2441">
        <v>4.2687999999999997</v>
      </c>
      <c r="CF25" s="2441">
        <v>4.3912000000000004</v>
      </c>
      <c r="CG25" s="2441">
        <v>4.4798</v>
      </c>
      <c r="CH25" s="2441">
        <v>4.4484000000000004</v>
      </c>
      <c r="CI25" s="2441">
        <v>4.3799949999999992</v>
      </c>
      <c r="CJ25" s="2441">
        <v>4.302868181818182</v>
      </c>
      <c r="CK25" s="2441">
        <v>4.2725304347826087</v>
      </c>
      <c r="CL25" s="2439">
        <v>4.2408299999999999</v>
      </c>
      <c r="CM25" s="2439">
        <v>4.154823809523811</v>
      </c>
      <c r="CN25" s="2439">
        <v>4.0675681818181815</v>
      </c>
      <c r="CO25" s="2439">
        <v>4.01098</v>
      </c>
      <c r="CP25" s="2439">
        <v>4.2949999999999999</v>
      </c>
      <c r="CQ25" s="2439">
        <v>4.1397233009506147</v>
      </c>
      <c r="CR25" s="2439">
        <v>4.0513598840255449</v>
      </c>
      <c r="CS25" s="2439">
        <v>4.0570222195653614</v>
      </c>
      <c r="CT25" s="2439">
        <v>3.9561081576010793</v>
      </c>
      <c r="CU25" s="2439">
        <v>3.9941304059057607</v>
      </c>
      <c r="CV25" s="2439">
        <v>4.0453675058209004</v>
      </c>
      <c r="CW25" s="2439">
        <v>4.0020943947118344</v>
      </c>
      <c r="CX25" s="2439">
        <v>3.9158040984083908</v>
      </c>
      <c r="CY25" s="2439">
        <v>3.8337018952404534</v>
      </c>
      <c r="CZ25" s="2439">
        <v>3.7226266249915567</v>
      </c>
      <c r="DA25" s="2439">
        <v>3.6846279947251364</v>
      </c>
      <c r="DB25" s="2439">
        <v>3.7038986978030337</v>
      </c>
      <c r="DC25" s="2439">
        <v>3.7242329538244947</v>
      </c>
      <c r="DD25" s="2439">
        <v>3.7013727373927763</v>
      </c>
      <c r="DE25" s="2439">
        <v>3.7653233678275151</v>
      </c>
      <c r="DF25" s="2439">
        <v>3.8225422460528868</v>
      </c>
      <c r="DG25" s="2439">
        <v>3.8303576279951685</v>
      </c>
      <c r="DH25" s="2439">
        <v>3.8659267781003384</v>
      </c>
      <c r="DI25" s="2439">
        <v>3.8776913305966039</v>
      </c>
      <c r="DJ25" s="2439">
        <v>3.8457417095633</v>
      </c>
      <c r="DK25" s="2439">
        <v>3.8394627452982077</v>
      </c>
      <c r="DL25" s="2439">
        <v>3.844529935446976</v>
      </c>
      <c r="DM25" s="2439">
        <v>3.8861132595433365</v>
      </c>
      <c r="DN25" s="2439">
        <v>3.9970594903172452</v>
      </c>
      <c r="DO25" s="2439">
        <v>4.0933269093644506</v>
      </c>
      <c r="DP25" s="2439">
        <v>4.0593048413268411</v>
      </c>
      <c r="DQ25" s="2439">
        <v>4.0065480539397695</v>
      </c>
      <c r="DR25" s="2439">
        <v>4.0518552961772629</v>
      </c>
      <c r="DS25" s="2439">
        <v>4.0853108383199217</v>
      </c>
      <c r="DT25" s="2439">
        <v>4.0428057794796608</v>
      </c>
      <c r="DU25" s="2439">
        <v>4.0093602332428988</v>
      </c>
      <c r="DV25" s="2439">
        <v>4.0029797157687179</v>
      </c>
      <c r="DW25" s="2439">
        <v>4.0531676688266911</v>
      </c>
      <c r="DX25" s="2439">
        <v>4.0658595276324272</v>
      </c>
      <c r="DY25" s="2439">
        <v>4.0734062964751097</v>
      </c>
      <c r="DZ25" s="2439">
        <v>4.0545434617280769</v>
      </c>
      <c r="EA25" s="2439">
        <v>4.0692461571548089</v>
      </c>
      <c r="EB25" s="2439">
        <v>4.0474646880086169</v>
      </c>
      <c r="EC25" s="2439">
        <v>4.0483060896194214</v>
      </c>
      <c r="ED25" s="2439">
        <v>3.994001043322748</v>
      </c>
      <c r="EE25" s="2439">
        <v>4.0024543721341335</v>
      </c>
      <c r="EF25" s="2439">
        <v>3.9741298950721502</v>
      </c>
      <c r="EG25" s="2439">
        <v>3.9709928615014882</v>
      </c>
      <c r="EH25" s="2439">
        <v>3.9690177476675097</v>
      </c>
      <c r="EI25" s="2439">
        <v>3.9491306510276805</v>
      </c>
      <c r="EJ25" s="2439">
        <v>3.9565069696744315</v>
      </c>
      <c r="EK25" s="2439">
        <v>3.9627021492662351</v>
      </c>
      <c r="EL25" s="2439">
        <v>3.9791333478303379</v>
      </c>
      <c r="EM25" s="2439">
        <v>3.9830000037749587</v>
      </c>
      <c r="EN25" s="2439">
        <v>4.0150017416178541</v>
      </c>
      <c r="EO25" s="2439">
        <v>4.0807757896613772</v>
      </c>
      <c r="EP25" s="2439">
        <v>4.1108433765428183</v>
      </c>
      <c r="EQ25" s="2439">
        <v>4.1321208584248721</v>
      </c>
      <c r="ER25" s="2439">
        <v>4.1473992686136985</v>
      </c>
      <c r="ES25" s="2439">
        <v>4.2397546115615823</v>
      </c>
      <c r="ET25" s="2439">
        <v>4.3296182219818471</v>
      </c>
      <c r="EU25" s="2439">
        <v>4.6509403101232278</v>
      </c>
      <c r="EV25" s="2439">
        <v>4.7499839766267886</v>
      </c>
      <c r="EW25" s="2439">
        <v>4.6146958416950827</v>
      </c>
      <c r="EX25" s="2439">
        <v>4.6288069930069931</v>
      </c>
      <c r="EY25" s="2439">
        <v>4.6684983277591963</v>
      </c>
      <c r="EZ25" s="2439">
        <v>4.6643828362114066</v>
      </c>
      <c r="FA25" s="2439">
        <v>4.6609353741496609</v>
      </c>
      <c r="FB25" s="2439">
        <v>4.6978584415584423</v>
      </c>
      <c r="FC25" s="2439">
        <v>4.7699999999999996</v>
      </c>
      <c r="FD25" s="2439">
        <v>4.7508954545454545</v>
      </c>
      <c r="FE25" s="2439">
        <v>4.7356900000000008</v>
      </c>
      <c r="FF25" s="2439">
        <v>4.6988210526315797</v>
      </c>
      <c r="FG25" s="2439">
        <v>4.6935227272727271</v>
      </c>
      <c r="FH25" s="2439">
        <v>4.6450799999999992</v>
      </c>
      <c r="FI25" s="2439">
        <v>4.6567716783216779</v>
      </c>
      <c r="FJ25" s="2439">
        <v>4.6965818181818184</v>
      </c>
      <c r="FK25" s="2439">
        <v>4.7174049999999994</v>
      </c>
      <c r="FL25" s="2439">
        <v>4.6911999999999994</v>
      </c>
      <c r="FM25" s="2439">
        <v>4.6921571428571429</v>
      </c>
      <c r="FN25" s="2439">
        <v>4.7193523809523796</v>
      </c>
      <c r="FO25" s="2439">
        <v>4.7416190476190474</v>
      </c>
      <c r="FP25" s="2439">
        <v>4.7631409090909083</v>
      </c>
      <c r="FQ25" s="2439">
        <v>4.7506904761904751</v>
      </c>
      <c r="FR25" s="2439">
        <v>4.7221000000000002</v>
      </c>
      <c r="FS25" s="2439">
        <v>4.7001818181818189</v>
      </c>
      <c r="FT25" s="2439">
        <v>4.6803650000000001</v>
      </c>
      <c r="FU25" s="2439">
        <v>4.6072727272727283</v>
      </c>
      <c r="FV25" s="2439">
        <v>4.5793999999999997</v>
      </c>
      <c r="FW25" s="2439">
        <v>4.5113952380952371</v>
      </c>
      <c r="FX25" s="2439">
        <v>4.3838826086956528</v>
      </c>
      <c r="FY25" s="2439">
        <v>4.3833333333333329</v>
      </c>
      <c r="FZ25" s="2439">
        <v>4.4713736263736266</v>
      </c>
      <c r="GA25" s="2439">
        <v>4.485595</v>
      </c>
      <c r="GB25" s="2439">
        <v>4.45</v>
      </c>
      <c r="GC25" s="2439">
        <v>4.356866666666666</v>
      </c>
      <c r="GD25" s="2439">
        <v>4.2966647058823524</v>
      </c>
      <c r="GE25" s="2439">
        <v>4.3298428571428564</v>
      </c>
      <c r="GF25" s="2439">
        <v>4.4062095238095251</v>
      </c>
      <c r="GG25" s="2439">
        <v>4.5138272727272728</v>
      </c>
      <c r="GH25" s="2439">
        <v>4.5095904761904775</v>
      </c>
      <c r="GI25" s="2439">
        <v>4.4931863636363643</v>
      </c>
      <c r="GJ25" s="2439">
        <v>4.4902772727272726</v>
      </c>
      <c r="GK25" s="2439">
        <v>4.4821052631578953</v>
      </c>
      <c r="GL25" s="2439">
        <v>4.5067913043478258</v>
      </c>
      <c r="GM25" s="2439">
        <v>4.5163849999999996</v>
      </c>
      <c r="GN25" s="2439">
        <v>4.4977600000000013</v>
      </c>
      <c r="GO25" s="2439">
        <v>4.4708699999999997</v>
      </c>
      <c r="GP25" s="2439">
        <v>4.4712777777777779</v>
      </c>
      <c r="GQ25" s="2439">
        <v>4.5159960526315803</v>
      </c>
      <c r="GR25" s="2439">
        <v>4.5539636363636369</v>
      </c>
      <c r="GS25" s="2439">
        <v>4.5930272727272721</v>
      </c>
      <c r="GT25" s="2439">
        <v>4.6560789473684228</v>
      </c>
      <c r="GU25" s="2439">
        <v>4.7102590909090916</v>
      </c>
      <c r="GV25" s="2439">
        <v>4.6929181818181824</v>
      </c>
      <c r="GW25" s="2439">
        <v>4.731505263157894</v>
      </c>
      <c r="GX25" s="2439">
        <v>4.7414789855072472</v>
      </c>
      <c r="GY25" s="2439">
        <v>4.7638210526315783</v>
      </c>
      <c r="GZ25" s="2439">
        <v>4.7797999999999998</v>
      </c>
      <c r="HA25" s="2439">
        <v>4.8039666666666667</v>
      </c>
      <c r="HB25" s="2439">
        <v>4.8831789473684202</v>
      </c>
      <c r="HC25" s="2440">
        <v>5.0419299999999989</v>
      </c>
      <c r="HD25" s="2439">
        <v>5.2323681818181829</v>
      </c>
      <c r="HE25" s="2439">
        <v>5.271865</v>
      </c>
      <c r="HF25" s="2440">
        <v>5.2622954545454546</v>
      </c>
      <c r="HG25" s="2439">
        <v>5.2660782608695653</v>
      </c>
      <c r="HH25" s="2439">
        <v>5.2353047619047608</v>
      </c>
      <c r="HI25" s="2439">
        <v>5.2448499999999996</v>
      </c>
      <c r="HJ25" s="2439">
        <v>5.2530818181818191</v>
      </c>
      <c r="HK25" s="2439">
        <v>5.2590000000000003</v>
      </c>
      <c r="HL25" s="2439">
        <v>5.2147363636363631</v>
      </c>
      <c r="HM25" s="2439">
        <v>5.1973263157894749</v>
      </c>
      <c r="HN25" s="2453">
        <v>5.2358111111111105</v>
      </c>
      <c r="HO25" s="2453">
        <v>5.2815649999999996</v>
      </c>
    </row>
    <row r="26" spans="1:223" ht="21" customHeight="1" x14ac:dyDescent="0.3">
      <c r="A26" s="2438" t="s">
        <v>4405</v>
      </c>
      <c r="B26" s="2439">
        <v>64</v>
      </c>
      <c r="C26" s="2439">
        <v>64</v>
      </c>
      <c r="D26" s="2441">
        <v>63.18181818181818</v>
      </c>
      <c r="E26" s="2441">
        <v>63</v>
      </c>
      <c r="F26" s="2441">
        <v>63</v>
      </c>
      <c r="G26" s="2441">
        <v>63</v>
      </c>
      <c r="H26" s="2441">
        <v>63</v>
      </c>
      <c r="I26" s="2441">
        <v>63</v>
      </c>
      <c r="J26" s="2441">
        <v>63</v>
      </c>
      <c r="K26" s="2439">
        <v>63</v>
      </c>
      <c r="L26" s="2439">
        <v>61.905000000000001</v>
      </c>
      <c r="M26" s="2439">
        <v>60.052999999999997</v>
      </c>
      <c r="N26" s="2439">
        <v>59.6</v>
      </c>
      <c r="O26" s="2439">
        <v>59.713999999999999</v>
      </c>
      <c r="P26" s="2439">
        <v>60.286000000000001</v>
      </c>
      <c r="Q26" s="2439">
        <v>62.332999999999998</v>
      </c>
      <c r="R26" s="2439">
        <v>65.652000000000001</v>
      </c>
      <c r="S26" s="2439">
        <v>65</v>
      </c>
      <c r="T26" s="2439">
        <v>64.951999999999998</v>
      </c>
      <c r="U26" s="2439">
        <v>64.912999999999997</v>
      </c>
      <c r="V26" s="2439">
        <v>64.052999999999997</v>
      </c>
      <c r="W26" s="2439">
        <v>60.908999999999999</v>
      </c>
      <c r="X26" s="2439">
        <v>59.158000000000001</v>
      </c>
      <c r="Y26" s="2439">
        <v>58.555999999999997</v>
      </c>
      <c r="Z26" s="2439">
        <v>59.908999999999999</v>
      </c>
      <c r="AA26" s="2439">
        <v>63.591000000000001</v>
      </c>
      <c r="AB26" s="2439">
        <v>63.619</v>
      </c>
      <c r="AC26" s="2439">
        <v>63.591000000000001</v>
      </c>
      <c r="AD26" s="2439">
        <v>63</v>
      </c>
      <c r="AE26" s="2439">
        <v>63</v>
      </c>
      <c r="AF26" s="2439">
        <v>63.591000000000001</v>
      </c>
      <c r="AG26" s="2439">
        <v>64</v>
      </c>
      <c r="AH26" s="2439">
        <v>64.95</v>
      </c>
      <c r="AI26" s="2439">
        <v>66</v>
      </c>
      <c r="AJ26" s="2439">
        <v>66.736999999999995</v>
      </c>
      <c r="AK26" s="2439">
        <v>68</v>
      </c>
      <c r="AL26" s="2439">
        <v>68.048000000000002</v>
      </c>
      <c r="AM26" s="2439">
        <v>68.817999999999998</v>
      </c>
      <c r="AN26" s="2439">
        <v>68.954499999999996</v>
      </c>
      <c r="AO26" s="2439">
        <v>69.238100000000003</v>
      </c>
      <c r="AP26" s="2439">
        <v>69.912999999999997</v>
      </c>
      <c r="AQ26" s="2439">
        <v>69.952399999999997</v>
      </c>
      <c r="AR26" s="2439">
        <v>69.285700000000006</v>
      </c>
      <c r="AS26" s="2439">
        <v>68.052599999999998</v>
      </c>
      <c r="AT26" s="2439">
        <v>68.590900000000005</v>
      </c>
      <c r="AU26" s="2439">
        <v>70.714299999999994</v>
      </c>
      <c r="AV26" s="2439">
        <v>70.947000000000003</v>
      </c>
      <c r="AW26" s="2439">
        <v>70.863600000000005</v>
      </c>
      <c r="AX26" s="2439">
        <v>70.3</v>
      </c>
      <c r="AY26" s="2439">
        <v>69.409099999999995</v>
      </c>
      <c r="AZ26" s="2439">
        <v>68.590900000000005</v>
      </c>
      <c r="BA26" s="2439">
        <v>68.523799999999994</v>
      </c>
      <c r="BB26" s="2439">
        <v>70.095200000000006</v>
      </c>
      <c r="BC26" s="2439">
        <v>71.952399999999997</v>
      </c>
      <c r="BD26" s="2439">
        <v>73.523799999999994</v>
      </c>
      <c r="BE26" s="2439">
        <v>75.429000000000002</v>
      </c>
      <c r="BF26" s="2439">
        <v>76.25</v>
      </c>
      <c r="BG26" s="2441">
        <v>77.333299999999994</v>
      </c>
      <c r="BH26" s="2441">
        <v>77</v>
      </c>
      <c r="BI26" s="2441">
        <v>76.400000000000006</v>
      </c>
      <c r="BJ26" s="2441">
        <v>78.285700000000006</v>
      </c>
      <c r="BK26" s="2441">
        <v>78.954499999999996</v>
      </c>
      <c r="BL26" s="2441">
        <v>79.286000000000001</v>
      </c>
      <c r="BM26" s="2441">
        <v>79.818200000000004</v>
      </c>
      <c r="BN26" s="2441">
        <v>77.960899999999995</v>
      </c>
      <c r="BO26" s="2441">
        <v>78.775000000000006</v>
      </c>
      <c r="BP26" s="2441">
        <v>79.109099999999998</v>
      </c>
      <c r="BQ26" s="2441">
        <v>78.573999999999998</v>
      </c>
      <c r="BR26" s="2441">
        <v>76.646000000000001</v>
      </c>
      <c r="BS26" s="2441">
        <v>74.816500000000005</v>
      </c>
      <c r="BT26" s="2441">
        <v>73.027900000000002</v>
      </c>
      <c r="BU26" s="2441">
        <v>68.251099999999994</v>
      </c>
      <c r="BV26" s="2441">
        <v>66.897599999999997</v>
      </c>
      <c r="BW26" s="2441">
        <v>66.310500000000005</v>
      </c>
      <c r="BX26" s="2441">
        <v>65.688999999999993</v>
      </c>
      <c r="BY26" s="2441">
        <v>64.503900000000002</v>
      </c>
      <c r="BZ26" s="2441">
        <v>66.189499999999995</v>
      </c>
      <c r="CA26" s="2441">
        <v>65.544300000000007</v>
      </c>
      <c r="CB26" s="2441">
        <v>64.2667</v>
      </c>
      <c r="CC26" s="2441">
        <v>67.496499999999997</v>
      </c>
      <c r="CD26" s="2441">
        <v>67.920500000000004</v>
      </c>
      <c r="CE26" s="2441">
        <v>68.508399999999995</v>
      </c>
      <c r="CF26" s="2441">
        <v>69.766300000000001</v>
      </c>
      <c r="CG26" s="2441">
        <v>68.474500000000006</v>
      </c>
      <c r="CH26" s="2441">
        <v>69.297700000000006</v>
      </c>
      <c r="CI26" s="2441">
        <v>70.414000000000001</v>
      </c>
      <c r="CJ26" s="2441">
        <v>70.378181818181801</v>
      </c>
      <c r="CK26" s="2441">
        <v>68.765652173913054</v>
      </c>
      <c r="CL26" s="2439">
        <v>68.421499999999995</v>
      </c>
      <c r="CM26" s="2439">
        <v>66.7895238095238</v>
      </c>
      <c r="CN26" s="2439">
        <v>67.749545454545455</v>
      </c>
      <c r="CO26" s="2439">
        <v>66.978500000000011</v>
      </c>
      <c r="CP26" s="2439">
        <v>73.066999999999993</v>
      </c>
      <c r="CQ26" s="2439">
        <v>68.86211647026289</v>
      </c>
      <c r="CR26" s="2439">
        <v>65.897031043300487</v>
      </c>
      <c r="CS26" s="2439">
        <v>68.7143630599695</v>
      </c>
      <c r="CT26" s="2439">
        <v>69.315748782257828</v>
      </c>
      <c r="CU26" s="2439">
        <v>69.015106149543314</v>
      </c>
      <c r="CV26" s="2439">
        <v>69.826788976955271</v>
      </c>
      <c r="CW26" s="2439">
        <v>68.781963729866419</v>
      </c>
      <c r="CX26" s="2439">
        <v>67.354186123825627</v>
      </c>
      <c r="CY26" s="2439">
        <v>66.600378798719831</v>
      </c>
      <c r="CZ26" s="2439">
        <v>65.435534396816664</v>
      </c>
      <c r="DA26" s="2439">
        <v>64.054022554769205</v>
      </c>
      <c r="DB26" s="2439">
        <v>64.523625062510192</v>
      </c>
      <c r="DC26" s="2439">
        <v>65.529838024875261</v>
      </c>
      <c r="DD26" s="2439">
        <v>63.960049655621326</v>
      </c>
      <c r="DE26" s="2439">
        <v>61.871562662503827</v>
      </c>
      <c r="DF26" s="2439">
        <v>60.68117150228219</v>
      </c>
      <c r="DG26" s="2439">
        <v>59.065912914166987</v>
      </c>
      <c r="DH26" s="2439">
        <v>57.524063303000275</v>
      </c>
      <c r="DI26" s="2439">
        <v>59.151084549498989</v>
      </c>
      <c r="DJ26" s="2439">
        <v>60.909380118662497</v>
      </c>
      <c r="DK26" s="2439">
        <v>59.521136390783639</v>
      </c>
      <c r="DL26" s="2439">
        <v>58.066947460780469</v>
      </c>
      <c r="DM26" s="2439">
        <v>55.803360862746779</v>
      </c>
      <c r="DN26" s="2439">
        <v>55.842307668425953</v>
      </c>
      <c r="DO26" s="2439">
        <v>57.697443963254521</v>
      </c>
      <c r="DP26" s="2439">
        <v>56.999271102326617</v>
      </c>
      <c r="DQ26" s="2439">
        <v>57.232107243719589</v>
      </c>
      <c r="DR26" s="2439">
        <v>59.58665711675684</v>
      </c>
      <c r="DS26" s="2439">
        <v>58.004173600543311</v>
      </c>
      <c r="DT26" s="2439">
        <v>57.638894749970497</v>
      </c>
      <c r="DU26" s="2439">
        <v>57.609843541962285</v>
      </c>
      <c r="DV26" s="2439">
        <v>58.055010188963131</v>
      </c>
      <c r="DW26" s="2439">
        <v>58.20180128203716</v>
      </c>
      <c r="DX26" s="2439">
        <v>58.300579408562825</v>
      </c>
      <c r="DY26" s="2439">
        <v>57.748225423895946</v>
      </c>
      <c r="DZ26" s="2439">
        <v>54.18540379427003</v>
      </c>
      <c r="EA26" s="2439">
        <v>53.167848544634005</v>
      </c>
      <c r="EB26" s="2439">
        <v>50.140160370057316</v>
      </c>
      <c r="EC26" s="2439">
        <v>49.463662008438085</v>
      </c>
      <c r="ED26" s="2439">
        <v>50.441485905898972</v>
      </c>
      <c r="EE26" s="2439">
        <v>49.82586874083551</v>
      </c>
      <c r="EF26" s="2439">
        <v>50.039273002512722</v>
      </c>
      <c r="EG26" s="2439">
        <v>49.909912047326046</v>
      </c>
      <c r="EH26" s="2439">
        <v>49.776925607413197</v>
      </c>
      <c r="EI26" s="2439">
        <v>50.468854333059326</v>
      </c>
      <c r="EJ26" s="2439">
        <v>51.115113666126312</v>
      </c>
      <c r="EK26" s="2439">
        <v>52.053061238770773</v>
      </c>
      <c r="EL26" s="2439">
        <v>51.921849129294024</v>
      </c>
      <c r="EM26" s="2439">
        <v>51.687319407542439</v>
      </c>
      <c r="EN26" s="2439">
        <v>51.404521458727785</v>
      </c>
      <c r="EO26" s="2439">
        <v>52.355809893256236</v>
      </c>
      <c r="EP26" s="2439">
        <v>52.292412944723353</v>
      </c>
      <c r="EQ26" s="2439">
        <v>52.25378799844195</v>
      </c>
      <c r="ER26" s="2439">
        <v>51.482302855878331</v>
      </c>
      <c r="ES26" s="2439">
        <v>53.229415132398096</v>
      </c>
      <c r="ET26" s="2439">
        <v>54.379256654384925</v>
      </c>
      <c r="EU26" s="2439">
        <v>58.065304680186152</v>
      </c>
      <c r="EV26" s="2439">
        <v>59.024381318498129</v>
      </c>
      <c r="EW26" s="2439">
        <v>56.433539082841584</v>
      </c>
      <c r="EX26" s="2439">
        <v>56.534195804195811</v>
      </c>
      <c r="EY26" s="2439">
        <v>57.16096989966556</v>
      </c>
      <c r="EZ26" s="2439">
        <v>55.885531135531131</v>
      </c>
      <c r="FA26" s="2439">
        <v>54.815384615384616</v>
      </c>
      <c r="FB26" s="2439">
        <v>56.26216783216784</v>
      </c>
      <c r="FC26" s="2439">
        <v>56.237368421052629</v>
      </c>
      <c r="FD26" s="2439">
        <v>55.68363636363636</v>
      </c>
      <c r="FE26" s="2439">
        <v>55.053500000000007</v>
      </c>
      <c r="FF26" s="2439">
        <v>53.870526315789469</v>
      </c>
      <c r="FG26" s="2439">
        <v>54.707727272727283</v>
      </c>
      <c r="FH26" s="2439">
        <v>54.536000000000016</v>
      </c>
      <c r="FI26" s="2439">
        <v>54.348333333333336</v>
      </c>
      <c r="FJ26" s="2439">
        <v>54.480000000000018</v>
      </c>
      <c r="FK26" s="2439">
        <v>54.701000000000001</v>
      </c>
      <c r="FL26" s="2439">
        <v>54.62863636363636</v>
      </c>
      <c r="FM26" s="2439">
        <v>54.701428571428572</v>
      </c>
      <c r="FN26" s="2439">
        <v>55.150952380952376</v>
      </c>
      <c r="FO26" s="2439">
        <v>54.634761904761909</v>
      </c>
      <c r="FP26" s="2439">
        <v>54.659090909090899</v>
      </c>
      <c r="FQ26" s="2439">
        <v>54.39238095238094</v>
      </c>
      <c r="FR26" s="2439">
        <v>54.883529411764705</v>
      </c>
      <c r="FS26" s="2439">
        <v>55.599999999999994</v>
      </c>
      <c r="FT26" s="2439">
        <v>56.533000000000001</v>
      </c>
      <c r="FU26" s="2439">
        <v>55.836818181818188</v>
      </c>
      <c r="FV26" s="2439">
        <v>55.51142857142856</v>
      </c>
      <c r="FW26" s="2439">
        <v>54.820952380952384</v>
      </c>
      <c r="FX26" s="2439">
        <v>53.668695652173895</v>
      </c>
      <c r="FY26" s="2439">
        <v>53.32</v>
      </c>
      <c r="FZ26" s="2439">
        <v>53.808730158730157</v>
      </c>
      <c r="GA26" s="2439">
        <v>51.431470000000012</v>
      </c>
      <c r="GB26" s="2439">
        <v>54.308500000000002</v>
      </c>
      <c r="GC26" s="2439">
        <v>53.764444444444436</v>
      </c>
      <c r="GD26" s="2439">
        <v>52.319411764705883</v>
      </c>
      <c r="GE26" s="2439">
        <v>52.385238095238101</v>
      </c>
      <c r="GF26" s="2439">
        <v>52.83142857142856</v>
      </c>
      <c r="GG26" s="2439">
        <v>52.677727272727267</v>
      </c>
      <c r="GH26" s="2439">
        <v>52.426666666666669</v>
      </c>
      <c r="GI26" s="2439">
        <v>51.56909090909091</v>
      </c>
      <c r="GJ26" s="2439">
        <v>50.928636363636365</v>
      </c>
      <c r="GK26" s="2439">
        <v>48.909473684210539</v>
      </c>
      <c r="GL26" s="2439">
        <v>48.245652173913051</v>
      </c>
      <c r="GM26" s="2439">
        <v>49.537999999999997</v>
      </c>
      <c r="GN26" s="2439">
        <v>49.970500000000001</v>
      </c>
      <c r="GO26" s="2439">
        <v>49.783999999999999</v>
      </c>
      <c r="GP26" s="2439">
        <v>49.534444444444446</v>
      </c>
      <c r="GQ26" s="2439">
        <v>51.31</v>
      </c>
      <c r="GR26" s="2439">
        <v>51.689090909090901</v>
      </c>
      <c r="GS26" s="2439">
        <v>51.907727272727271</v>
      </c>
      <c r="GT26" s="2439">
        <v>52.728421052631589</v>
      </c>
      <c r="GU26" s="2439">
        <v>53.740909090909092</v>
      </c>
      <c r="GV26" s="2439">
        <v>52.001363636363635</v>
      </c>
      <c r="GW26" s="2439">
        <v>52.23</v>
      </c>
      <c r="GX26" s="2439">
        <v>52.62264492753625</v>
      </c>
      <c r="GY26" s="2439">
        <v>52.41473684210527</v>
      </c>
      <c r="GZ26" s="2439">
        <v>52.742000000000004</v>
      </c>
      <c r="HA26" s="2439">
        <v>52.723809523809528</v>
      </c>
      <c r="HB26" s="2439">
        <v>53.433157894736844</v>
      </c>
      <c r="HC26" s="2440">
        <v>52.994499999999995</v>
      </c>
      <c r="HD26" s="2439">
        <v>53.550909090909087</v>
      </c>
      <c r="HE26" s="2439">
        <v>54.261000000000003</v>
      </c>
      <c r="HF26" s="2440">
        <v>54.161818181818191</v>
      </c>
      <c r="HG26" s="2439">
        <v>54.724782608695655</v>
      </c>
      <c r="HH26" s="2439">
        <v>54.649047619047614</v>
      </c>
      <c r="HI26" s="2439">
        <v>55.586363636363629</v>
      </c>
      <c r="HJ26" s="2439">
        <v>55.695000000000007</v>
      </c>
      <c r="HK26" s="2439">
        <v>55.261000000000003</v>
      </c>
      <c r="HL26" s="2439">
        <v>55.341818181818184</v>
      </c>
      <c r="HM26" s="2439">
        <v>55.525263157894734</v>
      </c>
      <c r="HN26" s="2453">
        <v>56.198333333333331</v>
      </c>
      <c r="HO26" s="2453">
        <v>56.720500000000001</v>
      </c>
    </row>
    <row r="27" spans="1:223" ht="21" customHeight="1" x14ac:dyDescent="0.3">
      <c r="A27" s="2438" t="s">
        <v>4406</v>
      </c>
      <c r="B27" s="2439">
        <v>23.064</v>
      </c>
      <c r="C27" s="2439">
        <v>22.917999999999999</v>
      </c>
      <c r="D27" s="2439">
        <v>24.135454545454547</v>
      </c>
      <c r="E27" s="2439">
        <v>24.5855</v>
      </c>
      <c r="F27" s="2439">
        <v>25.547826086956523</v>
      </c>
      <c r="G27" s="2439">
        <v>25.21</v>
      </c>
      <c r="H27" s="2439">
        <v>24.834</v>
      </c>
      <c r="I27" s="2439">
        <v>24.187999999999999</v>
      </c>
      <c r="J27" s="2439">
        <v>24.542999999999999</v>
      </c>
      <c r="K27" s="2439">
        <v>24.344000000000001</v>
      </c>
      <c r="L27" s="2439">
        <v>24.503</v>
      </c>
      <c r="M27" s="2439">
        <v>23.597999999999999</v>
      </c>
      <c r="N27" s="2439">
        <v>23.508500000000002</v>
      </c>
      <c r="O27" s="2439">
        <v>23.114000000000001</v>
      </c>
      <c r="P27" s="2439">
        <v>23.763999999999999</v>
      </c>
      <c r="Q27" s="2439">
        <v>24.213999999999999</v>
      </c>
      <c r="R27" s="2439">
        <v>25.120999999999999</v>
      </c>
      <c r="S27" s="2439">
        <v>24.832999999999998</v>
      </c>
      <c r="T27" s="2439">
        <v>25.553999999999998</v>
      </c>
      <c r="U27" s="2439">
        <v>26.431000000000001</v>
      </c>
      <c r="V27" s="2439">
        <v>26.248000000000001</v>
      </c>
      <c r="W27" s="2439">
        <v>25.391999999999999</v>
      </c>
      <c r="X27" s="2439">
        <v>24.934999999999999</v>
      </c>
      <c r="Y27" s="2439">
        <v>24.466999999999999</v>
      </c>
      <c r="Z27" s="2439">
        <v>24.416</v>
      </c>
      <c r="AA27" s="2439">
        <v>25.539000000000001</v>
      </c>
      <c r="AB27" s="2439">
        <v>25.210999999999999</v>
      </c>
      <c r="AC27" s="2439">
        <v>26</v>
      </c>
      <c r="AD27" s="2439">
        <v>26.111999999999998</v>
      </c>
      <c r="AE27" s="2439">
        <v>25.981999999999999</v>
      </c>
      <c r="AF27" s="2439">
        <v>26.2</v>
      </c>
      <c r="AG27" s="2439">
        <v>26.487100000000002</v>
      </c>
      <c r="AH27" s="2439">
        <v>27.506</v>
      </c>
      <c r="AI27" s="2439">
        <v>27.577000000000002</v>
      </c>
      <c r="AJ27" s="2439">
        <v>27.818000000000001</v>
      </c>
      <c r="AK27" s="2439">
        <v>27.756</v>
      </c>
      <c r="AL27" s="2439">
        <v>27.359000000000002</v>
      </c>
      <c r="AM27" s="2439">
        <v>27.611000000000001</v>
      </c>
      <c r="AN27" s="2439">
        <v>27.252700000000001</v>
      </c>
      <c r="AO27" s="2439">
        <v>26.609000000000002</v>
      </c>
      <c r="AP27" s="2439">
        <v>27.1004</v>
      </c>
      <c r="AQ27" s="2439">
        <v>27.188099999999999</v>
      </c>
      <c r="AR27" s="2439">
        <v>26.686699999999998</v>
      </c>
      <c r="AS27" s="2439">
        <v>25.946300000000001</v>
      </c>
      <c r="AT27" s="2439">
        <v>26.076799999999999</v>
      </c>
      <c r="AU27" s="2439">
        <v>26.785699999999999</v>
      </c>
      <c r="AV27" s="2439">
        <v>26.277999999999999</v>
      </c>
      <c r="AW27" s="2439">
        <v>26.502300000000002</v>
      </c>
      <c r="AX27" s="2439">
        <v>26.616</v>
      </c>
      <c r="AY27" s="2439">
        <v>27.895900000000001</v>
      </c>
      <c r="AZ27" s="2439">
        <v>27.2209</v>
      </c>
      <c r="BA27" s="2439">
        <v>27.232900000000001</v>
      </c>
      <c r="BB27" s="2439">
        <v>27.9633</v>
      </c>
      <c r="BC27" s="2439">
        <v>28.203800000000001</v>
      </c>
      <c r="BD27" s="2439">
        <v>28.113800000000001</v>
      </c>
      <c r="BE27" s="2439">
        <v>28.952999999999999</v>
      </c>
      <c r="BF27" s="2439">
        <v>29.172499999999999</v>
      </c>
      <c r="BG27" s="2439">
        <v>28.543299999999999</v>
      </c>
      <c r="BH27" s="2439">
        <v>28.372199999999999</v>
      </c>
      <c r="BI27" s="2439">
        <v>28.734000000000002</v>
      </c>
      <c r="BJ27" s="2439">
        <v>27.9495</v>
      </c>
      <c r="BK27" s="2439">
        <v>26.569500000000001</v>
      </c>
      <c r="BL27" s="2439">
        <v>26.21</v>
      </c>
      <c r="BM27" s="2439">
        <v>26.345500000000001</v>
      </c>
      <c r="BN27" s="2439">
        <v>27.143699999999999</v>
      </c>
      <c r="BO27" s="2439">
        <v>27.432700000000001</v>
      </c>
      <c r="BP27" s="2439">
        <v>26.814900000000002</v>
      </c>
      <c r="BQ27" s="2439">
        <v>27.858000000000001</v>
      </c>
      <c r="BR27" s="2439">
        <v>26.7685</v>
      </c>
      <c r="BS27" s="2439">
        <v>27.181799999999999</v>
      </c>
      <c r="BT27" s="2439">
        <v>26.9299</v>
      </c>
      <c r="BU27" s="2439">
        <v>27.285499999999999</v>
      </c>
      <c r="BV27" s="2439">
        <v>25.956299999999999</v>
      </c>
      <c r="BW27" s="2439">
        <v>26.654499999999999</v>
      </c>
      <c r="BX27" s="2439">
        <v>26.114999999999998</v>
      </c>
      <c r="BY27" s="2439">
        <v>25.691700000000001</v>
      </c>
      <c r="BZ27" s="2439">
        <v>25.857199999999999</v>
      </c>
      <c r="CA27" s="2439">
        <v>27.831</v>
      </c>
      <c r="CB27" s="2439">
        <v>30.986899999999999</v>
      </c>
      <c r="CC27" s="2439">
        <v>33.819400000000002</v>
      </c>
      <c r="CD27" s="2439">
        <v>35.886499999999998</v>
      </c>
      <c r="CE27" s="2439">
        <v>36.633099999999999</v>
      </c>
      <c r="CF27" s="2439">
        <v>36.893300000000004</v>
      </c>
      <c r="CG27" s="2439">
        <v>35.534999999999997</v>
      </c>
      <c r="CH27" s="2439">
        <v>34.904299999999999</v>
      </c>
      <c r="CI27" s="2439">
        <v>35.160759999999996</v>
      </c>
      <c r="CJ27" s="2439">
        <v>34.542513636363637</v>
      </c>
      <c r="CK27" s="2439">
        <v>35.017826086956518</v>
      </c>
      <c r="CL27" s="2439">
        <v>34.668535000000006</v>
      </c>
      <c r="CM27" s="2439">
        <v>35.190357142857138</v>
      </c>
      <c r="CN27" s="2439">
        <v>34.917936363636365</v>
      </c>
      <c r="CO27" s="2439">
        <v>34.857955000000004</v>
      </c>
      <c r="CP27" s="2439">
        <v>36.341000000000001</v>
      </c>
      <c r="CQ27" s="2439">
        <v>36.692936567728495</v>
      </c>
      <c r="CR27" s="2439">
        <v>36.804159711674451</v>
      </c>
      <c r="CS27" s="2439">
        <v>37.304145467473447</v>
      </c>
      <c r="CT27" s="2439">
        <v>37.487636295544789</v>
      </c>
      <c r="CU27" s="2439">
        <v>37.514138550857908</v>
      </c>
      <c r="CV27" s="2439">
        <v>37.766634538297168</v>
      </c>
      <c r="CW27" s="2439">
        <v>37.671630673585121</v>
      </c>
      <c r="CX27" s="2439">
        <v>36.885271311999453</v>
      </c>
      <c r="CY27" s="2439">
        <v>36.555570874110728</v>
      </c>
      <c r="CZ27" s="2439">
        <v>34.779981581591322</v>
      </c>
      <c r="DA27" s="2439">
        <v>35.315543500984226</v>
      </c>
      <c r="DB27" s="2439">
        <v>35.837918929919418</v>
      </c>
      <c r="DC27" s="2439">
        <v>36.543245571885898</v>
      </c>
      <c r="DD27" s="2439">
        <v>37.429552990639543</v>
      </c>
      <c r="DE27" s="2439">
        <v>38.243639857628729</v>
      </c>
      <c r="DF27" s="2439">
        <v>38.736484118685929</v>
      </c>
      <c r="DG27" s="2439">
        <v>38.48350432443651</v>
      </c>
      <c r="DH27" s="2439">
        <v>38.625087226013278</v>
      </c>
      <c r="DI27" s="2439">
        <v>39.188945240356873</v>
      </c>
      <c r="DJ27" s="2439">
        <v>37.998642237088745</v>
      </c>
      <c r="DK27" s="2439">
        <v>36.183977166618781</v>
      </c>
      <c r="DL27" s="2439">
        <v>36.700277599609223</v>
      </c>
      <c r="DM27" s="2439">
        <v>37.906968637018529</v>
      </c>
      <c r="DN27" s="2439">
        <v>39.202847166653498</v>
      </c>
      <c r="DO27" s="2439">
        <v>40.254227585876507</v>
      </c>
      <c r="DP27" s="2439">
        <v>40.057874922647798</v>
      </c>
      <c r="DQ27" s="2439">
        <v>39.783699705703675</v>
      </c>
      <c r="DR27" s="2439">
        <v>39.872598431789662</v>
      </c>
      <c r="DS27" s="2439">
        <v>39.145606978037954</v>
      </c>
      <c r="DT27" s="2439">
        <v>37.462340886096506</v>
      </c>
      <c r="DU27" s="2439">
        <v>34.945188956792357</v>
      </c>
      <c r="DV27" s="2439">
        <v>33.399778495029103</v>
      </c>
      <c r="DW27" s="2439">
        <v>33.301104162296177</v>
      </c>
      <c r="DX27" s="2439">
        <v>32.350824463624043</v>
      </c>
      <c r="DY27" s="2439">
        <v>31.371727012550846</v>
      </c>
      <c r="DZ27" s="2439">
        <v>32.362808969993537</v>
      </c>
      <c r="EA27" s="2439">
        <v>31.750717539650321</v>
      </c>
      <c r="EB27" s="2439">
        <v>32.101845919306932</v>
      </c>
      <c r="EC27" s="2439">
        <v>31.690356082266469</v>
      </c>
      <c r="ED27" s="2439">
        <v>31.680007892852387</v>
      </c>
      <c r="EE27" s="2439">
        <v>31.080564652309043</v>
      </c>
      <c r="EF27" s="2439">
        <v>29.840342868529259</v>
      </c>
      <c r="EG27" s="2439">
        <v>29.696765803142085</v>
      </c>
      <c r="EH27" s="2439">
        <v>30.211728171016048</v>
      </c>
      <c r="EI27" s="2439">
        <v>30.02758163995486</v>
      </c>
      <c r="EJ27" s="2439">
        <v>29.965101993145879</v>
      </c>
      <c r="EK27" s="2439">
        <v>30.226598885773498</v>
      </c>
      <c r="EL27" s="2439">
        <v>30.29060766351046</v>
      </c>
      <c r="EM27" s="2439">
        <v>30.421112065951665</v>
      </c>
      <c r="EN27" s="2439">
        <v>30.287081348461829</v>
      </c>
      <c r="EO27" s="2439">
        <v>29.599232693570176</v>
      </c>
      <c r="EP27" s="2439">
        <v>29.610583457978592</v>
      </c>
      <c r="EQ27" s="2439">
        <v>27.66524845138121</v>
      </c>
      <c r="ER27" s="2439">
        <v>26.994365928296947</v>
      </c>
      <c r="ES27" s="2439">
        <v>27.837951303425388</v>
      </c>
      <c r="ET27" s="2439">
        <v>28.339993326350687</v>
      </c>
      <c r="EU27" s="2439">
        <v>30.05101365051954</v>
      </c>
      <c r="EV27" s="2439">
        <v>30.861281818181808</v>
      </c>
      <c r="EW27" s="2439">
        <v>29.640053883921961</v>
      </c>
      <c r="EX27" s="2439">
        <v>29.040578896103895</v>
      </c>
      <c r="EY27" s="2439">
        <v>29.371587267080734</v>
      </c>
      <c r="EZ27" s="2439">
        <v>29.353114285714273</v>
      </c>
      <c r="FA27" s="2439">
        <v>30.086576530612245</v>
      </c>
      <c r="FB27" s="2439">
        <v>30.332722727272721</v>
      </c>
      <c r="FC27" s="2439">
        <v>30.17728421052632</v>
      </c>
      <c r="FD27" s="2439">
        <v>30.2515</v>
      </c>
      <c r="FE27" s="2439">
        <v>31.204169999999998</v>
      </c>
      <c r="FF27" s="2439">
        <v>31.977263157894743</v>
      </c>
      <c r="FG27" s="2439">
        <v>32.257213636363637</v>
      </c>
      <c r="FH27" s="2439">
        <v>32.861810000000006</v>
      </c>
      <c r="FI27" s="2439">
        <v>33.21562902097903</v>
      </c>
      <c r="FJ27" s="2439">
        <v>34.604322727272738</v>
      </c>
      <c r="FK27" s="2439">
        <v>35.131309999999999</v>
      </c>
      <c r="FL27" s="2439">
        <v>35.894768181818179</v>
      </c>
      <c r="FM27" s="2439">
        <v>35.699580952380948</v>
      </c>
      <c r="FN27" s="2439">
        <v>35.28090952380952</v>
      </c>
      <c r="FO27" s="2439">
        <v>34.004328571428573</v>
      </c>
      <c r="FP27" s="2439">
        <v>31.859754545454543</v>
      </c>
      <c r="FQ27" s="2439">
        <v>32.065023809523815</v>
      </c>
      <c r="FR27" s="2439">
        <v>32.385811764705878</v>
      </c>
      <c r="FS27" s="2439">
        <v>32.263668181818176</v>
      </c>
      <c r="FT27" s="2439">
        <v>33.040974999999996</v>
      </c>
      <c r="FU27" s="2439">
        <v>31.934595454545459</v>
      </c>
      <c r="FV27" s="2439">
        <v>32.183528571428567</v>
      </c>
      <c r="FW27" s="2439">
        <v>31.298147619047615</v>
      </c>
      <c r="FX27" s="2439">
        <v>31.178030434782602</v>
      </c>
      <c r="FY27" s="2439">
        <v>30.874509523809518</v>
      </c>
      <c r="FZ27" s="2439">
        <v>30.833362271062274</v>
      </c>
      <c r="GA27" s="2439">
        <v>30.979524999999995</v>
      </c>
      <c r="GB27" s="2439">
        <v>30.733334999999993</v>
      </c>
      <c r="GC27" s="2439">
        <v>30.62445</v>
      </c>
      <c r="GD27" s="2439">
        <v>31.09055882352941</v>
      </c>
      <c r="GE27" s="2439">
        <v>31.952795238095231</v>
      </c>
      <c r="GF27" s="2439">
        <v>32.052776190476195</v>
      </c>
      <c r="GG27" s="2439">
        <v>32.202618181818188</v>
      </c>
      <c r="GH27" s="2439">
        <v>32.059228571428562</v>
      </c>
      <c r="GI27" s="2439">
        <v>31.554922727272718</v>
      </c>
      <c r="GJ27" s="2439">
        <v>31.646913636363635</v>
      </c>
      <c r="GK27" s="2439">
        <v>31.300663157894739</v>
      </c>
      <c r="GL27" s="2439">
        <v>31.22050434782609</v>
      </c>
      <c r="GM27" s="2439">
        <v>31.116050000000001</v>
      </c>
      <c r="GN27" s="2439">
        <v>31.234795000000002</v>
      </c>
      <c r="GO27" s="2439">
        <v>32.123505000000002</v>
      </c>
      <c r="GP27" s="2439">
        <v>31.675961111111114</v>
      </c>
      <c r="GQ27" s="2439">
        <v>31.80977368421053</v>
      </c>
      <c r="GR27" s="2439">
        <v>31.914404545454545</v>
      </c>
      <c r="GS27" s="2439">
        <v>32.671440909090904</v>
      </c>
      <c r="GT27" s="2439">
        <v>33.627968421052636</v>
      </c>
      <c r="GU27" s="2439">
        <v>33.922322727272736</v>
      </c>
      <c r="GV27" s="2439">
        <v>34.516959090909097</v>
      </c>
      <c r="GW27" s="2439">
        <v>34.380484210526312</v>
      </c>
      <c r="GX27" s="2439">
        <v>34.277679264214044</v>
      </c>
      <c r="GY27" s="2439">
        <v>34.157973684210525</v>
      </c>
      <c r="GZ27" s="2439">
        <v>34.098080000000003</v>
      </c>
      <c r="HA27" s="2439">
        <v>34.077385714285711</v>
      </c>
      <c r="HB27" s="2439">
        <v>34.457810526315789</v>
      </c>
      <c r="HC27" s="2440">
        <v>36.362370000000013</v>
      </c>
      <c r="HD27" s="2439">
        <v>37.527831818181816</v>
      </c>
      <c r="HE27" s="2439">
        <v>38.031750000000002</v>
      </c>
      <c r="HF27" s="2440">
        <v>37.811047202797205</v>
      </c>
      <c r="HG27" s="2439">
        <v>38.138956521739139</v>
      </c>
      <c r="HH27" s="2439">
        <v>38.17491428571428</v>
      </c>
      <c r="HI27" s="2439">
        <v>38.408949999999997</v>
      </c>
      <c r="HJ27" s="2439">
        <v>38.601686363636354</v>
      </c>
      <c r="HK27" s="2439">
        <v>38.97663</v>
      </c>
      <c r="HL27" s="2439">
        <v>38.850959090909086</v>
      </c>
      <c r="HM27" s="2439">
        <v>38.767936842105257</v>
      </c>
      <c r="HN27" s="2453">
        <v>38.4336611111111</v>
      </c>
      <c r="HO27" s="2453">
        <v>37.665884999999996</v>
      </c>
    </row>
    <row r="28" spans="1:223" ht="21" customHeight="1" x14ac:dyDescent="0.3">
      <c r="A28" s="2438" t="s">
        <v>4407</v>
      </c>
      <c r="B28" s="2439">
        <v>39.436</v>
      </c>
      <c r="C28" s="2439">
        <v>39.646000000000001</v>
      </c>
      <c r="D28" s="2439">
        <v>39.457727272727276</v>
      </c>
      <c r="E28" s="2439">
        <v>39.142000000000003</v>
      </c>
      <c r="F28" s="2439">
        <v>38.796086956521734</v>
      </c>
      <c r="G28" s="2439">
        <v>38.712857142857146</v>
      </c>
      <c r="H28" s="2439">
        <v>38.537999999999997</v>
      </c>
      <c r="I28" s="2439">
        <v>38.296999999999997</v>
      </c>
      <c r="J28" s="2439">
        <v>37.993000000000002</v>
      </c>
      <c r="K28" s="2439">
        <v>37.825499999999998</v>
      </c>
      <c r="L28" s="2439">
        <v>38.017000000000003</v>
      </c>
      <c r="M28" s="2439">
        <v>37.140999999999998</v>
      </c>
      <c r="N28" s="2439">
        <v>36.915500000000002</v>
      </c>
      <c r="O28" s="2439">
        <v>37.182000000000002</v>
      </c>
      <c r="P28" s="2439">
        <v>39.506999999999998</v>
      </c>
      <c r="Q28" s="2439">
        <v>39.643999999999998</v>
      </c>
      <c r="R28" s="2439">
        <v>40.590000000000003</v>
      </c>
      <c r="S28" s="2439">
        <v>39.488999999999997</v>
      </c>
      <c r="T28" s="2439">
        <v>38.35</v>
      </c>
      <c r="U28" s="2439">
        <v>37.883000000000003</v>
      </c>
      <c r="V28" s="2439">
        <v>37.969000000000001</v>
      </c>
      <c r="W28" s="2439">
        <v>36.564</v>
      </c>
      <c r="X28" s="2439">
        <v>35.356999999999999</v>
      </c>
      <c r="Y28" s="2439">
        <v>34.877000000000002</v>
      </c>
      <c r="Z28" s="2439">
        <v>35.03</v>
      </c>
      <c r="AA28" s="2439">
        <v>35.975000000000001</v>
      </c>
      <c r="AB28" s="2439">
        <v>36.396999999999998</v>
      </c>
      <c r="AC28" s="2439">
        <v>36.655999999999999</v>
      </c>
      <c r="AD28" s="2439">
        <v>36.417999999999999</v>
      </c>
      <c r="AE28" s="2439">
        <v>36.195999999999998</v>
      </c>
      <c r="AF28" s="2439">
        <v>36.423000000000002</v>
      </c>
      <c r="AG28" s="2439">
        <v>36.216000000000001</v>
      </c>
      <c r="AH28" s="2439">
        <v>36.149000000000001</v>
      </c>
      <c r="AI28" s="2439">
        <v>36.567999999999998</v>
      </c>
      <c r="AJ28" s="2439">
        <v>37.551000000000002</v>
      </c>
      <c r="AK28" s="2439">
        <v>39.923999999999999</v>
      </c>
      <c r="AL28" s="2439">
        <v>39.326999999999998</v>
      </c>
      <c r="AM28" s="2439">
        <v>39.268999999999998</v>
      </c>
      <c r="AN28" s="2439">
        <v>39.335000000000001</v>
      </c>
      <c r="AO28" s="2439">
        <v>39.794800000000002</v>
      </c>
      <c r="AP28" s="2439">
        <v>40.283900000000003</v>
      </c>
      <c r="AQ28" s="2439">
        <v>41.495699999999999</v>
      </c>
      <c r="AR28" s="2439">
        <v>42.29</v>
      </c>
      <c r="AS28" s="2439">
        <v>41.866799999999998</v>
      </c>
      <c r="AT28" s="2439">
        <v>43.012700000000002</v>
      </c>
      <c r="AU28" s="2439">
        <v>43.567599999999999</v>
      </c>
      <c r="AV28" s="2439">
        <v>43.902999999999999</v>
      </c>
      <c r="AW28" s="2439">
        <v>43.833599999999997</v>
      </c>
      <c r="AX28" s="2439">
        <v>44.591000000000001</v>
      </c>
      <c r="AY28" s="2439">
        <v>44.249499999999998</v>
      </c>
      <c r="AZ28" s="2439">
        <v>43.354100000000003</v>
      </c>
      <c r="BA28" s="2439">
        <v>43.459499999999998</v>
      </c>
      <c r="BB28" s="2439">
        <v>45.168100000000003</v>
      </c>
      <c r="BC28" s="2439">
        <v>46.061</v>
      </c>
      <c r="BD28" s="2439">
        <v>46.639499999999998</v>
      </c>
      <c r="BE28" s="2439">
        <v>47.734000000000002</v>
      </c>
      <c r="BF28" s="2439">
        <v>48.984000000000002</v>
      </c>
      <c r="BG28" s="2439">
        <v>49.097099999999998</v>
      </c>
      <c r="BH28" s="2439">
        <v>49.232199999999999</v>
      </c>
      <c r="BI28" s="2439">
        <v>48.798499999999997</v>
      </c>
      <c r="BJ28" s="2439">
        <v>48.476199999999999</v>
      </c>
      <c r="BK28" s="2439">
        <v>48.274999999999999</v>
      </c>
      <c r="BL28" s="2439">
        <v>48.978999999999999</v>
      </c>
      <c r="BM28" s="2439">
        <v>48.316800000000001</v>
      </c>
      <c r="BN28" s="2439">
        <v>47.771099999999997</v>
      </c>
      <c r="BO28" s="2439">
        <v>47.591099999999997</v>
      </c>
      <c r="BP28" s="2439">
        <v>46.9343</v>
      </c>
      <c r="BQ28" s="2439">
        <v>47.74</v>
      </c>
      <c r="BR28" s="2439">
        <v>48.040500000000002</v>
      </c>
      <c r="BS28" s="2439">
        <v>43.557699999999997</v>
      </c>
      <c r="BT28" s="2439">
        <v>41.818800000000003</v>
      </c>
      <c r="BU28" s="2439">
        <v>43.066600000000001</v>
      </c>
      <c r="BV28" s="2439">
        <v>43.333599999999997</v>
      </c>
      <c r="BW28" s="2439">
        <v>45.686900000000001</v>
      </c>
      <c r="BX28" s="2439">
        <v>44.701799999999999</v>
      </c>
      <c r="BY28" s="2439">
        <v>41.885599999999997</v>
      </c>
      <c r="BZ28" s="2439">
        <v>42.515500000000003</v>
      </c>
      <c r="CA28" s="2439">
        <v>42.244399999999999</v>
      </c>
      <c r="CB28" s="2439">
        <v>41.433900000000001</v>
      </c>
      <c r="CC28" s="2439">
        <v>42.739100000000001</v>
      </c>
      <c r="CD28" s="2439">
        <v>42.6708</v>
      </c>
      <c r="CE28" s="2439">
        <v>42.601999999999997</v>
      </c>
      <c r="CF28" s="2439">
        <v>43.5608</v>
      </c>
      <c r="CG28" s="2439">
        <v>43.8474</v>
      </c>
      <c r="CH28" s="2439">
        <v>43.926299999999998</v>
      </c>
      <c r="CI28" s="2439">
        <v>44.148360000000004</v>
      </c>
      <c r="CJ28" s="2439">
        <v>43.427940909090907</v>
      </c>
      <c r="CK28" s="2439">
        <v>43.696795652173911</v>
      </c>
      <c r="CL28" s="2439">
        <v>43.597209999999997</v>
      </c>
      <c r="CM28" s="2439">
        <v>43.069500000000005</v>
      </c>
      <c r="CN28" s="2439">
        <v>42.462459090909086</v>
      </c>
      <c r="CO28" s="2439">
        <v>42.148665000000001</v>
      </c>
      <c r="CP28" s="2439">
        <v>43.081000000000003</v>
      </c>
      <c r="CQ28" s="2439">
        <v>39.937895645536898</v>
      </c>
      <c r="CR28" s="2439">
        <v>39.55914237400696</v>
      </c>
      <c r="CS28" s="2439">
        <v>39.417372924900988</v>
      </c>
      <c r="CT28" s="2439">
        <v>38.49104492208825</v>
      </c>
      <c r="CU28" s="2439">
        <v>38.97069638078392</v>
      </c>
      <c r="CV28" s="2439">
        <v>39.530661053928846</v>
      </c>
      <c r="CW28" s="2439">
        <v>38.868183072311083</v>
      </c>
      <c r="CX28" s="2439">
        <v>37.761709799743528</v>
      </c>
      <c r="CY28" s="2439">
        <v>35.791531683946189</v>
      </c>
      <c r="CZ28" s="2439">
        <v>34.818135279916362</v>
      </c>
      <c r="DA28" s="2439">
        <v>33.977819673215414</v>
      </c>
      <c r="DB28" s="2439">
        <v>32.883559788158692</v>
      </c>
      <c r="DC28" s="2439">
        <v>32.624999958574001</v>
      </c>
      <c r="DD28" s="2439">
        <v>31.386385145052337</v>
      </c>
      <c r="DE28" s="2439">
        <v>30.762696631073489</v>
      </c>
      <c r="DF28" s="2439">
        <v>29.640542669905425</v>
      </c>
      <c r="DG28" s="2439">
        <v>32.244454953418689</v>
      </c>
      <c r="DH28" s="2439">
        <v>34.977597749648723</v>
      </c>
      <c r="DI28" s="2439">
        <v>35.163721608102499</v>
      </c>
      <c r="DJ28" s="2439">
        <v>36.125749987164085</v>
      </c>
      <c r="DK28" s="2439">
        <v>36.220702657724836</v>
      </c>
      <c r="DL28" s="2439">
        <v>36.126301119529508</v>
      </c>
      <c r="DM28" s="2439">
        <v>36.049917131966311</v>
      </c>
      <c r="DN28" s="2439">
        <v>36.916167044965121</v>
      </c>
      <c r="DO28" s="2439">
        <v>38.064691042077662</v>
      </c>
      <c r="DP28" s="2439">
        <v>37.64769739794221</v>
      </c>
      <c r="DQ28" s="2439">
        <v>36.969313871329348</v>
      </c>
      <c r="DR28" s="2439">
        <v>37.225592061956483</v>
      </c>
      <c r="DS28" s="2439">
        <v>37.210445991888079</v>
      </c>
      <c r="DT28" s="2439">
        <v>36.666096770288704</v>
      </c>
      <c r="DU28" s="2439">
        <v>36.022249790839226</v>
      </c>
      <c r="DV28" s="2439">
        <v>35.806882000353134</v>
      </c>
      <c r="DW28" s="2439">
        <v>36.956361437067514</v>
      </c>
      <c r="DX28" s="2439">
        <v>37.708752624508335</v>
      </c>
      <c r="DY28" s="2439">
        <v>37.851470044382765</v>
      </c>
      <c r="DZ28" s="2439">
        <v>37.055406761635638</v>
      </c>
      <c r="EA28" s="2439">
        <v>36.636093107459786</v>
      </c>
      <c r="EB28" s="2439">
        <v>36.121856765613202</v>
      </c>
      <c r="EC28" s="2439">
        <v>36.139413997896391</v>
      </c>
      <c r="ED28" s="2439">
        <v>36.515088280192664</v>
      </c>
      <c r="EE28" s="2439">
        <v>36.267638309254338</v>
      </c>
      <c r="EF28" s="2439">
        <v>35.931483109352989</v>
      </c>
      <c r="EG28" s="2439">
        <v>36.00006798371323</v>
      </c>
      <c r="EH28" s="2439">
        <v>35.966403211027568</v>
      </c>
      <c r="EI28" s="2439">
        <v>35.681713379140021</v>
      </c>
      <c r="EJ28" s="2439">
        <v>35.600340719629031</v>
      </c>
      <c r="EK28" s="2439">
        <v>35.358600017449248</v>
      </c>
      <c r="EL28" s="2439">
        <v>35.483629022743216</v>
      </c>
      <c r="EM28" s="2439">
        <v>35.453118439564733</v>
      </c>
      <c r="EN28" s="2439">
        <v>35.593206610488338</v>
      </c>
      <c r="EO28" s="2439">
        <v>35.907769654866676</v>
      </c>
      <c r="EP28" s="2439">
        <v>36.029052333320266</v>
      </c>
      <c r="EQ28" s="2439">
        <v>35.879953383956739</v>
      </c>
      <c r="ER28" s="2439">
        <v>35.781862824863019</v>
      </c>
      <c r="ES28" s="2439">
        <v>36.209716382352909</v>
      </c>
      <c r="ET28" s="2439">
        <v>36.922384606408912</v>
      </c>
      <c r="EU28" s="2439">
        <v>39.596591888220843</v>
      </c>
      <c r="EV28" s="2439">
        <v>39.608453700802521</v>
      </c>
      <c r="EW28" s="2439">
        <v>37.190183892662176</v>
      </c>
      <c r="EX28" s="2439">
        <v>36.871540151515141</v>
      </c>
      <c r="EY28" s="2439">
        <v>35.93185869565216</v>
      </c>
      <c r="EZ28" s="2439">
        <v>35.439469047619063</v>
      </c>
      <c r="FA28" s="2439">
        <v>34.458628571428576</v>
      </c>
      <c r="FB28" s="2439">
        <v>35.583649242424244</v>
      </c>
      <c r="FC28" s="2439">
        <v>36.338905263157898</v>
      </c>
      <c r="FD28" s="2439">
        <v>36.179286363636351</v>
      </c>
      <c r="FE28" s="2439">
        <v>36.152335000000001</v>
      </c>
      <c r="FF28" s="2439">
        <v>36.042668421052632</v>
      </c>
      <c r="FG28" s="2439">
        <v>36.057649999999995</v>
      </c>
      <c r="FH28" s="2439">
        <v>35.791010000000007</v>
      </c>
      <c r="FI28" s="2439">
        <v>36.094162121212122</v>
      </c>
      <c r="FJ28" s="2439">
        <v>36.240186363636361</v>
      </c>
      <c r="FK28" s="2439">
        <v>36.212099999999992</v>
      </c>
      <c r="FL28" s="2439">
        <v>35.969122727272733</v>
      </c>
      <c r="FM28" s="2439">
        <v>35.958780952380948</v>
      </c>
      <c r="FN28" s="2439">
        <v>36.172214285714297</v>
      </c>
      <c r="FO28" s="2439">
        <v>36.177633333333333</v>
      </c>
      <c r="FP28" s="2439">
        <v>36.213154545454557</v>
      </c>
      <c r="FQ28" s="2439">
        <v>35.561447619047627</v>
      </c>
      <c r="FR28" s="2439">
        <v>35.439894117647057</v>
      </c>
      <c r="FS28" s="2439">
        <v>35.558627272727271</v>
      </c>
      <c r="FT28" s="2439">
        <v>35.279310000000002</v>
      </c>
      <c r="FU28" s="2439">
        <v>34.749613636363641</v>
      </c>
      <c r="FV28" s="2439">
        <v>34.516123809523812</v>
      </c>
      <c r="FW28" s="2439">
        <v>33.960390476190469</v>
      </c>
      <c r="FX28" s="2439">
        <v>33.14031739130435</v>
      </c>
      <c r="FY28" s="2439">
        <v>33.255428571428581</v>
      </c>
      <c r="FZ28" s="2439">
        <v>33.808292063492068</v>
      </c>
      <c r="GA28" s="2439">
        <v>33.867065000000004</v>
      </c>
      <c r="GB28" s="2439">
        <v>33.782739999999997</v>
      </c>
      <c r="GC28" s="2439">
        <v>33.201133333333331</v>
      </c>
      <c r="GD28" s="2439">
        <v>33.184935294117651</v>
      </c>
      <c r="GE28" s="2439">
        <v>33.599780952380947</v>
      </c>
      <c r="GF28" s="2439">
        <v>34.447152380952382</v>
      </c>
      <c r="GG28" s="2439">
        <v>35.267127272727272</v>
      </c>
      <c r="GH28" s="2439">
        <v>35.059314285714287</v>
      </c>
      <c r="GI28" s="2439">
        <v>35.058509090909091</v>
      </c>
      <c r="GJ28" s="2439">
        <v>35.071950000000001</v>
      </c>
      <c r="GK28" s="2439">
        <v>34.887831578947363</v>
      </c>
      <c r="GL28" s="2439">
        <v>34.993569565217385</v>
      </c>
      <c r="GM28" s="2439">
        <v>34.58719</v>
      </c>
      <c r="GN28" s="2439">
        <v>34.451575000000005</v>
      </c>
      <c r="GO28" s="2439">
        <v>34.54477</v>
      </c>
      <c r="GP28" s="2439">
        <v>35.041316666666674</v>
      </c>
      <c r="GQ28" s="2439">
        <v>35.334926315789474</v>
      </c>
      <c r="GR28" s="2439">
        <v>35.391572727272724</v>
      </c>
      <c r="GS28" s="2439">
        <v>35.669909090909094</v>
      </c>
      <c r="GT28" s="2439">
        <v>35.882557894736834</v>
      </c>
      <c r="GU28" s="2439">
        <v>35.727249999999998</v>
      </c>
      <c r="GV28" s="2439">
        <v>35.643545454545453</v>
      </c>
      <c r="GW28" s="2439">
        <v>35.742778947368421</v>
      </c>
      <c r="GX28" s="2439">
        <v>35.883989130434777</v>
      </c>
      <c r="GY28" s="2439">
        <v>36.480905263157894</v>
      </c>
      <c r="GZ28" s="2439">
        <v>36.791025000000005</v>
      </c>
      <c r="HA28" s="2439">
        <v>36.983295238095238</v>
      </c>
      <c r="HB28" s="2439">
        <v>37.727726315789468</v>
      </c>
      <c r="HC28" s="2440">
        <v>37.838364999999996</v>
      </c>
      <c r="HD28" s="2439">
        <v>38.17201363636363</v>
      </c>
      <c r="HE28" s="2439">
        <v>38.337014999999994</v>
      </c>
      <c r="HF28" s="2440">
        <v>38.33650757575758</v>
      </c>
      <c r="HG28" s="2439">
        <v>38.067634782608692</v>
      </c>
      <c r="HH28" s="2439">
        <v>37.588000000000001</v>
      </c>
      <c r="HI28" s="2439">
        <v>37.561377272727263</v>
      </c>
      <c r="HJ28" s="2439">
        <v>37.504059090909095</v>
      </c>
      <c r="HK28" s="2439">
        <v>37.354289999999999</v>
      </c>
      <c r="HL28" s="2439">
        <v>36.670890909090922</v>
      </c>
      <c r="HM28" s="2439">
        <v>36.791136842105267</v>
      </c>
      <c r="HN28" s="2453">
        <v>37.047822222222223</v>
      </c>
      <c r="HO28" s="2453">
        <v>37.398000000000003</v>
      </c>
    </row>
    <row r="29" spans="1:223" ht="21" customHeight="1" x14ac:dyDescent="0.3">
      <c r="A29" s="2438" t="s">
        <v>4408</v>
      </c>
      <c r="B29" s="2439">
        <v>13.032999999999999</v>
      </c>
      <c r="C29" s="2439">
        <v>12.896000000000001</v>
      </c>
      <c r="D29" s="2439">
        <v>14.162727272727272</v>
      </c>
      <c r="E29" s="2439">
        <v>14.972999999999999</v>
      </c>
      <c r="F29" s="2439">
        <v>14.597826086956522</v>
      </c>
      <c r="G29" s="2439">
        <v>14.028095238095236</v>
      </c>
      <c r="H29" s="2439">
        <v>14.1715</v>
      </c>
      <c r="I29" s="2439">
        <v>14.493</v>
      </c>
      <c r="J29" s="2439">
        <v>14.914</v>
      </c>
      <c r="K29" s="2439">
        <v>15.263499999999999</v>
      </c>
      <c r="L29" s="2439">
        <v>15.872</v>
      </c>
      <c r="M29" s="2439">
        <v>15.72</v>
      </c>
      <c r="N29" s="2439">
        <v>15.5875</v>
      </c>
      <c r="O29" s="2439">
        <v>15.382999999999999</v>
      </c>
      <c r="P29" s="2439">
        <v>16.131</v>
      </c>
      <c r="Q29" s="2439">
        <v>16.722999999999999</v>
      </c>
      <c r="R29" s="2439">
        <v>17.559000000000001</v>
      </c>
      <c r="S29" s="2439">
        <v>17.260999999999999</v>
      </c>
      <c r="T29" s="2439">
        <v>17.262</v>
      </c>
      <c r="U29" s="2439">
        <v>17.518000000000001</v>
      </c>
      <c r="V29" s="2439">
        <v>18.094999999999999</v>
      </c>
      <c r="W29" s="2439">
        <v>17.77</v>
      </c>
      <c r="X29" s="2439">
        <v>17.911000000000001</v>
      </c>
      <c r="Y29" s="2439">
        <v>18.167000000000002</v>
      </c>
      <c r="Z29" s="2439">
        <v>17.675000000000001</v>
      </c>
      <c r="AA29" s="2439">
        <v>17.754999999999999</v>
      </c>
      <c r="AB29" s="2439">
        <v>17.506</v>
      </c>
      <c r="AC29" s="2439">
        <v>18.006</v>
      </c>
      <c r="AD29" s="2439">
        <v>18.602</v>
      </c>
      <c r="AE29" s="2439">
        <v>18.888000000000002</v>
      </c>
      <c r="AF29" s="2439">
        <v>19.125</v>
      </c>
      <c r="AG29" s="2439">
        <v>19.846</v>
      </c>
      <c r="AH29" s="2439">
        <v>20.285</v>
      </c>
      <c r="AI29" s="2439">
        <v>20.606000000000002</v>
      </c>
      <c r="AJ29" s="2439">
        <v>20.34</v>
      </c>
      <c r="AK29" s="2439">
        <v>21.437000000000001</v>
      </c>
      <c r="AL29" s="2439">
        <v>21.263000000000002</v>
      </c>
      <c r="AM29" s="2439">
        <v>21.292999999999999</v>
      </c>
      <c r="AN29" s="2439">
        <v>21.096800000000002</v>
      </c>
      <c r="AO29" s="2439">
        <v>20.357600000000001</v>
      </c>
      <c r="AP29" s="2439">
        <v>20.982199999999999</v>
      </c>
      <c r="AQ29" s="2439">
        <v>21.2376</v>
      </c>
      <c r="AR29" s="2439">
        <v>21.500499999999999</v>
      </c>
      <c r="AS29" s="2439">
        <v>21.2958</v>
      </c>
      <c r="AT29" s="2439">
        <v>21.538599999999999</v>
      </c>
      <c r="AU29" s="2439">
        <v>21.349499999999999</v>
      </c>
      <c r="AV29" s="2439">
        <v>20.96</v>
      </c>
      <c r="AW29" s="2439">
        <v>19.901399999999999</v>
      </c>
      <c r="AX29" s="2439">
        <v>19.489999999999998</v>
      </c>
      <c r="AY29" s="2439">
        <v>19.771799999999999</v>
      </c>
      <c r="AZ29" s="2439">
        <v>19.425000000000001</v>
      </c>
      <c r="BA29" s="2439">
        <v>19.514299999999999</v>
      </c>
      <c r="BB29" s="2439">
        <v>20.553799999999999</v>
      </c>
      <c r="BC29" s="2439">
        <v>21.561900000000001</v>
      </c>
      <c r="BD29" s="2439">
        <v>21.905200000000001</v>
      </c>
      <c r="BE29" s="2439">
        <v>22.344000000000001</v>
      </c>
      <c r="BF29" s="2439">
        <v>23.268999999999998</v>
      </c>
      <c r="BG29" s="2439">
        <v>23.484300000000001</v>
      </c>
      <c r="BH29" s="2439">
        <v>23.367799999999999</v>
      </c>
      <c r="BI29" s="2439">
        <v>23.218</v>
      </c>
      <c r="BJ29" s="2439">
        <v>24.038599999999999</v>
      </c>
      <c r="BK29" s="2439">
        <v>23.4041</v>
      </c>
      <c r="BL29" s="2439">
        <v>24.257000000000001</v>
      </c>
      <c r="BM29" s="2439">
        <v>25.135899999999999</v>
      </c>
      <c r="BN29" s="2439">
        <v>23.023800000000001</v>
      </c>
      <c r="BO29" s="2439">
        <v>22.616299999999999</v>
      </c>
      <c r="BP29" s="2439">
        <v>23.573699999999999</v>
      </c>
      <c r="BQ29" s="2439">
        <v>23.472000000000001</v>
      </c>
      <c r="BR29" s="2439">
        <v>23.108000000000001</v>
      </c>
      <c r="BS29" s="2439">
        <v>22.579000000000001</v>
      </c>
      <c r="BT29" s="2439">
        <v>22.976199999999999</v>
      </c>
      <c r="BU29" s="2439">
        <v>21.915099999999999</v>
      </c>
      <c r="BV29" s="2439">
        <v>21.020900000000001</v>
      </c>
      <c r="BW29" s="2439">
        <v>21.535699999999999</v>
      </c>
      <c r="BX29" s="2439">
        <v>21.2178</v>
      </c>
      <c r="BY29" s="2439">
        <v>20.662700000000001</v>
      </c>
      <c r="BZ29" s="2439">
        <v>19.956700000000001</v>
      </c>
      <c r="CA29" s="2439">
        <v>19.9053</v>
      </c>
      <c r="CB29" s="2439">
        <v>18.831800000000001</v>
      </c>
      <c r="CC29" s="2439">
        <v>18.3918</v>
      </c>
      <c r="CD29" s="2439">
        <v>18.1919</v>
      </c>
      <c r="CE29" s="2439">
        <v>18.204899999999999</v>
      </c>
      <c r="CF29" s="2439">
        <v>17.430399999999999</v>
      </c>
      <c r="CG29" s="2439">
        <v>18.282499999999999</v>
      </c>
      <c r="CH29" s="2439">
        <v>19.594899999999999</v>
      </c>
      <c r="CI29" s="2439">
        <v>20.31541</v>
      </c>
      <c r="CJ29" s="2439">
        <v>21.17899090909091</v>
      </c>
      <c r="CK29" s="2439">
        <v>21.218604347826087</v>
      </c>
      <c r="CL29" s="2439">
        <v>22.087624999999999</v>
      </c>
      <c r="CM29" s="2439">
        <v>23.580414285714284</v>
      </c>
      <c r="CN29" s="2439">
        <v>23.163427272727272</v>
      </c>
      <c r="CO29" s="2439">
        <v>22.614079999999998</v>
      </c>
      <c r="CP29" s="2439">
        <v>23.228000000000002</v>
      </c>
      <c r="CQ29" s="2439">
        <v>22.79133266136451</v>
      </c>
      <c r="CR29" s="2439">
        <v>22.424207013579487</v>
      </c>
      <c r="CS29" s="2439">
        <v>22.823253841367944</v>
      </c>
      <c r="CT29" s="2439">
        <v>22.973056234598953</v>
      </c>
      <c r="CU29" s="2439">
        <v>23.822062415806265</v>
      </c>
      <c r="CV29" s="2439">
        <v>23.589311083054984</v>
      </c>
      <c r="CW29" s="2439">
        <v>23.793835037775153</v>
      </c>
      <c r="CX29" s="2439">
        <v>23.274291373665559</v>
      </c>
      <c r="CY29" s="2439">
        <v>22.112259899809359</v>
      </c>
      <c r="CZ29" s="2439">
        <v>22.785644805416275</v>
      </c>
      <c r="DA29" s="2439">
        <v>22.792081135036174</v>
      </c>
      <c r="DB29" s="2439">
        <v>23.442328186606861</v>
      </c>
      <c r="DC29" s="2439">
        <v>24.460672710278985</v>
      </c>
      <c r="DD29" s="2439">
        <v>24.120391648367526</v>
      </c>
      <c r="DE29" s="2439">
        <v>23.750727086432804</v>
      </c>
      <c r="DF29" s="2439">
        <v>23.363209777267983</v>
      </c>
      <c r="DG29" s="2439">
        <v>22.861925431318667</v>
      </c>
      <c r="DH29" s="2439">
        <v>23.097784775065428</v>
      </c>
      <c r="DI29" s="2439">
        <v>24.042255927728966</v>
      </c>
      <c r="DJ29" s="2439">
        <v>24.806628818071388</v>
      </c>
      <c r="DK29" s="2439">
        <v>24.389100847014763</v>
      </c>
      <c r="DL29" s="2439">
        <v>24.333652215716523</v>
      </c>
      <c r="DM29" s="2439">
        <v>23.295605160487639</v>
      </c>
      <c r="DN29" s="2439">
        <v>24.137815669503901</v>
      </c>
      <c r="DO29" s="2439">
        <v>25.319302708733598</v>
      </c>
      <c r="DP29" s="2439">
        <v>25.489887082763506</v>
      </c>
      <c r="DQ29" s="2439">
        <v>25.361603913014918</v>
      </c>
      <c r="DR29" s="2439">
        <v>25.718963731262924</v>
      </c>
      <c r="DS29" s="2439">
        <v>25.892300488251333</v>
      </c>
      <c r="DT29" s="2439">
        <v>26.020411039298885</v>
      </c>
      <c r="DU29" s="2439">
        <v>26.029166852436511</v>
      </c>
      <c r="DV29" s="2439">
        <v>26.038909275979535</v>
      </c>
      <c r="DW29" s="2439">
        <v>26.040100052111107</v>
      </c>
      <c r="DX29" s="2439">
        <v>26.691449571038891</v>
      </c>
      <c r="DY29" s="2439">
        <v>26.046193761792928</v>
      </c>
      <c r="DZ29" s="2439">
        <v>24.837505363238886</v>
      </c>
      <c r="EA29" s="2439">
        <v>24.895025412248788</v>
      </c>
      <c r="EB29" s="2439">
        <v>24.818443941531747</v>
      </c>
      <c r="EC29" s="2439">
        <v>25.510332003805559</v>
      </c>
      <c r="ED29" s="2439">
        <v>25.81056567608454</v>
      </c>
      <c r="EE29" s="2439">
        <v>25.692442795211111</v>
      </c>
      <c r="EF29" s="2439">
        <v>25.363928138230161</v>
      </c>
      <c r="EG29" s="2439">
        <v>25.551446357657891</v>
      </c>
      <c r="EH29" s="2439">
        <v>25.557016947320989</v>
      </c>
      <c r="EI29" s="2439">
        <v>26.129053806464913</v>
      </c>
      <c r="EJ29" s="2439">
        <v>26.41463017083333</v>
      </c>
      <c r="EK29" s="2439">
        <v>26.447369924103278</v>
      </c>
      <c r="EL29" s="2439">
        <v>26.612299054678733</v>
      </c>
      <c r="EM29" s="2439">
        <v>26.881993364582225</v>
      </c>
      <c r="EN29" s="2439">
        <v>26.256316796132495</v>
      </c>
      <c r="EO29" s="2439">
        <v>25.849481770838391</v>
      </c>
      <c r="EP29" s="2439">
        <v>25.184205886664145</v>
      </c>
      <c r="EQ29" s="2439">
        <v>25.119393191177778</v>
      </c>
      <c r="ER29" s="2439">
        <v>24.969745873751766</v>
      </c>
      <c r="ES29" s="2439">
        <v>25.127509232477784</v>
      </c>
      <c r="ET29" s="2439">
        <v>25.051283573924184</v>
      </c>
      <c r="EU29" s="2439">
        <v>26.999128420412262</v>
      </c>
      <c r="EV29" s="2439">
        <v>27.926113636363638</v>
      </c>
      <c r="EW29" s="2439">
        <v>26.428923533333336</v>
      </c>
      <c r="EX29" s="2439">
        <v>25.095877777777776</v>
      </c>
      <c r="EY29" s="2439">
        <v>24.084295652173928</v>
      </c>
      <c r="EZ29" s="2439">
        <v>23.662931216931213</v>
      </c>
      <c r="FA29" s="2439">
        <v>22.874161904761909</v>
      </c>
      <c r="FB29" s="2439">
        <v>24.313945959595955</v>
      </c>
      <c r="FC29" s="2439">
        <v>24.256773684210529</v>
      </c>
      <c r="FD29" s="2439">
        <v>24.843150000000001</v>
      </c>
      <c r="FE29" s="2439">
        <v>24.077640000000006</v>
      </c>
      <c r="FF29" s="2439">
        <v>24.254894736842104</v>
      </c>
      <c r="FG29" s="2439">
        <v>24.487895454545455</v>
      </c>
      <c r="FH29" s="2439">
        <v>24.857639999999996</v>
      </c>
      <c r="FI29" s="2439">
        <v>24.605881313131317</v>
      </c>
      <c r="FJ29" s="2439">
        <v>25.621095454545458</v>
      </c>
      <c r="FK29" s="2439">
        <v>26.074574999999999</v>
      </c>
      <c r="FL29" s="2439">
        <v>26.305627272727278</v>
      </c>
      <c r="FM29" s="2439">
        <v>26.597980952380958</v>
      </c>
      <c r="FN29" s="2439">
        <v>26.214199999999998</v>
      </c>
      <c r="FO29" s="2439">
        <v>26.286304761904766</v>
      </c>
      <c r="FP29" s="2439">
        <v>26.008818181818182</v>
      </c>
      <c r="FQ29" s="2439">
        <v>26.249819047619049</v>
      </c>
      <c r="FR29" s="2439">
        <v>26.479970588235293</v>
      </c>
      <c r="FS29" s="2439">
        <v>25.576377272727271</v>
      </c>
      <c r="FT29" s="2439">
        <v>25.387839999999997</v>
      </c>
      <c r="FU29" s="2439">
        <v>24.873022727272726</v>
      </c>
      <c r="FV29" s="2439">
        <v>25.745214285714287</v>
      </c>
      <c r="FW29" s="2439">
        <v>25.863576190476195</v>
      </c>
      <c r="FX29" s="2439">
        <v>25.013873913043479</v>
      </c>
      <c r="FY29" s="2439">
        <v>24.782814285714284</v>
      </c>
      <c r="FZ29" s="2439">
        <v>24.584971428571436</v>
      </c>
      <c r="GA29" s="2439">
        <v>24.085895000000001</v>
      </c>
      <c r="GB29" s="2439">
        <v>24.194345000000002</v>
      </c>
      <c r="GC29" s="2439">
        <v>24.697649999999996</v>
      </c>
      <c r="GD29" s="2439">
        <v>24.516558823529415</v>
      </c>
      <c r="GE29" s="2439">
        <v>24.600561904761911</v>
      </c>
      <c r="GF29" s="2439">
        <v>25.06101428571429</v>
      </c>
      <c r="GG29" s="2439">
        <v>24.610900000000004</v>
      </c>
      <c r="GH29" s="2439">
        <v>24.572314285714285</v>
      </c>
      <c r="GI29" s="2439">
        <v>23.933599999999998</v>
      </c>
      <c r="GJ29" s="2439">
        <v>23.519763636363642</v>
      </c>
      <c r="GK29" s="2439">
        <v>23.174873684210528</v>
      </c>
      <c r="GL29" s="2439">
        <v>23.068904347826084</v>
      </c>
      <c r="GM29" s="2439">
        <v>23.953884999999996</v>
      </c>
      <c r="GN29" s="2439">
        <v>24.004555000000003</v>
      </c>
      <c r="GO29" s="2439">
        <v>23.776779999999995</v>
      </c>
      <c r="GP29" s="2439">
        <v>23.960055555555556</v>
      </c>
      <c r="GQ29" s="2439">
        <v>24.205956725146198</v>
      </c>
      <c r="GR29" s="2439">
        <v>24.001149999999996</v>
      </c>
      <c r="GS29" s="2439">
        <v>23.634527272727272</v>
      </c>
      <c r="GT29" s="2439">
        <v>24.019836842105263</v>
      </c>
      <c r="GU29" s="2439">
        <v>24.61151818181818</v>
      </c>
      <c r="GV29" s="2439">
        <v>23.659563636363643</v>
      </c>
      <c r="GW29" s="2439">
        <v>23.523405263157894</v>
      </c>
      <c r="GX29" s="2439">
        <v>23.549182608695652</v>
      </c>
      <c r="GY29" s="2439">
        <v>23.869326315789476</v>
      </c>
      <c r="GZ29" s="2439">
        <v>24.560659999999995</v>
      </c>
      <c r="HA29" s="2439">
        <v>24.677633333333336</v>
      </c>
      <c r="HB29" s="2439">
        <v>24.311684210526316</v>
      </c>
      <c r="HC29" s="2440">
        <v>23.697205</v>
      </c>
      <c r="HD29" s="2439">
        <v>24.378986363636372</v>
      </c>
      <c r="HE29" s="2439">
        <v>24.854155000000006</v>
      </c>
      <c r="HF29" s="2440">
        <v>26.239413636363643</v>
      </c>
      <c r="HG29" s="2439">
        <v>26.853852173913037</v>
      </c>
      <c r="HH29" s="2439">
        <v>26.759190476190479</v>
      </c>
      <c r="HI29" s="2439">
        <v>27.137299999999996</v>
      </c>
      <c r="HJ29" s="2439">
        <v>27.025145454545452</v>
      </c>
      <c r="HK29" s="2439">
        <v>28.009140000000002</v>
      </c>
      <c r="HL29" s="2439">
        <v>28.661009090909086</v>
      </c>
      <c r="HM29" s="2439">
        <v>28.994315789473681</v>
      </c>
      <c r="HN29" s="2453">
        <v>29.430772222222224</v>
      </c>
      <c r="HO29" s="2453">
        <v>29.260259999999999</v>
      </c>
    </row>
    <row r="30" spans="1:223" ht="21" customHeight="1" x14ac:dyDescent="0.3">
      <c r="A30" s="2438" t="s">
        <v>4409</v>
      </c>
      <c r="B30" s="2439">
        <v>16.757999999999999</v>
      </c>
      <c r="C30" s="2439">
        <v>16.849</v>
      </c>
      <c r="D30" s="2439">
        <v>17.078181818181818</v>
      </c>
      <c r="E30" s="2439">
        <v>17.166499999999999</v>
      </c>
      <c r="F30" s="2439">
        <v>17.343478260869563</v>
      </c>
      <c r="G30" s="2439">
        <v>17.231428571428573</v>
      </c>
      <c r="H30" s="2439">
        <v>17.103999999999999</v>
      </c>
      <c r="I30" s="2439">
        <v>16.911999999999999</v>
      </c>
      <c r="J30" s="2439">
        <v>17.032</v>
      </c>
      <c r="K30" s="2442">
        <v>17.073</v>
      </c>
      <c r="L30" s="2442">
        <v>16.913</v>
      </c>
      <c r="M30" s="2442">
        <v>16.271000000000001</v>
      </c>
      <c r="N30" s="2442">
        <v>16.052</v>
      </c>
      <c r="O30" s="2442">
        <v>15.747999999999999</v>
      </c>
      <c r="P30" s="2442">
        <v>16.222999999999999</v>
      </c>
      <c r="Q30" s="2442">
        <v>16.672000000000001</v>
      </c>
      <c r="R30" s="2442">
        <v>17.152999999999999</v>
      </c>
      <c r="S30" s="2442">
        <v>16.992000000000001</v>
      </c>
      <c r="T30" s="2442">
        <v>17.003</v>
      </c>
      <c r="U30" s="2439">
        <v>16.86</v>
      </c>
      <c r="V30" s="2439">
        <v>16.742000000000001</v>
      </c>
      <c r="W30" s="2439">
        <v>16.170999999999999</v>
      </c>
      <c r="X30" s="2439">
        <v>15.781000000000001</v>
      </c>
      <c r="Y30" s="2439">
        <v>15.609</v>
      </c>
      <c r="Z30" s="2439">
        <v>15.728999999999999</v>
      </c>
      <c r="AA30" s="2439">
        <v>16.440999999999999</v>
      </c>
      <c r="AB30" s="2439">
        <v>16.666</v>
      </c>
      <c r="AC30" s="2439">
        <v>16.776</v>
      </c>
      <c r="AD30" s="2439">
        <v>16.826000000000001</v>
      </c>
      <c r="AE30" s="2439">
        <v>16.875</v>
      </c>
      <c r="AF30" s="2439">
        <v>17.148</v>
      </c>
      <c r="AG30" s="2439">
        <v>17.349</v>
      </c>
      <c r="AH30" s="2439">
        <v>17.59</v>
      </c>
      <c r="AI30" s="2439">
        <v>17.577000000000002</v>
      </c>
      <c r="AJ30" s="2439">
        <v>17.684999999999999</v>
      </c>
      <c r="AK30" s="2439">
        <v>18.064</v>
      </c>
      <c r="AL30" s="2439">
        <v>17.914999999999999</v>
      </c>
      <c r="AM30" s="2439">
        <v>17.977</v>
      </c>
      <c r="AN30" s="2439">
        <v>17.850000000000001</v>
      </c>
      <c r="AO30" s="2439">
        <v>17.839500000000001</v>
      </c>
      <c r="AP30" s="2439">
        <v>18.196999999999999</v>
      </c>
      <c r="AQ30" s="2439">
        <v>18.1129</v>
      </c>
      <c r="AR30" s="2439">
        <v>18.2514</v>
      </c>
      <c r="AS30" s="2439">
        <v>18.247900000000001</v>
      </c>
      <c r="AT30" s="2439">
        <v>18.5914</v>
      </c>
      <c r="AU30" s="2439">
        <v>19.083300000000001</v>
      </c>
      <c r="AV30" s="2439">
        <v>19.158000000000001</v>
      </c>
      <c r="AW30" s="2439">
        <v>19.287700000000001</v>
      </c>
      <c r="AX30" s="2439">
        <v>19.578499999999998</v>
      </c>
      <c r="AY30" s="2439">
        <v>19.8873</v>
      </c>
      <c r="AZ30" s="2439">
        <v>19.724499999999999</v>
      </c>
      <c r="BA30" s="2439">
        <v>19.9786</v>
      </c>
      <c r="BB30" s="2439">
        <v>20.5943</v>
      </c>
      <c r="BC30" s="2439">
        <v>20.898599999999998</v>
      </c>
      <c r="BD30" s="2439">
        <v>21.0367</v>
      </c>
      <c r="BE30" s="2439">
        <v>21.553999999999998</v>
      </c>
      <c r="BF30" s="2439">
        <v>21.919499999999999</v>
      </c>
      <c r="BG30" s="2439">
        <v>22.117100000000001</v>
      </c>
      <c r="BH30" s="2439">
        <v>22.1433</v>
      </c>
      <c r="BI30" s="2439">
        <v>22.0395</v>
      </c>
      <c r="BJ30" s="2439">
        <v>21.8886</v>
      </c>
      <c r="BK30" s="2439">
        <v>21.153199999999998</v>
      </c>
      <c r="BL30" s="2439">
        <v>21.01</v>
      </c>
      <c r="BM30" s="2439">
        <v>21.225899999999999</v>
      </c>
      <c r="BN30" s="2439">
        <v>20.894200000000001</v>
      </c>
      <c r="BO30" s="2439">
        <v>21.465299999999999</v>
      </c>
      <c r="BP30" s="2439">
        <v>21.276299999999999</v>
      </c>
      <c r="BQ30" s="2439">
        <v>21.388999999999999</v>
      </c>
      <c r="BR30" s="2439">
        <v>20.832899999999999</v>
      </c>
      <c r="BS30" s="2439">
        <v>20.564599999999999</v>
      </c>
      <c r="BT30" s="2439">
        <v>20.558299999999999</v>
      </c>
      <c r="BU30" s="2439">
        <v>19.863900000000001</v>
      </c>
      <c r="BV30" s="2439">
        <v>19.6126</v>
      </c>
      <c r="BW30" s="2439">
        <v>20.411899999999999</v>
      </c>
      <c r="BX30" s="2439">
        <v>20.4846</v>
      </c>
      <c r="BY30" s="2439">
        <v>20.2439</v>
      </c>
      <c r="BZ30" s="2439">
        <v>20.189399999999999</v>
      </c>
      <c r="CA30" s="2439">
        <v>20.8127</v>
      </c>
      <c r="CB30" s="2439">
        <v>21.0563</v>
      </c>
      <c r="CC30" s="2439">
        <v>21.779499999999999</v>
      </c>
      <c r="CD30" s="2439">
        <v>22.167999999999999</v>
      </c>
      <c r="CE30" s="2439">
        <v>22.247699999999998</v>
      </c>
      <c r="CF30" s="2439">
        <v>22.4574</v>
      </c>
      <c r="CG30" s="2439">
        <v>22.666899999999998</v>
      </c>
      <c r="CH30" s="2439">
        <v>22.898499999999999</v>
      </c>
      <c r="CI30" s="2439">
        <v>23.215869999999999</v>
      </c>
      <c r="CJ30" s="2439">
        <v>22.954350000000002</v>
      </c>
      <c r="CK30" s="2439">
        <v>22.818152173913049</v>
      </c>
      <c r="CL30" s="2439">
        <v>22.783004999999996</v>
      </c>
      <c r="CM30" s="2439">
        <v>22.594742857142858</v>
      </c>
      <c r="CN30" s="2439">
        <v>22.541172727272723</v>
      </c>
      <c r="CO30" s="2439">
        <v>22.381464999999999</v>
      </c>
      <c r="CP30" s="2439">
        <v>23.966999999999999</v>
      </c>
      <c r="CQ30" s="2439">
        <v>23.347333854197903</v>
      </c>
      <c r="CR30" s="2439">
        <v>23.213315276628052</v>
      </c>
      <c r="CS30" s="2439">
        <v>23.588268337462242</v>
      </c>
      <c r="CT30" s="2439">
        <v>23.53592334704534</v>
      </c>
      <c r="CU30" s="2439">
        <v>23.854944206084522</v>
      </c>
      <c r="CV30" s="2439">
        <v>24.07279162376156</v>
      </c>
      <c r="CW30" s="2439">
        <v>24.189805222839485</v>
      </c>
      <c r="CX30" s="2439">
        <v>23.893700864554116</v>
      </c>
      <c r="CY30" s="2439">
        <v>23.566285037901615</v>
      </c>
      <c r="CZ30" s="2439">
        <v>23.226114483969496</v>
      </c>
      <c r="DA30" s="2439">
        <v>23.169147918580606</v>
      </c>
      <c r="DB30" s="2439">
        <v>23.371055412151382</v>
      </c>
      <c r="DC30" s="2439">
        <v>23.85356089154978</v>
      </c>
      <c r="DD30" s="2439">
        <v>23.889470006024052</v>
      </c>
      <c r="DE30" s="2439">
        <v>23.466031210343861</v>
      </c>
      <c r="DF30" s="2439">
        <v>23.277916811514093</v>
      </c>
      <c r="DG30" s="2439">
        <v>23.110842372836608</v>
      </c>
      <c r="DH30" s="2439">
        <v>23.224538301593022</v>
      </c>
      <c r="DI30" s="2439">
        <v>23.557940008873796</v>
      </c>
      <c r="DJ30" s="2439">
        <v>23.797147204984149</v>
      </c>
      <c r="DK30" s="2439">
        <v>23.699091445814247</v>
      </c>
      <c r="DL30" s="2439">
        <v>23.850673088793659</v>
      </c>
      <c r="DM30" s="2439">
        <v>23.930066896625945</v>
      </c>
      <c r="DN30" s="2439">
        <v>24.308335586712388</v>
      </c>
      <c r="DO30" s="2439">
        <v>25.203501901616331</v>
      </c>
      <c r="DP30" s="2439">
        <v>25.252874906252195</v>
      </c>
      <c r="DQ30" s="2439">
        <v>25.2243074770089</v>
      </c>
      <c r="DR30" s="2439">
        <v>25.681510317583857</v>
      </c>
      <c r="DS30" s="2439">
        <v>25.893608547441836</v>
      </c>
      <c r="DT30" s="2439">
        <v>25.684079968573769</v>
      </c>
      <c r="DU30" s="2439">
        <v>25.335873914899469</v>
      </c>
      <c r="DV30" s="2439">
        <v>25.115911757682849</v>
      </c>
      <c r="DW30" s="2439">
        <v>25.304183094046362</v>
      </c>
      <c r="DX30" s="2439">
        <v>25.532959584218283</v>
      </c>
      <c r="DY30" s="2439">
        <v>25.367698362767101</v>
      </c>
      <c r="DZ30" s="2439">
        <v>25.016859038783956</v>
      </c>
      <c r="EA30" s="2439">
        <v>24.968549189287593</v>
      </c>
      <c r="EB30" s="2439">
        <v>24.698396054931024</v>
      </c>
      <c r="EC30" s="2439">
        <v>24.90887339942083</v>
      </c>
      <c r="ED30" s="2439">
        <v>24.928576586985162</v>
      </c>
      <c r="EE30" s="2439">
        <v>24.953031571372041</v>
      </c>
      <c r="EF30" s="2439">
        <v>24.534856272821891</v>
      </c>
      <c r="EG30" s="2439">
        <v>24.265158111141186</v>
      </c>
      <c r="EH30" s="2439">
        <v>24.373516629559834</v>
      </c>
      <c r="EI30" s="2439">
        <v>24.231200710166863</v>
      </c>
      <c r="EJ30" s="2439">
        <v>24.496897112015223</v>
      </c>
      <c r="EK30" s="2439">
        <v>24.602893990283004</v>
      </c>
      <c r="EL30" s="2439">
        <v>24.721537092905766</v>
      </c>
      <c r="EM30" s="2439">
        <v>24.903398537069805</v>
      </c>
      <c r="EN30" s="2439">
        <v>24.994709456647435</v>
      </c>
      <c r="EO30" s="2439">
        <v>25.135233127606465</v>
      </c>
      <c r="EP30" s="2439">
        <v>25.109662260849596</v>
      </c>
      <c r="EQ30" s="2439">
        <v>24.780872916808583</v>
      </c>
      <c r="ER30" s="2439">
        <v>24.489873706660816</v>
      </c>
      <c r="ES30" s="2439">
        <v>24.617977440481173</v>
      </c>
      <c r="ET30" s="2439">
        <v>24.839735387485323</v>
      </c>
      <c r="EU30" s="2439">
        <v>26.278623872094165</v>
      </c>
      <c r="EV30" s="2439">
        <v>27.338440909090913</v>
      </c>
      <c r="EW30" s="2439">
        <v>26.858279080260683</v>
      </c>
      <c r="EX30" s="2439">
        <v>26.727862662337667</v>
      </c>
      <c r="EY30" s="2439">
        <v>26.650708337314867</v>
      </c>
      <c r="EZ30" s="2439">
        <v>25.900880952380938</v>
      </c>
      <c r="FA30" s="2439">
        <v>25.564565986394559</v>
      </c>
      <c r="FB30" s="2439">
        <v>26.033160064935068</v>
      </c>
      <c r="FC30" s="2439">
        <v>26.223342105263161</v>
      </c>
      <c r="FD30" s="2439">
        <v>26.207677272727278</v>
      </c>
      <c r="FE30" s="2439">
        <v>25.760129999999997</v>
      </c>
      <c r="FF30" s="2439">
        <v>26.077794736842112</v>
      </c>
      <c r="FG30" s="2439">
        <v>26.558777272727276</v>
      </c>
      <c r="FH30" s="2439">
        <v>26.745614999999997</v>
      </c>
      <c r="FI30" s="2439">
        <v>26.471290909090907</v>
      </c>
      <c r="FJ30" s="2439">
        <v>26.973313636363638</v>
      </c>
      <c r="FK30" s="2439">
        <v>27.146269999999998</v>
      </c>
      <c r="FL30" s="2439">
        <v>27.059390909090908</v>
      </c>
      <c r="FM30" s="2439">
        <v>26.823790476190478</v>
      </c>
      <c r="FN30" s="2439">
        <v>26.523409523809523</v>
      </c>
      <c r="FO30" s="2439">
        <v>26.120490476190472</v>
      </c>
      <c r="FP30" s="2439">
        <v>25.787895454545449</v>
      </c>
      <c r="FQ30" s="2439">
        <v>25.848395238095243</v>
      </c>
      <c r="FR30" s="2439">
        <v>25.943735294117648</v>
      </c>
      <c r="FS30" s="2439">
        <v>26.007822727272732</v>
      </c>
      <c r="FT30" s="2439">
        <v>26.073185000000002</v>
      </c>
      <c r="FU30" s="2439">
        <v>25.750749999999996</v>
      </c>
      <c r="FV30" s="2439">
        <v>25.847038095238098</v>
      </c>
      <c r="FW30" s="2439">
        <v>25.716714285714289</v>
      </c>
      <c r="FX30" s="2439">
        <v>25.219852173913043</v>
      </c>
      <c r="FY30" s="2439">
        <v>25.343523809523813</v>
      </c>
      <c r="FZ30" s="2439">
        <v>25.636026373626372</v>
      </c>
      <c r="GA30" s="2439">
        <v>25.807914999999998</v>
      </c>
      <c r="GB30" s="2439">
        <v>25.813679999999998</v>
      </c>
      <c r="GC30" s="2439">
        <v>25.76742777777778</v>
      </c>
      <c r="GD30" s="2439">
        <v>25.448664705882358</v>
      </c>
      <c r="GE30" s="2439">
        <v>25.808376190476185</v>
      </c>
      <c r="GF30" s="2439">
        <v>26.26700952380952</v>
      </c>
      <c r="GG30" s="2439">
        <v>26.430113636363636</v>
      </c>
      <c r="GH30" s="2439">
        <v>26.236695238095237</v>
      </c>
      <c r="GI30" s="2439">
        <v>25.832627272727276</v>
      </c>
      <c r="GJ30" s="2439">
        <v>25.729827272727277</v>
      </c>
      <c r="GK30" s="2439">
        <v>25.587857894736842</v>
      </c>
      <c r="GL30" s="2439">
        <v>25.583630434782613</v>
      </c>
      <c r="GM30" s="2439">
        <v>25.683910000000004</v>
      </c>
      <c r="GN30" s="2439">
        <v>25.643149999999999</v>
      </c>
      <c r="GO30" s="2439">
        <v>25.830470000000002</v>
      </c>
      <c r="GP30" s="2439">
        <v>25.882266666666666</v>
      </c>
      <c r="GQ30" s="2439">
        <v>26.15033201754386</v>
      </c>
      <c r="GR30" s="2439">
        <v>26.314722727272727</v>
      </c>
      <c r="GS30" s="2439">
        <v>26.257545454545451</v>
      </c>
      <c r="GT30" s="2439">
        <v>26.693863157894736</v>
      </c>
      <c r="GU30" s="2439">
        <v>27.016154545454548</v>
      </c>
      <c r="GV30" s="2439">
        <v>26.533645454545454</v>
      </c>
      <c r="GW30" s="2439">
        <v>26.845684210526315</v>
      </c>
      <c r="GX30" s="2439">
        <v>27.086714130434782</v>
      </c>
      <c r="GY30" s="2439">
        <v>27.353099999999994</v>
      </c>
      <c r="GZ30" s="2439">
        <v>27.457869999999996</v>
      </c>
      <c r="HA30" s="2439">
        <v>27.623647619047617</v>
      </c>
      <c r="HB30" s="2439">
        <v>27.317347368421057</v>
      </c>
      <c r="HC30" s="2440">
        <v>27.639085000000001</v>
      </c>
      <c r="HD30" s="2439">
        <v>28.478668181818179</v>
      </c>
      <c r="HE30" s="2439">
        <v>28.793009999999999</v>
      </c>
      <c r="HF30" s="2440">
        <v>29.242554924242416</v>
      </c>
      <c r="HG30" s="2439">
        <v>29.397534782608687</v>
      </c>
      <c r="HH30" s="2439">
        <v>29.609195238095243</v>
      </c>
      <c r="HI30" s="2439">
        <v>29.751777272727278</v>
      </c>
      <c r="HJ30" s="2439">
        <v>29.93196363636363</v>
      </c>
      <c r="HK30" s="2439">
        <v>30.250774999999997</v>
      </c>
      <c r="HL30" s="2439">
        <v>30.320799999999998</v>
      </c>
      <c r="HM30" s="2439">
        <v>30.379668421052632</v>
      </c>
      <c r="HN30" s="2453">
        <v>30.56494444444445</v>
      </c>
      <c r="HO30" s="2453">
        <v>30.536444999999997</v>
      </c>
    </row>
    <row r="31" spans="1:223" ht="21" customHeight="1" x14ac:dyDescent="0.3">
      <c r="A31" s="2438" t="s">
        <v>4410</v>
      </c>
      <c r="B31" s="2439">
        <v>2.6720000000000002</v>
      </c>
      <c r="C31" s="2439">
        <v>2.702</v>
      </c>
      <c r="D31" s="2439">
        <v>3.0422727272727275</v>
      </c>
      <c r="E31" s="2439">
        <v>3.0305</v>
      </c>
      <c r="F31" s="2439">
        <v>3.0239130434782608</v>
      </c>
      <c r="G31" s="2439">
        <v>2.8757142857142859</v>
      </c>
      <c r="H31" s="2439">
        <v>2.8624999999999998</v>
      </c>
      <c r="I31" s="2439">
        <v>2.9369999999999998</v>
      </c>
      <c r="J31" s="2439">
        <v>3.1240000000000001</v>
      </c>
      <c r="K31" s="2442">
        <v>3.3494999999999999</v>
      </c>
      <c r="L31" s="2442">
        <v>3.3849999999999998</v>
      </c>
      <c r="M31" s="2442">
        <v>3.4329999999999998</v>
      </c>
      <c r="N31" s="2439">
        <v>3.5055000000000001</v>
      </c>
      <c r="O31" s="2439">
        <v>3.66</v>
      </c>
      <c r="P31" s="2439">
        <v>3.7010000000000001</v>
      </c>
      <c r="Q31" s="2439">
        <v>3.6739999999999999</v>
      </c>
      <c r="R31" s="2439">
        <v>4.0049999999999999</v>
      </c>
      <c r="S31" s="2439">
        <v>4.0469999999999997</v>
      </c>
      <c r="T31" s="2439">
        <v>4.0629999999999997</v>
      </c>
      <c r="U31" s="2439">
        <v>4.2080000000000002</v>
      </c>
      <c r="V31" s="2439">
        <v>4.306</v>
      </c>
      <c r="W31" s="2439">
        <v>4.2640000000000002</v>
      </c>
      <c r="X31" s="2439">
        <v>3.8959999999999999</v>
      </c>
      <c r="Y31" s="2439">
        <v>3.915</v>
      </c>
      <c r="Z31" s="2439">
        <v>4.0659999999999998</v>
      </c>
      <c r="AA31" s="2439">
        <v>4.2729999999999997</v>
      </c>
      <c r="AB31" s="2439">
        <v>4.2290000000000001</v>
      </c>
      <c r="AC31" s="2439">
        <v>4.5</v>
      </c>
      <c r="AD31" s="2439">
        <v>4.7439999999999998</v>
      </c>
      <c r="AE31" s="2439">
        <v>4.5369999999999999</v>
      </c>
      <c r="AF31" s="2439">
        <v>4.4969999999999999</v>
      </c>
      <c r="AG31" s="2439">
        <v>4.6037999999999997</v>
      </c>
      <c r="AH31" s="2439">
        <v>4.8570000000000002</v>
      </c>
      <c r="AI31" s="2439">
        <v>5.0869999999999997</v>
      </c>
      <c r="AJ31" s="2439">
        <v>4.899</v>
      </c>
      <c r="AK31" s="2439">
        <v>4.931</v>
      </c>
      <c r="AL31" s="2439">
        <v>4.8499999999999996</v>
      </c>
      <c r="AM31" s="2439">
        <v>4.7480000000000002</v>
      </c>
      <c r="AN31" s="2439">
        <v>4.4618000000000002</v>
      </c>
      <c r="AO31" s="2439">
        <v>4.5190000000000001</v>
      </c>
      <c r="AP31" s="2439">
        <v>4.7126000000000001</v>
      </c>
      <c r="AQ31" s="2439">
        <v>4.8304999999999998</v>
      </c>
      <c r="AR31" s="2439">
        <v>4.7476000000000003</v>
      </c>
      <c r="AS31" s="2439">
        <v>4.7031999999999998</v>
      </c>
      <c r="AT31" s="2439">
        <v>4.9432</v>
      </c>
      <c r="AU31" s="2439">
        <v>5.1862000000000004</v>
      </c>
      <c r="AV31" s="2439">
        <v>5.1719999999999997</v>
      </c>
      <c r="AW31" s="2439">
        <v>5.0731999999999999</v>
      </c>
      <c r="AX31" s="2439">
        <v>5.21</v>
      </c>
      <c r="AY31" s="2439">
        <v>5.0294999999999996</v>
      </c>
      <c r="AZ31" s="2439">
        <v>4.5781999999999998</v>
      </c>
      <c r="BA31" s="2439">
        <v>4.5313999999999997</v>
      </c>
      <c r="BB31" s="2439">
        <v>4.7542999999999997</v>
      </c>
      <c r="BC31" s="2439">
        <v>4.54</v>
      </c>
      <c r="BD31" s="2439">
        <v>4.4432999999999998</v>
      </c>
      <c r="BE31" s="2439">
        <v>4.7389999999999999</v>
      </c>
      <c r="BF31" s="2439">
        <v>4.9080000000000004</v>
      </c>
      <c r="BG31" s="2439">
        <v>4.8367000000000004</v>
      </c>
      <c r="BH31" s="2439">
        <v>4.8316999999999997</v>
      </c>
      <c r="BI31" s="2439">
        <v>4.6425000000000001</v>
      </c>
      <c r="BJ31" s="2439">
        <v>4.7004999999999999</v>
      </c>
      <c r="BK31" s="2439">
        <v>4.6285999999999996</v>
      </c>
      <c r="BL31" s="2439">
        <v>4.5510000000000002</v>
      </c>
      <c r="BM31" s="2439">
        <v>4.6664000000000003</v>
      </c>
      <c r="BN31" s="2439">
        <v>4.4466999999999999</v>
      </c>
      <c r="BO31" s="2439">
        <v>4.5033000000000003</v>
      </c>
      <c r="BP31" s="2439">
        <v>4.6576000000000004</v>
      </c>
      <c r="BQ31" s="2439">
        <v>4.6500000000000004</v>
      </c>
      <c r="BR31" s="2439">
        <v>4.4543999999999997</v>
      </c>
      <c r="BS31" s="2439">
        <v>4.2629000000000001</v>
      </c>
      <c r="BT31" s="2439">
        <v>3.8361999999999998</v>
      </c>
      <c r="BU31" s="2439">
        <v>3.4605999999999999</v>
      </c>
      <c r="BV31" s="2439">
        <v>3.4661</v>
      </c>
      <c r="BW31" s="2439">
        <v>3.6922000000000001</v>
      </c>
      <c r="BX31" s="2439">
        <v>3.5630999999999999</v>
      </c>
      <c r="BY31" s="2439">
        <v>3.6261999999999999</v>
      </c>
      <c r="BZ31" s="2439">
        <v>3.7364999999999999</v>
      </c>
      <c r="CA31" s="2439">
        <v>3.7227999999999999</v>
      </c>
      <c r="CB31" s="2439">
        <v>3.2473000000000001</v>
      </c>
      <c r="CC31" s="2439">
        <v>3.2812999999999999</v>
      </c>
      <c r="CD31" s="2439">
        <v>3.3353000000000002</v>
      </c>
      <c r="CE31" s="2439">
        <v>3.3984000000000001</v>
      </c>
      <c r="CF31" s="2439">
        <v>3.4552999999999998</v>
      </c>
      <c r="CG31" s="2439">
        <v>3.5225</v>
      </c>
      <c r="CH31" s="2439">
        <v>3.8546999999999998</v>
      </c>
      <c r="CI31" s="2439">
        <v>4.0790649999999999</v>
      </c>
      <c r="CJ31" s="2439">
        <v>4.1658772727272737</v>
      </c>
      <c r="CK31" s="2439">
        <v>4.1837086956521743</v>
      </c>
      <c r="CL31" s="2439">
        <v>4.1656550000000001</v>
      </c>
      <c r="CM31" s="2439">
        <v>4.30397619047619</v>
      </c>
      <c r="CN31" s="2439">
        <v>4.2520727272727266</v>
      </c>
      <c r="CO31" s="2439">
        <v>4.1721850000000007</v>
      </c>
      <c r="CP31" s="2439">
        <v>4.3959999999999999</v>
      </c>
      <c r="CQ31" s="2439">
        <v>4.2772433017535469</v>
      </c>
      <c r="CR31" s="2439">
        <v>4.3295198587026569</v>
      </c>
      <c r="CS31" s="2439">
        <v>4.4357190662529149</v>
      </c>
      <c r="CT31" s="2439">
        <v>4.4624094718396288</v>
      </c>
      <c r="CU31" s="2439">
        <v>4.4655108426880306</v>
      </c>
      <c r="CV31" s="2439">
        <v>4.6267038636392366</v>
      </c>
      <c r="CW31" s="2439">
        <v>4.5356470210893081</v>
      </c>
      <c r="CX31" s="2439">
        <v>4.2620224636081163</v>
      </c>
      <c r="CY31" s="2439">
        <v>4.3386433542192933</v>
      </c>
      <c r="CZ31" s="2439">
        <v>4.3238891020413135</v>
      </c>
      <c r="DA31" s="2439">
        <v>4.208836395000211</v>
      </c>
      <c r="DB31" s="2439">
        <v>4.2697037917046785</v>
      </c>
      <c r="DC31" s="2439">
        <v>4.300147130799755</v>
      </c>
      <c r="DD31" s="2439">
        <v>4.1081725569487864</v>
      </c>
      <c r="DE31" s="2439">
        <v>3.909848208732813</v>
      </c>
      <c r="DF31" s="2439">
        <v>3.7625954346183024</v>
      </c>
      <c r="DG31" s="2439">
        <v>3.6827117070059883</v>
      </c>
      <c r="DH31" s="2439">
        <v>3.6979842359907096</v>
      </c>
      <c r="DI31" s="2439">
        <v>3.7828404874052901</v>
      </c>
      <c r="DJ31" s="2439">
        <v>3.9191637932017236</v>
      </c>
      <c r="DK31" s="2439">
        <v>3.9514543026214488</v>
      </c>
      <c r="DL31" s="2439">
        <v>3.8359853005092184</v>
      </c>
      <c r="DM31" s="2439">
        <v>3.7274638806544615</v>
      </c>
      <c r="DN31" s="2439">
        <v>3.7306375348746883</v>
      </c>
      <c r="DO31" s="2439">
        <v>3.8802480426309258</v>
      </c>
      <c r="DP31" s="2439">
        <v>3.8329099385933123</v>
      </c>
      <c r="DQ31" s="2439">
        <v>3.7804619281712579</v>
      </c>
      <c r="DR31" s="2439">
        <v>3.6630073893087989</v>
      </c>
      <c r="DS31" s="2439">
        <v>3.6192437040455188</v>
      </c>
      <c r="DT31" s="2439">
        <v>3.6527415832442087</v>
      </c>
      <c r="DU31" s="2439">
        <v>3.5576262187028851</v>
      </c>
      <c r="DV31" s="2439">
        <v>3.5266240813225913</v>
      </c>
      <c r="DW31" s="2439">
        <v>3.4548237904409915</v>
      </c>
      <c r="DX31" s="2439">
        <v>3.492511961893848</v>
      </c>
      <c r="DY31" s="2439">
        <v>3.4153373573757264</v>
      </c>
      <c r="DZ31" s="2439">
        <v>3.1550674573292907</v>
      </c>
      <c r="EA31" s="2439">
        <v>3.2093342079043912</v>
      </c>
      <c r="EB31" s="2439">
        <v>3.1358030997531885</v>
      </c>
      <c r="EC31" s="2439">
        <v>3.1677634558290126</v>
      </c>
      <c r="ED31" s="2439">
        <v>3.1473238687509282</v>
      </c>
      <c r="EE31" s="2439">
        <v>3.0695100067739309</v>
      </c>
      <c r="EF31" s="2439">
        <v>2.9986284940067907</v>
      </c>
      <c r="EG31" s="2439">
        <v>2.8665131912974284</v>
      </c>
      <c r="EH31" s="2439">
        <v>2.8307984638668495</v>
      </c>
      <c r="EI31" s="2439">
        <v>2.8703791531057448</v>
      </c>
      <c r="EJ31" s="2439">
        <v>2.93147652163253</v>
      </c>
      <c r="EK31" s="2439">
        <v>2.9753364948827432</v>
      </c>
      <c r="EL31" s="2439">
        <v>2.9062170832109917</v>
      </c>
      <c r="EM31" s="2439">
        <v>2.9112595055048947</v>
      </c>
      <c r="EN31" s="2439">
        <v>2.9311100105401997</v>
      </c>
      <c r="EO31" s="2439">
        <v>2.9045200843882699</v>
      </c>
      <c r="EP31" s="2439">
        <v>2.8964409801106323</v>
      </c>
      <c r="EQ31" s="2439">
        <v>2.9019397114231102</v>
      </c>
      <c r="ER31" s="2439">
        <v>2.8145403504306978</v>
      </c>
      <c r="ES31" s="2439">
        <v>2.8557139524186517</v>
      </c>
      <c r="ET31" s="2439">
        <v>2.9126323564897816</v>
      </c>
      <c r="EU31" s="2439">
        <v>3.0087663574384909</v>
      </c>
      <c r="EV31" s="2439">
        <v>3.0824818181818183</v>
      </c>
      <c r="EW31" s="2439">
        <v>3.0012321128754431</v>
      </c>
      <c r="EX31" s="2439">
        <v>2.9307087662337667</v>
      </c>
      <c r="EY31" s="2439">
        <v>2.9220071428571432</v>
      </c>
      <c r="EZ31" s="2439">
        <v>2.8136608843537418</v>
      </c>
      <c r="FA31" s="2439">
        <v>2.6584085034047624</v>
      </c>
      <c r="FB31" s="2439">
        <v>2.7106951298733764</v>
      </c>
      <c r="FC31" s="2439">
        <v>2.6328842105263157</v>
      </c>
      <c r="FD31" s="2439">
        <v>2.4793863636363636</v>
      </c>
      <c r="FE31" s="2439">
        <v>2.264475</v>
      </c>
      <c r="FF31" s="2439">
        <v>2.3340052631578949</v>
      </c>
      <c r="FG31" s="2439">
        <v>2.3751818181818183</v>
      </c>
      <c r="FH31" s="2439">
        <v>2.4814949999999998</v>
      </c>
      <c r="FI31" s="2439">
        <v>2.3804776223776218</v>
      </c>
      <c r="FJ31" s="2439">
        <v>2.4236181818181817</v>
      </c>
      <c r="FK31" s="2439">
        <v>2.5465299999999997</v>
      </c>
      <c r="FL31" s="2439">
        <v>2.6517499999999994</v>
      </c>
      <c r="FM31" s="2439">
        <v>2.6006285714285715</v>
      </c>
      <c r="FN31" s="2439">
        <v>2.6369666666666669</v>
      </c>
      <c r="FO31" s="2439">
        <v>2.6483047619047624</v>
      </c>
      <c r="FP31" s="2439">
        <v>2.6747590909090913</v>
      </c>
      <c r="FQ31" s="2439">
        <v>2.7276380952380954</v>
      </c>
      <c r="FR31" s="2439">
        <v>2.7891411764705882</v>
      </c>
      <c r="FS31" s="2439">
        <v>2.8311590909090905</v>
      </c>
      <c r="FT31" s="2439">
        <v>2.7107350000000006</v>
      </c>
      <c r="FU31" s="2439">
        <v>2.7069636363636365</v>
      </c>
      <c r="FV31" s="2439">
        <v>2.7742904761904761</v>
      </c>
      <c r="FW31" s="2439">
        <v>2.687095238095238</v>
      </c>
      <c r="FX31" s="2439">
        <v>2.5923434782608692</v>
      </c>
      <c r="FY31" s="2439">
        <v>2.60612380952381</v>
      </c>
      <c r="FZ31" s="2439">
        <v>2.5504769230769235</v>
      </c>
      <c r="GA31" s="2439">
        <v>2.4864850000000001</v>
      </c>
      <c r="GB31" s="2439">
        <v>2.6445150000000002</v>
      </c>
      <c r="GC31" s="2439">
        <v>2.7929222222222219</v>
      </c>
      <c r="GD31" s="2439">
        <v>2.8419941176470584</v>
      </c>
      <c r="GE31" s="2439">
        <v>2.8692380952380958</v>
      </c>
      <c r="GF31" s="2439">
        <v>2.8678047619047624</v>
      </c>
      <c r="GG31" s="2439">
        <v>2.8302181818181817</v>
      </c>
      <c r="GH31" s="2439">
        <v>2.6676523809523811</v>
      </c>
      <c r="GI31" s="2439">
        <v>2.6327545454545462</v>
      </c>
      <c r="GJ31" s="2439">
        <v>2.5166863636363641</v>
      </c>
      <c r="GK31" s="2439">
        <v>2.3832842105263161</v>
      </c>
      <c r="GL31" s="2439">
        <v>2.4448478260869564</v>
      </c>
      <c r="GM31" s="2439">
        <v>2.5180750000000005</v>
      </c>
      <c r="GN31" s="2439">
        <v>2.4843249999999997</v>
      </c>
      <c r="GO31" s="2439">
        <v>2.5463150000000008</v>
      </c>
      <c r="GP31" s="2439">
        <v>2.5472333333333328</v>
      </c>
      <c r="GQ31" s="2439">
        <v>2.4763842105263159</v>
      </c>
      <c r="GR31" s="2439">
        <v>2.5364318181818177</v>
      </c>
      <c r="GS31" s="2439">
        <v>2.5111136363636373</v>
      </c>
      <c r="GT31" s="2439">
        <v>2.5100578947368417</v>
      </c>
      <c r="GU31" s="2439">
        <v>2.6360000000000001</v>
      </c>
      <c r="GV31" s="2439">
        <v>2.4433636363636362</v>
      </c>
      <c r="GW31" s="2439">
        <v>2.5120105263157897</v>
      </c>
      <c r="GX31" s="2439">
        <v>2.5066351170568559</v>
      </c>
      <c r="GY31" s="2439">
        <v>2.5349789473684212</v>
      </c>
      <c r="GZ31" s="2439">
        <v>2.60297</v>
      </c>
      <c r="HA31" s="2439">
        <v>2.6129238095238092</v>
      </c>
      <c r="HB31" s="2439">
        <v>2.5502789473684211</v>
      </c>
      <c r="HC31" s="2440">
        <v>2.379775</v>
      </c>
      <c r="HD31" s="2439">
        <v>2.2049000000000003</v>
      </c>
      <c r="HE31" s="2439">
        <v>2.2698449999999997</v>
      </c>
      <c r="HF31" s="2440">
        <v>2.4010198051948062</v>
      </c>
      <c r="HG31" s="2439">
        <v>2.4553217391304352</v>
      </c>
      <c r="HH31" s="2439">
        <v>2.3743142857142856</v>
      </c>
      <c r="HI31" s="2439">
        <v>2.4507772727272732</v>
      </c>
      <c r="HJ31" s="2439">
        <v>2.4929318181818183</v>
      </c>
      <c r="HK31" s="2439">
        <v>2.6470400000000001</v>
      </c>
      <c r="HL31" s="2439">
        <v>2.7326000000000001</v>
      </c>
      <c r="HM31" s="2439">
        <v>2.6868736842105263</v>
      </c>
      <c r="HN31" s="2453">
        <v>2.7742833333333321</v>
      </c>
      <c r="HO31" s="2453">
        <v>2.7590700000000004</v>
      </c>
    </row>
    <row r="32" spans="1:223" ht="21" customHeight="1" x14ac:dyDescent="0.3">
      <c r="A32" s="2438" t="s">
        <v>4411</v>
      </c>
      <c r="B32" s="2439">
        <v>18.302</v>
      </c>
      <c r="C32" s="2439">
        <v>17.972999999999999</v>
      </c>
      <c r="D32" s="2439">
        <v>19.152272727272727</v>
      </c>
      <c r="E32" s="2439">
        <v>19.6465</v>
      </c>
      <c r="F32" s="2439">
        <v>20.420000000000002</v>
      </c>
      <c r="G32" s="2439">
        <v>20.020476190476192</v>
      </c>
      <c r="H32" s="2439">
        <v>20.015999999999998</v>
      </c>
      <c r="I32" s="2439">
        <v>20.027000000000001</v>
      </c>
      <c r="J32" s="2439">
        <v>20.305</v>
      </c>
      <c r="K32" s="2442">
        <v>20.577999999999999</v>
      </c>
      <c r="L32" s="2442">
        <v>21.103000000000002</v>
      </c>
      <c r="M32" s="2442">
        <v>20.626000000000001</v>
      </c>
      <c r="N32" s="2442">
        <v>20.436</v>
      </c>
      <c r="O32" s="2439">
        <v>20.059999999999999</v>
      </c>
      <c r="P32" s="2439">
        <v>21.216000000000001</v>
      </c>
      <c r="Q32" s="2439">
        <v>21.661999999999999</v>
      </c>
      <c r="R32" s="2439">
        <v>21.852</v>
      </c>
      <c r="S32" s="2439">
        <v>21.306000000000001</v>
      </c>
      <c r="T32" s="2439">
        <v>21.279</v>
      </c>
      <c r="U32" s="2439">
        <v>21.818999999999999</v>
      </c>
      <c r="V32" s="2439">
        <v>21.428000000000001</v>
      </c>
      <c r="W32" s="2439">
        <v>21.501000000000001</v>
      </c>
      <c r="X32" s="2439">
        <v>21.24</v>
      </c>
      <c r="Y32" s="2439">
        <v>20.849</v>
      </c>
      <c r="Z32" s="2439">
        <v>20.655999999999999</v>
      </c>
      <c r="AA32" s="2439">
        <v>21.132999999999999</v>
      </c>
      <c r="AB32" s="2439">
        <v>21.975999999999999</v>
      </c>
      <c r="AC32" s="2439">
        <v>22.724</v>
      </c>
      <c r="AD32" s="2439">
        <v>22.913</v>
      </c>
      <c r="AE32" s="2439">
        <v>22.687000000000001</v>
      </c>
      <c r="AF32" s="2439">
        <v>22.805</v>
      </c>
      <c r="AG32" s="2439">
        <v>23.326000000000001</v>
      </c>
      <c r="AH32" s="2439">
        <v>24.552</v>
      </c>
      <c r="AI32" s="2439">
        <v>24.945</v>
      </c>
      <c r="AJ32" s="2439">
        <v>24.318999999999999</v>
      </c>
      <c r="AK32" s="2439">
        <v>24.84</v>
      </c>
      <c r="AL32" s="2439">
        <v>24.512</v>
      </c>
      <c r="AM32" s="2439">
        <v>24.161000000000001</v>
      </c>
      <c r="AN32" s="2439">
        <v>23.3691</v>
      </c>
      <c r="AO32" s="2439">
        <v>22.993300000000001</v>
      </c>
      <c r="AP32" s="2439">
        <v>23.687000000000001</v>
      </c>
      <c r="AQ32" s="2439">
        <v>23.834299999999999</v>
      </c>
      <c r="AR32" s="2439">
        <v>23.723800000000001</v>
      </c>
      <c r="AS32" s="2439">
        <v>23.371600000000001</v>
      </c>
      <c r="AT32" s="2439">
        <v>23.5977</v>
      </c>
      <c r="AU32" s="2439">
        <v>24.1252</v>
      </c>
      <c r="AV32" s="2439">
        <v>23.677</v>
      </c>
      <c r="AW32" s="2439">
        <v>23.735499999999998</v>
      </c>
      <c r="AX32" s="2439">
        <v>24.166</v>
      </c>
      <c r="AY32" s="2439">
        <v>25.488199999999999</v>
      </c>
      <c r="AZ32" s="2439">
        <v>25.234999999999999</v>
      </c>
      <c r="BA32" s="2439">
        <v>25.367100000000001</v>
      </c>
      <c r="BB32" s="2439">
        <v>26.208100000000002</v>
      </c>
      <c r="BC32" s="2439">
        <v>26.445699999999999</v>
      </c>
      <c r="BD32" s="2439">
        <v>26.268999999999998</v>
      </c>
      <c r="BE32" s="2439">
        <v>27.004000000000001</v>
      </c>
      <c r="BF32" s="2439">
        <v>27.774000000000001</v>
      </c>
      <c r="BG32" s="2439">
        <v>27.1538</v>
      </c>
      <c r="BH32" s="2439">
        <v>27.171099999999999</v>
      </c>
      <c r="BI32" s="2439">
        <v>27.3325</v>
      </c>
      <c r="BJ32" s="2439">
        <v>27.041899999999998</v>
      </c>
      <c r="BK32" s="2439">
        <v>26.09</v>
      </c>
      <c r="BL32" s="2439">
        <v>25.984000000000002</v>
      </c>
      <c r="BM32" s="2439">
        <v>26.453199999999999</v>
      </c>
      <c r="BN32" s="2439">
        <v>26.263100000000001</v>
      </c>
      <c r="BO32" s="2439">
        <v>26.5534</v>
      </c>
      <c r="BP32" s="2439">
        <v>26.389800000000001</v>
      </c>
      <c r="BQ32" s="2439">
        <v>27.465</v>
      </c>
      <c r="BR32" s="2439">
        <v>26.335699999999999</v>
      </c>
      <c r="BS32" s="2439">
        <v>26.551400000000001</v>
      </c>
      <c r="BT32" s="2439">
        <v>26.3902</v>
      </c>
      <c r="BU32" s="2439">
        <v>27.081</v>
      </c>
      <c r="BV32" s="2439">
        <v>26.2255</v>
      </c>
      <c r="BW32" s="2439">
        <v>26.531300000000002</v>
      </c>
      <c r="BX32" s="2439">
        <v>26.857700000000001</v>
      </c>
      <c r="BY32" s="2439">
        <v>26.646899999999999</v>
      </c>
      <c r="BZ32" s="2439">
        <v>26.029499999999999</v>
      </c>
      <c r="CA32" s="2439">
        <v>26.732299999999999</v>
      </c>
      <c r="CB32" s="2439">
        <v>27.132200000000001</v>
      </c>
      <c r="CC32" s="2439">
        <v>27.476199999999999</v>
      </c>
      <c r="CD32" s="2439">
        <v>28.6631</v>
      </c>
      <c r="CE32" s="2439">
        <v>29.387</v>
      </c>
      <c r="CF32" s="2439">
        <v>28.995799999999999</v>
      </c>
      <c r="CG32" s="2439">
        <v>29.960799999999999</v>
      </c>
      <c r="CH32" s="2439">
        <v>29.9358</v>
      </c>
      <c r="CI32" s="2439">
        <v>30.529914999999999</v>
      </c>
      <c r="CJ32" s="2439">
        <v>30.758495454545457</v>
      </c>
      <c r="CK32" s="2439">
        <v>30.491508695652168</v>
      </c>
      <c r="CL32" s="2439">
        <v>30.580559999999998</v>
      </c>
      <c r="CM32" s="2439">
        <v>30.739638095238092</v>
      </c>
      <c r="CN32" s="2439">
        <v>30.574972727272733</v>
      </c>
      <c r="CO32" s="2439">
        <v>30.526254999999999</v>
      </c>
      <c r="CP32" s="2439">
        <v>29.404</v>
      </c>
      <c r="CQ32" s="2439">
        <v>30.367096466572946</v>
      </c>
      <c r="CR32" s="2439">
        <v>30.101642702534516</v>
      </c>
      <c r="CS32" s="2439">
        <v>31.318911415157316</v>
      </c>
      <c r="CT32" s="2439">
        <v>31.560772432947495</v>
      </c>
      <c r="CU32" s="2439">
        <v>31.333431707080347</v>
      </c>
      <c r="CV32" s="2439">
        <v>32.34166974693634</v>
      </c>
      <c r="CW32" s="2439">
        <v>32.424401345729812</v>
      </c>
      <c r="CX32" s="2439">
        <v>31.98539608510147</v>
      </c>
      <c r="CY32" s="2439">
        <v>32.540519347357375</v>
      </c>
      <c r="CZ32" s="2439">
        <v>32.143370290013429</v>
      </c>
      <c r="DA32" s="2439">
        <v>32.687098743326437</v>
      </c>
      <c r="DB32" s="2439">
        <v>34.164880077421074</v>
      </c>
      <c r="DC32" s="2439">
        <v>35.073493335868726</v>
      </c>
      <c r="DD32" s="2439">
        <v>36.938373618955467</v>
      </c>
      <c r="DE32" s="2439">
        <v>33.522896861722046</v>
      </c>
      <c r="DF32" s="2439">
        <v>32.940132570404089</v>
      </c>
      <c r="DG32" s="2439">
        <v>32.631981889323313</v>
      </c>
      <c r="DH32" s="2439">
        <v>32.12002594736542</v>
      </c>
      <c r="DI32" s="2439">
        <v>32.008933689835402</v>
      </c>
      <c r="DJ32" s="2439">
        <v>32.584446394653597</v>
      </c>
      <c r="DK32" s="2439">
        <v>32.544198005631692</v>
      </c>
      <c r="DL32" s="2439">
        <v>32.547496948851574</v>
      </c>
      <c r="DM32" s="2439">
        <v>32.045384894727938</v>
      </c>
      <c r="DN32" s="2439">
        <v>32.326526565066331</v>
      </c>
      <c r="DO32" s="2439">
        <v>32.446190471738937</v>
      </c>
      <c r="DP32" s="2439">
        <v>32.349890677758879</v>
      </c>
      <c r="DQ32" s="2439">
        <v>32.921402274366635</v>
      </c>
      <c r="DR32" s="2439">
        <v>33.56317891110902</v>
      </c>
      <c r="DS32" s="2439">
        <v>33.620944286596142</v>
      </c>
      <c r="DT32" s="2439">
        <v>33.87942714991911</v>
      </c>
      <c r="DU32" s="2439">
        <v>33.482000641837146</v>
      </c>
      <c r="DV32" s="2439">
        <v>33.644336495333903</v>
      </c>
      <c r="DW32" s="2439">
        <v>33.202552792325392</v>
      </c>
      <c r="DX32" s="2439">
        <v>33.58852054607091</v>
      </c>
      <c r="DY32" s="2439">
        <v>32.98489892011316</v>
      </c>
      <c r="DZ32" s="2439">
        <v>33.622921813261094</v>
      </c>
      <c r="EA32" s="2439">
        <v>33.365411879552788</v>
      </c>
      <c r="EB32" s="2439">
        <v>33.794220401829655</v>
      </c>
      <c r="EC32" s="2439">
        <v>33.872531969098993</v>
      </c>
      <c r="ED32" s="2439">
        <v>34.177164998813303</v>
      </c>
      <c r="EE32" s="2439">
        <v>33.914881686720776</v>
      </c>
      <c r="EF32" s="2439">
        <v>34.384516562301435</v>
      </c>
      <c r="EG32" s="2439">
        <v>34.002848663691381</v>
      </c>
      <c r="EH32" s="2439">
        <v>34.358601326841324</v>
      </c>
      <c r="EI32" s="2439">
        <v>34.728895806029115</v>
      </c>
      <c r="EJ32" s="2439">
        <v>34.662762353722385</v>
      </c>
      <c r="EK32" s="2439">
        <v>34.512673559385981</v>
      </c>
      <c r="EL32" s="2439">
        <v>34.360934230235934</v>
      </c>
      <c r="EM32" s="2439">
        <v>34.364150449734439</v>
      </c>
      <c r="EN32" s="2439">
        <v>34.129278026217939</v>
      </c>
      <c r="EO32" s="2439">
        <v>33.805663946657901</v>
      </c>
      <c r="EP32" s="2439">
        <v>33.462757747549617</v>
      </c>
      <c r="EQ32" s="2439">
        <v>33.179074007052591</v>
      </c>
      <c r="ER32" s="2439">
        <v>32.876832149493666</v>
      </c>
      <c r="ES32" s="2439">
        <v>34.966779077059201</v>
      </c>
      <c r="ET32" s="2439">
        <v>35.868983344404981</v>
      </c>
      <c r="EU32" s="2439">
        <v>36.824011099038096</v>
      </c>
      <c r="EV32" s="2439">
        <v>38.23150718956628</v>
      </c>
      <c r="EW32" s="2439">
        <v>38.329209954325414</v>
      </c>
      <c r="EX32" s="2439">
        <v>38.455866558441556</v>
      </c>
      <c r="EY32" s="2439">
        <v>37.917449689440993</v>
      </c>
      <c r="EZ32" s="2439">
        <v>37.28272278911566</v>
      </c>
      <c r="FA32" s="2439">
        <v>37.106617346938783</v>
      </c>
      <c r="FB32" s="2439">
        <v>37.52845389610389</v>
      </c>
      <c r="FC32" s="2439">
        <v>36.581399999999995</v>
      </c>
      <c r="FD32" s="2439">
        <v>36.956745454545455</v>
      </c>
      <c r="FE32" s="2439">
        <v>36.578369999999993</v>
      </c>
      <c r="FF32" s="2439">
        <v>36.84281578947369</v>
      </c>
      <c r="FG32" s="2439">
        <v>37.02895909090909</v>
      </c>
      <c r="FH32" s="2439">
        <v>37.337454999999999</v>
      </c>
      <c r="FI32" s="2439">
        <v>36.942261188811194</v>
      </c>
      <c r="FJ32" s="2439">
        <v>37.536550000000005</v>
      </c>
      <c r="FK32" s="2439">
        <v>37.195550000000004</v>
      </c>
      <c r="FL32" s="2439">
        <v>37.420413636363634</v>
      </c>
      <c r="FM32" s="2439">
        <v>37.311347619047623</v>
      </c>
      <c r="FN32" s="2439">
        <v>37.06155714285714</v>
      </c>
      <c r="FO32" s="2439">
        <v>36.87452857142857</v>
      </c>
      <c r="FP32" s="2439">
        <v>36.182404545454546</v>
      </c>
      <c r="FQ32" s="2439">
        <v>36.495180952380956</v>
      </c>
      <c r="FR32" s="2439">
        <v>36.529570588235302</v>
      </c>
      <c r="FS32" s="2439">
        <v>36.332927272727268</v>
      </c>
      <c r="FT32" s="2439">
        <v>36.266729999999995</v>
      </c>
      <c r="FU32" s="2439">
        <v>36.228686363636363</v>
      </c>
      <c r="FV32" s="2439">
        <v>36.769338095238091</v>
      </c>
      <c r="FW32" s="2439">
        <v>36.571638095238086</v>
      </c>
      <c r="FX32" s="2439">
        <v>35.389339130434784</v>
      </c>
      <c r="FY32" s="2439">
        <v>35.482547619047615</v>
      </c>
      <c r="FZ32" s="2439">
        <v>35.453821611721615</v>
      </c>
      <c r="GA32" s="2439">
        <v>35.21584</v>
      </c>
      <c r="GB32" s="2439">
        <v>35.111685000000001</v>
      </c>
      <c r="GC32" s="2439">
        <v>35.269594444444451</v>
      </c>
      <c r="GD32" s="2439">
        <v>35.849876470588235</v>
      </c>
      <c r="GE32" s="2439">
        <v>35.740623809523811</v>
      </c>
      <c r="GF32" s="2439">
        <v>35.599480952380951</v>
      </c>
      <c r="GG32" s="2439">
        <v>35.365209090909083</v>
      </c>
      <c r="GH32" s="2439">
        <v>35.596280952380951</v>
      </c>
      <c r="GI32" s="2439">
        <v>35.295259090909092</v>
      </c>
      <c r="GJ32" s="2439">
        <v>35.45183636363636</v>
      </c>
      <c r="GK32" s="2439">
        <v>36.125321052631584</v>
      </c>
      <c r="GL32" s="2439">
        <v>35.425313043478262</v>
      </c>
      <c r="GM32" s="2439">
        <v>35.184199999999997</v>
      </c>
      <c r="GN32" s="2439">
        <v>35.300965000000005</v>
      </c>
      <c r="GO32" s="2439">
        <v>35.31833000000001</v>
      </c>
      <c r="GP32" s="2439">
        <v>34.869550000000004</v>
      </c>
      <c r="GQ32" s="2439">
        <v>35.296977192982446</v>
      </c>
      <c r="GR32" s="2439">
        <v>35.320059090909098</v>
      </c>
      <c r="GS32" s="2439">
        <v>35.507990909090914</v>
      </c>
      <c r="GT32" s="2439">
        <v>36.694968421052629</v>
      </c>
      <c r="GU32" s="2439">
        <v>37.125</v>
      </c>
      <c r="GV32" s="2439">
        <v>37.405999999999999</v>
      </c>
      <c r="GW32" s="2439">
        <v>37.268284210526325</v>
      </c>
      <c r="GX32" s="2439">
        <v>37.262656159420295</v>
      </c>
      <c r="GY32" s="2439">
        <v>37.408121052631586</v>
      </c>
      <c r="GZ32" s="2439">
        <v>37.764490000000002</v>
      </c>
      <c r="HA32" s="2439">
        <v>38.364080952380945</v>
      </c>
      <c r="HB32" s="2439">
        <v>38.764126315789476</v>
      </c>
      <c r="HC32" s="2440">
        <v>40.801909999999992</v>
      </c>
      <c r="HD32" s="2439">
        <v>41.661886363636363</v>
      </c>
      <c r="HE32" s="2439">
        <v>41.984954999999999</v>
      </c>
      <c r="HF32" s="2440">
        <v>42.682192424242416</v>
      </c>
      <c r="HG32" s="2439">
        <v>43.522760869565211</v>
      </c>
      <c r="HH32" s="2439">
        <v>44.381995238095236</v>
      </c>
      <c r="HI32" s="2439">
        <v>44.280186363636354</v>
      </c>
      <c r="HJ32" s="2439">
        <v>44.442568181818189</v>
      </c>
      <c r="HK32" s="2439">
        <v>44.592795000000002</v>
      </c>
      <c r="HL32" s="2439">
        <v>45.303681818181822</v>
      </c>
      <c r="HM32" s="2439">
        <v>45.276715789473677</v>
      </c>
      <c r="HN32" s="2453">
        <v>45.051250000000003</v>
      </c>
      <c r="HO32" s="2453">
        <v>43.991344999999995</v>
      </c>
    </row>
    <row r="33" spans="1:223" ht="21" customHeight="1" x14ac:dyDescent="0.3">
      <c r="A33" s="2438" t="s">
        <v>4412</v>
      </c>
      <c r="B33" s="2439">
        <v>30.48</v>
      </c>
      <c r="C33" s="2439">
        <v>30.515999999999998</v>
      </c>
      <c r="D33" s="2439">
        <v>30.411568181818176</v>
      </c>
      <c r="E33" s="2439">
        <v>30.28931</v>
      </c>
      <c r="F33" s="2439">
        <v>30.076565217391302</v>
      </c>
      <c r="G33" s="2439">
        <v>29.938290476190474</v>
      </c>
      <c r="H33" s="2439">
        <v>29.885439999999999</v>
      </c>
      <c r="I33" s="2439">
        <v>29.876999999999999</v>
      </c>
      <c r="J33" s="2439">
        <v>29.739000000000001</v>
      </c>
      <c r="K33" s="2439">
        <v>29.605989999999998</v>
      </c>
      <c r="L33" s="2439">
        <v>29.05</v>
      </c>
      <c r="M33" s="2439">
        <v>28.125</v>
      </c>
      <c r="N33" s="2439">
        <v>27.860099999999999</v>
      </c>
      <c r="O33" s="2439">
        <v>27.677</v>
      </c>
      <c r="P33" s="2439">
        <v>27.815000000000001</v>
      </c>
      <c r="Q33" s="2439">
        <v>28.588999999999999</v>
      </c>
      <c r="R33" s="2439">
        <v>29.77</v>
      </c>
      <c r="S33" s="2439">
        <v>29.466000000000001</v>
      </c>
      <c r="T33" s="2439">
        <v>29.350999999999999</v>
      </c>
      <c r="U33" s="2439">
        <v>28.904</v>
      </c>
      <c r="V33" s="2439">
        <v>28.623999999999999</v>
      </c>
      <c r="W33" s="2439">
        <v>27.271999999999998</v>
      </c>
      <c r="X33" s="2439">
        <v>26.442</v>
      </c>
      <c r="Y33" s="2439">
        <v>26.079000000000001</v>
      </c>
      <c r="Z33" s="2439">
        <v>26.469000000000001</v>
      </c>
      <c r="AA33" s="2439">
        <v>27.405999999999999</v>
      </c>
      <c r="AB33" s="2439">
        <v>28.221</v>
      </c>
      <c r="AC33" s="2439">
        <v>28.42</v>
      </c>
      <c r="AD33" s="2439">
        <v>28.491</v>
      </c>
      <c r="AE33" s="2439">
        <v>28.62</v>
      </c>
      <c r="AF33" s="2439">
        <v>28.780999999999999</v>
      </c>
      <c r="AG33" s="2439">
        <v>28.814</v>
      </c>
      <c r="AH33" s="2439">
        <v>28.745000000000001</v>
      </c>
      <c r="AI33" s="2439">
        <v>28.565000000000001</v>
      </c>
      <c r="AJ33" s="2439">
        <v>28.663</v>
      </c>
      <c r="AK33" s="2439">
        <v>29.161000000000001</v>
      </c>
      <c r="AL33" s="2439">
        <v>29.311199999999999</v>
      </c>
      <c r="AM33" s="2439">
        <v>29.378299999999999</v>
      </c>
      <c r="AN33" s="2439">
        <v>29.5322</v>
      </c>
      <c r="AO33" s="2439">
        <v>29.7195</v>
      </c>
      <c r="AP33" s="2439">
        <v>29.929600000000001</v>
      </c>
      <c r="AQ33" s="2439">
        <v>30.129200000000001</v>
      </c>
      <c r="AR33" s="2439">
        <v>30.528500000000001</v>
      </c>
      <c r="AS33" s="2439">
        <v>30.6585</v>
      </c>
      <c r="AT33" s="2439">
        <v>30.772099999999998</v>
      </c>
      <c r="AU33" s="2439">
        <v>30.7911</v>
      </c>
      <c r="AV33" s="2439">
        <v>30.849599999999999</v>
      </c>
      <c r="AW33" s="2439">
        <v>30.909300000000002</v>
      </c>
      <c r="AX33" s="2439">
        <v>30.974599999999999</v>
      </c>
      <c r="AY33" s="2439">
        <v>30.979399999999998</v>
      </c>
      <c r="AZ33" s="2439">
        <v>30.987500000000001</v>
      </c>
      <c r="BA33" s="2439">
        <v>31.266999999999999</v>
      </c>
      <c r="BB33" s="2439">
        <v>32.0807</v>
      </c>
      <c r="BC33" s="2439">
        <v>32.616700000000002</v>
      </c>
      <c r="BD33" s="2439">
        <v>32.846499999999999</v>
      </c>
      <c r="BE33" s="2439">
        <v>33.113</v>
      </c>
      <c r="BF33" s="2439">
        <v>33.304900000000004</v>
      </c>
      <c r="BG33" s="2439">
        <v>33.567799999999998</v>
      </c>
      <c r="BH33" s="2439">
        <v>33.511099999999999</v>
      </c>
      <c r="BI33" s="2439">
        <v>33.086199999999998</v>
      </c>
      <c r="BJ33" s="2439">
        <v>32.654699999999998</v>
      </c>
      <c r="BK33" s="2439">
        <v>31.895800000000001</v>
      </c>
      <c r="BL33" s="2439">
        <v>31.992000000000001</v>
      </c>
      <c r="BM33" s="2439">
        <v>31.892700000000001</v>
      </c>
      <c r="BN33" s="2439">
        <v>31.524799999999999</v>
      </c>
      <c r="BO33" s="2439">
        <v>31.4406</v>
      </c>
      <c r="BP33" s="2439">
        <v>30.9251</v>
      </c>
      <c r="BQ33" s="2439">
        <v>30.692</v>
      </c>
      <c r="BR33" s="2439">
        <v>29.962800000000001</v>
      </c>
      <c r="BS33" s="2439">
        <v>29.1815</v>
      </c>
      <c r="BT33" s="2439">
        <v>28.791699999999999</v>
      </c>
      <c r="BU33" s="2439">
        <v>27.340900000000001</v>
      </c>
      <c r="BV33" s="2439">
        <v>26.566099999999999</v>
      </c>
      <c r="BW33" s="2439">
        <v>27.6828</v>
      </c>
      <c r="BX33" s="2439">
        <v>27.789100000000001</v>
      </c>
      <c r="BY33" s="2439">
        <v>27.296099999999999</v>
      </c>
      <c r="BZ33" s="2439">
        <v>28.122499999999999</v>
      </c>
      <c r="CA33" s="2439">
        <v>29.536000000000001</v>
      </c>
      <c r="CB33" s="2439">
        <v>30.868200000000002</v>
      </c>
      <c r="CC33" s="2439">
        <v>32.529899999999998</v>
      </c>
      <c r="CD33" s="2439">
        <v>32.531300000000002</v>
      </c>
      <c r="CE33" s="2439">
        <v>32.883299999999998</v>
      </c>
      <c r="CF33" s="2439">
        <v>33.808900000000001</v>
      </c>
      <c r="CG33" s="2439">
        <v>34.463099999999997</v>
      </c>
      <c r="CH33" s="2439">
        <v>34.204099999999997</v>
      </c>
      <c r="CI33" s="2439">
        <v>33.680095000000001</v>
      </c>
      <c r="CJ33" s="2439">
        <v>33.103550000000006</v>
      </c>
      <c r="CK33" s="2439">
        <v>32.852173913043487</v>
      </c>
      <c r="CL33" s="2439">
        <v>32.630909999999993</v>
      </c>
      <c r="CM33" s="2439">
        <v>31.966957142857144</v>
      </c>
      <c r="CN33" s="2439">
        <v>31.282936363636363</v>
      </c>
      <c r="CO33" s="2439">
        <v>30.84427500000001</v>
      </c>
      <c r="CP33" s="2439">
        <v>33.222999999999999</v>
      </c>
      <c r="CQ33" s="2439">
        <v>31.974693871171336</v>
      </c>
      <c r="CR33" s="2439">
        <v>31.276929178596401</v>
      </c>
      <c r="CS33" s="2439">
        <v>31.332206832108845</v>
      </c>
      <c r="CT33" s="2439">
        <v>30.540046698956036</v>
      </c>
      <c r="CU33" s="2439">
        <v>30.823271424995873</v>
      </c>
      <c r="CV33" s="2439">
        <v>31.312730052763982</v>
      </c>
      <c r="CW33" s="2439">
        <v>31.000889127687969</v>
      </c>
      <c r="CX33" s="2439">
        <v>30.356005798710314</v>
      </c>
      <c r="CY33" s="2439">
        <v>29.754140958782465</v>
      </c>
      <c r="CZ33" s="2439">
        <v>28.813938185803568</v>
      </c>
      <c r="DA33" s="2439">
        <v>28.525412085357139</v>
      </c>
      <c r="DB33" s="2439">
        <v>28.716500147500007</v>
      </c>
      <c r="DC33" s="2439">
        <v>28.880026576496601</v>
      </c>
      <c r="DD33" s="2439">
        <v>28.72296722483766</v>
      </c>
      <c r="DE33" s="2439">
        <v>29.207330984829934</v>
      </c>
      <c r="DF33" s="2439">
        <v>29.596017442714281</v>
      </c>
      <c r="DG33" s="2439">
        <v>29.678089665821425</v>
      </c>
      <c r="DH33" s="2439">
        <v>29.934107816980518</v>
      </c>
      <c r="DI33" s="2439">
        <v>30.005328842285714</v>
      </c>
      <c r="DJ33" s="2439">
        <v>29.693063409722228</v>
      </c>
      <c r="DK33" s="2439">
        <v>29.680604799999998</v>
      </c>
      <c r="DL33" s="2439">
        <v>29.716380008707482</v>
      </c>
      <c r="DM33" s="2439">
        <v>30.05609916402598</v>
      </c>
      <c r="DN33" s="2439">
        <v>30.932721267006801</v>
      </c>
      <c r="DO33" s="2439">
        <v>31.653170896103902</v>
      </c>
      <c r="DP33" s="2439">
        <v>31.337346506802717</v>
      </c>
      <c r="DQ33" s="2439">
        <v>30.914747535714284</v>
      </c>
      <c r="DR33" s="2439">
        <v>31.306451739130431</v>
      </c>
      <c r="DS33" s="2439">
        <v>31.525007057142865</v>
      </c>
      <c r="DT33" s="2439">
        <v>31.171176964285706</v>
      </c>
      <c r="DU33" s="2439">
        <v>30.936054421768702</v>
      </c>
      <c r="DV33" s="2439">
        <v>30.917318646616536</v>
      </c>
      <c r="DW33" s="2439">
        <v>31.334401928571424</v>
      </c>
      <c r="DX33" s="2439">
        <v>31.392931992857143</v>
      </c>
      <c r="DY33" s="2439">
        <v>31.444321055194813</v>
      </c>
      <c r="DZ33" s="2439">
        <v>31.292577892857146</v>
      </c>
      <c r="EA33" s="2439">
        <v>31.438483183229817</v>
      </c>
      <c r="EB33" s="2439">
        <v>31.234327261904767</v>
      </c>
      <c r="EC33" s="2439">
        <v>31.235243946428568</v>
      </c>
      <c r="ED33" s="2439">
        <v>30.829681149068325</v>
      </c>
      <c r="EE33" s="2439">
        <v>30.944521853571427</v>
      </c>
      <c r="EF33" s="2439">
        <v>30.715731275510194</v>
      </c>
      <c r="EG33" s="2439">
        <v>30.719229398496239</v>
      </c>
      <c r="EH33" s="2439">
        <v>30.698071650793647</v>
      </c>
      <c r="EI33" s="2439">
        <v>30.554526879699246</v>
      </c>
      <c r="EJ33" s="2439">
        <v>30.573887902597402</v>
      </c>
      <c r="EK33" s="2439">
        <v>30.613980391156463</v>
      </c>
      <c r="EL33" s="2439">
        <v>30.745648513605445</v>
      </c>
      <c r="EM33" s="2439">
        <v>30.763624523181818</v>
      </c>
      <c r="EN33" s="2439">
        <v>31.000125085050001</v>
      </c>
      <c r="EO33" s="2439">
        <v>31.507607231610393</v>
      </c>
      <c r="EP33" s="2439">
        <v>31.742292358116881</v>
      </c>
      <c r="EQ33" s="2439">
        <v>31.868674363750007</v>
      </c>
      <c r="ER33" s="2439">
        <v>31.974671007653054</v>
      </c>
      <c r="ES33" s="2439">
        <v>32.706129572142864</v>
      </c>
      <c r="ET33" s="2439">
        <v>33.375906683109243</v>
      </c>
      <c r="EU33" s="2439">
        <v>35.853929457993196</v>
      </c>
      <c r="EV33" s="2439">
        <v>36.62090454545455</v>
      </c>
      <c r="EW33" s="2439">
        <v>35.564990000000009</v>
      </c>
      <c r="EX33" s="2439">
        <v>35.68950357142856</v>
      </c>
      <c r="EY33" s="2439">
        <v>35.990642857142859</v>
      </c>
      <c r="EZ33" s="2439">
        <v>35.958073469387749</v>
      </c>
      <c r="FA33" s="2439">
        <v>35.928473469387754</v>
      </c>
      <c r="FB33" s="2439">
        <v>36.218475974025985</v>
      </c>
      <c r="FC33" s="2439">
        <v>36.782142105263169</v>
      </c>
      <c r="FD33" s="2439">
        <v>36.636790909090912</v>
      </c>
      <c r="FE33" s="2439">
        <v>36.652145000000004</v>
      </c>
      <c r="FF33" s="2439">
        <v>36.378778947368424</v>
      </c>
      <c r="FG33" s="2439">
        <v>36.244327272727269</v>
      </c>
      <c r="FH33" s="2439">
        <v>35.877174999999994</v>
      </c>
      <c r="FI33" s="2439">
        <v>35.982452797202789</v>
      </c>
      <c r="FJ33" s="2439">
        <v>36.297413636363636</v>
      </c>
      <c r="FK33" s="2439">
        <v>36.410744999999999</v>
      </c>
      <c r="FL33" s="2439">
        <v>36.204559090909086</v>
      </c>
      <c r="FM33" s="2439">
        <v>36.210380952380945</v>
      </c>
      <c r="FN33" s="2439">
        <v>36.426980952380944</v>
      </c>
      <c r="FO33" s="2439">
        <v>36.578514285714292</v>
      </c>
      <c r="FP33" s="2439">
        <v>36.755131818181809</v>
      </c>
      <c r="FQ33" s="2439">
        <v>36.657628571428582</v>
      </c>
      <c r="FR33" s="2439">
        <v>36.470017647058825</v>
      </c>
      <c r="FS33" s="2439">
        <v>36.309750000000001</v>
      </c>
      <c r="FT33" s="2439">
        <v>36.180999999999997</v>
      </c>
      <c r="FU33" s="2439">
        <v>35.641809090909085</v>
      </c>
      <c r="FV33" s="2439">
        <v>35.473066666666668</v>
      </c>
      <c r="FW33" s="2439">
        <v>34.990395238095232</v>
      </c>
      <c r="FX33" s="2439">
        <v>34.064708695652179</v>
      </c>
      <c r="FY33" s="2439">
        <v>34.045223809523812</v>
      </c>
      <c r="FZ33" s="2439">
        <v>34.688680952380949</v>
      </c>
      <c r="GA33" s="2439">
        <v>34.80456499999999</v>
      </c>
      <c r="GB33" s="2439">
        <v>34.582839999999997</v>
      </c>
      <c r="GC33" s="2439">
        <v>33.885227777777772</v>
      </c>
      <c r="GD33" s="2439">
        <v>33.417117647058824</v>
      </c>
      <c r="GE33" s="2439">
        <v>33.767400000000009</v>
      </c>
      <c r="GF33" s="2439">
        <v>34.274038095238105</v>
      </c>
      <c r="GG33" s="2439">
        <v>35.116331818181813</v>
      </c>
      <c r="GH33" s="2439">
        <v>35.065619047619045</v>
      </c>
      <c r="GI33" s="2439">
        <v>34.941818181818178</v>
      </c>
      <c r="GJ33" s="2439">
        <v>34.926854545454546</v>
      </c>
      <c r="GK33" s="2439">
        <v>34.810152631578944</v>
      </c>
      <c r="GL33" s="2439">
        <v>35.003356521739121</v>
      </c>
      <c r="GM33" s="2439">
        <v>35.050714999999997</v>
      </c>
      <c r="GN33" s="2439">
        <v>34.861440000000002</v>
      </c>
      <c r="GO33" s="2439">
        <v>34.743649999999995</v>
      </c>
      <c r="GP33" s="2439">
        <v>34.76755</v>
      </c>
      <c r="GQ33" s="2439">
        <v>35.119</v>
      </c>
      <c r="GR33" s="2439">
        <v>35.394027272727271</v>
      </c>
      <c r="GS33" s="2439">
        <v>35.709263636363637</v>
      </c>
      <c r="GT33" s="2439">
        <v>36.098000000000006</v>
      </c>
      <c r="GU33" s="2439">
        <v>36.461168181818181</v>
      </c>
      <c r="GV33" s="2439">
        <v>36.45008636363638</v>
      </c>
      <c r="GW33" s="2439">
        <v>36.728910526315779</v>
      </c>
      <c r="GX33" s="2439">
        <v>36.831666220735777</v>
      </c>
      <c r="GY33" s="2439">
        <v>36.947700000000005</v>
      </c>
      <c r="GZ33" s="2439">
        <v>36.977649999999997</v>
      </c>
      <c r="HA33" s="2439">
        <v>37.019704761904755</v>
      </c>
      <c r="HB33" s="2439">
        <v>37.632894736842104</v>
      </c>
      <c r="HC33" s="2440">
        <v>38.807469999999995</v>
      </c>
      <c r="HD33" s="2439">
        <v>40.155881818181825</v>
      </c>
      <c r="HE33" s="2439">
        <v>40.464214999999996</v>
      </c>
      <c r="HF33" s="2440">
        <v>40.392528571428571</v>
      </c>
      <c r="HG33" s="2439">
        <v>40.434656521739136</v>
      </c>
      <c r="HH33" s="2439">
        <v>40.193166666666663</v>
      </c>
      <c r="HI33" s="2439">
        <v>40.260709090909081</v>
      </c>
      <c r="HJ33" s="2439">
        <v>40.327763636363642</v>
      </c>
      <c r="HK33" s="2439">
        <v>40.382574999999996</v>
      </c>
      <c r="HL33" s="2439">
        <v>40.045186363636361</v>
      </c>
      <c r="HM33" s="2439">
        <v>39.903231578947363</v>
      </c>
      <c r="HN33" s="2453">
        <v>40.197800000000001</v>
      </c>
      <c r="HO33" s="2453">
        <v>40.606780000000001</v>
      </c>
    </row>
    <row r="34" spans="1:223" ht="21" customHeight="1" x14ac:dyDescent="0.3">
      <c r="A34" s="2438" t="s">
        <v>4413</v>
      </c>
      <c r="B34" s="2439">
        <v>43.728999999999999</v>
      </c>
      <c r="C34" s="2439">
        <v>43.457000000000001</v>
      </c>
      <c r="D34" s="2439">
        <v>44.411136363636359</v>
      </c>
      <c r="E34" s="2439">
        <v>44.873800000000003</v>
      </c>
      <c r="F34" s="2439">
        <v>46.786782608695653</v>
      </c>
      <c r="G34" s="2439">
        <v>46.077190476190474</v>
      </c>
      <c r="H34" s="2439">
        <v>46.498899999999992</v>
      </c>
      <c r="I34" s="2439">
        <v>46.552999999999997</v>
      </c>
      <c r="J34" s="2439">
        <v>46.753</v>
      </c>
      <c r="K34" s="2439">
        <v>46.969099999999997</v>
      </c>
      <c r="L34" s="2439">
        <v>46.94</v>
      </c>
      <c r="M34" s="2439">
        <v>45.247999999999998</v>
      </c>
      <c r="N34" s="2439">
        <v>44.021799999999999</v>
      </c>
      <c r="O34" s="2439">
        <v>43.539000000000001</v>
      </c>
      <c r="P34" s="2439">
        <v>45.064999999999998</v>
      </c>
      <c r="Q34" s="2439">
        <v>47.393999999999998</v>
      </c>
      <c r="R34" s="2439">
        <v>48.311999999999998</v>
      </c>
      <c r="S34" s="2439">
        <v>46.908999999999999</v>
      </c>
      <c r="T34" s="2439">
        <v>47.237000000000002</v>
      </c>
      <c r="U34" s="2439">
        <v>48.387</v>
      </c>
      <c r="V34" s="2439">
        <v>48.26</v>
      </c>
      <c r="W34" s="2439">
        <v>47.637999999999998</v>
      </c>
      <c r="X34" s="2439">
        <v>48.09</v>
      </c>
      <c r="Y34" s="2439">
        <v>48.585000000000001</v>
      </c>
      <c r="Z34" s="2439">
        <v>48.39</v>
      </c>
      <c r="AA34" s="2439">
        <v>49.530999999999999</v>
      </c>
      <c r="AB34" s="2439">
        <v>50.45</v>
      </c>
      <c r="AC34" s="2439">
        <v>52.070999999999998</v>
      </c>
      <c r="AD34" s="2439">
        <v>52.654000000000003</v>
      </c>
      <c r="AE34" s="2439">
        <v>52.191000000000003</v>
      </c>
      <c r="AF34" s="2439">
        <v>51.664999999999999</v>
      </c>
      <c r="AG34" s="2439">
        <v>52.084000000000003</v>
      </c>
      <c r="AH34" s="2439">
        <v>53.478999999999999</v>
      </c>
      <c r="AI34" s="2439">
        <v>55.128999999999998</v>
      </c>
      <c r="AJ34" s="2439">
        <v>53.886000000000003</v>
      </c>
      <c r="AK34" s="2439">
        <v>55.552</v>
      </c>
      <c r="AL34" s="2439">
        <v>55.546999999999997</v>
      </c>
      <c r="AM34" s="2439">
        <v>54.582000000000001</v>
      </c>
      <c r="AN34" s="2439">
        <v>53.764400000000002</v>
      </c>
      <c r="AO34" s="2439">
        <v>52.118899999999996</v>
      </c>
      <c r="AP34" s="2439">
        <v>53.663699999999999</v>
      </c>
      <c r="AQ34" s="2439">
        <v>54.507399999999997</v>
      </c>
      <c r="AR34" s="2439">
        <v>53.908099999999997</v>
      </c>
      <c r="AS34" s="2439">
        <v>53.1374</v>
      </c>
      <c r="AT34" s="2439">
        <v>53.831800000000001</v>
      </c>
      <c r="AU34" s="2439">
        <v>54.496600000000001</v>
      </c>
      <c r="AV34" s="2439">
        <v>54.075000000000003</v>
      </c>
      <c r="AW34" s="2439">
        <v>54.119</v>
      </c>
      <c r="AX34" s="2439">
        <v>54.866999999999997</v>
      </c>
      <c r="AY34" s="2439">
        <v>58.089300000000001</v>
      </c>
      <c r="AZ34" s="2439">
        <v>57.344499999999996</v>
      </c>
      <c r="BA34" s="2439">
        <v>57.874600000000001</v>
      </c>
      <c r="BB34" s="2439">
        <v>61.101599999999998</v>
      </c>
      <c r="BC34" s="2439">
        <v>62.146799999999999</v>
      </c>
      <c r="BD34" s="2439">
        <v>62.403399999999998</v>
      </c>
      <c r="BE34" s="2439">
        <v>64.438999999999993</v>
      </c>
      <c r="BF34" s="2439">
        <v>66.757000000000005</v>
      </c>
      <c r="BG34" s="2439">
        <v>66.881399999999999</v>
      </c>
      <c r="BH34" s="2439">
        <v>66.0886</v>
      </c>
      <c r="BI34" s="2439">
        <v>64.609800000000007</v>
      </c>
      <c r="BJ34" s="2439">
        <v>64.9114</v>
      </c>
      <c r="BK34" s="2439">
        <v>63.135199999999998</v>
      </c>
      <c r="BL34" s="2439">
        <v>63.54</v>
      </c>
      <c r="BM34" s="2439">
        <v>64.853700000000003</v>
      </c>
      <c r="BN34" s="2439">
        <v>63.315199999999997</v>
      </c>
      <c r="BO34" s="2439">
        <v>63.431899999999999</v>
      </c>
      <c r="BP34" s="2439">
        <v>63.187199999999997</v>
      </c>
      <c r="BQ34" s="2439">
        <v>63.508000000000003</v>
      </c>
      <c r="BR34" s="2439">
        <v>60.499299999999998</v>
      </c>
      <c r="BS34" s="2439">
        <v>57.462400000000002</v>
      </c>
      <c r="BT34" s="2439">
        <v>56.447699999999998</v>
      </c>
      <c r="BU34" s="2439">
        <v>54.580100000000002</v>
      </c>
      <c r="BV34" s="2439">
        <v>52.476599999999998</v>
      </c>
      <c r="BW34" s="2439">
        <v>54.421500000000002</v>
      </c>
      <c r="BX34" s="2439">
        <v>54.688000000000002</v>
      </c>
      <c r="BY34" s="2439">
        <v>54.360100000000003</v>
      </c>
      <c r="BZ34" s="2439">
        <v>53.308599999999998</v>
      </c>
      <c r="CA34" s="2439">
        <v>53.242800000000003</v>
      </c>
      <c r="CB34" s="2439">
        <v>52.551699999999997</v>
      </c>
      <c r="CC34" s="2439">
        <v>50.118400000000001</v>
      </c>
      <c r="CD34" s="2439">
        <v>48.8065</v>
      </c>
      <c r="CE34" s="2439">
        <v>47.9435</v>
      </c>
      <c r="CF34" s="2439">
        <v>48.941099999999999</v>
      </c>
      <c r="CG34" s="2439">
        <v>49.177199999999999</v>
      </c>
      <c r="CH34" s="2439">
        <v>50.3904</v>
      </c>
      <c r="CI34" s="2439">
        <v>51.997425000000007</v>
      </c>
      <c r="CJ34" s="2439">
        <v>54.15423636363635</v>
      </c>
      <c r="CK34" s="2439">
        <v>53.77383913043478</v>
      </c>
      <c r="CL34" s="2439">
        <v>54.015855000000002</v>
      </c>
      <c r="CM34" s="2439">
        <v>52.218390476190471</v>
      </c>
      <c r="CN34" s="2439">
        <v>50.61692272727273</v>
      </c>
      <c r="CO34" s="2439">
        <v>51.228165000000004</v>
      </c>
      <c r="CP34" s="2439">
        <v>48.692999999999998</v>
      </c>
      <c r="CQ34" s="2439">
        <v>48.806878729562932</v>
      </c>
      <c r="CR34" s="2439">
        <v>48.958594615396649</v>
      </c>
      <c r="CS34" s="2439">
        <v>48.77421588518299</v>
      </c>
      <c r="CT34" s="2439">
        <v>48.390693699980176</v>
      </c>
      <c r="CU34" s="2439">
        <v>49.170999878195829</v>
      </c>
      <c r="CV34" s="2439">
        <v>48.849220701302791</v>
      </c>
      <c r="CW34" s="2439">
        <v>48.859723931757514</v>
      </c>
      <c r="CX34" s="2439">
        <v>48.967660895773207</v>
      </c>
      <c r="CY34" s="2439">
        <v>48.04873846943795</v>
      </c>
      <c r="CZ34" s="2439">
        <v>47.140436357137055</v>
      </c>
      <c r="DA34" s="2439">
        <v>46.644883418231572</v>
      </c>
      <c r="DB34" s="2439">
        <v>46.601999999999997</v>
      </c>
      <c r="DC34" s="2439">
        <v>46.606915109975475</v>
      </c>
      <c r="DD34" s="2439">
        <v>47.038349551055369</v>
      </c>
      <c r="DE34" s="2439">
        <v>46.102613001097964</v>
      </c>
      <c r="DF34" s="2439">
        <v>46.540730881416351</v>
      </c>
      <c r="DG34" s="2439">
        <v>46.851776451724426</v>
      </c>
      <c r="DH34" s="2439">
        <v>46.65938320057856</v>
      </c>
      <c r="DI34" s="2439">
        <v>46.506041449670001</v>
      </c>
      <c r="DJ34" s="2439">
        <v>46.882226647117442</v>
      </c>
      <c r="DK34" s="2439">
        <v>46.976751921753575</v>
      </c>
      <c r="DL34" s="2439">
        <v>47.515788821065975</v>
      </c>
      <c r="DM34" s="2439">
        <v>47.847977443803892</v>
      </c>
      <c r="DN34" s="2439">
        <v>48.074325805291835</v>
      </c>
      <c r="DO34" s="2439">
        <v>49.318251485604875</v>
      </c>
      <c r="DP34" s="2439">
        <v>49.198320199061222</v>
      </c>
      <c r="DQ34" s="2439">
        <v>49.769450572677449</v>
      </c>
      <c r="DR34" s="2439">
        <v>50.296109249531675</v>
      </c>
      <c r="DS34" s="2439">
        <v>50.357271021734284</v>
      </c>
      <c r="DT34" s="2439">
        <v>50.296383674850873</v>
      </c>
      <c r="DU34" s="2439">
        <v>49.329138781198374</v>
      </c>
      <c r="DV34" s="2439">
        <v>47.838994520413159</v>
      </c>
      <c r="DW34" s="2439">
        <v>47.28084500143077</v>
      </c>
      <c r="DX34" s="2439">
        <v>48.031743889321731</v>
      </c>
      <c r="DY34" s="2439">
        <v>48.101600739466932</v>
      </c>
      <c r="DZ34" s="2439">
        <v>48.511040084653153</v>
      </c>
      <c r="EA34" s="2439">
        <v>47.741576837549445</v>
      </c>
      <c r="EB34" s="2439">
        <v>48.32930820432172</v>
      </c>
      <c r="EC34" s="2439">
        <v>49.510648892855528</v>
      </c>
      <c r="ED34" s="2439">
        <v>49.53463940601354</v>
      </c>
      <c r="EE34" s="2439">
        <v>49.695637320513782</v>
      </c>
      <c r="EF34" s="2439">
        <v>50.201156482045903</v>
      </c>
      <c r="EG34" s="2439">
        <v>50.494718162538248</v>
      </c>
      <c r="EH34" s="2439">
        <v>50.738415048376332</v>
      </c>
      <c r="EI34" s="2439">
        <v>50.655478818344179</v>
      </c>
      <c r="EJ34" s="2439">
        <v>51.046950656861092</v>
      </c>
      <c r="EK34" s="2439">
        <v>51.441731019201356</v>
      </c>
      <c r="EL34" s="2439">
        <v>51.831212040949616</v>
      </c>
      <c r="EM34" s="2439">
        <v>52.437318183954424</v>
      </c>
      <c r="EN34" s="2439">
        <v>51.715894805268746</v>
      </c>
      <c r="EO34" s="2439">
        <v>51.418233563772198</v>
      </c>
      <c r="EP34" s="2439">
        <v>51.079201203750813</v>
      </c>
      <c r="EQ34" s="2439">
        <v>50.325105047614137</v>
      </c>
      <c r="ER34" s="2439">
        <v>49.973881402161375</v>
      </c>
      <c r="ES34" s="2439">
        <v>49.498058859823765</v>
      </c>
      <c r="ET34" s="2439">
        <v>51.21423242201989</v>
      </c>
      <c r="EU34" s="2439">
        <v>53.836417123879201</v>
      </c>
      <c r="EV34" s="2439">
        <v>54.727095454545449</v>
      </c>
      <c r="EW34" s="2439">
        <v>55.031993635273636</v>
      </c>
      <c r="EX34" s="2439">
        <v>55.533215909090906</v>
      </c>
      <c r="EY34" s="2439">
        <v>56.008599689440999</v>
      </c>
      <c r="EZ34" s="2439">
        <v>56.072920408163263</v>
      </c>
      <c r="FA34" s="2439">
        <v>55.089374489795915</v>
      </c>
      <c r="FB34" s="2439">
        <v>55.518673051948035</v>
      </c>
      <c r="FC34" s="2439">
        <v>55.927547368421052</v>
      </c>
      <c r="FD34" s="2439">
        <v>54.937600000000003</v>
      </c>
      <c r="FE34" s="2439">
        <v>52.814665000000005</v>
      </c>
      <c r="FF34" s="2439">
        <v>52.045984210526321</v>
      </c>
      <c r="FG34" s="2439">
        <v>51.527109090909086</v>
      </c>
      <c r="FH34" s="2439">
        <v>51.350039999999993</v>
      </c>
      <c r="FI34" s="2439">
        <v>52.302099650349653</v>
      </c>
      <c r="FJ34" s="2439">
        <v>51.576318181818188</v>
      </c>
      <c r="FK34" s="2439">
        <v>48.051159999999996</v>
      </c>
      <c r="FL34" s="2439">
        <v>47.538586363636362</v>
      </c>
      <c r="FM34" s="2439">
        <v>47.640142857142862</v>
      </c>
      <c r="FN34" s="2439">
        <v>45.01714761904762</v>
      </c>
      <c r="FO34" s="2439">
        <v>45.510061904761905</v>
      </c>
      <c r="FP34" s="2439">
        <v>45.889340909090919</v>
      </c>
      <c r="FQ34" s="2439">
        <v>45.229209523809523</v>
      </c>
      <c r="FR34" s="2439">
        <v>45.546170588235299</v>
      </c>
      <c r="FS34" s="2439">
        <v>44.792245454545458</v>
      </c>
      <c r="FT34" s="2439">
        <v>45.667550000000006</v>
      </c>
      <c r="FU34" s="2439">
        <v>46.040572727272725</v>
      </c>
      <c r="FV34" s="2439">
        <v>45.405738095238107</v>
      </c>
      <c r="FW34" s="2439">
        <v>45.450619047619043</v>
      </c>
      <c r="FX34" s="2439">
        <v>44.152139130434797</v>
      </c>
      <c r="FY34" s="2439">
        <v>45.213190476190483</v>
      </c>
      <c r="FZ34" s="2439">
        <v>45.765003663003668</v>
      </c>
      <c r="GA34" s="2439">
        <v>45.980865000000009</v>
      </c>
      <c r="GB34" s="2439">
        <v>46.344834999999989</v>
      </c>
      <c r="GC34" s="2439">
        <v>46.719388888888894</v>
      </c>
      <c r="GD34" s="2439">
        <v>46.667052941176472</v>
      </c>
      <c r="GE34" s="2439">
        <v>47.181128571428573</v>
      </c>
      <c r="GF34" s="2439">
        <v>48.294223809523807</v>
      </c>
      <c r="GG34" s="2439">
        <v>47.276904545454542</v>
      </c>
      <c r="GH34" s="2439">
        <v>46.546795238095235</v>
      </c>
      <c r="GI34" s="2439">
        <v>45.952486363636368</v>
      </c>
      <c r="GJ34" s="2439">
        <v>44.962272727272719</v>
      </c>
      <c r="GK34" s="2439">
        <v>45.357515789473688</v>
      </c>
      <c r="GL34" s="2439">
        <v>45.511126086956516</v>
      </c>
      <c r="GM34" s="2439">
        <v>45.115805000000002</v>
      </c>
      <c r="GN34" s="2439">
        <v>44.096634999999999</v>
      </c>
      <c r="GO34" s="2439">
        <v>44.759399999999992</v>
      </c>
      <c r="GP34" s="2439">
        <v>45.128927777777783</v>
      </c>
      <c r="GQ34" s="2439">
        <v>46.218440485829959</v>
      </c>
      <c r="GR34" s="2439">
        <v>46.088936363636371</v>
      </c>
      <c r="GS34" s="2439">
        <v>45.841986363636359</v>
      </c>
      <c r="GT34" s="2439">
        <v>45.699121052631568</v>
      </c>
      <c r="GU34" s="2439">
        <v>45.492277272727272</v>
      </c>
      <c r="GV34" s="2439">
        <v>44.243268181818173</v>
      </c>
      <c r="GW34" s="2439">
        <v>45.393826315789475</v>
      </c>
      <c r="GX34" s="2439">
        <v>46.479260200668882</v>
      </c>
      <c r="GY34" s="2439">
        <v>47.59122631578947</v>
      </c>
      <c r="GZ34" s="2439">
        <v>48.454265000000007</v>
      </c>
      <c r="HA34" s="2439">
        <v>48.35882380952382</v>
      </c>
      <c r="HB34" s="2439">
        <v>48.807578947368427</v>
      </c>
      <c r="HC34" s="2440">
        <v>48.043454999999994</v>
      </c>
      <c r="HD34" s="2439">
        <v>49.899850000000008</v>
      </c>
      <c r="HE34" s="2439">
        <v>49.79477</v>
      </c>
      <c r="HF34" s="2440">
        <v>50.670675524475534</v>
      </c>
      <c r="HG34" s="2439">
        <v>51.242839130434781</v>
      </c>
      <c r="HH34" s="2439">
        <v>52.85</v>
      </c>
      <c r="HI34" s="2439">
        <v>52.322031818181813</v>
      </c>
      <c r="HJ34" s="2439">
        <v>52.415622727272734</v>
      </c>
      <c r="HK34" s="2439">
        <v>53.427120000000002</v>
      </c>
      <c r="HL34" s="2439">
        <v>53.871431818181811</v>
      </c>
      <c r="HM34" s="2439">
        <v>54.50116315789473</v>
      </c>
      <c r="HN34" s="2453">
        <v>55.863938888888896</v>
      </c>
      <c r="HO34" s="2453">
        <v>56.340524999999992</v>
      </c>
    </row>
    <row r="35" spans="1:223" ht="21" customHeight="1" x14ac:dyDescent="0.3">
      <c r="A35" s="2438" t="s">
        <v>3158</v>
      </c>
      <c r="B35" s="2439">
        <v>26.988</v>
      </c>
      <c r="C35" s="2439">
        <v>26.56</v>
      </c>
      <c r="D35" s="2439">
        <v>27.893154545454539</v>
      </c>
      <c r="E35" s="2439">
        <v>28.911529999999992</v>
      </c>
      <c r="F35" s="2439">
        <v>29.871547826086953</v>
      </c>
      <c r="G35" s="2439">
        <v>29.293201428571429</v>
      </c>
      <c r="H35" s="2439">
        <v>29.332744999999999</v>
      </c>
      <c r="I35" s="2439">
        <v>29.332999999999998</v>
      </c>
      <c r="J35" s="2439">
        <v>29.795999999999999</v>
      </c>
      <c r="K35" s="2439">
        <v>30.186250000000001</v>
      </c>
      <c r="L35" s="2439">
        <v>30.849</v>
      </c>
      <c r="M35" s="2439">
        <v>30.256</v>
      </c>
      <c r="N35" s="2439">
        <v>30.021699999999999</v>
      </c>
      <c r="O35" s="2439">
        <v>30.023</v>
      </c>
      <c r="P35" s="2439">
        <v>32.133000000000003</v>
      </c>
      <c r="Q35" s="2439">
        <v>33.326000000000001</v>
      </c>
      <c r="R35" s="2439">
        <v>33.813000000000002</v>
      </c>
      <c r="S35" s="2439">
        <v>32.808999999999997</v>
      </c>
      <c r="T35" s="2439">
        <v>32.93</v>
      </c>
      <c r="U35" s="2439">
        <v>33.767000000000003</v>
      </c>
      <c r="V35" s="2439">
        <v>33.417999999999999</v>
      </c>
      <c r="W35" s="2439">
        <v>33.418999999999997</v>
      </c>
      <c r="X35" s="2439">
        <v>33.226999999999997</v>
      </c>
      <c r="Y35" s="2439">
        <v>32.749000000000002</v>
      </c>
      <c r="Z35" s="2439">
        <v>32.326000000000001</v>
      </c>
      <c r="AA35" s="2439">
        <v>32.841000000000001</v>
      </c>
      <c r="AB35" s="2439">
        <v>33.851999999999997</v>
      </c>
      <c r="AC35" s="2439">
        <v>34.515999999999998</v>
      </c>
      <c r="AD35" s="2439">
        <v>35.011000000000003</v>
      </c>
      <c r="AE35" s="2439">
        <v>34.917999999999999</v>
      </c>
      <c r="AF35" s="2439">
        <v>35.198999999999998</v>
      </c>
      <c r="AG35" s="2439">
        <v>36.01</v>
      </c>
      <c r="AH35" s="2439">
        <v>37.374000000000002</v>
      </c>
      <c r="AI35" s="2439">
        <v>38.311</v>
      </c>
      <c r="AJ35" s="2439">
        <v>37.639000000000003</v>
      </c>
      <c r="AK35" s="2439">
        <v>38.488</v>
      </c>
      <c r="AL35" s="2439">
        <v>37.937100000000001</v>
      </c>
      <c r="AM35" s="2439">
        <v>37.3324</v>
      </c>
      <c r="AN35" s="2439">
        <v>35.9617</v>
      </c>
      <c r="AO35" s="2439">
        <v>35.831400000000002</v>
      </c>
      <c r="AP35" s="2439">
        <v>36.8018</v>
      </c>
      <c r="AQ35" s="2439">
        <v>36.947200000000002</v>
      </c>
      <c r="AR35" s="2439">
        <v>36.759</v>
      </c>
      <c r="AS35" s="2439">
        <v>36.128300000000003</v>
      </c>
      <c r="AT35" s="2439">
        <v>36.570300000000003</v>
      </c>
      <c r="AU35" s="2439">
        <v>37.427500000000002</v>
      </c>
      <c r="AV35" s="2439">
        <v>36.978200000000001</v>
      </c>
      <c r="AW35" s="2439">
        <v>37.3033</v>
      </c>
      <c r="AX35" s="2439">
        <v>38.146900000000002</v>
      </c>
      <c r="AY35" s="2439">
        <v>39.7316</v>
      </c>
      <c r="AZ35" s="2439">
        <v>39.474299999999999</v>
      </c>
      <c r="BA35" s="2439">
        <v>40.032299999999999</v>
      </c>
      <c r="BB35" s="2439">
        <v>41.585099999999997</v>
      </c>
      <c r="BC35" s="2439">
        <v>42.183900000000001</v>
      </c>
      <c r="BD35" s="2439">
        <v>42.297400000000003</v>
      </c>
      <c r="BE35" s="2439">
        <v>43.722000000000001</v>
      </c>
      <c r="BF35" s="2439">
        <v>45.226199999999999</v>
      </c>
      <c r="BG35" s="2439">
        <v>44.5914</v>
      </c>
      <c r="BH35" s="2439">
        <v>44.027700000000003</v>
      </c>
      <c r="BI35" s="2439">
        <v>43.876100000000001</v>
      </c>
      <c r="BJ35" s="2439">
        <v>44.061399999999999</v>
      </c>
      <c r="BK35" s="2439">
        <v>42.864899999999999</v>
      </c>
      <c r="BL35" s="2439">
        <v>42.908000000000001</v>
      </c>
      <c r="BM35" s="2439">
        <v>43.735300000000002</v>
      </c>
      <c r="BN35" s="2439">
        <v>42.918399999999998</v>
      </c>
      <c r="BO35" s="2439">
        <v>43.683599999999998</v>
      </c>
      <c r="BP35" s="2439">
        <v>44.004899999999999</v>
      </c>
      <c r="BQ35" s="2439">
        <v>45.140999999999998</v>
      </c>
      <c r="BR35" s="2439">
        <v>43.5959</v>
      </c>
      <c r="BS35" s="2439">
        <v>42.938000000000002</v>
      </c>
      <c r="BT35" s="2439">
        <v>42.346400000000003</v>
      </c>
      <c r="BU35" s="2439">
        <v>42.311100000000003</v>
      </c>
      <c r="BV35" s="2439">
        <v>41.720599999999997</v>
      </c>
      <c r="BW35" s="2439">
        <v>43.08</v>
      </c>
      <c r="BX35" s="2439">
        <v>43.280200000000001</v>
      </c>
      <c r="BY35" s="2439">
        <v>43.126800000000003</v>
      </c>
      <c r="BZ35" s="2439">
        <v>42.257300000000001</v>
      </c>
      <c r="CA35" s="2439">
        <v>42.547600000000003</v>
      </c>
      <c r="CB35" s="2439">
        <v>41.288400000000003</v>
      </c>
      <c r="CC35" s="2439">
        <v>41.592799999999997</v>
      </c>
      <c r="CD35" s="2439">
        <v>44.098999999999997</v>
      </c>
      <c r="CE35" s="2439">
        <v>43.933900000000001</v>
      </c>
      <c r="CF35" s="2439">
        <v>43.467500000000001</v>
      </c>
      <c r="CG35" s="2439">
        <v>45.121200000000002</v>
      </c>
      <c r="CH35" s="2439">
        <v>45.264800000000001</v>
      </c>
      <c r="CI35" s="2439">
        <v>46.021804999999993</v>
      </c>
      <c r="CJ35" s="2439">
        <v>46.389254545454556</v>
      </c>
      <c r="CK35" s="2439">
        <v>46.219386956521745</v>
      </c>
      <c r="CL35" s="2439">
        <v>46.508844999999994</v>
      </c>
      <c r="CM35" s="2439">
        <v>46.451747619047616</v>
      </c>
      <c r="CN35" s="2439">
        <v>46.273659090909085</v>
      </c>
      <c r="CO35" s="2439">
        <v>45.969035000000005</v>
      </c>
      <c r="CP35" s="2439">
        <v>41.761000000000003</v>
      </c>
      <c r="CQ35" s="2439">
        <v>40.788937688107772</v>
      </c>
      <c r="CR35" s="2439">
        <v>40.353235643284414</v>
      </c>
      <c r="CS35" s="2439">
        <v>40.898157033266315</v>
      </c>
      <c r="CT35" s="2439">
        <v>42.381500572960199</v>
      </c>
      <c r="CU35" s="2439">
        <v>42.029289971006563</v>
      </c>
      <c r="CV35" s="2439">
        <v>41.376235680734169</v>
      </c>
      <c r="CW35" s="2439">
        <v>41.382492427934586</v>
      </c>
      <c r="CX35" s="2439">
        <v>41.454518391591272</v>
      </c>
      <c r="CY35" s="2439">
        <v>41.653467054852328</v>
      </c>
      <c r="CZ35" s="2439">
        <v>41.62362382545107</v>
      </c>
      <c r="DA35" s="2439">
        <v>40.920233868964353</v>
      </c>
      <c r="DB35" s="2439">
        <v>41.322000000000003</v>
      </c>
      <c r="DC35" s="2439">
        <v>41.295400092087753</v>
      </c>
      <c r="DD35" s="2439">
        <v>41.190157325024842</v>
      </c>
      <c r="DE35" s="2439">
        <v>40.171026975144891</v>
      </c>
      <c r="DF35" s="2439">
        <v>40.513264656413895</v>
      </c>
      <c r="DG35" s="2439">
        <v>40.215295007276538</v>
      </c>
      <c r="DH35" s="2439">
        <v>39.430396342392854</v>
      </c>
      <c r="DI35" s="2439">
        <v>38.731369771281429</v>
      </c>
      <c r="DJ35" s="2439">
        <v>39.324573475240669</v>
      </c>
      <c r="DK35" s="2439">
        <v>39.262034004392312</v>
      </c>
      <c r="DL35" s="2439">
        <v>39.130394517650693</v>
      </c>
      <c r="DM35" s="2439">
        <v>38.469562545023344</v>
      </c>
      <c r="DN35" s="2439">
        <v>38.816736706118711</v>
      </c>
      <c r="DO35" s="2439">
        <v>38.953894707309182</v>
      </c>
      <c r="DP35" s="2439">
        <v>38.853427035586158</v>
      </c>
      <c r="DQ35" s="2439">
        <v>39.746504392379592</v>
      </c>
      <c r="DR35" s="2439">
        <v>40.567579824156667</v>
      </c>
      <c r="DS35" s="2439">
        <v>40.48995420486964</v>
      </c>
      <c r="DT35" s="2439">
        <v>40.874716756091793</v>
      </c>
      <c r="DU35" s="2439">
        <v>41.070415856300805</v>
      </c>
      <c r="DV35" s="2439">
        <v>41.243199117533813</v>
      </c>
      <c r="DW35" s="2439">
        <v>40.609226301103234</v>
      </c>
      <c r="DX35" s="2439">
        <v>40.88262855513814</v>
      </c>
      <c r="DY35" s="2439">
        <v>40.834681363313365</v>
      </c>
      <c r="DZ35" s="2439">
        <v>41.330157811438049</v>
      </c>
      <c r="EA35" s="2439">
        <v>41.13710754342079</v>
      </c>
      <c r="EB35" s="2439">
        <v>41.582836676494189</v>
      </c>
      <c r="EC35" s="2439">
        <v>41.693499965664742</v>
      </c>
      <c r="ED35" s="2439">
        <v>41.949048926622815</v>
      </c>
      <c r="EE35" s="2439">
        <v>41.637729421964714</v>
      </c>
      <c r="EF35" s="2439">
        <v>41.97991694485237</v>
      </c>
      <c r="EG35" s="2439">
        <v>41.755562255745602</v>
      </c>
      <c r="EH35" s="2439">
        <v>41.839638913033951</v>
      </c>
      <c r="EI35" s="2439">
        <v>42.136577356869346</v>
      </c>
      <c r="EJ35" s="2439">
        <v>42.108483090364707</v>
      </c>
      <c r="EK35" s="2439">
        <v>41.945176383325538</v>
      </c>
      <c r="EL35" s="2439">
        <v>41.703571540941233</v>
      </c>
      <c r="EM35" s="2439">
        <v>41.596919425794077</v>
      </c>
      <c r="EN35" s="2439">
        <v>41.226916909619192</v>
      </c>
      <c r="EO35" s="2439">
        <v>40.704755216096331</v>
      </c>
      <c r="EP35" s="2439">
        <v>40.302599408758461</v>
      </c>
      <c r="EQ35" s="2439">
        <v>39.777140056003319</v>
      </c>
      <c r="ER35" s="2439">
        <v>39.401533869309958</v>
      </c>
      <c r="ES35" s="2439">
        <v>37.968228883836296</v>
      </c>
      <c r="ET35" s="2439">
        <v>37.947652667686661</v>
      </c>
      <c r="EU35" s="2439">
        <v>38.980029326587143</v>
      </c>
      <c r="EV35" s="2439">
        <v>39.550600000000003</v>
      </c>
      <c r="EW35" s="2439">
        <v>39.687854999999999</v>
      </c>
      <c r="EX35" s="2439">
        <v>40.008099999999999</v>
      </c>
      <c r="EY35" s="2439">
        <v>39.593060869565214</v>
      </c>
      <c r="EZ35" s="2439">
        <v>40.040976190476194</v>
      </c>
      <c r="FA35" s="2439">
        <v>40.3524200680272</v>
      </c>
      <c r="FB35" s="2439">
        <v>40.687945129870123</v>
      </c>
      <c r="FC35" s="2439">
        <v>39.50540526315789</v>
      </c>
      <c r="FD35" s="2439">
        <v>39.860745454545459</v>
      </c>
      <c r="FE35" s="2439">
        <v>39.828249999999997</v>
      </c>
      <c r="FF35" s="2439">
        <v>40.423894736842108</v>
      </c>
      <c r="FG35" s="2439">
        <v>40.289445454545458</v>
      </c>
      <c r="FH35" s="2439">
        <v>40.686095000000009</v>
      </c>
      <c r="FI35" s="2439">
        <v>40.712061538461541</v>
      </c>
      <c r="FJ35" s="2439">
        <v>40.765509090909092</v>
      </c>
      <c r="FK35" s="2439">
        <v>40.307504999999999</v>
      </c>
      <c r="FL35" s="2439">
        <v>40.57914090909091</v>
      </c>
      <c r="FM35" s="2439">
        <v>40.598633333333339</v>
      </c>
      <c r="FN35" s="2439">
        <v>40.180947619047622</v>
      </c>
      <c r="FO35" s="2439">
        <v>39.500204761904762</v>
      </c>
      <c r="FP35" s="2439">
        <v>38.759268181818179</v>
      </c>
      <c r="FQ35" s="2439">
        <v>38.973895238095238</v>
      </c>
      <c r="FR35" s="2439">
        <v>38.813847058823534</v>
      </c>
      <c r="FS35" s="2439">
        <v>38.767168181818185</v>
      </c>
      <c r="FT35" s="2439">
        <v>38.730019999999996</v>
      </c>
      <c r="FU35" s="2439">
        <v>39.34825</v>
      </c>
      <c r="FV35" s="2439">
        <v>39.821795238095241</v>
      </c>
      <c r="FW35" s="2439">
        <v>40.259238095238096</v>
      </c>
      <c r="FX35" s="2439">
        <v>40.203917391304351</v>
      </c>
      <c r="FY35" s="2439">
        <v>40.508499999999991</v>
      </c>
      <c r="FZ35" s="2439">
        <v>40.756496336996342</v>
      </c>
      <c r="GA35" s="2439">
        <v>40.882364999999993</v>
      </c>
      <c r="GB35" s="2439">
        <v>40.940674999999999</v>
      </c>
      <c r="GC35" s="2439">
        <v>41.277455555555555</v>
      </c>
      <c r="GD35" s="2439">
        <v>41.254547058823533</v>
      </c>
      <c r="GE35" s="2439">
        <v>41.667657142857152</v>
      </c>
      <c r="GF35" s="2439">
        <v>42.121266666666671</v>
      </c>
      <c r="GG35" s="2439">
        <v>41.49459090909091</v>
      </c>
      <c r="GH35" s="2439">
        <v>40.914809523809531</v>
      </c>
      <c r="GI35" s="2439">
        <v>40.783409090909089</v>
      </c>
      <c r="GJ35" s="2439">
        <v>40.337613636363635</v>
      </c>
      <c r="GK35" s="2439">
        <v>40.551478947368423</v>
      </c>
      <c r="GL35" s="2439">
        <v>40.203143478260877</v>
      </c>
      <c r="GM35" s="2439">
        <v>39.782210000000006</v>
      </c>
      <c r="GN35" s="2439">
        <v>39.626194999999989</v>
      </c>
      <c r="GO35" s="2439">
        <v>39.659135000000006</v>
      </c>
      <c r="GP35" s="2439">
        <v>39.390205555555561</v>
      </c>
      <c r="GQ35" s="2439">
        <v>39.669147368421051</v>
      </c>
      <c r="GR35" s="2439">
        <v>39.746827272727273</v>
      </c>
      <c r="GS35" s="2439">
        <v>39.91729545454546</v>
      </c>
      <c r="GT35" s="2439">
        <v>40.728810526315797</v>
      </c>
      <c r="GU35" s="2439">
        <v>40.920263636363643</v>
      </c>
      <c r="GV35" s="2439">
        <v>40.533550000000012</v>
      </c>
      <c r="GW35" s="2439">
        <v>40.442842105263161</v>
      </c>
      <c r="GX35" s="2439">
        <v>40.688254849498328</v>
      </c>
      <c r="GY35" s="2439">
        <v>40.824878947368425</v>
      </c>
      <c r="GZ35" s="2439">
        <v>41.067850000000007</v>
      </c>
      <c r="HA35" s="2439">
        <v>41.088961904761895</v>
      </c>
      <c r="HB35" s="2439">
        <v>41.070999999999998</v>
      </c>
      <c r="HC35" s="2440">
        <v>43.012465000000006</v>
      </c>
      <c r="HD35" s="2439">
        <v>43.728445454545458</v>
      </c>
      <c r="HE35" s="2439">
        <v>44.163089999999997</v>
      </c>
      <c r="HF35" s="2440">
        <v>45.5407288961039</v>
      </c>
      <c r="HG35" s="2439">
        <v>46.406126086956512</v>
      </c>
      <c r="HH35" s="2439">
        <v>47.631790476190474</v>
      </c>
      <c r="HI35" s="2439">
        <v>47.586549999999995</v>
      </c>
      <c r="HJ35" s="2439">
        <v>47.548813636363633</v>
      </c>
      <c r="HK35" s="2439">
        <v>47.884744999999995</v>
      </c>
      <c r="HL35" s="2439">
        <v>48.803122727272722</v>
      </c>
      <c r="HM35" s="2439">
        <v>48.688000000000002</v>
      </c>
      <c r="HN35" s="2453">
        <v>48.712422222222216</v>
      </c>
      <c r="HO35" s="2453">
        <v>48.445180000000008</v>
      </c>
    </row>
    <row r="36" spans="1:223" ht="9" customHeight="1" thickBot="1" x14ac:dyDescent="0.35">
      <c r="A36" s="2443"/>
      <c r="B36" s="2444"/>
      <c r="C36" s="2444"/>
      <c r="D36" s="2445"/>
      <c r="E36" s="2445"/>
      <c r="F36" s="2445"/>
      <c r="G36" s="2444"/>
      <c r="H36" s="2445"/>
      <c r="I36" s="2445"/>
      <c r="J36" s="2445"/>
      <c r="K36" s="2445"/>
      <c r="L36" s="2445"/>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c r="AS36" s="2445"/>
      <c r="AT36" s="2445"/>
      <c r="AU36" s="2444"/>
      <c r="AV36" s="2444"/>
      <c r="AW36" s="2444"/>
      <c r="AX36" s="2444"/>
      <c r="AY36" s="2444"/>
      <c r="AZ36" s="2444"/>
      <c r="BA36" s="2444"/>
      <c r="BB36" s="2444"/>
      <c r="BC36" s="2444"/>
      <c r="BD36" s="2444"/>
      <c r="BE36" s="2444"/>
      <c r="BF36" s="2444"/>
      <c r="BG36" s="2444"/>
      <c r="BH36" s="2444"/>
      <c r="BI36" s="2454"/>
      <c r="BJ36" s="2444"/>
      <c r="BK36" s="2444"/>
      <c r="BL36" s="2444"/>
      <c r="BM36" s="2445"/>
      <c r="BN36" s="2445"/>
      <c r="BO36" s="2445"/>
      <c r="BP36" s="2445"/>
      <c r="BQ36" s="2445"/>
      <c r="BR36" s="2445"/>
      <c r="BS36" s="2445"/>
      <c r="BT36" s="2445"/>
      <c r="BU36" s="2445"/>
      <c r="BV36" s="2445"/>
      <c r="BW36" s="2445"/>
      <c r="BX36" s="2445"/>
      <c r="BY36" s="2445"/>
      <c r="BZ36" s="2445"/>
      <c r="CA36" s="2445"/>
      <c r="CB36" s="2445"/>
      <c r="CC36" s="2445"/>
      <c r="CD36" s="2445"/>
      <c r="CE36" s="2445"/>
      <c r="CF36" s="2445"/>
      <c r="CG36" s="2445"/>
      <c r="CH36" s="2445"/>
      <c r="CI36" s="2445"/>
      <c r="CJ36" s="2445"/>
      <c r="CK36" s="2445"/>
      <c r="CL36" s="2445"/>
      <c r="CM36" s="2445"/>
      <c r="CN36" s="2445"/>
      <c r="CO36" s="2445"/>
      <c r="CP36" s="2445"/>
      <c r="CQ36" s="2445"/>
      <c r="CR36" s="2445"/>
      <c r="CS36" s="2445"/>
      <c r="CT36" s="2445"/>
      <c r="CU36" s="2445"/>
      <c r="CV36" s="2445"/>
      <c r="CW36" s="2445"/>
      <c r="CX36" s="2445"/>
      <c r="CY36" s="2445"/>
      <c r="CZ36" s="2445"/>
      <c r="DA36" s="2445"/>
      <c r="DB36" s="2445"/>
      <c r="DC36" s="2445"/>
      <c r="DD36" s="2445"/>
      <c r="DE36" s="2445"/>
      <c r="DF36" s="2445"/>
      <c r="DG36" s="2445"/>
      <c r="DH36" s="2445"/>
      <c r="DI36" s="2445"/>
      <c r="DJ36" s="2445"/>
      <c r="DK36" s="2445"/>
      <c r="DL36" s="2445"/>
      <c r="DM36" s="2445"/>
      <c r="DN36" s="2445"/>
      <c r="DO36" s="2445"/>
      <c r="DP36" s="2445"/>
      <c r="DQ36" s="2445"/>
      <c r="DR36" s="2445"/>
      <c r="DS36" s="2445"/>
      <c r="DT36" s="2445"/>
      <c r="DU36" s="2445"/>
      <c r="DV36" s="2445"/>
      <c r="DW36" s="2445"/>
      <c r="DX36" s="2445"/>
      <c r="DY36" s="2445"/>
      <c r="DZ36" s="2445"/>
      <c r="EA36" s="2445"/>
      <c r="EB36" s="2445"/>
      <c r="EC36" s="2445"/>
      <c r="ED36" s="2445"/>
      <c r="EE36" s="2445"/>
      <c r="EF36" s="2445"/>
      <c r="EG36" s="2445"/>
      <c r="EH36" s="2445"/>
      <c r="EI36" s="2445"/>
      <c r="EJ36" s="2445"/>
      <c r="EK36" s="2445"/>
      <c r="EL36" s="2445"/>
      <c r="EM36" s="2445"/>
      <c r="EN36" s="2445"/>
      <c r="EO36" s="2445"/>
      <c r="EP36" s="2445"/>
      <c r="EQ36" s="2445"/>
      <c r="ER36" s="2445"/>
      <c r="ES36" s="2445"/>
      <c r="ET36" s="2445"/>
      <c r="EU36" s="2445"/>
      <c r="EV36" s="2445"/>
      <c r="EW36" s="2445"/>
      <c r="EX36" s="2445"/>
      <c r="EY36" s="2445"/>
      <c r="EZ36" s="2445"/>
      <c r="FA36" s="2445"/>
      <c r="FB36" s="2445"/>
      <c r="FC36" s="2445"/>
      <c r="FD36" s="2445"/>
      <c r="FE36" s="2445"/>
      <c r="FF36" s="2445"/>
      <c r="FG36" s="2445"/>
      <c r="FH36" s="2445"/>
      <c r="FI36" s="2445"/>
      <c r="FJ36" s="2445"/>
      <c r="FK36" s="2445"/>
      <c r="FL36" s="2445"/>
      <c r="FM36" s="2445"/>
      <c r="FN36" s="2445"/>
      <c r="FO36" s="2445"/>
      <c r="FP36" s="2445"/>
      <c r="FQ36" s="2445"/>
      <c r="FR36" s="2445"/>
      <c r="FS36" s="2445"/>
      <c r="FT36" s="2445"/>
      <c r="FU36" s="2445"/>
      <c r="FV36" s="2445"/>
      <c r="FW36" s="2445"/>
      <c r="FX36" s="2445"/>
      <c r="FY36" s="2445"/>
      <c r="FZ36" s="2445"/>
      <c r="GA36" s="2445"/>
      <c r="GB36" s="2445"/>
      <c r="GC36" s="2445"/>
      <c r="GD36" s="2445"/>
      <c r="GE36" s="2445"/>
      <c r="GF36" s="2445"/>
      <c r="GG36" s="2445"/>
      <c r="GH36" s="2445"/>
      <c r="GI36" s="2445"/>
      <c r="GJ36" s="2445"/>
      <c r="GK36" s="2445"/>
      <c r="GL36" s="2445"/>
      <c r="GM36" s="2445"/>
      <c r="GN36" s="2445"/>
      <c r="GO36" s="2445"/>
      <c r="GP36" s="2445"/>
      <c r="GQ36" s="2445"/>
      <c r="GR36" s="2445"/>
      <c r="GS36" s="2445"/>
      <c r="GT36" s="2445"/>
      <c r="GU36" s="2445"/>
      <c r="GV36" s="2445"/>
      <c r="GW36" s="2445"/>
      <c r="GX36" s="2445"/>
      <c r="GY36" s="2445"/>
      <c r="GZ36" s="2445"/>
      <c r="HA36" s="2445"/>
      <c r="HB36" s="2445"/>
      <c r="HC36" s="2446"/>
      <c r="HD36" s="2445"/>
      <c r="HE36" s="2445"/>
      <c r="HF36" s="2446"/>
      <c r="HG36" s="2445"/>
      <c r="HH36" s="2445"/>
      <c r="HI36" s="2445"/>
      <c r="HJ36" s="2445"/>
      <c r="HK36" s="2445"/>
      <c r="HL36" s="2445"/>
      <c r="HM36" s="2445"/>
      <c r="HN36" s="2455"/>
      <c r="HO36" s="2455"/>
    </row>
    <row r="37" spans="1:223" s="2451" customFormat="1" ht="17.25" thickTop="1" x14ac:dyDescent="0.3">
      <c r="A37" s="2447" t="s">
        <v>4414</v>
      </c>
      <c r="B37" s="2448"/>
      <c r="C37" s="2448"/>
      <c r="D37" s="2448"/>
      <c r="E37" s="2448"/>
      <c r="F37" s="2448"/>
      <c r="G37" s="2448"/>
      <c r="H37" s="2448"/>
      <c r="I37" s="2448"/>
      <c r="J37" s="2448"/>
      <c r="K37" s="2448"/>
      <c r="L37" s="2448"/>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c r="AS37" s="2448"/>
      <c r="AT37" s="2448"/>
      <c r="AU37" s="2448"/>
      <c r="AV37" s="2448"/>
      <c r="AW37" s="2448"/>
      <c r="AX37" s="2448"/>
      <c r="AY37" s="2448"/>
      <c r="AZ37" s="2448"/>
      <c r="BA37" s="2448"/>
      <c r="BB37" s="2448"/>
      <c r="BC37" s="2448"/>
      <c r="BD37" s="2448"/>
      <c r="BE37" s="2448"/>
      <c r="BF37" s="2448"/>
      <c r="BG37" s="2448"/>
      <c r="BH37" s="2448"/>
      <c r="BI37" s="2448"/>
      <c r="BJ37" s="2448"/>
      <c r="BK37" s="2448"/>
      <c r="BL37" s="2448"/>
      <c r="BM37" s="2448"/>
      <c r="BN37" s="2448"/>
      <c r="BO37" s="2448"/>
      <c r="BP37" s="2448"/>
      <c r="BQ37" s="2448"/>
      <c r="BR37" s="2448"/>
      <c r="BS37" s="2448"/>
      <c r="BT37" s="2448"/>
      <c r="BU37" s="2448"/>
      <c r="BV37" s="2448"/>
      <c r="BW37" s="2448"/>
      <c r="BX37" s="2448"/>
      <c r="BY37" s="2448"/>
      <c r="BZ37" s="2448"/>
      <c r="CA37" s="2448"/>
      <c r="CB37" s="2448"/>
      <c r="CC37" s="2448"/>
      <c r="CD37" s="2448"/>
      <c r="CE37" s="2448"/>
      <c r="CF37" s="2448"/>
      <c r="CG37" s="2448"/>
      <c r="CH37" s="2448"/>
      <c r="CI37" s="2448"/>
      <c r="CJ37" s="2448"/>
      <c r="CK37" s="2448"/>
      <c r="CL37" s="2448"/>
      <c r="CM37" s="2448"/>
      <c r="CN37" s="2448"/>
      <c r="CO37" s="2448"/>
      <c r="CP37" s="2448"/>
      <c r="CQ37" s="2448"/>
      <c r="CR37" s="2448"/>
      <c r="CS37" s="2448"/>
      <c r="CT37" s="2448"/>
      <c r="CU37" s="2448"/>
      <c r="CV37" s="2448"/>
      <c r="CW37" s="2448"/>
      <c r="CX37" s="2448"/>
      <c r="CY37" s="2448"/>
      <c r="CZ37" s="2448"/>
      <c r="DA37" s="2448"/>
      <c r="DB37" s="2448"/>
      <c r="DC37" s="2448"/>
      <c r="DD37" s="2448"/>
      <c r="DE37" s="2448"/>
      <c r="DF37" s="2448"/>
      <c r="DG37" s="2448"/>
      <c r="DH37" s="2448"/>
      <c r="DI37" s="2448"/>
      <c r="DJ37" s="2448"/>
      <c r="DK37" s="2448"/>
      <c r="DL37" s="2448"/>
      <c r="DM37" s="2448"/>
      <c r="DN37" s="2448"/>
      <c r="DO37" s="2448"/>
      <c r="DP37" s="2448"/>
      <c r="DQ37" s="2448"/>
      <c r="DR37" s="2448"/>
      <c r="DS37" s="2448"/>
      <c r="DT37" s="2448"/>
      <c r="DU37" s="2448"/>
      <c r="DV37" s="2448"/>
      <c r="DW37" s="2448"/>
      <c r="DX37" s="2448"/>
      <c r="DY37" s="2448"/>
      <c r="DZ37" s="2448"/>
      <c r="EA37" s="2448"/>
      <c r="EB37" s="2448"/>
      <c r="EC37" s="2448"/>
      <c r="ED37" s="2448"/>
      <c r="EE37" s="2448"/>
      <c r="EF37" s="2448"/>
      <c r="EG37" s="2448"/>
      <c r="EH37" s="2448"/>
      <c r="EI37" s="2448"/>
      <c r="EJ37" s="2448"/>
      <c r="EK37" s="2448"/>
      <c r="EL37" s="2448"/>
      <c r="EM37" s="2448"/>
      <c r="EN37" s="2448"/>
      <c r="EO37" s="2448"/>
      <c r="EP37" s="2448"/>
      <c r="EQ37" s="2448"/>
      <c r="ER37" s="2448"/>
      <c r="ES37" s="2448"/>
      <c r="ET37" s="2448"/>
      <c r="EU37" s="2448"/>
      <c r="EV37" s="2448"/>
      <c r="EW37" s="2448"/>
      <c r="EX37" s="2448"/>
      <c r="EY37" s="2448"/>
      <c r="EZ37" s="2448"/>
      <c r="FA37" s="2448"/>
      <c r="FB37" s="2448"/>
      <c r="FC37" s="2448"/>
      <c r="FD37" s="2448"/>
      <c r="FE37" s="2448"/>
      <c r="FF37" s="2448"/>
      <c r="FG37" s="2448"/>
      <c r="FH37" s="2448"/>
      <c r="FI37" s="2448"/>
    </row>
    <row r="38" spans="1:223" s="2451" customFormat="1" x14ac:dyDescent="0.3">
      <c r="A38" s="2448" t="s">
        <v>3387</v>
      </c>
      <c r="B38" s="2448"/>
      <c r="C38" s="2448"/>
      <c r="D38" s="2448"/>
      <c r="E38" s="2448"/>
      <c r="F38" s="2448"/>
      <c r="G38" s="2448"/>
      <c r="H38" s="2448"/>
      <c r="I38" s="2448"/>
      <c r="J38" s="2448"/>
      <c r="K38" s="2448"/>
      <c r="L38" s="2448"/>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c r="AS38" s="2448"/>
      <c r="AT38" s="2448"/>
      <c r="AU38" s="2448"/>
      <c r="AV38" s="2448"/>
      <c r="AW38" s="2448"/>
      <c r="AX38" s="2448"/>
      <c r="AY38" s="2448"/>
      <c r="AZ38" s="2448"/>
      <c r="BA38" s="2448"/>
      <c r="BB38" s="2448"/>
      <c r="BC38" s="2448"/>
      <c r="BD38" s="2448"/>
      <c r="BE38" s="2448"/>
      <c r="BF38" s="2448"/>
      <c r="BG38" s="2448"/>
      <c r="BH38" s="2448"/>
      <c r="BI38" s="2448"/>
      <c r="BJ38" s="2448"/>
      <c r="BK38" s="2448"/>
      <c r="BL38" s="2448"/>
      <c r="BM38" s="2448"/>
      <c r="BN38" s="2448"/>
      <c r="BO38" s="2448"/>
      <c r="BP38" s="2448"/>
      <c r="BQ38" s="2448"/>
      <c r="BR38" s="2448"/>
      <c r="BS38" s="2448"/>
      <c r="BT38" s="2448"/>
      <c r="BU38" s="2448"/>
      <c r="BV38" s="2448"/>
      <c r="BW38" s="2448"/>
      <c r="BX38" s="2448"/>
      <c r="BY38" s="2448"/>
      <c r="BZ38" s="2448"/>
      <c r="CA38" s="2448"/>
      <c r="CB38" s="2448"/>
      <c r="CC38" s="2448"/>
      <c r="CD38" s="2448"/>
      <c r="CE38" s="2448"/>
      <c r="CF38" s="2448"/>
      <c r="CG38" s="2448"/>
      <c r="CH38" s="2448"/>
      <c r="CI38" s="2448"/>
      <c r="CJ38" s="2448"/>
      <c r="CK38" s="2448"/>
      <c r="CL38" s="2448"/>
      <c r="CM38" s="2448"/>
      <c r="CN38" s="2448"/>
      <c r="CO38" s="2448"/>
      <c r="CP38" s="2448"/>
      <c r="CQ38" s="2448"/>
      <c r="CR38" s="2448"/>
      <c r="CS38" s="2448"/>
      <c r="CT38" s="2448"/>
      <c r="CU38" s="2448"/>
      <c r="CV38" s="2448"/>
      <c r="CW38" s="2448"/>
      <c r="CX38" s="2448"/>
      <c r="CY38" s="2448"/>
      <c r="CZ38" s="2448"/>
      <c r="DA38" s="2448"/>
      <c r="DB38" s="2448"/>
      <c r="DC38" s="2448"/>
      <c r="DD38" s="2448"/>
      <c r="DE38" s="2448"/>
      <c r="DF38" s="2448"/>
      <c r="DG38" s="2448"/>
      <c r="DH38" s="2448"/>
      <c r="DI38" s="2448"/>
      <c r="DJ38" s="2448"/>
      <c r="DK38" s="2448"/>
      <c r="DL38" s="2448"/>
      <c r="DM38" s="2448"/>
      <c r="DN38" s="2448"/>
      <c r="DO38" s="2448"/>
      <c r="DP38" s="2448"/>
      <c r="DQ38" s="2448"/>
      <c r="DR38" s="2448"/>
      <c r="DS38" s="2448"/>
      <c r="DT38" s="2448"/>
      <c r="DU38" s="2448"/>
      <c r="DV38" s="2448"/>
      <c r="DW38" s="2448"/>
      <c r="DX38" s="2448"/>
      <c r="DY38" s="2448"/>
      <c r="DZ38" s="2448"/>
      <c r="EA38" s="2448"/>
      <c r="EB38" s="2448"/>
      <c r="EC38" s="2448"/>
      <c r="ED38" s="2448"/>
      <c r="EE38" s="2448"/>
      <c r="EF38" s="2448"/>
      <c r="EG38" s="2448"/>
      <c r="EH38" s="2448"/>
      <c r="EI38" s="2448"/>
      <c r="EJ38" s="2448"/>
      <c r="EK38" s="2448"/>
      <c r="EL38" s="2448"/>
      <c r="EM38" s="2448"/>
      <c r="EN38" s="2448"/>
      <c r="EO38" s="2448"/>
      <c r="EP38" s="2448"/>
      <c r="EQ38" s="2448"/>
      <c r="ER38" s="2448"/>
      <c r="ES38" s="2448"/>
      <c r="ET38" s="2448"/>
      <c r="EU38" s="2448"/>
      <c r="EV38" s="2448"/>
      <c r="EW38" s="2448"/>
      <c r="EX38" s="2448"/>
      <c r="EY38" s="2448"/>
      <c r="EZ38" s="2448"/>
      <c r="FA38" s="2448"/>
      <c r="FB38" s="2448"/>
      <c r="FC38" s="2448"/>
      <c r="FD38" s="2448"/>
      <c r="FE38" s="2448"/>
      <c r="FF38" s="2448"/>
      <c r="FG38" s="2448"/>
      <c r="FH38" s="2448"/>
      <c r="FI38" s="2448"/>
    </row>
    <row r="39" spans="1:223" x14ac:dyDescent="0.3">
      <c r="B39" s="2433"/>
    </row>
    <row r="40" spans="1:223" x14ac:dyDescent="0.3">
      <c r="B40" s="2433"/>
    </row>
    <row r="41" spans="1:223" x14ac:dyDescent="0.3">
      <c r="B41" s="2433"/>
    </row>
    <row r="42" spans="1:223" x14ac:dyDescent="0.3">
      <c r="B42" s="2433"/>
    </row>
    <row r="43" spans="1:223" x14ac:dyDescent="0.3">
      <c r="B43" s="2433"/>
    </row>
    <row r="44" spans="1:223" x14ac:dyDescent="0.3">
      <c r="B44" s="2433"/>
    </row>
    <row r="45" spans="1:223" x14ac:dyDescent="0.3">
      <c r="B45" s="2433"/>
    </row>
    <row r="46" spans="1:223" x14ac:dyDescent="0.3">
      <c r="B46" s="2433"/>
    </row>
    <row r="47" spans="1:223" x14ac:dyDescent="0.3">
      <c r="B47" s="2433"/>
    </row>
    <row r="48" spans="1:223" x14ac:dyDescent="0.3">
      <c r="B48" s="2433"/>
    </row>
    <row r="49" spans="2:2" x14ac:dyDescent="0.3">
      <c r="B49" s="2433"/>
    </row>
    <row r="50" spans="2:2" x14ac:dyDescent="0.3">
      <c r="B50" s="2433"/>
    </row>
    <row r="51" spans="2:2" x14ac:dyDescent="0.3">
      <c r="B51" s="2433"/>
    </row>
    <row r="52" spans="2:2" x14ac:dyDescent="0.3">
      <c r="B52" s="2433"/>
    </row>
    <row r="53" spans="2:2" x14ac:dyDescent="0.3">
      <c r="B53" s="2433"/>
    </row>
    <row r="54" spans="2:2" x14ac:dyDescent="0.3">
      <c r="B54" s="2433"/>
    </row>
    <row r="55" spans="2:2" x14ac:dyDescent="0.3">
      <c r="B55" s="2433"/>
    </row>
    <row r="56" spans="2:2" x14ac:dyDescent="0.3">
      <c r="B56" s="2433"/>
    </row>
    <row r="57" spans="2:2" x14ac:dyDescent="0.3">
      <c r="B57" s="2433"/>
    </row>
    <row r="58" spans="2:2" x14ac:dyDescent="0.3">
      <c r="B58" s="2433"/>
    </row>
    <row r="59" spans="2:2" x14ac:dyDescent="0.3">
      <c r="B59" s="2433"/>
    </row>
    <row r="60" spans="2:2" x14ac:dyDescent="0.3">
      <c r="B60" s="2433"/>
    </row>
    <row r="61" spans="2:2" x14ac:dyDescent="0.3">
      <c r="B61" s="2433"/>
    </row>
    <row r="62" spans="2:2" x14ac:dyDescent="0.3">
      <c r="B62" s="2433"/>
    </row>
    <row r="63" spans="2:2" x14ac:dyDescent="0.3">
      <c r="B63" s="2433"/>
    </row>
    <row r="64" spans="2:2" x14ac:dyDescent="0.3">
      <c r="B64" s="2433"/>
    </row>
    <row r="65" spans="2:2" x14ac:dyDescent="0.3">
      <c r="B65" s="2433"/>
    </row>
    <row r="66" spans="2:2" x14ac:dyDescent="0.3">
      <c r="B66" s="2433"/>
    </row>
    <row r="67" spans="2:2" x14ac:dyDescent="0.3">
      <c r="B67" s="2433"/>
    </row>
    <row r="68" spans="2:2" x14ac:dyDescent="0.3">
      <c r="B68" s="2433"/>
    </row>
    <row r="69" spans="2:2" x14ac:dyDescent="0.3">
      <c r="B69" s="2433"/>
    </row>
    <row r="70" spans="2:2" x14ac:dyDescent="0.3">
      <c r="B70" s="2433"/>
    </row>
    <row r="71" spans="2:2" x14ac:dyDescent="0.3">
      <c r="B71" s="2433"/>
    </row>
    <row r="72" spans="2:2" x14ac:dyDescent="0.3">
      <c r="B72" s="2433"/>
    </row>
    <row r="73" spans="2:2" x14ac:dyDescent="0.3">
      <c r="B73" s="2433"/>
    </row>
    <row r="74" spans="2:2" x14ac:dyDescent="0.3">
      <c r="B74" s="2433"/>
    </row>
    <row r="75" spans="2:2" x14ac:dyDescent="0.3">
      <c r="B75" s="2433"/>
    </row>
    <row r="76" spans="2:2" x14ac:dyDescent="0.3">
      <c r="B76" s="2433"/>
    </row>
    <row r="77" spans="2:2" x14ac:dyDescent="0.3">
      <c r="B77" s="2433"/>
    </row>
    <row r="78" spans="2:2" x14ac:dyDescent="0.3">
      <c r="B78" s="2433"/>
    </row>
    <row r="79" spans="2:2" x14ac:dyDescent="0.3">
      <c r="B79" s="2433"/>
    </row>
    <row r="80" spans="2:2" x14ac:dyDescent="0.3">
      <c r="B80" s="2433"/>
    </row>
    <row r="81" spans="1:2" x14ac:dyDescent="0.3">
      <c r="B81" s="2433"/>
    </row>
    <row r="82" spans="1:2" x14ac:dyDescent="0.3">
      <c r="B82" s="2433"/>
    </row>
    <row r="83" spans="1:2" x14ac:dyDescent="0.3">
      <c r="B83" s="2433"/>
    </row>
    <row r="84" spans="1:2" x14ac:dyDescent="0.3">
      <c r="B84" s="2433"/>
    </row>
    <row r="85" spans="1:2" x14ac:dyDescent="0.3">
      <c r="B85" s="2433"/>
    </row>
    <row r="86" spans="1:2" x14ac:dyDescent="0.3">
      <c r="B86" s="2433"/>
    </row>
    <row r="87" spans="1:2" x14ac:dyDescent="0.3">
      <c r="B87" s="2433"/>
    </row>
    <row r="88" spans="1:2" x14ac:dyDescent="0.3">
      <c r="B88" s="2433"/>
    </row>
    <row r="89" spans="1:2" x14ac:dyDescent="0.3">
      <c r="B89" s="2433"/>
    </row>
    <row r="90" spans="1:2" x14ac:dyDescent="0.3">
      <c r="B90" s="2433"/>
    </row>
    <row r="91" spans="1:2" x14ac:dyDescent="0.3">
      <c r="B91" s="2433"/>
    </row>
    <row r="92" spans="1:2" x14ac:dyDescent="0.3">
      <c r="B92" s="2433"/>
    </row>
    <row r="93" spans="1:2" x14ac:dyDescent="0.3">
      <c r="B93" s="2433"/>
    </row>
    <row r="94" spans="1:2" x14ac:dyDescent="0.3">
      <c r="A94" s="2456">
        <v>44013</v>
      </c>
      <c r="B94" s="2433"/>
    </row>
    <row r="95" spans="1:2" x14ac:dyDescent="0.3">
      <c r="B95" s="2433"/>
    </row>
    <row r="96" spans="1:2" x14ac:dyDescent="0.3">
      <c r="B96" s="2433"/>
    </row>
    <row r="97" spans="2:2" x14ac:dyDescent="0.3">
      <c r="B97" s="2433"/>
    </row>
    <row r="98" spans="2:2" x14ac:dyDescent="0.3">
      <c r="B98" s="2433"/>
    </row>
    <row r="99" spans="2:2" x14ac:dyDescent="0.3">
      <c r="B99" s="2433"/>
    </row>
    <row r="100" spans="2:2" x14ac:dyDescent="0.3">
      <c r="B100" s="2433"/>
    </row>
    <row r="101" spans="2:2" x14ac:dyDescent="0.3">
      <c r="B101" s="2433"/>
    </row>
    <row r="102" spans="2:2" x14ac:dyDescent="0.3">
      <c r="B102" s="2433"/>
    </row>
    <row r="103" spans="2:2" x14ac:dyDescent="0.3">
      <c r="B103" s="2433"/>
    </row>
    <row r="104" spans="2:2" x14ac:dyDescent="0.3">
      <c r="B104" s="2433"/>
    </row>
    <row r="105" spans="2:2" x14ac:dyDescent="0.3">
      <c r="B105" s="2433"/>
    </row>
    <row r="106" spans="2:2" x14ac:dyDescent="0.3">
      <c r="B106" s="2433"/>
    </row>
    <row r="107" spans="2:2" x14ac:dyDescent="0.3">
      <c r="B107" s="2433"/>
    </row>
    <row r="108" spans="2:2" x14ac:dyDescent="0.3">
      <c r="B108" s="2433"/>
    </row>
    <row r="109" spans="2:2" x14ac:dyDescent="0.3">
      <c r="B109" s="2433"/>
    </row>
    <row r="110" spans="2:2" x14ac:dyDescent="0.3">
      <c r="B110" s="2433"/>
    </row>
    <row r="111" spans="2:2" x14ac:dyDescent="0.3">
      <c r="B111" s="2433"/>
    </row>
    <row r="112" spans="2:2" x14ac:dyDescent="0.3">
      <c r="B112" s="2433"/>
    </row>
    <row r="113" spans="2:2" x14ac:dyDescent="0.3">
      <c r="B113" s="2433"/>
    </row>
    <row r="114" spans="2:2" x14ac:dyDescent="0.3">
      <c r="B114" s="2433"/>
    </row>
    <row r="115" spans="2:2" x14ac:dyDescent="0.3">
      <c r="B115" s="2433"/>
    </row>
    <row r="116" spans="2:2" x14ac:dyDescent="0.3">
      <c r="B116" s="2433"/>
    </row>
    <row r="117" spans="2:2" x14ac:dyDescent="0.3">
      <c r="B117" s="2433"/>
    </row>
    <row r="118" spans="2:2" x14ac:dyDescent="0.3">
      <c r="B118" s="2433"/>
    </row>
    <row r="119" spans="2:2" x14ac:dyDescent="0.3">
      <c r="B119" s="2433"/>
    </row>
    <row r="120" spans="2:2" x14ac:dyDescent="0.3">
      <c r="B120" s="2433"/>
    </row>
    <row r="121" spans="2:2" x14ac:dyDescent="0.3">
      <c r="B121" s="2433"/>
    </row>
    <row r="122" spans="2:2" x14ac:dyDescent="0.3">
      <c r="B122" s="2433"/>
    </row>
    <row r="123" spans="2:2" x14ac:dyDescent="0.3">
      <c r="B123" s="2433"/>
    </row>
    <row r="124" spans="2:2" x14ac:dyDescent="0.3">
      <c r="B124" s="2433"/>
    </row>
    <row r="125" spans="2:2" x14ac:dyDescent="0.3">
      <c r="B125" s="2433"/>
    </row>
    <row r="126" spans="2:2" x14ac:dyDescent="0.3">
      <c r="B126" s="2433"/>
    </row>
    <row r="127" spans="2:2" x14ac:dyDescent="0.3">
      <c r="B127" s="2433"/>
    </row>
    <row r="128" spans="2:2" x14ac:dyDescent="0.3">
      <c r="B128" s="2433"/>
    </row>
    <row r="129" spans="2:2" x14ac:dyDescent="0.3">
      <c r="B129" s="2433"/>
    </row>
    <row r="130" spans="2:2" x14ac:dyDescent="0.3">
      <c r="B130" s="2433"/>
    </row>
    <row r="131" spans="2:2" x14ac:dyDescent="0.3">
      <c r="B131" s="2433"/>
    </row>
    <row r="132" spans="2:2" x14ac:dyDescent="0.3">
      <c r="B132" s="2433"/>
    </row>
    <row r="133" spans="2:2" x14ac:dyDescent="0.3">
      <c r="B133" s="2433"/>
    </row>
    <row r="134" spans="2:2" x14ac:dyDescent="0.3">
      <c r="B134" s="2433"/>
    </row>
    <row r="135" spans="2:2" x14ac:dyDescent="0.3">
      <c r="B135" s="2433"/>
    </row>
    <row r="136" spans="2:2" x14ac:dyDescent="0.3">
      <c r="B136" s="2433"/>
    </row>
    <row r="137" spans="2:2" x14ac:dyDescent="0.3">
      <c r="B137" s="2433"/>
    </row>
    <row r="138" spans="2:2" x14ac:dyDescent="0.3">
      <c r="B138" s="2433"/>
    </row>
    <row r="139" spans="2:2" x14ac:dyDescent="0.3">
      <c r="B139" s="2433"/>
    </row>
    <row r="140" spans="2:2" x14ac:dyDescent="0.3">
      <c r="B140" s="2433"/>
    </row>
    <row r="141" spans="2:2" x14ac:dyDescent="0.3">
      <c r="B141" s="2433"/>
    </row>
    <row r="142" spans="2:2" x14ac:dyDescent="0.3">
      <c r="B142" s="2433"/>
    </row>
    <row r="143" spans="2:2" x14ac:dyDescent="0.3">
      <c r="B143" s="2433"/>
    </row>
    <row r="144" spans="2:2" x14ac:dyDescent="0.3">
      <c r="B144" s="2433"/>
    </row>
    <row r="145" spans="2:2" x14ac:dyDescent="0.3">
      <c r="B145" s="2433"/>
    </row>
    <row r="146" spans="2:2" x14ac:dyDescent="0.3">
      <c r="B146" s="2433"/>
    </row>
    <row r="147" spans="2:2" x14ac:dyDescent="0.3">
      <c r="B147" s="2433"/>
    </row>
    <row r="148" spans="2:2" x14ac:dyDescent="0.3">
      <c r="B148" s="2433"/>
    </row>
    <row r="149" spans="2:2" x14ac:dyDescent="0.3">
      <c r="B149" s="2433"/>
    </row>
    <row r="150" spans="2:2" x14ac:dyDescent="0.3">
      <c r="B150" s="2433"/>
    </row>
    <row r="151" spans="2:2" x14ac:dyDescent="0.3">
      <c r="B151" s="2433"/>
    </row>
    <row r="152" spans="2:2" x14ac:dyDescent="0.3">
      <c r="B152" s="2433"/>
    </row>
    <row r="153" spans="2:2" x14ac:dyDescent="0.3">
      <c r="B153" s="2433"/>
    </row>
    <row r="154" spans="2:2" x14ac:dyDescent="0.3">
      <c r="B154" s="2433"/>
    </row>
    <row r="155" spans="2:2" x14ac:dyDescent="0.3">
      <c r="B155" s="2433"/>
    </row>
    <row r="156" spans="2:2" x14ac:dyDescent="0.3">
      <c r="B156" s="2433"/>
    </row>
    <row r="157" spans="2:2" x14ac:dyDescent="0.3">
      <c r="B157" s="2433"/>
    </row>
    <row r="158" spans="2:2" x14ac:dyDescent="0.3">
      <c r="B158" s="2433"/>
    </row>
    <row r="159" spans="2:2" x14ac:dyDescent="0.3">
      <c r="B159" s="2433"/>
    </row>
    <row r="160" spans="2:2" x14ac:dyDescent="0.3">
      <c r="B160" s="2433"/>
    </row>
    <row r="161" spans="2:2" x14ac:dyDescent="0.3">
      <c r="B161" s="2433"/>
    </row>
    <row r="162" spans="2:2" x14ac:dyDescent="0.3">
      <c r="B162" s="2433"/>
    </row>
    <row r="163" spans="2:2" x14ac:dyDescent="0.3">
      <c r="B163" s="2433"/>
    </row>
    <row r="164" spans="2:2" x14ac:dyDescent="0.3">
      <c r="B164" s="2433"/>
    </row>
    <row r="165" spans="2:2" x14ac:dyDescent="0.3">
      <c r="B165" s="2433"/>
    </row>
    <row r="166" spans="2:2" x14ac:dyDescent="0.3">
      <c r="B166" s="2433"/>
    </row>
    <row r="167" spans="2:2" x14ac:dyDescent="0.3">
      <c r="B167" s="2433"/>
    </row>
    <row r="168" spans="2:2" x14ac:dyDescent="0.3">
      <c r="B168" s="2433"/>
    </row>
    <row r="169" spans="2:2" x14ac:dyDescent="0.3">
      <c r="B169" s="2433"/>
    </row>
    <row r="170" spans="2:2" x14ac:dyDescent="0.3">
      <c r="B170" s="2433"/>
    </row>
    <row r="171" spans="2:2" x14ac:dyDescent="0.3">
      <c r="B171" s="2433"/>
    </row>
    <row r="172" spans="2:2" x14ac:dyDescent="0.3">
      <c r="B172" s="2433"/>
    </row>
    <row r="173" spans="2:2" x14ac:dyDescent="0.3">
      <c r="B173" s="2433"/>
    </row>
    <row r="174" spans="2:2" x14ac:dyDescent="0.3">
      <c r="B174" s="2433"/>
    </row>
    <row r="175" spans="2:2" x14ac:dyDescent="0.3">
      <c r="B175" s="2433"/>
    </row>
    <row r="176" spans="2:2" x14ac:dyDescent="0.3">
      <c r="B176" s="2433"/>
    </row>
    <row r="177" spans="2:2" x14ac:dyDescent="0.3">
      <c r="B177" s="2433"/>
    </row>
    <row r="178" spans="2:2" x14ac:dyDescent="0.3">
      <c r="B178" s="2433"/>
    </row>
    <row r="179" spans="2:2" x14ac:dyDescent="0.3">
      <c r="B179" s="2433"/>
    </row>
    <row r="180" spans="2:2" x14ac:dyDescent="0.3">
      <c r="B180" s="2433"/>
    </row>
    <row r="181" spans="2:2" x14ac:dyDescent="0.3">
      <c r="B181" s="2433"/>
    </row>
    <row r="182" spans="2:2" x14ac:dyDescent="0.3">
      <c r="B182" s="2433"/>
    </row>
    <row r="183" spans="2:2" x14ac:dyDescent="0.3">
      <c r="B183" s="2433"/>
    </row>
    <row r="184" spans="2:2" x14ac:dyDescent="0.3">
      <c r="B184" s="2433"/>
    </row>
    <row r="185" spans="2:2" x14ac:dyDescent="0.3">
      <c r="B185" s="2433"/>
    </row>
    <row r="186" spans="2:2" x14ac:dyDescent="0.3">
      <c r="B186" s="2433"/>
    </row>
    <row r="187" spans="2:2" x14ac:dyDescent="0.3">
      <c r="B187" s="2433"/>
    </row>
    <row r="188" spans="2:2" x14ac:dyDescent="0.3">
      <c r="B188" s="2433"/>
    </row>
    <row r="189" spans="2:2" x14ac:dyDescent="0.3">
      <c r="B189" s="2433"/>
    </row>
    <row r="190" spans="2:2" x14ac:dyDescent="0.3">
      <c r="B190" s="2433"/>
    </row>
    <row r="191" spans="2:2" x14ac:dyDescent="0.3">
      <c r="B191" s="2433"/>
    </row>
    <row r="192" spans="2:2" x14ac:dyDescent="0.3">
      <c r="B192" s="2433"/>
    </row>
    <row r="193" spans="2:2" x14ac:dyDescent="0.3">
      <c r="B193" s="2433"/>
    </row>
    <row r="194" spans="2:2" x14ac:dyDescent="0.3">
      <c r="B194" s="2433"/>
    </row>
    <row r="195" spans="2:2" x14ac:dyDescent="0.3">
      <c r="B195" s="2433"/>
    </row>
    <row r="196" spans="2:2" x14ac:dyDescent="0.3">
      <c r="B196" s="2433"/>
    </row>
    <row r="197" spans="2:2" x14ac:dyDescent="0.3">
      <c r="B197" s="2433"/>
    </row>
    <row r="198" spans="2:2" x14ac:dyDescent="0.3">
      <c r="B198" s="2433"/>
    </row>
    <row r="199" spans="2:2" x14ac:dyDescent="0.3">
      <c r="B199" s="2433"/>
    </row>
    <row r="200" spans="2:2" x14ac:dyDescent="0.3">
      <c r="B200" s="2433"/>
    </row>
    <row r="201" spans="2:2" x14ac:dyDescent="0.3">
      <c r="B201" s="2433"/>
    </row>
    <row r="202" spans="2:2" x14ac:dyDescent="0.3">
      <c r="B202" s="2433"/>
    </row>
    <row r="203" spans="2:2" x14ac:dyDescent="0.3">
      <c r="B203" s="2433"/>
    </row>
    <row r="204" spans="2:2" x14ac:dyDescent="0.3">
      <c r="B204" s="2433"/>
    </row>
    <row r="205" spans="2:2" x14ac:dyDescent="0.3">
      <c r="B205" s="2433"/>
    </row>
    <row r="206" spans="2:2" x14ac:dyDescent="0.3">
      <c r="B206" s="2433"/>
    </row>
    <row r="207" spans="2:2" x14ac:dyDescent="0.3">
      <c r="B207" s="2433"/>
    </row>
    <row r="208" spans="2:2" x14ac:dyDescent="0.3">
      <c r="B208" s="2433"/>
    </row>
    <row r="209" spans="2:2" x14ac:dyDescent="0.3">
      <c r="B209" s="2433"/>
    </row>
    <row r="210" spans="2:2" x14ac:dyDescent="0.3">
      <c r="B210" s="2433"/>
    </row>
    <row r="211" spans="2:2" x14ac:dyDescent="0.3">
      <c r="B211" s="2433"/>
    </row>
    <row r="212" spans="2:2" x14ac:dyDescent="0.3">
      <c r="B212" s="2433"/>
    </row>
    <row r="213" spans="2:2" x14ac:dyDescent="0.3">
      <c r="B213" s="2433"/>
    </row>
    <row r="214" spans="2:2" x14ac:dyDescent="0.3">
      <c r="B214" s="2433"/>
    </row>
    <row r="215" spans="2:2" x14ac:dyDescent="0.3">
      <c r="B215" s="2433"/>
    </row>
    <row r="216" spans="2:2" x14ac:dyDescent="0.3">
      <c r="B216" s="2433"/>
    </row>
    <row r="217" spans="2:2" x14ac:dyDescent="0.3">
      <c r="B217" s="2433"/>
    </row>
    <row r="218" spans="2:2" x14ac:dyDescent="0.3">
      <c r="B218" s="2433"/>
    </row>
    <row r="219" spans="2:2" x14ac:dyDescent="0.3">
      <c r="B219" s="2433"/>
    </row>
    <row r="220" spans="2:2" x14ac:dyDescent="0.3">
      <c r="B220" s="2433"/>
    </row>
    <row r="221" spans="2:2" x14ac:dyDescent="0.3">
      <c r="B221" s="2433"/>
    </row>
    <row r="222" spans="2:2" x14ac:dyDescent="0.3">
      <c r="B222" s="2433"/>
    </row>
    <row r="223" spans="2:2" x14ac:dyDescent="0.3">
      <c r="B223" s="2433"/>
    </row>
    <row r="224" spans="2:2" x14ac:dyDescent="0.3">
      <c r="B224" s="2433"/>
    </row>
    <row r="225" spans="2:2" x14ac:dyDescent="0.3">
      <c r="B225" s="2433"/>
    </row>
    <row r="226" spans="2:2" x14ac:dyDescent="0.3">
      <c r="B226" s="2433"/>
    </row>
    <row r="227" spans="2:2" x14ac:dyDescent="0.3">
      <c r="B227" s="2433"/>
    </row>
    <row r="228" spans="2:2" x14ac:dyDescent="0.3">
      <c r="B228" s="2433"/>
    </row>
    <row r="229" spans="2:2" x14ac:dyDescent="0.3">
      <c r="B229" s="2433"/>
    </row>
    <row r="230" spans="2:2" x14ac:dyDescent="0.3">
      <c r="B230" s="2433"/>
    </row>
    <row r="231" spans="2:2" x14ac:dyDescent="0.3">
      <c r="B231" s="2433"/>
    </row>
    <row r="232" spans="2:2" x14ac:dyDescent="0.3">
      <c r="B232" s="2433"/>
    </row>
    <row r="233" spans="2:2" x14ac:dyDescent="0.3">
      <c r="B233" s="2433"/>
    </row>
    <row r="234" spans="2:2" x14ac:dyDescent="0.3">
      <c r="B234" s="2433"/>
    </row>
    <row r="235" spans="2:2" x14ac:dyDescent="0.3">
      <c r="B235" s="2433"/>
    </row>
    <row r="236" spans="2:2" x14ac:dyDescent="0.3">
      <c r="B236" s="2433"/>
    </row>
    <row r="237" spans="2:2" x14ac:dyDescent="0.3">
      <c r="B237" s="2433"/>
    </row>
    <row r="238" spans="2:2" x14ac:dyDescent="0.3">
      <c r="B238" s="2433"/>
    </row>
    <row r="239" spans="2:2" x14ac:dyDescent="0.3">
      <c r="B239" s="2433"/>
    </row>
    <row r="240" spans="2:2" x14ac:dyDescent="0.3">
      <c r="B240" s="2433"/>
    </row>
    <row r="241" spans="2:2" x14ac:dyDescent="0.3">
      <c r="B241" s="2433"/>
    </row>
    <row r="242" spans="2:2" x14ac:dyDescent="0.3">
      <c r="B242" s="2433"/>
    </row>
    <row r="243" spans="2:2" x14ac:dyDescent="0.3">
      <c r="B243" s="2433"/>
    </row>
    <row r="244" spans="2:2" x14ac:dyDescent="0.3">
      <c r="B244" s="2433"/>
    </row>
    <row r="245" spans="2:2" x14ac:dyDescent="0.3">
      <c r="B245" s="2433"/>
    </row>
    <row r="246" spans="2:2" x14ac:dyDescent="0.3">
      <c r="B246" s="2433"/>
    </row>
    <row r="247" spans="2:2" x14ac:dyDescent="0.3">
      <c r="B247" s="2433"/>
    </row>
    <row r="248" spans="2:2" x14ac:dyDescent="0.3">
      <c r="B248" s="2433"/>
    </row>
    <row r="249" spans="2:2" x14ac:dyDescent="0.3">
      <c r="B249" s="2433"/>
    </row>
    <row r="250" spans="2:2" x14ac:dyDescent="0.3">
      <c r="B250" s="2433"/>
    </row>
    <row r="251" spans="2:2" x14ac:dyDescent="0.3">
      <c r="B251" s="2433"/>
    </row>
    <row r="252" spans="2:2" x14ac:dyDescent="0.3">
      <c r="B252" s="2433"/>
    </row>
    <row r="253" spans="2:2" x14ac:dyDescent="0.3">
      <c r="B253" s="2433"/>
    </row>
    <row r="254" spans="2:2" x14ac:dyDescent="0.3">
      <c r="B254" s="2433"/>
    </row>
    <row r="255" spans="2:2" x14ac:dyDescent="0.3">
      <c r="B255" s="2433"/>
    </row>
    <row r="256" spans="2:2" x14ac:dyDescent="0.3">
      <c r="B256" s="2433"/>
    </row>
    <row r="257" spans="2:2" x14ac:dyDescent="0.3">
      <c r="B257" s="2433"/>
    </row>
    <row r="258" spans="2:2" x14ac:dyDescent="0.3">
      <c r="B258" s="2433"/>
    </row>
    <row r="259" spans="2:2" x14ac:dyDescent="0.3">
      <c r="B259" s="2433"/>
    </row>
    <row r="260" spans="2:2" x14ac:dyDescent="0.3">
      <c r="B260" s="2433"/>
    </row>
    <row r="261" spans="2:2" x14ac:dyDescent="0.3">
      <c r="B261" s="2433"/>
    </row>
    <row r="262" spans="2:2" x14ac:dyDescent="0.3">
      <c r="B262" s="2433"/>
    </row>
    <row r="263" spans="2:2" x14ac:dyDescent="0.3">
      <c r="B263" s="2433"/>
    </row>
    <row r="264" spans="2:2" x14ac:dyDescent="0.3">
      <c r="B264" s="2433"/>
    </row>
    <row r="265" spans="2:2" x14ac:dyDescent="0.3">
      <c r="B265" s="2433"/>
    </row>
    <row r="266" spans="2:2" x14ac:dyDescent="0.3">
      <c r="B266" s="2433"/>
    </row>
    <row r="267" spans="2:2" x14ac:dyDescent="0.3">
      <c r="B267" s="2433"/>
    </row>
    <row r="268" spans="2:2" x14ac:dyDescent="0.3">
      <c r="B268" s="2433"/>
    </row>
    <row r="269" spans="2:2" x14ac:dyDescent="0.3">
      <c r="B269" s="2433"/>
    </row>
    <row r="270" spans="2:2" x14ac:dyDescent="0.3">
      <c r="B270" s="2433"/>
    </row>
    <row r="271" spans="2:2" x14ac:dyDescent="0.3">
      <c r="B271" s="2433"/>
    </row>
    <row r="272" spans="2:2" x14ac:dyDescent="0.3">
      <c r="B272" s="2433"/>
    </row>
    <row r="273" spans="2:2" x14ac:dyDescent="0.3">
      <c r="B273" s="2433"/>
    </row>
    <row r="274" spans="2:2" x14ac:dyDescent="0.3">
      <c r="B274" s="2433"/>
    </row>
    <row r="275" spans="2:2" x14ac:dyDescent="0.3">
      <c r="B275" s="2433"/>
    </row>
    <row r="276" spans="2:2" x14ac:dyDescent="0.3">
      <c r="B276" s="2433"/>
    </row>
    <row r="277" spans="2:2" x14ac:dyDescent="0.3">
      <c r="B277" s="2433"/>
    </row>
    <row r="278" spans="2:2" x14ac:dyDescent="0.3">
      <c r="B278" s="2433"/>
    </row>
    <row r="279" spans="2:2" x14ac:dyDescent="0.3">
      <c r="B279" s="2433"/>
    </row>
    <row r="280" spans="2:2" x14ac:dyDescent="0.3">
      <c r="B280" s="2433"/>
    </row>
    <row r="281" spans="2:2" x14ac:dyDescent="0.3">
      <c r="B281" s="2433"/>
    </row>
    <row r="282" spans="2:2" x14ac:dyDescent="0.3">
      <c r="B282" s="2433"/>
    </row>
    <row r="283" spans="2:2" x14ac:dyDescent="0.3">
      <c r="B283" s="2433"/>
    </row>
    <row r="284" spans="2:2" x14ac:dyDescent="0.3">
      <c r="B284" s="2433"/>
    </row>
    <row r="285" spans="2:2" x14ac:dyDescent="0.3">
      <c r="B285" s="2433"/>
    </row>
  </sheetData>
  <mergeCells count="66">
    <mergeCell ref="HN22:HN23"/>
    <mergeCell ref="HO22:HO23"/>
    <mergeCell ref="HH22:HH23"/>
    <mergeCell ref="HI22:HI23"/>
    <mergeCell ref="HJ22:HJ23"/>
    <mergeCell ref="HK22:HK23"/>
    <mergeCell ref="HL22:HL23"/>
    <mergeCell ref="HM22:HM23"/>
    <mergeCell ref="HG22:HG23"/>
    <mergeCell ref="GV22:GV23"/>
    <mergeCell ref="GW22:GW23"/>
    <mergeCell ref="GX22:GX23"/>
    <mergeCell ref="GY22:GY23"/>
    <mergeCell ref="GZ22:GZ23"/>
    <mergeCell ref="HA22:HA23"/>
    <mergeCell ref="HB22:HB23"/>
    <mergeCell ref="HC22:HC23"/>
    <mergeCell ref="HD22:HD23"/>
    <mergeCell ref="HE22:HE23"/>
    <mergeCell ref="HF22:HF23"/>
    <mergeCell ref="GP22:GP23"/>
    <mergeCell ref="GQ22:GQ23"/>
    <mergeCell ref="GR22:GR23"/>
    <mergeCell ref="GS22:GS23"/>
    <mergeCell ref="GT22:GT23"/>
    <mergeCell ref="GU22:GU23"/>
    <mergeCell ref="HM3:HM4"/>
    <mergeCell ref="HN3:HN4"/>
    <mergeCell ref="HO3:HO4"/>
    <mergeCell ref="GI22:GI23"/>
    <mergeCell ref="GJ22:GJ23"/>
    <mergeCell ref="GK22:GK23"/>
    <mergeCell ref="GL22:GL23"/>
    <mergeCell ref="GM22:GM23"/>
    <mergeCell ref="GN22:GN23"/>
    <mergeCell ref="GO22:GO23"/>
    <mergeCell ref="HG3:HG4"/>
    <mergeCell ref="HH3:HH4"/>
    <mergeCell ref="HI3:HI4"/>
    <mergeCell ref="HJ3:HJ4"/>
    <mergeCell ref="HK3:HK4"/>
    <mergeCell ref="HL3:HL4"/>
    <mergeCell ref="HA3:HA4"/>
    <mergeCell ref="HB3:HB4"/>
    <mergeCell ref="HC3:HC4"/>
    <mergeCell ref="HD3:HD4"/>
    <mergeCell ref="HE3:HE4"/>
    <mergeCell ref="HF3:HF4"/>
    <mergeCell ref="GZ3:GZ4"/>
    <mergeCell ref="GO3:GO4"/>
    <mergeCell ref="GP3:GP4"/>
    <mergeCell ref="GQ3:GQ4"/>
    <mergeCell ref="GR3:GR4"/>
    <mergeCell ref="GS3:GS4"/>
    <mergeCell ref="GT3:GT4"/>
    <mergeCell ref="GU3:GU4"/>
    <mergeCell ref="GV3:GV4"/>
    <mergeCell ref="GW3:GW4"/>
    <mergeCell ref="GX3:GX4"/>
    <mergeCell ref="GY3:GY4"/>
    <mergeCell ref="GN3:GN4"/>
    <mergeCell ref="GI3:GI4"/>
    <mergeCell ref="GJ3:GJ4"/>
    <mergeCell ref="GK3:GK4"/>
    <mergeCell ref="GL3:GL4"/>
    <mergeCell ref="GM3:GM4"/>
  </mergeCells>
  <pageMargins left="0.75" right="0.75" top="0.75" bottom="0.75" header="0.31496062992125984" footer="0"/>
  <pageSetup paperSize="9" scale="6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4C912-71BC-4640-B3F2-2FB7E59C51F4}">
  <sheetPr>
    <pageSetUpPr fitToPage="1"/>
  </sheetPr>
  <dimension ref="A1:M95"/>
  <sheetViews>
    <sheetView showGridLines="0" zoomScale="85" zoomScaleNormal="85" zoomScaleSheetLayoutView="85" workbookViewId="0">
      <pane xSplit="1" ySplit="8" topLeftCell="B9" activePane="bottomRight" state="frozen"/>
      <selection activeCell="O38" sqref="O38"/>
      <selection pane="topRight" activeCell="O38" sqref="O38"/>
      <selection pane="bottomLeft" activeCell="O38" sqref="O38"/>
      <selection pane="bottomRight"/>
    </sheetView>
  </sheetViews>
  <sheetFormatPr defaultRowHeight="14.25" x14ac:dyDescent="0.25"/>
  <cols>
    <col min="1" max="1" width="31.85546875" style="2463" customWidth="1"/>
    <col min="2" max="2" width="27.7109375" style="2463" customWidth="1"/>
    <col min="3" max="3" width="27.5703125" style="2463" customWidth="1"/>
    <col min="4" max="4" width="20.7109375" style="2463" bestFit="1" customWidth="1"/>
    <col min="5" max="5" width="18.85546875" style="2463" bestFit="1" customWidth="1"/>
    <col min="6" max="6" width="9.5703125" style="2463" customWidth="1"/>
    <col min="7" max="7" width="15.7109375" style="2463" customWidth="1"/>
    <col min="8" max="10" width="9.140625" style="2463"/>
    <col min="11" max="11" width="13" style="2463" customWidth="1"/>
    <col min="12" max="144" width="9.140625" style="2463"/>
    <col min="145" max="157" width="8.85546875" style="2463" customWidth="1"/>
    <col min="158" max="256" width="9.140625" style="2463"/>
    <col min="257" max="257" width="31.85546875" style="2463" customWidth="1"/>
    <col min="258" max="258" width="25" style="2463" customWidth="1"/>
    <col min="259" max="259" width="24.7109375" style="2463" customWidth="1"/>
    <col min="260" max="260" width="20.7109375" style="2463" bestFit="1" customWidth="1"/>
    <col min="261" max="261" width="18.85546875" style="2463" bestFit="1" customWidth="1"/>
    <col min="262" max="262" width="9.5703125" style="2463" customWidth="1"/>
    <col min="263" max="263" width="15.7109375" style="2463" customWidth="1"/>
    <col min="264" max="266" width="9.140625" style="2463"/>
    <col min="267" max="267" width="13" style="2463" customWidth="1"/>
    <col min="268" max="400" width="9.140625" style="2463"/>
    <col min="401" max="413" width="8.85546875" style="2463" customWidth="1"/>
    <col min="414" max="512" width="9.140625" style="2463"/>
    <col min="513" max="513" width="31.85546875" style="2463" customWidth="1"/>
    <col min="514" max="514" width="25" style="2463" customWidth="1"/>
    <col min="515" max="515" width="24.7109375" style="2463" customWidth="1"/>
    <col min="516" max="516" width="20.7109375" style="2463" bestFit="1" customWidth="1"/>
    <col min="517" max="517" width="18.85546875" style="2463" bestFit="1" customWidth="1"/>
    <col min="518" max="518" width="9.5703125" style="2463" customWidth="1"/>
    <col min="519" max="519" width="15.7109375" style="2463" customWidth="1"/>
    <col min="520" max="522" width="9.140625" style="2463"/>
    <col min="523" max="523" width="13" style="2463" customWidth="1"/>
    <col min="524" max="656" width="9.140625" style="2463"/>
    <col min="657" max="669" width="8.85546875" style="2463" customWidth="1"/>
    <col min="670" max="768" width="9.140625" style="2463"/>
    <col min="769" max="769" width="31.85546875" style="2463" customWidth="1"/>
    <col min="770" max="770" width="25" style="2463" customWidth="1"/>
    <col min="771" max="771" width="24.7109375" style="2463" customWidth="1"/>
    <col min="772" max="772" width="20.7109375" style="2463" bestFit="1" customWidth="1"/>
    <col min="773" max="773" width="18.85546875" style="2463" bestFit="1" customWidth="1"/>
    <col min="774" max="774" width="9.5703125" style="2463" customWidth="1"/>
    <col min="775" max="775" width="15.7109375" style="2463" customWidth="1"/>
    <col min="776" max="778" width="9.140625" style="2463"/>
    <col min="779" max="779" width="13" style="2463" customWidth="1"/>
    <col min="780" max="912" width="9.140625" style="2463"/>
    <col min="913" max="925" width="8.85546875" style="2463" customWidth="1"/>
    <col min="926" max="1024" width="9.140625" style="2463"/>
    <col min="1025" max="1025" width="31.85546875" style="2463" customWidth="1"/>
    <col min="1026" max="1026" width="25" style="2463" customWidth="1"/>
    <col min="1027" max="1027" width="24.7109375" style="2463" customWidth="1"/>
    <col min="1028" max="1028" width="20.7109375" style="2463" bestFit="1" customWidth="1"/>
    <col min="1029" max="1029" width="18.85546875" style="2463" bestFit="1" customWidth="1"/>
    <col min="1030" max="1030" width="9.5703125" style="2463" customWidth="1"/>
    <col min="1031" max="1031" width="15.7109375" style="2463" customWidth="1"/>
    <col min="1032" max="1034" width="9.140625" style="2463"/>
    <col min="1035" max="1035" width="13" style="2463" customWidth="1"/>
    <col min="1036" max="1168" width="9.140625" style="2463"/>
    <col min="1169" max="1181" width="8.85546875" style="2463" customWidth="1"/>
    <col min="1182" max="1280" width="9.140625" style="2463"/>
    <col min="1281" max="1281" width="31.85546875" style="2463" customWidth="1"/>
    <col min="1282" max="1282" width="25" style="2463" customWidth="1"/>
    <col min="1283" max="1283" width="24.7109375" style="2463" customWidth="1"/>
    <col min="1284" max="1284" width="20.7109375" style="2463" bestFit="1" customWidth="1"/>
    <col min="1285" max="1285" width="18.85546875" style="2463" bestFit="1" customWidth="1"/>
    <col min="1286" max="1286" width="9.5703125" style="2463" customWidth="1"/>
    <col min="1287" max="1287" width="15.7109375" style="2463" customWidth="1"/>
    <col min="1288" max="1290" width="9.140625" style="2463"/>
    <col min="1291" max="1291" width="13" style="2463" customWidth="1"/>
    <col min="1292" max="1424" width="9.140625" style="2463"/>
    <col min="1425" max="1437" width="8.85546875" style="2463" customWidth="1"/>
    <col min="1438" max="1536" width="9.140625" style="2463"/>
    <col min="1537" max="1537" width="31.85546875" style="2463" customWidth="1"/>
    <col min="1538" max="1538" width="25" style="2463" customWidth="1"/>
    <col min="1539" max="1539" width="24.7109375" style="2463" customWidth="1"/>
    <col min="1540" max="1540" width="20.7109375" style="2463" bestFit="1" customWidth="1"/>
    <col min="1541" max="1541" width="18.85546875" style="2463" bestFit="1" customWidth="1"/>
    <col min="1542" max="1542" width="9.5703125" style="2463" customWidth="1"/>
    <col min="1543" max="1543" width="15.7109375" style="2463" customWidth="1"/>
    <col min="1544" max="1546" width="9.140625" style="2463"/>
    <col min="1547" max="1547" width="13" style="2463" customWidth="1"/>
    <col min="1548" max="1680" width="9.140625" style="2463"/>
    <col min="1681" max="1693" width="8.85546875" style="2463" customWidth="1"/>
    <col min="1694" max="1792" width="9.140625" style="2463"/>
    <col min="1793" max="1793" width="31.85546875" style="2463" customWidth="1"/>
    <col min="1794" max="1794" width="25" style="2463" customWidth="1"/>
    <col min="1795" max="1795" width="24.7109375" style="2463" customWidth="1"/>
    <col min="1796" max="1796" width="20.7109375" style="2463" bestFit="1" customWidth="1"/>
    <col min="1797" max="1797" width="18.85546875" style="2463" bestFit="1" customWidth="1"/>
    <col min="1798" max="1798" width="9.5703125" style="2463" customWidth="1"/>
    <col min="1799" max="1799" width="15.7109375" style="2463" customWidth="1"/>
    <col min="1800" max="1802" width="9.140625" style="2463"/>
    <col min="1803" max="1803" width="13" style="2463" customWidth="1"/>
    <col min="1804" max="1936" width="9.140625" style="2463"/>
    <col min="1937" max="1949" width="8.85546875" style="2463" customWidth="1"/>
    <col min="1950" max="2048" width="9.140625" style="2463"/>
    <col min="2049" max="2049" width="31.85546875" style="2463" customWidth="1"/>
    <col min="2050" max="2050" width="25" style="2463" customWidth="1"/>
    <col min="2051" max="2051" width="24.7109375" style="2463" customWidth="1"/>
    <col min="2052" max="2052" width="20.7109375" style="2463" bestFit="1" customWidth="1"/>
    <col min="2053" max="2053" width="18.85546875" style="2463" bestFit="1" customWidth="1"/>
    <col min="2054" max="2054" width="9.5703125" style="2463" customWidth="1"/>
    <col min="2055" max="2055" width="15.7109375" style="2463" customWidth="1"/>
    <col min="2056" max="2058" width="9.140625" style="2463"/>
    <col min="2059" max="2059" width="13" style="2463" customWidth="1"/>
    <col min="2060" max="2192" width="9.140625" style="2463"/>
    <col min="2193" max="2205" width="8.85546875" style="2463" customWidth="1"/>
    <col min="2206" max="2304" width="9.140625" style="2463"/>
    <col min="2305" max="2305" width="31.85546875" style="2463" customWidth="1"/>
    <col min="2306" max="2306" width="25" style="2463" customWidth="1"/>
    <col min="2307" max="2307" width="24.7109375" style="2463" customWidth="1"/>
    <col min="2308" max="2308" width="20.7109375" style="2463" bestFit="1" customWidth="1"/>
    <col min="2309" max="2309" width="18.85546875" style="2463" bestFit="1" customWidth="1"/>
    <col min="2310" max="2310" width="9.5703125" style="2463" customWidth="1"/>
    <col min="2311" max="2311" width="15.7109375" style="2463" customWidth="1"/>
    <col min="2312" max="2314" width="9.140625" style="2463"/>
    <col min="2315" max="2315" width="13" style="2463" customWidth="1"/>
    <col min="2316" max="2448" width="9.140625" style="2463"/>
    <col min="2449" max="2461" width="8.85546875" style="2463" customWidth="1"/>
    <col min="2462" max="2560" width="9.140625" style="2463"/>
    <col min="2561" max="2561" width="31.85546875" style="2463" customWidth="1"/>
    <col min="2562" max="2562" width="25" style="2463" customWidth="1"/>
    <col min="2563" max="2563" width="24.7109375" style="2463" customWidth="1"/>
    <col min="2564" max="2564" width="20.7109375" style="2463" bestFit="1" customWidth="1"/>
    <col min="2565" max="2565" width="18.85546875" style="2463" bestFit="1" customWidth="1"/>
    <col min="2566" max="2566" width="9.5703125" style="2463" customWidth="1"/>
    <col min="2567" max="2567" width="15.7109375" style="2463" customWidth="1"/>
    <col min="2568" max="2570" width="9.140625" style="2463"/>
    <col min="2571" max="2571" width="13" style="2463" customWidth="1"/>
    <col min="2572" max="2704" width="9.140625" style="2463"/>
    <col min="2705" max="2717" width="8.85546875" style="2463" customWidth="1"/>
    <col min="2718" max="2816" width="9.140625" style="2463"/>
    <col min="2817" max="2817" width="31.85546875" style="2463" customWidth="1"/>
    <col min="2818" max="2818" width="25" style="2463" customWidth="1"/>
    <col min="2819" max="2819" width="24.7109375" style="2463" customWidth="1"/>
    <col min="2820" max="2820" width="20.7109375" style="2463" bestFit="1" customWidth="1"/>
    <col min="2821" max="2821" width="18.85546875" style="2463" bestFit="1" customWidth="1"/>
    <col min="2822" max="2822" width="9.5703125" style="2463" customWidth="1"/>
    <col min="2823" max="2823" width="15.7109375" style="2463" customWidth="1"/>
    <col min="2824" max="2826" width="9.140625" style="2463"/>
    <col min="2827" max="2827" width="13" style="2463" customWidth="1"/>
    <col min="2828" max="2960" width="9.140625" style="2463"/>
    <col min="2961" max="2973" width="8.85546875" style="2463" customWidth="1"/>
    <col min="2974" max="3072" width="9.140625" style="2463"/>
    <col min="3073" max="3073" width="31.85546875" style="2463" customWidth="1"/>
    <col min="3074" max="3074" width="25" style="2463" customWidth="1"/>
    <col min="3075" max="3075" width="24.7109375" style="2463" customWidth="1"/>
    <col min="3076" max="3076" width="20.7109375" style="2463" bestFit="1" customWidth="1"/>
    <col min="3077" max="3077" width="18.85546875" style="2463" bestFit="1" customWidth="1"/>
    <col min="3078" max="3078" width="9.5703125" style="2463" customWidth="1"/>
    <col min="3079" max="3079" width="15.7109375" style="2463" customWidth="1"/>
    <col min="3080" max="3082" width="9.140625" style="2463"/>
    <col min="3083" max="3083" width="13" style="2463" customWidth="1"/>
    <col min="3084" max="3216" width="9.140625" style="2463"/>
    <col min="3217" max="3229" width="8.85546875" style="2463" customWidth="1"/>
    <col min="3230" max="3328" width="9.140625" style="2463"/>
    <col min="3329" max="3329" width="31.85546875" style="2463" customWidth="1"/>
    <col min="3330" max="3330" width="25" style="2463" customWidth="1"/>
    <col min="3331" max="3331" width="24.7109375" style="2463" customWidth="1"/>
    <col min="3332" max="3332" width="20.7109375" style="2463" bestFit="1" customWidth="1"/>
    <col min="3333" max="3333" width="18.85546875" style="2463" bestFit="1" customWidth="1"/>
    <col min="3334" max="3334" width="9.5703125" style="2463" customWidth="1"/>
    <col min="3335" max="3335" width="15.7109375" style="2463" customWidth="1"/>
    <col min="3336" max="3338" width="9.140625" style="2463"/>
    <col min="3339" max="3339" width="13" style="2463" customWidth="1"/>
    <col min="3340" max="3472" width="9.140625" style="2463"/>
    <col min="3473" max="3485" width="8.85546875" style="2463" customWidth="1"/>
    <col min="3486" max="3584" width="9.140625" style="2463"/>
    <col min="3585" max="3585" width="31.85546875" style="2463" customWidth="1"/>
    <col min="3586" max="3586" width="25" style="2463" customWidth="1"/>
    <col min="3587" max="3587" width="24.7109375" style="2463" customWidth="1"/>
    <col min="3588" max="3588" width="20.7109375" style="2463" bestFit="1" customWidth="1"/>
    <col min="3589" max="3589" width="18.85546875" style="2463" bestFit="1" customWidth="1"/>
    <col min="3590" max="3590" width="9.5703125" style="2463" customWidth="1"/>
    <col min="3591" max="3591" width="15.7109375" style="2463" customWidth="1"/>
    <col min="3592" max="3594" width="9.140625" style="2463"/>
    <col min="3595" max="3595" width="13" style="2463" customWidth="1"/>
    <col min="3596" max="3728" width="9.140625" style="2463"/>
    <col min="3729" max="3741" width="8.85546875" style="2463" customWidth="1"/>
    <col min="3742" max="3840" width="9.140625" style="2463"/>
    <col min="3841" max="3841" width="31.85546875" style="2463" customWidth="1"/>
    <col min="3842" max="3842" width="25" style="2463" customWidth="1"/>
    <col min="3843" max="3843" width="24.7109375" style="2463" customWidth="1"/>
    <col min="3844" max="3844" width="20.7109375" style="2463" bestFit="1" customWidth="1"/>
    <col min="3845" max="3845" width="18.85546875" style="2463" bestFit="1" customWidth="1"/>
    <col min="3846" max="3846" width="9.5703125" style="2463" customWidth="1"/>
    <col min="3847" max="3847" width="15.7109375" style="2463" customWidth="1"/>
    <col min="3848" max="3850" width="9.140625" style="2463"/>
    <col min="3851" max="3851" width="13" style="2463" customWidth="1"/>
    <col min="3852" max="3984" width="9.140625" style="2463"/>
    <col min="3985" max="3997" width="8.85546875" style="2463" customWidth="1"/>
    <col min="3998" max="4096" width="9.140625" style="2463"/>
    <col min="4097" max="4097" width="31.85546875" style="2463" customWidth="1"/>
    <col min="4098" max="4098" width="25" style="2463" customWidth="1"/>
    <col min="4099" max="4099" width="24.7109375" style="2463" customWidth="1"/>
    <col min="4100" max="4100" width="20.7109375" style="2463" bestFit="1" customWidth="1"/>
    <col min="4101" max="4101" width="18.85546875" style="2463" bestFit="1" customWidth="1"/>
    <col min="4102" max="4102" width="9.5703125" style="2463" customWidth="1"/>
    <col min="4103" max="4103" width="15.7109375" style="2463" customWidth="1"/>
    <col min="4104" max="4106" width="9.140625" style="2463"/>
    <col min="4107" max="4107" width="13" style="2463" customWidth="1"/>
    <col min="4108" max="4240" width="9.140625" style="2463"/>
    <col min="4241" max="4253" width="8.85546875" style="2463" customWidth="1"/>
    <col min="4254" max="4352" width="9.140625" style="2463"/>
    <col min="4353" max="4353" width="31.85546875" style="2463" customWidth="1"/>
    <col min="4354" max="4354" width="25" style="2463" customWidth="1"/>
    <col min="4355" max="4355" width="24.7109375" style="2463" customWidth="1"/>
    <col min="4356" max="4356" width="20.7109375" style="2463" bestFit="1" customWidth="1"/>
    <col min="4357" max="4357" width="18.85546875" style="2463" bestFit="1" customWidth="1"/>
    <col min="4358" max="4358" width="9.5703125" style="2463" customWidth="1"/>
    <col min="4359" max="4359" width="15.7109375" style="2463" customWidth="1"/>
    <col min="4360" max="4362" width="9.140625" style="2463"/>
    <col min="4363" max="4363" width="13" style="2463" customWidth="1"/>
    <col min="4364" max="4496" width="9.140625" style="2463"/>
    <col min="4497" max="4509" width="8.85546875" style="2463" customWidth="1"/>
    <col min="4510" max="4608" width="9.140625" style="2463"/>
    <col min="4609" max="4609" width="31.85546875" style="2463" customWidth="1"/>
    <col min="4610" max="4610" width="25" style="2463" customWidth="1"/>
    <col min="4611" max="4611" width="24.7109375" style="2463" customWidth="1"/>
    <col min="4612" max="4612" width="20.7109375" style="2463" bestFit="1" customWidth="1"/>
    <col min="4613" max="4613" width="18.85546875" style="2463" bestFit="1" customWidth="1"/>
    <col min="4614" max="4614" width="9.5703125" style="2463" customWidth="1"/>
    <col min="4615" max="4615" width="15.7109375" style="2463" customWidth="1"/>
    <col min="4616" max="4618" width="9.140625" style="2463"/>
    <col min="4619" max="4619" width="13" style="2463" customWidth="1"/>
    <col min="4620" max="4752" width="9.140625" style="2463"/>
    <col min="4753" max="4765" width="8.85546875" style="2463" customWidth="1"/>
    <col min="4766" max="4864" width="9.140625" style="2463"/>
    <col min="4865" max="4865" width="31.85546875" style="2463" customWidth="1"/>
    <col min="4866" max="4866" width="25" style="2463" customWidth="1"/>
    <col min="4867" max="4867" width="24.7109375" style="2463" customWidth="1"/>
    <col min="4868" max="4868" width="20.7109375" style="2463" bestFit="1" customWidth="1"/>
    <col min="4869" max="4869" width="18.85546875" style="2463" bestFit="1" customWidth="1"/>
    <col min="4870" max="4870" width="9.5703125" style="2463" customWidth="1"/>
    <col min="4871" max="4871" width="15.7109375" style="2463" customWidth="1"/>
    <col min="4872" max="4874" width="9.140625" style="2463"/>
    <col min="4875" max="4875" width="13" style="2463" customWidth="1"/>
    <col min="4876" max="5008" width="9.140625" style="2463"/>
    <col min="5009" max="5021" width="8.85546875" style="2463" customWidth="1"/>
    <col min="5022" max="5120" width="9.140625" style="2463"/>
    <col min="5121" max="5121" width="31.85546875" style="2463" customWidth="1"/>
    <col min="5122" max="5122" width="25" style="2463" customWidth="1"/>
    <col min="5123" max="5123" width="24.7109375" style="2463" customWidth="1"/>
    <col min="5124" max="5124" width="20.7109375" style="2463" bestFit="1" customWidth="1"/>
    <col min="5125" max="5125" width="18.85546875" style="2463" bestFit="1" customWidth="1"/>
    <col min="5126" max="5126" width="9.5703125" style="2463" customWidth="1"/>
    <col min="5127" max="5127" width="15.7109375" style="2463" customWidth="1"/>
    <col min="5128" max="5130" width="9.140625" style="2463"/>
    <col min="5131" max="5131" width="13" style="2463" customWidth="1"/>
    <col min="5132" max="5264" width="9.140625" style="2463"/>
    <col min="5265" max="5277" width="8.85546875" style="2463" customWidth="1"/>
    <col min="5278" max="5376" width="9.140625" style="2463"/>
    <col min="5377" max="5377" width="31.85546875" style="2463" customWidth="1"/>
    <col min="5378" max="5378" width="25" style="2463" customWidth="1"/>
    <col min="5379" max="5379" width="24.7109375" style="2463" customWidth="1"/>
    <col min="5380" max="5380" width="20.7109375" style="2463" bestFit="1" customWidth="1"/>
    <col min="5381" max="5381" width="18.85546875" style="2463" bestFit="1" customWidth="1"/>
    <col min="5382" max="5382" width="9.5703125" style="2463" customWidth="1"/>
    <col min="5383" max="5383" width="15.7109375" style="2463" customWidth="1"/>
    <col min="5384" max="5386" width="9.140625" style="2463"/>
    <col min="5387" max="5387" width="13" style="2463" customWidth="1"/>
    <col min="5388" max="5520" width="9.140625" style="2463"/>
    <col min="5521" max="5533" width="8.85546875" style="2463" customWidth="1"/>
    <col min="5534" max="5632" width="9.140625" style="2463"/>
    <col min="5633" max="5633" width="31.85546875" style="2463" customWidth="1"/>
    <col min="5634" max="5634" width="25" style="2463" customWidth="1"/>
    <col min="5635" max="5635" width="24.7109375" style="2463" customWidth="1"/>
    <col min="5636" max="5636" width="20.7109375" style="2463" bestFit="1" customWidth="1"/>
    <col min="5637" max="5637" width="18.85546875" style="2463" bestFit="1" customWidth="1"/>
    <col min="5638" max="5638" width="9.5703125" style="2463" customWidth="1"/>
    <col min="5639" max="5639" width="15.7109375" style="2463" customWidth="1"/>
    <col min="5640" max="5642" width="9.140625" style="2463"/>
    <col min="5643" max="5643" width="13" style="2463" customWidth="1"/>
    <col min="5644" max="5776" width="9.140625" style="2463"/>
    <col min="5777" max="5789" width="8.85546875" style="2463" customWidth="1"/>
    <col min="5790" max="5888" width="9.140625" style="2463"/>
    <col min="5889" max="5889" width="31.85546875" style="2463" customWidth="1"/>
    <col min="5890" max="5890" width="25" style="2463" customWidth="1"/>
    <col min="5891" max="5891" width="24.7109375" style="2463" customWidth="1"/>
    <col min="5892" max="5892" width="20.7109375" style="2463" bestFit="1" customWidth="1"/>
    <col min="5893" max="5893" width="18.85546875" style="2463" bestFit="1" customWidth="1"/>
    <col min="5894" max="5894" width="9.5703125" style="2463" customWidth="1"/>
    <col min="5895" max="5895" width="15.7109375" style="2463" customWidth="1"/>
    <col min="5896" max="5898" width="9.140625" style="2463"/>
    <col min="5899" max="5899" width="13" style="2463" customWidth="1"/>
    <col min="5900" max="6032" width="9.140625" style="2463"/>
    <col min="6033" max="6045" width="8.85546875" style="2463" customWidth="1"/>
    <col min="6046" max="6144" width="9.140625" style="2463"/>
    <col min="6145" max="6145" width="31.85546875" style="2463" customWidth="1"/>
    <col min="6146" max="6146" width="25" style="2463" customWidth="1"/>
    <col min="6147" max="6147" width="24.7109375" style="2463" customWidth="1"/>
    <col min="6148" max="6148" width="20.7109375" style="2463" bestFit="1" customWidth="1"/>
    <col min="6149" max="6149" width="18.85546875" style="2463" bestFit="1" customWidth="1"/>
    <col min="6150" max="6150" width="9.5703125" style="2463" customWidth="1"/>
    <col min="6151" max="6151" width="15.7109375" style="2463" customWidth="1"/>
    <col min="6152" max="6154" width="9.140625" style="2463"/>
    <col min="6155" max="6155" width="13" style="2463" customWidth="1"/>
    <col min="6156" max="6288" width="9.140625" style="2463"/>
    <col min="6289" max="6301" width="8.85546875" style="2463" customWidth="1"/>
    <col min="6302" max="6400" width="9.140625" style="2463"/>
    <col min="6401" max="6401" width="31.85546875" style="2463" customWidth="1"/>
    <col min="6402" max="6402" width="25" style="2463" customWidth="1"/>
    <col min="6403" max="6403" width="24.7109375" style="2463" customWidth="1"/>
    <col min="6404" max="6404" width="20.7109375" style="2463" bestFit="1" customWidth="1"/>
    <col min="6405" max="6405" width="18.85546875" style="2463" bestFit="1" customWidth="1"/>
    <col min="6406" max="6406" width="9.5703125" style="2463" customWidth="1"/>
    <col min="6407" max="6407" width="15.7109375" style="2463" customWidth="1"/>
    <col min="6408" max="6410" width="9.140625" style="2463"/>
    <col min="6411" max="6411" width="13" style="2463" customWidth="1"/>
    <col min="6412" max="6544" width="9.140625" style="2463"/>
    <col min="6545" max="6557" width="8.85546875" style="2463" customWidth="1"/>
    <col min="6558" max="6656" width="9.140625" style="2463"/>
    <col min="6657" max="6657" width="31.85546875" style="2463" customWidth="1"/>
    <col min="6658" max="6658" width="25" style="2463" customWidth="1"/>
    <col min="6659" max="6659" width="24.7109375" style="2463" customWidth="1"/>
    <col min="6660" max="6660" width="20.7109375" style="2463" bestFit="1" customWidth="1"/>
    <col min="6661" max="6661" width="18.85546875" style="2463" bestFit="1" customWidth="1"/>
    <col min="6662" max="6662" width="9.5703125" style="2463" customWidth="1"/>
    <col min="6663" max="6663" width="15.7109375" style="2463" customWidth="1"/>
    <col min="6664" max="6666" width="9.140625" style="2463"/>
    <col min="6667" max="6667" width="13" style="2463" customWidth="1"/>
    <col min="6668" max="6800" width="9.140625" style="2463"/>
    <col min="6801" max="6813" width="8.85546875" style="2463" customWidth="1"/>
    <col min="6814" max="6912" width="9.140625" style="2463"/>
    <col min="6913" max="6913" width="31.85546875" style="2463" customWidth="1"/>
    <col min="6914" max="6914" width="25" style="2463" customWidth="1"/>
    <col min="6915" max="6915" width="24.7109375" style="2463" customWidth="1"/>
    <col min="6916" max="6916" width="20.7109375" style="2463" bestFit="1" customWidth="1"/>
    <col min="6917" max="6917" width="18.85546875" style="2463" bestFit="1" customWidth="1"/>
    <col min="6918" max="6918" width="9.5703125" style="2463" customWidth="1"/>
    <col min="6919" max="6919" width="15.7109375" style="2463" customWidth="1"/>
    <col min="6920" max="6922" width="9.140625" style="2463"/>
    <col min="6923" max="6923" width="13" style="2463" customWidth="1"/>
    <col min="6924" max="7056" width="9.140625" style="2463"/>
    <col min="7057" max="7069" width="8.85546875" style="2463" customWidth="1"/>
    <col min="7070" max="7168" width="9.140625" style="2463"/>
    <col min="7169" max="7169" width="31.85546875" style="2463" customWidth="1"/>
    <col min="7170" max="7170" width="25" style="2463" customWidth="1"/>
    <col min="7171" max="7171" width="24.7109375" style="2463" customWidth="1"/>
    <col min="7172" max="7172" width="20.7109375" style="2463" bestFit="1" customWidth="1"/>
    <col min="7173" max="7173" width="18.85546875" style="2463" bestFit="1" customWidth="1"/>
    <col min="7174" max="7174" width="9.5703125" style="2463" customWidth="1"/>
    <col min="7175" max="7175" width="15.7109375" style="2463" customWidth="1"/>
    <col min="7176" max="7178" width="9.140625" style="2463"/>
    <col min="7179" max="7179" width="13" style="2463" customWidth="1"/>
    <col min="7180" max="7312" width="9.140625" style="2463"/>
    <col min="7313" max="7325" width="8.85546875" style="2463" customWidth="1"/>
    <col min="7326" max="7424" width="9.140625" style="2463"/>
    <col min="7425" max="7425" width="31.85546875" style="2463" customWidth="1"/>
    <col min="7426" max="7426" width="25" style="2463" customWidth="1"/>
    <col min="7427" max="7427" width="24.7109375" style="2463" customWidth="1"/>
    <col min="7428" max="7428" width="20.7109375" style="2463" bestFit="1" customWidth="1"/>
    <col min="7429" max="7429" width="18.85546875" style="2463" bestFit="1" customWidth="1"/>
    <col min="7430" max="7430" width="9.5703125" style="2463" customWidth="1"/>
    <col min="7431" max="7431" width="15.7109375" style="2463" customWidth="1"/>
    <col min="7432" max="7434" width="9.140625" style="2463"/>
    <col min="7435" max="7435" width="13" style="2463" customWidth="1"/>
    <col min="7436" max="7568" width="9.140625" style="2463"/>
    <col min="7569" max="7581" width="8.85546875" style="2463" customWidth="1"/>
    <col min="7582" max="7680" width="9.140625" style="2463"/>
    <col min="7681" max="7681" width="31.85546875" style="2463" customWidth="1"/>
    <col min="7682" max="7682" width="25" style="2463" customWidth="1"/>
    <col min="7683" max="7683" width="24.7109375" style="2463" customWidth="1"/>
    <col min="7684" max="7684" width="20.7109375" style="2463" bestFit="1" customWidth="1"/>
    <col min="7685" max="7685" width="18.85546875" style="2463" bestFit="1" customWidth="1"/>
    <col min="7686" max="7686" width="9.5703125" style="2463" customWidth="1"/>
    <col min="7687" max="7687" width="15.7109375" style="2463" customWidth="1"/>
    <col min="7688" max="7690" width="9.140625" style="2463"/>
    <col min="7691" max="7691" width="13" style="2463" customWidth="1"/>
    <col min="7692" max="7824" width="9.140625" style="2463"/>
    <col min="7825" max="7837" width="8.85546875" style="2463" customWidth="1"/>
    <col min="7838" max="7936" width="9.140625" style="2463"/>
    <col min="7937" max="7937" width="31.85546875" style="2463" customWidth="1"/>
    <col min="7938" max="7938" width="25" style="2463" customWidth="1"/>
    <col min="7939" max="7939" width="24.7109375" style="2463" customWidth="1"/>
    <col min="7940" max="7940" width="20.7109375" style="2463" bestFit="1" customWidth="1"/>
    <col min="7941" max="7941" width="18.85546875" style="2463" bestFit="1" customWidth="1"/>
    <col min="7942" max="7942" width="9.5703125" style="2463" customWidth="1"/>
    <col min="7943" max="7943" width="15.7109375" style="2463" customWidth="1"/>
    <col min="7944" max="7946" width="9.140625" style="2463"/>
    <col min="7947" max="7947" width="13" style="2463" customWidth="1"/>
    <col min="7948" max="8080" width="9.140625" style="2463"/>
    <col min="8081" max="8093" width="8.85546875" style="2463" customWidth="1"/>
    <col min="8094" max="8192" width="9.140625" style="2463"/>
    <col min="8193" max="8193" width="31.85546875" style="2463" customWidth="1"/>
    <col min="8194" max="8194" width="25" style="2463" customWidth="1"/>
    <col min="8195" max="8195" width="24.7109375" style="2463" customWidth="1"/>
    <col min="8196" max="8196" width="20.7109375" style="2463" bestFit="1" customWidth="1"/>
    <col min="8197" max="8197" width="18.85546875" style="2463" bestFit="1" customWidth="1"/>
    <col min="8198" max="8198" width="9.5703125" style="2463" customWidth="1"/>
    <col min="8199" max="8199" width="15.7109375" style="2463" customWidth="1"/>
    <col min="8200" max="8202" width="9.140625" style="2463"/>
    <col min="8203" max="8203" width="13" style="2463" customWidth="1"/>
    <col min="8204" max="8336" width="9.140625" style="2463"/>
    <col min="8337" max="8349" width="8.85546875" style="2463" customWidth="1"/>
    <col min="8350" max="8448" width="9.140625" style="2463"/>
    <col min="8449" max="8449" width="31.85546875" style="2463" customWidth="1"/>
    <col min="8450" max="8450" width="25" style="2463" customWidth="1"/>
    <col min="8451" max="8451" width="24.7109375" style="2463" customWidth="1"/>
    <col min="8452" max="8452" width="20.7109375" style="2463" bestFit="1" customWidth="1"/>
    <col min="8453" max="8453" width="18.85546875" style="2463" bestFit="1" customWidth="1"/>
    <col min="8454" max="8454" width="9.5703125" style="2463" customWidth="1"/>
    <col min="8455" max="8455" width="15.7109375" style="2463" customWidth="1"/>
    <col min="8456" max="8458" width="9.140625" style="2463"/>
    <col min="8459" max="8459" width="13" style="2463" customWidth="1"/>
    <col min="8460" max="8592" width="9.140625" style="2463"/>
    <col min="8593" max="8605" width="8.85546875" style="2463" customWidth="1"/>
    <col min="8606" max="8704" width="9.140625" style="2463"/>
    <col min="8705" max="8705" width="31.85546875" style="2463" customWidth="1"/>
    <col min="8706" max="8706" width="25" style="2463" customWidth="1"/>
    <col min="8707" max="8707" width="24.7109375" style="2463" customWidth="1"/>
    <col min="8708" max="8708" width="20.7109375" style="2463" bestFit="1" customWidth="1"/>
    <col min="8709" max="8709" width="18.85546875" style="2463" bestFit="1" customWidth="1"/>
    <col min="8710" max="8710" width="9.5703125" style="2463" customWidth="1"/>
    <col min="8711" max="8711" width="15.7109375" style="2463" customWidth="1"/>
    <col min="8712" max="8714" width="9.140625" style="2463"/>
    <col min="8715" max="8715" width="13" style="2463" customWidth="1"/>
    <col min="8716" max="8848" width="9.140625" style="2463"/>
    <col min="8849" max="8861" width="8.85546875" style="2463" customWidth="1"/>
    <col min="8862" max="8960" width="9.140625" style="2463"/>
    <col min="8961" max="8961" width="31.85546875" style="2463" customWidth="1"/>
    <col min="8962" max="8962" width="25" style="2463" customWidth="1"/>
    <col min="8963" max="8963" width="24.7109375" style="2463" customWidth="1"/>
    <col min="8964" max="8964" width="20.7109375" style="2463" bestFit="1" customWidth="1"/>
    <col min="8965" max="8965" width="18.85546875" style="2463" bestFit="1" customWidth="1"/>
    <col min="8966" max="8966" width="9.5703125" style="2463" customWidth="1"/>
    <col min="8967" max="8967" width="15.7109375" style="2463" customWidth="1"/>
    <col min="8968" max="8970" width="9.140625" style="2463"/>
    <col min="8971" max="8971" width="13" style="2463" customWidth="1"/>
    <col min="8972" max="9104" width="9.140625" style="2463"/>
    <col min="9105" max="9117" width="8.85546875" style="2463" customWidth="1"/>
    <col min="9118" max="9216" width="9.140625" style="2463"/>
    <col min="9217" max="9217" width="31.85546875" style="2463" customWidth="1"/>
    <col min="9218" max="9218" width="25" style="2463" customWidth="1"/>
    <col min="9219" max="9219" width="24.7109375" style="2463" customWidth="1"/>
    <col min="9220" max="9220" width="20.7109375" style="2463" bestFit="1" customWidth="1"/>
    <col min="9221" max="9221" width="18.85546875" style="2463" bestFit="1" customWidth="1"/>
    <col min="9222" max="9222" width="9.5703125" style="2463" customWidth="1"/>
    <col min="9223" max="9223" width="15.7109375" style="2463" customWidth="1"/>
    <col min="9224" max="9226" width="9.140625" style="2463"/>
    <col min="9227" max="9227" width="13" style="2463" customWidth="1"/>
    <col min="9228" max="9360" width="9.140625" style="2463"/>
    <col min="9361" max="9373" width="8.85546875" style="2463" customWidth="1"/>
    <col min="9374" max="9472" width="9.140625" style="2463"/>
    <col min="9473" max="9473" width="31.85546875" style="2463" customWidth="1"/>
    <col min="9474" max="9474" width="25" style="2463" customWidth="1"/>
    <col min="9475" max="9475" width="24.7109375" style="2463" customWidth="1"/>
    <col min="9476" max="9476" width="20.7109375" style="2463" bestFit="1" customWidth="1"/>
    <col min="9477" max="9477" width="18.85546875" style="2463" bestFit="1" customWidth="1"/>
    <col min="9478" max="9478" width="9.5703125" style="2463" customWidth="1"/>
    <col min="9479" max="9479" width="15.7109375" style="2463" customWidth="1"/>
    <col min="9480" max="9482" width="9.140625" style="2463"/>
    <col min="9483" max="9483" width="13" style="2463" customWidth="1"/>
    <col min="9484" max="9616" width="9.140625" style="2463"/>
    <col min="9617" max="9629" width="8.85546875" style="2463" customWidth="1"/>
    <col min="9630" max="9728" width="9.140625" style="2463"/>
    <col min="9729" max="9729" width="31.85546875" style="2463" customWidth="1"/>
    <col min="9730" max="9730" width="25" style="2463" customWidth="1"/>
    <col min="9731" max="9731" width="24.7109375" style="2463" customWidth="1"/>
    <col min="9732" max="9732" width="20.7109375" style="2463" bestFit="1" customWidth="1"/>
    <col min="9733" max="9733" width="18.85546875" style="2463" bestFit="1" customWidth="1"/>
    <col min="9734" max="9734" width="9.5703125" style="2463" customWidth="1"/>
    <col min="9735" max="9735" width="15.7109375" style="2463" customWidth="1"/>
    <col min="9736" max="9738" width="9.140625" style="2463"/>
    <col min="9739" max="9739" width="13" style="2463" customWidth="1"/>
    <col min="9740" max="9872" width="9.140625" style="2463"/>
    <col min="9873" max="9885" width="8.85546875" style="2463" customWidth="1"/>
    <col min="9886" max="9984" width="9.140625" style="2463"/>
    <col min="9985" max="9985" width="31.85546875" style="2463" customWidth="1"/>
    <col min="9986" max="9986" width="25" style="2463" customWidth="1"/>
    <col min="9987" max="9987" width="24.7109375" style="2463" customWidth="1"/>
    <col min="9988" max="9988" width="20.7109375" style="2463" bestFit="1" customWidth="1"/>
    <col min="9989" max="9989" width="18.85546875" style="2463" bestFit="1" customWidth="1"/>
    <col min="9990" max="9990" width="9.5703125" style="2463" customWidth="1"/>
    <col min="9991" max="9991" width="15.7109375" style="2463" customWidth="1"/>
    <col min="9992" max="9994" width="9.140625" style="2463"/>
    <col min="9995" max="9995" width="13" style="2463" customWidth="1"/>
    <col min="9996" max="10128" width="9.140625" style="2463"/>
    <col min="10129" max="10141" width="8.85546875" style="2463" customWidth="1"/>
    <col min="10142" max="10240" width="9.140625" style="2463"/>
    <col min="10241" max="10241" width="31.85546875" style="2463" customWidth="1"/>
    <col min="10242" max="10242" width="25" style="2463" customWidth="1"/>
    <col min="10243" max="10243" width="24.7109375" style="2463" customWidth="1"/>
    <col min="10244" max="10244" width="20.7109375" style="2463" bestFit="1" customWidth="1"/>
    <col min="10245" max="10245" width="18.85546875" style="2463" bestFit="1" customWidth="1"/>
    <col min="10246" max="10246" width="9.5703125" style="2463" customWidth="1"/>
    <col min="10247" max="10247" width="15.7109375" style="2463" customWidth="1"/>
    <col min="10248" max="10250" width="9.140625" style="2463"/>
    <col min="10251" max="10251" width="13" style="2463" customWidth="1"/>
    <col min="10252" max="10384" width="9.140625" style="2463"/>
    <col min="10385" max="10397" width="8.85546875" style="2463" customWidth="1"/>
    <col min="10398" max="10496" width="9.140625" style="2463"/>
    <col min="10497" max="10497" width="31.85546875" style="2463" customWidth="1"/>
    <col min="10498" max="10498" width="25" style="2463" customWidth="1"/>
    <col min="10499" max="10499" width="24.7109375" style="2463" customWidth="1"/>
    <col min="10500" max="10500" width="20.7109375" style="2463" bestFit="1" customWidth="1"/>
    <col min="10501" max="10501" width="18.85546875" style="2463" bestFit="1" customWidth="1"/>
    <col min="10502" max="10502" width="9.5703125" style="2463" customWidth="1"/>
    <col min="10503" max="10503" width="15.7109375" style="2463" customWidth="1"/>
    <col min="10504" max="10506" width="9.140625" style="2463"/>
    <col min="10507" max="10507" width="13" style="2463" customWidth="1"/>
    <col min="10508" max="10640" width="9.140625" style="2463"/>
    <col min="10641" max="10653" width="8.85546875" style="2463" customWidth="1"/>
    <col min="10654" max="10752" width="9.140625" style="2463"/>
    <col min="10753" max="10753" width="31.85546875" style="2463" customWidth="1"/>
    <col min="10754" max="10754" width="25" style="2463" customWidth="1"/>
    <col min="10755" max="10755" width="24.7109375" style="2463" customWidth="1"/>
    <col min="10756" max="10756" width="20.7109375" style="2463" bestFit="1" customWidth="1"/>
    <col min="10757" max="10757" width="18.85546875" style="2463" bestFit="1" customWidth="1"/>
    <col min="10758" max="10758" width="9.5703125" style="2463" customWidth="1"/>
    <col min="10759" max="10759" width="15.7109375" style="2463" customWidth="1"/>
    <col min="10760" max="10762" width="9.140625" style="2463"/>
    <col min="10763" max="10763" width="13" style="2463" customWidth="1"/>
    <col min="10764" max="10896" width="9.140625" style="2463"/>
    <col min="10897" max="10909" width="8.85546875" style="2463" customWidth="1"/>
    <col min="10910" max="11008" width="9.140625" style="2463"/>
    <col min="11009" max="11009" width="31.85546875" style="2463" customWidth="1"/>
    <col min="11010" max="11010" width="25" style="2463" customWidth="1"/>
    <col min="11011" max="11011" width="24.7109375" style="2463" customWidth="1"/>
    <col min="11012" max="11012" width="20.7109375" style="2463" bestFit="1" customWidth="1"/>
    <col min="11013" max="11013" width="18.85546875" style="2463" bestFit="1" customWidth="1"/>
    <col min="11014" max="11014" width="9.5703125" style="2463" customWidth="1"/>
    <col min="11015" max="11015" width="15.7109375" style="2463" customWidth="1"/>
    <col min="11016" max="11018" width="9.140625" style="2463"/>
    <col min="11019" max="11019" width="13" style="2463" customWidth="1"/>
    <col min="11020" max="11152" width="9.140625" style="2463"/>
    <col min="11153" max="11165" width="8.85546875" style="2463" customWidth="1"/>
    <col min="11166" max="11264" width="9.140625" style="2463"/>
    <col min="11265" max="11265" width="31.85546875" style="2463" customWidth="1"/>
    <col min="11266" max="11266" width="25" style="2463" customWidth="1"/>
    <col min="11267" max="11267" width="24.7109375" style="2463" customWidth="1"/>
    <col min="11268" max="11268" width="20.7109375" style="2463" bestFit="1" customWidth="1"/>
    <col min="11269" max="11269" width="18.85546875" style="2463" bestFit="1" customWidth="1"/>
    <col min="11270" max="11270" width="9.5703125" style="2463" customWidth="1"/>
    <col min="11271" max="11271" width="15.7109375" style="2463" customWidth="1"/>
    <col min="11272" max="11274" width="9.140625" style="2463"/>
    <col min="11275" max="11275" width="13" style="2463" customWidth="1"/>
    <col min="11276" max="11408" width="9.140625" style="2463"/>
    <col min="11409" max="11421" width="8.85546875" style="2463" customWidth="1"/>
    <col min="11422" max="11520" width="9.140625" style="2463"/>
    <col min="11521" max="11521" width="31.85546875" style="2463" customWidth="1"/>
    <col min="11522" max="11522" width="25" style="2463" customWidth="1"/>
    <col min="11523" max="11523" width="24.7109375" style="2463" customWidth="1"/>
    <col min="11524" max="11524" width="20.7109375" style="2463" bestFit="1" customWidth="1"/>
    <col min="11525" max="11525" width="18.85546875" style="2463" bestFit="1" customWidth="1"/>
    <col min="11526" max="11526" width="9.5703125" style="2463" customWidth="1"/>
    <col min="11527" max="11527" width="15.7109375" style="2463" customWidth="1"/>
    <col min="11528" max="11530" width="9.140625" style="2463"/>
    <col min="11531" max="11531" width="13" style="2463" customWidth="1"/>
    <col min="11532" max="11664" width="9.140625" style="2463"/>
    <col min="11665" max="11677" width="8.85546875" style="2463" customWidth="1"/>
    <col min="11678" max="11776" width="9.140625" style="2463"/>
    <col min="11777" max="11777" width="31.85546875" style="2463" customWidth="1"/>
    <col min="11778" max="11778" width="25" style="2463" customWidth="1"/>
    <col min="11779" max="11779" width="24.7109375" style="2463" customWidth="1"/>
    <col min="11780" max="11780" width="20.7109375" style="2463" bestFit="1" customWidth="1"/>
    <col min="11781" max="11781" width="18.85546875" style="2463" bestFit="1" customWidth="1"/>
    <col min="11782" max="11782" width="9.5703125" style="2463" customWidth="1"/>
    <col min="11783" max="11783" width="15.7109375" style="2463" customWidth="1"/>
    <col min="11784" max="11786" width="9.140625" style="2463"/>
    <col min="11787" max="11787" width="13" style="2463" customWidth="1"/>
    <col min="11788" max="11920" width="9.140625" style="2463"/>
    <col min="11921" max="11933" width="8.85546875" style="2463" customWidth="1"/>
    <col min="11934" max="12032" width="9.140625" style="2463"/>
    <col min="12033" max="12033" width="31.85546875" style="2463" customWidth="1"/>
    <col min="12034" max="12034" width="25" style="2463" customWidth="1"/>
    <col min="12035" max="12035" width="24.7109375" style="2463" customWidth="1"/>
    <col min="12036" max="12036" width="20.7109375" style="2463" bestFit="1" customWidth="1"/>
    <col min="12037" max="12037" width="18.85546875" style="2463" bestFit="1" customWidth="1"/>
    <col min="12038" max="12038" width="9.5703125" style="2463" customWidth="1"/>
    <col min="12039" max="12039" width="15.7109375" style="2463" customWidth="1"/>
    <col min="12040" max="12042" width="9.140625" style="2463"/>
    <col min="12043" max="12043" width="13" style="2463" customWidth="1"/>
    <col min="12044" max="12176" width="9.140625" style="2463"/>
    <col min="12177" max="12189" width="8.85546875" style="2463" customWidth="1"/>
    <col min="12190" max="12288" width="9.140625" style="2463"/>
    <col min="12289" max="12289" width="31.85546875" style="2463" customWidth="1"/>
    <col min="12290" max="12290" width="25" style="2463" customWidth="1"/>
    <col min="12291" max="12291" width="24.7109375" style="2463" customWidth="1"/>
    <col min="12292" max="12292" width="20.7109375" style="2463" bestFit="1" customWidth="1"/>
    <col min="12293" max="12293" width="18.85546875" style="2463" bestFit="1" customWidth="1"/>
    <col min="12294" max="12294" width="9.5703125" style="2463" customWidth="1"/>
    <col min="12295" max="12295" width="15.7109375" style="2463" customWidth="1"/>
    <col min="12296" max="12298" width="9.140625" style="2463"/>
    <col min="12299" max="12299" width="13" style="2463" customWidth="1"/>
    <col min="12300" max="12432" width="9.140625" style="2463"/>
    <col min="12433" max="12445" width="8.85546875" style="2463" customWidth="1"/>
    <col min="12446" max="12544" width="9.140625" style="2463"/>
    <col min="12545" max="12545" width="31.85546875" style="2463" customWidth="1"/>
    <col min="12546" max="12546" width="25" style="2463" customWidth="1"/>
    <col min="12547" max="12547" width="24.7109375" style="2463" customWidth="1"/>
    <col min="12548" max="12548" width="20.7109375" style="2463" bestFit="1" customWidth="1"/>
    <col min="12549" max="12549" width="18.85546875" style="2463" bestFit="1" customWidth="1"/>
    <col min="12550" max="12550" width="9.5703125" style="2463" customWidth="1"/>
    <col min="12551" max="12551" width="15.7109375" style="2463" customWidth="1"/>
    <col min="12552" max="12554" width="9.140625" style="2463"/>
    <col min="12555" max="12555" width="13" style="2463" customWidth="1"/>
    <col min="12556" max="12688" width="9.140625" style="2463"/>
    <col min="12689" max="12701" width="8.85546875" style="2463" customWidth="1"/>
    <col min="12702" max="12800" width="9.140625" style="2463"/>
    <col min="12801" max="12801" width="31.85546875" style="2463" customWidth="1"/>
    <col min="12802" max="12802" width="25" style="2463" customWidth="1"/>
    <col min="12803" max="12803" width="24.7109375" style="2463" customWidth="1"/>
    <col min="12804" max="12804" width="20.7109375" style="2463" bestFit="1" customWidth="1"/>
    <col min="12805" max="12805" width="18.85546875" style="2463" bestFit="1" customWidth="1"/>
    <col min="12806" max="12806" width="9.5703125" style="2463" customWidth="1"/>
    <col min="12807" max="12807" width="15.7109375" style="2463" customWidth="1"/>
    <col min="12808" max="12810" width="9.140625" style="2463"/>
    <col min="12811" max="12811" width="13" style="2463" customWidth="1"/>
    <col min="12812" max="12944" width="9.140625" style="2463"/>
    <col min="12945" max="12957" width="8.85546875" style="2463" customWidth="1"/>
    <col min="12958" max="13056" width="9.140625" style="2463"/>
    <col min="13057" max="13057" width="31.85546875" style="2463" customWidth="1"/>
    <col min="13058" max="13058" width="25" style="2463" customWidth="1"/>
    <col min="13059" max="13059" width="24.7109375" style="2463" customWidth="1"/>
    <col min="13060" max="13060" width="20.7109375" style="2463" bestFit="1" customWidth="1"/>
    <col min="13061" max="13061" width="18.85546875" style="2463" bestFit="1" customWidth="1"/>
    <col min="13062" max="13062" width="9.5703125" style="2463" customWidth="1"/>
    <col min="13063" max="13063" width="15.7109375" style="2463" customWidth="1"/>
    <col min="13064" max="13066" width="9.140625" style="2463"/>
    <col min="13067" max="13067" width="13" style="2463" customWidth="1"/>
    <col min="13068" max="13200" width="9.140625" style="2463"/>
    <col min="13201" max="13213" width="8.85546875" style="2463" customWidth="1"/>
    <col min="13214" max="13312" width="9.140625" style="2463"/>
    <col min="13313" max="13313" width="31.85546875" style="2463" customWidth="1"/>
    <col min="13314" max="13314" width="25" style="2463" customWidth="1"/>
    <col min="13315" max="13315" width="24.7109375" style="2463" customWidth="1"/>
    <col min="13316" max="13316" width="20.7109375" style="2463" bestFit="1" customWidth="1"/>
    <col min="13317" max="13317" width="18.85546875" style="2463" bestFit="1" customWidth="1"/>
    <col min="13318" max="13318" width="9.5703125" style="2463" customWidth="1"/>
    <col min="13319" max="13319" width="15.7109375" style="2463" customWidth="1"/>
    <col min="13320" max="13322" width="9.140625" style="2463"/>
    <col min="13323" max="13323" width="13" style="2463" customWidth="1"/>
    <col min="13324" max="13456" width="9.140625" style="2463"/>
    <col min="13457" max="13469" width="8.85546875" style="2463" customWidth="1"/>
    <col min="13470" max="13568" width="9.140625" style="2463"/>
    <col min="13569" max="13569" width="31.85546875" style="2463" customWidth="1"/>
    <col min="13570" max="13570" width="25" style="2463" customWidth="1"/>
    <col min="13571" max="13571" width="24.7109375" style="2463" customWidth="1"/>
    <col min="13572" max="13572" width="20.7109375" style="2463" bestFit="1" customWidth="1"/>
    <col min="13573" max="13573" width="18.85546875" style="2463" bestFit="1" customWidth="1"/>
    <col min="13574" max="13574" width="9.5703125" style="2463" customWidth="1"/>
    <col min="13575" max="13575" width="15.7109375" style="2463" customWidth="1"/>
    <col min="13576" max="13578" width="9.140625" style="2463"/>
    <col min="13579" max="13579" width="13" style="2463" customWidth="1"/>
    <col min="13580" max="13712" width="9.140625" style="2463"/>
    <col min="13713" max="13725" width="8.85546875" style="2463" customWidth="1"/>
    <col min="13726" max="13824" width="9.140625" style="2463"/>
    <col min="13825" max="13825" width="31.85546875" style="2463" customWidth="1"/>
    <col min="13826" max="13826" width="25" style="2463" customWidth="1"/>
    <col min="13827" max="13827" width="24.7109375" style="2463" customWidth="1"/>
    <col min="13828" max="13828" width="20.7109375" style="2463" bestFit="1" customWidth="1"/>
    <col min="13829" max="13829" width="18.85546875" style="2463" bestFit="1" customWidth="1"/>
    <col min="13830" max="13830" width="9.5703125" style="2463" customWidth="1"/>
    <col min="13831" max="13831" width="15.7109375" style="2463" customWidth="1"/>
    <col min="13832" max="13834" width="9.140625" style="2463"/>
    <col min="13835" max="13835" width="13" style="2463" customWidth="1"/>
    <col min="13836" max="13968" width="9.140625" style="2463"/>
    <col min="13969" max="13981" width="8.85546875" style="2463" customWidth="1"/>
    <col min="13982" max="14080" width="9.140625" style="2463"/>
    <col min="14081" max="14081" width="31.85546875" style="2463" customWidth="1"/>
    <col min="14082" max="14082" width="25" style="2463" customWidth="1"/>
    <col min="14083" max="14083" width="24.7109375" style="2463" customWidth="1"/>
    <col min="14084" max="14084" width="20.7109375" style="2463" bestFit="1" customWidth="1"/>
    <col min="14085" max="14085" width="18.85546875" style="2463" bestFit="1" customWidth="1"/>
    <col min="14086" max="14086" width="9.5703125" style="2463" customWidth="1"/>
    <col min="14087" max="14087" width="15.7109375" style="2463" customWidth="1"/>
    <col min="14088" max="14090" width="9.140625" style="2463"/>
    <col min="14091" max="14091" width="13" style="2463" customWidth="1"/>
    <col min="14092" max="14224" width="9.140625" style="2463"/>
    <col min="14225" max="14237" width="8.85546875" style="2463" customWidth="1"/>
    <col min="14238" max="14336" width="9.140625" style="2463"/>
    <col min="14337" max="14337" width="31.85546875" style="2463" customWidth="1"/>
    <col min="14338" max="14338" width="25" style="2463" customWidth="1"/>
    <col min="14339" max="14339" width="24.7109375" style="2463" customWidth="1"/>
    <col min="14340" max="14340" width="20.7109375" style="2463" bestFit="1" customWidth="1"/>
    <col min="14341" max="14341" width="18.85546875" style="2463" bestFit="1" customWidth="1"/>
    <col min="14342" max="14342" width="9.5703125" style="2463" customWidth="1"/>
    <col min="14343" max="14343" width="15.7109375" style="2463" customWidth="1"/>
    <col min="14344" max="14346" width="9.140625" style="2463"/>
    <col min="14347" max="14347" width="13" style="2463" customWidth="1"/>
    <col min="14348" max="14480" width="9.140625" style="2463"/>
    <col min="14481" max="14493" width="8.85546875" style="2463" customWidth="1"/>
    <col min="14494" max="14592" width="9.140625" style="2463"/>
    <col min="14593" max="14593" width="31.85546875" style="2463" customWidth="1"/>
    <col min="14594" max="14594" width="25" style="2463" customWidth="1"/>
    <col min="14595" max="14595" width="24.7109375" style="2463" customWidth="1"/>
    <col min="14596" max="14596" width="20.7109375" style="2463" bestFit="1" customWidth="1"/>
    <col min="14597" max="14597" width="18.85546875" style="2463" bestFit="1" customWidth="1"/>
    <col min="14598" max="14598" width="9.5703125" style="2463" customWidth="1"/>
    <col min="14599" max="14599" width="15.7109375" style="2463" customWidth="1"/>
    <col min="14600" max="14602" width="9.140625" style="2463"/>
    <col min="14603" max="14603" width="13" style="2463" customWidth="1"/>
    <col min="14604" max="14736" width="9.140625" style="2463"/>
    <col min="14737" max="14749" width="8.85546875" style="2463" customWidth="1"/>
    <col min="14750" max="14848" width="9.140625" style="2463"/>
    <col min="14849" max="14849" width="31.85546875" style="2463" customWidth="1"/>
    <col min="14850" max="14850" width="25" style="2463" customWidth="1"/>
    <col min="14851" max="14851" width="24.7109375" style="2463" customWidth="1"/>
    <col min="14852" max="14852" width="20.7109375" style="2463" bestFit="1" customWidth="1"/>
    <col min="14853" max="14853" width="18.85546875" style="2463" bestFit="1" customWidth="1"/>
    <col min="14854" max="14854" width="9.5703125" style="2463" customWidth="1"/>
    <col min="14855" max="14855" width="15.7109375" style="2463" customWidth="1"/>
    <col min="14856" max="14858" width="9.140625" style="2463"/>
    <col min="14859" max="14859" width="13" style="2463" customWidth="1"/>
    <col min="14860" max="14992" width="9.140625" style="2463"/>
    <col min="14993" max="15005" width="8.85546875" style="2463" customWidth="1"/>
    <col min="15006" max="15104" width="9.140625" style="2463"/>
    <col min="15105" max="15105" width="31.85546875" style="2463" customWidth="1"/>
    <col min="15106" max="15106" width="25" style="2463" customWidth="1"/>
    <col min="15107" max="15107" width="24.7109375" style="2463" customWidth="1"/>
    <col min="15108" max="15108" width="20.7109375" style="2463" bestFit="1" customWidth="1"/>
    <col min="15109" max="15109" width="18.85546875" style="2463" bestFit="1" customWidth="1"/>
    <col min="15110" max="15110" width="9.5703125" style="2463" customWidth="1"/>
    <col min="15111" max="15111" width="15.7109375" style="2463" customWidth="1"/>
    <col min="15112" max="15114" width="9.140625" style="2463"/>
    <col min="15115" max="15115" width="13" style="2463" customWidth="1"/>
    <col min="15116" max="15248" width="9.140625" style="2463"/>
    <col min="15249" max="15261" width="8.85546875" style="2463" customWidth="1"/>
    <col min="15262" max="15360" width="9.140625" style="2463"/>
    <col min="15361" max="15361" width="31.85546875" style="2463" customWidth="1"/>
    <col min="15362" max="15362" width="25" style="2463" customWidth="1"/>
    <col min="15363" max="15363" width="24.7109375" style="2463" customWidth="1"/>
    <col min="15364" max="15364" width="20.7109375" style="2463" bestFit="1" customWidth="1"/>
    <col min="15365" max="15365" width="18.85546875" style="2463" bestFit="1" customWidth="1"/>
    <col min="15366" max="15366" width="9.5703125" style="2463" customWidth="1"/>
    <col min="15367" max="15367" width="15.7109375" style="2463" customWidth="1"/>
    <col min="15368" max="15370" width="9.140625" style="2463"/>
    <col min="15371" max="15371" width="13" style="2463" customWidth="1"/>
    <col min="15372" max="15504" width="9.140625" style="2463"/>
    <col min="15505" max="15517" width="8.85546875" style="2463" customWidth="1"/>
    <col min="15518" max="15616" width="9.140625" style="2463"/>
    <col min="15617" max="15617" width="31.85546875" style="2463" customWidth="1"/>
    <col min="15618" max="15618" width="25" style="2463" customWidth="1"/>
    <col min="15619" max="15619" width="24.7109375" style="2463" customWidth="1"/>
    <col min="15620" max="15620" width="20.7109375" style="2463" bestFit="1" customWidth="1"/>
    <col min="15621" max="15621" width="18.85546875" style="2463" bestFit="1" customWidth="1"/>
    <col min="15622" max="15622" width="9.5703125" style="2463" customWidth="1"/>
    <col min="15623" max="15623" width="15.7109375" style="2463" customWidth="1"/>
    <col min="15624" max="15626" width="9.140625" style="2463"/>
    <col min="15627" max="15627" width="13" style="2463" customWidth="1"/>
    <col min="15628" max="15760" width="9.140625" style="2463"/>
    <col min="15761" max="15773" width="8.85546875" style="2463" customWidth="1"/>
    <col min="15774" max="15872" width="9.140625" style="2463"/>
    <col min="15873" max="15873" width="31.85546875" style="2463" customWidth="1"/>
    <col min="15874" max="15874" width="25" style="2463" customWidth="1"/>
    <col min="15875" max="15875" width="24.7109375" style="2463" customWidth="1"/>
    <col min="15876" max="15876" width="20.7109375" style="2463" bestFit="1" customWidth="1"/>
    <col min="15877" max="15877" width="18.85546875" style="2463" bestFit="1" customWidth="1"/>
    <col min="15878" max="15878" width="9.5703125" style="2463" customWidth="1"/>
    <col min="15879" max="15879" width="15.7109375" style="2463" customWidth="1"/>
    <col min="15880" max="15882" width="9.140625" style="2463"/>
    <col min="15883" max="15883" width="13" style="2463" customWidth="1"/>
    <col min="15884" max="16016" width="9.140625" style="2463"/>
    <col min="16017" max="16029" width="8.85546875" style="2463" customWidth="1"/>
    <col min="16030" max="16128" width="9.140625" style="2463"/>
    <col min="16129" max="16129" width="31.85546875" style="2463" customWidth="1"/>
    <col min="16130" max="16130" width="25" style="2463" customWidth="1"/>
    <col min="16131" max="16131" width="24.7109375" style="2463" customWidth="1"/>
    <col min="16132" max="16132" width="20.7109375" style="2463" bestFit="1" customWidth="1"/>
    <col min="16133" max="16133" width="18.85546875" style="2463" bestFit="1" customWidth="1"/>
    <col min="16134" max="16134" width="9.5703125" style="2463" customWidth="1"/>
    <col min="16135" max="16135" width="15.7109375" style="2463" customWidth="1"/>
    <col min="16136" max="16138" width="9.140625" style="2463"/>
    <col min="16139" max="16139" width="13" style="2463" customWidth="1"/>
    <col min="16140" max="16272" width="9.140625" style="2463"/>
    <col min="16273" max="16285" width="8.85546875" style="2463" customWidth="1"/>
    <col min="16286" max="16384" width="9.140625" style="2463"/>
  </cols>
  <sheetData>
    <row r="1" spans="1:13" ht="20.25" x14ac:dyDescent="0.35">
      <c r="A1" s="2458" t="s">
        <v>4416</v>
      </c>
      <c r="B1" s="2459"/>
      <c r="C1" s="2460"/>
      <c r="D1" s="2461"/>
      <c r="E1" s="2462"/>
    </row>
    <row r="2" spans="1:13" ht="4.5" customHeight="1" thickBot="1" x14ac:dyDescent="0.3">
      <c r="B2" s="2464"/>
      <c r="C2" s="2464"/>
    </row>
    <row r="3" spans="1:13" ht="17.25" thickTop="1" x14ac:dyDescent="0.3">
      <c r="A3" s="3905" t="s">
        <v>4417</v>
      </c>
      <c r="B3" s="2465" t="s">
        <v>4418</v>
      </c>
      <c r="C3" s="2465" t="s">
        <v>4418</v>
      </c>
      <c r="D3" s="2466" t="s">
        <v>4419</v>
      </c>
    </row>
    <row r="4" spans="1:13" ht="16.5" x14ac:dyDescent="0.3">
      <c r="A4" s="3906"/>
      <c r="B4" s="2467" t="s">
        <v>4420</v>
      </c>
      <c r="C4" s="2467" t="s">
        <v>4420</v>
      </c>
      <c r="D4" s="2468" t="s">
        <v>4421</v>
      </c>
    </row>
    <row r="5" spans="1:13" ht="16.5" x14ac:dyDescent="0.3">
      <c r="A5" s="3906"/>
      <c r="B5" s="2467" t="s">
        <v>4422</v>
      </c>
      <c r="C5" s="2467" t="s">
        <v>4423</v>
      </c>
      <c r="D5" s="2468" t="s">
        <v>4424</v>
      </c>
      <c r="M5" s="2469"/>
    </row>
    <row r="6" spans="1:13" ht="16.5" x14ac:dyDescent="0.3">
      <c r="A6" s="3906"/>
      <c r="B6" s="2470"/>
      <c r="C6" s="2470"/>
      <c r="D6" s="2468" t="s">
        <v>4425</v>
      </c>
      <c r="G6" s="2471"/>
      <c r="J6" s="2471"/>
    </row>
    <row r="7" spans="1:13" ht="16.5" x14ac:dyDescent="0.3">
      <c r="A7" s="3906"/>
      <c r="B7" s="2470" t="s">
        <v>4426</v>
      </c>
      <c r="C7" s="2470" t="s">
        <v>4427</v>
      </c>
      <c r="D7" s="2468" t="s">
        <v>3139</v>
      </c>
      <c r="M7" s="2469"/>
    </row>
    <row r="8" spans="1:13" ht="4.5" customHeight="1" thickBot="1" x14ac:dyDescent="0.35">
      <c r="A8" s="3907"/>
      <c r="B8" s="2472"/>
      <c r="C8" s="2472"/>
      <c r="D8" s="2473"/>
      <c r="H8" s="2474"/>
    </row>
    <row r="9" spans="1:13" ht="21" customHeight="1" x14ac:dyDescent="0.3">
      <c r="A9" s="2475" t="s">
        <v>4403</v>
      </c>
      <c r="B9" s="2476">
        <v>25.204142928039701</v>
      </c>
      <c r="C9" s="2476">
        <v>29.123591235059759</v>
      </c>
      <c r="D9" s="2477">
        <f t="shared" ref="D9:D20" si="0">((B9/C9)-1)*100</f>
        <v>-13.45798420045713</v>
      </c>
      <c r="F9" s="2474"/>
      <c r="G9" s="2478"/>
      <c r="H9" s="2474"/>
      <c r="I9" s="2478"/>
      <c r="J9" s="2478"/>
      <c r="K9" s="2474"/>
      <c r="M9" s="2469"/>
    </row>
    <row r="10" spans="1:13" ht="19.5" customHeight="1" x14ac:dyDescent="0.3">
      <c r="A10" s="2475" t="s">
        <v>4428</v>
      </c>
      <c r="B10" s="2476">
        <v>4.7424706317204306</v>
      </c>
      <c r="C10" s="2476">
        <v>5.2464302788844632</v>
      </c>
      <c r="D10" s="2477">
        <f t="shared" si="0"/>
        <v>-9.6057627829791432</v>
      </c>
      <c r="F10" s="2474"/>
      <c r="G10" s="2478"/>
      <c r="H10" s="2474"/>
      <c r="I10" s="2478"/>
      <c r="J10" s="2478"/>
      <c r="K10" s="2474"/>
      <c r="M10" s="2469"/>
    </row>
    <row r="11" spans="1:13" ht="19.5" customHeight="1" x14ac:dyDescent="0.3">
      <c r="A11" s="2475" t="s">
        <v>4405</v>
      </c>
      <c r="B11" s="2476">
        <v>52.592866263440861</v>
      </c>
      <c r="C11" s="2476">
        <v>55.111912350597613</v>
      </c>
      <c r="D11" s="2477">
        <f t="shared" si="0"/>
        <v>-4.5707833020413036</v>
      </c>
      <c r="F11" s="2474"/>
      <c r="G11" s="2479"/>
      <c r="H11" s="2480"/>
      <c r="I11" s="2478"/>
      <c r="J11" s="2478"/>
      <c r="K11" s="2474"/>
      <c r="M11" s="2469"/>
    </row>
    <row r="12" spans="1:13" ht="19.5" customHeight="1" x14ac:dyDescent="0.3">
      <c r="A12" s="2475" t="s">
        <v>4406</v>
      </c>
      <c r="B12" s="2476">
        <v>34.014603318858562</v>
      </c>
      <c r="C12" s="2476">
        <v>38.27554437634079</v>
      </c>
      <c r="D12" s="2477">
        <f t="shared" si="0"/>
        <v>-11.132280747170864</v>
      </c>
      <c r="F12" s="2474"/>
      <c r="G12" s="2478"/>
      <c r="H12" s="2474"/>
      <c r="I12" s="2478"/>
      <c r="J12" s="2478"/>
      <c r="K12" s="2474"/>
      <c r="M12" s="2469"/>
    </row>
    <row r="13" spans="1:13" ht="20.100000000000001" customHeight="1" x14ac:dyDescent="0.3">
      <c r="A13" s="2475" t="s">
        <v>4407</v>
      </c>
      <c r="B13" s="2476">
        <v>36.285984879032256</v>
      </c>
      <c r="C13" s="2476">
        <v>37.585445683930942</v>
      </c>
      <c r="D13" s="2477">
        <f t="shared" si="0"/>
        <v>-3.4573510603713498</v>
      </c>
      <c r="F13" s="2474"/>
      <c r="G13" s="2478"/>
      <c r="H13" s="2474"/>
      <c r="I13" s="2478"/>
      <c r="J13" s="2478"/>
      <c r="K13" s="2474"/>
      <c r="M13" s="2469"/>
    </row>
    <row r="14" spans="1:13" ht="20.100000000000001" customHeight="1" x14ac:dyDescent="0.3">
      <c r="A14" s="2475" t="s">
        <v>4408</v>
      </c>
      <c r="B14" s="2476">
        <v>24.006968951612901</v>
      </c>
      <c r="C14" s="2476">
        <v>27.244698804780874</v>
      </c>
      <c r="D14" s="2477">
        <f t="shared" si="0"/>
        <v>-11.88388932602118</v>
      </c>
      <c r="F14" s="2474"/>
      <c r="G14" s="2478"/>
      <c r="H14" s="2474"/>
      <c r="I14" s="2478"/>
      <c r="J14" s="2478"/>
      <c r="K14" s="2474"/>
      <c r="M14" s="2469"/>
    </row>
    <row r="15" spans="1:13" ht="20.100000000000001" customHeight="1" x14ac:dyDescent="0.3">
      <c r="A15" s="2475" t="s">
        <v>4409</v>
      </c>
      <c r="B15" s="2476">
        <v>26.998812600806449</v>
      </c>
      <c r="C15" s="2476">
        <v>29.7485677622842</v>
      </c>
      <c r="D15" s="2477">
        <f t="shared" si="0"/>
        <v>-9.2433194883551391</v>
      </c>
      <c r="F15" s="2474"/>
      <c r="G15" s="2478"/>
      <c r="H15" s="2474"/>
      <c r="I15" s="2478"/>
      <c r="J15" s="2478"/>
      <c r="K15" s="2474"/>
      <c r="M15" s="2469"/>
    </row>
    <row r="16" spans="1:13" ht="20.100000000000001" customHeight="1" x14ac:dyDescent="0.3">
      <c r="A16" s="2475" t="s">
        <v>4410</v>
      </c>
      <c r="B16" s="2476">
        <v>2.528218982630273</v>
      </c>
      <c r="C16" s="2476">
        <v>2.5141387877063179</v>
      </c>
      <c r="D16" s="2477">
        <f t="shared" si="0"/>
        <v>0.56004047957911585</v>
      </c>
      <c r="F16" s="2474"/>
      <c r="G16" s="2478"/>
      <c r="H16" s="2474"/>
      <c r="I16" s="2478"/>
      <c r="J16" s="2478"/>
      <c r="K16" s="2474"/>
      <c r="M16" s="2469"/>
    </row>
    <row r="17" spans="1:13" ht="20.100000000000001" customHeight="1" x14ac:dyDescent="0.3">
      <c r="A17" s="2475" t="s">
        <v>4411</v>
      </c>
      <c r="B17" s="2476">
        <v>37.43735964381721</v>
      </c>
      <c r="C17" s="2476">
        <v>43.903421248339967</v>
      </c>
      <c r="D17" s="2477">
        <f t="shared" si="0"/>
        <v>-14.727921926511012</v>
      </c>
      <c r="F17" s="2474"/>
      <c r="G17" s="2478"/>
      <c r="H17" s="2474"/>
      <c r="I17" s="2478"/>
      <c r="J17" s="2478"/>
      <c r="K17" s="2474"/>
      <c r="M17" s="2469"/>
    </row>
    <row r="18" spans="1:13" ht="20.100000000000001" customHeight="1" x14ac:dyDescent="0.3">
      <c r="A18" s="2475" t="s">
        <v>4412</v>
      </c>
      <c r="B18" s="2476">
        <v>36.731077109181143</v>
      </c>
      <c r="C18" s="2476">
        <v>40.282280193511667</v>
      </c>
      <c r="D18" s="2477">
        <f t="shared" si="0"/>
        <v>-8.8157946056452889</v>
      </c>
      <c r="F18" s="2474"/>
      <c r="G18" s="2478"/>
      <c r="H18" s="2474"/>
      <c r="I18" s="2478"/>
      <c r="J18" s="2478"/>
      <c r="K18" s="2474"/>
      <c r="M18" s="2469"/>
    </row>
    <row r="19" spans="1:13" ht="20.100000000000001" customHeight="1" x14ac:dyDescent="0.3">
      <c r="A19" s="2475" t="s">
        <v>4413</v>
      </c>
      <c r="B19" s="2476">
        <v>46.667412437965261</v>
      </c>
      <c r="C19" s="2476">
        <v>52.68006956788232</v>
      </c>
      <c r="D19" s="2477">
        <f t="shared" si="0"/>
        <v>-11.413533010181942</v>
      </c>
      <c r="F19" s="2474"/>
      <c r="G19" s="2478"/>
      <c r="H19" s="2474"/>
      <c r="I19" s="2478"/>
      <c r="J19" s="2478"/>
      <c r="K19" s="2474"/>
      <c r="M19" s="2469"/>
    </row>
    <row r="20" spans="1:13" ht="20.100000000000001" customHeight="1" x14ac:dyDescent="0.3">
      <c r="A20" s="2475" t="s">
        <v>3158</v>
      </c>
      <c r="B20" s="2476">
        <v>40.819242586848631</v>
      </c>
      <c r="C20" s="2476">
        <v>47.051485799658508</v>
      </c>
      <c r="D20" s="2477">
        <f t="shared" si="0"/>
        <v>-13.245582167896409</v>
      </c>
      <c r="F20" s="2474"/>
      <c r="G20" s="2478"/>
      <c r="H20" s="2474"/>
      <c r="I20" s="2478"/>
      <c r="J20" s="2478"/>
      <c r="K20" s="2474"/>
      <c r="M20" s="2469"/>
    </row>
    <row r="21" spans="1:13" ht="6.75" customHeight="1" thickBot="1" x14ac:dyDescent="0.35">
      <c r="A21" s="2481"/>
      <c r="B21" s="2482"/>
      <c r="C21" s="2483"/>
      <c r="D21" s="2484"/>
      <c r="F21" s="2474"/>
      <c r="H21" s="2474"/>
      <c r="M21" s="2485"/>
    </row>
    <row r="22" spans="1:13" s="1943" customFormat="1" ht="15.75" customHeight="1" thickTop="1" x14ac:dyDescent="0.25">
      <c r="A22" s="1943" t="s">
        <v>4429</v>
      </c>
      <c r="B22" s="2486"/>
      <c r="C22" s="2487"/>
      <c r="D22" s="2488"/>
    </row>
    <row r="23" spans="1:13" s="1943" customFormat="1" ht="15.75" customHeight="1" x14ac:dyDescent="0.25">
      <c r="A23" s="1943" t="s">
        <v>4430</v>
      </c>
      <c r="B23" s="2487"/>
      <c r="C23" s="2487"/>
    </row>
    <row r="24" spans="1:13" s="1943" customFormat="1" ht="15.75" customHeight="1" x14ac:dyDescent="0.25">
      <c r="A24" s="1943" t="s">
        <v>4431</v>
      </c>
      <c r="B24" s="2487"/>
      <c r="C24" s="2487"/>
    </row>
    <row r="25" spans="1:13" s="1943" customFormat="1" ht="15.75" customHeight="1" x14ac:dyDescent="0.25">
      <c r="A25" s="1943" t="s">
        <v>4432</v>
      </c>
      <c r="B25" s="2487"/>
      <c r="C25" s="2487"/>
    </row>
    <row r="26" spans="1:13" s="1943" customFormat="1" ht="15.75" customHeight="1" x14ac:dyDescent="0.25">
      <c r="A26" s="1943" t="s">
        <v>4433</v>
      </c>
      <c r="B26" s="2487"/>
      <c r="C26" s="2487"/>
    </row>
    <row r="27" spans="1:13" s="1943" customFormat="1" ht="15.75" customHeight="1" x14ac:dyDescent="0.25">
      <c r="A27" s="1944" t="s">
        <v>3387</v>
      </c>
    </row>
    <row r="28" spans="1:13" ht="12.75" customHeight="1" x14ac:dyDescent="0.25"/>
    <row r="29" spans="1:13" x14ac:dyDescent="0.25">
      <c r="B29" s="2489"/>
      <c r="C29" s="2489"/>
    </row>
    <row r="30" spans="1:13" x14ac:dyDescent="0.25">
      <c r="B30" s="2489"/>
      <c r="C30" s="2489"/>
    </row>
    <row r="31" spans="1:13" x14ac:dyDescent="0.25">
      <c r="B31" s="2489"/>
      <c r="C31" s="2489"/>
    </row>
    <row r="95" spans="1:1" x14ac:dyDescent="0.25">
      <c r="A95" s="2490"/>
    </row>
  </sheetData>
  <mergeCells count="1">
    <mergeCell ref="A3:A8"/>
  </mergeCells>
  <pageMargins left="0.75" right="0.75" top="0.75" bottom="0.75" header="0.31496062992125984" footer="0"/>
  <pageSetup paperSize="9" scale="9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2AC32-0F05-466B-ACE0-97FC5BB06221}">
  <sheetPr>
    <pageSetUpPr fitToPage="1"/>
  </sheetPr>
  <dimension ref="A1:IY94"/>
  <sheetViews>
    <sheetView showGridLines="0" zoomScale="120" zoomScaleNormal="120" zoomScaleSheetLayoutView="85" workbookViewId="0">
      <pane xSplit="4" ySplit="3" topLeftCell="F4" activePane="bottomRight" state="frozen"/>
      <selection activeCell="O38" sqref="O38"/>
      <selection pane="topRight" activeCell="O38" sqref="O38"/>
      <selection pane="bottomLeft" activeCell="O38" sqref="O38"/>
      <selection pane="bottomRight" sqref="A1:T1"/>
    </sheetView>
  </sheetViews>
  <sheetFormatPr defaultRowHeight="14.25" x14ac:dyDescent="0.25"/>
  <cols>
    <col min="1" max="1" width="17.28515625" style="2492" customWidth="1"/>
    <col min="2" max="5" width="10.28515625" style="2492" hidden="1" customWidth="1"/>
    <col min="6" max="7" width="10.28515625" style="2492" customWidth="1"/>
    <col min="8" max="8" width="10.28515625" style="2492" hidden="1" customWidth="1"/>
    <col min="9" max="9" width="10" style="2492" hidden="1" customWidth="1"/>
    <col min="10" max="11" width="10.28515625" style="2492" hidden="1" customWidth="1"/>
    <col min="12" max="14" width="10.28515625" style="2492" customWidth="1"/>
    <col min="15" max="18" width="10.28515625" style="2492" hidden="1" customWidth="1"/>
    <col min="19" max="22" width="10.28515625" style="2492" customWidth="1"/>
    <col min="23" max="24" width="9.140625" style="2492"/>
    <col min="25" max="25" width="10.85546875" style="2492" customWidth="1"/>
    <col min="26" max="26" width="9.140625" style="2492"/>
    <col min="27" max="28" width="19.85546875" style="2492" bestFit="1" customWidth="1"/>
    <col min="29" max="29" width="20" style="2492" bestFit="1" customWidth="1"/>
    <col min="30" max="30" width="19.85546875" style="2492" bestFit="1" customWidth="1"/>
    <col min="31" max="31" width="15.5703125" style="2492" bestFit="1" customWidth="1"/>
    <col min="32" max="33" width="15.42578125" style="2492" bestFit="1" customWidth="1"/>
    <col min="34" max="34" width="9.28515625" style="2492" bestFit="1" customWidth="1"/>
    <col min="35" max="156" width="9.140625" style="2492"/>
    <col min="157" max="169" width="8.85546875" style="2492" customWidth="1"/>
    <col min="170" max="259" width="9.140625" style="2492"/>
    <col min="260" max="260" width="17.28515625" style="2492" customWidth="1"/>
    <col min="261" max="263" width="0" style="2492" hidden="1" customWidth="1"/>
    <col min="264" max="266" width="10.28515625" style="2492" customWidth="1"/>
    <col min="267" max="269" width="0" style="2492" hidden="1" customWidth="1"/>
    <col min="270" max="272" width="10.28515625" style="2492" customWidth="1"/>
    <col min="273" max="275" width="0" style="2492" hidden="1" customWidth="1"/>
    <col min="276" max="278" width="10.28515625" style="2492" customWidth="1"/>
    <col min="279" max="280" width="9.140625" style="2492"/>
    <col min="281" max="281" width="10.85546875" style="2492" customWidth="1"/>
    <col min="282" max="283" width="9.140625" style="2492"/>
    <col min="284" max="285" width="13.42578125" style="2492" bestFit="1" customWidth="1"/>
    <col min="286" max="289" width="10.5703125" style="2492" bestFit="1" customWidth="1"/>
    <col min="290" max="412" width="9.140625" style="2492"/>
    <col min="413" max="425" width="8.85546875" style="2492" customWidth="1"/>
    <col min="426" max="515" width="9.140625" style="2492"/>
    <col min="516" max="516" width="17.28515625" style="2492" customWidth="1"/>
    <col min="517" max="519" width="0" style="2492" hidden="1" customWidth="1"/>
    <col min="520" max="522" width="10.28515625" style="2492" customWidth="1"/>
    <col min="523" max="525" width="0" style="2492" hidden="1" customWidth="1"/>
    <col min="526" max="528" width="10.28515625" style="2492" customWidth="1"/>
    <col min="529" max="531" width="0" style="2492" hidden="1" customWidth="1"/>
    <col min="532" max="534" width="10.28515625" style="2492" customWidth="1"/>
    <col min="535" max="536" width="9.140625" style="2492"/>
    <col min="537" max="537" width="10.85546875" style="2492" customWidth="1"/>
    <col min="538" max="539" width="9.140625" style="2492"/>
    <col min="540" max="541" width="13.42578125" style="2492" bestFit="1" customWidth="1"/>
    <col min="542" max="545" width="10.5703125" style="2492" bestFit="1" customWidth="1"/>
    <col min="546" max="668" width="9.140625" style="2492"/>
    <col min="669" max="681" width="8.85546875" style="2492" customWidth="1"/>
    <col min="682" max="771" width="9.140625" style="2492"/>
    <col min="772" max="772" width="17.28515625" style="2492" customWidth="1"/>
    <col min="773" max="775" width="0" style="2492" hidden="1" customWidth="1"/>
    <col min="776" max="778" width="10.28515625" style="2492" customWidth="1"/>
    <col min="779" max="781" width="0" style="2492" hidden="1" customWidth="1"/>
    <col min="782" max="784" width="10.28515625" style="2492" customWidth="1"/>
    <col min="785" max="787" width="0" style="2492" hidden="1" customWidth="1"/>
    <col min="788" max="790" width="10.28515625" style="2492" customWidth="1"/>
    <col min="791" max="792" width="9.140625" style="2492"/>
    <col min="793" max="793" width="10.85546875" style="2492" customWidth="1"/>
    <col min="794" max="795" width="9.140625" style="2492"/>
    <col min="796" max="797" width="13.42578125" style="2492" bestFit="1" customWidth="1"/>
    <col min="798" max="801" width="10.5703125" style="2492" bestFit="1" customWidth="1"/>
    <col min="802" max="924" width="9.140625" style="2492"/>
    <col min="925" max="937" width="8.85546875" style="2492" customWidth="1"/>
    <col min="938" max="1027" width="9.140625" style="2492"/>
    <col min="1028" max="1028" width="17.28515625" style="2492" customWidth="1"/>
    <col min="1029" max="1031" width="0" style="2492" hidden="1" customWidth="1"/>
    <col min="1032" max="1034" width="10.28515625" style="2492" customWidth="1"/>
    <col min="1035" max="1037" width="0" style="2492" hidden="1" customWidth="1"/>
    <col min="1038" max="1040" width="10.28515625" style="2492" customWidth="1"/>
    <col min="1041" max="1043" width="0" style="2492" hidden="1" customWidth="1"/>
    <col min="1044" max="1046" width="10.28515625" style="2492" customWidth="1"/>
    <col min="1047" max="1048" width="9.140625" style="2492"/>
    <col min="1049" max="1049" width="10.85546875" style="2492" customWidth="1"/>
    <col min="1050" max="1051" width="9.140625" style="2492"/>
    <col min="1052" max="1053" width="13.42578125" style="2492" bestFit="1" customWidth="1"/>
    <col min="1054" max="1057" width="10.5703125" style="2492" bestFit="1" customWidth="1"/>
    <col min="1058" max="1180" width="9.140625" style="2492"/>
    <col min="1181" max="1193" width="8.85546875" style="2492" customWidth="1"/>
    <col min="1194" max="1283" width="9.140625" style="2492"/>
    <col min="1284" max="1284" width="17.28515625" style="2492" customWidth="1"/>
    <col min="1285" max="1287" width="0" style="2492" hidden="1" customWidth="1"/>
    <col min="1288" max="1290" width="10.28515625" style="2492" customWidth="1"/>
    <col min="1291" max="1293" width="0" style="2492" hidden="1" customWidth="1"/>
    <col min="1294" max="1296" width="10.28515625" style="2492" customWidth="1"/>
    <col min="1297" max="1299" width="0" style="2492" hidden="1" customWidth="1"/>
    <col min="1300" max="1302" width="10.28515625" style="2492" customWidth="1"/>
    <col min="1303" max="1304" width="9.140625" style="2492"/>
    <col min="1305" max="1305" width="10.85546875" style="2492" customWidth="1"/>
    <col min="1306" max="1307" width="9.140625" style="2492"/>
    <col min="1308" max="1309" width="13.42578125" style="2492" bestFit="1" customWidth="1"/>
    <col min="1310" max="1313" width="10.5703125" style="2492" bestFit="1" customWidth="1"/>
    <col min="1314" max="1436" width="9.140625" style="2492"/>
    <col min="1437" max="1449" width="8.85546875" style="2492" customWidth="1"/>
    <col min="1450" max="1539" width="9.140625" style="2492"/>
    <col min="1540" max="1540" width="17.28515625" style="2492" customWidth="1"/>
    <col min="1541" max="1543" width="0" style="2492" hidden="1" customWidth="1"/>
    <col min="1544" max="1546" width="10.28515625" style="2492" customWidth="1"/>
    <col min="1547" max="1549" width="0" style="2492" hidden="1" customWidth="1"/>
    <col min="1550" max="1552" width="10.28515625" style="2492" customWidth="1"/>
    <col min="1553" max="1555" width="0" style="2492" hidden="1" customWidth="1"/>
    <col min="1556" max="1558" width="10.28515625" style="2492" customWidth="1"/>
    <col min="1559" max="1560" width="9.140625" style="2492"/>
    <col min="1561" max="1561" width="10.85546875" style="2492" customWidth="1"/>
    <col min="1562" max="1563" width="9.140625" style="2492"/>
    <col min="1564" max="1565" width="13.42578125" style="2492" bestFit="1" customWidth="1"/>
    <col min="1566" max="1569" width="10.5703125" style="2492" bestFit="1" customWidth="1"/>
    <col min="1570" max="1692" width="9.140625" style="2492"/>
    <col min="1693" max="1705" width="8.85546875" style="2492" customWidth="1"/>
    <col min="1706" max="1795" width="9.140625" style="2492"/>
    <col min="1796" max="1796" width="17.28515625" style="2492" customWidth="1"/>
    <col min="1797" max="1799" width="0" style="2492" hidden="1" customWidth="1"/>
    <col min="1800" max="1802" width="10.28515625" style="2492" customWidth="1"/>
    <col min="1803" max="1805" width="0" style="2492" hidden="1" customWidth="1"/>
    <col min="1806" max="1808" width="10.28515625" style="2492" customWidth="1"/>
    <col min="1809" max="1811" width="0" style="2492" hidden="1" customWidth="1"/>
    <col min="1812" max="1814" width="10.28515625" style="2492" customWidth="1"/>
    <col min="1815" max="1816" width="9.140625" style="2492"/>
    <col min="1817" max="1817" width="10.85546875" style="2492" customWidth="1"/>
    <col min="1818" max="1819" width="9.140625" style="2492"/>
    <col min="1820" max="1821" width="13.42578125" style="2492" bestFit="1" customWidth="1"/>
    <col min="1822" max="1825" width="10.5703125" style="2492" bestFit="1" customWidth="1"/>
    <col min="1826" max="1948" width="9.140625" style="2492"/>
    <col min="1949" max="1961" width="8.85546875" style="2492" customWidth="1"/>
    <col min="1962" max="2051" width="9.140625" style="2492"/>
    <col min="2052" max="2052" width="17.28515625" style="2492" customWidth="1"/>
    <col min="2053" max="2055" width="0" style="2492" hidden="1" customWidth="1"/>
    <col min="2056" max="2058" width="10.28515625" style="2492" customWidth="1"/>
    <col min="2059" max="2061" width="0" style="2492" hidden="1" customWidth="1"/>
    <col min="2062" max="2064" width="10.28515625" style="2492" customWidth="1"/>
    <col min="2065" max="2067" width="0" style="2492" hidden="1" customWidth="1"/>
    <col min="2068" max="2070" width="10.28515625" style="2492" customWidth="1"/>
    <col min="2071" max="2072" width="9.140625" style="2492"/>
    <col min="2073" max="2073" width="10.85546875" style="2492" customWidth="1"/>
    <col min="2074" max="2075" width="9.140625" style="2492"/>
    <col min="2076" max="2077" width="13.42578125" style="2492" bestFit="1" customWidth="1"/>
    <col min="2078" max="2081" width="10.5703125" style="2492" bestFit="1" customWidth="1"/>
    <col min="2082" max="2204" width="9.140625" style="2492"/>
    <col min="2205" max="2217" width="8.85546875" style="2492" customWidth="1"/>
    <col min="2218" max="2307" width="9.140625" style="2492"/>
    <col min="2308" max="2308" width="17.28515625" style="2492" customWidth="1"/>
    <col min="2309" max="2311" width="0" style="2492" hidden="1" customWidth="1"/>
    <col min="2312" max="2314" width="10.28515625" style="2492" customWidth="1"/>
    <col min="2315" max="2317" width="0" style="2492" hidden="1" customWidth="1"/>
    <col min="2318" max="2320" width="10.28515625" style="2492" customWidth="1"/>
    <col min="2321" max="2323" width="0" style="2492" hidden="1" customWidth="1"/>
    <col min="2324" max="2326" width="10.28515625" style="2492" customWidth="1"/>
    <col min="2327" max="2328" width="9.140625" style="2492"/>
    <col min="2329" max="2329" width="10.85546875" style="2492" customWidth="1"/>
    <col min="2330" max="2331" width="9.140625" style="2492"/>
    <col min="2332" max="2333" width="13.42578125" style="2492" bestFit="1" customWidth="1"/>
    <col min="2334" max="2337" width="10.5703125" style="2492" bestFit="1" customWidth="1"/>
    <col min="2338" max="2460" width="9.140625" style="2492"/>
    <col min="2461" max="2473" width="8.85546875" style="2492" customWidth="1"/>
    <col min="2474" max="2563" width="9.140625" style="2492"/>
    <col min="2564" max="2564" width="17.28515625" style="2492" customWidth="1"/>
    <col min="2565" max="2567" width="0" style="2492" hidden="1" customWidth="1"/>
    <col min="2568" max="2570" width="10.28515625" style="2492" customWidth="1"/>
    <col min="2571" max="2573" width="0" style="2492" hidden="1" customWidth="1"/>
    <col min="2574" max="2576" width="10.28515625" style="2492" customWidth="1"/>
    <col min="2577" max="2579" width="0" style="2492" hidden="1" customWidth="1"/>
    <col min="2580" max="2582" width="10.28515625" style="2492" customWidth="1"/>
    <col min="2583" max="2584" width="9.140625" style="2492"/>
    <col min="2585" max="2585" width="10.85546875" style="2492" customWidth="1"/>
    <col min="2586" max="2587" width="9.140625" style="2492"/>
    <col min="2588" max="2589" width="13.42578125" style="2492" bestFit="1" customWidth="1"/>
    <col min="2590" max="2593" width="10.5703125" style="2492" bestFit="1" customWidth="1"/>
    <col min="2594" max="2716" width="9.140625" style="2492"/>
    <col min="2717" max="2729" width="8.85546875" style="2492" customWidth="1"/>
    <col min="2730" max="2819" width="9.140625" style="2492"/>
    <col min="2820" max="2820" width="17.28515625" style="2492" customWidth="1"/>
    <col min="2821" max="2823" width="0" style="2492" hidden="1" customWidth="1"/>
    <col min="2824" max="2826" width="10.28515625" style="2492" customWidth="1"/>
    <col min="2827" max="2829" width="0" style="2492" hidden="1" customWidth="1"/>
    <col min="2830" max="2832" width="10.28515625" style="2492" customWidth="1"/>
    <col min="2833" max="2835" width="0" style="2492" hidden="1" customWidth="1"/>
    <col min="2836" max="2838" width="10.28515625" style="2492" customWidth="1"/>
    <col min="2839" max="2840" width="9.140625" style="2492"/>
    <col min="2841" max="2841" width="10.85546875" style="2492" customWidth="1"/>
    <col min="2842" max="2843" width="9.140625" style="2492"/>
    <col min="2844" max="2845" width="13.42578125" style="2492" bestFit="1" customWidth="1"/>
    <col min="2846" max="2849" width="10.5703125" style="2492" bestFit="1" customWidth="1"/>
    <col min="2850" max="2972" width="9.140625" style="2492"/>
    <col min="2973" max="2985" width="8.85546875" style="2492" customWidth="1"/>
    <col min="2986" max="3075" width="9.140625" style="2492"/>
    <col min="3076" max="3076" width="17.28515625" style="2492" customWidth="1"/>
    <col min="3077" max="3079" width="0" style="2492" hidden="1" customWidth="1"/>
    <col min="3080" max="3082" width="10.28515625" style="2492" customWidth="1"/>
    <col min="3083" max="3085" width="0" style="2492" hidden="1" customWidth="1"/>
    <col min="3086" max="3088" width="10.28515625" style="2492" customWidth="1"/>
    <col min="3089" max="3091" width="0" style="2492" hidden="1" customWidth="1"/>
    <col min="3092" max="3094" width="10.28515625" style="2492" customWidth="1"/>
    <col min="3095" max="3096" width="9.140625" style="2492"/>
    <col min="3097" max="3097" width="10.85546875" style="2492" customWidth="1"/>
    <col min="3098" max="3099" width="9.140625" style="2492"/>
    <col min="3100" max="3101" width="13.42578125" style="2492" bestFit="1" customWidth="1"/>
    <col min="3102" max="3105" width="10.5703125" style="2492" bestFit="1" customWidth="1"/>
    <col min="3106" max="3228" width="9.140625" style="2492"/>
    <col min="3229" max="3241" width="8.85546875" style="2492" customWidth="1"/>
    <col min="3242" max="3331" width="9.140625" style="2492"/>
    <col min="3332" max="3332" width="17.28515625" style="2492" customWidth="1"/>
    <col min="3333" max="3335" width="0" style="2492" hidden="1" customWidth="1"/>
    <col min="3336" max="3338" width="10.28515625" style="2492" customWidth="1"/>
    <col min="3339" max="3341" width="0" style="2492" hidden="1" customWidth="1"/>
    <col min="3342" max="3344" width="10.28515625" style="2492" customWidth="1"/>
    <col min="3345" max="3347" width="0" style="2492" hidden="1" customWidth="1"/>
    <col min="3348" max="3350" width="10.28515625" style="2492" customWidth="1"/>
    <col min="3351" max="3352" width="9.140625" style="2492"/>
    <col min="3353" max="3353" width="10.85546875" style="2492" customWidth="1"/>
    <col min="3354" max="3355" width="9.140625" style="2492"/>
    <col min="3356" max="3357" width="13.42578125" style="2492" bestFit="1" customWidth="1"/>
    <col min="3358" max="3361" width="10.5703125" style="2492" bestFit="1" customWidth="1"/>
    <col min="3362" max="3484" width="9.140625" style="2492"/>
    <col min="3485" max="3497" width="8.85546875" style="2492" customWidth="1"/>
    <col min="3498" max="3587" width="9.140625" style="2492"/>
    <col min="3588" max="3588" width="17.28515625" style="2492" customWidth="1"/>
    <col min="3589" max="3591" width="0" style="2492" hidden="1" customWidth="1"/>
    <col min="3592" max="3594" width="10.28515625" style="2492" customWidth="1"/>
    <col min="3595" max="3597" width="0" style="2492" hidden="1" customWidth="1"/>
    <col min="3598" max="3600" width="10.28515625" style="2492" customWidth="1"/>
    <col min="3601" max="3603" width="0" style="2492" hidden="1" customWidth="1"/>
    <col min="3604" max="3606" width="10.28515625" style="2492" customWidth="1"/>
    <col min="3607" max="3608" width="9.140625" style="2492"/>
    <col min="3609" max="3609" width="10.85546875" style="2492" customWidth="1"/>
    <col min="3610" max="3611" width="9.140625" style="2492"/>
    <col min="3612" max="3613" width="13.42578125" style="2492" bestFit="1" customWidth="1"/>
    <col min="3614" max="3617" width="10.5703125" style="2492" bestFit="1" customWidth="1"/>
    <col min="3618" max="3740" width="9.140625" style="2492"/>
    <col min="3741" max="3753" width="8.85546875" style="2492" customWidth="1"/>
    <col min="3754" max="3843" width="9.140625" style="2492"/>
    <col min="3844" max="3844" width="17.28515625" style="2492" customWidth="1"/>
    <col min="3845" max="3847" width="0" style="2492" hidden="1" customWidth="1"/>
    <col min="3848" max="3850" width="10.28515625" style="2492" customWidth="1"/>
    <col min="3851" max="3853" width="0" style="2492" hidden="1" customWidth="1"/>
    <col min="3854" max="3856" width="10.28515625" style="2492" customWidth="1"/>
    <col min="3857" max="3859" width="0" style="2492" hidden="1" customWidth="1"/>
    <col min="3860" max="3862" width="10.28515625" style="2492" customWidth="1"/>
    <col min="3863" max="3864" width="9.140625" style="2492"/>
    <col min="3865" max="3865" width="10.85546875" style="2492" customWidth="1"/>
    <col min="3866" max="3867" width="9.140625" style="2492"/>
    <col min="3868" max="3869" width="13.42578125" style="2492" bestFit="1" customWidth="1"/>
    <col min="3870" max="3873" width="10.5703125" style="2492" bestFit="1" customWidth="1"/>
    <col min="3874" max="3996" width="9.140625" style="2492"/>
    <col min="3997" max="4009" width="8.85546875" style="2492" customWidth="1"/>
    <col min="4010" max="4099" width="9.140625" style="2492"/>
    <col min="4100" max="4100" width="17.28515625" style="2492" customWidth="1"/>
    <col min="4101" max="4103" width="0" style="2492" hidden="1" customWidth="1"/>
    <col min="4104" max="4106" width="10.28515625" style="2492" customWidth="1"/>
    <col min="4107" max="4109" width="0" style="2492" hidden="1" customWidth="1"/>
    <col min="4110" max="4112" width="10.28515625" style="2492" customWidth="1"/>
    <col min="4113" max="4115" width="0" style="2492" hidden="1" customWidth="1"/>
    <col min="4116" max="4118" width="10.28515625" style="2492" customWidth="1"/>
    <col min="4119" max="4120" width="9.140625" style="2492"/>
    <col min="4121" max="4121" width="10.85546875" style="2492" customWidth="1"/>
    <col min="4122" max="4123" width="9.140625" style="2492"/>
    <col min="4124" max="4125" width="13.42578125" style="2492" bestFit="1" customWidth="1"/>
    <col min="4126" max="4129" width="10.5703125" style="2492" bestFit="1" customWidth="1"/>
    <col min="4130" max="4252" width="9.140625" style="2492"/>
    <col min="4253" max="4265" width="8.85546875" style="2492" customWidth="1"/>
    <col min="4266" max="4355" width="9.140625" style="2492"/>
    <col min="4356" max="4356" width="17.28515625" style="2492" customWidth="1"/>
    <col min="4357" max="4359" width="0" style="2492" hidden="1" customWidth="1"/>
    <col min="4360" max="4362" width="10.28515625" style="2492" customWidth="1"/>
    <col min="4363" max="4365" width="0" style="2492" hidden="1" customWidth="1"/>
    <col min="4366" max="4368" width="10.28515625" style="2492" customWidth="1"/>
    <col min="4369" max="4371" width="0" style="2492" hidden="1" customWidth="1"/>
    <col min="4372" max="4374" width="10.28515625" style="2492" customWidth="1"/>
    <col min="4375" max="4376" width="9.140625" style="2492"/>
    <col min="4377" max="4377" width="10.85546875" style="2492" customWidth="1"/>
    <col min="4378" max="4379" width="9.140625" style="2492"/>
    <col min="4380" max="4381" width="13.42578125" style="2492" bestFit="1" customWidth="1"/>
    <col min="4382" max="4385" width="10.5703125" style="2492" bestFit="1" customWidth="1"/>
    <col min="4386" max="4508" width="9.140625" style="2492"/>
    <col min="4509" max="4521" width="8.85546875" style="2492" customWidth="1"/>
    <col min="4522" max="4611" width="9.140625" style="2492"/>
    <col min="4612" max="4612" width="17.28515625" style="2492" customWidth="1"/>
    <col min="4613" max="4615" width="0" style="2492" hidden="1" customWidth="1"/>
    <col min="4616" max="4618" width="10.28515625" style="2492" customWidth="1"/>
    <col min="4619" max="4621" width="0" style="2492" hidden="1" customWidth="1"/>
    <col min="4622" max="4624" width="10.28515625" style="2492" customWidth="1"/>
    <col min="4625" max="4627" width="0" style="2492" hidden="1" customWidth="1"/>
    <col min="4628" max="4630" width="10.28515625" style="2492" customWidth="1"/>
    <col min="4631" max="4632" width="9.140625" style="2492"/>
    <col min="4633" max="4633" width="10.85546875" style="2492" customWidth="1"/>
    <col min="4634" max="4635" width="9.140625" style="2492"/>
    <col min="4636" max="4637" width="13.42578125" style="2492" bestFit="1" customWidth="1"/>
    <col min="4638" max="4641" width="10.5703125" style="2492" bestFit="1" customWidth="1"/>
    <col min="4642" max="4764" width="9.140625" style="2492"/>
    <col min="4765" max="4777" width="8.85546875" style="2492" customWidth="1"/>
    <col min="4778" max="4867" width="9.140625" style="2492"/>
    <col min="4868" max="4868" width="17.28515625" style="2492" customWidth="1"/>
    <col min="4869" max="4871" width="0" style="2492" hidden="1" customWidth="1"/>
    <col min="4872" max="4874" width="10.28515625" style="2492" customWidth="1"/>
    <col min="4875" max="4877" width="0" style="2492" hidden="1" customWidth="1"/>
    <col min="4878" max="4880" width="10.28515625" style="2492" customWidth="1"/>
    <col min="4881" max="4883" width="0" style="2492" hidden="1" customWidth="1"/>
    <col min="4884" max="4886" width="10.28515625" style="2492" customWidth="1"/>
    <col min="4887" max="4888" width="9.140625" style="2492"/>
    <col min="4889" max="4889" width="10.85546875" style="2492" customWidth="1"/>
    <col min="4890" max="4891" width="9.140625" style="2492"/>
    <col min="4892" max="4893" width="13.42578125" style="2492" bestFit="1" customWidth="1"/>
    <col min="4894" max="4897" width="10.5703125" style="2492" bestFit="1" customWidth="1"/>
    <col min="4898" max="5020" width="9.140625" style="2492"/>
    <col min="5021" max="5033" width="8.85546875" style="2492" customWidth="1"/>
    <col min="5034" max="5123" width="9.140625" style="2492"/>
    <col min="5124" max="5124" width="17.28515625" style="2492" customWidth="1"/>
    <col min="5125" max="5127" width="0" style="2492" hidden="1" customWidth="1"/>
    <col min="5128" max="5130" width="10.28515625" style="2492" customWidth="1"/>
    <col min="5131" max="5133" width="0" style="2492" hidden="1" customWidth="1"/>
    <col min="5134" max="5136" width="10.28515625" style="2492" customWidth="1"/>
    <col min="5137" max="5139" width="0" style="2492" hidden="1" customWidth="1"/>
    <col min="5140" max="5142" width="10.28515625" style="2492" customWidth="1"/>
    <col min="5143" max="5144" width="9.140625" style="2492"/>
    <col min="5145" max="5145" width="10.85546875" style="2492" customWidth="1"/>
    <col min="5146" max="5147" width="9.140625" style="2492"/>
    <col min="5148" max="5149" width="13.42578125" style="2492" bestFit="1" customWidth="1"/>
    <col min="5150" max="5153" width="10.5703125" style="2492" bestFit="1" customWidth="1"/>
    <col min="5154" max="5276" width="9.140625" style="2492"/>
    <col min="5277" max="5289" width="8.85546875" style="2492" customWidth="1"/>
    <col min="5290" max="5379" width="9.140625" style="2492"/>
    <col min="5380" max="5380" width="17.28515625" style="2492" customWidth="1"/>
    <col min="5381" max="5383" width="0" style="2492" hidden="1" customWidth="1"/>
    <col min="5384" max="5386" width="10.28515625" style="2492" customWidth="1"/>
    <col min="5387" max="5389" width="0" style="2492" hidden="1" customWidth="1"/>
    <col min="5390" max="5392" width="10.28515625" style="2492" customWidth="1"/>
    <col min="5393" max="5395" width="0" style="2492" hidden="1" customWidth="1"/>
    <col min="5396" max="5398" width="10.28515625" style="2492" customWidth="1"/>
    <col min="5399" max="5400" width="9.140625" style="2492"/>
    <col min="5401" max="5401" width="10.85546875" style="2492" customWidth="1"/>
    <col min="5402" max="5403" width="9.140625" style="2492"/>
    <col min="5404" max="5405" width="13.42578125" style="2492" bestFit="1" customWidth="1"/>
    <col min="5406" max="5409" width="10.5703125" style="2492" bestFit="1" customWidth="1"/>
    <col min="5410" max="5532" width="9.140625" style="2492"/>
    <col min="5533" max="5545" width="8.85546875" style="2492" customWidth="1"/>
    <col min="5546" max="5635" width="9.140625" style="2492"/>
    <col min="5636" max="5636" width="17.28515625" style="2492" customWidth="1"/>
    <col min="5637" max="5639" width="0" style="2492" hidden="1" customWidth="1"/>
    <col min="5640" max="5642" width="10.28515625" style="2492" customWidth="1"/>
    <col min="5643" max="5645" width="0" style="2492" hidden="1" customWidth="1"/>
    <col min="5646" max="5648" width="10.28515625" style="2492" customWidth="1"/>
    <col min="5649" max="5651" width="0" style="2492" hidden="1" customWidth="1"/>
    <col min="5652" max="5654" width="10.28515625" style="2492" customWidth="1"/>
    <col min="5655" max="5656" width="9.140625" style="2492"/>
    <col min="5657" max="5657" width="10.85546875" style="2492" customWidth="1"/>
    <col min="5658" max="5659" width="9.140625" style="2492"/>
    <col min="5660" max="5661" width="13.42578125" style="2492" bestFit="1" customWidth="1"/>
    <col min="5662" max="5665" width="10.5703125" style="2492" bestFit="1" customWidth="1"/>
    <col min="5666" max="5788" width="9.140625" style="2492"/>
    <col min="5789" max="5801" width="8.85546875" style="2492" customWidth="1"/>
    <col min="5802" max="5891" width="9.140625" style="2492"/>
    <col min="5892" max="5892" width="17.28515625" style="2492" customWidth="1"/>
    <col min="5893" max="5895" width="0" style="2492" hidden="1" customWidth="1"/>
    <col min="5896" max="5898" width="10.28515625" style="2492" customWidth="1"/>
    <col min="5899" max="5901" width="0" style="2492" hidden="1" customWidth="1"/>
    <col min="5902" max="5904" width="10.28515625" style="2492" customWidth="1"/>
    <col min="5905" max="5907" width="0" style="2492" hidden="1" customWidth="1"/>
    <col min="5908" max="5910" width="10.28515625" style="2492" customWidth="1"/>
    <col min="5911" max="5912" width="9.140625" style="2492"/>
    <col min="5913" max="5913" width="10.85546875" style="2492" customWidth="1"/>
    <col min="5914" max="5915" width="9.140625" style="2492"/>
    <col min="5916" max="5917" width="13.42578125" style="2492" bestFit="1" customWidth="1"/>
    <col min="5918" max="5921" width="10.5703125" style="2492" bestFit="1" customWidth="1"/>
    <col min="5922" max="6044" width="9.140625" style="2492"/>
    <col min="6045" max="6057" width="8.85546875" style="2492" customWidth="1"/>
    <col min="6058" max="6147" width="9.140625" style="2492"/>
    <col min="6148" max="6148" width="17.28515625" style="2492" customWidth="1"/>
    <col min="6149" max="6151" width="0" style="2492" hidden="1" customWidth="1"/>
    <col min="6152" max="6154" width="10.28515625" style="2492" customWidth="1"/>
    <col min="6155" max="6157" width="0" style="2492" hidden="1" customWidth="1"/>
    <col min="6158" max="6160" width="10.28515625" style="2492" customWidth="1"/>
    <col min="6161" max="6163" width="0" style="2492" hidden="1" customWidth="1"/>
    <col min="6164" max="6166" width="10.28515625" style="2492" customWidth="1"/>
    <col min="6167" max="6168" width="9.140625" style="2492"/>
    <col min="6169" max="6169" width="10.85546875" style="2492" customWidth="1"/>
    <col min="6170" max="6171" width="9.140625" style="2492"/>
    <col min="6172" max="6173" width="13.42578125" style="2492" bestFit="1" customWidth="1"/>
    <col min="6174" max="6177" width="10.5703125" style="2492" bestFit="1" customWidth="1"/>
    <col min="6178" max="6300" width="9.140625" style="2492"/>
    <col min="6301" max="6313" width="8.85546875" style="2492" customWidth="1"/>
    <col min="6314" max="6403" width="9.140625" style="2492"/>
    <col min="6404" max="6404" width="17.28515625" style="2492" customWidth="1"/>
    <col min="6405" max="6407" width="0" style="2492" hidden="1" customWidth="1"/>
    <col min="6408" max="6410" width="10.28515625" style="2492" customWidth="1"/>
    <col min="6411" max="6413" width="0" style="2492" hidden="1" customWidth="1"/>
    <col min="6414" max="6416" width="10.28515625" style="2492" customWidth="1"/>
    <col min="6417" max="6419" width="0" style="2492" hidden="1" customWidth="1"/>
    <col min="6420" max="6422" width="10.28515625" style="2492" customWidth="1"/>
    <col min="6423" max="6424" width="9.140625" style="2492"/>
    <col min="6425" max="6425" width="10.85546875" style="2492" customWidth="1"/>
    <col min="6426" max="6427" width="9.140625" style="2492"/>
    <col min="6428" max="6429" width="13.42578125" style="2492" bestFit="1" customWidth="1"/>
    <col min="6430" max="6433" width="10.5703125" style="2492" bestFit="1" customWidth="1"/>
    <col min="6434" max="6556" width="9.140625" style="2492"/>
    <col min="6557" max="6569" width="8.85546875" style="2492" customWidth="1"/>
    <col min="6570" max="6659" width="9.140625" style="2492"/>
    <col min="6660" max="6660" width="17.28515625" style="2492" customWidth="1"/>
    <col min="6661" max="6663" width="0" style="2492" hidden="1" customWidth="1"/>
    <col min="6664" max="6666" width="10.28515625" style="2492" customWidth="1"/>
    <col min="6667" max="6669" width="0" style="2492" hidden="1" customWidth="1"/>
    <col min="6670" max="6672" width="10.28515625" style="2492" customWidth="1"/>
    <col min="6673" max="6675" width="0" style="2492" hidden="1" customWidth="1"/>
    <col min="6676" max="6678" width="10.28515625" style="2492" customWidth="1"/>
    <col min="6679" max="6680" width="9.140625" style="2492"/>
    <col min="6681" max="6681" width="10.85546875" style="2492" customWidth="1"/>
    <col min="6682" max="6683" width="9.140625" style="2492"/>
    <col min="6684" max="6685" width="13.42578125" style="2492" bestFit="1" customWidth="1"/>
    <col min="6686" max="6689" width="10.5703125" style="2492" bestFit="1" customWidth="1"/>
    <col min="6690" max="6812" width="9.140625" style="2492"/>
    <col min="6813" max="6825" width="8.85546875" style="2492" customWidth="1"/>
    <col min="6826" max="6915" width="9.140625" style="2492"/>
    <col min="6916" max="6916" width="17.28515625" style="2492" customWidth="1"/>
    <col min="6917" max="6919" width="0" style="2492" hidden="1" customWidth="1"/>
    <col min="6920" max="6922" width="10.28515625" style="2492" customWidth="1"/>
    <col min="6923" max="6925" width="0" style="2492" hidden="1" customWidth="1"/>
    <col min="6926" max="6928" width="10.28515625" style="2492" customWidth="1"/>
    <col min="6929" max="6931" width="0" style="2492" hidden="1" customWidth="1"/>
    <col min="6932" max="6934" width="10.28515625" style="2492" customWidth="1"/>
    <col min="6935" max="6936" width="9.140625" style="2492"/>
    <col min="6937" max="6937" width="10.85546875" style="2492" customWidth="1"/>
    <col min="6938" max="6939" width="9.140625" style="2492"/>
    <col min="6940" max="6941" width="13.42578125" style="2492" bestFit="1" customWidth="1"/>
    <col min="6942" max="6945" width="10.5703125" style="2492" bestFit="1" customWidth="1"/>
    <col min="6946" max="7068" width="9.140625" style="2492"/>
    <col min="7069" max="7081" width="8.85546875" style="2492" customWidth="1"/>
    <col min="7082" max="7171" width="9.140625" style="2492"/>
    <col min="7172" max="7172" width="17.28515625" style="2492" customWidth="1"/>
    <col min="7173" max="7175" width="0" style="2492" hidden="1" customWidth="1"/>
    <col min="7176" max="7178" width="10.28515625" style="2492" customWidth="1"/>
    <col min="7179" max="7181" width="0" style="2492" hidden="1" customWidth="1"/>
    <col min="7182" max="7184" width="10.28515625" style="2492" customWidth="1"/>
    <col min="7185" max="7187" width="0" style="2492" hidden="1" customWidth="1"/>
    <col min="7188" max="7190" width="10.28515625" style="2492" customWidth="1"/>
    <col min="7191" max="7192" width="9.140625" style="2492"/>
    <col min="7193" max="7193" width="10.85546875" style="2492" customWidth="1"/>
    <col min="7194" max="7195" width="9.140625" style="2492"/>
    <col min="7196" max="7197" width="13.42578125" style="2492" bestFit="1" customWidth="1"/>
    <col min="7198" max="7201" width="10.5703125" style="2492" bestFit="1" customWidth="1"/>
    <col min="7202" max="7324" width="9.140625" style="2492"/>
    <col min="7325" max="7337" width="8.85546875" style="2492" customWidth="1"/>
    <col min="7338" max="7427" width="9.140625" style="2492"/>
    <col min="7428" max="7428" width="17.28515625" style="2492" customWidth="1"/>
    <col min="7429" max="7431" width="0" style="2492" hidden="1" customWidth="1"/>
    <col min="7432" max="7434" width="10.28515625" style="2492" customWidth="1"/>
    <col min="7435" max="7437" width="0" style="2492" hidden="1" customWidth="1"/>
    <col min="7438" max="7440" width="10.28515625" style="2492" customWidth="1"/>
    <col min="7441" max="7443" width="0" style="2492" hidden="1" customWidth="1"/>
    <col min="7444" max="7446" width="10.28515625" style="2492" customWidth="1"/>
    <col min="7447" max="7448" width="9.140625" style="2492"/>
    <col min="7449" max="7449" width="10.85546875" style="2492" customWidth="1"/>
    <col min="7450" max="7451" width="9.140625" style="2492"/>
    <col min="7452" max="7453" width="13.42578125" style="2492" bestFit="1" customWidth="1"/>
    <col min="7454" max="7457" width="10.5703125" style="2492" bestFit="1" customWidth="1"/>
    <col min="7458" max="7580" width="9.140625" style="2492"/>
    <col min="7581" max="7593" width="8.85546875" style="2492" customWidth="1"/>
    <col min="7594" max="7683" width="9.140625" style="2492"/>
    <col min="7684" max="7684" width="17.28515625" style="2492" customWidth="1"/>
    <col min="7685" max="7687" width="0" style="2492" hidden="1" customWidth="1"/>
    <col min="7688" max="7690" width="10.28515625" style="2492" customWidth="1"/>
    <col min="7691" max="7693" width="0" style="2492" hidden="1" customWidth="1"/>
    <col min="7694" max="7696" width="10.28515625" style="2492" customWidth="1"/>
    <col min="7697" max="7699" width="0" style="2492" hidden="1" customWidth="1"/>
    <col min="7700" max="7702" width="10.28515625" style="2492" customWidth="1"/>
    <col min="7703" max="7704" width="9.140625" style="2492"/>
    <col min="7705" max="7705" width="10.85546875" style="2492" customWidth="1"/>
    <col min="7706" max="7707" width="9.140625" style="2492"/>
    <col min="7708" max="7709" width="13.42578125" style="2492" bestFit="1" customWidth="1"/>
    <col min="7710" max="7713" width="10.5703125" style="2492" bestFit="1" customWidth="1"/>
    <col min="7714" max="7836" width="9.140625" style="2492"/>
    <col min="7837" max="7849" width="8.85546875" style="2492" customWidth="1"/>
    <col min="7850" max="7939" width="9.140625" style="2492"/>
    <col min="7940" max="7940" width="17.28515625" style="2492" customWidth="1"/>
    <col min="7941" max="7943" width="0" style="2492" hidden="1" customWidth="1"/>
    <col min="7944" max="7946" width="10.28515625" style="2492" customWidth="1"/>
    <col min="7947" max="7949" width="0" style="2492" hidden="1" customWidth="1"/>
    <col min="7950" max="7952" width="10.28515625" style="2492" customWidth="1"/>
    <col min="7953" max="7955" width="0" style="2492" hidden="1" customWidth="1"/>
    <col min="7956" max="7958" width="10.28515625" style="2492" customWidth="1"/>
    <col min="7959" max="7960" width="9.140625" style="2492"/>
    <col min="7961" max="7961" width="10.85546875" style="2492" customWidth="1"/>
    <col min="7962" max="7963" width="9.140625" style="2492"/>
    <col min="7964" max="7965" width="13.42578125" style="2492" bestFit="1" customWidth="1"/>
    <col min="7966" max="7969" width="10.5703125" style="2492" bestFit="1" customWidth="1"/>
    <col min="7970" max="8092" width="9.140625" style="2492"/>
    <col min="8093" max="8105" width="8.85546875" style="2492" customWidth="1"/>
    <col min="8106" max="8195" width="9.140625" style="2492"/>
    <col min="8196" max="8196" width="17.28515625" style="2492" customWidth="1"/>
    <col min="8197" max="8199" width="0" style="2492" hidden="1" customWidth="1"/>
    <col min="8200" max="8202" width="10.28515625" style="2492" customWidth="1"/>
    <col min="8203" max="8205" width="0" style="2492" hidden="1" customWidth="1"/>
    <col min="8206" max="8208" width="10.28515625" style="2492" customWidth="1"/>
    <col min="8209" max="8211" width="0" style="2492" hidden="1" customWidth="1"/>
    <col min="8212" max="8214" width="10.28515625" style="2492" customWidth="1"/>
    <col min="8215" max="8216" width="9.140625" style="2492"/>
    <col min="8217" max="8217" width="10.85546875" style="2492" customWidth="1"/>
    <col min="8218" max="8219" width="9.140625" style="2492"/>
    <col min="8220" max="8221" width="13.42578125" style="2492" bestFit="1" customWidth="1"/>
    <col min="8222" max="8225" width="10.5703125" style="2492" bestFit="1" customWidth="1"/>
    <col min="8226" max="8348" width="9.140625" style="2492"/>
    <col min="8349" max="8361" width="8.85546875" style="2492" customWidth="1"/>
    <col min="8362" max="8451" width="9.140625" style="2492"/>
    <col min="8452" max="8452" width="17.28515625" style="2492" customWidth="1"/>
    <col min="8453" max="8455" width="0" style="2492" hidden="1" customWidth="1"/>
    <col min="8456" max="8458" width="10.28515625" style="2492" customWidth="1"/>
    <col min="8459" max="8461" width="0" style="2492" hidden="1" customWidth="1"/>
    <col min="8462" max="8464" width="10.28515625" style="2492" customWidth="1"/>
    <col min="8465" max="8467" width="0" style="2492" hidden="1" customWidth="1"/>
    <col min="8468" max="8470" width="10.28515625" style="2492" customWidth="1"/>
    <col min="8471" max="8472" width="9.140625" style="2492"/>
    <col min="8473" max="8473" width="10.85546875" style="2492" customWidth="1"/>
    <col min="8474" max="8475" width="9.140625" style="2492"/>
    <col min="8476" max="8477" width="13.42578125" style="2492" bestFit="1" customWidth="1"/>
    <col min="8478" max="8481" width="10.5703125" style="2492" bestFit="1" customWidth="1"/>
    <col min="8482" max="8604" width="9.140625" style="2492"/>
    <col min="8605" max="8617" width="8.85546875" style="2492" customWidth="1"/>
    <col min="8618" max="8707" width="9.140625" style="2492"/>
    <col min="8708" max="8708" width="17.28515625" style="2492" customWidth="1"/>
    <col min="8709" max="8711" width="0" style="2492" hidden="1" customWidth="1"/>
    <col min="8712" max="8714" width="10.28515625" style="2492" customWidth="1"/>
    <col min="8715" max="8717" width="0" style="2492" hidden="1" customWidth="1"/>
    <col min="8718" max="8720" width="10.28515625" style="2492" customWidth="1"/>
    <col min="8721" max="8723" width="0" style="2492" hidden="1" customWidth="1"/>
    <col min="8724" max="8726" width="10.28515625" style="2492" customWidth="1"/>
    <col min="8727" max="8728" width="9.140625" style="2492"/>
    <col min="8729" max="8729" width="10.85546875" style="2492" customWidth="1"/>
    <col min="8730" max="8731" width="9.140625" style="2492"/>
    <col min="8732" max="8733" width="13.42578125" style="2492" bestFit="1" customWidth="1"/>
    <col min="8734" max="8737" width="10.5703125" style="2492" bestFit="1" customWidth="1"/>
    <col min="8738" max="8860" width="9.140625" style="2492"/>
    <col min="8861" max="8873" width="8.85546875" style="2492" customWidth="1"/>
    <col min="8874" max="8963" width="9.140625" style="2492"/>
    <col min="8964" max="8964" width="17.28515625" style="2492" customWidth="1"/>
    <col min="8965" max="8967" width="0" style="2492" hidden="1" customWidth="1"/>
    <col min="8968" max="8970" width="10.28515625" style="2492" customWidth="1"/>
    <col min="8971" max="8973" width="0" style="2492" hidden="1" customWidth="1"/>
    <col min="8974" max="8976" width="10.28515625" style="2492" customWidth="1"/>
    <col min="8977" max="8979" width="0" style="2492" hidden="1" customWidth="1"/>
    <col min="8980" max="8982" width="10.28515625" style="2492" customWidth="1"/>
    <col min="8983" max="8984" width="9.140625" style="2492"/>
    <col min="8985" max="8985" width="10.85546875" style="2492" customWidth="1"/>
    <col min="8986" max="8987" width="9.140625" style="2492"/>
    <col min="8988" max="8989" width="13.42578125" style="2492" bestFit="1" customWidth="1"/>
    <col min="8990" max="8993" width="10.5703125" style="2492" bestFit="1" customWidth="1"/>
    <col min="8994" max="9116" width="9.140625" style="2492"/>
    <col min="9117" max="9129" width="8.85546875" style="2492" customWidth="1"/>
    <col min="9130" max="9219" width="9.140625" style="2492"/>
    <col min="9220" max="9220" width="17.28515625" style="2492" customWidth="1"/>
    <col min="9221" max="9223" width="0" style="2492" hidden="1" customWidth="1"/>
    <col min="9224" max="9226" width="10.28515625" style="2492" customWidth="1"/>
    <col min="9227" max="9229" width="0" style="2492" hidden="1" customWidth="1"/>
    <col min="9230" max="9232" width="10.28515625" style="2492" customWidth="1"/>
    <col min="9233" max="9235" width="0" style="2492" hidden="1" customWidth="1"/>
    <col min="9236" max="9238" width="10.28515625" style="2492" customWidth="1"/>
    <col min="9239" max="9240" width="9.140625" style="2492"/>
    <col min="9241" max="9241" width="10.85546875" style="2492" customWidth="1"/>
    <col min="9242" max="9243" width="9.140625" style="2492"/>
    <col min="9244" max="9245" width="13.42578125" style="2492" bestFit="1" customWidth="1"/>
    <col min="9246" max="9249" width="10.5703125" style="2492" bestFit="1" customWidth="1"/>
    <col min="9250" max="9372" width="9.140625" style="2492"/>
    <col min="9373" max="9385" width="8.85546875" style="2492" customWidth="1"/>
    <col min="9386" max="9475" width="9.140625" style="2492"/>
    <col min="9476" max="9476" width="17.28515625" style="2492" customWidth="1"/>
    <col min="9477" max="9479" width="0" style="2492" hidden="1" customWidth="1"/>
    <col min="9480" max="9482" width="10.28515625" style="2492" customWidth="1"/>
    <col min="9483" max="9485" width="0" style="2492" hidden="1" customWidth="1"/>
    <col min="9486" max="9488" width="10.28515625" style="2492" customWidth="1"/>
    <col min="9489" max="9491" width="0" style="2492" hidden="1" customWidth="1"/>
    <col min="9492" max="9494" width="10.28515625" style="2492" customWidth="1"/>
    <col min="9495" max="9496" width="9.140625" style="2492"/>
    <col min="9497" max="9497" width="10.85546875" style="2492" customWidth="1"/>
    <col min="9498" max="9499" width="9.140625" style="2492"/>
    <col min="9500" max="9501" width="13.42578125" style="2492" bestFit="1" customWidth="1"/>
    <col min="9502" max="9505" width="10.5703125" style="2492" bestFit="1" customWidth="1"/>
    <col min="9506" max="9628" width="9.140625" style="2492"/>
    <col min="9629" max="9641" width="8.85546875" style="2492" customWidth="1"/>
    <col min="9642" max="9731" width="9.140625" style="2492"/>
    <col min="9732" max="9732" width="17.28515625" style="2492" customWidth="1"/>
    <col min="9733" max="9735" width="0" style="2492" hidden="1" customWidth="1"/>
    <col min="9736" max="9738" width="10.28515625" style="2492" customWidth="1"/>
    <col min="9739" max="9741" width="0" style="2492" hidden="1" customWidth="1"/>
    <col min="9742" max="9744" width="10.28515625" style="2492" customWidth="1"/>
    <col min="9745" max="9747" width="0" style="2492" hidden="1" customWidth="1"/>
    <col min="9748" max="9750" width="10.28515625" style="2492" customWidth="1"/>
    <col min="9751" max="9752" width="9.140625" style="2492"/>
    <col min="9753" max="9753" width="10.85546875" style="2492" customWidth="1"/>
    <col min="9754" max="9755" width="9.140625" style="2492"/>
    <col min="9756" max="9757" width="13.42578125" style="2492" bestFit="1" customWidth="1"/>
    <col min="9758" max="9761" width="10.5703125" style="2492" bestFit="1" customWidth="1"/>
    <col min="9762" max="9884" width="9.140625" style="2492"/>
    <col min="9885" max="9897" width="8.85546875" style="2492" customWidth="1"/>
    <col min="9898" max="9987" width="9.140625" style="2492"/>
    <col min="9988" max="9988" width="17.28515625" style="2492" customWidth="1"/>
    <col min="9989" max="9991" width="0" style="2492" hidden="1" customWidth="1"/>
    <col min="9992" max="9994" width="10.28515625" style="2492" customWidth="1"/>
    <col min="9995" max="9997" width="0" style="2492" hidden="1" customWidth="1"/>
    <col min="9998" max="10000" width="10.28515625" style="2492" customWidth="1"/>
    <col min="10001" max="10003" width="0" style="2492" hidden="1" customWidth="1"/>
    <col min="10004" max="10006" width="10.28515625" style="2492" customWidth="1"/>
    <col min="10007" max="10008" width="9.140625" style="2492"/>
    <col min="10009" max="10009" width="10.85546875" style="2492" customWidth="1"/>
    <col min="10010" max="10011" width="9.140625" style="2492"/>
    <col min="10012" max="10013" width="13.42578125" style="2492" bestFit="1" customWidth="1"/>
    <col min="10014" max="10017" width="10.5703125" style="2492" bestFit="1" customWidth="1"/>
    <col min="10018" max="10140" width="9.140625" style="2492"/>
    <col min="10141" max="10153" width="8.85546875" style="2492" customWidth="1"/>
    <col min="10154" max="10243" width="9.140625" style="2492"/>
    <col min="10244" max="10244" width="17.28515625" style="2492" customWidth="1"/>
    <col min="10245" max="10247" width="0" style="2492" hidden="1" customWidth="1"/>
    <col min="10248" max="10250" width="10.28515625" style="2492" customWidth="1"/>
    <col min="10251" max="10253" width="0" style="2492" hidden="1" customWidth="1"/>
    <col min="10254" max="10256" width="10.28515625" style="2492" customWidth="1"/>
    <col min="10257" max="10259" width="0" style="2492" hidden="1" customWidth="1"/>
    <col min="10260" max="10262" width="10.28515625" style="2492" customWidth="1"/>
    <col min="10263" max="10264" width="9.140625" style="2492"/>
    <col min="10265" max="10265" width="10.85546875" style="2492" customWidth="1"/>
    <col min="10266" max="10267" width="9.140625" style="2492"/>
    <col min="10268" max="10269" width="13.42578125" style="2492" bestFit="1" customWidth="1"/>
    <col min="10270" max="10273" width="10.5703125" style="2492" bestFit="1" customWidth="1"/>
    <col min="10274" max="10396" width="9.140625" style="2492"/>
    <col min="10397" max="10409" width="8.85546875" style="2492" customWidth="1"/>
    <col min="10410" max="10499" width="9.140625" style="2492"/>
    <col min="10500" max="10500" width="17.28515625" style="2492" customWidth="1"/>
    <col min="10501" max="10503" width="0" style="2492" hidden="1" customWidth="1"/>
    <col min="10504" max="10506" width="10.28515625" style="2492" customWidth="1"/>
    <col min="10507" max="10509" width="0" style="2492" hidden="1" customWidth="1"/>
    <col min="10510" max="10512" width="10.28515625" style="2492" customWidth="1"/>
    <col min="10513" max="10515" width="0" style="2492" hidden="1" customWidth="1"/>
    <col min="10516" max="10518" width="10.28515625" style="2492" customWidth="1"/>
    <col min="10519" max="10520" width="9.140625" style="2492"/>
    <col min="10521" max="10521" width="10.85546875" style="2492" customWidth="1"/>
    <col min="10522" max="10523" width="9.140625" style="2492"/>
    <col min="10524" max="10525" width="13.42578125" style="2492" bestFit="1" customWidth="1"/>
    <col min="10526" max="10529" width="10.5703125" style="2492" bestFit="1" customWidth="1"/>
    <col min="10530" max="10652" width="9.140625" style="2492"/>
    <col min="10653" max="10665" width="8.85546875" style="2492" customWidth="1"/>
    <col min="10666" max="10755" width="9.140625" style="2492"/>
    <col min="10756" max="10756" width="17.28515625" style="2492" customWidth="1"/>
    <col min="10757" max="10759" width="0" style="2492" hidden="1" customWidth="1"/>
    <col min="10760" max="10762" width="10.28515625" style="2492" customWidth="1"/>
    <col min="10763" max="10765" width="0" style="2492" hidden="1" customWidth="1"/>
    <col min="10766" max="10768" width="10.28515625" style="2492" customWidth="1"/>
    <col min="10769" max="10771" width="0" style="2492" hidden="1" customWidth="1"/>
    <col min="10772" max="10774" width="10.28515625" style="2492" customWidth="1"/>
    <col min="10775" max="10776" width="9.140625" style="2492"/>
    <col min="10777" max="10777" width="10.85546875" style="2492" customWidth="1"/>
    <col min="10778" max="10779" width="9.140625" style="2492"/>
    <col min="10780" max="10781" width="13.42578125" style="2492" bestFit="1" customWidth="1"/>
    <col min="10782" max="10785" width="10.5703125" style="2492" bestFit="1" customWidth="1"/>
    <col min="10786" max="10908" width="9.140625" style="2492"/>
    <col min="10909" max="10921" width="8.85546875" style="2492" customWidth="1"/>
    <col min="10922" max="11011" width="9.140625" style="2492"/>
    <col min="11012" max="11012" width="17.28515625" style="2492" customWidth="1"/>
    <col min="11013" max="11015" width="0" style="2492" hidden="1" customWidth="1"/>
    <col min="11016" max="11018" width="10.28515625" style="2492" customWidth="1"/>
    <col min="11019" max="11021" width="0" style="2492" hidden="1" customWidth="1"/>
    <col min="11022" max="11024" width="10.28515625" style="2492" customWidth="1"/>
    <col min="11025" max="11027" width="0" style="2492" hidden="1" customWidth="1"/>
    <col min="11028" max="11030" width="10.28515625" style="2492" customWidth="1"/>
    <col min="11031" max="11032" width="9.140625" style="2492"/>
    <col min="11033" max="11033" width="10.85546875" style="2492" customWidth="1"/>
    <col min="11034" max="11035" width="9.140625" style="2492"/>
    <col min="11036" max="11037" width="13.42578125" style="2492" bestFit="1" customWidth="1"/>
    <col min="11038" max="11041" width="10.5703125" style="2492" bestFit="1" customWidth="1"/>
    <col min="11042" max="11164" width="9.140625" style="2492"/>
    <col min="11165" max="11177" width="8.85546875" style="2492" customWidth="1"/>
    <col min="11178" max="11267" width="9.140625" style="2492"/>
    <col min="11268" max="11268" width="17.28515625" style="2492" customWidth="1"/>
    <col min="11269" max="11271" width="0" style="2492" hidden="1" customWidth="1"/>
    <col min="11272" max="11274" width="10.28515625" style="2492" customWidth="1"/>
    <col min="11275" max="11277" width="0" style="2492" hidden="1" customWidth="1"/>
    <col min="11278" max="11280" width="10.28515625" style="2492" customWidth="1"/>
    <col min="11281" max="11283" width="0" style="2492" hidden="1" customWidth="1"/>
    <col min="11284" max="11286" width="10.28515625" style="2492" customWidth="1"/>
    <col min="11287" max="11288" width="9.140625" style="2492"/>
    <col min="11289" max="11289" width="10.85546875" style="2492" customWidth="1"/>
    <col min="11290" max="11291" width="9.140625" style="2492"/>
    <col min="11292" max="11293" width="13.42578125" style="2492" bestFit="1" customWidth="1"/>
    <col min="11294" max="11297" width="10.5703125" style="2492" bestFit="1" customWidth="1"/>
    <col min="11298" max="11420" width="9.140625" style="2492"/>
    <col min="11421" max="11433" width="8.85546875" style="2492" customWidth="1"/>
    <col min="11434" max="11523" width="9.140625" style="2492"/>
    <col min="11524" max="11524" width="17.28515625" style="2492" customWidth="1"/>
    <col min="11525" max="11527" width="0" style="2492" hidden="1" customWidth="1"/>
    <col min="11528" max="11530" width="10.28515625" style="2492" customWidth="1"/>
    <col min="11531" max="11533" width="0" style="2492" hidden="1" customWidth="1"/>
    <col min="11534" max="11536" width="10.28515625" style="2492" customWidth="1"/>
    <col min="11537" max="11539" width="0" style="2492" hidden="1" customWidth="1"/>
    <col min="11540" max="11542" width="10.28515625" style="2492" customWidth="1"/>
    <col min="11543" max="11544" width="9.140625" style="2492"/>
    <col min="11545" max="11545" width="10.85546875" style="2492" customWidth="1"/>
    <col min="11546" max="11547" width="9.140625" style="2492"/>
    <col min="11548" max="11549" width="13.42578125" style="2492" bestFit="1" customWidth="1"/>
    <col min="11550" max="11553" width="10.5703125" style="2492" bestFit="1" customWidth="1"/>
    <col min="11554" max="11676" width="9.140625" style="2492"/>
    <col min="11677" max="11689" width="8.85546875" style="2492" customWidth="1"/>
    <col min="11690" max="11779" width="9.140625" style="2492"/>
    <col min="11780" max="11780" width="17.28515625" style="2492" customWidth="1"/>
    <col min="11781" max="11783" width="0" style="2492" hidden="1" customWidth="1"/>
    <col min="11784" max="11786" width="10.28515625" style="2492" customWidth="1"/>
    <col min="11787" max="11789" width="0" style="2492" hidden="1" customWidth="1"/>
    <col min="11790" max="11792" width="10.28515625" style="2492" customWidth="1"/>
    <col min="11793" max="11795" width="0" style="2492" hidden="1" customWidth="1"/>
    <col min="11796" max="11798" width="10.28515625" style="2492" customWidth="1"/>
    <col min="11799" max="11800" width="9.140625" style="2492"/>
    <col min="11801" max="11801" width="10.85546875" style="2492" customWidth="1"/>
    <col min="11802" max="11803" width="9.140625" style="2492"/>
    <col min="11804" max="11805" width="13.42578125" style="2492" bestFit="1" customWidth="1"/>
    <col min="11806" max="11809" width="10.5703125" style="2492" bestFit="1" customWidth="1"/>
    <col min="11810" max="11932" width="9.140625" style="2492"/>
    <col min="11933" max="11945" width="8.85546875" style="2492" customWidth="1"/>
    <col min="11946" max="12035" width="9.140625" style="2492"/>
    <col min="12036" max="12036" width="17.28515625" style="2492" customWidth="1"/>
    <col min="12037" max="12039" width="0" style="2492" hidden="1" customWidth="1"/>
    <col min="12040" max="12042" width="10.28515625" style="2492" customWidth="1"/>
    <col min="12043" max="12045" width="0" style="2492" hidden="1" customWidth="1"/>
    <col min="12046" max="12048" width="10.28515625" style="2492" customWidth="1"/>
    <col min="12049" max="12051" width="0" style="2492" hidden="1" customWidth="1"/>
    <col min="12052" max="12054" width="10.28515625" style="2492" customWidth="1"/>
    <col min="12055" max="12056" width="9.140625" style="2492"/>
    <col min="12057" max="12057" width="10.85546875" style="2492" customWidth="1"/>
    <col min="12058" max="12059" width="9.140625" style="2492"/>
    <col min="12060" max="12061" width="13.42578125" style="2492" bestFit="1" customWidth="1"/>
    <col min="12062" max="12065" width="10.5703125" style="2492" bestFit="1" customWidth="1"/>
    <col min="12066" max="12188" width="9.140625" style="2492"/>
    <col min="12189" max="12201" width="8.85546875" style="2492" customWidth="1"/>
    <col min="12202" max="12291" width="9.140625" style="2492"/>
    <col min="12292" max="12292" width="17.28515625" style="2492" customWidth="1"/>
    <col min="12293" max="12295" width="0" style="2492" hidden="1" customWidth="1"/>
    <col min="12296" max="12298" width="10.28515625" style="2492" customWidth="1"/>
    <col min="12299" max="12301" width="0" style="2492" hidden="1" customWidth="1"/>
    <col min="12302" max="12304" width="10.28515625" style="2492" customWidth="1"/>
    <col min="12305" max="12307" width="0" style="2492" hidden="1" customWidth="1"/>
    <col min="12308" max="12310" width="10.28515625" style="2492" customWidth="1"/>
    <col min="12311" max="12312" width="9.140625" style="2492"/>
    <col min="12313" max="12313" width="10.85546875" style="2492" customWidth="1"/>
    <col min="12314" max="12315" width="9.140625" style="2492"/>
    <col min="12316" max="12317" width="13.42578125" style="2492" bestFit="1" customWidth="1"/>
    <col min="12318" max="12321" width="10.5703125" style="2492" bestFit="1" customWidth="1"/>
    <col min="12322" max="12444" width="9.140625" style="2492"/>
    <col min="12445" max="12457" width="8.85546875" style="2492" customWidth="1"/>
    <col min="12458" max="12547" width="9.140625" style="2492"/>
    <col min="12548" max="12548" width="17.28515625" style="2492" customWidth="1"/>
    <col min="12549" max="12551" width="0" style="2492" hidden="1" customWidth="1"/>
    <col min="12552" max="12554" width="10.28515625" style="2492" customWidth="1"/>
    <col min="12555" max="12557" width="0" style="2492" hidden="1" customWidth="1"/>
    <col min="12558" max="12560" width="10.28515625" style="2492" customWidth="1"/>
    <col min="12561" max="12563" width="0" style="2492" hidden="1" customWidth="1"/>
    <col min="12564" max="12566" width="10.28515625" style="2492" customWidth="1"/>
    <col min="12567" max="12568" width="9.140625" style="2492"/>
    <col min="12569" max="12569" width="10.85546875" style="2492" customWidth="1"/>
    <col min="12570" max="12571" width="9.140625" style="2492"/>
    <col min="12572" max="12573" width="13.42578125" style="2492" bestFit="1" customWidth="1"/>
    <col min="12574" max="12577" width="10.5703125" style="2492" bestFit="1" customWidth="1"/>
    <col min="12578" max="12700" width="9.140625" style="2492"/>
    <col min="12701" max="12713" width="8.85546875" style="2492" customWidth="1"/>
    <col min="12714" max="12803" width="9.140625" style="2492"/>
    <col min="12804" max="12804" width="17.28515625" style="2492" customWidth="1"/>
    <col min="12805" max="12807" width="0" style="2492" hidden="1" customWidth="1"/>
    <col min="12808" max="12810" width="10.28515625" style="2492" customWidth="1"/>
    <col min="12811" max="12813" width="0" style="2492" hidden="1" customWidth="1"/>
    <col min="12814" max="12816" width="10.28515625" style="2492" customWidth="1"/>
    <col min="12817" max="12819" width="0" style="2492" hidden="1" customWidth="1"/>
    <col min="12820" max="12822" width="10.28515625" style="2492" customWidth="1"/>
    <col min="12823" max="12824" width="9.140625" style="2492"/>
    <col min="12825" max="12825" width="10.85546875" style="2492" customWidth="1"/>
    <col min="12826" max="12827" width="9.140625" style="2492"/>
    <col min="12828" max="12829" width="13.42578125" style="2492" bestFit="1" customWidth="1"/>
    <col min="12830" max="12833" width="10.5703125" style="2492" bestFit="1" customWidth="1"/>
    <col min="12834" max="12956" width="9.140625" style="2492"/>
    <col min="12957" max="12969" width="8.85546875" style="2492" customWidth="1"/>
    <col min="12970" max="13059" width="9.140625" style="2492"/>
    <col min="13060" max="13060" width="17.28515625" style="2492" customWidth="1"/>
    <col min="13061" max="13063" width="0" style="2492" hidden="1" customWidth="1"/>
    <col min="13064" max="13066" width="10.28515625" style="2492" customWidth="1"/>
    <col min="13067" max="13069" width="0" style="2492" hidden="1" customWidth="1"/>
    <col min="13070" max="13072" width="10.28515625" style="2492" customWidth="1"/>
    <col min="13073" max="13075" width="0" style="2492" hidden="1" customWidth="1"/>
    <col min="13076" max="13078" width="10.28515625" style="2492" customWidth="1"/>
    <col min="13079" max="13080" width="9.140625" style="2492"/>
    <col min="13081" max="13081" width="10.85546875" style="2492" customWidth="1"/>
    <col min="13082" max="13083" width="9.140625" style="2492"/>
    <col min="13084" max="13085" width="13.42578125" style="2492" bestFit="1" customWidth="1"/>
    <col min="13086" max="13089" width="10.5703125" style="2492" bestFit="1" customWidth="1"/>
    <col min="13090" max="13212" width="9.140625" style="2492"/>
    <col min="13213" max="13225" width="8.85546875" style="2492" customWidth="1"/>
    <col min="13226" max="13315" width="9.140625" style="2492"/>
    <col min="13316" max="13316" width="17.28515625" style="2492" customWidth="1"/>
    <col min="13317" max="13319" width="0" style="2492" hidden="1" customWidth="1"/>
    <col min="13320" max="13322" width="10.28515625" style="2492" customWidth="1"/>
    <col min="13323" max="13325" width="0" style="2492" hidden="1" customWidth="1"/>
    <col min="13326" max="13328" width="10.28515625" style="2492" customWidth="1"/>
    <col min="13329" max="13331" width="0" style="2492" hidden="1" customWidth="1"/>
    <col min="13332" max="13334" width="10.28515625" style="2492" customWidth="1"/>
    <col min="13335" max="13336" width="9.140625" style="2492"/>
    <col min="13337" max="13337" width="10.85546875" style="2492" customWidth="1"/>
    <col min="13338" max="13339" width="9.140625" style="2492"/>
    <col min="13340" max="13341" width="13.42578125" style="2492" bestFit="1" customWidth="1"/>
    <col min="13342" max="13345" width="10.5703125" style="2492" bestFit="1" customWidth="1"/>
    <col min="13346" max="13468" width="9.140625" style="2492"/>
    <col min="13469" max="13481" width="8.85546875" style="2492" customWidth="1"/>
    <col min="13482" max="13571" width="9.140625" style="2492"/>
    <col min="13572" max="13572" width="17.28515625" style="2492" customWidth="1"/>
    <col min="13573" max="13575" width="0" style="2492" hidden="1" customWidth="1"/>
    <col min="13576" max="13578" width="10.28515625" style="2492" customWidth="1"/>
    <col min="13579" max="13581" width="0" style="2492" hidden="1" customWidth="1"/>
    <col min="13582" max="13584" width="10.28515625" style="2492" customWidth="1"/>
    <col min="13585" max="13587" width="0" style="2492" hidden="1" customWidth="1"/>
    <col min="13588" max="13590" width="10.28515625" style="2492" customWidth="1"/>
    <col min="13591" max="13592" width="9.140625" style="2492"/>
    <col min="13593" max="13593" width="10.85546875" style="2492" customWidth="1"/>
    <col min="13594" max="13595" width="9.140625" style="2492"/>
    <col min="13596" max="13597" width="13.42578125" style="2492" bestFit="1" customWidth="1"/>
    <col min="13598" max="13601" width="10.5703125" style="2492" bestFit="1" customWidth="1"/>
    <col min="13602" max="13724" width="9.140625" style="2492"/>
    <col min="13725" max="13737" width="8.85546875" style="2492" customWidth="1"/>
    <col min="13738" max="13827" width="9.140625" style="2492"/>
    <col min="13828" max="13828" width="17.28515625" style="2492" customWidth="1"/>
    <col min="13829" max="13831" width="0" style="2492" hidden="1" customWidth="1"/>
    <col min="13832" max="13834" width="10.28515625" style="2492" customWidth="1"/>
    <col min="13835" max="13837" width="0" style="2492" hidden="1" customWidth="1"/>
    <col min="13838" max="13840" width="10.28515625" style="2492" customWidth="1"/>
    <col min="13841" max="13843" width="0" style="2492" hidden="1" customWidth="1"/>
    <col min="13844" max="13846" width="10.28515625" style="2492" customWidth="1"/>
    <col min="13847" max="13848" width="9.140625" style="2492"/>
    <col min="13849" max="13849" width="10.85546875" style="2492" customWidth="1"/>
    <col min="13850" max="13851" width="9.140625" style="2492"/>
    <col min="13852" max="13853" width="13.42578125" style="2492" bestFit="1" customWidth="1"/>
    <col min="13854" max="13857" width="10.5703125" style="2492" bestFit="1" customWidth="1"/>
    <col min="13858" max="13980" width="9.140625" style="2492"/>
    <col min="13981" max="13993" width="8.85546875" style="2492" customWidth="1"/>
    <col min="13994" max="14083" width="9.140625" style="2492"/>
    <col min="14084" max="14084" width="17.28515625" style="2492" customWidth="1"/>
    <col min="14085" max="14087" width="0" style="2492" hidden="1" customWidth="1"/>
    <col min="14088" max="14090" width="10.28515625" style="2492" customWidth="1"/>
    <col min="14091" max="14093" width="0" style="2492" hidden="1" customWidth="1"/>
    <col min="14094" max="14096" width="10.28515625" style="2492" customWidth="1"/>
    <col min="14097" max="14099" width="0" style="2492" hidden="1" customWidth="1"/>
    <col min="14100" max="14102" width="10.28515625" style="2492" customWidth="1"/>
    <col min="14103" max="14104" width="9.140625" style="2492"/>
    <col min="14105" max="14105" width="10.85546875" style="2492" customWidth="1"/>
    <col min="14106" max="14107" width="9.140625" style="2492"/>
    <col min="14108" max="14109" width="13.42578125" style="2492" bestFit="1" customWidth="1"/>
    <col min="14110" max="14113" width="10.5703125" style="2492" bestFit="1" customWidth="1"/>
    <col min="14114" max="14236" width="9.140625" style="2492"/>
    <col min="14237" max="14249" width="8.85546875" style="2492" customWidth="1"/>
    <col min="14250" max="14339" width="9.140625" style="2492"/>
    <col min="14340" max="14340" width="17.28515625" style="2492" customWidth="1"/>
    <col min="14341" max="14343" width="0" style="2492" hidden="1" customWidth="1"/>
    <col min="14344" max="14346" width="10.28515625" style="2492" customWidth="1"/>
    <col min="14347" max="14349" width="0" style="2492" hidden="1" customWidth="1"/>
    <col min="14350" max="14352" width="10.28515625" style="2492" customWidth="1"/>
    <col min="14353" max="14355" width="0" style="2492" hidden="1" customWidth="1"/>
    <col min="14356" max="14358" width="10.28515625" style="2492" customWidth="1"/>
    <col min="14359" max="14360" width="9.140625" style="2492"/>
    <col min="14361" max="14361" width="10.85546875" style="2492" customWidth="1"/>
    <col min="14362" max="14363" width="9.140625" style="2492"/>
    <col min="14364" max="14365" width="13.42578125" style="2492" bestFit="1" customWidth="1"/>
    <col min="14366" max="14369" width="10.5703125" style="2492" bestFit="1" customWidth="1"/>
    <col min="14370" max="14492" width="9.140625" style="2492"/>
    <col min="14493" max="14505" width="8.85546875" style="2492" customWidth="1"/>
    <col min="14506" max="14595" width="9.140625" style="2492"/>
    <col min="14596" max="14596" width="17.28515625" style="2492" customWidth="1"/>
    <col min="14597" max="14599" width="0" style="2492" hidden="1" customWidth="1"/>
    <col min="14600" max="14602" width="10.28515625" style="2492" customWidth="1"/>
    <col min="14603" max="14605" width="0" style="2492" hidden="1" customWidth="1"/>
    <col min="14606" max="14608" width="10.28515625" style="2492" customWidth="1"/>
    <col min="14609" max="14611" width="0" style="2492" hidden="1" customWidth="1"/>
    <col min="14612" max="14614" width="10.28515625" style="2492" customWidth="1"/>
    <col min="14615" max="14616" width="9.140625" style="2492"/>
    <col min="14617" max="14617" width="10.85546875" style="2492" customWidth="1"/>
    <col min="14618" max="14619" width="9.140625" style="2492"/>
    <col min="14620" max="14621" width="13.42578125" style="2492" bestFit="1" customWidth="1"/>
    <col min="14622" max="14625" width="10.5703125" style="2492" bestFit="1" customWidth="1"/>
    <col min="14626" max="14748" width="9.140625" style="2492"/>
    <col min="14749" max="14761" width="8.85546875" style="2492" customWidth="1"/>
    <col min="14762" max="14851" width="9.140625" style="2492"/>
    <col min="14852" max="14852" width="17.28515625" style="2492" customWidth="1"/>
    <col min="14853" max="14855" width="0" style="2492" hidden="1" customWidth="1"/>
    <col min="14856" max="14858" width="10.28515625" style="2492" customWidth="1"/>
    <col min="14859" max="14861" width="0" style="2492" hidden="1" customWidth="1"/>
    <col min="14862" max="14864" width="10.28515625" style="2492" customWidth="1"/>
    <col min="14865" max="14867" width="0" style="2492" hidden="1" customWidth="1"/>
    <col min="14868" max="14870" width="10.28515625" style="2492" customWidth="1"/>
    <col min="14871" max="14872" width="9.140625" style="2492"/>
    <col min="14873" max="14873" width="10.85546875" style="2492" customWidth="1"/>
    <col min="14874" max="14875" width="9.140625" style="2492"/>
    <col min="14876" max="14877" width="13.42578125" style="2492" bestFit="1" customWidth="1"/>
    <col min="14878" max="14881" width="10.5703125" style="2492" bestFit="1" customWidth="1"/>
    <col min="14882" max="15004" width="9.140625" style="2492"/>
    <col min="15005" max="15017" width="8.85546875" style="2492" customWidth="1"/>
    <col min="15018" max="15107" width="9.140625" style="2492"/>
    <col min="15108" max="15108" width="17.28515625" style="2492" customWidth="1"/>
    <col min="15109" max="15111" width="0" style="2492" hidden="1" customWidth="1"/>
    <col min="15112" max="15114" width="10.28515625" style="2492" customWidth="1"/>
    <col min="15115" max="15117" width="0" style="2492" hidden="1" customWidth="1"/>
    <col min="15118" max="15120" width="10.28515625" style="2492" customWidth="1"/>
    <col min="15121" max="15123" width="0" style="2492" hidden="1" customWidth="1"/>
    <col min="15124" max="15126" width="10.28515625" style="2492" customWidth="1"/>
    <col min="15127" max="15128" width="9.140625" style="2492"/>
    <col min="15129" max="15129" width="10.85546875" style="2492" customWidth="1"/>
    <col min="15130" max="15131" width="9.140625" style="2492"/>
    <col min="15132" max="15133" width="13.42578125" style="2492" bestFit="1" customWidth="1"/>
    <col min="15134" max="15137" width="10.5703125" style="2492" bestFit="1" customWidth="1"/>
    <col min="15138" max="15260" width="9.140625" style="2492"/>
    <col min="15261" max="15273" width="8.85546875" style="2492" customWidth="1"/>
    <col min="15274" max="15363" width="9.140625" style="2492"/>
    <col min="15364" max="15364" width="17.28515625" style="2492" customWidth="1"/>
    <col min="15365" max="15367" width="0" style="2492" hidden="1" customWidth="1"/>
    <col min="15368" max="15370" width="10.28515625" style="2492" customWidth="1"/>
    <col min="15371" max="15373" width="0" style="2492" hidden="1" customWidth="1"/>
    <col min="15374" max="15376" width="10.28515625" style="2492" customWidth="1"/>
    <col min="15377" max="15379" width="0" style="2492" hidden="1" customWidth="1"/>
    <col min="15380" max="15382" width="10.28515625" style="2492" customWidth="1"/>
    <col min="15383" max="15384" width="9.140625" style="2492"/>
    <col min="15385" max="15385" width="10.85546875" style="2492" customWidth="1"/>
    <col min="15386" max="15387" width="9.140625" style="2492"/>
    <col min="15388" max="15389" width="13.42578125" style="2492" bestFit="1" customWidth="1"/>
    <col min="15390" max="15393" width="10.5703125" style="2492" bestFit="1" customWidth="1"/>
    <col min="15394" max="15516" width="9.140625" style="2492"/>
    <col min="15517" max="15529" width="8.85546875" style="2492" customWidth="1"/>
    <col min="15530" max="15619" width="9.140625" style="2492"/>
    <col min="15620" max="15620" width="17.28515625" style="2492" customWidth="1"/>
    <col min="15621" max="15623" width="0" style="2492" hidden="1" customWidth="1"/>
    <col min="15624" max="15626" width="10.28515625" style="2492" customWidth="1"/>
    <col min="15627" max="15629" width="0" style="2492" hidden="1" customWidth="1"/>
    <col min="15630" max="15632" width="10.28515625" style="2492" customWidth="1"/>
    <col min="15633" max="15635" width="0" style="2492" hidden="1" customWidth="1"/>
    <col min="15636" max="15638" width="10.28515625" style="2492" customWidth="1"/>
    <col min="15639" max="15640" width="9.140625" style="2492"/>
    <col min="15641" max="15641" width="10.85546875" style="2492" customWidth="1"/>
    <col min="15642" max="15643" width="9.140625" style="2492"/>
    <col min="15644" max="15645" width="13.42578125" style="2492" bestFit="1" customWidth="1"/>
    <col min="15646" max="15649" width="10.5703125" style="2492" bestFit="1" customWidth="1"/>
    <col min="15650" max="15772" width="9.140625" style="2492"/>
    <col min="15773" max="15785" width="8.85546875" style="2492" customWidth="1"/>
    <col min="15786" max="15875" width="9.140625" style="2492"/>
    <col min="15876" max="15876" width="17.28515625" style="2492" customWidth="1"/>
    <col min="15877" max="15879" width="0" style="2492" hidden="1" customWidth="1"/>
    <col min="15880" max="15882" width="10.28515625" style="2492" customWidth="1"/>
    <col min="15883" max="15885" width="0" style="2492" hidden="1" customWidth="1"/>
    <col min="15886" max="15888" width="10.28515625" style="2492" customWidth="1"/>
    <col min="15889" max="15891" width="0" style="2492" hidden="1" customWidth="1"/>
    <col min="15892" max="15894" width="10.28515625" style="2492" customWidth="1"/>
    <col min="15895" max="15896" width="9.140625" style="2492"/>
    <col min="15897" max="15897" width="10.85546875" style="2492" customWidth="1"/>
    <col min="15898" max="15899" width="9.140625" style="2492"/>
    <col min="15900" max="15901" width="13.42578125" style="2492" bestFit="1" customWidth="1"/>
    <col min="15902" max="15905" width="10.5703125" style="2492" bestFit="1" customWidth="1"/>
    <col min="15906" max="16028" width="9.140625" style="2492"/>
    <col min="16029" max="16041" width="8.85546875" style="2492" customWidth="1"/>
    <col min="16042" max="16131" width="9.140625" style="2492"/>
    <col min="16132" max="16132" width="17.28515625" style="2492" customWidth="1"/>
    <col min="16133" max="16135" width="0" style="2492" hidden="1" customWidth="1"/>
    <col min="16136" max="16138" width="10.28515625" style="2492" customWidth="1"/>
    <col min="16139" max="16141" width="0" style="2492" hidden="1" customWidth="1"/>
    <col min="16142" max="16144" width="10.28515625" style="2492" customWidth="1"/>
    <col min="16145" max="16147" width="0" style="2492" hidden="1" customWidth="1"/>
    <col min="16148" max="16150" width="10.28515625" style="2492" customWidth="1"/>
    <col min="16151" max="16152" width="9.140625" style="2492"/>
    <col min="16153" max="16153" width="10.85546875" style="2492" customWidth="1"/>
    <col min="16154" max="16155" width="9.140625" style="2492"/>
    <col min="16156" max="16157" width="13.42578125" style="2492" bestFit="1" customWidth="1"/>
    <col min="16158" max="16161" width="10.5703125" style="2492" bestFit="1" customWidth="1"/>
    <col min="16162" max="16284" width="9.140625" style="2492"/>
    <col min="16285" max="16297" width="8.85546875" style="2492" customWidth="1"/>
    <col min="16298" max="16384" width="9.140625" style="2492"/>
  </cols>
  <sheetData>
    <row r="1" spans="1:37" ht="39" customHeight="1" thickBot="1" x14ac:dyDescent="0.35">
      <c r="A1" s="3909" t="s">
        <v>4434</v>
      </c>
      <c r="B1" s="3909"/>
      <c r="C1" s="3909"/>
      <c r="D1" s="3909"/>
      <c r="E1" s="3909"/>
      <c r="F1" s="3909"/>
      <c r="G1" s="3909"/>
      <c r="H1" s="3909"/>
      <c r="I1" s="3909"/>
      <c r="J1" s="3909"/>
      <c r="K1" s="3909"/>
      <c r="L1" s="3909"/>
      <c r="M1" s="3909"/>
      <c r="N1" s="3909"/>
      <c r="O1" s="3909"/>
      <c r="P1" s="3909"/>
      <c r="Q1" s="3909"/>
      <c r="R1" s="3909"/>
      <c r="S1" s="3909"/>
      <c r="T1" s="3909"/>
      <c r="U1" s="2491"/>
      <c r="V1" s="2491"/>
    </row>
    <row r="2" spans="1:37" ht="21" customHeight="1" thickTop="1" thickBot="1" x14ac:dyDescent="0.35">
      <c r="A2" s="3910" t="s">
        <v>22</v>
      </c>
      <c r="B2" s="2493" t="s">
        <v>4435</v>
      </c>
      <c r="C2" s="2494"/>
      <c r="D2" s="2494"/>
      <c r="E2" s="2494"/>
      <c r="F2" s="3912" t="s">
        <v>4435</v>
      </c>
      <c r="G2" s="3912"/>
      <c r="H2" s="3912"/>
      <c r="I2" s="3912"/>
      <c r="J2" s="3912"/>
      <c r="K2" s="3912"/>
      <c r="L2" s="3913"/>
      <c r="M2" s="3914" t="s">
        <v>4436</v>
      </c>
      <c r="N2" s="3912"/>
      <c r="O2" s="3912"/>
      <c r="P2" s="3912"/>
      <c r="Q2" s="3912"/>
      <c r="R2" s="3912"/>
      <c r="S2" s="3913"/>
      <c r="T2" s="3914" t="s">
        <v>4437</v>
      </c>
      <c r="U2" s="3912"/>
      <c r="V2" s="3915"/>
      <c r="W2" s="2495"/>
    </row>
    <row r="3" spans="1:37" ht="17.25" customHeight="1" thickBot="1" x14ac:dyDescent="0.35">
      <c r="A3" s="3911"/>
      <c r="B3" s="2496">
        <v>2015</v>
      </c>
      <c r="C3" s="2496">
        <v>2016</v>
      </c>
      <c r="D3" s="2496">
        <v>2017</v>
      </c>
      <c r="E3" s="2496">
        <v>2018</v>
      </c>
      <c r="F3" s="2496">
        <v>2019</v>
      </c>
      <c r="G3" s="2496">
        <v>2020</v>
      </c>
      <c r="H3" s="2496">
        <v>2015</v>
      </c>
      <c r="I3" s="2496">
        <v>2016</v>
      </c>
      <c r="J3" s="2496">
        <v>2017</v>
      </c>
      <c r="K3" s="2496">
        <v>2018</v>
      </c>
      <c r="L3" s="2496">
        <v>2021</v>
      </c>
      <c r="M3" s="2497">
        <v>2019</v>
      </c>
      <c r="N3" s="2496">
        <v>2020</v>
      </c>
      <c r="O3" s="2496">
        <v>2015</v>
      </c>
      <c r="P3" s="2496">
        <v>2016</v>
      </c>
      <c r="Q3" s="2496">
        <v>2017</v>
      </c>
      <c r="R3" s="2496">
        <v>2018</v>
      </c>
      <c r="S3" s="2496">
        <v>2021</v>
      </c>
      <c r="T3" s="2496">
        <v>2019</v>
      </c>
      <c r="U3" s="2496">
        <v>2020</v>
      </c>
      <c r="V3" s="2498">
        <v>2021</v>
      </c>
    </row>
    <row r="4" spans="1:37" ht="21" customHeight="1" thickTop="1" x14ac:dyDescent="0.3">
      <c r="A4" s="2499" t="s">
        <v>390</v>
      </c>
      <c r="B4" s="2500" t="s">
        <v>4438</v>
      </c>
      <c r="C4" s="2501" t="s">
        <v>4439</v>
      </c>
      <c r="D4" s="2502" t="s">
        <v>4440</v>
      </c>
      <c r="E4" s="2502" t="s">
        <v>4441</v>
      </c>
      <c r="F4" s="2502" t="s">
        <v>4442</v>
      </c>
      <c r="G4" s="2503" t="s">
        <v>4443</v>
      </c>
      <c r="H4" s="2503" t="s">
        <v>4444</v>
      </c>
      <c r="I4" s="2503" t="s">
        <v>4445</v>
      </c>
      <c r="J4" s="2502" t="s">
        <v>4446</v>
      </c>
      <c r="K4" s="2502" t="s">
        <v>4447</v>
      </c>
      <c r="L4" s="2504" t="s">
        <v>4448</v>
      </c>
      <c r="M4" s="2503" t="s">
        <v>4449</v>
      </c>
      <c r="N4" s="2503" t="s">
        <v>4450</v>
      </c>
      <c r="O4" s="2503" t="s">
        <v>4451</v>
      </c>
      <c r="P4" s="2503" t="s">
        <v>4452</v>
      </c>
      <c r="Q4" s="2502" t="s">
        <v>4453</v>
      </c>
      <c r="R4" s="2502" t="s">
        <v>4454</v>
      </c>
      <c r="S4" s="2504" t="s">
        <v>4455</v>
      </c>
      <c r="T4" s="2502" t="s">
        <v>4456</v>
      </c>
      <c r="U4" s="2505" t="s">
        <v>4457</v>
      </c>
      <c r="V4" s="2506" t="s">
        <v>4458</v>
      </c>
      <c r="Z4" s="2507"/>
      <c r="AA4" s="2507"/>
      <c r="AB4" s="2508"/>
      <c r="AC4" s="2508"/>
      <c r="AD4" s="2508"/>
      <c r="AE4" s="2508"/>
    </row>
    <row r="5" spans="1:37" ht="21" customHeight="1" x14ac:dyDescent="0.3">
      <c r="A5" s="2499" t="s">
        <v>186</v>
      </c>
      <c r="B5" s="2500" t="s">
        <v>4459</v>
      </c>
      <c r="C5" s="2509" t="s">
        <v>4460</v>
      </c>
      <c r="D5" s="2502" t="s">
        <v>4461</v>
      </c>
      <c r="E5" s="2502" t="s">
        <v>4462</v>
      </c>
      <c r="F5" s="2502" t="s">
        <v>4463</v>
      </c>
      <c r="G5" s="2503" t="s">
        <v>4464</v>
      </c>
      <c r="H5" s="2503" t="s">
        <v>4465</v>
      </c>
      <c r="I5" s="2502" t="s">
        <v>4466</v>
      </c>
      <c r="J5" s="2502" t="s">
        <v>4467</v>
      </c>
      <c r="K5" s="2502" t="s">
        <v>4468</v>
      </c>
      <c r="L5" s="2504" t="s">
        <v>4469</v>
      </c>
      <c r="M5" s="2502" t="s">
        <v>4470</v>
      </c>
      <c r="N5" s="2503" t="s">
        <v>4471</v>
      </c>
      <c r="O5" s="2502" t="s">
        <v>4472</v>
      </c>
      <c r="P5" s="2502" t="s">
        <v>4473</v>
      </c>
      <c r="Q5" s="2502" t="s">
        <v>4474</v>
      </c>
      <c r="R5" s="2502" t="s">
        <v>4475</v>
      </c>
      <c r="S5" s="2504" t="s">
        <v>4476</v>
      </c>
      <c r="T5" s="2502" t="s">
        <v>4477</v>
      </c>
      <c r="U5" s="2505" t="s">
        <v>4478</v>
      </c>
      <c r="V5" s="2506" t="s">
        <v>4479</v>
      </c>
    </row>
    <row r="6" spans="1:37" ht="21" customHeight="1" x14ac:dyDescent="0.3">
      <c r="A6" s="2499" t="s">
        <v>187</v>
      </c>
      <c r="B6" s="2500" t="s">
        <v>4480</v>
      </c>
      <c r="C6" s="2509" t="s">
        <v>4481</v>
      </c>
      <c r="D6" s="2502" t="s">
        <v>4482</v>
      </c>
      <c r="E6" s="2502" t="s">
        <v>4483</v>
      </c>
      <c r="F6" s="2502" t="s">
        <v>4484</v>
      </c>
      <c r="G6" s="2503" t="s">
        <v>4485</v>
      </c>
      <c r="H6" s="2503" t="s">
        <v>4486</v>
      </c>
      <c r="I6" s="2502" t="s">
        <v>4487</v>
      </c>
      <c r="J6" s="2502" t="s">
        <v>4488</v>
      </c>
      <c r="K6" s="2502" t="s">
        <v>4489</v>
      </c>
      <c r="L6" s="2504" t="s">
        <v>4490</v>
      </c>
      <c r="M6" s="2502" t="s">
        <v>4491</v>
      </c>
      <c r="N6" s="2503" t="s">
        <v>4492</v>
      </c>
      <c r="O6" s="2502" t="s">
        <v>4493</v>
      </c>
      <c r="P6" s="2502" t="s">
        <v>4494</v>
      </c>
      <c r="Q6" s="2502" t="s">
        <v>4495</v>
      </c>
      <c r="R6" s="2502" t="s">
        <v>4496</v>
      </c>
      <c r="S6" s="2504" t="s">
        <v>4497</v>
      </c>
      <c r="T6" s="2502" t="s">
        <v>4498</v>
      </c>
      <c r="U6" s="2505" t="s">
        <v>4499</v>
      </c>
      <c r="V6" s="2506" t="s">
        <v>4500</v>
      </c>
    </row>
    <row r="7" spans="1:37" ht="21" customHeight="1" x14ac:dyDescent="0.3">
      <c r="A7" s="2499" t="s">
        <v>188</v>
      </c>
      <c r="B7" s="2500" t="s">
        <v>4501</v>
      </c>
      <c r="C7" s="2509" t="s">
        <v>4502</v>
      </c>
      <c r="D7" s="2502" t="s">
        <v>4503</v>
      </c>
      <c r="E7" s="2502" t="s">
        <v>4504</v>
      </c>
      <c r="F7" s="2502" t="s">
        <v>4505</v>
      </c>
      <c r="G7" s="2503" t="s">
        <v>4506</v>
      </c>
      <c r="H7" s="2503" t="s">
        <v>4507</v>
      </c>
      <c r="I7" s="2502" t="s">
        <v>4508</v>
      </c>
      <c r="J7" s="2502" t="s">
        <v>4509</v>
      </c>
      <c r="K7" s="2502" t="s">
        <v>4510</v>
      </c>
      <c r="L7" s="2504"/>
      <c r="M7" s="2502" t="s">
        <v>4511</v>
      </c>
      <c r="N7" s="2503" t="s">
        <v>4512</v>
      </c>
      <c r="O7" s="2502" t="s">
        <v>4513</v>
      </c>
      <c r="P7" s="2502" t="s">
        <v>4514</v>
      </c>
      <c r="Q7" s="2502" t="s">
        <v>4515</v>
      </c>
      <c r="R7" s="2502" t="s">
        <v>4516</v>
      </c>
      <c r="S7" s="2504"/>
      <c r="T7" s="2502" t="s">
        <v>4517</v>
      </c>
      <c r="U7" s="2505" t="s">
        <v>4518</v>
      </c>
      <c r="V7" s="2506"/>
    </row>
    <row r="8" spans="1:37" ht="21" customHeight="1" x14ac:dyDescent="0.3">
      <c r="A8" s="2499" t="s">
        <v>189</v>
      </c>
      <c r="B8" s="2500" t="s">
        <v>4519</v>
      </c>
      <c r="C8" s="2509" t="s">
        <v>4520</v>
      </c>
      <c r="D8" s="2502" t="s">
        <v>4521</v>
      </c>
      <c r="E8" s="2502" t="s">
        <v>4522</v>
      </c>
      <c r="F8" s="2502" t="s">
        <v>4523</v>
      </c>
      <c r="G8" s="2503" t="s">
        <v>4524</v>
      </c>
      <c r="H8" s="2503" t="s">
        <v>4525</v>
      </c>
      <c r="I8" s="2502" t="s">
        <v>4526</v>
      </c>
      <c r="J8" s="2502" t="s">
        <v>4527</v>
      </c>
      <c r="K8" s="2502" t="s">
        <v>4528</v>
      </c>
      <c r="L8" s="2504"/>
      <c r="M8" s="2502" t="s">
        <v>4529</v>
      </c>
      <c r="N8" s="2503" t="s">
        <v>4530</v>
      </c>
      <c r="O8" s="2502" t="s">
        <v>4531</v>
      </c>
      <c r="P8" s="2502" t="s">
        <v>4532</v>
      </c>
      <c r="Q8" s="2502" t="s">
        <v>4533</v>
      </c>
      <c r="R8" s="2502" t="s">
        <v>4534</v>
      </c>
      <c r="S8" s="2504"/>
      <c r="T8" s="2502" t="s">
        <v>4535</v>
      </c>
      <c r="U8" s="2505" t="s">
        <v>4536</v>
      </c>
      <c r="V8" s="2506"/>
    </row>
    <row r="9" spans="1:37" ht="21" customHeight="1" x14ac:dyDescent="0.3">
      <c r="A9" s="2499" t="s">
        <v>202</v>
      </c>
      <c r="B9" s="2500" t="s">
        <v>4537</v>
      </c>
      <c r="C9" s="2509" t="s">
        <v>4538</v>
      </c>
      <c r="D9" s="2502" t="s">
        <v>4539</v>
      </c>
      <c r="E9" s="2502" t="s">
        <v>4540</v>
      </c>
      <c r="F9" s="2502" t="s">
        <v>4541</v>
      </c>
      <c r="G9" s="2503" t="s">
        <v>4542</v>
      </c>
      <c r="H9" s="2503" t="s">
        <v>4543</v>
      </c>
      <c r="I9" s="2502" t="s">
        <v>4544</v>
      </c>
      <c r="J9" s="2502" t="s">
        <v>4545</v>
      </c>
      <c r="K9" s="2502" t="s">
        <v>4546</v>
      </c>
      <c r="L9" s="2504"/>
      <c r="M9" s="2502" t="s">
        <v>4547</v>
      </c>
      <c r="N9" s="2503" t="s">
        <v>4548</v>
      </c>
      <c r="O9" s="2502" t="s">
        <v>4549</v>
      </c>
      <c r="P9" s="2502" t="s">
        <v>4550</v>
      </c>
      <c r="Q9" s="2502" t="s">
        <v>4551</v>
      </c>
      <c r="R9" s="2502" t="s">
        <v>4552</v>
      </c>
      <c r="S9" s="2504"/>
      <c r="T9" s="2502" t="s">
        <v>4553</v>
      </c>
      <c r="U9" s="2505" t="s">
        <v>4554</v>
      </c>
      <c r="V9" s="2506"/>
      <c r="AC9" s="2508"/>
      <c r="AD9" s="2508"/>
      <c r="AE9" s="2508"/>
      <c r="AF9" s="2508"/>
    </row>
    <row r="10" spans="1:37" ht="21" customHeight="1" x14ac:dyDescent="0.35">
      <c r="A10" s="2499" t="s">
        <v>203</v>
      </c>
      <c r="B10" s="2500" t="s">
        <v>4555</v>
      </c>
      <c r="C10" s="2509" t="s">
        <v>4556</v>
      </c>
      <c r="D10" s="2502" t="s">
        <v>4557</v>
      </c>
      <c r="E10" s="2502" t="s">
        <v>4558</v>
      </c>
      <c r="F10" s="2502" t="s">
        <v>4559</v>
      </c>
      <c r="G10" s="2503" t="s">
        <v>4560</v>
      </c>
      <c r="H10" s="2503" t="s">
        <v>4561</v>
      </c>
      <c r="I10" s="2502" t="s">
        <v>4562</v>
      </c>
      <c r="J10" s="2502" t="s">
        <v>4563</v>
      </c>
      <c r="K10" s="2502" t="s">
        <v>4564</v>
      </c>
      <c r="L10" s="2504"/>
      <c r="M10" s="2502" t="s">
        <v>4565</v>
      </c>
      <c r="N10" s="2503" t="s">
        <v>4566</v>
      </c>
      <c r="O10" s="2502" t="s">
        <v>4567</v>
      </c>
      <c r="P10" s="2502" t="s">
        <v>4568</v>
      </c>
      <c r="Q10" s="2502" t="s">
        <v>4569</v>
      </c>
      <c r="R10" s="2502" t="s">
        <v>4570</v>
      </c>
      <c r="S10" s="2504"/>
      <c r="T10" s="2502" t="s">
        <v>4571</v>
      </c>
      <c r="U10" s="2505" t="s">
        <v>4572</v>
      </c>
      <c r="V10" s="2506"/>
      <c r="AB10" s="2510"/>
    </row>
    <row r="11" spans="1:37" ht="21" customHeight="1" x14ac:dyDescent="0.3">
      <c r="A11" s="2499" t="s">
        <v>192</v>
      </c>
      <c r="B11" s="2500" t="s">
        <v>4573</v>
      </c>
      <c r="C11" s="2509" t="s">
        <v>4574</v>
      </c>
      <c r="D11" s="2502" t="s">
        <v>4575</v>
      </c>
      <c r="E11" s="2502" t="s">
        <v>4576</v>
      </c>
      <c r="F11" s="2502" t="s">
        <v>4577</v>
      </c>
      <c r="G11" s="2503" t="s">
        <v>4578</v>
      </c>
      <c r="H11" s="2503" t="s">
        <v>4579</v>
      </c>
      <c r="I11" s="2502" t="s">
        <v>4580</v>
      </c>
      <c r="J11" s="2502" t="s">
        <v>4581</v>
      </c>
      <c r="K11" s="2502" t="s">
        <v>4582</v>
      </c>
      <c r="L11" s="2504"/>
      <c r="M11" s="2502" t="s">
        <v>4583</v>
      </c>
      <c r="N11" s="2503" t="s">
        <v>4584</v>
      </c>
      <c r="O11" s="2502" t="s">
        <v>4585</v>
      </c>
      <c r="P11" s="2502" t="s">
        <v>4586</v>
      </c>
      <c r="Q11" s="2502" t="s">
        <v>4587</v>
      </c>
      <c r="R11" s="2502" t="s">
        <v>4588</v>
      </c>
      <c r="S11" s="2504"/>
      <c r="T11" s="2502" t="s">
        <v>4589</v>
      </c>
      <c r="U11" s="2505" t="s">
        <v>4590</v>
      </c>
      <c r="V11" s="2506"/>
    </row>
    <row r="12" spans="1:37" ht="21" customHeight="1" x14ac:dyDescent="0.3">
      <c r="A12" s="2499" t="s">
        <v>193</v>
      </c>
      <c r="B12" s="2500" t="s">
        <v>4591</v>
      </c>
      <c r="C12" s="2509" t="s">
        <v>4592</v>
      </c>
      <c r="D12" s="2502" t="s">
        <v>4593</v>
      </c>
      <c r="E12" s="2502" t="s">
        <v>4594</v>
      </c>
      <c r="F12" s="2502" t="s">
        <v>4595</v>
      </c>
      <c r="G12" s="2503" t="s">
        <v>4596</v>
      </c>
      <c r="H12" s="2503" t="s">
        <v>4597</v>
      </c>
      <c r="I12" s="2502" t="s">
        <v>4598</v>
      </c>
      <c r="J12" s="2502" t="s">
        <v>4599</v>
      </c>
      <c r="K12" s="2502" t="s">
        <v>4600</v>
      </c>
      <c r="L12" s="2504"/>
      <c r="M12" s="2502" t="s">
        <v>4601</v>
      </c>
      <c r="N12" s="2503" t="s">
        <v>4602</v>
      </c>
      <c r="O12" s="2502" t="s">
        <v>4603</v>
      </c>
      <c r="P12" s="2502" t="s">
        <v>4604</v>
      </c>
      <c r="Q12" s="2502" t="s">
        <v>4605</v>
      </c>
      <c r="R12" s="2502" t="s">
        <v>4606</v>
      </c>
      <c r="S12" s="2504"/>
      <c r="T12" s="2502" t="s">
        <v>4607</v>
      </c>
      <c r="U12" s="2505" t="s">
        <v>4608</v>
      </c>
      <c r="V12" s="2506"/>
      <c r="Z12" s="2511"/>
      <c r="AA12" s="2511"/>
      <c r="AB12" s="2511"/>
    </row>
    <row r="13" spans="1:37" ht="21" customHeight="1" x14ac:dyDescent="0.55000000000000004">
      <c r="A13" s="2499" t="s">
        <v>194</v>
      </c>
      <c r="B13" s="2500" t="s">
        <v>4591</v>
      </c>
      <c r="C13" s="2509" t="s">
        <v>4609</v>
      </c>
      <c r="D13" s="2502" t="s">
        <v>4610</v>
      </c>
      <c r="E13" s="2502" t="s">
        <v>4611</v>
      </c>
      <c r="F13" s="2502" t="s">
        <v>4612</v>
      </c>
      <c r="G13" s="2503" t="s">
        <v>4613</v>
      </c>
      <c r="H13" s="2503" t="s">
        <v>4614</v>
      </c>
      <c r="I13" s="2502" t="s">
        <v>4615</v>
      </c>
      <c r="J13" s="2502" t="s">
        <v>4616</v>
      </c>
      <c r="K13" s="2502" t="s">
        <v>4617</v>
      </c>
      <c r="L13" s="2504"/>
      <c r="M13" s="2502" t="s">
        <v>4618</v>
      </c>
      <c r="N13" s="2503" t="s">
        <v>4619</v>
      </c>
      <c r="O13" s="2502" t="s">
        <v>4620</v>
      </c>
      <c r="P13" s="2502" t="s">
        <v>4621</v>
      </c>
      <c r="Q13" s="2502" t="s">
        <v>4622</v>
      </c>
      <c r="R13" s="2502" t="s">
        <v>4623</v>
      </c>
      <c r="S13" s="2504"/>
      <c r="T13" s="2502" t="s">
        <v>4624</v>
      </c>
      <c r="U13" s="2505" t="s">
        <v>4625</v>
      </c>
      <c r="V13" s="2506"/>
      <c r="Z13" s="2511"/>
      <c r="AA13" s="2511"/>
      <c r="AB13" s="2512"/>
      <c r="AC13" s="2512"/>
      <c r="AD13" s="2513"/>
      <c r="AE13" s="2513"/>
      <c r="AF13" s="2513"/>
      <c r="AG13" s="2513"/>
    </row>
    <row r="14" spans="1:37" ht="21" customHeight="1" x14ac:dyDescent="0.45">
      <c r="A14" s="2499" t="s">
        <v>195</v>
      </c>
      <c r="B14" s="2500" t="s">
        <v>4626</v>
      </c>
      <c r="C14" s="2509" t="s">
        <v>4627</v>
      </c>
      <c r="D14" s="2502" t="s">
        <v>4628</v>
      </c>
      <c r="E14" s="2502" t="s">
        <v>4459</v>
      </c>
      <c r="F14" s="2502" t="s">
        <v>4521</v>
      </c>
      <c r="G14" s="2503" t="s">
        <v>4629</v>
      </c>
      <c r="H14" s="2503" t="s">
        <v>4630</v>
      </c>
      <c r="I14" s="2502" t="s">
        <v>4631</v>
      </c>
      <c r="J14" s="2502" t="s">
        <v>4632</v>
      </c>
      <c r="K14" s="2502" t="s">
        <v>4633</v>
      </c>
      <c r="L14" s="2504"/>
      <c r="M14" s="2502" t="s">
        <v>4634</v>
      </c>
      <c r="N14" s="2503" t="s">
        <v>4635</v>
      </c>
      <c r="O14" s="2502" t="s">
        <v>4636</v>
      </c>
      <c r="P14" s="2502" t="s">
        <v>4637</v>
      </c>
      <c r="Q14" s="2502" t="s">
        <v>4638</v>
      </c>
      <c r="R14" s="2502" t="s">
        <v>4639</v>
      </c>
      <c r="S14" s="2504"/>
      <c r="T14" s="2502" t="s">
        <v>4640</v>
      </c>
      <c r="U14" s="2505" t="s">
        <v>4641</v>
      </c>
      <c r="V14" s="2506"/>
      <c r="Z14" s="2511"/>
      <c r="AA14" s="2514"/>
      <c r="AB14" s="2514"/>
      <c r="AC14" s="2514"/>
      <c r="AD14" s="2514"/>
      <c r="AE14" s="2514"/>
      <c r="AF14" s="2515"/>
      <c r="AG14" s="2515"/>
      <c r="AH14" s="2516"/>
      <c r="AI14" s="2516"/>
      <c r="AJ14" s="2516"/>
      <c r="AK14" s="2516"/>
    </row>
    <row r="15" spans="1:37" ht="21" customHeight="1" thickBot="1" x14ac:dyDescent="0.5">
      <c r="A15" s="2517" t="s">
        <v>196</v>
      </c>
      <c r="B15" s="2518" t="s">
        <v>4642</v>
      </c>
      <c r="C15" s="2519" t="s">
        <v>4643</v>
      </c>
      <c r="D15" s="2520" t="s">
        <v>4644</v>
      </c>
      <c r="E15" s="2520" t="s">
        <v>4645</v>
      </c>
      <c r="F15" s="2520" t="s">
        <v>4646</v>
      </c>
      <c r="G15" s="2503" t="s">
        <v>4647</v>
      </c>
      <c r="H15" s="2521" t="s">
        <v>4648</v>
      </c>
      <c r="I15" s="2522" t="s">
        <v>4649</v>
      </c>
      <c r="J15" s="2522" t="s">
        <v>4650</v>
      </c>
      <c r="K15" s="2521" t="s">
        <v>4651</v>
      </c>
      <c r="L15" s="2523"/>
      <c r="M15" s="2524" t="s">
        <v>4652</v>
      </c>
      <c r="N15" s="2503" t="s">
        <v>4653</v>
      </c>
      <c r="O15" s="2522" t="s">
        <v>4654</v>
      </c>
      <c r="P15" s="2522" t="s">
        <v>4655</v>
      </c>
      <c r="Q15" s="2522" t="s">
        <v>4656</v>
      </c>
      <c r="R15" s="2522" t="s">
        <v>4657</v>
      </c>
      <c r="S15" s="2523"/>
      <c r="T15" s="2524" t="s">
        <v>4658</v>
      </c>
      <c r="U15" s="2525" t="s">
        <v>4659</v>
      </c>
      <c r="V15" s="2526"/>
      <c r="AF15" s="2516"/>
      <c r="AG15" s="2516"/>
      <c r="AH15" s="2516"/>
      <c r="AI15" s="2516"/>
      <c r="AJ15" s="2516"/>
      <c r="AK15" s="2516"/>
    </row>
    <row r="16" spans="1:37" s="2527" customFormat="1" ht="16.5" thickTop="1" x14ac:dyDescent="0.25">
      <c r="A16" s="2527" t="s">
        <v>4660</v>
      </c>
      <c r="G16" s="2528"/>
      <c r="N16" s="2528"/>
    </row>
    <row r="17" spans="1:259" s="2527" customFormat="1" x14ac:dyDescent="0.25">
      <c r="A17" s="2529" t="s">
        <v>3387</v>
      </c>
    </row>
    <row r="19" spans="1:259" ht="18" thickBot="1" x14ac:dyDescent="0.35">
      <c r="A19" s="2530" t="s">
        <v>4661</v>
      </c>
      <c r="B19" s="2515"/>
      <c r="C19" s="2515"/>
      <c r="D19" s="2515"/>
      <c r="E19" s="2515"/>
      <c r="F19" s="2515"/>
      <c r="G19" s="2515"/>
      <c r="H19" s="2515"/>
      <c r="I19" s="2515"/>
      <c r="J19" s="2515"/>
      <c r="K19" s="2515"/>
      <c r="L19" s="2515"/>
      <c r="M19" s="2531"/>
      <c r="N19" s="2531"/>
      <c r="O19" s="2531"/>
      <c r="P19" s="2531"/>
      <c r="Q19" s="2531"/>
      <c r="R19" s="2531"/>
      <c r="S19" s="2531"/>
      <c r="T19" s="2515"/>
      <c r="U19" s="2515"/>
      <c r="V19" s="2515"/>
    </row>
    <row r="20" spans="1:259" ht="18" thickTop="1" thickBot="1" x14ac:dyDescent="0.35">
      <c r="A20" s="3916" t="s">
        <v>22</v>
      </c>
      <c r="B20" s="2494" t="s">
        <v>4662</v>
      </c>
      <c r="C20" s="2494"/>
      <c r="D20" s="2494"/>
      <c r="E20" s="2532"/>
      <c r="F20" s="3918" t="s">
        <v>4662</v>
      </c>
      <c r="G20" s="3918"/>
      <c r="H20" s="3918"/>
      <c r="I20" s="3918"/>
      <c r="J20" s="3918"/>
      <c r="K20" s="3918"/>
      <c r="L20" s="3919"/>
      <c r="M20" s="3918" t="s">
        <v>4663</v>
      </c>
      <c r="N20" s="3918"/>
      <c r="O20" s="3920"/>
      <c r="P20" s="3920"/>
      <c r="Q20" s="3920"/>
      <c r="R20" s="3920"/>
      <c r="S20" s="3921"/>
      <c r="T20" s="2533"/>
      <c r="U20" s="2533"/>
      <c r="V20" s="2533"/>
      <c r="W20" s="2533"/>
      <c r="X20" s="2533"/>
      <c r="Y20" s="2533"/>
      <c r="Z20" s="2533"/>
      <c r="AA20" s="2533"/>
      <c r="AB20" s="2533"/>
      <c r="AC20" s="2533"/>
      <c r="AD20" s="2533"/>
      <c r="AE20" s="2533"/>
      <c r="AF20" s="2533"/>
      <c r="AG20" s="2533"/>
      <c r="AH20" s="2533"/>
      <c r="AI20" s="2533"/>
      <c r="AJ20" s="2533"/>
      <c r="AK20" s="2533"/>
      <c r="AL20" s="2533"/>
      <c r="AM20" s="2533"/>
      <c r="AN20" s="2533"/>
      <c r="AO20" s="2533"/>
      <c r="AP20" s="2533"/>
      <c r="AQ20" s="2533"/>
      <c r="AR20" s="2533"/>
      <c r="AS20" s="2533"/>
      <c r="AT20" s="2533"/>
      <c r="AU20" s="2533"/>
      <c r="AV20" s="2533"/>
      <c r="AW20" s="2533"/>
      <c r="AX20" s="2533"/>
      <c r="AY20" s="2533"/>
      <c r="AZ20" s="2533"/>
      <c r="BA20" s="2533"/>
      <c r="BB20" s="2533"/>
      <c r="BC20" s="2533"/>
      <c r="BD20" s="2533"/>
      <c r="BE20" s="2533"/>
      <c r="BF20" s="2533"/>
      <c r="BG20" s="2533"/>
      <c r="BH20" s="2533"/>
      <c r="BI20" s="2533"/>
      <c r="BJ20" s="2533"/>
      <c r="BK20" s="2533"/>
      <c r="BL20" s="2533"/>
      <c r="BM20" s="2533"/>
      <c r="BN20" s="2533"/>
      <c r="BO20" s="2533"/>
      <c r="BP20" s="2533"/>
      <c r="BQ20" s="2533"/>
      <c r="BR20" s="2533"/>
      <c r="BS20" s="2533"/>
      <c r="BT20" s="2533"/>
      <c r="BU20" s="2533"/>
      <c r="BV20" s="2533"/>
      <c r="BW20" s="2533"/>
      <c r="BX20" s="2533"/>
      <c r="BY20" s="2533"/>
      <c r="BZ20" s="2533"/>
      <c r="CA20" s="2533"/>
      <c r="CB20" s="2533"/>
      <c r="CC20" s="2533"/>
      <c r="CD20" s="2533"/>
      <c r="CE20" s="2533"/>
      <c r="CF20" s="2533"/>
      <c r="CG20" s="2533"/>
      <c r="CH20" s="2533"/>
      <c r="CI20" s="2533"/>
      <c r="CJ20" s="2533"/>
      <c r="CK20" s="2533"/>
      <c r="CL20" s="2533"/>
      <c r="CM20" s="2533"/>
      <c r="CN20" s="2533"/>
      <c r="CO20" s="2533"/>
      <c r="CP20" s="2533"/>
      <c r="CQ20" s="2533"/>
      <c r="CR20" s="2533"/>
      <c r="CS20" s="2533"/>
      <c r="CT20" s="2533"/>
      <c r="CU20" s="2533"/>
      <c r="CV20" s="2533"/>
      <c r="CW20" s="2533"/>
      <c r="CX20" s="2533"/>
      <c r="CY20" s="2533"/>
      <c r="CZ20" s="2533"/>
      <c r="DA20" s="2533"/>
      <c r="DB20" s="2533"/>
      <c r="DC20" s="2533"/>
      <c r="DD20" s="2533"/>
      <c r="DE20" s="2533"/>
      <c r="DF20" s="2533"/>
      <c r="DG20" s="2533"/>
      <c r="DH20" s="2533"/>
      <c r="DI20" s="2533"/>
      <c r="DJ20" s="2533"/>
      <c r="DK20" s="2533"/>
      <c r="DL20" s="2533"/>
      <c r="DM20" s="2533"/>
      <c r="DN20" s="2533"/>
      <c r="DO20" s="2533"/>
      <c r="DP20" s="2533"/>
      <c r="DQ20" s="2533"/>
      <c r="DR20" s="2533"/>
      <c r="DS20" s="2533"/>
      <c r="DT20" s="2533"/>
      <c r="DU20" s="2533"/>
      <c r="DV20" s="2533"/>
      <c r="DW20" s="2533"/>
      <c r="DX20" s="2533"/>
      <c r="DY20" s="2533"/>
      <c r="DZ20" s="2533"/>
      <c r="EA20" s="2533"/>
      <c r="EB20" s="2533"/>
      <c r="EC20" s="2533"/>
      <c r="ED20" s="2533"/>
      <c r="EE20" s="2533"/>
      <c r="EF20" s="2533"/>
      <c r="EG20" s="2533"/>
      <c r="EH20" s="2533"/>
      <c r="EI20" s="2533"/>
      <c r="EJ20" s="2533"/>
      <c r="EK20" s="2533"/>
      <c r="EL20" s="2533"/>
      <c r="EM20" s="2533"/>
      <c r="EN20" s="2533"/>
      <c r="EO20" s="2533"/>
      <c r="EP20" s="2533"/>
      <c r="EQ20" s="2533"/>
      <c r="ER20" s="2533"/>
      <c r="ES20" s="2533"/>
      <c r="ET20" s="2533"/>
      <c r="EU20" s="2533"/>
      <c r="EV20" s="2533"/>
      <c r="EW20" s="2533"/>
      <c r="EX20" s="2533"/>
      <c r="EY20" s="2533"/>
      <c r="EZ20" s="2533"/>
      <c r="FA20" s="2533"/>
      <c r="FB20" s="2533"/>
      <c r="FC20" s="2533"/>
      <c r="FD20" s="2533"/>
      <c r="FE20" s="2533"/>
      <c r="FF20" s="2533"/>
      <c r="FG20" s="2533"/>
      <c r="FH20" s="2533"/>
      <c r="FI20" s="2533"/>
      <c r="FJ20" s="2533"/>
      <c r="FK20" s="2533"/>
      <c r="FL20" s="2533"/>
      <c r="FM20" s="2533"/>
      <c r="FN20" s="2533"/>
      <c r="FO20" s="2533"/>
      <c r="FP20" s="2533"/>
      <c r="FQ20" s="2533"/>
      <c r="FR20" s="2533"/>
      <c r="FS20" s="2533"/>
      <c r="FT20" s="2533"/>
      <c r="FU20" s="2533"/>
      <c r="FV20" s="2533"/>
      <c r="FW20" s="2533"/>
      <c r="FX20" s="2533"/>
      <c r="FY20" s="2533"/>
      <c r="FZ20" s="2533"/>
      <c r="GA20" s="2533"/>
      <c r="GB20" s="2533"/>
      <c r="GC20" s="2533"/>
      <c r="GD20" s="2533"/>
      <c r="GE20" s="2533"/>
      <c r="GF20" s="2533"/>
      <c r="GG20" s="2533"/>
      <c r="GH20" s="2533"/>
      <c r="GI20" s="2533"/>
      <c r="GJ20" s="2533"/>
      <c r="GK20" s="2533"/>
      <c r="GL20" s="2533"/>
      <c r="GM20" s="2533"/>
      <c r="GN20" s="2533"/>
      <c r="GO20" s="2533"/>
      <c r="GP20" s="2533"/>
      <c r="GQ20" s="2533"/>
      <c r="GR20" s="2533"/>
      <c r="GS20" s="2533"/>
      <c r="GT20" s="2533"/>
      <c r="GU20" s="2533"/>
      <c r="GV20" s="2533"/>
      <c r="GW20" s="2533"/>
      <c r="GX20" s="2533"/>
      <c r="GY20" s="2533"/>
      <c r="GZ20" s="2533"/>
      <c r="HA20" s="2533"/>
      <c r="HB20" s="2533"/>
      <c r="HC20" s="2533"/>
      <c r="HD20" s="2533"/>
      <c r="HE20" s="2533"/>
      <c r="HF20" s="2533"/>
      <c r="HG20" s="2533"/>
      <c r="HH20" s="2533"/>
      <c r="HI20" s="2533"/>
      <c r="HJ20" s="2533"/>
      <c r="HK20" s="2533"/>
      <c r="HL20" s="2533"/>
      <c r="HM20" s="2533"/>
      <c r="HN20" s="2533"/>
      <c r="HO20" s="2533"/>
      <c r="HP20" s="2533"/>
      <c r="HQ20" s="2533"/>
      <c r="HR20" s="2533"/>
      <c r="HS20" s="2533"/>
      <c r="HT20" s="2533"/>
      <c r="HU20" s="2533"/>
      <c r="HV20" s="2533"/>
      <c r="HW20" s="2533"/>
      <c r="HX20" s="2533"/>
      <c r="HY20" s="2533"/>
      <c r="HZ20" s="2533"/>
      <c r="IA20" s="2533"/>
      <c r="IB20" s="2533"/>
      <c r="IC20" s="2533"/>
      <c r="ID20" s="2533"/>
      <c r="IE20" s="2533"/>
      <c r="IF20" s="2533"/>
      <c r="IG20" s="2533"/>
      <c r="IH20" s="2533"/>
      <c r="II20" s="2533"/>
      <c r="IJ20" s="2533"/>
      <c r="IK20" s="2533"/>
      <c r="IL20" s="2533"/>
      <c r="IM20" s="2533"/>
      <c r="IN20" s="2533"/>
      <c r="IO20" s="2533"/>
      <c r="IP20" s="2533"/>
      <c r="IQ20" s="2533"/>
      <c r="IR20" s="2533"/>
      <c r="IS20" s="2533"/>
      <c r="IT20" s="2533"/>
      <c r="IU20" s="2533"/>
      <c r="IV20" s="2533"/>
      <c r="IW20" s="2533"/>
      <c r="IX20" s="2533"/>
      <c r="IY20" s="2533"/>
    </row>
    <row r="21" spans="1:259" ht="18" thickTop="1" thickBot="1" x14ac:dyDescent="0.35">
      <c r="A21" s="3917"/>
      <c r="B21" s="2497">
        <v>2015</v>
      </c>
      <c r="C21" s="2496">
        <v>2016</v>
      </c>
      <c r="D21" s="2534">
        <v>2017</v>
      </c>
      <c r="E21" s="2535">
        <v>2018</v>
      </c>
      <c r="F21" s="2534">
        <v>2019</v>
      </c>
      <c r="G21" s="2496">
        <v>2020</v>
      </c>
      <c r="H21" s="2497">
        <v>2015</v>
      </c>
      <c r="I21" s="2496">
        <v>2016</v>
      </c>
      <c r="J21" s="2496">
        <v>2017</v>
      </c>
      <c r="K21" s="2496">
        <v>2018</v>
      </c>
      <c r="L21" s="2496">
        <v>2021</v>
      </c>
      <c r="M21" s="2497">
        <v>2019</v>
      </c>
      <c r="N21" s="2497">
        <v>2020</v>
      </c>
      <c r="O21" s="2536"/>
      <c r="P21" s="2536"/>
      <c r="Q21" s="2537"/>
      <c r="R21" s="2537"/>
      <c r="S21" s="2498">
        <v>2021</v>
      </c>
      <c r="T21" s="2533"/>
      <c r="U21" s="2533"/>
      <c r="V21" s="2533"/>
      <c r="W21" s="2533"/>
      <c r="X21" s="2533"/>
      <c r="Y21" s="2533"/>
      <c r="Z21" s="2533"/>
      <c r="AA21" s="2533"/>
      <c r="AB21" s="2533"/>
      <c r="AC21" s="2533"/>
      <c r="AD21" s="2533"/>
      <c r="AE21" s="2533"/>
      <c r="AF21" s="2533"/>
      <c r="AG21" s="2533"/>
      <c r="AH21" s="2533"/>
      <c r="AI21" s="2533"/>
      <c r="AJ21" s="2533"/>
      <c r="AK21" s="2533"/>
      <c r="AL21" s="2533"/>
      <c r="AM21" s="2533"/>
      <c r="AN21" s="2533"/>
      <c r="AO21" s="2533"/>
      <c r="AP21" s="2533"/>
      <c r="AQ21" s="2533"/>
      <c r="AR21" s="2533"/>
      <c r="AS21" s="2533"/>
      <c r="AT21" s="2533"/>
      <c r="AU21" s="2533"/>
      <c r="AV21" s="2533"/>
      <c r="AW21" s="2533"/>
      <c r="AX21" s="2533"/>
      <c r="AY21" s="2533"/>
      <c r="AZ21" s="2533"/>
      <c r="BA21" s="2533"/>
      <c r="BB21" s="2533"/>
      <c r="BC21" s="2533"/>
      <c r="BD21" s="2533"/>
      <c r="BE21" s="2533"/>
      <c r="BF21" s="2533"/>
      <c r="BG21" s="2533"/>
      <c r="BH21" s="2533"/>
      <c r="BI21" s="2533"/>
      <c r="BJ21" s="2533"/>
      <c r="BK21" s="2533"/>
      <c r="BL21" s="2533"/>
      <c r="BM21" s="2533"/>
      <c r="BN21" s="2533"/>
      <c r="BO21" s="2533"/>
      <c r="BP21" s="2533"/>
      <c r="BQ21" s="2533"/>
      <c r="BR21" s="2533"/>
      <c r="BS21" s="2533"/>
      <c r="BT21" s="2533"/>
      <c r="BU21" s="2533"/>
      <c r="BV21" s="2533"/>
      <c r="BW21" s="2533"/>
      <c r="BX21" s="2533"/>
      <c r="BY21" s="2533"/>
      <c r="BZ21" s="2533"/>
      <c r="CA21" s="2533"/>
      <c r="CB21" s="2533"/>
      <c r="CC21" s="2533"/>
      <c r="CD21" s="2533"/>
      <c r="CE21" s="2533"/>
      <c r="CF21" s="2533"/>
      <c r="CG21" s="2533"/>
      <c r="CH21" s="2533"/>
      <c r="CI21" s="2533"/>
      <c r="CJ21" s="2533"/>
      <c r="CK21" s="2533"/>
      <c r="CL21" s="2533"/>
      <c r="CM21" s="2533"/>
      <c r="CN21" s="2533"/>
      <c r="CO21" s="2533"/>
      <c r="CP21" s="2533"/>
      <c r="CQ21" s="2533"/>
      <c r="CR21" s="2533"/>
      <c r="CS21" s="2533"/>
      <c r="CT21" s="2533"/>
      <c r="CU21" s="2533"/>
      <c r="CV21" s="2533"/>
      <c r="CW21" s="2533"/>
      <c r="CX21" s="2533"/>
      <c r="CY21" s="2533"/>
      <c r="CZ21" s="2533"/>
      <c r="DA21" s="2533"/>
      <c r="DB21" s="2533"/>
      <c r="DC21" s="2533"/>
      <c r="DD21" s="2533"/>
      <c r="DE21" s="2533"/>
      <c r="DF21" s="2533"/>
      <c r="DG21" s="2533"/>
      <c r="DH21" s="2533"/>
      <c r="DI21" s="2533"/>
      <c r="DJ21" s="2533"/>
      <c r="DK21" s="2533"/>
      <c r="DL21" s="2533"/>
      <c r="DM21" s="2533"/>
      <c r="DN21" s="2533"/>
      <c r="DO21" s="2533"/>
      <c r="DP21" s="2533"/>
      <c r="DQ21" s="2533"/>
      <c r="DR21" s="2533"/>
      <c r="DS21" s="2533"/>
      <c r="DT21" s="2533"/>
      <c r="DU21" s="2533"/>
      <c r="DV21" s="2533"/>
      <c r="DW21" s="2533"/>
      <c r="DX21" s="2533"/>
      <c r="DY21" s="2533"/>
      <c r="DZ21" s="2533"/>
      <c r="EA21" s="2533"/>
      <c r="EB21" s="2533"/>
      <c r="EC21" s="2533"/>
      <c r="ED21" s="2533"/>
      <c r="EE21" s="2533"/>
      <c r="EF21" s="2533"/>
      <c r="EG21" s="2533"/>
      <c r="EH21" s="2533"/>
      <c r="EI21" s="2533"/>
      <c r="EJ21" s="2533"/>
      <c r="EK21" s="2533"/>
      <c r="EL21" s="2533"/>
      <c r="EM21" s="2533"/>
      <c r="EN21" s="2533"/>
      <c r="EO21" s="2533"/>
      <c r="EP21" s="2533"/>
      <c r="EQ21" s="2533"/>
      <c r="ER21" s="2533"/>
      <c r="ES21" s="2533"/>
      <c r="ET21" s="2533"/>
      <c r="EU21" s="2533"/>
      <c r="EV21" s="2533"/>
      <c r="EW21" s="2533"/>
      <c r="EX21" s="2533"/>
      <c r="EY21" s="2533"/>
      <c r="EZ21" s="2533"/>
      <c r="FA21" s="2533"/>
      <c r="FB21" s="2533"/>
      <c r="FC21" s="2533"/>
      <c r="FD21" s="2533"/>
      <c r="FE21" s="2533"/>
      <c r="FF21" s="2533"/>
      <c r="FG21" s="2533"/>
      <c r="FH21" s="2533"/>
      <c r="FI21" s="2533"/>
      <c r="FJ21" s="2533"/>
      <c r="FK21" s="2533"/>
      <c r="FL21" s="2533"/>
      <c r="FM21" s="2533"/>
      <c r="FN21" s="2533"/>
      <c r="FO21" s="2533"/>
      <c r="FP21" s="2533"/>
      <c r="FQ21" s="2533"/>
      <c r="FR21" s="2533"/>
      <c r="FS21" s="2533"/>
      <c r="FT21" s="2533"/>
      <c r="FU21" s="2533"/>
      <c r="FV21" s="2533"/>
      <c r="FW21" s="2533"/>
      <c r="FX21" s="2533"/>
      <c r="FY21" s="2533"/>
      <c r="FZ21" s="2533"/>
      <c r="GA21" s="2533"/>
      <c r="GB21" s="2533"/>
      <c r="GC21" s="2533"/>
      <c r="GD21" s="2533"/>
      <c r="GE21" s="2533"/>
      <c r="GF21" s="2533"/>
      <c r="GG21" s="2533"/>
      <c r="GH21" s="2533"/>
      <c r="GI21" s="2533"/>
      <c r="GJ21" s="2533"/>
      <c r="GK21" s="2533"/>
      <c r="GL21" s="2533"/>
      <c r="GM21" s="2533"/>
      <c r="GN21" s="2533"/>
      <c r="GO21" s="2533"/>
      <c r="GP21" s="2533"/>
      <c r="GQ21" s="2533"/>
      <c r="GR21" s="2533"/>
      <c r="GS21" s="2533"/>
      <c r="GT21" s="2533"/>
      <c r="GU21" s="2533"/>
      <c r="GV21" s="2533"/>
      <c r="GW21" s="2533"/>
      <c r="GX21" s="2533"/>
      <c r="GY21" s="2533"/>
      <c r="GZ21" s="2533"/>
      <c r="HA21" s="2533"/>
      <c r="HB21" s="2533"/>
      <c r="HC21" s="2533"/>
      <c r="HD21" s="2533"/>
      <c r="HE21" s="2533"/>
      <c r="HF21" s="2533"/>
      <c r="HG21" s="2533"/>
      <c r="HH21" s="2533"/>
      <c r="HI21" s="2533"/>
      <c r="HJ21" s="2533"/>
      <c r="HK21" s="2533"/>
      <c r="HL21" s="2533"/>
      <c r="HM21" s="2533"/>
      <c r="HN21" s="2533"/>
      <c r="HO21" s="2533"/>
      <c r="HP21" s="2533"/>
      <c r="HQ21" s="2533"/>
      <c r="HR21" s="2533"/>
      <c r="HS21" s="2533"/>
      <c r="HT21" s="2533"/>
      <c r="HU21" s="2533"/>
      <c r="HV21" s="2533"/>
      <c r="HW21" s="2533"/>
      <c r="HX21" s="2533"/>
      <c r="HY21" s="2533"/>
      <c r="HZ21" s="2533"/>
      <c r="IA21" s="2533"/>
      <c r="IB21" s="2533"/>
      <c r="IC21" s="2533"/>
      <c r="ID21" s="2533"/>
      <c r="IE21" s="2533"/>
      <c r="IF21" s="2533"/>
      <c r="IG21" s="2533"/>
      <c r="IH21" s="2533"/>
      <c r="II21" s="2533"/>
      <c r="IJ21" s="2533"/>
      <c r="IK21" s="2533"/>
      <c r="IL21" s="2533"/>
      <c r="IM21" s="2533"/>
      <c r="IN21" s="2533"/>
      <c r="IO21" s="2533"/>
      <c r="IP21" s="2533"/>
      <c r="IQ21" s="2533"/>
      <c r="IR21" s="2533"/>
      <c r="IS21" s="2533"/>
      <c r="IT21" s="2533"/>
      <c r="IU21" s="2533"/>
      <c r="IV21" s="2533"/>
      <c r="IW21" s="2533"/>
      <c r="IX21" s="2533"/>
      <c r="IY21" s="2533"/>
    </row>
    <row r="22" spans="1:259" ht="21" customHeight="1" thickTop="1" x14ac:dyDescent="0.3">
      <c r="A22" s="2538" t="s">
        <v>390</v>
      </c>
      <c r="B22" s="2539">
        <v>94.737918809959623</v>
      </c>
      <c r="C22" s="2540">
        <v>102.73838823752313</v>
      </c>
      <c r="D22" s="2541">
        <v>101.43936245103373</v>
      </c>
      <c r="E22" s="2542">
        <v>98.654769728040677</v>
      </c>
      <c r="F22" s="2541">
        <v>98.477598546775781</v>
      </c>
      <c r="G22" s="2541">
        <v>104.13356210149894</v>
      </c>
      <c r="H22" s="2542">
        <v>94.019346919312369</v>
      </c>
      <c r="I22" s="2543">
        <v>101.57348477901897</v>
      </c>
      <c r="J22" s="2541">
        <v>100.27546376449612</v>
      </c>
      <c r="K22" s="2541">
        <v>97.951228427638043</v>
      </c>
      <c r="L22" s="2544">
        <v>115.80013587633482</v>
      </c>
      <c r="M22" s="2543">
        <v>97.518140836779992</v>
      </c>
      <c r="N22" s="2541">
        <v>103.02905735463368</v>
      </c>
      <c r="O22" s="2545"/>
      <c r="P22" s="2545"/>
      <c r="S22" s="2546">
        <v>114.85353837518042</v>
      </c>
    </row>
    <row r="23" spans="1:259" ht="21" customHeight="1" x14ac:dyDescent="0.35">
      <c r="A23" s="2538" t="s">
        <v>186</v>
      </c>
      <c r="B23" s="2539">
        <v>96.210999999999999</v>
      </c>
      <c r="C23" s="2547">
        <v>102.73865086831779</v>
      </c>
      <c r="D23" s="2543">
        <v>101.16967360625542</v>
      </c>
      <c r="E23" s="2542">
        <v>97.913705235409708</v>
      </c>
      <c r="F23" s="2543">
        <v>98.357114893671167</v>
      </c>
      <c r="G23" s="2543">
        <v>105.15186373734151</v>
      </c>
      <c r="H23" s="2542">
        <v>95.433000000000007</v>
      </c>
      <c r="I23" s="2543">
        <v>101.64652792543183</v>
      </c>
      <c r="J23" s="2543">
        <v>100.03232951947703</v>
      </c>
      <c r="K23" s="2543">
        <v>97.265479930285437</v>
      </c>
      <c r="L23" s="2544">
        <v>116.62</v>
      </c>
      <c r="M23" s="2543">
        <v>97.383425884790029</v>
      </c>
      <c r="N23" s="2543">
        <v>103.96559461512427</v>
      </c>
      <c r="O23" s="2545"/>
      <c r="P23" s="2545"/>
      <c r="S23" s="2546">
        <v>115.67100000000001</v>
      </c>
      <c r="W23" s="2548"/>
      <c r="X23" s="2548"/>
      <c r="Y23" s="2549"/>
      <c r="Z23" s="2549"/>
      <c r="AA23" s="2549"/>
      <c r="AB23" s="2549"/>
      <c r="AC23" s="2549"/>
      <c r="AD23" s="2549"/>
    </row>
    <row r="24" spans="1:259" ht="21" customHeight="1" x14ac:dyDescent="0.35">
      <c r="A24" s="2538" t="s">
        <v>187</v>
      </c>
      <c r="B24" s="2539">
        <v>101.71579294789962</v>
      </c>
      <c r="C24" s="2547">
        <v>102.44049461147573</v>
      </c>
      <c r="D24" s="2543">
        <v>100.76579694966836</v>
      </c>
      <c r="E24" s="2542">
        <v>98.938928840786545</v>
      </c>
      <c r="F24" s="2543">
        <v>99.268748870177319</v>
      </c>
      <c r="G24" s="2543">
        <v>108.244</v>
      </c>
      <c r="H24" s="2542">
        <v>100.75034493403408</v>
      </c>
      <c r="I24" s="2543">
        <v>101.36674518189281</v>
      </c>
      <c r="J24" s="2543">
        <v>99.644881890932453</v>
      </c>
      <c r="K24" s="2543">
        <v>98.27801862911069</v>
      </c>
      <c r="L24" s="2544">
        <v>117.11517813155814</v>
      </c>
      <c r="M24" s="2543">
        <v>98.26475998089154</v>
      </c>
      <c r="N24" s="2543">
        <v>106.98</v>
      </c>
      <c r="O24" s="2545"/>
      <c r="P24" s="2545"/>
      <c r="S24" s="2546">
        <v>116.107</v>
      </c>
      <c r="W24" s="2548"/>
      <c r="X24" s="2548"/>
      <c r="Y24" s="2549"/>
      <c r="Z24" s="2549"/>
      <c r="AA24" s="2549"/>
      <c r="AB24" s="2549"/>
      <c r="AC24" s="2549"/>
      <c r="AD24" s="2549"/>
    </row>
    <row r="25" spans="1:259" ht="21" customHeight="1" x14ac:dyDescent="0.3">
      <c r="A25" s="2538" t="s">
        <v>188</v>
      </c>
      <c r="B25" s="2539">
        <v>103.71112839443641</v>
      </c>
      <c r="C25" s="2547">
        <v>102.25544714272516</v>
      </c>
      <c r="D25" s="2543">
        <v>100.61035138373633</v>
      </c>
      <c r="E25" s="2542">
        <v>100.29254514367878</v>
      </c>
      <c r="F25" s="2543">
        <v>99.827113844060406</v>
      </c>
      <c r="G25" s="2543">
        <v>111.15900000000001</v>
      </c>
      <c r="H25" s="2542">
        <v>102.70931358524788</v>
      </c>
      <c r="I25" s="2543">
        <v>101.26522130614501</v>
      </c>
      <c r="J25" s="2543">
        <v>99.482216284022826</v>
      </c>
      <c r="K25" s="2543">
        <v>99.607019740310605</v>
      </c>
      <c r="L25" s="2544"/>
      <c r="M25" s="2543">
        <v>98.807741612076299</v>
      </c>
      <c r="N25" s="2543">
        <v>109.756</v>
      </c>
      <c r="O25" s="2545"/>
      <c r="P25" s="2545"/>
      <c r="S25" s="2546"/>
      <c r="W25" s="2548"/>
      <c r="X25" s="2548"/>
    </row>
    <row r="26" spans="1:259" ht="21" customHeight="1" x14ac:dyDescent="0.3">
      <c r="A26" s="2538" t="s">
        <v>189</v>
      </c>
      <c r="B26" s="2539">
        <v>101.95610917623981</v>
      </c>
      <c r="C26" s="2547">
        <v>102.47001054111433</v>
      </c>
      <c r="D26" s="2543">
        <v>100.1560873387557</v>
      </c>
      <c r="E26" s="2542">
        <v>101.09088203153472</v>
      </c>
      <c r="F26" s="2550">
        <v>100.43219663485856</v>
      </c>
      <c r="G26" s="2550">
        <v>112.08617049194399</v>
      </c>
      <c r="H26" s="2542">
        <v>101.07428014520794</v>
      </c>
      <c r="I26" s="2543">
        <v>101.44726741717416</v>
      </c>
      <c r="J26" s="2543">
        <v>99.125093726162604</v>
      </c>
      <c r="K26" s="2543">
        <v>100.26318551784618</v>
      </c>
      <c r="L26" s="2544"/>
      <c r="M26" s="2543">
        <v>99.375809846115743</v>
      </c>
      <c r="N26" s="2550">
        <v>110.68967785672623</v>
      </c>
      <c r="O26" s="2551"/>
      <c r="P26" s="2551"/>
      <c r="S26" s="2546"/>
    </row>
    <row r="27" spans="1:259" ht="21" customHeight="1" x14ac:dyDescent="0.3">
      <c r="A27" s="2538" t="s">
        <v>202</v>
      </c>
      <c r="B27" s="2539">
        <v>102.35499057640519</v>
      </c>
      <c r="C27" s="2547">
        <v>103.07229018001219</v>
      </c>
      <c r="D27" s="2543">
        <v>100.20295664491925</v>
      </c>
      <c r="E27" s="2542">
        <v>100.33128058828726</v>
      </c>
      <c r="F27" s="2550">
        <v>101.70660039078759</v>
      </c>
      <c r="G27" s="2550">
        <v>113.29173074796218</v>
      </c>
      <c r="H27" s="2542">
        <v>101.46845901364026</v>
      </c>
      <c r="I27" s="2543">
        <v>102.01923611174684</v>
      </c>
      <c r="J27" s="2543">
        <v>99.22604815248927</v>
      </c>
      <c r="K27" s="2543">
        <v>99.445037499595529</v>
      </c>
      <c r="L27" s="2544"/>
      <c r="M27" s="2543">
        <v>100.64871975204335</v>
      </c>
      <c r="N27" s="2550">
        <v>112.02142620011564</v>
      </c>
      <c r="O27" s="2551"/>
      <c r="P27" s="2551"/>
      <c r="S27" s="2546"/>
    </row>
    <row r="28" spans="1:259" ht="21" customHeight="1" x14ac:dyDescent="0.3">
      <c r="A28" s="2538" t="s">
        <v>203</v>
      </c>
      <c r="B28" s="2539">
        <v>102.60849631914677</v>
      </c>
      <c r="C28" s="2547">
        <v>102.51726042962261</v>
      </c>
      <c r="D28" s="2543">
        <v>99.585322523847651</v>
      </c>
      <c r="E28" s="2542">
        <v>99.847144337529343</v>
      </c>
      <c r="F28" s="2550">
        <v>102.5662916951776</v>
      </c>
      <c r="G28" s="2550">
        <v>114.17657036135158</v>
      </c>
      <c r="H28" s="2542">
        <v>101.65930113841726</v>
      </c>
      <c r="I28" s="2543">
        <v>101.42955937557241</v>
      </c>
      <c r="J28" s="2543">
        <v>98.677234773448191</v>
      </c>
      <c r="K28" s="2543">
        <v>98.95703669111623</v>
      </c>
      <c r="L28" s="2544"/>
      <c r="M28" s="2543">
        <v>101.5014330102958</v>
      </c>
      <c r="N28" s="2550">
        <v>112.96607655497397</v>
      </c>
      <c r="O28" s="2551"/>
      <c r="P28" s="2551"/>
      <c r="S28" s="2546"/>
    </row>
    <row r="29" spans="1:259" ht="21" customHeight="1" x14ac:dyDescent="0.3">
      <c r="A29" s="2538" t="s">
        <v>192</v>
      </c>
      <c r="B29" s="2539">
        <v>102.73851872720978</v>
      </c>
      <c r="C29" s="2547">
        <v>102.43849299884032</v>
      </c>
      <c r="D29" s="2543">
        <v>97.637511542623855</v>
      </c>
      <c r="E29" s="2542">
        <v>99.236999999999995</v>
      </c>
      <c r="F29" s="2550">
        <v>101.87260035635678</v>
      </c>
      <c r="G29" s="2550">
        <v>114.82835540841782</v>
      </c>
      <c r="H29" s="2542">
        <v>101.79757147447361</v>
      </c>
      <c r="I29" s="2543">
        <v>101.40410179394334</v>
      </c>
      <c r="J29" s="2543">
        <v>96.802575193615709</v>
      </c>
      <c r="K29" s="2543">
        <v>98.295000000000002</v>
      </c>
      <c r="L29" s="2544"/>
      <c r="M29" s="2543">
        <v>100.73812540664417</v>
      </c>
      <c r="N29" s="2550">
        <v>113.70620298898761</v>
      </c>
      <c r="O29" s="2551"/>
      <c r="P29" s="2551"/>
      <c r="S29" s="2546"/>
    </row>
    <row r="30" spans="1:259" ht="21" customHeight="1" x14ac:dyDescent="0.3">
      <c r="A30" s="2538" t="s">
        <v>193</v>
      </c>
      <c r="B30" s="2539">
        <v>102.63201681881311</v>
      </c>
      <c r="C30" s="2547">
        <v>102.40764068821674</v>
      </c>
      <c r="D30" s="2543">
        <v>97.998073374630408</v>
      </c>
      <c r="E30" s="2542">
        <v>99.10997636987851</v>
      </c>
      <c r="F30" s="2550">
        <v>102.54300000000001</v>
      </c>
      <c r="G30" s="2550">
        <v>114.92785136574095</v>
      </c>
      <c r="H30" s="2542">
        <v>101.67143187984422</v>
      </c>
      <c r="I30" s="2543">
        <v>101.36497577968058</v>
      </c>
      <c r="J30" s="2543">
        <v>97.193241286672063</v>
      </c>
      <c r="K30" s="2543">
        <v>98.169849656059029</v>
      </c>
      <c r="L30" s="2544"/>
      <c r="M30" s="2543">
        <v>101.39386651307893</v>
      </c>
      <c r="N30" s="2550">
        <v>113.80953570568279</v>
      </c>
      <c r="S30" s="2546"/>
    </row>
    <row r="31" spans="1:259" ht="21" customHeight="1" x14ac:dyDescent="0.3">
      <c r="A31" s="2538" t="s">
        <v>194</v>
      </c>
      <c r="B31" s="2539">
        <v>103.51468831296991</v>
      </c>
      <c r="C31" s="2547">
        <v>102.01227132763577</v>
      </c>
      <c r="D31" s="2543">
        <v>99.274416997219973</v>
      </c>
      <c r="E31" s="2542">
        <v>99.251917723176192</v>
      </c>
      <c r="F31" s="2550">
        <v>103.06752295850244</v>
      </c>
      <c r="G31" s="2550">
        <v>115.09218709173999</v>
      </c>
      <c r="H31" s="2542">
        <v>102.55535930736713</v>
      </c>
      <c r="I31" s="2543">
        <v>100.91476435259716</v>
      </c>
      <c r="J31" s="2543">
        <v>98.403596188290194</v>
      </c>
      <c r="K31" s="2543">
        <v>98.282291059478894</v>
      </c>
      <c r="L31" s="2544"/>
      <c r="M31" s="2543">
        <v>101.92671571459231</v>
      </c>
      <c r="N31" s="2550">
        <v>113.97144502344882</v>
      </c>
      <c r="S31" s="2546"/>
    </row>
    <row r="32" spans="1:259" ht="21" customHeight="1" x14ac:dyDescent="0.3">
      <c r="A32" s="2538" t="s">
        <v>195</v>
      </c>
      <c r="B32" s="2539">
        <v>103.54696125855827</v>
      </c>
      <c r="C32" s="2547">
        <v>101.79157685264082</v>
      </c>
      <c r="D32" s="2543">
        <v>99.518556273527452</v>
      </c>
      <c r="E32" s="2542">
        <v>99.044451151655366</v>
      </c>
      <c r="F32" s="2550">
        <v>103.58255230463421</v>
      </c>
      <c r="G32" s="2550">
        <v>115.80200000000001</v>
      </c>
      <c r="H32" s="2542">
        <v>102.44539028562762</v>
      </c>
      <c r="I32" s="2543">
        <v>100.64807189397591</v>
      </c>
      <c r="J32" s="2543">
        <v>98.627486026052807</v>
      </c>
      <c r="K32" s="2543">
        <v>98.060493348777598</v>
      </c>
      <c r="L32" s="2552"/>
      <c r="M32" s="2543">
        <v>102.4498080579602</v>
      </c>
      <c r="N32" s="2550">
        <v>114.73399999999999</v>
      </c>
      <c r="S32" s="2553"/>
    </row>
    <row r="33" spans="1:19" ht="21" customHeight="1" thickBot="1" x14ac:dyDescent="0.35">
      <c r="A33" s="2554" t="s">
        <v>196</v>
      </c>
      <c r="B33" s="2555">
        <v>103.27912448679528</v>
      </c>
      <c r="C33" s="2556">
        <v>101.47809267147052</v>
      </c>
      <c r="D33" s="2557">
        <v>99.39018716355227</v>
      </c>
      <c r="E33" s="2558">
        <v>98.417032402145367</v>
      </c>
      <c r="F33" s="2559">
        <v>104.03530920455677</v>
      </c>
      <c r="G33" s="2559">
        <v>116.04919557946442</v>
      </c>
      <c r="H33" s="2558">
        <v>102.18122262017602</v>
      </c>
      <c r="I33" s="2557">
        <v>100.28482593603852</v>
      </c>
      <c r="J33" s="2557">
        <v>98.558842862728198</v>
      </c>
      <c r="K33" s="2557">
        <v>97.431023684823572</v>
      </c>
      <c r="L33" s="2560"/>
      <c r="M33" s="2557">
        <v>102.93241528596204</v>
      </c>
      <c r="N33" s="2559">
        <v>115.09401356272653</v>
      </c>
      <c r="S33" s="2561"/>
    </row>
    <row r="34" spans="1:19" ht="16.5" customHeight="1" thickTop="1" x14ac:dyDescent="0.25">
      <c r="A34" s="2562" t="s">
        <v>424</v>
      </c>
      <c r="B34" s="2563"/>
    </row>
    <row r="35" spans="1:19" s="2527" customFormat="1" ht="46.5" customHeight="1" x14ac:dyDescent="0.25">
      <c r="A35" s="3908" t="s">
        <v>4664</v>
      </c>
      <c r="B35" s="3908"/>
      <c r="C35" s="3908"/>
      <c r="D35" s="3908"/>
      <c r="E35" s="3908"/>
      <c r="F35" s="3908"/>
      <c r="G35" s="3908"/>
      <c r="H35" s="3908"/>
      <c r="I35" s="3908"/>
      <c r="J35" s="3908"/>
      <c r="K35" s="3908"/>
      <c r="L35" s="3908"/>
      <c r="M35" s="3908"/>
      <c r="N35" s="3908"/>
      <c r="O35" s="3908"/>
    </row>
    <row r="36" spans="1:19" s="2527" customFormat="1" ht="29.25" customHeight="1" x14ac:dyDescent="0.25">
      <c r="A36" s="3908" t="s">
        <v>4665</v>
      </c>
      <c r="B36" s="3908"/>
      <c r="C36" s="3908"/>
      <c r="D36" s="3908"/>
      <c r="E36" s="3908"/>
      <c r="F36" s="3908"/>
      <c r="G36" s="3908"/>
      <c r="H36" s="3908"/>
      <c r="I36" s="3908"/>
      <c r="J36" s="3908"/>
      <c r="K36" s="3908"/>
      <c r="L36" s="3908"/>
      <c r="M36" s="3908"/>
      <c r="N36" s="3908"/>
      <c r="O36" s="3908"/>
    </row>
    <row r="37" spans="1:19" s="2527" customFormat="1" ht="47.25" customHeight="1" x14ac:dyDescent="0.25">
      <c r="A37" s="3908" t="s">
        <v>4666</v>
      </c>
      <c r="B37" s="3908"/>
      <c r="C37" s="3908"/>
      <c r="D37" s="3908"/>
      <c r="E37" s="3908"/>
      <c r="F37" s="3908"/>
      <c r="G37" s="3908"/>
      <c r="H37" s="3908"/>
      <c r="I37" s="3908"/>
      <c r="J37" s="3908"/>
      <c r="K37" s="3908"/>
      <c r="L37" s="3908"/>
      <c r="M37" s="3908"/>
      <c r="N37" s="3908"/>
      <c r="O37" s="3908"/>
    </row>
    <row r="38" spans="1:19" s="2527" customFormat="1" ht="19.5" customHeight="1" x14ac:dyDescent="0.25">
      <c r="A38" s="3908" t="s">
        <v>4667</v>
      </c>
      <c r="B38" s="3908"/>
      <c r="C38" s="3908"/>
      <c r="D38" s="3908"/>
      <c r="E38" s="3908"/>
      <c r="F38" s="3908"/>
      <c r="G38" s="3908"/>
      <c r="H38" s="3908"/>
      <c r="I38" s="3908"/>
      <c r="J38" s="3908"/>
      <c r="K38" s="3908"/>
      <c r="L38" s="3908"/>
      <c r="M38" s="3908"/>
      <c r="N38" s="3908"/>
      <c r="O38" s="3908"/>
    </row>
    <row r="39" spans="1:19" s="2527" customFormat="1" ht="16.5" customHeight="1" x14ac:dyDescent="0.25">
      <c r="A39" s="2564" t="s">
        <v>4668</v>
      </c>
      <c r="B39" s="2565"/>
      <c r="C39" s="2565"/>
      <c r="D39" s="2565"/>
      <c r="E39" s="2565"/>
      <c r="F39" s="2565"/>
      <c r="G39" s="2565"/>
      <c r="H39" s="2565"/>
      <c r="I39" s="2565"/>
      <c r="J39" s="2565"/>
      <c r="K39" s="2565"/>
      <c r="L39" s="2565"/>
      <c r="M39" s="2565"/>
      <c r="N39" s="2565"/>
      <c r="O39" s="2565"/>
    </row>
    <row r="40" spans="1:19" s="2527" customFormat="1" ht="3.75" hidden="1" customHeight="1" x14ac:dyDescent="0.25"/>
    <row r="41" spans="1:19" s="2527" customFormat="1" ht="15" customHeight="1" x14ac:dyDescent="0.25">
      <c r="A41" s="2529" t="s">
        <v>3387</v>
      </c>
    </row>
    <row r="50" spans="27:32" ht="45.75" customHeight="1" x14ac:dyDescent="0.55000000000000004">
      <c r="AA50" s="2566"/>
      <c r="AB50" s="2566"/>
      <c r="AC50" s="2566"/>
      <c r="AD50" s="2566"/>
      <c r="AE50" s="2566"/>
      <c r="AF50" s="2567"/>
    </row>
    <row r="51" spans="27:32" ht="45.75" customHeight="1" x14ac:dyDescent="0.55000000000000004">
      <c r="AA51" s="2567"/>
      <c r="AB51" s="2567"/>
      <c r="AC51" s="2567"/>
      <c r="AD51" s="2567"/>
      <c r="AE51" s="2567"/>
      <c r="AF51" s="2567"/>
    </row>
    <row r="52" spans="27:32" ht="45.75" customHeight="1" x14ac:dyDescent="0.55000000000000004">
      <c r="AA52" s="2566"/>
      <c r="AB52" s="2566"/>
      <c r="AC52" s="2566"/>
      <c r="AD52" s="2567"/>
      <c r="AE52" s="2567"/>
      <c r="AF52" s="2567"/>
    </row>
    <row r="94" spans="1:1" x14ac:dyDescent="0.25">
      <c r="A94" s="2568">
        <v>44013</v>
      </c>
    </row>
  </sheetData>
  <mergeCells count="12">
    <mergeCell ref="A35:O35"/>
    <mergeCell ref="A36:O36"/>
    <mergeCell ref="A37:O37"/>
    <mergeCell ref="A38:O38"/>
    <mergeCell ref="A1:T1"/>
    <mergeCell ref="A2:A3"/>
    <mergeCell ref="F2:L2"/>
    <mergeCell ref="M2:S2"/>
    <mergeCell ref="T2:V2"/>
    <mergeCell ref="A20:A21"/>
    <mergeCell ref="F20:L20"/>
    <mergeCell ref="M20:S20"/>
  </mergeCells>
  <pageMargins left="0.75" right="0.75" top="0.75" bottom="0.75" header="0.31496062992125984" footer="0"/>
  <pageSetup paperSize="9" scale="78"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643D2-43A8-4488-9CFE-3E1A43C02455}">
  <sheetPr>
    <pageSetUpPr fitToPage="1"/>
  </sheetPr>
  <dimension ref="A1:AP67"/>
  <sheetViews>
    <sheetView showGridLines="0" zoomScaleNormal="100" zoomScaleSheetLayoutView="90" workbookViewId="0">
      <pane xSplit="1" ySplit="2" topLeftCell="B3" activePane="bottomRight" state="frozen"/>
      <selection activeCell="O38" sqref="O38"/>
      <selection pane="topRight" activeCell="O38" sqref="O38"/>
      <selection pane="bottomLeft" activeCell="O38" sqref="O38"/>
      <selection pane="bottomRight"/>
    </sheetView>
  </sheetViews>
  <sheetFormatPr defaultColWidth="11.140625" defaultRowHeight="14.25" x14ac:dyDescent="0.25"/>
  <cols>
    <col min="1" max="1" width="14.42578125" style="1799" customWidth="1"/>
    <col min="2" max="10" width="15.85546875" style="1973" customWidth="1"/>
    <col min="11" max="12" width="15.85546875" style="1799" customWidth="1"/>
    <col min="13" max="16384" width="11.140625" style="1799"/>
  </cols>
  <sheetData>
    <row r="1" spans="1:42" s="1809" customFormat="1" ht="18.75" x14ac:dyDescent="0.3">
      <c r="A1" s="2569" t="s">
        <v>4669</v>
      </c>
      <c r="B1" s="2570"/>
      <c r="C1" s="2570"/>
      <c r="D1" s="2570"/>
      <c r="E1" s="2570"/>
      <c r="F1" s="2570"/>
      <c r="G1" s="2570"/>
      <c r="H1" s="2570"/>
      <c r="I1" s="2570"/>
      <c r="J1" s="2570"/>
    </row>
    <row r="2" spans="1:42" ht="15" customHeight="1" thickBot="1" x14ac:dyDescent="0.3">
      <c r="J2" s="1801" t="s">
        <v>3857</v>
      </c>
    </row>
    <row r="3" spans="1:42" s="2571" customFormat="1" ht="36" customHeight="1" thickTop="1" thickBot="1" x14ac:dyDescent="0.35">
      <c r="A3" s="3922" t="s">
        <v>389</v>
      </c>
      <c r="B3" s="3923" t="s">
        <v>4189</v>
      </c>
      <c r="C3" s="3924"/>
      <c r="D3" s="3924"/>
      <c r="E3" s="3925"/>
      <c r="F3" s="3926" t="s">
        <v>4190</v>
      </c>
      <c r="G3" s="3924"/>
      <c r="H3" s="3924"/>
      <c r="I3" s="3925"/>
      <c r="J3" s="3927" t="s">
        <v>4670</v>
      </c>
    </row>
    <row r="4" spans="1:42" s="2571" customFormat="1" ht="34.5" thickBot="1" x14ac:dyDescent="0.35">
      <c r="A4" s="3792"/>
      <c r="B4" s="2572" t="s">
        <v>4671</v>
      </c>
      <c r="C4" s="2572" t="s">
        <v>4672</v>
      </c>
      <c r="D4" s="2573" t="s">
        <v>4673</v>
      </c>
      <c r="E4" s="2574" t="s">
        <v>247</v>
      </c>
      <c r="F4" s="2575" t="s">
        <v>4671</v>
      </c>
      <c r="G4" s="2576" t="s">
        <v>4672</v>
      </c>
      <c r="H4" s="2573" t="s">
        <v>4673</v>
      </c>
      <c r="I4" s="2574" t="s">
        <v>247</v>
      </c>
      <c r="J4" s="3928"/>
    </row>
    <row r="5" spans="1:42" s="2584" customFormat="1" ht="16.5" hidden="1" x14ac:dyDescent="0.3">
      <c r="A5" s="2577">
        <v>42736</v>
      </c>
      <c r="B5" s="2578">
        <v>71.367654999999999</v>
      </c>
      <c r="C5" s="2578">
        <v>289.33946800000001</v>
      </c>
      <c r="D5" s="2578">
        <v>41.882050999999997</v>
      </c>
      <c r="E5" s="2579">
        <v>402.58917400000001</v>
      </c>
      <c r="F5" s="2580">
        <v>59.816772</v>
      </c>
      <c r="G5" s="2581">
        <v>274.81638600000002</v>
      </c>
      <c r="H5" s="2578">
        <v>34.484924999999997</v>
      </c>
      <c r="I5" s="2579">
        <v>369.11808300000001</v>
      </c>
      <c r="J5" s="2582">
        <v>771.70725700000003</v>
      </c>
      <c r="K5" s="2583"/>
    </row>
    <row r="6" spans="1:42" s="2584" customFormat="1" ht="16.5" hidden="1" x14ac:dyDescent="0.3">
      <c r="A6" s="2577">
        <v>42767</v>
      </c>
      <c r="B6" s="2578">
        <v>57.361750999999998</v>
      </c>
      <c r="C6" s="2578">
        <v>276.91411599999998</v>
      </c>
      <c r="D6" s="2578">
        <v>52.701816000000001</v>
      </c>
      <c r="E6" s="2579">
        <v>386.97768300000001</v>
      </c>
      <c r="F6" s="2580">
        <v>55.249929999999999</v>
      </c>
      <c r="G6" s="2581">
        <v>257.76967999999999</v>
      </c>
      <c r="H6" s="2578">
        <v>52.240282999999998</v>
      </c>
      <c r="I6" s="2579">
        <v>365.25989299999998</v>
      </c>
      <c r="J6" s="2582">
        <v>752.23757599999999</v>
      </c>
      <c r="K6" s="2583"/>
    </row>
    <row r="7" spans="1:42" s="2584" customFormat="1" ht="16.5" hidden="1" x14ac:dyDescent="0.3">
      <c r="A7" s="2577">
        <v>42795</v>
      </c>
      <c r="B7" s="2578">
        <v>63.612163000000002</v>
      </c>
      <c r="C7" s="2578">
        <v>379.050972</v>
      </c>
      <c r="D7" s="2578">
        <v>71.474632</v>
      </c>
      <c r="E7" s="2579">
        <v>514.13776700000005</v>
      </c>
      <c r="F7" s="2580">
        <v>68.994236000000001</v>
      </c>
      <c r="G7" s="2581">
        <v>364.20819399999999</v>
      </c>
      <c r="H7" s="2578">
        <v>41.228223999999997</v>
      </c>
      <c r="I7" s="2579">
        <v>474.430654</v>
      </c>
      <c r="J7" s="2582">
        <v>988.56842100000006</v>
      </c>
      <c r="K7" s="2583"/>
    </row>
    <row r="8" spans="1:42" s="2584" customFormat="1" ht="16.5" hidden="1" x14ac:dyDescent="0.3">
      <c r="A8" s="2577">
        <v>42826</v>
      </c>
      <c r="B8" s="2578">
        <v>68.613151999999999</v>
      </c>
      <c r="C8" s="2578">
        <v>330.79203000000001</v>
      </c>
      <c r="D8" s="2578">
        <v>62.428151</v>
      </c>
      <c r="E8" s="2579">
        <v>461.83333299999998</v>
      </c>
      <c r="F8" s="2580">
        <v>58.792122999999997</v>
      </c>
      <c r="G8" s="2581">
        <v>313.81417299999998</v>
      </c>
      <c r="H8" s="2578">
        <v>48.777821000000003</v>
      </c>
      <c r="I8" s="2579">
        <v>421.384117</v>
      </c>
      <c r="J8" s="2582">
        <v>883.21744999999999</v>
      </c>
      <c r="K8" s="2583"/>
    </row>
    <row r="9" spans="1:42" s="2584" customFormat="1" ht="16.5" hidden="1" x14ac:dyDescent="0.3">
      <c r="A9" s="2577">
        <v>42856</v>
      </c>
      <c r="B9" s="2578">
        <v>72.503810000000001</v>
      </c>
      <c r="C9" s="2578">
        <v>378.38616500000001</v>
      </c>
      <c r="D9" s="2578">
        <v>57.808022000000001</v>
      </c>
      <c r="E9" s="2579">
        <v>508.69799699999999</v>
      </c>
      <c r="F9" s="2580">
        <v>59.019297999999999</v>
      </c>
      <c r="G9" s="2581">
        <v>341.61657400000001</v>
      </c>
      <c r="H9" s="2578">
        <v>49.06897</v>
      </c>
      <c r="I9" s="2579">
        <v>449.70484199999999</v>
      </c>
      <c r="J9" s="2582">
        <v>958.40283899999997</v>
      </c>
      <c r="K9" s="2583"/>
    </row>
    <row r="10" spans="1:42" s="2584" customFormat="1" ht="16.5" hidden="1" x14ac:dyDescent="0.3">
      <c r="A10" s="2577">
        <v>42887</v>
      </c>
      <c r="B10" s="2578">
        <v>66.184938000000002</v>
      </c>
      <c r="C10" s="2578">
        <v>350.50716599999998</v>
      </c>
      <c r="D10" s="2578">
        <v>38.529086999999997</v>
      </c>
      <c r="E10" s="2579">
        <v>455.22119099999998</v>
      </c>
      <c r="F10" s="2580">
        <v>57.685504999999999</v>
      </c>
      <c r="G10" s="2581">
        <v>341.366918</v>
      </c>
      <c r="H10" s="2578">
        <v>43.504510000000003</v>
      </c>
      <c r="I10" s="2579">
        <v>442.55693300000001</v>
      </c>
      <c r="J10" s="2582">
        <v>897.77812399999993</v>
      </c>
      <c r="K10" s="2583"/>
    </row>
    <row r="11" spans="1:42" s="2584" customFormat="1" ht="16.5" hidden="1" x14ac:dyDescent="0.3">
      <c r="A11" s="2577">
        <v>42917</v>
      </c>
      <c r="B11" s="2578">
        <v>73.515699999999995</v>
      </c>
      <c r="C11" s="2578">
        <v>331.795051</v>
      </c>
      <c r="D11" s="2578">
        <v>44.677889999999998</v>
      </c>
      <c r="E11" s="2579">
        <v>449.98864099999997</v>
      </c>
      <c r="F11" s="2580">
        <v>58.737918999999998</v>
      </c>
      <c r="G11" s="2581">
        <v>338.86398300000002</v>
      </c>
      <c r="H11" s="2578">
        <v>52.244236999999998</v>
      </c>
      <c r="I11" s="2579">
        <v>449.84613899999999</v>
      </c>
      <c r="J11" s="2582">
        <v>899.83477999999991</v>
      </c>
      <c r="K11" s="2583"/>
    </row>
    <row r="12" spans="1:42" s="2584" customFormat="1" ht="16.5" hidden="1" x14ac:dyDescent="0.3">
      <c r="A12" s="2577">
        <v>42948</v>
      </c>
      <c r="B12" s="2578">
        <v>77.874554000000003</v>
      </c>
      <c r="C12" s="2578">
        <v>387.67308200000002</v>
      </c>
      <c r="D12" s="2578">
        <v>45.719546000000001</v>
      </c>
      <c r="E12" s="2579">
        <v>511.26718199999999</v>
      </c>
      <c r="F12" s="2580">
        <v>66.945625000000007</v>
      </c>
      <c r="G12" s="2581">
        <v>364.68825399999997</v>
      </c>
      <c r="H12" s="2578">
        <v>65.449842000000004</v>
      </c>
      <c r="I12" s="2579">
        <v>497.08372100000003</v>
      </c>
      <c r="J12" s="2582">
        <v>1008.350903</v>
      </c>
      <c r="K12" s="2583"/>
    </row>
    <row r="13" spans="1:42" s="2584" customFormat="1" ht="16.5" hidden="1" x14ac:dyDescent="0.3">
      <c r="A13" s="2577">
        <v>42979</v>
      </c>
      <c r="B13" s="2578">
        <v>93.166347000000002</v>
      </c>
      <c r="C13" s="2578">
        <v>308.56693799999999</v>
      </c>
      <c r="D13" s="2578">
        <v>71.475893999999997</v>
      </c>
      <c r="E13" s="2579">
        <v>473.20917900000001</v>
      </c>
      <c r="F13" s="2580">
        <v>80.031735999999995</v>
      </c>
      <c r="G13" s="2581">
        <v>306.74832800000001</v>
      </c>
      <c r="H13" s="2578">
        <v>35.709784999999997</v>
      </c>
      <c r="I13" s="2579">
        <v>422.48984899999999</v>
      </c>
      <c r="J13" s="2582">
        <v>895.699028</v>
      </c>
      <c r="K13" s="2583"/>
    </row>
    <row r="14" spans="1:42" s="2584" customFormat="1" ht="16.5" hidden="1" x14ac:dyDescent="0.3">
      <c r="A14" s="2577">
        <v>43009</v>
      </c>
      <c r="B14" s="2578">
        <v>119.35103100000001</v>
      </c>
      <c r="C14" s="2578">
        <v>270.10734000000002</v>
      </c>
      <c r="D14" s="2578">
        <v>64.857467999999997</v>
      </c>
      <c r="E14" s="2579">
        <v>454.31583899999998</v>
      </c>
      <c r="F14" s="2580">
        <v>77.112645000000001</v>
      </c>
      <c r="G14" s="2581">
        <v>291.41502800000001</v>
      </c>
      <c r="H14" s="2578">
        <v>55.383313000000001</v>
      </c>
      <c r="I14" s="2579">
        <v>423.91098599999998</v>
      </c>
      <c r="J14" s="2582">
        <v>878.22682499999996</v>
      </c>
      <c r="K14" s="2583"/>
    </row>
    <row r="15" spans="1:42" s="2584" customFormat="1" ht="16.5" hidden="1" x14ac:dyDescent="0.3">
      <c r="A15" s="2577">
        <v>43040</v>
      </c>
      <c r="B15" s="2578">
        <v>125.355412</v>
      </c>
      <c r="C15" s="2578">
        <v>306.77238399999999</v>
      </c>
      <c r="D15" s="2578">
        <v>47.639401999999997</v>
      </c>
      <c r="E15" s="2579">
        <v>479.76719800000001</v>
      </c>
      <c r="F15" s="2580">
        <v>93.624217000000002</v>
      </c>
      <c r="G15" s="2581">
        <v>321.632362</v>
      </c>
      <c r="H15" s="2578">
        <v>51.963557999999999</v>
      </c>
      <c r="I15" s="2579">
        <v>467.22013700000002</v>
      </c>
      <c r="J15" s="2582">
        <v>946.98733500000003</v>
      </c>
      <c r="K15" s="2583"/>
      <c r="AP15" s="2584">
        <v>2347220</v>
      </c>
    </row>
    <row r="16" spans="1:42" s="2584" customFormat="1" ht="16.5" hidden="1" x14ac:dyDescent="0.3">
      <c r="A16" s="2577">
        <v>43070</v>
      </c>
      <c r="B16" s="2578">
        <v>124.955371</v>
      </c>
      <c r="C16" s="2578">
        <v>297.92553400000003</v>
      </c>
      <c r="D16" s="2578">
        <v>44.847887999999998</v>
      </c>
      <c r="E16" s="2579">
        <v>467.728793</v>
      </c>
      <c r="F16" s="2580">
        <v>93.850972999999996</v>
      </c>
      <c r="G16" s="2581">
        <v>334.70161400000001</v>
      </c>
      <c r="H16" s="2578">
        <v>41.181113000000003</v>
      </c>
      <c r="I16" s="2579">
        <v>469.7337</v>
      </c>
      <c r="J16" s="2582">
        <v>937.46249299999999</v>
      </c>
      <c r="K16" s="2583"/>
    </row>
    <row r="17" spans="1:11" s="2584" customFormat="1" ht="16.5" hidden="1" x14ac:dyDescent="0.3">
      <c r="A17" s="2585">
        <v>43101</v>
      </c>
      <c r="B17" s="2586">
        <v>150.516728</v>
      </c>
      <c r="C17" s="2586">
        <v>299.05342300000001</v>
      </c>
      <c r="D17" s="2586">
        <v>79.451380999999998</v>
      </c>
      <c r="E17" s="2587">
        <v>529.02153199999998</v>
      </c>
      <c r="F17" s="2588">
        <v>78.575577999999993</v>
      </c>
      <c r="G17" s="2589">
        <v>298.02306800000002</v>
      </c>
      <c r="H17" s="2586">
        <v>80.451706000000001</v>
      </c>
      <c r="I17" s="2587">
        <v>457.05035199999998</v>
      </c>
      <c r="J17" s="2590">
        <v>986.07188399999995</v>
      </c>
      <c r="K17" s="2583"/>
    </row>
    <row r="18" spans="1:11" s="2584" customFormat="1" ht="16.5" hidden="1" x14ac:dyDescent="0.3">
      <c r="A18" s="2577">
        <v>43132</v>
      </c>
      <c r="B18" s="2578">
        <v>121.768311</v>
      </c>
      <c r="C18" s="2578">
        <v>296.00142399999999</v>
      </c>
      <c r="D18" s="2578">
        <v>79.163911999999996</v>
      </c>
      <c r="E18" s="2579">
        <v>496.93364700000001</v>
      </c>
      <c r="F18" s="2580">
        <v>88.185749999999999</v>
      </c>
      <c r="G18" s="2581">
        <v>267.944368</v>
      </c>
      <c r="H18" s="2578">
        <v>44.641824</v>
      </c>
      <c r="I18" s="2579">
        <v>400.77194200000002</v>
      </c>
      <c r="J18" s="2582">
        <v>897.70558900000003</v>
      </c>
      <c r="K18" s="2583"/>
    </row>
    <row r="19" spans="1:11" s="2584" customFormat="1" ht="16.5" hidden="1" x14ac:dyDescent="0.3">
      <c r="A19" s="2577">
        <v>43160</v>
      </c>
      <c r="B19" s="2578">
        <v>138.338875</v>
      </c>
      <c r="C19" s="2578">
        <v>326.79253199999999</v>
      </c>
      <c r="D19" s="2578">
        <v>77.53407</v>
      </c>
      <c r="E19" s="2579">
        <v>542.66547700000001</v>
      </c>
      <c r="F19" s="2580">
        <v>113.005797</v>
      </c>
      <c r="G19" s="2581">
        <v>318.16151400000001</v>
      </c>
      <c r="H19" s="2578">
        <v>28.454459</v>
      </c>
      <c r="I19" s="2579">
        <v>459.62177000000003</v>
      </c>
      <c r="J19" s="2582">
        <v>1002.287247</v>
      </c>
      <c r="K19" s="2583"/>
    </row>
    <row r="20" spans="1:11" s="2584" customFormat="1" ht="16.5" hidden="1" x14ac:dyDescent="0.3">
      <c r="A20" s="2577">
        <v>43191</v>
      </c>
      <c r="B20" s="2578">
        <v>153.169408</v>
      </c>
      <c r="C20" s="2578">
        <v>301.75754999999998</v>
      </c>
      <c r="D20" s="2578">
        <v>54.435308999999997</v>
      </c>
      <c r="E20" s="2579">
        <v>509.36226700000003</v>
      </c>
      <c r="F20" s="2580">
        <v>89.853261000000003</v>
      </c>
      <c r="G20" s="2581">
        <v>265.09114199999999</v>
      </c>
      <c r="H20" s="2578">
        <v>28.988994999999999</v>
      </c>
      <c r="I20" s="2579">
        <v>383.93339799999995</v>
      </c>
      <c r="J20" s="2582">
        <v>893.29566499999999</v>
      </c>
      <c r="K20" s="2583"/>
    </row>
    <row r="21" spans="1:11" s="2584" customFormat="1" ht="16.5" hidden="1" x14ac:dyDescent="0.3">
      <c r="A21" s="2577">
        <v>43221</v>
      </c>
      <c r="B21" s="2578">
        <v>165.61107899999999</v>
      </c>
      <c r="C21" s="2578">
        <v>269.776388</v>
      </c>
      <c r="D21" s="2578">
        <v>69.107675999999998</v>
      </c>
      <c r="E21" s="2579">
        <v>504.49514299999998</v>
      </c>
      <c r="F21" s="2580">
        <v>120.92001999999999</v>
      </c>
      <c r="G21" s="2581">
        <v>335.93021900000002</v>
      </c>
      <c r="H21" s="2578">
        <v>49.894365000000001</v>
      </c>
      <c r="I21" s="2579">
        <v>506.74460399999998</v>
      </c>
      <c r="J21" s="2582">
        <v>1011.239747</v>
      </c>
      <c r="K21" s="2583"/>
    </row>
    <row r="22" spans="1:11" s="2584" customFormat="1" ht="16.5" hidden="1" x14ac:dyDescent="0.3">
      <c r="A22" s="2577">
        <v>43252</v>
      </c>
      <c r="B22" s="2578">
        <v>129.69221300000001</v>
      </c>
      <c r="C22" s="2578">
        <v>351.90395999999998</v>
      </c>
      <c r="D22" s="2578">
        <v>66.163261000000006</v>
      </c>
      <c r="E22" s="2579">
        <v>547.75943400000006</v>
      </c>
      <c r="F22" s="2580">
        <v>147.20232899999999</v>
      </c>
      <c r="G22" s="2581">
        <v>324.893507</v>
      </c>
      <c r="H22" s="2578">
        <v>42.271627000000002</v>
      </c>
      <c r="I22" s="2579">
        <v>514.36746299999993</v>
      </c>
      <c r="J22" s="2582">
        <v>1062.1268970000001</v>
      </c>
      <c r="K22" s="2583"/>
    </row>
    <row r="23" spans="1:11" s="2584" customFormat="1" ht="16.5" hidden="1" x14ac:dyDescent="0.3">
      <c r="A23" s="2577">
        <v>43282</v>
      </c>
      <c r="B23" s="2578">
        <v>123.905057</v>
      </c>
      <c r="C23" s="2578">
        <v>301.27023400000002</v>
      </c>
      <c r="D23" s="2578">
        <v>41.162365999999999</v>
      </c>
      <c r="E23" s="2579">
        <v>466.33765700000004</v>
      </c>
      <c r="F23" s="2580">
        <v>113.239209</v>
      </c>
      <c r="G23" s="2581">
        <v>348.41859599999998</v>
      </c>
      <c r="H23" s="2578">
        <v>37.818241999999998</v>
      </c>
      <c r="I23" s="2579">
        <v>499.47604699999999</v>
      </c>
      <c r="J23" s="2582">
        <v>965.81370400000003</v>
      </c>
      <c r="K23" s="2583"/>
    </row>
    <row r="24" spans="1:11" s="2584" customFormat="1" ht="16.5" hidden="1" x14ac:dyDescent="0.3">
      <c r="A24" s="2577">
        <v>43313</v>
      </c>
      <c r="B24" s="2578">
        <v>153.415706</v>
      </c>
      <c r="C24" s="2578">
        <v>270.624144</v>
      </c>
      <c r="D24" s="2578">
        <v>102.182585</v>
      </c>
      <c r="E24" s="2579">
        <v>526.22243500000002</v>
      </c>
      <c r="F24" s="2580">
        <v>119.78712400000001</v>
      </c>
      <c r="G24" s="2581">
        <v>368.63866200000001</v>
      </c>
      <c r="H24" s="2578">
        <v>44.826334000000003</v>
      </c>
      <c r="I24" s="2579">
        <v>533.25211999999999</v>
      </c>
      <c r="J24" s="2582">
        <v>1059.474555</v>
      </c>
      <c r="K24" s="2583"/>
    </row>
    <row r="25" spans="1:11" s="2584" customFormat="1" ht="16.5" hidden="1" x14ac:dyDescent="0.3">
      <c r="A25" s="2577">
        <v>43344</v>
      </c>
      <c r="B25" s="2578">
        <v>135.35585</v>
      </c>
      <c r="C25" s="2578">
        <v>256.28657099999998</v>
      </c>
      <c r="D25" s="2578">
        <v>92.386240999999998</v>
      </c>
      <c r="E25" s="2579">
        <v>484.028662</v>
      </c>
      <c r="F25" s="2580">
        <v>119.62672999999999</v>
      </c>
      <c r="G25" s="2581">
        <v>302.01903099999998</v>
      </c>
      <c r="H25" s="2578">
        <v>47.355319000000001</v>
      </c>
      <c r="I25" s="2579">
        <v>469.00108</v>
      </c>
      <c r="J25" s="2582">
        <v>953.02974200000006</v>
      </c>
      <c r="K25" s="2583"/>
    </row>
    <row r="26" spans="1:11" s="2584" customFormat="1" ht="16.5" hidden="1" x14ac:dyDescent="0.3">
      <c r="A26" s="2577">
        <v>43374</v>
      </c>
      <c r="B26" s="2578">
        <v>190.79169899999999</v>
      </c>
      <c r="C26" s="2578">
        <v>266.41715099999999</v>
      </c>
      <c r="D26" s="2578">
        <v>56.878337999999999</v>
      </c>
      <c r="E26" s="2579">
        <v>514.08718799999997</v>
      </c>
      <c r="F26" s="2580">
        <v>122.379482</v>
      </c>
      <c r="G26" s="2581">
        <v>322.594696</v>
      </c>
      <c r="H26" s="2578">
        <v>55.911962000000003</v>
      </c>
      <c r="I26" s="2579">
        <v>500.88614000000001</v>
      </c>
      <c r="J26" s="2582">
        <v>1014.973328</v>
      </c>
      <c r="K26" s="2583"/>
    </row>
    <row r="27" spans="1:11" s="2584" customFormat="1" ht="16.5" hidden="1" x14ac:dyDescent="0.3">
      <c r="A27" s="2577">
        <v>43405</v>
      </c>
      <c r="B27" s="2578">
        <v>172.770038</v>
      </c>
      <c r="C27" s="2578">
        <v>258.63543099999998</v>
      </c>
      <c r="D27" s="2578">
        <v>48.106962000000003</v>
      </c>
      <c r="E27" s="2579">
        <v>479.51243099999999</v>
      </c>
      <c r="F27" s="2580">
        <v>129.00512000000001</v>
      </c>
      <c r="G27" s="2581">
        <v>309.31397800000002</v>
      </c>
      <c r="H27" s="2578">
        <v>62.108376999999997</v>
      </c>
      <c r="I27" s="2579">
        <v>500.42747500000002</v>
      </c>
      <c r="J27" s="2582">
        <v>979.93990599999995</v>
      </c>
      <c r="K27" s="2583"/>
    </row>
    <row r="28" spans="1:11" s="2584" customFormat="1" ht="16.5" hidden="1" x14ac:dyDescent="0.3">
      <c r="A28" s="2577">
        <v>43435</v>
      </c>
      <c r="B28" s="2578">
        <v>170.73621900000001</v>
      </c>
      <c r="C28" s="2578">
        <v>317.59338100000002</v>
      </c>
      <c r="D28" s="2578">
        <v>76.943224000000001</v>
      </c>
      <c r="E28" s="2579">
        <v>565.27282400000001</v>
      </c>
      <c r="F28" s="2580">
        <v>168.26378700000001</v>
      </c>
      <c r="G28" s="2581">
        <v>322.24649599999998</v>
      </c>
      <c r="H28" s="2578">
        <v>64.751502000000002</v>
      </c>
      <c r="I28" s="2579">
        <v>555.26178500000003</v>
      </c>
      <c r="J28" s="2582">
        <v>1120.534609</v>
      </c>
      <c r="K28" s="2583"/>
    </row>
    <row r="29" spans="1:11" s="2584" customFormat="1" ht="16.5" hidden="1" x14ac:dyDescent="0.3">
      <c r="A29" s="2577">
        <v>43466</v>
      </c>
      <c r="B29" s="2578">
        <v>184.42350500000001</v>
      </c>
      <c r="C29" s="2578">
        <v>255.672166</v>
      </c>
      <c r="D29" s="2578">
        <v>116.893514</v>
      </c>
      <c r="E29" s="2579">
        <v>556.98918500000002</v>
      </c>
      <c r="F29" s="2580">
        <v>107.99948000000001</v>
      </c>
      <c r="G29" s="2581">
        <v>322.25951099999997</v>
      </c>
      <c r="H29" s="2578">
        <v>101.558629</v>
      </c>
      <c r="I29" s="2579">
        <v>531.81762000000003</v>
      </c>
      <c r="J29" s="2582">
        <v>1088.8068049999999</v>
      </c>
      <c r="K29" s="2583"/>
    </row>
    <row r="30" spans="1:11" s="2584" customFormat="1" ht="16.5" hidden="1" x14ac:dyDescent="0.3">
      <c r="A30" s="2577">
        <v>43497</v>
      </c>
      <c r="B30" s="2578">
        <v>136.49783300000001</v>
      </c>
      <c r="C30" s="2578">
        <v>263.46772700000002</v>
      </c>
      <c r="D30" s="2578">
        <v>61.831783000000001</v>
      </c>
      <c r="E30" s="2579">
        <v>461.79734300000001</v>
      </c>
      <c r="F30" s="2580">
        <v>110.995904</v>
      </c>
      <c r="G30" s="2581">
        <v>300.138081</v>
      </c>
      <c r="H30" s="2578">
        <v>51.533163000000002</v>
      </c>
      <c r="I30" s="2579">
        <v>462.667148</v>
      </c>
      <c r="J30" s="2582">
        <v>924.46449099999995</v>
      </c>
      <c r="K30" s="2583"/>
    </row>
    <row r="31" spans="1:11" s="2584" customFormat="1" ht="16.5" hidden="1" x14ac:dyDescent="0.3">
      <c r="A31" s="2577">
        <v>43525</v>
      </c>
      <c r="B31" s="2578">
        <v>179.14334500000001</v>
      </c>
      <c r="C31" s="2578">
        <v>268.88963200000001</v>
      </c>
      <c r="D31" s="2578">
        <v>93.050072</v>
      </c>
      <c r="E31" s="2579">
        <v>541.08304900000007</v>
      </c>
      <c r="F31" s="2580">
        <v>129.155824</v>
      </c>
      <c r="G31" s="2581">
        <v>278.52292</v>
      </c>
      <c r="H31" s="2578">
        <v>38.580140999999998</v>
      </c>
      <c r="I31" s="2579">
        <v>446.25888499999996</v>
      </c>
      <c r="J31" s="2582">
        <v>987.34193400000004</v>
      </c>
      <c r="K31" s="2583"/>
    </row>
    <row r="32" spans="1:11" s="2584" customFormat="1" ht="16.5" hidden="1" x14ac:dyDescent="0.3">
      <c r="A32" s="2577">
        <v>43556</v>
      </c>
      <c r="B32" s="2578">
        <v>174.499481</v>
      </c>
      <c r="C32" s="2578">
        <v>295.52389299999999</v>
      </c>
      <c r="D32" s="2578">
        <v>76.658833000000001</v>
      </c>
      <c r="E32" s="2579">
        <v>546.68220699999995</v>
      </c>
      <c r="F32" s="2580">
        <v>129.606784</v>
      </c>
      <c r="G32" s="2581">
        <v>358.01396299999999</v>
      </c>
      <c r="H32" s="2578">
        <v>48.058739000000003</v>
      </c>
      <c r="I32" s="2579">
        <v>535.679486</v>
      </c>
      <c r="J32" s="2582">
        <v>1082.3616930000001</v>
      </c>
      <c r="K32" s="2583"/>
    </row>
    <row r="33" spans="1:19" s="2584" customFormat="1" ht="16.5" hidden="1" x14ac:dyDescent="0.3">
      <c r="A33" s="2577">
        <v>43586</v>
      </c>
      <c r="B33" s="2578">
        <v>176.10825299999999</v>
      </c>
      <c r="C33" s="2578">
        <v>324.33425399999999</v>
      </c>
      <c r="D33" s="2578">
        <v>182.33185800000001</v>
      </c>
      <c r="E33" s="2579">
        <v>682.77436499999999</v>
      </c>
      <c r="F33" s="2580">
        <v>133.925397</v>
      </c>
      <c r="G33" s="2581">
        <v>320.39597099999997</v>
      </c>
      <c r="H33" s="2578">
        <v>68.510712999999996</v>
      </c>
      <c r="I33" s="2579">
        <v>522.83208100000002</v>
      </c>
      <c r="J33" s="2582">
        <v>1205.606446</v>
      </c>
      <c r="K33" s="2583"/>
    </row>
    <row r="34" spans="1:19" s="2584" customFormat="1" ht="16.5" hidden="1" x14ac:dyDescent="0.3">
      <c r="A34" s="2577">
        <v>43617</v>
      </c>
      <c r="B34" s="2578">
        <v>136.06574000000001</v>
      </c>
      <c r="C34" s="2578">
        <v>278.50144999999998</v>
      </c>
      <c r="D34" s="2578">
        <v>181.89193399999999</v>
      </c>
      <c r="E34" s="2579">
        <v>596.45912399999997</v>
      </c>
      <c r="F34" s="2580">
        <v>122.590762</v>
      </c>
      <c r="G34" s="2581">
        <v>304.799441</v>
      </c>
      <c r="H34" s="2578">
        <v>65.035065000000003</v>
      </c>
      <c r="I34" s="2579">
        <v>492.42526800000002</v>
      </c>
      <c r="J34" s="2582">
        <v>1088.8843919999999</v>
      </c>
      <c r="K34" s="2583"/>
    </row>
    <row r="35" spans="1:19" s="2584" customFormat="1" ht="16.5" hidden="1" x14ac:dyDescent="0.3">
      <c r="A35" s="2577">
        <v>43647</v>
      </c>
      <c r="B35" s="2578">
        <v>199.646086</v>
      </c>
      <c r="C35" s="2578">
        <v>285.77131800000001</v>
      </c>
      <c r="D35" s="2578">
        <v>57.617989000000001</v>
      </c>
      <c r="E35" s="2579">
        <v>543.035393</v>
      </c>
      <c r="F35" s="2580">
        <v>122.080456</v>
      </c>
      <c r="G35" s="2581">
        <v>341.28227199999998</v>
      </c>
      <c r="H35" s="2578">
        <v>34.344962000000002</v>
      </c>
      <c r="I35" s="2579">
        <v>497.70769000000001</v>
      </c>
      <c r="J35" s="2582">
        <v>1040.7430830000001</v>
      </c>
      <c r="K35" s="2583"/>
    </row>
    <row r="36" spans="1:19" s="2584" customFormat="1" ht="16.5" hidden="1" x14ac:dyDescent="0.3">
      <c r="A36" s="2577">
        <v>43678</v>
      </c>
      <c r="B36" s="2578">
        <v>198.48151999999999</v>
      </c>
      <c r="C36" s="2578">
        <v>251.330512</v>
      </c>
      <c r="D36" s="2578">
        <v>78.066406000000001</v>
      </c>
      <c r="E36" s="2579">
        <v>527.87843799999996</v>
      </c>
      <c r="F36" s="2580">
        <v>170.86985100000001</v>
      </c>
      <c r="G36" s="2581">
        <v>407.743763</v>
      </c>
      <c r="H36" s="2578">
        <v>45.827260000000003</v>
      </c>
      <c r="I36" s="2579">
        <v>624.44087400000001</v>
      </c>
      <c r="J36" s="2582">
        <v>1152.3193120000001</v>
      </c>
      <c r="K36" s="2583"/>
    </row>
    <row r="37" spans="1:19" s="2584" customFormat="1" ht="16.5" hidden="1" x14ac:dyDescent="0.3">
      <c r="A37" s="2577">
        <v>43709</v>
      </c>
      <c r="B37" s="2578">
        <v>122.801264</v>
      </c>
      <c r="C37" s="2578">
        <v>251.90190799999999</v>
      </c>
      <c r="D37" s="2578">
        <v>104.51127</v>
      </c>
      <c r="E37" s="2579">
        <v>479.21444200000002</v>
      </c>
      <c r="F37" s="2580">
        <v>137.52083200000001</v>
      </c>
      <c r="G37" s="2581">
        <v>302.26297699999998</v>
      </c>
      <c r="H37" s="2578">
        <v>55.772258000000001</v>
      </c>
      <c r="I37" s="2579">
        <v>495.55606699999998</v>
      </c>
      <c r="J37" s="2582">
        <v>974.77050899999995</v>
      </c>
      <c r="K37" s="2583"/>
    </row>
    <row r="38" spans="1:19" s="2584" customFormat="1" ht="16.5" hidden="1" x14ac:dyDescent="0.3">
      <c r="A38" s="2577">
        <v>43739</v>
      </c>
      <c r="B38" s="2578">
        <v>150.94170600000001</v>
      </c>
      <c r="C38" s="2578">
        <v>295.49974900000001</v>
      </c>
      <c r="D38" s="2578">
        <v>92.482240000000004</v>
      </c>
      <c r="E38" s="2579">
        <v>538.92369499999995</v>
      </c>
      <c r="F38" s="2580">
        <v>132.116353</v>
      </c>
      <c r="G38" s="2581">
        <v>334.81636600000002</v>
      </c>
      <c r="H38" s="2578">
        <v>66.177597000000006</v>
      </c>
      <c r="I38" s="2579">
        <v>533.11031600000001</v>
      </c>
      <c r="J38" s="2582">
        <v>1072.034011</v>
      </c>
      <c r="K38" s="2583"/>
    </row>
    <row r="39" spans="1:19" s="2584" customFormat="1" ht="16.5" hidden="1" x14ac:dyDescent="0.3">
      <c r="A39" s="2577">
        <v>43770</v>
      </c>
      <c r="B39" s="2578">
        <v>145.353589</v>
      </c>
      <c r="C39" s="2578">
        <v>251.47654800000001</v>
      </c>
      <c r="D39" s="2578">
        <v>56.080443000000002</v>
      </c>
      <c r="E39" s="2579">
        <v>452.91057999999998</v>
      </c>
      <c r="F39" s="2580">
        <v>124.52036699999999</v>
      </c>
      <c r="G39" s="2581">
        <v>297.22608100000002</v>
      </c>
      <c r="H39" s="2578">
        <v>39.686512999999998</v>
      </c>
      <c r="I39" s="2579">
        <v>461.43296099999998</v>
      </c>
      <c r="J39" s="2582">
        <v>914.34354099999996</v>
      </c>
      <c r="K39" s="2583"/>
    </row>
    <row r="40" spans="1:19" s="2584" customFormat="1" ht="16.5" hidden="1" x14ac:dyDescent="0.3">
      <c r="A40" s="2577">
        <v>43800</v>
      </c>
      <c r="B40" s="2578">
        <v>194.931096</v>
      </c>
      <c r="C40" s="2578">
        <v>307.80446599999999</v>
      </c>
      <c r="D40" s="2578">
        <v>53.30236</v>
      </c>
      <c r="E40" s="2579">
        <v>556.03792199999998</v>
      </c>
      <c r="F40" s="2580">
        <v>157.977574</v>
      </c>
      <c r="G40" s="2581">
        <v>304.91613000000001</v>
      </c>
      <c r="H40" s="2578">
        <v>92.405839999999998</v>
      </c>
      <c r="I40" s="2579">
        <v>555.29954399999997</v>
      </c>
      <c r="J40" s="2582">
        <v>1111.3374659999999</v>
      </c>
      <c r="K40" s="2583"/>
    </row>
    <row r="41" spans="1:19" s="2584" customFormat="1" ht="16.5" hidden="1" x14ac:dyDescent="0.3">
      <c r="A41" s="2577">
        <v>43831</v>
      </c>
      <c r="B41" s="2578">
        <v>178.89092600000001</v>
      </c>
      <c r="C41" s="2578">
        <v>292.43761699999999</v>
      </c>
      <c r="D41" s="2578">
        <v>47.878816</v>
      </c>
      <c r="E41" s="2579">
        <v>519.207359</v>
      </c>
      <c r="F41" s="2580">
        <v>124.618915</v>
      </c>
      <c r="G41" s="2581">
        <v>323.76042999999999</v>
      </c>
      <c r="H41" s="2578">
        <v>64.713352</v>
      </c>
      <c r="I41" s="2579">
        <v>513.09269700000004</v>
      </c>
      <c r="J41" s="2582">
        <v>1032.300056</v>
      </c>
      <c r="K41" s="2583"/>
    </row>
    <row r="42" spans="1:19" s="2584" customFormat="1" ht="16.5" hidden="1" x14ac:dyDescent="0.3">
      <c r="A42" s="2577">
        <v>43862</v>
      </c>
      <c r="B42" s="2578">
        <v>145.50209699999999</v>
      </c>
      <c r="C42" s="2578">
        <v>283.31029899999999</v>
      </c>
      <c r="D42" s="2578">
        <v>70.399871000000005</v>
      </c>
      <c r="E42" s="2579">
        <v>499.212267</v>
      </c>
      <c r="F42" s="2580">
        <v>114.788054</v>
      </c>
      <c r="G42" s="2581">
        <v>341.90761700000002</v>
      </c>
      <c r="H42" s="2578">
        <v>56.854312</v>
      </c>
      <c r="I42" s="2579">
        <v>513.549983</v>
      </c>
      <c r="J42" s="2582">
        <v>1012.76225</v>
      </c>
      <c r="K42" s="2583"/>
    </row>
    <row r="43" spans="1:19" s="2584" customFormat="1" ht="16.5" x14ac:dyDescent="0.3">
      <c r="A43" s="2577">
        <v>43891</v>
      </c>
      <c r="B43" s="2578">
        <v>130.36639600000001</v>
      </c>
      <c r="C43" s="2578">
        <v>229.70826600000001</v>
      </c>
      <c r="D43" s="2578">
        <v>83.427780999999996</v>
      </c>
      <c r="E43" s="2579">
        <v>443.50244300000003</v>
      </c>
      <c r="F43" s="2580">
        <v>125.07418800000001</v>
      </c>
      <c r="G43" s="2581">
        <v>260.85134900000003</v>
      </c>
      <c r="H43" s="2578">
        <v>54.351953000000002</v>
      </c>
      <c r="I43" s="2579">
        <v>440.27749</v>
      </c>
      <c r="J43" s="2582">
        <v>883.77993300000003</v>
      </c>
      <c r="K43" s="2583"/>
    </row>
    <row r="44" spans="1:19" s="2584" customFormat="1" ht="16.5" x14ac:dyDescent="0.3">
      <c r="A44" s="2577">
        <v>43922</v>
      </c>
      <c r="B44" s="2578">
        <v>81.205245000000005</v>
      </c>
      <c r="C44" s="2578">
        <v>120.909634</v>
      </c>
      <c r="D44" s="2578">
        <v>0</v>
      </c>
      <c r="E44" s="2579">
        <v>202.114879</v>
      </c>
      <c r="F44" s="2580">
        <v>64.56053</v>
      </c>
      <c r="G44" s="2581">
        <v>169.121917</v>
      </c>
      <c r="H44" s="2578">
        <v>29.914431</v>
      </c>
      <c r="I44" s="2579">
        <v>263.596878</v>
      </c>
      <c r="J44" s="2582">
        <v>465.71175699999998</v>
      </c>
      <c r="K44" s="2583"/>
      <c r="L44" s="2583"/>
      <c r="M44" s="2583"/>
      <c r="N44" s="2583"/>
      <c r="O44" s="2583"/>
      <c r="P44" s="2583"/>
      <c r="Q44" s="2583"/>
      <c r="R44" s="2583"/>
      <c r="S44" s="2583"/>
    </row>
    <row r="45" spans="1:19" s="2584" customFormat="1" ht="16.5" x14ac:dyDescent="0.3">
      <c r="A45" s="2577">
        <v>43952</v>
      </c>
      <c r="B45" s="2578">
        <v>71.360848000000004</v>
      </c>
      <c r="C45" s="2578">
        <v>92.584436999999994</v>
      </c>
      <c r="D45" s="2578">
        <v>4.1504099999999999</v>
      </c>
      <c r="E45" s="2579">
        <v>168.09569500000001</v>
      </c>
      <c r="F45" s="2580">
        <v>84.775093999999996</v>
      </c>
      <c r="G45" s="2581">
        <v>170.504794</v>
      </c>
      <c r="H45" s="2578">
        <v>20.937065</v>
      </c>
      <c r="I45" s="2579">
        <v>276.21695299999999</v>
      </c>
      <c r="J45" s="2582">
        <v>444.31264800000002</v>
      </c>
      <c r="K45" s="2583"/>
      <c r="L45" s="2583"/>
      <c r="M45" s="2583"/>
      <c r="N45" s="2583"/>
      <c r="O45" s="2583"/>
      <c r="P45" s="2583"/>
      <c r="Q45" s="2583"/>
      <c r="R45" s="2583"/>
      <c r="S45" s="2583"/>
    </row>
    <row r="46" spans="1:19" s="2584" customFormat="1" ht="16.5" x14ac:dyDescent="0.3">
      <c r="A46" s="2577">
        <v>43983</v>
      </c>
      <c r="B46" s="2578">
        <v>106.941774</v>
      </c>
      <c r="C46" s="2578">
        <v>204.59735900000001</v>
      </c>
      <c r="D46" s="2578">
        <v>11.440424</v>
      </c>
      <c r="E46" s="2579">
        <v>322.979557</v>
      </c>
      <c r="F46" s="2580">
        <v>125.39353300000001</v>
      </c>
      <c r="G46" s="2581">
        <v>224.717288</v>
      </c>
      <c r="H46" s="2578">
        <v>18.865672</v>
      </c>
      <c r="I46" s="2579">
        <v>368.976493</v>
      </c>
      <c r="J46" s="2582">
        <v>691.95605</v>
      </c>
      <c r="K46" s="2583"/>
      <c r="L46" s="2583"/>
      <c r="M46" s="2583"/>
      <c r="N46" s="2583"/>
      <c r="O46" s="2583"/>
      <c r="P46" s="2583"/>
      <c r="Q46" s="2583"/>
      <c r="R46" s="2583"/>
      <c r="S46" s="2583"/>
    </row>
    <row r="47" spans="1:19" s="2584" customFormat="1" ht="16.5" x14ac:dyDescent="0.3">
      <c r="A47" s="2577">
        <v>44013</v>
      </c>
      <c r="B47" s="2578">
        <v>96.989926999999994</v>
      </c>
      <c r="C47" s="2578">
        <v>152.366343</v>
      </c>
      <c r="D47" s="2578">
        <v>30.152978000000001</v>
      </c>
      <c r="E47" s="2579">
        <v>279.50924800000001</v>
      </c>
      <c r="F47" s="2580">
        <v>107.84173699999999</v>
      </c>
      <c r="G47" s="2581">
        <v>246.46110899999999</v>
      </c>
      <c r="H47" s="2578">
        <v>21.552505</v>
      </c>
      <c r="I47" s="2579">
        <v>375.85535099999998</v>
      </c>
      <c r="J47" s="2582">
        <v>655.364599</v>
      </c>
      <c r="K47" s="2583"/>
      <c r="L47" s="2583"/>
      <c r="M47" s="2583"/>
      <c r="N47" s="2583"/>
      <c r="O47" s="2583"/>
      <c r="P47" s="2583"/>
      <c r="Q47" s="2583"/>
      <c r="R47" s="2583"/>
      <c r="S47" s="2583"/>
    </row>
    <row r="48" spans="1:19" s="2584" customFormat="1" ht="16.5" x14ac:dyDescent="0.3">
      <c r="A48" s="2577">
        <v>44044</v>
      </c>
      <c r="B48" s="2578">
        <v>86.697439000000003</v>
      </c>
      <c r="C48" s="2578">
        <v>173.190541</v>
      </c>
      <c r="D48" s="2578">
        <v>24.547478000000002</v>
      </c>
      <c r="E48" s="2579">
        <v>284.43545799999998</v>
      </c>
      <c r="F48" s="2580">
        <v>127.528886</v>
      </c>
      <c r="G48" s="2581">
        <v>361.18041199999999</v>
      </c>
      <c r="H48" s="2578">
        <v>74.272642000000005</v>
      </c>
      <c r="I48" s="2579">
        <v>562.98194000000001</v>
      </c>
      <c r="J48" s="2582">
        <v>847.41739800000005</v>
      </c>
      <c r="K48" s="2583"/>
      <c r="L48" s="2583"/>
      <c r="M48" s="2583"/>
      <c r="N48" s="2583"/>
      <c r="O48" s="2583"/>
      <c r="P48" s="2583"/>
      <c r="Q48" s="2583"/>
      <c r="R48" s="2583"/>
      <c r="S48" s="2583"/>
    </row>
    <row r="49" spans="1:19" s="2584" customFormat="1" ht="16.5" x14ac:dyDescent="0.3">
      <c r="A49" s="2577">
        <v>44075</v>
      </c>
      <c r="B49" s="2578">
        <v>94.453462999999999</v>
      </c>
      <c r="C49" s="2578">
        <v>179.818051</v>
      </c>
      <c r="D49" s="2578">
        <v>12.452702</v>
      </c>
      <c r="E49" s="2579">
        <v>286.72421600000001</v>
      </c>
      <c r="F49" s="2580">
        <v>113.69351899999999</v>
      </c>
      <c r="G49" s="2581">
        <v>267.72168199999999</v>
      </c>
      <c r="H49" s="2578">
        <v>47.573014000000001</v>
      </c>
      <c r="I49" s="2579">
        <v>428.98821500000003</v>
      </c>
      <c r="J49" s="2582">
        <v>715.71243100000004</v>
      </c>
      <c r="K49" s="2583"/>
      <c r="L49" s="2583"/>
      <c r="M49" s="2583"/>
      <c r="N49" s="2583"/>
      <c r="O49" s="2583"/>
      <c r="P49" s="2583"/>
      <c r="Q49" s="2583"/>
      <c r="R49" s="2583"/>
      <c r="S49" s="2583"/>
    </row>
    <row r="50" spans="1:19" s="2584" customFormat="1" ht="16.5" x14ac:dyDescent="0.3">
      <c r="A50" s="2577">
        <v>44105</v>
      </c>
      <c r="B50" s="2578">
        <v>95.736504999999994</v>
      </c>
      <c r="C50" s="2578">
        <v>178.11486400000001</v>
      </c>
      <c r="D50" s="2578">
        <v>16.067779000000002</v>
      </c>
      <c r="E50" s="2579">
        <v>289.91914800000001</v>
      </c>
      <c r="F50" s="2580">
        <v>135.20443499999999</v>
      </c>
      <c r="G50" s="2581">
        <v>233.31923800000001</v>
      </c>
      <c r="H50" s="2578">
        <v>34.344360000000002</v>
      </c>
      <c r="I50" s="2579">
        <v>402.93494399999997</v>
      </c>
      <c r="J50" s="2582">
        <v>692.78600500000005</v>
      </c>
      <c r="K50" s="2583"/>
      <c r="L50" s="2583"/>
      <c r="M50" s="2583"/>
      <c r="N50" s="2583"/>
      <c r="O50" s="2583"/>
      <c r="P50" s="2583"/>
      <c r="Q50" s="2583"/>
      <c r="R50" s="2583"/>
      <c r="S50" s="2583"/>
    </row>
    <row r="51" spans="1:19" s="2584" customFormat="1" ht="16.5" x14ac:dyDescent="0.3">
      <c r="A51" s="2577">
        <v>44136</v>
      </c>
      <c r="B51" s="2578">
        <v>102.068724</v>
      </c>
      <c r="C51" s="2578">
        <v>179.406824</v>
      </c>
      <c r="D51" s="2578">
        <v>19.100179000000001</v>
      </c>
      <c r="E51" s="2579">
        <v>300.57572699999997</v>
      </c>
      <c r="F51" s="2580">
        <v>100.949342</v>
      </c>
      <c r="G51" s="2581">
        <v>248.79172600000001</v>
      </c>
      <c r="H51" s="2578">
        <v>42.245514</v>
      </c>
      <c r="I51" s="2579">
        <v>391.986582</v>
      </c>
      <c r="J51" s="2582">
        <v>692.56230900000003</v>
      </c>
      <c r="K51" s="2583"/>
      <c r="L51" s="2583"/>
      <c r="M51" s="2583"/>
      <c r="N51" s="2583"/>
      <c r="O51" s="2583"/>
      <c r="P51" s="2583"/>
      <c r="Q51" s="2583"/>
      <c r="R51" s="2583"/>
      <c r="S51" s="2583"/>
    </row>
    <row r="52" spans="1:19" s="2584" customFormat="1" ht="16.5" x14ac:dyDescent="0.3">
      <c r="A52" s="2577">
        <v>44166</v>
      </c>
      <c r="B52" s="2578">
        <v>109.127448</v>
      </c>
      <c r="C52" s="2578">
        <v>255.35006100000001</v>
      </c>
      <c r="D52" s="2578">
        <v>24.171104</v>
      </c>
      <c r="E52" s="2579">
        <v>388.64861300000001</v>
      </c>
      <c r="F52" s="2580">
        <v>128.583133</v>
      </c>
      <c r="G52" s="2581">
        <v>263.51133099999998</v>
      </c>
      <c r="H52" s="2578">
        <v>65.322834999999998</v>
      </c>
      <c r="I52" s="2579">
        <v>457.41729900000001</v>
      </c>
      <c r="J52" s="2582">
        <v>846.06591200000003</v>
      </c>
      <c r="K52" s="2583"/>
      <c r="L52" s="2583"/>
      <c r="M52" s="2583"/>
      <c r="N52" s="2583"/>
      <c r="O52" s="2583"/>
      <c r="P52" s="2583"/>
      <c r="Q52" s="2583"/>
      <c r="R52" s="2583"/>
      <c r="S52" s="2583"/>
    </row>
    <row r="53" spans="1:19" s="2584" customFormat="1" ht="16.5" x14ac:dyDescent="0.3">
      <c r="A53" s="2577">
        <v>44197</v>
      </c>
      <c r="B53" s="2578">
        <v>84.873045000000005</v>
      </c>
      <c r="C53" s="2578">
        <v>182.37834599999999</v>
      </c>
      <c r="D53" s="2578">
        <v>14.660762999999999</v>
      </c>
      <c r="E53" s="2579">
        <v>281.91215399999999</v>
      </c>
      <c r="F53" s="2580">
        <v>92.544019000000006</v>
      </c>
      <c r="G53" s="2581">
        <v>255.684507</v>
      </c>
      <c r="H53" s="2578">
        <v>25.232264000000001</v>
      </c>
      <c r="I53" s="2579">
        <v>373.46078999999997</v>
      </c>
      <c r="J53" s="2582">
        <v>655.37294399999996</v>
      </c>
      <c r="K53" s="2583"/>
      <c r="L53" s="2583"/>
      <c r="M53" s="2583"/>
      <c r="N53" s="2583"/>
      <c r="O53" s="2583"/>
      <c r="P53" s="2583"/>
      <c r="Q53" s="2583"/>
      <c r="R53" s="2583"/>
      <c r="S53" s="2583"/>
    </row>
    <row r="54" spans="1:19" s="2584" customFormat="1" ht="16.5" x14ac:dyDescent="0.3">
      <c r="A54" s="2577">
        <v>44228</v>
      </c>
      <c r="B54" s="2578">
        <v>78.279640999999998</v>
      </c>
      <c r="C54" s="2578">
        <v>157.02091200000001</v>
      </c>
      <c r="D54" s="2578">
        <v>33.897606000000003</v>
      </c>
      <c r="E54" s="2579">
        <v>269.19815899999998</v>
      </c>
      <c r="F54" s="2580">
        <v>99.171368000000001</v>
      </c>
      <c r="G54" s="2581">
        <v>252.865959</v>
      </c>
      <c r="H54" s="2578">
        <v>28.804141000000001</v>
      </c>
      <c r="I54" s="2579">
        <v>380.84146800000002</v>
      </c>
      <c r="J54" s="2582">
        <v>650</v>
      </c>
      <c r="K54" s="2583"/>
      <c r="L54" s="2583"/>
      <c r="M54" s="2583"/>
      <c r="N54" s="2583"/>
      <c r="O54" s="2583"/>
      <c r="P54" s="2583"/>
      <c r="Q54" s="2583"/>
      <c r="R54" s="2583"/>
      <c r="S54" s="2583"/>
    </row>
    <row r="55" spans="1:19" s="2584" customFormat="1" ht="17.25" thickBot="1" x14ac:dyDescent="0.35">
      <c r="A55" s="2591">
        <v>44256</v>
      </c>
      <c r="B55" s="2592">
        <v>95.491939000000002</v>
      </c>
      <c r="C55" s="2592">
        <v>140.62915799999999</v>
      </c>
      <c r="D55" s="2592">
        <v>15.336401</v>
      </c>
      <c r="E55" s="2593">
        <v>251.45749799999999</v>
      </c>
      <c r="F55" s="2594">
        <v>117.878316</v>
      </c>
      <c r="G55" s="2595">
        <v>214.352147</v>
      </c>
      <c r="H55" s="2592">
        <v>33.977238999999997</v>
      </c>
      <c r="I55" s="2593">
        <v>366.20770199999998</v>
      </c>
      <c r="J55" s="2596">
        <v>617.66520000000003</v>
      </c>
      <c r="K55" s="2583"/>
      <c r="L55" s="2583"/>
      <c r="M55" s="2583"/>
      <c r="N55" s="2583"/>
      <c r="O55" s="2583"/>
      <c r="P55" s="2583"/>
      <c r="Q55" s="2583"/>
      <c r="R55" s="2583"/>
      <c r="S55" s="2583"/>
    </row>
    <row r="56" spans="1:19" s="2597" customFormat="1" ht="16.5" customHeight="1" thickTop="1" x14ac:dyDescent="0.25">
      <c r="A56" s="2597" t="s">
        <v>4674</v>
      </c>
      <c r="B56" s="2598"/>
      <c r="C56" s="2598"/>
      <c r="D56" s="2598"/>
      <c r="E56" s="2598"/>
      <c r="F56" s="2598"/>
      <c r="G56" s="2598"/>
      <c r="H56" s="2598"/>
      <c r="I56" s="2598"/>
      <c r="J56" s="2598"/>
    </row>
    <row r="57" spans="1:19" s="2597" customFormat="1" ht="16.5" customHeight="1" x14ac:dyDescent="0.25">
      <c r="A57" s="2597" t="s">
        <v>4675</v>
      </c>
      <c r="B57" s="2598"/>
      <c r="C57" s="2598"/>
      <c r="D57" s="2598"/>
      <c r="E57" s="2598"/>
      <c r="F57" s="2598"/>
      <c r="G57" s="2598"/>
      <c r="H57" s="2598"/>
      <c r="I57" s="2598"/>
      <c r="J57" s="2598"/>
    </row>
    <row r="58" spans="1:19" s="2597" customFormat="1" ht="16.5" customHeight="1" x14ac:dyDescent="0.25">
      <c r="A58" s="2597" t="s">
        <v>574</v>
      </c>
      <c r="B58" s="2598"/>
      <c r="C58" s="2598"/>
      <c r="D58" s="2598"/>
      <c r="E58" s="2598"/>
      <c r="F58" s="2598"/>
      <c r="G58" s="2598"/>
      <c r="H58" s="2598"/>
      <c r="I58" s="2598"/>
      <c r="J58" s="2598"/>
    </row>
    <row r="59" spans="1:19" s="2597" customFormat="1" ht="16.5" customHeight="1" x14ac:dyDescent="0.25">
      <c r="A59" s="2597" t="s">
        <v>3387</v>
      </c>
      <c r="B59" s="2598"/>
      <c r="C59" s="2598"/>
      <c r="D59" s="2598"/>
      <c r="E59" s="2598"/>
      <c r="F59" s="2598"/>
      <c r="G59" s="2598"/>
      <c r="H59" s="2598"/>
      <c r="I59" s="2598"/>
      <c r="J59" s="2598"/>
    </row>
    <row r="60" spans="1:19" s="4" customFormat="1" ht="16.5" x14ac:dyDescent="0.3"/>
    <row r="61" spans="1:19" s="4" customFormat="1" ht="16.5" x14ac:dyDescent="0.3"/>
    <row r="62" spans="1:19" x14ac:dyDescent="0.25">
      <c r="D62" s="2599"/>
      <c r="H62" s="2599"/>
    </row>
    <row r="63" spans="1:19" x14ac:dyDescent="0.25">
      <c r="D63" s="2599"/>
    </row>
    <row r="64" spans="1:19" x14ac:dyDescent="0.25">
      <c r="B64" s="2599"/>
      <c r="C64" s="2599"/>
      <c r="D64" s="2599"/>
      <c r="E64" s="2599"/>
      <c r="F64" s="2599"/>
      <c r="G64" s="2599"/>
      <c r="H64" s="2599"/>
      <c r="I64" s="2599"/>
      <c r="J64" s="2599"/>
      <c r="K64" s="2599"/>
    </row>
    <row r="65" spans="2:17" x14ac:dyDescent="0.25">
      <c r="B65" s="2599"/>
      <c r="C65" s="2599"/>
      <c r="D65" s="2599"/>
      <c r="E65" s="2599"/>
      <c r="F65" s="2599"/>
      <c r="G65" s="2599"/>
      <c r="H65" s="2599"/>
      <c r="I65" s="2599"/>
      <c r="J65" s="2599"/>
      <c r="K65" s="2599"/>
      <c r="L65" s="2599"/>
      <c r="M65" s="2599"/>
      <c r="N65" s="2599"/>
      <c r="O65" s="2599"/>
      <c r="P65" s="2599"/>
      <c r="Q65" s="2599"/>
    </row>
    <row r="66" spans="2:17" x14ac:dyDescent="0.25">
      <c r="B66" s="2599"/>
      <c r="C66" s="2599"/>
      <c r="D66" s="2599"/>
      <c r="E66" s="2599"/>
      <c r="F66" s="2599"/>
      <c r="G66" s="2599"/>
      <c r="H66" s="2599"/>
      <c r="I66" s="2599"/>
      <c r="J66" s="2599"/>
      <c r="K66" s="2599"/>
      <c r="L66" s="2599"/>
      <c r="M66" s="2599"/>
      <c r="N66" s="2599"/>
      <c r="O66" s="2599"/>
    </row>
    <row r="67" spans="2:17" x14ac:dyDescent="0.25">
      <c r="B67" s="2599"/>
      <c r="C67" s="2599"/>
      <c r="D67" s="2599"/>
      <c r="E67" s="2599"/>
      <c r="F67" s="2599"/>
      <c r="G67" s="2599"/>
      <c r="H67" s="2599"/>
      <c r="I67" s="2599"/>
      <c r="J67" s="2599"/>
    </row>
  </sheetData>
  <mergeCells count="4">
    <mergeCell ref="A3:A4"/>
    <mergeCell ref="B3:E3"/>
    <mergeCell ref="F3:I3"/>
    <mergeCell ref="J3:J4"/>
  </mergeCells>
  <printOptions horizontalCentered="1"/>
  <pageMargins left="0.75" right="0.75" top="0.75" bottom="0.75" header="0.31496062992126" footer="0"/>
  <pageSetup paperSize="9" scale="8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DAE8-4582-47B1-8EFB-D468E286E89F}">
  <sheetPr>
    <pageSetUpPr fitToPage="1"/>
  </sheetPr>
  <dimension ref="A1:BC33"/>
  <sheetViews>
    <sheetView showGridLines="0" zoomScaleNormal="100" zoomScaleSheetLayoutView="80" workbookViewId="0">
      <pane xSplit="1" ySplit="3" topLeftCell="B4" activePane="bottomRight" state="frozen"/>
      <selection activeCell="O38" sqref="O38"/>
      <selection pane="topRight" activeCell="O38" sqref="O38"/>
      <selection pane="bottomLeft" activeCell="O38" sqref="O38"/>
      <selection pane="bottomRight"/>
    </sheetView>
  </sheetViews>
  <sheetFormatPr defaultColWidth="9.140625" defaultRowHeight="14.25" x14ac:dyDescent="0.25"/>
  <cols>
    <col min="1" max="1" width="13.5703125" style="2672" customWidth="1"/>
    <col min="2" max="2" width="74.5703125" style="1973" bestFit="1" customWidth="1"/>
    <col min="3" max="3" width="7.28515625" style="1799" hidden="1" customWidth="1"/>
    <col min="4" max="4" width="7.5703125" style="1799" hidden="1" customWidth="1"/>
    <col min="5" max="5" width="8" style="1799" hidden="1" customWidth="1"/>
    <col min="6" max="6" width="7.7109375" style="1799" hidden="1" customWidth="1"/>
    <col min="7" max="7" width="8.28515625" style="1799" hidden="1" customWidth="1"/>
    <col min="8" max="8" width="7.28515625" style="1799" hidden="1" customWidth="1"/>
    <col min="9" max="9" width="6.7109375" style="1799" hidden="1" customWidth="1"/>
    <col min="10" max="10" width="8" style="1799" hidden="1" customWidth="1"/>
    <col min="11" max="11" width="7.7109375" style="1799" hidden="1" customWidth="1"/>
    <col min="12" max="12" width="7.42578125" style="1799" hidden="1" customWidth="1"/>
    <col min="13" max="13" width="8.140625" style="1799" hidden="1" customWidth="1"/>
    <col min="14" max="14" width="7.7109375" style="1799" hidden="1" customWidth="1"/>
    <col min="15" max="15" width="7.28515625" style="1799" hidden="1" customWidth="1"/>
    <col min="16" max="16" width="7.5703125" style="1799" hidden="1" customWidth="1"/>
    <col min="17" max="17" width="8" style="1799" hidden="1" customWidth="1"/>
    <col min="18" max="18" width="7.7109375" style="1799" hidden="1" customWidth="1"/>
    <col min="19" max="19" width="9.42578125" style="1799" hidden="1" customWidth="1"/>
    <col min="20" max="20" width="8.5703125" style="1799" hidden="1" customWidth="1"/>
    <col min="21" max="21" width="7.85546875" style="1799" hidden="1" customWidth="1"/>
    <col min="22" max="22" width="9.140625" style="1799" hidden="1" customWidth="1"/>
    <col min="23" max="23" width="8.7109375" style="1799" hidden="1" customWidth="1"/>
    <col min="24" max="24" width="8.42578125" style="1799" hidden="1" customWidth="1"/>
    <col min="25" max="25" width="9.28515625" style="1799" hidden="1" customWidth="1"/>
    <col min="26" max="26" width="8.85546875" style="1799" hidden="1" customWidth="1"/>
    <col min="27" max="27" width="8.42578125" style="1799" hidden="1" customWidth="1"/>
    <col min="28" max="28" width="8.28515625" style="1799" hidden="1" customWidth="1"/>
    <col min="29" max="29" width="8.7109375" style="1799" hidden="1" customWidth="1"/>
    <col min="30" max="30" width="8.42578125" style="1799" hidden="1" customWidth="1"/>
    <col min="31" max="31" width="9" style="1799" hidden="1" customWidth="1"/>
    <col min="32" max="32" width="8.28515625" style="1799" hidden="1" customWidth="1"/>
    <col min="33" max="33" width="7.5703125" style="1799" hidden="1" customWidth="1"/>
    <col min="34" max="34" width="8.85546875" style="1799" hidden="1" customWidth="1"/>
    <col min="35" max="35" width="8.28515625" style="1799" hidden="1" customWidth="1"/>
    <col min="36" max="36" width="8.140625" style="1799" hidden="1" customWidth="1"/>
    <col min="37" max="37" width="8.85546875" style="1799" hidden="1" customWidth="1"/>
    <col min="38" max="38" width="8.42578125" style="1799" hidden="1" customWidth="1"/>
    <col min="39" max="39" width="8.140625" style="1799" hidden="1" customWidth="1"/>
    <col min="40" max="40" width="8.28515625" style="1799" hidden="1" customWidth="1"/>
    <col min="41" max="41" width="8.7109375" style="1799" bestFit="1" customWidth="1"/>
    <col min="42" max="42" width="8.42578125" style="1799" bestFit="1" customWidth="1"/>
    <col min="43" max="43" width="9" style="1799" bestFit="1" customWidth="1"/>
    <col min="44" max="44" width="8.28515625" style="1799" bestFit="1" customWidth="1"/>
    <col min="45" max="45" width="7.5703125" style="1799" bestFit="1" customWidth="1"/>
    <col min="46" max="46" width="8.85546875" style="1799" bestFit="1" customWidth="1"/>
    <col min="47" max="47" width="8.28515625" style="1799" bestFit="1" customWidth="1"/>
    <col min="48" max="53" width="8.7109375" style="1799" customWidth="1"/>
    <col min="54" max="54" width="11.85546875" style="1799" bestFit="1" customWidth="1"/>
    <col min="55" max="16384" width="9.140625" style="1799"/>
  </cols>
  <sheetData>
    <row r="1" spans="1:55" s="2600" customFormat="1" ht="18.75" x14ac:dyDescent="0.3">
      <c r="A1" s="2569" t="s">
        <v>4676</v>
      </c>
      <c r="B1" s="2569"/>
    </row>
    <row r="2" spans="1:55" s="2601" customFormat="1" ht="17.25" thickBot="1" x14ac:dyDescent="0.35">
      <c r="A2" s="1800"/>
      <c r="T2" s="1811"/>
      <c r="W2" s="1811"/>
      <c r="Y2" s="1811"/>
      <c r="AE2" s="2602"/>
      <c r="AF2" s="2602"/>
      <c r="AG2" s="2602"/>
      <c r="AH2" s="2602"/>
      <c r="AJ2" s="2603"/>
      <c r="AK2" s="3929" t="s">
        <v>3857</v>
      </c>
      <c r="AL2" s="3929"/>
      <c r="AM2" s="3929"/>
      <c r="AN2" s="3929"/>
      <c r="AO2" s="3929"/>
      <c r="AP2" s="3929"/>
      <c r="AQ2" s="3929"/>
      <c r="AR2" s="3929"/>
      <c r="AS2" s="3929"/>
      <c r="AT2" s="3929"/>
      <c r="AU2" s="3929"/>
      <c r="AV2" s="3929"/>
      <c r="AW2" s="3929"/>
      <c r="AX2" s="3929"/>
      <c r="AY2" s="3929"/>
      <c r="AZ2" s="3929"/>
      <c r="BA2" s="3929"/>
    </row>
    <row r="3" spans="1:55" s="2615" customFormat="1" ht="34.5" thickTop="1" thickBot="1" x14ac:dyDescent="0.3">
      <c r="A3" s="2604" t="s">
        <v>4677</v>
      </c>
      <c r="B3" s="2605" t="s">
        <v>4678</v>
      </c>
      <c r="C3" s="2606">
        <v>42736</v>
      </c>
      <c r="D3" s="2607">
        <v>42767</v>
      </c>
      <c r="E3" s="2607">
        <v>42795</v>
      </c>
      <c r="F3" s="2607">
        <v>42826</v>
      </c>
      <c r="G3" s="2607">
        <v>42856</v>
      </c>
      <c r="H3" s="2607">
        <v>42887</v>
      </c>
      <c r="I3" s="2607">
        <v>42917</v>
      </c>
      <c r="J3" s="2607">
        <v>42948</v>
      </c>
      <c r="K3" s="2607">
        <v>42979</v>
      </c>
      <c r="L3" s="2607">
        <v>43009</v>
      </c>
      <c r="M3" s="2608">
        <v>43040</v>
      </c>
      <c r="N3" s="2609">
        <v>43070</v>
      </c>
      <c r="O3" s="2609">
        <v>43101</v>
      </c>
      <c r="P3" s="2609">
        <v>43132</v>
      </c>
      <c r="Q3" s="2609">
        <v>43160</v>
      </c>
      <c r="R3" s="2609">
        <v>43191</v>
      </c>
      <c r="S3" s="2610">
        <v>43221</v>
      </c>
      <c r="T3" s="2610">
        <v>43252</v>
      </c>
      <c r="U3" s="2611">
        <v>43282</v>
      </c>
      <c r="V3" s="2612">
        <v>43313</v>
      </c>
      <c r="W3" s="2613">
        <v>43344</v>
      </c>
      <c r="X3" s="2613">
        <v>43374</v>
      </c>
      <c r="Y3" s="2613">
        <v>43405</v>
      </c>
      <c r="Z3" s="2613">
        <v>43435</v>
      </c>
      <c r="AA3" s="2613">
        <v>43466</v>
      </c>
      <c r="AB3" s="2614">
        <v>43497</v>
      </c>
      <c r="AC3" s="2614">
        <v>43525</v>
      </c>
      <c r="AD3" s="2614">
        <v>43556</v>
      </c>
      <c r="AE3" s="2614">
        <v>43586</v>
      </c>
      <c r="AF3" s="2614">
        <v>43617</v>
      </c>
      <c r="AG3" s="2614">
        <v>43647</v>
      </c>
      <c r="AH3" s="2614">
        <v>43678</v>
      </c>
      <c r="AI3" s="2614">
        <v>43709</v>
      </c>
      <c r="AJ3" s="2614">
        <v>43739</v>
      </c>
      <c r="AK3" s="2614">
        <v>43770</v>
      </c>
      <c r="AL3" s="2614">
        <v>43800</v>
      </c>
      <c r="AM3" s="2614">
        <v>43831</v>
      </c>
      <c r="AN3" s="2614">
        <v>43862</v>
      </c>
      <c r="AO3" s="2614">
        <v>43891</v>
      </c>
      <c r="AP3" s="2614">
        <v>43922</v>
      </c>
      <c r="AQ3" s="2614">
        <v>43952</v>
      </c>
      <c r="AR3" s="2614">
        <v>43983</v>
      </c>
      <c r="AS3" s="2614">
        <v>44013</v>
      </c>
      <c r="AT3" s="2614">
        <v>44044</v>
      </c>
      <c r="AU3" s="2614">
        <v>44075</v>
      </c>
      <c r="AV3" s="2614">
        <v>44105</v>
      </c>
      <c r="AW3" s="2614">
        <v>44136</v>
      </c>
      <c r="AX3" s="2614">
        <v>44166</v>
      </c>
      <c r="AY3" s="2614">
        <v>44197</v>
      </c>
      <c r="AZ3" s="2614">
        <v>44228</v>
      </c>
      <c r="BA3" s="2614">
        <v>44256</v>
      </c>
    </row>
    <row r="4" spans="1:55" ht="17.25" x14ac:dyDescent="0.3">
      <c r="A4" s="2616" t="s">
        <v>4679</v>
      </c>
      <c r="B4" s="2617" t="s">
        <v>3363</v>
      </c>
      <c r="C4" s="2618">
        <v>18.018346000000001</v>
      </c>
      <c r="D4" s="2619">
        <v>17.625985</v>
      </c>
      <c r="E4" s="2619">
        <v>30.229496000000001</v>
      </c>
      <c r="F4" s="2619">
        <v>16.490887000000001</v>
      </c>
      <c r="G4" s="2619">
        <v>2.4953050000000001</v>
      </c>
      <c r="H4" s="2619">
        <v>11.182695000000001</v>
      </c>
      <c r="I4" s="2619">
        <v>18.562246999999999</v>
      </c>
      <c r="J4" s="2619">
        <v>5.059183</v>
      </c>
      <c r="K4" s="2619">
        <v>10.032921999999999</v>
      </c>
      <c r="L4" s="2619">
        <v>17.515525</v>
      </c>
      <c r="M4" s="2620">
        <v>15.898956</v>
      </c>
      <c r="N4" s="2621">
        <v>11.433578000000001</v>
      </c>
      <c r="O4" s="2621">
        <v>22.153179000000002</v>
      </c>
      <c r="P4" s="2621">
        <v>43.992510000000003</v>
      </c>
      <c r="Q4" s="2621">
        <v>33.883398</v>
      </c>
      <c r="R4" s="2621">
        <v>12.625458999999999</v>
      </c>
      <c r="S4" s="2622">
        <v>9.1494990000000005</v>
      </c>
      <c r="T4" s="2622">
        <v>21.530449000000001</v>
      </c>
      <c r="U4" s="2623">
        <v>17.676846999999999</v>
      </c>
      <c r="V4" s="2624">
        <v>18.615365000000001</v>
      </c>
      <c r="W4" s="2625">
        <v>22.299586000000001</v>
      </c>
      <c r="X4" s="2625">
        <v>8.6744679999999992</v>
      </c>
      <c r="Y4" s="2625">
        <v>4.5923470000000002</v>
      </c>
      <c r="Z4" s="2625">
        <v>14.218329000000001</v>
      </c>
      <c r="AA4" s="2625">
        <v>33.238545999999999</v>
      </c>
      <c r="AB4" s="2626">
        <v>15.908264000000001</v>
      </c>
      <c r="AC4" s="2626">
        <v>25.656555999999998</v>
      </c>
      <c r="AD4" s="2626">
        <v>8.7244899999999994</v>
      </c>
      <c r="AE4" s="2626">
        <v>38.616425</v>
      </c>
      <c r="AF4" s="2626">
        <v>16.074694000000001</v>
      </c>
      <c r="AG4" s="2626">
        <v>12.775321</v>
      </c>
      <c r="AH4" s="2626">
        <v>25.684743000000001</v>
      </c>
      <c r="AI4" s="2626">
        <v>20.970490000000002</v>
      </c>
      <c r="AJ4" s="2626">
        <v>33.017175999999999</v>
      </c>
      <c r="AK4" s="2626">
        <v>15.122108000000001</v>
      </c>
      <c r="AL4" s="2626">
        <v>17.782889000000001</v>
      </c>
      <c r="AM4" s="2626">
        <v>10.373018999999999</v>
      </c>
      <c r="AN4" s="2626">
        <v>14.924951999999999</v>
      </c>
      <c r="AO4" s="2626">
        <v>47.552660000000003</v>
      </c>
      <c r="AP4" s="2626">
        <v>0.83364499999999997</v>
      </c>
      <c r="AQ4" s="2626">
        <v>1.0780430000000001</v>
      </c>
      <c r="AR4" s="2626">
        <v>3.5554410000000001</v>
      </c>
      <c r="AS4" s="2626">
        <v>13.854087</v>
      </c>
      <c r="AT4" s="2626">
        <v>13.742762000000001</v>
      </c>
      <c r="AU4" s="2626">
        <v>18.350688999999999</v>
      </c>
      <c r="AV4" s="2626">
        <v>3.3960759999999999</v>
      </c>
      <c r="AW4" s="2626">
        <v>5.2367319999999999</v>
      </c>
      <c r="AX4" s="2626">
        <v>21.401758000000001</v>
      </c>
      <c r="AY4" s="2626">
        <v>7.1285759999999998</v>
      </c>
      <c r="AZ4" s="2626">
        <v>21.222111000000002</v>
      </c>
      <c r="BA4" s="2627">
        <v>4.8688140000000004</v>
      </c>
      <c r="BB4" s="2628"/>
      <c r="BC4" s="2628"/>
    </row>
    <row r="5" spans="1:55" ht="17.25" x14ac:dyDescent="0.3">
      <c r="A5" s="2629" t="s">
        <v>4680</v>
      </c>
      <c r="B5" s="2630" t="s">
        <v>3364</v>
      </c>
      <c r="C5" s="2631">
        <v>5.6963E-2</v>
      </c>
      <c r="D5" s="2632">
        <v>0</v>
      </c>
      <c r="E5" s="2632">
        <v>0.33337699999999998</v>
      </c>
      <c r="F5" s="2632">
        <v>8.1715999999999997E-2</v>
      </c>
      <c r="G5" s="2632">
        <v>8.8495000000000004E-2</v>
      </c>
      <c r="H5" s="2632">
        <v>0.06</v>
      </c>
      <c r="I5" s="2632">
        <v>8.0935000000000007E-2</v>
      </c>
      <c r="J5" s="2632">
        <v>0</v>
      </c>
      <c r="K5" s="2632">
        <v>0.110419</v>
      </c>
      <c r="L5" s="2632">
        <v>9.5311999999999994E-2</v>
      </c>
      <c r="M5" s="2633">
        <v>0.16456499999999999</v>
      </c>
      <c r="N5" s="2634">
        <v>0.15740499999999999</v>
      </c>
      <c r="O5" s="2634">
        <v>0.12311900000000001</v>
      </c>
      <c r="P5" s="2634">
        <v>0.11644699999999999</v>
      </c>
      <c r="Q5" s="2634">
        <v>0.106917</v>
      </c>
      <c r="R5" s="2634">
        <v>7.5231999999999993E-2</v>
      </c>
      <c r="S5" s="2635">
        <v>0.19464600000000001</v>
      </c>
      <c r="T5" s="2635">
        <v>0.126799</v>
      </c>
      <c r="U5" s="2636">
        <v>0.13516700000000001</v>
      </c>
      <c r="V5" s="2625">
        <v>0.13192200000000001</v>
      </c>
      <c r="W5" s="2625">
        <v>8.3565E-2</v>
      </c>
      <c r="X5" s="2625">
        <v>0.22316900000000001</v>
      </c>
      <c r="Y5" s="2625">
        <v>0.60202</v>
      </c>
      <c r="Z5" s="2625">
        <v>0.20648900000000001</v>
      </c>
      <c r="AA5" s="2625">
        <v>0.15102699999999999</v>
      </c>
      <c r="AB5" s="2626">
        <v>0.10317900000000001</v>
      </c>
      <c r="AC5" s="2626">
        <v>0.19361800000000001</v>
      </c>
      <c r="AD5" s="2626">
        <v>5.7688000000000003E-2</v>
      </c>
      <c r="AE5" s="2626">
        <v>0.36304399999999998</v>
      </c>
      <c r="AF5" s="2626">
        <v>0.457484</v>
      </c>
      <c r="AG5" s="2626">
        <v>7.0125999999999994E-2</v>
      </c>
      <c r="AH5" s="2626">
        <v>0.305259</v>
      </c>
      <c r="AI5" s="2626">
        <v>0.29752400000000001</v>
      </c>
      <c r="AJ5" s="2626">
        <v>0.22128100000000001</v>
      </c>
      <c r="AK5" s="2626">
        <v>5.8171E-2</v>
      </c>
      <c r="AL5" s="2626">
        <v>0.11738999999999999</v>
      </c>
      <c r="AM5" s="2626">
        <v>6.3272999999999996E-2</v>
      </c>
      <c r="AN5" s="2626">
        <v>7.5573000000000001E-2</v>
      </c>
      <c r="AO5" s="2626">
        <v>0.114354</v>
      </c>
      <c r="AP5" s="2626">
        <v>0.100505</v>
      </c>
      <c r="AQ5" s="2626">
        <v>5.5555E-2</v>
      </c>
      <c r="AR5" s="2626">
        <v>5.808E-2</v>
      </c>
      <c r="AS5" s="2626">
        <v>6.5739000000000006E-2</v>
      </c>
      <c r="AT5" s="2626">
        <v>6.6241999999999995E-2</v>
      </c>
      <c r="AU5" s="2626">
        <v>6.3370999999999997E-2</v>
      </c>
      <c r="AV5" s="2626">
        <v>6.3370999999999997E-2</v>
      </c>
      <c r="AW5" s="2626">
        <v>6.0682E-2</v>
      </c>
      <c r="AX5" s="2626">
        <v>9.1603000000000004E-2</v>
      </c>
      <c r="AY5" s="2626">
        <v>0.129936</v>
      </c>
      <c r="AZ5" s="2626">
        <v>7.0886000000000005E-2</v>
      </c>
      <c r="BA5" s="2627">
        <v>5.4808999999999997E-2</v>
      </c>
      <c r="BB5" s="2628"/>
      <c r="BC5" s="2628"/>
    </row>
    <row r="6" spans="1:55" ht="17.25" x14ac:dyDescent="0.3">
      <c r="A6" s="2629" t="s">
        <v>4681</v>
      </c>
      <c r="B6" s="2630" t="s">
        <v>277</v>
      </c>
      <c r="C6" s="2631">
        <v>29.304874000000002</v>
      </c>
      <c r="D6" s="2632">
        <v>42.797502999999999</v>
      </c>
      <c r="E6" s="2632">
        <v>57.191203999999999</v>
      </c>
      <c r="F6" s="2632">
        <v>42.447845000000001</v>
      </c>
      <c r="G6" s="2632">
        <v>41.922502000000001</v>
      </c>
      <c r="H6" s="2632">
        <v>51.261707000000001</v>
      </c>
      <c r="I6" s="2632">
        <v>38.661414000000001</v>
      </c>
      <c r="J6" s="2632">
        <v>56.411845999999997</v>
      </c>
      <c r="K6" s="2632">
        <v>40.793962999999998</v>
      </c>
      <c r="L6" s="2632">
        <v>44.272258999999998</v>
      </c>
      <c r="M6" s="2633">
        <v>46.077491999999999</v>
      </c>
      <c r="N6" s="2634">
        <v>50.558067999999999</v>
      </c>
      <c r="O6" s="2634">
        <v>42.081018999999998</v>
      </c>
      <c r="P6" s="2634">
        <v>52.432369000000001</v>
      </c>
      <c r="Q6" s="2634">
        <v>59.043982999999997</v>
      </c>
      <c r="R6" s="2634">
        <v>44.538894999999997</v>
      </c>
      <c r="S6" s="2635">
        <v>41.093724000000002</v>
      </c>
      <c r="T6" s="2635">
        <v>46.138254000000003</v>
      </c>
      <c r="U6" s="2636">
        <v>40.056527000000003</v>
      </c>
      <c r="V6" s="2625">
        <v>65.629696999999993</v>
      </c>
      <c r="W6" s="2625">
        <v>56.089705000000002</v>
      </c>
      <c r="X6" s="2625">
        <v>52.318415999999999</v>
      </c>
      <c r="Y6" s="2625">
        <v>52.261741000000001</v>
      </c>
      <c r="Z6" s="2625">
        <v>41.400987999999998</v>
      </c>
      <c r="AA6" s="2625">
        <v>50.790494000000002</v>
      </c>
      <c r="AB6" s="2626">
        <v>59.976903999999998</v>
      </c>
      <c r="AC6" s="2626">
        <v>55.851664999999997</v>
      </c>
      <c r="AD6" s="2626">
        <v>55.101686999999998</v>
      </c>
      <c r="AE6" s="2626">
        <v>54.342753000000002</v>
      </c>
      <c r="AF6" s="2626">
        <v>22.355618</v>
      </c>
      <c r="AG6" s="2626">
        <v>37.045240999999997</v>
      </c>
      <c r="AH6" s="2626">
        <v>44.993433000000003</v>
      </c>
      <c r="AI6" s="2626">
        <v>39.970992000000003</v>
      </c>
      <c r="AJ6" s="2626">
        <v>43.387492000000002</v>
      </c>
      <c r="AK6" s="2626">
        <v>43.131810999999999</v>
      </c>
      <c r="AL6" s="2626">
        <v>43.998997000000003</v>
      </c>
      <c r="AM6" s="2626">
        <v>33.906036999999998</v>
      </c>
      <c r="AN6" s="2626">
        <v>40.209905999999997</v>
      </c>
      <c r="AO6" s="2626">
        <v>30.195255</v>
      </c>
      <c r="AP6" s="2626">
        <v>6.8237379999999996</v>
      </c>
      <c r="AQ6" s="2626">
        <v>5.8710789999999999</v>
      </c>
      <c r="AR6" s="2626">
        <v>18.659227999999999</v>
      </c>
      <c r="AS6" s="2626">
        <v>21.353572</v>
      </c>
      <c r="AT6" s="2626">
        <v>16.206496000000001</v>
      </c>
      <c r="AU6" s="2626">
        <v>22.866712</v>
      </c>
      <c r="AV6" s="2626">
        <v>28.514106000000002</v>
      </c>
      <c r="AW6" s="2626">
        <v>36.268852000000003</v>
      </c>
      <c r="AX6" s="2626">
        <v>32.477890000000002</v>
      </c>
      <c r="AY6" s="2626">
        <v>21.619047999999999</v>
      </c>
      <c r="AZ6" s="2626">
        <v>29.167435000000001</v>
      </c>
      <c r="BA6" s="2627">
        <v>20.596738999999999</v>
      </c>
      <c r="BB6" s="2628"/>
      <c r="BC6" s="2628"/>
    </row>
    <row r="7" spans="1:55" ht="17.25" x14ac:dyDescent="0.3">
      <c r="A7" s="2629" t="s">
        <v>4682</v>
      </c>
      <c r="B7" s="2630" t="s">
        <v>3365</v>
      </c>
      <c r="C7" s="2631">
        <v>0.25201200000000001</v>
      </c>
      <c r="D7" s="2632">
        <v>0</v>
      </c>
      <c r="E7" s="2632">
        <v>0</v>
      </c>
      <c r="F7" s="2632">
        <v>0.124349</v>
      </c>
      <c r="G7" s="2632">
        <v>0</v>
      </c>
      <c r="H7" s="2632">
        <v>0</v>
      </c>
      <c r="I7" s="2632">
        <v>9.8416000000000003E-2</v>
      </c>
      <c r="J7" s="2632">
        <v>0</v>
      </c>
      <c r="K7" s="2632">
        <v>9.2979000000000006E-2</v>
      </c>
      <c r="L7" s="2632">
        <v>9.6134999999999998E-2</v>
      </c>
      <c r="M7" s="2633">
        <v>0</v>
      </c>
      <c r="N7" s="2634">
        <v>0</v>
      </c>
      <c r="O7" s="2634">
        <v>0</v>
      </c>
      <c r="P7" s="2634">
        <v>0.235565</v>
      </c>
      <c r="Q7" s="2634">
        <v>0.80342000000000002</v>
      </c>
      <c r="R7" s="2634">
        <v>0.33926200000000001</v>
      </c>
      <c r="S7" s="2635">
        <v>3.0460999999999998E-2</v>
      </c>
      <c r="T7" s="2635">
        <v>0.39599099999999998</v>
      </c>
      <c r="U7" s="2636">
        <v>0.18997900000000001</v>
      </c>
      <c r="V7" s="2625">
        <v>0.15114</v>
      </c>
      <c r="W7" s="2625">
        <v>7.3327000000000003E-2</v>
      </c>
      <c r="X7" s="2625">
        <v>0.131684</v>
      </c>
      <c r="Y7" s="2625">
        <v>2.9197000000000001E-2</v>
      </c>
      <c r="Z7" s="2625">
        <v>0.29869499999999999</v>
      </c>
      <c r="AA7" s="2625">
        <v>0.57658799999999999</v>
      </c>
      <c r="AB7" s="2626">
        <v>0.10205500000000001</v>
      </c>
      <c r="AC7" s="2626">
        <v>4.2382000000000003E-2</v>
      </c>
      <c r="AD7" s="2626">
        <v>0.26965299999999998</v>
      </c>
      <c r="AE7" s="2626">
        <v>0.20058899999999999</v>
      </c>
      <c r="AF7" s="2626">
        <v>0.80079900000000004</v>
      </c>
      <c r="AG7" s="2626">
        <v>0.115</v>
      </c>
      <c r="AH7" s="2626">
        <v>0.28498899999999999</v>
      </c>
      <c r="AI7" s="2626">
        <v>0.30367499999999997</v>
      </c>
      <c r="AJ7" s="2626">
        <v>0.20729300000000001</v>
      </c>
      <c r="AK7" s="2626">
        <v>0.47078599999999998</v>
      </c>
      <c r="AL7" s="2626">
        <v>1.0217529999999999</v>
      </c>
      <c r="AM7" s="2626">
        <v>0</v>
      </c>
      <c r="AN7" s="2626">
        <v>0.28179999999999999</v>
      </c>
      <c r="AO7" s="2626">
        <v>0.17294899999999999</v>
      </c>
      <c r="AP7" s="2626">
        <v>8.4647E-2</v>
      </c>
      <c r="AQ7" s="2626">
        <v>2.9863000000000001E-2</v>
      </c>
      <c r="AR7" s="2626">
        <v>7.0000000000000007E-2</v>
      </c>
      <c r="AS7" s="2626">
        <v>0.20422000000000001</v>
      </c>
      <c r="AT7" s="2626">
        <v>2.5264000000000002E-2</v>
      </c>
      <c r="AU7" s="2626">
        <v>0.21925600000000001</v>
      </c>
      <c r="AV7" s="2626">
        <v>0.14507</v>
      </c>
      <c r="AW7" s="2626">
        <v>0.154858</v>
      </c>
      <c r="AX7" s="2626">
        <v>0.109857</v>
      </c>
      <c r="AY7" s="2626">
        <v>0</v>
      </c>
      <c r="AZ7" s="2626">
        <v>0.12003800000000001</v>
      </c>
      <c r="BA7" s="2627">
        <v>1.0249999999999999</v>
      </c>
      <c r="BB7" s="2628"/>
      <c r="BC7" s="2628"/>
    </row>
    <row r="8" spans="1:55" ht="17.25" x14ac:dyDescent="0.3">
      <c r="A8" s="2629" t="s">
        <v>4683</v>
      </c>
      <c r="B8" s="2630" t="s">
        <v>3366</v>
      </c>
      <c r="C8" s="2631">
        <v>0</v>
      </c>
      <c r="D8" s="2632">
        <v>2.5000000000000001E-2</v>
      </c>
      <c r="E8" s="2632">
        <v>0.144425</v>
      </c>
      <c r="F8" s="2632">
        <v>5.6392999999999999E-2</v>
      </c>
      <c r="G8" s="2632">
        <v>6.0682E-2</v>
      </c>
      <c r="H8" s="2632">
        <v>9.8736000000000004E-2</v>
      </c>
      <c r="I8" s="2632">
        <v>0.37639600000000001</v>
      </c>
      <c r="J8" s="2632">
        <v>0.110261</v>
      </c>
      <c r="K8" s="2632">
        <v>0.13800000000000001</v>
      </c>
      <c r="L8" s="2632">
        <v>0.187</v>
      </c>
      <c r="M8" s="2633">
        <v>0.3518</v>
      </c>
      <c r="N8" s="2634">
        <v>0.17161999999999999</v>
      </c>
      <c r="O8" s="2634">
        <v>0.205757</v>
      </c>
      <c r="P8" s="2634">
        <v>0.115276</v>
      </c>
      <c r="Q8" s="2634">
        <v>0.197462</v>
      </c>
      <c r="R8" s="2634">
        <v>0.240149</v>
      </c>
      <c r="S8" s="2635">
        <v>2.5729999999999999E-2</v>
      </c>
      <c r="T8" s="2635">
        <v>0.17549100000000001</v>
      </c>
      <c r="U8" s="2636">
        <v>0</v>
      </c>
      <c r="V8" s="2625">
        <v>4.6100000000000002E-2</v>
      </c>
      <c r="W8" s="2625">
        <v>0.1091</v>
      </c>
      <c r="X8" s="2625">
        <v>4.7475999999999997E-2</v>
      </c>
      <c r="Y8" s="2625">
        <v>9.8365999999999995E-2</v>
      </c>
      <c r="Z8" s="2625">
        <v>0.28765499999999999</v>
      </c>
      <c r="AA8" s="2625">
        <v>0.12159</v>
      </c>
      <c r="AB8" s="2626">
        <v>7.1999999999999995E-2</v>
      </c>
      <c r="AC8" s="2626">
        <v>0.22663800000000001</v>
      </c>
      <c r="AD8" s="2626">
        <v>0.11433500000000001</v>
      </c>
      <c r="AE8" s="2626">
        <v>0.215478</v>
      </c>
      <c r="AF8" s="2626">
        <v>0.15579699999999999</v>
      </c>
      <c r="AG8" s="2626">
        <v>0.175819</v>
      </c>
      <c r="AH8" s="2626">
        <v>7.3886999999999994E-2</v>
      </c>
      <c r="AI8" s="2626">
        <v>7.2499999999999995E-2</v>
      </c>
      <c r="AJ8" s="2626">
        <v>0.15326799999999999</v>
      </c>
      <c r="AK8" s="2626">
        <v>7.7404000000000001E-2</v>
      </c>
      <c r="AL8" s="2626">
        <v>0.129936</v>
      </c>
      <c r="AM8" s="2626">
        <v>0.05</v>
      </c>
      <c r="AN8" s="2626">
        <v>8.2217999999999999E-2</v>
      </c>
      <c r="AO8" s="2626">
        <v>0.255081</v>
      </c>
      <c r="AP8" s="2626">
        <v>0.20350399999999999</v>
      </c>
      <c r="AQ8" s="2626">
        <v>9.3511999999999998E-2</v>
      </c>
      <c r="AR8" s="2626">
        <v>2.6224999999999998E-2</v>
      </c>
      <c r="AS8" s="2626">
        <v>0</v>
      </c>
      <c r="AT8" s="2626">
        <v>0.12069000000000001</v>
      </c>
      <c r="AU8" s="2626">
        <v>0.32039499999999999</v>
      </c>
      <c r="AV8" s="2626">
        <v>0.54030100000000003</v>
      </c>
      <c r="AW8" s="2626">
        <v>0.61093200000000003</v>
      </c>
      <c r="AX8" s="2626">
        <v>2.3652899999999999</v>
      </c>
      <c r="AY8" s="2626">
        <v>0.812948</v>
      </c>
      <c r="AZ8" s="2626">
        <v>1.2743310000000001</v>
      </c>
      <c r="BA8" s="2627">
        <v>0.45966899999999999</v>
      </c>
      <c r="BB8" s="2628"/>
      <c r="BC8" s="2628"/>
    </row>
    <row r="9" spans="1:55" ht="17.25" x14ac:dyDescent="0.3">
      <c r="A9" s="2629" t="s">
        <v>4684</v>
      </c>
      <c r="B9" s="2630" t="s">
        <v>278</v>
      </c>
      <c r="C9" s="2631">
        <v>5.7090339999999999</v>
      </c>
      <c r="D9" s="2632">
        <v>4.72506</v>
      </c>
      <c r="E9" s="2632">
        <v>6.9963550000000003</v>
      </c>
      <c r="F9" s="2632">
        <v>5.6935039999999999</v>
      </c>
      <c r="G9" s="2632">
        <v>7.1081859999999999</v>
      </c>
      <c r="H9" s="2632">
        <v>5.402679</v>
      </c>
      <c r="I9" s="2632">
        <v>4.6283310000000002</v>
      </c>
      <c r="J9" s="2632">
        <v>5.4014879999999996</v>
      </c>
      <c r="K9" s="2632">
        <v>6.0429560000000002</v>
      </c>
      <c r="L9" s="2632">
        <v>4.5949140000000002</v>
      </c>
      <c r="M9" s="2633">
        <v>5.7255159999999998</v>
      </c>
      <c r="N9" s="2634">
        <v>10.06776</v>
      </c>
      <c r="O9" s="2634">
        <v>4.2887079999999997</v>
      </c>
      <c r="P9" s="2634">
        <v>2.0109119999999998</v>
      </c>
      <c r="Q9" s="2634">
        <v>3.0099279999999999</v>
      </c>
      <c r="R9" s="2634">
        <v>7.6211440000000001</v>
      </c>
      <c r="S9" s="2635">
        <v>14.233396000000001</v>
      </c>
      <c r="T9" s="2635">
        <v>21.225546999999999</v>
      </c>
      <c r="U9" s="2636">
        <v>7.9411480000000001</v>
      </c>
      <c r="V9" s="2625">
        <v>8.4437200000000008</v>
      </c>
      <c r="W9" s="2625">
        <v>7.9137589999999998</v>
      </c>
      <c r="X9" s="2625">
        <v>6.5618610000000004</v>
      </c>
      <c r="Y9" s="2625">
        <v>6.0944180000000001</v>
      </c>
      <c r="Z9" s="2625">
        <v>5.1950260000000004</v>
      </c>
      <c r="AA9" s="2625">
        <v>3.3406449999999999</v>
      </c>
      <c r="AB9" s="2626">
        <v>5.6566210000000003</v>
      </c>
      <c r="AC9" s="2626">
        <v>7.0412229999999996</v>
      </c>
      <c r="AD9" s="2626">
        <v>11.341716999999999</v>
      </c>
      <c r="AE9" s="2626">
        <v>10.454359</v>
      </c>
      <c r="AF9" s="2626">
        <v>12.872574999999999</v>
      </c>
      <c r="AG9" s="2626">
        <v>11.916658999999999</v>
      </c>
      <c r="AH9" s="2626">
        <v>8.1740180000000002</v>
      </c>
      <c r="AI9" s="2626">
        <v>37.593952000000002</v>
      </c>
      <c r="AJ9" s="2626">
        <v>10.913478</v>
      </c>
      <c r="AK9" s="2626">
        <v>7.6604609999999997</v>
      </c>
      <c r="AL9" s="2626">
        <v>11.187224000000001</v>
      </c>
      <c r="AM9" s="2626">
        <v>4.2421480000000003</v>
      </c>
      <c r="AN9" s="2626">
        <v>9.7757310000000004</v>
      </c>
      <c r="AO9" s="2626">
        <v>11.350887999999999</v>
      </c>
      <c r="AP9" s="2626">
        <v>2.9073720000000001</v>
      </c>
      <c r="AQ9" s="2626">
        <v>4.1927519999999996</v>
      </c>
      <c r="AR9" s="2626">
        <v>6.5701289999999997</v>
      </c>
      <c r="AS9" s="2626">
        <v>5.7636180000000001</v>
      </c>
      <c r="AT9" s="2626">
        <v>7.7883990000000001</v>
      </c>
      <c r="AU9" s="2626">
        <v>10.820022</v>
      </c>
      <c r="AV9" s="2626">
        <v>12.275418</v>
      </c>
      <c r="AW9" s="2626">
        <v>6.0508319999999998</v>
      </c>
      <c r="AX9" s="2626">
        <v>7.4845470000000001</v>
      </c>
      <c r="AY9" s="2626">
        <v>10.658937999999999</v>
      </c>
      <c r="AZ9" s="2626">
        <v>6.6359320000000004</v>
      </c>
      <c r="BA9" s="2627">
        <v>6.8459560000000002</v>
      </c>
      <c r="BB9" s="2628"/>
      <c r="BC9" s="2628"/>
    </row>
    <row r="10" spans="1:55" ht="17.25" x14ac:dyDescent="0.3">
      <c r="A10" s="2637" t="s">
        <v>4685</v>
      </c>
      <c r="B10" s="2630" t="s">
        <v>4686</v>
      </c>
      <c r="C10" s="2631">
        <v>5.1263430000000003</v>
      </c>
      <c r="D10" s="2632">
        <v>3.4367529999999999</v>
      </c>
      <c r="E10" s="2632">
        <v>6.2502149999999999</v>
      </c>
      <c r="F10" s="2632">
        <v>4.2702999999999998</v>
      </c>
      <c r="G10" s="2632">
        <v>6.5344410000000002</v>
      </c>
      <c r="H10" s="2632">
        <v>8.8786640000000006</v>
      </c>
      <c r="I10" s="2632">
        <v>12.854523</v>
      </c>
      <c r="J10" s="2632">
        <v>6.5076349999999996</v>
      </c>
      <c r="K10" s="2632">
        <v>5.0116719999999999</v>
      </c>
      <c r="L10" s="2632">
        <v>4.8070029999999999</v>
      </c>
      <c r="M10" s="2633">
        <v>13.352624</v>
      </c>
      <c r="N10" s="2634">
        <v>6.858536</v>
      </c>
      <c r="O10" s="2634">
        <v>7.3405199999999997</v>
      </c>
      <c r="P10" s="2634">
        <v>8.4053679999999993</v>
      </c>
      <c r="Q10" s="2634">
        <v>8.4774410000000007</v>
      </c>
      <c r="R10" s="2634">
        <v>32.752226</v>
      </c>
      <c r="S10" s="2635">
        <v>8.5947650000000007</v>
      </c>
      <c r="T10" s="2635">
        <v>7.8002560000000001</v>
      </c>
      <c r="U10" s="2636">
        <v>11.636174</v>
      </c>
      <c r="V10" s="2625">
        <v>7.3858800000000002</v>
      </c>
      <c r="W10" s="2625">
        <v>8.4827290000000009</v>
      </c>
      <c r="X10" s="2625">
        <v>7.2464839999999997</v>
      </c>
      <c r="Y10" s="2625">
        <v>6.3147779999999996</v>
      </c>
      <c r="Z10" s="2625">
        <v>9.3506409999999995</v>
      </c>
      <c r="AA10" s="2625">
        <v>7.1848720000000004</v>
      </c>
      <c r="AB10" s="2626">
        <v>6.7489429999999997</v>
      </c>
      <c r="AC10" s="2626">
        <v>8.9610269999999996</v>
      </c>
      <c r="AD10" s="2626">
        <v>7.585655</v>
      </c>
      <c r="AE10" s="2626">
        <v>10.932717999999999</v>
      </c>
      <c r="AF10" s="2626">
        <v>9.9077000000000002</v>
      </c>
      <c r="AG10" s="2626">
        <v>7.0129520000000003</v>
      </c>
      <c r="AH10" s="2626">
        <v>9.4636080000000007</v>
      </c>
      <c r="AI10" s="2626">
        <v>11.082891999999999</v>
      </c>
      <c r="AJ10" s="2626">
        <v>11.233559</v>
      </c>
      <c r="AK10" s="2626">
        <v>8.4855859999999996</v>
      </c>
      <c r="AL10" s="2626">
        <v>10.973217</v>
      </c>
      <c r="AM10" s="2626">
        <v>11.074468</v>
      </c>
      <c r="AN10" s="2626">
        <v>9.3013739999999991</v>
      </c>
      <c r="AO10" s="2626">
        <v>9.6804070000000007</v>
      </c>
      <c r="AP10" s="2626">
        <v>5.697419</v>
      </c>
      <c r="AQ10" s="2626">
        <v>3.5365570000000002</v>
      </c>
      <c r="AR10" s="2626">
        <v>11.263423</v>
      </c>
      <c r="AS10" s="2626">
        <v>11.367677</v>
      </c>
      <c r="AT10" s="2626">
        <v>3.6524079999999999</v>
      </c>
      <c r="AU10" s="2626">
        <v>5.0808929999999997</v>
      </c>
      <c r="AV10" s="2626">
        <v>5.301361</v>
      </c>
      <c r="AW10" s="2626">
        <v>10.173657</v>
      </c>
      <c r="AX10" s="2626">
        <v>16.418175000000002</v>
      </c>
      <c r="AY10" s="2626">
        <v>6.7324210000000004</v>
      </c>
      <c r="AZ10" s="2626">
        <v>11.065365999999999</v>
      </c>
      <c r="BA10" s="2627">
        <v>13.163168000000001</v>
      </c>
      <c r="BB10" s="2628"/>
      <c r="BC10" s="2628"/>
    </row>
    <row r="11" spans="1:55" ht="17.25" x14ac:dyDescent="0.3">
      <c r="A11" s="2629" t="s">
        <v>4687</v>
      </c>
      <c r="B11" s="2630" t="s">
        <v>3368</v>
      </c>
      <c r="C11" s="2631">
        <v>7.6368609999999997</v>
      </c>
      <c r="D11" s="2632">
        <v>8.2872880000000002</v>
      </c>
      <c r="E11" s="2632">
        <v>6.0912790000000001</v>
      </c>
      <c r="F11" s="2632">
        <v>7.3792</v>
      </c>
      <c r="G11" s="2632">
        <v>6.6952210000000001</v>
      </c>
      <c r="H11" s="2632">
        <v>7.555434</v>
      </c>
      <c r="I11" s="2632">
        <v>5.7192439999999998</v>
      </c>
      <c r="J11" s="2632">
        <v>6.3829440000000002</v>
      </c>
      <c r="K11" s="2632">
        <v>11.995806999999999</v>
      </c>
      <c r="L11" s="2632">
        <v>5.8849900000000002</v>
      </c>
      <c r="M11" s="2633">
        <v>9.2543600000000001</v>
      </c>
      <c r="N11" s="2634">
        <v>6.2743719999999996</v>
      </c>
      <c r="O11" s="2634">
        <v>8.3367559999999994</v>
      </c>
      <c r="P11" s="2634">
        <v>7.3876920000000004</v>
      </c>
      <c r="Q11" s="2634">
        <v>9.9697060000000004</v>
      </c>
      <c r="R11" s="2634">
        <v>7.6708530000000001</v>
      </c>
      <c r="S11" s="2635">
        <v>8.4086429999999996</v>
      </c>
      <c r="T11" s="2635">
        <v>7.8298670000000001</v>
      </c>
      <c r="U11" s="2636">
        <v>6.2708959999999996</v>
      </c>
      <c r="V11" s="2625">
        <v>5.5082230000000001</v>
      </c>
      <c r="W11" s="2625">
        <v>6.5140849999999997</v>
      </c>
      <c r="X11" s="2625">
        <v>9.4602079999999997</v>
      </c>
      <c r="Y11" s="2625">
        <v>4.109864</v>
      </c>
      <c r="Z11" s="2625">
        <v>8.5202869999999997</v>
      </c>
      <c r="AA11" s="2625">
        <v>4.6912830000000003</v>
      </c>
      <c r="AB11" s="2626">
        <v>11.864291</v>
      </c>
      <c r="AC11" s="2626">
        <v>9.4023719999999997</v>
      </c>
      <c r="AD11" s="2626">
        <v>5.3915389999999999</v>
      </c>
      <c r="AE11" s="2626">
        <v>6.8963999999999999</v>
      </c>
      <c r="AF11" s="2626">
        <v>5.046017</v>
      </c>
      <c r="AG11" s="2626">
        <v>6.6539729999999997</v>
      </c>
      <c r="AH11" s="2626">
        <v>5.4250999999999996</v>
      </c>
      <c r="AI11" s="2626">
        <v>15.74821</v>
      </c>
      <c r="AJ11" s="2626">
        <v>6.840014</v>
      </c>
      <c r="AK11" s="2626">
        <v>9.9947040000000005</v>
      </c>
      <c r="AL11" s="2626">
        <v>8.5225000000000009</v>
      </c>
      <c r="AM11" s="2626">
        <v>9.9362840000000006</v>
      </c>
      <c r="AN11" s="2626">
        <v>8.4172239999999992</v>
      </c>
      <c r="AO11" s="2626">
        <v>9.2940950000000004</v>
      </c>
      <c r="AP11" s="2638">
        <v>7.1633570000000004</v>
      </c>
      <c r="AQ11" s="2639">
        <v>2.7809650000000001</v>
      </c>
      <c r="AR11" s="2626">
        <v>8.5685210000000005</v>
      </c>
      <c r="AS11" s="2626">
        <v>6.3571210000000002</v>
      </c>
      <c r="AT11" s="2626">
        <v>5.9529870000000003</v>
      </c>
      <c r="AU11" s="2626">
        <v>3.6036229999999998</v>
      </c>
      <c r="AV11" s="2626">
        <v>7.5814550000000001</v>
      </c>
      <c r="AW11" s="2626">
        <v>5.752421</v>
      </c>
      <c r="AX11" s="2626">
        <v>8.0433500000000002</v>
      </c>
      <c r="AY11" s="2626">
        <v>3.1026479999999999</v>
      </c>
      <c r="AZ11" s="2626">
        <v>4.3402130000000003</v>
      </c>
      <c r="BA11" s="2627">
        <v>3.9096410000000001</v>
      </c>
      <c r="BB11" s="2628"/>
      <c r="BC11" s="2628"/>
    </row>
    <row r="12" spans="1:55" ht="17.25" x14ac:dyDescent="0.3">
      <c r="A12" s="2629" t="s">
        <v>4688</v>
      </c>
      <c r="B12" s="2630" t="s">
        <v>3369</v>
      </c>
      <c r="C12" s="2631">
        <v>53.426217999999999</v>
      </c>
      <c r="D12" s="2632">
        <v>64.535597999999993</v>
      </c>
      <c r="E12" s="2632">
        <v>82.866973000000002</v>
      </c>
      <c r="F12" s="2632">
        <v>94.768737000000002</v>
      </c>
      <c r="G12" s="2632">
        <v>104.0437</v>
      </c>
      <c r="H12" s="2632">
        <v>72.312023999999994</v>
      </c>
      <c r="I12" s="2632">
        <v>69.541523999999995</v>
      </c>
      <c r="J12" s="2632">
        <v>56.878619999999998</v>
      </c>
      <c r="K12" s="2632">
        <v>99.026985999999994</v>
      </c>
      <c r="L12" s="2632">
        <v>51.895972999999998</v>
      </c>
      <c r="M12" s="2633">
        <v>74.986360000000005</v>
      </c>
      <c r="N12" s="2634">
        <v>45.483029999999999</v>
      </c>
      <c r="O12" s="2634">
        <v>80.698081000000002</v>
      </c>
      <c r="P12" s="2634">
        <v>44.420760000000001</v>
      </c>
      <c r="Q12" s="2634">
        <v>86.733374999999995</v>
      </c>
      <c r="R12" s="2634">
        <v>53.649572999999997</v>
      </c>
      <c r="S12" s="2635">
        <v>55.885531</v>
      </c>
      <c r="T12" s="2635">
        <v>121.15927499999999</v>
      </c>
      <c r="U12" s="2636">
        <v>65.935664000000003</v>
      </c>
      <c r="V12" s="2625">
        <v>81.750406999999996</v>
      </c>
      <c r="W12" s="2625">
        <v>81.459270000000004</v>
      </c>
      <c r="X12" s="2625">
        <v>50.266323999999997</v>
      </c>
      <c r="Y12" s="2625">
        <v>31.536480000000001</v>
      </c>
      <c r="Z12" s="2625">
        <v>53.973660000000002</v>
      </c>
      <c r="AA12" s="2625">
        <v>89.338319999999996</v>
      </c>
      <c r="AB12" s="2626">
        <v>42.272036</v>
      </c>
      <c r="AC12" s="2626">
        <v>69.048866000000004</v>
      </c>
      <c r="AD12" s="2626">
        <v>75.880795000000006</v>
      </c>
      <c r="AE12" s="2626">
        <v>128.037035</v>
      </c>
      <c r="AF12" s="2626">
        <v>168.097939</v>
      </c>
      <c r="AG12" s="2626">
        <v>61.890943</v>
      </c>
      <c r="AH12" s="2626">
        <v>63.087938000000001</v>
      </c>
      <c r="AI12" s="2626">
        <v>55.229176000000002</v>
      </c>
      <c r="AJ12" s="2626">
        <v>72.500572000000005</v>
      </c>
      <c r="AK12" s="2626">
        <v>41.630783999999998</v>
      </c>
      <c r="AL12" s="2626">
        <v>54.104399999999998</v>
      </c>
      <c r="AM12" s="2626">
        <v>49.927906999999998</v>
      </c>
      <c r="AN12" s="2626">
        <v>60.82884</v>
      </c>
      <c r="AO12" s="2626">
        <v>33.952812999999999</v>
      </c>
      <c r="AP12" s="2626">
        <v>10.668879</v>
      </c>
      <c r="AQ12" s="2626">
        <v>5.8606379999999998</v>
      </c>
      <c r="AR12" s="2626">
        <v>6.8355220000000001</v>
      </c>
      <c r="AS12" s="2626">
        <v>8.2242739999999994</v>
      </c>
      <c r="AT12" s="2626">
        <v>8.1669540000000005</v>
      </c>
      <c r="AU12" s="2626">
        <v>4.2124300000000003</v>
      </c>
      <c r="AV12" s="2626">
        <v>9.6024960000000004</v>
      </c>
      <c r="AW12" s="2626">
        <v>9.6851730000000007</v>
      </c>
      <c r="AX12" s="2626">
        <v>11.769382999999999</v>
      </c>
      <c r="AY12" s="2626">
        <v>4.8192310000000003</v>
      </c>
      <c r="AZ12" s="2626">
        <v>2.6483979999999998</v>
      </c>
      <c r="BA12" s="2627">
        <v>8.6976040000000001</v>
      </c>
      <c r="BB12" s="2628"/>
      <c r="BC12" s="2628"/>
    </row>
    <row r="13" spans="1:55" ht="17.25" x14ac:dyDescent="0.3">
      <c r="A13" s="2629" t="s">
        <v>4689</v>
      </c>
      <c r="B13" s="2630" t="s">
        <v>3370</v>
      </c>
      <c r="C13" s="2631">
        <v>9.207516</v>
      </c>
      <c r="D13" s="2632">
        <v>8.2464300000000001</v>
      </c>
      <c r="E13" s="2632">
        <v>10.7303</v>
      </c>
      <c r="F13" s="2632">
        <v>6.5820040000000004</v>
      </c>
      <c r="G13" s="2632">
        <v>10.258642999999999</v>
      </c>
      <c r="H13" s="2632">
        <v>12.803919</v>
      </c>
      <c r="I13" s="2632">
        <v>9.2450299999999999</v>
      </c>
      <c r="J13" s="2632">
        <v>8.6731719999999992</v>
      </c>
      <c r="K13" s="2632">
        <v>9.147176</v>
      </c>
      <c r="L13" s="2632">
        <v>8.6683489999999992</v>
      </c>
      <c r="M13" s="2633">
        <v>9.1600839999999994</v>
      </c>
      <c r="N13" s="2634">
        <v>9.8615549999999992</v>
      </c>
      <c r="O13" s="2634">
        <v>11.252027</v>
      </c>
      <c r="P13" s="2634">
        <v>10.931773</v>
      </c>
      <c r="Q13" s="2634">
        <v>10.412784</v>
      </c>
      <c r="R13" s="2634">
        <v>9.0634309999999996</v>
      </c>
      <c r="S13" s="2635">
        <v>9.2567210000000006</v>
      </c>
      <c r="T13" s="2635">
        <v>10.560203</v>
      </c>
      <c r="U13" s="2636">
        <v>10.650332000000001</v>
      </c>
      <c r="V13" s="2625">
        <v>14.995312999999999</v>
      </c>
      <c r="W13" s="2625">
        <v>12.38101</v>
      </c>
      <c r="X13" s="2625">
        <v>12.413981</v>
      </c>
      <c r="Y13" s="2625">
        <v>12.105543000000001</v>
      </c>
      <c r="Z13" s="2625">
        <v>17.837136000000001</v>
      </c>
      <c r="AA13" s="2625">
        <v>12.150854000000001</v>
      </c>
      <c r="AB13" s="2626">
        <v>10.027736000000001</v>
      </c>
      <c r="AC13" s="2626">
        <v>11.005406000000001</v>
      </c>
      <c r="AD13" s="2626">
        <v>12.346831</v>
      </c>
      <c r="AE13" s="2626">
        <v>12.284685</v>
      </c>
      <c r="AF13" s="2626">
        <v>14.856268999999999</v>
      </c>
      <c r="AG13" s="2626">
        <v>13.944611</v>
      </c>
      <c r="AH13" s="2626">
        <v>11.733995999999999</v>
      </c>
      <c r="AI13" s="2626">
        <v>14.365201000000001</v>
      </c>
      <c r="AJ13" s="2626">
        <v>10.618242</v>
      </c>
      <c r="AK13" s="2626">
        <v>11.264542</v>
      </c>
      <c r="AL13" s="2626">
        <v>16.248145999999998</v>
      </c>
      <c r="AM13" s="2626">
        <v>11.108453000000001</v>
      </c>
      <c r="AN13" s="2626">
        <v>12.877370000000001</v>
      </c>
      <c r="AO13" s="2626">
        <v>10.966037999999999</v>
      </c>
      <c r="AP13" s="2626">
        <v>8.588991</v>
      </c>
      <c r="AQ13" s="2626">
        <v>7.9975820000000004</v>
      </c>
      <c r="AR13" s="2626">
        <v>9.2827009999999994</v>
      </c>
      <c r="AS13" s="2626">
        <v>9.8493460000000006</v>
      </c>
      <c r="AT13" s="2626">
        <v>9.1804330000000007</v>
      </c>
      <c r="AU13" s="2626">
        <v>10.553837</v>
      </c>
      <c r="AV13" s="2626">
        <v>12.932024</v>
      </c>
      <c r="AW13" s="2626">
        <v>10.600440000000001</v>
      </c>
      <c r="AX13" s="2626">
        <v>15.686037000000001</v>
      </c>
      <c r="AY13" s="2626">
        <v>10.449502000000001</v>
      </c>
      <c r="AZ13" s="2626">
        <v>10.758906</v>
      </c>
      <c r="BA13" s="2627">
        <v>8.7454710000000002</v>
      </c>
      <c r="BB13" s="2628"/>
      <c r="BC13" s="2628"/>
    </row>
    <row r="14" spans="1:55" ht="17.25" x14ac:dyDescent="0.3">
      <c r="A14" s="2629" t="s">
        <v>4690</v>
      </c>
      <c r="B14" s="2630" t="s">
        <v>283</v>
      </c>
      <c r="C14" s="2631">
        <v>114.00646</v>
      </c>
      <c r="D14" s="2632">
        <v>102.64501</v>
      </c>
      <c r="E14" s="2632">
        <v>120.07414900000001</v>
      </c>
      <c r="F14" s="2632">
        <v>119.540015</v>
      </c>
      <c r="G14" s="2632">
        <v>137.718324</v>
      </c>
      <c r="H14" s="2632">
        <v>107.349521</v>
      </c>
      <c r="I14" s="2632">
        <v>101.033653</v>
      </c>
      <c r="J14" s="2632">
        <v>107.358124</v>
      </c>
      <c r="K14" s="2632">
        <v>71.182616999999993</v>
      </c>
      <c r="L14" s="2632">
        <v>63.694890999999998</v>
      </c>
      <c r="M14" s="2633">
        <v>75.605839000000003</v>
      </c>
      <c r="N14" s="2634">
        <v>74.913445999999993</v>
      </c>
      <c r="O14" s="2634">
        <v>104.84138400000001</v>
      </c>
      <c r="P14" s="2634">
        <v>83.282860999999997</v>
      </c>
      <c r="Q14" s="2634">
        <v>71.452680000000001</v>
      </c>
      <c r="R14" s="2634">
        <v>62.760581999999999</v>
      </c>
      <c r="S14" s="2635">
        <v>94.008680999999996</v>
      </c>
      <c r="T14" s="2635">
        <v>82.477615999999998</v>
      </c>
      <c r="U14" s="2636">
        <v>82.229297000000003</v>
      </c>
      <c r="V14" s="2625">
        <v>74.254378000000003</v>
      </c>
      <c r="W14" s="2625">
        <v>67.612024000000005</v>
      </c>
      <c r="X14" s="2625">
        <v>81.750320000000002</v>
      </c>
      <c r="Y14" s="2625">
        <v>85.290424000000002</v>
      </c>
      <c r="Z14" s="2625">
        <v>125.12722100000001</v>
      </c>
      <c r="AA14" s="2625">
        <v>86.259099000000006</v>
      </c>
      <c r="AB14" s="2626">
        <v>74.326280999999994</v>
      </c>
      <c r="AC14" s="2626">
        <v>63.609343000000003</v>
      </c>
      <c r="AD14" s="2626">
        <v>73.269070999999997</v>
      </c>
      <c r="AE14" s="2626">
        <v>91.847943999999998</v>
      </c>
      <c r="AF14" s="2626">
        <v>90.995521999999994</v>
      </c>
      <c r="AG14" s="2626">
        <v>85.251741999999993</v>
      </c>
      <c r="AH14" s="2626">
        <v>64.448087000000001</v>
      </c>
      <c r="AI14" s="2626">
        <v>60.231479</v>
      </c>
      <c r="AJ14" s="2626">
        <v>81.040030000000002</v>
      </c>
      <c r="AK14" s="2626">
        <v>71.392534999999995</v>
      </c>
      <c r="AL14" s="2626">
        <v>71.301535000000001</v>
      </c>
      <c r="AM14" s="2626">
        <v>98.627067999999994</v>
      </c>
      <c r="AN14" s="2626">
        <v>92.434111999999999</v>
      </c>
      <c r="AO14" s="2626">
        <v>69.461793999999998</v>
      </c>
      <c r="AP14" s="2626">
        <v>28.311513999999999</v>
      </c>
      <c r="AQ14" s="2626">
        <v>17.089189000000001</v>
      </c>
      <c r="AR14" s="2626">
        <v>47.822232999999997</v>
      </c>
      <c r="AS14" s="2626">
        <v>36.129792000000002</v>
      </c>
      <c r="AT14" s="2626">
        <v>69.069166999999993</v>
      </c>
      <c r="AU14" s="2626">
        <v>51.279412999999998</v>
      </c>
      <c r="AV14" s="2626">
        <v>38.335535</v>
      </c>
      <c r="AW14" s="2626">
        <v>37.966628999999998</v>
      </c>
      <c r="AX14" s="2626">
        <v>70.228089999999995</v>
      </c>
      <c r="AY14" s="2626">
        <v>67.172633000000005</v>
      </c>
      <c r="AZ14" s="2626">
        <v>34.487130999999998</v>
      </c>
      <c r="BA14" s="2627">
        <v>31.666359</v>
      </c>
      <c r="BB14" s="2628"/>
      <c r="BC14" s="2628"/>
    </row>
    <row r="15" spans="1:55" ht="17.25" x14ac:dyDescent="0.3">
      <c r="A15" s="2629" t="s">
        <v>4691</v>
      </c>
      <c r="B15" s="2630" t="s">
        <v>284</v>
      </c>
      <c r="C15" s="2631">
        <v>7.4431580000000004</v>
      </c>
      <c r="D15" s="2632">
        <v>3.191764</v>
      </c>
      <c r="E15" s="2632">
        <v>11.376604</v>
      </c>
      <c r="F15" s="2632">
        <v>3.6755200000000001</v>
      </c>
      <c r="G15" s="2632">
        <v>6.0751489999999997</v>
      </c>
      <c r="H15" s="2632">
        <v>7.1958409999999997</v>
      </c>
      <c r="I15" s="2632">
        <v>3.1279710000000001</v>
      </c>
      <c r="J15" s="2632">
        <v>40.134290999999997</v>
      </c>
      <c r="K15" s="2632">
        <v>6.2871199999999998</v>
      </c>
      <c r="L15" s="2632">
        <v>5.1037610000000004</v>
      </c>
      <c r="M15" s="2633">
        <v>1.591332</v>
      </c>
      <c r="N15" s="2634">
        <v>3.9038390000000001</v>
      </c>
      <c r="O15" s="2634">
        <v>0.95578700000000005</v>
      </c>
      <c r="P15" s="2634">
        <v>3.9333209999999998</v>
      </c>
      <c r="Q15" s="2634">
        <v>4.7058270000000002</v>
      </c>
      <c r="R15" s="2634">
        <v>4.3063940000000001</v>
      </c>
      <c r="S15" s="2635">
        <v>6.5781109999999998</v>
      </c>
      <c r="T15" s="2635">
        <v>2.698734</v>
      </c>
      <c r="U15" s="2636">
        <v>15.72723</v>
      </c>
      <c r="V15" s="2625">
        <v>5.7628649999999997</v>
      </c>
      <c r="W15" s="2625">
        <v>3.1107689999999999</v>
      </c>
      <c r="X15" s="2625">
        <v>4.4975189999999996</v>
      </c>
      <c r="Y15" s="2625">
        <v>3.9542950000000001</v>
      </c>
      <c r="Z15" s="2625">
        <v>3.3524280000000002</v>
      </c>
      <c r="AA15" s="2625">
        <v>2.742181</v>
      </c>
      <c r="AB15" s="2626">
        <v>3.1589100000000001</v>
      </c>
      <c r="AC15" s="2626">
        <v>3.6881569999999999</v>
      </c>
      <c r="AD15" s="2626">
        <v>5.2339779999999996</v>
      </c>
      <c r="AE15" s="2626">
        <v>7.5805990000000003</v>
      </c>
      <c r="AF15" s="2626">
        <v>9.56203</v>
      </c>
      <c r="AG15" s="2626">
        <v>6.5123879999999996</v>
      </c>
      <c r="AH15" s="2626">
        <v>3.0414300000000001</v>
      </c>
      <c r="AI15" s="2626">
        <v>3.3746149999999999</v>
      </c>
      <c r="AJ15" s="2626">
        <v>6.2735719999999997</v>
      </c>
      <c r="AK15" s="2626">
        <v>2.1273230000000001</v>
      </c>
      <c r="AL15" s="2626">
        <v>3.9048210000000001</v>
      </c>
      <c r="AM15" s="2626">
        <v>2.713454</v>
      </c>
      <c r="AN15" s="2626">
        <v>4.1512169999999999</v>
      </c>
      <c r="AO15" s="2626">
        <v>1.2201010000000001</v>
      </c>
      <c r="AP15" s="2626">
        <v>1.8744700000000001</v>
      </c>
      <c r="AQ15" s="2626">
        <v>2.0163730000000002</v>
      </c>
      <c r="AR15" s="2626">
        <v>5.5958399999999999</v>
      </c>
      <c r="AS15" s="2626">
        <v>1.4342999999999999</v>
      </c>
      <c r="AT15" s="2626">
        <v>2.742451</v>
      </c>
      <c r="AU15" s="2626">
        <v>3.3125209999999998</v>
      </c>
      <c r="AV15" s="2626">
        <v>4.3478630000000003</v>
      </c>
      <c r="AW15" s="2626">
        <v>2.8601549999999998</v>
      </c>
      <c r="AX15" s="2626">
        <v>5.0721179999999997</v>
      </c>
      <c r="AY15" s="2626">
        <v>2.4470800000000001</v>
      </c>
      <c r="AZ15" s="2626">
        <v>2.149197</v>
      </c>
      <c r="BA15" s="2627">
        <v>2.24519</v>
      </c>
      <c r="BB15" s="2628"/>
      <c r="BC15" s="2628"/>
    </row>
    <row r="16" spans="1:55" ht="17.25" x14ac:dyDescent="0.3">
      <c r="A16" s="2629" t="s">
        <v>4692</v>
      </c>
      <c r="B16" s="2630" t="s">
        <v>3371</v>
      </c>
      <c r="C16" s="2631">
        <v>14.810750000000001</v>
      </c>
      <c r="D16" s="2632">
        <v>18.382771999999999</v>
      </c>
      <c r="E16" s="2632">
        <v>27.526206999999999</v>
      </c>
      <c r="F16" s="2632">
        <v>20.808420999999999</v>
      </c>
      <c r="G16" s="2632">
        <v>23.058107</v>
      </c>
      <c r="H16" s="2632">
        <v>23.266812000000002</v>
      </c>
      <c r="I16" s="2632">
        <v>26.023875</v>
      </c>
      <c r="J16" s="2632">
        <v>60.637323000000002</v>
      </c>
      <c r="K16" s="2632">
        <v>20.461027000000001</v>
      </c>
      <c r="L16" s="2632">
        <v>21.849274999999999</v>
      </c>
      <c r="M16" s="2633">
        <v>16.305308</v>
      </c>
      <c r="N16" s="2634">
        <v>30.725159000000001</v>
      </c>
      <c r="O16" s="2634">
        <v>25.048484999999999</v>
      </c>
      <c r="P16" s="2634">
        <v>35.716518999999998</v>
      </c>
      <c r="Q16" s="2634">
        <v>30.985135</v>
      </c>
      <c r="R16" s="2634">
        <v>28.39002</v>
      </c>
      <c r="S16" s="2635">
        <v>23.796334999999999</v>
      </c>
      <c r="T16" s="2635">
        <v>25.293275999999999</v>
      </c>
      <c r="U16" s="2636">
        <v>26.222798999999998</v>
      </c>
      <c r="V16" s="2625">
        <v>23.557244000000001</v>
      </c>
      <c r="W16" s="2625">
        <v>21.464693</v>
      </c>
      <c r="X16" s="2625">
        <v>25.644933999999999</v>
      </c>
      <c r="Y16" s="2625">
        <v>25.04571</v>
      </c>
      <c r="Z16" s="2625">
        <v>26.928208000000001</v>
      </c>
      <c r="AA16" s="2625">
        <v>20.295801999999998</v>
      </c>
      <c r="AB16" s="2626">
        <v>26.160764</v>
      </c>
      <c r="AC16" s="2626">
        <v>25.497384</v>
      </c>
      <c r="AD16" s="2626">
        <v>30.427409999999998</v>
      </c>
      <c r="AE16" s="2626">
        <v>37.109676</v>
      </c>
      <c r="AF16" s="2626">
        <v>30.006713999999999</v>
      </c>
      <c r="AG16" s="2626">
        <v>25.902818</v>
      </c>
      <c r="AH16" s="2626">
        <v>19.768214</v>
      </c>
      <c r="AI16" s="2626">
        <v>25.938088</v>
      </c>
      <c r="AJ16" s="2626">
        <v>22.755818999999999</v>
      </c>
      <c r="AK16" s="2626">
        <v>18.760166999999999</v>
      </c>
      <c r="AL16" s="2626">
        <v>25.603705999999999</v>
      </c>
      <c r="AM16" s="2626">
        <v>18.086220999999998</v>
      </c>
      <c r="AN16" s="2626">
        <v>22.651035</v>
      </c>
      <c r="AO16" s="2626">
        <v>18.068843000000001</v>
      </c>
      <c r="AP16" s="2626">
        <v>15.038517000000001</v>
      </c>
      <c r="AQ16" s="2626">
        <v>9.1838599999999992</v>
      </c>
      <c r="AR16" s="2626">
        <v>20.804037000000001</v>
      </c>
      <c r="AS16" s="2626">
        <v>18.542815999999998</v>
      </c>
      <c r="AT16" s="2626">
        <v>17.731045000000002</v>
      </c>
      <c r="AU16" s="2626">
        <v>14.943498</v>
      </c>
      <c r="AV16" s="2626">
        <v>17.100142000000002</v>
      </c>
      <c r="AW16" s="2626">
        <v>14.013667999999999</v>
      </c>
      <c r="AX16" s="2626">
        <v>21.938268000000001</v>
      </c>
      <c r="AY16" s="2626">
        <v>18.956026000000001</v>
      </c>
      <c r="AZ16" s="2626">
        <v>19.120449000000001</v>
      </c>
      <c r="BA16" s="2627">
        <v>15.581719</v>
      </c>
      <c r="BB16" s="2628"/>
      <c r="BC16" s="2628"/>
    </row>
    <row r="17" spans="1:55" ht="17.25" x14ac:dyDescent="0.3">
      <c r="A17" s="2629" t="s">
        <v>4693</v>
      </c>
      <c r="B17" s="2630" t="s">
        <v>3372</v>
      </c>
      <c r="C17" s="2631">
        <v>11.024990000000001</v>
      </c>
      <c r="D17" s="2632">
        <v>8.6488119999999995</v>
      </c>
      <c r="E17" s="2632">
        <v>14.874256000000001</v>
      </c>
      <c r="F17" s="2632">
        <v>13.331205000000001</v>
      </c>
      <c r="G17" s="2632">
        <v>12.505409999999999</v>
      </c>
      <c r="H17" s="2632">
        <v>17.213787</v>
      </c>
      <c r="I17" s="2632">
        <v>16.039676</v>
      </c>
      <c r="J17" s="2632">
        <v>17.554079000000002</v>
      </c>
      <c r="K17" s="2632">
        <v>16.687273000000001</v>
      </c>
      <c r="L17" s="2632">
        <v>22.456793000000001</v>
      </c>
      <c r="M17" s="2633">
        <v>14.030403</v>
      </c>
      <c r="N17" s="2634">
        <v>24.607752000000001</v>
      </c>
      <c r="O17" s="2634">
        <v>16.371354</v>
      </c>
      <c r="P17" s="2634">
        <v>15.255300999999999</v>
      </c>
      <c r="Q17" s="2634">
        <v>18.054186000000001</v>
      </c>
      <c r="R17" s="2634">
        <v>16.764921000000001</v>
      </c>
      <c r="S17" s="2635">
        <v>14.947494000000001</v>
      </c>
      <c r="T17" s="2635">
        <v>16.085007000000001</v>
      </c>
      <c r="U17" s="2636">
        <v>15.173658</v>
      </c>
      <c r="V17" s="2625">
        <v>15.631684999999999</v>
      </c>
      <c r="W17" s="2625">
        <v>13.844137999999999</v>
      </c>
      <c r="X17" s="2625">
        <v>15.493772</v>
      </c>
      <c r="Y17" s="2625">
        <v>14.563727999999999</v>
      </c>
      <c r="Z17" s="2625">
        <v>23.011146</v>
      </c>
      <c r="AA17" s="2625">
        <v>15.766283</v>
      </c>
      <c r="AB17" s="2626">
        <v>14.026094000000001</v>
      </c>
      <c r="AC17" s="2626">
        <v>15.501575000000001</v>
      </c>
      <c r="AD17" s="2626">
        <v>16.247378000000001</v>
      </c>
      <c r="AE17" s="2626">
        <v>20.437121999999999</v>
      </c>
      <c r="AF17" s="2626">
        <v>16.627571</v>
      </c>
      <c r="AG17" s="2626">
        <v>17.399487000000001</v>
      </c>
      <c r="AH17" s="2626">
        <v>15.289287</v>
      </c>
      <c r="AI17" s="2626">
        <v>17.798856000000001</v>
      </c>
      <c r="AJ17" s="2626">
        <v>16.343696999999999</v>
      </c>
      <c r="AK17" s="2626">
        <v>23.86037</v>
      </c>
      <c r="AL17" s="2626">
        <v>25.139966000000001</v>
      </c>
      <c r="AM17" s="2626">
        <v>19.553968999999999</v>
      </c>
      <c r="AN17" s="2626">
        <v>18.975113</v>
      </c>
      <c r="AO17" s="2626">
        <v>18.827112</v>
      </c>
      <c r="AP17" s="2626">
        <v>9.3722670000000008</v>
      </c>
      <c r="AQ17" s="2626">
        <v>11.707286</v>
      </c>
      <c r="AR17" s="2626">
        <v>24.566661</v>
      </c>
      <c r="AS17" s="2626">
        <v>10.257107</v>
      </c>
      <c r="AT17" s="2626">
        <v>10.866294</v>
      </c>
      <c r="AU17" s="2626">
        <v>11.180914</v>
      </c>
      <c r="AV17" s="2626">
        <v>10.87777</v>
      </c>
      <c r="AW17" s="2626">
        <v>16.379650999999999</v>
      </c>
      <c r="AX17" s="2626">
        <v>14.769600000000001</v>
      </c>
      <c r="AY17" s="2626">
        <v>13.402728</v>
      </c>
      <c r="AZ17" s="2626">
        <v>13.117661</v>
      </c>
      <c r="BA17" s="2627">
        <v>13.803005000000001</v>
      </c>
      <c r="BB17" s="2628"/>
      <c r="BC17" s="2628"/>
    </row>
    <row r="18" spans="1:55" ht="17.25" x14ac:dyDescent="0.3">
      <c r="A18" s="2629" t="s">
        <v>4694</v>
      </c>
      <c r="B18" s="2630" t="s">
        <v>4695</v>
      </c>
      <c r="C18" s="2631">
        <v>0.13133500000000001</v>
      </c>
      <c r="D18" s="2632">
        <v>0.168013</v>
      </c>
      <c r="E18" s="2632">
        <v>0.31973499999999999</v>
      </c>
      <c r="F18" s="2632">
        <v>0.35592800000000002</v>
      </c>
      <c r="G18" s="2632">
        <v>1.3143050000000001</v>
      </c>
      <c r="H18" s="2632">
        <v>0.22219800000000001</v>
      </c>
      <c r="I18" s="2632">
        <v>0.46631299999999998</v>
      </c>
      <c r="J18" s="2632">
        <v>0.35877100000000001</v>
      </c>
      <c r="K18" s="2632">
        <v>0.21185000000000001</v>
      </c>
      <c r="L18" s="2632">
        <v>0</v>
      </c>
      <c r="M18" s="2633">
        <v>0.41243999999999997</v>
      </c>
      <c r="N18" s="2634">
        <v>5.9538000000000001E-2</v>
      </c>
      <c r="O18" s="2634">
        <v>0.178373</v>
      </c>
      <c r="P18" s="2634">
        <v>2.0999750000000001</v>
      </c>
      <c r="Q18" s="2634">
        <v>0.373583</v>
      </c>
      <c r="R18" s="2634">
        <v>0.110983</v>
      </c>
      <c r="S18" s="2635">
        <v>2.3446760000000002</v>
      </c>
      <c r="T18" s="2635">
        <v>0.11064</v>
      </c>
      <c r="U18" s="2636">
        <v>0.46794799999999998</v>
      </c>
      <c r="V18" s="2625">
        <v>7.7188999999999994E-2</v>
      </c>
      <c r="W18" s="2625">
        <v>0.11956899999999999</v>
      </c>
      <c r="X18" s="2625">
        <v>6.6686999999999996E-2</v>
      </c>
      <c r="Y18" s="2625">
        <v>0.108735</v>
      </c>
      <c r="Z18" s="2625">
        <v>0.767733</v>
      </c>
      <c r="AA18" s="2625">
        <v>0.31524099999999999</v>
      </c>
      <c r="AB18" s="2626">
        <v>0.175986</v>
      </c>
      <c r="AC18" s="2626">
        <v>0.17774799999999999</v>
      </c>
      <c r="AD18" s="2626">
        <v>1.0558069999999999</v>
      </c>
      <c r="AE18" s="2626">
        <v>0.33707300000000001</v>
      </c>
      <c r="AF18" s="2626">
        <v>1.9436310000000001</v>
      </c>
      <c r="AG18" s="2626">
        <v>0.13586799999999999</v>
      </c>
      <c r="AH18" s="2626">
        <v>0.50755399999999995</v>
      </c>
      <c r="AI18" s="2626">
        <v>5.6032279999999997</v>
      </c>
      <c r="AJ18" s="2626">
        <v>1.1672169999999999</v>
      </c>
      <c r="AK18" s="2626">
        <v>0.211898</v>
      </c>
      <c r="AL18" s="2626">
        <v>0.40614699999999998</v>
      </c>
      <c r="AM18" s="2626">
        <v>0.203149</v>
      </c>
      <c r="AN18" s="2626">
        <v>5.2344000000000002E-2</v>
      </c>
      <c r="AO18" s="2626">
        <v>2.6908999999999999E-2</v>
      </c>
      <c r="AP18" s="2626">
        <v>9.4888E-2</v>
      </c>
      <c r="AQ18" s="2626">
        <v>0</v>
      </c>
      <c r="AR18" s="2626">
        <v>8.2988459999999993</v>
      </c>
      <c r="AS18" s="2626">
        <v>0.228377</v>
      </c>
      <c r="AT18" s="2626">
        <v>0.43878099999999998</v>
      </c>
      <c r="AU18" s="2626">
        <v>1.4211670000000001</v>
      </c>
      <c r="AV18" s="2626">
        <v>4.5479580000000004</v>
      </c>
      <c r="AW18" s="2626">
        <v>4.4353999999999998E-2</v>
      </c>
      <c r="AX18" s="2626">
        <v>0.15443000000000001</v>
      </c>
      <c r="AY18" s="2626">
        <v>5.9450000000000003E-2</v>
      </c>
      <c r="AZ18" s="2626">
        <v>0.41297499999999998</v>
      </c>
      <c r="BA18" s="2627">
        <v>0.41810999999999998</v>
      </c>
      <c r="BB18" s="2628"/>
      <c r="BC18" s="2628"/>
    </row>
    <row r="19" spans="1:55" ht="17.25" x14ac:dyDescent="0.3">
      <c r="A19" s="2629" t="s">
        <v>4696</v>
      </c>
      <c r="B19" s="2630" t="s">
        <v>826</v>
      </c>
      <c r="C19" s="2631">
        <v>0.29548999999999997</v>
      </c>
      <c r="D19" s="2632">
        <v>0.3</v>
      </c>
      <c r="E19" s="2632">
        <v>0.155026</v>
      </c>
      <c r="F19" s="2632">
        <v>1.238113</v>
      </c>
      <c r="G19" s="2632">
        <v>0.67066499999999996</v>
      </c>
      <c r="H19" s="2632">
        <v>0.23518500000000001</v>
      </c>
      <c r="I19" s="2632">
        <v>0.59591000000000005</v>
      </c>
      <c r="J19" s="2632">
        <v>0.648648</v>
      </c>
      <c r="K19" s="2632">
        <v>0.67086299999999999</v>
      </c>
      <c r="L19" s="2632">
        <v>3.040759</v>
      </c>
      <c r="M19" s="2633">
        <v>0.245148</v>
      </c>
      <c r="N19" s="2634">
        <v>2.1748180000000001</v>
      </c>
      <c r="O19" s="2634">
        <v>0.45817000000000002</v>
      </c>
      <c r="P19" s="2634">
        <v>0.56177699999999997</v>
      </c>
      <c r="Q19" s="2634">
        <v>0.13452800000000001</v>
      </c>
      <c r="R19" s="2634">
        <v>0.86668900000000004</v>
      </c>
      <c r="S19" s="2635">
        <v>0.17100000000000001</v>
      </c>
      <c r="T19" s="2635">
        <v>0.20044000000000001</v>
      </c>
      <c r="U19" s="2636">
        <v>0.30657899999999999</v>
      </c>
      <c r="V19" s="2625">
        <v>1.311426</v>
      </c>
      <c r="W19" s="2625">
        <v>7.0000000000000007E-2</v>
      </c>
      <c r="X19" s="2625">
        <v>0.47996100000000003</v>
      </c>
      <c r="Y19" s="2625">
        <v>0.18365899999999999</v>
      </c>
      <c r="Z19" s="2625">
        <v>0.69404399999999999</v>
      </c>
      <c r="AA19" s="2625">
        <v>0.44184299999999999</v>
      </c>
      <c r="AB19" s="2626">
        <v>0.47869800000000001</v>
      </c>
      <c r="AC19" s="2626">
        <v>0.43472</v>
      </c>
      <c r="AD19" s="2626">
        <v>0.56399999999999995</v>
      </c>
      <c r="AE19" s="2626">
        <v>0.44455</v>
      </c>
      <c r="AF19" s="2626">
        <v>1.5333920000000001</v>
      </c>
      <c r="AG19" s="2626">
        <v>0.68051700000000004</v>
      </c>
      <c r="AH19" s="2626">
        <v>0.86719999999999997</v>
      </c>
      <c r="AI19" s="2626">
        <v>0.50900000000000001</v>
      </c>
      <c r="AJ19" s="2626">
        <v>0.68880699999999995</v>
      </c>
      <c r="AK19" s="2626">
        <v>0.43735200000000002</v>
      </c>
      <c r="AL19" s="2626">
        <v>0.70452899999999996</v>
      </c>
      <c r="AM19" s="2626">
        <v>0.96790699999999996</v>
      </c>
      <c r="AN19" s="2626">
        <v>0.37655899999999998</v>
      </c>
      <c r="AO19" s="2626">
        <v>0.222442</v>
      </c>
      <c r="AP19" s="2626">
        <v>0.17</v>
      </c>
      <c r="AQ19" s="2626">
        <v>5.2689E-2</v>
      </c>
      <c r="AR19" s="2626">
        <v>0.28026099999999998</v>
      </c>
      <c r="AS19" s="2626">
        <v>0.23119899999999999</v>
      </c>
      <c r="AT19" s="2626">
        <v>6.4274999999999999E-2</v>
      </c>
      <c r="AU19" s="2626">
        <v>0.14000199999999999</v>
      </c>
      <c r="AV19" s="2626">
        <v>0.214341</v>
      </c>
      <c r="AW19" s="2626">
        <v>0.34140300000000001</v>
      </c>
      <c r="AX19" s="2626">
        <v>0.91951400000000005</v>
      </c>
      <c r="AY19" s="2626">
        <v>0.92507099999999998</v>
      </c>
      <c r="AZ19" s="2626">
        <v>0.58064000000000004</v>
      </c>
      <c r="BA19" s="2627">
        <v>0.74710299999999996</v>
      </c>
      <c r="BB19" s="2628"/>
      <c r="BC19" s="2628"/>
    </row>
    <row r="20" spans="1:55" ht="17.25" x14ac:dyDescent="0.3">
      <c r="A20" s="2629" t="s">
        <v>4697</v>
      </c>
      <c r="B20" s="2630" t="s">
        <v>3373</v>
      </c>
      <c r="C20" s="2631">
        <v>0.32373099999999999</v>
      </c>
      <c r="D20" s="2632">
        <v>0.44500800000000001</v>
      </c>
      <c r="E20" s="2632">
        <v>3.3009179999999998</v>
      </c>
      <c r="F20" s="2632">
        <v>0.34762199999999999</v>
      </c>
      <c r="G20" s="2632">
        <v>6.607138</v>
      </c>
      <c r="H20" s="2632">
        <v>6.5507960000000001</v>
      </c>
      <c r="I20" s="2632">
        <v>2.5683639999999999</v>
      </c>
      <c r="J20" s="2632">
        <v>8.6718930000000007</v>
      </c>
      <c r="K20" s="2632">
        <v>8.4451579999999993</v>
      </c>
      <c r="L20" s="2632">
        <v>13.800784</v>
      </c>
      <c r="M20" s="2633">
        <v>9.3935549999999992</v>
      </c>
      <c r="N20" s="2634">
        <v>0.59122399999999997</v>
      </c>
      <c r="O20" s="2634">
        <v>7.6922540000000001</v>
      </c>
      <c r="P20" s="2634">
        <v>1.6502730000000001</v>
      </c>
      <c r="Q20" s="2634">
        <v>0.32571699999999998</v>
      </c>
      <c r="R20" s="2634">
        <v>0.55090399999999995</v>
      </c>
      <c r="S20" s="2635">
        <v>0.617093</v>
      </c>
      <c r="T20" s="2635">
        <v>1.0975440000000001</v>
      </c>
      <c r="U20" s="2636">
        <v>0.38788699999999998</v>
      </c>
      <c r="V20" s="2625">
        <v>0.96395799999999998</v>
      </c>
      <c r="W20" s="2625">
        <v>0.50281699999999996</v>
      </c>
      <c r="X20" s="2625">
        <v>0.86569600000000002</v>
      </c>
      <c r="Y20" s="2625">
        <v>0.54166199999999998</v>
      </c>
      <c r="Z20" s="2625">
        <v>1.523263</v>
      </c>
      <c r="AA20" s="2625">
        <v>0.67796599999999996</v>
      </c>
      <c r="AB20" s="2626">
        <v>0.91152500000000003</v>
      </c>
      <c r="AC20" s="2626">
        <v>0.74520699999999995</v>
      </c>
      <c r="AD20" s="2626">
        <v>0.69394900000000004</v>
      </c>
      <c r="AE20" s="2626">
        <v>0.75905</v>
      </c>
      <c r="AF20" s="2626">
        <v>0.97522200000000003</v>
      </c>
      <c r="AG20" s="2626">
        <v>0.45269799999999999</v>
      </c>
      <c r="AH20" s="2626">
        <v>0.826623</v>
      </c>
      <c r="AI20" s="2626">
        <v>0.63345899999999999</v>
      </c>
      <c r="AJ20" s="2626">
        <v>0.57716800000000001</v>
      </c>
      <c r="AK20" s="2626">
        <v>1.8774900000000001</v>
      </c>
      <c r="AL20" s="2626">
        <v>3.7401110000000002</v>
      </c>
      <c r="AM20" s="2626">
        <v>0.77644299999999999</v>
      </c>
      <c r="AN20" s="2626">
        <v>0.82890299999999995</v>
      </c>
      <c r="AO20" s="2626">
        <v>4.6523770000000004</v>
      </c>
      <c r="AP20" s="2626">
        <v>0.196411</v>
      </c>
      <c r="AQ20" s="2626">
        <v>0.47903299999999999</v>
      </c>
      <c r="AR20" s="2626">
        <v>0.73827200000000004</v>
      </c>
      <c r="AS20" s="2626">
        <v>0.57867999999999997</v>
      </c>
      <c r="AT20" s="2626">
        <v>0.98813300000000004</v>
      </c>
      <c r="AU20" s="2626">
        <v>3.170064</v>
      </c>
      <c r="AV20" s="2626">
        <v>1.111944</v>
      </c>
      <c r="AW20" s="2626">
        <v>0.54341600000000001</v>
      </c>
      <c r="AX20" s="2626">
        <v>1.2802709999999999</v>
      </c>
      <c r="AY20" s="2626">
        <v>0.54615100000000005</v>
      </c>
      <c r="AZ20" s="2626">
        <v>1.1154580000000001</v>
      </c>
      <c r="BA20" s="2627">
        <v>0.52458300000000002</v>
      </c>
      <c r="BB20" s="2628"/>
      <c r="BC20" s="2628"/>
    </row>
    <row r="21" spans="1:55" ht="17.25" x14ac:dyDescent="0.3">
      <c r="A21" s="2629" t="s">
        <v>4698</v>
      </c>
      <c r="B21" s="2630" t="s">
        <v>3374</v>
      </c>
      <c r="C21" s="2631">
        <v>1.403078</v>
      </c>
      <c r="D21" s="2632">
        <v>1.712745</v>
      </c>
      <c r="E21" s="2632">
        <v>1.192982</v>
      </c>
      <c r="F21" s="2632">
        <v>2.1298910000000002</v>
      </c>
      <c r="G21" s="2632">
        <v>1.2749630000000001</v>
      </c>
      <c r="H21" s="2632">
        <v>1.149967</v>
      </c>
      <c r="I21" s="2632">
        <v>7.7453380000000003</v>
      </c>
      <c r="J21" s="2632">
        <v>0.88043000000000005</v>
      </c>
      <c r="K21" s="2632">
        <v>1.587286</v>
      </c>
      <c r="L21" s="2632">
        <v>2.6986669999999999</v>
      </c>
      <c r="M21" s="2633">
        <v>1.5468</v>
      </c>
      <c r="N21" s="2634">
        <v>2.844706</v>
      </c>
      <c r="O21" s="2634">
        <v>1.518203</v>
      </c>
      <c r="P21" s="2634">
        <v>1.772203</v>
      </c>
      <c r="Q21" s="2634">
        <v>3.2571919999999999</v>
      </c>
      <c r="R21" s="2634">
        <v>1.7995239999999999</v>
      </c>
      <c r="S21" s="2635">
        <v>1.6965220000000001</v>
      </c>
      <c r="T21" s="2635">
        <v>1.988769</v>
      </c>
      <c r="U21" s="2636">
        <v>1.3241989999999999</v>
      </c>
      <c r="V21" s="2625">
        <v>1.3989119999999999</v>
      </c>
      <c r="W21" s="2625">
        <v>1.0144150000000001</v>
      </c>
      <c r="X21" s="2625">
        <v>1.216553</v>
      </c>
      <c r="Y21" s="2625">
        <v>2.334676</v>
      </c>
      <c r="Z21" s="2625">
        <v>2.591167</v>
      </c>
      <c r="AA21" s="2625">
        <v>3.1185179999999999</v>
      </c>
      <c r="AB21" s="2626">
        <v>2.0060850000000001</v>
      </c>
      <c r="AC21" s="2626">
        <v>1.2579340000000001</v>
      </c>
      <c r="AD21" s="2626">
        <v>2.0331739999999998</v>
      </c>
      <c r="AE21" s="2626">
        <v>2.8504360000000002</v>
      </c>
      <c r="AF21" s="2626">
        <v>0.89180700000000002</v>
      </c>
      <c r="AG21" s="2626">
        <v>1.396973</v>
      </c>
      <c r="AH21" s="2626">
        <v>1.4104289999999999</v>
      </c>
      <c r="AI21" s="2626">
        <v>1.4469909999999999</v>
      </c>
      <c r="AJ21" s="2626">
        <v>2.22858</v>
      </c>
      <c r="AK21" s="2626">
        <v>1.356376</v>
      </c>
      <c r="AL21" s="2626">
        <v>2.3900990000000002</v>
      </c>
      <c r="AM21" s="2626">
        <v>1.6974039999999999</v>
      </c>
      <c r="AN21" s="2626">
        <v>3.230499</v>
      </c>
      <c r="AO21" s="2626">
        <v>1.6928399999999999</v>
      </c>
      <c r="AP21" s="2626">
        <v>0.114124</v>
      </c>
      <c r="AQ21" s="2626">
        <v>1.3848670000000001</v>
      </c>
      <c r="AR21" s="2626">
        <v>1.533641</v>
      </c>
      <c r="AS21" s="2626">
        <v>1.4694449999999999</v>
      </c>
      <c r="AT21" s="2626">
        <v>1.5520910000000001</v>
      </c>
      <c r="AU21" s="2626">
        <v>1.910274</v>
      </c>
      <c r="AV21" s="2626">
        <v>0.74499400000000005</v>
      </c>
      <c r="AW21" s="2626">
        <v>0.34408300000000003</v>
      </c>
      <c r="AX21" s="2626">
        <v>0.55416299999999996</v>
      </c>
      <c r="AY21" s="2626">
        <v>0.51000800000000002</v>
      </c>
      <c r="AZ21" s="2626">
        <v>1.299693</v>
      </c>
      <c r="BA21" s="2627">
        <v>0.88902000000000003</v>
      </c>
      <c r="BB21" s="2628"/>
      <c r="BC21" s="2628"/>
    </row>
    <row r="22" spans="1:55" ht="17.25" x14ac:dyDescent="0.3">
      <c r="A22" s="2629" t="s">
        <v>4699</v>
      </c>
      <c r="B22" s="2630" t="s">
        <v>3375</v>
      </c>
      <c r="C22" s="2631">
        <v>27.185331000000005</v>
      </c>
      <c r="D22" s="2632">
        <v>22.028818999999999</v>
      </c>
      <c r="E22" s="2632">
        <v>35.07018399999999</v>
      </c>
      <c r="F22" s="2632">
        <v>32.027396999999993</v>
      </c>
      <c r="G22" s="2632">
        <v>30.346934000000005</v>
      </c>
      <c r="H22" s="2632">
        <v>24.153430999999998</v>
      </c>
      <c r="I22" s="2632">
        <v>25.901853000000003</v>
      </c>
      <c r="J22" s="2632">
        <v>21.44654899999999</v>
      </c>
      <c r="K22" s="2632">
        <v>28.356650999999999</v>
      </c>
      <c r="L22" s="2632">
        <v>27.470339999999993</v>
      </c>
      <c r="M22" s="2633">
        <v>29.579845000000006</v>
      </c>
      <c r="N22" s="2634">
        <v>30.906048000000013</v>
      </c>
      <c r="O22" s="2634">
        <v>8.2486209999999858</v>
      </c>
      <c r="P22" s="2634">
        <v>25.532362000000035</v>
      </c>
      <c r="Q22" s="2634">
        <v>21.321840000000009</v>
      </c>
      <c r="R22" s="2634">
        <v>22.373751999999968</v>
      </c>
      <c r="S22" s="2635">
        <v>19.666868999999963</v>
      </c>
      <c r="T22" s="2635">
        <v>19.15944300000001</v>
      </c>
      <c r="U22" s="2636">
        <v>21.695601</v>
      </c>
      <c r="V22" s="2625">
        <v>15.126203</v>
      </c>
      <c r="W22" s="2625">
        <v>15.356263999999999</v>
      </c>
      <c r="X22" s="2625">
        <v>16.273731000000002</v>
      </c>
      <c r="Y22" s="2625">
        <v>16.277384999999999</v>
      </c>
      <c r="Z22" s="2625">
        <v>31.982485</v>
      </c>
      <c r="AA22" s="2625">
        <v>14.125909</v>
      </c>
      <c r="AB22" s="2626">
        <v>19.958051000000001</v>
      </c>
      <c r="AC22" s="2626">
        <v>17.193593</v>
      </c>
      <c r="AD22" s="2626">
        <v>18.078799</v>
      </c>
      <c r="AE22" s="2626">
        <v>18.100528000000001</v>
      </c>
      <c r="AF22" s="2626">
        <v>18.52074</v>
      </c>
      <c r="AG22" s="2626">
        <v>16.544312999999999</v>
      </c>
      <c r="AH22" s="2626">
        <v>23.348794999999999</v>
      </c>
      <c r="AI22" s="2626">
        <v>12.115086000000019</v>
      </c>
      <c r="AJ22" s="2626">
        <v>14.119937</v>
      </c>
      <c r="AK22" s="2626">
        <v>14.200590999999999</v>
      </c>
      <c r="AL22" s="2626">
        <v>20.994408</v>
      </c>
      <c r="AM22" s="2626">
        <v>16.330876</v>
      </c>
      <c r="AN22" s="2626">
        <v>17.237390999999999</v>
      </c>
      <c r="AO22" s="2626">
        <v>12.628064999999999</v>
      </c>
      <c r="AP22" s="2626">
        <v>9.2578300000000002</v>
      </c>
      <c r="AQ22" s="2626">
        <v>9.2737420000000004</v>
      </c>
      <c r="AR22" s="2626">
        <v>14.250151000000001</v>
      </c>
      <c r="AS22" s="2626">
        <v>15.441103</v>
      </c>
      <c r="AT22" s="2626">
        <v>10.358651999999999</v>
      </c>
      <c r="AU22" s="2626">
        <v>11.273531999999999</v>
      </c>
      <c r="AV22" s="2626">
        <v>9.6698950000000004</v>
      </c>
      <c r="AW22" s="2626">
        <v>6.7377380000000002</v>
      </c>
      <c r="AX22" s="2626">
        <v>12.577280999999999</v>
      </c>
      <c r="AY22" s="2626">
        <v>5.5758080000000003</v>
      </c>
      <c r="AZ22" s="2626">
        <v>3.108136</v>
      </c>
      <c r="BA22" s="2627">
        <v>2.2978429999999999</v>
      </c>
      <c r="BB22" s="2628"/>
      <c r="BC22" s="2628"/>
    </row>
    <row r="23" spans="1:55" ht="33" x14ac:dyDescent="0.3">
      <c r="A23" s="2637" t="s">
        <v>4700</v>
      </c>
      <c r="B23" s="2630" t="s">
        <v>4701</v>
      </c>
      <c r="C23" s="2631">
        <v>0</v>
      </c>
      <c r="D23" s="2632">
        <v>0</v>
      </c>
      <c r="E23" s="2632">
        <v>0</v>
      </c>
      <c r="F23" s="2632">
        <v>0</v>
      </c>
      <c r="G23" s="2632">
        <v>0</v>
      </c>
      <c r="H23" s="2632">
        <v>0</v>
      </c>
      <c r="I23" s="2632">
        <v>0</v>
      </c>
      <c r="J23" s="2632">
        <v>0</v>
      </c>
      <c r="K23" s="2632">
        <v>0</v>
      </c>
      <c r="L23" s="2632">
        <v>0</v>
      </c>
      <c r="M23" s="2633">
        <v>0</v>
      </c>
      <c r="N23" s="2634">
        <v>0</v>
      </c>
      <c r="O23" s="2634">
        <v>0</v>
      </c>
      <c r="P23" s="2634">
        <v>0</v>
      </c>
      <c r="Q23" s="2634">
        <v>0</v>
      </c>
      <c r="R23" s="2634">
        <v>0</v>
      </c>
      <c r="S23" s="2635">
        <v>0</v>
      </c>
      <c r="T23" s="2635">
        <v>0</v>
      </c>
      <c r="U23" s="2636">
        <v>0</v>
      </c>
      <c r="V23" s="2625">
        <v>0</v>
      </c>
      <c r="W23" s="2625">
        <v>0</v>
      </c>
      <c r="X23" s="2625">
        <v>0</v>
      </c>
      <c r="Y23" s="2625">
        <v>0</v>
      </c>
      <c r="Z23" s="2625">
        <v>0</v>
      </c>
      <c r="AA23" s="2625">
        <v>2.9454999999999999E-2</v>
      </c>
      <c r="AB23" s="2626">
        <v>2.5000000000000001E-2</v>
      </c>
      <c r="AC23" s="2626">
        <v>0</v>
      </c>
      <c r="AD23" s="2626">
        <v>0</v>
      </c>
      <c r="AE23" s="2626">
        <v>0</v>
      </c>
      <c r="AF23" s="2626">
        <v>0</v>
      </c>
      <c r="AG23" s="2626">
        <v>0</v>
      </c>
      <c r="AH23" s="2626">
        <v>0</v>
      </c>
      <c r="AI23" s="2626">
        <v>0</v>
      </c>
      <c r="AJ23" s="2626">
        <v>0</v>
      </c>
      <c r="AK23" s="2626">
        <v>0</v>
      </c>
      <c r="AL23" s="2626">
        <v>0</v>
      </c>
      <c r="AM23" s="2626">
        <v>0</v>
      </c>
      <c r="AN23" s="2626">
        <v>0</v>
      </c>
      <c r="AO23" s="2626">
        <v>0</v>
      </c>
      <c r="AP23" s="2626">
        <v>0</v>
      </c>
      <c r="AQ23" s="2626">
        <v>0</v>
      </c>
      <c r="AR23" s="2626">
        <v>0</v>
      </c>
      <c r="AS23" s="2626">
        <v>0</v>
      </c>
      <c r="AT23" s="2626">
        <v>0</v>
      </c>
      <c r="AU23" s="2626">
        <v>0</v>
      </c>
      <c r="AV23" s="2626">
        <v>0</v>
      </c>
      <c r="AW23" s="2626">
        <v>0</v>
      </c>
      <c r="AX23" s="2626">
        <v>0</v>
      </c>
      <c r="AY23" s="2626">
        <v>0</v>
      </c>
      <c r="AZ23" s="2626" t="s">
        <v>4702</v>
      </c>
      <c r="BA23" s="2627" t="s">
        <v>4702</v>
      </c>
      <c r="BB23" s="2628"/>
      <c r="BC23" s="2628"/>
    </row>
    <row r="24" spans="1:55" ht="17.25" x14ac:dyDescent="0.3">
      <c r="A24" s="2629" t="s">
        <v>4703</v>
      </c>
      <c r="B24" s="2630" t="s">
        <v>4704</v>
      </c>
      <c r="C24" s="2631">
        <v>0.121946</v>
      </c>
      <c r="D24" s="2632">
        <v>0.39519700000000002</v>
      </c>
      <c r="E24" s="2632">
        <v>0.114692</v>
      </c>
      <c r="F24" s="2632">
        <v>0.16900299999999999</v>
      </c>
      <c r="G24" s="2632">
        <v>0.111</v>
      </c>
      <c r="H24" s="2632">
        <v>0.48355100000000001</v>
      </c>
      <c r="I24" s="2632">
        <v>0.17533899999999999</v>
      </c>
      <c r="J24" s="2632">
        <v>0.56850000000000001</v>
      </c>
      <c r="K24" s="2632">
        <v>2.1486000000000002E-2</v>
      </c>
      <c r="L24" s="2632">
        <v>0.12</v>
      </c>
      <c r="M24" s="2633">
        <v>9.1999999999999998E-2</v>
      </c>
      <c r="N24" s="2634">
        <v>0.124974</v>
      </c>
      <c r="O24" s="2634">
        <v>0.32700000000000001</v>
      </c>
      <c r="P24" s="2634">
        <v>0.24496499999999999</v>
      </c>
      <c r="Q24" s="2634">
        <v>0.191553</v>
      </c>
      <c r="R24" s="2634">
        <v>0.22187100000000001</v>
      </c>
      <c r="S24" s="2635">
        <v>0</v>
      </c>
      <c r="T24" s="2635">
        <v>0.19980000000000001</v>
      </c>
      <c r="U24" s="2636">
        <v>0.22989999999999999</v>
      </c>
      <c r="V24" s="2625">
        <v>0.299985</v>
      </c>
      <c r="W24" s="2625">
        <v>0.32097300000000001</v>
      </c>
      <c r="X24" s="2625">
        <v>0.53400000000000003</v>
      </c>
      <c r="Y24" s="2625">
        <v>0.38319999999999999</v>
      </c>
      <c r="Z24" s="2625">
        <v>0.43</v>
      </c>
      <c r="AA24" s="2625">
        <v>0.28999999999999998</v>
      </c>
      <c r="AB24" s="2626">
        <v>0.30060100000000001</v>
      </c>
      <c r="AC24" s="2626">
        <v>0</v>
      </c>
      <c r="AD24" s="2626">
        <v>0.34499999999999997</v>
      </c>
      <c r="AE24" s="2626">
        <v>0.12997400000000001</v>
      </c>
      <c r="AF24" s="2626">
        <v>0.44098100000000001</v>
      </c>
      <c r="AG24" s="2626">
        <v>0.51882499999999998</v>
      </c>
      <c r="AH24" s="2626">
        <v>0.66942100000000004</v>
      </c>
      <c r="AI24" s="2626">
        <v>7.8486E-2</v>
      </c>
      <c r="AJ24" s="2626">
        <v>0.226687</v>
      </c>
      <c r="AK24" s="2626">
        <v>0.29913000000000001</v>
      </c>
      <c r="AL24" s="2626">
        <v>0.18260100000000001</v>
      </c>
      <c r="AM24" s="2626">
        <v>0.42660900000000002</v>
      </c>
      <c r="AN24" s="2626">
        <v>0.19683200000000001</v>
      </c>
      <c r="AO24" s="2626">
        <v>0.222</v>
      </c>
      <c r="AP24" s="2626">
        <v>0</v>
      </c>
      <c r="AQ24" s="2626">
        <v>0.104</v>
      </c>
      <c r="AR24" s="2626">
        <v>0.22123799999999999</v>
      </c>
      <c r="AS24" s="2626">
        <v>0.13247800000000001</v>
      </c>
      <c r="AT24" s="2626">
        <v>0.33807500000000001</v>
      </c>
      <c r="AU24" s="2626">
        <v>0.17499999999999999</v>
      </c>
      <c r="AV24" s="2626">
        <v>0.14599999999999999</v>
      </c>
      <c r="AW24" s="2626">
        <v>0.40186899999999998</v>
      </c>
      <c r="AX24" s="2626">
        <v>0.22181699999999999</v>
      </c>
      <c r="AY24" s="2626">
        <v>9.7000000000000003E-2</v>
      </c>
      <c r="AZ24" s="2626">
        <v>0.31061</v>
      </c>
      <c r="BA24" s="2627">
        <v>0.16191900000000001</v>
      </c>
      <c r="BB24" s="2628"/>
      <c r="BC24" s="2628"/>
    </row>
    <row r="25" spans="1:55" ht="18" thickBot="1" x14ac:dyDescent="0.35">
      <c r="A25" s="2640"/>
      <c r="B25" s="2641" t="s">
        <v>4705</v>
      </c>
      <c r="C25" s="2642">
        <v>25.737110000000001</v>
      </c>
      <c r="D25" s="2643">
        <v>22.018177000000001</v>
      </c>
      <c r="E25" s="2643">
        <v>35.687283000000001</v>
      </c>
      <c r="F25" s="2643">
        <v>21.702106000000001</v>
      </c>
      <c r="G25" s="2643">
        <v>37.305055000000003</v>
      </c>
      <c r="H25" s="2643">
        <v>31.659293000000002</v>
      </c>
      <c r="I25" s="2643">
        <v>33.026600000000002</v>
      </c>
      <c r="J25" s="2643">
        <v>29.708821</v>
      </c>
      <c r="K25" s="2643">
        <v>43.738652999999999</v>
      </c>
      <c r="L25" s="2643">
        <v>36.712114999999997</v>
      </c>
      <c r="M25" s="2644">
        <v>30.637415000000001</v>
      </c>
      <c r="N25" s="2645">
        <v>31.055990000000001</v>
      </c>
      <c r="O25" s="2645">
        <v>36.385924000000003</v>
      </c>
      <c r="P25" s="2645">
        <v>35.06711</v>
      </c>
      <c r="Q25" s="2645">
        <v>40.885973999999997</v>
      </c>
      <c r="R25" s="2645">
        <v>49.470982999999997</v>
      </c>
      <c r="S25" s="2646">
        <v>28.184138999999998</v>
      </c>
      <c r="T25" s="2646">
        <v>31.81381</v>
      </c>
      <c r="U25" s="2647">
        <v>18.174779999999998</v>
      </c>
      <c r="V25" s="2648">
        <v>31.765108999999999</v>
      </c>
      <c r="W25" s="2648">
        <v>29.850967000000001</v>
      </c>
      <c r="X25" s="2648">
        <v>29.128205999999999</v>
      </c>
      <c r="Y25" s="2648">
        <v>40.314165000000003</v>
      </c>
      <c r="Z25" s="2648">
        <v>26.839988000000002</v>
      </c>
      <c r="AA25" s="2648">
        <v>26.919129999999999</v>
      </c>
      <c r="AB25" s="2649">
        <v>31.039451</v>
      </c>
      <c r="AC25" s="2649">
        <v>46.404277</v>
      </c>
      <c r="AD25" s="2649">
        <v>47.419716000000001</v>
      </c>
      <c r="AE25" s="2649">
        <v>64.725669999999994</v>
      </c>
      <c r="AF25" s="2649">
        <v>38.270862999999999</v>
      </c>
      <c r="AG25" s="2649">
        <v>36.993046999999997</v>
      </c>
      <c r="AH25" s="2649">
        <v>29.992884</v>
      </c>
      <c r="AI25" s="2649">
        <v>33.049315</v>
      </c>
      <c r="AJ25" s="2649">
        <v>53.468066999999998</v>
      </c>
      <c r="AK25" s="2649">
        <v>35.137366</v>
      </c>
      <c r="AL25" s="2649">
        <v>42.652462999999997</v>
      </c>
      <c r="AM25" s="2649">
        <v>50.251697999999998</v>
      </c>
      <c r="AN25" s="2649">
        <v>36.801167</v>
      </c>
      <c r="AO25" s="2649">
        <v>32.579033000000003</v>
      </c>
      <c r="AP25" s="2649">
        <v>13.407575</v>
      </c>
      <c r="AQ25" s="2649">
        <v>13.947247000000001</v>
      </c>
      <c r="AR25" s="2649">
        <v>27.037309</v>
      </c>
      <c r="AS25" s="2649">
        <v>21.03436</v>
      </c>
      <c r="AT25" s="2649">
        <v>18.686419999999998</v>
      </c>
      <c r="AU25" s="2649">
        <v>17.373142999999999</v>
      </c>
      <c r="AV25" s="2649">
        <v>26.734531</v>
      </c>
      <c r="AW25" s="2649">
        <v>34.279448000000002</v>
      </c>
      <c r="AX25" s="2649">
        <v>35.957728000000003</v>
      </c>
      <c r="AY25" s="2649">
        <v>21.893906000000001</v>
      </c>
      <c r="AZ25" s="2649">
        <v>27.912963000000001</v>
      </c>
      <c r="BA25" s="2650">
        <v>19.263836000000001</v>
      </c>
      <c r="BB25" s="2628"/>
      <c r="BC25" s="2628"/>
    </row>
    <row r="26" spans="1:55" ht="18" thickBot="1" x14ac:dyDescent="0.35">
      <c r="A26" s="2651"/>
      <c r="B26" s="2652" t="s">
        <v>247</v>
      </c>
      <c r="C26" s="2653">
        <v>331.22154599999993</v>
      </c>
      <c r="D26" s="2654">
        <v>329.61593399999987</v>
      </c>
      <c r="E26" s="2654">
        <v>450.52565999999996</v>
      </c>
      <c r="F26" s="2654">
        <v>393.22015600000003</v>
      </c>
      <c r="G26" s="2654">
        <v>436.19422500000007</v>
      </c>
      <c r="H26" s="2654">
        <v>389.03623999999996</v>
      </c>
      <c r="I26" s="2654">
        <v>376.47295199999996</v>
      </c>
      <c r="J26" s="2654">
        <v>433.39257800000001</v>
      </c>
      <c r="K26" s="2654">
        <v>380.04286400000001</v>
      </c>
      <c r="L26" s="2654">
        <v>334.96484500000003</v>
      </c>
      <c r="M26" s="2655">
        <v>354.41184200000009</v>
      </c>
      <c r="N26" s="2656">
        <v>342.77341800000011</v>
      </c>
      <c r="O26" s="2656">
        <v>378.5047209999999</v>
      </c>
      <c r="P26" s="2656">
        <v>375.16533900000002</v>
      </c>
      <c r="Q26" s="2656">
        <v>404.32662899999997</v>
      </c>
      <c r="R26" s="2656">
        <v>356.19284700000003</v>
      </c>
      <c r="S26" s="2657">
        <v>338.88403600000004</v>
      </c>
      <c r="T26" s="2657">
        <v>418.06721099999999</v>
      </c>
      <c r="U26" s="2658">
        <v>342.43261199999995</v>
      </c>
      <c r="V26" s="2659">
        <v>372.80672099999992</v>
      </c>
      <c r="W26" s="2660">
        <v>348.67276500000003</v>
      </c>
      <c r="X26" s="2660">
        <v>323.29544999999996</v>
      </c>
      <c r="Y26" s="2660">
        <v>306.74239299999999</v>
      </c>
      <c r="Z26" s="2660">
        <v>394.53658899999999</v>
      </c>
      <c r="AA26" s="2660">
        <v>372.56564600000002</v>
      </c>
      <c r="AB26" s="2661">
        <v>325.29947499999992</v>
      </c>
      <c r="AC26" s="2661">
        <v>361.93969099999998</v>
      </c>
      <c r="AD26" s="2661">
        <v>372.18267200000003</v>
      </c>
      <c r="AE26" s="2661">
        <v>506.66610799999995</v>
      </c>
      <c r="AF26" s="2661">
        <v>460.39336499999996</v>
      </c>
      <c r="AG26" s="2661">
        <v>343.389321</v>
      </c>
      <c r="AH26" s="2661">
        <v>329.39689500000009</v>
      </c>
      <c r="AI26" s="2661">
        <v>356.41321500000009</v>
      </c>
      <c r="AJ26" s="2661">
        <v>387.98195599999997</v>
      </c>
      <c r="AK26" s="2661">
        <v>307.55695500000002</v>
      </c>
      <c r="AL26" s="2661">
        <v>361.10683799999998</v>
      </c>
      <c r="AM26" s="2661">
        <v>340.31638700000008</v>
      </c>
      <c r="AN26" s="2661">
        <v>353.71015999999997</v>
      </c>
      <c r="AO26" s="2661">
        <v>313.13605600000005</v>
      </c>
      <c r="AP26" s="2661">
        <v>120.90965299999999</v>
      </c>
      <c r="AQ26" s="2661">
        <v>96.734831999999997</v>
      </c>
      <c r="AR26" s="2661">
        <v>216.03775899999999</v>
      </c>
      <c r="AS26" s="2661">
        <v>182.51931099999996</v>
      </c>
      <c r="AT26" s="2661">
        <v>197.73801899999998</v>
      </c>
      <c r="AU26" s="2661">
        <v>192.27075599999998</v>
      </c>
      <c r="AV26" s="2661">
        <v>194.18265099999994</v>
      </c>
      <c r="AW26" s="2661">
        <v>198.50699299999997</v>
      </c>
      <c r="AX26" s="2661">
        <v>279.52116999999998</v>
      </c>
      <c r="AY26" s="2661">
        <v>197.03910899999994</v>
      </c>
      <c r="AZ26" s="2661">
        <v>190.91852899999998</v>
      </c>
      <c r="BA26" s="2662">
        <v>155.96555799999999</v>
      </c>
      <c r="BB26" s="2628"/>
      <c r="BC26" s="2628"/>
    </row>
    <row r="27" spans="1:55" s="1811" customFormat="1" ht="15" thickTop="1" x14ac:dyDescent="0.25">
      <c r="A27" s="2663" t="s">
        <v>4706</v>
      </c>
      <c r="B27" s="2664"/>
      <c r="BB27" s="2628"/>
      <c r="BC27" s="2628"/>
    </row>
    <row r="28" spans="1:55" s="905" customFormat="1" x14ac:dyDescent="0.25">
      <c r="A28" s="2665" t="s">
        <v>4707</v>
      </c>
      <c r="B28" s="2666"/>
      <c r="C28" s="2666"/>
      <c r="D28" s="2666"/>
      <c r="E28" s="2666"/>
      <c r="F28" s="2666"/>
      <c r="G28" s="2666"/>
      <c r="H28" s="2666"/>
      <c r="I28" s="2666"/>
      <c r="J28" s="2666"/>
      <c r="K28" s="2666"/>
      <c r="L28" s="993"/>
      <c r="M28" s="993"/>
      <c r="N28" s="993"/>
      <c r="AD28" s="2663"/>
      <c r="AE28" s="2663"/>
      <c r="AF28" s="2663"/>
      <c r="AG28" s="2663"/>
      <c r="AH28" s="2663"/>
      <c r="AI28" s="2663"/>
      <c r="AJ28" s="2663"/>
      <c r="AK28" s="2663"/>
      <c r="AL28" s="2663"/>
      <c r="AM28" s="2663"/>
      <c r="AN28" s="2663"/>
      <c r="AO28" s="2663"/>
      <c r="AP28" s="2663"/>
      <c r="AQ28" s="2663"/>
      <c r="AR28" s="2663"/>
      <c r="AS28" s="2663"/>
      <c r="AT28" s="2663"/>
      <c r="AU28" s="2663"/>
      <c r="AV28" s="2663"/>
      <c r="AW28" s="2663"/>
      <c r="AX28" s="2663"/>
      <c r="AY28" s="2667"/>
      <c r="AZ28" s="2667"/>
      <c r="BA28" s="2667"/>
      <c r="BB28" s="2628"/>
      <c r="BC28" s="2628"/>
    </row>
    <row r="29" spans="1:55" s="2665" customFormat="1" ht="15.75" x14ac:dyDescent="0.25">
      <c r="A29" s="2668" t="s">
        <v>4708</v>
      </c>
      <c r="B29" s="2669"/>
      <c r="C29" s="2669"/>
      <c r="D29" s="2669"/>
      <c r="E29" s="2669"/>
      <c r="F29" s="2669"/>
      <c r="G29" s="2669"/>
      <c r="H29" s="2669"/>
      <c r="I29" s="2669"/>
      <c r="J29" s="2669"/>
      <c r="K29" s="2669"/>
      <c r="L29" s="2669"/>
      <c r="M29" s="2669"/>
      <c r="N29" s="2670"/>
      <c r="AD29" s="2663"/>
      <c r="AE29" s="2663"/>
      <c r="AF29" s="2663"/>
      <c r="AG29" s="2663"/>
      <c r="AH29" s="2663"/>
      <c r="AI29" s="2663"/>
      <c r="AJ29" s="2663"/>
      <c r="AK29" s="2663"/>
      <c r="AL29" s="2663"/>
      <c r="AM29" s="2663"/>
      <c r="AN29" s="2663"/>
      <c r="AO29" s="2663"/>
      <c r="AP29" s="2663"/>
      <c r="AQ29" s="2663"/>
      <c r="AR29" s="2663"/>
      <c r="AS29" s="2663"/>
      <c r="AT29" s="2663"/>
      <c r="AU29" s="2663"/>
      <c r="AV29" s="2663"/>
      <c r="AW29" s="2663"/>
      <c r="AX29" s="2663"/>
      <c r="AY29" s="2667"/>
      <c r="AZ29" s="2667"/>
      <c r="BA29" s="2667"/>
      <c r="BB29" s="2628"/>
      <c r="BC29" s="2628"/>
    </row>
    <row r="30" spans="1:55" s="2663" customFormat="1" x14ac:dyDescent="0.25">
      <c r="A30" s="2663" t="s">
        <v>574</v>
      </c>
      <c r="B30" s="2671"/>
      <c r="AY30" s="2667"/>
      <c r="AZ30" s="2667"/>
      <c r="BA30" s="2667"/>
      <c r="BB30" s="2628"/>
      <c r="BC30" s="2628"/>
    </row>
    <row r="31" spans="1:55" s="2663" customFormat="1" x14ac:dyDescent="0.25">
      <c r="A31" s="2663" t="s">
        <v>3387</v>
      </c>
      <c r="B31" s="2671"/>
      <c r="AY31" s="2667"/>
      <c r="AZ31" s="2667"/>
      <c r="BA31" s="2667"/>
      <c r="BB31" s="2628"/>
      <c r="BC31" s="2628"/>
    </row>
    <row r="33" spans="2:2" s="1799" customFormat="1" x14ac:dyDescent="0.25">
      <c r="B33" s="1973" t="s">
        <v>369</v>
      </c>
    </row>
  </sheetData>
  <mergeCells count="1">
    <mergeCell ref="AK2:BA2"/>
  </mergeCells>
  <printOptions horizontalCentered="1"/>
  <pageMargins left="0.74803149606299213" right="0.74803149606299213" top="0.74803149606299213" bottom="0.74803149606299213" header="0.31496062992125984" footer="0"/>
  <pageSetup paperSize="9"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BD0E-203A-4787-99CE-872975198335}">
  <sheetPr>
    <pageSetUpPr fitToPage="1"/>
  </sheetPr>
  <dimension ref="A1:BC31"/>
  <sheetViews>
    <sheetView showGridLines="0" zoomScaleNormal="100" zoomScaleSheetLayoutView="80" workbookViewId="0">
      <pane xSplit="1" topLeftCell="B1" activePane="topRight" state="frozen"/>
      <selection activeCell="O38" sqref="O38"/>
      <selection pane="topRight"/>
    </sheetView>
  </sheetViews>
  <sheetFormatPr defaultColWidth="9.140625" defaultRowHeight="14.25" x14ac:dyDescent="0.25"/>
  <cols>
    <col min="1" max="1" width="13.5703125" style="2672" customWidth="1"/>
    <col min="2" max="2" width="74.5703125" style="1973" bestFit="1" customWidth="1"/>
    <col min="3" max="3" width="7.28515625" style="1799" hidden="1" customWidth="1"/>
    <col min="4" max="4" width="7.5703125" style="1799" hidden="1" customWidth="1"/>
    <col min="5" max="5" width="8" style="1799" hidden="1" customWidth="1"/>
    <col min="6" max="6" width="7.7109375" style="1799" hidden="1" customWidth="1"/>
    <col min="7" max="7" width="8.28515625" style="1799" hidden="1" customWidth="1"/>
    <col min="8" max="8" width="7.28515625" style="1799" hidden="1" customWidth="1"/>
    <col min="9" max="9" width="6.7109375" style="1799" hidden="1" customWidth="1"/>
    <col min="10" max="10" width="8" style="1799" hidden="1" customWidth="1"/>
    <col min="11" max="11" width="7.7109375" style="1799" hidden="1" customWidth="1"/>
    <col min="12" max="12" width="7.42578125" style="1799" hidden="1" customWidth="1"/>
    <col min="13" max="13" width="8.140625" style="1799" hidden="1" customWidth="1"/>
    <col min="14" max="14" width="7.7109375" style="1799" hidden="1" customWidth="1"/>
    <col min="15" max="15" width="7.28515625" style="1799" hidden="1" customWidth="1"/>
    <col min="16" max="16" width="7.5703125" style="1799" hidden="1" customWidth="1"/>
    <col min="17" max="17" width="8" style="1799" hidden="1" customWidth="1"/>
    <col min="18" max="18" width="7.7109375" style="1799" hidden="1" customWidth="1"/>
    <col min="19" max="19" width="9.42578125" style="1799" hidden="1" customWidth="1"/>
    <col min="20" max="20" width="8.5703125" style="1799" hidden="1" customWidth="1"/>
    <col min="21" max="21" width="7.85546875" style="1799" hidden="1" customWidth="1"/>
    <col min="22" max="22" width="9.140625" style="1799" hidden="1" customWidth="1"/>
    <col min="23" max="23" width="8.7109375" style="1799" hidden="1" customWidth="1"/>
    <col min="24" max="24" width="8.42578125" style="1799" hidden="1" customWidth="1"/>
    <col min="25" max="25" width="9.28515625" style="1799" hidden="1" customWidth="1"/>
    <col min="26" max="26" width="8.85546875" style="1799" hidden="1" customWidth="1"/>
    <col min="27" max="27" width="8.42578125" style="1799" hidden="1" customWidth="1"/>
    <col min="28" max="28" width="8.28515625" style="1799" hidden="1" customWidth="1"/>
    <col min="29" max="29" width="8.7109375" style="1799" hidden="1" customWidth="1"/>
    <col min="30" max="30" width="8.42578125" style="1799" hidden="1" customWidth="1"/>
    <col min="31" max="31" width="9" style="1799" hidden="1" customWidth="1"/>
    <col min="32" max="32" width="8.28515625" style="1799" hidden="1" customWidth="1"/>
    <col min="33" max="33" width="7.5703125" style="1799" hidden="1" customWidth="1"/>
    <col min="34" max="34" width="8.85546875" style="1799" hidden="1" customWidth="1"/>
    <col min="35" max="35" width="8.28515625" style="1799" hidden="1" customWidth="1"/>
    <col min="36" max="36" width="8.140625" style="1799" hidden="1" customWidth="1"/>
    <col min="37" max="37" width="8.85546875" style="1799" hidden="1" customWidth="1"/>
    <col min="38" max="38" width="8.42578125" style="1799" hidden="1" customWidth="1"/>
    <col min="39" max="39" width="8.140625" style="1799" hidden="1" customWidth="1"/>
    <col min="40" max="40" width="8.28515625" style="1799" hidden="1" customWidth="1"/>
    <col min="41" max="41" width="8.7109375" style="1799" bestFit="1" customWidth="1"/>
    <col min="42" max="42" width="8.42578125" style="1799" bestFit="1" customWidth="1"/>
    <col min="43" max="43" width="9" style="1799" bestFit="1" customWidth="1"/>
    <col min="44" max="44" width="8.28515625" style="1799" bestFit="1" customWidth="1"/>
    <col min="45" max="45" width="7.5703125" style="1799" bestFit="1" customWidth="1"/>
    <col min="46" max="46" width="8.85546875" style="1799" bestFit="1" customWidth="1"/>
    <col min="47" max="47" width="8.28515625" style="1799" bestFit="1" customWidth="1"/>
    <col min="48" max="48" width="8.140625" style="1799" bestFit="1" customWidth="1"/>
    <col min="49" max="49" width="8.85546875" style="1799" bestFit="1" customWidth="1"/>
    <col min="50" max="50" width="8.85546875" style="1799" customWidth="1"/>
    <col min="51" max="53" width="8.85546875" style="1799" bestFit="1" customWidth="1"/>
    <col min="54" max="54" width="11.85546875" style="1799" bestFit="1" customWidth="1"/>
    <col min="55" max="16384" width="9.140625" style="1799"/>
  </cols>
  <sheetData>
    <row r="1" spans="1:55" s="2600" customFormat="1" ht="18.75" x14ac:dyDescent="0.3">
      <c r="A1" s="2569" t="s">
        <v>4709</v>
      </c>
      <c r="B1" s="2569"/>
    </row>
    <row r="2" spans="1:55" s="2601" customFormat="1" ht="17.25" thickBot="1" x14ac:dyDescent="0.35">
      <c r="A2" s="1800"/>
      <c r="T2" s="1811"/>
      <c r="W2" s="1811"/>
      <c r="Y2" s="1811"/>
      <c r="AE2" s="2602"/>
      <c r="AF2" s="2602"/>
      <c r="AG2" s="2602"/>
      <c r="AH2" s="2602"/>
      <c r="AJ2" s="2603"/>
      <c r="AK2" s="3929" t="s">
        <v>3857</v>
      </c>
      <c r="AL2" s="3929"/>
      <c r="AM2" s="3929"/>
      <c r="AN2" s="3929"/>
      <c r="AO2" s="3929"/>
      <c r="AP2" s="3929"/>
      <c r="AQ2" s="3929"/>
      <c r="AR2" s="3929"/>
      <c r="AS2" s="3929"/>
      <c r="AT2" s="3929"/>
      <c r="AU2" s="3929"/>
      <c r="AV2" s="3929"/>
      <c r="AW2" s="3929"/>
      <c r="AX2" s="3929"/>
      <c r="AY2" s="3929"/>
      <c r="AZ2" s="3929"/>
      <c r="BA2" s="3929"/>
    </row>
    <row r="3" spans="1:55" s="2615" customFormat="1" ht="34.5" thickTop="1" thickBot="1" x14ac:dyDescent="0.3">
      <c r="A3" s="2604" t="s">
        <v>4677</v>
      </c>
      <c r="B3" s="2605" t="s">
        <v>4678</v>
      </c>
      <c r="C3" s="2606">
        <v>42737</v>
      </c>
      <c r="D3" s="2607">
        <v>42767</v>
      </c>
      <c r="E3" s="2607">
        <v>42795</v>
      </c>
      <c r="F3" s="2607">
        <v>42826</v>
      </c>
      <c r="G3" s="2607">
        <v>42856</v>
      </c>
      <c r="H3" s="2607">
        <v>42887</v>
      </c>
      <c r="I3" s="2607">
        <v>42917</v>
      </c>
      <c r="J3" s="2607">
        <v>42948</v>
      </c>
      <c r="K3" s="2607">
        <v>42979</v>
      </c>
      <c r="L3" s="2607">
        <v>43009</v>
      </c>
      <c r="M3" s="2608">
        <v>43040</v>
      </c>
      <c r="N3" s="2609">
        <v>43070</v>
      </c>
      <c r="O3" s="2609">
        <v>43101</v>
      </c>
      <c r="P3" s="2609">
        <v>43132</v>
      </c>
      <c r="Q3" s="2609">
        <v>43160</v>
      </c>
      <c r="R3" s="2609">
        <v>43191</v>
      </c>
      <c r="S3" s="2610">
        <v>43221</v>
      </c>
      <c r="T3" s="2610">
        <v>43252</v>
      </c>
      <c r="U3" s="2611">
        <v>43282</v>
      </c>
      <c r="V3" s="2612">
        <v>43313</v>
      </c>
      <c r="W3" s="2613">
        <v>43344</v>
      </c>
      <c r="X3" s="2613">
        <v>43374</v>
      </c>
      <c r="Y3" s="2613">
        <v>43405</v>
      </c>
      <c r="Z3" s="2613">
        <v>43435</v>
      </c>
      <c r="AA3" s="2613">
        <v>43466</v>
      </c>
      <c r="AB3" s="2614">
        <v>43497</v>
      </c>
      <c r="AC3" s="2614">
        <v>43525</v>
      </c>
      <c r="AD3" s="2614">
        <v>43556</v>
      </c>
      <c r="AE3" s="2614">
        <v>43586</v>
      </c>
      <c r="AF3" s="2614">
        <v>43617</v>
      </c>
      <c r="AG3" s="2614">
        <v>43647</v>
      </c>
      <c r="AH3" s="2614">
        <v>43678</v>
      </c>
      <c r="AI3" s="2614">
        <v>43709</v>
      </c>
      <c r="AJ3" s="2614">
        <v>43739</v>
      </c>
      <c r="AK3" s="2614">
        <v>43770</v>
      </c>
      <c r="AL3" s="2614">
        <v>43800</v>
      </c>
      <c r="AM3" s="2614">
        <v>43831</v>
      </c>
      <c r="AN3" s="2614">
        <v>43862</v>
      </c>
      <c r="AO3" s="2614">
        <v>43891</v>
      </c>
      <c r="AP3" s="2614">
        <v>43922</v>
      </c>
      <c r="AQ3" s="2614">
        <v>43952</v>
      </c>
      <c r="AR3" s="2614">
        <v>43983</v>
      </c>
      <c r="AS3" s="2614">
        <v>44013</v>
      </c>
      <c r="AT3" s="2614">
        <v>44044</v>
      </c>
      <c r="AU3" s="2614">
        <v>44075</v>
      </c>
      <c r="AV3" s="2614">
        <v>44105</v>
      </c>
      <c r="AW3" s="2614">
        <v>44136</v>
      </c>
      <c r="AX3" s="2614">
        <v>44166</v>
      </c>
      <c r="AY3" s="2614">
        <v>44197</v>
      </c>
      <c r="AZ3" s="2614">
        <v>44228</v>
      </c>
      <c r="BA3" s="2614">
        <v>44256</v>
      </c>
    </row>
    <row r="4" spans="1:55" ht="17.25" x14ac:dyDescent="0.3">
      <c r="A4" s="2616" t="s">
        <v>4679</v>
      </c>
      <c r="B4" s="2617" t="s">
        <v>3363</v>
      </c>
      <c r="C4" s="2618">
        <v>1.8737269999999999</v>
      </c>
      <c r="D4" s="2619">
        <v>5.6502299999999996</v>
      </c>
      <c r="E4" s="2619">
        <v>6.1793459999999998</v>
      </c>
      <c r="F4" s="2619">
        <v>6.8903819999999998</v>
      </c>
      <c r="G4" s="2619">
        <v>2.9134190000000002</v>
      </c>
      <c r="H4" s="2619">
        <v>1.3776919999999999</v>
      </c>
      <c r="I4" s="2619">
        <v>5.8307270000000004</v>
      </c>
      <c r="J4" s="2619">
        <v>2.699341</v>
      </c>
      <c r="K4" s="2619">
        <v>2.9321660000000001</v>
      </c>
      <c r="L4" s="2619">
        <v>4.1240329999999998</v>
      </c>
      <c r="M4" s="2620">
        <v>1.3591869999999999</v>
      </c>
      <c r="N4" s="2621">
        <v>3.8012929999999998</v>
      </c>
      <c r="O4" s="2621">
        <v>4.0750380000000002</v>
      </c>
      <c r="P4" s="2621">
        <v>5.492051</v>
      </c>
      <c r="Q4" s="2621">
        <v>2.8839169999999998</v>
      </c>
      <c r="R4" s="2621">
        <v>5.3517130000000002</v>
      </c>
      <c r="S4" s="2622">
        <v>3.3357260000000002</v>
      </c>
      <c r="T4" s="2622">
        <v>4.0821009999999998</v>
      </c>
      <c r="U4" s="2623">
        <v>9.1434730000000002</v>
      </c>
      <c r="V4" s="2624">
        <v>4.4307730000000003</v>
      </c>
      <c r="W4" s="2625">
        <v>5.0496080000000001</v>
      </c>
      <c r="X4" s="2625">
        <v>5.7440550000000004</v>
      </c>
      <c r="Y4" s="2625">
        <v>1.312559</v>
      </c>
      <c r="Z4" s="2625">
        <v>1.96679</v>
      </c>
      <c r="AA4" s="2625">
        <v>5.5024449999999998</v>
      </c>
      <c r="AB4" s="2626">
        <v>11.190146</v>
      </c>
      <c r="AC4" s="2626">
        <v>3.9146969999999999</v>
      </c>
      <c r="AD4" s="2626">
        <v>4.536054</v>
      </c>
      <c r="AE4" s="2626">
        <v>4.7452940000000003</v>
      </c>
      <c r="AF4" s="2626">
        <v>11.968059999999999</v>
      </c>
      <c r="AG4" s="2626">
        <v>10.406629000000001</v>
      </c>
      <c r="AH4" s="2626">
        <v>14.553019000000001</v>
      </c>
      <c r="AI4" s="2626">
        <v>10.589162</v>
      </c>
      <c r="AJ4" s="2626">
        <v>19.345385</v>
      </c>
      <c r="AK4" s="2626">
        <v>11.578229</v>
      </c>
      <c r="AL4" s="2626">
        <v>8.3917599999999997</v>
      </c>
      <c r="AM4" s="2626">
        <v>2.779633</v>
      </c>
      <c r="AN4" s="2626">
        <v>4.8686730000000003</v>
      </c>
      <c r="AO4" s="2626">
        <v>11.063675</v>
      </c>
      <c r="AP4" s="2626">
        <v>4.4814850000000002</v>
      </c>
      <c r="AQ4" s="2626">
        <v>1.74898</v>
      </c>
      <c r="AR4" s="2626">
        <v>3.4967459999999999</v>
      </c>
      <c r="AS4" s="2626">
        <v>4.7611949999999998</v>
      </c>
      <c r="AT4" s="2626">
        <v>13.081106999999999</v>
      </c>
      <c r="AU4" s="2626">
        <v>11.208748</v>
      </c>
      <c r="AV4" s="2626">
        <v>4.3680279999999998</v>
      </c>
      <c r="AW4" s="2626">
        <v>0.89159999999999995</v>
      </c>
      <c r="AX4" s="2626">
        <v>2.6544279999999998</v>
      </c>
      <c r="AY4" s="2626">
        <v>4.2001309999999998</v>
      </c>
      <c r="AZ4" s="2626">
        <v>2.9666709999999998</v>
      </c>
      <c r="BA4" s="2626">
        <v>3.3781840000000001</v>
      </c>
      <c r="BB4" s="2628"/>
      <c r="BC4" s="2628"/>
    </row>
    <row r="5" spans="1:55" ht="17.25" x14ac:dyDescent="0.3">
      <c r="A5" s="2629" t="s">
        <v>4680</v>
      </c>
      <c r="B5" s="2630" t="s">
        <v>3364</v>
      </c>
      <c r="C5" s="2631">
        <v>0</v>
      </c>
      <c r="D5" s="2632">
        <v>0</v>
      </c>
      <c r="E5" s="2632">
        <v>0</v>
      </c>
      <c r="F5" s="2632">
        <v>2.3694E-2</v>
      </c>
      <c r="G5" s="2632">
        <v>0</v>
      </c>
      <c r="H5" s="2632">
        <v>0</v>
      </c>
      <c r="I5" s="2632">
        <v>0</v>
      </c>
      <c r="J5" s="2632">
        <v>3.4252999999999999E-2</v>
      </c>
      <c r="K5" s="2632">
        <v>5.4099000000000001E-2</v>
      </c>
      <c r="L5" s="2632">
        <v>4.5046999999999997E-2</v>
      </c>
      <c r="M5" s="2633">
        <v>0</v>
      </c>
      <c r="N5" s="2634">
        <v>0</v>
      </c>
      <c r="O5" s="2634">
        <v>0</v>
      </c>
      <c r="P5" s="2634">
        <v>8.2864999999999994E-2</v>
      </c>
      <c r="Q5" s="2634">
        <v>0</v>
      </c>
      <c r="R5" s="2634">
        <v>0</v>
      </c>
      <c r="S5" s="2635">
        <v>0</v>
      </c>
      <c r="T5" s="2635">
        <v>0</v>
      </c>
      <c r="U5" s="2636">
        <v>0</v>
      </c>
      <c r="V5" s="2625">
        <v>2.775E-2</v>
      </c>
      <c r="W5" s="2625">
        <v>0</v>
      </c>
      <c r="X5" s="2625">
        <v>0</v>
      </c>
      <c r="Y5" s="2625">
        <v>0</v>
      </c>
      <c r="Z5" s="2625">
        <v>0</v>
      </c>
      <c r="AA5" s="2625">
        <v>0</v>
      </c>
      <c r="AB5" s="2626">
        <v>0</v>
      </c>
      <c r="AC5" s="2626">
        <v>0</v>
      </c>
      <c r="AD5" s="2626">
        <v>0</v>
      </c>
      <c r="AE5" s="2626">
        <v>0</v>
      </c>
      <c r="AF5" s="2626">
        <v>2.0589E-2</v>
      </c>
      <c r="AG5" s="2626">
        <v>5.3126E-2</v>
      </c>
      <c r="AH5" s="2626">
        <v>0</v>
      </c>
      <c r="AI5" s="2626">
        <v>3.6579E-2</v>
      </c>
      <c r="AJ5" s="2626">
        <v>0</v>
      </c>
      <c r="AK5" s="2626">
        <v>0</v>
      </c>
      <c r="AL5" s="2626">
        <v>0</v>
      </c>
      <c r="AM5" s="2626">
        <v>0</v>
      </c>
      <c r="AN5" s="2626">
        <v>0</v>
      </c>
      <c r="AO5" s="2626">
        <v>0.114137</v>
      </c>
      <c r="AP5" s="2626">
        <v>0</v>
      </c>
      <c r="AQ5" s="2626">
        <v>0</v>
      </c>
      <c r="AR5" s="2626">
        <v>0</v>
      </c>
      <c r="AS5" s="2626">
        <v>0</v>
      </c>
      <c r="AT5" s="2626">
        <v>0</v>
      </c>
      <c r="AU5" s="2626">
        <v>0</v>
      </c>
      <c r="AV5" s="2626">
        <v>0</v>
      </c>
      <c r="AW5" s="2626">
        <v>0</v>
      </c>
      <c r="AX5" s="2626">
        <v>0</v>
      </c>
      <c r="AY5" s="2626">
        <v>0</v>
      </c>
      <c r="AZ5" s="2626">
        <v>0</v>
      </c>
      <c r="BA5" s="2626">
        <v>0</v>
      </c>
      <c r="BB5" s="2628"/>
      <c r="BC5" s="2628"/>
    </row>
    <row r="6" spans="1:55" ht="17.25" x14ac:dyDescent="0.3">
      <c r="A6" s="2629" t="s">
        <v>4681</v>
      </c>
      <c r="B6" s="2630" t="s">
        <v>277</v>
      </c>
      <c r="C6" s="2631">
        <v>25.505998999999999</v>
      </c>
      <c r="D6" s="2632">
        <v>34.393787000000003</v>
      </c>
      <c r="E6" s="2632">
        <v>42.556314999999998</v>
      </c>
      <c r="F6" s="2632">
        <v>33.276426000000001</v>
      </c>
      <c r="G6" s="2632">
        <v>42.014259000000003</v>
      </c>
      <c r="H6" s="2632">
        <v>25.791346000000001</v>
      </c>
      <c r="I6" s="2632">
        <v>30.973580999999999</v>
      </c>
      <c r="J6" s="2632">
        <v>33.758459999999999</v>
      </c>
      <c r="K6" s="2632">
        <v>26.025895999999999</v>
      </c>
      <c r="L6" s="2632">
        <v>34.561964000000003</v>
      </c>
      <c r="M6" s="2633">
        <v>29.122147999999999</v>
      </c>
      <c r="N6" s="2634">
        <v>25.755611999999999</v>
      </c>
      <c r="O6" s="2634">
        <v>34.601475000000001</v>
      </c>
      <c r="P6" s="2634">
        <v>34.639186000000002</v>
      </c>
      <c r="Q6" s="2634">
        <v>26.550988</v>
      </c>
      <c r="R6" s="2634">
        <v>26.836786</v>
      </c>
      <c r="S6" s="2635">
        <v>31.837437000000001</v>
      </c>
      <c r="T6" s="2635">
        <v>28.543883999999998</v>
      </c>
      <c r="U6" s="2636">
        <v>34.210056000000002</v>
      </c>
      <c r="V6" s="2625">
        <v>40.196989000000002</v>
      </c>
      <c r="W6" s="2625">
        <v>28.634834000000001</v>
      </c>
      <c r="X6" s="2625">
        <v>32.079802999999998</v>
      </c>
      <c r="Y6" s="2625">
        <v>28.314133000000002</v>
      </c>
      <c r="Z6" s="2625">
        <v>39.206673000000002</v>
      </c>
      <c r="AA6" s="2625">
        <v>43.894100000000002</v>
      </c>
      <c r="AB6" s="2626">
        <v>40.363661</v>
      </c>
      <c r="AC6" s="2626">
        <v>30.507442000000001</v>
      </c>
      <c r="AD6" s="2626">
        <v>34.436408999999998</v>
      </c>
      <c r="AE6" s="2626">
        <v>34.797068000000003</v>
      </c>
      <c r="AF6" s="2626">
        <v>29.304745</v>
      </c>
      <c r="AG6" s="2626">
        <v>33.287880000000001</v>
      </c>
      <c r="AH6" s="2626">
        <v>37.400314000000002</v>
      </c>
      <c r="AI6" s="2626">
        <v>25.155100999999998</v>
      </c>
      <c r="AJ6" s="2626">
        <v>39.757447999999997</v>
      </c>
      <c r="AK6" s="2626">
        <v>25.219282</v>
      </c>
      <c r="AL6" s="2626">
        <v>30.162198</v>
      </c>
      <c r="AM6" s="2626">
        <v>29.913892000000001</v>
      </c>
      <c r="AN6" s="2626">
        <v>31.579284999999999</v>
      </c>
      <c r="AO6" s="2626">
        <v>25.076647999999999</v>
      </c>
      <c r="AP6" s="2626">
        <v>17.494340999999999</v>
      </c>
      <c r="AQ6" s="2626">
        <v>21.101254000000001</v>
      </c>
      <c r="AR6" s="2626">
        <v>28.187850000000001</v>
      </c>
      <c r="AS6" s="2626">
        <v>29.038751000000001</v>
      </c>
      <c r="AT6" s="2626">
        <v>33.133577000000002</v>
      </c>
      <c r="AU6" s="2626">
        <v>32.267304000000003</v>
      </c>
      <c r="AV6" s="2626">
        <v>30.417942</v>
      </c>
      <c r="AW6" s="2626">
        <v>36.404601999999997</v>
      </c>
      <c r="AX6" s="2626">
        <v>39.514634999999998</v>
      </c>
      <c r="AY6" s="2626">
        <v>21.836134000000001</v>
      </c>
      <c r="AZ6" s="2626">
        <v>23.311558999999999</v>
      </c>
      <c r="BA6" s="2626">
        <v>31.723936999999999</v>
      </c>
      <c r="BB6" s="2628"/>
      <c r="BC6" s="2628"/>
    </row>
    <row r="7" spans="1:55" ht="17.25" x14ac:dyDescent="0.3">
      <c r="A7" s="2629" t="s">
        <v>4682</v>
      </c>
      <c r="B7" s="2630" t="s">
        <v>3365</v>
      </c>
      <c r="C7" s="2631">
        <v>16.069172999999999</v>
      </c>
      <c r="D7" s="2632">
        <v>8.2470289999999995</v>
      </c>
      <c r="E7" s="2632">
        <v>19.579142000000001</v>
      </c>
      <c r="F7" s="2632">
        <v>9.5718099999999993</v>
      </c>
      <c r="G7" s="2632">
        <v>9.8174869999999999</v>
      </c>
      <c r="H7" s="2632">
        <v>11.629056</v>
      </c>
      <c r="I7" s="2632">
        <v>14.737556</v>
      </c>
      <c r="J7" s="2632">
        <v>16.954764000000001</v>
      </c>
      <c r="K7" s="2632">
        <v>2.9596070000000001</v>
      </c>
      <c r="L7" s="2632">
        <v>9.4236889999999995</v>
      </c>
      <c r="M7" s="2633">
        <v>20.105578000000001</v>
      </c>
      <c r="N7" s="2634">
        <v>23.065391000000002</v>
      </c>
      <c r="O7" s="2634">
        <v>20.877905999999999</v>
      </c>
      <c r="P7" s="2634">
        <v>13.191898</v>
      </c>
      <c r="Q7" s="2634">
        <v>19.954177000000001</v>
      </c>
      <c r="R7" s="2634">
        <v>15.967751</v>
      </c>
      <c r="S7" s="2635">
        <v>16.103573000000001</v>
      </c>
      <c r="T7" s="2635">
        <v>15.620875</v>
      </c>
      <c r="U7" s="2636">
        <v>11.735054</v>
      </c>
      <c r="V7" s="2625">
        <v>6.2553280000000004</v>
      </c>
      <c r="W7" s="2625">
        <v>10.372398</v>
      </c>
      <c r="X7" s="2625">
        <v>17.766860000000001</v>
      </c>
      <c r="Y7" s="2625">
        <v>15.11398</v>
      </c>
      <c r="Z7" s="2625">
        <v>8.5498969999999996</v>
      </c>
      <c r="AA7" s="2625">
        <v>24.035513999999999</v>
      </c>
      <c r="AB7" s="2626">
        <v>13.225662</v>
      </c>
      <c r="AC7" s="2626">
        <v>13.931978000000001</v>
      </c>
      <c r="AD7" s="2626">
        <v>14.110277</v>
      </c>
      <c r="AE7" s="2626">
        <v>17.454657999999998</v>
      </c>
      <c r="AF7" s="2626">
        <v>13.506233999999999</v>
      </c>
      <c r="AG7" s="2626">
        <v>12.932368</v>
      </c>
      <c r="AH7" s="2626">
        <v>11.687315</v>
      </c>
      <c r="AI7" s="2626">
        <v>10.098132</v>
      </c>
      <c r="AJ7" s="2626">
        <v>10.077458</v>
      </c>
      <c r="AK7" s="2626">
        <v>7.1232990000000003</v>
      </c>
      <c r="AL7" s="2626">
        <v>16.530802000000001</v>
      </c>
      <c r="AM7" s="2626">
        <v>12.295249</v>
      </c>
      <c r="AN7" s="2626">
        <v>8.7164739999999998</v>
      </c>
      <c r="AO7" s="2626">
        <v>14.287051</v>
      </c>
      <c r="AP7" s="2626">
        <v>10.384662000000001</v>
      </c>
      <c r="AQ7" s="2626">
        <v>8.4363840000000003</v>
      </c>
      <c r="AR7" s="2626">
        <v>10.674552</v>
      </c>
      <c r="AS7" s="2626">
        <v>8.4943069999999992</v>
      </c>
      <c r="AT7" s="2626">
        <v>20.710766</v>
      </c>
      <c r="AU7" s="2626">
        <v>8.5488440000000008</v>
      </c>
      <c r="AV7" s="2626">
        <v>10.853524</v>
      </c>
      <c r="AW7" s="2626">
        <v>13.511532000000001</v>
      </c>
      <c r="AX7" s="2626">
        <v>14.100395000000001</v>
      </c>
      <c r="AY7" s="2626">
        <v>12.607355</v>
      </c>
      <c r="AZ7" s="2626">
        <v>8.6243859999999994</v>
      </c>
      <c r="BA7" s="2626">
        <v>10.459085999999999</v>
      </c>
      <c r="BB7" s="2628"/>
      <c r="BC7" s="2628"/>
    </row>
    <row r="8" spans="1:55" ht="17.25" x14ac:dyDescent="0.3">
      <c r="A8" s="2629" t="s">
        <v>4683</v>
      </c>
      <c r="B8" s="2630" t="s">
        <v>3366</v>
      </c>
      <c r="C8" s="2631">
        <v>0.314135</v>
      </c>
      <c r="D8" s="2632">
        <v>0.30244599999999999</v>
      </c>
      <c r="E8" s="2632">
        <v>0.11454400000000001</v>
      </c>
      <c r="F8" s="2632">
        <v>0.45794699999999999</v>
      </c>
      <c r="G8" s="2632">
        <v>0.52052699999999996</v>
      </c>
      <c r="H8" s="2632">
        <v>1.418156</v>
      </c>
      <c r="I8" s="2632">
        <v>0.40640900000000002</v>
      </c>
      <c r="J8" s="2632">
        <v>1.0174879999999999</v>
      </c>
      <c r="K8" s="2632">
        <v>0.26413399999999998</v>
      </c>
      <c r="L8" s="2632">
        <v>0.38948700000000003</v>
      </c>
      <c r="M8" s="2633">
        <v>0.32820300000000002</v>
      </c>
      <c r="N8" s="2634">
        <v>0.37868400000000002</v>
      </c>
      <c r="O8" s="2634">
        <v>0.39469300000000002</v>
      </c>
      <c r="P8" s="2634">
        <v>0.16920399999999999</v>
      </c>
      <c r="Q8" s="2634">
        <v>0.86897100000000005</v>
      </c>
      <c r="R8" s="2634">
        <v>0.90102599999999999</v>
      </c>
      <c r="S8" s="2635">
        <v>0.416653</v>
      </c>
      <c r="T8" s="2635">
        <v>0.31012299999999998</v>
      </c>
      <c r="U8" s="2636">
        <v>0.81714699999999996</v>
      </c>
      <c r="V8" s="2625">
        <v>0.256023</v>
      </c>
      <c r="W8" s="2625">
        <v>1.3923209999999999</v>
      </c>
      <c r="X8" s="2625">
        <v>0.81400600000000001</v>
      </c>
      <c r="Y8" s="2625">
        <v>0.66823299999999997</v>
      </c>
      <c r="Z8" s="2625">
        <v>0.32374799999999998</v>
      </c>
      <c r="AA8" s="2625">
        <v>0.31134000000000001</v>
      </c>
      <c r="AB8" s="2626">
        <v>1.423918</v>
      </c>
      <c r="AC8" s="2626">
        <v>2.5522520000000002</v>
      </c>
      <c r="AD8" s="2626">
        <v>0.361709</v>
      </c>
      <c r="AE8" s="2626">
        <v>1.2384980000000001</v>
      </c>
      <c r="AF8" s="2626">
        <v>0.32272699999999999</v>
      </c>
      <c r="AG8" s="2626">
        <v>0.25684299999999999</v>
      </c>
      <c r="AH8" s="2626">
        <v>1.0206310000000001</v>
      </c>
      <c r="AI8" s="2626">
        <v>0.59074599999999999</v>
      </c>
      <c r="AJ8" s="2626">
        <v>9.2171000000000003E-2</v>
      </c>
      <c r="AK8" s="2626">
        <v>0.62544699999999998</v>
      </c>
      <c r="AL8" s="2626">
        <v>0.66698100000000005</v>
      </c>
      <c r="AM8" s="2626">
        <v>0.53713999999999995</v>
      </c>
      <c r="AN8" s="2626">
        <v>7.4107999999999993E-2</v>
      </c>
      <c r="AO8" s="2626">
        <v>0.102372</v>
      </c>
      <c r="AP8" s="2626">
        <v>0.98668400000000001</v>
      </c>
      <c r="AQ8" s="2626">
        <v>0.46190199999999998</v>
      </c>
      <c r="AR8" s="2626">
        <v>0.39591599999999999</v>
      </c>
      <c r="AS8" s="2626">
        <v>0.46122400000000002</v>
      </c>
      <c r="AT8" s="2626">
        <v>0.321631</v>
      </c>
      <c r="AU8" s="2626">
        <v>0.76549999999999996</v>
      </c>
      <c r="AV8" s="2626">
        <v>0.34033600000000003</v>
      </c>
      <c r="AW8" s="2626">
        <v>0.62412599999999996</v>
      </c>
      <c r="AX8" s="2626">
        <v>0.481603</v>
      </c>
      <c r="AY8" s="2626">
        <v>2.1104080000000001</v>
      </c>
      <c r="AZ8" s="2626">
        <v>0.29708099999999998</v>
      </c>
      <c r="BA8" s="2626">
        <v>0.55460900000000002</v>
      </c>
      <c r="BB8" s="2628"/>
      <c r="BC8" s="2628"/>
    </row>
    <row r="9" spans="1:55" ht="17.25" x14ac:dyDescent="0.3">
      <c r="A9" s="2629" t="s">
        <v>4684</v>
      </c>
      <c r="B9" s="2630" t="s">
        <v>278</v>
      </c>
      <c r="C9" s="2631">
        <v>5.4787949999999999</v>
      </c>
      <c r="D9" s="2632">
        <v>4.2376849999999999</v>
      </c>
      <c r="E9" s="2632">
        <v>7.9175760000000004</v>
      </c>
      <c r="F9" s="2632">
        <v>14.032254999999999</v>
      </c>
      <c r="G9" s="2632">
        <v>9.3569370000000003</v>
      </c>
      <c r="H9" s="2632">
        <v>7.8336699999999997</v>
      </c>
      <c r="I9" s="2632">
        <v>11.837421000000001</v>
      </c>
      <c r="J9" s="2632">
        <v>9.2373910000000006</v>
      </c>
      <c r="K9" s="2632">
        <v>8.5629399999999993</v>
      </c>
      <c r="L9" s="2632">
        <v>5.0930679999999997</v>
      </c>
      <c r="M9" s="2633">
        <v>7.6807160000000003</v>
      </c>
      <c r="N9" s="2634">
        <v>4.937799</v>
      </c>
      <c r="O9" s="2634">
        <v>9.2499490000000009</v>
      </c>
      <c r="P9" s="2634">
        <v>6.0605370000000001</v>
      </c>
      <c r="Q9" s="2634">
        <v>9.9650049999999997</v>
      </c>
      <c r="R9" s="2634">
        <v>7.4489710000000002</v>
      </c>
      <c r="S9" s="2635">
        <v>9.6599269999999997</v>
      </c>
      <c r="T9" s="2635">
        <v>18.663461000000002</v>
      </c>
      <c r="U9" s="2636">
        <v>11.768860999999999</v>
      </c>
      <c r="V9" s="2625">
        <v>12.067918000000001</v>
      </c>
      <c r="W9" s="2625">
        <v>13.798814</v>
      </c>
      <c r="X9" s="2625">
        <v>8.0550800000000002</v>
      </c>
      <c r="Y9" s="2625">
        <v>11.506123000000001</v>
      </c>
      <c r="Z9" s="2625">
        <v>15.687813</v>
      </c>
      <c r="AA9" s="2625">
        <v>28.353940000000001</v>
      </c>
      <c r="AB9" s="2626">
        <v>13.179735000000001</v>
      </c>
      <c r="AC9" s="2626">
        <v>15.054982000000001</v>
      </c>
      <c r="AD9" s="2626">
        <v>9.7754309999999993</v>
      </c>
      <c r="AE9" s="2626">
        <v>10.015857</v>
      </c>
      <c r="AF9" s="2626">
        <v>13.40202</v>
      </c>
      <c r="AG9" s="2626">
        <v>18.011956000000001</v>
      </c>
      <c r="AH9" s="2626">
        <v>13.791334000000001</v>
      </c>
      <c r="AI9" s="2626">
        <v>17.124707000000001</v>
      </c>
      <c r="AJ9" s="2626">
        <v>7.2097629999999997</v>
      </c>
      <c r="AK9" s="2626">
        <v>14.799659</v>
      </c>
      <c r="AL9" s="2626">
        <v>13.065483</v>
      </c>
      <c r="AM9" s="2626">
        <v>23.875544999999999</v>
      </c>
      <c r="AN9" s="2626">
        <v>9.6195020000000007</v>
      </c>
      <c r="AO9" s="2626">
        <v>6.625013</v>
      </c>
      <c r="AP9" s="2626">
        <v>7.7630330000000001</v>
      </c>
      <c r="AQ9" s="2626">
        <v>7.7691920000000003</v>
      </c>
      <c r="AR9" s="2626">
        <v>6.0490729999999999</v>
      </c>
      <c r="AS9" s="2626">
        <v>11.627424</v>
      </c>
      <c r="AT9" s="2626">
        <v>17.167439000000002</v>
      </c>
      <c r="AU9" s="2626">
        <v>6.8123899999999997</v>
      </c>
      <c r="AV9" s="2626">
        <v>7.7895599999999998</v>
      </c>
      <c r="AW9" s="2626">
        <v>8.1785479999999993</v>
      </c>
      <c r="AX9" s="2626">
        <v>8.0744290000000003</v>
      </c>
      <c r="AY9" s="2626">
        <v>10.802511000000001</v>
      </c>
      <c r="AZ9" s="2626">
        <v>5.3157909999999999</v>
      </c>
      <c r="BA9" s="2626">
        <v>5.0848069999999996</v>
      </c>
      <c r="BB9" s="2628"/>
      <c r="BC9" s="2628"/>
    </row>
    <row r="10" spans="1:55" ht="17.25" x14ac:dyDescent="0.3">
      <c r="A10" s="2637" t="s">
        <v>4685</v>
      </c>
      <c r="B10" s="2630" t="s">
        <v>4686</v>
      </c>
      <c r="C10" s="2631">
        <v>88.102399000000005</v>
      </c>
      <c r="D10" s="2632">
        <v>85.794148000000007</v>
      </c>
      <c r="E10" s="2632">
        <v>117.299482</v>
      </c>
      <c r="F10" s="2632">
        <v>98.597997000000007</v>
      </c>
      <c r="G10" s="2632">
        <v>100.65992900000001</v>
      </c>
      <c r="H10" s="2632">
        <v>115.082792</v>
      </c>
      <c r="I10" s="2632">
        <v>117.499291</v>
      </c>
      <c r="J10" s="2632">
        <v>121.151297</v>
      </c>
      <c r="K10" s="2632">
        <v>106.603751</v>
      </c>
      <c r="L10" s="2632">
        <v>102.995744</v>
      </c>
      <c r="M10" s="2633">
        <v>112.531271</v>
      </c>
      <c r="N10" s="2634">
        <v>124.939334</v>
      </c>
      <c r="O10" s="2634">
        <v>114.061331</v>
      </c>
      <c r="P10" s="2634">
        <v>100.101615</v>
      </c>
      <c r="Q10" s="2634">
        <v>111.013334</v>
      </c>
      <c r="R10" s="2634">
        <v>103.14534399999999</v>
      </c>
      <c r="S10" s="2635">
        <v>127.72086299999999</v>
      </c>
      <c r="T10" s="2635">
        <v>106.31444399999999</v>
      </c>
      <c r="U10" s="2636">
        <v>128.24471199999999</v>
      </c>
      <c r="V10" s="2625">
        <v>130.923158</v>
      </c>
      <c r="W10" s="2625">
        <v>126.183335</v>
      </c>
      <c r="X10" s="2625">
        <v>130.73920699999999</v>
      </c>
      <c r="Y10" s="2625">
        <v>126.426113</v>
      </c>
      <c r="Z10" s="2625">
        <v>132.38606200000001</v>
      </c>
      <c r="AA10" s="2625">
        <v>144.142124</v>
      </c>
      <c r="AB10" s="2626">
        <v>103.01333099999999</v>
      </c>
      <c r="AC10" s="2626">
        <v>93.131393000000003</v>
      </c>
      <c r="AD10" s="2626">
        <v>137.71633499999999</v>
      </c>
      <c r="AE10" s="2626">
        <v>116.832531</v>
      </c>
      <c r="AF10" s="2626">
        <v>124.94443699999999</v>
      </c>
      <c r="AG10" s="2626">
        <v>121.814071</v>
      </c>
      <c r="AH10" s="2626">
        <v>131.043193</v>
      </c>
      <c r="AI10" s="2626">
        <v>127.84418700000001</v>
      </c>
      <c r="AJ10" s="2626">
        <v>148.610355</v>
      </c>
      <c r="AK10" s="2626">
        <v>124.455721</v>
      </c>
      <c r="AL10" s="2626">
        <v>141.20030800000001</v>
      </c>
      <c r="AM10" s="2626">
        <v>139.90540799999999</v>
      </c>
      <c r="AN10" s="2626">
        <v>105.620879</v>
      </c>
      <c r="AO10" s="2626">
        <v>115.532246</v>
      </c>
      <c r="AP10" s="2626">
        <v>87.662088999999995</v>
      </c>
      <c r="AQ10" s="2626">
        <v>83.364671000000001</v>
      </c>
      <c r="AR10" s="2626">
        <v>104.425496</v>
      </c>
      <c r="AS10" s="2626">
        <v>116.183402</v>
      </c>
      <c r="AT10" s="2626">
        <v>119.719639</v>
      </c>
      <c r="AU10" s="2626">
        <v>123.539907</v>
      </c>
      <c r="AV10" s="2626">
        <v>108.449652</v>
      </c>
      <c r="AW10" s="2626">
        <v>134.379503</v>
      </c>
      <c r="AX10" s="2626">
        <v>130.71999600000001</v>
      </c>
      <c r="AY10" s="2626">
        <v>111.604533</v>
      </c>
      <c r="AZ10" s="2626">
        <v>97.841054</v>
      </c>
      <c r="BA10" s="2626">
        <v>103.165576</v>
      </c>
      <c r="BB10" s="2628"/>
      <c r="BC10" s="2628"/>
    </row>
    <row r="11" spans="1:55" ht="17.25" x14ac:dyDescent="0.3">
      <c r="A11" s="2629" t="s">
        <v>4687</v>
      </c>
      <c r="B11" s="2630" t="s">
        <v>3368</v>
      </c>
      <c r="C11" s="2631">
        <v>16.889818999999999</v>
      </c>
      <c r="D11" s="2632">
        <v>9.5534099999999995</v>
      </c>
      <c r="E11" s="2632">
        <v>12.725694000000001</v>
      </c>
      <c r="F11" s="2632">
        <v>12.018700000000001</v>
      </c>
      <c r="G11" s="2632">
        <v>24.239138000000001</v>
      </c>
      <c r="H11" s="2632">
        <v>10.063411</v>
      </c>
      <c r="I11" s="2632">
        <v>15.013552000000001</v>
      </c>
      <c r="J11" s="2632">
        <v>26.080587999999999</v>
      </c>
      <c r="K11" s="2632">
        <v>14.526399</v>
      </c>
      <c r="L11" s="2632">
        <v>19.260724</v>
      </c>
      <c r="M11" s="2633">
        <v>20.515142999999998</v>
      </c>
      <c r="N11" s="2634">
        <v>18.348980999999998</v>
      </c>
      <c r="O11" s="2634">
        <v>13.143618999999999</v>
      </c>
      <c r="P11" s="2634">
        <v>17.068452000000001</v>
      </c>
      <c r="Q11" s="2634">
        <v>12.835943</v>
      </c>
      <c r="R11" s="2634">
        <v>11.688777999999999</v>
      </c>
      <c r="S11" s="2635">
        <v>16.368275000000001</v>
      </c>
      <c r="T11" s="2635">
        <v>19.409613</v>
      </c>
      <c r="U11" s="2636">
        <v>12.17878</v>
      </c>
      <c r="V11" s="2625">
        <v>17.784216000000001</v>
      </c>
      <c r="W11" s="2625">
        <v>13.337383000000001</v>
      </c>
      <c r="X11" s="2625">
        <v>24.538827000000001</v>
      </c>
      <c r="Y11" s="2625">
        <v>22.685216</v>
      </c>
      <c r="Z11" s="2625">
        <v>21.039429999999999</v>
      </c>
      <c r="AA11" s="2625">
        <v>13.267977</v>
      </c>
      <c r="AB11" s="2626">
        <v>11.512627999999999</v>
      </c>
      <c r="AC11" s="2626">
        <v>10.64289</v>
      </c>
      <c r="AD11" s="2626">
        <v>16.521840999999998</v>
      </c>
      <c r="AE11" s="2626">
        <v>23.078579000000001</v>
      </c>
      <c r="AF11" s="2626">
        <v>14.985309000000001</v>
      </c>
      <c r="AG11" s="2626">
        <v>9.3366290000000003</v>
      </c>
      <c r="AH11" s="2626">
        <v>12.390865</v>
      </c>
      <c r="AI11" s="2626">
        <v>11.909307</v>
      </c>
      <c r="AJ11" s="2626">
        <v>18.706538999999999</v>
      </c>
      <c r="AK11" s="2626">
        <v>9.8181329999999996</v>
      </c>
      <c r="AL11" s="2626">
        <v>16.861391000000001</v>
      </c>
      <c r="AM11" s="2626">
        <v>5.8926569999999998</v>
      </c>
      <c r="AN11" s="2626">
        <v>16.577617</v>
      </c>
      <c r="AO11" s="2626">
        <v>13.673147999999999</v>
      </c>
      <c r="AP11" s="2626">
        <v>5.0566259999999996</v>
      </c>
      <c r="AQ11" s="2626">
        <v>6.2167079999999997</v>
      </c>
      <c r="AR11" s="2626">
        <v>7.0229600000000003</v>
      </c>
      <c r="AS11" s="2626">
        <v>6.7340489999999997</v>
      </c>
      <c r="AT11" s="2626">
        <v>5.9683799999999998</v>
      </c>
      <c r="AU11" s="2626">
        <v>7.9896320000000003</v>
      </c>
      <c r="AV11" s="2626">
        <v>6.7760360000000004</v>
      </c>
      <c r="AW11" s="2626">
        <v>8.2361470000000008</v>
      </c>
      <c r="AX11" s="2626">
        <v>8.2436539999999994</v>
      </c>
      <c r="AY11" s="2626">
        <v>7.5339299999999998</v>
      </c>
      <c r="AZ11" s="2626">
        <v>7.5924399999999999</v>
      </c>
      <c r="BA11" s="2626">
        <v>7.9684609999999996</v>
      </c>
      <c r="BB11" s="2628"/>
      <c r="BC11" s="2628"/>
    </row>
    <row r="12" spans="1:55" ht="17.25" x14ac:dyDescent="0.3">
      <c r="A12" s="2629" t="s">
        <v>4688</v>
      </c>
      <c r="B12" s="2630" t="s">
        <v>3369</v>
      </c>
      <c r="C12" s="2631">
        <v>2.8349150000000001</v>
      </c>
      <c r="D12" s="2632">
        <v>12.129167000000001</v>
      </c>
      <c r="E12" s="2632">
        <v>16.03096</v>
      </c>
      <c r="F12" s="2632">
        <v>16.690125999999999</v>
      </c>
      <c r="G12" s="2632">
        <v>12.170495000000001</v>
      </c>
      <c r="H12" s="2632">
        <v>10.831574</v>
      </c>
      <c r="I12" s="2632">
        <v>7.612323</v>
      </c>
      <c r="J12" s="2632">
        <v>16.481141999999998</v>
      </c>
      <c r="K12" s="2632">
        <v>2.4238460000000002</v>
      </c>
      <c r="L12" s="2632">
        <v>1.4669559999999999</v>
      </c>
      <c r="M12" s="2633">
        <v>4.2434839999999996</v>
      </c>
      <c r="N12" s="2634">
        <v>1.5391550000000001</v>
      </c>
      <c r="O12" s="2634">
        <v>6.6895449999999999</v>
      </c>
      <c r="P12" s="2634">
        <v>7.3960610000000004</v>
      </c>
      <c r="Q12" s="2634">
        <v>1.175969</v>
      </c>
      <c r="R12" s="2634">
        <v>4.1955210000000003</v>
      </c>
      <c r="S12" s="2635">
        <v>7.5385330000000002</v>
      </c>
      <c r="T12" s="2635">
        <v>8.6924299999999999</v>
      </c>
      <c r="U12" s="2636">
        <v>5.2511840000000003</v>
      </c>
      <c r="V12" s="2625">
        <v>4.1489450000000003</v>
      </c>
      <c r="W12" s="2625">
        <v>3.0121889999999998</v>
      </c>
      <c r="X12" s="2625">
        <v>3.7753709999999998</v>
      </c>
      <c r="Y12" s="2625">
        <v>3.1713550000000001</v>
      </c>
      <c r="Z12" s="2625">
        <v>9.0371220000000001</v>
      </c>
      <c r="AA12" s="2625">
        <v>3.0327549999999999</v>
      </c>
      <c r="AB12" s="2626">
        <v>3.7700049999999998</v>
      </c>
      <c r="AC12" s="2626">
        <v>6.2537609999999999</v>
      </c>
      <c r="AD12" s="2626">
        <v>5.0543670000000001</v>
      </c>
      <c r="AE12" s="2626">
        <v>6.2473299999999998</v>
      </c>
      <c r="AF12" s="2626">
        <v>5.2664559999999998</v>
      </c>
      <c r="AG12" s="2626">
        <v>4.3990419999999997</v>
      </c>
      <c r="AH12" s="2626">
        <v>4.6921759999999999</v>
      </c>
      <c r="AI12" s="2626">
        <v>8.069839</v>
      </c>
      <c r="AJ12" s="2626">
        <v>6.58758</v>
      </c>
      <c r="AK12" s="2626">
        <v>6.1132809999999997</v>
      </c>
      <c r="AL12" s="2626">
        <v>5.2748869999999997</v>
      </c>
      <c r="AM12" s="2626">
        <v>8.1635840000000002</v>
      </c>
      <c r="AN12" s="2626">
        <v>4.662636</v>
      </c>
      <c r="AO12" s="2626">
        <v>6.0398969999999998</v>
      </c>
      <c r="AP12" s="2626">
        <v>1.1513850000000001</v>
      </c>
      <c r="AQ12" s="2626">
        <v>0.97825099999999998</v>
      </c>
      <c r="AR12" s="2626">
        <v>0.79612700000000003</v>
      </c>
      <c r="AS12" s="2626">
        <v>3.9999199999999999</v>
      </c>
      <c r="AT12" s="2626">
        <v>6.6353999999999997</v>
      </c>
      <c r="AU12" s="2626">
        <v>4.2123200000000001</v>
      </c>
      <c r="AV12" s="2626">
        <v>2.0726819999999999</v>
      </c>
      <c r="AW12" s="2626">
        <v>8.4632190000000005</v>
      </c>
      <c r="AX12" s="2626">
        <v>8.9608380000000007</v>
      </c>
      <c r="AY12" s="2626">
        <v>7.4559470000000001</v>
      </c>
      <c r="AZ12" s="2626">
        <v>24.912561</v>
      </c>
      <c r="BA12" s="2626">
        <v>3.0664910000000001</v>
      </c>
      <c r="BB12" s="2628"/>
      <c r="BC12" s="2628"/>
    </row>
    <row r="13" spans="1:55" ht="17.25" x14ac:dyDescent="0.3">
      <c r="A13" s="2629" t="s">
        <v>4689</v>
      </c>
      <c r="B13" s="2630" t="s">
        <v>3370</v>
      </c>
      <c r="C13" s="2631">
        <v>9.6136789999999994</v>
      </c>
      <c r="D13" s="2632">
        <v>13.383050000000001</v>
      </c>
      <c r="E13" s="2632">
        <v>12.783562</v>
      </c>
      <c r="F13" s="2632">
        <v>10.564188</v>
      </c>
      <c r="G13" s="2632">
        <v>21.164238000000001</v>
      </c>
      <c r="H13" s="2632">
        <v>13.447229</v>
      </c>
      <c r="I13" s="2632">
        <v>8.1844809999999999</v>
      </c>
      <c r="J13" s="2632">
        <v>11.053234</v>
      </c>
      <c r="K13" s="2632">
        <v>14.215763000000001</v>
      </c>
      <c r="L13" s="2632">
        <v>9.4190670000000001</v>
      </c>
      <c r="M13" s="2633">
        <v>20.54552</v>
      </c>
      <c r="N13" s="2634">
        <v>19.196999000000002</v>
      </c>
      <c r="O13" s="2634">
        <v>26.085222999999999</v>
      </c>
      <c r="P13" s="2634">
        <v>14.641035</v>
      </c>
      <c r="Q13" s="2634">
        <v>20.054880000000001</v>
      </c>
      <c r="R13" s="2634">
        <v>14.610779000000001</v>
      </c>
      <c r="S13" s="2635">
        <v>20.688759999999998</v>
      </c>
      <c r="T13" s="2635">
        <v>16.058529</v>
      </c>
      <c r="U13" s="2636">
        <v>15.863486999999999</v>
      </c>
      <c r="V13" s="2625">
        <v>15.493672</v>
      </c>
      <c r="W13" s="2625">
        <v>16.918222</v>
      </c>
      <c r="X13" s="2625">
        <v>19.064589999999999</v>
      </c>
      <c r="Y13" s="2625">
        <v>20.031177</v>
      </c>
      <c r="Z13" s="2625">
        <v>27.194441000000001</v>
      </c>
      <c r="AA13" s="2625">
        <v>20.80086</v>
      </c>
      <c r="AB13" s="2626">
        <v>26.048172999999998</v>
      </c>
      <c r="AC13" s="2626">
        <v>16.891673000000001</v>
      </c>
      <c r="AD13" s="2626">
        <v>22.451421</v>
      </c>
      <c r="AE13" s="2626">
        <v>17.842672</v>
      </c>
      <c r="AF13" s="2626">
        <v>25.468492999999999</v>
      </c>
      <c r="AG13" s="2626">
        <v>14.146436</v>
      </c>
      <c r="AH13" s="2626">
        <v>15.217117</v>
      </c>
      <c r="AI13" s="2626">
        <v>14.831144</v>
      </c>
      <c r="AJ13" s="2626">
        <v>19.797871000000001</v>
      </c>
      <c r="AK13" s="2626">
        <v>15.426007</v>
      </c>
      <c r="AL13" s="2626">
        <v>25.291592999999999</v>
      </c>
      <c r="AM13" s="2626">
        <v>28.796835999999999</v>
      </c>
      <c r="AN13" s="2626">
        <v>11.501044</v>
      </c>
      <c r="AO13" s="2626">
        <v>11.170305000000001</v>
      </c>
      <c r="AP13" s="2626">
        <v>6.5262710000000004</v>
      </c>
      <c r="AQ13" s="2626">
        <v>8.3363010000000006</v>
      </c>
      <c r="AR13" s="2626">
        <v>13.547203</v>
      </c>
      <c r="AS13" s="2626">
        <v>20.496839999999999</v>
      </c>
      <c r="AT13" s="2626">
        <v>33.092778000000003</v>
      </c>
      <c r="AU13" s="2626">
        <v>31.021692000000002</v>
      </c>
      <c r="AV13" s="2626">
        <v>7.4542409999999997</v>
      </c>
      <c r="AW13" s="2626">
        <v>7.1216569999999999</v>
      </c>
      <c r="AX13" s="2626">
        <v>24.326357999999999</v>
      </c>
      <c r="AY13" s="2626">
        <v>9.4752329999999994</v>
      </c>
      <c r="AZ13" s="2626">
        <v>14.07959</v>
      </c>
      <c r="BA13" s="2626">
        <v>17.153444</v>
      </c>
      <c r="BB13" s="2628"/>
      <c r="BC13" s="2628"/>
    </row>
    <row r="14" spans="1:55" ht="17.25" x14ac:dyDescent="0.3">
      <c r="A14" s="2629" t="s">
        <v>4690</v>
      </c>
      <c r="B14" s="2630" t="s">
        <v>283</v>
      </c>
      <c r="C14" s="2631">
        <v>66.404910999999998</v>
      </c>
      <c r="D14" s="2632">
        <v>58.602316999999999</v>
      </c>
      <c r="E14" s="2632">
        <v>81.180053000000001</v>
      </c>
      <c r="F14" s="2632">
        <v>87.228334000000004</v>
      </c>
      <c r="G14" s="2632">
        <v>80.033985999999999</v>
      </c>
      <c r="H14" s="2632">
        <v>81.401861999999994</v>
      </c>
      <c r="I14" s="2632">
        <v>66.227557000000004</v>
      </c>
      <c r="J14" s="2632">
        <v>72.599221</v>
      </c>
      <c r="K14" s="2632">
        <v>39.170645</v>
      </c>
      <c r="L14" s="2632">
        <v>46.559255</v>
      </c>
      <c r="M14" s="2633">
        <v>39.957571999999999</v>
      </c>
      <c r="N14" s="2634">
        <v>63.422184999999999</v>
      </c>
      <c r="O14" s="2634">
        <v>46.861897999999997</v>
      </c>
      <c r="P14" s="2634">
        <v>28.575171999999998</v>
      </c>
      <c r="Q14" s="2634">
        <v>40.040151000000002</v>
      </c>
      <c r="R14" s="2634">
        <v>37.959099999999999</v>
      </c>
      <c r="S14" s="2635">
        <v>57.364122000000002</v>
      </c>
      <c r="T14" s="2635">
        <v>55.643030000000003</v>
      </c>
      <c r="U14" s="2636">
        <v>60.795597000000001</v>
      </c>
      <c r="V14" s="2625">
        <v>70.381085999999996</v>
      </c>
      <c r="W14" s="2625">
        <v>51.429837999999997</v>
      </c>
      <c r="X14" s="2625">
        <v>49.716672000000003</v>
      </c>
      <c r="Y14" s="2625">
        <v>44.700550999999997</v>
      </c>
      <c r="Z14" s="2625">
        <v>43.918005999999998</v>
      </c>
      <c r="AA14" s="2625">
        <v>55.535260000000001</v>
      </c>
      <c r="AB14" s="2626">
        <v>59.700547</v>
      </c>
      <c r="AC14" s="2626">
        <v>54.581446999999997</v>
      </c>
      <c r="AD14" s="2626">
        <v>66.443967999999998</v>
      </c>
      <c r="AE14" s="2626">
        <v>54.049050000000001</v>
      </c>
      <c r="AF14" s="2626">
        <v>35.066723000000003</v>
      </c>
      <c r="AG14" s="2626">
        <v>52.887478000000002</v>
      </c>
      <c r="AH14" s="2626">
        <v>86.718470999999994</v>
      </c>
      <c r="AI14" s="2626">
        <v>33.496088999999998</v>
      </c>
      <c r="AJ14" s="2626">
        <v>38.199157999999997</v>
      </c>
      <c r="AK14" s="2626">
        <v>38.113370000000003</v>
      </c>
      <c r="AL14" s="2626">
        <v>34.329718999999997</v>
      </c>
      <c r="AM14" s="2626">
        <v>48.556652</v>
      </c>
      <c r="AN14" s="2626">
        <v>58.770912000000003</v>
      </c>
      <c r="AO14" s="2626">
        <v>33.459823</v>
      </c>
      <c r="AP14" s="2626">
        <v>11.297886</v>
      </c>
      <c r="AQ14" s="2626">
        <v>11.705798</v>
      </c>
      <c r="AR14" s="2626">
        <v>21.655383</v>
      </c>
      <c r="AS14" s="2626">
        <v>17.692299999999999</v>
      </c>
      <c r="AT14" s="2626">
        <v>49.037706</v>
      </c>
      <c r="AU14" s="2626">
        <v>22.488008000000001</v>
      </c>
      <c r="AV14" s="2626">
        <v>26.456479999999999</v>
      </c>
      <c r="AW14" s="2626">
        <v>22.932599</v>
      </c>
      <c r="AX14" s="2626">
        <v>33.924796999999998</v>
      </c>
      <c r="AY14" s="2626">
        <v>34.759645999999996</v>
      </c>
      <c r="AZ14" s="2626">
        <v>60.092188999999998</v>
      </c>
      <c r="BA14" s="2626">
        <v>27.143796999999999</v>
      </c>
      <c r="BB14" s="2628"/>
      <c r="BC14" s="2628"/>
    </row>
    <row r="15" spans="1:55" ht="17.25" x14ac:dyDescent="0.3">
      <c r="A15" s="2629" t="s">
        <v>4691</v>
      </c>
      <c r="B15" s="2630" t="s">
        <v>284</v>
      </c>
      <c r="C15" s="2631">
        <v>0.44874799999999998</v>
      </c>
      <c r="D15" s="2632">
        <v>0.82886700000000002</v>
      </c>
      <c r="E15" s="2632">
        <v>0.26416000000000001</v>
      </c>
      <c r="F15" s="2632">
        <v>0.57659700000000003</v>
      </c>
      <c r="G15" s="2632">
        <v>1.6295649999999999</v>
      </c>
      <c r="H15" s="2632">
        <v>0.94938299999999998</v>
      </c>
      <c r="I15" s="2632">
        <v>0.37844</v>
      </c>
      <c r="J15" s="2632">
        <v>2.543377</v>
      </c>
      <c r="K15" s="2632">
        <v>3.007225</v>
      </c>
      <c r="L15" s="2632">
        <v>0.16958599999999999</v>
      </c>
      <c r="M15" s="2633">
        <v>1.1107419999999999</v>
      </c>
      <c r="N15" s="2634">
        <v>0.29610500000000001</v>
      </c>
      <c r="O15" s="2634">
        <v>0.44308799999999998</v>
      </c>
      <c r="P15" s="2634">
        <v>0.59339299999999995</v>
      </c>
      <c r="Q15" s="2634">
        <v>2.3893140000000002</v>
      </c>
      <c r="R15" s="2634">
        <v>1.251147</v>
      </c>
      <c r="S15" s="2635">
        <v>0.50114499999999995</v>
      </c>
      <c r="T15" s="2635">
        <v>4.0275920000000003</v>
      </c>
      <c r="U15" s="2636">
        <v>1.4340200000000001</v>
      </c>
      <c r="V15" s="2625">
        <v>0.40084500000000001</v>
      </c>
      <c r="W15" s="2625">
        <v>0.59552099999999997</v>
      </c>
      <c r="X15" s="2625">
        <v>2.4821070000000001</v>
      </c>
      <c r="Y15" s="2625">
        <v>3.4152339999999999</v>
      </c>
      <c r="Z15" s="2625">
        <v>0.64046400000000003</v>
      </c>
      <c r="AA15" s="2625">
        <v>0.99576699999999996</v>
      </c>
      <c r="AB15" s="2626">
        <v>0.45868399999999998</v>
      </c>
      <c r="AC15" s="2626">
        <v>0.27297100000000002</v>
      </c>
      <c r="AD15" s="2626">
        <v>1.480804</v>
      </c>
      <c r="AE15" s="2626">
        <v>0.56556899999999999</v>
      </c>
      <c r="AF15" s="2626">
        <v>4.6659829999999998</v>
      </c>
      <c r="AG15" s="2626">
        <v>1.2907850000000001</v>
      </c>
      <c r="AH15" s="2626">
        <v>4.5029810000000001</v>
      </c>
      <c r="AI15" s="2626">
        <v>2.7573979999999998</v>
      </c>
      <c r="AJ15" s="2626">
        <v>1.1003130000000001</v>
      </c>
      <c r="AK15" s="2626">
        <v>0.60709599999999997</v>
      </c>
      <c r="AL15" s="2626">
        <v>2.3894609999999998</v>
      </c>
      <c r="AM15" s="2626">
        <v>0.91231300000000004</v>
      </c>
      <c r="AN15" s="2626">
        <v>0.39364500000000002</v>
      </c>
      <c r="AO15" s="2626">
        <v>2.520851</v>
      </c>
      <c r="AP15" s="2626">
        <v>1.767317</v>
      </c>
      <c r="AQ15" s="2626">
        <v>0.418985</v>
      </c>
      <c r="AR15" s="2626">
        <v>1.2851900000000001</v>
      </c>
      <c r="AS15" s="2626">
        <v>1.0750010000000001</v>
      </c>
      <c r="AT15" s="2626">
        <v>0.38054399999999999</v>
      </c>
      <c r="AU15" s="2626">
        <v>1.729622</v>
      </c>
      <c r="AV15" s="2626">
        <v>0.68606699999999998</v>
      </c>
      <c r="AW15" s="2626">
        <v>0.45982200000000001</v>
      </c>
      <c r="AX15" s="2626">
        <v>1.63137</v>
      </c>
      <c r="AY15" s="2626">
        <v>0.283663</v>
      </c>
      <c r="AZ15" s="2626">
        <v>0.39727400000000002</v>
      </c>
      <c r="BA15" s="2626">
        <v>1.0963480000000001</v>
      </c>
      <c r="BB15" s="2628"/>
      <c r="BC15" s="2628"/>
    </row>
    <row r="16" spans="1:55" ht="17.25" x14ac:dyDescent="0.3">
      <c r="A16" s="2629" t="s">
        <v>4692</v>
      </c>
      <c r="B16" s="2630" t="s">
        <v>3371</v>
      </c>
      <c r="C16" s="2631">
        <v>3.6187610000000001</v>
      </c>
      <c r="D16" s="2632">
        <v>7.0136200000000004</v>
      </c>
      <c r="E16" s="2632">
        <v>22.555574</v>
      </c>
      <c r="F16" s="2632">
        <v>12.501988000000001</v>
      </c>
      <c r="G16" s="2632">
        <v>18.728594999999999</v>
      </c>
      <c r="H16" s="2632">
        <v>11.814937</v>
      </c>
      <c r="I16" s="2632">
        <v>26.637785999999998</v>
      </c>
      <c r="J16" s="2632">
        <v>22.343195000000001</v>
      </c>
      <c r="K16" s="2632">
        <v>19.145900999999999</v>
      </c>
      <c r="L16" s="2632">
        <v>12.492255</v>
      </c>
      <c r="M16" s="2633">
        <v>8.4747330000000005</v>
      </c>
      <c r="N16" s="2634">
        <v>9.9276599999999995</v>
      </c>
      <c r="O16" s="2634">
        <v>8.3821329999999996</v>
      </c>
      <c r="P16" s="2634">
        <v>9.1300799999999995</v>
      </c>
      <c r="Q16" s="2634">
        <v>18.289963</v>
      </c>
      <c r="R16" s="2634">
        <v>3.7088260000000002</v>
      </c>
      <c r="S16" s="2635">
        <v>11.415812000000001</v>
      </c>
      <c r="T16" s="2635">
        <v>14.786317</v>
      </c>
      <c r="U16" s="2636">
        <v>8.9783849999999994</v>
      </c>
      <c r="V16" s="2625">
        <v>10.02014</v>
      </c>
      <c r="W16" s="2625">
        <v>6.6072379999999997</v>
      </c>
      <c r="X16" s="2625">
        <v>3.8363290000000001</v>
      </c>
      <c r="Y16" s="2625">
        <v>3.7736179999999999</v>
      </c>
      <c r="Z16" s="2625">
        <v>9.8176649999999999</v>
      </c>
      <c r="AA16" s="2625">
        <v>7.0694169999999996</v>
      </c>
      <c r="AB16" s="2626">
        <v>8.6537120000000005</v>
      </c>
      <c r="AC16" s="2626">
        <v>5.3673279999999997</v>
      </c>
      <c r="AD16" s="2626">
        <v>9.4097019999999993</v>
      </c>
      <c r="AE16" s="2626">
        <v>10.400216</v>
      </c>
      <c r="AF16" s="2626">
        <v>5.7474860000000003</v>
      </c>
      <c r="AG16" s="2626">
        <v>13.265599999999999</v>
      </c>
      <c r="AH16" s="2626">
        <v>6.7120090000000001</v>
      </c>
      <c r="AI16" s="2626">
        <v>3.558243</v>
      </c>
      <c r="AJ16" s="2626">
        <v>7.1033730000000004</v>
      </c>
      <c r="AK16" s="2626">
        <v>10.118729</v>
      </c>
      <c r="AL16" s="2626">
        <v>5.1550570000000002</v>
      </c>
      <c r="AM16" s="2626">
        <v>6.403753</v>
      </c>
      <c r="AN16" s="2626">
        <v>6.1364979999999996</v>
      </c>
      <c r="AO16" s="2626">
        <v>3.174458</v>
      </c>
      <c r="AP16" s="2626">
        <v>3.7545920000000002</v>
      </c>
      <c r="AQ16" s="2626">
        <v>4.4936319999999998</v>
      </c>
      <c r="AR16" s="2626">
        <v>3.6302279999999998</v>
      </c>
      <c r="AS16" s="2626">
        <v>3.8203469999999999</v>
      </c>
      <c r="AT16" s="2626">
        <v>4.3114189999999999</v>
      </c>
      <c r="AU16" s="2626">
        <v>8.8552859999999995</v>
      </c>
      <c r="AV16" s="2626">
        <v>7.127211</v>
      </c>
      <c r="AW16" s="2626">
        <v>3.6858249999999999</v>
      </c>
      <c r="AX16" s="2626">
        <v>4.9735329999999998</v>
      </c>
      <c r="AY16" s="2626">
        <v>2.6348929999999999</v>
      </c>
      <c r="AZ16" s="2626">
        <v>5.2874280000000002</v>
      </c>
      <c r="BA16" s="2626">
        <v>2.2079300000000002</v>
      </c>
      <c r="BB16" s="2628"/>
      <c r="BC16" s="2628"/>
    </row>
    <row r="17" spans="1:55" ht="17.25" x14ac:dyDescent="0.3">
      <c r="A17" s="2629" t="s">
        <v>4693</v>
      </c>
      <c r="B17" s="2630" t="s">
        <v>3372</v>
      </c>
      <c r="C17" s="2631">
        <v>3.1371440000000002</v>
      </c>
      <c r="D17" s="2632">
        <v>2.8717259999999998</v>
      </c>
      <c r="E17" s="2632">
        <v>4.2594760000000003</v>
      </c>
      <c r="F17" s="2632">
        <v>3.6478920000000001</v>
      </c>
      <c r="G17" s="2632">
        <v>3.8777750000000002</v>
      </c>
      <c r="H17" s="2632">
        <v>6.4176200000000003</v>
      </c>
      <c r="I17" s="2632">
        <v>4.4376350000000002</v>
      </c>
      <c r="J17" s="2632">
        <v>4.5064820000000001</v>
      </c>
      <c r="K17" s="2632">
        <v>6.3056429999999999</v>
      </c>
      <c r="L17" s="2632">
        <v>5.647602</v>
      </c>
      <c r="M17" s="2633">
        <v>6.9406140000000001</v>
      </c>
      <c r="N17" s="2634">
        <v>4.9382089999999996</v>
      </c>
      <c r="O17" s="2634">
        <v>5.9627509999999999</v>
      </c>
      <c r="P17" s="2634">
        <v>3.783182</v>
      </c>
      <c r="Q17" s="2634">
        <v>5.0711469999999998</v>
      </c>
      <c r="R17" s="2634">
        <v>3.8336190000000001</v>
      </c>
      <c r="S17" s="2635">
        <v>4.9973429999999999</v>
      </c>
      <c r="T17" s="2635">
        <v>6.7400520000000004</v>
      </c>
      <c r="U17" s="2636">
        <v>5.9060589999999999</v>
      </c>
      <c r="V17" s="2625">
        <v>5.1646520000000002</v>
      </c>
      <c r="W17" s="2625">
        <v>10.20861</v>
      </c>
      <c r="X17" s="2625">
        <v>7.5763590000000001</v>
      </c>
      <c r="Y17" s="2625">
        <v>6.0936839999999997</v>
      </c>
      <c r="Z17" s="2625">
        <v>6.4615629999999999</v>
      </c>
      <c r="AA17" s="2625">
        <v>4.4762110000000002</v>
      </c>
      <c r="AB17" s="2626">
        <v>4.6599430000000002</v>
      </c>
      <c r="AC17" s="2626">
        <v>4.4157510000000002</v>
      </c>
      <c r="AD17" s="2626">
        <v>6.3443399999999999</v>
      </c>
      <c r="AE17" s="2626">
        <v>5.3021820000000002</v>
      </c>
      <c r="AF17" s="2626">
        <v>5.2144560000000002</v>
      </c>
      <c r="AG17" s="2626">
        <v>5.5650339999999998</v>
      </c>
      <c r="AH17" s="2626">
        <v>4.4967069999999998</v>
      </c>
      <c r="AI17" s="2626">
        <v>6.1277840000000001</v>
      </c>
      <c r="AJ17" s="2626">
        <v>8.1690109999999994</v>
      </c>
      <c r="AK17" s="2626">
        <v>4.7966439999999997</v>
      </c>
      <c r="AL17" s="2626">
        <v>4.9400490000000001</v>
      </c>
      <c r="AM17" s="2626">
        <v>5.5011760000000001</v>
      </c>
      <c r="AN17" s="2626">
        <v>4.0742250000000002</v>
      </c>
      <c r="AO17" s="2626">
        <v>3.7159819999999999</v>
      </c>
      <c r="AP17" s="2626">
        <v>2.4363049999999999</v>
      </c>
      <c r="AQ17" s="2626">
        <v>3.1200049999999999</v>
      </c>
      <c r="AR17" s="2626">
        <v>3.6456390000000001</v>
      </c>
      <c r="AS17" s="2626">
        <v>3.4316559999999998</v>
      </c>
      <c r="AT17" s="2626">
        <v>4.1066760000000002</v>
      </c>
      <c r="AU17" s="2626">
        <v>5.364986</v>
      </c>
      <c r="AV17" s="2626">
        <v>5.3370160000000002</v>
      </c>
      <c r="AW17" s="2626">
        <v>10.777984999999999</v>
      </c>
      <c r="AX17" s="2626">
        <v>7.9858460000000004</v>
      </c>
      <c r="AY17" s="2626">
        <v>5.4468209999999999</v>
      </c>
      <c r="AZ17" s="2626">
        <v>4.4971230000000002</v>
      </c>
      <c r="BA17" s="2626">
        <v>8.8822969999999994</v>
      </c>
      <c r="BB17" s="2628"/>
      <c r="BC17" s="2628"/>
    </row>
    <row r="18" spans="1:55" ht="17.25" x14ac:dyDescent="0.3">
      <c r="A18" s="2629" t="s">
        <v>4694</v>
      </c>
      <c r="B18" s="2630" t="s">
        <v>4695</v>
      </c>
      <c r="C18" s="2631">
        <v>25.437317</v>
      </c>
      <c r="D18" s="2632">
        <v>33.795636999999999</v>
      </c>
      <c r="E18" s="2632">
        <v>13.570392999999999</v>
      </c>
      <c r="F18" s="2632">
        <v>16.030614</v>
      </c>
      <c r="G18" s="2632">
        <v>24.142883999999999</v>
      </c>
      <c r="H18" s="2632">
        <v>33.358784</v>
      </c>
      <c r="I18" s="2632">
        <v>24.439851999999998</v>
      </c>
      <c r="J18" s="2632">
        <v>26.190521</v>
      </c>
      <c r="K18" s="2632">
        <v>36.551259000000002</v>
      </c>
      <c r="L18" s="2632">
        <v>29.649826999999998</v>
      </c>
      <c r="M18" s="2633">
        <v>31.611418</v>
      </c>
      <c r="N18" s="2634">
        <v>19.561145</v>
      </c>
      <c r="O18" s="2634">
        <v>47.460908000000003</v>
      </c>
      <c r="P18" s="2634">
        <v>22.918433</v>
      </c>
      <c r="Q18" s="2634">
        <v>36.100518999999998</v>
      </c>
      <c r="R18" s="2634">
        <v>18.596623999999998</v>
      </c>
      <c r="S18" s="2635">
        <v>36.615346000000002</v>
      </c>
      <c r="T18" s="2635">
        <v>24.380780999999999</v>
      </c>
      <c r="U18" s="2636">
        <v>40.021262</v>
      </c>
      <c r="V18" s="2625">
        <v>41.452291000000002</v>
      </c>
      <c r="W18" s="2625">
        <v>29.955783</v>
      </c>
      <c r="X18" s="2625">
        <v>23.762546</v>
      </c>
      <c r="Y18" s="2625">
        <v>43.376697999999998</v>
      </c>
      <c r="Z18" s="2625">
        <v>26.484911</v>
      </c>
      <c r="AA18" s="2625">
        <v>30.272081</v>
      </c>
      <c r="AB18" s="2626">
        <v>20.059415000000001</v>
      </c>
      <c r="AC18" s="2626">
        <v>25.220177</v>
      </c>
      <c r="AD18" s="2626">
        <v>31.439149</v>
      </c>
      <c r="AE18" s="2626">
        <v>41.028669999999998</v>
      </c>
      <c r="AF18" s="2626">
        <v>30.992667000000001</v>
      </c>
      <c r="AG18" s="2626">
        <v>22.511510999999999</v>
      </c>
      <c r="AH18" s="2626">
        <v>52.375475000000002</v>
      </c>
      <c r="AI18" s="2626">
        <v>51.811596999999999</v>
      </c>
      <c r="AJ18" s="2626">
        <v>34.940002</v>
      </c>
      <c r="AK18" s="2626">
        <v>22.063917</v>
      </c>
      <c r="AL18" s="2626">
        <v>51.551898999999999</v>
      </c>
      <c r="AM18" s="2626">
        <v>36.440601000000001</v>
      </c>
      <c r="AN18" s="2626">
        <v>88.765759000000003</v>
      </c>
      <c r="AO18" s="2626">
        <v>17.978590000000001</v>
      </c>
      <c r="AP18" s="2626">
        <v>5.2843780000000002</v>
      </c>
      <c r="AQ18" s="2626">
        <v>6.4051030000000004</v>
      </c>
      <c r="AR18" s="2626">
        <v>2.7677939999999999</v>
      </c>
      <c r="AS18" s="2626">
        <v>6.67828</v>
      </c>
      <c r="AT18" s="2626">
        <v>70.010741999999993</v>
      </c>
      <c r="AU18" s="2626">
        <v>8.2572709999999994</v>
      </c>
      <c r="AV18" s="2626">
        <v>16.586365000000001</v>
      </c>
      <c r="AW18" s="2626">
        <v>1.50661</v>
      </c>
      <c r="AX18" s="2626">
        <v>3.2257820000000001</v>
      </c>
      <c r="AY18" s="2626">
        <v>2.7597510000000001</v>
      </c>
      <c r="AZ18" s="2626">
        <v>1.2957449999999999</v>
      </c>
      <c r="BA18" s="2626">
        <v>1.688685</v>
      </c>
      <c r="BB18" s="2628"/>
      <c r="BC18" s="2628"/>
    </row>
    <row r="19" spans="1:55" ht="17.25" x14ac:dyDescent="0.3">
      <c r="A19" s="2629" t="s">
        <v>4696</v>
      </c>
      <c r="B19" s="2630" t="s">
        <v>826</v>
      </c>
      <c r="C19" s="2631">
        <v>1.0447630000000001</v>
      </c>
      <c r="D19" s="2632">
        <v>0.48388999999999999</v>
      </c>
      <c r="E19" s="2632">
        <v>0.22772400000000001</v>
      </c>
      <c r="F19" s="2632">
        <v>0.82512600000000003</v>
      </c>
      <c r="G19" s="2632">
        <v>1.480442</v>
      </c>
      <c r="H19" s="2632">
        <v>9.4362619999999993</v>
      </c>
      <c r="I19" s="2632">
        <v>0.65076699999999998</v>
      </c>
      <c r="J19" s="2632">
        <v>0.48773699999999998</v>
      </c>
      <c r="K19" s="2632">
        <v>2.6810019999999999</v>
      </c>
      <c r="L19" s="2632">
        <v>0.84370999999999996</v>
      </c>
      <c r="M19" s="2633">
        <v>0.14794299999999999</v>
      </c>
      <c r="N19" s="2634">
        <v>0.17220099999999999</v>
      </c>
      <c r="O19" s="2634">
        <v>0.54732700000000001</v>
      </c>
      <c r="P19" s="2634">
        <v>0.80044499999999996</v>
      </c>
      <c r="Q19" s="2634">
        <v>0.665493</v>
      </c>
      <c r="R19" s="2634">
        <v>1.594938</v>
      </c>
      <c r="S19" s="2635">
        <v>0.39618100000000001</v>
      </c>
      <c r="T19" s="2635">
        <v>2.8493849999999998</v>
      </c>
      <c r="U19" s="2636">
        <v>0.124914</v>
      </c>
      <c r="V19" s="2625">
        <v>6.434342</v>
      </c>
      <c r="W19" s="2625">
        <v>1.0713090000000001</v>
      </c>
      <c r="X19" s="2625">
        <v>1.631243</v>
      </c>
      <c r="Y19" s="2625">
        <v>0.87265400000000004</v>
      </c>
      <c r="Z19" s="2625">
        <v>0.63938399999999995</v>
      </c>
      <c r="AA19" s="2625">
        <v>0.38617000000000001</v>
      </c>
      <c r="AB19" s="2626">
        <v>0.38331599999999999</v>
      </c>
      <c r="AC19" s="2626">
        <v>0.50011899999999998</v>
      </c>
      <c r="AD19" s="2626">
        <v>0.70991899999999997</v>
      </c>
      <c r="AE19" s="2626">
        <v>1.048343</v>
      </c>
      <c r="AF19" s="2626">
        <v>3.0382570000000002</v>
      </c>
      <c r="AG19" s="2626">
        <v>0.97822500000000001</v>
      </c>
      <c r="AH19" s="2626">
        <v>6.3806219999999998</v>
      </c>
      <c r="AI19" s="2626">
        <v>0.60685800000000001</v>
      </c>
      <c r="AJ19" s="2626">
        <v>0.57211699999999999</v>
      </c>
      <c r="AK19" s="2626">
        <v>0.68415999999999999</v>
      </c>
      <c r="AL19" s="2626">
        <v>0.22622700000000001</v>
      </c>
      <c r="AM19" s="2626">
        <v>0.80095799999999995</v>
      </c>
      <c r="AN19" s="2626">
        <v>0.68115400000000004</v>
      </c>
      <c r="AO19" s="2626">
        <v>0.16747600000000001</v>
      </c>
      <c r="AP19" s="2626">
        <v>0.74000100000000002</v>
      </c>
      <c r="AQ19" s="2626">
        <v>0.12765199999999999</v>
      </c>
      <c r="AR19" s="2626">
        <v>3.362835</v>
      </c>
      <c r="AS19" s="2626">
        <v>1.7002090000000001</v>
      </c>
      <c r="AT19" s="2626">
        <v>0.60907299999999998</v>
      </c>
      <c r="AU19" s="2626">
        <v>1.6028039999999999</v>
      </c>
      <c r="AV19" s="2626">
        <v>0.77748399999999995</v>
      </c>
      <c r="AW19" s="2626">
        <v>1.394703</v>
      </c>
      <c r="AX19" s="2626">
        <v>2.2887300000000002</v>
      </c>
      <c r="AY19" s="2626">
        <v>0.65078899999999995</v>
      </c>
      <c r="AZ19" s="2626">
        <v>1.665386</v>
      </c>
      <c r="BA19" s="2626">
        <v>1.3293489999999999</v>
      </c>
      <c r="BB19" s="2628"/>
      <c r="BC19" s="2628"/>
    </row>
    <row r="20" spans="1:55" ht="17.25" x14ac:dyDescent="0.3">
      <c r="A20" s="2629" t="s">
        <v>4697</v>
      </c>
      <c r="B20" s="2630" t="s">
        <v>3373</v>
      </c>
      <c r="C20" s="2631">
        <v>4.0357560000000001</v>
      </c>
      <c r="D20" s="2632">
        <v>6.9129310000000004</v>
      </c>
      <c r="E20" s="2632">
        <v>5.1056530000000002</v>
      </c>
      <c r="F20" s="2632">
        <v>5.206658</v>
      </c>
      <c r="G20" s="2632">
        <v>4.378101</v>
      </c>
      <c r="H20" s="2632">
        <v>8.9270289999999992</v>
      </c>
      <c r="I20" s="2632">
        <v>13.045483000000001</v>
      </c>
      <c r="J20" s="2632">
        <v>15.305902</v>
      </c>
      <c r="K20" s="2632">
        <v>10.424073</v>
      </c>
      <c r="L20" s="2632">
        <v>18.761006999999999</v>
      </c>
      <c r="M20" s="2633">
        <v>19.431882999999999</v>
      </c>
      <c r="N20" s="2634">
        <v>6.2664759999999999</v>
      </c>
      <c r="O20" s="2634">
        <v>6.0924269999999998</v>
      </c>
      <c r="P20" s="2634">
        <v>4.2823919999999998</v>
      </c>
      <c r="Q20" s="2634">
        <v>5.8033080000000004</v>
      </c>
      <c r="R20" s="2634">
        <v>4.8931310000000003</v>
      </c>
      <c r="S20" s="2635">
        <v>6.0560960000000001</v>
      </c>
      <c r="T20" s="2635">
        <v>5.1254289999999996</v>
      </c>
      <c r="U20" s="2636">
        <v>4.1904070000000004</v>
      </c>
      <c r="V20" s="2625">
        <v>5.4786710000000003</v>
      </c>
      <c r="W20" s="2625">
        <v>4.8306079999999998</v>
      </c>
      <c r="X20" s="2625">
        <v>5.0418459999999996</v>
      </c>
      <c r="Y20" s="2625">
        <v>4.9606620000000001</v>
      </c>
      <c r="Z20" s="2625">
        <v>5.4875059999999998</v>
      </c>
      <c r="AA20" s="2625">
        <v>4.8999550000000003</v>
      </c>
      <c r="AB20" s="2626">
        <v>6.1767599999999998</v>
      </c>
      <c r="AC20" s="2626">
        <v>5.2119080000000002</v>
      </c>
      <c r="AD20" s="2626">
        <v>5.4412659999999997</v>
      </c>
      <c r="AE20" s="2626">
        <v>2.6514730000000002</v>
      </c>
      <c r="AF20" s="2626">
        <v>6.1941680000000003</v>
      </c>
      <c r="AG20" s="2626">
        <v>14.317636</v>
      </c>
      <c r="AH20" s="2626">
        <v>7.1527570000000003</v>
      </c>
      <c r="AI20" s="2626">
        <v>4.3684010000000004</v>
      </c>
      <c r="AJ20" s="2626">
        <v>4.6561849999999998</v>
      </c>
      <c r="AK20" s="2626">
        <v>8.4458559999999991</v>
      </c>
      <c r="AL20" s="2626">
        <v>4.2078550000000003</v>
      </c>
      <c r="AM20" s="2626">
        <v>7.0906510000000003</v>
      </c>
      <c r="AN20" s="2626">
        <v>8.2583179999999992</v>
      </c>
      <c r="AO20" s="2626">
        <v>4.9307730000000003</v>
      </c>
      <c r="AP20" s="2626">
        <v>3.8840110000000001</v>
      </c>
      <c r="AQ20" s="2626">
        <v>4.4419269999999997</v>
      </c>
      <c r="AR20" s="2626">
        <v>9.2962930000000004</v>
      </c>
      <c r="AS20" s="2626">
        <v>6.5844469999999999</v>
      </c>
      <c r="AT20" s="2626">
        <v>3.0882489999999998</v>
      </c>
      <c r="AU20" s="2626">
        <v>3.7130649999999998</v>
      </c>
      <c r="AV20" s="2626">
        <v>5.414758</v>
      </c>
      <c r="AW20" s="2626">
        <v>5.585636</v>
      </c>
      <c r="AX20" s="2626">
        <v>5.3560910000000002</v>
      </c>
      <c r="AY20" s="2626">
        <v>5.3508880000000003</v>
      </c>
      <c r="AZ20" s="2626">
        <v>1.0585020000000001</v>
      </c>
      <c r="BA20" s="2626">
        <v>0.57048100000000002</v>
      </c>
      <c r="BB20" s="2628"/>
      <c r="BC20" s="2628"/>
    </row>
    <row r="21" spans="1:55" ht="17.25" x14ac:dyDescent="0.3">
      <c r="A21" s="2629" t="s">
        <v>4698</v>
      </c>
      <c r="B21" s="2630" t="s">
        <v>3374</v>
      </c>
      <c r="C21" s="2631">
        <v>0.74888200000000005</v>
      </c>
      <c r="D21" s="2632">
        <v>0.75899799999999995</v>
      </c>
      <c r="E21" s="2632">
        <v>2.2659720000000001</v>
      </c>
      <c r="F21" s="2632">
        <v>0.59607900000000003</v>
      </c>
      <c r="G21" s="2632">
        <v>1.0317769999999999</v>
      </c>
      <c r="H21" s="2632">
        <v>0.47512900000000002</v>
      </c>
      <c r="I21" s="2632">
        <v>0.85426899999999995</v>
      </c>
      <c r="J21" s="2632">
        <v>6.9998420000000001</v>
      </c>
      <c r="K21" s="2632">
        <v>0.55164599999999997</v>
      </c>
      <c r="L21" s="2632">
        <v>1.0960490000000001</v>
      </c>
      <c r="M21" s="2633">
        <v>1.8840209999999999</v>
      </c>
      <c r="N21" s="2634">
        <v>0.89090400000000003</v>
      </c>
      <c r="O21" s="2634">
        <v>0.42893700000000001</v>
      </c>
      <c r="P21" s="2634">
        <v>0.85475199999999996</v>
      </c>
      <c r="Q21" s="2634">
        <v>0.98475800000000002</v>
      </c>
      <c r="R21" s="2634">
        <v>0.65812199999999998</v>
      </c>
      <c r="S21" s="2635">
        <v>0.797983</v>
      </c>
      <c r="T21" s="2635">
        <v>11.352679999999964</v>
      </c>
      <c r="U21" s="2636">
        <v>1.299004</v>
      </c>
      <c r="V21" s="2625">
        <v>1.422291</v>
      </c>
      <c r="W21" s="2625">
        <v>0.55962800000000001</v>
      </c>
      <c r="X21" s="2625">
        <v>1.08646</v>
      </c>
      <c r="Y21" s="2625">
        <v>0.89717100000000005</v>
      </c>
      <c r="Z21" s="2625">
        <v>0.50260000000000005</v>
      </c>
      <c r="AA21" s="2625">
        <v>0.52501200000000003</v>
      </c>
      <c r="AB21" s="2626">
        <v>0.46682899999999999</v>
      </c>
      <c r="AC21" s="2626">
        <v>1.504699</v>
      </c>
      <c r="AD21" s="2626">
        <v>0.44214599999999998</v>
      </c>
      <c r="AE21" s="2626">
        <v>1.188979</v>
      </c>
      <c r="AF21" s="2626">
        <v>1.1832050000000001</v>
      </c>
      <c r="AG21" s="2626">
        <v>2.4345599999999998</v>
      </c>
      <c r="AH21" s="2626">
        <v>0.64086399999999999</v>
      </c>
      <c r="AI21" s="2626">
        <v>1.872325</v>
      </c>
      <c r="AJ21" s="2626">
        <v>1.96594</v>
      </c>
      <c r="AK21" s="2626">
        <v>1.0969469999999999</v>
      </c>
      <c r="AL21" s="2626">
        <v>1.871718</v>
      </c>
      <c r="AM21" s="2626">
        <v>0.49807499999999999</v>
      </c>
      <c r="AN21" s="2626">
        <v>1.139465</v>
      </c>
      <c r="AO21" s="2626">
        <v>0.98894700000000002</v>
      </c>
      <c r="AP21" s="2626">
        <v>0.2</v>
      </c>
      <c r="AQ21" s="2626">
        <v>0.72372499999999995</v>
      </c>
      <c r="AR21" s="2626">
        <v>0.22486900000000001</v>
      </c>
      <c r="AS21" s="2626">
        <v>0.69258399999999998</v>
      </c>
      <c r="AT21" s="2626">
        <v>1.024146</v>
      </c>
      <c r="AU21" s="2626">
        <v>0.117546</v>
      </c>
      <c r="AV21" s="2626">
        <v>2.0448230000000001</v>
      </c>
      <c r="AW21" s="2626">
        <v>0.75801799999999997</v>
      </c>
      <c r="AX21" s="2626">
        <v>1.2622910000000001</v>
      </c>
      <c r="AY21" s="2626">
        <v>1.0720019999999999</v>
      </c>
      <c r="AZ21" s="2626">
        <v>0.99453199999999997</v>
      </c>
      <c r="BA21" s="2626">
        <v>1.3899790000000001</v>
      </c>
      <c r="BB21" s="2628"/>
      <c r="BC21" s="2628"/>
    </row>
    <row r="22" spans="1:55" ht="17.25" x14ac:dyDescent="0.3">
      <c r="A22" s="2629" t="s">
        <v>4699</v>
      </c>
      <c r="B22" s="2630" t="s">
        <v>3375</v>
      </c>
      <c r="C22" s="2631">
        <v>19.851663000000002</v>
      </c>
      <c r="D22" s="2632">
        <v>13.033164000000006</v>
      </c>
      <c r="E22" s="2632">
        <v>21.081986999999998</v>
      </c>
      <c r="F22" s="2632">
        <v>18.526280000000007</v>
      </c>
      <c r="G22" s="2632">
        <v>16.120517</v>
      </c>
      <c r="H22" s="2632">
        <v>17.785160999999995</v>
      </c>
      <c r="I22" s="2632">
        <v>20.719462</v>
      </c>
      <c r="J22" s="2632">
        <v>19.627191999999994</v>
      </c>
      <c r="K22" s="2632">
        <v>19.168744000000004</v>
      </c>
      <c r="L22" s="2632">
        <v>15.294706000000005</v>
      </c>
      <c r="M22" s="2633">
        <v>17.228833999999992</v>
      </c>
      <c r="N22" s="2634">
        <v>23.09421900000001</v>
      </c>
      <c r="O22" s="2634">
        <v>8.9935820000000035</v>
      </c>
      <c r="P22" s="2634">
        <v>13.063686000000018</v>
      </c>
      <c r="Q22" s="2634">
        <v>13.357920669999999</v>
      </c>
      <c r="R22" s="2634">
        <v>14.676565000000096</v>
      </c>
      <c r="S22" s="2635">
        <v>14.904435000000035</v>
      </c>
      <c r="T22" s="2635">
        <v>0</v>
      </c>
      <c r="U22" s="2636">
        <v>9.775442</v>
      </c>
      <c r="V22" s="2625">
        <v>10.525415000000001</v>
      </c>
      <c r="W22" s="2625">
        <v>7.8718000000000004</v>
      </c>
      <c r="X22" s="2625">
        <v>11.693187999999999</v>
      </c>
      <c r="Y22" s="2625">
        <v>8.1822700000000008</v>
      </c>
      <c r="Z22" s="2625">
        <v>8.1169449999999994</v>
      </c>
      <c r="AA22" s="2625">
        <v>9.6261550000000007</v>
      </c>
      <c r="AB22" s="2626">
        <v>10.697240000000001</v>
      </c>
      <c r="AC22" s="2626">
        <v>9.0079820000000002</v>
      </c>
      <c r="AD22" s="2626">
        <v>15.839248</v>
      </c>
      <c r="AE22" s="2626">
        <v>17.275794999999999</v>
      </c>
      <c r="AF22" s="2626">
        <v>11.360109</v>
      </c>
      <c r="AG22" s="2626">
        <v>10.89541</v>
      </c>
      <c r="AH22" s="2626">
        <v>17.447255999999999</v>
      </c>
      <c r="AI22" s="2626">
        <v>9.5993610000001013</v>
      </c>
      <c r="AJ22" s="2626">
        <v>12.428986</v>
      </c>
      <c r="AK22" s="2626">
        <v>9.8820099999999798</v>
      </c>
      <c r="AL22" s="2626">
        <v>14.682936</v>
      </c>
      <c r="AM22" s="2626">
        <v>7.1351880000000003</v>
      </c>
      <c r="AN22" s="2626">
        <v>11.056079</v>
      </c>
      <c r="AO22" s="2626">
        <v>8.1852900000000002</v>
      </c>
      <c r="AP22" s="2626">
        <v>7.1307140000000002</v>
      </c>
      <c r="AQ22" s="2626">
        <v>5.5853260000000002</v>
      </c>
      <c r="AR22" s="2626">
        <v>7.3648680000000004</v>
      </c>
      <c r="AS22" s="2626">
        <v>6.9620199999999999</v>
      </c>
      <c r="AT22" s="2626">
        <v>7.2977470000000002</v>
      </c>
      <c r="AU22" s="2626">
        <v>8.6031189999999995</v>
      </c>
      <c r="AV22" s="2626">
        <v>3.9795630000000002</v>
      </c>
      <c r="AW22" s="2626">
        <v>5.2995390000000002</v>
      </c>
      <c r="AX22" s="2626">
        <v>10.538520999999999</v>
      </c>
      <c r="AY22" s="2626">
        <v>4.1882809999999999</v>
      </c>
      <c r="AZ22" s="2626">
        <v>1.7649140000000001</v>
      </c>
      <c r="BA22" s="2626">
        <v>1.228694</v>
      </c>
      <c r="BB22" s="2628"/>
      <c r="BC22" s="2628"/>
    </row>
    <row r="23" spans="1:55" ht="33" x14ac:dyDescent="0.3">
      <c r="A23" s="2637" t="s">
        <v>4700</v>
      </c>
      <c r="B23" s="2630" t="s">
        <v>4701</v>
      </c>
      <c r="C23" s="2631">
        <v>0</v>
      </c>
      <c r="D23" s="2632">
        <v>0</v>
      </c>
      <c r="E23" s="2632">
        <v>0</v>
      </c>
      <c r="F23" s="2632">
        <v>1.6775000000000002E-2</v>
      </c>
      <c r="G23" s="2632">
        <v>0</v>
      </c>
      <c r="H23" s="2632">
        <v>0</v>
      </c>
      <c r="I23" s="2632">
        <v>0</v>
      </c>
      <c r="J23" s="2632">
        <v>0</v>
      </c>
      <c r="K23" s="2632">
        <v>0</v>
      </c>
      <c r="L23" s="2632">
        <v>3.8991999999999999E-2</v>
      </c>
      <c r="M23" s="2633">
        <v>0</v>
      </c>
      <c r="N23" s="2634">
        <v>0</v>
      </c>
      <c r="O23" s="2634">
        <v>0</v>
      </c>
      <c r="P23" s="2634">
        <v>0</v>
      </c>
      <c r="Q23" s="2634">
        <v>0</v>
      </c>
      <c r="R23" s="2634">
        <v>0</v>
      </c>
      <c r="S23" s="2635">
        <v>0</v>
      </c>
      <c r="T23" s="2635">
        <v>0</v>
      </c>
      <c r="U23" s="2636">
        <v>0</v>
      </c>
      <c r="V23" s="2625">
        <v>4.6844999999999998E-2</v>
      </c>
      <c r="W23" s="2625">
        <v>0</v>
      </c>
      <c r="X23" s="2625">
        <v>0</v>
      </c>
      <c r="Y23" s="2625">
        <v>2.1377E-2</v>
      </c>
      <c r="Z23" s="2625">
        <v>0</v>
      </c>
      <c r="AA23" s="2625">
        <v>0</v>
      </c>
      <c r="AB23" s="2626">
        <v>0</v>
      </c>
      <c r="AC23" s="2626">
        <v>0</v>
      </c>
      <c r="AD23" s="2626">
        <v>2.5846000000000001E-2</v>
      </c>
      <c r="AE23" s="2626">
        <v>0</v>
      </c>
      <c r="AF23" s="2626">
        <v>0</v>
      </c>
      <c r="AG23" s="2626">
        <v>0</v>
      </c>
      <c r="AH23" s="2626">
        <v>0</v>
      </c>
      <c r="AI23" s="2626">
        <v>8.7517999999999999E-2</v>
      </c>
      <c r="AJ23" s="2626">
        <v>0</v>
      </c>
      <c r="AK23" s="2626">
        <v>0</v>
      </c>
      <c r="AL23" s="2626">
        <v>0</v>
      </c>
      <c r="AM23" s="2626">
        <v>2.6318999999999999E-2</v>
      </c>
      <c r="AN23" s="2626">
        <v>0</v>
      </c>
      <c r="AO23" s="2626">
        <v>0</v>
      </c>
      <c r="AP23" s="2626">
        <v>0</v>
      </c>
      <c r="AQ23" s="2626">
        <v>0</v>
      </c>
      <c r="AR23" s="2626">
        <v>0</v>
      </c>
      <c r="AS23" s="2626">
        <v>2.6033000000000001E-2</v>
      </c>
      <c r="AT23" s="2626">
        <v>0</v>
      </c>
      <c r="AU23" s="2626">
        <v>0</v>
      </c>
      <c r="AV23" s="2626">
        <v>0</v>
      </c>
      <c r="AW23" s="2626">
        <v>0</v>
      </c>
      <c r="AX23" s="2626">
        <v>0</v>
      </c>
      <c r="AY23" s="2626">
        <v>0</v>
      </c>
      <c r="AZ23" s="2626">
        <v>0</v>
      </c>
      <c r="BA23" s="2626">
        <v>0</v>
      </c>
      <c r="BB23" s="2628"/>
      <c r="BC23" s="2628"/>
    </row>
    <row r="24" spans="1:55" ht="17.25" x14ac:dyDescent="0.3">
      <c r="A24" s="2629" t="s">
        <v>4703</v>
      </c>
      <c r="B24" s="2630" t="s">
        <v>4704</v>
      </c>
      <c r="C24" s="2631">
        <v>0.10795299999999999</v>
      </c>
      <c r="D24" s="2632">
        <v>0</v>
      </c>
      <c r="E24" s="2632">
        <v>0</v>
      </c>
      <c r="F24" s="2632">
        <v>0</v>
      </c>
      <c r="G24" s="2632">
        <v>0</v>
      </c>
      <c r="H24" s="2632">
        <v>0</v>
      </c>
      <c r="I24" s="2632">
        <v>0</v>
      </c>
      <c r="J24" s="2632">
        <v>0</v>
      </c>
      <c r="K24" s="2632">
        <v>5.7096000000000001E-2</v>
      </c>
      <c r="L24" s="2632">
        <v>0</v>
      </c>
      <c r="M24" s="2633">
        <v>0</v>
      </c>
      <c r="N24" s="2634">
        <v>0</v>
      </c>
      <c r="O24" s="2634">
        <v>0</v>
      </c>
      <c r="P24" s="2634">
        <v>0.12518699999999999</v>
      </c>
      <c r="Q24" s="2634">
        <v>0.146924</v>
      </c>
      <c r="R24" s="2634">
        <v>0</v>
      </c>
      <c r="S24" s="2635">
        <v>0</v>
      </c>
      <c r="T24" s="2635">
        <v>1.645079</v>
      </c>
      <c r="U24" s="2636">
        <v>0</v>
      </c>
      <c r="V24" s="2625">
        <v>0</v>
      </c>
      <c r="W24" s="2625">
        <v>0</v>
      </c>
      <c r="X24" s="2625">
        <v>5.7637000000000001E-2</v>
      </c>
      <c r="Y24" s="2625">
        <v>5.3280000000000001E-2</v>
      </c>
      <c r="Z24" s="2625">
        <v>5.7803E-2</v>
      </c>
      <c r="AA24" s="2625">
        <v>0</v>
      </c>
      <c r="AB24" s="2626">
        <v>0</v>
      </c>
      <c r="AC24" s="2626">
        <v>8.6799000000000001E-2</v>
      </c>
      <c r="AD24" s="2626">
        <v>0</v>
      </c>
      <c r="AE24" s="2626">
        <v>0</v>
      </c>
      <c r="AF24" s="2626">
        <v>0</v>
      </c>
      <c r="AG24" s="2626">
        <v>0</v>
      </c>
      <c r="AH24" s="2626">
        <v>0</v>
      </c>
      <c r="AI24" s="2626">
        <v>0</v>
      </c>
      <c r="AJ24" s="2626">
        <v>0</v>
      </c>
      <c r="AK24" s="2626">
        <v>0</v>
      </c>
      <c r="AL24" s="2626">
        <v>0</v>
      </c>
      <c r="AM24" s="2626">
        <v>0</v>
      </c>
      <c r="AN24" s="2626">
        <v>2.5908E-2</v>
      </c>
      <c r="AO24" s="2626">
        <v>0</v>
      </c>
      <c r="AP24" s="2626">
        <v>0</v>
      </c>
      <c r="AQ24" s="2626">
        <v>0</v>
      </c>
      <c r="AR24" s="2626">
        <v>0</v>
      </c>
      <c r="AS24" s="2626">
        <v>0</v>
      </c>
      <c r="AT24" s="2626">
        <v>0</v>
      </c>
      <c r="AU24" s="2626">
        <v>0</v>
      </c>
      <c r="AV24" s="2626">
        <v>0</v>
      </c>
      <c r="AW24" s="2626">
        <v>0</v>
      </c>
      <c r="AX24" s="2626">
        <v>0</v>
      </c>
      <c r="AY24" s="2626">
        <v>0</v>
      </c>
      <c r="AZ24" s="2626">
        <v>0</v>
      </c>
      <c r="BA24" s="2626">
        <v>0</v>
      </c>
      <c r="BB24" s="2628"/>
      <c r="BC24" s="2628"/>
    </row>
    <row r="25" spans="1:55" ht="18" thickBot="1" x14ac:dyDescent="0.35">
      <c r="A25" s="2640"/>
      <c r="B25" s="2641" t="s">
        <v>4705</v>
      </c>
      <c r="C25" s="2642">
        <v>17.782810000000001</v>
      </c>
      <c r="D25" s="2643">
        <v>12.017892</v>
      </c>
      <c r="E25" s="2643">
        <v>19.738841000000001</v>
      </c>
      <c r="F25" s="2643">
        <v>15.312135</v>
      </c>
      <c r="G25" s="2643">
        <v>16.405452</v>
      </c>
      <c r="H25" s="2643">
        <v>16.830299</v>
      </c>
      <c r="I25" s="2643">
        <v>21.621621000000001</v>
      </c>
      <c r="J25" s="2643">
        <v>21.066676000000001</v>
      </c>
      <c r="K25" s="2643">
        <v>26.826301999999998</v>
      </c>
      <c r="L25" s="2643">
        <v>29.465554000000001</v>
      </c>
      <c r="M25" s="2644">
        <v>30.376919000000001</v>
      </c>
      <c r="N25" s="2645">
        <v>25.350349999999999</v>
      </c>
      <c r="O25" s="2645">
        <v>24.122951</v>
      </c>
      <c r="P25" s="2645">
        <v>29.616571</v>
      </c>
      <c r="Q25" s="2645">
        <v>18.463311999999998</v>
      </c>
      <c r="R25" s="2645">
        <v>16.761391</v>
      </c>
      <c r="S25" s="2646">
        <v>19.106369000000001</v>
      </c>
      <c r="T25" s="2646">
        <v>22.919307</v>
      </c>
      <c r="U25" s="2647">
        <v>24.498930999999999</v>
      </c>
      <c r="V25" s="2648">
        <v>30.553647000000002</v>
      </c>
      <c r="W25" s="2648">
        <v>17.544893999999999</v>
      </c>
      <c r="X25" s="2648">
        <v>29.044478999999999</v>
      </c>
      <c r="Y25" s="2648">
        <v>25.846267000000001</v>
      </c>
      <c r="Z25" s="2648">
        <v>29.479147000000001</v>
      </c>
      <c r="AA25" s="2648">
        <v>26.691039</v>
      </c>
      <c r="AB25" s="2649">
        <v>16.687543000000002</v>
      </c>
      <c r="AC25" s="2649">
        <v>18.052790999999999</v>
      </c>
      <c r="AD25" s="2649">
        <v>23.532436000000001</v>
      </c>
      <c r="AE25" s="2649">
        <v>23.143923000000001</v>
      </c>
      <c r="AF25" s="2649">
        <v>27.182373999999999</v>
      </c>
      <c r="AG25" s="2649">
        <v>26.83605</v>
      </c>
      <c r="AH25" s="2649">
        <v>25.347897</v>
      </c>
      <c r="AI25" s="2649">
        <v>17.500761000000001</v>
      </c>
      <c r="AJ25" s="2649">
        <v>21.674337000000001</v>
      </c>
      <c r="AK25" s="2649">
        <v>25.944821000000001</v>
      </c>
      <c r="AL25" s="2649">
        <v>20.521667999999998</v>
      </c>
      <c r="AM25" s="2649">
        <v>22.948094000000001</v>
      </c>
      <c r="AN25" s="2649">
        <v>26.239796999999999</v>
      </c>
      <c r="AO25" s="2649">
        <v>36.396617999999997</v>
      </c>
      <c r="AP25" s="2649">
        <v>21.022086000000002</v>
      </c>
      <c r="AQ25" s="2649">
        <v>16.006062</v>
      </c>
      <c r="AR25" s="2649">
        <v>15.75393</v>
      </c>
      <c r="AS25" s="2649">
        <v>17.553611</v>
      </c>
      <c r="AT25" s="2649">
        <v>45.756053000000001</v>
      </c>
      <c r="AU25" s="2649">
        <v>28.196660000000001</v>
      </c>
      <c r="AV25" s="2649">
        <v>20.745667999999998</v>
      </c>
      <c r="AW25" s="2649">
        <v>20.825569000000002</v>
      </c>
      <c r="AX25" s="2649">
        <v>20.570874</v>
      </c>
      <c r="AY25" s="2649">
        <v>36.143825</v>
      </c>
      <c r="AZ25" s="2649">
        <v>19.675861999999999</v>
      </c>
      <c r="BA25" s="2673">
        <v>20.237238000000001</v>
      </c>
      <c r="BB25" s="2628"/>
      <c r="BC25" s="2628"/>
    </row>
    <row r="26" spans="1:55" ht="18" thickBot="1" x14ac:dyDescent="0.35">
      <c r="A26" s="2651"/>
      <c r="B26" s="2652" t="s">
        <v>247</v>
      </c>
      <c r="C26" s="2653">
        <v>309.30134900000002</v>
      </c>
      <c r="D26" s="2654">
        <v>310.00999400000001</v>
      </c>
      <c r="E26" s="2654">
        <v>405.43645399999997</v>
      </c>
      <c r="F26" s="2654">
        <v>362.59200300000009</v>
      </c>
      <c r="G26" s="2654">
        <v>390.6855230000001</v>
      </c>
      <c r="H26" s="2654">
        <v>384.87139199999996</v>
      </c>
      <c r="I26" s="2654">
        <v>391.10821299999998</v>
      </c>
      <c r="J26" s="2654">
        <v>430.138103</v>
      </c>
      <c r="K26" s="2654">
        <v>342.45813700000002</v>
      </c>
      <c r="L26" s="2654">
        <v>346.79832200000004</v>
      </c>
      <c r="M26" s="2655">
        <v>373.59592899999996</v>
      </c>
      <c r="N26" s="2656">
        <v>375.88270199999999</v>
      </c>
      <c r="O26" s="2656">
        <v>378.47478100000001</v>
      </c>
      <c r="P26" s="2656">
        <v>312.58619700000003</v>
      </c>
      <c r="Q26" s="2656">
        <v>346.61599367000008</v>
      </c>
      <c r="R26" s="2656">
        <v>294.08013200000011</v>
      </c>
      <c r="S26" s="2657">
        <v>385.82457900000009</v>
      </c>
      <c r="T26" s="2657">
        <v>367.16511199999997</v>
      </c>
      <c r="U26" s="2658">
        <v>386.23677499999997</v>
      </c>
      <c r="V26" s="2659">
        <v>413.4649970000001</v>
      </c>
      <c r="W26" s="2660">
        <v>349.37433299999998</v>
      </c>
      <c r="X26" s="2660">
        <v>378.506665</v>
      </c>
      <c r="Y26" s="2660">
        <v>371.42235499999998</v>
      </c>
      <c r="Z26" s="2660">
        <v>386.99797000000001</v>
      </c>
      <c r="AA26" s="2660">
        <v>423.8181219999999</v>
      </c>
      <c r="AB26" s="2661">
        <v>351.67124799999999</v>
      </c>
      <c r="AC26" s="2661">
        <v>317.10303999999996</v>
      </c>
      <c r="AD26" s="2661">
        <v>406.07266799999991</v>
      </c>
      <c r="AE26" s="2661">
        <v>388.90668700000003</v>
      </c>
      <c r="AF26" s="2661">
        <v>369.83449800000005</v>
      </c>
      <c r="AG26" s="2661">
        <v>375.62726900000007</v>
      </c>
      <c r="AH26" s="2661">
        <v>453.57100300000002</v>
      </c>
      <c r="AI26" s="2661">
        <v>358.03523900000016</v>
      </c>
      <c r="AJ26" s="2661">
        <v>400.99399200000005</v>
      </c>
      <c r="AK26" s="2661">
        <v>336.91260799999998</v>
      </c>
      <c r="AL26" s="2661">
        <v>397.32199200000002</v>
      </c>
      <c r="AM26" s="2661">
        <v>388.473724</v>
      </c>
      <c r="AN26" s="2661">
        <v>398.761978</v>
      </c>
      <c r="AO26" s="2661">
        <v>315.20329999999996</v>
      </c>
      <c r="AP26" s="2661">
        <v>199.023866</v>
      </c>
      <c r="AQ26" s="2661">
        <v>191.441858</v>
      </c>
      <c r="AR26" s="2661">
        <v>243.58295200000003</v>
      </c>
      <c r="AS26" s="2661">
        <v>268.0136</v>
      </c>
      <c r="AT26" s="2661">
        <v>435.45307200000002</v>
      </c>
      <c r="AU26" s="2661">
        <v>315.29470400000002</v>
      </c>
      <c r="AV26" s="2661">
        <v>267.730501</v>
      </c>
      <c r="AW26" s="2661">
        <v>291.03723999999994</v>
      </c>
      <c r="AX26" s="2661">
        <v>328.83417100000008</v>
      </c>
      <c r="AY26" s="2661">
        <v>280.916741</v>
      </c>
      <c r="AZ26" s="2661">
        <v>281.67008800000002</v>
      </c>
      <c r="BA26" s="2661">
        <v>248.32939300000001</v>
      </c>
      <c r="BB26" s="2628"/>
      <c r="BC26" s="2628"/>
    </row>
    <row r="27" spans="1:55" s="1811" customFormat="1" ht="15" thickTop="1" x14ac:dyDescent="0.25">
      <c r="A27" s="2663" t="s">
        <v>4706</v>
      </c>
      <c r="B27" s="2664"/>
      <c r="BB27" s="2628"/>
    </row>
    <row r="28" spans="1:55" s="905" customFormat="1" x14ac:dyDescent="0.25">
      <c r="A28" s="2665" t="s">
        <v>4707</v>
      </c>
      <c r="B28" s="2666"/>
      <c r="C28" s="2666"/>
      <c r="D28" s="2666"/>
      <c r="E28" s="2666"/>
      <c r="F28" s="2666"/>
      <c r="G28" s="2666"/>
      <c r="H28" s="2666"/>
      <c r="I28" s="2666"/>
      <c r="J28" s="2666"/>
      <c r="K28" s="2666"/>
      <c r="L28" s="993"/>
      <c r="M28" s="993"/>
      <c r="N28" s="993"/>
      <c r="AD28" s="2663"/>
      <c r="AE28" s="2663"/>
      <c r="AF28" s="2663"/>
      <c r="AG28" s="2663"/>
      <c r="AH28" s="2663"/>
      <c r="AI28" s="2663"/>
      <c r="AJ28" s="2663"/>
      <c r="AK28" s="2663"/>
      <c r="AL28" s="2663"/>
      <c r="AM28" s="2663"/>
      <c r="AN28" s="2663"/>
      <c r="AO28" s="2663"/>
      <c r="AP28" s="2663"/>
      <c r="AQ28" s="2663"/>
      <c r="AR28" s="2663"/>
      <c r="AS28" s="2663"/>
      <c r="AT28" s="2663"/>
      <c r="AU28" s="2663"/>
      <c r="AV28" s="2663"/>
      <c r="AW28" s="2663"/>
      <c r="AX28" s="2663"/>
      <c r="AY28" s="2667"/>
      <c r="AZ28" s="2667"/>
      <c r="BA28" s="2667"/>
      <c r="BB28" s="2628"/>
    </row>
    <row r="29" spans="1:55" s="2665" customFormat="1" ht="15.75" x14ac:dyDescent="0.25">
      <c r="A29" s="2668" t="s">
        <v>4708</v>
      </c>
      <c r="B29" s="2669"/>
      <c r="C29" s="2669"/>
      <c r="D29" s="2669"/>
      <c r="E29" s="2669"/>
      <c r="F29" s="2669"/>
      <c r="G29" s="2669"/>
      <c r="H29" s="2669"/>
      <c r="I29" s="2669"/>
      <c r="J29" s="2669"/>
      <c r="K29" s="2669"/>
      <c r="L29" s="2669"/>
      <c r="M29" s="2669"/>
      <c r="N29" s="2670"/>
      <c r="AD29" s="2663"/>
      <c r="AE29" s="2663"/>
      <c r="AF29" s="2663"/>
      <c r="AG29" s="2663"/>
      <c r="AH29" s="2663"/>
      <c r="AI29" s="2663"/>
      <c r="AJ29" s="2663"/>
      <c r="AK29" s="2663"/>
      <c r="AL29" s="2663"/>
      <c r="AM29" s="2663"/>
      <c r="AN29" s="2663"/>
      <c r="AO29" s="2663"/>
      <c r="AP29" s="2663"/>
      <c r="AQ29" s="2663"/>
      <c r="AR29" s="2663"/>
      <c r="AS29" s="2663"/>
      <c r="AT29" s="2663"/>
      <c r="AU29" s="2663"/>
      <c r="AV29" s="2663"/>
      <c r="AW29" s="2663"/>
      <c r="AX29" s="2663"/>
      <c r="AY29" s="2667"/>
      <c r="AZ29" s="2667"/>
      <c r="BA29" s="2667"/>
      <c r="BB29" s="2628"/>
    </row>
    <row r="30" spans="1:55" s="2663" customFormat="1" x14ac:dyDescent="0.25">
      <c r="A30" s="2663" t="s">
        <v>574</v>
      </c>
      <c r="B30" s="2671"/>
      <c r="AY30" s="2667"/>
      <c r="AZ30" s="2667"/>
      <c r="BA30" s="2667"/>
      <c r="BB30" s="2628"/>
    </row>
    <row r="31" spans="1:55" s="2663" customFormat="1" x14ac:dyDescent="0.25">
      <c r="A31" s="2663" t="s">
        <v>3387</v>
      </c>
      <c r="B31" s="2671"/>
      <c r="AY31" s="2667"/>
      <c r="AZ31" s="2667"/>
      <c r="BA31" s="2667"/>
      <c r="BB31" s="2628"/>
    </row>
  </sheetData>
  <mergeCells count="1">
    <mergeCell ref="AK2:BA2"/>
  </mergeCells>
  <printOptions horizontalCentered="1"/>
  <pageMargins left="0.70866141732283505" right="0.70866141732283505" top="0.74803149606299202" bottom="0.74803149606299202" header="0.31496062992126" footer="0.31496062992126"/>
  <pageSetup paperSize="9"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9EBA-A2C2-416B-9C63-BAC08CA734AD}">
  <sheetPr>
    <pageSetUpPr fitToPage="1"/>
  </sheetPr>
  <dimension ref="A1:AK113"/>
  <sheetViews>
    <sheetView zoomScale="110" zoomScaleNormal="110" zoomScaleSheetLayoutView="115" workbookViewId="0">
      <pane ySplit="1" topLeftCell="A2" activePane="bottomLeft" state="frozen"/>
      <selection activeCell="O38" sqref="O38"/>
      <selection pane="bottomLeft"/>
    </sheetView>
  </sheetViews>
  <sheetFormatPr defaultColWidth="9.140625" defaultRowHeight="16.5" x14ac:dyDescent="0.3"/>
  <cols>
    <col min="1" max="1" width="10.140625" style="4" customWidth="1"/>
    <col min="2" max="5" width="9.140625" style="4"/>
    <col min="6" max="6" width="11.42578125" style="4" bestFit="1" customWidth="1"/>
    <col min="7" max="16384" width="9.140625" style="4"/>
  </cols>
  <sheetData>
    <row r="1" spans="1:6" ht="18.75" x14ac:dyDescent="0.3">
      <c r="A1" s="2674" t="s">
        <v>4710</v>
      </c>
    </row>
    <row r="2" spans="1:6" ht="17.25" thickBot="1" x14ac:dyDescent="0.35">
      <c r="F2" s="2675" t="s">
        <v>3857</v>
      </c>
    </row>
    <row r="3" spans="1:6" ht="18" thickTop="1" thickBot="1" x14ac:dyDescent="0.35">
      <c r="A3" s="2676"/>
      <c r="B3" s="2677" t="s">
        <v>3836</v>
      </c>
      <c r="C3" s="2677" t="s">
        <v>3839</v>
      </c>
      <c r="D3" s="2677" t="s">
        <v>4711</v>
      </c>
      <c r="E3" s="2677" t="s">
        <v>3606</v>
      </c>
      <c r="F3" s="2677" t="s">
        <v>247</v>
      </c>
    </row>
    <row r="4" spans="1:6" hidden="1" x14ac:dyDescent="0.3">
      <c r="A4" s="2678">
        <v>42736</v>
      </c>
      <c r="B4" s="2679">
        <v>197.51551499999999</v>
      </c>
      <c r="C4" s="2679">
        <v>108.059792</v>
      </c>
      <c r="D4" s="2679">
        <v>17.536251</v>
      </c>
      <c r="E4" s="2679">
        <v>8.1099619999999959</v>
      </c>
      <c r="F4" s="2680">
        <v>331.22152</v>
      </c>
    </row>
    <row r="5" spans="1:6" hidden="1" x14ac:dyDescent="0.3">
      <c r="A5" s="2678">
        <v>42767</v>
      </c>
      <c r="B5" s="2679">
        <v>228.40382600000001</v>
      </c>
      <c r="C5" s="2679">
        <v>76.873213000000007</v>
      </c>
      <c r="D5" s="2679">
        <v>16.246696</v>
      </c>
      <c r="E5" s="2679">
        <v>8.0922000000000054</v>
      </c>
      <c r="F5" s="2680">
        <v>329.61593499999998</v>
      </c>
    </row>
    <row r="6" spans="1:6" hidden="1" x14ac:dyDescent="0.3">
      <c r="A6" s="2678">
        <v>42795</v>
      </c>
      <c r="B6" s="2679">
        <v>262.23346099999998</v>
      </c>
      <c r="C6" s="2679">
        <v>157.87757199999999</v>
      </c>
      <c r="D6" s="2679">
        <v>18.18581</v>
      </c>
      <c r="E6" s="2679">
        <v>12.228756999999995</v>
      </c>
      <c r="F6" s="2680">
        <v>450.52559999999994</v>
      </c>
    </row>
    <row r="7" spans="1:6" hidden="1" x14ac:dyDescent="0.3">
      <c r="A7" s="2678">
        <v>42826</v>
      </c>
      <c r="B7" s="2679">
        <v>227.27950799999999</v>
      </c>
      <c r="C7" s="2679">
        <v>116.36069000000001</v>
      </c>
      <c r="D7" s="2679">
        <v>37.234957000000001</v>
      </c>
      <c r="E7" s="2679">
        <v>12.345025000000007</v>
      </c>
      <c r="F7" s="2680">
        <v>393.22018000000003</v>
      </c>
    </row>
    <row r="8" spans="1:6" hidden="1" x14ac:dyDescent="0.3">
      <c r="A8" s="2678">
        <v>42856</v>
      </c>
      <c r="B8" s="2679">
        <v>221.14980199999999</v>
      </c>
      <c r="C8" s="2679">
        <v>180.70346900000001</v>
      </c>
      <c r="D8" s="2679">
        <v>19.547654999999999</v>
      </c>
      <c r="E8" s="2679">
        <v>14.793257999999994</v>
      </c>
      <c r="F8" s="2680">
        <v>436.19418400000001</v>
      </c>
    </row>
    <row r="9" spans="1:6" hidden="1" x14ac:dyDescent="0.3">
      <c r="A9" s="2678">
        <v>42887</v>
      </c>
      <c r="B9" s="2679">
        <v>199.415333</v>
      </c>
      <c r="C9" s="2679">
        <v>160.60561799999999</v>
      </c>
      <c r="D9" s="2679">
        <v>18.812515999999999</v>
      </c>
      <c r="E9" s="2679">
        <v>10.202784999999992</v>
      </c>
      <c r="F9" s="2680">
        <v>389.03625199999999</v>
      </c>
    </row>
    <row r="10" spans="1:6" hidden="1" x14ac:dyDescent="0.3">
      <c r="A10" s="2678">
        <v>42917</v>
      </c>
      <c r="B10" s="2679">
        <v>212.82882799999999</v>
      </c>
      <c r="C10" s="2679">
        <v>143.08401799999999</v>
      </c>
      <c r="D10" s="2679">
        <v>11.022928</v>
      </c>
      <c r="E10" s="2679">
        <v>9.5371650000000017</v>
      </c>
      <c r="F10" s="2680">
        <v>376.47293899999994</v>
      </c>
    </row>
    <row r="11" spans="1:6" hidden="1" x14ac:dyDescent="0.3">
      <c r="A11" s="2678">
        <v>42948</v>
      </c>
      <c r="B11" s="2679">
        <v>244.11312699999999</v>
      </c>
      <c r="C11" s="2679">
        <v>171.19274899999999</v>
      </c>
      <c r="D11" s="2679">
        <v>11.530946</v>
      </c>
      <c r="E11" s="2679">
        <v>6.5558049999999923</v>
      </c>
      <c r="F11" s="2680">
        <v>433.39262699999995</v>
      </c>
    </row>
    <row r="12" spans="1:6" hidden="1" x14ac:dyDescent="0.3">
      <c r="A12" s="2678">
        <v>42979</v>
      </c>
      <c r="B12" s="2679">
        <v>175.29373100000001</v>
      </c>
      <c r="C12" s="2679">
        <v>156.43955099999999</v>
      </c>
      <c r="D12" s="2679">
        <v>38.328558999999998</v>
      </c>
      <c r="E12" s="2679">
        <v>9.9809910000000031</v>
      </c>
      <c r="F12" s="2680">
        <v>380.04283200000003</v>
      </c>
    </row>
    <row r="13" spans="1:6" hidden="1" x14ac:dyDescent="0.3">
      <c r="A13" s="2678">
        <v>43009</v>
      </c>
      <c r="B13" s="2679">
        <v>181.63092</v>
      </c>
      <c r="C13" s="2679">
        <v>121.399017</v>
      </c>
      <c r="D13" s="2679">
        <v>25.756222000000001</v>
      </c>
      <c r="E13" s="2679">
        <v>6.1786519999999996</v>
      </c>
      <c r="F13" s="2680">
        <v>334.964811</v>
      </c>
    </row>
    <row r="14" spans="1:6" hidden="1" x14ac:dyDescent="0.3">
      <c r="A14" s="2678">
        <v>43040</v>
      </c>
      <c r="B14" s="2679">
        <v>170.63756100000001</v>
      </c>
      <c r="C14" s="2679">
        <v>150.99259599999999</v>
      </c>
      <c r="D14" s="2679">
        <v>24.640027</v>
      </c>
      <c r="E14" s="2679">
        <v>8.1416010000000085</v>
      </c>
      <c r="F14" s="2680">
        <v>354.41178500000001</v>
      </c>
    </row>
    <row r="15" spans="1:6" hidden="1" x14ac:dyDescent="0.3">
      <c r="A15" s="2678">
        <v>43070</v>
      </c>
      <c r="B15" s="2679">
        <v>189.57369800000001</v>
      </c>
      <c r="C15" s="2679">
        <v>119.53563</v>
      </c>
      <c r="D15" s="2679">
        <v>25.42633</v>
      </c>
      <c r="E15" s="2679">
        <v>8.2377680000000026</v>
      </c>
      <c r="F15" s="2680">
        <v>342.77342600000003</v>
      </c>
    </row>
    <row r="16" spans="1:6" hidden="1" x14ac:dyDescent="0.3">
      <c r="A16" s="2681">
        <v>43101</v>
      </c>
      <c r="B16" s="2682">
        <v>179.206379</v>
      </c>
      <c r="C16" s="2682">
        <v>159.20188999999999</v>
      </c>
      <c r="D16" s="2682">
        <v>31.536455</v>
      </c>
      <c r="E16" s="2682">
        <v>8.5600799999999992</v>
      </c>
      <c r="F16" s="2683">
        <v>378.50480400000004</v>
      </c>
    </row>
    <row r="17" spans="1:6" hidden="1" x14ac:dyDescent="0.3">
      <c r="A17" s="2678">
        <v>43132</v>
      </c>
      <c r="B17" s="2679">
        <v>181.44878399999999</v>
      </c>
      <c r="C17" s="2679">
        <v>173.28813600000001</v>
      </c>
      <c r="D17" s="2679">
        <v>13.333466</v>
      </c>
      <c r="E17" s="2679">
        <v>7.0949450000000001</v>
      </c>
      <c r="F17" s="2680">
        <v>375.16533099999998</v>
      </c>
    </row>
    <row r="18" spans="1:6" hidden="1" x14ac:dyDescent="0.3">
      <c r="A18" s="2678">
        <v>43160</v>
      </c>
      <c r="B18" s="2679">
        <v>221.87894299999999</v>
      </c>
      <c r="C18" s="2679">
        <v>138.90938600000001</v>
      </c>
      <c r="D18" s="2679">
        <v>32.483767999999998</v>
      </c>
      <c r="E18" s="2679">
        <v>10.992385000000001</v>
      </c>
      <c r="F18" s="2680">
        <v>404.26448199999999</v>
      </c>
    </row>
    <row r="19" spans="1:6" hidden="1" x14ac:dyDescent="0.3">
      <c r="A19" s="2678">
        <v>43191</v>
      </c>
      <c r="B19" s="2679">
        <v>189.39332099999999</v>
      </c>
      <c r="C19" s="2679">
        <v>137.339338</v>
      </c>
      <c r="D19" s="2679">
        <v>20.377965</v>
      </c>
      <c r="E19" s="2679">
        <v>9.0822330000000004</v>
      </c>
      <c r="F19" s="2680">
        <v>356.192857</v>
      </c>
    </row>
    <row r="20" spans="1:6" hidden="1" x14ac:dyDescent="0.3">
      <c r="A20" s="2678">
        <v>43221</v>
      </c>
      <c r="B20" s="2679">
        <v>210.61475300000001</v>
      </c>
      <c r="C20" s="2679">
        <v>105.244494</v>
      </c>
      <c r="D20" s="2679">
        <v>10.522864</v>
      </c>
      <c r="E20" s="2679">
        <v>12.501957000000001</v>
      </c>
      <c r="F20" s="2680">
        <v>338.88406800000001</v>
      </c>
    </row>
    <row r="21" spans="1:6" hidden="1" x14ac:dyDescent="0.3">
      <c r="A21" s="2678">
        <v>43252</v>
      </c>
      <c r="B21" s="2679">
        <v>191.12283400000001</v>
      </c>
      <c r="C21" s="2679">
        <v>192.25538599999999</v>
      </c>
      <c r="D21" s="2679">
        <v>26.926548</v>
      </c>
      <c r="E21" s="2679">
        <v>7.7624440000000003</v>
      </c>
      <c r="F21" s="2680">
        <v>418.06721200000004</v>
      </c>
    </row>
    <row r="22" spans="1:6" hidden="1" x14ac:dyDescent="0.3">
      <c r="A22" s="2678">
        <v>43282</v>
      </c>
      <c r="B22" s="2679">
        <v>198.883318</v>
      </c>
      <c r="C22" s="2679">
        <v>114.368641</v>
      </c>
      <c r="D22" s="2679">
        <v>13.925440999999999</v>
      </c>
      <c r="E22" s="2679">
        <v>15.255196</v>
      </c>
      <c r="F22" s="2680">
        <v>342.43259599999999</v>
      </c>
    </row>
    <row r="23" spans="1:6" hidden="1" x14ac:dyDescent="0.3">
      <c r="A23" s="2678">
        <v>43313</v>
      </c>
      <c r="B23" s="2679">
        <v>245.63909100000001</v>
      </c>
      <c r="C23" s="2679">
        <v>104.66001900000001</v>
      </c>
      <c r="D23" s="2679">
        <v>17.093844000000001</v>
      </c>
      <c r="E23" s="2679">
        <v>5.4137740000000001</v>
      </c>
      <c r="F23" s="2680">
        <v>372.80672800000002</v>
      </c>
    </row>
    <row r="24" spans="1:6" hidden="1" x14ac:dyDescent="0.3">
      <c r="A24" s="2678">
        <v>43344</v>
      </c>
      <c r="B24" s="2679">
        <v>168.16425899999999</v>
      </c>
      <c r="C24" s="2679">
        <v>146.37354400000001</v>
      </c>
      <c r="D24" s="2679">
        <v>23.715748000000001</v>
      </c>
      <c r="E24" s="2679">
        <v>10.419269</v>
      </c>
      <c r="F24" s="2680">
        <v>348.67282</v>
      </c>
    </row>
    <row r="25" spans="1:6" hidden="1" x14ac:dyDescent="0.3">
      <c r="A25" s="2678">
        <v>43374</v>
      </c>
      <c r="B25" s="2679">
        <v>206.18271899999999</v>
      </c>
      <c r="C25" s="2679">
        <v>89.408169000000001</v>
      </c>
      <c r="D25" s="2679">
        <v>20.596982000000001</v>
      </c>
      <c r="E25" s="2679">
        <v>7.1076090000000001</v>
      </c>
      <c r="F25" s="2680">
        <v>323.29547900000006</v>
      </c>
    </row>
    <row r="26" spans="1:6" hidden="1" x14ac:dyDescent="0.3">
      <c r="A26" s="2678">
        <v>43405</v>
      </c>
      <c r="B26" s="2679">
        <v>170.557939</v>
      </c>
      <c r="C26" s="2679">
        <v>106.4451</v>
      </c>
      <c r="D26" s="2679">
        <v>14.308913</v>
      </c>
      <c r="E26" s="2679">
        <v>15.430426000000001</v>
      </c>
      <c r="F26" s="2680">
        <v>306.74237800000003</v>
      </c>
    </row>
    <row r="27" spans="1:6" hidden="1" x14ac:dyDescent="0.3">
      <c r="A27" s="2678">
        <v>43435</v>
      </c>
      <c r="B27" s="2679">
        <v>251.03595899999999</v>
      </c>
      <c r="C27" s="2679">
        <v>121.560455</v>
      </c>
      <c r="D27" s="2679">
        <v>14.514184</v>
      </c>
      <c r="E27" s="2679">
        <v>7.426005</v>
      </c>
      <c r="F27" s="2680">
        <v>394.53660299999996</v>
      </c>
    </row>
    <row r="28" spans="1:6" hidden="1" x14ac:dyDescent="0.3">
      <c r="A28" s="2678">
        <v>43466</v>
      </c>
      <c r="B28" s="2679">
        <v>223.32334900000001</v>
      </c>
      <c r="C28" s="2679">
        <v>103.93451899999999</v>
      </c>
      <c r="D28" s="2679">
        <v>30.196387999999999</v>
      </c>
      <c r="E28" s="2679">
        <v>15.111413000000001</v>
      </c>
      <c r="F28" s="2680">
        <v>372.56566900000007</v>
      </c>
    </row>
    <row r="29" spans="1:6" hidden="1" x14ac:dyDescent="0.3">
      <c r="A29" s="2678">
        <v>43497</v>
      </c>
      <c r="B29" s="2679">
        <v>209.48335700000001</v>
      </c>
      <c r="C29" s="2679">
        <v>87.078712999999993</v>
      </c>
      <c r="D29" s="2679">
        <v>21.358367999999999</v>
      </c>
      <c r="E29" s="2679">
        <v>7.3790709999999997</v>
      </c>
      <c r="F29" s="2680">
        <v>325.299509</v>
      </c>
    </row>
    <row r="30" spans="1:6" hidden="1" x14ac:dyDescent="0.3">
      <c r="A30" s="2678">
        <v>43525</v>
      </c>
      <c r="B30" s="2679">
        <v>184.33346599999999</v>
      </c>
      <c r="C30" s="2679">
        <v>150.505954</v>
      </c>
      <c r="D30" s="2679">
        <v>22.220123000000001</v>
      </c>
      <c r="E30" s="2679">
        <v>4.8801519999999998</v>
      </c>
      <c r="F30" s="2680">
        <v>361.93969500000003</v>
      </c>
    </row>
    <row r="31" spans="1:6" hidden="1" x14ac:dyDescent="0.3">
      <c r="A31" s="2678">
        <v>43556</v>
      </c>
      <c r="B31" s="2679">
        <v>161.37466800000001</v>
      </c>
      <c r="C31" s="2679">
        <v>185.864499</v>
      </c>
      <c r="D31" s="2679">
        <v>14.68599</v>
      </c>
      <c r="E31" s="2679">
        <v>10.257569999999999</v>
      </c>
      <c r="F31" s="2680">
        <v>372.182727</v>
      </c>
    </row>
    <row r="32" spans="1:6" hidden="1" x14ac:dyDescent="0.3">
      <c r="A32" s="2678">
        <v>43586</v>
      </c>
      <c r="B32" s="2679">
        <v>232.00550999999999</v>
      </c>
      <c r="C32" s="2679">
        <v>247.26540900000001</v>
      </c>
      <c r="D32" s="2679">
        <v>20.564874</v>
      </c>
      <c r="E32" s="2679">
        <v>6.8303159999999998</v>
      </c>
      <c r="F32" s="2680">
        <v>506.66610899999995</v>
      </c>
    </row>
    <row r="33" spans="1:6" hidden="1" x14ac:dyDescent="0.3">
      <c r="A33" s="2678">
        <v>43617</v>
      </c>
      <c r="B33" s="2679">
        <v>174.70720499999999</v>
      </c>
      <c r="C33" s="2679">
        <v>252.02389600000001</v>
      </c>
      <c r="D33" s="2679">
        <v>22.393915</v>
      </c>
      <c r="E33" s="2679">
        <v>11.268364</v>
      </c>
      <c r="F33" s="2680">
        <v>460.39337999999998</v>
      </c>
    </row>
    <row r="34" spans="1:6" hidden="1" x14ac:dyDescent="0.3">
      <c r="A34" s="2678">
        <v>43647</v>
      </c>
      <c r="B34" s="2679">
        <v>186.056893</v>
      </c>
      <c r="C34" s="2679">
        <v>130.51766799999999</v>
      </c>
      <c r="D34" s="2679">
        <v>17.303951000000001</v>
      </c>
      <c r="E34" s="2679">
        <v>9.510802</v>
      </c>
      <c r="F34" s="2680">
        <v>343.38931400000001</v>
      </c>
    </row>
    <row r="35" spans="1:6" hidden="1" x14ac:dyDescent="0.3">
      <c r="A35" s="2678">
        <v>43678</v>
      </c>
      <c r="B35" s="2679">
        <v>176.458046</v>
      </c>
      <c r="C35" s="2679">
        <v>136.06339800000001</v>
      </c>
      <c r="D35" s="2679">
        <v>12.578452</v>
      </c>
      <c r="E35" s="2679">
        <v>4.2970220000000001</v>
      </c>
      <c r="F35" s="2680">
        <v>329.39691800000003</v>
      </c>
    </row>
    <row r="36" spans="1:6" hidden="1" x14ac:dyDescent="0.3">
      <c r="A36" s="2678">
        <v>43709</v>
      </c>
      <c r="B36" s="2679">
        <v>187.03259299999999</v>
      </c>
      <c r="C36" s="2679">
        <v>133.00580500000001</v>
      </c>
      <c r="D36" s="2679">
        <v>24.336462000000001</v>
      </c>
      <c r="E36" s="2679">
        <v>12.038323</v>
      </c>
      <c r="F36" s="2680">
        <v>356.413183</v>
      </c>
    </row>
    <row r="37" spans="1:6" hidden="1" x14ac:dyDescent="0.3">
      <c r="A37" s="2678">
        <v>43739</v>
      </c>
      <c r="B37" s="2679">
        <v>181.16417999999999</v>
      </c>
      <c r="C37" s="2679">
        <v>173.462006</v>
      </c>
      <c r="D37" s="2679">
        <v>27.697617999999999</v>
      </c>
      <c r="E37" s="2679">
        <v>5.658188</v>
      </c>
      <c r="F37" s="2680">
        <v>387.98199199999999</v>
      </c>
    </row>
    <row r="38" spans="1:6" hidden="1" x14ac:dyDescent="0.3">
      <c r="A38" s="2678">
        <v>43770</v>
      </c>
      <c r="B38" s="2679">
        <v>181.50894400000001</v>
      </c>
      <c r="C38" s="2679">
        <v>102.697157</v>
      </c>
      <c r="D38" s="2679">
        <v>16.370560000000001</v>
      </c>
      <c r="E38" s="2679">
        <v>6.9803259999999998</v>
      </c>
      <c r="F38" s="2680">
        <v>307.55698699999999</v>
      </c>
    </row>
    <row r="39" spans="1:6" hidden="1" x14ac:dyDescent="0.3">
      <c r="A39" s="2678">
        <v>43800</v>
      </c>
      <c r="B39" s="2679">
        <v>185.218412</v>
      </c>
      <c r="C39" s="2679">
        <v>143.97160600000001</v>
      </c>
      <c r="D39" s="2679">
        <v>24.363285000000001</v>
      </c>
      <c r="E39" s="2679">
        <v>7.5535139999999998</v>
      </c>
      <c r="F39" s="2680">
        <v>361.10681700000004</v>
      </c>
    </row>
    <row r="40" spans="1:6" hidden="1" x14ac:dyDescent="0.3">
      <c r="A40" s="2678">
        <v>43831</v>
      </c>
      <c r="B40" s="2679">
        <v>189.78112899999999</v>
      </c>
      <c r="C40" s="2679">
        <v>123.542841</v>
      </c>
      <c r="D40" s="2679">
        <v>18.341231000000001</v>
      </c>
      <c r="E40" s="2679">
        <v>8.6512320000000003</v>
      </c>
      <c r="F40" s="2680">
        <v>340.31643299999996</v>
      </c>
    </row>
    <row r="41" spans="1:6" hidden="1" x14ac:dyDescent="0.3">
      <c r="A41" s="2678">
        <v>43862</v>
      </c>
      <c r="B41" s="2679">
        <v>201.45648</v>
      </c>
      <c r="C41" s="2679">
        <v>133.866186</v>
      </c>
      <c r="D41" s="2679">
        <v>12.74198</v>
      </c>
      <c r="E41" s="2679">
        <v>5.6455229999999998</v>
      </c>
      <c r="F41" s="2680">
        <v>353.71016900000006</v>
      </c>
    </row>
    <row r="42" spans="1:6" x14ac:dyDescent="0.3">
      <c r="A42" s="2678">
        <v>43891</v>
      </c>
      <c r="B42" s="2679">
        <v>151.19933700000001</v>
      </c>
      <c r="C42" s="2679">
        <v>149.514985</v>
      </c>
      <c r="D42" s="2679">
        <v>6.8492490000000004</v>
      </c>
      <c r="E42" s="2679">
        <v>5.5724720000000003</v>
      </c>
      <c r="F42" s="2680">
        <v>313.13604300000003</v>
      </c>
    </row>
    <row r="43" spans="1:6" x14ac:dyDescent="0.3">
      <c r="A43" s="2678">
        <v>43922</v>
      </c>
      <c r="B43" s="2679">
        <v>61.714727000000003</v>
      </c>
      <c r="C43" s="2679">
        <v>47.235143999999998</v>
      </c>
      <c r="D43" s="2679">
        <v>9.3678240000000006</v>
      </c>
      <c r="E43" s="2679">
        <v>2.591942</v>
      </c>
      <c r="F43" s="2680">
        <v>120.909637</v>
      </c>
    </row>
    <row r="44" spans="1:6" x14ac:dyDescent="0.3">
      <c r="A44" s="2678">
        <v>43952</v>
      </c>
      <c r="B44" s="2679">
        <v>48.923915000000001</v>
      </c>
      <c r="C44" s="2679">
        <v>41.802812000000003</v>
      </c>
      <c r="D44" s="2679">
        <v>3.0326080000000002</v>
      </c>
      <c r="E44" s="2679">
        <v>2.9755039999999999</v>
      </c>
      <c r="F44" s="2680">
        <v>96.734839000000008</v>
      </c>
    </row>
    <row r="45" spans="1:6" x14ac:dyDescent="0.3">
      <c r="A45" s="2678">
        <v>43983</v>
      </c>
      <c r="B45" s="2679">
        <v>126.34948199999999</v>
      </c>
      <c r="C45" s="2679">
        <v>70.657686999999996</v>
      </c>
      <c r="D45" s="2679">
        <v>6.087288</v>
      </c>
      <c r="E45" s="2679">
        <v>12.943326000000001</v>
      </c>
      <c r="F45" s="2680">
        <v>216.03778299999999</v>
      </c>
    </row>
    <row r="46" spans="1:6" x14ac:dyDescent="0.3">
      <c r="A46" s="2678">
        <v>44013</v>
      </c>
      <c r="B46" s="2679">
        <v>89.495275000000007</v>
      </c>
      <c r="C46" s="2679">
        <v>77.571545</v>
      </c>
      <c r="D46" s="2679">
        <v>8.7806890000000006</v>
      </c>
      <c r="E46" s="2679">
        <v>6.6718080000000004</v>
      </c>
      <c r="F46" s="2680">
        <v>182.519317</v>
      </c>
    </row>
    <row r="47" spans="1:6" x14ac:dyDescent="0.3">
      <c r="A47" s="2678">
        <v>44044</v>
      </c>
      <c r="B47" s="2679">
        <v>136.760446</v>
      </c>
      <c r="C47" s="2679">
        <v>47.600582000000003</v>
      </c>
      <c r="D47" s="2679">
        <v>7.9731259999999997</v>
      </c>
      <c r="E47" s="2679">
        <v>5.4038620000000002</v>
      </c>
      <c r="F47" s="2680">
        <v>197.73801600000002</v>
      </c>
    </row>
    <row r="48" spans="1:6" x14ac:dyDescent="0.3">
      <c r="A48" s="2678">
        <v>44075</v>
      </c>
      <c r="B48" s="2679">
        <v>128.87321399999999</v>
      </c>
      <c r="C48" s="2679">
        <v>50.328643999999997</v>
      </c>
      <c r="D48" s="2679">
        <v>6.651726</v>
      </c>
      <c r="E48" s="2679">
        <v>6.4171690000000003</v>
      </c>
      <c r="F48" s="2680">
        <v>192.27075299999998</v>
      </c>
    </row>
    <row r="49" spans="1:9" x14ac:dyDescent="0.3">
      <c r="A49" s="2678">
        <v>44105</v>
      </c>
      <c r="B49" s="2679">
        <v>121.926874</v>
      </c>
      <c r="C49" s="2679">
        <v>61.394674999999999</v>
      </c>
      <c r="D49" s="2679">
        <v>6.6406140000000002</v>
      </c>
      <c r="E49" s="2679">
        <v>4.220485</v>
      </c>
      <c r="F49" s="2680">
        <v>194.182648</v>
      </c>
    </row>
    <row r="50" spans="1:9" x14ac:dyDescent="0.3">
      <c r="A50" s="2678">
        <v>44136</v>
      </c>
      <c r="B50" s="2679">
        <v>106.734134</v>
      </c>
      <c r="C50" s="2679">
        <v>78.026414000000003</v>
      </c>
      <c r="D50" s="2679">
        <v>7.0158069999999997</v>
      </c>
      <c r="E50" s="2679">
        <v>6.7306410000000003</v>
      </c>
      <c r="F50" s="2680">
        <v>198.50699599999999</v>
      </c>
    </row>
    <row r="51" spans="1:9" ht="18.75" customHeight="1" x14ac:dyDescent="0.3">
      <c r="A51" s="2678">
        <v>44166</v>
      </c>
      <c r="B51" s="2679">
        <v>162.11498599999999</v>
      </c>
      <c r="C51" s="2679">
        <v>93.233040000000003</v>
      </c>
      <c r="D51" s="2679">
        <v>13.513557</v>
      </c>
      <c r="E51" s="2679">
        <v>10.659587</v>
      </c>
      <c r="F51" s="2680">
        <v>279.52116999999998</v>
      </c>
    </row>
    <row r="52" spans="1:9" x14ac:dyDescent="0.3">
      <c r="A52" s="2678">
        <v>44197</v>
      </c>
      <c r="B52" s="2679">
        <v>128.894372</v>
      </c>
      <c r="C52" s="2679">
        <v>57.342188999999998</v>
      </c>
      <c r="D52" s="2679">
        <v>6.0756500000000004</v>
      </c>
      <c r="E52" s="2679">
        <v>4.7268949999999998</v>
      </c>
      <c r="F52" s="2680">
        <v>197.039106</v>
      </c>
      <c r="G52" s="2684"/>
      <c r="H52" s="2684"/>
      <c r="I52" s="2684"/>
    </row>
    <row r="53" spans="1:9" x14ac:dyDescent="0.3">
      <c r="A53" s="2678">
        <v>44228</v>
      </c>
      <c r="B53" s="2679">
        <v>108.091448</v>
      </c>
      <c r="C53" s="2679">
        <v>67.442348999999993</v>
      </c>
      <c r="D53" s="2679">
        <v>6.2298</v>
      </c>
      <c r="E53" s="2679">
        <v>9.1550429999999992</v>
      </c>
      <c r="F53" s="2680">
        <v>190.9</v>
      </c>
      <c r="G53" s="2684"/>
      <c r="H53" s="2684"/>
      <c r="I53" s="2684"/>
    </row>
    <row r="54" spans="1:9" ht="17.25" thickBot="1" x14ac:dyDescent="0.35">
      <c r="A54" s="2685">
        <v>44256</v>
      </c>
      <c r="B54" s="2686">
        <v>101.13719500000001</v>
      </c>
      <c r="C54" s="2686">
        <v>40.262965999999999</v>
      </c>
      <c r="D54" s="2686">
        <v>9.0323609999999999</v>
      </c>
      <c r="E54" s="2686">
        <v>5.6330330000000002</v>
      </c>
      <c r="F54" s="2687">
        <v>155.96555499999999</v>
      </c>
      <c r="G54" s="2684"/>
      <c r="H54" s="2684"/>
      <c r="I54" s="2684"/>
    </row>
    <row r="55" spans="1:9" ht="19.5" customHeight="1" thickTop="1" x14ac:dyDescent="0.3"/>
    <row r="56" spans="1:9" ht="18.75" x14ac:dyDescent="0.3">
      <c r="A56" s="2674" t="s">
        <v>4712</v>
      </c>
    </row>
    <row r="57" spans="1:9" ht="17.25" thickBot="1" x14ac:dyDescent="0.35">
      <c r="F57" s="2675" t="s">
        <v>3857</v>
      </c>
    </row>
    <row r="58" spans="1:9" ht="18" thickTop="1" thickBot="1" x14ac:dyDescent="0.35">
      <c r="A58" s="2676"/>
      <c r="B58" s="2677" t="s">
        <v>3836</v>
      </c>
      <c r="C58" s="2677" t="s">
        <v>3839</v>
      </c>
      <c r="D58" s="2677" t="s">
        <v>4711</v>
      </c>
      <c r="E58" s="2677" t="s">
        <v>3606</v>
      </c>
      <c r="F58" s="2677" t="s">
        <v>247</v>
      </c>
    </row>
    <row r="59" spans="1:9" hidden="1" x14ac:dyDescent="0.3">
      <c r="A59" s="2678">
        <v>42736</v>
      </c>
      <c r="B59" s="2679">
        <v>232.84009399999999</v>
      </c>
      <c r="C59" s="2679">
        <v>39.449494000000001</v>
      </c>
      <c r="D59" s="2679">
        <v>7.1307369999999999</v>
      </c>
      <c r="E59" s="2679">
        <v>29.880987000000005</v>
      </c>
      <c r="F59" s="2680">
        <v>309.301312</v>
      </c>
    </row>
    <row r="60" spans="1:9" hidden="1" x14ac:dyDescent="0.3">
      <c r="A60" s="2678">
        <v>42767</v>
      </c>
      <c r="B60" s="2679">
        <v>226.67495500000001</v>
      </c>
      <c r="C60" s="2679">
        <v>53.829377999999998</v>
      </c>
      <c r="D60" s="2679">
        <v>5.328449</v>
      </c>
      <c r="E60" s="2679">
        <v>24.177177000000007</v>
      </c>
      <c r="F60" s="2680">
        <v>310.00995900000004</v>
      </c>
    </row>
    <row r="61" spans="1:9" hidden="1" x14ac:dyDescent="0.3">
      <c r="A61" s="2678">
        <v>42795</v>
      </c>
      <c r="B61" s="2679">
        <v>269.84619400000003</v>
      </c>
      <c r="C61" s="2679">
        <v>75.824877000000001</v>
      </c>
      <c r="D61" s="2679">
        <v>15.975016999999999</v>
      </c>
      <c r="E61" s="2679">
        <v>43.790329999999997</v>
      </c>
      <c r="F61" s="2680">
        <v>405.436418</v>
      </c>
    </row>
    <row r="62" spans="1:9" hidden="1" x14ac:dyDescent="0.3">
      <c r="A62" s="2678">
        <v>42826</v>
      </c>
      <c r="B62" s="2679">
        <v>259.88544899999999</v>
      </c>
      <c r="C62" s="2679">
        <v>61.118138999999999</v>
      </c>
      <c r="D62" s="2679">
        <v>7.5908470000000001</v>
      </c>
      <c r="E62" s="2679">
        <v>33.997551000000009</v>
      </c>
      <c r="F62" s="2680">
        <v>362.59198599999996</v>
      </c>
    </row>
    <row r="63" spans="1:9" hidden="1" x14ac:dyDescent="0.3">
      <c r="A63" s="2678">
        <v>42856</v>
      </c>
      <c r="B63" s="2679">
        <v>289.61493899999999</v>
      </c>
      <c r="C63" s="2679">
        <v>51.847866000000003</v>
      </c>
      <c r="D63" s="2679">
        <v>11.355527</v>
      </c>
      <c r="E63" s="2679">
        <v>37.867214999999995</v>
      </c>
      <c r="F63" s="2680">
        <v>390.68554699999999</v>
      </c>
    </row>
    <row r="64" spans="1:9" hidden="1" x14ac:dyDescent="0.3">
      <c r="A64" s="2678">
        <v>42887</v>
      </c>
      <c r="B64" s="2679">
        <v>253.55466699999999</v>
      </c>
      <c r="C64" s="2679">
        <v>59.990659000000001</v>
      </c>
      <c r="D64" s="2679">
        <v>17.969121999999999</v>
      </c>
      <c r="E64" s="2679">
        <v>53.356980999999998</v>
      </c>
      <c r="F64" s="2680">
        <v>384.87142900000003</v>
      </c>
    </row>
    <row r="65" spans="1:6" hidden="1" x14ac:dyDescent="0.3">
      <c r="A65" s="2678">
        <v>42917</v>
      </c>
      <c r="B65" s="2679">
        <v>276.54206199999999</v>
      </c>
      <c r="C65" s="2679">
        <v>62.868993000000003</v>
      </c>
      <c r="D65" s="2679">
        <v>7.8254520000000003</v>
      </c>
      <c r="E65" s="2679">
        <v>43.871718000000001</v>
      </c>
      <c r="F65" s="2680">
        <v>391.10822499999995</v>
      </c>
    </row>
    <row r="66" spans="1:6" hidden="1" x14ac:dyDescent="0.3">
      <c r="A66" s="2678">
        <v>42948</v>
      </c>
      <c r="B66" s="2679">
        <v>304.52462700000001</v>
      </c>
      <c r="C66" s="2679">
        <v>72.811452000000003</v>
      </c>
      <c r="D66" s="2679">
        <v>13.622331000000001</v>
      </c>
      <c r="E66" s="2679">
        <v>39.179689999999994</v>
      </c>
      <c r="F66" s="2680">
        <v>430.13810000000001</v>
      </c>
    </row>
    <row r="67" spans="1:6" hidden="1" x14ac:dyDescent="0.3">
      <c r="A67" s="2678">
        <v>42979</v>
      </c>
      <c r="B67" s="2679">
        <v>223.844401</v>
      </c>
      <c r="C67" s="2679">
        <v>56.833683999999998</v>
      </c>
      <c r="D67" s="2679">
        <v>23.617999999999999</v>
      </c>
      <c r="E67" s="2679">
        <v>38.162030999999999</v>
      </c>
      <c r="F67" s="2680">
        <v>342.45811600000002</v>
      </c>
    </row>
    <row r="68" spans="1:6" hidden="1" x14ac:dyDescent="0.3">
      <c r="A68" s="2678">
        <v>43009</v>
      </c>
      <c r="B68" s="2679">
        <v>229.63985500000001</v>
      </c>
      <c r="C68" s="2679">
        <v>70.042503999999994</v>
      </c>
      <c r="D68" s="2679">
        <v>9.8876899999999992</v>
      </c>
      <c r="E68" s="2679">
        <v>37.228288000000006</v>
      </c>
      <c r="F68" s="2680">
        <v>346.79833700000006</v>
      </c>
    </row>
    <row r="69" spans="1:6" hidden="1" x14ac:dyDescent="0.3">
      <c r="A69" s="2678">
        <v>43040</v>
      </c>
      <c r="B69" s="2679">
        <v>230.37339299999999</v>
      </c>
      <c r="C69" s="2679">
        <v>102.877647</v>
      </c>
      <c r="D69" s="2679">
        <v>8.7727459999999997</v>
      </c>
      <c r="E69" s="2679">
        <v>31.572137999999995</v>
      </c>
      <c r="F69" s="2680">
        <v>373.59592399999997</v>
      </c>
    </row>
    <row r="70" spans="1:6" hidden="1" x14ac:dyDescent="0.3">
      <c r="A70" s="2678">
        <v>43070</v>
      </c>
      <c r="B70" s="2679">
        <v>239.39757299999999</v>
      </c>
      <c r="C70" s="2679">
        <v>97.079510999999997</v>
      </c>
      <c r="D70" s="2679">
        <v>11.683376000000001</v>
      </c>
      <c r="E70" s="2679">
        <v>27.722265000000007</v>
      </c>
      <c r="F70" s="2680">
        <v>375.88272499999999</v>
      </c>
    </row>
    <row r="71" spans="1:6" hidden="1" x14ac:dyDescent="0.3">
      <c r="A71" s="2681">
        <v>43101</v>
      </c>
      <c r="B71" s="2682">
        <v>276.03976999999998</v>
      </c>
      <c r="C71" s="2682">
        <v>53.969467999999999</v>
      </c>
      <c r="D71" s="2682">
        <v>18.685690999999998</v>
      </c>
      <c r="E71" s="2682">
        <v>29.77983900000001</v>
      </c>
      <c r="F71" s="2683">
        <v>378.47476800000004</v>
      </c>
    </row>
    <row r="72" spans="1:6" hidden="1" x14ac:dyDescent="0.3">
      <c r="A72" s="2678">
        <v>43132</v>
      </c>
      <c r="B72" s="2679">
        <v>203.959622</v>
      </c>
      <c r="C72" s="2679">
        <v>67.724095000000005</v>
      </c>
      <c r="D72" s="2679">
        <v>9.9935989999999997</v>
      </c>
      <c r="E72" s="2679">
        <v>30.908878999999999</v>
      </c>
      <c r="F72" s="2680">
        <v>312.58619500000003</v>
      </c>
    </row>
    <row r="73" spans="1:6" hidden="1" x14ac:dyDescent="0.3">
      <c r="A73" s="2678">
        <v>43160</v>
      </c>
      <c r="B73" s="2679">
        <v>202.153876</v>
      </c>
      <c r="C73" s="2679">
        <v>69.712320000000005</v>
      </c>
      <c r="D73" s="2679">
        <v>36.895088999999999</v>
      </c>
      <c r="E73" s="2679">
        <v>37.854708000000002</v>
      </c>
      <c r="F73" s="2680">
        <v>346.615993</v>
      </c>
    </row>
    <row r="74" spans="1:6" hidden="1" x14ac:dyDescent="0.3">
      <c r="A74" s="2678">
        <v>43191</v>
      </c>
      <c r="B74" s="2679">
        <v>175.99469199999999</v>
      </c>
      <c r="C74" s="2679">
        <v>73.353504999999998</v>
      </c>
      <c r="D74" s="2679">
        <v>9.4582719999999991</v>
      </c>
      <c r="E74" s="2679">
        <v>35.273654999999998</v>
      </c>
      <c r="F74" s="2680">
        <v>294.08012400000001</v>
      </c>
    </row>
    <row r="75" spans="1:6" hidden="1" x14ac:dyDescent="0.3">
      <c r="A75" s="2678">
        <v>43221</v>
      </c>
      <c r="B75" s="2679">
        <v>239.26319699999999</v>
      </c>
      <c r="C75" s="2679">
        <v>101.169685</v>
      </c>
      <c r="D75" s="2679">
        <v>9.2102140000000006</v>
      </c>
      <c r="E75" s="2679">
        <v>36.181494999999998</v>
      </c>
      <c r="F75" s="2680">
        <v>385.824591</v>
      </c>
    </row>
    <row r="76" spans="1:6" hidden="1" x14ac:dyDescent="0.3">
      <c r="A76" s="2678">
        <v>43252</v>
      </c>
      <c r="B76" s="2679">
        <v>244.87490099999999</v>
      </c>
      <c r="C76" s="2679">
        <v>66.456429</v>
      </c>
      <c r="D76" s="2679">
        <v>13.102838999999999</v>
      </c>
      <c r="E76" s="2679">
        <v>42.730958999999999</v>
      </c>
      <c r="F76" s="2680">
        <v>367.16512799999998</v>
      </c>
    </row>
    <row r="77" spans="1:6" hidden="1" x14ac:dyDescent="0.3">
      <c r="A77" s="2678">
        <v>43282</v>
      </c>
      <c r="B77" s="2679">
        <v>268.98317500000002</v>
      </c>
      <c r="C77" s="2679">
        <v>70.967664999999997</v>
      </c>
      <c r="D77" s="2679">
        <v>12.001822000000001</v>
      </c>
      <c r="E77" s="2679">
        <v>34.284165000000002</v>
      </c>
      <c r="F77" s="2680">
        <v>386.23682700000006</v>
      </c>
    </row>
    <row r="78" spans="1:6" hidden="1" x14ac:dyDescent="0.3">
      <c r="A78" s="2678">
        <v>43313</v>
      </c>
      <c r="B78" s="2679">
        <v>280.07678399999998</v>
      </c>
      <c r="C78" s="2679">
        <v>69.800085999999993</v>
      </c>
      <c r="D78" s="2679">
        <v>19.413848999999999</v>
      </c>
      <c r="E78" s="2679">
        <v>44.174278000000001</v>
      </c>
      <c r="F78" s="2680">
        <v>413.46499699999998</v>
      </c>
    </row>
    <row r="79" spans="1:6" hidden="1" x14ac:dyDescent="0.3">
      <c r="A79" s="2678">
        <v>43344</v>
      </c>
      <c r="B79" s="2679">
        <v>229.104073</v>
      </c>
      <c r="C79" s="2679">
        <v>75.174757999999997</v>
      </c>
      <c r="D79" s="2679">
        <v>9.319407</v>
      </c>
      <c r="E79" s="2679">
        <v>35.776114</v>
      </c>
      <c r="F79" s="2680">
        <v>349.37435199999999</v>
      </c>
    </row>
    <row r="80" spans="1:6" hidden="1" x14ac:dyDescent="0.3">
      <c r="A80" s="2678">
        <v>43374</v>
      </c>
      <c r="B80" s="2679">
        <v>232.88340199999999</v>
      </c>
      <c r="C80" s="2679">
        <v>99.286843000000005</v>
      </c>
      <c r="D80" s="2679">
        <v>11.396564</v>
      </c>
      <c r="E80" s="2679">
        <v>34.939860000000003</v>
      </c>
      <c r="F80" s="2680">
        <v>378.50666899999999</v>
      </c>
    </row>
    <row r="81" spans="1:6" hidden="1" x14ac:dyDescent="0.3">
      <c r="A81" s="2678">
        <v>43405</v>
      </c>
      <c r="B81" s="2679">
        <v>239.50547900000001</v>
      </c>
      <c r="C81" s="2679">
        <v>91.631730000000005</v>
      </c>
      <c r="D81" s="2679">
        <v>6.9769920000000001</v>
      </c>
      <c r="E81" s="2679">
        <v>33.308155999999997</v>
      </c>
      <c r="F81" s="2680">
        <v>371.42235699999998</v>
      </c>
    </row>
    <row r="82" spans="1:6" hidden="1" x14ac:dyDescent="0.3">
      <c r="A82" s="2678">
        <v>43435</v>
      </c>
      <c r="B82" s="2679">
        <v>272.59127999999998</v>
      </c>
      <c r="C82" s="2679">
        <v>71.706374999999994</v>
      </c>
      <c r="D82" s="2679">
        <v>8.8965169999999993</v>
      </c>
      <c r="E82" s="2679">
        <v>33.803832</v>
      </c>
      <c r="F82" s="2680">
        <v>386.99800399999998</v>
      </c>
    </row>
    <row r="83" spans="1:6" hidden="1" x14ac:dyDescent="0.3">
      <c r="A83" s="2678">
        <v>43466</v>
      </c>
      <c r="B83" s="2679">
        <v>303.532265</v>
      </c>
      <c r="C83" s="2679">
        <v>75.319193999999996</v>
      </c>
      <c r="D83" s="2679">
        <v>10.041487</v>
      </c>
      <c r="E83" s="2679">
        <v>34.925192000000003</v>
      </c>
      <c r="F83" s="2680">
        <v>423.81813799999998</v>
      </c>
    </row>
    <row r="84" spans="1:6" hidden="1" x14ac:dyDescent="0.3">
      <c r="A84" s="2678">
        <v>43497</v>
      </c>
      <c r="B84" s="2679">
        <v>237.718187</v>
      </c>
      <c r="C84" s="2679">
        <v>66.561183</v>
      </c>
      <c r="D84" s="2679">
        <v>9.8629470000000001</v>
      </c>
      <c r="E84" s="2679">
        <v>37.528931</v>
      </c>
      <c r="F84" s="2680">
        <v>351.67124799999999</v>
      </c>
    </row>
    <row r="85" spans="1:6" hidden="1" x14ac:dyDescent="0.3">
      <c r="A85" s="2678">
        <v>43525</v>
      </c>
      <c r="B85" s="2679">
        <v>196.10418000000001</v>
      </c>
      <c r="C85" s="2679">
        <v>77.760188999999997</v>
      </c>
      <c r="D85" s="2679">
        <v>8.2067169999999994</v>
      </c>
      <c r="E85" s="2679">
        <v>35.031973999999998</v>
      </c>
      <c r="F85" s="2680">
        <v>317.10306000000003</v>
      </c>
    </row>
    <row r="86" spans="1:6" hidden="1" x14ac:dyDescent="0.3">
      <c r="A86" s="2678">
        <v>43556</v>
      </c>
      <c r="B86" s="2679">
        <v>230.63819000000001</v>
      </c>
      <c r="C86" s="2679">
        <v>127.887473</v>
      </c>
      <c r="D86" s="2679">
        <v>11.147404</v>
      </c>
      <c r="E86" s="2679">
        <v>36.399636999999998</v>
      </c>
      <c r="F86" s="2680">
        <v>406.07270399999999</v>
      </c>
    </row>
    <row r="87" spans="1:6" hidden="1" x14ac:dyDescent="0.3">
      <c r="A87" s="2678">
        <v>43586</v>
      </c>
      <c r="B87" s="2679">
        <v>277.991603</v>
      </c>
      <c r="C87" s="2679">
        <v>63.813343000000003</v>
      </c>
      <c r="D87" s="2679">
        <v>12.042906</v>
      </c>
      <c r="E87" s="2679">
        <v>35.058844000000001</v>
      </c>
      <c r="F87" s="2680">
        <v>388.90669600000001</v>
      </c>
    </row>
    <row r="88" spans="1:6" hidden="1" x14ac:dyDescent="0.3">
      <c r="A88" s="2678">
        <v>43617</v>
      </c>
      <c r="B88" s="2679">
        <v>248.19874300000001</v>
      </c>
      <c r="C88" s="2679">
        <v>68.735696000000004</v>
      </c>
      <c r="D88" s="2679">
        <v>12.627808999999999</v>
      </c>
      <c r="E88" s="2679">
        <v>40.272264</v>
      </c>
      <c r="F88" s="2680">
        <v>369.83451200000002</v>
      </c>
    </row>
    <row r="89" spans="1:6" hidden="1" x14ac:dyDescent="0.3">
      <c r="A89" s="2678">
        <v>43647</v>
      </c>
      <c r="B89" s="2679">
        <v>225.71867800000001</v>
      </c>
      <c r="C89" s="2679">
        <v>90.078790999999995</v>
      </c>
      <c r="D89" s="2679">
        <v>21.497747</v>
      </c>
      <c r="E89" s="2679">
        <v>38.332016000000003</v>
      </c>
      <c r="F89" s="2680">
        <v>375.62723199999999</v>
      </c>
    </row>
    <row r="90" spans="1:6" hidden="1" x14ac:dyDescent="0.3">
      <c r="A90" s="2678">
        <v>43678</v>
      </c>
      <c r="B90" s="2679">
        <v>313.26755000000003</v>
      </c>
      <c r="C90" s="2679">
        <v>76.748981999999998</v>
      </c>
      <c r="D90" s="2679">
        <v>18.314587</v>
      </c>
      <c r="E90" s="2679">
        <v>45.239902999999998</v>
      </c>
      <c r="F90" s="2680">
        <v>453.57102200000008</v>
      </c>
    </row>
    <row r="91" spans="1:6" hidden="1" x14ac:dyDescent="0.3">
      <c r="A91" s="2678">
        <v>43709</v>
      </c>
      <c r="B91" s="2679">
        <v>237.57028700000001</v>
      </c>
      <c r="C91" s="2679">
        <v>73.094210000000004</v>
      </c>
      <c r="D91" s="2679">
        <v>11.037868</v>
      </c>
      <c r="E91" s="2679">
        <v>36.332877000000003</v>
      </c>
      <c r="F91" s="2680">
        <v>358.03524199999998</v>
      </c>
    </row>
    <row r="92" spans="1:6" hidden="1" x14ac:dyDescent="0.3">
      <c r="A92" s="2678">
        <v>43739</v>
      </c>
      <c r="B92" s="2679">
        <v>284.247885</v>
      </c>
      <c r="C92" s="2679">
        <v>63.423949</v>
      </c>
      <c r="D92" s="2679">
        <v>12.434461000000001</v>
      </c>
      <c r="E92" s="2679">
        <v>40.887667999999998</v>
      </c>
      <c r="F92" s="2680">
        <v>400.99396300000001</v>
      </c>
    </row>
    <row r="93" spans="1:6" hidden="1" x14ac:dyDescent="0.3">
      <c r="A93" s="2678">
        <v>43770</v>
      </c>
      <c r="B93" s="2679">
        <v>221.55847199999999</v>
      </c>
      <c r="C93" s="2679">
        <v>79.661023</v>
      </c>
      <c r="D93" s="2679">
        <v>8.4149840000000005</v>
      </c>
      <c r="E93" s="2679">
        <v>27.278126</v>
      </c>
      <c r="F93" s="2680">
        <v>336.91260499999999</v>
      </c>
    </row>
    <row r="94" spans="1:6" hidden="1" x14ac:dyDescent="0.3">
      <c r="A94" s="2678">
        <v>43800</v>
      </c>
      <c r="B94" s="2679">
        <v>270.23328500000002</v>
      </c>
      <c r="C94" s="2679">
        <v>83.147076999999996</v>
      </c>
      <c r="D94" s="2679">
        <v>10.63932</v>
      </c>
      <c r="E94" s="2679">
        <v>33.302286000000002</v>
      </c>
      <c r="F94" s="2680">
        <v>397.32196799999997</v>
      </c>
    </row>
    <row r="95" spans="1:6" hidden="1" x14ac:dyDescent="0.3">
      <c r="A95" s="2678">
        <v>43831</v>
      </c>
      <c r="B95" s="2679">
        <v>239.48152899999999</v>
      </c>
      <c r="C95" s="2679">
        <v>102.12904</v>
      </c>
      <c r="D95" s="2679">
        <v>8.1191790000000008</v>
      </c>
      <c r="E95" s="2679">
        <v>38.744025000000001</v>
      </c>
      <c r="F95" s="2680">
        <v>388.47377299999999</v>
      </c>
    </row>
    <row r="96" spans="1:6" hidden="1" x14ac:dyDescent="0.3">
      <c r="A96" s="2678">
        <v>43862</v>
      </c>
      <c r="B96" s="2679">
        <v>235.48427000000001</v>
      </c>
      <c r="C96" s="2679">
        <v>71.485218000000003</v>
      </c>
      <c r="D96" s="2679">
        <v>54.754061</v>
      </c>
      <c r="E96" s="2679">
        <v>37.038384000000001</v>
      </c>
      <c r="F96" s="2680">
        <v>398.761933</v>
      </c>
    </row>
    <row r="97" spans="1:37" x14ac:dyDescent="0.3">
      <c r="A97" s="2678">
        <v>43891</v>
      </c>
      <c r="B97" s="2679">
        <v>216.58340799999999</v>
      </c>
      <c r="C97" s="2679">
        <v>55.798383000000001</v>
      </c>
      <c r="D97" s="2679">
        <v>6.4700319999999998</v>
      </c>
      <c r="E97" s="2679">
        <v>36.351478999999998</v>
      </c>
      <c r="F97" s="2680">
        <v>315.20330200000001</v>
      </c>
    </row>
    <row r="98" spans="1:37" x14ac:dyDescent="0.3">
      <c r="A98" s="2678">
        <v>43922</v>
      </c>
      <c r="B98" s="2679">
        <v>130.00830400000001</v>
      </c>
      <c r="C98" s="2679">
        <v>44.040267999999998</v>
      </c>
      <c r="D98" s="2679">
        <v>4.6301420000000002</v>
      </c>
      <c r="E98" s="2679">
        <v>20.35764</v>
      </c>
      <c r="F98" s="2680">
        <v>199.03635400000002</v>
      </c>
    </row>
    <row r="99" spans="1:37" x14ac:dyDescent="0.3">
      <c r="A99" s="2678">
        <v>43952</v>
      </c>
      <c r="B99" s="2679">
        <v>122.826075</v>
      </c>
      <c r="C99" s="2679">
        <v>42.192487999999997</v>
      </c>
      <c r="D99" s="2679">
        <v>6.7991999999999999</v>
      </c>
      <c r="E99" s="2679">
        <v>19.624096999999999</v>
      </c>
      <c r="F99" s="2680">
        <v>191.44186000000002</v>
      </c>
    </row>
    <row r="100" spans="1:37" x14ac:dyDescent="0.3">
      <c r="A100" s="2678">
        <v>43983</v>
      </c>
      <c r="B100" s="2679">
        <v>150.280609</v>
      </c>
      <c r="C100" s="2679">
        <v>57.934928999999997</v>
      </c>
      <c r="D100" s="2679">
        <v>9.8985430000000001</v>
      </c>
      <c r="E100" s="2679">
        <v>25.468888</v>
      </c>
      <c r="F100" s="2680">
        <v>243.58296899999996</v>
      </c>
    </row>
    <row r="101" spans="1:37" x14ac:dyDescent="0.3">
      <c r="A101" s="2678">
        <v>44013</v>
      </c>
      <c r="B101" s="2679">
        <v>171.10065900000001</v>
      </c>
      <c r="C101" s="2679">
        <v>62.231839000000001</v>
      </c>
      <c r="D101" s="2679">
        <v>8.0274099999999997</v>
      </c>
      <c r="E101" s="2679">
        <v>26.65371</v>
      </c>
      <c r="F101" s="2680">
        <v>268.01361800000001</v>
      </c>
    </row>
    <row r="102" spans="1:37" x14ac:dyDescent="0.3">
      <c r="A102" s="2678">
        <v>44044</v>
      </c>
      <c r="B102" s="2679">
        <v>319.52940100000001</v>
      </c>
      <c r="C102" s="2679">
        <v>73.433158000000006</v>
      </c>
      <c r="D102" s="2679">
        <v>9.1668950000000002</v>
      </c>
      <c r="E102" s="2679">
        <v>33.323593000000002</v>
      </c>
      <c r="F102" s="2680">
        <v>435.45304700000003</v>
      </c>
    </row>
    <row r="103" spans="1:37" x14ac:dyDescent="0.3">
      <c r="A103" s="2678">
        <v>44075</v>
      </c>
      <c r="B103" s="2679">
        <v>178.95326600000001</v>
      </c>
      <c r="C103" s="2679">
        <v>100.257238</v>
      </c>
      <c r="D103" s="2679">
        <v>11.829174999999999</v>
      </c>
      <c r="E103" s="2679">
        <v>24.255016000000001</v>
      </c>
      <c r="F103" s="2680">
        <v>315.29469500000005</v>
      </c>
    </row>
    <row r="104" spans="1:37" x14ac:dyDescent="0.3">
      <c r="A104" s="2678">
        <v>44105</v>
      </c>
      <c r="B104" s="2679">
        <v>183.60753700000001</v>
      </c>
      <c r="C104" s="2679">
        <v>55.285085000000002</v>
      </c>
      <c r="D104" s="2679">
        <v>5.6543729999999996</v>
      </c>
      <c r="E104" s="2679">
        <v>23.116522</v>
      </c>
      <c r="F104" s="2680">
        <v>267.73050699999999</v>
      </c>
    </row>
    <row r="105" spans="1:37" x14ac:dyDescent="0.3">
      <c r="A105" s="2678">
        <v>44136</v>
      </c>
      <c r="B105" s="2679">
        <v>191.086972</v>
      </c>
      <c r="C105" s="2679">
        <v>59.222841000000003</v>
      </c>
      <c r="D105" s="2679">
        <v>8.4513060000000007</v>
      </c>
      <c r="E105" s="2679">
        <v>32.276119000000001</v>
      </c>
      <c r="F105" s="2680">
        <v>291.037238</v>
      </c>
    </row>
    <row r="106" spans="1:37" x14ac:dyDescent="0.3">
      <c r="A106" s="2678">
        <v>44166</v>
      </c>
      <c r="B106" s="2679">
        <v>224.268126</v>
      </c>
      <c r="C106" s="2679">
        <v>67.174497000000002</v>
      </c>
      <c r="D106" s="2679">
        <v>8.6459930000000007</v>
      </c>
      <c r="E106" s="2679">
        <v>28.745550000000001</v>
      </c>
      <c r="F106" s="2680">
        <v>328.83416599999998</v>
      </c>
    </row>
    <row r="107" spans="1:37" x14ac:dyDescent="0.3">
      <c r="A107" s="2678">
        <v>44197</v>
      </c>
      <c r="B107" s="2679">
        <v>168.632274</v>
      </c>
      <c r="C107" s="2679">
        <v>79.961414000000005</v>
      </c>
      <c r="D107" s="2679">
        <v>5.4970939999999997</v>
      </c>
      <c r="E107" s="2679">
        <v>26.825990999999998</v>
      </c>
      <c r="F107" s="2680">
        <v>280.91677299999998</v>
      </c>
      <c r="G107" s="2684"/>
      <c r="H107" s="2684"/>
      <c r="I107" s="2684"/>
      <c r="J107" s="2684"/>
      <c r="K107" s="2684"/>
    </row>
    <row r="108" spans="1:37" x14ac:dyDescent="0.3">
      <c r="A108" s="2678">
        <v>44228</v>
      </c>
      <c r="B108" s="2679">
        <v>169.48578599999999</v>
      </c>
      <c r="C108" s="2679">
        <v>71.126624000000007</v>
      </c>
      <c r="D108" s="2679">
        <v>7.9932439999999998</v>
      </c>
      <c r="E108" s="2679">
        <v>33.064444999999999</v>
      </c>
      <c r="F108" s="2680">
        <v>281.7</v>
      </c>
      <c r="G108" s="2684"/>
      <c r="H108" s="2684"/>
      <c r="I108" s="2684"/>
      <c r="J108" s="2684"/>
      <c r="K108" s="2684"/>
    </row>
    <row r="109" spans="1:37" ht="17.25" thickBot="1" x14ac:dyDescent="0.35">
      <c r="A109" s="2685">
        <v>44256</v>
      </c>
      <c r="B109" s="2686">
        <v>142.00661700000001</v>
      </c>
      <c r="C109" s="2686">
        <v>74.491876000000005</v>
      </c>
      <c r="D109" s="2686">
        <v>6.829682</v>
      </c>
      <c r="E109" s="2686">
        <v>25.001207000000001</v>
      </c>
      <c r="F109" s="2687">
        <v>248.32938200000001</v>
      </c>
      <c r="G109" s="2684"/>
      <c r="H109" s="2684"/>
      <c r="I109" s="2684"/>
      <c r="J109" s="2684"/>
      <c r="K109" s="2684"/>
    </row>
    <row r="110" spans="1:37" s="2665" customFormat="1" ht="16.5" customHeight="1" thickTop="1" x14ac:dyDescent="0.25">
      <c r="A110" s="2688" t="s">
        <v>4713</v>
      </c>
      <c r="B110" s="2688"/>
      <c r="C110" s="2688"/>
      <c r="D110" s="2688"/>
      <c r="E110" s="2688"/>
      <c r="F110" s="2688"/>
      <c r="U110" s="2663"/>
      <c r="V110" s="2663"/>
      <c r="W110" s="2663"/>
      <c r="X110" s="2663"/>
      <c r="Y110" s="2663"/>
      <c r="Z110" s="2663"/>
      <c r="AA110" s="2663"/>
      <c r="AB110" s="2663"/>
      <c r="AC110" s="2663"/>
      <c r="AD110" s="2663"/>
      <c r="AE110" s="2663"/>
      <c r="AF110" s="2663"/>
      <c r="AG110" s="2663"/>
      <c r="AH110" s="2663"/>
      <c r="AI110" s="2663"/>
      <c r="AJ110" s="2667"/>
      <c r="AK110" s="2689"/>
    </row>
    <row r="111" spans="1:37" s="2665" customFormat="1" ht="14.25" x14ac:dyDescent="0.25">
      <c r="A111" s="2688" t="s">
        <v>4714</v>
      </c>
      <c r="B111" s="2688"/>
      <c r="C111" s="2688"/>
      <c r="D111" s="2688"/>
      <c r="E111" s="2688"/>
      <c r="F111" s="2688"/>
      <c r="U111" s="2663"/>
      <c r="V111" s="2663"/>
      <c r="W111" s="2663"/>
      <c r="X111" s="2663"/>
      <c r="Y111" s="2663"/>
      <c r="Z111" s="2663"/>
      <c r="AA111" s="2663"/>
      <c r="AB111" s="2663"/>
      <c r="AC111" s="2663"/>
      <c r="AD111" s="2663"/>
      <c r="AE111" s="2663"/>
      <c r="AF111" s="2663"/>
      <c r="AG111" s="2663"/>
      <c r="AH111" s="2663"/>
      <c r="AI111" s="2663"/>
      <c r="AJ111" s="2667"/>
      <c r="AK111" s="2689"/>
    </row>
    <row r="112" spans="1:37" s="2690" customFormat="1" ht="18" customHeight="1" x14ac:dyDescent="0.25">
      <c r="A112" s="1081" t="s">
        <v>574</v>
      </c>
    </row>
    <row r="113" spans="1:4" s="2690" customFormat="1" ht="18" customHeight="1" x14ac:dyDescent="0.25">
      <c r="A113" s="2691" t="s">
        <v>3387</v>
      </c>
      <c r="B113" s="2692"/>
      <c r="C113" s="2692"/>
      <c r="D113" s="2692"/>
    </row>
  </sheetData>
  <printOptions horizontalCentered="1"/>
  <pageMargins left="0.7" right="0.7" top="0.75" bottom="0.75" header="0.3" footer="0.3"/>
  <pageSetup paperSize="9" scale="84"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A6768-E531-4397-9561-0E3ACB4D7147}">
  <sheetPr>
    <pageSetUpPr fitToPage="1"/>
  </sheetPr>
  <dimension ref="A1:CF99"/>
  <sheetViews>
    <sheetView showGridLines="0" zoomScaleNormal="100" zoomScaleSheetLayoutView="100" workbookViewId="0">
      <pane xSplit="1" ySplit="2" topLeftCell="B3" activePane="bottomRight" state="frozen"/>
      <selection activeCell="O38" sqref="O38"/>
      <selection pane="topRight" activeCell="O38" sqref="O38"/>
      <selection pane="bottomLeft" activeCell="O38" sqref="O38"/>
      <selection pane="bottomRight"/>
    </sheetView>
  </sheetViews>
  <sheetFormatPr defaultColWidth="11.140625" defaultRowHeight="15" x14ac:dyDescent="0.25"/>
  <cols>
    <col min="1" max="1" width="10.85546875" style="2672" customWidth="1"/>
    <col min="2" max="2" width="68.42578125" style="1799" customWidth="1"/>
    <col min="3" max="3" width="11.28515625" style="2696" hidden="1" customWidth="1"/>
    <col min="4" max="4" width="6.28515625" style="2696" hidden="1" customWidth="1"/>
    <col min="5" max="5" width="11.28515625" style="2696" hidden="1" customWidth="1"/>
    <col min="6" max="6" width="7" style="2696" hidden="1" customWidth="1"/>
    <col min="7" max="7" width="11.28515625" style="2696" hidden="1" customWidth="1"/>
    <col min="8" max="8" width="7" style="2696" hidden="1" customWidth="1"/>
    <col min="9" max="9" width="11.28515625" style="2696" hidden="1" customWidth="1"/>
    <col min="10" max="10" width="7" style="2696" hidden="1" customWidth="1"/>
    <col min="11" max="11" width="11.28515625" style="2696" hidden="1" customWidth="1"/>
    <col min="12" max="12" width="7" style="2696" hidden="1" customWidth="1"/>
    <col min="13" max="13" width="11.28515625" style="2696" hidden="1" customWidth="1"/>
    <col min="14" max="14" width="6.28515625" style="2696" hidden="1" customWidth="1"/>
    <col min="15" max="15" width="11.28515625" style="2696" hidden="1" customWidth="1"/>
    <col min="16" max="16" width="7" style="2696" hidden="1" customWidth="1"/>
    <col min="17" max="17" width="11.28515625" style="2696" hidden="1" customWidth="1"/>
    <col min="18" max="18" width="6.28515625" style="2696" hidden="1" customWidth="1"/>
    <col min="19" max="19" width="11.28515625" style="2696" hidden="1" customWidth="1"/>
    <col min="20" max="20" width="6.28515625" style="2696" hidden="1" customWidth="1"/>
    <col min="21" max="21" width="11.28515625" style="2696" hidden="1" customWidth="1"/>
    <col min="22" max="22" width="6.28515625" style="2696" hidden="1" customWidth="1"/>
    <col min="23" max="23" width="11.28515625" style="2696" hidden="1" customWidth="1"/>
    <col min="24" max="24" width="6.28515625" style="2696" hidden="1" customWidth="1"/>
    <col min="25" max="25" width="11.28515625" style="2696" hidden="1" customWidth="1"/>
    <col min="26" max="26" width="6.28515625" style="2696" hidden="1" customWidth="1"/>
    <col min="27" max="27" width="11.28515625" style="2696" hidden="1" customWidth="1"/>
    <col min="28" max="28" width="6.28515625" style="2696" hidden="1" customWidth="1"/>
    <col min="29" max="29" width="11.28515625" style="2696" hidden="1" customWidth="1"/>
    <col min="30" max="30" width="6.28515625" style="2696" hidden="1" customWidth="1"/>
    <col min="31" max="31" width="11.28515625" style="2696" hidden="1" customWidth="1"/>
    <col min="32" max="32" width="6.28515625" style="2696" hidden="1" customWidth="1"/>
    <col min="33" max="33" width="11.28515625" style="2696" hidden="1" customWidth="1"/>
    <col min="34" max="34" width="6.28515625" style="2696" hidden="1" customWidth="1"/>
    <col min="35" max="35" width="11.28515625" style="2696" hidden="1" customWidth="1"/>
    <col min="36" max="36" width="6.28515625" style="2696" hidden="1" customWidth="1"/>
    <col min="37" max="37" width="11.28515625" style="2696" hidden="1" customWidth="1"/>
    <col min="38" max="38" width="7" style="2696" hidden="1" customWidth="1"/>
    <col min="39" max="39" width="11.28515625" style="2696" hidden="1" customWidth="1"/>
    <col min="40" max="40" width="6.28515625" style="2696" hidden="1" customWidth="1"/>
    <col min="41" max="41" width="11.28515625" style="2696" hidden="1" customWidth="1"/>
    <col min="42" max="42" width="6.28515625" style="2696" hidden="1" customWidth="1"/>
    <col min="43" max="43" width="11.28515625" style="2696" hidden="1" customWidth="1"/>
    <col min="44" max="44" width="7" style="2696" hidden="1" customWidth="1"/>
    <col min="45" max="45" width="11.28515625" style="2696" hidden="1" customWidth="1"/>
    <col min="46" max="46" width="7" style="2696" hidden="1" customWidth="1"/>
    <col min="47" max="47" width="11.28515625" style="2696" hidden="1" customWidth="1"/>
    <col min="48" max="48" width="6.28515625" style="2696" hidden="1" customWidth="1"/>
    <col min="49" max="49" width="11.28515625" style="2696" hidden="1" customWidth="1"/>
    <col min="50" max="50" width="6.28515625" style="2696" hidden="1" customWidth="1"/>
    <col min="51" max="51" width="11.28515625" style="2696" hidden="1" customWidth="1"/>
    <col min="52" max="52" width="6.28515625" style="2696" hidden="1" customWidth="1"/>
    <col min="53" max="53" width="11.28515625" style="2696" hidden="1" customWidth="1"/>
    <col min="54" max="54" width="6.28515625" style="2696" hidden="1" customWidth="1"/>
    <col min="55" max="55" width="11.28515625" style="2696" hidden="1" customWidth="1"/>
    <col min="56" max="56" width="6.28515625" style="2696" hidden="1" customWidth="1"/>
    <col min="57" max="57" width="11.28515625" style="2696" hidden="1" customWidth="1"/>
    <col min="58" max="58" width="6.28515625" style="2696" hidden="1" customWidth="1"/>
    <col min="59" max="59" width="11.28515625" style="2696" hidden="1" customWidth="1"/>
    <col min="60" max="60" width="6.28515625" style="2696" hidden="1" customWidth="1"/>
    <col min="61" max="61" width="11.28515625" style="2696" hidden="1" customWidth="1"/>
    <col min="62" max="62" width="6.28515625" style="2696" hidden="1" customWidth="1"/>
    <col min="63" max="63" width="11.28515625" style="2696" hidden="1" customWidth="1"/>
    <col min="64" max="64" width="6.28515625" style="2696" hidden="1" customWidth="1"/>
    <col min="65" max="65" width="11.28515625" style="2696" hidden="1" customWidth="1"/>
    <col min="66" max="66" width="6.28515625" style="2696" hidden="1" customWidth="1"/>
    <col min="67" max="74" width="13.85546875" style="2696" hidden="1" customWidth="1"/>
    <col min="75" max="80" width="13.85546875" style="2696" customWidth="1"/>
    <col min="81" max="82" width="11.42578125" customWidth="1"/>
    <col min="83" max="16384" width="11.140625" style="1799"/>
  </cols>
  <sheetData>
    <row r="1" spans="1:84" s="1809" customFormat="1" ht="18.75" x14ac:dyDescent="0.3">
      <c r="A1" s="2693" t="s">
        <v>4715</v>
      </c>
      <c r="B1" s="1798"/>
      <c r="C1" s="2694"/>
      <c r="D1" s="2694"/>
      <c r="E1" s="2694"/>
      <c r="F1" s="2694"/>
      <c r="G1" s="2694"/>
      <c r="H1" s="2694"/>
      <c r="I1" s="2694"/>
      <c r="J1" s="2694"/>
      <c r="K1" s="2694"/>
      <c r="L1" s="2694"/>
      <c r="M1" s="2694"/>
      <c r="N1" s="2694"/>
      <c r="O1" s="2695"/>
      <c r="P1" s="2695"/>
      <c r="Q1" s="2695"/>
      <c r="R1" s="2695"/>
      <c r="S1" s="2695"/>
      <c r="T1" s="2695"/>
      <c r="U1" s="2695"/>
      <c r="V1" s="2695"/>
      <c r="W1" s="2695"/>
      <c r="X1" s="2695"/>
      <c r="Y1" s="2695"/>
      <c r="Z1" s="2695"/>
      <c r="AA1" s="2695"/>
      <c r="AB1" s="2695"/>
      <c r="AC1" s="2695"/>
      <c r="AD1" s="2695"/>
      <c r="AE1" s="2695"/>
      <c r="AF1" s="2695"/>
      <c r="AG1" s="2695"/>
      <c r="AH1" s="2695"/>
      <c r="AI1" s="2695"/>
      <c r="AJ1" s="2695"/>
      <c r="AK1" s="2695"/>
      <c r="AL1" s="2695"/>
      <c r="AM1" s="2695"/>
      <c r="AN1" s="2695"/>
      <c r="AO1" s="2695"/>
      <c r="AP1" s="2695"/>
      <c r="AQ1" s="2695"/>
      <c r="AR1" s="2695"/>
      <c r="AS1" s="2695"/>
      <c r="AT1" s="2695"/>
      <c r="AU1" s="2695"/>
      <c r="AV1" s="2695"/>
      <c r="AW1" s="2695"/>
      <c r="AX1" s="2695"/>
      <c r="AY1" s="2695"/>
      <c r="AZ1" s="2695"/>
      <c r="BA1" s="2695"/>
      <c r="BB1" s="2695"/>
      <c r="BC1" s="2695"/>
      <c r="BD1" s="2695"/>
      <c r="BE1" s="2695"/>
      <c r="BF1" s="2695"/>
      <c r="BG1" s="2695"/>
      <c r="BH1" s="2695"/>
      <c r="BI1" s="2695"/>
      <c r="BJ1" s="2695"/>
      <c r="BK1" s="2695"/>
      <c r="BL1" s="2695"/>
      <c r="BM1" s="2695"/>
      <c r="BN1" s="2695"/>
      <c r="BO1" s="2695"/>
      <c r="BP1" s="2695"/>
      <c r="BQ1" s="2695"/>
      <c r="BR1" s="2695"/>
      <c r="BS1" s="2695"/>
      <c r="BT1" s="2695"/>
      <c r="BU1" s="2695"/>
      <c r="BV1" s="2695"/>
      <c r="BW1" s="2695"/>
      <c r="BX1" s="2695"/>
      <c r="BY1" s="2695"/>
      <c r="BZ1" s="2695"/>
      <c r="CA1" s="2695"/>
      <c r="CB1" s="2695"/>
      <c r="CC1"/>
      <c r="CD1"/>
    </row>
    <row r="2" spans="1:84" ht="15.75" thickBot="1" x14ac:dyDescent="0.3">
      <c r="O2" s="3931"/>
      <c r="P2" s="3931"/>
      <c r="Q2" s="2697"/>
      <c r="R2" s="2697"/>
      <c r="S2" s="2697"/>
      <c r="T2" s="2697"/>
      <c r="U2" s="3931"/>
      <c r="V2" s="3931"/>
      <c r="W2" s="2697"/>
      <c r="X2" s="2697"/>
      <c r="Y2" s="2697"/>
      <c r="Z2" s="2697"/>
      <c r="AA2" s="2697"/>
      <c r="AB2" s="2697"/>
      <c r="AC2" s="2697"/>
      <c r="AD2" s="2697"/>
      <c r="AE2" s="2697"/>
      <c r="AF2" s="2697"/>
      <c r="AG2" s="2697"/>
      <c r="AH2" s="2697"/>
      <c r="AI2" s="2697"/>
      <c r="AJ2" s="2697"/>
      <c r="AK2" s="2697"/>
      <c r="AL2" s="2697"/>
      <c r="AM2" s="2697"/>
      <c r="AN2" s="2697"/>
      <c r="AO2" s="2697"/>
      <c r="AP2" s="2697"/>
      <c r="AQ2" s="2697"/>
      <c r="AR2" s="2697"/>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c r="BP2" s="2697"/>
      <c r="BQ2" s="2697"/>
      <c r="BR2" s="2697"/>
      <c r="BS2" s="2697"/>
      <c r="BT2" s="2697"/>
      <c r="BU2" s="2697"/>
      <c r="BV2" s="2697"/>
      <c r="BW2" s="2697"/>
      <c r="BX2" s="2697"/>
      <c r="BY2" s="2697"/>
      <c r="BZ2" s="2697"/>
      <c r="CA2" s="3932" t="s">
        <v>3857</v>
      </c>
      <c r="CB2" s="3932"/>
    </row>
    <row r="3" spans="1:84" s="2584" customFormat="1" ht="21.75" customHeight="1" thickTop="1" thickBot="1" x14ac:dyDescent="0.35">
      <c r="A3" s="3933" t="s">
        <v>4716</v>
      </c>
      <c r="B3" s="3922" t="s">
        <v>4717</v>
      </c>
      <c r="C3" s="3935">
        <v>43101</v>
      </c>
      <c r="D3" s="3936"/>
      <c r="E3" s="3937">
        <v>43132</v>
      </c>
      <c r="F3" s="3936"/>
      <c r="G3" s="3937">
        <v>43160</v>
      </c>
      <c r="H3" s="3936"/>
      <c r="I3" s="3937">
        <v>43191</v>
      </c>
      <c r="J3" s="3936"/>
      <c r="K3" s="3937">
        <v>43221</v>
      </c>
      <c r="L3" s="3936"/>
      <c r="M3" s="3937">
        <v>43252</v>
      </c>
      <c r="N3" s="3936"/>
      <c r="O3" s="3937">
        <v>43282</v>
      </c>
      <c r="P3" s="3936"/>
      <c r="Q3" s="3937">
        <v>43313</v>
      </c>
      <c r="R3" s="3935"/>
      <c r="S3" s="3930">
        <v>43344</v>
      </c>
      <c r="T3" s="3930"/>
      <c r="U3" s="3930">
        <v>43374</v>
      </c>
      <c r="V3" s="3930"/>
      <c r="W3" s="3930">
        <v>43405</v>
      </c>
      <c r="X3" s="3930"/>
      <c r="Y3" s="3930">
        <v>43435</v>
      </c>
      <c r="Z3" s="3940"/>
      <c r="AA3" s="3930">
        <v>43466</v>
      </c>
      <c r="AB3" s="3940"/>
      <c r="AC3" s="3930">
        <v>43497</v>
      </c>
      <c r="AD3" s="3940"/>
      <c r="AE3" s="3930">
        <v>43525</v>
      </c>
      <c r="AF3" s="3940"/>
      <c r="AG3" s="3941">
        <v>43556</v>
      </c>
      <c r="AH3" s="3941"/>
      <c r="AI3" s="3941">
        <v>43586</v>
      </c>
      <c r="AJ3" s="3941"/>
      <c r="AK3" s="3941">
        <v>43617</v>
      </c>
      <c r="AL3" s="3941"/>
      <c r="AM3" s="3941">
        <v>43647</v>
      </c>
      <c r="AN3" s="3941"/>
      <c r="AO3" s="3938">
        <v>43678</v>
      </c>
      <c r="AP3" s="3939"/>
      <c r="AQ3" s="3941">
        <v>43709</v>
      </c>
      <c r="AR3" s="3941"/>
      <c r="AS3" s="3941">
        <v>43739</v>
      </c>
      <c r="AT3" s="3941"/>
      <c r="AU3" s="3938">
        <v>43770</v>
      </c>
      <c r="AV3" s="3939"/>
      <c r="AW3" s="3938">
        <v>43800</v>
      </c>
      <c r="AX3" s="3939"/>
      <c r="AY3" s="3942">
        <v>43831</v>
      </c>
      <c r="AZ3" s="3943"/>
      <c r="BA3" s="3942">
        <v>43862</v>
      </c>
      <c r="BB3" s="3943"/>
      <c r="BC3" s="3942">
        <v>43891</v>
      </c>
      <c r="BD3" s="3943"/>
      <c r="BE3" s="3942">
        <v>43922</v>
      </c>
      <c r="BF3" s="3943"/>
      <c r="BG3" s="3942">
        <v>43952</v>
      </c>
      <c r="BH3" s="3943"/>
      <c r="BI3" s="3942">
        <v>43983</v>
      </c>
      <c r="BJ3" s="3943"/>
      <c r="BK3" s="3942">
        <v>44013</v>
      </c>
      <c r="BL3" s="3943"/>
      <c r="BM3" s="3942">
        <v>44044</v>
      </c>
      <c r="BN3" s="3943"/>
      <c r="BO3" s="3942">
        <v>44075</v>
      </c>
      <c r="BP3" s="3943"/>
      <c r="BQ3" s="3942">
        <v>44105</v>
      </c>
      <c r="BR3" s="3943"/>
      <c r="BS3" s="3942">
        <v>44136</v>
      </c>
      <c r="BT3" s="3943"/>
      <c r="BU3" s="3942">
        <v>44166</v>
      </c>
      <c r="BV3" s="3943"/>
      <c r="BW3" s="3942">
        <v>44197</v>
      </c>
      <c r="BX3" s="3943"/>
      <c r="BY3" s="3942">
        <v>44228</v>
      </c>
      <c r="BZ3" s="3943"/>
      <c r="CA3" s="3942">
        <v>44256</v>
      </c>
      <c r="CB3" s="3943"/>
      <c r="CC3"/>
      <c r="CD3"/>
    </row>
    <row r="4" spans="1:84" s="2584" customFormat="1" ht="17.25" thickBot="1" x14ac:dyDescent="0.35">
      <c r="A4" s="3934"/>
      <c r="B4" s="3792"/>
      <c r="C4" s="2698" t="s">
        <v>4189</v>
      </c>
      <c r="D4" s="2699" t="s">
        <v>4190</v>
      </c>
      <c r="E4" s="2700" t="s">
        <v>4189</v>
      </c>
      <c r="F4" s="2699" t="s">
        <v>4190</v>
      </c>
      <c r="G4" s="2700" t="s">
        <v>4189</v>
      </c>
      <c r="H4" s="2699" t="s">
        <v>4190</v>
      </c>
      <c r="I4" s="2700" t="s">
        <v>4189</v>
      </c>
      <c r="J4" s="2699" t="s">
        <v>4190</v>
      </c>
      <c r="K4" s="2700" t="s">
        <v>4189</v>
      </c>
      <c r="L4" s="2699" t="s">
        <v>4190</v>
      </c>
      <c r="M4" s="2700" t="s">
        <v>4189</v>
      </c>
      <c r="N4" s="2699" t="s">
        <v>4190</v>
      </c>
      <c r="O4" s="2700" t="s">
        <v>4189</v>
      </c>
      <c r="P4" s="2699" t="s">
        <v>4190</v>
      </c>
      <c r="Q4" s="2699" t="s">
        <v>4189</v>
      </c>
      <c r="R4" s="2701" t="s">
        <v>4190</v>
      </c>
      <c r="S4" s="2702" t="s">
        <v>4189</v>
      </c>
      <c r="T4" s="2702" t="s">
        <v>4190</v>
      </c>
      <c r="U4" s="2702" t="s">
        <v>4189</v>
      </c>
      <c r="V4" s="2702" t="s">
        <v>4190</v>
      </c>
      <c r="W4" s="2702" t="s">
        <v>4189</v>
      </c>
      <c r="X4" s="2702" t="s">
        <v>4190</v>
      </c>
      <c r="Y4" s="2702" t="s">
        <v>4189</v>
      </c>
      <c r="Z4" s="2703" t="s">
        <v>4190</v>
      </c>
      <c r="AA4" s="2702" t="s">
        <v>4189</v>
      </c>
      <c r="AB4" s="2703" t="s">
        <v>4190</v>
      </c>
      <c r="AC4" s="2702" t="s">
        <v>4189</v>
      </c>
      <c r="AD4" s="2703" t="s">
        <v>4190</v>
      </c>
      <c r="AE4" s="2702" t="s">
        <v>4189</v>
      </c>
      <c r="AF4" s="2703" t="s">
        <v>4190</v>
      </c>
      <c r="AG4" s="2704" t="s">
        <v>4189</v>
      </c>
      <c r="AH4" s="2704" t="s">
        <v>4190</v>
      </c>
      <c r="AI4" s="2704" t="s">
        <v>4189</v>
      </c>
      <c r="AJ4" s="2704" t="s">
        <v>4190</v>
      </c>
      <c r="AK4" s="2704" t="s">
        <v>4189</v>
      </c>
      <c r="AL4" s="2704" t="s">
        <v>4190</v>
      </c>
      <c r="AM4" s="2704" t="s">
        <v>4189</v>
      </c>
      <c r="AN4" s="2704" t="s">
        <v>4190</v>
      </c>
      <c r="AO4" s="2704" t="s">
        <v>4189</v>
      </c>
      <c r="AP4" s="2704" t="s">
        <v>4190</v>
      </c>
      <c r="AQ4" s="2704" t="s">
        <v>4189</v>
      </c>
      <c r="AR4" s="2704" t="s">
        <v>4190</v>
      </c>
      <c r="AS4" s="2704" t="s">
        <v>4189</v>
      </c>
      <c r="AT4" s="2704" t="s">
        <v>4190</v>
      </c>
      <c r="AU4" s="2704" t="s">
        <v>4189</v>
      </c>
      <c r="AV4" s="2704" t="s">
        <v>4190</v>
      </c>
      <c r="AW4" s="2704" t="s">
        <v>4189</v>
      </c>
      <c r="AX4" s="2704" t="s">
        <v>4190</v>
      </c>
      <c r="AY4" s="2704" t="s">
        <v>4189</v>
      </c>
      <c r="AZ4" s="2704" t="s">
        <v>4190</v>
      </c>
      <c r="BA4" s="2704" t="s">
        <v>4189</v>
      </c>
      <c r="BB4" s="2704" t="s">
        <v>4190</v>
      </c>
      <c r="BC4" s="2705" t="s">
        <v>4189</v>
      </c>
      <c r="BD4" s="2705" t="s">
        <v>4190</v>
      </c>
      <c r="BE4" s="2705" t="s">
        <v>4189</v>
      </c>
      <c r="BF4" s="2705" t="s">
        <v>4190</v>
      </c>
      <c r="BG4" s="2705" t="s">
        <v>4189</v>
      </c>
      <c r="BH4" s="2705" t="s">
        <v>4190</v>
      </c>
      <c r="BI4" s="2705" t="s">
        <v>4189</v>
      </c>
      <c r="BJ4" s="2705" t="s">
        <v>4190</v>
      </c>
      <c r="BK4" s="2705" t="s">
        <v>4189</v>
      </c>
      <c r="BL4" s="2705" t="s">
        <v>4190</v>
      </c>
      <c r="BM4" s="2705" t="s">
        <v>4189</v>
      </c>
      <c r="BN4" s="2705" t="s">
        <v>4190</v>
      </c>
      <c r="BO4" s="2705" t="s">
        <v>4189</v>
      </c>
      <c r="BP4" s="2705" t="s">
        <v>4190</v>
      </c>
      <c r="BQ4" s="2705" t="s">
        <v>4189</v>
      </c>
      <c r="BR4" s="2705" t="s">
        <v>4190</v>
      </c>
      <c r="BS4" s="2705" t="s">
        <v>4189</v>
      </c>
      <c r="BT4" s="2705" t="s">
        <v>4190</v>
      </c>
      <c r="BU4" s="2705" t="s">
        <v>4189</v>
      </c>
      <c r="BV4" s="2705" t="s">
        <v>4190</v>
      </c>
      <c r="BW4" s="2705" t="s">
        <v>4189</v>
      </c>
      <c r="BX4" s="2705" t="s">
        <v>4190</v>
      </c>
      <c r="BY4" s="2705" t="s">
        <v>4189</v>
      </c>
      <c r="BZ4" s="2705" t="s">
        <v>4190</v>
      </c>
      <c r="CA4" s="2705" t="s">
        <v>4189</v>
      </c>
      <c r="CB4" s="2705" t="s">
        <v>4190</v>
      </c>
      <c r="CC4"/>
      <c r="CD4"/>
    </row>
    <row r="5" spans="1:84" s="2584" customFormat="1" ht="17.25" thickBot="1" x14ac:dyDescent="0.35">
      <c r="A5" s="3951" t="s">
        <v>3836</v>
      </c>
      <c r="B5" s="3952"/>
      <c r="C5" s="3953"/>
      <c r="D5" s="3953"/>
      <c r="E5" s="3953"/>
      <c r="F5" s="3953"/>
      <c r="G5" s="3953"/>
      <c r="H5" s="3953"/>
      <c r="I5" s="3953"/>
      <c r="J5" s="3953"/>
      <c r="K5" s="3953"/>
      <c r="L5" s="3953"/>
      <c r="M5" s="3953"/>
      <c r="N5" s="3953"/>
      <c r="O5" s="3953"/>
      <c r="P5" s="3953"/>
      <c r="Q5" s="3953"/>
      <c r="R5" s="3953"/>
      <c r="S5" s="3952"/>
      <c r="T5" s="3952"/>
      <c r="U5" s="3952"/>
      <c r="V5" s="3952"/>
      <c r="W5" s="3952"/>
      <c r="X5" s="3952"/>
      <c r="Y5" s="3952"/>
      <c r="Z5" s="3952"/>
      <c r="AA5" s="3952"/>
      <c r="AB5" s="3952"/>
      <c r="AC5" s="3952"/>
      <c r="AD5" s="3952"/>
      <c r="AE5" s="3952"/>
      <c r="AF5" s="3952"/>
      <c r="AG5" s="3952"/>
      <c r="AH5" s="3952"/>
      <c r="AI5" s="3952"/>
      <c r="AJ5" s="3952"/>
      <c r="AK5" s="3952"/>
      <c r="AL5" s="3952"/>
      <c r="AM5" s="3952"/>
      <c r="AN5" s="3952"/>
      <c r="AO5" s="3952"/>
      <c r="AP5" s="3952"/>
      <c r="AQ5" s="3952"/>
      <c r="AR5" s="3952"/>
      <c r="AS5" s="3952"/>
      <c r="AT5" s="3952"/>
      <c r="AU5" s="3952"/>
      <c r="AV5" s="3952"/>
      <c r="AW5" s="3952"/>
      <c r="AX5" s="3952"/>
      <c r="AY5" s="3952"/>
      <c r="AZ5" s="3952"/>
      <c r="BA5" s="3952"/>
      <c r="BB5" s="3952"/>
      <c r="BC5" s="3952"/>
      <c r="BD5" s="3952"/>
      <c r="BE5" s="3952"/>
      <c r="BF5" s="3952"/>
      <c r="BG5" s="3952"/>
      <c r="BH5" s="3952"/>
      <c r="BI5" s="3952"/>
      <c r="BJ5" s="3952"/>
      <c r="BK5" s="3952"/>
      <c r="BL5" s="3952"/>
      <c r="BM5" s="3952"/>
      <c r="BN5" s="3952"/>
      <c r="BO5" s="3952"/>
      <c r="BP5" s="3952"/>
      <c r="BQ5" s="3952"/>
      <c r="BR5" s="3952"/>
      <c r="BS5" s="3952"/>
      <c r="BT5" s="3952"/>
      <c r="BU5" s="3952"/>
      <c r="BV5" s="3952"/>
      <c r="BW5" s="3952"/>
      <c r="BX5" s="3952"/>
      <c r="BY5" s="3952"/>
      <c r="BZ5" s="3952"/>
      <c r="CA5" s="3952"/>
      <c r="CB5" s="3954"/>
      <c r="CC5"/>
      <c r="CD5"/>
    </row>
    <row r="6" spans="1:84" s="2584" customFormat="1" ht="17.25" x14ac:dyDescent="0.3">
      <c r="A6" s="2706" t="s">
        <v>4679</v>
      </c>
      <c r="B6" s="2707" t="s">
        <v>3363</v>
      </c>
      <c r="C6" s="2708">
        <v>13.525</v>
      </c>
      <c r="D6" s="2708">
        <v>0</v>
      </c>
      <c r="E6" s="2708">
        <v>32.814999999999998</v>
      </c>
      <c r="F6" s="2708">
        <v>0</v>
      </c>
      <c r="G6" s="2708">
        <v>66.375</v>
      </c>
      <c r="H6" s="2708">
        <v>0</v>
      </c>
      <c r="I6" s="2708">
        <v>25.5</v>
      </c>
      <c r="J6" s="2708">
        <v>0.5</v>
      </c>
      <c r="K6" s="2709">
        <v>36.774999999999999</v>
      </c>
      <c r="L6" s="2708">
        <v>0</v>
      </c>
      <c r="M6" s="2708">
        <v>0.8</v>
      </c>
      <c r="N6" s="2708">
        <v>6.01</v>
      </c>
      <c r="O6" s="2709">
        <v>0</v>
      </c>
      <c r="P6" s="2708">
        <v>0.79</v>
      </c>
      <c r="Q6" s="2708">
        <v>2.5</v>
      </c>
      <c r="R6" s="2710">
        <v>0</v>
      </c>
      <c r="S6" s="2711">
        <v>4.5</v>
      </c>
      <c r="T6" s="2711">
        <v>0</v>
      </c>
      <c r="U6" s="2711">
        <v>4</v>
      </c>
      <c r="V6" s="2711">
        <v>2.4</v>
      </c>
      <c r="W6" s="2711">
        <v>0.79200000000000004</v>
      </c>
      <c r="X6" s="2711">
        <v>1.7350000000000001</v>
      </c>
      <c r="Y6" s="2711">
        <v>6.9039999999999999</v>
      </c>
      <c r="Z6" s="2711">
        <v>4.3250000000000002</v>
      </c>
      <c r="AA6" s="2711">
        <v>12.76</v>
      </c>
      <c r="AB6" s="2711">
        <v>0</v>
      </c>
      <c r="AC6" s="2712">
        <v>5.9320000000000004</v>
      </c>
      <c r="AD6" s="2712">
        <v>2.5</v>
      </c>
      <c r="AE6" s="2712">
        <v>1.1000000000000001</v>
      </c>
      <c r="AF6" s="2712">
        <v>0.72</v>
      </c>
      <c r="AG6" s="2713">
        <v>9.8149999999999995</v>
      </c>
      <c r="AH6" s="2714">
        <v>0</v>
      </c>
      <c r="AI6" s="2714">
        <v>4.3179999999999996</v>
      </c>
      <c r="AJ6" s="2714">
        <v>0.47399999999999998</v>
      </c>
      <c r="AK6" s="2714">
        <v>11.135999999999999</v>
      </c>
      <c r="AL6" s="2714">
        <v>26.906600000000001</v>
      </c>
      <c r="AM6" s="2714">
        <v>12.24</v>
      </c>
      <c r="AN6" s="2714">
        <v>5.3049999999999997</v>
      </c>
      <c r="AO6" s="2714">
        <v>0.22500000000000001</v>
      </c>
      <c r="AP6" s="2714">
        <v>8.8109999999999999</v>
      </c>
      <c r="AQ6" s="2714">
        <v>0.3</v>
      </c>
      <c r="AR6" s="2714">
        <v>18.669</v>
      </c>
      <c r="AS6" s="2714">
        <v>3.10575</v>
      </c>
      <c r="AT6" s="2714">
        <v>7.5840000000000005</v>
      </c>
      <c r="AU6" s="2715">
        <v>2</v>
      </c>
      <c r="AV6" s="2715">
        <v>2.5000000000000001E-2</v>
      </c>
      <c r="AW6" s="2715">
        <v>1.85</v>
      </c>
      <c r="AX6" s="2715">
        <v>0</v>
      </c>
      <c r="AY6" s="2715">
        <v>1.2000000000000002</v>
      </c>
      <c r="AZ6" s="2715">
        <v>2</v>
      </c>
      <c r="BA6" s="2715">
        <v>0.2</v>
      </c>
      <c r="BB6" s="2715">
        <v>0</v>
      </c>
      <c r="BC6" s="2715">
        <v>1.8</v>
      </c>
      <c r="BD6" s="2715">
        <v>0</v>
      </c>
      <c r="BE6" s="2715">
        <v>1.2</v>
      </c>
      <c r="BF6" s="2715">
        <v>0.46600000000000003</v>
      </c>
      <c r="BG6" s="2715">
        <v>1.47</v>
      </c>
      <c r="BH6" s="2715">
        <v>2.5400499999999999</v>
      </c>
      <c r="BI6" s="2715">
        <v>2.9</v>
      </c>
      <c r="BJ6" s="2715">
        <v>4.3250000000000002</v>
      </c>
      <c r="BK6" s="2715">
        <v>1.7749999999999999</v>
      </c>
      <c r="BL6" s="2715">
        <v>2</v>
      </c>
      <c r="BM6" s="2715">
        <v>13.306573999999999</v>
      </c>
      <c r="BN6" s="2715">
        <v>0.20957400000000001</v>
      </c>
      <c r="BO6" s="2715">
        <v>9.2140000000000004</v>
      </c>
      <c r="BP6" s="2715">
        <v>0</v>
      </c>
      <c r="BQ6" s="2715">
        <v>5.6070000000000002</v>
      </c>
      <c r="BR6" s="2715">
        <v>0.6</v>
      </c>
      <c r="BS6" s="2715">
        <v>7.2910000000000004</v>
      </c>
      <c r="BT6" s="2715">
        <v>0</v>
      </c>
      <c r="BU6" s="2715">
        <v>7.8710000000000004</v>
      </c>
      <c r="BV6" s="2715">
        <v>1.798</v>
      </c>
      <c r="BW6" s="2715">
        <v>4</v>
      </c>
      <c r="BX6" s="2715">
        <v>0.25</v>
      </c>
      <c r="BY6" s="2715">
        <v>1.2793299999999999</v>
      </c>
      <c r="BZ6" s="2715">
        <v>1.3287819999999999</v>
      </c>
      <c r="CA6" s="2715">
        <v>0</v>
      </c>
      <c r="CB6" s="2715">
        <v>0.52600000000000002</v>
      </c>
      <c r="CC6" s="2716"/>
      <c r="CD6" s="2716"/>
      <c r="CE6" s="2716"/>
      <c r="CF6" s="2716"/>
    </row>
    <row r="7" spans="1:84" s="2584" customFormat="1" ht="17.25" x14ac:dyDescent="0.3">
      <c r="A7" s="2706" t="s">
        <v>4681</v>
      </c>
      <c r="B7" s="2717" t="s">
        <v>277</v>
      </c>
      <c r="C7" s="2708">
        <v>14.308999999999999</v>
      </c>
      <c r="D7" s="2708">
        <v>1.31</v>
      </c>
      <c r="E7" s="2708">
        <v>14.647</v>
      </c>
      <c r="F7" s="2708">
        <v>2.9750000000000001</v>
      </c>
      <c r="G7" s="2708">
        <v>16.533999999999999</v>
      </c>
      <c r="H7" s="2708">
        <v>4.8</v>
      </c>
      <c r="I7" s="2708">
        <v>14.157</v>
      </c>
      <c r="J7" s="2708">
        <v>0.72499999999999998</v>
      </c>
      <c r="K7" s="2709">
        <v>26.327000000000002</v>
      </c>
      <c r="L7" s="2708">
        <v>0.45700000000000002</v>
      </c>
      <c r="M7" s="2708">
        <v>16.515999999999998</v>
      </c>
      <c r="N7" s="2708">
        <v>3.2120000000000002</v>
      </c>
      <c r="O7" s="2709">
        <v>13.907999999999999</v>
      </c>
      <c r="P7" s="2708">
        <v>8.4049999999999994</v>
      </c>
      <c r="Q7" s="2708">
        <v>13.241</v>
      </c>
      <c r="R7" s="2710">
        <v>0.5</v>
      </c>
      <c r="S7" s="2718">
        <v>11.438000000000001</v>
      </c>
      <c r="T7" s="2718">
        <v>1.88</v>
      </c>
      <c r="U7" s="2718">
        <v>15.233000000000001</v>
      </c>
      <c r="V7" s="2718">
        <v>1.1299999999999999</v>
      </c>
      <c r="W7" s="2718">
        <v>13.048999999999999</v>
      </c>
      <c r="X7" s="2718">
        <v>0</v>
      </c>
      <c r="Y7" s="2718">
        <v>21.199000000000002</v>
      </c>
      <c r="Z7" s="2718">
        <v>0.3</v>
      </c>
      <c r="AA7" s="2718">
        <v>20.422000000000001</v>
      </c>
      <c r="AB7" s="2718">
        <v>0</v>
      </c>
      <c r="AC7" s="2719">
        <v>14.102</v>
      </c>
      <c r="AD7" s="2719">
        <v>0.93</v>
      </c>
      <c r="AE7" s="2719">
        <v>10.545</v>
      </c>
      <c r="AF7" s="2719">
        <v>0.625</v>
      </c>
      <c r="AG7" s="2720">
        <v>13.544</v>
      </c>
      <c r="AH7" s="2721">
        <v>2.2999999999999998</v>
      </c>
      <c r="AI7" s="2721">
        <v>11.374000000000001</v>
      </c>
      <c r="AJ7" s="2721">
        <v>6.4009999999999998</v>
      </c>
      <c r="AK7" s="2721">
        <v>19.888999999999999</v>
      </c>
      <c r="AL7" s="2721">
        <v>17.60961562</v>
      </c>
      <c r="AM7" s="2721">
        <v>15.445</v>
      </c>
      <c r="AN7" s="2721">
        <v>16.774999999999999</v>
      </c>
      <c r="AO7" s="2721">
        <v>6.5739999999999998</v>
      </c>
      <c r="AP7" s="2721">
        <v>12.228</v>
      </c>
      <c r="AQ7" s="2721">
        <v>9.020999999999999</v>
      </c>
      <c r="AR7" s="2721">
        <v>11.62</v>
      </c>
      <c r="AS7" s="2721">
        <v>14.048</v>
      </c>
      <c r="AT7" s="2721">
        <v>14.655000000000001</v>
      </c>
      <c r="AU7" s="2722">
        <v>10.508999999999999</v>
      </c>
      <c r="AV7" s="2722">
        <v>9.3829999999999991</v>
      </c>
      <c r="AW7" s="2722">
        <v>12.082999999999998</v>
      </c>
      <c r="AX7" s="2722">
        <v>7.7607116300000003</v>
      </c>
      <c r="AY7" s="2722">
        <v>13.073999999999998</v>
      </c>
      <c r="AZ7" s="2722">
        <v>10.305</v>
      </c>
      <c r="BA7" s="2722">
        <v>11.227999999999998</v>
      </c>
      <c r="BB7" s="2722">
        <v>4.4409999999999998</v>
      </c>
      <c r="BC7" s="2722">
        <v>22.272999999999996</v>
      </c>
      <c r="BD7" s="2722">
        <v>6.6390000000000002</v>
      </c>
      <c r="BE7" s="2722">
        <v>7.8089999999999993</v>
      </c>
      <c r="BF7" s="2722">
        <v>6.92</v>
      </c>
      <c r="BG7" s="2722">
        <v>6.3669938900000007</v>
      </c>
      <c r="BH7" s="2722">
        <v>10.908999999999999</v>
      </c>
      <c r="BI7" s="2722">
        <v>12.417</v>
      </c>
      <c r="BJ7" s="2722">
        <v>13.06</v>
      </c>
      <c r="BK7" s="2722">
        <v>24.373999999999999</v>
      </c>
      <c r="BL7" s="2722">
        <v>23.104999999999997</v>
      </c>
      <c r="BM7" s="2722">
        <v>16.172000000000001</v>
      </c>
      <c r="BN7" s="2722">
        <v>21.635000000000002</v>
      </c>
      <c r="BO7" s="2722">
        <v>20.096999999999998</v>
      </c>
      <c r="BP7" s="2722">
        <v>20.7</v>
      </c>
      <c r="BQ7" s="2722">
        <v>21.689999999999998</v>
      </c>
      <c r="BR7" s="2722">
        <v>18.395000000000003</v>
      </c>
      <c r="BS7" s="2722">
        <v>45.550999999999988</v>
      </c>
      <c r="BT7" s="2722">
        <v>17.455000000000002</v>
      </c>
      <c r="BU7" s="2722">
        <v>19.644000000000002</v>
      </c>
      <c r="BV7" s="2722">
        <v>17.912337000000001</v>
      </c>
      <c r="BW7" s="2722">
        <v>23.628</v>
      </c>
      <c r="BX7" s="2722">
        <v>12.526999999999999</v>
      </c>
      <c r="BY7" s="2722">
        <v>16.101999999999997</v>
      </c>
      <c r="BZ7" s="2722">
        <v>7.907</v>
      </c>
      <c r="CA7" s="2722">
        <v>30.090999999999998</v>
      </c>
      <c r="CB7" s="2722">
        <v>4.2869999999999999</v>
      </c>
      <c r="CC7" s="2716"/>
      <c r="CD7" s="2716"/>
      <c r="CE7" s="2716"/>
      <c r="CF7" s="2716"/>
    </row>
    <row r="8" spans="1:84" s="2584" customFormat="1" ht="17.25" x14ac:dyDescent="0.3">
      <c r="A8" s="2706" t="s">
        <v>4682</v>
      </c>
      <c r="B8" s="2717" t="s">
        <v>3365</v>
      </c>
      <c r="C8" s="2708"/>
      <c r="D8" s="2708"/>
      <c r="E8" s="2708"/>
      <c r="F8" s="2708"/>
      <c r="G8" s="2708"/>
      <c r="H8" s="2708"/>
      <c r="I8" s="2708"/>
      <c r="J8" s="2708"/>
      <c r="K8" s="2709"/>
      <c r="L8" s="2708"/>
      <c r="M8" s="2708"/>
      <c r="N8" s="2708"/>
      <c r="O8" s="2709"/>
      <c r="P8" s="2708"/>
      <c r="Q8" s="2708"/>
      <c r="R8" s="2710"/>
      <c r="S8" s="2718"/>
      <c r="T8" s="2718"/>
      <c r="U8" s="2718"/>
      <c r="V8" s="2718"/>
      <c r="W8" s="2718"/>
      <c r="X8" s="2718"/>
      <c r="Y8" s="2718"/>
      <c r="Z8" s="2718"/>
      <c r="AA8" s="2718"/>
      <c r="AB8" s="2718"/>
      <c r="AC8" s="2719"/>
      <c r="AD8" s="2719"/>
      <c r="AE8" s="2719">
        <v>0</v>
      </c>
      <c r="AF8" s="2719">
        <v>0</v>
      </c>
      <c r="AG8" s="2720">
        <v>0</v>
      </c>
      <c r="AH8" s="2721">
        <v>0</v>
      </c>
      <c r="AI8" s="2721">
        <v>0</v>
      </c>
      <c r="AJ8" s="2721">
        <v>0</v>
      </c>
      <c r="AK8" s="2721">
        <v>0</v>
      </c>
      <c r="AL8" s="2721">
        <v>0</v>
      </c>
      <c r="AM8" s="2721">
        <v>0</v>
      </c>
      <c r="AN8" s="2721">
        <v>0.09</v>
      </c>
      <c r="AO8" s="2721">
        <v>0</v>
      </c>
      <c r="AP8" s="2721">
        <v>0</v>
      </c>
      <c r="AQ8" s="2721">
        <v>0</v>
      </c>
      <c r="AR8" s="2721">
        <v>0</v>
      </c>
      <c r="AS8" s="2721">
        <v>0</v>
      </c>
      <c r="AT8" s="2721">
        <v>2.5789999999999997</v>
      </c>
      <c r="AU8" s="2722">
        <v>0</v>
      </c>
      <c r="AV8" s="2722">
        <v>5.2084999999999999</v>
      </c>
      <c r="AW8" s="2722">
        <v>0</v>
      </c>
      <c r="AX8" s="2722">
        <v>7.4739999999999993</v>
      </c>
      <c r="AY8" s="2722">
        <v>0</v>
      </c>
      <c r="AZ8" s="2722">
        <v>0</v>
      </c>
      <c r="BA8" s="2722">
        <v>0</v>
      </c>
      <c r="BB8" s="2722">
        <v>8.68</v>
      </c>
      <c r="BC8" s="2722">
        <v>0</v>
      </c>
      <c r="BD8" s="2722">
        <v>12.690999999999999</v>
      </c>
      <c r="BE8" s="2722">
        <v>0</v>
      </c>
      <c r="BF8" s="2722">
        <v>6.1037340000000002</v>
      </c>
      <c r="BG8" s="2722">
        <v>0</v>
      </c>
      <c r="BH8" s="2722">
        <v>5.2847430000000006</v>
      </c>
      <c r="BI8" s="2722">
        <v>0.621</v>
      </c>
      <c r="BJ8" s="2722">
        <v>9.6509999999999998</v>
      </c>
      <c r="BK8" s="2722">
        <v>0.872</v>
      </c>
      <c r="BL8" s="2722">
        <v>8.3190000000000008</v>
      </c>
      <c r="BM8" s="2722">
        <v>0.12</v>
      </c>
      <c r="BN8" s="2722">
        <v>0.59</v>
      </c>
      <c r="BO8" s="2722">
        <v>0</v>
      </c>
      <c r="BP8" s="2722">
        <v>0</v>
      </c>
      <c r="BQ8" s="2722">
        <v>0</v>
      </c>
      <c r="BR8" s="2722">
        <v>0</v>
      </c>
      <c r="BS8" s="2722">
        <v>0</v>
      </c>
      <c r="BT8" s="2722">
        <v>0</v>
      </c>
      <c r="BU8" s="2722">
        <v>0</v>
      </c>
      <c r="BV8" s="2722">
        <v>0</v>
      </c>
      <c r="BW8" s="2722">
        <v>0</v>
      </c>
      <c r="BX8" s="2722">
        <v>0</v>
      </c>
      <c r="BY8" s="2722">
        <v>0</v>
      </c>
      <c r="BZ8" s="2722">
        <v>0</v>
      </c>
      <c r="CA8" s="2722">
        <v>0</v>
      </c>
      <c r="CB8" s="2722">
        <v>0</v>
      </c>
      <c r="CC8" s="2716"/>
      <c r="CD8" s="2716"/>
      <c r="CE8" s="2716"/>
      <c r="CF8" s="2716"/>
    </row>
    <row r="9" spans="1:84" s="2584" customFormat="1" ht="17.25" x14ac:dyDescent="0.3">
      <c r="A9" s="2706" t="s">
        <v>4683</v>
      </c>
      <c r="B9" s="2717" t="s">
        <v>3366</v>
      </c>
      <c r="C9" s="2708"/>
      <c r="D9" s="2708"/>
      <c r="E9" s="2708"/>
      <c r="F9" s="2708"/>
      <c r="G9" s="2708"/>
      <c r="H9" s="2708"/>
      <c r="I9" s="2708"/>
      <c r="J9" s="2708"/>
      <c r="K9" s="2709"/>
      <c r="L9" s="2708"/>
      <c r="M9" s="2708"/>
      <c r="N9" s="2708"/>
      <c r="O9" s="2709"/>
      <c r="P9" s="2708"/>
      <c r="Q9" s="2708"/>
      <c r="R9" s="2710"/>
      <c r="S9" s="2718"/>
      <c r="T9" s="2718"/>
      <c r="U9" s="2718"/>
      <c r="V9" s="2718"/>
      <c r="W9" s="2718"/>
      <c r="X9" s="2718"/>
      <c r="Y9" s="2718"/>
      <c r="Z9" s="2718"/>
      <c r="AA9" s="2718"/>
      <c r="AB9" s="2718"/>
      <c r="AC9" s="2719"/>
      <c r="AD9" s="2719"/>
      <c r="AE9" s="2719"/>
      <c r="AF9" s="2719"/>
      <c r="AG9" s="2720"/>
      <c r="AH9" s="2721"/>
      <c r="AI9" s="2721">
        <v>0</v>
      </c>
      <c r="AJ9" s="2721">
        <v>0</v>
      </c>
      <c r="AK9" s="2721">
        <v>0</v>
      </c>
      <c r="AL9" s="2721">
        <v>0</v>
      </c>
      <c r="AM9" s="2721">
        <v>0.105</v>
      </c>
      <c r="AN9" s="2721">
        <v>0</v>
      </c>
      <c r="AO9" s="2721">
        <v>4.2000000000000003E-2</v>
      </c>
      <c r="AP9" s="2721">
        <v>0</v>
      </c>
      <c r="AQ9" s="2721">
        <v>0</v>
      </c>
      <c r="AR9" s="2721">
        <v>0</v>
      </c>
      <c r="AS9" s="2721">
        <v>5.5E-2</v>
      </c>
      <c r="AT9" s="2721">
        <v>0</v>
      </c>
      <c r="AU9" s="2722">
        <v>0.03</v>
      </c>
      <c r="AV9" s="2722">
        <v>0</v>
      </c>
      <c r="AW9" s="2722">
        <v>8.3000000000000004E-2</v>
      </c>
      <c r="AX9" s="2722">
        <v>0</v>
      </c>
      <c r="AY9" s="2722">
        <v>0</v>
      </c>
      <c r="AZ9" s="2722">
        <v>0</v>
      </c>
      <c r="BA9" s="2722">
        <v>0.128</v>
      </c>
      <c r="BB9" s="2722">
        <v>0</v>
      </c>
      <c r="BC9" s="2722">
        <v>0.38</v>
      </c>
      <c r="BD9" s="2722">
        <v>0</v>
      </c>
      <c r="BE9" s="2722">
        <v>0.42000000000000004</v>
      </c>
      <c r="BF9" s="2722">
        <v>0</v>
      </c>
      <c r="BG9" s="2722">
        <v>0.32</v>
      </c>
      <c r="BH9" s="2722">
        <v>0</v>
      </c>
      <c r="BI9" s="2722">
        <v>0.32</v>
      </c>
      <c r="BJ9" s="2722">
        <v>0</v>
      </c>
      <c r="BK9" s="2722">
        <v>0.32</v>
      </c>
      <c r="BL9" s="2722">
        <v>0</v>
      </c>
      <c r="BM9" s="2722">
        <v>0.32</v>
      </c>
      <c r="BN9" s="2722">
        <v>0</v>
      </c>
      <c r="BO9" s="2722">
        <v>0.67999999999999994</v>
      </c>
      <c r="BP9" s="2722">
        <v>0</v>
      </c>
      <c r="BQ9" s="2722">
        <v>0.77</v>
      </c>
      <c r="BR9" s="2722">
        <v>0</v>
      </c>
      <c r="BS9" s="2722">
        <v>0.86</v>
      </c>
      <c r="BT9" s="2722">
        <v>0</v>
      </c>
      <c r="BU9" s="2722">
        <v>0.98</v>
      </c>
      <c r="BV9" s="2722">
        <v>0</v>
      </c>
      <c r="BW9" s="2722">
        <v>1.08</v>
      </c>
      <c r="BX9" s="2722">
        <v>0</v>
      </c>
      <c r="BY9" s="2722">
        <v>1.08</v>
      </c>
      <c r="BZ9" s="2722">
        <v>0</v>
      </c>
      <c r="CA9" s="2722">
        <v>0.57499999999999996</v>
      </c>
      <c r="CB9" s="2722">
        <v>0</v>
      </c>
      <c r="CC9" s="2716"/>
      <c r="CD9" s="2716"/>
      <c r="CE9" s="2716"/>
      <c r="CF9" s="2716"/>
    </row>
    <row r="10" spans="1:84" s="2584" customFormat="1" ht="17.25" x14ac:dyDescent="0.3">
      <c r="A10" s="2706" t="s">
        <v>4684</v>
      </c>
      <c r="B10" s="2717" t="s">
        <v>278</v>
      </c>
      <c r="C10" s="2708">
        <v>0.25</v>
      </c>
      <c r="D10" s="2708">
        <v>0</v>
      </c>
      <c r="E10" s="2708">
        <v>0.34200000000000003</v>
      </c>
      <c r="F10" s="2708">
        <v>0</v>
      </c>
      <c r="G10" s="2708">
        <v>0.78</v>
      </c>
      <c r="H10" s="2708">
        <v>0</v>
      </c>
      <c r="I10" s="2708">
        <v>0.35</v>
      </c>
      <c r="J10" s="2708">
        <v>0</v>
      </c>
      <c r="K10" s="2709">
        <v>0.35699999999999998</v>
      </c>
      <c r="L10" s="2708">
        <v>0</v>
      </c>
      <c r="M10" s="2708">
        <v>0</v>
      </c>
      <c r="N10" s="2708">
        <v>0.6</v>
      </c>
      <c r="O10" s="2709">
        <v>4.2519999999999998</v>
      </c>
      <c r="P10" s="2708">
        <v>0</v>
      </c>
      <c r="Q10" s="2708">
        <v>4.0140000000000002</v>
      </c>
      <c r="R10" s="2710">
        <v>0</v>
      </c>
      <c r="S10" s="2718">
        <v>2.95</v>
      </c>
      <c r="T10" s="2718">
        <v>0</v>
      </c>
      <c r="U10" s="2718">
        <v>5.2430000000000003</v>
      </c>
      <c r="V10" s="2718">
        <v>0</v>
      </c>
      <c r="W10" s="2718">
        <v>5.59</v>
      </c>
      <c r="X10" s="2718">
        <v>0</v>
      </c>
      <c r="Y10" s="2718">
        <v>6.734</v>
      </c>
      <c r="Z10" s="2718">
        <v>0</v>
      </c>
      <c r="AA10" s="2718">
        <v>7.77</v>
      </c>
      <c r="AB10" s="2718">
        <v>1.27</v>
      </c>
      <c r="AC10" s="2719">
        <v>2.4900000000000002</v>
      </c>
      <c r="AD10" s="2719">
        <v>0</v>
      </c>
      <c r="AE10" s="2719">
        <v>2.44</v>
      </c>
      <c r="AF10" s="2719">
        <v>0</v>
      </c>
      <c r="AG10" s="2720">
        <v>1.5</v>
      </c>
      <c r="AH10" s="2721">
        <v>1.2</v>
      </c>
      <c r="AI10" s="2721">
        <v>1.925</v>
      </c>
      <c r="AJ10" s="2721">
        <v>0</v>
      </c>
      <c r="AK10" s="2721">
        <v>0.5</v>
      </c>
      <c r="AL10" s="2721">
        <v>0</v>
      </c>
      <c r="AM10" s="2721">
        <v>0.3</v>
      </c>
      <c r="AN10" s="2721">
        <v>1.56</v>
      </c>
      <c r="AO10" s="2721">
        <v>0.73</v>
      </c>
      <c r="AP10" s="2721">
        <v>0</v>
      </c>
      <c r="AQ10" s="2721">
        <v>0</v>
      </c>
      <c r="AR10" s="2721">
        <v>0</v>
      </c>
      <c r="AS10" s="2721">
        <v>0.30000000000000004</v>
      </c>
      <c r="AT10" s="2721">
        <v>0</v>
      </c>
      <c r="AU10" s="2722">
        <v>0.30000000000000004</v>
      </c>
      <c r="AV10" s="2722">
        <v>0</v>
      </c>
      <c r="AW10" s="2722">
        <v>0</v>
      </c>
      <c r="AX10" s="2722">
        <v>0</v>
      </c>
      <c r="AY10" s="2722">
        <v>0.30000000000000004</v>
      </c>
      <c r="AZ10" s="2722">
        <v>0</v>
      </c>
      <c r="BA10" s="2722">
        <v>0.1</v>
      </c>
      <c r="BB10" s="2722">
        <v>0</v>
      </c>
      <c r="BC10" s="2722">
        <v>0</v>
      </c>
      <c r="BD10" s="2722">
        <v>0</v>
      </c>
      <c r="BE10" s="2722">
        <v>0.30000000000000004</v>
      </c>
      <c r="BF10" s="2722">
        <v>1.4</v>
      </c>
      <c r="BG10" s="2722">
        <v>0</v>
      </c>
      <c r="BH10" s="2722">
        <v>1.6719999999999999</v>
      </c>
      <c r="BI10" s="2722">
        <v>0.13</v>
      </c>
      <c r="BJ10" s="2722">
        <v>0</v>
      </c>
      <c r="BK10" s="2722">
        <v>3.2050000000000001</v>
      </c>
      <c r="BL10" s="2722">
        <v>0</v>
      </c>
      <c r="BM10" s="2722">
        <v>0.36</v>
      </c>
      <c r="BN10" s="2722">
        <v>0</v>
      </c>
      <c r="BO10" s="2722">
        <v>2.5810000000000004</v>
      </c>
      <c r="BP10" s="2722">
        <v>0</v>
      </c>
      <c r="BQ10" s="2722">
        <v>0.74</v>
      </c>
      <c r="BR10" s="2722">
        <v>2.0999999999999996</v>
      </c>
      <c r="BS10" s="2722">
        <v>0.37</v>
      </c>
      <c r="BT10" s="2722">
        <v>0</v>
      </c>
      <c r="BU10" s="2722">
        <v>0.44400000000000001</v>
      </c>
      <c r="BV10" s="2722">
        <v>0</v>
      </c>
      <c r="BW10" s="2722">
        <v>0.82400000000000007</v>
      </c>
      <c r="BX10" s="2722">
        <v>0</v>
      </c>
      <c r="BY10" s="2722">
        <v>0.52200000000000002</v>
      </c>
      <c r="BZ10" s="2722">
        <v>0.05</v>
      </c>
      <c r="CA10" s="2722">
        <v>0.52300000000000002</v>
      </c>
      <c r="CB10" s="2722">
        <v>2.7675000000000001</v>
      </c>
      <c r="CC10" s="2716"/>
      <c r="CD10" s="2716"/>
      <c r="CE10" s="2716"/>
      <c r="CF10" s="2716"/>
    </row>
    <row r="11" spans="1:84" s="2584" customFormat="1" ht="17.25" x14ac:dyDescent="0.3">
      <c r="A11" s="2706" t="s">
        <v>4685</v>
      </c>
      <c r="B11" s="2717" t="s">
        <v>4686</v>
      </c>
      <c r="C11" s="2708">
        <v>20.21746907</v>
      </c>
      <c r="D11" s="2708">
        <v>0.2</v>
      </c>
      <c r="E11" s="2708">
        <v>20.149017180000001</v>
      </c>
      <c r="F11" s="2708">
        <v>0</v>
      </c>
      <c r="G11" s="2708">
        <v>13.61564409</v>
      </c>
      <c r="H11" s="2708">
        <v>0</v>
      </c>
      <c r="I11" s="2708">
        <v>46.902014719999997</v>
      </c>
      <c r="J11" s="2708">
        <v>1.0149999999999999</v>
      </c>
      <c r="K11" s="2709">
        <v>23.802492350000001</v>
      </c>
      <c r="L11" s="2709">
        <v>0.34699999999999998</v>
      </c>
      <c r="M11" s="2709">
        <v>17.57952088</v>
      </c>
      <c r="N11" s="2709">
        <v>0.35499999999999998</v>
      </c>
      <c r="O11" s="2709">
        <v>13.889362260000002</v>
      </c>
      <c r="P11" s="2709">
        <v>0.05</v>
      </c>
      <c r="Q11" s="2709">
        <v>14.355987539999999</v>
      </c>
      <c r="R11" s="2723">
        <v>0</v>
      </c>
      <c r="S11" s="2718">
        <v>12.60221488</v>
      </c>
      <c r="T11" s="2718">
        <v>0</v>
      </c>
      <c r="U11" s="2718">
        <v>23.224584840000002</v>
      </c>
      <c r="V11" s="2718">
        <v>0</v>
      </c>
      <c r="W11" s="2718">
        <v>24.889187799999998</v>
      </c>
      <c r="X11" s="2718">
        <v>0</v>
      </c>
      <c r="Y11" s="2718">
        <v>31.936883880000003</v>
      </c>
      <c r="Z11" s="2718">
        <v>0</v>
      </c>
      <c r="AA11" s="2718">
        <v>33.005209579999999</v>
      </c>
      <c r="AB11" s="2718">
        <v>0</v>
      </c>
      <c r="AC11" s="2719">
        <v>29.336324000000001</v>
      </c>
      <c r="AD11" s="2719">
        <v>7.0000000000000007E-2</v>
      </c>
      <c r="AE11" s="2719">
        <v>24.235054479999999</v>
      </c>
      <c r="AF11" s="2719">
        <v>0.14000000000000001</v>
      </c>
      <c r="AG11" s="2720">
        <v>33.201685850000004</v>
      </c>
      <c r="AH11" s="2721">
        <v>1.87</v>
      </c>
      <c r="AI11" s="2721">
        <v>32.78772069</v>
      </c>
      <c r="AJ11" s="2721">
        <v>0.05</v>
      </c>
      <c r="AK11" s="2721">
        <v>27.693999999999999</v>
      </c>
      <c r="AL11" s="2721">
        <v>0</v>
      </c>
      <c r="AM11" s="2721">
        <v>46.280999999999999</v>
      </c>
      <c r="AN11" s="2721">
        <v>0</v>
      </c>
      <c r="AO11" s="2721">
        <v>25.512</v>
      </c>
      <c r="AP11" s="2721">
        <v>0.25</v>
      </c>
      <c r="AQ11" s="2721">
        <v>27.938164799999996</v>
      </c>
      <c r="AR11" s="2721">
        <v>0.93500000000000005</v>
      </c>
      <c r="AS11" s="2721">
        <v>22.358000000000008</v>
      </c>
      <c r="AT11" s="2721">
        <v>0</v>
      </c>
      <c r="AU11" s="2722">
        <v>29.814999999999994</v>
      </c>
      <c r="AV11" s="2722">
        <v>7.0000000000000007E-2</v>
      </c>
      <c r="AW11" s="2722">
        <v>47.334999999999987</v>
      </c>
      <c r="AX11" s="2722">
        <v>0</v>
      </c>
      <c r="AY11" s="2722">
        <v>34.819999999999993</v>
      </c>
      <c r="AZ11" s="2722">
        <v>0</v>
      </c>
      <c r="BA11" s="2722">
        <v>41.15</v>
      </c>
      <c r="BB11" s="2722">
        <v>0</v>
      </c>
      <c r="BC11" s="2722">
        <v>37.628999999999998</v>
      </c>
      <c r="BD11" s="2722">
        <v>0</v>
      </c>
      <c r="BE11" s="2722">
        <v>13.453000000000001</v>
      </c>
      <c r="BF11" s="2722">
        <v>3</v>
      </c>
      <c r="BG11" s="2722">
        <v>15.570324569999997</v>
      </c>
      <c r="BH11" s="2722">
        <v>1</v>
      </c>
      <c r="BI11" s="2722">
        <v>22.657525110000002</v>
      </c>
      <c r="BJ11" s="2722">
        <v>1</v>
      </c>
      <c r="BK11" s="2722">
        <v>61.936999999999991</v>
      </c>
      <c r="BL11" s="2722">
        <v>0</v>
      </c>
      <c r="BM11" s="2722">
        <v>69.257999999999996</v>
      </c>
      <c r="BN11" s="2722">
        <v>0</v>
      </c>
      <c r="BO11" s="2722">
        <v>53.804404000000005</v>
      </c>
      <c r="BP11" s="2722">
        <v>0</v>
      </c>
      <c r="BQ11" s="2722">
        <v>65.564022829999985</v>
      </c>
      <c r="BR11" s="2722">
        <v>0</v>
      </c>
      <c r="BS11" s="2722">
        <v>67.409000000000006</v>
      </c>
      <c r="BT11" s="2722">
        <v>0</v>
      </c>
      <c r="BU11" s="2722">
        <v>55.701641000000002</v>
      </c>
      <c r="BV11" s="2722">
        <v>0</v>
      </c>
      <c r="BW11" s="2722">
        <v>45.860000000000014</v>
      </c>
      <c r="BX11" s="2722">
        <v>0.15</v>
      </c>
      <c r="BY11" s="2722">
        <v>35.007000000000005</v>
      </c>
      <c r="BZ11" s="2722">
        <v>0</v>
      </c>
      <c r="CA11" s="2722">
        <v>46.838000000000008</v>
      </c>
      <c r="CB11" s="2722">
        <v>7.5000000000000011E-2</v>
      </c>
      <c r="CC11" s="2716"/>
      <c r="CD11" s="2716"/>
      <c r="CE11" s="2716"/>
      <c r="CF11" s="2716"/>
    </row>
    <row r="12" spans="1:84" s="2584" customFormat="1" ht="17.25" x14ac:dyDescent="0.3">
      <c r="A12" s="2706" t="s">
        <v>4687</v>
      </c>
      <c r="B12" s="2717" t="s">
        <v>3368</v>
      </c>
      <c r="C12" s="2708">
        <v>7.7549999999999999</v>
      </c>
      <c r="D12" s="2709">
        <v>0</v>
      </c>
      <c r="E12" s="2709">
        <v>9.01</v>
      </c>
      <c r="F12" s="2709">
        <v>0</v>
      </c>
      <c r="G12" s="2709">
        <v>8.9312859299999996</v>
      </c>
      <c r="H12" s="2709">
        <v>0</v>
      </c>
      <c r="I12" s="2709">
        <v>7.6</v>
      </c>
      <c r="J12" s="2709">
        <v>0</v>
      </c>
      <c r="K12" s="2709">
        <v>11.96</v>
      </c>
      <c r="L12" s="2708">
        <v>0</v>
      </c>
      <c r="M12" s="2708">
        <v>9.36</v>
      </c>
      <c r="N12" s="2708">
        <v>0</v>
      </c>
      <c r="O12" s="2709">
        <v>4.9400000000000004</v>
      </c>
      <c r="P12" s="2708">
        <v>0</v>
      </c>
      <c r="Q12" s="2708">
        <v>3.9849999999999999</v>
      </c>
      <c r="R12" s="2710">
        <v>0</v>
      </c>
      <c r="S12" s="2718">
        <v>4.375</v>
      </c>
      <c r="T12" s="2718">
        <v>0</v>
      </c>
      <c r="U12" s="2718">
        <v>7.1550000000000002</v>
      </c>
      <c r="V12" s="2718">
        <v>0</v>
      </c>
      <c r="W12" s="2718">
        <v>7.13</v>
      </c>
      <c r="X12" s="2718">
        <v>0</v>
      </c>
      <c r="Y12" s="2718">
        <v>4.7549999999999999</v>
      </c>
      <c r="Z12" s="2718">
        <v>0</v>
      </c>
      <c r="AA12" s="2718">
        <v>4.5750000000000002</v>
      </c>
      <c r="AB12" s="2718">
        <v>0</v>
      </c>
      <c r="AC12" s="2719">
        <v>4.3460000000000001</v>
      </c>
      <c r="AD12" s="2719">
        <v>0</v>
      </c>
      <c r="AE12" s="2719">
        <v>6.9</v>
      </c>
      <c r="AF12" s="2719">
        <v>0</v>
      </c>
      <c r="AG12" s="2720">
        <v>6.65</v>
      </c>
      <c r="AH12" s="2721">
        <v>0.52500000000000002</v>
      </c>
      <c r="AI12" s="2721">
        <v>5.2939999999999996</v>
      </c>
      <c r="AJ12" s="2721">
        <v>0</v>
      </c>
      <c r="AK12" s="2721">
        <v>1.3</v>
      </c>
      <c r="AL12" s="2721">
        <v>0</v>
      </c>
      <c r="AM12" s="2721">
        <v>1.7</v>
      </c>
      <c r="AN12" s="2721">
        <v>0</v>
      </c>
      <c r="AO12" s="2721">
        <v>1.4</v>
      </c>
      <c r="AP12" s="2721">
        <v>0</v>
      </c>
      <c r="AQ12" s="2721">
        <v>1.75</v>
      </c>
      <c r="AR12" s="2721">
        <v>0</v>
      </c>
      <c r="AS12" s="2721">
        <v>2.7749999999999999</v>
      </c>
      <c r="AT12" s="2721">
        <v>0</v>
      </c>
      <c r="AU12" s="2722">
        <v>1.53</v>
      </c>
      <c r="AV12" s="2722">
        <v>0</v>
      </c>
      <c r="AW12" s="2722">
        <v>0.27</v>
      </c>
      <c r="AX12" s="2722">
        <v>0</v>
      </c>
      <c r="AY12" s="2722">
        <v>1.0900000000000001</v>
      </c>
      <c r="AZ12" s="2722">
        <v>0</v>
      </c>
      <c r="BA12" s="2722">
        <v>2.4899999999999998</v>
      </c>
      <c r="BB12" s="2722">
        <v>0</v>
      </c>
      <c r="BC12" s="2722">
        <v>1.895</v>
      </c>
      <c r="BD12" s="2722">
        <v>0</v>
      </c>
      <c r="BE12" s="2722">
        <v>3.2299999999999995</v>
      </c>
      <c r="BF12" s="2722">
        <v>0</v>
      </c>
      <c r="BG12" s="2722">
        <v>5.1000000000000005</v>
      </c>
      <c r="BH12" s="2722">
        <v>0</v>
      </c>
      <c r="BI12" s="2722">
        <v>0.30000000000000004</v>
      </c>
      <c r="BJ12" s="2722">
        <v>0</v>
      </c>
      <c r="BK12" s="2722">
        <v>0.2</v>
      </c>
      <c r="BL12" s="2722">
        <v>0</v>
      </c>
      <c r="BM12" s="2722">
        <v>1.2749999999999999</v>
      </c>
      <c r="BN12" s="2722">
        <v>0</v>
      </c>
      <c r="BO12" s="2722">
        <v>6</v>
      </c>
      <c r="BP12" s="2722">
        <v>0</v>
      </c>
      <c r="BQ12" s="2722">
        <v>1</v>
      </c>
      <c r="BR12" s="2722">
        <v>0</v>
      </c>
      <c r="BS12" s="2722">
        <v>2</v>
      </c>
      <c r="BT12" s="2722">
        <v>0</v>
      </c>
      <c r="BU12" s="2722">
        <v>1</v>
      </c>
      <c r="BV12" s="2722">
        <v>0</v>
      </c>
      <c r="BW12" s="2722">
        <v>3</v>
      </c>
      <c r="BX12" s="2722">
        <v>0</v>
      </c>
      <c r="BY12" s="2722">
        <v>4</v>
      </c>
      <c r="BZ12" s="2722">
        <v>0</v>
      </c>
      <c r="CA12" s="2722">
        <v>5</v>
      </c>
      <c r="CB12" s="2722">
        <v>0</v>
      </c>
      <c r="CC12" s="2716"/>
      <c r="CD12" s="2716"/>
      <c r="CE12" s="2716"/>
      <c r="CF12" s="2716"/>
    </row>
    <row r="13" spans="1:84" s="2584" customFormat="1" ht="17.25" x14ac:dyDescent="0.3">
      <c r="A13" s="2706" t="s">
        <v>4688</v>
      </c>
      <c r="B13" s="2717" t="s">
        <v>3369</v>
      </c>
      <c r="C13" s="2708">
        <v>45.758279999999999</v>
      </c>
      <c r="D13" s="2708">
        <v>1.3</v>
      </c>
      <c r="E13" s="2708">
        <v>32.723280000000003</v>
      </c>
      <c r="F13" s="2708">
        <v>0</v>
      </c>
      <c r="G13" s="2708">
        <v>22.55228</v>
      </c>
      <c r="H13" s="2708">
        <v>0.5</v>
      </c>
      <c r="I13" s="2708">
        <v>12.123279999999999</v>
      </c>
      <c r="J13" s="2708">
        <v>2.2650000000000001</v>
      </c>
      <c r="K13" s="2709">
        <v>23.204280000000001</v>
      </c>
      <c r="L13" s="2708">
        <v>2.82</v>
      </c>
      <c r="M13" s="2708">
        <v>23.325060000000001</v>
      </c>
      <c r="N13" s="2708">
        <v>6.8548</v>
      </c>
      <c r="O13" s="2709">
        <v>19.948060000000002</v>
      </c>
      <c r="P13" s="2708">
        <v>0.3</v>
      </c>
      <c r="Q13" s="2708">
        <v>37.762279999999997</v>
      </c>
      <c r="R13" s="2710">
        <v>1.25</v>
      </c>
      <c r="S13" s="2718">
        <v>27.763000000000002</v>
      </c>
      <c r="T13" s="2718">
        <v>1.05</v>
      </c>
      <c r="U13" s="2718">
        <v>33.340000000000003</v>
      </c>
      <c r="V13" s="2718">
        <v>0.25</v>
      </c>
      <c r="W13" s="2718">
        <v>12.79</v>
      </c>
      <c r="X13" s="2718">
        <v>0</v>
      </c>
      <c r="Y13" s="2718">
        <v>7.1395348800000002</v>
      </c>
      <c r="Z13" s="2718">
        <v>0.65</v>
      </c>
      <c r="AA13" s="2718">
        <v>2.4750000000000001</v>
      </c>
      <c r="AB13" s="2718">
        <v>0.877</v>
      </c>
      <c r="AC13" s="2719">
        <v>5.1071812899999998</v>
      </c>
      <c r="AD13" s="2719">
        <v>1.65</v>
      </c>
      <c r="AE13" s="2719">
        <v>6.165</v>
      </c>
      <c r="AF13" s="2719">
        <v>0.67100000000000004</v>
      </c>
      <c r="AG13" s="2720">
        <v>8.49</v>
      </c>
      <c r="AH13" s="2721">
        <v>0.95</v>
      </c>
      <c r="AI13" s="2721">
        <v>0.87299741999999991</v>
      </c>
      <c r="AJ13" s="2721">
        <v>0.215</v>
      </c>
      <c r="AK13" s="2721">
        <v>8.5</v>
      </c>
      <c r="AL13" s="2721">
        <v>6</v>
      </c>
      <c r="AM13" s="2721">
        <v>1.99</v>
      </c>
      <c r="AN13" s="2721">
        <v>1.3</v>
      </c>
      <c r="AO13" s="2721">
        <v>4.01</v>
      </c>
      <c r="AP13" s="2721">
        <v>7.01</v>
      </c>
      <c r="AQ13" s="2721">
        <v>18.75</v>
      </c>
      <c r="AR13" s="2721">
        <v>2.1113400000000002</v>
      </c>
      <c r="AS13" s="2721">
        <v>29.890599999999999</v>
      </c>
      <c r="AT13" s="2721">
        <v>5.7846000000000002</v>
      </c>
      <c r="AU13" s="2722">
        <v>8.1655999999999995</v>
      </c>
      <c r="AV13" s="2722">
        <v>4.7</v>
      </c>
      <c r="AW13" s="2722">
        <v>15.3156</v>
      </c>
      <c r="AX13" s="2722">
        <v>0</v>
      </c>
      <c r="AY13" s="2722">
        <v>3.2</v>
      </c>
      <c r="AZ13" s="2722">
        <v>7.5</v>
      </c>
      <c r="BA13" s="2722">
        <v>1.1575</v>
      </c>
      <c r="BB13" s="2722">
        <v>0.49500000000000005</v>
      </c>
      <c r="BC13" s="2722">
        <v>2.468</v>
      </c>
      <c r="BD13" s="2722">
        <v>0.5</v>
      </c>
      <c r="BE13" s="2722">
        <v>2.4245000000000001</v>
      </c>
      <c r="BF13" s="2722">
        <v>0</v>
      </c>
      <c r="BG13" s="2722">
        <v>2.6745000000000001</v>
      </c>
      <c r="BH13" s="2722">
        <v>0.53</v>
      </c>
      <c r="BI13" s="2722">
        <v>0</v>
      </c>
      <c r="BJ13" s="2722">
        <v>0</v>
      </c>
      <c r="BK13" s="2722">
        <v>13.15</v>
      </c>
      <c r="BL13" s="2722">
        <v>0.3</v>
      </c>
      <c r="BM13" s="2722">
        <v>2.6</v>
      </c>
      <c r="BN13" s="2722">
        <v>10</v>
      </c>
      <c r="BO13" s="2722">
        <v>6.625</v>
      </c>
      <c r="BP13" s="2722">
        <v>9.2032190000000007</v>
      </c>
      <c r="BQ13" s="2722">
        <v>1.0549999999999999</v>
      </c>
      <c r="BR13" s="2722">
        <v>4.2032189999999998</v>
      </c>
      <c r="BS13" s="2722">
        <v>12.7</v>
      </c>
      <c r="BT13" s="2722">
        <v>14.719999999999999</v>
      </c>
      <c r="BU13" s="2722">
        <v>16.25</v>
      </c>
      <c r="BV13" s="2722">
        <v>9.86</v>
      </c>
      <c r="BW13" s="2722">
        <v>4.25</v>
      </c>
      <c r="BX13" s="2722">
        <v>10.459999999999999</v>
      </c>
      <c r="BY13" s="2722">
        <v>9</v>
      </c>
      <c r="BZ13" s="2722">
        <v>9.86</v>
      </c>
      <c r="CA13" s="2722">
        <v>2</v>
      </c>
      <c r="CB13" s="2722">
        <v>0</v>
      </c>
      <c r="CC13" s="2716"/>
      <c r="CD13" s="2716"/>
      <c r="CE13" s="2716"/>
      <c r="CF13" s="2716"/>
    </row>
    <row r="14" spans="1:84" s="2584" customFormat="1" ht="17.25" x14ac:dyDescent="0.3">
      <c r="A14" s="2706" t="s">
        <v>4689</v>
      </c>
      <c r="B14" s="2717" t="s">
        <v>3370</v>
      </c>
      <c r="C14" s="2708">
        <v>1.905</v>
      </c>
      <c r="D14" s="2708">
        <v>0</v>
      </c>
      <c r="E14" s="2708">
        <v>0.745</v>
      </c>
      <c r="F14" s="2708">
        <v>0</v>
      </c>
      <c r="G14" s="2708">
        <v>1.875</v>
      </c>
      <c r="H14" s="2708">
        <v>0</v>
      </c>
      <c r="I14" s="2708">
        <v>1.23</v>
      </c>
      <c r="J14" s="2708">
        <v>0</v>
      </c>
      <c r="K14" s="2709">
        <v>2.62</v>
      </c>
      <c r="L14" s="2708">
        <v>0</v>
      </c>
      <c r="M14" s="2708">
        <v>3.03</v>
      </c>
      <c r="N14" s="2708">
        <v>0</v>
      </c>
      <c r="O14" s="2709">
        <v>2.65</v>
      </c>
      <c r="P14" s="2708">
        <v>0</v>
      </c>
      <c r="Q14" s="2708">
        <v>2.46</v>
      </c>
      <c r="R14" s="2710">
        <v>0</v>
      </c>
      <c r="S14" s="2718">
        <v>1.056</v>
      </c>
      <c r="T14" s="2718">
        <v>0</v>
      </c>
      <c r="U14" s="2718">
        <v>0</v>
      </c>
      <c r="V14" s="2718">
        <v>0</v>
      </c>
      <c r="W14" s="2718">
        <v>2.25</v>
      </c>
      <c r="X14" s="2718">
        <v>0</v>
      </c>
      <c r="Y14" s="2718">
        <v>0</v>
      </c>
      <c r="Z14" s="2718">
        <v>0</v>
      </c>
      <c r="AA14" s="2718">
        <v>0</v>
      </c>
      <c r="AB14" s="2718">
        <v>0</v>
      </c>
      <c r="AC14" s="2719">
        <v>1.32</v>
      </c>
      <c r="AD14" s="2719">
        <v>0</v>
      </c>
      <c r="AE14" s="2719">
        <v>2.4550000000000001</v>
      </c>
      <c r="AF14" s="2719">
        <v>0</v>
      </c>
      <c r="AG14" s="2720">
        <v>2.46</v>
      </c>
      <c r="AH14" s="2721">
        <v>0</v>
      </c>
      <c r="AI14" s="2721">
        <v>0.255</v>
      </c>
      <c r="AJ14" s="2721">
        <v>0</v>
      </c>
      <c r="AK14" s="2721">
        <v>5.4240000000000004</v>
      </c>
      <c r="AL14" s="2721">
        <v>0</v>
      </c>
      <c r="AM14" s="2721">
        <v>2.2000000000000002</v>
      </c>
      <c r="AN14" s="2721">
        <v>0</v>
      </c>
      <c r="AO14" s="2721">
        <v>5.5</v>
      </c>
      <c r="AP14" s="2721">
        <v>0</v>
      </c>
      <c r="AQ14" s="2721">
        <v>5.0200000000000005</v>
      </c>
      <c r="AR14" s="2721">
        <v>0</v>
      </c>
      <c r="AS14" s="2721">
        <v>3.52</v>
      </c>
      <c r="AT14" s="2721">
        <v>0</v>
      </c>
      <c r="AU14" s="2722">
        <v>4.98001</v>
      </c>
      <c r="AV14" s="2722">
        <v>0</v>
      </c>
      <c r="AW14" s="2722">
        <v>2.7250000000000001</v>
      </c>
      <c r="AX14" s="2722">
        <v>0</v>
      </c>
      <c r="AY14" s="2722">
        <v>4.3850000000000007</v>
      </c>
      <c r="AZ14" s="2722">
        <v>0</v>
      </c>
      <c r="BA14" s="2722">
        <v>2.0549999999999997</v>
      </c>
      <c r="BB14" s="2722">
        <v>0</v>
      </c>
      <c r="BC14" s="2722">
        <v>4.8100000000000005</v>
      </c>
      <c r="BD14" s="2722">
        <v>0</v>
      </c>
      <c r="BE14" s="2722">
        <v>3.44824083</v>
      </c>
      <c r="BF14" s="2722">
        <v>0</v>
      </c>
      <c r="BG14" s="2722">
        <v>3.6503758300000002</v>
      </c>
      <c r="BH14" s="2722">
        <v>0</v>
      </c>
      <c r="BI14" s="2722">
        <v>6.0088961700000008</v>
      </c>
      <c r="BJ14" s="2722">
        <v>0.48599999999999999</v>
      </c>
      <c r="BK14" s="2722">
        <v>5.5942408300000004</v>
      </c>
      <c r="BL14" s="2722">
        <v>0</v>
      </c>
      <c r="BM14" s="2722">
        <v>5.5714816600000008</v>
      </c>
      <c r="BN14" s="2722">
        <v>1</v>
      </c>
      <c r="BO14" s="2722">
        <v>0.32</v>
      </c>
      <c r="BP14" s="2722">
        <v>0</v>
      </c>
      <c r="BQ14" s="2722">
        <v>0</v>
      </c>
      <c r="BR14" s="2722">
        <v>0</v>
      </c>
      <c r="BS14" s="2722">
        <v>1.8699999999999999</v>
      </c>
      <c r="BT14" s="2722">
        <v>0</v>
      </c>
      <c r="BU14" s="2722">
        <v>0</v>
      </c>
      <c r="BV14" s="2722">
        <v>1.4</v>
      </c>
      <c r="BW14" s="2722">
        <v>0</v>
      </c>
      <c r="BX14" s="2722">
        <v>0</v>
      </c>
      <c r="BY14" s="2722">
        <v>0.4</v>
      </c>
      <c r="BZ14" s="2722">
        <v>0</v>
      </c>
      <c r="CA14" s="2722">
        <v>0</v>
      </c>
      <c r="CB14" s="2722">
        <v>0.25</v>
      </c>
      <c r="CC14" s="2716"/>
      <c r="CD14" s="2716"/>
      <c r="CE14" s="2716"/>
      <c r="CF14" s="2716"/>
    </row>
    <row r="15" spans="1:84" s="2584" customFormat="1" ht="17.25" x14ac:dyDescent="0.3">
      <c r="A15" s="2706" t="s">
        <v>4690</v>
      </c>
      <c r="B15" s="2717" t="s">
        <v>283</v>
      </c>
      <c r="C15" s="2708">
        <v>338.49152800000002</v>
      </c>
      <c r="D15" s="2708">
        <v>65.127109149999995</v>
      </c>
      <c r="E15" s="2708">
        <v>340.17269874999994</v>
      </c>
      <c r="F15" s="2708">
        <v>210.30647868</v>
      </c>
      <c r="G15" s="2708">
        <v>310.33459085999999</v>
      </c>
      <c r="H15" s="2708">
        <v>263.10811609000001</v>
      </c>
      <c r="I15" s="2708">
        <v>342.09115270999996</v>
      </c>
      <c r="J15" s="2708">
        <v>89.893186289999974</v>
      </c>
      <c r="K15" s="2709">
        <v>435.52581905000005</v>
      </c>
      <c r="L15" s="2708">
        <v>83.364604099999994</v>
      </c>
      <c r="M15" s="2708">
        <v>417.65808118000007</v>
      </c>
      <c r="N15" s="2708">
        <v>71.309720320000011</v>
      </c>
      <c r="O15" s="2709">
        <v>299.65887624000015</v>
      </c>
      <c r="P15" s="2708">
        <v>136.18072051999999</v>
      </c>
      <c r="Q15" s="2708">
        <v>243.08413280000011</v>
      </c>
      <c r="R15" s="2710">
        <v>80.087113340000002</v>
      </c>
      <c r="S15" s="2718">
        <v>301.92879793999998</v>
      </c>
      <c r="T15" s="2718">
        <v>48.181882209999998</v>
      </c>
      <c r="U15" s="2718">
        <v>204.38111503999994</v>
      </c>
      <c r="V15" s="2718">
        <v>80.179591400000007</v>
      </c>
      <c r="W15" s="2718">
        <v>251.47948204000005</v>
      </c>
      <c r="X15" s="2718">
        <v>59.816023789999996</v>
      </c>
      <c r="Y15" s="2718">
        <v>338.79139493999975</v>
      </c>
      <c r="Z15" s="2718">
        <v>49.043482850000004</v>
      </c>
      <c r="AA15" s="2718">
        <v>348.99357450999992</v>
      </c>
      <c r="AB15" s="2718">
        <v>25.49138026</v>
      </c>
      <c r="AC15" s="2719">
        <v>411.17957194999968</v>
      </c>
      <c r="AD15" s="2719">
        <v>55.40953932</v>
      </c>
      <c r="AE15" s="2719">
        <v>628.02381604999971</v>
      </c>
      <c r="AF15" s="2719">
        <v>38.211232810000006</v>
      </c>
      <c r="AG15" s="2720">
        <v>607.42099672000018</v>
      </c>
      <c r="AH15" s="2721">
        <v>25.261482000000001</v>
      </c>
      <c r="AI15" s="2721">
        <v>560.08025080999982</v>
      </c>
      <c r="AJ15" s="2721">
        <v>37.352272999999997</v>
      </c>
      <c r="AK15" s="2721">
        <v>731.9814514200001</v>
      </c>
      <c r="AL15" s="2721">
        <v>124.10028714999999</v>
      </c>
      <c r="AM15" s="2721">
        <v>402.42638737999999</v>
      </c>
      <c r="AN15" s="2721">
        <v>26.8838428</v>
      </c>
      <c r="AO15" s="2721">
        <v>627.51656354000011</v>
      </c>
      <c r="AP15" s="2721">
        <v>53.458305319999994</v>
      </c>
      <c r="AQ15" s="2721">
        <v>467.78428994999985</v>
      </c>
      <c r="AR15" s="2721">
        <v>86.494309149999992</v>
      </c>
      <c r="AS15" s="2721">
        <v>745.40213086999984</v>
      </c>
      <c r="AT15" s="2721">
        <v>186.19907872000002</v>
      </c>
      <c r="AU15" s="2722">
        <v>460.09924364000011</v>
      </c>
      <c r="AV15" s="2722">
        <v>175.38433003999998</v>
      </c>
      <c r="AW15" s="2722">
        <v>590.05201737999994</v>
      </c>
      <c r="AX15" s="2722">
        <v>97.99848627999998</v>
      </c>
      <c r="AY15" s="2722">
        <v>548.41857400999993</v>
      </c>
      <c r="AZ15" s="2722">
        <v>94.467328550000005</v>
      </c>
      <c r="BA15" s="2722">
        <v>356.48712003000003</v>
      </c>
      <c r="BB15" s="2722">
        <v>94.878434180000028</v>
      </c>
      <c r="BC15" s="2722">
        <v>116.31169556000003</v>
      </c>
      <c r="BD15" s="2722">
        <v>62.844692430000009</v>
      </c>
      <c r="BE15" s="2722">
        <v>70.195708010000004</v>
      </c>
      <c r="BF15" s="2722">
        <v>25.900523719999999</v>
      </c>
      <c r="BG15" s="2722">
        <v>146.06203421000004</v>
      </c>
      <c r="BH15" s="2722">
        <v>7.7900000000000009</v>
      </c>
      <c r="BI15" s="2722">
        <v>175.02488783000007</v>
      </c>
      <c r="BJ15" s="2722">
        <v>60.788814649999999</v>
      </c>
      <c r="BK15" s="2722">
        <v>129.67361061</v>
      </c>
      <c r="BL15" s="2722">
        <v>87.015083040000022</v>
      </c>
      <c r="BM15" s="2722">
        <v>123.49772595000002</v>
      </c>
      <c r="BN15" s="2722">
        <v>65.309168240000005</v>
      </c>
      <c r="BO15" s="2722">
        <v>143.20572161000004</v>
      </c>
      <c r="BP15" s="2722">
        <v>76.64164913999997</v>
      </c>
      <c r="BQ15" s="2722">
        <v>201.55118945999996</v>
      </c>
      <c r="BR15" s="2722">
        <v>5.65126566</v>
      </c>
      <c r="BS15" s="2722">
        <v>166.12721233999997</v>
      </c>
      <c r="BT15" s="2722">
        <v>6.7865239300000004</v>
      </c>
      <c r="BU15" s="2722">
        <v>120.20451301999999</v>
      </c>
      <c r="BV15" s="2722">
        <v>32.774743530000002</v>
      </c>
      <c r="BW15" s="2722">
        <v>67.736009569999993</v>
      </c>
      <c r="BX15" s="2722">
        <v>56.171323090000001</v>
      </c>
      <c r="BY15" s="2722">
        <v>135.50158079000002</v>
      </c>
      <c r="BZ15" s="2722">
        <v>12.47077064</v>
      </c>
      <c r="CA15" s="2722">
        <v>247.1942617899999</v>
      </c>
      <c r="CB15" s="2722">
        <v>18.342122280000002</v>
      </c>
      <c r="CC15" s="2716"/>
      <c r="CD15" s="2716"/>
      <c r="CE15" s="2716"/>
      <c r="CF15" s="2716"/>
    </row>
    <row r="16" spans="1:84" s="2584" customFormat="1" ht="17.25" x14ac:dyDescent="0.3">
      <c r="A16" s="2706" t="s">
        <v>4691</v>
      </c>
      <c r="B16" s="2717" t="s">
        <v>284</v>
      </c>
      <c r="C16" s="2708"/>
      <c r="D16" s="2708"/>
      <c r="E16" s="2708"/>
      <c r="F16" s="2708"/>
      <c r="G16" s="2708"/>
      <c r="H16" s="2708"/>
      <c r="I16" s="2708"/>
      <c r="J16" s="2708"/>
      <c r="K16" s="2709">
        <v>0</v>
      </c>
      <c r="L16" s="2708">
        <v>0</v>
      </c>
      <c r="M16" s="2708">
        <v>0</v>
      </c>
      <c r="N16" s="2708">
        <v>0</v>
      </c>
      <c r="O16" s="2709">
        <v>0</v>
      </c>
      <c r="P16" s="2708">
        <v>0</v>
      </c>
      <c r="Q16" s="2708">
        <v>0</v>
      </c>
      <c r="R16" s="2710">
        <v>0</v>
      </c>
      <c r="S16" s="2718">
        <v>0</v>
      </c>
      <c r="T16" s="2718">
        <v>0</v>
      </c>
      <c r="U16" s="2718">
        <v>0</v>
      </c>
      <c r="V16" s="2718">
        <v>0</v>
      </c>
      <c r="W16" s="2718">
        <v>0</v>
      </c>
      <c r="X16" s="2718">
        <v>0</v>
      </c>
      <c r="Y16" s="2718">
        <v>0</v>
      </c>
      <c r="Z16" s="2718">
        <v>0</v>
      </c>
      <c r="AA16" s="2718">
        <v>0</v>
      </c>
      <c r="AB16" s="2718">
        <v>0</v>
      </c>
      <c r="AC16" s="2719">
        <v>0</v>
      </c>
      <c r="AD16" s="2719">
        <v>0</v>
      </c>
      <c r="AE16" s="2719">
        <v>0</v>
      </c>
      <c r="AF16" s="2719">
        <v>0</v>
      </c>
      <c r="AG16" s="2720">
        <v>0</v>
      </c>
      <c r="AH16" s="2721">
        <v>0</v>
      </c>
      <c r="AI16" s="2721">
        <v>0</v>
      </c>
      <c r="AJ16" s="2721">
        <v>0</v>
      </c>
      <c r="AK16" s="2721">
        <v>0</v>
      </c>
      <c r="AL16" s="2721">
        <v>0</v>
      </c>
      <c r="AM16" s="2721">
        <v>0</v>
      </c>
      <c r="AN16" s="2721">
        <v>0</v>
      </c>
      <c r="AO16" s="2721">
        <v>0</v>
      </c>
      <c r="AP16" s="2721">
        <v>0</v>
      </c>
      <c r="AQ16" s="2721">
        <v>0</v>
      </c>
      <c r="AR16" s="2721">
        <v>0</v>
      </c>
      <c r="AS16" s="2721">
        <v>0</v>
      </c>
      <c r="AT16" s="2721">
        <v>0</v>
      </c>
      <c r="AU16" s="2722">
        <v>0</v>
      </c>
      <c r="AV16" s="2722">
        <v>0</v>
      </c>
      <c r="AW16" s="2722">
        <v>0</v>
      </c>
      <c r="AX16" s="2722">
        <v>0</v>
      </c>
      <c r="AY16" s="2722">
        <v>0</v>
      </c>
      <c r="AZ16" s="2722">
        <v>0</v>
      </c>
      <c r="BA16" s="2722">
        <v>0</v>
      </c>
      <c r="BB16" s="2722">
        <v>0</v>
      </c>
      <c r="BC16" s="2722">
        <v>0</v>
      </c>
      <c r="BD16" s="2722">
        <v>0</v>
      </c>
      <c r="BE16" s="2722">
        <v>0</v>
      </c>
      <c r="BF16" s="2722">
        <v>0</v>
      </c>
      <c r="BG16" s="2722">
        <v>0</v>
      </c>
      <c r="BH16" s="2722">
        <v>0</v>
      </c>
      <c r="BI16" s="2722">
        <v>0</v>
      </c>
      <c r="BJ16" s="2722">
        <v>0</v>
      </c>
      <c r="BK16" s="2722">
        <v>0</v>
      </c>
      <c r="BL16" s="2722">
        <v>0</v>
      </c>
      <c r="BM16" s="2722">
        <v>0</v>
      </c>
      <c r="BN16" s="2722">
        <v>0</v>
      </c>
      <c r="BO16" s="2722">
        <v>0</v>
      </c>
      <c r="BP16" s="2722">
        <v>0</v>
      </c>
      <c r="BQ16" s="2722">
        <v>0</v>
      </c>
      <c r="BR16" s="2722">
        <v>0</v>
      </c>
      <c r="BS16" s="2722">
        <v>0</v>
      </c>
      <c r="BT16" s="2722">
        <v>0</v>
      </c>
      <c r="BU16" s="2722">
        <v>0</v>
      </c>
      <c r="BV16" s="2722">
        <v>0</v>
      </c>
      <c r="BW16" s="2722">
        <v>0</v>
      </c>
      <c r="BX16" s="2722">
        <v>0</v>
      </c>
      <c r="BY16" s="2722">
        <v>0</v>
      </c>
      <c r="BZ16" s="2722">
        <v>0</v>
      </c>
      <c r="CA16" s="2722">
        <v>0</v>
      </c>
      <c r="CB16" s="2722">
        <v>0</v>
      </c>
      <c r="CC16" s="2716"/>
      <c r="CD16" s="2716"/>
      <c r="CE16" s="2716"/>
      <c r="CF16" s="2716"/>
    </row>
    <row r="17" spans="1:84" s="2584" customFormat="1" ht="17.25" x14ac:dyDescent="0.3">
      <c r="A17" s="2706" t="s">
        <v>4692</v>
      </c>
      <c r="B17" s="2717" t="s">
        <v>3371</v>
      </c>
      <c r="C17" s="2708">
        <v>0.51800000000000002</v>
      </c>
      <c r="D17" s="2708">
        <v>0</v>
      </c>
      <c r="E17" s="2708">
        <v>1.7999999999999999E-2</v>
      </c>
      <c r="F17" s="2708">
        <v>0</v>
      </c>
      <c r="G17" s="2708">
        <v>0.15</v>
      </c>
      <c r="H17" s="2708">
        <v>0</v>
      </c>
      <c r="I17" s="2708">
        <v>0</v>
      </c>
      <c r="J17" s="2708">
        <v>0.5</v>
      </c>
      <c r="K17" s="2709">
        <v>0</v>
      </c>
      <c r="L17" s="2708">
        <v>1.49</v>
      </c>
      <c r="M17" s="2708">
        <v>0</v>
      </c>
      <c r="N17" s="2708">
        <v>1.7084999999999999</v>
      </c>
      <c r="O17" s="2709">
        <v>0</v>
      </c>
      <c r="P17" s="2708">
        <v>0.15</v>
      </c>
      <c r="Q17" s="2708">
        <v>0</v>
      </c>
      <c r="R17" s="2710">
        <v>0</v>
      </c>
      <c r="S17" s="2718">
        <v>0.5</v>
      </c>
      <c r="T17" s="2718">
        <v>0</v>
      </c>
      <c r="U17" s="2718">
        <v>0</v>
      </c>
      <c r="V17" s="2718">
        <v>0</v>
      </c>
      <c r="W17" s="2718">
        <v>0</v>
      </c>
      <c r="X17" s="2718">
        <v>0</v>
      </c>
      <c r="Y17" s="2718">
        <v>0</v>
      </c>
      <c r="Z17" s="2718">
        <v>0</v>
      </c>
      <c r="AA17" s="2718">
        <v>0</v>
      </c>
      <c r="AB17" s="2718">
        <v>0</v>
      </c>
      <c r="AC17" s="2719">
        <v>0</v>
      </c>
      <c r="AD17" s="2719">
        <v>0</v>
      </c>
      <c r="AE17" s="2719">
        <v>0.5</v>
      </c>
      <c r="AF17" s="2719">
        <v>0</v>
      </c>
      <c r="AG17" s="2720">
        <v>0</v>
      </c>
      <c r="AH17" s="2721">
        <v>0</v>
      </c>
      <c r="AI17" s="2721">
        <v>0.47499999999999998</v>
      </c>
      <c r="AJ17" s="2721">
        <v>0</v>
      </c>
      <c r="AK17" s="2721">
        <v>0</v>
      </c>
      <c r="AL17" s="2721">
        <v>0</v>
      </c>
      <c r="AM17" s="2721">
        <v>1.18</v>
      </c>
      <c r="AN17" s="2721">
        <v>0</v>
      </c>
      <c r="AO17" s="2721">
        <v>0.72499999999999998</v>
      </c>
      <c r="AP17" s="2721">
        <v>0</v>
      </c>
      <c r="AQ17" s="2721">
        <v>2.605</v>
      </c>
      <c r="AR17" s="2721">
        <v>0</v>
      </c>
      <c r="AS17" s="2721">
        <v>0</v>
      </c>
      <c r="AT17" s="2721">
        <v>0</v>
      </c>
      <c r="AU17" s="2722">
        <v>0</v>
      </c>
      <c r="AV17" s="2722">
        <v>0</v>
      </c>
      <c r="AW17" s="2722">
        <v>0.3</v>
      </c>
      <c r="AX17" s="2722">
        <v>0</v>
      </c>
      <c r="AY17" s="2722">
        <v>7.4999999999999997E-2</v>
      </c>
      <c r="AZ17" s="2722">
        <v>0</v>
      </c>
      <c r="BA17" s="2722">
        <v>0.13</v>
      </c>
      <c r="BB17" s="2722">
        <v>0</v>
      </c>
      <c r="BC17" s="2722">
        <v>0</v>
      </c>
      <c r="BD17" s="2722">
        <v>0</v>
      </c>
      <c r="BE17" s="2722">
        <v>0</v>
      </c>
      <c r="BF17" s="2722">
        <v>0</v>
      </c>
      <c r="BG17" s="2722">
        <v>0.48</v>
      </c>
      <c r="BH17" s="2722">
        <v>0</v>
      </c>
      <c r="BI17" s="2722">
        <v>0</v>
      </c>
      <c r="BJ17" s="2722">
        <v>0</v>
      </c>
      <c r="BK17" s="2722">
        <v>0</v>
      </c>
      <c r="BL17" s="2722">
        <v>0</v>
      </c>
      <c r="BM17" s="2722">
        <v>0</v>
      </c>
      <c r="BN17" s="2722">
        <v>0</v>
      </c>
      <c r="BO17" s="2722">
        <v>0.48</v>
      </c>
      <c r="BP17" s="2722">
        <v>0</v>
      </c>
      <c r="BQ17" s="2722">
        <v>2.8600000000000003</v>
      </c>
      <c r="BR17" s="2722">
        <v>0</v>
      </c>
      <c r="BS17" s="2722">
        <v>2.84</v>
      </c>
      <c r="BT17" s="2722">
        <v>0</v>
      </c>
      <c r="BU17" s="2722">
        <v>1.4550000000000001</v>
      </c>
      <c r="BV17" s="2722">
        <v>0</v>
      </c>
      <c r="BW17" s="2722">
        <v>1.4550000000000001</v>
      </c>
      <c r="BX17" s="2722">
        <v>0</v>
      </c>
      <c r="BY17" s="2722">
        <v>0.76</v>
      </c>
      <c r="BZ17" s="2722">
        <v>0</v>
      </c>
      <c r="CA17" s="2722">
        <v>1.4550000000000001</v>
      </c>
      <c r="CB17" s="2722">
        <v>0</v>
      </c>
      <c r="CC17" s="2716"/>
      <c r="CD17" s="2716"/>
      <c r="CE17" s="2716"/>
      <c r="CF17" s="2716"/>
    </row>
    <row r="18" spans="1:84" s="2584" customFormat="1" ht="17.25" x14ac:dyDescent="0.3">
      <c r="A18" s="2706" t="s">
        <v>4693</v>
      </c>
      <c r="B18" s="2717" t="s">
        <v>3372</v>
      </c>
      <c r="C18" s="2708">
        <v>0.51500000000000001</v>
      </c>
      <c r="D18" s="2708">
        <v>0</v>
      </c>
      <c r="E18" s="2708">
        <v>0</v>
      </c>
      <c r="F18" s="2708">
        <v>0</v>
      </c>
      <c r="G18" s="2708">
        <v>0</v>
      </c>
      <c r="H18" s="2708">
        <v>0</v>
      </c>
      <c r="I18" s="2708">
        <v>0</v>
      </c>
      <c r="J18" s="2708">
        <v>0</v>
      </c>
      <c r="K18" s="2709">
        <v>0.64500000000000002</v>
      </c>
      <c r="L18" s="2708">
        <v>0</v>
      </c>
      <c r="M18" s="2708">
        <v>0</v>
      </c>
      <c r="N18" s="2708">
        <v>0</v>
      </c>
      <c r="O18" s="2709">
        <v>0</v>
      </c>
      <c r="P18" s="2708">
        <v>0</v>
      </c>
      <c r="Q18" s="2708">
        <v>0</v>
      </c>
      <c r="R18" s="2710">
        <v>0</v>
      </c>
      <c r="S18" s="2718">
        <v>0</v>
      </c>
      <c r="T18" s="2718">
        <v>0</v>
      </c>
      <c r="U18" s="2718">
        <v>0</v>
      </c>
      <c r="V18" s="2718">
        <v>0</v>
      </c>
      <c r="W18" s="2718">
        <v>0</v>
      </c>
      <c r="X18" s="2718">
        <v>0</v>
      </c>
      <c r="Y18" s="2718">
        <v>0</v>
      </c>
      <c r="Z18" s="2718">
        <v>0</v>
      </c>
      <c r="AA18" s="2718">
        <v>0</v>
      </c>
      <c r="AB18" s="2718">
        <v>0</v>
      </c>
      <c r="AC18" s="2719">
        <v>0</v>
      </c>
      <c r="AD18" s="2719">
        <v>0</v>
      </c>
      <c r="AE18" s="2719">
        <v>0</v>
      </c>
      <c r="AF18" s="2719">
        <v>0</v>
      </c>
      <c r="AG18" s="2720">
        <v>0</v>
      </c>
      <c r="AH18" s="2721">
        <v>0</v>
      </c>
      <c r="AI18" s="2721">
        <v>0</v>
      </c>
      <c r="AJ18" s="2721">
        <v>0</v>
      </c>
      <c r="AK18" s="2721">
        <v>0</v>
      </c>
      <c r="AL18" s="2721">
        <v>0</v>
      </c>
      <c r="AM18" s="2721">
        <v>0</v>
      </c>
      <c r="AN18" s="2721">
        <v>0</v>
      </c>
      <c r="AO18" s="2721">
        <v>0</v>
      </c>
      <c r="AP18" s="2721">
        <v>0</v>
      </c>
      <c r="AQ18" s="2721">
        <v>0</v>
      </c>
      <c r="AR18" s="2721">
        <v>0</v>
      </c>
      <c r="AS18" s="2721">
        <v>0</v>
      </c>
      <c r="AT18" s="2721">
        <v>0</v>
      </c>
      <c r="AU18" s="2722">
        <v>0</v>
      </c>
      <c r="AV18" s="2722">
        <v>0</v>
      </c>
      <c r="AW18" s="2722">
        <v>0</v>
      </c>
      <c r="AX18" s="2722">
        <v>0</v>
      </c>
      <c r="AY18" s="2722">
        <v>0</v>
      </c>
      <c r="AZ18" s="2722">
        <v>0</v>
      </c>
      <c r="BA18" s="2722">
        <v>0</v>
      </c>
      <c r="BB18" s="2722">
        <v>0</v>
      </c>
      <c r="BC18" s="2722">
        <v>0</v>
      </c>
      <c r="BD18" s="2722">
        <v>0</v>
      </c>
      <c r="BE18" s="2722">
        <v>0</v>
      </c>
      <c r="BF18" s="2722">
        <v>0</v>
      </c>
      <c r="BG18" s="2722">
        <v>0</v>
      </c>
      <c r="BH18" s="2722">
        <v>0</v>
      </c>
      <c r="BI18" s="2722">
        <v>0</v>
      </c>
      <c r="BJ18" s="2722">
        <v>0</v>
      </c>
      <c r="BK18" s="2722">
        <v>0</v>
      </c>
      <c r="BL18" s="2722">
        <v>0</v>
      </c>
      <c r="BM18" s="2722">
        <v>0</v>
      </c>
      <c r="BN18" s="2722">
        <v>0</v>
      </c>
      <c r="BO18" s="2722">
        <v>0.2</v>
      </c>
      <c r="BP18" s="2722">
        <v>0</v>
      </c>
      <c r="BQ18" s="2722">
        <v>0</v>
      </c>
      <c r="BR18" s="2722">
        <v>0</v>
      </c>
      <c r="BS18" s="2722">
        <v>0</v>
      </c>
      <c r="BT18" s="2722">
        <v>0</v>
      </c>
      <c r="BU18" s="2722">
        <v>0</v>
      </c>
      <c r="BV18" s="2722">
        <v>0</v>
      </c>
      <c r="BW18" s="2722">
        <v>0</v>
      </c>
      <c r="BX18" s="2722">
        <v>0</v>
      </c>
      <c r="BY18" s="2722">
        <v>0</v>
      </c>
      <c r="BZ18" s="2722">
        <v>0</v>
      </c>
      <c r="CA18" s="2722">
        <v>0</v>
      </c>
      <c r="CB18" s="2722">
        <v>0</v>
      </c>
      <c r="CC18" s="2716"/>
      <c r="CD18" s="2716"/>
      <c r="CE18" s="2716"/>
      <c r="CF18" s="2716"/>
    </row>
    <row r="19" spans="1:84" s="2584" customFormat="1" ht="17.25" x14ac:dyDescent="0.3">
      <c r="A19" s="2706" t="s">
        <v>4699</v>
      </c>
      <c r="B19" s="2717" t="s">
        <v>3375</v>
      </c>
      <c r="C19" s="2708">
        <v>1.0783674999999999</v>
      </c>
      <c r="D19" s="2708">
        <v>0</v>
      </c>
      <c r="E19" s="2708">
        <v>28.08187032</v>
      </c>
      <c r="F19" s="2708">
        <v>0</v>
      </c>
      <c r="G19" s="2708">
        <v>14.991367500000001</v>
      </c>
      <c r="H19" s="2708">
        <v>0</v>
      </c>
      <c r="I19" s="2708">
        <v>2.8913674999999999</v>
      </c>
      <c r="J19" s="2708">
        <v>1</v>
      </c>
      <c r="K19" s="2709">
        <v>12.2233675</v>
      </c>
      <c r="L19" s="2708">
        <v>0</v>
      </c>
      <c r="M19" s="2708">
        <v>12.2233675</v>
      </c>
      <c r="N19" s="2708">
        <v>0</v>
      </c>
      <c r="O19" s="2709">
        <v>0.17499999999999999</v>
      </c>
      <c r="P19" s="2708">
        <v>0</v>
      </c>
      <c r="Q19" s="2708">
        <v>0.2233675</v>
      </c>
      <c r="R19" s="2710">
        <v>0</v>
      </c>
      <c r="S19" s="2718">
        <v>12.398367500000001</v>
      </c>
      <c r="T19" s="2718">
        <v>0</v>
      </c>
      <c r="U19" s="2718">
        <v>0</v>
      </c>
      <c r="V19" s="2718">
        <v>0</v>
      </c>
      <c r="W19" s="2718">
        <v>6.9233675000000003</v>
      </c>
      <c r="X19" s="2718">
        <v>0</v>
      </c>
      <c r="Y19" s="2718">
        <v>3.3233674999999998</v>
      </c>
      <c r="Z19" s="2718">
        <v>0</v>
      </c>
      <c r="AA19" s="2718">
        <v>0</v>
      </c>
      <c r="AB19" s="2718">
        <v>0</v>
      </c>
      <c r="AC19" s="2719">
        <v>0.72336750000000005</v>
      </c>
      <c r="AD19" s="2719">
        <v>0</v>
      </c>
      <c r="AE19" s="2719">
        <v>0.62</v>
      </c>
      <c r="AF19" s="2719">
        <v>0.12</v>
      </c>
      <c r="AG19" s="2720">
        <v>0.5</v>
      </c>
      <c r="AH19" s="2721">
        <v>0</v>
      </c>
      <c r="AI19" s="2721">
        <v>0.5</v>
      </c>
      <c r="AJ19" s="2721">
        <v>0</v>
      </c>
      <c r="AK19" s="2721">
        <v>0</v>
      </c>
      <c r="AL19" s="2721">
        <v>0</v>
      </c>
      <c r="AM19" s="2721">
        <v>0</v>
      </c>
      <c r="AN19" s="2721">
        <v>0</v>
      </c>
      <c r="AO19" s="2721">
        <v>0</v>
      </c>
      <c r="AP19" s="2721">
        <v>0</v>
      </c>
      <c r="AQ19" s="2721">
        <v>0</v>
      </c>
      <c r="AR19" s="2721">
        <v>0</v>
      </c>
      <c r="AS19" s="2721">
        <v>0</v>
      </c>
      <c r="AT19" s="2721">
        <v>0</v>
      </c>
      <c r="AU19" s="2722">
        <v>0.67</v>
      </c>
      <c r="AV19" s="2722">
        <v>0</v>
      </c>
      <c r="AW19" s="2722">
        <v>1.34</v>
      </c>
      <c r="AX19" s="2722">
        <v>5.0000000000000001E-3</v>
      </c>
      <c r="AY19" s="2722">
        <v>1.34</v>
      </c>
      <c r="AZ19" s="2722">
        <v>0</v>
      </c>
      <c r="BA19" s="2722">
        <v>1.369</v>
      </c>
      <c r="BB19" s="2722">
        <v>0</v>
      </c>
      <c r="BC19" s="2722">
        <v>1.94</v>
      </c>
      <c r="BD19" s="2722">
        <v>0</v>
      </c>
      <c r="BE19" s="2722">
        <v>0.5</v>
      </c>
      <c r="BF19" s="2722">
        <v>0</v>
      </c>
      <c r="BG19" s="2722">
        <v>3.242</v>
      </c>
      <c r="BH19" s="2722">
        <v>0</v>
      </c>
      <c r="BI19" s="2722">
        <v>0.63400000000000001</v>
      </c>
      <c r="BJ19" s="2722">
        <v>0</v>
      </c>
      <c r="BK19" s="2722">
        <v>1.0009999999999999</v>
      </c>
      <c r="BL19" s="2722">
        <v>0</v>
      </c>
      <c r="BM19" s="2722">
        <v>1.268</v>
      </c>
      <c r="BN19" s="2722">
        <v>0</v>
      </c>
      <c r="BO19" s="2722">
        <v>0.63400000000000001</v>
      </c>
      <c r="BP19" s="2722">
        <v>0</v>
      </c>
      <c r="BQ19" s="2722">
        <v>0.88853798000000006</v>
      </c>
      <c r="BR19" s="2722">
        <v>0</v>
      </c>
      <c r="BS19" s="2722">
        <v>0.36834544000000002</v>
      </c>
      <c r="BT19" s="2722">
        <v>0</v>
      </c>
      <c r="BU19" s="2722">
        <v>0.3</v>
      </c>
      <c r="BV19" s="2722">
        <v>0</v>
      </c>
      <c r="BW19" s="2722">
        <v>0.89999999999999991</v>
      </c>
      <c r="BX19" s="2722">
        <v>0</v>
      </c>
      <c r="BY19" s="2722">
        <v>1.2</v>
      </c>
      <c r="BZ19" s="2722">
        <v>0</v>
      </c>
      <c r="CA19" s="2722">
        <v>2.2000000000000002</v>
      </c>
      <c r="CB19" s="2722">
        <v>0</v>
      </c>
      <c r="CC19" s="2716"/>
      <c r="CD19" s="2716"/>
      <c r="CE19" s="2716"/>
      <c r="CF19" s="2716"/>
    </row>
    <row r="20" spans="1:84" s="2584" customFormat="1" ht="18" thickBot="1" x14ac:dyDescent="0.35">
      <c r="A20" s="2706"/>
      <c r="B20" s="2724" t="s">
        <v>4705</v>
      </c>
      <c r="C20" s="2708">
        <v>0</v>
      </c>
      <c r="D20" s="2708">
        <v>0</v>
      </c>
      <c r="E20" s="2708">
        <v>0</v>
      </c>
      <c r="F20" s="2708">
        <v>0</v>
      </c>
      <c r="G20" s="2708">
        <v>0</v>
      </c>
      <c r="H20" s="2708">
        <v>0</v>
      </c>
      <c r="I20" s="2708">
        <v>0</v>
      </c>
      <c r="J20" s="2708">
        <v>0</v>
      </c>
      <c r="K20" s="2709">
        <v>0</v>
      </c>
      <c r="L20" s="2708">
        <v>0</v>
      </c>
      <c r="M20" s="2708">
        <v>0.2233675</v>
      </c>
      <c r="N20" s="2708">
        <v>0</v>
      </c>
      <c r="O20" s="2709">
        <v>0.72336750000000005</v>
      </c>
      <c r="P20" s="2708">
        <v>0</v>
      </c>
      <c r="Q20" s="2708">
        <v>0.2233675</v>
      </c>
      <c r="R20" s="2710">
        <v>0</v>
      </c>
      <c r="S20" s="2725">
        <v>0.89836749999999999</v>
      </c>
      <c r="T20" s="2725">
        <v>0</v>
      </c>
      <c r="U20" s="2725">
        <v>0.2233675</v>
      </c>
      <c r="V20" s="2725">
        <v>0</v>
      </c>
      <c r="W20" s="2725">
        <v>0.72336750000000005</v>
      </c>
      <c r="X20" s="2725">
        <v>0</v>
      </c>
      <c r="Y20" s="2725">
        <v>0.72336750000000005</v>
      </c>
      <c r="Z20" s="2725">
        <v>0</v>
      </c>
      <c r="AA20" s="2725">
        <v>0.72336750000000005</v>
      </c>
      <c r="AB20" s="2725">
        <v>0</v>
      </c>
      <c r="AC20" s="2726">
        <v>0.72336750000000005</v>
      </c>
      <c r="AD20" s="2726">
        <v>0</v>
      </c>
      <c r="AE20" s="2726">
        <v>0.62</v>
      </c>
      <c r="AF20" s="2726">
        <v>0</v>
      </c>
      <c r="AG20" s="2727">
        <v>0.5</v>
      </c>
      <c r="AH20" s="2728">
        <v>0</v>
      </c>
      <c r="AI20" s="2728">
        <v>0.5</v>
      </c>
      <c r="AJ20" s="2728">
        <v>0</v>
      </c>
      <c r="AK20" s="2728">
        <v>0.5</v>
      </c>
      <c r="AL20" s="2728">
        <v>0</v>
      </c>
      <c r="AM20" s="2728">
        <v>0.5</v>
      </c>
      <c r="AN20" s="2728">
        <v>0</v>
      </c>
      <c r="AO20" s="2728">
        <v>0.5</v>
      </c>
      <c r="AP20" s="2728">
        <v>0</v>
      </c>
      <c r="AQ20" s="2728">
        <v>0.5</v>
      </c>
      <c r="AR20" s="2728">
        <v>0</v>
      </c>
      <c r="AS20" s="2728">
        <v>0.5</v>
      </c>
      <c r="AT20" s="2728">
        <v>0</v>
      </c>
      <c r="AU20" s="2729">
        <v>0.5</v>
      </c>
      <c r="AV20" s="2729">
        <v>0</v>
      </c>
      <c r="AW20" s="2729">
        <v>0</v>
      </c>
      <c r="AX20" s="2729">
        <v>0</v>
      </c>
      <c r="AY20" s="2729">
        <v>0.5</v>
      </c>
      <c r="AZ20" s="2729">
        <v>0</v>
      </c>
      <c r="BA20" s="2729">
        <v>0.6</v>
      </c>
      <c r="BB20" s="2729">
        <v>0</v>
      </c>
      <c r="BC20" s="2729">
        <v>0</v>
      </c>
      <c r="BD20" s="2729">
        <v>0</v>
      </c>
      <c r="BE20" s="2729">
        <v>0.5</v>
      </c>
      <c r="BF20" s="2729">
        <v>0</v>
      </c>
      <c r="BG20" s="2729">
        <v>0.6</v>
      </c>
      <c r="BH20" s="2729">
        <v>0</v>
      </c>
      <c r="BI20" s="2729">
        <v>0.5</v>
      </c>
      <c r="BJ20" s="2729">
        <v>0</v>
      </c>
      <c r="BK20" s="2729">
        <v>0.6</v>
      </c>
      <c r="BL20" s="2729">
        <v>0</v>
      </c>
      <c r="BM20" s="2729">
        <v>0.7</v>
      </c>
      <c r="BN20" s="2729">
        <v>0</v>
      </c>
      <c r="BO20" s="2729">
        <v>1</v>
      </c>
      <c r="BP20" s="2729">
        <v>0</v>
      </c>
      <c r="BQ20" s="2729">
        <v>0.5</v>
      </c>
      <c r="BR20" s="2729">
        <v>0</v>
      </c>
      <c r="BS20" s="2729">
        <v>0.5</v>
      </c>
      <c r="BT20" s="2729">
        <v>0</v>
      </c>
      <c r="BU20" s="2729">
        <v>0.54699748999999998</v>
      </c>
      <c r="BV20" s="2729">
        <v>0</v>
      </c>
      <c r="BW20" s="2729">
        <v>0</v>
      </c>
      <c r="BX20" s="2729">
        <v>0.5</v>
      </c>
      <c r="BY20" s="2729">
        <v>0.25</v>
      </c>
      <c r="BZ20" s="2729">
        <v>0</v>
      </c>
      <c r="CA20" s="2729">
        <v>0.25</v>
      </c>
      <c r="CB20" s="2729">
        <v>0</v>
      </c>
      <c r="CC20" s="2716"/>
      <c r="CD20" s="2716"/>
      <c r="CE20" s="2716"/>
      <c r="CF20" s="2716"/>
    </row>
    <row r="21" spans="1:84" s="2584" customFormat="1" ht="17.25" thickBot="1" x14ac:dyDescent="0.35">
      <c r="A21" s="2730"/>
      <c r="B21" s="2731" t="s">
        <v>4718</v>
      </c>
      <c r="C21" s="2732">
        <v>444.32264456999997</v>
      </c>
      <c r="D21" s="2732">
        <v>67.937109149999998</v>
      </c>
      <c r="E21" s="2732">
        <v>478.70386624999992</v>
      </c>
      <c r="F21" s="2732">
        <v>213.28147867999999</v>
      </c>
      <c r="G21" s="2732">
        <v>456.13916838</v>
      </c>
      <c r="H21" s="2732">
        <v>268.40811609000002</v>
      </c>
      <c r="I21" s="2732">
        <v>452.84481492999993</v>
      </c>
      <c r="J21" s="2732">
        <v>95.89818628999997</v>
      </c>
      <c r="K21" s="2733">
        <v>573.43995890000008</v>
      </c>
      <c r="L21" s="2732">
        <v>88.478604099999984</v>
      </c>
      <c r="M21" s="2732">
        <v>500.71539706000004</v>
      </c>
      <c r="N21" s="2732">
        <v>90.050020320000002</v>
      </c>
      <c r="O21" s="2733">
        <v>360.14466600000014</v>
      </c>
      <c r="P21" s="2732">
        <v>145.87572051999999</v>
      </c>
      <c r="Q21" s="2732">
        <v>321.84913534000009</v>
      </c>
      <c r="R21" s="2734">
        <v>81.837113340000002</v>
      </c>
      <c r="S21" s="2735">
        <v>380.40974782000001</v>
      </c>
      <c r="T21" s="2735">
        <v>51.111882209999997</v>
      </c>
      <c r="U21" s="2735">
        <v>292.80006737999997</v>
      </c>
      <c r="V21" s="2735">
        <v>83.959591400000008</v>
      </c>
      <c r="W21" s="2735">
        <v>325.61640484000003</v>
      </c>
      <c r="X21" s="2735">
        <v>61.551023789999995</v>
      </c>
      <c r="Y21" s="2735">
        <v>421.50654869999977</v>
      </c>
      <c r="Z21" s="2735">
        <v>54.318482850000002</v>
      </c>
      <c r="AA21" s="2735">
        <v>430.72415158999991</v>
      </c>
      <c r="AB21" s="2735">
        <v>27.638380259999998</v>
      </c>
      <c r="AC21" s="2735">
        <v>475.25981223999969</v>
      </c>
      <c r="AD21" s="2735">
        <v>60.559539319999999</v>
      </c>
      <c r="AE21" s="2735">
        <v>683.60387052999977</v>
      </c>
      <c r="AF21" s="2735">
        <v>40.487232810000002</v>
      </c>
      <c r="AG21" s="2736">
        <v>684.08168257000011</v>
      </c>
      <c r="AH21" s="2737">
        <v>32.106482</v>
      </c>
      <c r="AI21" s="2737">
        <v>618.38196891999985</v>
      </c>
      <c r="AJ21" s="2737">
        <v>44.492272999999997</v>
      </c>
      <c r="AK21" s="2737">
        <v>806.92445142000008</v>
      </c>
      <c r="AL21" s="2737">
        <v>174.61650276999998</v>
      </c>
      <c r="AM21" s="2737">
        <v>484.36738738000003</v>
      </c>
      <c r="AN21" s="2737">
        <v>51.913842799999998</v>
      </c>
      <c r="AO21" s="2737">
        <v>672.73456354000007</v>
      </c>
      <c r="AP21" s="2737">
        <v>81.75730532</v>
      </c>
      <c r="AQ21" s="2737">
        <v>533.66845474999991</v>
      </c>
      <c r="AR21" s="2737">
        <v>119.82964914999999</v>
      </c>
      <c r="AS21" s="2737">
        <v>821.95448086999977</v>
      </c>
      <c r="AT21" s="2737">
        <v>216.80167872000001</v>
      </c>
      <c r="AU21" s="2738">
        <v>518.59885364000002</v>
      </c>
      <c r="AV21" s="2738">
        <v>194.77083003999996</v>
      </c>
      <c r="AW21" s="2738">
        <v>671.35361737999995</v>
      </c>
      <c r="AX21" s="2738">
        <v>113.23819790999997</v>
      </c>
      <c r="AY21" s="2738">
        <v>608.40257401000031</v>
      </c>
      <c r="AZ21" s="2738">
        <v>114.27232855000001</v>
      </c>
      <c r="BA21" s="2738">
        <v>417.09462003000021</v>
      </c>
      <c r="BB21" s="2738">
        <v>108.49443417999998</v>
      </c>
      <c r="BC21" s="2738">
        <v>189.50669556000003</v>
      </c>
      <c r="BD21" s="2738">
        <v>82.674692430000007</v>
      </c>
      <c r="BE21" s="2738">
        <v>103.48044884000001</v>
      </c>
      <c r="BF21" s="2738">
        <v>43.79025772</v>
      </c>
      <c r="BG21" s="2738">
        <v>185.53622850000002</v>
      </c>
      <c r="BH21" s="2738">
        <v>29.725793000000003</v>
      </c>
      <c r="BI21" s="2738">
        <v>221.51330911000005</v>
      </c>
      <c r="BJ21" s="2738">
        <v>89.310814649999998</v>
      </c>
      <c r="BK21" s="2738">
        <v>242.70185143999998</v>
      </c>
      <c r="BL21" s="2738">
        <v>120.73908304000003</v>
      </c>
      <c r="BM21" s="2738">
        <v>234.44878161</v>
      </c>
      <c r="BN21" s="2738">
        <v>98.743742240000003</v>
      </c>
      <c r="BO21" s="2738">
        <v>244.84112561000001</v>
      </c>
      <c r="BP21" s="2738">
        <v>106.54486813999998</v>
      </c>
      <c r="BQ21" s="2738">
        <v>302.22575026999999</v>
      </c>
      <c r="BR21" s="2738">
        <v>30.949484660000007</v>
      </c>
      <c r="BS21" s="2738">
        <v>307.88655777999992</v>
      </c>
      <c r="BT21" s="2738">
        <v>38.961523929999998</v>
      </c>
      <c r="BU21" s="2738">
        <v>224.39715151000001</v>
      </c>
      <c r="BV21" s="2738">
        <v>63.745080530000003</v>
      </c>
      <c r="BW21" s="2738">
        <v>152.73300957000004</v>
      </c>
      <c r="BX21" s="2738">
        <v>80.058323090000002</v>
      </c>
      <c r="BY21" s="2738">
        <v>205.10191079000001</v>
      </c>
      <c r="BZ21" s="2738">
        <v>31.616552640000002</v>
      </c>
      <c r="CA21" s="2738">
        <v>336.12626178999989</v>
      </c>
      <c r="CB21" s="2738">
        <v>26.247622280000002</v>
      </c>
      <c r="CC21" s="2716"/>
      <c r="CD21" s="2716"/>
      <c r="CE21" s="2716"/>
      <c r="CF21" s="2716"/>
    </row>
    <row r="22" spans="1:84" s="2584" customFormat="1" ht="17.25" thickBot="1" x14ac:dyDescent="0.35">
      <c r="A22" s="3944" t="s">
        <v>3839</v>
      </c>
      <c r="B22" s="3945"/>
      <c r="C22" s="3946"/>
      <c r="D22" s="3946"/>
      <c r="E22" s="3946"/>
      <c r="F22" s="3946"/>
      <c r="G22" s="3946"/>
      <c r="H22" s="3946"/>
      <c r="I22" s="3946"/>
      <c r="J22" s="3946"/>
      <c r="K22" s="3946"/>
      <c r="L22" s="3946"/>
      <c r="M22" s="3946"/>
      <c r="N22" s="3946"/>
      <c r="O22" s="3946"/>
      <c r="P22" s="3946"/>
      <c r="Q22" s="3946"/>
      <c r="R22" s="3946"/>
      <c r="S22" s="3945"/>
      <c r="T22" s="3945"/>
      <c r="U22" s="3945"/>
      <c r="V22" s="3945"/>
      <c r="W22" s="3945"/>
      <c r="X22" s="3945"/>
      <c r="Y22" s="3945"/>
      <c r="Z22" s="3945"/>
      <c r="AA22" s="3945"/>
      <c r="AB22" s="3945"/>
      <c r="AC22" s="3945"/>
      <c r="AD22" s="3945"/>
      <c r="AE22" s="3945"/>
      <c r="AF22" s="3945"/>
      <c r="AG22" s="3945"/>
      <c r="AH22" s="3945"/>
      <c r="AI22" s="3945"/>
      <c r="AJ22" s="3945"/>
      <c r="AK22" s="3945"/>
      <c r="AL22" s="3945"/>
      <c r="AM22" s="3945"/>
      <c r="AN22" s="3945"/>
      <c r="AO22" s="3945"/>
      <c r="AP22" s="3945"/>
      <c r="AQ22" s="3945"/>
      <c r="AR22" s="3945"/>
      <c r="AS22" s="3945"/>
      <c r="AT22" s="3945"/>
      <c r="AU22" s="3945"/>
      <c r="AV22" s="3945"/>
      <c r="AW22" s="3945"/>
      <c r="AX22" s="3945"/>
      <c r="AY22" s="3945"/>
      <c r="AZ22" s="3945"/>
      <c r="BA22" s="3945"/>
      <c r="BB22" s="3945"/>
      <c r="BC22" s="3945"/>
      <c r="BD22" s="3945"/>
      <c r="BE22" s="3945"/>
      <c r="BF22" s="3945"/>
      <c r="BG22" s="3945"/>
      <c r="BH22" s="3945"/>
      <c r="BI22" s="3945"/>
      <c r="BJ22" s="3945"/>
      <c r="BK22" s="3945"/>
      <c r="BL22" s="3945"/>
      <c r="BM22" s="3945"/>
      <c r="BN22" s="3945"/>
      <c r="BO22" s="3945"/>
      <c r="BP22" s="3945"/>
      <c r="BQ22" s="3945"/>
      <c r="BR22" s="3945"/>
      <c r="BS22" s="3945"/>
      <c r="BT22" s="3945"/>
      <c r="BU22" s="3945"/>
      <c r="BV22" s="3945"/>
      <c r="BW22" s="3945"/>
      <c r="BX22" s="3945"/>
      <c r="BY22" s="3945"/>
      <c r="BZ22" s="3945"/>
      <c r="CA22" s="3945"/>
      <c r="CB22" s="3947"/>
      <c r="CC22" s="2716"/>
      <c r="CD22" s="2716"/>
    </row>
    <row r="23" spans="1:84" ht="16.5" x14ac:dyDescent="0.3">
      <c r="A23" s="2739" t="s">
        <v>4679</v>
      </c>
      <c r="B23" s="2707" t="s">
        <v>3363</v>
      </c>
      <c r="C23" s="2740">
        <v>12.186464998992015</v>
      </c>
      <c r="D23" s="2740">
        <v>0</v>
      </c>
      <c r="E23" s="2740">
        <v>77.323555206577325</v>
      </c>
      <c r="F23" s="2740">
        <v>1.130804388123859</v>
      </c>
      <c r="G23" s="2740">
        <v>28.844582861843293</v>
      </c>
      <c r="H23" s="2740">
        <v>0.9446048168175748</v>
      </c>
      <c r="I23" s="2740">
        <v>0</v>
      </c>
      <c r="J23" s="2740">
        <v>0.30295426400957287</v>
      </c>
      <c r="K23" s="2740">
        <v>11.815775575628594</v>
      </c>
      <c r="L23" s="2740">
        <v>0.40766431022960353</v>
      </c>
      <c r="M23" s="2740">
        <v>0</v>
      </c>
      <c r="N23" s="2740">
        <v>0.91883915723270793</v>
      </c>
      <c r="O23" s="2740">
        <v>3.511321498675068</v>
      </c>
      <c r="P23" s="2740">
        <v>0.41285904817574165</v>
      </c>
      <c r="Q23" s="2740">
        <v>7.1360126291799402</v>
      </c>
      <c r="R23" s="2741">
        <v>0</v>
      </c>
      <c r="S23" s="2742">
        <v>0.81292066796621554</v>
      </c>
      <c r="T23" s="2742">
        <v>0</v>
      </c>
      <c r="U23" s="2742">
        <v>8.2581384452785955E-2</v>
      </c>
      <c r="V23" s="2742">
        <v>0</v>
      </c>
      <c r="W23" s="2742">
        <v>7.9503565306568533E-2</v>
      </c>
      <c r="X23" s="2742">
        <v>0</v>
      </c>
      <c r="Y23" s="2742">
        <v>0</v>
      </c>
      <c r="Z23" s="2742">
        <v>0</v>
      </c>
      <c r="AA23" s="2742">
        <v>0</v>
      </c>
      <c r="AB23" s="2742">
        <v>0</v>
      </c>
      <c r="AC23" s="2742">
        <v>3.2817642847636241</v>
      </c>
      <c r="AD23" s="2742">
        <v>9.3622569938775643E-2</v>
      </c>
      <c r="AE23" s="2742">
        <v>0.78892430414499048</v>
      </c>
      <c r="AF23" s="2743">
        <v>0.24653140808513804</v>
      </c>
      <c r="AG23" s="2744">
        <v>0.80567846090012984</v>
      </c>
      <c r="AH23" s="2744">
        <v>0</v>
      </c>
      <c r="AI23" s="2744">
        <v>2.6425210757909809</v>
      </c>
      <c r="AJ23" s="2744">
        <v>1.2522970117991752</v>
      </c>
      <c r="AK23" s="2744">
        <v>2.5428629468907666</v>
      </c>
      <c r="AL23" s="2744">
        <v>14.550974176833076</v>
      </c>
      <c r="AM23" s="2744">
        <v>2.976738940314807</v>
      </c>
      <c r="AN23" s="2744">
        <v>3.2691919422423235E-2</v>
      </c>
      <c r="AO23" s="2744">
        <v>4.1980743454860185</v>
      </c>
      <c r="AP23" s="2744">
        <v>0</v>
      </c>
      <c r="AQ23" s="2744">
        <v>0.19037331155144765</v>
      </c>
      <c r="AR23" s="2744">
        <v>0</v>
      </c>
      <c r="AS23" s="2744">
        <v>1.0559276819322165</v>
      </c>
      <c r="AT23" s="2744">
        <v>1.6254748494932065</v>
      </c>
      <c r="AU23" s="2715">
        <v>0.38328394730746662</v>
      </c>
      <c r="AV23" s="2715">
        <v>4.4418045343586759E-2</v>
      </c>
      <c r="AW23" s="2715">
        <v>1.3657179921274389</v>
      </c>
      <c r="AX23" s="2715">
        <v>2.897862089534638E-2</v>
      </c>
      <c r="AY23" s="2715">
        <v>3.913228206619229</v>
      </c>
      <c r="AZ23" s="2715">
        <v>1.1008058944319621</v>
      </c>
      <c r="BA23" s="2715">
        <v>2.9006444721401863</v>
      </c>
      <c r="BB23" s="2715">
        <v>0</v>
      </c>
      <c r="BC23" s="2715">
        <v>1.9448251452762815</v>
      </c>
      <c r="BD23" s="2715">
        <v>0</v>
      </c>
      <c r="BE23" s="2715">
        <v>10.094280390311756</v>
      </c>
      <c r="BF23" s="2715">
        <v>0.53638827596908933</v>
      </c>
      <c r="BG23" s="2715">
        <v>0</v>
      </c>
      <c r="BH23" s="2715">
        <v>3.2242164647705636</v>
      </c>
      <c r="BI23" s="2715">
        <v>0</v>
      </c>
      <c r="BJ23" s="2715">
        <v>3.8408461885902496</v>
      </c>
      <c r="BK23" s="2715">
        <v>0.60665580204894709</v>
      </c>
      <c r="BL23" s="2715">
        <v>0</v>
      </c>
      <c r="BM23" s="2715">
        <v>0.11911765578572518</v>
      </c>
      <c r="BN23" s="2715">
        <v>11.970531576726785</v>
      </c>
      <c r="BO23" s="2715">
        <v>0.29159637887264594</v>
      </c>
      <c r="BP23" s="2715">
        <v>12.52439304613589</v>
      </c>
      <c r="BQ23" s="2715">
        <v>0.59303255270567989</v>
      </c>
      <c r="BR23" s="2715">
        <v>12.901422456859189</v>
      </c>
      <c r="BS23" s="2715">
        <v>3.4135021438603443</v>
      </c>
      <c r="BT23" s="2715">
        <v>14.163785113191903</v>
      </c>
      <c r="BU23" s="2715">
        <v>9.6561943443422873</v>
      </c>
      <c r="BV23" s="2715">
        <v>4.0007749686443361</v>
      </c>
      <c r="BW23" s="2715">
        <v>1.0717221585835335</v>
      </c>
      <c r="BX23" s="2715">
        <v>6.1375276680306028</v>
      </c>
      <c r="BY23" s="2715">
        <v>1.1916431373665544</v>
      </c>
      <c r="BZ23" s="2715">
        <v>0.20928609929903824</v>
      </c>
      <c r="CA23" s="2715">
        <v>0.21697845023557005</v>
      </c>
      <c r="CB23" s="2715">
        <v>2.140422178509632</v>
      </c>
      <c r="CC23" s="2716"/>
      <c r="CD23" s="2716"/>
      <c r="CE23" s="2716"/>
      <c r="CF23" s="2716"/>
    </row>
    <row r="24" spans="1:84" ht="16.5" x14ac:dyDescent="0.3">
      <c r="A24" s="2706" t="s">
        <v>4681</v>
      </c>
      <c r="B24" s="2717" t="s">
        <v>277</v>
      </c>
      <c r="C24" s="2740">
        <v>48.326687526136048</v>
      </c>
      <c r="D24" s="2740">
        <v>4.3691120161310808</v>
      </c>
      <c r="E24" s="2740">
        <v>49.623442357508161</v>
      </c>
      <c r="F24" s="2740">
        <v>2.0262237960037353</v>
      </c>
      <c r="G24" s="2740">
        <v>26.696344396656794</v>
      </c>
      <c r="H24" s="2740">
        <v>1.3359000190246217</v>
      </c>
      <c r="I24" s="2740">
        <v>45.970114630170748</v>
      </c>
      <c r="J24" s="2740">
        <v>1.1867547525182875</v>
      </c>
      <c r="K24" s="2740">
        <v>46.157896301157521</v>
      </c>
      <c r="L24" s="2740">
        <v>0.4093509919101882</v>
      </c>
      <c r="M24" s="2740">
        <v>4.3195012484276107</v>
      </c>
      <c r="N24" s="2740">
        <v>0.57202712550150403</v>
      </c>
      <c r="O24" s="2740">
        <v>46.584908350872631</v>
      </c>
      <c r="P24" s="2740">
        <v>1.0677173651502767</v>
      </c>
      <c r="Q24" s="2740">
        <v>41.95401868338547</v>
      </c>
      <c r="R24" s="2741">
        <v>0.22866942350764269</v>
      </c>
      <c r="S24" s="2745">
        <v>2.4835353005854235</v>
      </c>
      <c r="T24" s="2745">
        <v>0</v>
      </c>
      <c r="U24" s="2745">
        <v>11.667013723009307</v>
      </c>
      <c r="V24" s="2745">
        <v>0</v>
      </c>
      <c r="W24" s="2745">
        <v>10.61855242710636</v>
      </c>
      <c r="X24" s="2745">
        <v>0.11277420462035721</v>
      </c>
      <c r="Y24" s="2745">
        <v>5.477302000316782</v>
      </c>
      <c r="Z24" s="2745">
        <v>0</v>
      </c>
      <c r="AA24" s="2745">
        <v>5.2333616809475085</v>
      </c>
      <c r="AB24" s="2745">
        <v>0.63088010351057622</v>
      </c>
      <c r="AC24" s="2745">
        <v>5.0867115810309391</v>
      </c>
      <c r="AD24" s="2745">
        <v>0</v>
      </c>
      <c r="AE24" s="2745">
        <v>6.7367785608633959</v>
      </c>
      <c r="AF24" s="2746">
        <v>8.6409766962892015E-2</v>
      </c>
      <c r="AG24" s="2747">
        <v>7.3727945753799631</v>
      </c>
      <c r="AH24" s="2747">
        <v>9.4550833360280848E-2</v>
      </c>
      <c r="AI24" s="2747">
        <v>6.8422684875158968</v>
      </c>
      <c r="AJ24" s="2747">
        <v>0</v>
      </c>
      <c r="AK24" s="2747">
        <v>4.0624531296114759</v>
      </c>
      <c r="AL24" s="2747">
        <v>2.2832913307821133E-2</v>
      </c>
      <c r="AM24" s="2747">
        <v>2.3342528236893956</v>
      </c>
      <c r="AN24" s="2747">
        <v>0</v>
      </c>
      <c r="AO24" s="2747">
        <v>4.4236502334325687</v>
      </c>
      <c r="AP24" s="2747">
        <v>0</v>
      </c>
      <c r="AQ24" s="2747">
        <v>3.599635709223588</v>
      </c>
      <c r="AR24" s="2747">
        <v>0.38285805505827641</v>
      </c>
      <c r="AS24" s="2747">
        <v>3.4242270879047583</v>
      </c>
      <c r="AT24" s="2747">
        <v>0.22091712495641389</v>
      </c>
      <c r="AU24" s="2722">
        <v>2.697640782752186</v>
      </c>
      <c r="AV24" s="2722">
        <v>1.8676710906509784</v>
      </c>
      <c r="AW24" s="2722">
        <v>4.7022192510011003</v>
      </c>
      <c r="AX24" s="2722">
        <v>0.40012098758955578</v>
      </c>
      <c r="AY24" s="2722">
        <v>2.7109735736857905</v>
      </c>
      <c r="AZ24" s="2722">
        <v>0.22154252929092597</v>
      </c>
      <c r="BA24" s="2722">
        <v>2.0390498408119013</v>
      </c>
      <c r="BB24" s="2722">
        <v>0.15869014189214647</v>
      </c>
      <c r="BC24" s="2722">
        <v>3.9664975040459387</v>
      </c>
      <c r="BD24" s="2722">
        <v>0</v>
      </c>
      <c r="BE24" s="2722">
        <v>2.123764843678055</v>
      </c>
      <c r="BF24" s="2722">
        <v>0</v>
      </c>
      <c r="BG24" s="2722">
        <v>1.5033084141988122</v>
      </c>
      <c r="BH24" s="2722">
        <v>0</v>
      </c>
      <c r="BI24" s="2722">
        <v>2.2886238873544049</v>
      </c>
      <c r="BJ24" s="2722">
        <v>0.60395131485391418</v>
      </c>
      <c r="BK24" s="2722">
        <v>3.6884903007955554</v>
      </c>
      <c r="BL24" s="2722">
        <v>3.1460608556468976</v>
      </c>
      <c r="BM24" s="2722">
        <v>3.8625413962064283</v>
      </c>
      <c r="BN24" s="2722">
        <v>5.6017494120306957</v>
      </c>
      <c r="BO24" s="2722">
        <v>4.0467575890052867</v>
      </c>
      <c r="BP24" s="2722">
        <v>3.2852792890616089</v>
      </c>
      <c r="BQ24" s="2722">
        <v>3.1727911217878866</v>
      </c>
      <c r="BR24" s="2722">
        <v>4.1426832539186016</v>
      </c>
      <c r="BS24" s="2722">
        <v>4.9806854763715833</v>
      </c>
      <c r="BT24" s="2722">
        <v>1.8902877341541364</v>
      </c>
      <c r="BU24" s="2722">
        <v>4.7075028812320925</v>
      </c>
      <c r="BV24" s="2722">
        <v>0.50409176297967995</v>
      </c>
      <c r="BW24" s="2722">
        <v>3.8298387852480991</v>
      </c>
      <c r="BX24" s="2722">
        <v>0</v>
      </c>
      <c r="BY24" s="2722">
        <v>3.0310236478956534</v>
      </c>
      <c r="BZ24" s="2722">
        <v>0</v>
      </c>
      <c r="CA24" s="2722">
        <v>5.493899828228539</v>
      </c>
      <c r="CB24" s="2722">
        <v>0</v>
      </c>
      <c r="CC24" s="2716"/>
      <c r="CD24" s="2716"/>
      <c r="CE24" s="2716"/>
      <c r="CF24" s="2716"/>
    </row>
    <row r="25" spans="1:84" s="2584" customFormat="1" ht="16.5" x14ac:dyDescent="0.3">
      <c r="A25" s="2706" t="s">
        <v>4682</v>
      </c>
      <c r="B25" s="2717" t="s">
        <v>3365</v>
      </c>
      <c r="C25" s="2740"/>
      <c r="D25" s="2740"/>
      <c r="E25" s="2740"/>
      <c r="F25" s="2740"/>
      <c r="G25" s="2740"/>
      <c r="H25" s="2740"/>
      <c r="I25" s="2740"/>
      <c r="J25" s="2740"/>
      <c r="K25" s="2748"/>
      <c r="L25" s="2740"/>
      <c r="M25" s="2740"/>
      <c r="N25" s="2740"/>
      <c r="O25" s="2748"/>
      <c r="P25" s="2740"/>
      <c r="Q25" s="2740"/>
      <c r="R25" s="2741"/>
      <c r="S25" s="2745"/>
      <c r="T25" s="2745"/>
      <c r="U25" s="2745"/>
      <c r="V25" s="2745"/>
      <c r="W25" s="2745"/>
      <c r="X25" s="2745"/>
      <c r="Y25" s="2745"/>
      <c r="Z25" s="2745"/>
      <c r="AA25" s="2745"/>
      <c r="AB25" s="2745"/>
      <c r="AC25" s="2745"/>
      <c r="AD25" s="2745"/>
      <c r="AE25" s="2745">
        <v>0</v>
      </c>
      <c r="AF25" s="2746">
        <v>0</v>
      </c>
      <c r="AG25" s="2747">
        <v>0</v>
      </c>
      <c r="AH25" s="2747">
        <v>0</v>
      </c>
      <c r="AI25" s="2747">
        <v>0</v>
      </c>
      <c r="AJ25" s="2747">
        <v>0.16761059888091145</v>
      </c>
      <c r="AK25" s="2747">
        <v>0</v>
      </c>
      <c r="AL25" s="2747">
        <v>0</v>
      </c>
      <c r="AM25" s="2747">
        <v>0</v>
      </c>
      <c r="AN25" s="2747">
        <v>0</v>
      </c>
      <c r="AO25" s="2747">
        <v>0</v>
      </c>
      <c r="AP25" s="2747">
        <v>0</v>
      </c>
      <c r="AQ25" s="2747">
        <v>0</v>
      </c>
      <c r="AR25" s="2747">
        <v>0</v>
      </c>
      <c r="AS25" s="2747">
        <v>0</v>
      </c>
      <c r="AT25" s="2747">
        <v>0</v>
      </c>
      <c r="AU25" s="2722">
        <v>0</v>
      </c>
      <c r="AV25" s="2722">
        <v>0</v>
      </c>
      <c r="AW25" s="2722">
        <v>0</v>
      </c>
      <c r="AX25" s="2722">
        <v>0.84846825575581575</v>
      </c>
      <c r="AY25" s="2722">
        <v>0</v>
      </c>
      <c r="AZ25" s="2722">
        <v>0</v>
      </c>
      <c r="BA25" s="2722">
        <v>0</v>
      </c>
      <c r="BB25" s="2722">
        <v>0</v>
      </c>
      <c r="BC25" s="2722">
        <v>0</v>
      </c>
      <c r="BD25" s="2722">
        <v>1.1675638319584825</v>
      </c>
      <c r="BE25" s="2722">
        <v>0</v>
      </c>
      <c r="BF25" s="2722">
        <v>0</v>
      </c>
      <c r="BG25" s="2722">
        <v>0</v>
      </c>
      <c r="BH25" s="2722">
        <v>0</v>
      </c>
      <c r="BI25" s="2722">
        <v>0</v>
      </c>
      <c r="BJ25" s="2722">
        <v>0</v>
      </c>
      <c r="BK25" s="2722">
        <v>0</v>
      </c>
      <c r="BL25" s="2722">
        <v>7.6843713178376891E-2</v>
      </c>
      <c r="BM25" s="2722">
        <v>0</v>
      </c>
      <c r="BN25" s="2722">
        <v>0</v>
      </c>
      <c r="BO25" s="2722">
        <v>0</v>
      </c>
      <c r="BP25" s="2722">
        <v>0.16986724743849077</v>
      </c>
      <c r="BQ25" s="2722">
        <v>0</v>
      </c>
      <c r="BR25" s="2722">
        <v>0.13113139530776741</v>
      </c>
      <c r="BS25" s="2722">
        <v>0</v>
      </c>
      <c r="BT25" s="2722">
        <v>0</v>
      </c>
      <c r="BU25" s="2722">
        <v>0</v>
      </c>
      <c r="BV25" s="2722">
        <v>0</v>
      </c>
      <c r="BW25" s="2722">
        <v>0</v>
      </c>
      <c r="BX25" s="2722">
        <v>0</v>
      </c>
      <c r="BY25" s="2722">
        <v>0</v>
      </c>
      <c r="BZ25" s="2722">
        <v>0</v>
      </c>
      <c r="CA25" s="2722">
        <v>0</v>
      </c>
      <c r="CB25" s="2722">
        <v>0</v>
      </c>
      <c r="CC25" s="2716"/>
      <c r="CD25" s="2716"/>
      <c r="CE25" s="2716"/>
      <c r="CF25" s="2716"/>
    </row>
    <row r="26" spans="1:84" s="2584" customFormat="1" ht="16.5" x14ac:dyDescent="0.3">
      <c r="A26" s="2706" t="s">
        <v>4683</v>
      </c>
      <c r="B26" s="2717" t="s">
        <v>3366</v>
      </c>
      <c r="C26" s="2740"/>
      <c r="D26" s="2740"/>
      <c r="E26" s="2740"/>
      <c r="F26" s="2740"/>
      <c r="G26" s="2740"/>
      <c r="H26" s="2740"/>
      <c r="I26" s="2740"/>
      <c r="J26" s="2740"/>
      <c r="K26" s="2748"/>
      <c r="L26" s="2740"/>
      <c r="M26" s="2740"/>
      <c r="N26" s="2740"/>
      <c r="O26" s="2748"/>
      <c r="P26" s="2740"/>
      <c r="Q26" s="2740"/>
      <c r="R26" s="2741"/>
      <c r="S26" s="2745"/>
      <c r="T26" s="2745"/>
      <c r="U26" s="2745"/>
      <c r="V26" s="2745"/>
      <c r="W26" s="2745"/>
      <c r="X26" s="2745"/>
      <c r="Y26" s="2745"/>
      <c r="Z26" s="2745"/>
      <c r="AA26" s="2745"/>
      <c r="AB26" s="2745"/>
      <c r="AC26" s="2745"/>
      <c r="AD26" s="2745"/>
      <c r="AE26" s="2745"/>
      <c r="AF26" s="2745"/>
      <c r="AG26" s="2749"/>
      <c r="AH26" s="2747"/>
      <c r="AI26" s="2747">
        <v>0</v>
      </c>
      <c r="AJ26" s="2747">
        <v>0</v>
      </c>
      <c r="AK26" s="2747">
        <v>0</v>
      </c>
      <c r="AL26" s="2747">
        <v>0</v>
      </c>
      <c r="AM26" s="2747">
        <v>0</v>
      </c>
      <c r="AN26" s="2747">
        <v>0</v>
      </c>
      <c r="AO26" s="2747">
        <v>0</v>
      </c>
      <c r="AP26" s="2747">
        <v>0</v>
      </c>
      <c r="AQ26" s="2747">
        <v>0</v>
      </c>
      <c r="AR26" s="2747">
        <v>0</v>
      </c>
      <c r="AS26" s="2747">
        <v>0</v>
      </c>
      <c r="AT26" s="2747">
        <v>0</v>
      </c>
      <c r="AU26" s="2722">
        <v>0</v>
      </c>
      <c r="AV26" s="2722">
        <v>0</v>
      </c>
      <c r="AW26" s="2722">
        <v>0</v>
      </c>
      <c r="AX26" s="2722">
        <v>0</v>
      </c>
      <c r="AY26" s="2722">
        <v>0</v>
      </c>
      <c r="AZ26" s="2722">
        <v>0</v>
      </c>
      <c r="BA26" s="2722">
        <v>0</v>
      </c>
      <c r="BB26" s="2722">
        <v>0</v>
      </c>
      <c r="BC26" s="2722">
        <v>0</v>
      </c>
      <c r="BD26" s="2722">
        <v>0</v>
      </c>
      <c r="BE26" s="2722">
        <v>0</v>
      </c>
      <c r="BF26" s="2722">
        <v>0</v>
      </c>
      <c r="BG26" s="2722">
        <v>0</v>
      </c>
      <c r="BH26" s="2722">
        <v>0</v>
      </c>
      <c r="BI26" s="2722">
        <v>4.6969079096161215E-2</v>
      </c>
      <c r="BJ26" s="2722">
        <v>0</v>
      </c>
      <c r="BK26" s="2722">
        <v>4.8666915355638517E-2</v>
      </c>
      <c r="BL26" s="2722">
        <v>0</v>
      </c>
      <c r="BM26" s="2722">
        <v>0.13764660050006208</v>
      </c>
      <c r="BN26" s="2722">
        <v>0</v>
      </c>
      <c r="BO26" s="2722">
        <v>0.27201349469983138</v>
      </c>
      <c r="BP26" s="2722">
        <v>0</v>
      </c>
      <c r="BQ26" s="2722">
        <v>0.28838661783305325</v>
      </c>
      <c r="BR26" s="2722">
        <v>0</v>
      </c>
      <c r="BS26" s="2722">
        <v>0.3097386925651171</v>
      </c>
      <c r="BT26" s="2722">
        <v>0</v>
      </c>
      <c r="BU26" s="2722">
        <v>0.31810095392158133</v>
      </c>
      <c r="BV26" s="2722">
        <v>0</v>
      </c>
      <c r="BW26" s="2722">
        <v>0.31617654517493654</v>
      </c>
      <c r="BX26" s="2722">
        <v>0</v>
      </c>
      <c r="BY26" s="2722">
        <v>0.31675880050746663</v>
      </c>
      <c r="BZ26" s="2722">
        <v>0</v>
      </c>
      <c r="CA26" s="2722">
        <v>0.30796650124955449</v>
      </c>
      <c r="CB26" s="2722">
        <v>0</v>
      </c>
      <c r="CC26" s="2716"/>
      <c r="CD26" s="2716"/>
      <c r="CE26" s="2716"/>
      <c r="CF26" s="2716"/>
    </row>
    <row r="27" spans="1:84" ht="16.5" x14ac:dyDescent="0.3">
      <c r="A27" s="2706" t="s">
        <v>4684</v>
      </c>
      <c r="B27" s="2717" t="s">
        <v>278</v>
      </c>
      <c r="C27" s="2740">
        <v>6.8231160773080637</v>
      </c>
      <c r="D27" s="2740">
        <v>0.88471917591609084</v>
      </c>
      <c r="E27" s="2740">
        <v>6.7353739781390161</v>
      </c>
      <c r="F27" s="2740">
        <v>1.3249809955741534</v>
      </c>
      <c r="G27" s="2740">
        <v>6.7207583898531276</v>
      </c>
      <c r="H27" s="2740">
        <v>2.2896361428380945</v>
      </c>
      <c r="I27" s="2740">
        <v>6.6430700622147363</v>
      </c>
      <c r="J27" s="2740">
        <v>2.9651192383426781</v>
      </c>
      <c r="K27" s="2740">
        <v>0</v>
      </c>
      <c r="L27" s="2740">
        <v>3.090112321583518</v>
      </c>
      <c r="M27" s="2740">
        <v>0.91764894159930066</v>
      </c>
      <c r="N27" s="2740">
        <v>1.7143827793775395</v>
      </c>
      <c r="O27" s="2740">
        <v>8.6838502101096182</v>
      </c>
      <c r="P27" s="2740">
        <v>4.1070326621715086E-2</v>
      </c>
      <c r="Q27" s="2740">
        <v>0.51419401821625055</v>
      </c>
      <c r="R27" s="2741">
        <v>0</v>
      </c>
      <c r="S27" s="2745">
        <v>0.15126504559498635</v>
      </c>
      <c r="T27" s="2745">
        <v>0.27403554462084279</v>
      </c>
      <c r="U27" s="2745">
        <v>0.45393220965218772</v>
      </c>
      <c r="V27" s="2745">
        <v>0.26504080774744054</v>
      </c>
      <c r="W27" s="2745">
        <v>2.1224269787078289</v>
      </c>
      <c r="X27" s="2745">
        <v>0</v>
      </c>
      <c r="Y27" s="2745">
        <v>2.0101730086341858</v>
      </c>
      <c r="Z27" s="2745">
        <v>0</v>
      </c>
      <c r="AA27" s="2745">
        <v>0.94165599927406241</v>
      </c>
      <c r="AB27" s="2745">
        <v>0</v>
      </c>
      <c r="AC27" s="2745">
        <v>0.39522355877349702</v>
      </c>
      <c r="AD27" s="2745">
        <v>0</v>
      </c>
      <c r="AE27" s="2745">
        <v>0.78744317670152053</v>
      </c>
      <c r="AF27" s="2746">
        <v>0</v>
      </c>
      <c r="AG27" s="2747">
        <v>0.38847288149445658</v>
      </c>
      <c r="AH27" s="2747">
        <v>0</v>
      </c>
      <c r="AI27" s="2747">
        <v>1.2307623911020873</v>
      </c>
      <c r="AJ27" s="2747">
        <v>0</v>
      </c>
      <c r="AK27" s="2747">
        <v>0</v>
      </c>
      <c r="AL27" s="2747">
        <v>0</v>
      </c>
      <c r="AM27" s="2747">
        <v>0</v>
      </c>
      <c r="AN27" s="2747">
        <v>0</v>
      </c>
      <c r="AO27" s="2747">
        <v>0</v>
      </c>
      <c r="AP27" s="2747">
        <v>0.45933650729821279</v>
      </c>
      <c r="AQ27" s="2747">
        <v>1.3068304330953384</v>
      </c>
      <c r="AR27" s="2747">
        <v>0.48552833387594885</v>
      </c>
      <c r="AS27" s="2747">
        <v>1.5345518804449645</v>
      </c>
      <c r="AT27" s="2747">
        <v>6.7078355820143681E-2</v>
      </c>
      <c r="AU27" s="2722">
        <v>1.3850365632153334</v>
      </c>
      <c r="AV27" s="2722">
        <v>0</v>
      </c>
      <c r="AW27" s="2722">
        <v>1.1203698988213822</v>
      </c>
      <c r="AX27" s="2722">
        <v>0</v>
      </c>
      <c r="AY27" s="2722">
        <v>2.702839517169322</v>
      </c>
      <c r="AZ27" s="2722">
        <v>0</v>
      </c>
      <c r="BA27" s="2722">
        <v>2.0887055722818144</v>
      </c>
      <c r="BB27" s="2722">
        <v>0</v>
      </c>
      <c r="BC27" s="2722">
        <v>2.3409372033110318</v>
      </c>
      <c r="BD27" s="2722">
        <v>0</v>
      </c>
      <c r="BE27" s="2722">
        <v>2.1608459014813972</v>
      </c>
      <c r="BF27" s="2722">
        <v>0</v>
      </c>
      <c r="BG27" s="2722">
        <v>3.1053697190381895</v>
      </c>
      <c r="BH27" s="2722">
        <v>0</v>
      </c>
      <c r="BI27" s="2722">
        <v>1.6772885773606794</v>
      </c>
      <c r="BJ27" s="2722">
        <v>0.15842863168040983</v>
      </c>
      <c r="BK27" s="2722">
        <v>4.2344036754053995</v>
      </c>
      <c r="BL27" s="2722">
        <v>0</v>
      </c>
      <c r="BM27" s="2722">
        <v>0</v>
      </c>
      <c r="BN27" s="2722">
        <v>0</v>
      </c>
      <c r="BO27" s="2722">
        <v>0</v>
      </c>
      <c r="BP27" s="2722">
        <v>0</v>
      </c>
      <c r="BQ27" s="2722">
        <v>0</v>
      </c>
      <c r="BR27" s="2722">
        <v>0</v>
      </c>
      <c r="BS27" s="2722">
        <v>3.2099655534618803</v>
      </c>
      <c r="BT27" s="2722">
        <v>0</v>
      </c>
      <c r="BU27" s="2722">
        <v>3.4151460669112739</v>
      </c>
      <c r="BV27" s="2722">
        <v>0</v>
      </c>
      <c r="BW27" s="2722">
        <v>6.1189178916717015</v>
      </c>
      <c r="BX27" s="2722">
        <v>0</v>
      </c>
      <c r="BY27" s="2722">
        <v>0.83820233880647532</v>
      </c>
      <c r="BZ27" s="2722">
        <v>0.98344472003563399</v>
      </c>
      <c r="CA27" s="2722">
        <v>1.2983405552668947</v>
      </c>
      <c r="CB27" s="2722">
        <v>0</v>
      </c>
      <c r="CC27" s="2716"/>
      <c r="CD27" s="2716"/>
      <c r="CE27" s="2716"/>
      <c r="CF27" s="2716"/>
    </row>
    <row r="28" spans="1:84" ht="16.5" x14ac:dyDescent="0.3">
      <c r="A28" s="2706" t="s">
        <v>4685</v>
      </c>
      <c r="B28" s="2717" t="s">
        <v>4686</v>
      </c>
      <c r="C28" s="2740">
        <v>19.904297721927762</v>
      </c>
      <c r="D28" s="2748">
        <v>0</v>
      </c>
      <c r="E28" s="2740">
        <v>21.515667363786893</v>
      </c>
      <c r="F28" s="2740">
        <v>0</v>
      </c>
      <c r="G28" s="2740">
        <v>6.0689734275424101</v>
      </c>
      <c r="H28" s="2740">
        <v>0</v>
      </c>
      <c r="I28" s="2740">
        <v>15.774566277368788</v>
      </c>
      <c r="J28" s="2740">
        <v>0</v>
      </c>
      <c r="K28" s="2740">
        <v>5.1225910719823702</v>
      </c>
      <c r="L28" s="2748">
        <v>0</v>
      </c>
      <c r="M28" s="2740">
        <v>8.4168339428689745</v>
      </c>
      <c r="N28" s="2740">
        <v>0</v>
      </c>
      <c r="O28" s="2740">
        <v>1.9066054345792662</v>
      </c>
      <c r="P28" s="2748">
        <v>0</v>
      </c>
      <c r="Q28" s="2740">
        <v>7.7310231178802269</v>
      </c>
      <c r="R28" s="2741">
        <v>0</v>
      </c>
      <c r="S28" s="2745">
        <v>7.5310227954433575</v>
      </c>
      <c r="T28" s="2745">
        <v>6.2804294664107543E-2</v>
      </c>
      <c r="U28" s="2745">
        <v>11.848940234452368</v>
      </c>
      <c r="V28" s="2745">
        <v>0</v>
      </c>
      <c r="W28" s="2745">
        <v>9.4773758892395925</v>
      </c>
      <c r="X28" s="2745">
        <v>0</v>
      </c>
      <c r="Y28" s="2745">
        <v>7.4682218531376918</v>
      </c>
      <c r="Z28" s="2745">
        <v>0</v>
      </c>
      <c r="AA28" s="2745">
        <v>7.6581295859978384</v>
      </c>
      <c r="AB28" s="2745">
        <v>0</v>
      </c>
      <c r="AC28" s="2745">
        <v>18.156685360645607</v>
      </c>
      <c r="AD28" s="2745">
        <v>0</v>
      </c>
      <c r="AE28" s="2745">
        <v>17.712486039005906</v>
      </c>
      <c r="AF28" s="2746">
        <v>0</v>
      </c>
      <c r="AG28" s="2747">
        <v>20.539704913288723</v>
      </c>
      <c r="AH28" s="2747">
        <v>0</v>
      </c>
      <c r="AI28" s="2747">
        <v>18.580242584323429</v>
      </c>
      <c r="AJ28" s="2747">
        <v>0</v>
      </c>
      <c r="AK28" s="2747">
        <v>8.1962567871826604</v>
      </c>
      <c r="AL28" s="2747">
        <v>0</v>
      </c>
      <c r="AM28" s="2747">
        <v>11.810412105283346</v>
      </c>
      <c r="AN28" s="2747">
        <v>0</v>
      </c>
      <c r="AO28" s="2747">
        <v>13.790047280941799</v>
      </c>
      <c r="AP28" s="2747">
        <v>0</v>
      </c>
      <c r="AQ28" s="2747">
        <v>20.660048480139039</v>
      </c>
      <c r="AR28" s="2747">
        <v>0</v>
      </c>
      <c r="AS28" s="2747">
        <v>16.81386451548817</v>
      </c>
      <c r="AT28" s="2747">
        <v>0</v>
      </c>
      <c r="AU28" s="2722">
        <v>14.27162304902356</v>
      </c>
      <c r="AV28" s="2722">
        <v>0</v>
      </c>
      <c r="AW28" s="2722">
        <v>11.278925758949734</v>
      </c>
      <c r="AX28" s="2722">
        <v>0</v>
      </c>
      <c r="AY28" s="2722">
        <v>12.878963719619136</v>
      </c>
      <c r="AZ28" s="2722">
        <v>0</v>
      </c>
      <c r="BA28" s="2722">
        <v>9.6404821853951574</v>
      </c>
      <c r="BB28" s="2722">
        <v>0</v>
      </c>
      <c r="BC28" s="2722">
        <v>8.9457349003092048</v>
      </c>
      <c r="BD28" s="2722">
        <v>0</v>
      </c>
      <c r="BE28" s="2722">
        <v>4.6052268946539865</v>
      </c>
      <c r="BF28" s="2722">
        <v>0</v>
      </c>
      <c r="BG28" s="2722">
        <v>6.6239643502346528</v>
      </c>
      <c r="BH28" s="2722">
        <v>0</v>
      </c>
      <c r="BI28" s="2722">
        <v>12.505505800665794</v>
      </c>
      <c r="BJ28" s="2722">
        <v>0</v>
      </c>
      <c r="BK28" s="2722">
        <v>18.328208541735698</v>
      </c>
      <c r="BL28" s="2722">
        <v>0</v>
      </c>
      <c r="BM28" s="2722">
        <v>12.680083884861729</v>
      </c>
      <c r="BN28" s="2722">
        <v>0</v>
      </c>
      <c r="BO28" s="2722">
        <v>13.925618739516185</v>
      </c>
      <c r="BP28" s="2722">
        <v>0</v>
      </c>
      <c r="BQ28" s="2722">
        <v>13.020723411573936</v>
      </c>
      <c r="BR28" s="2722">
        <v>0</v>
      </c>
      <c r="BS28" s="2722">
        <v>15.83507505016158</v>
      </c>
      <c r="BT28" s="2722">
        <v>0</v>
      </c>
      <c r="BU28" s="2722">
        <v>21.708188642764672</v>
      </c>
      <c r="BV28" s="2722">
        <v>0</v>
      </c>
      <c r="BW28" s="2722">
        <v>20.057421777555362</v>
      </c>
      <c r="BX28" s="2722">
        <v>0</v>
      </c>
      <c r="BY28" s="2722">
        <v>19.898915790067186</v>
      </c>
      <c r="BZ28" s="2722">
        <v>0</v>
      </c>
      <c r="CA28" s="2722">
        <v>26.668273953088921</v>
      </c>
      <c r="CB28" s="2722">
        <v>0</v>
      </c>
      <c r="CC28" s="2716"/>
      <c r="CD28" s="2716"/>
      <c r="CE28" s="2716"/>
      <c r="CF28" s="2716"/>
    </row>
    <row r="29" spans="1:84" s="2696" customFormat="1" ht="16.5" x14ac:dyDescent="0.3">
      <c r="A29" s="2706" t="s">
        <v>4687</v>
      </c>
      <c r="B29" s="2717" t="s">
        <v>3368</v>
      </c>
      <c r="C29" s="2740">
        <v>0</v>
      </c>
      <c r="D29" s="2740">
        <v>0</v>
      </c>
      <c r="E29" s="2740">
        <v>0</v>
      </c>
      <c r="F29" s="2740">
        <v>0</v>
      </c>
      <c r="G29" s="2740">
        <v>0</v>
      </c>
      <c r="H29" s="2740">
        <v>0</v>
      </c>
      <c r="I29" s="2740">
        <v>0</v>
      </c>
      <c r="J29" s="2740">
        <v>0</v>
      </c>
      <c r="K29" s="2740">
        <v>0</v>
      </c>
      <c r="L29" s="2740">
        <v>0</v>
      </c>
      <c r="M29" s="2740">
        <v>0</v>
      </c>
      <c r="N29" s="2740">
        <v>0</v>
      </c>
      <c r="O29" s="2740">
        <v>0</v>
      </c>
      <c r="P29" s="2740">
        <v>0</v>
      </c>
      <c r="Q29" s="2740">
        <v>0</v>
      </c>
      <c r="R29" s="2741">
        <v>0</v>
      </c>
      <c r="S29" s="2745">
        <v>0</v>
      </c>
      <c r="T29" s="2745">
        <v>0</v>
      </c>
      <c r="U29" s="2745">
        <v>0</v>
      </c>
      <c r="V29" s="2745">
        <v>0</v>
      </c>
      <c r="W29" s="2745">
        <v>0</v>
      </c>
      <c r="X29" s="2745">
        <v>0</v>
      </c>
      <c r="Y29" s="2745">
        <v>0</v>
      </c>
      <c r="Z29" s="2745">
        <v>0</v>
      </c>
      <c r="AA29" s="2745">
        <v>0</v>
      </c>
      <c r="AB29" s="2745">
        <v>0</v>
      </c>
      <c r="AC29" s="2745">
        <v>0</v>
      </c>
      <c r="AD29" s="2745">
        <v>0</v>
      </c>
      <c r="AE29" s="2745">
        <v>0</v>
      </c>
      <c r="AF29" s="2746">
        <v>0</v>
      </c>
      <c r="AG29" s="2747">
        <v>0</v>
      </c>
      <c r="AH29" s="2747">
        <v>0</v>
      </c>
      <c r="AI29" s="2747">
        <v>0</v>
      </c>
      <c r="AJ29" s="2747">
        <v>0</v>
      </c>
      <c r="AK29" s="2747">
        <v>0</v>
      </c>
      <c r="AL29" s="2747">
        <v>0</v>
      </c>
      <c r="AM29" s="2747">
        <v>0</v>
      </c>
      <c r="AN29" s="2747">
        <v>0</v>
      </c>
      <c r="AO29" s="2747">
        <v>0</v>
      </c>
      <c r="AP29" s="2747">
        <v>0</v>
      </c>
      <c r="AQ29" s="2747">
        <v>0</v>
      </c>
      <c r="AR29" s="2747">
        <v>0</v>
      </c>
      <c r="AS29" s="2747">
        <v>0</v>
      </c>
      <c r="AT29" s="2747">
        <v>0</v>
      </c>
      <c r="AU29" s="2722">
        <v>0</v>
      </c>
      <c r="AV29" s="2722">
        <v>0</v>
      </c>
      <c r="AW29" s="2722">
        <v>0</v>
      </c>
      <c r="AX29" s="2722">
        <v>0</v>
      </c>
      <c r="AY29" s="2722">
        <v>0</v>
      </c>
      <c r="AZ29" s="2722">
        <v>0</v>
      </c>
      <c r="BA29" s="2722">
        <v>0</v>
      </c>
      <c r="BB29" s="2722">
        <v>0</v>
      </c>
      <c r="BC29" s="2722">
        <v>0</v>
      </c>
      <c r="BD29" s="2722">
        <v>0</v>
      </c>
      <c r="BE29" s="2722">
        <v>0</v>
      </c>
      <c r="BF29" s="2722">
        <v>0</v>
      </c>
      <c r="BG29" s="2722">
        <v>0</v>
      </c>
      <c r="BH29" s="2722">
        <v>0</v>
      </c>
      <c r="BI29" s="2722">
        <v>0</v>
      </c>
      <c r="BJ29" s="2722">
        <v>0</v>
      </c>
      <c r="BK29" s="2722">
        <v>0</v>
      </c>
      <c r="BL29" s="2722">
        <v>0</v>
      </c>
      <c r="BM29" s="2722">
        <v>0</v>
      </c>
      <c r="BN29" s="2722">
        <v>0</v>
      </c>
      <c r="BO29" s="2722">
        <v>0</v>
      </c>
      <c r="BP29" s="2722">
        <v>0</v>
      </c>
      <c r="BQ29" s="2722">
        <v>0</v>
      </c>
      <c r="BR29" s="2722">
        <v>0</v>
      </c>
      <c r="BS29" s="2722">
        <v>0</v>
      </c>
      <c r="BT29" s="2722">
        <v>0</v>
      </c>
      <c r="BU29" s="2722">
        <v>0</v>
      </c>
      <c r="BV29" s="2722">
        <v>0</v>
      </c>
      <c r="BW29" s="2722">
        <v>0</v>
      </c>
      <c r="BX29" s="2722">
        <v>0</v>
      </c>
      <c r="BY29" s="2722">
        <v>0</v>
      </c>
      <c r="BZ29" s="2722">
        <v>0</v>
      </c>
      <c r="CA29" s="2722">
        <v>0</v>
      </c>
      <c r="CB29" s="2722">
        <v>0</v>
      </c>
      <c r="CC29" s="2716"/>
      <c r="CD29" s="2716"/>
      <c r="CE29" s="2716"/>
      <c r="CF29" s="2716"/>
    </row>
    <row r="30" spans="1:84" ht="16.5" x14ac:dyDescent="0.3">
      <c r="A30" s="2706" t="s">
        <v>4688</v>
      </c>
      <c r="B30" s="2717" t="s">
        <v>3369</v>
      </c>
      <c r="C30" s="2740">
        <v>214.49253337533298</v>
      </c>
      <c r="D30" s="2740">
        <v>2.1513906565802747</v>
      </c>
      <c r="E30" s="2740">
        <v>182.86209544525417</v>
      </c>
      <c r="F30" s="2740">
        <v>0</v>
      </c>
      <c r="G30" s="2740">
        <v>227.35241093266669</v>
      </c>
      <c r="H30" s="2740">
        <v>0</v>
      </c>
      <c r="I30" s="2740">
        <v>188.37796111919587</v>
      </c>
      <c r="J30" s="2740">
        <v>2.4203191541424496</v>
      </c>
      <c r="K30" s="2748">
        <v>160.26381955274869</v>
      </c>
      <c r="L30" s="2740">
        <v>0.2865038248165972</v>
      </c>
      <c r="M30" s="2740">
        <v>178.49066158484922</v>
      </c>
      <c r="N30" s="2740">
        <v>0</v>
      </c>
      <c r="O30" s="2748">
        <v>168.14289393390106</v>
      </c>
      <c r="P30" s="2740">
        <v>0</v>
      </c>
      <c r="Q30" s="2740">
        <v>145.7489747403217</v>
      </c>
      <c r="R30" s="2741">
        <v>0.35937275588489248</v>
      </c>
      <c r="S30" s="2745">
        <v>142.27509560528128</v>
      </c>
      <c r="T30" s="2745">
        <v>0</v>
      </c>
      <c r="U30" s="2745">
        <v>168.33737161644453</v>
      </c>
      <c r="V30" s="2745">
        <v>0.46326593125145765</v>
      </c>
      <c r="W30" s="2745">
        <v>89.69182652591698</v>
      </c>
      <c r="X30" s="2745">
        <v>0.51420475495529216</v>
      </c>
      <c r="Y30" s="2745">
        <v>104.93339073355524</v>
      </c>
      <c r="Z30" s="2745">
        <v>0.91836594140743999</v>
      </c>
      <c r="AA30" s="2745">
        <v>121.24037647940062</v>
      </c>
      <c r="AB30" s="2745">
        <v>0.22801479652591899</v>
      </c>
      <c r="AC30" s="2745">
        <v>150.59068428132142</v>
      </c>
      <c r="AD30" s="2745">
        <v>0</v>
      </c>
      <c r="AE30" s="2745">
        <v>237.40298939727083</v>
      </c>
      <c r="AF30" s="2746">
        <v>3.578576641409593</v>
      </c>
      <c r="AG30" s="2747">
        <v>261.78368129338043</v>
      </c>
      <c r="AH30" s="2747">
        <v>0.3603277704376785</v>
      </c>
      <c r="AI30" s="2747">
        <v>258.96245516216368</v>
      </c>
      <c r="AJ30" s="2747">
        <v>0</v>
      </c>
      <c r="AK30" s="2747">
        <v>7.6522598718574484</v>
      </c>
      <c r="AL30" s="2747">
        <v>4.3303434788329067</v>
      </c>
      <c r="AM30" s="2747">
        <v>313.863503283341</v>
      </c>
      <c r="AN30" s="2747">
        <v>1.8037490913641705</v>
      </c>
      <c r="AO30" s="2747">
        <v>236.07205847991824</v>
      </c>
      <c r="AP30" s="2747">
        <v>2.0706539222101075</v>
      </c>
      <c r="AQ30" s="2747">
        <v>94.687653380170033</v>
      </c>
      <c r="AR30" s="2747">
        <v>0.38412251916779538</v>
      </c>
      <c r="AS30" s="2747">
        <v>30.379620583995258</v>
      </c>
      <c r="AT30" s="2747">
        <v>1.5834188042524309</v>
      </c>
      <c r="AU30" s="2722">
        <v>24.844546295881031</v>
      </c>
      <c r="AV30" s="2722">
        <v>3.2108370559463744</v>
      </c>
      <c r="AW30" s="2722">
        <v>68.980723110592294</v>
      </c>
      <c r="AX30" s="2722">
        <v>1.04679825625282</v>
      </c>
      <c r="AY30" s="2722">
        <v>65.528590710360987</v>
      </c>
      <c r="AZ30" s="2722">
        <v>3.2044165277034411</v>
      </c>
      <c r="BA30" s="2722">
        <v>75.381606470418504</v>
      </c>
      <c r="BB30" s="2722">
        <v>0.63045924364218642</v>
      </c>
      <c r="BC30" s="2722">
        <v>59.06200670547021</v>
      </c>
      <c r="BD30" s="2722">
        <v>0.42896956106973827</v>
      </c>
      <c r="BE30" s="2722">
        <v>39.692410817057713</v>
      </c>
      <c r="BF30" s="2722">
        <v>1.5002719184062308</v>
      </c>
      <c r="BG30" s="2722">
        <v>44.477150317376385</v>
      </c>
      <c r="BH30" s="2722">
        <v>5.2992145335638883</v>
      </c>
      <c r="BI30" s="2722">
        <v>59.734636687463663</v>
      </c>
      <c r="BJ30" s="2722">
        <v>19.395589763168672</v>
      </c>
      <c r="BK30" s="2722">
        <v>9.0852114070064562</v>
      </c>
      <c r="BL30" s="2722">
        <v>13.959599280943614</v>
      </c>
      <c r="BM30" s="2722">
        <v>4.7288648877126986</v>
      </c>
      <c r="BN30" s="2722">
        <v>1.2330111347759263</v>
      </c>
      <c r="BO30" s="2722">
        <v>0.27884444685021104</v>
      </c>
      <c r="BP30" s="2722">
        <v>7.9471485828177322</v>
      </c>
      <c r="BQ30" s="2722">
        <v>6.448945014288137</v>
      </c>
      <c r="BR30" s="2722">
        <v>15.638388049822618</v>
      </c>
      <c r="BS30" s="2722">
        <v>5.9594702644950193</v>
      </c>
      <c r="BT30" s="2722">
        <v>51.179207037112775</v>
      </c>
      <c r="BU30" s="2722">
        <v>7.2269842719089938</v>
      </c>
      <c r="BV30" s="2722">
        <v>40.905396889360603</v>
      </c>
      <c r="BW30" s="2722">
        <v>4.7528872597799001</v>
      </c>
      <c r="BX30" s="2722">
        <v>8.3939940377398035</v>
      </c>
      <c r="BY30" s="2722">
        <v>4.0736559728104718</v>
      </c>
      <c r="BZ30" s="2722">
        <v>9.0627351170065893</v>
      </c>
      <c r="CA30" s="2722">
        <v>3.1754086430647259</v>
      </c>
      <c r="CB30" s="2722">
        <v>3.883374288368485</v>
      </c>
      <c r="CC30" s="2716"/>
      <c r="CD30" s="2716"/>
      <c r="CE30" s="2716"/>
      <c r="CF30" s="2716"/>
    </row>
    <row r="31" spans="1:84" ht="16.5" x14ac:dyDescent="0.3">
      <c r="A31" s="2706" t="s">
        <v>4689</v>
      </c>
      <c r="B31" s="2717" t="s">
        <v>3370</v>
      </c>
      <c r="C31" s="2740">
        <v>0</v>
      </c>
      <c r="D31" s="2740">
        <v>0</v>
      </c>
      <c r="E31" s="2740">
        <v>0</v>
      </c>
      <c r="F31" s="2740">
        <v>0</v>
      </c>
      <c r="G31" s="2740">
        <v>0</v>
      </c>
      <c r="H31" s="2740">
        <v>0</v>
      </c>
      <c r="I31" s="2740">
        <v>0</v>
      </c>
      <c r="J31" s="2740">
        <v>0</v>
      </c>
      <c r="K31" s="2740">
        <v>0</v>
      </c>
      <c r="L31" s="2740">
        <v>0</v>
      </c>
      <c r="M31" s="2740">
        <v>0</v>
      </c>
      <c r="N31" s="2740">
        <v>0</v>
      </c>
      <c r="O31" s="2740">
        <v>0</v>
      </c>
      <c r="P31" s="2740">
        <v>0</v>
      </c>
      <c r="Q31" s="2740">
        <v>0</v>
      </c>
      <c r="R31" s="2741">
        <v>0</v>
      </c>
      <c r="S31" s="2745">
        <v>0</v>
      </c>
      <c r="T31" s="2745">
        <v>0</v>
      </c>
      <c r="U31" s="2745">
        <v>0</v>
      </c>
      <c r="V31" s="2745">
        <v>0</v>
      </c>
      <c r="W31" s="2745">
        <v>0</v>
      </c>
      <c r="X31" s="2745">
        <v>0.42908053753684017</v>
      </c>
      <c r="Y31" s="2745">
        <v>1.123574724279129</v>
      </c>
      <c r="Z31" s="2745">
        <v>0.21485506256634881</v>
      </c>
      <c r="AA31" s="2745">
        <v>0</v>
      </c>
      <c r="AB31" s="2745">
        <v>0.37640873659446245</v>
      </c>
      <c r="AC31" s="2745">
        <v>1.1244196774732775</v>
      </c>
      <c r="AD31" s="2745">
        <v>0.3872591715454039</v>
      </c>
      <c r="AE31" s="2745">
        <v>0</v>
      </c>
      <c r="AF31" s="2746">
        <v>0.37696324505833162</v>
      </c>
      <c r="AG31" s="2747">
        <v>1.0994193545414814</v>
      </c>
      <c r="AH31" s="2747">
        <v>0.46226854415395358</v>
      </c>
      <c r="AI31" s="2747">
        <v>0</v>
      </c>
      <c r="AJ31" s="2747">
        <v>0</v>
      </c>
      <c r="AK31" s="2747">
        <v>0</v>
      </c>
      <c r="AL31" s="2747">
        <v>0.36744663443198256</v>
      </c>
      <c r="AM31" s="2747">
        <v>0</v>
      </c>
      <c r="AN31" s="2747">
        <v>8.3834222804141628E-2</v>
      </c>
      <c r="AO31" s="2747">
        <v>0</v>
      </c>
      <c r="AP31" s="2747">
        <v>0.36310495633743983</v>
      </c>
      <c r="AQ31" s="2747">
        <v>0</v>
      </c>
      <c r="AR31" s="2747">
        <v>0</v>
      </c>
      <c r="AS31" s="2747">
        <v>0</v>
      </c>
      <c r="AT31" s="2747">
        <v>0.44890198445704399</v>
      </c>
      <c r="AU31" s="2722">
        <v>0</v>
      </c>
      <c r="AV31" s="2722">
        <v>0.15823694594810422</v>
      </c>
      <c r="AW31" s="2722">
        <v>0</v>
      </c>
      <c r="AX31" s="2722">
        <v>0</v>
      </c>
      <c r="AY31" s="2722">
        <v>0</v>
      </c>
      <c r="AZ31" s="2722">
        <v>0</v>
      </c>
      <c r="BA31" s="2722">
        <v>0.31980170911209632</v>
      </c>
      <c r="BB31" s="2722">
        <v>0</v>
      </c>
      <c r="BC31" s="2722">
        <v>0</v>
      </c>
      <c r="BD31" s="2722">
        <v>0</v>
      </c>
      <c r="BE31" s="2722">
        <v>0</v>
      </c>
      <c r="BF31" s="2722">
        <v>0</v>
      </c>
      <c r="BG31" s="2722">
        <v>0</v>
      </c>
      <c r="BH31" s="2722">
        <v>0</v>
      </c>
      <c r="BI31" s="2722">
        <v>0</v>
      </c>
      <c r="BJ31" s="2722">
        <v>0</v>
      </c>
      <c r="BK31" s="2722">
        <v>0</v>
      </c>
      <c r="BL31" s="2722">
        <v>0</v>
      </c>
      <c r="BM31" s="2722">
        <v>0.41395275408711707</v>
      </c>
      <c r="BN31" s="2722">
        <v>0</v>
      </c>
      <c r="BO31" s="2722">
        <v>0</v>
      </c>
      <c r="BP31" s="2722">
        <v>0</v>
      </c>
      <c r="BQ31" s="2722">
        <v>0</v>
      </c>
      <c r="BR31" s="2722">
        <v>0</v>
      </c>
      <c r="BS31" s="2722">
        <v>0</v>
      </c>
      <c r="BT31" s="2722">
        <v>0</v>
      </c>
      <c r="BU31" s="2722">
        <v>0</v>
      </c>
      <c r="BV31" s="2722">
        <v>0</v>
      </c>
      <c r="BW31" s="2722">
        <v>0.21531260019605783</v>
      </c>
      <c r="BX31" s="2722">
        <v>0</v>
      </c>
      <c r="BY31" s="2722">
        <v>0</v>
      </c>
      <c r="BZ31" s="2722">
        <v>0</v>
      </c>
      <c r="CA31" s="2722">
        <v>0.1265970120398964</v>
      </c>
      <c r="CB31" s="2722">
        <v>0</v>
      </c>
      <c r="CC31" s="2716"/>
      <c r="CD31" s="2716"/>
      <c r="CE31" s="2716"/>
      <c r="CF31" s="2716"/>
    </row>
    <row r="32" spans="1:84" ht="16.5" x14ac:dyDescent="0.3">
      <c r="A32" s="2706" t="s">
        <v>4690</v>
      </c>
      <c r="B32" s="2717" t="s">
        <v>283</v>
      </c>
      <c r="C32" s="2740">
        <v>26.976512889245921</v>
      </c>
      <c r="D32" s="2740">
        <v>1.3549209104237259</v>
      </c>
      <c r="E32" s="2740">
        <v>36.145375551151922</v>
      </c>
      <c r="F32" s="2740">
        <v>12.721862113663409</v>
      </c>
      <c r="G32" s="2740">
        <v>67.118756419647099</v>
      </c>
      <c r="H32" s="2740">
        <v>0.2222599568982529</v>
      </c>
      <c r="I32" s="2740">
        <v>11.596347946872436</v>
      </c>
      <c r="J32" s="2740">
        <v>2.5449698508308103</v>
      </c>
      <c r="K32" s="2740">
        <v>20.344514973641399</v>
      </c>
      <c r="L32" s="2740">
        <v>17.519076228044785</v>
      </c>
      <c r="M32" s="2740">
        <v>5.7953978001959294</v>
      </c>
      <c r="N32" s="2740">
        <v>0.11613461063764656</v>
      </c>
      <c r="O32" s="2740">
        <v>18.885970702442073</v>
      </c>
      <c r="P32" s="2740">
        <v>5.7514984284777659</v>
      </c>
      <c r="Q32" s="2740">
        <v>13.497736802216705</v>
      </c>
      <c r="R32" s="2741">
        <v>0.59622206562536528</v>
      </c>
      <c r="S32" s="2745">
        <v>58.953895983079761</v>
      </c>
      <c r="T32" s="2745">
        <v>2.0266700944921872</v>
      </c>
      <c r="U32" s="2745">
        <v>10.457013665457655</v>
      </c>
      <c r="V32" s="2745">
        <v>2.0359043693067251</v>
      </c>
      <c r="W32" s="2745">
        <v>19.039669116431284</v>
      </c>
      <c r="X32" s="2745">
        <v>2.2138096895296364</v>
      </c>
      <c r="Y32" s="2745">
        <v>14.402710301232567</v>
      </c>
      <c r="Z32" s="2745">
        <v>1.3011916176652765</v>
      </c>
      <c r="AA32" s="2745">
        <v>11.513731450261631</v>
      </c>
      <c r="AB32" s="2745">
        <v>3.0577609939201835</v>
      </c>
      <c r="AC32" s="2745">
        <v>16.994285208376269</v>
      </c>
      <c r="AD32" s="2745">
        <v>0</v>
      </c>
      <c r="AE32" s="2745">
        <v>24.637206693348705</v>
      </c>
      <c r="AF32" s="2746">
        <v>2.2634488530200096</v>
      </c>
      <c r="AG32" s="2747">
        <v>21.227735711549215</v>
      </c>
      <c r="AH32" s="2747">
        <v>0.20714199605245406</v>
      </c>
      <c r="AI32" s="2747">
        <v>17.957944411203353</v>
      </c>
      <c r="AJ32" s="2747">
        <v>0</v>
      </c>
      <c r="AK32" s="2747">
        <v>29.31896127359731</v>
      </c>
      <c r="AL32" s="2747">
        <v>4.0857298336912429</v>
      </c>
      <c r="AM32" s="2747">
        <v>26.431994817554571</v>
      </c>
      <c r="AN32" s="2747">
        <v>0</v>
      </c>
      <c r="AO32" s="2747">
        <v>11.152458070037042</v>
      </c>
      <c r="AP32" s="2747">
        <v>0.38484483362294497</v>
      </c>
      <c r="AQ32" s="2747">
        <v>11.167997828919846</v>
      </c>
      <c r="AR32" s="2747">
        <v>2.7504732356520099E-2</v>
      </c>
      <c r="AS32" s="2747">
        <v>33.17187270266286</v>
      </c>
      <c r="AT32" s="2747">
        <v>0</v>
      </c>
      <c r="AU32" s="2722">
        <v>15.873724885199195</v>
      </c>
      <c r="AV32" s="2722">
        <v>0</v>
      </c>
      <c r="AW32" s="2722">
        <v>3.332632538393109</v>
      </c>
      <c r="AX32" s="2722">
        <v>0</v>
      </c>
      <c r="AY32" s="2722">
        <v>24.944735026081382</v>
      </c>
      <c r="AZ32" s="2722">
        <v>0.27235008490505502</v>
      </c>
      <c r="BA32" s="2722">
        <v>3.7951013917002783</v>
      </c>
      <c r="BB32" s="2722">
        <v>0</v>
      </c>
      <c r="BC32" s="2722">
        <v>8.3783851711377704</v>
      </c>
      <c r="BD32" s="2722">
        <v>2.2049311684846864</v>
      </c>
      <c r="BE32" s="2722">
        <v>2.6827591759115097</v>
      </c>
      <c r="BF32" s="2722">
        <v>8.5596929893134208E-2</v>
      </c>
      <c r="BG32" s="2722">
        <v>5.349213133184425</v>
      </c>
      <c r="BH32" s="2722">
        <v>0.4272561921141057</v>
      </c>
      <c r="BI32" s="2722">
        <v>12.55463328359437</v>
      </c>
      <c r="BJ32" s="2722">
        <v>6.7683492110889865E-2</v>
      </c>
      <c r="BK32" s="2722">
        <v>23.119301219870621</v>
      </c>
      <c r="BL32" s="2722">
        <v>18.55494868667223</v>
      </c>
      <c r="BM32" s="2722">
        <v>3.7199701753969694</v>
      </c>
      <c r="BN32" s="2722">
        <v>0.96742915501761551</v>
      </c>
      <c r="BO32" s="2722">
        <v>2.0292680337886408</v>
      </c>
      <c r="BP32" s="2722">
        <v>1.7403416921159141</v>
      </c>
      <c r="BQ32" s="2722">
        <v>6.1937744601757974</v>
      </c>
      <c r="BR32" s="2722">
        <v>2.2605946697876806</v>
      </c>
      <c r="BS32" s="2722">
        <v>14.489082710643107</v>
      </c>
      <c r="BT32" s="2722">
        <v>1.2569954460905606</v>
      </c>
      <c r="BU32" s="2722">
        <v>6.6783834975024483</v>
      </c>
      <c r="BV32" s="2722">
        <v>0.78787708086498043</v>
      </c>
      <c r="BW32" s="2722">
        <v>7.8656544763210858</v>
      </c>
      <c r="BX32" s="2722">
        <v>0.76646410280943122</v>
      </c>
      <c r="BY32" s="2722">
        <v>6.9966836099821368</v>
      </c>
      <c r="BZ32" s="2722">
        <v>0</v>
      </c>
      <c r="CA32" s="2722">
        <v>10.117410704088055</v>
      </c>
      <c r="CB32" s="2722">
        <v>0.76173523158564249</v>
      </c>
      <c r="CC32" s="2716"/>
      <c r="CD32" s="2716"/>
      <c r="CE32" s="2716"/>
      <c r="CF32" s="2716"/>
    </row>
    <row r="33" spans="1:84" s="2584" customFormat="1" ht="16.5" x14ac:dyDescent="0.3">
      <c r="A33" s="2706" t="s">
        <v>4691</v>
      </c>
      <c r="B33" s="2717" t="s">
        <v>284</v>
      </c>
      <c r="C33" s="2740"/>
      <c r="D33" s="2740"/>
      <c r="E33" s="2740"/>
      <c r="F33" s="2740"/>
      <c r="G33" s="2740"/>
      <c r="H33" s="2740"/>
      <c r="I33" s="2740"/>
      <c r="J33" s="2740"/>
      <c r="K33" s="2748">
        <v>0</v>
      </c>
      <c r="L33" s="2740">
        <v>0</v>
      </c>
      <c r="M33" s="2740">
        <v>0</v>
      </c>
      <c r="N33" s="2740">
        <v>0</v>
      </c>
      <c r="O33" s="2748">
        <v>0.72709426967004509</v>
      </c>
      <c r="P33" s="2740">
        <v>0</v>
      </c>
      <c r="Q33" s="2740">
        <v>0.40929959241272296</v>
      </c>
      <c r="R33" s="2741">
        <v>0</v>
      </c>
      <c r="S33" s="2745">
        <v>1.7130392838007538</v>
      </c>
      <c r="T33" s="2745">
        <v>0</v>
      </c>
      <c r="U33" s="2745">
        <v>0.56741526206523463</v>
      </c>
      <c r="V33" s="2745">
        <v>0</v>
      </c>
      <c r="W33" s="2745">
        <v>1.4940023513631042</v>
      </c>
      <c r="X33" s="2745">
        <v>0</v>
      </c>
      <c r="Y33" s="2745">
        <v>1.7013210999898702</v>
      </c>
      <c r="Z33" s="2745">
        <v>0</v>
      </c>
      <c r="AA33" s="2745">
        <v>1.9679250700080972</v>
      </c>
      <c r="AB33" s="2745">
        <v>0</v>
      </c>
      <c r="AC33" s="2745">
        <v>3.300148523462779</v>
      </c>
      <c r="AD33" s="2745">
        <v>0</v>
      </c>
      <c r="AE33" s="2745">
        <v>0.67022254337977905</v>
      </c>
      <c r="AF33" s="2746">
        <v>0</v>
      </c>
      <c r="AG33" s="2747">
        <v>2.9268076551360944</v>
      </c>
      <c r="AH33" s="2747">
        <v>0</v>
      </c>
      <c r="AI33" s="2747">
        <v>1.5556866918125962</v>
      </c>
      <c r="AJ33" s="2747">
        <v>0</v>
      </c>
      <c r="AK33" s="2747">
        <v>0</v>
      </c>
      <c r="AL33" s="2747">
        <v>0</v>
      </c>
      <c r="AM33" s="2747">
        <v>0</v>
      </c>
      <c r="AN33" s="2747">
        <v>0</v>
      </c>
      <c r="AO33" s="2747">
        <v>0</v>
      </c>
      <c r="AP33" s="2747">
        <v>0</v>
      </c>
      <c r="AQ33" s="2747">
        <v>0</v>
      </c>
      <c r="AR33" s="2747">
        <v>0</v>
      </c>
      <c r="AS33" s="2747">
        <v>0</v>
      </c>
      <c r="AT33" s="2747">
        <v>0</v>
      </c>
      <c r="AU33" s="2722">
        <v>0</v>
      </c>
      <c r="AV33" s="2722">
        <v>0</v>
      </c>
      <c r="AW33" s="2722">
        <v>0</v>
      </c>
      <c r="AX33" s="2722">
        <v>0</v>
      </c>
      <c r="AY33" s="2722">
        <v>0</v>
      </c>
      <c r="AZ33" s="2722">
        <v>0</v>
      </c>
      <c r="BA33" s="2722">
        <v>0</v>
      </c>
      <c r="BB33" s="2722">
        <v>0</v>
      </c>
      <c r="BC33" s="2722">
        <v>0</v>
      </c>
      <c r="BD33" s="2722">
        <v>0</v>
      </c>
      <c r="BE33" s="2722">
        <v>0</v>
      </c>
      <c r="BF33" s="2722">
        <v>0</v>
      </c>
      <c r="BG33" s="2722">
        <v>0</v>
      </c>
      <c r="BH33" s="2722">
        <v>0</v>
      </c>
      <c r="BI33" s="2722">
        <v>0</v>
      </c>
      <c r="BJ33" s="2722">
        <v>0</v>
      </c>
      <c r="BK33" s="2722">
        <v>0</v>
      </c>
      <c r="BL33" s="2722">
        <v>0</v>
      </c>
      <c r="BM33" s="2722">
        <v>0</v>
      </c>
      <c r="BN33" s="2722">
        <v>0</v>
      </c>
      <c r="BO33" s="2722">
        <v>0</v>
      </c>
      <c r="BP33" s="2722">
        <v>2.9331967878825091</v>
      </c>
      <c r="BQ33" s="2722">
        <v>0</v>
      </c>
      <c r="BR33" s="2722">
        <v>0</v>
      </c>
      <c r="BS33" s="2722">
        <v>0</v>
      </c>
      <c r="BT33" s="2722">
        <v>0</v>
      </c>
      <c r="BU33" s="2722">
        <v>0</v>
      </c>
      <c r="BV33" s="2722">
        <v>0</v>
      </c>
      <c r="BW33" s="2722">
        <v>0</v>
      </c>
      <c r="BX33" s="2722">
        <v>0</v>
      </c>
      <c r="BY33" s="2722">
        <v>0</v>
      </c>
      <c r="BZ33" s="2722">
        <v>0</v>
      </c>
      <c r="CA33" s="2722">
        <v>0</v>
      </c>
      <c r="CB33" s="2722">
        <v>2.9670958197829496</v>
      </c>
      <c r="CC33" s="2716"/>
      <c r="CD33" s="2716"/>
      <c r="CE33" s="2716"/>
      <c r="CF33" s="2716"/>
    </row>
    <row r="34" spans="1:84" ht="16.5" x14ac:dyDescent="0.3">
      <c r="A34" s="2706" t="s">
        <v>4692</v>
      </c>
      <c r="B34" s="2717" t="s">
        <v>3371</v>
      </c>
      <c r="C34" s="2740">
        <v>5.9960206464881489</v>
      </c>
      <c r="D34" s="2740">
        <v>0</v>
      </c>
      <c r="E34" s="2740">
        <v>20.084235165497279</v>
      </c>
      <c r="F34" s="2740">
        <v>0</v>
      </c>
      <c r="G34" s="2740">
        <v>4.9516787868205521</v>
      </c>
      <c r="H34" s="2740">
        <v>0</v>
      </c>
      <c r="I34" s="2740">
        <v>0</v>
      </c>
      <c r="J34" s="2740">
        <v>0</v>
      </c>
      <c r="K34" s="2740">
        <v>4.7421232562140005</v>
      </c>
      <c r="L34" s="2740">
        <v>0</v>
      </c>
      <c r="M34" s="2740">
        <v>8.6622203431744964</v>
      </c>
      <c r="N34" s="2740">
        <v>0.57369056222745674</v>
      </c>
      <c r="O34" s="2740">
        <v>0</v>
      </c>
      <c r="P34" s="2740">
        <v>0</v>
      </c>
      <c r="Q34" s="2740">
        <v>11.04628252593236</v>
      </c>
      <c r="R34" s="2741">
        <v>0</v>
      </c>
      <c r="S34" s="2745">
        <v>0</v>
      </c>
      <c r="T34" s="2745">
        <v>0</v>
      </c>
      <c r="U34" s="2745">
        <v>0</v>
      </c>
      <c r="V34" s="2745">
        <v>0</v>
      </c>
      <c r="W34" s="2745">
        <v>4.5253896802497549</v>
      </c>
      <c r="X34" s="2745">
        <v>0</v>
      </c>
      <c r="Y34" s="2745">
        <v>0</v>
      </c>
      <c r="Z34" s="2745">
        <v>0</v>
      </c>
      <c r="AA34" s="2745">
        <v>0</v>
      </c>
      <c r="AB34" s="2745">
        <v>4.5813989976318625</v>
      </c>
      <c r="AC34" s="2745">
        <v>0</v>
      </c>
      <c r="AD34" s="2745">
        <v>0</v>
      </c>
      <c r="AE34" s="2745">
        <v>0</v>
      </c>
      <c r="AF34" s="2746">
        <v>0</v>
      </c>
      <c r="AG34" s="2747">
        <v>0</v>
      </c>
      <c r="AH34" s="2747">
        <v>0</v>
      </c>
      <c r="AI34" s="2747">
        <v>0</v>
      </c>
      <c r="AJ34" s="2747">
        <v>0</v>
      </c>
      <c r="AK34" s="2747">
        <v>0</v>
      </c>
      <c r="AL34" s="2747">
        <v>0</v>
      </c>
      <c r="AM34" s="2747">
        <v>5.0376721663258861</v>
      </c>
      <c r="AN34" s="2747">
        <v>0</v>
      </c>
      <c r="AO34" s="2747">
        <v>4.4322210036771326</v>
      </c>
      <c r="AP34" s="2747">
        <v>0</v>
      </c>
      <c r="AQ34" s="2747">
        <v>0.87740823880219554</v>
      </c>
      <c r="AR34" s="2747">
        <v>0</v>
      </c>
      <c r="AS34" s="2747">
        <v>0</v>
      </c>
      <c r="AT34" s="2747">
        <v>0</v>
      </c>
      <c r="AU34" s="2722">
        <v>0.30172239096774128</v>
      </c>
      <c r="AV34" s="2722">
        <v>0</v>
      </c>
      <c r="AW34" s="2722">
        <v>0.60978423010795058</v>
      </c>
      <c r="AX34" s="2722">
        <v>0</v>
      </c>
      <c r="AY34" s="2722">
        <v>0.82663481345793488</v>
      </c>
      <c r="AZ34" s="2722">
        <v>0</v>
      </c>
      <c r="BA34" s="2722">
        <v>0.87747545925468529</v>
      </c>
      <c r="BB34" s="2722">
        <v>0</v>
      </c>
      <c r="BC34" s="2722">
        <v>0</v>
      </c>
      <c r="BD34" s="2722">
        <v>0</v>
      </c>
      <c r="BE34" s="2722">
        <v>0</v>
      </c>
      <c r="BF34" s="2722">
        <v>0</v>
      </c>
      <c r="BG34" s="2722">
        <v>0</v>
      </c>
      <c r="BH34" s="2722">
        <v>0</v>
      </c>
      <c r="BI34" s="2722">
        <v>0</v>
      </c>
      <c r="BJ34" s="2722">
        <v>0</v>
      </c>
      <c r="BK34" s="2722">
        <v>0</v>
      </c>
      <c r="BL34" s="2722">
        <v>0</v>
      </c>
      <c r="BM34" s="2722">
        <v>0.11711022405395669</v>
      </c>
      <c r="BN34" s="2722">
        <v>0</v>
      </c>
      <c r="BO34" s="2722">
        <v>0</v>
      </c>
      <c r="BP34" s="2722">
        <v>0</v>
      </c>
      <c r="BQ34" s="2722">
        <v>0</v>
      </c>
      <c r="BR34" s="2722">
        <v>0</v>
      </c>
      <c r="BS34" s="2722">
        <v>0</v>
      </c>
      <c r="BT34" s="2722">
        <v>0</v>
      </c>
      <c r="BU34" s="2722">
        <v>0</v>
      </c>
      <c r="BV34" s="2722">
        <v>0</v>
      </c>
      <c r="BW34" s="2722">
        <v>0</v>
      </c>
      <c r="BX34" s="2722">
        <v>0</v>
      </c>
      <c r="BY34" s="2722">
        <v>0</v>
      </c>
      <c r="BZ34" s="2722">
        <v>0</v>
      </c>
      <c r="CA34" s="2722">
        <v>0</v>
      </c>
      <c r="CB34" s="2722">
        <v>0</v>
      </c>
      <c r="CC34" s="2716"/>
      <c r="CD34" s="2716"/>
      <c r="CE34" s="2716"/>
      <c r="CF34" s="2716"/>
    </row>
    <row r="35" spans="1:84" ht="16.5" x14ac:dyDescent="0.3">
      <c r="A35" s="2706" t="s">
        <v>4693</v>
      </c>
      <c r="B35" s="2717" t="s">
        <v>3372</v>
      </c>
      <c r="C35" s="2740">
        <v>0.18084757983596564</v>
      </c>
      <c r="D35" s="2740">
        <v>0</v>
      </c>
      <c r="E35" s="2740">
        <v>0</v>
      </c>
      <c r="F35" s="2740">
        <v>0</v>
      </c>
      <c r="G35" s="2740">
        <v>0</v>
      </c>
      <c r="H35" s="2740">
        <v>0</v>
      </c>
      <c r="I35" s="2740">
        <v>0</v>
      </c>
      <c r="J35" s="2740">
        <v>0</v>
      </c>
      <c r="K35" s="2740">
        <v>0</v>
      </c>
      <c r="L35" s="2740">
        <v>0</v>
      </c>
      <c r="M35" s="2740">
        <v>0</v>
      </c>
      <c r="N35" s="2740">
        <v>0</v>
      </c>
      <c r="O35" s="2740">
        <v>0</v>
      </c>
      <c r="P35" s="2740">
        <v>0</v>
      </c>
      <c r="Q35" s="2740">
        <v>0</v>
      </c>
      <c r="R35" s="2741">
        <v>0</v>
      </c>
      <c r="S35" s="2745">
        <v>0</v>
      </c>
      <c r="T35" s="2745">
        <v>0</v>
      </c>
      <c r="U35" s="2745">
        <v>0</v>
      </c>
      <c r="V35" s="2745">
        <v>0</v>
      </c>
      <c r="W35" s="2745">
        <v>0</v>
      </c>
      <c r="X35" s="2745">
        <v>0</v>
      </c>
      <c r="Y35" s="2745">
        <v>0</v>
      </c>
      <c r="Z35" s="2745">
        <v>0</v>
      </c>
      <c r="AA35" s="2745">
        <v>0</v>
      </c>
      <c r="AB35" s="2745">
        <v>0</v>
      </c>
      <c r="AC35" s="2745">
        <v>0</v>
      </c>
      <c r="AD35" s="2745">
        <v>0</v>
      </c>
      <c r="AE35" s="2745">
        <v>0</v>
      </c>
      <c r="AF35" s="2746">
        <v>0</v>
      </c>
      <c r="AG35" s="2747">
        <v>0</v>
      </c>
      <c r="AH35" s="2747">
        <v>0</v>
      </c>
      <c r="AI35" s="2747">
        <v>0</v>
      </c>
      <c r="AJ35" s="2747">
        <v>0</v>
      </c>
      <c r="AK35" s="2747">
        <v>0</v>
      </c>
      <c r="AL35" s="2747">
        <v>0</v>
      </c>
      <c r="AM35" s="2747">
        <v>0</v>
      </c>
      <c r="AN35" s="2747">
        <v>0</v>
      </c>
      <c r="AO35" s="2747">
        <v>0</v>
      </c>
      <c r="AP35" s="2747">
        <v>0</v>
      </c>
      <c r="AQ35" s="2747">
        <v>0</v>
      </c>
      <c r="AR35" s="2747">
        <v>0</v>
      </c>
      <c r="AS35" s="2747">
        <v>0</v>
      </c>
      <c r="AT35" s="2747">
        <v>0</v>
      </c>
      <c r="AU35" s="2722">
        <v>0</v>
      </c>
      <c r="AV35" s="2722">
        <v>0</v>
      </c>
      <c r="AW35" s="2722">
        <v>0</v>
      </c>
      <c r="AX35" s="2722">
        <v>0</v>
      </c>
      <c r="AY35" s="2722">
        <v>0</v>
      </c>
      <c r="AZ35" s="2722">
        <v>0</v>
      </c>
      <c r="BA35" s="2722">
        <v>0</v>
      </c>
      <c r="BB35" s="2722">
        <v>0</v>
      </c>
      <c r="BC35" s="2722">
        <v>0</v>
      </c>
      <c r="BD35" s="2722">
        <v>0</v>
      </c>
      <c r="BE35" s="2722">
        <v>0</v>
      </c>
      <c r="BF35" s="2722">
        <v>0</v>
      </c>
      <c r="BG35" s="2722">
        <v>0</v>
      </c>
      <c r="BH35" s="2722">
        <v>0</v>
      </c>
      <c r="BI35" s="2722">
        <v>0</v>
      </c>
      <c r="BJ35" s="2722">
        <v>0</v>
      </c>
      <c r="BK35" s="2722">
        <v>0</v>
      </c>
      <c r="BL35" s="2722">
        <v>0</v>
      </c>
      <c r="BM35" s="2722">
        <v>0</v>
      </c>
      <c r="BN35" s="2722">
        <v>0</v>
      </c>
      <c r="BO35" s="2722">
        <v>0.1628127837816388</v>
      </c>
      <c r="BP35" s="2722">
        <v>0</v>
      </c>
      <c r="BQ35" s="2722">
        <v>0</v>
      </c>
      <c r="BR35" s="2722">
        <v>0</v>
      </c>
      <c r="BS35" s="2722">
        <v>0.12995889812847708</v>
      </c>
      <c r="BT35" s="2722">
        <v>0</v>
      </c>
      <c r="BU35" s="2722">
        <v>0.18292203580018818</v>
      </c>
      <c r="BV35" s="2722">
        <v>0</v>
      </c>
      <c r="BW35" s="2722">
        <v>0</v>
      </c>
      <c r="BX35" s="2722">
        <v>0</v>
      </c>
      <c r="BY35" s="2722">
        <v>0.13426107323750916</v>
      </c>
      <c r="BZ35" s="2722">
        <v>0</v>
      </c>
      <c r="CA35" s="2722">
        <v>0.17575647950717391</v>
      </c>
      <c r="CB35" s="2722">
        <v>0</v>
      </c>
      <c r="CC35" s="2716"/>
      <c r="CD35" s="2716"/>
      <c r="CE35" s="2716"/>
      <c r="CF35" s="2716"/>
    </row>
    <row r="36" spans="1:84" ht="16.5" x14ac:dyDescent="0.3">
      <c r="A36" s="2706" t="s">
        <v>4699</v>
      </c>
      <c r="B36" s="2717" t="s">
        <v>3375</v>
      </c>
      <c r="C36" s="2740">
        <v>0</v>
      </c>
      <c r="D36" s="2740">
        <v>0</v>
      </c>
      <c r="E36" s="2740">
        <v>0</v>
      </c>
      <c r="F36" s="2740">
        <v>0</v>
      </c>
      <c r="G36" s="2740">
        <v>0</v>
      </c>
      <c r="H36" s="2740">
        <v>0</v>
      </c>
      <c r="I36" s="2740">
        <v>0</v>
      </c>
      <c r="J36" s="2740">
        <v>0</v>
      </c>
      <c r="K36" s="2740">
        <v>1.3707889508815885</v>
      </c>
      <c r="L36" s="2740">
        <v>0</v>
      </c>
      <c r="M36" s="2740">
        <v>0</v>
      </c>
      <c r="N36" s="2740">
        <v>0</v>
      </c>
      <c r="O36" s="2740">
        <v>0</v>
      </c>
      <c r="P36" s="2740">
        <v>0</v>
      </c>
      <c r="Q36" s="2740">
        <v>0</v>
      </c>
      <c r="R36" s="2741">
        <v>0</v>
      </c>
      <c r="S36" s="2745">
        <v>0</v>
      </c>
      <c r="T36" s="2745">
        <v>0</v>
      </c>
      <c r="U36" s="2745">
        <v>0</v>
      </c>
      <c r="V36" s="2745">
        <v>0</v>
      </c>
      <c r="W36" s="2745">
        <v>0</v>
      </c>
      <c r="X36" s="2745">
        <v>0</v>
      </c>
      <c r="Y36" s="2745">
        <v>0</v>
      </c>
      <c r="Z36" s="2745">
        <v>0</v>
      </c>
      <c r="AA36" s="2745">
        <v>0</v>
      </c>
      <c r="AB36" s="2745">
        <v>0</v>
      </c>
      <c r="AC36" s="2745">
        <v>0</v>
      </c>
      <c r="AD36" s="2745">
        <v>0</v>
      </c>
      <c r="AE36" s="2745">
        <v>0</v>
      </c>
      <c r="AF36" s="2746">
        <v>0</v>
      </c>
      <c r="AG36" s="2747">
        <v>0</v>
      </c>
      <c r="AH36" s="2747">
        <v>0</v>
      </c>
      <c r="AI36" s="2747">
        <v>0</v>
      </c>
      <c r="AJ36" s="2747">
        <v>0</v>
      </c>
      <c r="AK36" s="2747">
        <v>0</v>
      </c>
      <c r="AL36" s="2747">
        <v>0</v>
      </c>
      <c r="AM36" s="2747">
        <v>0</v>
      </c>
      <c r="AN36" s="2747">
        <v>0</v>
      </c>
      <c r="AO36" s="2747">
        <v>0.15429783293287083</v>
      </c>
      <c r="AP36" s="2747">
        <v>0</v>
      </c>
      <c r="AQ36" s="2747">
        <v>0</v>
      </c>
      <c r="AR36" s="2747">
        <v>5.4748756349471281E-2</v>
      </c>
      <c r="AS36" s="2747">
        <v>0</v>
      </c>
      <c r="AT36" s="2747">
        <v>0</v>
      </c>
      <c r="AU36" s="2722">
        <v>0</v>
      </c>
      <c r="AV36" s="2722">
        <v>0</v>
      </c>
      <c r="AW36" s="2722">
        <v>0</v>
      </c>
      <c r="AX36" s="2722">
        <v>0</v>
      </c>
      <c r="AY36" s="2722">
        <v>0.16602513721269063</v>
      </c>
      <c r="AZ36" s="2722">
        <v>0</v>
      </c>
      <c r="BA36" s="2722">
        <v>0.32390731291816205</v>
      </c>
      <c r="BB36" s="2722">
        <v>0</v>
      </c>
      <c r="BC36" s="2722">
        <v>0</v>
      </c>
      <c r="BD36" s="2722">
        <v>0</v>
      </c>
      <c r="BE36" s="2722">
        <v>0</v>
      </c>
      <c r="BF36" s="2722">
        <v>0.30215010459680247</v>
      </c>
      <c r="BG36" s="2722">
        <v>0</v>
      </c>
      <c r="BH36" s="2722">
        <v>0.13207962137624377</v>
      </c>
      <c r="BI36" s="2722">
        <v>0</v>
      </c>
      <c r="BJ36" s="2722">
        <v>0</v>
      </c>
      <c r="BK36" s="2722">
        <v>0</v>
      </c>
      <c r="BL36" s="2722">
        <v>0</v>
      </c>
      <c r="BM36" s="2722">
        <v>0</v>
      </c>
      <c r="BN36" s="2722">
        <v>0</v>
      </c>
      <c r="BO36" s="2722">
        <v>0</v>
      </c>
      <c r="BP36" s="2722">
        <v>0</v>
      </c>
      <c r="BQ36" s="2722">
        <v>0.5554358936403071</v>
      </c>
      <c r="BR36" s="2722">
        <v>0</v>
      </c>
      <c r="BS36" s="2722">
        <v>0</v>
      </c>
      <c r="BT36" s="2722">
        <v>0.37352699426211178</v>
      </c>
      <c r="BU36" s="2722">
        <v>0</v>
      </c>
      <c r="BV36" s="2722">
        <v>0.31641550552740194</v>
      </c>
      <c r="BW36" s="2722">
        <v>0</v>
      </c>
      <c r="BX36" s="2722">
        <v>0.26246532310684584</v>
      </c>
      <c r="BY36" s="2722">
        <v>0</v>
      </c>
      <c r="BZ36" s="2722">
        <v>0</v>
      </c>
      <c r="CA36" s="2722">
        <v>0</v>
      </c>
      <c r="CB36" s="2722">
        <v>0</v>
      </c>
      <c r="CC36" s="2716"/>
      <c r="CD36" s="2716"/>
      <c r="CE36" s="2716"/>
      <c r="CF36" s="2716"/>
    </row>
    <row r="37" spans="1:84" ht="17.25" thickBot="1" x14ac:dyDescent="0.35">
      <c r="A37" s="2750"/>
      <c r="B37" s="2724" t="s">
        <v>4705</v>
      </c>
      <c r="C37" s="2740">
        <v>0</v>
      </c>
      <c r="D37" s="2740">
        <v>0</v>
      </c>
      <c r="E37" s="2740">
        <v>0</v>
      </c>
      <c r="F37" s="2740">
        <v>0</v>
      </c>
      <c r="G37" s="2740">
        <v>0</v>
      </c>
      <c r="H37" s="2740">
        <v>0</v>
      </c>
      <c r="I37" s="2740">
        <v>0</v>
      </c>
      <c r="J37" s="2740">
        <v>0</v>
      </c>
      <c r="K37" s="2740">
        <v>0</v>
      </c>
      <c r="L37" s="2740">
        <v>0</v>
      </c>
      <c r="M37" s="2740">
        <v>0</v>
      </c>
      <c r="N37" s="2740">
        <v>0</v>
      </c>
      <c r="O37" s="2740">
        <v>0</v>
      </c>
      <c r="P37" s="2740">
        <v>0</v>
      </c>
      <c r="Q37" s="2740">
        <v>0</v>
      </c>
      <c r="R37" s="2741">
        <v>0</v>
      </c>
      <c r="S37" s="2745">
        <v>0</v>
      </c>
      <c r="T37" s="2745">
        <v>0</v>
      </c>
      <c r="U37" s="2745">
        <v>0</v>
      </c>
      <c r="V37" s="2745">
        <v>0</v>
      </c>
      <c r="W37" s="2751">
        <v>0</v>
      </c>
      <c r="X37" s="2751">
        <v>0</v>
      </c>
      <c r="Y37" s="2751">
        <v>0</v>
      </c>
      <c r="Z37" s="2751">
        <v>0</v>
      </c>
      <c r="AA37" s="2751">
        <v>0</v>
      </c>
      <c r="AB37" s="2751">
        <v>0</v>
      </c>
      <c r="AC37" s="2751">
        <v>0</v>
      </c>
      <c r="AD37" s="2751">
        <v>0</v>
      </c>
      <c r="AE37" s="2751">
        <v>0</v>
      </c>
      <c r="AF37" s="2752">
        <v>0</v>
      </c>
      <c r="AG37" s="2753">
        <v>0</v>
      </c>
      <c r="AH37" s="2753">
        <v>0</v>
      </c>
      <c r="AI37" s="2753">
        <v>0</v>
      </c>
      <c r="AJ37" s="2753">
        <v>0</v>
      </c>
      <c r="AK37" s="2753">
        <v>0</v>
      </c>
      <c r="AL37" s="2753">
        <v>0</v>
      </c>
      <c r="AM37" s="2753">
        <v>0</v>
      </c>
      <c r="AN37" s="2753">
        <v>0</v>
      </c>
      <c r="AO37" s="2753">
        <v>0</v>
      </c>
      <c r="AP37" s="2753">
        <v>0</v>
      </c>
      <c r="AQ37" s="2753">
        <v>0</v>
      </c>
      <c r="AR37" s="2753">
        <v>0</v>
      </c>
      <c r="AS37" s="2753">
        <v>0</v>
      </c>
      <c r="AT37" s="2753">
        <v>0</v>
      </c>
      <c r="AU37" s="2729">
        <v>0</v>
      </c>
      <c r="AV37" s="2729">
        <v>0</v>
      </c>
      <c r="AW37" s="2729">
        <v>0</v>
      </c>
      <c r="AX37" s="2729">
        <v>0</v>
      </c>
      <c r="AY37" s="2729">
        <v>0</v>
      </c>
      <c r="AZ37" s="2729">
        <v>0</v>
      </c>
      <c r="BA37" s="2729">
        <v>0</v>
      </c>
      <c r="BB37" s="2729">
        <v>0</v>
      </c>
      <c r="BC37" s="2729">
        <v>0</v>
      </c>
      <c r="BD37" s="2729">
        <v>0</v>
      </c>
      <c r="BE37" s="2729">
        <v>0</v>
      </c>
      <c r="BF37" s="2729">
        <v>0</v>
      </c>
      <c r="BG37" s="2729">
        <v>0</v>
      </c>
      <c r="BH37" s="2729">
        <v>0.213672450974492</v>
      </c>
      <c r="BI37" s="2729">
        <v>0</v>
      </c>
      <c r="BJ37" s="2729">
        <v>0</v>
      </c>
      <c r="BK37" s="2729">
        <v>0</v>
      </c>
      <c r="BL37" s="2729">
        <v>0</v>
      </c>
      <c r="BM37" s="2729">
        <v>0</v>
      </c>
      <c r="BN37" s="2729">
        <v>0</v>
      </c>
      <c r="BO37" s="2729">
        <v>0</v>
      </c>
      <c r="BP37" s="2729">
        <v>0</v>
      </c>
      <c r="BQ37" s="2729">
        <v>0</v>
      </c>
      <c r="BR37" s="2729">
        <v>0</v>
      </c>
      <c r="BS37" s="2729">
        <v>0</v>
      </c>
      <c r="BT37" s="2729">
        <v>0</v>
      </c>
      <c r="BU37" s="2729">
        <v>0</v>
      </c>
      <c r="BV37" s="2729">
        <v>0</v>
      </c>
      <c r="BW37" s="2729">
        <v>0</v>
      </c>
      <c r="BX37" s="2729">
        <v>0</v>
      </c>
      <c r="BY37" s="2729">
        <v>0</v>
      </c>
      <c r="BZ37" s="2729">
        <v>0</v>
      </c>
      <c r="CA37" s="2729">
        <v>0</v>
      </c>
      <c r="CB37" s="2729">
        <v>0</v>
      </c>
      <c r="CC37" s="2716"/>
      <c r="CD37" s="2716"/>
      <c r="CE37" s="2716"/>
      <c r="CF37" s="2716"/>
    </row>
    <row r="38" spans="1:84" ht="17.25" thickBot="1" x14ac:dyDescent="0.35">
      <c r="A38" s="2730"/>
      <c r="B38" s="2731" t="s">
        <v>4719</v>
      </c>
      <c r="C38" s="2732">
        <v>334.88648081526691</v>
      </c>
      <c r="D38" s="2732">
        <v>8.7601427590511722</v>
      </c>
      <c r="E38" s="2732">
        <v>394.28974506791479</v>
      </c>
      <c r="F38" s="2732">
        <v>17.203871293365157</v>
      </c>
      <c r="G38" s="2732">
        <v>367.75350521502997</v>
      </c>
      <c r="H38" s="2732">
        <v>4.7924009355785442</v>
      </c>
      <c r="I38" s="2732">
        <v>268.36206003582259</v>
      </c>
      <c r="J38" s="2732">
        <v>9.4201172598437974</v>
      </c>
      <c r="K38" s="2732">
        <v>249.81750968225415</v>
      </c>
      <c r="L38" s="2732">
        <v>21.712707676584692</v>
      </c>
      <c r="M38" s="2732">
        <v>206.60226386111552</v>
      </c>
      <c r="N38" s="2732">
        <v>3.895074234976855</v>
      </c>
      <c r="O38" s="2732">
        <v>248.44264440024978</v>
      </c>
      <c r="P38" s="2732">
        <v>7.2731451684254997</v>
      </c>
      <c r="Q38" s="2732">
        <v>228.03754210954537</v>
      </c>
      <c r="R38" s="2734">
        <v>1.1842642450179004</v>
      </c>
      <c r="S38" s="2754">
        <v>213.92077468175177</v>
      </c>
      <c r="T38" s="2754">
        <v>2.3635099337771375</v>
      </c>
      <c r="U38" s="2754">
        <v>203.41426809553406</v>
      </c>
      <c r="V38" s="2754">
        <v>2.7642111083056236</v>
      </c>
      <c r="W38" s="2735">
        <v>137.04874653432145</v>
      </c>
      <c r="X38" s="2735">
        <v>3.2698691866421261</v>
      </c>
      <c r="Y38" s="2735">
        <v>137.11669372114548</v>
      </c>
      <c r="Z38" s="2735">
        <v>2.4344126216390656</v>
      </c>
      <c r="AA38" s="2735">
        <v>148.55518026588976</v>
      </c>
      <c r="AB38" s="2735">
        <v>8.8744636281830047</v>
      </c>
      <c r="AC38" s="2735">
        <v>198.92992247584738</v>
      </c>
      <c r="AD38" s="2735">
        <v>0.48088174148417956</v>
      </c>
      <c r="AE38" s="2735">
        <v>288.73605071471519</v>
      </c>
      <c r="AF38" s="2755">
        <v>6.5519299145359646</v>
      </c>
      <c r="AG38" s="2737">
        <v>316.14429484567046</v>
      </c>
      <c r="AH38" s="2737">
        <v>1.124289144004367</v>
      </c>
      <c r="AI38" s="2737">
        <v>307.77188080391198</v>
      </c>
      <c r="AJ38" s="2737">
        <v>1.4199076106800868</v>
      </c>
      <c r="AK38" s="2737">
        <v>51.772794009139659</v>
      </c>
      <c r="AL38" s="2737">
        <v>23.357327037097029</v>
      </c>
      <c r="AM38" s="2737">
        <v>362.45457413650905</v>
      </c>
      <c r="AN38" s="2737">
        <v>1.9202752335907354</v>
      </c>
      <c r="AO38" s="2737">
        <v>274.22280724642565</v>
      </c>
      <c r="AP38" s="2737">
        <v>3.2779402194687051</v>
      </c>
      <c r="AQ38" s="2737">
        <v>132.48979871850869</v>
      </c>
      <c r="AR38" s="2737">
        <v>1.334762396808012</v>
      </c>
      <c r="AS38" s="2737">
        <v>86.380064452428229</v>
      </c>
      <c r="AT38" s="2737">
        <v>3.9457911189792387</v>
      </c>
      <c r="AU38" s="2738">
        <v>59.757577914346513</v>
      </c>
      <c r="AV38" s="2738">
        <v>5.2811631378890436</v>
      </c>
      <c r="AW38" s="2738">
        <v>91.390372779993015</v>
      </c>
      <c r="AX38" s="2738">
        <v>2.3243661204935382</v>
      </c>
      <c r="AY38" s="2738">
        <v>113.67199070420646</v>
      </c>
      <c r="AZ38" s="2738">
        <v>4.7991150363313837</v>
      </c>
      <c r="BA38" s="2738">
        <v>97.366774414032804</v>
      </c>
      <c r="BB38" s="2738">
        <v>0.83246823999092168</v>
      </c>
      <c r="BC38" s="2738">
        <v>84.638386629550439</v>
      </c>
      <c r="BD38" s="2738">
        <v>3.801464561512907</v>
      </c>
      <c r="BE38" s="2738">
        <v>61.359288023094415</v>
      </c>
      <c r="BF38" s="2738">
        <v>2.4244072288652569</v>
      </c>
      <c r="BG38" s="2738">
        <v>61.059005934032463</v>
      </c>
      <c r="BH38" s="2738">
        <v>9.2964392627992929</v>
      </c>
      <c r="BI38" s="2738">
        <v>88.807657315535067</v>
      </c>
      <c r="BJ38" s="2738">
        <v>24.066499390404136</v>
      </c>
      <c r="BK38" s="2738">
        <v>59.110937862218314</v>
      </c>
      <c r="BL38" s="2738">
        <v>35.737452536441118</v>
      </c>
      <c r="BM38" s="2738">
        <v>25.779287578604688</v>
      </c>
      <c r="BN38" s="2738">
        <v>19.772721278551021</v>
      </c>
      <c r="BO38" s="2738">
        <v>21.006911466514442</v>
      </c>
      <c r="BP38" s="2738">
        <v>28.600226645452146</v>
      </c>
      <c r="BQ38" s="2738">
        <v>30.273089072004794</v>
      </c>
      <c r="BR38" s="2738">
        <v>35.074219825695856</v>
      </c>
      <c r="BS38" s="2738">
        <v>48.327478789687106</v>
      </c>
      <c r="BT38" s="2738">
        <v>68.863802324811473</v>
      </c>
      <c r="BU38" s="2738">
        <v>53.893422694383531</v>
      </c>
      <c r="BV38" s="2738">
        <v>46.514556207376998</v>
      </c>
      <c r="BW38" s="2738">
        <v>44.227931494530672</v>
      </c>
      <c r="BX38" s="2738">
        <v>15.560451131686682</v>
      </c>
      <c r="BY38" s="2738">
        <v>36.481144370673455</v>
      </c>
      <c r="BZ38" s="2738">
        <v>10.255465936341261</v>
      </c>
      <c r="CA38" s="2738">
        <v>47.580632126769331</v>
      </c>
      <c r="CB38" s="2738">
        <v>9.7526275182467099</v>
      </c>
      <c r="CC38" s="2716"/>
      <c r="CD38" s="2716"/>
      <c r="CE38" s="2716"/>
      <c r="CF38" s="2716"/>
    </row>
    <row r="39" spans="1:84" s="2584" customFormat="1" ht="17.25" thickBot="1" x14ac:dyDescent="0.35">
      <c r="A39" s="3944" t="s">
        <v>4711</v>
      </c>
      <c r="B39" s="3945"/>
      <c r="C39" s="3946"/>
      <c r="D39" s="3946"/>
      <c r="E39" s="3946"/>
      <c r="F39" s="3946"/>
      <c r="G39" s="3946"/>
      <c r="H39" s="3946"/>
      <c r="I39" s="3946"/>
      <c r="J39" s="3946"/>
      <c r="K39" s="3946"/>
      <c r="L39" s="3946"/>
      <c r="M39" s="3946"/>
      <c r="N39" s="3946"/>
      <c r="O39" s="3946"/>
      <c r="P39" s="3946"/>
      <c r="Q39" s="3946"/>
      <c r="R39" s="3946"/>
      <c r="S39" s="3945"/>
      <c r="T39" s="3945"/>
      <c r="U39" s="3945"/>
      <c r="V39" s="3945"/>
      <c r="W39" s="3945"/>
      <c r="X39" s="3945"/>
      <c r="Y39" s="3945"/>
      <c r="Z39" s="3945"/>
      <c r="AA39" s="3945"/>
      <c r="AB39" s="3945"/>
      <c r="AC39" s="3945"/>
      <c r="AD39" s="3945"/>
      <c r="AE39" s="3945"/>
      <c r="AF39" s="3945"/>
      <c r="AG39" s="3945"/>
      <c r="AH39" s="3945"/>
      <c r="AI39" s="3945"/>
      <c r="AJ39" s="3945"/>
      <c r="AK39" s="3945"/>
      <c r="AL39" s="3945"/>
      <c r="AM39" s="3945"/>
      <c r="AN39" s="3945"/>
      <c r="AO39" s="3945"/>
      <c r="AP39" s="3945"/>
      <c r="AQ39" s="3945"/>
      <c r="AR39" s="3945"/>
      <c r="AS39" s="3945"/>
      <c r="AT39" s="3945"/>
      <c r="AU39" s="3945"/>
      <c r="AV39" s="3945"/>
      <c r="AW39" s="3945"/>
      <c r="AX39" s="3945"/>
      <c r="AY39" s="3945"/>
      <c r="AZ39" s="3945"/>
      <c r="BA39" s="3945"/>
      <c r="BB39" s="3945"/>
      <c r="BC39" s="3945"/>
      <c r="BD39" s="3945"/>
      <c r="BE39" s="3945"/>
      <c r="BF39" s="3945"/>
      <c r="BG39" s="3945"/>
      <c r="BH39" s="3945"/>
      <c r="BI39" s="3945"/>
      <c r="BJ39" s="3945"/>
      <c r="BK39" s="3945"/>
      <c r="BL39" s="3945"/>
      <c r="BM39" s="3945"/>
      <c r="BN39" s="3945"/>
      <c r="BO39" s="3945"/>
      <c r="BP39" s="3945"/>
      <c r="BQ39" s="3945"/>
      <c r="BR39" s="3945"/>
      <c r="BS39" s="3945"/>
      <c r="BT39" s="3945"/>
      <c r="BU39" s="3945"/>
      <c r="BV39" s="3945"/>
      <c r="BW39" s="3945"/>
      <c r="BX39" s="3945"/>
      <c r="BY39" s="3945"/>
      <c r="BZ39" s="3945"/>
      <c r="CA39" s="3945"/>
      <c r="CB39" s="3947"/>
      <c r="CC39"/>
      <c r="CD39"/>
    </row>
    <row r="40" spans="1:84" ht="16.5" x14ac:dyDescent="0.3">
      <c r="A40" s="2739" t="s">
        <v>4679</v>
      </c>
      <c r="B40" s="2707" t="s">
        <v>3363</v>
      </c>
      <c r="C40" s="2747">
        <v>1.1006654367020208</v>
      </c>
      <c r="D40" s="2747">
        <v>0</v>
      </c>
      <c r="E40" s="2747">
        <v>0</v>
      </c>
      <c r="F40" s="2747">
        <v>4.3293231654718621E-2</v>
      </c>
      <c r="G40" s="2747">
        <v>4.2694163626687952E-2</v>
      </c>
      <c r="H40" s="2747">
        <v>0</v>
      </c>
      <c r="I40" s="2747">
        <v>0</v>
      </c>
      <c r="J40" s="2747">
        <v>0</v>
      </c>
      <c r="K40" s="2747">
        <v>10.561347474383373</v>
      </c>
      <c r="L40" s="2747">
        <v>0</v>
      </c>
      <c r="M40" s="2747">
        <v>7.1009611884094967</v>
      </c>
      <c r="N40" s="2747">
        <v>0</v>
      </c>
      <c r="O40" s="2747">
        <v>2.8328403837363796</v>
      </c>
      <c r="P40" s="2747">
        <v>3.3015502962995172E-2</v>
      </c>
      <c r="Q40" s="2747">
        <v>1.3628699516037615</v>
      </c>
      <c r="R40" s="2747">
        <v>0</v>
      </c>
      <c r="S40" s="2744">
        <v>0.63820627923430917</v>
      </c>
      <c r="T40" s="2744">
        <v>0</v>
      </c>
      <c r="U40" s="2744">
        <v>1.2561240054795779</v>
      </c>
      <c r="V40" s="2744">
        <v>0</v>
      </c>
      <c r="W40" s="2744">
        <v>0.61138072244487274</v>
      </c>
      <c r="X40" s="2744">
        <v>0</v>
      </c>
      <c r="Y40" s="2744">
        <v>0.56957106043941652</v>
      </c>
      <c r="Z40" s="2744">
        <v>5.2027518445214915E-2</v>
      </c>
      <c r="AA40" s="2744">
        <v>0.57368177398619336</v>
      </c>
      <c r="AB40" s="2744">
        <v>1.1814939486659102</v>
      </c>
      <c r="AC40" s="2744">
        <v>0.83674263502663915</v>
      </c>
      <c r="AD40" s="2744">
        <v>0</v>
      </c>
      <c r="AE40" s="2744">
        <v>0</v>
      </c>
      <c r="AF40" s="2744">
        <v>8.4780560486595533E-2</v>
      </c>
      <c r="AG40" s="2744">
        <v>0.94860431954004243</v>
      </c>
      <c r="AH40" s="2744">
        <v>0</v>
      </c>
      <c r="AI40" s="2744">
        <v>0.49667755397336144</v>
      </c>
      <c r="AJ40" s="2744">
        <v>0</v>
      </c>
      <c r="AK40" s="2744">
        <v>0.29270625304985126</v>
      </c>
      <c r="AL40" s="2744">
        <v>4.1332880410739632E-2</v>
      </c>
      <c r="AM40" s="2744">
        <v>0.27852083135008904</v>
      </c>
      <c r="AN40" s="2744">
        <v>0</v>
      </c>
      <c r="AO40" s="2744">
        <v>1.0524595875105625</v>
      </c>
      <c r="AP40" s="2744">
        <v>0</v>
      </c>
      <c r="AQ40" s="2744">
        <v>0.24313750361289391</v>
      </c>
      <c r="AR40" s="2744">
        <v>0.20681951087988631</v>
      </c>
      <c r="AS40" s="2744">
        <v>0.24985340779976359</v>
      </c>
      <c r="AT40" s="2744">
        <v>0</v>
      </c>
      <c r="AU40" s="2715">
        <v>0.24776135855977757</v>
      </c>
      <c r="AV40" s="2715">
        <v>0</v>
      </c>
      <c r="AW40" s="2715">
        <v>0</v>
      </c>
      <c r="AX40" s="2715">
        <v>0</v>
      </c>
      <c r="AY40" s="2715">
        <v>0.11980427438275967</v>
      </c>
      <c r="AZ40" s="2715">
        <v>0</v>
      </c>
      <c r="BA40" s="2715">
        <v>0</v>
      </c>
      <c r="BB40" s="2715">
        <v>0</v>
      </c>
      <c r="BC40" s="2715">
        <v>0.44882641441562293</v>
      </c>
      <c r="BD40" s="2715">
        <v>0</v>
      </c>
      <c r="BE40" s="2715">
        <v>0</v>
      </c>
      <c r="BF40" s="2715">
        <v>0</v>
      </c>
      <c r="BG40" s="2715">
        <v>0.73760819392713239</v>
      </c>
      <c r="BH40" s="2715">
        <v>0</v>
      </c>
      <c r="BI40" s="2715">
        <v>8.3708049064114706E-2</v>
      </c>
      <c r="BJ40" s="2715">
        <v>0</v>
      </c>
      <c r="BK40" s="2715">
        <v>0.17775061090278532</v>
      </c>
      <c r="BL40" s="2715">
        <v>3.0121396459666386E-2</v>
      </c>
      <c r="BM40" s="2715">
        <v>0</v>
      </c>
      <c r="BN40" s="2715">
        <v>0</v>
      </c>
      <c r="BO40" s="2715">
        <v>0</v>
      </c>
      <c r="BP40" s="2715">
        <v>0</v>
      </c>
      <c r="BQ40" s="2715">
        <v>0</v>
      </c>
      <c r="BR40" s="2715">
        <v>0</v>
      </c>
      <c r="BS40" s="2715">
        <v>0</v>
      </c>
      <c r="BT40" s="2715">
        <v>0</v>
      </c>
      <c r="BU40" s="2715">
        <v>0</v>
      </c>
      <c r="BV40" s="2715">
        <v>0</v>
      </c>
      <c r="BW40" s="2715">
        <v>0</v>
      </c>
      <c r="BX40" s="2715">
        <v>0</v>
      </c>
      <c r="BY40" s="2715">
        <v>1.5059911123235075</v>
      </c>
      <c r="BZ40" s="2715">
        <v>0</v>
      </c>
      <c r="CA40" s="2715">
        <v>0</v>
      </c>
      <c r="CB40" s="2715">
        <v>0</v>
      </c>
      <c r="CC40" s="2716"/>
      <c r="CD40" s="2716"/>
      <c r="CE40" s="2716"/>
      <c r="CF40" s="2716"/>
    </row>
    <row r="41" spans="1:84" ht="16.5" x14ac:dyDescent="0.3">
      <c r="A41" s="2706" t="s">
        <v>4681</v>
      </c>
      <c r="B41" s="2717" t="s">
        <v>277</v>
      </c>
      <c r="C41" s="2747">
        <v>0</v>
      </c>
      <c r="D41" s="2747">
        <v>0.2730530978347695</v>
      </c>
      <c r="E41" s="2747">
        <v>0</v>
      </c>
      <c r="F41" s="2747">
        <v>5.5688014542201972E-2</v>
      </c>
      <c r="G41" s="2747">
        <v>0</v>
      </c>
      <c r="H41" s="2747">
        <v>1.3271580778176602</v>
      </c>
      <c r="I41" s="2747">
        <v>8.9401787065877536E-2</v>
      </c>
      <c r="J41" s="2747">
        <v>0.53954474997459467</v>
      </c>
      <c r="K41" s="2747">
        <v>3.7323551899837902E-2</v>
      </c>
      <c r="L41" s="2747">
        <v>0.51009160544827981</v>
      </c>
      <c r="M41" s="2747">
        <v>0.10010630441427598</v>
      </c>
      <c r="N41" s="2747">
        <v>0.26161998704886746</v>
      </c>
      <c r="O41" s="2747">
        <v>0</v>
      </c>
      <c r="P41" s="2747">
        <v>0</v>
      </c>
      <c r="Q41" s="2747">
        <v>0</v>
      </c>
      <c r="R41" s="2747">
        <v>0</v>
      </c>
      <c r="S41" s="2747">
        <v>0</v>
      </c>
      <c r="T41" s="2747">
        <v>0</v>
      </c>
      <c r="U41" s="2747">
        <v>0</v>
      </c>
      <c r="V41" s="2747">
        <v>0</v>
      </c>
      <c r="W41" s="2747">
        <v>0</v>
      </c>
      <c r="X41" s="2747">
        <v>0</v>
      </c>
      <c r="Y41" s="2747">
        <v>0</v>
      </c>
      <c r="Z41" s="2747">
        <v>0</v>
      </c>
      <c r="AA41" s="2747">
        <v>0</v>
      </c>
      <c r="AB41" s="2747">
        <v>0</v>
      </c>
      <c r="AC41" s="2747">
        <v>0</v>
      </c>
      <c r="AD41" s="2747">
        <v>0</v>
      </c>
      <c r="AE41" s="2747">
        <v>0</v>
      </c>
      <c r="AF41" s="2747">
        <v>0</v>
      </c>
      <c r="AG41" s="2747">
        <v>0</v>
      </c>
      <c r="AH41" s="2747">
        <v>0</v>
      </c>
      <c r="AI41" s="2747">
        <v>0.18917944445261467</v>
      </c>
      <c r="AJ41" s="2747">
        <v>0</v>
      </c>
      <c r="AK41" s="2747">
        <v>0</v>
      </c>
      <c r="AL41" s="2747">
        <v>0.21744354338065125</v>
      </c>
      <c r="AM41" s="2747">
        <v>0.18698145252440854</v>
      </c>
      <c r="AN41" s="2747">
        <v>2.3925663074212116</v>
      </c>
      <c r="AO41" s="2747">
        <v>0</v>
      </c>
      <c r="AP41" s="2747">
        <v>0.16493696204500452</v>
      </c>
      <c r="AQ41" s="2747">
        <v>0</v>
      </c>
      <c r="AR41" s="2747">
        <v>0</v>
      </c>
      <c r="AS41" s="2747">
        <v>0</v>
      </c>
      <c r="AT41" s="2747">
        <v>1.781073497547909</v>
      </c>
      <c r="AU41" s="2722">
        <v>0</v>
      </c>
      <c r="AV41" s="2722">
        <v>0</v>
      </c>
      <c r="AW41" s="2722">
        <v>0</v>
      </c>
      <c r="AX41" s="2722">
        <v>0</v>
      </c>
      <c r="AY41" s="2722">
        <v>0.15590833424430325</v>
      </c>
      <c r="AZ41" s="2722">
        <v>0</v>
      </c>
      <c r="BA41" s="2722">
        <v>0.160806889066647</v>
      </c>
      <c r="BB41" s="2722">
        <v>0</v>
      </c>
      <c r="BC41" s="2722">
        <v>0</v>
      </c>
      <c r="BD41" s="2722">
        <v>0</v>
      </c>
      <c r="BE41" s="2722">
        <v>0</v>
      </c>
      <c r="BF41" s="2722">
        <v>0</v>
      </c>
      <c r="BG41" s="2722">
        <v>0</v>
      </c>
      <c r="BH41" s="2722">
        <v>0</v>
      </c>
      <c r="BI41" s="2722">
        <v>0</v>
      </c>
      <c r="BJ41" s="2722">
        <v>0</v>
      </c>
      <c r="BK41" s="2722">
        <v>0</v>
      </c>
      <c r="BL41" s="2722">
        <v>0</v>
      </c>
      <c r="BM41" s="2722">
        <v>0</v>
      </c>
      <c r="BN41" s="2722">
        <v>0</v>
      </c>
      <c r="BO41" s="2722">
        <v>0</v>
      </c>
      <c r="BP41" s="2722">
        <v>0</v>
      </c>
      <c r="BQ41" s="2722">
        <v>0</v>
      </c>
      <c r="BR41" s="2722">
        <v>1.3008050226879755</v>
      </c>
      <c r="BS41" s="2722">
        <v>0</v>
      </c>
      <c r="BT41" s="2722">
        <v>0.65336824412662975</v>
      </c>
      <c r="BU41" s="2722">
        <v>3.4669918710446231E-2</v>
      </c>
      <c r="BV41" s="2722">
        <v>0</v>
      </c>
      <c r="BW41" s="2722">
        <v>0</v>
      </c>
      <c r="BX41" s="2722">
        <v>0</v>
      </c>
      <c r="BY41" s="2722">
        <v>0</v>
      </c>
      <c r="BZ41" s="2722">
        <v>0</v>
      </c>
      <c r="CA41" s="2722">
        <v>0</v>
      </c>
      <c r="CB41" s="2722">
        <v>0</v>
      </c>
      <c r="CC41" s="2716"/>
      <c r="CD41" s="2716"/>
      <c r="CE41" s="2716"/>
      <c r="CF41" s="2716"/>
    </row>
    <row r="42" spans="1:84" s="2584" customFormat="1" ht="16.5" x14ac:dyDescent="0.3">
      <c r="A42" s="2706" t="s">
        <v>4682</v>
      </c>
      <c r="B42" s="2717" t="s">
        <v>3365</v>
      </c>
      <c r="C42" s="2747"/>
      <c r="D42" s="2747"/>
      <c r="E42" s="2747"/>
      <c r="F42" s="2747"/>
      <c r="G42" s="2747"/>
      <c r="H42" s="2747"/>
      <c r="I42" s="2747"/>
      <c r="J42" s="2747"/>
      <c r="K42" s="2747"/>
      <c r="L42" s="2747"/>
      <c r="M42" s="2747"/>
      <c r="N42" s="2747"/>
      <c r="O42" s="2747"/>
      <c r="P42" s="2747"/>
      <c r="Q42" s="2747"/>
      <c r="R42" s="2747"/>
      <c r="S42" s="2747"/>
      <c r="T42" s="2747"/>
      <c r="U42" s="2747"/>
      <c r="V42" s="2747"/>
      <c r="W42" s="2747"/>
      <c r="X42" s="2747"/>
      <c r="Y42" s="2747"/>
      <c r="Z42" s="2747"/>
      <c r="AA42" s="2747"/>
      <c r="AB42" s="2747"/>
      <c r="AC42" s="2747"/>
      <c r="AD42" s="2747"/>
      <c r="AE42" s="2747">
        <v>0</v>
      </c>
      <c r="AF42" s="2747">
        <v>0</v>
      </c>
      <c r="AG42" s="2747">
        <v>0</v>
      </c>
      <c r="AH42" s="2747">
        <v>0</v>
      </c>
      <c r="AI42" s="2747">
        <v>0</v>
      </c>
      <c r="AJ42" s="2747">
        <v>0</v>
      </c>
      <c r="AK42" s="2747">
        <v>0</v>
      </c>
      <c r="AL42" s="2747">
        <v>0</v>
      </c>
      <c r="AM42" s="2747">
        <v>0</v>
      </c>
      <c r="AN42" s="2747">
        <v>0</v>
      </c>
      <c r="AO42" s="2747">
        <v>0</v>
      </c>
      <c r="AP42" s="2747">
        <v>0</v>
      </c>
      <c r="AQ42" s="2747">
        <v>0</v>
      </c>
      <c r="AR42" s="2747">
        <v>0</v>
      </c>
      <c r="AS42" s="2747">
        <v>0</v>
      </c>
      <c r="AT42" s="2747">
        <v>0</v>
      </c>
      <c r="AU42" s="2722">
        <v>0</v>
      </c>
      <c r="AV42" s="2722">
        <v>0</v>
      </c>
      <c r="AW42" s="2722">
        <v>0</v>
      </c>
      <c r="AX42" s="2722">
        <v>0</v>
      </c>
      <c r="AY42" s="2722">
        <v>0</v>
      </c>
      <c r="AZ42" s="2722">
        <v>0</v>
      </c>
      <c r="BA42" s="2722">
        <v>0</v>
      </c>
      <c r="BB42" s="2722">
        <v>0</v>
      </c>
      <c r="BC42" s="2722">
        <v>0</v>
      </c>
      <c r="BD42" s="2722">
        <v>0</v>
      </c>
      <c r="BE42" s="2722">
        <v>0</v>
      </c>
      <c r="BF42" s="2722">
        <v>0</v>
      </c>
      <c r="BG42" s="2722">
        <v>0</v>
      </c>
      <c r="BH42" s="2722">
        <v>0</v>
      </c>
      <c r="BI42" s="2722">
        <v>0</v>
      </c>
      <c r="BJ42" s="2722">
        <v>0</v>
      </c>
      <c r="BK42" s="2722">
        <v>0</v>
      </c>
      <c r="BL42" s="2722">
        <v>0</v>
      </c>
      <c r="BM42" s="2722">
        <v>0</v>
      </c>
      <c r="BN42" s="2722">
        <v>0</v>
      </c>
      <c r="BO42" s="2722">
        <v>0</v>
      </c>
      <c r="BP42" s="2722">
        <v>0</v>
      </c>
      <c r="BQ42" s="2722">
        <v>0</v>
      </c>
      <c r="BR42" s="2722">
        <v>0</v>
      </c>
      <c r="BS42" s="2722">
        <v>0</v>
      </c>
      <c r="BT42" s="2722">
        <v>0</v>
      </c>
      <c r="BU42" s="2722">
        <v>0</v>
      </c>
      <c r="BV42" s="2722">
        <v>0</v>
      </c>
      <c r="BW42" s="2722">
        <v>0</v>
      </c>
      <c r="BX42" s="2722">
        <v>0</v>
      </c>
      <c r="BY42" s="2722">
        <v>0</v>
      </c>
      <c r="BZ42" s="2722">
        <v>0</v>
      </c>
      <c r="CA42" s="2722">
        <v>0</v>
      </c>
      <c r="CB42" s="2722">
        <v>0</v>
      </c>
      <c r="CC42" s="2716"/>
      <c r="CD42" s="2716"/>
      <c r="CE42" s="2716"/>
      <c r="CF42" s="2716"/>
    </row>
    <row r="43" spans="1:84" s="2584" customFormat="1" ht="16.5" x14ac:dyDescent="0.3">
      <c r="A43" s="2706" t="s">
        <v>4683</v>
      </c>
      <c r="B43" s="2717" t="s">
        <v>3366</v>
      </c>
      <c r="C43" s="2740"/>
      <c r="D43" s="2740"/>
      <c r="E43" s="2740"/>
      <c r="F43" s="2740"/>
      <c r="G43" s="2740"/>
      <c r="H43" s="2740"/>
      <c r="I43" s="2740"/>
      <c r="J43" s="2740"/>
      <c r="K43" s="2748"/>
      <c r="L43" s="2740"/>
      <c r="M43" s="2740"/>
      <c r="N43" s="2740"/>
      <c r="O43" s="2748"/>
      <c r="P43" s="2740"/>
      <c r="Q43" s="2740"/>
      <c r="R43" s="2741"/>
      <c r="S43" s="2745"/>
      <c r="T43" s="2745"/>
      <c r="U43" s="2745"/>
      <c r="V43" s="2745"/>
      <c r="W43" s="2745"/>
      <c r="X43" s="2745"/>
      <c r="Y43" s="2745"/>
      <c r="Z43" s="2745"/>
      <c r="AA43" s="2745"/>
      <c r="AB43" s="2745"/>
      <c r="AC43" s="2745"/>
      <c r="AD43" s="2745"/>
      <c r="AE43" s="2745"/>
      <c r="AF43" s="2745"/>
      <c r="AG43" s="2749"/>
      <c r="AH43" s="2747"/>
      <c r="AI43" s="2747">
        <v>0</v>
      </c>
      <c r="AJ43" s="2747">
        <v>0</v>
      </c>
      <c r="AK43" s="2747">
        <v>0</v>
      </c>
      <c r="AL43" s="2747">
        <v>0</v>
      </c>
      <c r="AM43" s="2747">
        <v>0</v>
      </c>
      <c r="AN43" s="2747">
        <v>0</v>
      </c>
      <c r="AO43" s="2747">
        <v>0</v>
      </c>
      <c r="AP43" s="2747">
        <v>0</v>
      </c>
      <c r="AQ43" s="2747">
        <v>0</v>
      </c>
      <c r="AR43" s="2747">
        <v>0</v>
      </c>
      <c r="AS43" s="2747">
        <v>0</v>
      </c>
      <c r="AT43" s="2747">
        <v>0</v>
      </c>
      <c r="AU43" s="2722">
        <v>0</v>
      </c>
      <c r="AV43" s="2722">
        <v>0</v>
      </c>
      <c r="AW43" s="2722">
        <v>0</v>
      </c>
      <c r="AX43" s="2722">
        <v>0</v>
      </c>
      <c r="AY43" s="2722">
        <v>0</v>
      </c>
      <c r="AZ43" s="2722">
        <v>0</v>
      </c>
      <c r="BA43" s="2722">
        <v>0</v>
      </c>
      <c r="BB43" s="2722">
        <v>0</v>
      </c>
      <c r="BC43" s="2722">
        <v>0</v>
      </c>
      <c r="BD43" s="2722">
        <v>0</v>
      </c>
      <c r="BE43" s="2722">
        <v>0</v>
      </c>
      <c r="BF43" s="2722">
        <v>0</v>
      </c>
      <c r="BG43" s="2722">
        <v>0</v>
      </c>
      <c r="BH43" s="2722">
        <v>0</v>
      </c>
      <c r="BI43" s="2722">
        <v>0</v>
      </c>
      <c r="BJ43" s="2722">
        <v>0</v>
      </c>
      <c r="BK43" s="2722">
        <v>0</v>
      </c>
      <c r="BL43" s="2722">
        <v>0</v>
      </c>
      <c r="BM43" s="2722">
        <v>0</v>
      </c>
      <c r="BN43" s="2722">
        <v>0</v>
      </c>
      <c r="BO43" s="2722">
        <v>0</v>
      </c>
      <c r="BP43" s="2722">
        <v>0</v>
      </c>
      <c r="BQ43" s="2722">
        <v>0</v>
      </c>
      <c r="BR43" s="2722">
        <v>0</v>
      </c>
      <c r="BS43" s="2722">
        <v>0</v>
      </c>
      <c r="BT43" s="2722">
        <v>0</v>
      </c>
      <c r="BU43" s="2722">
        <v>0</v>
      </c>
      <c r="BV43" s="2722">
        <v>0</v>
      </c>
      <c r="BW43" s="2722">
        <v>0</v>
      </c>
      <c r="BX43" s="2722">
        <v>0</v>
      </c>
      <c r="BY43" s="2722">
        <v>0</v>
      </c>
      <c r="BZ43" s="2722">
        <v>0</v>
      </c>
      <c r="CA43" s="2722">
        <v>0</v>
      </c>
      <c r="CB43" s="2722">
        <v>0</v>
      </c>
      <c r="CC43" s="2716"/>
      <c r="CD43" s="2716"/>
      <c r="CE43" s="2716"/>
      <c r="CF43" s="2716"/>
    </row>
    <row r="44" spans="1:84" ht="16.5" x14ac:dyDescent="0.3">
      <c r="A44" s="2706" t="s">
        <v>4684</v>
      </c>
      <c r="B44" s="2717" t="s">
        <v>278</v>
      </c>
      <c r="C44" s="2747">
        <v>0</v>
      </c>
      <c r="D44" s="2747">
        <v>1.8175369056237094</v>
      </c>
      <c r="E44" s="2747">
        <v>0</v>
      </c>
      <c r="F44" s="2747">
        <v>1.849416274131827</v>
      </c>
      <c r="G44" s="2747">
        <v>0.13853434842462997</v>
      </c>
      <c r="H44" s="2747">
        <v>0.97793921834311104</v>
      </c>
      <c r="I44" s="2747">
        <v>0</v>
      </c>
      <c r="J44" s="2747">
        <v>0.95803432431154678</v>
      </c>
      <c r="K44" s="2747">
        <v>0</v>
      </c>
      <c r="L44" s="2747">
        <v>0.91234075346972032</v>
      </c>
      <c r="M44" s="2747">
        <v>0.13232515501842973</v>
      </c>
      <c r="N44" s="2747">
        <v>1.8001953664088064</v>
      </c>
      <c r="O44" s="2747">
        <v>0</v>
      </c>
      <c r="P44" s="2747">
        <v>0.89715349684662593</v>
      </c>
      <c r="Q44" s="2747">
        <v>0</v>
      </c>
      <c r="R44" s="2747">
        <v>0</v>
      </c>
      <c r="S44" s="2747">
        <v>0.12842162979863794</v>
      </c>
      <c r="T44" s="2747">
        <v>0</v>
      </c>
      <c r="U44" s="2747">
        <v>0</v>
      </c>
      <c r="V44" s="2747">
        <v>0</v>
      </c>
      <c r="W44" s="2747">
        <v>0</v>
      </c>
      <c r="X44" s="2747">
        <v>0</v>
      </c>
      <c r="Y44" s="2747">
        <v>0.12668987094564879</v>
      </c>
      <c r="Z44" s="2747">
        <v>0</v>
      </c>
      <c r="AA44" s="2747">
        <v>0</v>
      </c>
      <c r="AB44" s="2747">
        <v>0</v>
      </c>
      <c r="AC44" s="2747">
        <v>0</v>
      </c>
      <c r="AD44" s="2747">
        <v>0</v>
      </c>
      <c r="AE44" s="2747">
        <v>0.13016005693107766</v>
      </c>
      <c r="AF44" s="2747">
        <v>0</v>
      </c>
      <c r="AG44" s="2747">
        <v>0</v>
      </c>
      <c r="AH44" s="2747">
        <v>0</v>
      </c>
      <c r="AI44" s="2747">
        <v>0</v>
      </c>
      <c r="AJ44" s="2747">
        <v>0</v>
      </c>
      <c r="AK44" s="2747">
        <v>0.12653803052950927</v>
      </c>
      <c r="AL44" s="2747">
        <v>0</v>
      </c>
      <c r="AM44" s="2747">
        <v>0</v>
      </c>
      <c r="AN44" s="2747">
        <v>0</v>
      </c>
      <c r="AO44" s="2747">
        <v>0</v>
      </c>
      <c r="AP44" s="2747">
        <v>0</v>
      </c>
      <c r="AQ44" s="2747">
        <v>0</v>
      </c>
      <c r="AR44" s="2747">
        <v>0</v>
      </c>
      <c r="AS44" s="2747">
        <v>0</v>
      </c>
      <c r="AT44" s="2747">
        <v>0</v>
      </c>
      <c r="AU44" s="2722">
        <v>0</v>
      </c>
      <c r="AV44" s="2722">
        <v>0</v>
      </c>
      <c r="AW44" s="2722">
        <v>0.13063843884150811</v>
      </c>
      <c r="AX44" s="2722">
        <v>0</v>
      </c>
      <c r="AY44" s="2722">
        <v>0</v>
      </c>
      <c r="AZ44" s="2722">
        <v>0</v>
      </c>
      <c r="BA44" s="2722">
        <v>0</v>
      </c>
      <c r="BB44" s="2722">
        <v>0</v>
      </c>
      <c r="BC44" s="2722">
        <v>0.12588810633423403</v>
      </c>
      <c r="BD44" s="2722">
        <v>0</v>
      </c>
      <c r="BE44" s="2722">
        <v>0</v>
      </c>
      <c r="BF44" s="2722">
        <v>0</v>
      </c>
      <c r="BG44" s="2722">
        <v>0</v>
      </c>
      <c r="BH44" s="2722">
        <v>0</v>
      </c>
      <c r="BI44" s="2722">
        <v>0</v>
      </c>
      <c r="BJ44" s="2722">
        <v>0</v>
      </c>
      <c r="BK44" s="2722">
        <v>0</v>
      </c>
      <c r="BL44" s="2722">
        <v>0</v>
      </c>
      <c r="BM44" s="2722">
        <v>0</v>
      </c>
      <c r="BN44" s="2722">
        <v>0</v>
      </c>
      <c r="BO44" s="2722">
        <v>0.12792614696777468</v>
      </c>
      <c r="BP44" s="2722">
        <v>0</v>
      </c>
      <c r="BQ44" s="2722">
        <v>0.1292025346127284</v>
      </c>
      <c r="BR44" s="2722">
        <v>0</v>
      </c>
      <c r="BS44" s="2722">
        <v>0</v>
      </c>
      <c r="BT44" s="2722">
        <v>0</v>
      </c>
      <c r="BU44" s="2722">
        <v>0</v>
      </c>
      <c r="BV44" s="2722">
        <v>0</v>
      </c>
      <c r="BW44" s="2722">
        <v>0.13533009115929864</v>
      </c>
      <c r="BX44" s="2722">
        <v>0</v>
      </c>
      <c r="BY44" s="2722">
        <v>0</v>
      </c>
      <c r="BZ44" s="2722">
        <v>0</v>
      </c>
      <c r="CA44" s="2722">
        <v>0</v>
      </c>
      <c r="CB44" s="2722">
        <v>0</v>
      </c>
      <c r="CC44" s="2716"/>
      <c r="CD44" s="2716"/>
      <c r="CE44" s="2716"/>
      <c r="CF44" s="2716"/>
    </row>
    <row r="45" spans="1:84" ht="16.5" x14ac:dyDescent="0.3">
      <c r="A45" s="2706" t="s">
        <v>4685</v>
      </c>
      <c r="B45" s="2717" t="s">
        <v>4686</v>
      </c>
      <c r="C45" s="2747">
        <v>0</v>
      </c>
      <c r="D45" s="2747">
        <v>0</v>
      </c>
      <c r="E45" s="2747">
        <v>0</v>
      </c>
      <c r="F45" s="2747">
        <v>0</v>
      </c>
      <c r="G45" s="2747">
        <v>0</v>
      </c>
      <c r="H45" s="2747">
        <v>0</v>
      </c>
      <c r="I45" s="2747">
        <v>0</v>
      </c>
      <c r="J45" s="2747">
        <v>0</v>
      </c>
      <c r="K45" s="2747">
        <v>0</v>
      </c>
      <c r="L45" s="2747">
        <v>0</v>
      </c>
      <c r="M45" s="2747">
        <v>0</v>
      </c>
      <c r="N45" s="2747">
        <v>0</v>
      </c>
      <c r="O45" s="2747">
        <v>0</v>
      </c>
      <c r="P45" s="2747">
        <v>0</v>
      </c>
      <c r="Q45" s="2747">
        <v>0</v>
      </c>
      <c r="R45" s="2747">
        <v>0</v>
      </c>
      <c r="S45" s="2747">
        <v>0</v>
      </c>
      <c r="T45" s="2747">
        <v>0</v>
      </c>
      <c r="U45" s="2747">
        <v>0</v>
      </c>
      <c r="V45" s="2747">
        <v>0</v>
      </c>
      <c r="W45" s="2747">
        <v>0</v>
      </c>
      <c r="X45" s="2747">
        <v>0</v>
      </c>
      <c r="Y45" s="2747">
        <v>0</v>
      </c>
      <c r="Z45" s="2747">
        <v>0</v>
      </c>
      <c r="AA45" s="2747">
        <v>0</v>
      </c>
      <c r="AB45" s="2747">
        <v>0</v>
      </c>
      <c r="AC45" s="2747">
        <v>0</v>
      </c>
      <c r="AD45" s="2747">
        <v>0</v>
      </c>
      <c r="AE45" s="2747">
        <v>0</v>
      </c>
      <c r="AF45" s="2747">
        <v>0</v>
      </c>
      <c r="AG45" s="2747">
        <v>0</v>
      </c>
      <c r="AH45" s="2747">
        <v>0</v>
      </c>
      <c r="AI45" s="2747">
        <v>0</v>
      </c>
      <c r="AJ45" s="2747">
        <v>0</v>
      </c>
      <c r="AK45" s="2747">
        <v>0</v>
      </c>
      <c r="AL45" s="2747">
        <v>0</v>
      </c>
      <c r="AM45" s="2747">
        <v>0</v>
      </c>
      <c r="AN45" s="2747">
        <v>0</v>
      </c>
      <c r="AO45" s="2747">
        <v>0</v>
      </c>
      <c r="AP45" s="2747">
        <v>0</v>
      </c>
      <c r="AQ45" s="2747">
        <v>0</v>
      </c>
      <c r="AR45" s="2747">
        <v>0</v>
      </c>
      <c r="AS45" s="2747">
        <v>0</v>
      </c>
      <c r="AT45" s="2747">
        <v>0</v>
      </c>
      <c r="AU45" s="2722">
        <v>0</v>
      </c>
      <c r="AV45" s="2722">
        <v>0</v>
      </c>
      <c r="AW45" s="2722">
        <v>0</v>
      </c>
      <c r="AX45" s="2722">
        <v>0</v>
      </c>
      <c r="AY45" s="2722">
        <v>0</v>
      </c>
      <c r="AZ45" s="2722">
        <v>0</v>
      </c>
      <c r="BA45" s="2722">
        <v>0</v>
      </c>
      <c r="BB45" s="2722">
        <v>0</v>
      </c>
      <c r="BC45" s="2722">
        <v>0</v>
      </c>
      <c r="BD45" s="2722">
        <v>0</v>
      </c>
      <c r="BE45" s="2722">
        <v>0</v>
      </c>
      <c r="BF45" s="2722">
        <v>0</v>
      </c>
      <c r="BG45" s="2722">
        <v>0</v>
      </c>
      <c r="BH45" s="2722">
        <v>0</v>
      </c>
      <c r="BI45" s="2722">
        <v>0</v>
      </c>
      <c r="BJ45" s="2722">
        <v>0</v>
      </c>
      <c r="BK45" s="2722">
        <v>0</v>
      </c>
      <c r="BL45" s="2722">
        <v>0</v>
      </c>
      <c r="BM45" s="2722">
        <v>0</v>
      </c>
      <c r="BN45" s="2722">
        <v>0</v>
      </c>
      <c r="BO45" s="2722">
        <v>0</v>
      </c>
      <c r="BP45" s="2722">
        <v>0</v>
      </c>
      <c r="BQ45" s="2722">
        <v>0</v>
      </c>
      <c r="BR45" s="2722">
        <v>0</v>
      </c>
      <c r="BS45" s="2722">
        <v>0</v>
      </c>
      <c r="BT45" s="2722">
        <v>0</v>
      </c>
      <c r="BU45" s="2722">
        <v>0</v>
      </c>
      <c r="BV45" s="2722">
        <v>0</v>
      </c>
      <c r="BW45" s="2722">
        <v>0</v>
      </c>
      <c r="BX45" s="2722">
        <v>0</v>
      </c>
      <c r="BY45" s="2722">
        <v>0</v>
      </c>
      <c r="BZ45" s="2722">
        <v>0</v>
      </c>
      <c r="CA45" s="2722">
        <v>0</v>
      </c>
      <c r="CB45" s="2722">
        <v>0</v>
      </c>
      <c r="CC45" s="2716"/>
      <c r="CD45" s="2716"/>
      <c r="CE45" s="2716"/>
      <c r="CF45" s="2716"/>
    </row>
    <row r="46" spans="1:84" ht="16.5" x14ac:dyDescent="0.3">
      <c r="A46" s="2706" t="s">
        <v>4687</v>
      </c>
      <c r="B46" s="2717" t="s">
        <v>3368</v>
      </c>
      <c r="C46" s="2747">
        <v>0</v>
      </c>
      <c r="D46" s="2747">
        <v>0</v>
      </c>
      <c r="E46" s="2747">
        <v>0</v>
      </c>
      <c r="F46" s="2747">
        <v>0</v>
      </c>
      <c r="G46" s="2747">
        <v>0</v>
      </c>
      <c r="H46" s="2747">
        <v>0</v>
      </c>
      <c r="I46" s="2747">
        <v>0</v>
      </c>
      <c r="J46" s="2747">
        <v>0</v>
      </c>
      <c r="K46" s="2747">
        <v>0</v>
      </c>
      <c r="L46" s="2747">
        <v>0</v>
      </c>
      <c r="M46" s="2747">
        <v>0</v>
      </c>
      <c r="N46" s="2747">
        <v>0</v>
      </c>
      <c r="O46" s="2747">
        <v>0</v>
      </c>
      <c r="P46" s="2747">
        <v>0</v>
      </c>
      <c r="Q46" s="2747">
        <v>0</v>
      </c>
      <c r="R46" s="2747">
        <v>0</v>
      </c>
      <c r="S46" s="2747">
        <v>0</v>
      </c>
      <c r="T46" s="2747">
        <v>0</v>
      </c>
      <c r="U46" s="2747">
        <v>0</v>
      </c>
      <c r="V46" s="2747">
        <v>0</v>
      </c>
      <c r="W46" s="2747">
        <v>0</v>
      </c>
      <c r="X46" s="2747">
        <v>0</v>
      </c>
      <c r="Y46" s="2747">
        <v>0</v>
      </c>
      <c r="Z46" s="2747">
        <v>0</v>
      </c>
      <c r="AA46" s="2747">
        <v>0</v>
      </c>
      <c r="AB46" s="2747">
        <v>0</v>
      </c>
      <c r="AC46" s="2747">
        <v>0</v>
      </c>
      <c r="AD46" s="2747">
        <v>0</v>
      </c>
      <c r="AE46" s="2747">
        <v>0</v>
      </c>
      <c r="AF46" s="2747">
        <v>0</v>
      </c>
      <c r="AG46" s="2747">
        <v>0</v>
      </c>
      <c r="AH46" s="2747">
        <v>0</v>
      </c>
      <c r="AI46" s="2747">
        <v>0</v>
      </c>
      <c r="AJ46" s="2747">
        <v>0</v>
      </c>
      <c r="AK46" s="2747">
        <v>0</v>
      </c>
      <c r="AL46" s="2747">
        <v>0</v>
      </c>
      <c r="AM46" s="2747">
        <v>0</v>
      </c>
      <c r="AN46" s="2747">
        <v>0</v>
      </c>
      <c r="AO46" s="2747">
        <v>0</v>
      </c>
      <c r="AP46" s="2747">
        <v>0</v>
      </c>
      <c r="AQ46" s="2747">
        <v>0</v>
      </c>
      <c r="AR46" s="2747">
        <v>0</v>
      </c>
      <c r="AS46" s="2747">
        <v>0</v>
      </c>
      <c r="AT46" s="2747">
        <v>0</v>
      </c>
      <c r="AU46" s="2722">
        <v>0</v>
      </c>
      <c r="AV46" s="2722">
        <v>0</v>
      </c>
      <c r="AW46" s="2722">
        <v>0</v>
      </c>
      <c r="AX46" s="2722">
        <v>0</v>
      </c>
      <c r="AY46" s="2722">
        <v>0</v>
      </c>
      <c r="AZ46" s="2722">
        <v>0</v>
      </c>
      <c r="BA46" s="2722">
        <v>0</v>
      </c>
      <c r="BB46" s="2722">
        <v>0</v>
      </c>
      <c r="BC46" s="2722">
        <v>0</v>
      </c>
      <c r="BD46" s="2722">
        <v>0</v>
      </c>
      <c r="BE46" s="2722">
        <v>0</v>
      </c>
      <c r="BF46" s="2722">
        <v>0</v>
      </c>
      <c r="BG46" s="2722">
        <v>0</v>
      </c>
      <c r="BH46" s="2722">
        <v>0</v>
      </c>
      <c r="BI46" s="2722">
        <v>0</v>
      </c>
      <c r="BJ46" s="2722">
        <v>0</v>
      </c>
      <c r="BK46" s="2722">
        <v>0</v>
      </c>
      <c r="BL46" s="2722">
        <v>0</v>
      </c>
      <c r="BM46" s="2722">
        <v>0</v>
      </c>
      <c r="BN46" s="2722">
        <v>0</v>
      </c>
      <c r="BO46" s="2722">
        <v>0</v>
      </c>
      <c r="BP46" s="2722">
        <v>0</v>
      </c>
      <c r="BQ46" s="2722">
        <v>0</v>
      </c>
      <c r="BR46" s="2722">
        <v>0</v>
      </c>
      <c r="BS46" s="2722">
        <v>0</v>
      </c>
      <c r="BT46" s="2722">
        <v>0</v>
      </c>
      <c r="BU46" s="2722">
        <v>0</v>
      </c>
      <c r="BV46" s="2722">
        <v>0</v>
      </c>
      <c r="BW46" s="2722">
        <v>0</v>
      </c>
      <c r="BX46" s="2722">
        <v>0</v>
      </c>
      <c r="BY46" s="2722">
        <v>0</v>
      </c>
      <c r="BZ46" s="2722">
        <v>0</v>
      </c>
      <c r="CA46" s="2722">
        <v>0</v>
      </c>
      <c r="CB46" s="2722">
        <v>0</v>
      </c>
      <c r="CC46" s="2716"/>
      <c r="CD46" s="2716"/>
      <c r="CE46" s="2716"/>
      <c r="CF46" s="2716"/>
    </row>
    <row r="47" spans="1:84" ht="16.5" x14ac:dyDescent="0.3">
      <c r="A47" s="2706" t="s">
        <v>4688</v>
      </c>
      <c r="B47" s="2717" t="s">
        <v>3369</v>
      </c>
      <c r="C47" s="2747">
        <v>21.027983750261761</v>
      </c>
      <c r="D47" s="2747">
        <v>1.0185091415061704</v>
      </c>
      <c r="E47" s="2747">
        <v>11.108133526100824</v>
      </c>
      <c r="F47" s="2747">
        <v>0.70283000399305029</v>
      </c>
      <c r="G47" s="2747">
        <v>9.8815839595277932</v>
      </c>
      <c r="H47" s="2747">
        <v>0</v>
      </c>
      <c r="I47" s="2747">
        <v>4.3455045421485003</v>
      </c>
      <c r="J47" s="2747">
        <v>0.27050212059223966</v>
      </c>
      <c r="K47" s="2747">
        <v>6.6253785901517936</v>
      </c>
      <c r="L47" s="2747">
        <v>0</v>
      </c>
      <c r="M47" s="2747">
        <v>8.4796924457484835</v>
      </c>
      <c r="N47" s="2747">
        <v>0</v>
      </c>
      <c r="O47" s="2747">
        <v>3.4971763909762559</v>
      </c>
      <c r="P47" s="2747">
        <v>0.66234962068189995</v>
      </c>
      <c r="Q47" s="2747">
        <v>4.8063365783203356</v>
      </c>
      <c r="R47" s="2747">
        <v>0.74191225978433684</v>
      </c>
      <c r="S47" s="2747">
        <v>8.6418250782207497</v>
      </c>
      <c r="T47" s="2747">
        <v>0.22207225903057767</v>
      </c>
      <c r="U47" s="2747">
        <v>12.059714389813317</v>
      </c>
      <c r="V47" s="2747">
        <v>0</v>
      </c>
      <c r="W47" s="2747">
        <v>13.256979855873658</v>
      </c>
      <c r="X47" s="2747">
        <v>0</v>
      </c>
      <c r="Y47" s="2747">
        <v>17.382378475148464</v>
      </c>
      <c r="Z47" s="2747">
        <v>0</v>
      </c>
      <c r="AA47" s="2747">
        <v>20.057340783011679</v>
      </c>
      <c r="AB47" s="2747">
        <v>0</v>
      </c>
      <c r="AC47" s="2747">
        <v>14.467755855512761</v>
      </c>
      <c r="AD47" s="2747">
        <v>0.17637813958679513</v>
      </c>
      <c r="AE47" s="2747">
        <v>22.739310989270667</v>
      </c>
      <c r="AF47" s="2747">
        <v>1.327473039011781</v>
      </c>
      <c r="AG47" s="2747">
        <v>13.777155157224295</v>
      </c>
      <c r="AH47" s="2747">
        <v>0.40860151613395507</v>
      </c>
      <c r="AI47" s="2747">
        <v>14.187557095653656</v>
      </c>
      <c r="AJ47" s="2747">
        <v>0</v>
      </c>
      <c r="AK47" s="2747">
        <v>3.6211568396673623</v>
      </c>
      <c r="AL47" s="2747">
        <v>1.7307361416494511</v>
      </c>
      <c r="AM47" s="2747">
        <v>7.911869997200963</v>
      </c>
      <c r="AN47" s="2747">
        <v>0</v>
      </c>
      <c r="AO47" s="2747">
        <v>9.4939474389648613</v>
      </c>
      <c r="AP47" s="2747">
        <v>0.12245190738366594</v>
      </c>
      <c r="AQ47" s="2747">
        <v>13.332886442823504</v>
      </c>
      <c r="AR47" s="2747">
        <v>0</v>
      </c>
      <c r="AS47" s="2747">
        <v>17.489005993780115</v>
      </c>
      <c r="AT47" s="2747">
        <v>0.18837410318479167</v>
      </c>
      <c r="AU47" s="2722">
        <v>7.7110311217445933</v>
      </c>
      <c r="AV47" s="2722">
        <v>0.92980134519451751</v>
      </c>
      <c r="AW47" s="2722">
        <v>9.0089451189753262</v>
      </c>
      <c r="AX47" s="2722">
        <v>1.9242300778615244</v>
      </c>
      <c r="AY47" s="2722">
        <v>6.2854017552437007</v>
      </c>
      <c r="AZ47" s="2722">
        <v>0.85284647635826905</v>
      </c>
      <c r="BA47" s="2722">
        <v>9.1963934095912467</v>
      </c>
      <c r="BB47" s="2722">
        <v>2.2244398037078499</v>
      </c>
      <c r="BC47" s="2722">
        <v>4.4617792201822759</v>
      </c>
      <c r="BD47" s="2722">
        <v>3.0571044242334141E-2</v>
      </c>
      <c r="BE47" s="2722">
        <v>3.3216065202767062</v>
      </c>
      <c r="BF47" s="2722">
        <v>2.5239721759101452</v>
      </c>
      <c r="BG47" s="2722">
        <v>3.6525039450208103</v>
      </c>
      <c r="BH47" s="2722">
        <v>2.4600818487929814</v>
      </c>
      <c r="BI47" s="2722">
        <v>3.4505965830965817</v>
      </c>
      <c r="BJ47" s="2722">
        <v>9.765793448113719</v>
      </c>
      <c r="BK47" s="2722">
        <v>1.0119864741592441</v>
      </c>
      <c r="BL47" s="2722">
        <v>1.9165683589941431</v>
      </c>
      <c r="BM47" s="2722">
        <v>0</v>
      </c>
      <c r="BN47" s="2722">
        <v>0.88487870964251836</v>
      </c>
      <c r="BO47" s="2722">
        <v>0</v>
      </c>
      <c r="BP47" s="2722">
        <v>2.0913897742890373</v>
      </c>
      <c r="BQ47" s="2722">
        <v>0</v>
      </c>
      <c r="BR47" s="2722">
        <v>4.4575102175068144</v>
      </c>
      <c r="BS47" s="2722">
        <v>0</v>
      </c>
      <c r="BT47" s="2722">
        <v>1.6185886221937171</v>
      </c>
      <c r="BU47" s="2722">
        <v>0</v>
      </c>
      <c r="BV47" s="2722">
        <v>7.1615462374549788</v>
      </c>
      <c r="BW47" s="2722">
        <v>0</v>
      </c>
      <c r="BX47" s="2722">
        <v>0</v>
      </c>
      <c r="BY47" s="2722">
        <v>0</v>
      </c>
      <c r="BZ47" s="2722">
        <v>1.0138858860183351</v>
      </c>
      <c r="CA47" s="2722">
        <v>0</v>
      </c>
      <c r="CB47" s="2722">
        <v>5.2755247171087083</v>
      </c>
      <c r="CC47" s="2716"/>
      <c r="CD47" s="2716"/>
      <c r="CE47" s="2716"/>
      <c r="CF47" s="2716"/>
    </row>
    <row r="48" spans="1:84" ht="16.5" x14ac:dyDescent="0.3">
      <c r="A48" s="2706" t="s">
        <v>4689</v>
      </c>
      <c r="B48" s="2717" t="s">
        <v>3370</v>
      </c>
      <c r="C48" s="2747">
        <v>0</v>
      </c>
      <c r="D48" s="2747">
        <v>0</v>
      </c>
      <c r="E48" s="2747">
        <v>0</v>
      </c>
      <c r="F48" s="2747">
        <v>0</v>
      </c>
      <c r="G48" s="2747">
        <v>0</v>
      </c>
      <c r="H48" s="2747">
        <v>0</v>
      </c>
      <c r="I48" s="2747">
        <v>0</v>
      </c>
      <c r="J48" s="2747">
        <v>0</v>
      </c>
      <c r="K48" s="2747">
        <v>0</v>
      </c>
      <c r="L48" s="2747">
        <v>0</v>
      </c>
      <c r="M48" s="2747">
        <v>0</v>
      </c>
      <c r="N48" s="2747">
        <v>0</v>
      </c>
      <c r="O48" s="2747">
        <v>0</v>
      </c>
      <c r="P48" s="2747">
        <v>0</v>
      </c>
      <c r="Q48" s="2747">
        <v>0</v>
      </c>
      <c r="R48" s="2747">
        <v>0</v>
      </c>
      <c r="S48" s="2747">
        <v>0</v>
      </c>
      <c r="T48" s="2747">
        <v>0</v>
      </c>
      <c r="U48" s="2747">
        <v>0</v>
      </c>
      <c r="V48" s="2747">
        <v>0</v>
      </c>
      <c r="W48" s="2747">
        <v>0</v>
      </c>
      <c r="X48" s="2747">
        <v>0</v>
      </c>
      <c r="Y48" s="2747">
        <v>0</v>
      </c>
      <c r="Z48" s="2747">
        <v>0</v>
      </c>
      <c r="AA48" s="2747">
        <v>0</v>
      </c>
      <c r="AB48" s="2747">
        <v>0</v>
      </c>
      <c r="AC48" s="2747">
        <v>0</v>
      </c>
      <c r="AD48" s="2747">
        <v>0</v>
      </c>
      <c r="AE48" s="2747">
        <v>0</v>
      </c>
      <c r="AF48" s="2747">
        <v>0</v>
      </c>
      <c r="AG48" s="2747">
        <v>0</v>
      </c>
      <c r="AH48" s="2747">
        <v>0</v>
      </c>
      <c r="AI48" s="2747">
        <v>0</v>
      </c>
      <c r="AJ48" s="2747">
        <v>0</v>
      </c>
      <c r="AK48" s="2747">
        <v>0</v>
      </c>
      <c r="AL48" s="2747">
        <v>0</v>
      </c>
      <c r="AM48" s="2747">
        <v>0</v>
      </c>
      <c r="AN48" s="2747">
        <v>0</v>
      </c>
      <c r="AO48" s="2747">
        <v>0</v>
      </c>
      <c r="AP48" s="2747">
        <v>0</v>
      </c>
      <c r="AQ48" s="2747">
        <v>0</v>
      </c>
      <c r="AR48" s="2747">
        <v>0</v>
      </c>
      <c r="AS48" s="2747">
        <v>0</v>
      </c>
      <c r="AT48" s="2747">
        <v>0</v>
      </c>
      <c r="AU48" s="2722">
        <v>0</v>
      </c>
      <c r="AV48" s="2722">
        <v>0</v>
      </c>
      <c r="AW48" s="2722">
        <v>0</v>
      </c>
      <c r="AX48" s="2722">
        <v>0</v>
      </c>
      <c r="AY48" s="2722">
        <v>0</v>
      </c>
      <c r="AZ48" s="2722">
        <v>0</v>
      </c>
      <c r="BA48" s="2722">
        <v>0</v>
      </c>
      <c r="BB48" s="2722">
        <v>0</v>
      </c>
      <c r="BC48" s="2722">
        <v>0</v>
      </c>
      <c r="BD48" s="2722">
        <v>0</v>
      </c>
      <c r="BE48" s="2722">
        <v>0</v>
      </c>
      <c r="BF48" s="2722">
        <v>0</v>
      </c>
      <c r="BG48" s="2722">
        <v>0</v>
      </c>
      <c r="BH48" s="2722">
        <v>0</v>
      </c>
      <c r="BI48" s="2722">
        <v>0</v>
      </c>
      <c r="BJ48" s="2722">
        <v>0</v>
      </c>
      <c r="BK48" s="2722">
        <v>0</v>
      </c>
      <c r="BL48" s="2722">
        <v>0</v>
      </c>
      <c r="BM48" s="2722">
        <v>0</v>
      </c>
      <c r="BN48" s="2722">
        <v>0</v>
      </c>
      <c r="BO48" s="2722">
        <v>0</v>
      </c>
      <c r="BP48" s="2722">
        <v>0</v>
      </c>
      <c r="BQ48" s="2722">
        <v>0</v>
      </c>
      <c r="BR48" s="2722">
        <v>0</v>
      </c>
      <c r="BS48" s="2722">
        <v>0</v>
      </c>
      <c r="BT48" s="2722">
        <v>0</v>
      </c>
      <c r="BU48" s="2722">
        <v>0</v>
      </c>
      <c r="BV48" s="2722">
        <v>0</v>
      </c>
      <c r="BW48" s="2722">
        <v>0</v>
      </c>
      <c r="BX48" s="2722">
        <v>0</v>
      </c>
      <c r="BY48" s="2722">
        <v>0</v>
      </c>
      <c r="BZ48" s="2722">
        <v>0</v>
      </c>
      <c r="CA48" s="2722">
        <v>0</v>
      </c>
      <c r="CB48" s="2722">
        <v>0</v>
      </c>
      <c r="CC48" s="2716"/>
      <c r="CD48" s="2716"/>
      <c r="CE48" s="2716"/>
      <c r="CF48" s="2716"/>
    </row>
    <row r="49" spans="1:84" ht="16.5" x14ac:dyDescent="0.3">
      <c r="A49" s="2706" t="s">
        <v>4690</v>
      </c>
      <c r="B49" s="2717" t="s">
        <v>283</v>
      </c>
      <c r="C49" s="2747">
        <v>0.28053888477260008</v>
      </c>
      <c r="D49" s="2747">
        <v>1.09786749988049</v>
      </c>
      <c r="E49" s="2747">
        <v>1.0148952268774658</v>
      </c>
      <c r="F49" s="2747">
        <v>0.1040394814044725</v>
      </c>
      <c r="G49" s="2747">
        <v>0.23358894522730164</v>
      </c>
      <c r="H49" s="2747">
        <v>0</v>
      </c>
      <c r="I49" s="2747">
        <v>0</v>
      </c>
      <c r="J49" s="2747">
        <v>0</v>
      </c>
      <c r="K49" s="2747">
        <v>0.21965798973335787</v>
      </c>
      <c r="L49" s="2747">
        <v>0</v>
      </c>
      <c r="M49" s="2747">
        <v>0.43265117945681258</v>
      </c>
      <c r="N49" s="2747">
        <v>0</v>
      </c>
      <c r="O49" s="2747">
        <v>1.5107633830752305</v>
      </c>
      <c r="P49" s="2747">
        <v>0</v>
      </c>
      <c r="Q49" s="2747">
        <v>0.41077249328785737</v>
      </c>
      <c r="R49" s="2747">
        <v>0.52367828707250652</v>
      </c>
      <c r="S49" s="2747">
        <v>1.5747492860777788</v>
      </c>
      <c r="T49" s="2747">
        <v>0.54442699955257856</v>
      </c>
      <c r="U49" s="2747">
        <v>0.24006349797912874</v>
      </c>
      <c r="V49" s="2747">
        <v>8.6570815861484505</v>
      </c>
      <c r="W49" s="2747">
        <v>1.2878974444222895</v>
      </c>
      <c r="X49" s="2747">
        <v>2.6808062259438059</v>
      </c>
      <c r="Y49" s="2747">
        <v>0.31491661803224075</v>
      </c>
      <c r="Z49" s="2747">
        <v>1.7777074939669515</v>
      </c>
      <c r="AA49" s="2747">
        <v>0.53249055392464251</v>
      </c>
      <c r="AB49" s="2747">
        <v>0.24372062756961246</v>
      </c>
      <c r="AC49" s="2747">
        <v>3.7630865014281242E-2</v>
      </c>
      <c r="AD49" s="2747">
        <v>0</v>
      </c>
      <c r="AE49" s="2747">
        <v>0.33150631732187957</v>
      </c>
      <c r="AF49" s="2747">
        <v>0.33150631732187957</v>
      </c>
      <c r="AG49" s="2747">
        <v>0.86797519184427419</v>
      </c>
      <c r="AH49" s="2747">
        <v>0.70743093986301253</v>
      </c>
      <c r="AI49" s="2747">
        <v>0.23452092322625034</v>
      </c>
      <c r="AJ49" s="2747">
        <v>0</v>
      </c>
      <c r="AK49" s="2747">
        <v>0.3174076791088038</v>
      </c>
      <c r="AL49" s="2747">
        <v>0.3174076791088038</v>
      </c>
      <c r="AM49" s="2747">
        <v>0.44908204202831192</v>
      </c>
      <c r="AN49" s="2747">
        <v>0.44908204202831192</v>
      </c>
      <c r="AO49" s="2747">
        <v>0</v>
      </c>
      <c r="AP49" s="2747">
        <v>0</v>
      </c>
      <c r="AQ49" s="2747">
        <v>0.32295069765040918</v>
      </c>
      <c r="AR49" s="2747">
        <v>0.32295069765040918</v>
      </c>
      <c r="AS49" s="2747">
        <v>1.2100043321842375</v>
      </c>
      <c r="AT49" s="2747">
        <v>1.2100043321842375</v>
      </c>
      <c r="AU49" s="2722">
        <v>0.24114553222467658</v>
      </c>
      <c r="AV49" s="2722">
        <v>0.26691581851760637</v>
      </c>
      <c r="AW49" s="2722">
        <v>0.32765078323577324</v>
      </c>
      <c r="AX49" s="2722">
        <v>0.32765078323577324</v>
      </c>
      <c r="AY49" s="2722">
        <v>0.14416034490678564</v>
      </c>
      <c r="AZ49" s="2722">
        <v>0.14416034490678564</v>
      </c>
      <c r="BA49" s="2722">
        <v>0</v>
      </c>
      <c r="BB49" s="2722">
        <v>0</v>
      </c>
      <c r="BC49" s="2722">
        <v>0</v>
      </c>
      <c r="BD49" s="2722">
        <v>0</v>
      </c>
      <c r="BE49" s="2722">
        <v>3.5656177775618789E-2</v>
      </c>
      <c r="BF49" s="2722">
        <v>3.5656177775618789E-2</v>
      </c>
      <c r="BG49" s="2722">
        <v>0</v>
      </c>
      <c r="BH49" s="2722">
        <v>0</v>
      </c>
      <c r="BI49" s="2722">
        <v>0</v>
      </c>
      <c r="BJ49" s="2722">
        <v>0</v>
      </c>
      <c r="BK49" s="2722">
        <v>0</v>
      </c>
      <c r="BL49" s="2722">
        <v>0</v>
      </c>
      <c r="BM49" s="2722">
        <v>0</v>
      </c>
      <c r="BN49" s="2722">
        <v>0</v>
      </c>
      <c r="BO49" s="2722">
        <v>0</v>
      </c>
      <c r="BP49" s="2722">
        <v>0</v>
      </c>
      <c r="BQ49" s="2722">
        <v>0</v>
      </c>
      <c r="BR49" s="2722">
        <v>0</v>
      </c>
      <c r="BS49" s="2722">
        <v>0</v>
      </c>
      <c r="BT49" s="2722">
        <v>0</v>
      </c>
      <c r="BU49" s="2722">
        <v>0</v>
      </c>
      <c r="BV49" s="2722">
        <v>0</v>
      </c>
      <c r="BW49" s="2722">
        <v>0</v>
      </c>
      <c r="BX49" s="2722">
        <v>0</v>
      </c>
      <c r="BY49" s="2722">
        <v>0</v>
      </c>
      <c r="BZ49" s="2722">
        <v>0</v>
      </c>
      <c r="CA49" s="2722">
        <v>0</v>
      </c>
      <c r="CB49" s="2722">
        <v>0</v>
      </c>
      <c r="CC49" s="2716"/>
      <c r="CD49" s="2716"/>
      <c r="CE49" s="2716"/>
      <c r="CF49" s="2716"/>
    </row>
    <row r="50" spans="1:84" s="2584" customFormat="1" ht="16.5" x14ac:dyDescent="0.3">
      <c r="A50" s="2706" t="s">
        <v>4691</v>
      </c>
      <c r="B50" s="2717" t="s">
        <v>284</v>
      </c>
      <c r="C50" s="2747"/>
      <c r="D50" s="2747"/>
      <c r="E50" s="2747"/>
      <c r="F50" s="2747"/>
      <c r="G50" s="2747"/>
      <c r="H50" s="2747"/>
      <c r="I50" s="2747"/>
      <c r="J50" s="2747"/>
      <c r="K50" s="2747">
        <v>0</v>
      </c>
      <c r="L50" s="2747">
        <v>0</v>
      </c>
      <c r="M50" s="2747">
        <v>0</v>
      </c>
      <c r="N50" s="2747">
        <v>0</v>
      </c>
      <c r="O50" s="2747">
        <v>0</v>
      </c>
      <c r="P50" s="2747">
        <v>0</v>
      </c>
      <c r="Q50" s="2747">
        <v>0</v>
      </c>
      <c r="R50" s="2747">
        <v>0</v>
      </c>
      <c r="S50" s="2747">
        <v>0</v>
      </c>
      <c r="T50" s="2747">
        <v>0</v>
      </c>
      <c r="U50" s="2747">
        <v>0</v>
      </c>
      <c r="V50" s="2747">
        <v>0</v>
      </c>
      <c r="W50" s="2747">
        <v>0</v>
      </c>
      <c r="X50" s="2747">
        <v>0</v>
      </c>
      <c r="Y50" s="2747">
        <v>0</v>
      </c>
      <c r="Z50" s="2747">
        <v>0</v>
      </c>
      <c r="AA50" s="2747">
        <v>0</v>
      </c>
      <c r="AB50" s="2747">
        <v>0</v>
      </c>
      <c r="AC50" s="2747">
        <v>0</v>
      </c>
      <c r="AD50" s="2747">
        <v>0</v>
      </c>
      <c r="AE50" s="2747">
        <v>0</v>
      </c>
      <c r="AF50" s="2747">
        <v>0</v>
      </c>
      <c r="AG50" s="2747">
        <v>0</v>
      </c>
      <c r="AH50" s="2747">
        <v>0</v>
      </c>
      <c r="AI50" s="2747">
        <v>0</v>
      </c>
      <c r="AJ50" s="2747">
        <v>0</v>
      </c>
      <c r="AK50" s="2747">
        <v>0</v>
      </c>
      <c r="AL50" s="2747">
        <v>0</v>
      </c>
      <c r="AM50" s="2747">
        <v>0</v>
      </c>
      <c r="AN50" s="2747">
        <v>0</v>
      </c>
      <c r="AO50" s="2747">
        <v>0</v>
      </c>
      <c r="AP50" s="2747">
        <v>0</v>
      </c>
      <c r="AQ50" s="2747">
        <v>0</v>
      </c>
      <c r="AR50" s="2747">
        <v>0</v>
      </c>
      <c r="AS50" s="2747">
        <v>0</v>
      </c>
      <c r="AT50" s="2747">
        <v>0</v>
      </c>
      <c r="AU50" s="2722">
        <v>0</v>
      </c>
      <c r="AV50" s="2722">
        <v>0</v>
      </c>
      <c r="AW50" s="2722">
        <v>0</v>
      </c>
      <c r="AX50" s="2722">
        <v>0</v>
      </c>
      <c r="AY50" s="2722">
        <v>0</v>
      </c>
      <c r="AZ50" s="2722">
        <v>0</v>
      </c>
      <c r="BA50" s="2722">
        <v>0</v>
      </c>
      <c r="BB50" s="2722">
        <v>0</v>
      </c>
      <c r="BC50" s="2722">
        <v>0</v>
      </c>
      <c r="BD50" s="2722">
        <v>0</v>
      </c>
      <c r="BE50" s="2722">
        <v>0</v>
      </c>
      <c r="BF50" s="2722">
        <v>0</v>
      </c>
      <c r="BG50" s="2722">
        <v>0</v>
      </c>
      <c r="BH50" s="2722">
        <v>0</v>
      </c>
      <c r="BI50" s="2722">
        <v>0</v>
      </c>
      <c r="BJ50" s="2722">
        <v>0</v>
      </c>
      <c r="BK50" s="2722">
        <v>0</v>
      </c>
      <c r="BL50" s="2722">
        <v>0</v>
      </c>
      <c r="BM50" s="2722">
        <v>0</v>
      </c>
      <c r="BN50" s="2722">
        <v>0</v>
      </c>
      <c r="BO50" s="2722">
        <v>0</v>
      </c>
      <c r="BP50" s="2722">
        <v>0</v>
      </c>
      <c r="BQ50" s="2722">
        <v>0</v>
      </c>
      <c r="BR50" s="2722">
        <v>0</v>
      </c>
      <c r="BS50" s="2722">
        <v>0</v>
      </c>
      <c r="BT50" s="2722">
        <v>0</v>
      </c>
      <c r="BU50" s="2722">
        <v>0</v>
      </c>
      <c r="BV50" s="2722">
        <v>0</v>
      </c>
      <c r="BW50" s="2722">
        <v>0</v>
      </c>
      <c r="BX50" s="2722">
        <v>0</v>
      </c>
      <c r="BY50" s="2722">
        <v>0</v>
      </c>
      <c r="BZ50" s="2722">
        <v>0</v>
      </c>
      <c r="CA50" s="2722">
        <v>0</v>
      </c>
      <c r="CB50" s="2722">
        <v>0</v>
      </c>
      <c r="CC50" s="2716"/>
      <c r="CD50" s="2716"/>
      <c r="CE50" s="2716"/>
      <c r="CF50" s="2716"/>
    </row>
    <row r="51" spans="1:84" ht="16.5" x14ac:dyDescent="0.3">
      <c r="A51" s="2706" t="s">
        <v>4692</v>
      </c>
      <c r="B51" s="2717" t="s">
        <v>3371</v>
      </c>
      <c r="C51" s="2747">
        <v>0</v>
      </c>
      <c r="D51" s="2747">
        <v>0</v>
      </c>
      <c r="E51" s="2747">
        <v>0</v>
      </c>
      <c r="F51" s="2747">
        <v>0</v>
      </c>
      <c r="G51" s="2747">
        <v>0</v>
      </c>
      <c r="H51" s="2747">
        <v>0</v>
      </c>
      <c r="I51" s="2747">
        <v>0</v>
      </c>
      <c r="J51" s="2747">
        <v>0</v>
      </c>
      <c r="K51" s="2747">
        <v>0</v>
      </c>
      <c r="L51" s="2747">
        <v>0</v>
      </c>
      <c r="M51" s="2747">
        <v>0</v>
      </c>
      <c r="N51" s="2747">
        <v>0</v>
      </c>
      <c r="O51" s="2747">
        <v>0</v>
      </c>
      <c r="P51" s="2747">
        <v>0</v>
      </c>
      <c r="Q51" s="2747">
        <v>0</v>
      </c>
      <c r="R51" s="2747">
        <v>0</v>
      </c>
      <c r="S51" s="2747">
        <v>0</v>
      </c>
      <c r="T51" s="2747">
        <v>0</v>
      </c>
      <c r="U51" s="2747">
        <v>0</v>
      </c>
      <c r="V51" s="2747">
        <v>0</v>
      </c>
      <c r="W51" s="2747">
        <v>0</v>
      </c>
      <c r="X51" s="2747">
        <v>0</v>
      </c>
      <c r="Y51" s="2747">
        <v>0</v>
      </c>
      <c r="Z51" s="2747">
        <v>0</v>
      </c>
      <c r="AA51" s="2747">
        <v>0</v>
      </c>
      <c r="AB51" s="2747">
        <v>0</v>
      </c>
      <c r="AC51" s="2747">
        <v>0</v>
      </c>
      <c r="AD51" s="2747">
        <v>0</v>
      </c>
      <c r="AE51" s="2747">
        <v>0</v>
      </c>
      <c r="AF51" s="2747">
        <v>0</v>
      </c>
      <c r="AG51" s="2747">
        <v>0</v>
      </c>
      <c r="AH51" s="2747">
        <v>0</v>
      </c>
      <c r="AI51" s="2747">
        <v>0</v>
      </c>
      <c r="AJ51" s="2747">
        <v>0</v>
      </c>
      <c r="AK51" s="2747">
        <v>0</v>
      </c>
      <c r="AL51" s="2747">
        <v>0</v>
      </c>
      <c r="AM51" s="2747">
        <v>0</v>
      </c>
      <c r="AN51" s="2747">
        <v>0</v>
      </c>
      <c r="AO51" s="2747">
        <v>0</v>
      </c>
      <c r="AP51" s="2747">
        <v>0</v>
      </c>
      <c r="AQ51" s="2747">
        <v>0</v>
      </c>
      <c r="AR51" s="2747">
        <v>0</v>
      </c>
      <c r="AS51" s="2747">
        <v>0</v>
      </c>
      <c r="AT51" s="2747">
        <v>0</v>
      </c>
      <c r="AU51" s="2722">
        <v>0</v>
      </c>
      <c r="AV51" s="2722">
        <v>0</v>
      </c>
      <c r="AW51" s="2722">
        <v>0</v>
      </c>
      <c r="AX51" s="2722">
        <v>0</v>
      </c>
      <c r="AY51" s="2722">
        <v>0</v>
      </c>
      <c r="AZ51" s="2722">
        <v>0</v>
      </c>
      <c r="BA51" s="2722">
        <v>0</v>
      </c>
      <c r="BB51" s="2722">
        <v>0</v>
      </c>
      <c r="BC51" s="2722">
        <v>0</v>
      </c>
      <c r="BD51" s="2722">
        <v>0</v>
      </c>
      <c r="BE51" s="2722">
        <v>0</v>
      </c>
      <c r="BF51" s="2722">
        <v>0</v>
      </c>
      <c r="BG51" s="2722">
        <v>0</v>
      </c>
      <c r="BH51" s="2722">
        <v>0</v>
      </c>
      <c r="BI51" s="2722">
        <v>0</v>
      </c>
      <c r="BJ51" s="2722">
        <v>0</v>
      </c>
      <c r="BK51" s="2722">
        <v>0</v>
      </c>
      <c r="BL51" s="2722">
        <v>0</v>
      </c>
      <c r="BM51" s="2722">
        <v>0</v>
      </c>
      <c r="BN51" s="2722">
        <v>0</v>
      </c>
      <c r="BO51" s="2722">
        <v>0</v>
      </c>
      <c r="BP51" s="2722">
        <v>0</v>
      </c>
      <c r="BQ51" s="2722">
        <v>0</v>
      </c>
      <c r="BR51" s="2722">
        <v>0</v>
      </c>
      <c r="BS51" s="2722">
        <v>0</v>
      </c>
      <c r="BT51" s="2722">
        <v>0</v>
      </c>
      <c r="BU51" s="2722">
        <v>0</v>
      </c>
      <c r="BV51" s="2722">
        <v>0</v>
      </c>
      <c r="BW51" s="2722">
        <v>0</v>
      </c>
      <c r="BX51" s="2722">
        <v>0</v>
      </c>
      <c r="BY51" s="2722">
        <v>0</v>
      </c>
      <c r="BZ51" s="2722">
        <v>0</v>
      </c>
      <c r="CA51" s="2722">
        <v>0</v>
      </c>
      <c r="CB51" s="2722">
        <v>0</v>
      </c>
      <c r="CC51" s="2716"/>
      <c r="CD51" s="2716"/>
      <c r="CE51" s="2716"/>
      <c r="CF51" s="2716"/>
    </row>
    <row r="52" spans="1:84" ht="16.5" x14ac:dyDescent="0.3">
      <c r="A52" s="2706" t="s">
        <v>4693</v>
      </c>
      <c r="B52" s="2717" t="s">
        <v>3372</v>
      </c>
      <c r="C52" s="2747">
        <v>0</v>
      </c>
      <c r="D52" s="2747">
        <v>0</v>
      </c>
      <c r="E52" s="2747">
        <v>0</v>
      </c>
      <c r="F52" s="2747">
        <v>0</v>
      </c>
      <c r="G52" s="2747">
        <v>0</v>
      </c>
      <c r="H52" s="2747">
        <v>0</v>
      </c>
      <c r="I52" s="2747">
        <v>0</v>
      </c>
      <c r="J52" s="2747">
        <v>0</v>
      </c>
      <c r="K52" s="2747">
        <v>0</v>
      </c>
      <c r="L52" s="2747">
        <v>0</v>
      </c>
      <c r="M52" s="2747">
        <v>0</v>
      </c>
      <c r="N52" s="2747">
        <v>0</v>
      </c>
      <c r="O52" s="2747">
        <v>0</v>
      </c>
      <c r="P52" s="2747">
        <v>0</v>
      </c>
      <c r="Q52" s="2747">
        <v>0</v>
      </c>
      <c r="R52" s="2747">
        <v>0</v>
      </c>
      <c r="S52" s="2747">
        <v>0</v>
      </c>
      <c r="T52" s="2747">
        <v>0</v>
      </c>
      <c r="U52" s="2747">
        <v>0</v>
      </c>
      <c r="V52" s="2747">
        <v>0</v>
      </c>
      <c r="W52" s="2747">
        <v>0</v>
      </c>
      <c r="X52" s="2747">
        <v>0</v>
      </c>
      <c r="Y52" s="2747">
        <v>0</v>
      </c>
      <c r="Z52" s="2747">
        <v>0</v>
      </c>
      <c r="AA52" s="2747">
        <v>0</v>
      </c>
      <c r="AB52" s="2747">
        <v>0</v>
      </c>
      <c r="AC52" s="2747">
        <v>0</v>
      </c>
      <c r="AD52" s="2747">
        <v>0</v>
      </c>
      <c r="AE52" s="2747">
        <v>0</v>
      </c>
      <c r="AF52" s="2747">
        <v>0</v>
      </c>
      <c r="AG52" s="2747">
        <v>0</v>
      </c>
      <c r="AH52" s="2747">
        <v>0</v>
      </c>
      <c r="AI52" s="2747">
        <v>0</v>
      </c>
      <c r="AJ52" s="2747">
        <v>0</v>
      </c>
      <c r="AK52" s="2747">
        <v>0</v>
      </c>
      <c r="AL52" s="2747">
        <v>0</v>
      </c>
      <c r="AM52" s="2747">
        <v>0</v>
      </c>
      <c r="AN52" s="2747">
        <v>0</v>
      </c>
      <c r="AO52" s="2747">
        <v>0</v>
      </c>
      <c r="AP52" s="2747">
        <v>0</v>
      </c>
      <c r="AQ52" s="2747">
        <v>0</v>
      </c>
      <c r="AR52" s="2747">
        <v>0</v>
      </c>
      <c r="AS52" s="2747">
        <v>0</v>
      </c>
      <c r="AT52" s="2747">
        <v>0</v>
      </c>
      <c r="AU52" s="2722">
        <v>0</v>
      </c>
      <c r="AV52" s="2722">
        <v>0</v>
      </c>
      <c r="AW52" s="2722">
        <v>0</v>
      </c>
      <c r="AX52" s="2722">
        <v>0</v>
      </c>
      <c r="AY52" s="2722">
        <v>0</v>
      </c>
      <c r="AZ52" s="2722">
        <v>0</v>
      </c>
      <c r="BA52" s="2722">
        <v>0</v>
      </c>
      <c r="BB52" s="2722">
        <v>0</v>
      </c>
      <c r="BC52" s="2722">
        <v>0</v>
      </c>
      <c r="BD52" s="2722">
        <v>0</v>
      </c>
      <c r="BE52" s="2722">
        <v>0</v>
      </c>
      <c r="BF52" s="2722">
        <v>0</v>
      </c>
      <c r="BG52" s="2722">
        <v>0</v>
      </c>
      <c r="BH52" s="2722">
        <v>0</v>
      </c>
      <c r="BI52" s="2722">
        <v>0</v>
      </c>
      <c r="BJ52" s="2722">
        <v>0</v>
      </c>
      <c r="BK52" s="2722">
        <v>0</v>
      </c>
      <c r="BL52" s="2722">
        <v>0</v>
      </c>
      <c r="BM52" s="2722">
        <v>0</v>
      </c>
      <c r="BN52" s="2722">
        <v>0</v>
      </c>
      <c r="BO52" s="2722">
        <v>0</v>
      </c>
      <c r="BP52" s="2722">
        <v>0</v>
      </c>
      <c r="BQ52" s="2722">
        <v>0</v>
      </c>
      <c r="BR52" s="2722">
        <v>0</v>
      </c>
      <c r="BS52" s="2722">
        <v>0</v>
      </c>
      <c r="BT52" s="2722">
        <v>0</v>
      </c>
      <c r="BU52" s="2722">
        <v>0</v>
      </c>
      <c r="BV52" s="2722">
        <v>0</v>
      </c>
      <c r="BW52" s="2722">
        <v>0</v>
      </c>
      <c r="BX52" s="2722">
        <v>0</v>
      </c>
      <c r="BY52" s="2722">
        <v>0</v>
      </c>
      <c r="BZ52" s="2722">
        <v>0</v>
      </c>
      <c r="CA52" s="2722">
        <v>0</v>
      </c>
      <c r="CB52" s="2722">
        <v>0</v>
      </c>
      <c r="CC52" s="2716"/>
      <c r="CD52" s="2716"/>
      <c r="CE52" s="2716"/>
      <c r="CF52" s="2716"/>
    </row>
    <row r="53" spans="1:84" ht="16.5" x14ac:dyDescent="0.3">
      <c r="A53" s="2706" t="s">
        <v>4699</v>
      </c>
      <c r="B53" s="2717" t="s">
        <v>3375</v>
      </c>
      <c r="C53" s="2747">
        <v>0.58578193400537448</v>
      </c>
      <c r="D53" s="2747">
        <v>0</v>
      </c>
      <c r="E53" s="2747">
        <v>0.57630709057395302</v>
      </c>
      <c r="F53" s="2747">
        <v>0</v>
      </c>
      <c r="G53" s="2747">
        <v>0.57710643950769291</v>
      </c>
      <c r="H53" s="2747">
        <v>0</v>
      </c>
      <c r="I53" s="2747">
        <v>0.55635281805974746</v>
      </c>
      <c r="J53" s="2747">
        <v>0</v>
      </c>
      <c r="K53" s="2747">
        <v>0.55382732368132648</v>
      </c>
      <c r="L53" s="2747">
        <v>0</v>
      </c>
      <c r="M53" s="2747">
        <v>0.55159335255450248</v>
      </c>
      <c r="N53" s="2747">
        <v>0</v>
      </c>
      <c r="O53" s="2747">
        <v>0.55981617523243699</v>
      </c>
      <c r="P53" s="2747">
        <v>0</v>
      </c>
      <c r="Q53" s="2747">
        <v>0.56231049306204606</v>
      </c>
      <c r="R53" s="2747">
        <v>0</v>
      </c>
      <c r="S53" s="2747">
        <v>0.56200633394680033</v>
      </c>
      <c r="T53" s="2747">
        <v>0</v>
      </c>
      <c r="U53" s="2747">
        <v>0.55928618320354262</v>
      </c>
      <c r="V53" s="2747">
        <v>0</v>
      </c>
      <c r="W53" s="2747">
        <v>0.56120094008919963</v>
      </c>
      <c r="X53" s="2747">
        <v>0</v>
      </c>
      <c r="Y53" s="2747">
        <v>0</v>
      </c>
      <c r="Z53" s="2747">
        <v>0</v>
      </c>
      <c r="AA53" s="2747">
        <v>0.56806001471736922</v>
      </c>
      <c r="AB53" s="2747">
        <v>0</v>
      </c>
      <c r="AC53" s="2747">
        <v>0.57209052675014405</v>
      </c>
      <c r="AD53" s="2747">
        <v>0</v>
      </c>
      <c r="AE53" s="2747">
        <v>0.56168704157848925</v>
      </c>
      <c r="AF53" s="2747">
        <v>0</v>
      </c>
      <c r="AG53" s="2747">
        <v>0</v>
      </c>
      <c r="AH53" s="2747">
        <v>0</v>
      </c>
      <c r="AI53" s="2747">
        <v>0</v>
      </c>
      <c r="AJ53" s="2747">
        <v>0</v>
      </c>
      <c r="AK53" s="2747">
        <v>0</v>
      </c>
      <c r="AL53" s="2747">
        <v>0</v>
      </c>
      <c r="AM53" s="2747">
        <v>0</v>
      </c>
      <c r="AN53" s="2747">
        <v>0</v>
      </c>
      <c r="AO53" s="2747">
        <v>0</v>
      </c>
      <c r="AP53" s="2747">
        <v>0</v>
      </c>
      <c r="AQ53" s="2747">
        <v>0</v>
      </c>
      <c r="AR53" s="2747">
        <v>0</v>
      </c>
      <c r="AS53" s="2747">
        <v>0</v>
      </c>
      <c r="AT53" s="2747">
        <v>0</v>
      </c>
      <c r="AU53" s="2722">
        <v>0</v>
      </c>
      <c r="AV53" s="2722">
        <v>0</v>
      </c>
      <c r="AW53" s="2722">
        <v>0</v>
      </c>
      <c r="AX53" s="2722">
        <v>0</v>
      </c>
      <c r="AY53" s="2722">
        <v>0</v>
      </c>
      <c r="AZ53" s="2722">
        <v>0</v>
      </c>
      <c r="BA53" s="2722">
        <v>0</v>
      </c>
      <c r="BB53" s="2722">
        <v>0</v>
      </c>
      <c r="BC53" s="2722">
        <v>0</v>
      </c>
      <c r="BD53" s="2722">
        <v>0</v>
      </c>
      <c r="BE53" s="2722">
        <v>0</v>
      </c>
      <c r="BF53" s="2722">
        <v>0</v>
      </c>
      <c r="BG53" s="2722">
        <v>0</v>
      </c>
      <c r="BH53" s="2722">
        <v>0</v>
      </c>
      <c r="BI53" s="2722">
        <v>0</v>
      </c>
      <c r="BJ53" s="2722">
        <v>0</v>
      </c>
      <c r="BK53" s="2722">
        <v>0</v>
      </c>
      <c r="BL53" s="2722">
        <v>0</v>
      </c>
      <c r="BM53" s="2722">
        <v>0</v>
      </c>
      <c r="BN53" s="2722">
        <v>0</v>
      </c>
      <c r="BO53" s="2722">
        <v>0</v>
      </c>
      <c r="BP53" s="2722">
        <v>0</v>
      </c>
      <c r="BQ53" s="2722">
        <v>0</v>
      </c>
      <c r="BR53" s="2722">
        <v>0</v>
      </c>
      <c r="BS53" s="2722">
        <v>0</v>
      </c>
      <c r="BT53" s="2722">
        <v>0</v>
      </c>
      <c r="BU53" s="2722">
        <v>0</v>
      </c>
      <c r="BV53" s="2722">
        <v>0</v>
      </c>
      <c r="BW53" s="2722">
        <v>0</v>
      </c>
      <c r="BX53" s="2722">
        <v>0</v>
      </c>
      <c r="BY53" s="2722">
        <v>0</v>
      </c>
      <c r="BZ53" s="2722">
        <v>0</v>
      </c>
      <c r="CA53" s="2722">
        <v>0</v>
      </c>
      <c r="CB53" s="2722">
        <v>0</v>
      </c>
      <c r="CC53" s="2716"/>
      <c r="CD53" s="2716"/>
      <c r="CE53" s="2716"/>
      <c r="CF53" s="2716"/>
    </row>
    <row r="54" spans="1:84" ht="17.25" thickBot="1" x14ac:dyDescent="0.35">
      <c r="A54" s="2750"/>
      <c r="B54" s="2724" t="s">
        <v>4705</v>
      </c>
      <c r="C54" s="2747">
        <v>0</v>
      </c>
      <c r="D54" s="2747">
        <v>0</v>
      </c>
      <c r="E54" s="2747">
        <v>0</v>
      </c>
      <c r="F54" s="2747">
        <v>0</v>
      </c>
      <c r="G54" s="2747">
        <v>0</v>
      </c>
      <c r="H54" s="2747">
        <v>0</v>
      </c>
      <c r="I54" s="2747">
        <v>0</v>
      </c>
      <c r="J54" s="2747">
        <v>0</v>
      </c>
      <c r="K54" s="2747">
        <v>0</v>
      </c>
      <c r="L54" s="2747">
        <v>0</v>
      </c>
      <c r="M54" s="2747">
        <v>0</v>
      </c>
      <c r="N54" s="2747">
        <v>0</v>
      </c>
      <c r="O54" s="2747">
        <v>0</v>
      </c>
      <c r="P54" s="2747">
        <v>0</v>
      </c>
      <c r="Q54" s="2747">
        <v>0</v>
      </c>
      <c r="R54" s="2747">
        <v>0</v>
      </c>
      <c r="S54" s="2753">
        <v>0</v>
      </c>
      <c r="T54" s="2753">
        <v>0</v>
      </c>
      <c r="U54" s="2753">
        <v>0</v>
      </c>
      <c r="V54" s="2753">
        <v>0</v>
      </c>
      <c r="W54" s="2753">
        <v>0</v>
      </c>
      <c r="X54" s="2753">
        <v>0</v>
      </c>
      <c r="Y54" s="2753">
        <v>0.56676791767978629</v>
      </c>
      <c r="Z54" s="2753">
        <v>0</v>
      </c>
      <c r="AA54" s="2753">
        <v>0</v>
      </c>
      <c r="AB54" s="2753">
        <v>0</v>
      </c>
      <c r="AC54" s="2753">
        <v>0</v>
      </c>
      <c r="AD54" s="2753">
        <v>0</v>
      </c>
      <c r="AE54" s="2753">
        <v>0</v>
      </c>
      <c r="AF54" s="2753">
        <v>0</v>
      </c>
      <c r="AG54" s="2753">
        <v>0.55980632809692299</v>
      </c>
      <c r="AH54" s="2753">
        <v>0</v>
      </c>
      <c r="AI54" s="2753">
        <v>0.55525566154546502</v>
      </c>
      <c r="AJ54" s="2753">
        <v>0</v>
      </c>
      <c r="AK54" s="2753">
        <v>0.55667811282022084</v>
      </c>
      <c r="AL54" s="2753">
        <v>0</v>
      </c>
      <c r="AM54" s="2753">
        <v>0.54878497963610895</v>
      </c>
      <c r="AN54" s="2753">
        <v>0</v>
      </c>
      <c r="AO54" s="2753">
        <v>0.55039137475143562</v>
      </c>
      <c r="AP54" s="2753">
        <v>0</v>
      </c>
      <c r="AQ54" s="2753">
        <v>0</v>
      </c>
      <c r="AR54" s="2753">
        <v>0</v>
      </c>
      <c r="AS54" s="2753">
        <v>0</v>
      </c>
      <c r="AT54" s="2753">
        <v>0</v>
      </c>
      <c r="AU54" s="2729">
        <v>0</v>
      </c>
      <c r="AV54" s="2729">
        <v>0</v>
      </c>
      <c r="AW54" s="2729">
        <v>0</v>
      </c>
      <c r="AX54" s="2729">
        <v>0</v>
      </c>
      <c r="AY54" s="2729">
        <v>0</v>
      </c>
      <c r="AZ54" s="2729">
        <v>0</v>
      </c>
      <c r="BA54" s="2729">
        <v>0.50187070803332223</v>
      </c>
      <c r="BB54" s="2729">
        <v>0</v>
      </c>
      <c r="BC54" s="2729">
        <v>0.47790427822360027</v>
      </c>
      <c r="BD54" s="2729">
        <v>0</v>
      </c>
      <c r="BE54" s="2729">
        <v>0</v>
      </c>
      <c r="BF54" s="2729">
        <v>0</v>
      </c>
      <c r="BG54" s="2729">
        <v>0.472619777118227</v>
      </c>
      <c r="BH54" s="2729">
        <v>0</v>
      </c>
      <c r="BI54" s="2729">
        <v>0</v>
      </c>
      <c r="BJ54" s="2729">
        <v>0</v>
      </c>
      <c r="BK54" s="2729">
        <v>0.50816199544451024</v>
      </c>
      <c r="BL54" s="2729">
        <v>0</v>
      </c>
      <c r="BM54" s="2729">
        <v>0</v>
      </c>
      <c r="BN54" s="2729">
        <v>0</v>
      </c>
      <c r="BO54" s="2729">
        <v>0.50114316447820129</v>
      </c>
      <c r="BP54" s="2729">
        <v>0</v>
      </c>
      <c r="BQ54" s="2729">
        <v>0</v>
      </c>
      <c r="BR54" s="2729">
        <v>0</v>
      </c>
      <c r="BS54" s="2729">
        <v>0</v>
      </c>
      <c r="BT54" s="2729">
        <v>0</v>
      </c>
      <c r="BU54" s="2729">
        <v>0</v>
      </c>
      <c r="BV54" s="2729">
        <v>0</v>
      </c>
      <c r="BW54" s="2729">
        <v>0</v>
      </c>
      <c r="BX54" s="2729">
        <v>0</v>
      </c>
      <c r="BY54" s="2729">
        <v>0</v>
      </c>
      <c r="BZ54" s="2729">
        <v>0</v>
      </c>
      <c r="CA54" s="2729">
        <v>0</v>
      </c>
      <c r="CB54" s="2729">
        <v>0</v>
      </c>
      <c r="CC54" s="2716"/>
      <c r="CD54" s="2716"/>
      <c r="CE54" s="2716"/>
      <c r="CF54" s="2716"/>
    </row>
    <row r="55" spans="1:84" ht="17.25" thickBot="1" x14ac:dyDescent="0.35">
      <c r="A55" s="2756"/>
      <c r="B55" s="2731" t="s">
        <v>4720</v>
      </c>
      <c r="C55" s="2757">
        <v>22.994970005741756</v>
      </c>
      <c r="D55" s="2757">
        <v>4.2069666448451395</v>
      </c>
      <c r="E55" s="2757">
        <v>12.699335843552243</v>
      </c>
      <c r="F55" s="2757">
        <v>2.7552670057262705</v>
      </c>
      <c r="G55" s="2757">
        <v>10.873507856314106</v>
      </c>
      <c r="H55" s="2757">
        <v>2.3050972961607714</v>
      </c>
      <c r="I55" s="2757">
        <v>4.9912591472741257</v>
      </c>
      <c r="J55" s="2757">
        <v>1.768081194878381</v>
      </c>
      <c r="K55" s="2757">
        <v>17.997534929849685</v>
      </c>
      <c r="L55" s="2757">
        <v>1.4224323589180001</v>
      </c>
      <c r="M55" s="2757">
        <v>16.797329625602003</v>
      </c>
      <c r="N55" s="2757">
        <v>2.0618153534576735</v>
      </c>
      <c r="O55" s="2757">
        <v>8.4005963330203031</v>
      </c>
      <c r="P55" s="2757">
        <v>1.5925186204915209</v>
      </c>
      <c r="Q55" s="2757">
        <v>7.1422895162740003</v>
      </c>
      <c r="R55" s="2757">
        <v>1.2655905468568434</v>
      </c>
      <c r="S55" s="2737">
        <v>11.545208607278276</v>
      </c>
      <c r="T55" s="2737">
        <v>0.76649925858315626</v>
      </c>
      <c r="U55" s="2737">
        <v>14.115188076475567</v>
      </c>
      <c r="V55" s="2737">
        <v>8.6570815861484505</v>
      </c>
      <c r="W55" s="2737">
        <v>15.717458962830019</v>
      </c>
      <c r="X55" s="2737">
        <v>2.6808062259438059</v>
      </c>
      <c r="Y55" s="2737">
        <v>18.960323942245559</v>
      </c>
      <c r="Z55" s="2737">
        <v>1.8297350124121663</v>
      </c>
      <c r="AA55" s="2737">
        <v>21.731573125639883</v>
      </c>
      <c r="AB55" s="2737">
        <v>1.4252145762355226</v>
      </c>
      <c r="AC55" s="2737">
        <v>15.914219882303824</v>
      </c>
      <c r="AD55" s="2737">
        <v>0.17637813958679513</v>
      </c>
      <c r="AE55" s="2737">
        <v>23.762664405102115</v>
      </c>
      <c r="AF55" s="2737">
        <v>1.743759916820256</v>
      </c>
      <c r="AG55" s="2737">
        <v>16.153540996705534</v>
      </c>
      <c r="AH55" s="2737">
        <v>1.1160324559969677</v>
      </c>
      <c r="AI55" s="2737">
        <v>15.663190678851347</v>
      </c>
      <c r="AJ55" s="2737">
        <v>0</v>
      </c>
      <c r="AK55" s="2737">
        <v>4.9144869151757478</v>
      </c>
      <c r="AL55" s="2737">
        <v>2.3069202445496457</v>
      </c>
      <c r="AM55" s="2737">
        <v>9.3752393027398817</v>
      </c>
      <c r="AN55" s="2737">
        <v>2.8416483494495237</v>
      </c>
      <c r="AO55" s="2737">
        <v>11.096798401226859</v>
      </c>
      <c r="AP55" s="2737">
        <v>0.28738886942867048</v>
      </c>
      <c r="AQ55" s="2737">
        <v>13.898974644086808</v>
      </c>
      <c r="AR55" s="2737">
        <v>0.52977020853029555</v>
      </c>
      <c r="AS55" s="2737">
        <v>18.948863733764114</v>
      </c>
      <c r="AT55" s="2737">
        <v>3.1794519329169382</v>
      </c>
      <c r="AU55" s="2738">
        <v>8.1999380125290475</v>
      </c>
      <c r="AV55" s="2738">
        <v>1.1967171637121239</v>
      </c>
      <c r="AW55" s="2738">
        <v>9.4672343410526079</v>
      </c>
      <c r="AX55" s="2738">
        <v>2.2518808610972978</v>
      </c>
      <c r="AY55" s="2738">
        <v>6.7052747087775479</v>
      </c>
      <c r="AZ55" s="2738">
        <v>0.99700682126505469</v>
      </c>
      <c r="BA55" s="2738">
        <v>9.8590710066912166</v>
      </c>
      <c r="BB55" s="2738">
        <v>2.2244398037078503</v>
      </c>
      <c r="BC55" s="2738">
        <v>5.5143980191557329</v>
      </c>
      <c r="BD55" s="2738">
        <v>3.0571044242334141E-2</v>
      </c>
      <c r="BE55" s="2738">
        <v>3.3572626980523248</v>
      </c>
      <c r="BF55" s="2738">
        <v>2.5596283536857638</v>
      </c>
      <c r="BG55" s="2738">
        <v>4.8627319160661706</v>
      </c>
      <c r="BH55" s="2738">
        <v>2.4600818487929814</v>
      </c>
      <c r="BI55" s="2738">
        <v>3.5343046321606963</v>
      </c>
      <c r="BJ55" s="2738">
        <v>9.765793448113719</v>
      </c>
      <c r="BK55" s="2738">
        <v>1.6978990805065397</v>
      </c>
      <c r="BL55" s="2738">
        <v>1.9466897554538096</v>
      </c>
      <c r="BM55" s="2738">
        <v>0</v>
      </c>
      <c r="BN55" s="2738">
        <v>0.88487870964251836</v>
      </c>
      <c r="BO55" s="2738">
        <v>0.629069311445976</v>
      </c>
      <c r="BP55" s="2738">
        <v>2.0913897742890373</v>
      </c>
      <c r="BQ55" s="2738">
        <v>0.1292025346127284</v>
      </c>
      <c r="BR55" s="2738">
        <v>5.7583152401947899</v>
      </c>
      <c r="BS55" s="2738">
        <v>0</v>
      </c>
      <c r="BT55" s="2738">
        <v>2.2719568663203469</v>
      </c>
      <c r="BU55" s="2738">
        <v>3.4669918710446231E-2</v>
      </c>
      <c r="BV55" s="2738">
        <v>7.1615462374549788</v>
      </c>
      <c r="BW55" s="2738">
        <v>0.13533009115929864</v>
      </c>
      <c r="BX55" s="2738">
        <v>0</v>
      </c>
      <c r="BY55" s="2738">
        <v>1.5059911123235075</v>
      </c>
      <c r="BZ55" s="2738">
        <v>1.0138858860183351</v>
      </c>
      <c r="CA55" s="2738">
        <v>0</v>
      </c>
      <c r="CB55" s="2738">
        <v>5.2755247171087083</v>
      </c>
      <c r="CC55" s="2716"/>
      <c r="CD55" s="2716"/>
      <c r="CE55" s="2716"/>
      <c r="CF55" s="2716"/>
    </row>
    <row r="56" spans="1:84" s="2584" customFormat="1" ht="17.25" thickBot="1" x14ac:dyDescent="0.35">
      <c r="A56" s="3948" t="s">
        <v>4721</v>
      </c>
      <c r="B56" s="3949"/>
      <c r="C56" s="3949"/>
      <c r="D56" s="3949"/>
      <c r="E56" s="3949"/>
      <c r="F56" s="3949"/>
      <c r="G56" s="3949"/>
      <c r="H56" s="3949"/>
      <c r="I56" s="3949"/>
      <c r="J56" s="3949"/>
      <c r="K56" s="3949"/>
      <c r="L56" s="3949"/>
      <c r="M56" s="3949"/>
      <c r="N56" s="3949"/>
      <c r="O56" s="3949"/>
      <c r="P56" s="3949"/>
      <c r="Q56" s="3949"/>
      <c r="R56" s="3949"/>
      <c r="S56" s="3949"/>
      <c r="T56" s="3949"/>
      <c r="U56" s="3949"/>
      <c r="V56" s="3949"/>
      <c r="W56" s="3949"/>
      <c r="X56" s="3949"/>
      <c r="Y56" s="3949"/>
      <c r="Z56" s="3949"/>
      <c r="AA56" s="3949"/>
      <c r="AB56" s="3949"/>
      <c r="AC56" s="3949"/>
      <c r="AD56" s="3949"/>
      <c r="AE56" s="3949"/>
      <c r="AF56" s="3949"/>
      <c r="AG56" s="3949"/>
      <c r="AH56" s="3949"/>
      <c r="AI56" s="3949"/>
      <c r="AJ56" s="3949"/>
      <c r="AK56" s="3949"/>
      <c r="AL56" s="3949"/>
      <c r="AM56" s="3949"/>
      <c r="AN56" s="3949"/>
      <c r="AO56" s="3949"/>
      <c r="AP56" s="3949"/>
      <c r="AQ56" s="3949"/>
      <c r="AR56" s="3949"/>
      <c r="AS56" s="3949"/>
      <c r="AT56" s="3949"/>
      <c r="AU56" s="3949"/>
      <c r="AV56" s="3949"/>
      <c r="AW56" s="3949"/>
      <c r="AX56" s="3949"/>
      <c r="AY56" s="3949"/>
      <c r="AZ56" s="3949"/>
      <c r="BA56" s="3949"/>
      <c r="BB56" s="3949"/>
      <c r="BC56" s="3949"/>
      <c r="BD56" s="3949"/>
      <c r="BE56" s="3949"/>
      <c r="BF56" s="3949"/>
      <c r="BG56" s="3949"/>
      <c r="BH56" s="3949"/>
      <c r="BI56" s="3949"/>
      <c r="BJ56" s="3949"/>
      <c r="BK56" s="3949"/>
      <c r="BL56" s="3949"/>
      <c r="BM56" s="3949"/>
      <c r="BN56" s="3949"/>
      <c r="BO56" s="3949"/>
      <c r="BP56" s="3949"/>
      <c r="BQ56" s="3949"/>
      <c r="BR56" s="3949"/>
      <c r="BS56" s="3949"/>
      <c r="BT56" s="3949"/>
      <c r="BU56" s="3949"/>
      <c r="BV56" s="3949"/>
      <c r="BW56" s="3949"/>
      <c r="BX56" s="3949"/>
      <c r="BY56" s="3949"/>
      <c r="BZ56" s="3949"/>
      <c r="CA56" s="3949"/>
      <c r="CB56" s="3950"/>
      <c r="CC56" s="2716"/>
      <c r="CD56" s="2716"/>
      <c r="CE56" s="2758"/>
      <c r="CF56" s="2758"/>
    </row>
    <row r="57" spans="1:84" ht="16.5" x14ac:dyDescent="0.3">
      <c r="A57" s="2739" t="s">
        <v>4679</v>
      </c>
      <c r="B57" s="2759" t="s">
        <v>3363</v>
      </c>
      <c r="C57" s="2744">
        <v>0</v>
      </c>
      <c r="D57" s="2744">
        <v>0</v>
      </c>
      <c r="E57" s="2744">
        <v>0</v>
      </c>
      <c r="F57" s="2744">
        <v>0</v>
      </c>
      <c r="G57" s="2744">
        <v>0</v>
      </c>
      <c r="H57" s="2744">
        <v>0</v>
      </c>
      <c r="I57" s="2744">
        <v>0</v>
      </c>
      <c r="J57" s="2744">
        <v>0</v>
      </c>
      <c r="K57" s="2744">
        <v>0</v>
      </c>
      <c r="L57" s="2744">
        <v>0</v>
      </c>
      <c r="M57" s="2744">
        <v>0</v>
      </c>
      <c r="N57" s="2744">
        <v>0</v>
      </c>
      <c r="O57" s="2744">
        <v>0</v>
      </c>
      <c r="P57" s="2744">
        <v>0</v>
      </c>
      <c r="Q57" s="2744">
        <v>0</v>
      </c>
      <c r="R57" s="2744">
        <v>0</v>
      </c>
      <c r="S57" s="2744">
        <v>0</v>
      </c>
      <c r="T57" s="2744">
        <v>0</v>
      </c>
      <c r="U57" s="2744">
        <v>0</v>
      </c>
      <c r="V57" s="2744">
        <v>0</v>
      </c>
      <c r="W57" s="2744">
        <v>0</v>
      </c>
      <c r="X57" s="2744">
        <v>0</v>
      </c>
      <c r="Y57" s="2744">
        <v>0</v>
      </c>
      <c r="Z57" s="2744">
        <v>0</v>
      </c>
      <c r="AA57" s="2744">
        <v>0</v>
      </c>
      <c r="AB57" s="2744">
        <v>0</v>
      </c>
      <c r="AC57" s="2744">
        <v>0</v>
      </c>
      <c r="AD57" s="2744">
        <v>0</v>
      </c>
      <c r="AE57" s="2744">
        <v>8.4780560486595533E-2</v>
      </c>
      <c r="AF57" s="2744">
        <v>0</v>
      </c>
      <c r="AG57" s="2744">
        <v>0</v>
      </c>
      <c r="AH57" s="2744">
        <v>0</v>
      </c>
      <c r="AI57" s="2744">
        <v>0</v>
      </c>
      <c r="AJ57" s="2744">
        <v>0</v>
      </c>
      <c r="AK57" s="2744">
        <v>0</v>
      </c>
      <c r="AL57" s="2744">
        <v>0</v>
      </c>
      <c r="AM57" s="2744">
        <v>0</v>
      </c>
      <c r="AN57" s="2744">
        <v>0</v>
      </c>
      <c r="AO57" s="2744">
        <v>0</v>
      </c>
      <c r="AP57" s="2744">
        <v>0</v>
      </c>
      <c r="AQ57" s="2744">
        <v>0</v>
      </c>
      <c r="AR57" s="2744">
        <v>0</v>
      </c>
      <c r="AS57" s="2744">
        <v>0</v>
      </c>
      <c r="AT57" s="2744">
        <v>0</v>
      </c>
      <c r="AU57" s="2715">
        <v>0</v>
      </c>
      <c r="AV57" s="2715">
        <v>0</v>
      </c>
      <c r="AW57" s="2715">
        <v>0</v>
      </c>
      <c r="AX57" s="2715">
        <v>0</v>
      </c>
      <c r="AY57" s="2715">
        <v>0</v>
      </c>
      <c r="AZ57" s="2715">
        <v>0</v>
      </c>
      <c r="BA57" s="2715">
        <v>0</v>
      </c>
      <c r="BB57" s="2715">
        <v>0</v>
      </c>
      <c r="BC57" s="2715">
        <v>0</v>
      </c>
      <c r="BD57" s="2715">
        <v>0</v>
      </c>
      <c r="BE57" s="2715">
        <v>0</v>
      </c>
      <c r="BF57" s="2715">
        <v>0</v>
      </c>
      <c r="BG57" s="2715">
        <v>0</v>
      </c>
      <c r="BH57" s="2715">
        <v>0</v>
      </c>
      <c r="BI57" s="2715">
        <v>0</v>
      </c>
      <c r="BJ57" s="2715">
        <v>0</v>
      </c>
      <c r="BK57" s="2715">
        <v>0</v>
      </c>
      <c r="BL57" s="2715">
        <v>0</v>
      </c>
      <c r="BM57" s="2715">
        <v>0</v>
      </c>
      <c r="BN57" s="2715">
        <v>0</v>
      </c>
      <c r="BO57" s="2715">
        <v>0</v>
      </c>
      <c r="BP57" s="2715">
        <v>0</v>
      </c>
      <c r="BQ57" s="2715">
        <v>0</v>
      </c>
      <c r="BR57" s="2715">
        <v>0</v>
      </c>
      <c r="BS57" s="2715">
        <v>0</v>
      </c>
      <c r="BT57" s="2715">
        <v>0</v>
      </c>
      <c r="BU57" s="2715">
        <v>0</v>
      </c>
      <c r="BV57" s="2715">
        <v>0</v>
      </c>
      <c r="BW57" s="2715">
        <v>0</v>
      </c>
      <c r="BX57" s="2715">
        <v>0</v>
      </c>
      <c r="BY57" s="2715">
        <v>0</v>
      </c>
      <c r="BZ57" s="2715">
        <v>0</v>
      </c>
      <c r="CA57" s="2715">
        <v>0</v>
      </c>
      <c r="CB57" s="2715">
        <v>0</v>
      </c>
      <c r="CC57" s="2716"/>
      <c r="CD57" s="2716"/>
      <c r="CE57" s="2716"/>
      <c r="CF57" s="2716"/>
    </row>
    <row r="58" spans="1:84" ht="16.5" x14ac:dyDescent="0.3">
      <c r="A58" s="2706" t="s">
        <v>4681</v>
      </c>
      <c r="B58" s="2760" t="s">
        <v>277</v>
      </c>
      <c r="C58" s="2747">
        <v>1.1252778824919463</v>
      </c>
      <c r="D58" s="2747">
        <v>1.2087537681165013</v>
      </c>
      <c r="E58" s="2747">
        <v>3.0837522761784917</v>
      </c>
      <c r="F58" s="2747">
        <v>0.12236394050213768</v>
      </c>
      <c r="G58" s="2747">
        <v>0</v>
      </c>
      <c r="H58" s="2747">
        <v>0</v>
      </c>
      <c r="I58" s="2747">
        <v>0.84684240165630342</v>
      </c>
      <c r="J58" s="2747">
        <v>0.16575884497415241</v>
      </c>
      <c r="K58" s="2747">
        <v>1.7636992378233449</v>
      </c>
      <c r="L58" s="2747">
        <v>1.9965172194766651E-2</v>
      </c>
      <c r="M58" s="2747">
        <v>0.7744832253096362</v>
      </c>
      <c r="N58" s="2747">
        <v>0.73288531296845338</v>
      </c>
      <c r="O58" s="2747">
        <v>1.2027677481668602</v>
      </c>
      <c r="P58" s="2747">
        <v>0.74656720515566366</v>
      </c>
      <c r="Q58" s="2747">
        <v>1.406136292008354</v>
      </c>
      <c r="R58" s="2747">
        <v>1.6734230191139154</v>
      </c>
      <c r="S58" s="2747">
        <v>1.2322782791207714</v>
      </c>
      <c r="T58" s="2747">
        <v>0.77987626832617685</v>
      </c>
      <c r="U58" s="2747">
        <v>1.9078650818655567</v>
      </c>
      <c r="V58" s="2747">
        <v>1.9073242171779035</v>
      </c>
      <c r="W58" s="2747">
        <v>1.5439557660028229</v>
      </c>
      <c r="X58" s="2747">
        <v>1.247639171402378</v>
      </c>
      <c r="Y58" s="2747">
        <v>1.8096320974614397</v>
      </c>
      <c r="Z58" s="2747">
        <v>1.4499373183828825</v>
      </c>
      <c r="AA58" s="2747">
        <v>2.5852999285769505</v>
      </c>
      <c r="AB58" s="2747">
        <v>0.62751587407398524</v>
      </c>
      <c r="AC58" s="2747">
        <v>1.9077733461490611</v>
      </c>
      <c r="AD58" s="2747">
        <v>2.2741585198250802</v>
      </c>
      <c r="AE58" s="2747">
        <v>0</v>
      </c>
      <c r="AF58" s="2747">
        <v>1.575154429054975</v>
      </c>
      <c r="AG58" s="2747">
        <v>1.440103175860304</v>
      </c>
      <c r="AH58" s="2747">
        <v>4.6453179543218166</v>
      </c>
      <c r="AI58" s="2747">
        <v>3.1245675224670642</v>
      </c>
      <c r="AJ58" s="2747">
        <v>3.7128175932253211</v>
      </c>
      <c r="AK58" s="2747">
        <v>1.1216069151298271</v>
      </c>
      <c r="AL58" s="2747">
        <v>10.110768120796029</v>
      </c>
      <c r="AM58" s="2747">
        <v>1.2575611069938537</v>
      </c>
      <c r="AN58" s="2747">
        <v>13.273667322690278</v>
      </c>
      <c r="AO58" s="2747">
        <v>4.2234025899458407</v>
      </c>
      <c r="AP58" s="2747">
        <v>7.4832586713449878</v>
      </c>
      <c r="AQ58" s="2747">
        <v>0.30483253444726666</v>
      </c>
      <c r="AR58" s="2747">
        <v>7.4840310891965016</v>
      </c>
      <c r="AS58" s="2747">
        <v>0.23596918801201427</v>
      </c>
      <c r="AT58" s="2747">
        <v>4.5689896253129394</v>
      </c>
      <c r="AU58" s="2722">
        <v>0</v>
      </c>
      <c r="AV58" s="2722">
        <v>7.8820236503379082</v>
      </c>
      <c r="AW58" s="2722">
        <v>0.52396161599825497</v>
      </c>
      <c r="AX58" s="2722">
        <v>4.0014374279971703</v>
      </c>
      <c r="AY58" s="2722">
        <v>0</v>
      </c>
      <c r="AZ58" s="2722">
        <v>8.155822587674999</v>
      </c>
      <c r="BA58" s="2722">
        <v>1.1856268785985788</v>
      </c>
      <c r="BB58" s="2722">
        <v>1.348026269310588</v>
      </c>
      <c r="BC58" s="2722">
        <v>0.3058875067297267</v>
      </c>
      <c r="BD58" s="2722">
        <v>0.66766782773564448</v>
      </c>
      <c r="BE58" s="2722">
        <v>0</v>
      </c>
      <c r="BF58" s="2722">
        <v>1.731707096474536</v>
      </c>
      <c r="BG58" s="2722">
        <v>0</v>
      </c>
      <c r="BH58" s="2722">
        <v>6.4004211723184969</v>
      </c>
      <c r="BI58" s="2722">
        <v>0</v>
      </c>
      <c r="BJ58" s="2722">
        <v>7.2981171598544581</v>
      </c>
      <c r="BK58" s="2722">
        <v>0</v>
      </c>
      <c r="BL58" s="2722">
        <v>3.3391858288655039</v>
      </c>
      <c r="BM58" s="2722">
        <v>0</v>
      </c>
      <c r="BN58" s="2722">
        <v>5.8845636174564699</v>
      </c>
      <c r="BO58" s="2722">
        <v>0</v>
      </c>
      <c r="BP58" s="2722">
        <v>3.0201656167379873</v>
      </c>
      <c r="BQ58" s="2722">
        <v>0</v>
      </c>
      <c r="BR58" s="2722">
        <v>4.669614969837891</v>
      </c>
      <c r="BS58" s="2722">
        <v>0</v>
      </c>
      <c r="BT58" s="2722">
        <v>6.4297255087551797</v>
      </c>
      <c r="BU58" s="2722">
        <v>0</v>
      </c>
      <c r="BV58" s="2722">
        <v>1.3740744814890122</v>
      </c>
      <c r="BW58" s="2722">
        <v>9.750130091400383E-2</v>
      </c>
      <c r="BX58" s="2722">
        <v>6.417743266997415</v>
      </c>
      <c r="BY58" s="2722">
        <v>0.26642629302332166</v>
      </c>
      <c r="BZ58" s="2722">
        <v>5.419602006907251</v>
      </c>
      <c r="CA58" s="2722">
        <v>0.79231406693004969</v>
      </c>
      <c r="CB58" s="2722">
        <v>5.9038394878330864</v>
      </c>
      <c r="CC58" s="2716"/>
      <c r="CD58" s="2716"/>
      <c r="CE58" s="2716"/>
      <c r="CF58" s="2716"/>
    </row>
    <row r="59" spans="1:84" s="2584" customFormat="1" ht="16.5" x14ac:dyDescent="0.3">
      <c r="A59" s="2706" t="s">
        <v>4682</v>
      </c>
      <c r="B59" s="2760" t="s">
        <v>3365</v>
      </c>
      <c r="C59" s="2747"/>
      <c r="D59" s="2747"/>
      <c r="E59" s="2747"/>
      <c r="F59" s="2747"/>
      <c r="G59" s="2747"/>
      <c r="H59" s="2747"/>
      <c r="I59" s="2747"/>
      <c r="J59" s="2747"/>
      <c r="K59" s="2747"/>
      <c r="L59" s="2747"/>
      <c r="M59" s="2747"/>
      <c r="N59" s="2747"/>
      <c r="O59" s="2747"/>
      <c r="P59" s="2747"/>
      <c r="Q59" s="2747"/>
      <c r="R59" s="2747"/>
      <c r="S59" s="2747"/>
      <c r="T59" s="2747"/>
      <c r="U59" s="2747"/>
      <c r="V59" s="2747"/>
      <c r="W59" s="2747"/>
      <c r="X59" s="2747"/>
      <c r="Y59" s="2747"/>
      <c r="Z59" s="2747"/>
      <c r="AA59" s="2747"/>
      <c r="AB59" s="2747"/>
      <c r="AC59" s="2747"/>
      <c r="AD59" s="2747"/>
      <c r="AE59" s="2747">
        <v>0</v>
      </c>
      <c r="AF59" s="2747">
        <v>0</v>
      </c>
      <c r="AG59" s="2747">
        <v>0</v>
      </c>
      <c r="AH59" s="2747">
        <v>0</v>
      </c>
      <c r="AI59" s="2747">
        <v>0</v>
      </c>
      <c r="AJ59" s="2747">
        <v>0</v>
      </c>
      <c r="AK59" s="2747">
        <v>0</v>
      </c>
      <c r="AL59" s="2747">
        <v>0</v>
      </c>
      <c r="AM59" s="2747">
        <v>0</v>
      </c>
      <c r="AN59" s="2747">
        <v>0</v>
      </c>
      <c r="AO59" s="2747">
        <v>0</v>
      </c>
      <c r="AP59" s="2747">
        <v>0</v>
      </c>
      <c r="AQ59" s="2747">
        <v>0</v>
      </c>
      <c r="AR59" s="2747">
        <v>0</v>
      </c>
      <c r="AS59" s="2747">
        <v>0</v>
      </c>
      <c r="AT59" s="2747">
        <v>0</v>
      </c>
      <c r="AU59" s="2722">
        <v>0</v>
      </c>
      <c r="AV59" s="2722">
        <v>0</v>
      </c>
      <c r="AW59" s="2722">
        <v>0</v>
      </c>
      <c r="AX59" s="2722">
        <v>0</v>
      </c>
      <c r="AY59" s="2722">
        <v>0</v>
      </c>
      <c r="AZ59" s="2722">
        <v>0</v>
      </c>
      <c r="BA59" s="2722">
        <v>0</v>
      </c>
      <c r="BB59" s="2722">
        <v>0</v>
      </c>
      <c r="BC59" s="2722">
        <v>0</v>
      </c>
      <c r="BD59" s="2722">
        <v>0</v>
      </c>
      <c r="BE59" s="2722">
        <v>0</v>
      </c>
      <c r="BF59" s="2722">
        <v>0</v>
      </c>
      <c r="BG59" s="2722">
        <v>0</v>
      </c>
      <c r="BH59" s="2722">
        <v>0</v>
      </c>
      <c r="BI59" s="2722">
        <v>0</v>
      </c>
      <c r="BJ59" s="2722">
        <v>0</v>
      </c>
      <c r="BK59" s="2722">
        <v>0</v>
      </c>
      <c r="BL59" s="2722">
        <v>0</v>
      </c>
      <c r="BM59" s="2722">
        <v>0</v>
      </c>
      <c r="BN59" s="2722">
        <v>0</v>
      </c>
      <c r="BO59" s="2722">
        <v>0</v>
      </c>
      <c r="BP59" s="2722">
        <v>0</v>
      </c>
      <c r="BQ59" s="2722">
        <v>0</v>
      </c>
      <c r="BR59" s="2722">
        <v>0</v>
      </c>
      <c r="BS59" s="2722">
        <v>0</v>
      </c>
      <c r="BT59" s="2722">
        <v>0</v>
      </c>
      <c r="BU59" s="2722">
        <v>0</v>
      </c>
      <c r="BV59" s="2722">
        <v>0</v>
      </c>
      <c r="BW59" s="2722">
        <v>0</v>
      </c>
      <c r="BX59" s="2722">
        <v>0</v>
      </c>
      <c r="BY59" s="2722">
        <v>0</v>
      </c>
      <c r="BZ59" s="2722">
        <v>0</v>
      </c>
      <c r="CA59" s="2722">
        <v>0</v>
      </c>
      <c r="CB59" s="2722">
        <v>0</v>
      </c>
      <c r="CC59" s="2716"/>
      <c r="CD59" s="2716"/>
      <c r="CE59" s="2716"/>
      <c r="CF59" s="2716"/>
    </row>
    <row r="60" spans="1:84" s="2584" customFormat="1" ht="16.5" x14ac:dyDescent="0.3">
      <c r="A60" s="2706" t="s">
        <v>4683</v>
      </c>
      <c r="B60" s="2717" t="s">
        <v>3366</v>
      </c>
      <c r="C60" s="2740"/>
      <c r="D60" s="2740"/>
      <c r="E60" s="2740"/>
      <c r="F60" s="2740"/>
      <c r="G60" s="2740"/>
      <c r="H60" s="2740"/>
      <c r="I60" s="2740"/>
      <c r="J60" s="2740"/>
      <c r="K60" s="2748"/>
      <c r="L60" s="2740"/>
      <c r="M60" s="2740"/>
      <c r="N60" s="2740"/>
      <c r="O60" s="2748"/>
      <c r="P60" s="2740"/>
      <c r="Q60" s="2740"/>
      <c r="R60" s="2741"/>
      <c r="S60" s="2745"/>
      <c r="T60" s="2745"/>
      <c r="U60" s="2745"/>
      <c r="V60" s="2745"/>
      <c r="W60" s="2745"/>
      <c r="X60" s="2745"/>
      <c r="Y60" s="2745"/>
      <c r="Z60" s="2745"/>
      <c r="AA60" s="2745"/>
      <c r="AB60" s="2745"/>
      <c r="AC60" s="2745"/>
      <c r="AD60" s="2745"/>
      <c r="AE60" s="2745"/>
      <c r="AF60" s="2745"/>
      <c r="AG60" s="2749"/>
      <c r="AH60" s="2747"/>
      <c r="AI60" s="2747">
        <v>0</v>
      </c>
      <c r="AJ60" s="2747">
        <v>0</v>
      </c>
      <c r="AK60" s="2747">
        <v>0</v>
      </c>
      <c r="AL60" s="2747">
        <v>0</v>
      </c>
      <c r="AM60" s="2747">
        <v>0</v>
      </c>
      <c r="AN60" s="2747">
        <v>0</v>
      </c>
      <c r="AO60" s="2747">
        <v>0</v>
      </c>
      <c r="AP60" s="2747">
        <v>0</v>
      </c>
      <c r="AQ60" s="2747">
        <v>0</v>
      </c>
      <c r="AR60" s="2747">
        <v>0</v>
      </c>
      <c r="AS60" s="2747">
        <v>0</v>
      </c>
      <c r="AT60" s="2747">
        <v>0</v>
      </c>
      <c r="AU60" s="2722">
        <v>0</v>
      </c>
      <c r="AV60" s="2722">
        <v>0</v>
      </c>
      <c r="AW60" s="2722">
        <v>0</v>
      </c>
      <c r="AX60" s="2722">
        <v>0</v>
      </c>
      <c r="AY60" s="2722">
        <v>0</v>
      </c>
      <c r="AZ60" s="2722">
        <v>0</v>
      </c>
      <c r="BA60" s="2722">
        <v>0</v>
      </c>
      <c r="BB60" s="2722">
        <v>0</v>
      </c>
      <c r="BC60" s="2722">
        <v>0</v>
      </c>
      <c r="BD60" s="2722">
        <v>0</v>
      </c>
      <c r="BE60" s="2722">
        <v>0</v>
      </c>
      <c r="BF60" s="2722">
        <v>0</v>
      </c>
      <c r="BG60" s="2722">
        <v>0</v>
      </c>
      <c r="BH60" s="2722">
        <v>0</v>
      </c>
      <c r="BI60" s="2722">
        <v>0</v>
      </c>
      <c r="BJ60" s="2722">
        <v>0</v>
      </c>
      <c r="BK60" s="2722">
        <v>0</v>
      </c>
      <c r="BL60" s="2722">
        <v>0</v>
      </c>
      <c r="BM60" s="2722">
        <v>0</v>
      </c>
      <c r="BN60" s="2722">
        <v>0</v>
      </c>
      <c r="BO60" s="2722">
        <v>0</v>
      </c>
      <c r="BP60" s="2722">
        <v>0</v>
      </c>
      <c r="BQ60" s="2722">
        <v>0</v>
      </c>
      <c r="BR60" s="2722">
        <v>0</v>
      </c>
      <c r="BS60" s="2722">
        <v>0</v>
      </c>
      <c r="BT60" s="2722">
        <v>0</v>
      </c>
      <c r="BU60" s="2722">
        <v>0</v>
      </c>
      <c r="BV60" s="2722">
        <v>0</v>
      </c>
      <c r="BW60" s="2722">
        <v>0</v>
      </c>
      <c r="BX60" s="2722">
        <v>0</v>
      </c>
      <c r="BY60" s="2722">
        <v>0</v>
      </c>
      <c r="BZ60" s="2722">
        <v>0</v>
      </c>
      <c r="CA60" s="2722">
        <v>0</v>
      </c>
      <c r="CB60" s="2722">
        <v>0</v>
      </c>
      <c r="CC60" s="2716"/>
      <c r="CD60" s="2716"/>
      <c r="CE60" s="2716"/>
      <c r="CF60" s="2716"/>
    </row>
    <row r="61" spans="1:84" ht="16.5" x14ac:dyDescent="0.3">
      <c r="A61" s="2706" t="s">
        <v>4684</v>
      </c>
      <c r="B61" s="2760" t="s">
        <v>278</v>
      </c>
      <c r="C61" s="2747">
        <v>0</v>
      </c>
      <c r="D61" s="2747">
        <v>2.3283064365386962E-16</v>
      </c>
      <c r="E61" s="2747">
        <v>0</v>
      </c>
      <c r="F61" s="2747">
        <v>0</v>
      </c>
      <c r="G61" s="2747">
        <v>0</v>
      </c>
      <c r="H61" s="2747">
        <v>0</v>
      </c>
      <c r="I61" s="2747">
        <v>0</v>
      </c>
      <c r="J61" s="2747">
        <v>0</v>
      </c>
      <c r="K61" s="2747">
        <v>0</v>
      </c>
      <c r="L61" s="2747">
        <v>0</v>
      </c>
      <c r="M61" s="2747">
        <v>0</v>
      </c>
      <c r="N61" s="2747">
        <v>0</v>
      </c>
      <c r="O61" s="2747">
        <v>0</v>
      </c>
      <c r="P61" s="2747">
        <v>0</v>
      </c>
      <c r="Q61" s="2747">
        <v>0</v>
      </c>
      <c r="R61" s="2747">
        <v>0</v>
      </c>
      <c r="S61" s="2747">
        <v>0</v>
      </c>
      <c r="T61" s="2747">
        <v>0</v>
      </c>
      <c r="U61" s="2747">
        <v>0</v>
      </c>
      <c r="V61" s="2747">
        <v>0</v>
      </c>
      <c r="W61" s="2747">
        <v>0</v>
      </c>
      <c r="X61" s="2747">
        <v>0</v>
      </c>
      <c r="Y61" s="2747">
        <v>0</v>
      </c>
      <c r="Z61" s="2747">
        <v>0</v>
      </c>
      <c r="AA61" s="2747">
        <v>0</v>
      </c>
      <c r="AB61" s="2747">
        <v>0</v>
      </c>
      <c r="AC61" s="2747">
        <v>0</v>
      </c>
      <c r="AD61" s="2747">
        <v>0</v>
      </c>
      <c r="AE61" s="2747">
        <v>0</v>
      </c>
      <c r="AF61" s="2747">
        <v>0</v>
      </c>
      <c r="AG61" s="2747">
        <v>0</v>
      </c>
      <c r="AH61" s="2747">
        <v>0</v>
      </c>
      <c r="AI61" s="2747">
        <v>0</v>
      </c>
      <c r="AJ61" s="2747">
        <v>0</v>
      </c>
      <c r="AK61" s="2747">
        <v>0</v>
      </c>
      <c r="AL61" s="2747">
        <v>0</v>
      </c>
      <c r="AM61" s="2747">
        <v>0</v>
      </c>
      <c r="AN61" s="2747">
        <v>0</v>
      </c>
      <c r="AO61" s="2747">
        <v>0</v>
      </c>
      <c r="AP61" s="2747">
        <v>0</v>
      </c>
      <c r="AQ61" s="2747">
        <v>0</v>
      </c>
      <c r="AR61" s="2747">
        <v>0</v>
      </c>
      <c r="AS61" s="2747">
        <v>0</v>
      </c>
      <c r="AT61" s="2747">
        <v>0</v>
      </c>
      <c r="AU61" s="2722">
        <v>0</v>
      </c>
      <c r="AV61" s="2722">
        <v>0</v>
      </c>
      <c r="AW61" s="2722">
        <v>0</v>
      </c>
      <c r="AX61" s="2722">
        <v>0</v>
      </c>
      <c r="AY61" s="2722">
        <v>0</v>
      </c>
      <c r="AZ61" s="2722">
        <v>0</v>
      </c>
      <c r="BA61" s="2722">
        <v>0</v>
      </c>
      <c r="BB61" s="2722">
        <v>0</v>
      </c>
      <c r="BC61" s="2722">
        <v>0</v>
      </c>
      <c r="BD61" s="2722">
        <v>0</v>
      </c>
      <c r="BE61" s="2722">
        <v>0</v>
      </c>
      <c r="BF61" s="2722">
        <v>0</v>
      </c>
      <c r="BG61" s="2722">
        <v>0</v>
      </c>
      <c r="BH61" s="2722">
        <v>0</v>
      </c>
      <c r="BI61" s="2722">
        <v>0</v>
      </c>
      <c r="BJ61" s="2722">
        <v>0</v>
      </c>
      <c r="BK61" s="2722">
        <v>0</v>
      </c>
      <c r="BL61" s="2722">
        <v>0</v>
      </c>
      <c r="BM61" s="2722">
        <v>0</v>
      </c>
      <c r="BN61" s="2722">
        <v>0</v>
      </c>
      <c r="BO61" s="2722">
        <v>0</v>
      </c>
      <c r="BP61" s="2722">
        <v>0</v>
      </c>
      <c r="BQ61" s="2722">
        <v>0</v>
      </c>
      <c r="BR61" s="2722">
        <v>0</v>
      </c>
      <c r="BS61" s="2722">
        <v>0</v>
      </c>
      <c r="BT61" s="2722">
        <v>0</v>
      </c>
      <c r="BU61" s="2722">
        <v>0</v>
      </c>
      <c r="BV61" s="2722">
        <v>0</v>
      </c>
      <c r="BW61" s="2722">
        <v>0</v>
      </c>
      <c r="BX61" s="2722">
        <v>0</v>
      </c>
      <c r="BY61" s="2722">
        <v>0</v>
      </c>
      <c r="BZ61" s="2722">
        <v>0</v>
      </c>
      <c r="CA61" s="2722">
        <v>0</v>
      </c>
      <c r="CB61" s="2722">
        <v>0</v>
      </c>
      <c r="CC61" s="2716"/>
      <c r="CD61" s="2716"/>
      <c r="CE61" s="2716"/>
      <c r="CF61" s="2716"/>
    </row>
    <row r="62" spans="1:84" ht="16.5" x14ac:dyDescent="0.3">
      <c r="A62" s="2706" t="s">
        <v>4685</v>
      </c>
      <c r="B62" s="2760" t="s">
        <v>4686</v>
      </c>
      <c r="C62" s="2747">
        <v>0</v>
      </c>
      <c r="D62" s="2747">
        <v>0</v>
      </c>
      <c r="E62" s="2747">
        <v>0</v>
      </c>
      <c r="F62" s="2747">
        <v>0</v>
      </c>
      <c r="G62" s="2747">
        <v>0</v>
      </c>
      <c r="H62" s="2747">
        <v>0</v>
      </c>
      <c r="I62" s="2747">
        <v>6.9353833438234883E-2</v>
      </c>
      <c r="J62" s="2747">
        <v>0</v>
      </c>
      <c r="K62" s="2747">
        <v>0</v>
      </c>
      <c r="L62" s="2747">
        <v>0</v>
      </c>
      <c r="M62" s="2747">
        <v>7.5381100686365721E-2</v>
      </c>
      <c r="N62" s="2747">
        <v>0</v>
      </c>
      <c r="O62" s="2747">
        <v>0</v>
      </c>
      <c r="P62" s="2747">
        <v>0</v>
      </c>
      <c r="Q62" s="2747">
        <v>2.6097582064531166E-2</v>
      </c>
      <c r="R62" s="2747">
        <v>0</v>
      </c>
      <c r="S62" s="2747">
        <v>0</v>
      </c>
      <c r="T62" s="2747">
        <v>0</v>
      </c>
      <c r="U62" s="2747">
        <v>0</v>
      </c>
      <c r="V62" s="2747">
        <v>0</v>
      </c>
      <c r="W62" s="2747">
        <v>0</v>
      </c>
      <c r="X62" s="2747">
        <v>0</v>
      </c>
      <c r="Y62" s="2747">
        <v>0</v>
      </c>
      <c r="Z62" s="2747">
        <v>0</v>
      </c>
      <c r="AA62" s="2747">
        <v>0</v>
      </c>
      <c r="AB62" s="2747">
        <v>0</v>
      </c>
      <c r="AC62" s="2747">
        <v>0</v>
      </c>
      <c r="AD62" s="2747">
        <v>0</v>
      </c>
      <c r="AE62" s="2747">
        <v>0</v>
      </c>
      <c r="AF62" s="2747">
        <v>0</v>
      </c>
      <c r="AG62" s="2747">
        <v>0</v>
      </c>
      <c r="AH62" s="2747">
        <v>0</v>
      </c>
      <c r="AI62" s="2747">
        <v>0</v>
      </c>
      <c r="AJ62" s="2747">
        <v>0</v>
      </c>
      <c r="AK62" s="2747">
        <v>0</v>
      </c>
      <c r="AL62" s="2747">
        <v>0</v>
      </c>
      <c r="AM62" s="2747">
        <v>0</v>
      </c>
      <c r="AN62" s="2747">
        <v>0</v>
      </c>
      <c r="AO62" s="2747">
        <v>0.51502989341648253</v>
      </c>
      <c r="AP62" s="2747">
        <v>0</v>
      </c>
      <c r="AQ62" s="2747">
        <v>0</v>
      </c>
      <c r="AR62" s="2747">
        <v>0</v>
      </c>
      <c r="AS62" s="2747">
        <v>0</v>
      </c>
      <c r="AT62" s="2747">
        <v>0</v>
      </c>
      <c r="AU62" s="2722">
        <v>0</v>
      </c>
      <c r="AV62" s="2722">
        <v>0</v>
      </c>
      <c r="AW62" s="2722">
        <v>0</v>
      </c>
      <c r="AX62" s="2722">
        <v>0</v>
      </c>
      <c r="AY62" s="2722">
        <v>0</v>
      </c>
      <c r="AZ62" s="2722">
        <v>0</v>
      </c>
      <c r="BA62" s="2722">
        <v>0.83378859478420353</v>
      </c>
      <c r="BB62" s="2722">
        <v>0</v>
      </c>
      <c r="BC62" s="2722">
        <v>0</v>
      </c>
      <c r="BD62" s="2722">
        <v>0</v>
      </c>
      <c r="BE62" s="2722">
        <v>0</v>
      </c>
      <c r="BF62" s="2722">
        <v>0</v>
      </c>
      <c r="BG62" s="2722">
        <v>3.502035951531935E-3</v>
      </c>
      <c r="BH62" s="2722">
        <v>0</v>
      </c>
      <c r="BI62" s="2722">
        <v>0</v>
      </c>
      <c r="BJ62" s="2722">
        <v>4.4900631227853038E-2</v>
      </c>
      <c r="BK62" s="2722">
        <v>0</v>
      </c>
      <c r="BL62" s="2722">
        <v>0.37477031324922028</v>
      </c>
      <c r="BM62" s="2722">
        <v>0</v>
      </c>
      <c r="BN62" s="2722">
        <v>0</v>
      </c>
      <c r="BO62" s="2722">
        <v>0</v>
      </c>
      <c r="BP62" s="2722">
        <v>0</v>
      </c>
      <c r="BQ62" s="2722">
        <v>0</v>
      </c>
      <c r="BR62" s="2722">
        <v>0</v>
      </c>
      <c r="BS62" s="2722">
        <v>0</v>
      </c>
      <c r="BT62" s="2722">
        <v>0</v>
      </c>
      <c r="BU62" s="2722">
        <v>0</v>
      </c>
      <c r="BV62" s="2722">
        <v>0</v>
      </c>
      <c r="BW62" s="2722">
        <v>0</v>
      </c>
      <c r="BX62" s="2722">
        <v>0</v>
      </c>
      <c r="BY62" s="2722">
        <v>2.4272341801557549E-2</v>
      </c>
      <c r="BZ62" s="2722">
        <v>0</v>
      </c>
      <c r="CA62" s="2722">
        <v>0.13946386400123853</v>
      </c>
      <c r="CB62" s="2722">
        <v>0</v>
      </c>
      <c r="CC62" s="2716"/>
      <c r="CD62" s="2716"/>
      <c r="CE62" s="2716"/>
      <c r="CF62" s="2716"/>
    </row>
    <row r="63" spans="1:84" ht="16.5" x14ac:dyDescent="0.3">
      <c r="A63" s="2706" t="s">
        <v>4687</v>
      </c>
      <c r="B63" s="2760" t="s">
        <v>3368</v>
      </c>
      <c r="C63" s="2747">
        <v>0</v>
      </c>
      <c r="D63" s="2747">
        <v>0</v>
      </c>
      <c r="E63" s="2747">
        <v>0</v>
      </c>
      <c r="F63" s="2747">
        <v>0</v>
      </c>
      <c r="G63" s="2747">
        <v>0</v>
      </c>
      <c r="H63" s="2747">
        <v>0</v>
      </c>
      <c r="I63" s="2747">
        <v>0</v>
      </c>
      <c r="J63" s="2747">
        <v>0</v>
      </c>
      <c r="K63" s="2747">
        <v>0</v>
      </c>
      <c r="L63" s="2747">
        <v>0</v>
      </c>
      <c r="M63" s="2747">
        <v>0</v>
      </c>
      <c r="N63" s="2747">
        <v>0</v>
      </c>
      <c r="O63" s="2747">
        <v>0</v>
      </c>
      <c r="P63" s="2747">
        <v>0</v>
      </c>
      <c r="Q63" s="2747">
        <v>0</v>
      </c>
      <c r="R63" s="2747">
        <v>0</v>
      </c>
      <c r="S63" s="2747">
        <v>0</v>
      </c>
      <c r="T63" s="2747">
        <v>0</v>
      </c>
      <c r="U63" s="2747">
        <v>0</v>
      </c>
      <c r="V63" s="2747">
        <v>0</v>
      </c>
      <c r="W63" s="2747">
        <v>0</v>
      </c>
      <c r="X63" s="2747">
        <v>0</v>
      </c>
      <c r="Y63" s="2747">
        <v>0</v>
      </c>
      <c r="Z63" s="2747">
        <v>0</v>
      </c>
      <c r="AA63" s="2747">
        <v>0</v>
      </c>
      <c r="AB63" s="2747">
        <v>0</v>
      </c>
      <c r="AC63" s="2747">
        <v>0</v>
      </c>
      <c r="AD63" s="2747">
        <v>0</v>
      </c>
      <c r="AE63" s="2747">
        <v>0</v>
      </c>
      <c r="AF63" s="2747">
        <v>0</v>
      </c>
      <c r="AG63" s="2747">
        <v>0</v>
      </c>
      <c r="AH63" s="2747">
        <v>0</v>
      </c>
      <c r="AI63" s="2747">
        <v>0</v>
      </c>
      <c r="AJ63" s="2747">
        <v>0</v>
      </c>
      <c r="AK63" s="2747">
        <v>0</v>
      </c>
      <c r="AL63" s="2747">
        <v>0</v>
      </c>
      <c r="AM63" s="2747">
        <v>0</v>
      </c>
      <c r="AN63" s="2747">
        <v>0</v>
      </c>
      <c r="AO63" s="2747">
        <v>0</v>
      </c>
      <c r="AP63" s="2747">
        <v>0</v>
      </c>
      <c r="AQ63" s="2747">
        <v>0</v>
      </c>
      <c r="AR63" s="2747">
        <v>0</v>
      </c>
      <c r="AS63" s="2747">
        <v>0</v>
      </c>
      <c r="AT63" s="2747">
        <v>0</v>
      </c>
      <c r="AU63" s="2722">
        <v>0</v>
      </c>
      <c r="AV63" s="2722">
        <v>0</v>
      </c>
      <c r="AW63" s="2722">
        <v>0</v>
      </c>
      <c r="AX63" s="2722">
        <v>0</v>
      </c>
      <c r="AY63" s="2722">
        <v>0</v>
      </c>
      <c r="AZ63" s="2722">
        <v>0</v>
      </c>
      <c r="BA63" s="2722">
        <v>0</v>
      </c>
      <c r="BB63" s="2722">
        <v>0</v>
      </c>
      <c r="BC63" s="2722">
        <v>0</v>
      </c>
      <c r="BD63" s="2722">
        <v>0</v>
      </c>
      <c r="BE63" s="2722">
        <v>0</v>
      </c>
      <c r="BF63" s="2722">
        <v>0</v>
      </c>
      <c r="BG63" s="2722">
        <v>0</v>
      </c>
      <c r="BH63" s="2722">
        <v>0</v>
      </c>
      <c r="BI63" s="2722">
        <v>0</v>
      </c>
      <c r="BJ63" s="2722">
        <v>0</v>
      </c>
      <c r="BK63" s="2722">
        <v>0</v>
      </c>
      <c r="BL63" s="2722">
        <v>0</v>
      </c>
      <c r="BM63" s="2722">
        <v>0</v>
      </c>
      <c r="BN63" s="2722">
        <v>0</v>
      </c>
      <c r="BO63" s="2722">
        <v>0</v>
      </c>
      <c r="BP63" s="2722">
        <v>0</v>
      </c>
      <c r="BQ63" s="2722">
        <v>0</v>
      </c>
      <c r="BR63" s="2722">
        <v>0</v>
      </c>
      <c r="BS63" s="2722">
        <v>0</v>
      </c>
      <c r="BT63" s="2722">
        <v>0</v>
      </c>
      <c r="BU63" s="2722">
        <v>0</v>
      </c>
      <c r="BV63" s="2722">
        <v>0</v>
      </c>
      <c r="BW63" s="2722">
        <v>0</v>
      </c>
      <c r="BX63" s="2722">
        <v>0</v>
      </c>
      <c r="BY63" s="2722">
        <v>0</v>
      </c>
      <c r="BZ63" s="2722">
        <v>0</v>
      </c>
      <c r="CA63" s="2722">
        <v>0</v>
      </c>
      <c r="CB63" s="2722">
        <v>0</v>
      </c>
      <c r="CC63" s="2716"/>
      <c r="CD63" s="2716"/>
      <c r="CE63" s="2716"/>
      <c r="CF63" s="2716"/>
    </row>
    <row r="64" spans="1:84" ht="16.5" x14ac:dyDescent="0.3">
      <c r="A64" s="2706" t="s">
        <v>4688</v>
      </c>
      <c r="B64" s="2760" t="s">
        <v>3369</v>
      </c>
      <c r="C64" s="2747">
        <v>0.25132892010789365</v>
      </c>
      <c r="D64" s="2747">
        <v>0.3318170715557146</v>
      </c>
      <c r="E64" s="2747">
        <v>8.3715056108756333E-2</v>
      </c>
      <c r="F64" s="2747">
        <v>0</v>
      </c>
      <c r="G64" s="2747">
        <v>0</v>
      </c>
      <c r="H64" s="2747">
        <v>0</v>
      </c>
      <c r="I64" s="2747">
        <v>0.73389396138582164</v>
      </c>
      <c r="J64" s="2747">
        <v>0</v>
      </c>
      <c r="K64" s="2747">
        <v>0</v>
      </c>
      <c r="L64" s="2747">
        <v>0</v>
      </c>
      <c r="M64" s="2747">
        <v>0</v>
      </c>
      <c r="N64" s="2747">
        <v>0</v>
      </c>
      <c r="O64" s="2747">
        <v>0.54229450628886045</v>
      </c>
      <c r="P64" s="2747">
        <v>0</v>
      </c>
      <c r="Q64" s="2747">
        <v>5.783189507943752E-2</v>
      </c>
      <c r="R64" s="2747">
        <v>0</v>
      </c>
      <c r="S64" s="2747">
        <v>1.0744178550393617</v>
      </c>
      <c r="T64" s="2747">
        <v>0</v>
      </c>
      <c r="U64" s="2747">
        <v>0.41916540687236525</v>
      </c>
      <c r="V64" s="2747">
        <v>0</v>
      </c>
      <c r="W64" s="2747">
        <v>0</v>
      </c>
      <c r="X64" s="2747">
        <v>0</v>
      </c>
      <c r="Y64" s="2747">
        <v>1.3999513994455153</v>
      </c>
      <c r="Z64" s="2747">
        <v>0</v>
      </c>
      <c r="AA64" s="2747">
        <v>0</v>
      </c>
      <c r="AB64" s="2747">
        <v>0</v>
      </c>
      <c r="AC64" s="2747">
        <v>0.17545968931481642</v>
      </c>
      <c r="AD64" s="2747">
        <v>0.10796266958471533</v>
      </c>
      <c r="AE64" s="2747">
        <v>1.327473039011781</v>
      </c>
      <c r="AF64" s="2747">
        <v>0.39470009076652146</v>
      </c>
      <c r="AG64" s="2747">
        <v>0.66043010387089973</v>
      </c>
      <c r="AH64" s="2747">
        <v>0</v>
      </c>
      <c r="AI64" s="2747">
        <v>0.62784515663268159</v>
      </c>
      <c r="AJ64" s="2747">
        <v>0</v>
      </c>
      <c r="AK64" s="2747">
        <v>0</v>
      </c>
      <c r="AL64" s="2747">
        <v>0</v>
      </c>
      <c r="AM64" s="2747">
        <v>0.28377512442628444</v>
      </c>
      <c r="AN64" s="2747">
        <v>0</v>
      </c>
      <c r="AO64" s="2747">
        <v>1.5891572004293497</v>
      </c>
      <c r="AP64" s="2747">
        <v>0.18662419417014522</v>
      </c>
      <c r="AQ64" s="2747">
        <v>0.39168488064471846</v>
      </c>
      <c r="AR64" s="2747">
        <v>0</v>
      </c>
      <c r="AS64" s="2747">
        <v>0.2018687748030896</v>
      </c>
      <c r="AT64" s="2747">
        <v>0</v>
      </c>
      <c r="AU64" s="2722">
        <v>0</v>
      </c>
      <c r="AV64" s="2722">
        <v>0</v>
      </c>
      <c r="AW64" s="2722">
        <v>0</v>
      </c>
      <c r="AX64" s="2722">
        <v>0</v>
      </c>
      <c r="AY64" s="2722">
        <v>0</v>
      </c>
      <c r="AZ64" s="2722">
        <v>0</v>
      </c>
      <c r="BA64" s="2722">
        <v>0.39669633835110607</v>
      </c>
      <c r="BB64" s="2722">
        <v>0</v>
      </c>
      <c r="BC64" s="2722">
        <v>0</v>
      </c>
      <c r="BD64" s="2722">
        <v>0</v>
      </c>
      <c r="BE64" s="2722">
        <v>0</v>
      </c>
      <c r="BF64" s="2722">
        <v>0</v>
      </c>
      <c r="BG64" s="2722">
        <v>0</v>
      </c>
      <c r="BH64" s="2722">
        <v>0</v>
      </c>
      <c r="BI64" s="2722">
        <v>0</v>
      </c>
      <c r="BJ64" s="2722">
        <v>0</v>
      </c>
      <c r="BK64" s="2722">
        <v>0</v>
      </c>
      <c r="BL64" s="2722">
        <v>0</v>
      </c>
      <c r="BM64" s="2722">
        <v>0</v>
      </c>
      <c r="BN64" s="2722">
        <v>0</v>
      </c>
      <c r="BO64" s="2722">
        <v>0</v>
      </c>
      <c r="BP64" s="2722">
        <v>0</v>
      </c>
      <c r="BQ64" s="2722">
        <v>0</v>
      </c>
      <c r="BR64" s="2722">
        <v>0</v>
      </c>
      <c r="BS64" s="2722">
        <v>0</v>
      </c>
      <c r="BT64" s="2722">
        <v>0</v>
      </c>
      <c r="BU64" s="2722">
        <v>0</v>
      </c>
      <c r="BV64" s="2722">
        <v>0</v>
      </c>
      <c r="BW64" s="2722">
        <v>0</v>
      </c>
      <c r="BX64" s="2722">
        <v>0</v>
      </c>
      <c r="BY64" s="2722">
        <v>0</v>
      </c>
      <c r="BZ64" s="2722">
        <v>0</v>
      </c>
      <c r="CA64" s="2722">
        <v>0</v>
      </c>
      <c r="CB64" s="2722">
        <v>0</v>
      </c>
      <c r="CC64" s="2716"/>
      <c r="CD64" s="2716"/>
      <c r="CE64" s="2716"/>
      <c r="CF64" s="2716"/>
    </row>
    <row r="65" spans="1:84" ht="16.5" x14ac:dyDescent="0.3">
      <c r="A65" s="2706" t="s">
        <v>4689</v>
      </c>
      <c r="B65" s="2760" t="s">
        <v>3370</v>
      </c>
      <c r="C65" s="2747">
        <v>0</v>
      </c>
      <c r="D65" s="2747">
        <v>0</v>
      </c>
      <c r="E65" s="2747">
        <v>0</v>
      </c>
      <c r="F65" s="2747">
        <v>0</v>
      </c>
      <c r="G65" s="2747">
        <v>0</v>
      </c>
      <c r="H65" s="2747">
        <v>0</v>
      </c>
      <c r="I65" s="2747">
        <v>0</v>
      </c>
      <c r="J65" s="2747">
        <v>0</v>
      </c>
      <c r="K65" s="2747">
        <v>0</v>
      </c>
      <c r="L65" s="2747">
        <v>0</v>
      </c>
      <c r="M65" s="2747">
        <v>0</v>
      </c>
      <c r="N65" s="2747">
        <v>0</v>
      </c>
      <c r="O65" s="2747">
        <v>0</v>
      </c>
      <c r="P65" s="2747">
        <v>0</v>
      </c>
      <c r="Q65" s="2747">
        <v>0</v>
      </c>
      <c r="R65" s="2747">
        <v>0</v>
      </c>
      <c r="S65" s="2747">
        <v>0</v>
      </c>
      <c r="T65" s="2747">
        <v>0</v>
      </c>
      <c r="U65" s="2747">
        <v>0</v>
      </c>
      <c r="V65" s="2747">
        <v>0</v>
      </c>
      <c r="W65" s="2747">
        <v>0</v>
      </c>
      <c r="X65" s="2747">
        <v>0</v>
      </c>
      <c r="Y65" s="2747">
        <v>0</v>
      </c>
      <c r="Z65" s="2747">
        <v>0</v>
      </c>
      <c r="AA65" s="2747">
        <v>0</v>
      </c>
      <c r="AB65" s="2747">
        <v>0</v>
      </c>
      <c r="AC65" s="2747">
        <v>0</v>
      </c>
      <c r="AD65" s="2747">
        <v>0</v>
      </c>
      <c r="AE65" s="2747">
        <v>0</v>
      </c>
      <c r="AF65" s="2747">
        <v>0</v>
      </c>
      <c r="AG65" s="2747">
        <v>0</v>
      </c>
      <c r="AH65" s="2747">
        <v>0</v>
      </c>
      <c r="AI65" s="2747">
        <v>0</v>
      </c>
      <c r="AJ65" s="2747">
        <v>0</v>
      </c>
      <c r="AK65" s="2747">
        <v>0</v>
      </c>
      <c r="AL65" s="2747">
        <v>0</v>
      </c>
      <c r="AM65" s="2747">
        <v>0</v>
      </c>
      <c r="AN65" s="2747">
        <v>0</v>
      </c>
      <c r="AO65" s="2747">
        <v>0</v>
      </c>
      <c r="AP65" s="2747">
        <v>0</v>
      </c>
      <c r="AQ65" s="2747">
        <v>0</v>
      </c>
      <c r="AR65" s="2747">
        <v>0</v>
      </c>
      <c r="AS65" s="2747">
        <v>0</v>
      </c>
      <c r="AT65" s="2747">
        <v>0</v>
      </c>
      <c r="AU65" s="2722">
        <v>0</v>
      </c>
      <c r="AV65" s="2722">
        <v>0</v>
      </c>
      <c r="AW65" s="2722">
        <v>0</v>
      </c>
      <c r="AX65" s="2722">
        <v>0</v>
      </c>
      <c r="AY65" s="2722">
        <v>0</v>
      </c>
      <c r="AZ65" s="2722">
        <v>0</v>
      </c>
      <c r="BA65" s="2722">
        <v>0</v>
      </c>
      <c r="BB65" s="2722">
        <v>0</v>
      </c>
      <c r="BC65" s="2722">
        <v>0</v>
      </c>
      <c r="BD65" s="2722">
        <v>0</v>
      </c>
      <c r="BE65" s="2722">
        <v>0</v>
      </c>
      <c r="BF65" s="2722">
        <v>0</v>
      </c>
      <c r="BG65" s="2722">
        <v>0</v>
      </c>
      <c r="BH65" s="2722">
        <v>0</v>
      </c>
      <c r="BI65" s="2722">
        <v>0</v>
      </c>
      <c r="BJ65" s="2722">
        <v>0</v>
      </c>
      <c r="BK65" s="2722">
        <v>0</v>
      </c>
      <c r="BL65" s="2722">
        <v>0</v>
      </c>
      <c r="BM65" s="2722">
        <v>0</v>
      </c>
      <c r="BN65" s="2722">
        <v>0</v>
      </c>
      <c r="BO65" s="2722">
        <v>0</v>
      </c>
      <c r="BP65" s="2722">
        <v>0</v>
      </c>
      <c r="BQ65" s="2722">
        <v>0</v>
      </c>
      <c r="BR65" s="2722">
        <v>0</v>
      </c>
      <c r="BS65" s="2722">
        <v>0</v>
      </c>
      <c r="BT65" s="2722">
        <v>0</v>
      </c>
      <c r="BU65" s="2722">
        <v>0</v>
      </c>
      <c r="BV65" s="2722">
        <v>0</v>
      </c>
      <c r="BW65" s="2722">
        <v>0</v>
      </c>
      <c r="BX65" s="2722">
        <v>0</v>
      </c>
      <c r="BY65" s="2722">
        <v>0</v>
      </c>
      <c r="BZ65" s="2722">
        <v>0</v>
      </c>
      <c r="CA65" s="2722">
        <v>0</v>
      </c>
      <c r="CB65" s="2722">
        <v>0</v>
      </c>
      <c r="CC65" s="2716"/>
      <c r="CD65" s="2716"/>
      <c r="CE65" s="2716"/>
      <c r="CF65" s="2716"/>
    </row>
    <row r="66" spans="1:84" ht="16.5" x14ac:dyDescent="0.3">
      <c r="A66" s="2706" t="s">
        <v>4690</v>
      </c>
      <c r="B66" s="2760" t="s">
        <v>283</v>
      </c>
      <c r="C66" s="2747">
        <v>0</v>
      </c>
      <c r="D66" s="2747">
        <v>1.2416939020485058</v>
      </c>
      <c r="E66" s="2747">
        <v>0</v>
      </c>
      <c r="F66" s="2747">
        <v>0.94589583130149013</v>
      </c>
      <c r="G66" s="2747">
        <v>0</v>
      </c>
      <c r="H66" s="2747">
        <v>0</v>
      </c>
      <c r="I66" s="2747">
        <v>0</v>
      </c>
      <c r="J66" s="2747">
        <v>1.5471568729083469</v>
      </c>
      <c r="K66" s="2747">
        <v>0.19808539415577883</v>
      </c>
      <c r="L66" s="2747">
        <v>3.9437555027405757</v>
      </c>
      <c r="M66" s="2747">
        <v>0.15837003500687868</v>
      </c>
      <c r="N66" s="2747">
        <v>3.1383519147690855</v>
      </c>
      <c r="O66" s="2747">
        <v>0</v>
      </c>
      <c r="P66" s="2747">
        <v>4.5023739286481996</v>
      </c>
      <c r="Q66" s="2747">
        <v>0</v>
      </c>
      <c r="R66" s="2747">
        <v>1.2872063858920986</v>
      </c>
      <c r="S66" s="2747">
        <v>0</v>
      </c>
      <c r="T66" s="2747">
        <v>3.0498269636957871</v>
      </c>
      <c r="U66" s="2747">
        <v>0</v>
      </c>
      <c r="V66" s="2747">
        <v>1.4144145280284914</v>
      </c>
      <c r="W66" s="2747">
        <v>0</v>
      </c>
      <c r="X66" s="2747">
        <v>1.0496675968510172</v>
      </c>
      <c r="Y66" s="2747">
        <v>7.0623204622805483E-2</v>
      </c>
      <c r="Z66" s="2747">
        <v>2.2739058271683277</v>
      </c>
      <c r="AA66" s="2747">
        <v>0</v>
      </c>
      <c r="AB66" s="2747">
        <v>2.7409808531159818</v>
      </c>
      <c r="AC66" s="2747">
        <v>0.18059225281647256</v>
      </c>
      <c r="AD66" s="2747">
        <v>7.1010314299027655E-2</v>
      </c>
      <c r="AE66" s="2747">
        <v>0.33150631732187957</v>
      </c>
      <c r="AF66" s="2747">
        <v>0</v>
      </c>
      <c r="AG66" s="2747">
        <v>0.25861589013083081</v>
      </c>
      <c r="AH66" s="2747">
        <v>2.0359510863671346</v>
      </c>
      <c r="AI66" s="2747">
        <v>0.28801151270889952</v>
      </c>
      <c r="AJ66" s="2747">
        <v>0.98250211248826702</v>
      </c>
      <c r="AK66" s="2747">
        <v>0.1348400704628254</v>
      </c>
      <c r="AL66" s="2747">
        <v>0</v>
      </c>
      <c r="AM66" s="2747">
        <v>0</v>
      </c>
      <c r="AN66" s="2747">
        <v>0</v>
      </c>
      <c r="AO66" s="2747">
        <v>0</v>
      </c>
      <c r="AP66" s="2747">
        <v>0</v>
      </c>
      <c r="AQ66" s="2747">
        <v>0</v>
      </c>
      <c r="AR66" s="2747">
        <v>0</v>
      </c>
      <c r="AS66" s="2747">
        <v>0</v>
      </c>
      <c r="AT66" s="2747">
        <v>0</v>
      </c>
      <c r="AU66" s="2722">
        <v>0</v>
      </c>
      <c r="AV66" s="2722">
        <v>0</v>
      </c>
      <c r="AW66" s="2722">
        <v>0</v>
      </c>
      <c r="AX66" s="2722">
        <v>0</v>
      </c>
      <c r="AY66" s="2722">
        <v>0</v>
      </c>
      <c r="AZ66" s="2722">
        <v>0</v>
      </c>
      <c r="BA66" s="2722">
        <v>0</v>
      </c>
      <c r="BB66" s="2722">
        <v>0</v>
      </c>
      <c r="BC66" s="2722">
        <v>0</v>
      </c>
      <c r="BD66" s="2722">
        <v>1.5057412742074447</v>
      </c>
      <c r="BE66" s="2722">
        <v>0</v>
      </c>
      <c r="BF66" s="2722">
        <v>0</v>
      </c>
      <c r="BG66" s="2722">
        <v>0</v>
      </c>
      <c r="BH66" s="2722">
        <v>0</v>
      </c>
      <c r="BI66" s="2722">
        <v>0</v>
      </c>
      <c r="BJ66" s="2722">
        <v>0</v>
      </c>
      <c r="BK66" s="2722">
        <v>0</v>
      </c>
      <c r="BL66" s="2722">
        <v>0</v>
      </c>
      <c r="BM66" s="2722">
        <v>0</v>
      </c>
      <c r="BN66" s="2722">
        <v>0</v>
      </c>
      <c r="BO66" s="2722">
        <v>0</v>
      </c>
      <c r="BP66" s="2722">
        <v>0</v>
      </c>
      <c r="BQ66" s="2722">
        <v>0</v>
      </c>
      <c r="BR66" s="2722">
        <v>0</v>
      </c>
      <c r="BS66" s="2722">
        <v>0</v>
      </c>
      <c r="BT66" s="2722">
        <v>0</v>
      </c>
      <c r="BU66" s="2722">
        <v>0</v>
      </c>
      <c r="BV66" s="2722">
        <v>0</v>
      </c>
      <c r="BW66" s="2722">
        <v>0</v>
      </c>
      <c r="BX66" s="2722">
        <v>0</v>
      </c>
      <c r="BY66" s="2722">
        <v>0</v>
      </c>
      <c r="BZ66" s="2722">
        <v>0</v>
      </c>
      <c r="CA66" s="2722">
        <v>0</v>
      </c>
      <c r="CB66" s="2722">
        <v>0</v>
      </c>
      <c r="CC66" s="2716"/>
      <c r="CD66" s="2716"/>
      <c r="CE66" s="2716"/>
      <c r="CF66" s="2716"/>
    </row>
    <row r="67" spans="1:84" s="2584" customFormat="1" ht="16.5" x14ac:dyDescent="0.3">
      <c r="A67" s="2706" t="s">
        <v>4691</v>
      </c>
      <c r="B67" s="2760" t="s">
        <v>284</v>
      </c>
      <c r="C67" s="2747"/>
      <c r="D67" s="2747"/>
      <c r="E67" s="2747"/>
      <c r="F67" s="2747"/>
      <c r="G67" s="2747"/>
      <c r="H67" s="2747"/>
      <c r="I67" s="2747"/>
      <c r="J67" s="2747"/>
      <c r="K67" s="2747">
        <v>0</v>
      </c>
      <c r="L67" s="2747">
        <v>0</v>
      </c>
      <c r="M67" s="2747">
        <v>0</v>
      </c>
      <c r="N67" s="2747">
        <v>0</v>
      </c>
      <c r="O67" s="2747">
        <v>0</v>
      </c>
      <c r="P67" s="2747">
        <v>0</v>
      </c>
      <c r="Q67" s="2747">
        <v>0</v>
      </c>
      <c r="R67" s="2747">
        <v>0</v>
      </c>
      <c r="S67" s="2747">
        <v>0</v>
      </c>
      <c r="T67" s="2747">
        <v>0</v>
      </c>
      <c r="U67" s="2747">
        <v>0</v>
      </c>
      <c r="V67" s="2747">
        <v>0</v>
      </c>
      <c r="W67" s="2747">
        <v>0</v>
      </c>
      <c r="X67" s="2747">
        <v>0</v>
      </c>
      <c r="Y67" s="2747">
        <v>0</v>
      </c>
      <c r="Z67" s="2747">
        <v>0</v>
      </c>
      <c r="AA67" s="2747">
        <v>0</v>
      </c>
      <c r="AB67" s="2747">
        <v>0</v>
      </c>
      <c r="AC67" s="2747">
        <v>0</v>
      </c>
      <c r="AD67" s="2747">
        <v>0</v>
      </c>
      <c r="AE67" s="2747">
        <v>0</v>
      </c>
      <c r="AF67" s="2747">
        <v>0</v>
      </c>
      <c r="AG67" s="2747">
        <v>0</v>
      </c>
      <c r="AH67" s="2747">
        <v>0</v>
      </c>
      <c r="AI67" s="2747">
        <v>0</v>
      </c>
      <c r="AJ67" s="2747">
        <v>0</v>
      </c>
      <c r="AK67" s="2747">
        <v>0</v>
      </c>
      <c r="AL67" s="2747">
        <v>0</v>
      </c>
      <c r="AM67" s="2747">
        <v>0</v>
      </c>
      <c r="AN67" s="2747">
        <v>0</v>
      </c>
      <c r="AO67" s="2747">
        <v>0</v>
      </c>
      <c r="AP67" s="2747">
        <v>0</v>
      </c>
      <c r="AQ67" s="2747">
        <v>0</v>
      </c>
      <c r="AR67" s="2747">
        <v>0</v>
      </c>
      <c r="AS67" s="2747">
        <v>0</v>
      </c>
      <c r="AT67" s="2747">
        <v>0</v>
      </c>
      <c r="AU67" s="2722">
        <v>0</v>
      </c>
      <c r="AV67" s="2722">
        <v>0</v>
      </c>
      <c r="AW67" s="2722">
        <v>0</v>
      </c>
      <c r="AX67" s="2722">
        <v>0</v>
      </c>
      <c r="AY67" s="2722">
        <v>0</v>
      </c>
      <c r="AZ67" s="2722">
        <v>0</v>
      </c>
      <c r="BA67" s="2722">
        <v>0</v>
      </c>
      <c r="BB67" s="2722">
        <v>0</v>
      </c>
      <c r="BC67" s="2722">
        <v>0</v>
      </c>
      <c r="BD67" s="2722">
        <v>0</v>
      </c>
      <c r="BE67" s="2722">
        <v>0</v>
      </c>
      <c r="BF67" s="2722">
        <v>0</v>
      </c>
      <c r="BG67" s="2722">
        <v>0</v>
      </c>
      <c r="BH67" s="2722">
        <v>0</v>
      </c>
      <c r="BI67" s="2722">
        <v>0</v>
      </c>
      <c r="BJ67" s="2722">
        <v>0</v>
      </c>
      <c r="BK67" s="2722">
        <v>0</v>
      </c>
      <c r="BL67" s="2722">
        <v>0</v>
      </c>
      <c r="BM67" s="2722">
        <v>0</v>
      </c>
      <c r="BN67" s="2722">
        <v>0</v>
      </c>
      <c r="BO67" s="2722">
        <v>0</v>
      </c>
      <c r="BP67" s="2722">
        <v>0</v>
      </c>
      <c r="BQ67" s="2722">
        <v>0</v>
      </c>
      <c r="BR67" s="2722">
        <v>0</v>
      </c>
      <c r="BS67" s="2722">
        <v>0</v>
      </c>
      <c r="BT67" s="2722">
        <v>0</v>
      </c>
      <c r="BU67" s="2722">
        <v>0</v>
      </c>
      <c r="BV67" s="2722">
        <v>0</v>
      </c>
      <c r="BW67" s="2722">
        <v>0</v>
      </c>
      <c r="BX67" s="2722">
        <v>0</v>
      </c>
      <c r="BY67" s="2722">
        <v>0</v>
      </c>
      <c r="BZ67" s="2722">
        <v>0</v>
      </c>
      <c r="CA67" s="2722">
        <v>0</v>
      </c>
      <c r="CB67" s="2722">
        <v>0</v>
      </c>
      <c r="CC67" s="2716"/>
      <c r="CD67" s="2716"/>
      <c r="CE67" s="2716"/>
      <c r="CF67" s="2716"/>
    </row>
    <row r="68" spans="1:84" ht="16.5" x14ac:dyDescent="0.3">
      <c r="A68" s="2706" t="s">
        <v>4692</v>
      </c>
      <c r="B68" s="2760" t="s">
        <v>3371</v>
      </c>
      <c r="C68" s="2747">
        <v>0</v>
      </c>
      <c r="D68" s="2747">
        <v>0.42076662043700075</v>
      </c>
      <c r="E68" s="2747">
        <v>0</v>
      </c>
      <c r="F68" s="2747">
        <v>0</v>
      </c>
      <c r="G68" s="2747">
        <v>0</v>
      </c>
      <c r="H68" s="2747">
        <v>0</v>
      </c>
      <c r="I68" s="2747">
        <v>0</v>
      </c>
      <c r="J68" s="2747">
        <v>0</v>
      </c>
      <c r="K68" s="2747">
        <v>0</v>
      </c>
      <c r="L68" s="2747">
        <v>0</v>
      </c>
      <c r="M68" s="2747">
        <v>0</v>
      </c>
      <c r="N68" s="2747">
        <v>0</v>
      </c>
      <c r="O68" s="2747">
        <v>0</v>
      </c>
      <c r="P68" s="2747">
        <v>0</v>
      </c>
      <c r="Q68" s="2747">
        <v>0</v>
      </c>
      <c r="R68" s="2747">
        <v>0</v>
      </c>
      <c r="S68" s="2747">
        <v>0</v>
      </c>
      <c r="T68" s="2747">
        <v>0</v>
      </c>
      <c r="U68" s="2747">
        <v>0</v>
      </c>
      <c r="V68" s="2747">
        <v>0.23601882598601465</v>
      </c>
      <c r="W68" s="2747">
        <v>0</v>
      </c>
      <c r="X68" s="2747">
        <v>0</v>
      </c>
      <c r="Y68" s="2747">
        <v>0</v>
      </c>
      <c r="Z68" s="2747">
        <v>0</v>
      </c>
      <c r="AA68" s="2747">
        <v>0</v>
      </c>
      <c r="AB68" s="2747">
        <v>0</v>
      </c>
      <c r="AC68" s="2747">
        <v>0</v>
      </c>
      <c r="AD68" s="2747">
        <v>0</v>
      </c>
      <c r="AE68" s="2747">
        <v>0</v>
      </c>
      <c r="AF68" s="2747">
        <v>0</v>
      </c>
      <c r="AG68" s="2747">
        <v>0</v>
      </c>
      <c r="AH68" s="2747">
        <v>0</v>
      </c>
      <c r="AI68" s="2747">
        <v>0</v>
      </c>
      <c r="AJ68" s="2747">
        <v>0</v>
      </c>
      <c r="AK68" s="2747">
        <v>0</v>
      </c>
      <c r="AL68" s="2747">
        <v>0</v>
      </c>
      <c r="AM68" s="2747">
        <v>0</v>
      </c>
      <c r="AN68" s="2747">
        <v>0</v>
      </c>
      <c r="AO68" s="2747">
        <v>0</v>
      </c>
      <c r="AP68" s="2747">
        <v>0</v>
      </c>
      <c r="AQ68" s="2747">
        <v>0</v>
      </c>
      <c r="AR68" s="2747">
        <v>0</v>
      </c>
      <c r="AS68" s="2747">
        <v>0</v>
      </c>
      <c r="AT68" s="2747">
        <v>0</v>
      </c>
      <c r="AU68" s="2722">
        <v>0</v>
      </c>
      <c r="AV68" s="2722">
        <v>0</v>
      </c>
      <c r="AW68" s="2722">
        <v>0</v>
      </c>
      <c r="AX68" s="2722">
        <v>0</v>
      </c>
      <c r="AY68" s="2722">
        <v>0</v>
      </c>
      <c r="AZ68" s="2722">
        <v>0</v>
      </c>
      <c r="BA68" s="2722">
        <v>0</v>
      </c>
      <c r="BB68" s="2722">
        <v>0</v>
      </c>
      <c r="BC68" s="2722">
        <v>0</v>
      </c>
      <c r="BD68" s="2722">
        <v>0</v>
      </c>
      <c r="BE68" s="2722">
        <v>0</v>
      </c>
      <c r="BF68" s="2722">
        <v>0</v>
      </c>
      <c r="BG68" s="2722">
        <v>0</v>
      </c>
      <c r="BH68" s="2722">
        <v>0</v>
      </c>
      <c r="BI68" s="2722">
        <v>0</v>
      </c>
      <c r="BJ68" s="2722">
        <v>0</v>
      </c>
      <c r="BK68" s="2722">
        <v>0</v>
      </c>
      <c r="BL68" s="2722">
        <v>0</v>
      </c>
      <c r="BM68" s="2722">
        <v>0</v>
      </c>
      <c r="BN68" s="2722">
        <v>0</v>
      </c>
      <c r="BO68" s="2722">
        <v>0</v>
      </c>
      <c r="BP68" s="2722">
        <v>0</v>
      </c>
      <c r="BQ68" s="2722">
        <v>0</v>
      </c>
      <c r="BR68" s="2722">
        <v>0</v>
      </c>
      <c r="BS68" s="2722">
        <v>0</v>
      </c>
      <c r="BT68" s="2722">
        <v>0</v>
      </c>
      <c r="BU68" s="2722">
        <v>0</v>
      </c>
      <c r="BV68" s="2722">
        <v>0</v>
      </c>
      <c r="BW68" s="2722">
        <v>0</v>
      </c>
      <c r="BX68" s="2722">
        <v>0</v>
      </c>
      <c r="BY68" s="2722">
        <v>0</v>
      </c>
      <c r="BZ68" s="2722">
        <v>0</v>
      </c>
      <c r="CA68" s="2722">
        <v>0</v>
      </c>
      <c r="CB68" s="2722">
        <v>0</v>
      </c>
      <c r="CC68" s="2716"/>
      <c r="CD68" s="2716"/>
      <c r="CE68" s="2716"/>
      <c r="CF68" s="2716"/>
    </row>
    <row r="69" spans="1:84" ht="16.5" x14ac:dyDescent="0.3">
      <c r="A69" s="2706" t="s">
        <v>4693</v>
      </c>
      <c r="B69" s="2760" t="s">
        <v>3372</v>
      </c>
      <c r="C69" s="2747">
        <v>0</v>
      </c>
      <c r="D69" s="2747">
        <v>0</v>
      </c>
      <c r="E69" s="2747">
        <v>0</v>
      </c>
      <c r="F69" s="2747">
        <v>0</v>
      </c>
      <c r="G69" s="2747">
        <v>0</v>
      </c>
      <c r="H69" s="2747">
        <v>0</v>
      </c>
      <c r="I69" s="2747">
        <v>0</v>
      </c>
      <c r="J69" s="2747">
        <v>0</v>
      </c>
      <c r="K69" s="2747">
        <v>0</v>
      </c>
      <c r="L69" s="2747">
        <v>0</v>
      </c>
      <c r="M69" s="2747">
        <v>0</v>
      </c>
      <c r="N69" s="2747">
        <v>0</v>
      </c>
      <c r="O69" s="2747">
        <v>0</v>
      </c>
      <c r="P69" s="2747">
        <v>0</v>
      </c>
      <c r="Q69" s="2747">
        <v>0</v>
      </c>
      <c r="R69" s="2747">
        <v>0</v>
      </c>
      <c r="S69" s="2747">
        <v>0</v>
      </c>
      <c r="T69" s="2747">
        <v>0</v>
      </c>
      <c r="U69" s="2747">
        <v>0</v>
      </c>
      <c r="V69" s="2747">
        <v>0</v>
      </c>
      <c r="W69" s="2747">
        <v>0</v>
      </c>
      <c r="X69" s="2747">
        <v>0</v>
      </c>
      <c r="Y69" s="2747">
        <v>0</v>
      </c>
      <c r="Z69" s="2747">
        <v>0</v>
      </c>
      <c r="AA69" s="2747">
        <v>0</v>
      </c>
      <c r="AB69" s="2747">
        <v>0</v>
      </c>
      <c r="AC69" s="2747">
        <v>0</v>
      </c>
      <c r="AD69" s="2747">
        <v>0</v>
      </c>
      <c r="AE69" s="2747">
        <v>0</v>
      </c>
      <c r="AF69" s="2747">
        <v>0</v>
      </c>
      <c r="AG69" s="2747">
        <v>0</v>
      </c>
      <c r="AH69" s="2747">
        <v>0</v>
      </c>
      <c r="AI69" s="2747">
        <v>0</v>
      </c>
      <c r="AJ69" s="2747">
        <v>0</v>
      </c>
      <c r="AK69" s="2747">
        <v>0</v>
      </c>
      <c r="AL69" s="2747">
        <v>0</v>
      </c>
      <c r="AM69" s="2747">
        <v>0</v>
      </c>
      <c r="AN69" s="2747">
        <v>0</v>
      </c>
      <c r="AO69" s="2747">
        <v>0</v>
      </c>
      <c r="AP69" s="2747">
        <v>0</v>
      </c>
      <c r="AQ69" s="2747">
        <v>0</v>
      </c>
      <c r="AR69" s="2747">
        <v>0</v>
      </c>
      <c r="AS69" s="2747">
        <v>0</v>
      </c>
      <c r="AT69" s="2747">
        <v>0</v>
      </c>
      <c r="AU69" s="2722">
        <v>0</v>
      </c>
      <c r="AV69" s="2722">
        <v>0</v>
      </c>
      <c r="AW69" s="2722">
        <v>0</v>
      </c>
      <c r="AX69" s="2722">
        <v>0</v>
      </c>
      <c r="AY69" s="2722">
        <v>0</v>
      </c>
      <c r="AZ69" s="2722">
        <v>0</v>
      </c>
      <c r="BA69" s="2722">
        <v>0</v>
      </c>
      <c r="BB69" s="2722">
        <v>0</v>
      </c>
      <c r="BC69" s="2722">
        <v>0</v>
      </c>
      <c r="BD69" s="2722">
        <v>0</v>
      </c>
      <c r="BE69" s="2722">
        <v>0</v>
      </c>
      <c r="BF69" s="2722">
        <v>0</v>
      </c>
      <c r="BG69" s="2722">
        <v>0</v>
      </c>
      <c r="BH69" s="2722">
        <v>0</v>
      </c>
      <c r="BI69" s="2722">
        <v>0</v>
      </c>
      <c r="BJ69" s="2722">
        <v>0</v>
      </c>
      <c r="BK69" s="2722">
        <v>0</v>
      </c>
      <c r="BL69" s="2722">
        <v>0</v>
      </c>
      <c r="BM69" s="2722">
        <v>0</v>
      </c>
      <c r="BN69" s="2722">
        <v>0</v>
      </c>
      <c r="BO69" s="2722">
        <v>0</v>
      </c>
      <c r="BP69" s="2722">
        <v>0</v>
      </c>
      <c r="BQ69" s="2722">
        <v>0</v>
      </c>
      <c r="BR69" s="2722">
        <v>0</v>
      </c>
      <c r="BS69" s="2722">
        <v>0</v>
      </c>
      <c r="BT69" s="2722">
        <v>0</v>
      </c>
      <c r="BU69" s="2722">
        <v>0</v>
      </c>
      <c r="BV69" s="2722">
        <v>0</v>
      </c>
      <c r="BW69" s="2722">
        <v>0</v>
      </c>
      <c r="BX69" s="2722">
        <v>0</v>
      </c>
      <c r="BY69" s="2722">
        <v>0</v>
      </c>
      <c r="BZ69" s="2722">
        <v>0</v>
      </c>
      <c r="CA69" s="2722">
        <v>0</v>
      </c>
      <c r="CB69" s="2722">
        <v>0</v>
      </c>
      <c r="CC69" s="2716"/>
      <c r="CD69" s="2716"/>
      <c r="CE69" s="2716"/>
      <c r="CF69" s="2716"/>
    </row>
    <row r="70" spans="1:84" ht="16.5" x14ac:dyDescent="0.3">
      <c r="A70" s="2706" t="s">
        <v>4699</v>
      </c>
      <c r="B70" s="2760" t="s">
        <v>3375</v>
      </c>
      <c r="C70" s="2747">
        <v>1.9364175000674864</v>
      </c>
      <c r="D70" s="2747">
        <v>0</v>
      </c>
      <c r="E70" s="2747">
        <v>1.9724418005250695</v>
      </c>
      <c r="F70" s="2747">
        <v>1.9724418005250695</v>
      </c>
      <c r="G70" s="2747">
        <v>0.97209320145402389</v>
      </c>
      <c r="H70" s="2747">
        <v>0</v>
      </c>
      <c r="I70" s="2747">
        <v>0.94822393784650372</v>
      </c>
      <c r="J70" s="2747">
        <v>0</v>
      </c>
      <c r="K70" s="2747">
        <v>0.93578970642096426</v>
      </c>
      <c r="L70" s="2747">
        <v>0</v>
      </c>
      <c r="M70" s="2747">
        <v>0.92380462019899734</v>
      </c>
      <c r="N70" s="2747">
        <v>0</v>
      </c>
      <c r="O70" s="2747">
        <v>0.94002446261739692</v>
      </c>
      <c r="P70" s="2747">
        <v>0</v>
      </c>
      <c r="Q70" s="2747">
        <v>0.93844838720762447</v>
      </c>
      <c r="R70" s="2747">
        <v>0</v>
      </c>
      <c r="S70" s="2747">
        <v>0.94574744875931172</v>
      </c>
      <c r="T70" s="2747">
        <v>0</v>
      </c>
      <c r="U70" s="2747">
        <v>0.94493537668373329</v>
      </c>
      <c r="V70" s="2747">
        <v>0</v>
      </c>
      <c r="W70" s="2747">
        <v>0</v>
      </c>
      <c r="X70" s="2747">
        <v>0</v>
      </c>
      <c r="Y70" s="2747">
        <v>0</v>
      </c>
      <c r="Z70" s="2747">
        <v>0</v>
      </c>
      <c r="AA70" s="2747">
        <v>0.95623899265461698</v>
      </c>
      <c r="AB70" s="2747">
        <v>0</v>
      </c>
      <c r="AC70" s="2747">
        <v>0.95805594416299666</v>
      </c>
      <c r="AD70" s="2747">
        <v>0</v>
      </c>
      <c r="AE70" s="2747">
        <v>0</v>
      </c>
      <c r="AF70" s="2747">
        <v>0</v>
      </c>
      <c r="AG70" s="2747">
        <v>0</v>
      </c>
      <c r="AH70" s="2747">
        <v>0</v>
      </c>
      <c r="AI70" s="2747">
        <v>0</v>
      </c>
      <c r="AJ70" s="2747">
        <v>0</v>
      </c>
      <c r="AK70" s="2747">
        <v>0</v>
      </c>
      <c r="AL70" s="2747">
        <v>0</v>
      </c>
      <c r="AM70" s="2747">
        <v>0</v>
      </c>
      <c r="AN70" s="2747">
        <v>0</v>
      </c>
      <c r="AO70" s="2747">
        <v>0</v>
      </c>
      <c r="AP70" s="2747">
        <v>0</v>
      </c>
      <c r="AQ70" s="2747">
        <v>0</v>
      </c>
      <c r="AR70" s="2747">
        <v>0</v>
      </c>
      <c r="AS70" s="2747">
        <v>0</v>
      </c>
      <c r="AT70" s="2747">
        <v>0</v>
      </c>
      <c r="AU70" s="2722">
        <v>0</v>
      </c>
      <c r="AV70" s="2722">
        <v>0</v>
      </c>
      <c r="AW70" s="2722">
        <v>0</v>
      </c>
      <c r="AX70" s="2722">
        <v>0</v>
      </c>
      <c r="AY70" s="2722">
        <v>0</v>
      </c>
      <c r="AZ70" s="2722">
        <v>0</v>
      </c>
      <c r="BA70" s="2722">
        <v>0</v>
      </c>
      <c r="BB70" s="2722">
        <v>0</v>
      </c>
      <c r="BC70" s="2722">
        <v>0</v>
      </c>
      <c r="BD70" s="2722">
        <v>0</v>
      </c>
      <c r="BE70" s="2722">
        <v>0</v>
      </c>
      <c r="BF70" s="2722">
        <v>0</v>
      </c>
      <c r="BG70" s="2722">
        <v>0</v>
      </c>
      <c r="BH70" s="2722">
        <v>0</v>
      </c>
      <c r="BI70" s="2722">
        <v>0</v>
      </c>
      <c r="BJ70" s="2722">
        <v>0</v>
      </c>
      <c r="BK70" s="2722">
        <v>0</v>
      </c>
      <c r="BL70" s="2722">
        <v>0</v>
      </c>
      <c r="BM70" s="2722">
        <v>0</v>
      </c>
      <c r="BN70" s="2722">
        <v>0</v>
      </c>
      <c r="BO70" s="2722">
        <v>0</v>
      </c>
      <c r="BP70" s="2722">
        <v>0</v>
      </c>
      <c r="BQ70" s="2722">
        <v>0</v>
      </c>
      <c r="BR70" s="2722">
        <v>0</v>
      </c>
      <c r="BS70" s="2722">
        <v>0</v>
      </c>
      <c r="BT70" s="2722">
        <v>0</v>
      </c>
      <c r="BU70" s="2722">
        <v>0</v>
      </c>
      <c r="BV70" s="2722">
        <v>0</v>
      </c>
      <c r="BW70" s="2722">
        <v>0</v>
      </c>
      <c r="BX70" s="2722">
        <v>0</v>
      </c>
      <c r="BY70" s="2722">
        <v>0</v>
      </c>
      <c r="BZ70" s="2722">
        <v>0</v>
      </c>
      <c r="CA70" s="2722">
        <v>0</v>
      </c>
      <c r="CB70" s="2722">
        <v>0</v>
      </c>
      <c r="CC70" s="2716"/>
      <c r="CD70" s="2716"/>
      <c r="CE70" s="2716"/>
      <c r="CF70" s="2716"/>
    </row>
    <row r="71" spans="1:84" ht="17.25" thickBot="1" x14ac:dyDescent="0.35">
      <c r="A71" s="2750"/>
      <c r="B71" s="2761" t="s">
        <v>4705</v>
      </c>
      <c r="C71" s="2747">
        <v>0</v>
      </c>
      <c r="D71" s="2747">
        <v>0</v>
      </c>
      <c r="E71" s="2747">
        <v>0</v>
      </c>
      <c r="F71" s="2747">
        <v>0</v>
      </c>
      <c r="G71" s="2747">
        <v>0</v>
      </c>
      <c r="H71" s="2747">
        <v>0</v>
      </c>
      <c r="I71" s="2747">
        <v>0</v>
      </c>
      <c r="J71" s="2747">
        <v>0</v>
      </c>
      <c r="K71" s="2747">
        <v>0</v>
      </c>
      <c r="L71" s="2747">
        <v>0</v>
      </c>
      <c r="M71" s="2747">
        <v>0</v>
      </c>
      <c r="N71" s="2747">
        <v>0</v>
      </c>
      <c r="O71" s="2747">
        <v>0</v>
      </c>
      <c r="P71" s="2747">
        <v>0</v>
      </c>
      <c r="Q71" s="2747">
        <v>0</v>
      </c>
      <c r="R71" s="2747">
        <v>0</v>
      </c>
      <c r="S71" s="2753">
        <v>0</v>
      </c>
      <c r="T71" s="2753">
        <v>0</v>
      </c>
      <c r="U71" s="2753">
        <v>0</v>
      </c>
      <c r="V71" s="2753">
        <v>0</v>
      </c>
      <c r="W71" s="2753">
        <v>0.94824216092415103</v>
      </c>
      <c r="X71" s="2753">
        <v>0</v>
      </c>
      <c r="Y71" s="2753">
        <v>0.95464748869030414</v>
      </c>
      <c r="Z71" s="2753">
        <v>0</v>
      </c>
      <c r="AA71" s="2753">
        <v>0</v>
      </c>
      <c r="AB71" s="2753">
        <v>0</v>
      </c>
      <c r="AC71" s="2753">
        <v>0</v>
      </c>
      <c r="AD71" s="2753">
        <v>0</v>
      </c>
      <c r="AE71" s="2753">
        <v>0</v>
      </c>
      <c r="AF71" s="2753">
        <v>0.95029348683373172</v>
      </c>
      <c r="AG71" s="2753">
        <v>0.94496081756186645</v>
      </c>
      <c r="AH71" s="2753">
        <v>0</v>
      </c>
      <c r="AI71" s="2753">
        <v>0.93596988126702807</v>
      </c>
      <c r="AJ71" s="2753">
        <v>0</v>
      </c>
      <c r="AK71" s="2753">
        <v>0.92701700085506678</v>
      </c>
      <c r="AL71" s="2753">
        <v>0</v>
      </c>
      <c r="AM71" s="2753">
        <v>0.92589632472987116</v>
      </c>
      <c r="AN71" s="2753">
        <v>0</v>
      </c>
      <c r="AO71" s="2753">
        <v>0.92386980020881626</v>
      </c>
      <c r="AP71" s="2753">
        <v>0</v>
      </c>
      <c r="AQ71" s="2753">
        <v>0</v>
      </c>
      <c r="AR71" s="2753">
        <v>0</v>
      </c>
      <c r="AS71" s="2753">
        <v>0</v>
      </c>
      <c r="AT71" s="2753">
        <v>0</v>
      </c>
      <c r="AU71" s="2729">
        <v>0</v>
      </c>
      <c r="AV71" s="2729">
        <v>0</v>
      </c>
      <c r="AW71" s="2729">
        <v>0</v>
      </c>
      <c r="AX71" s="2729">
        <v>0</v>
      </c>
      <c r="AY71" s="2729">
        <v>0</v>
      </c>
      <c r="AZ71" s="2729">
        <v>0</v>
      </c>
      <c r="BA71" s="2729">
        <v>0.73938660602453554</v>
      </c>
      <c r="BB71" s="2729">
        <v>0</v>
      </c>
      <c r="BC71" s="2729">
        <v>0.70375562008933512</v>
      </c>
      <c r="BD71" s="2729">
        <v>0</v>
      </c>
      <c r="BE71" s="2729">
        <v>0</v>
      </c>
      <c r="BF71" s="2729">
        <v>0</v>
      </c>
      <c r="BG71" s="2729">
        <v>0.72680243946251821</v>
      </c>
      <c r="BH71" s="2729">
        <v>0</v>
      </c>
      <c r="BI71" s="2729">
        <v>0</v>
      </c>
      <c r="BJ71" s="2729">
        <v>0</v>
      </c>
      <c r="BK71" s="2729">
        <v>0.80852915649907664</v>
      </c>
      <c r="BL71" s="2729">
        <v>0</v>
      </c>
      <c r="BM71" s="2729">
        <v>0</v>
      </c>
      <c r="BN71" s="2729">
        <v>0</v>
      </c>
      <c r="BO71" s="2729">
        <v>0.7984127949186558</v>
      </c>
      <c r="BP71" s="2729">
        <v>0</v>
      </c>
      <c r="BQ71" s="2729">
        <v>0</v>
      </c>
      <c r="BR71" s="2729">
        <v>0</v>
      </c>
      <c r="BS71" s="2729">
        <v>0</v>
      </c>
      <c r="BT71" s="2729">
        <v>0</v>
      </c>
      <c r="BU71" s="2729">
        <v>0</v>
      </c>
      <c r="BV71" s="2729">
        <v>0</v>
      </c>
      <c r="BW71" s="2729">
        <v>0</v>
      </c>
      <c r="BX71" s="2729">
        <v>0</v>
      </c>
      <c r="BY71" s="2729">
        <v>0</v>
      </c>
      <c r="BZ71" s="2729">
        <v>0</v>
      </c>
      <c r="CA71" s="2729">
        <v>0</v>
      </c>
      <c r="CB71" s="2729">
        <v>0</v>
      </c>
      <c r="CC71" s="2716"/>
      <c r="CD71" s="2716"/>
      <c r="CE71" s="2716"/>
      <c r="CF71" s="2716"/>
    </row>
    <row r="72" spans="1:84" ht="17.25" thickBot="1" x14ac:dyDescent="0.35">
      <c r="A72" s="2762"/>
      <c r="B72" s="2763" t="s">
        <v>4722</v>
      </c>
      <c r="C72" s="2764">
        <v>3.3130243026673263</v>
      </c>
      <c r="D72" s="2764">
        <v>3.2030313621577227</v>
      </c>
      <c r="E72" s="2764">
        <v>5.1399091328123179</v>
      </c>
      <c r="F72" s="2764">
        <v>3.0407015723286972</v>
      </c>
      <c r="G72" s="2764">
        <v>0.97209320145402389</v>
      </c>
      <c r="H72" s="2764">
        <v>0</v>
      </c>
      <c r="I72" s="2764">
        <v>2.5983141343268636</v>
      </c>
      <c r="J72" s="2764">
        <v>1.7129157178824994</v>
      </c>
      <c r="K72" s="2764">
        <v>2.897574338400088</v>
      </c>
      <c r="L72" s="2764">
        <v>3.9637206749353422</v>
      </c>
      <c r="M72" s="2764">
        <v>1.9320389812018779</v>
      </c>
      <c r="N72" s="2764">
        <v>3.8712372277375389</v>
      </c>
      <c r="O72" s="2764">
        <v>2.6850867170731174</v>
      </c>
      <c r="P72" s="2764">
        <v>5.2489411338038634</v>
      </c>
      <c r="Q72" s="2764">
        <v>2.4285141563599471</v>
      </c>
      <c r="R72" s="2764">
        <v>2.960629405006014</v>
      </c>
      <c r="S72" s="2737">
        <v>3.2524435829194451</v>
      </c>
      <c r="T72" s="2737">
        <v>3.8297032320219637</v>
      </c>
      <c r="U72" s="2737">
        <v>3.271965865421655</v>
      </c>
      <c r="V72" s="2737">
        <v>3.5577575711924099</v>
      </c>
      <c r="W72" s="2737">
        <v>2.4921979269269738</v>
      </c>
      <c r="X72" s="2737">
        <v>2.297306768253395</v>
      </c>
      <c r="Y72" s="2737">
        <v>4.2348541902200649</v>
      </c>
      <c r="Z72" s="2737">
        <v>3.7238431455512102</v>
      </c>
      <c r="AA72" s="2737">
        <v>3.5415389212315675</v>
      </c>
      <c r="AB72" s="2737">
        <v>3.3684967271899673</v>
      </c>
      <c r="AC72" s="2737">
        <v>3.2218812324433466</v>
      </c>
      <c r="AD72" s="2737">
        <v>2.453131503708823</v>
      </c>
      <c r="AE72" s="2737">
        <v>1.743759916820256</v>
      </c>
      <c r="AF72" s="2737">
        <v>2.9201480066552281</v>
      </c>
      <c r="AG72" s="2737">
        <v>3.3041099874239013</v>
      </c>
      <c r="AH72" s="2737">
        <v>6.6812690406889512</v>
      </c>
      <c r="AI72" s="2737">
        <v>4.9763940730756735</v>
      </c>
      <c r="AJ72" s="2737">
        <v>4.6953197057135885</v>
      </c>
      <c r="AK72" s="2737">
        <v>2.1834639864477192</v>
      </c>
      <c r="AL72" s="2737">
        <v>10.110768120796029</v>
      </c>
      <c r="AM72" s="2737">
        <v>2.4672325561500092</v>
      </c>
      <c r="AN72" s="2737">
        <v>13.273667322690278</v>
      </c>
      <c r="AO72" s="2737">
        <v>7.2514594840004891</v>
      </c>
      <c r="AP72" s="2737">
        <v>7.6698828655151328</v>
      </c>
      <c r="AQ72" s="2737">
        <v>0.69651741509198506</v>
      </c>
      <c r="AR72" s="2737">
        <v>7.4840131680710211</v>
      </c>
      <c r="AS72" s="2737">
        <v>0.4378379628151039</v>
      </c>
      <c r="AT72" s="2737">
        <v>4.5689896253129394</v>
      </c>
      <c r="AU72" s="2738">
        <v>0</v>
      </c>
      <c r="AV72" s="2738">
        <v>7.8820236503379082</v>
      </c>
      <c r="AW72" s="2738">
        <v>0.52396161599825497</v>
      </c>
      <c r="AX72" s="2738">
        <v>4.0014374279971703</v>
      </c>
      <c r="AY72" s="2738">
        <v>0</v>
      </c>
      <c r="AZ72" s="2738">
        <v>8.155822587674999</v>
      </c>
      <c r="BA72" s="2738">
        <v>3.1554984177584235</v>
      </c>
      <c r="BB72" s="2738">
        <v>1.348026269310588</v>
      </c>
      <c r="BC72" s="2738">
        <v>1.0096431268190618</v>
      </c>
      <c r="BD72" s="2738">
        <v>2.173409101943089</v>
      </c>
      <c r="BE72" s="2738">
        <v>0</v>
      </c>
      <c r="BF72" s="2738">
        <v>1.731707096474536</v>
      </c>
      <c r="BG72" s="2738">
        <v>0.73030447541405019</v>
      </c>
      <c r="BH72" s="2738">
        <v>6.4004211723184969</v>
      </c>
      <c r="BI72" s="2738">
        <v>0</v>
      </c>
      <c r="BJ72" s="2738">
        <v>7.3430177910823113</v>
      </c>
      <c r="BK72" s="2738">
        <v>0.80852915649907664</v>
      </c>
      <c r="BL72" s="2738">
        <v>3.713956142114724</v>
      </c>
      <c r="BM72" s="2738">
        <v>0</v>
      </c>
      <c r="BN72" s="2738">
        <v>5.8845636174564699</v>
      </c>
      <c r="BO72" s="2738">
        <v>0.7984127949186558</v>
      </c>
      <c r="BP72" s="2738">
        <v>3.0201656167379873</v>
      </c>
      <c r="BQ72" s="2738">
        <v>0</v>
      </c>
      <c r="BR72" s="2738">
        <v>4.669614969837891</v>
      </c>
      <c r="BS72" s="2738">
        <v>0</v>
      </c>
      <c r="BT72" s="2738">
        <v>6.4297255087551797</v>
      </c>
      <c r="BU72" s="2738">
        <v>0</v>
      </c>
      <c r="BV72" s="2738">
        <v>1.3740744814890122</v>
      </c>
      <c r="BW72" s="2738">
        <v>9.750130091400383E-2</v>
      </c>
      <c r="BX72" s="2738">
        <v>6.417743266997415</v>
      </c>
      <c r="BY72" s="2738">
        <v>0.29069863482487923</v>
      </c>
      <c r="BZ72" s="2738">
        <v>5.419602006907251</v>
      </c>
      <c r="CA72" s="2738">
        <v>0.93177793093128825</v>
      </c>
      <c r="CB72" s="2738">
        <v>5.9038394878330864</v>
      </c>
      <c r="CC72" s="2716"/>
      <c r="CD72" s="2716"/>
      <c r="CE72" s="2716"/>
      <c r="CF72" s="2716"/>
    </row>
    <row r="73" spans="1:84" s="2584" customFormat="1" ht="17.25" thickBot="1" x14ac:dyDescent="0.35">
      <c r="A73" s="3944" t="s">
        <v>4723</v>
      </c>
      <c r="B73" s="3945"/>
      <c r="C73" s="3946"/>
      <c r="D73" s="3946"/>
      <c r="E73" s="3946"/>
      <c r="F73" s="3946"/>
      <c r="G73" s="3946"/>
      <c r="H73" s="3946"/>
      <c r="I73" s="3946"/>
      <c r="J73" s="3946"/>
      <c r="K73" s="3946"/>
      <c r="L73" s="3946"/>
      <c r="M73" s="3946"/>
      <c r="N73" s="3946"/>
      <c r="O73" s="3946"/>
      <c r="P73" s="3946"/>
      <c r="Q73" s="3946"/>
      <c r="R73" s="3946"/>
      <c r="S73" s="3945"/>
      <c r="T73" s="3945"/>
      <c r="U73" s="3945"/>
      <c r="V73" s="3945"/>
      <c r="W73" s="3945"/>
      <c r="X73" s="3945"/>
      <c r="Y73" s="3945"/>
      <c r="Z73" s="3945"/>
      <c r="AA73" s="3945"/>
      <c r="AB73" s="3945"/>
      <c r="AC73" s="3945"/>
      <c r="AD73" s="3945"/>
      <c r="AE73" s="3945"/>
      <c r="AF73" s="3945"/>
      <c r="AG73" s="3945"/>
      <c r="AH73" s="3945"/>
      <c r="AI73" s="3945"/>
      <c r="AJ73" s="3945"/>
      <c r="AK73" s="3945"/>
      <c r="AL73" s="3945"/>
      <c r="AM73" s="3945"/>
      <c r="AN73" s="3945"/>
      <c r="AO73" s="3945"/>
      <c r="AP73" s="3945"/>
      <c r="AQ73" s="3945"/>
      <c r="AR73" s="3945"/>
      <c r="AS73" s="3945"/>
      <c r="AT73" s="3945"/>
      <c r="AU73" s="3945"/>
      <c r="AV73" s="3945"/>
      <c r="AW73" s="3945"/>
      <c r="AX73" s="3945"/>
      <c r="AY73" s="3945"/>
      <c r="AZ73" s="3945"/>
      <c r="BA73" s="3945"/>
      <c r="BB73" s="3945"/>
      <c r="BC73" s="3945"/>
      <c r="BD73" s="3945"/>
      <c r="BE73" s="3945"/>
      <c r="BF73" s="3945"/>
      <c r="BG73" s="3945"/>
      <c r="BH73" s="3945"/>
      <c r="BI73" s="3945"/>
      <c r="BJ73" s="3945"/>
      <c r="BK73" s="3945"/>
      <c r="BL73" s="3945"/>
      <c r="BM73" s="3945"/>
      <c r="BN73" s="3945"/>
      <c r="BO73" s="3945"/>
      <c r="BP73" s="3945"/>
      <c r="BQ73" s="3945"/>
      <c r="BR73" s="3945"/>
      <c r="BS73" s="3945"/>
      <c r="BT73" s="3945"/>
      <c r="BU73" s="3945"/>
      <c r="BV73" s="3945"/>
      <c r="BW73" s="3945"/>
      <c r="BX73" s="3945"/>
      <c r="BY73" s="3945"/>
      <c r="BZ73" s="3945"/>
      <c r="CA73" s="3945"/>
      <c r="CB73" s="3947"/>
      <c r="CC73" s="2716"/>
      <c r="CD73" s="2716"/>
      <c r="CE73" s="2758"/>
      <c r="CF73" s="2758"/>
    </row>
    <row r="74" spans="1:84" ht="16.5" x14ac:dyDescent="0.3">
      <c r="A74" s="2739" t="s">
        <v>4679</v>
      </c>
      <c r="B74" s="2707" t="s">
        <v>3363</v>
      </c>
      <c r="C74" s="2747">
        <v>26.812130435694034</v>
      </c>
      <c r="D74" s="2747">
        <v>0</v>
      </c>
      <c r="E74" s="2747">
        <v>110.13855520657732</v>
      </c>
      <c r="F74" s="2747">
        <v>1.1740976197785775</v>
      </c>
      <c r="G74" s="2747">
        <v>95.262277025469984</v>
      </c>
      <c r="H74" s="2747">
        <v>0.9446048168175748</v>
      </c>
      <c r="I74" s="2747">
        <v>25.5</v>
      </c>
      <c r="J74" s="2747">
        <v>0.80295426400957282</v>
      </c>
      <c r="K74" s="2747">
        <v>59.152123050011966</v>
      </c>
      <c r="L74" s="2747">
        <v>0.40766431022960353</v>
      </c>
      <c r="M74" s="2747">
        <v>7.9009611884094966</v>
      </c>
      <c r="N74" s="2747">
        <v>6.9288391572327077</v>
      </c>
      <c r="O74" s="2747">
        <v>6.3441618824114476</v>
      </c>
      <c r="P74" s="2747">
        <v>1.2358745511387368</v>
      </c>
      <c r="Q74" s="2747">
        <v>10.9988825807837</v>
      </c>
      <c r="R74" s="2747">
        <v>0</v>
      </c>
      <c r="S74" s="2744">
        <v>5.9511269472005246</v>
      </c>
      <c r="T74" s="2744">
        <v>0</v>
      </c>
      <c r="U74" s="2744">
        <v>5.3387053899323647</v>
      </c>
      <c r="V74" s="2744">
        <v>2.4</v>
      </c>
      <c r="W74" s="2744">
        <v>1.4828842877514412</v>
      </c>
      <c r="X74" s="2744">
        <v>1.7350000000000001</v>
      </c>
      <c r="Y74" s="2744">
        <v>7.4735710604394159</v>
      </c>
      <c r="Z74" s="2744">
        <v>4.3770275184452148</v>
      </c>
      <c r="AA74" s="2744">
        <v>13.333681773986195</v>
      </c>
      <c r="AB74" s="2744">
        <v>1.1814939486659102</v>
      </c>
      <c r="AC74" s="2744">
        <v>10.050506919790262</v>
      </c>
      <c r="AD74" s="2744">
        <v>2.5936225699387756</v>
      </c>
      <c r="AE74" s="2744">
        <v>1.973704864631586</v>
      </c>
      <c r="AF74" s="2744">
        <v>1.0513119685717336</v>
      </c>
      <c r="AG74" s="2744">
        <v>11.569282780440172</v>
      </c>
      <c r="AH74" s="2744">
        <v>0</v>
      </c>
      <c r="AI74" s="2744">
        <v>7.457198629764342</v>
      </c>
      <c r="AJ74" s="2744">
        <v>1.7262970117991752</v>
      </c>
      <c r="AK74" s="2744">
        <v>13.971569199940618</v>
      </c>
      <c r="AL74" s="2744">
        <v>41.498907057243819</v>
      </c>
      <c r="AM74" s="2744">
        <v>15.495259771664896</v>
      </c>
      <c r="AN74" s="2744">
        <v>5.337691919422423</v>
      </c>
      <c r="AO74" s="2744">
        <v>5.4755339329965809</v>
      </c>
      <c r="AP74" s="2744">
        <v>8.8109999999999999</v>
      </c>
      <c r="AQ74" s="2744">
        <v>0.73351081516434158</v>
      </c>
      <c r="AR74" s="2744">
        <v>18.875819510879886</v>
      </c>
      <c r="AS74" s="2744">
        <v>4.4115310897319802</v>
      </c>
      <c r="AT74" s="2744">
        <v>9.2094748494932066</v>
      </c>
      <c r="AU74" s="2715">
        <v>2.6310453058672443</v>
      </c>
      <c r="AV74" s="2715">
        <v>6.9418045343586754E-2</v>
      </c>
      <c r="AW74" s="2715">
        <v>3.215717992127439</v>
      </c>
      <c r="AX74" s="2715">
        <v>2.897862089534638E-2</v>
      </c>
      <c r="AY74" s="2715">
        <v>5.233032481001989</v>
      </c>
      <c r="AZ74" s="2715">
        <v>3.1008058944319621</v>
      </c>
      <c r="BA74" s="2715">
        <v>3.1006444721401865</v>
      </c>
      <c r="BB74" s="2715">
        <v>0</v>
      </c>
      <c r="BC74" s="2715">
        <v>4.1936515596919044</v>
      </c>
      <c r="BD74" s="2715">
        <v>0</v>
      </c>
      <c r="BE74" s="2715">
        <v>11.294280390311755</v>
      </c>
      <c r="BF74" s="2715">
        <v>1.0023882759690894</v>
      </c>
      <c r="BG74" s="2715">
        <v>2.2076081939271326</v>
      </c>
      <c r="BH74" s="2715">
        <v>5.7642664647705635</v>
      </c>
      <c r="BI74" s="2715">
        <v>2.9837080490641146</v>
      </c>
      <c r="BJ74" s="2715">
        <v>8.1658461885902494</v>
      </c>
      <c r="BK74" s="2715">
        <v>2.5594064129517324</v>
      </c>
      <c r="BL74" s="2715">
        <v>2.0301213964596663</v>
      </c>
      <c r="BM74" s="2715">
        <v>13.425691655785725</v>
      </c>
      <c r="BN74" s="2715">
        <v>12.180105576726785</v>
      </c>
      <c r="BO74" s="2715">
        <v>9.5055963788726459</v>
      </c>
      <c r="BP74" s="2715">
        <v>12.52439304613589</v>
      </c>
      <c r="BQ74" s="2715">
        <v>6.2000325527056805</v>
      </c>
      <c r="BR74" s="2715">
        <v>13.501422456859189</v>
      </c>
      <c r="BS74" s="2715">
        <v>10.704502143860346</v>
      </c>
      <c r="BT74" s="2715">
        <v>14.163785113191903</v>
      </c>
      <c r="BU74" s="2715">
        <v>17.527194344342288</v>
      </c>
      <c r="BV74" s="2715">
        <v>5.7987749686443362</v>
      </c>
      <c r="BW74" s="2715">
        <v>5.0717221585835333</v>
      </c>
      <c r="BX74" s="2715">
        <v>6.3875276680306028</v>
      </c>
      <c r="BY74" s="2715">
        <v>3.9769642496900621</v>
      </c>
      <c r="BZ74" s="2715">
        <v>1.5380680992990381</v>
      </c>
      <c r="CA74" s="2715">
        <v>0.21697845023557005</v>
      </c>
      <c r="CB74" s="2715">
        <v>2.6664221785096318</v>
      </c>
      <c r="CC74" s="2716"/>
      <c r="CD74" s="2716"/>
      <c r="CE74" s="2716"/>
      <c r="CF74" s="2716"/>
    </row>
    <row r="75" spans="1:84" ht="16.5" x14ac:dyDescent="0.3">
      <c r="A75" s="2706" t="s">
        <v>4681</v>
      </c>
      <c r="B75" s="2717" t="s">
        <v>277</v>
      </c>
      <c r="C75" s="2747">
        <v>63.760965408627989</v>
      </c>
      <c r="D75" s="2747">
        <v>7.1609188820823508</v>
      </c>
      <c r="E75" s="2747">
        <v>67.354194633686646</v>
      </c>
      <c r="F75" s="2747">
        <v>5.1792757510480749</v>
      </c>
      <c r="G75" s="2747">
        <v>43.230344396656797</v>
      </c>
      <c r="H75" s="2747">
        <v>7.4630580968422819</v>
      </c>
      <c r="I75" s="2747">
        <v>61.063358818892929</v>
      </c>
      <c r="J75" s="2747">
        <v>2.6170583474670344</v>
      </c>
      <c r="K75" s="2747">
        <v>74.285919090880711</v>
      </c>
      <c r="L75" s="2747">
        <v>1.3964077695532346</v>
      </c>
      <c r="M75" s="2747">
        <v>21.710090778151521</v>
      </c>
      <c r="N75" s="2747">
        <v>4.7785324255188248</v>
      </c>
      <c r="O75" s="2747">
        <v>61.695676099039488</v>
      </c>
      <c r="P75" s="2747">
        <v>10.219284570305939</v>
      </c>
      <c r="Q75" s="2747">
        <v>56.601154975393825</v>
      </c>
      <c r="R75" s="2747">
        <v>2.4020924426215582</v>
      </c>
      <c r="S75" s="2747">
        <v>15.153813579706195</v>
      </c>
      <c r="T75" s="2747">
        <v>2.659876268326177</v>
      </c>
      <c r="U75" s="2747">
        <v>28.807878804874864</v>
      </c>
      <c r="V75" s="2747">
        <v>3.0373242171779031</v>
      </c>
      <c r="W75" s="2747">
        <v>25.211508193109182</v>
      </c>
      <c r="X75" s="2747">
        <v>1.3604133760227353</v>
      </c>
      <c r="Y75" s="2747">
        <v>28.485934097778223</v>
      </c>
      <c r="Z75" s="2747">
        <v>1.7499373183828826</v>
      </c>
      <c r="AA75" s="2747">
        <v>28.240661609524459</v>
      </c>
      <c r="AB75" s="2747">
        <v>1.2583959775845612</v>
      </c>
      <c r="AC75" s="2747">
        <v>21.096484927180001</v>
      </c>
      <c r="AD75" s="2747">
        <v>3.2041585198250804</v>
      </c>
      <c r="AE75" s="2747">
        <v>17.281778560863394</v>
      </c>
      <c r="AF75" s="2747">
        <v>2.2865641960178671</v>
      </c>
      <c r="AG75" s="2747">
        <v>22.356897751240268</v>
      </c>
      <c r="AH75" s="2747">
        <v>7.0398687876820976</v>
      </c>
      <c r="AI75" s="2747">
        <v>21.530015454435578</v>
      </c>
      <c r="AJ75" s="2747">
        <v>10.11381759322532</v>
      </c>
      <c r="AK75" s="2747">
        <v>25.073060044741304</v>
      </c>
      <c r="AL75" s="2747">
        <v>27.960660197484501</v>
      </c>
      <c r="AM75" s="2747">
        <v>19.223795383207662</v>
      </c>
      <c r="AN75" s="2747">
        <v>32.441233630111483</v>
      </c>
      <c r="AO75" s="2747">
        <v>15.221052823378411</v>
      </c>
      <c r="AP75" s="2747">
        <v>19.876195633389994</v>
      </c>
      <c r="AQ75" s="2747">
        <v>12.925468243670853</v>
      </c>
      <c r="AR75" s="2747">
        <v>19.486889144254778</v>
      </c>
      <c r="AS75" s="2747">
        <v>17.708196275916773</v>
      </c>
      <c r="AT75" s="2747">
        <v>21.225980247817262</v>
      </c>
      <c r="AU75" s="2722">
        <v>13.206641001155139</v>
      </c>
      <c r="AV75" s="2722">
        <v>19.13269504336596</v>
      </c>
      <c r="AW75" s="2722">
        <v>17.309180866999355</v>
      </c>
      <c r="AX75" s="2722">
        <v>12.162270045586727</v>
      </c>
      <c r="AY75" s="2722">
        <v>15.940881907930091</v>
      </c>
      <c r="AZ75" s="2722">
        <v>18.682365116965926</v>
      </c>
      <c r="BA75" s="2722">
        <v>14.613483608477125</v>
      </c>
      <c r="BB75" s="2722">
        <v>5.9477164112027348</v>
      </c>
      <c r="BC75" s="2722">
        <v>26.545385010775661</v>
      </c>
      <c r="BD75" s="2722">
        <v>7.3066678277356445</v>
      </c>
      <c r="BE75" s="2722">
        <v>9.9327648436780542</v>
      </c>
      <c r="BF75" s="2722">
        <v>8.6517070964745351</v>
      </c>
      <c r="BG75" s="2722">
        <v>7.8703023041988125</v>
      </c>
      <c r="BH75" s="2722">
        <v>17.309421172318498</v>
      </c>
      <c r="BI75" s="2722">
        <v>14.705623887354404</v>
      </c>
      <c r="BJ75" s="2722">
        <v>20.962068474708374</v>
      </c>
      <c r="BK75" s="2722">
        <v>28.062490300795552</v>
      </c>
      <c r="BL75" s="2722">
        <v>29.590246684512397</v>
      </c>
      <c r="BM75" s="2722">
        <v>20.034541396206428</v>
      </c>
      <c r="BN75" s="2722">
        <v>33.121313029487169</v>
      </c>
      <c r="BO75" s="2722">
        <v>24.143757589005283</v>
      </c>
      <c r="BP75" s="2722">
        <v>27.005444905799596</v>
      </c>
      <c r="BQ75" s="2722">
        <v>24.862791121787886</v>
      </c>
      <c r="BR75" s="2722">
        <v>28.50810324644447</v>
      </c>
      <c r="BS75" s="2722">
        <v>50.531685476371571</v>
      </c>
      <c r="BT75" s="2722">
        <v>26.428381487035946</v>
      </c>
      <c r="BU75" s="2722">
        <v>24.386172799942539</v>
      </c>
      <c r="BV75" s="2722">
        <v>19.790503244468692</v>
      </c>
      <c r="BW75" s="2722">
        <v>27.555340086162104</v>
      </c>
      <c r="BX75" s="2722">
        <v>18.944743266997413</v>
      </c>
      <c r="BY75" s="2722">
        <v>19.399449940918974</v>
      </c>
      <c r="BZ75" s="2722">
        <v>13.326602006907251</v>
      </c>
      <c r="CA75" s="2722">
        <v>36.377213895158583</v>
      </c>
      <c r="CB75" s="2722">
        <v>10.190839487833086</v>
      </c>
      <c r="CC75" s="2716"/>
      <c r="CD75" s="2716"/>
      <c r="CE75" s="2716"/>
      <c r="CF75" s="2716"/>
    </row>
    <row r="76" spans="1:84" s="2584" customFormat="1" ht="16.5" x14ac:dyDescent="0.3">
      <c r="A76" s="2706" t="s">
        <v>4682</v>
      </c>
      <c r="B76" s="2717" t="s">
        <v>3365</v>
      </c>
      <c r="C76" s="2747"/>
      <c r="D76" s="2747"/>
      <c r="E76" s="2747"/>
      <c r="F76" s="2747"/>
      <c r="G76" s="2747"/>
      <c r="H76" s="2747"/>
      <c r="I76" s="2747"/>
      <c r="J76" s="2747"/>
      <c r="K76" s="2747"/>
      <c r="L76" s="2747"/>
      <c r="M76" s="2747"/>
      <c r="N76" s="2747"/>
      <c r="O76" s="2747"/>
      <c r="P76" s="2747"/>
      <c r="Q76" s="2747"/>
      <c r="R76" s="2747"/>
      <c r="S76" s="2747"/>
      <c r="T76" s="2747"/>
      <c r="U76" s="2747"/>
      <c r="V76" s="2747"/>
      <c r="W76" s="2747"/>
      <c r="X76" s="2747"/>
      <c r="Y76" s="2747"/>
      <c r="Z76" s="2747"/>
      <c r="AA76" s="2747"/>
      <c r="AB76" s="2747"/>
      <c r="AC76" s="2747"/>
      <c r="AD76" s="2747"/>
      <c r="AE76" s="2747">
        <v>0</v>
      </c>
      <c r="AF76" s="2747">
        <v>0</v>
      </c>
      <c r="AG76" s="2747">
        <v>0</v>
      </c>
      <c r="AH76" s="2747">
        <v>0</v>
      </c>
      <c r="AI76" s="2747">
        <v>0</v>
      </c>
      <c r="AJ76" s="2747">
        <v>0.16761059888091145</v>
      </c>
      <c r="AK76" s="2747">
        <v>0</v>
      </c>
      <c r="AL76" s="2747">
        <v>0</v>
      </c>
      <c r="AM76" s="2747">
        <v>0</v>
      </c>
      <c r="AN76" s="2747">
        <v>0.09</v>
      </c>
      <c r="AO76" s="2747">
        <v>0</v>
      </c>
      <c r="AP76" s="2747">
        <v>0</v>
      </c>
      <c r="AQ76" s="2747">
        <v>0</v>
      </c>
      <c r="AR76" s="2747">
        <v>0</v>
      </c>
      <c r="AS76" s="2747">
        <v>0</v>
      </c>
      <c r="AT76" s="2747">
        <v>2.5789999999999997</v>
      </c>
      <c r="AU76" s="2722">
        <v>0</v>
      </c>
      <c r="AV76" s="2722">
        <v>5.2084999999999999</v>
      </c>
      <c r="AW76" s="2722">
        <v>0</v>
      </c>
      <c r="AX76" s="2722">
        <v>8.3224682557558154</v>
      </c>
      <c r="AY76" s="2722">
        <v>0</v>
      </c>
      <c r="AZ76" s="2722">
        <v>0</v>
      </c>
      <c r="BA76" s="2722">
        <v>0</v>
      </c>
      <c r="BB76" s="2722">
        <v>8.68</v>
      </c>
      <c r="BC76" s="2722">
        <v>0</v>
      </c>
      <c r="BD76" s="2722">
        <v>13.858563831958481</v>
      </c>
      <c r="BE76" s="2722">
        <v>0</v>
      </c>
      <c r="BF76" s="2722">
        <v>6.1037340000000002</v>
      </c>
      <c r="BG76" s="2722">
        <v>0</v>
      </c>
      <c r="BH76" s="2722">
        <v>5.2847430000000006</v>
      </c>
      <c r="BI76" s="2722">
        <v>0.621</v>
      </c>
      <c r="BJ76" s="2722">
        <v>9.6509999999999998</v>
      </c>
      <c r="BK76" s="2722">
        <v>0.872</v>
      </c>
      <c r="BL76" s="2722">
        <v>8.3958437131783779</v>
      </c>
      <c r="BM76" s="2722">
        <v>0.12</v>
      </c>
      <c r="BN76" s="2722">
        <v>0.59</v>
      </c>
      <c r="BO76" s="2722">
        <v>0</v>
      </c>
      <c r="BP76" s="2722">
        <v>0.16986724743849077</v>
      </c>
      <c r="BQ76" s="2722">
        <v>0</v>
      </c>
      <c r="BR76" s="2722">
        <v>0.13113139530776741</v>
      </c>
      <c r="BS76" s="2722">
        <v>0</v>
      </c>
      <c r="BT76" s="2722">
        <v>0</v>
      </c>
      <c r="BU76" s="2722">
        <v>0</v>
      </c>
      <c r="BV76" s="2722">
        <v>0</v>
      </c>
      <c r="BW76" s="2722">
        <v>0</v>
      </c>
      <c r="BX76" s="2722">
        <v>0</v>
      </c>
      <c r="BY76" s="2722">
        <v>0</v>
      </c>
      <c r="BZ76" s="2722">
        <v>0</v>
      </c>
      <c r="CA76" s="2722">
        <v>0</v>
      </c>
      <c r="CB76" s="2722">
        <v>0</v>
      </c>
      <c r="CC76" s="2716"/>
      <c r="CD76" s="2716"/>
      <c r="CE76" s="2716"/>
      <c r="CF76" s="2716"/>
    </row>
    <row r="77" spans="1:84" s="2584" customFormat="1" ht="16.5" x14ac:dyDescent="0.3">
      <c r="A77" s="2706" t="s">
        <v>4683</v>
      </c>
      <c r="B77" s="2717" t="s">
        <v>3366</v>
      </c>
      <c r="C77" s="2740"/>
      <c r="D77" s="2740"/>
      <c r="E77" s="2740"/>
      <c r="F77" s="2740"/>
      <c r="G77" s="2740"/>
      <c r="H77" s="2740"/>
      <c r="I77" s="2740"/>
      <c r="J77" s="2740"/>
      <c r="K77" s="2748"/>
      <c r="L77" s="2740"/>
      <c r="M77" s="2740"/>
      <c r="N77" s="2740"/>
      <c r="O77" s="2748"/>
      <c r="P77" s="2740"/>
      <c r="Q77" s="2740"/>
      <c r="R77" s="2741"/>
      <c r="S77" s="2745"/>
      <c r="T77" s="2745"/>
      <c r="U77" s="2745"/>
      <c r="V77" s="2745"/>
      <c r="W77" s="2745"/>
      <c r="X77" s="2745"/>
      <c r="Y77" s="2745"/>
      <c r="Z77" s="2745"/>
      <c r="AA77" s="2745"/>
      <c r="AB77" s="2745"/>
      <c r="AC77" s="2745"/>
      <c r="AD77" s="2745"/>
      <c r="AE77" s="2745"/>
      <c r="AF77" s="2745"/>
      <c r="AG77" s="2749"/>
      <c r="AH77" s="2747"/>
      <c r="AI77" s="2747">
        <v>0</v>
      </c>
      <c r="AJ77" s="2747">
        <v>0</v>
      </c>
      <c r="AK77" s="2747">
        <v>0</v>
      </c>
      <c r="AL77" s="2747">
        <v>0</v>
      </c>
      <c r="AM77" s="2747">
        <v>0.105</v>
      </c>
      <c r="AN77" s="2747">
        <v>0</v>
      </c>
      <c r="AO77" s="2747">
        <v>4.2000000000000003E-2</v>
      </c>
      <c r="AP77" s="2747">
        <v>0</v>
      </c>
      <c r="AQ77" s="2747">
        <v>0</v>
      </c>
      <c r="AR77" s="2747">
        <v>0</v>
      </c>
      <c r="AS77" s="2747">
        <v>5.5E-2</v>
      </c>
      <c r="AT77" s="2747">
        <v>0</v>
      </c>
      <c r="AU77" s="2722">
        <v>0.03</v>
      </c>
      <c r="AV77" s="2722">
        <v>0</v>
      </c>
      <c r="AW77" s="2722">
        <v>8.3000000000000004E-2</v>
      </c>
      <c r="AX77" s="2722">
        <v>0</v>
      </c>
      <c r="AY77" s="2722">
        <v>0</v>
      </c>
      <c r="AZ77" s="2722">
        <v>0</v>
      </c>
      <c r="BA77" s="2722">
        <v>0.128</v>
      </c>
      <c r="BB77" s="2722">
        <v>0</v>
      </c>
      <c r="BC77" s="2722">
        <v>0.38</v>
      </c>
      <c r="BD77" s="2722">
        <v>0</v>
      </c>
      <c r="BE77" s="2722">
        <v>0.42000000000000004</v>
      </c>
      <c r="BF77" s="2722">
        <v>0</v>
      </c>
      <c r="BG77" s="2722">
        <v>0.32</v>
      </c>
      <c r="BH77" s="2722">
        <v>0</v>
      </c>
      <c r="BI77" s="2722">
        <v>0.36696907909616122</v>
      </c>
      <c r="BJ77" s="2722">
        <v>0</v>
      </c>
      <c r="BK77" s="2722">
        <v>0.3686669153556385</v>
      </c>
      <c r="BL77" s="2722">
        <v>0</v>
      </c>
      <c r="BM77" s="2722">
        <v>0.45764660050006212</v>
      </c>
      <c r="BN77" s="2722">
        <v>0</v>
      </c>
      <c r="BO77" s="2722">
        <v>0.95201349469983132</v>
      </c>
      <c r="BP77" s="2722">
        <v>0</v>
      </c>
      <c r="BQ77" s="2722">
        <v>1.0583866178330532</v>
      </c>
      <c r="BR77" s="2722">
        <v>0</v>
      </c>
      <c r="BS77" s="2722">
        <v>1.169738692565117</v>
      </c>
      <c r="BT77" s="2722">
        <v>0</v>
      </c>
      <c r="BU77" s="2722">
        <v>1.2981009539215813</v>
      </c>
      <c r="BV77" s="2722">
        <v>0</v>
      </c>
      <c r="BW77" s="2722">
        <v>1.3961765451749366</v>
      </c>
      <c r="BX77" s="2722">
        <v>0</v>
      </c>
      <c r="BY77" s="2722">
        <v>1.3967588005074667</v>
      </c>
      <c r="BZ77" s="2722">
        <v>0</v>
      </c>
      <c r="CA77" s="2722">
        <v>0.88296650124955445</v>
      </c>
      <c r="CB77" s="2722">
        <v>0</v>
      </c>
      <c r="CC77" s="2716"/>
      <c r="CD77" s="2716"/>
      <c r="CE77" s="2716"/>
      <c r="CF77" s="2716"/>
    </row>
    <row r="78" spans="1:84" ht="16.5" x14ac:dyDescent="0.3">
      <c r="A78" s="2706" t="s">
        <v>4684</v>
      </c>
      <c r="B78" s="2717" t="s">
        <v>278</v>
      </c>
      <c r="C78" s="2747">
        <v>7.0731160773080637</v>
      </c>
      <c r="D78" s="2747">
        <v>2.7022560815398005</v>
      </c>
      <c r="E78" s="2747">
        <v>7.0773739781390157</v>
      </c>
      <c r="F78" s="2747">
        <v>3.1743972697059801</v>
      </c>
      <c r="G78" s="2747">
        <v>7.6392927382777573</v>
      </c>
      <c r="H78" s="2747">
        <v>3.2675753611812053</v>
      </c>
      <c r="I78" s="2747">
        <v>6.9930700622147359</v>
      </c>
      <c r="J78" s="2747">
        <v>3.9231535626542247</v>
      </c>
      <c r="K78" s="2747">
        <v>0.35699999999999998</v>
      </c>
      <c r="L78" s="2747">
        <v>4.0024530750532383</v>
      </c>
      <c r="M78" s="2747">
        <v>1.0499740966177304</v>
      </c>
      <c r="N78" s="2747">
        <v>4.1145781457863464</v>
      </c>
      <c r="O78" s="2747">
        <v>12.935850210109617</v>
      </c>
      <c r="P78" s="2747">
        <v>0.93822382346834099</v>
      </c>
      <c r="Q78" s="2747">
        <v>4.5281940182162508</v>
      </c>
      <c r="R78" s="2747">
        <v>0</v>
      </c>
      <c r="S78" s="2747">
        <v>3.2296866753936246</v>
      </c>
      <c r="T78" s="2747">
        <v>0.27403554462084279</v>
      </c>
      <c r="U78" s="2747">
        <v>5.6969322096521875</v>
      </c>
      <c r="V78" s="2747">
        <v>0.26504080774744054</v>
      </c>
      <c r="W78" s="2747">
        <v>7.7124269787078283</v>
      </c>
      <c r="X78" s="2747">
        <v>0</v>
      </c>
      <c r="Y78" s="2747">
        <v>8.8708628795798354</v>
      </c>
      <c r="Z78" s="2747">
        <v>0</v>
      </c>
      <c r="AA78" s="2747">
        <v>8.7116559992740612</v>
      </c>
      <c r="AB78" s="2747">
        <v>1.27</v>
      </c>
      <c r="AC78" s="2747">
        <v>2.8852235587734971</v>
      </c>
      <c r="AD78" s="2747">
        <v>0</v>
      </c>
      <c r="AE78" s="2747">
        <v>3.3576032336325983</v>
      </c>
      <c r="AF78" s="2747">
        <v>0</v>
      </c>
      <c r="AG78" s="2747">
        <v>1.8884728814944565</v>
      </c>
      <c r="AH78" s="2747">
        <v>1.2</v>
      </c>
      <c r="AI78" s="2747">
        <v>3.1557623911020873</v>
      </c>
      <c r="AJ78" s="2747">
        <v>0</v>
      </c>
      <c r="AK78" s="2747">
        <v>0.62653803052950929</v>
      </c>
      <c r="AL78" s="2747">
        <v>0</v>
      </c>
      <c r="AM78" s="2747">
        <v>0.3</v>
      </c>
      <c r="AN78" s="2747">
        <v>1.56</v>
      </c>
      <c r="AO78" s="2747">
        <v>0.73</v>
      </c>
      <c r="AP78" s="2747">
        <v>0.45933650729821279</v>
      </c>
      <c r="AQ78" s="2747">
        <v>1.3068304330953384</v>
      </c>
      <c r="AR78" s="2747">
        <v>0.48552833387594885</v>
      </c>
      <c r="AS78" s="2747">
        <v>1.8345518804449645</v>
      </c>
      <c r="AT78" s="2747">
        <v>6.7078355820143681E-2</v>
      </c>
      <c r="AU78" s="2722">
        <v>1.6850365632153337</v>
      </c>
      <c r="AV78" s="2722">
        <v>0</v>
      </c>
      <c r="AW78" s="2722">
        <v>1.2510083376628902</v>
      </c>
      <c r="AX78" s="2722">
        <v>0</v>
      </c>
      <c r="AY78" s="2722">
        <v>3.0028395171693223</v>
      </c>
      <c r="AZ78" s="2722">
        <v>0</v>
      </c>
      <c r="BA78" s="2722">
        <v>2.1887055722818145</v>
      </c>
      <c r="BB78" s="2722">
        <v>0</v>
      </c>
      <c r="BC78" s="2722">
        <v>2.4668253096452659</v>
      </c>
      <c r="BD78" s="2722">
        <v>0</v>
      </c>
      <c r="BE78" s="2722">
        <v>2.460845901481397</v>
      </c>
      <c r="BF78" s="2722">
        <v>1.4</v>
      </c>
      <c r="BG78" s="2722">
        <v>3.1053697190381895</v>
      </c>
      <c r="BH78" s="2722">
        <v>1.6719999999999999</v>
      </c>
      <c r="BI78" s="2722">
        <v>1.8072885773606795</v>
      </c>
      <c r="BJ78" s="2722">
        <v>0.15842863168040983</v>
      </c>
      <c r="BK78" s="2722">
        <v>7.4394036754053996</v>
      </c>
      <c r="BL78" s="2722">
        <v>0</v>
      </c>
      <c r="BM78" s="2722">
        <v>0.36</v>
      </c>
      <c r="BN78" s="2722">
        <v>0</v>
      </c>
      <c r="BO78" s="2722">
        <v>2.7089261469677752</v>
      </c>
      <c r="BP78" s="2722">
        <v>0</v>
      </c>
      <c r="BQ78" s="2722">
        <v>0.86920253461272834</v>
      </c>
      <c r="BR78" s="2722">
        <v>2.0999999999999996</v>
      </c>
      <c r="BS78" s="2722">
        <v>3.5799655534618804</v>
      </c>
      <c r="BT78" s="2722">
        <v>0</v>
      </c>
      <c r="BU78" s="2722">
        <v>3.8591460669112738</v>
      </c>
      <c r="BV78" s="2722">
        <v>0</v>
      </c>
      <c r="BW78" s="2722">
        <v>7.0782479828309999</v>
      </c>
      <c r="BX78" s="2722">
        <v>0</v>
      </c>
      <c r="BY78" s="2722">
        <v>1.3602023388064755</v>
      </c>
      <c r="BZ78" s="2722">
        <v>1.033444720035634</v>
      </c>
      <c r="CA78" s="2722">
        <v>1.8213405552668949</v>
      </c>
      <c r="CB78" s="2722">
        <v>2.7675000000000001</v>
      </c>
      <c r="CC78" s="2716"/>
      <c r="CD78" s="2716"/>
      <c r="CE78" s="2716"/>
      <c r="CF78" s="2716"/>
    </row>
    <row r="79" spans="1:84" ht="16.5" x14ac:dyDescent="0.3">
      <c r="A79" s="2706" t="s">
        <v>4685</v>
      </c>
      <c r="B79" s="2717" t="s">
        <v>4686</v>
      </c>
      <c r="C79" s="2747">
        <v>40.121766791927762</v>
      </c>
      <c r="D79" s="2747">
        <v>0.2</v>
      </c>
      <c r="E79" s="2747">
        <v>41.66468454378689</v>
      </c>
      <c r="F79" s="2747">
        <v>0</v>
      </c>
      <c r="G79" s="2747">
        <v>19.68461751754241</v>
      </c>
      <c r="H79" s="2747">
        <v>0</v>
      </c>
      <c r="I79" s="2747">
        <v>62.745934830807023</v>
      </c>
      <c r="J79" s="2747">
        <v>1.0149999999999999</v>
      </c>
      <c r="K79" s="2747">
        <v>28.925083421982372</v>
      </c>
      <c r="L79" s="2747">
        <v>0.34699999999999998</v>
      </c>
      <c r="M79" s="2747">
        <v>26.071735923555337</v>
      </c>
      <c r="N79" s="2747">
        <v>0.35499999999999998</v>
      </c>
      <c r="O79" s="2747">
        <v>15.795967694579268</v>
      </c>
      <c r="P79" s="2747">
        <v>0.05</v>
      </c>
      <c r="Q79" s="2747">
        <v>22.113108239944754</v>
      </c>
      <c r="R79" s="2747">
        <v>0</v>
      </c>
      <c r="S79" s="2747">
        <v>20.133237675443358</v>
      </c>
      <c r="T79" s="2747">
        <v>6.2804294664107543E-2</v>
      </c>
      <c r="U79" s="2747">
        <v>35.07352507445237</v>
      </c>
      <c r="V79" s="2747">
        <v>0</v>
      </c>
      <c r="W79" s="2747">
        <v>34.366563689239591</v>
      </c>
      <c r="X79" s="2747">
        <v>0</v>
      </c>
      <c r="Y79" s="2747">
        <v>39.405105733137695</v>
      </c>
      <c r="Z79" s="2747">
        <v>0</v>
      </c>
      <c r="AA79" s="2747">
        <v>40.663339165997833</v>
      </c>
      <c r="AB79" s="2747">
        <v>0</v>
      </c>
      <c r="AC79" s="2747">
        <v>47.493009360645608</v>
      </c>
      <c r="AD79" s="2747">
        <v>7.0000000000000007E-2</v>
      </c>
      <c r="AE79" s="2747">
        <v>41.947540519005905</v>
      </c>
      <c r="AF79" s="2747">
        <v>0.14000000000000001</v>
      </c>
      <c r="AG79" s="2747">
        <v>53.74139076328872</v>
      </c>
      <c r="AH79" s="2747">
        <v>1.87</v>
      </c>
      <c r="AI79" s="2747">
        <v>51.367963274323429</v>
      </c>
      <c r="AJ79" s="2747">
        <v>0.05</v>
      </c>
      <c r="AK79" s="2747">
        <v>35.890256787182658</v>
      </c>
      <c r="AL79" s="2747">
        <v>0</v>
      </c>
      <c r="AM79" s="2747">
        <v>58.091412105283347</v>
      </c>
      <c r="AN79" s="2747">
        <v>0</v>
      </c>
      <c r="AO79" s="2747">
        <v>39.817077174358282</v>
      </c>
      <c r="AP79" s="2747">
        <v>0.25</v>
      </c>
      <c r="AQ79" s="2747">
        <v>48.598213280139035</v>
      </c>
      <c r="AR79" s="2747">
        <v>0.93500000000000005</v>
      </c>
      <c r="AS79" s="2747">
        <v>39.171864515488181</v>
      </c>
      <c r="AT79" s="2747">
        <v>0</v>
      </c>
      <c r="AU79" s="2722">
        <v>44.086623049023558</v>
      </c>
      <c r="AV79" s="2722">
        <v>7.0000000000000007E-2</v>
      </c>
      <c r="AW79" s="2722">
        <v>58.613925758949719</v>
      </c>
      <c r="AX79" s="2722">
        <v>0</v>
      </c>
      <c r="AY79" s="2722">
        <v>47.69896371961913</v>
      </c>
      <c r="AZ79" s="2722">
        <v>0</v>
      </c>
      <c r="BA79" s="2722">
        <v>51.624270780179359</v>
      </c>
      <c r="BB79" s="2722">
        <v>0</v>
      </c>
      <c r="BC79" s="2722">
        <v>46.574734900309203</v>
      </c>
      <c r="BD79" s="2722">
        <v>0</v>
      </c>
      <c r="BE79" s="2722">
        <v>18.058226894653988</v>
      </c>
      <c r="BF79" s="2722">
        <v>3</v>
      </c>
      <c r="BG79" s="2722">
        <v>22.197790956186182</v>
      </c>
      <c r="BH79" s="2722">
        <v>1</v>
      </c>
      <c r="BI79" s="2722">
        <v>35.163030910665796</v>
      </c>
      <c r="BJ79" s="2722">
        <v>1.044900631227853</v>
      </c>
      <c r="BK79" s="2722">
        <v>80.265208541735689</v>
      </c>
      <c r="BL79" s="2722">
        <v>0.37477031324922028</v>
      </c>
      <c r="BM79" s="2722">
        <v>81.938083884861726</v>
      </c>
      <c r="BN79" s="2722">
        <v>0</v>
      </c>
      <c r="BO79" s="2722">
        <v>67.730022739516187</v>
      </c>
      <c r="BP79" s="2722">
        <v>0</v>
      </c>
      <c r="BQ79" s="2722">
        <v>78.584746241573924</v>
      </c>
      <c r="BR79" s="2722">
        <v>0</v>
      </c>
      <c r="BS79" s="2722">
        <v>83.244075050161584</v>
      </c>
      <c r="BT79" s="2722">
        <v>0</v>
      </c>
      <c r="BU79" s="2722">
        <v>77.409829642764677</v>
      </c>
      <c r="BV79" s="2722">
        <v>0</v>
      </c>
      <c r="BW79" s="2722">
        <v>65.917421777555376</v>
      </c>
      <c r="BX79" s="2722">
        <v>0.15</v>
      </c>
      <c r="BY79" s="2722">
        <v>54.930188131868746</v>
      </c>
      <c r="BZ79" s="2722">
        <v>0</v>
      </c>
      <c r="CA79" s="2722">
        <v>73.645737817090179</v>
      </c>
      <c r="CB79" s="2722">
        <v>7.5000000000000011E-2</v>
      </c>
      <c r="CC79" s="2716"/>
      <c r="CD79" s="2716"/>
      <c r="CE79" s="2716"/>
      <c r="CF79" s="2716"/>
    </row>
    <row r="80" spans="1:84" ht="16.5" x14ac:dyDescent="0.3">
      <c r="A80" s="2706" t="s">
        <v>4687</v>
      </c>
      <c r="B80" s="2717" t="s">
        <v>3368</v>
      </c>
      <c r="C80" s="2747">
        <v>7.7549999999999999</v>
      </c>
      <c r="D80" s="2747">
        <v>0</v>
      </c>
      <c r="E80" s="2747">
        <v>9.01</v>
      </c>
      <c r="F80" s="2747">
        <v>0</v>
      </c>
      <c r="G80" s="2747">
        <v>8.9312859299999996</v>
      </c>
      <c r="H80" s="2747">
        <v>0</v>
      </c>
      <c r="I80" s="2747">
        <v>7.6</v>
      </c>
      <c r="J80" s="2747">
        <v>0</v>
      </c>
      <c r="K80" s="2747">
        <v>11.96</v>
      </c>
      <c r="L80" s="2747">
        <v>0</v>
      </c>
      <c r="M80" s="2747">
        <v>9.36</v>
      </c>
      <c r="N80" s="2747">
        <v>0</v>
      </c>
      <c r="O80" s="2747">
        <v>4.9400000000000004</v>
      </c>
      <c r="P80" s="2747">
        <v>0</v>
      </c>
      <c r="Q80" s="2747">
        <v>3.9849999999999999</v>
      </c>
      <c r="R80" s="2747">
        <v>0</v>
      </c>
      <c r="S80" s="2747">
        <v>4.375</v>
      </c>
      <c r="T80" s="2747">
        <v>0</v>
      </c>
      <c r="U80" s="2747">
        <v>7.1550000000000002</v>
      </c>
      <c r="V80" s="2747">
        <v>0</v>
      </c>
      <c r="W80" s="2747">
        <v>7.13</v>
      </c>
      <c r="X80" s="2747">
        <v>0</v>
      </c>
      <c r="Y80" s="2747">
        <v>4.7549999999999999</v>
      </c>
      <c r="Z80" s="2747">
        <v>0</v>
      </c>
      <c r="AA80" s="2747">
        <v>4.5750000000000002</v>
      </c>
      <c r="AB80" s="2747">
        <v>0</v>
      </c>
      <c r="AC80" s="2747">
        <v>4.3460000000000001</v>
      </c>
      <c r="AD80" s="2747">
        <v>0</v>
      </c>
      <c r="AE80" s="2747">
        <v>6.9</v>
      </c>
      <c r="AF80" s="2747">
        <v>0</v>
      </c>
      <c r="AG80" s="2747">
        <v>6.65</v>
      </c>
      <c r="AH80" s="2747">
        <v>0.52500000000000002</v>
      </c>
      <c r="AI80" s="2747">
        <v>5.2939999999999996</v>
      </c>
      <c r="AJ80" s="2747">
        <v>0</v>
      </c>
      <c r="AK80" s="2747">
        <v>1.3</v>
      </c>
      <c r="AL80" s="2747">
        <v>0</v>
      </c>
      <c r="AM80" s="2747">
        <v>1.7</v>
      </c>
      <c r="AN80" s="2747">
        <v>0</v>
      </c>
      <c r="AO80" s="2747">
        <v>1.4</v>
      </c>
      <c r="AP80" s="2747">
        <v>0</v>
      </c>
      <c r="AQ80" s="2747">
        <v>1.75</v>
      </c>
      <c r="AR80" s="2747">
        <v>0</v>
      </c>
      <c r="AS80" s="2747">
        <v>2.7749999999999999</v>
      </c>
      <c r="AT80" s="2747">
        <v>0</v>
      </c>
      <c r="AU80" s="2722">
        <v>1.53</v>
      </c>
      <c r="AV80" s="2722">
        <v>0</v>
      </c>
      <c r="AW80" s="2722">
        <v>0.27</v>
      </c>
      <c r="AX80" s="2722">
        <v>0</v>
      </c>
      <c r="AY80" s="2722">
        <v>1.0900000000000001</v>
      </c>
      <c r="AZ80" s="2722">
        <v>0</v>
      </c>
      <c r="BA80" s="2722">
        <v>2.4899999999999998</v>
      </c>
      <c r="BB80" s="2722">
        <v>0</v>
      </c>
      <c r="BC80" s="2722">
        <v>1.895</v>
      </c>
      <c r="BD80" s="2722">
        <v>0</v>
      </c>
      <c r="BE80" s="2722">
        <v>3.2299999999999995</v>
      </c>
      <c r="BF80" s="2722">
        <v>0</v>
      </c>
      <c r="BG80" s="2722">
        <v>5.1000000000000005</v>
      </c>
      <c r="BH80" s="2722">
        <v>0</v>
      </c>
      <c r="BI80" s="2722">
        <v>0.30000000000000004</v>
      </c>
      <c r="BJ80" s="2722">
        <v>0</v>
      </c>
      <c r="BK80" s="2722">
        <v>0.2</v>
      </c>
      <c r="BL80" s="2722">
        <v>0</v>
      </c>
      <c r="BM80" s="2722">
        <v>1.2749999999999999</v>
      </c>
      <c r="BN80" s="2722">
        <v>0</v>
      </c>
      <c r="BO80" s="2722">
        <v>6</v>
      </c>
      <c r="BP80" s="2722">
        <v>0</v>
      </c>
      <c r="BQ80" s="2722">
        <v>1</v>
      </c>
      <c r="BR80" s="2722">
        <v>0</v>
      </c>
      <c r="BS80" s="2722">
        <v>2</v>
      </c>
      <c r="BT80" s="2722">
        <v>0</v>
      </c>
      <c r="BU80" s="2722">
        <v>1</v>
      </c>
      <c r="BV80" s="2722">
        <v>0</v>
      </c>
      <c r="BW80" s="2722">
        <v>3</v>
      </c>
      <c r="BX80" s="2722">
        <v>0</v>
      </c>
      <c r="BY80" s="2722">
        <v>4</v>
      </c>
      <c r="BZ80" s="2722">
        <v>0</v>
      </c>
      <c r="CA80" s="2722">
        <v>5</v>
      </c>
      <c r="CB80" s="2722">
        <v>0</v>
      </c>
      <c r="CC80" s="2716"/>
      <c r="CD80" s="2716"/>
      <c r="CE80" s="2716"/>
      <c r="CF80" s="2716"/>
    </row>
    <row r="81" spans="1:84" ht="16.5" x14ac:dyDescent="0.3">
      <c r="A81" s="2706" t="s">
        <v>4688</v>
      </c>
      <c r="B81" s="2717" t="s">
        <v>3369</v>
      </c>
      <c r="C81" s="2747">
        <v>281.53012604570262</v>
      </c>
      <c r="D81" s="2747">
        <v>4.801716869642159</v>
      </c>
      <c r="E81" s="2747">
        <v>226.77722402746375</v>
      </c>
      <c r="F81" s="2747">
        <v>0.70283000399305029</v>
      </c>
      <c r="G81" s="2747">
        <v>259.78627489219446</v>
      </c>
      <c r="H81" s="2747">
        <v>0.5</v>
      </c>
      <c r="I81" s="2747">
        <v>205.58063962273019</v>
      </c>
      <c r="J81" s="2747">
        <v>4.9558212747346895</v>
      </c>
      <c r="K81" s="2747">
        <v>190.09347814290047</v>
      </c>
      <c r="L81" s="2747">
        <v>3.1065038248165973</v>
      </c>
      <c r="M81" s="2747">
        <v>210.29541403059773</v>
      </c>
      <c r="N81" s="2747">
        <v>6.8548</v>
      </c>
      <c r="O81" s="2747">
        <v>192.13042483116618</v>
      </c>
      <c r="P81" s="2747">
        <v>0.9623496206819</v>
      </c>
      <c r="Q81" s="2747">
        <v>188.37542321372146</v>
      </c>
      <c r="R81" s="2747">
        <v>2.3512850156692293</v>
      </c>
      <c r="S81" s="2747">
        <v>179.75433853854142</v>
      </c>
      <c r="T81" s="2747">
        <v>1.2720722590305777</v>
      </c>
      <c r="U81" s="2747">
        <v>214.15625141313021</v>
      </c>
      <c r="V81" s="2747">
        <v>0.71326593125145765</v>
      </c>
      <c r="W81" s="2747">
        <v>115.73880638179062</v>
      </c>
      <c r="X81" s="2747">
        <v>0.51420475495529216</v>
      </c>
      <c r="Y81" s="2747">
        <v>130.85525548814923</v>
      </c>
      <c r="Z81" s="2747">
        <v>1.56836594140744</v>
      </c>
      <c r="AA81" s="2747">
        <v>143.7727172624123</v>
      </c>
      <c r="AB81" s="2747">
        <v>1.1050147965259189</v>
      </c>
      <c r="AC81" s="2747">
        <v>170.34108111614898</v>
      </c>
      <c r="AD81" s="2747">
        <v>1.9343408091715104</v>
      </c>
      <c r="AE81" s="2747">
        <v>267.63477342555331</v>
      </c>
      <c r="AF81" s="2747">
        <v>5.9717497711878957</v>
      </c>
      <c r="AG81" s="2747">
        <v>284.71126655447569</v>
      </c>
      <c r="AH81" s="2747">
        <v>1.7189292865716335</v>
      </c>
      <c r="AI81" s="2747">
        <v>274.65085483445</v>
      </c>
      <c r="AJ81" s="2747">
        <v>0.215</v>
      </c>
      <c r="AK81" s="2747">
        <v>19.77341671152481</v>
      </c>
      <c r="AL81" s="2747">
        <v>12.061079620482358</v>
      </c>
      <c r="AM81" s="2747">
        <v>324.04914840496821</v>
      </c>
      <c r="AN81" s="2747">
        <v>3.1037490913641705</v>
      </c>
      <c r="AO81" s="2747">
        <v>251.16516311931247</v>
      </c>
      <c r="AP81" s="2747">
        <v>9.3897300237639172</v>
      </c>
      <c r="AQ81" s="2747">
        <v>127.16222470363826</v>
      </c>
      <c r="AR81" s="2747">
        <v>2.4954625191677957</v>
      </c>
      <c r="AS81" s="2747">
        <v>77.961095352578454</v>
      </c>
      <c r="AT81" s="2747">
        <v>7.5563929074372229</v>
      </c>
      <c r="AU81" s="2722">
        <v>40.721182110547993</v>
      </c>
      <c r="AV81" s="2722">
        <v>8.8406387933804815</v>
      </c>
      <c r="AW81" s="2722">
        <v>93.305268229567616</v>
      </c>
      <c r="AX81" s="2722">
        <v>2.9710283341143446</v>
      </c>
      <c r="AY81" s="2722">
        <v>75.013992465604687</v>
      </c>
      <c r="AZ81" s="2722">
        <v>11.55726300406171</v>
      </c>
      <c r="BA81" s="2722">
        <v>86.13219621836086</v>
      </c>
      <c r="BB81" s="2722">
        <v>3.3498990473500365</v>
      </c>
      <c r="BC81" s="2722">
        <v>65.991785925652479</v>
      </c>
      <c r="BD81" s="2722">
        <v>0.95954060531207241</v>
      </c>
      <c r="BE81" s="2722">
        <v>45.438517337334417</v>
      </c>
      <c r="BF81" s="2722">
        <v>4.0242440943163764</v>
      </c>
      <c r="BG81" s="2722">
        <v>50.804154262397198</v>
      </c>
      <c r="BH81" s="2722">
        <v>8.2892963823568699</v>
      </c>
      <c r="BI81" s="2722">
        <v>63.185233270560246</v>
      </c>
      <c r="BJ81" s="2722">
        <v>29.161383211282391</v>
      </c>
      <c r="BK81" s="2722">
        <v>23.2471978811657</v>
      </c>
      <c r="BL81" s="2722">
        <v>16.176167639937759</v>
      </c>
      <c r="BM81" s="2722">
        <v>7.3288648877126992</v>
      </c>
      <c r="BN81" s="2722">
        <v>12.117889844418444</v>
      </c>
      <c r="BO81" s="2722">
        <v>6.9038444468502114</v>
      </c>
      <c r="BP81" s="2722">
        <v>19.241757357106771</v>
      </c>
      <c r="BQ81" s="2722">
        <v>7.5039450142881368</v>
      </c>
      <c r="BR81" s="2722">
        <v>24.299117267329432</v>
      </c>
      <c r="BS81" s="2722">
        <v>18.65947026449502</v>
      </c>
      <c r="BT81" s="2722">
        <v>67.517795659306486</v>
      </c>
      <c r="BU81" s="2722">
        <v>23.476984271908993</v>
      </c>
      <c r="BV81" s="2722">
        <v>57.92694312681558</v>
      </c>
      <c r="BW81" s="2722">
        <v>9.0028872597799001</v>
      </c>
      <c r="BX81" s="2722">
        <v>18.853994037739803</v>
      </c>
      <c r="BY81" s="2722">
        <v>13.073655972810471</v>
      </c>
      <c r="BZ81" s="2722">
        <v>19.936621003024925</v>
      </c>
      <c r="CA81" s="2722">
        <v>5.1754086430647259</v>
      </c>
      <c r="CB81" s="2722">
        <v>9.1588990054771937</v>
      </c>
      <c r="CC81" s="2716"/>
      <c r="CD81" s="2716"/>
      <c r="CE81" s="2716"/>
      <c r="CF81" s="2716"/>
    </row>
    <row r="82" spans="1:84" ht="16.5" x14ac:dyDescent="0.3">
      <c r="A82" s="2706" t="s">
        <v>4689</v>
      </c>
      <c r="B82" s="2717" t="s">
        <v>3370</v>
      </c>
      <c r="C82" s="2747">
        <v>1.905</v>
      </c>
      <c r="D82" s="2747">
        <v>0</v>
      </c>
      <c r="E82" s="2747">
        <v>0.745</v>
      </c>
      <c r="F82" s="2747">
        <v>0</v>
      </c>
      <c r="G82" s="2747">
        <v>1.875</v>
      </c>
      <c r="H82" s="2747">
        <v>0</v>
      </c>
      <c r="I82" s="2747">
        <v>1.23</v>
      </c>
      <c r="J82" s="2747">
        <v>0</v>
      </c>
      <c r="K82" s="2747">
        <v>2.62</v>
      </c>
      <c r="L82" s="2747">
        <v>0</v>
      </c>
      <c r="M82" s="2747">
        <v>3.03</v>
      </c>
      <c r="N82" s="2747">
        <v>0</v>
      </c>
      <c r="O82" s="2747">
        <v>2.65</v>
      </c>
      <c r="P82" s="2747">
        <v>0</v>
      </c>
      <c r="Q82" s="2747">
        <v>2.46</v>
      </c>
      <c r="R82" s="2747">
        <v>0</v>
      </c>
      <c r="S82" s="2747">
        <v>1.056</v>
      </c>
      <c r="T82" s="2747">
        <v>0</v>
      </c>
      <c r="U82" s="2747">
        <v>0</v>
      </c>
      <c r="V82" s="2747">
        <v>0</v>
      </c>
      <c r="W82" s="2747">
        <v>2.25</v>
      </c>
      <c r="X82" s="2747">
        <v>0.42908053753684017</v>
      </c>
      <c r="Y82" s="2747">
        <v>1.123574724279129</v>
      </c>
      <c r="Z82" s="2747">
        <v>0.21485506256634881</v>
      </c>
      <c r="AA82" s="2747">
        <v>0</v>
      </c>
      <c r="AB82" s="2747">
        <v>0.37640873659446245</v>
      </c>
      <c r="AC82" s="2747">
        <v>2.4444196774732778</v>
      </c>
      <c r="AD82" s="2747">
        <v>0.3872591715454039</v>
      </c>
      <c r="AE82" s="2747">
        <v>2.4550000000000001</v>
      </c>
      <c r="AF82" s="2747">
        <v>0.37696324505833162</v>
      </c>
      <c r="AG82" s="2747">
        <v>3.5594193545414816</v>
      </c>
      <c r="AH82" s="2747">
        <v>0.46226854415395358</v>
      </c>
      <c r="AI82" s="2747">
        <v>0.255</v>
      </c>
      <c r="AJ82" s="2747">
        <v>0</v>
      </c>
      <c r="AK82" s="2747">
        <v>5.4240000000000004</v>
      </c>
      <c r="AL82" s="2747">
        <v>0.36744663443198256</v>
      </c>
      <c r="AM82" s="2747">
        <v>2.2000000000000002</v>
      </c>
      <c r="AN82" s="2747">
        <v>8.3834222804141628E-2</v>
      </c>
      <c r="AO82" s="2747">
        <v>5.5</v>
      </c>
      <c r="AP82" s="2747">
        <v>0.36310495633743983</v>
      </c>
      <c r="AQ82" s="2747">
        <v>5.0200000000000005</v>
      </c>
      <c r="AR82" s="2747">
        <v>0</v>
      </c>
      <c r="AS82" s="2747">
        <v>3.52</v>
      </c>
      <c r="AT82" s="2747">
        <v>0.44890198445704399</v>
      </c>
      <c r="AU82" s="2722">
        <v>4.98001</v>
      </c>
      <c r="AV82" s="2722">
        <v>0.15823710543315048</v>
      </c>
      <c r="AW82" s="2722">
        <v>2.7250000000000001</v>
      </c>
      <c r="AX82" s="2722">
        <v>0</v>
      </c>
      <c r="AY82" s="2722">
        <v>4.3850000000000007</v>
      </c>
      <c r="AZ82" s="2722">
        <v>0</v>
      </c>
      <c r="BA82" s="2722">
        <v>2.3748017091120959</v>
      </c>
      <c r="BB82" s="2722">
        <v>0</v>
      </c>
      <c r="BC82" s="2722">
        <v>4.8100000000000005</v>
      </c>
      <c r="BD82" s="2722">
        <v>0</v>
      </c>
      <c r="BE82" s="2722">
        <v>3.44824083</v>
      </c>
      <c r="BF82" s="2722">
        <v>0</v>
      </c>
      <c r="BG82" s="2722">
        <v>3.6503758300000002</v>
      </c>
      <c r="BH82" s="2722">
        <v>0</v>
      </c>
      <c r="BI82" s="2722">
        <v>6.0088961700000008</v>
      </c>
      <c r="BJ82" s="2722">
        <v>0.48599999999999999</v>
      </c>
      <c r="BK82" s="2722">
        <v>5.5942408300000004</v>
      </c>
      <c r="BL82" s="2722">
        <v>0</v>
      </c>
      <c r="BM82" s="2722">
        <v>5.9854344140871181</v>
      </c>
      <c r="BN82" s="2722">
        <v>1</v>
      </c>
      <c r="BO82" s="2722">
        <v>0.32</v>
      </c>
      <c r="BP82" s="2722">
        <v>0</v>
      </c>
      <c r="BQ82" s="2722">
        <v>0</v>
      </c>
      <c r="BR82" s="2722">
        <v>0</v>
      </c>
      <c r="BS82" s="2722">
        <v>1.8699999999999999</v>
      </c>
      <c r="BT82" s="2722">
        <v>0</v>
      </c>
      <c r="BU82" s="2722">
        <v>0</v>
      </c>
      <c r="BV82" s="2722">
        <v>1.4</v>
      </c>
      <c r="BW82" s="2722">
        <v>0.21531260019605783</v>
      </c>
      <c r="BX82" s="2722">
        <v>0</v>
      </c>
      <c r="BY82" s="2722">
        <v>0.4</v>
      </c>
      <c r="BZ82" s="2722">
        <v>0</v>
      </c>
      <c r="CA82" s="2722">
        <v>0.1265970120398964</v>
      </c>
      <c r="CB82" s="2722">
        <v>0.25</v>
      </c>
      <c r="CC82" s="2716"/>
      <c r="CD82" s="2716"/>
      <c r="CE82" s="2716"/>
      <c r="CF82" s="2716"/>
    </row>
    <row r="83" spans="1:84" ht="16.5" x14ac:dyDescent="0.3">
      <c r="A83" s="2706" t="s">
        <v>4690</v>
      </c>
      <c r="B83" s="2717" t="s">
        <v>283</v>
      </c>
      <c r="C83" s="2747">
        <v>365.74857977401854</v>
      </c>
      <c r="D83" s="2747">
        <v>68.821591462352728</v>
      </c>
      <c r="E83" s="2747">
        <v>377.33296952802931</v>
      </c>
      <c r="F83" s="2747">
        <v>224.07827610636937</v>
      </c>
      <c r="G83" s="2747">
        <v>377.68693622487439</v>
      </c>
      <c r="H83" s="2747">
        <v>263.33037604689827</v>
      </c>
      <c r="I83" s="2747">
        <v>353.68750065687237</v>
      </c>
      <c r="J83" s="2747">
        <v>93.98531301373913</v>
      </c>
      <c r="K83" s="2747">
        <v>456.28807740753058</v>
      </c>
      <c r="L83" s="2747">
        <v>104.82743583078535</v>
      </c>
      <c r="M83" s="2747">
        <v>424.04450019465969</v>
      </c>
      <c r="N83" s="2747">
        <v>74.564206845406744</v>
      </c>
      <c r="O83" s="2747">
        <v>320.05561032551742</v>
      </c>
      <c r="P83" s="2747">
        <v>146.43459287712594</v>
      </c>
      <c r="Q83" s="2747">
        <v>256.99264209550466</v>
      </c>
      <c r="R83" s="2747">
        <v>82.494220078589976</v>
      </c>
      <c r="S83" s="2747">
        <v>362.45744320915753</v>
      </c>
      <c r="T83" s="2747">
        <v>53.80280626774055</v>
      </c>
      <c r="U83" s="2747">
        <v>215.07819220343671</v>
      </c>
      <c r="V83" s="2747">
        <v>92.286991883483665</v>
      </c>
      <c r="W83" s="2747">
        <v>271.80704860085365</v>
      </c>
      <c r="X83" s="2747">
        <v>65.760307302324463</v>
      </c>
      <c r="Y83" s="2747">
        <v>353.57964506388737</v>
      </c>
      <c r="Z83" s="2747">
        <v>54.396287788800556</v>
      </c>
      <c r="AA83" s="2747">
        <v>361.03979651418621</v>
      </c>
      <c r="AB83" s="2747">
        <v>31.533842734605777</v>
      </c>
      <c r="AC83" s="2747">
        <v>428.39208027620674</v>
      </c>
      <c r="AD83" s="2747">
        <v>55.480549634299024</v>
      </c>
      <c r="AE83" s="2747">
        <v>653.32403537799223</v>
      </c>
      <c r="AF83" s="2747">
        <v>40.806187980341896</v>
      </c>
      <c r="AG83" s="2747">
        <v>629.77532351352443</v>
      </c>
      <c r="AH83" s="2747">
        <v>28.212006022282601</v>
      </c>
      <c r="AI83" s="2747">
        <v>578.56072765713827</v>
      </c>
      <c r="AJ83" s="2747">
        <v>38.334775112488266</v>
      </c>
      <c r="AK83" s="2747">
        <v>761.75266044316913</v>
      </c>
      <c r="AL83" s="2747">
        <v>128.50342466280003</v>
      </c>
      <c r="AM83" s="2747">
        <v>429.30746423958288</v>
      </c>
      <c r="AN83" s="2747">
        <v>27.332924842028312</v>
      </c>
      <c r="AO83" s="2747">
        <v>638.66902161003713</v>
      </c>
      <c r="AP83" s="2747">
        <v>53.843150153622943</v>
      </c>
      <c r="AQ83" s="2747">
        <v>479.27523847657011</v>
      </c>
      <c r="AR83" s="2747">
        <v>86.844764580006924</v>
      </c>
      <c r="AS83" s="2747">
        <v>779.78400790484693</v>
      </c>
      <c r="AT83" s="2747">
        <v>187.40908305218426</v>
      </c>
      <c r="AU83" s="2722">
        <v>476.21411429527541</v>
      </c>
      <c r="AV83" s="2722">
        <v>175.6512458585176</v>
      </c>
      <c r="AW83" s="2722">
        <v>593.71230070162881</v>
      </c>
      <c r="AX83" s="2722">
        <v>98.326137063235748</v>
      </c>
      <c r="AY83" s="2722">
        <v>573.50746938098814</v>
      </c>
      <c r="AZ83" s="2722">
        <v>94.883838979811841</v>
      </c>
      <c r="BA83" s="2722">
        <v>360.28222142170029</v>
      </c>
      <c r="BB83" s="2722">
        <v>94.878434180000028</v>
      </c>
      <c r="BC83" s="2722">
        <v>124.6900807311378</v>
      </c>
      <c r="BD83" s="2722">
        <v>66.555364872692138</v>
      </c>
      <c r="BE83" s="2722">
        <v>72.914123363687139</v>
      </c>
      <c r="BF83" s="2722">
        <v>26.021776827668752</v>
      </c>
      <c r="BG83" s="2722">
        <v>151.4112473431845</v>
      </c>
      <c r="BH83" s="2722">
        <v>8.2172561921141067</v>
      </c>
      <c r="BI83" s="2722">
        <v>187.57952111359444</v>
      </c>
      <c r="BJ83" s="2722">
        <v>60.856498142110887</v>
      </c>
      <c r="BK83" s="2722">
        <v>152.7929118298706</v>
      </c>
      <c r="BL83" s="2722">
        <v>105.57003172667225</v>
      </c>
      <c r="BM83" s="2722">
        <v>127.21769612539698</v>
      </c>
      <c r="BN83" s="2722">
        <v>66.276597395017617</v>
      </c>
      <c r="BO83" s="2722">
        <v>145.23498964378868</v>
      </c>
      <c r="BP83" s="2722">
        <v>78.381990832115889</v>
      </c>
      <c r="BQ83" s="2722">
        <v>207.74496392017576</v>
      </c>
      <c r="BR83" s="2722">
        <v>7.9118603297876806</v>
      </c>
      <c r="BS83" s="2722">
        <v>180.61629505064309</v>
      </c>
      <c r="BT83" s="2722">
        <v>8.0435193760905612</v>
      </c>
      <c r="BU83" s="2722">
        <v>126.88289651750245</v>
      </c>
      <c r="BV83" s="2722">
        <v>33.562620610864982</v>
      </c>
      <c r="BW83" s="2722">
        <v>75.601664046321076</v>
      </c>
      <c r="BX83" s="2722">
        <v>56.937787192809431</v>
      </c>
      <c r="BY83" s="2722">
        <v>142.49826439998216</v>
      </c>
      <c r="BZ83" s="2722">
        <v>12.47077064</v>
      </c>
      <c r="CA83" s="2722">
        <v>257.31167249408793</v>
      </c>
      <c r="CB83" s="2722">
        <v>19.103857511585645</v>
      </c>
      <c r="CC83" s="2716"/>
      <c r="CD83" s="2716"/>
      <c r="CE83" s="2716"/>
      <c r="CF83" s="2716"/>
    </row>
    <row r="84" spans="1:84" s="2584" customFormat="1" ht="16.5" x14ac:dyDescent="0.3">
      <c r="A84" s="2706" t="s">
        <v>4691</v>
      </c>
      <c r="B84" s="2717" t="s">
        <v>284</v>
      </c>
      <c r="C84" s="2747"/>
      <c r="D84" s="2747"/>
      <c r="E84" s="2747"/>
      <c r="F84" s="2747"/>
      <c r="G84" s="2747"/>
      <c r="H84" s="2747"/>
      <c r="I84" s="2747"/>
      <c r="J84" s="2747"/>
      <c r="K84" s="2747">
        <v>0</v>
      </c>
      <c r="L84" s="2747">
        <v>0</v>
      </c>
      <c r="M84" s="2747">
        <v>0</v>
      </c>
      <c r="N84" s="2747">
        <v>0</v>
      </c>
      <c r="O84" s="2747">
        <v>0.72709426967004509</v>
      </c>
      <c r="P84" s="2747">
        <v>0</v>
      </c>
      <c r="Q84" s="2747">
        <v>0.40929959241272296</v>
      </c>
      <c r="R84" s="2747">
        <v>0</v>
      </c>
      <c r="S84" s="2747">
        <v>1.7130392838007538</v>
      </c>
      <c r="T84" s="2747">
        <v>0</v>
      </c>
      <c r="U84" s="2747">
        <v>0.56741526206523463</v>
      </c>
      <c r="V84" s="2747">
        <v>0</v>
      </c>
      <c r="W84" s="2747">
        <v>1.4940023513631042</v>
      </c>
      <c r="X84" s="2747">
        <v>0</v>
      </c>
      <c r="Y84" s="2747">
        <v>1.7013210999898702</v>
      </c>
      <c r="Z84" s="2747">
        <v>0</v>
      </c>
      <c r="AA84" s="2747">
        <v>1.9679250700080972</v>
      </c>
      <c r="AB84" s="2747">
        <v>0</v>
      </c>
      <c r="AC84" s="2747">
        <v>3.300148523462779</v>
      </c>
      <c r="AD84" s="2747">
        <v>0</v>
      </c>
      <c r="AE84" s="2747">
        <v>0.67022254337977905</v>
      </c>
      <c r="AF84" s="2747">
        <v>0</v>
      </c>
      <c r="AG84" s="2747">
        <v>2.9268076551360944</v>
      </c>
      <c r="AH84" s="2747">
        <v>0</v>
      </c>
      <c r="AI84" s="2747">
        <v>1.5556866918125962</v>
      </c>
      <c r="AJ84" s="2747">
        <v>0</v>
      </c>
      <c r="AK84" s="2747">
        <v>0</v>
      </c>
      <c r="AL84" s="2747">
        <v>0</v>
      </c>
      <c r="AM84" s="2747">
        <v>0</v>
      </c>
      <c r="AN84" s="2747">
        <v>0</v>
      </c>
      <c r="AO84" s="2747">
        <v>0</v>
      </c>
      <c r="AP84" s="2747">
        <v>0</v>
      </c>
      <c r="AQ84" s="2747">
        <v>0</v>
      </c>
      <c r="AR84" s="2747">
        <v>0</v>
      </c>
      <c r="AS84" s="2747">
        <v>0</v>
      </c>
      <c r="AT84" s="2747">
        <v>0</v>
      </c>
      <c r="AU84" s="2722">
        <v>0</v>
      </c>
      <c r="AV84" s="2722">
        <v>0</v>
      </c>
      <c r="AW84" s="2722">
        <v>0</v>
      </c>
      <c r="AX84" s="2722">
        <v>0</v>
      </c>
      <c r="AY84" s="2722">
        <v>0</v>
      </c>
      <c r="AZ84" s="2722">
        <v>0</v>
      </c>
      <c r="BA84" s="2722">
        <v>0</v>
      </c>
      <c r="BB84" s="2722">
        <v>0</v>
      </c>
      <c r="BC84" s="2722">
        <v>0</v>
      </c>
      <c r="BD84" s="2722">
        <v>0</v>
      </c>
      <c r="BE84" s="2722">
        <v>0</v>
      </c>
      <c r="BF84" s="2722">
        <v>0</v>
      </c>
      <c r="BG84" s="2722">
        <v>0</v>
      </c>
      <c r="BH84" s="2722">
        <v>0</v>
      </c>
      <c r="BI84" s="2722">
        <v>0</v>
      </c>
      <c r="BJ84" s="2722">
        <v>0</v>
      </c>
      <c r="BK84" s="2722">
        <v>0</v>
      </c>
      <c r="BL84" s="2722">
        <v>0</v>
      </c>
      <c r="BM84" s="2722">
        <v>0</v>
      </c>
      <c r="BN84" s="2722">
        <v>0</v>
      </c>
      <c r="BO84" s="2722">
        <v>0</v>
      </c>
      <c r="BP84" s="2722">
        <v>2.9331967878825091</v>
      </c>
      <c r="BQ84" s="2722">
        <v>0</v>
      </c>
      <c r="BR84" s="2722">
        <v>0</v>
      </c>
      <c r="BS84" s="2722">
        <v>0</v>
      </c>
      <c r="BT84" s="2722">
        <v>0</v>
      </c>
      <c r="BU84" s="2722">
        <v>0</v>
      </c>
      <c r="BV84" s="2722">
        <v>0</v>
      </c>
      <c r="BW84" s="2722">
        <v>0</v>
      </c>
      <c r="BX84" s="2722">
        <v>0</v>
      </c>
      <c r="BY84" s="2722">
        <v>0</v>
      </c>
      <c r="BZ84" s="2722">
        <v>0</v>
      </c>
      <c r="CA84" s="2722">
        <v>0</v>
      </c>
      <c r="CB84" s="2722">
        <v>2.9670958197829496</v>
      </c>
      <c r="CC84" s="2716"/>
      <c r="CD84" s="2716"/>
      <c r="CE84" s="2716"/>
      <c r="CF84" s="2716"/>
    </row>
    <row r="85" spans="1:84" ht="16.5" x14ac:dyDescent="0.3">
      <c r="A85" s="2706" t="s">
        <v>4692</v>
      </c>
      <c r="B85" s="2717" t="s">
        <v>3371</v>
      </c>
      <c r="C85" s="2747">
        <v>6.5140206464881487</v>
      </c>
      <c r="D85" s="2747">
        <v>0.42076662043700075</v>
      </c>
      <c r="E85" s="2747">
        <v>20.10223516549728</v>
      </c>
      <c r="F85" s="2747">
        <v>0</v>
      </c>
      <c r="G85" s="2747">
        <v>5.1016787868205524</v>
      </c>
      <c r="H85" s="2747">
        <v>0</v>
      </c>
      <c r="I85" s="2747">
        <v>0</v>
      </c>
      <c r="J85" s="2747">
        <v>0.5</v>
      </c>
      <c r="K85" s="2747">
        <v>4.7421232562140005</v>
      </c>
      <c r="L85" s="2747">
        <v>1.49</v>
      </c>
      <c r="M85" s="2747">
        <v>8.6622203431744964</v>
      </c>
      <c r="N85" s="2747">
        <v>2.2821905622274565</v>
      </c>
      <c r="O85" s="2747">
        <v>0</v>
      </c>
      <c r="P85" s="2747">
        <v>0.15</v>
      </c>
      <c r="Q85" s="2747">
        <v>11.04628252593236</v>
      </c>
      <c r="R85" s="2747">
        <v>0</v>
      </c>
      <c r="S85" s="2747">
        <v>0.5</v>
      </c>
      <c r="T85" s="2747">
        <v>0</v>
      </c>
      <c r="U85" s="2747">
        <v>0</v>
      </c>
      <c r="V85" s="2747">
        <v>0.23601882598601465</v>
      </c>
      <c r="W85" s="2747">
        <v>4.5253896802497549</v>
      </c>
      <c r="X85" s="2747">
        <v>0</v>
      </c>
      <c r="Y85" s="2747">
        <v>0</v>
      </c>
      <c r="Z85" s="2747">
        <v>0</v>
      </c>
      <c r="AA85" s="2747">
        <v>0</v>
      </c>
      <c r="AB85" s="2747">
        <v>4.5813989976318625</v>
      </c>
      <c r="AC85" s="2747">
        <v>0</v>
      </c>
      <c r="AD85" s="2747">
        <v>0</v>
      </c>
      <c r="AE85" s="2747">
        <v>0.5</v>
      </c>
      <c r="AF85" s="2747">
        <v>0</v>
      </c>
      <c r="AG85" s="2747">
        <v>0</v>
      </c>
      <c r="AH85" s="2747">
        <v>0</v>
      </c>
      <c r="AI85" s="2747">
        <v>0.47499999999999998</v>
      </c>
      <c r="AJ85" s="2747">
        <v>0</v>
      </c>
      <c r="AK85" s="2747">
        <v>0</v>
      </c>
      <c r="AL85" s="2747">
        <v>0</v>
      </c>
      <c r="AM85" s="2747">
        <v>6.2176721663258858</v>
      </c>
      <c r="AN85" s="2747">
        <v>0</v>
      </c>
      <c r="AO85" s="2747">
        <v>5.1572210036771322</v>
      </c>
      <c r="AP85" s="2747">
        <v>0</v>
      </c>
      <c r="AQ85" s="2747">
        <v>3.4824082388021953</v>
      </c>
      <c r="AR85" s="2747">
        <v>0</v>
      </c>
      <c r="AS85" s="2747">
        <v>0</v>
      </c>
      <c r="AT85" s="2747">
        <v>0</v>
      </c>
      <c r="AU85" s="2722">
        <v>0.30172239096774134</v>
      </c>
      <c r="AV85" s="2722">
        <v>0</v>
      </c>
      <c r="AW85" s="2722">
        <v>0.90978423010795062</v>
      </c>
      <c r="AX85" s="2722">
        <v>0</v>
      </c>
      <c r="AY85" s="2722">
        <v>0.90163481345793484</v>
      </c>
      <c r="AZ85" s="2722">
        <v>0</v>
      </c>
      <c r="BA85" s="2722">
        <v>1.0074754592546853</v>
      </c>
      <c r="BB85" s="2722">
        <v>0</v>
      </c>
      <c r="BC85" s="2722">
        <v>0</v>
      </c>
      <c r="BD85" s="2722">
        <v>0</v>
      </c>
      <c r="BE85" s="2722">
        <v>0</v>
      </c>
      <c r="BF85" s="2722">
        <v>0</v>
      </c>
      <c r="BG85" s="2722">
        <v>0.48</v>
      </c>
      <c r="BH85" s="2722">
        <v>0</v>
      </c>
      <c r="BI85" s="2722">
        <v>0</v>
      </c>
      <c r="BJ85" s="2722">
        <v>0</v>
      </c>
      <c r="BK85" s="2722">
        <v>0</v>
      </c>
      <c r="BL85" s="2722">
        <v>0</v>
      </c>
      <c r="BM85" s="2722">
        <v>0.11711022405395669</v>
      </c>
      <c r="BN85" s="2722">
        <v>0</v>
      </c>
      <c r="BO85" s="2722">
        <v>0.48</v>
      </c>
      <c r="BP85" s="2722">
        <v>0</v>
      </c>
      <c r="BQ85" s="2722">
        <v>2.8600000000000003</v>
      </c>
      <c r="BR85" s="2722">
        <v>0</v>
      </c>
      <c r="BS85" s="2722">
        <v>2.84</v>
      </c>
      <c r="BT85" s="2722">
        <v>0</v>
      </c>
      <c r="BU85" s="2722">
        <v>1.4550000000000001</v>
      </c>
      <c r="BV85" s="2722">
        <v>0</v>
      </c>
      <c r="BW85" s="2722">
        <v>1.4550000000000001</v>
      </c>
      <c r="BX85" s="2722">
        <v>0</v>
      </c>
      <c r="BY85" s="2722">
        <v>0.76</v>
      </c>
      <c r="BZ85" s="2722">
        <v>0</v>
      </c>
      <c r="CA85" s="2722">
        <v>1.4550000000000001</v>
      </c>
      <c r="CB85" s="2722">
        <v>0</v>
      </c>
      <c r="CC85" s="2716"/>
      <c r="CD85" s="2716"/>
      <c r="CE85" s="2716"/>
      <c r="CF85" s="2716"/>
    </row>
    <row r="86" spans="1:84" ht="16.5" x14ac:dyDescent="0.3">
      <c r="A86" s="2706" t="s">
        <v>4693</v>
      </c>
      <c r="B86" s="2717" t="s">
        <v>3372</v>
      </c>
      <c r="C86" s="2747">
        <v>0.69584757983596568</v>
      </c>
      <c r="D86" s="2747">
        <v>0</v>
      </c>
      <c r="E86" s="2747">
        <v>0</v>
      </c>
      <c r="F86" s="2747">
        <v>0</v>
      </c>
      <c r="G86" s="2747">
        <v>0</v>
      </c>
      <c r="H86" s="2747">
        <v>0</v>
      </c>
      <c r="I86" s="2747">
        <v>0</v>
      </c>
      <c r="J86" s="2747">
        <v>0</v>
      </c>
      <c r="K86" s="2747">
        <v>0.64500000000000002</v>
      </c>
      <c r="L86" s="2747">
        <v>0</v>
      </c>
      <c r="M86" s="2747">
        <v>0</v>
      </c>
      <c r="N86" s="2747">
        <v>0</v>
      </c>
      <c r="O86" s="2747">
        <v>0</v>
      </c>
      <c r="P86" s="2747">
        <v>0</v>
      </c>
      <c r="Q86" s="2747">
        <v>0</v>
      </c>
      <c r="R86" s="2747">
        <v>0</v>
      </c>
      <c r="S86" s="2747">
        <v>0</v>
      </c>
      <c r="T86" s="2747">
        <v>0</v>
      </c>
      <c r="U86" s="2747">
        <v>0</v>
      </c>
      <c r="V86" s="2747">
        <v>0</v>
      </c>
      <c r="W86" s="2747">
        <v>0</v>
      </c>
      <c r="X86" s="2747">
        <v>0</v>
      </c>
      <c r="Y86" s="2747">
        <v>0</v>
      </c>
      <c r="Z86" s="2747">
        <v>0</v>
      </c>
      <c r="AA86" s="2747">
        <v>0</v>
      </c>
      <c r="AB86" s="2747">
        <v>0</v>
      </c>
      <c r="AC86" s="2747">
        <v>0</v>
      </c>
      <c r="AD86" s="2747">
        <v>0</v>
      </c>
      <c r="AE86" s="2747">
        <v>0</v>
      </c>
      <c r="AF86" s="2747">
        <v>0</v>
      </c>
      <c r="AG86" s="2747">
        <v>0</v>
      </c>
      <c r="AH86" s="2747">
        <v>0</v>
      </c>
      <c r="AI86" s="2747">
        <v>0</v>
      </c>
      <c r="AJ86" s="2747">
        <v>0</v>
      </c>
      <c r="AK86" s="2747">
        <v>0</v>
      </c>
      <c r="AL86" s="2747">
        <v>0</v>
      </c>
      <c r="AM86" s="2747">
        <v>0</v>
      </c>
      <c r="AN86" s="2747">
        <v>0</v>
      </c>
      <c r="AO86" s="2747">
        <v>0</v>
      </c>
      <c r="AP86" s="2747">
        <v>0</v>
      </c>
      <c r="AQ86" s="2747">
        <v>0</v>
      </c>
      <c r="AR86" s="2747">
        <v>0</v>
      </c>
      <c r="AS86" s="2747">
        <v>0</v>
      </c>
      <c r="AT86" s="2747">
        <v>0</v>
      </c>
      <c r="AU86" s="2722">
        <v>0</v>
      </c>
      <c r="AV86" s="2722">
        <v>0</v>
      </c>
      <c r="AW86" s="2722">
        <v>0</v>
      </c>
      <c r="AX86" s="2722">
        <v>0</v>
      </c>
      <c r="AY86" s="2722">
        <v>0</v>
      </c>
      <c r="AZ86" s="2722">
        <v>0</v>
      </c>
      <c r="BA86" s="2722">
        <v>0</v>
      </c>
      <c r="BB86" s="2722">
        <v>0</v>
      </c>
      <c r="BC86" s="2722">
        <v>0</v>
      </c>
      <c r="BD86" s="2722">
        <v>0</v>
      </c>
      <c r="BE86" s="2722">
        <v>0</v>
      </c>
      <c r="BF86" s="2722">
        <v>0</v>
      </c>
      <c r="BG86" s="2722">
        <v>0</v>
      </c>
      <c r="BH86" s="2722">
        <v>0</v>
      </c>
      <c r="BI86" s="2722">
        <v>0</v>
      </c>
      <c r="BJ86" s="2722">
        <v>0</v>
      </c>
      <c r="BK86" s="2722">
        <v>0</v>
      </c>
      <c r="BL86" s="2722">
        <v>0</v>
      </c>
      <c r="BM86" s="2722">
        <v>0</v>
      </c>
      <c r="BN86" s="2722">
        <v>0</v>
      </c>
      <c r="BO86" s="2722">
        <v>0.36281278378163884</v>
      </c>
      <c r="BP86" s="2722">
        <v>0</v>
      </c>
      <c r="BQ86" s="2722">
        <v>0</v>
      </c>
      <c r="BR86" s="2722">
        <v>0</v>
      </c>
      <c r="BS86" s="2722">
        <v>0.12995889812847708</v>
      </c>
      <c r="BT86" s="2722">
        <v>0</v>
      </c>
      <c r="BU86" s="2722">
        <v>0.18292203580018818</v>
      </c>
      <c r="BV86" s="2722">
        <v>0</v>
      </c>
      <c r="BW86" s="2722">
        <v>0</v>
      </c>
      <c r="BX86" s="2722">
        <v>0</v>
      </c>
      <c r="BY86" s="2722">
        <v>0.13426107323750916</v>
      </c>
      <c r="BZ86" s="2722">
        <v>0</v>
      </c>
      <c r="CA86" s="2722">
        <v>0.17575647950717391</v>
      </c>
      <c r="CB86" s="2722">
        <v>0</v>
      </c>
      <c r="CC86" s="2716"/>
      <c r="CD86" s="2716"/>
      <c r="CE86" s="2716"/>
      <c r="CF86" s="2716"/>
    </row>
    <row r="87" spans="1:84" ht="16.5" x14ac:dyDescent="0.3">
      <c r="A87" s="2706" t="s">
        <v>4699</v>
      </c>
      <c r="B87" s="2717" t="s">
        <v>3375</v>
      </c>
      <c r="C87" s="2747">
        <v>3.6005669340728605</v>
      </c>
      <c r="D87" s="2747">
        <v>0</v>
      </c>
      <c r="E87" s="2747">
        <v>30.63061921109902</v>
      </c>
      <c r="F87" s="2747">
        <v>1.9724418005250695</v>
      </c>
      <c r="G87" s="2747">
        <v>16.540567140961716</v>
      </c>
      <c r="H87" s="2747">
        <v>0</v>
      </c>
      <c r="I87" s="2747">
        <v>4.3959442559062509</v>
      </c>
      <c r="J87" s="2747">
        <v>1</v>
      </c>
      <c r="K87" s="2747">
        <v>15.083773480983879</v>
      </c>
      <c r="L87" s="2747">
        <v>0</v>
      </c>
      <c r="M87" s="2747">
        <v>13.6987654727535</v>
      </c>
      <c r="N87" s="2747">
        <v>0</v>
      </c>
      <c r="O87" s="2747">
        <v>1.6748406378498337</v>
      </c>
      <c r="P87" s="2747">
        <v>0</v>
      </c>
      <c r="Q87" s="2747">
        <v>1.7241263802696705</v>
      </c>
      <c r="R87" s="2747">
        <v>0</v>
      </c>
      <c r="S87" s="2747">
        <v>13.906121282706113</v>
      </c>
      <c r="T87" s="2747">
        <v>0</v>
      </c>
      <c r="U87" s="2747">
        <v>1.5042215598872761</v>
      </c>
      <c r="V87" s="2747">
        <v>0</v>
      </c>
      <c r="W87" s="2747">
        <v>7.4845684400892001</v>
      </c>
      <c r="X87" s="2747">
        <v>0</v>
      </c>
      <c r="Y87" s="2747">
        <v>3.3233674999999998</v>
      </c>
      <c r="Z87" s="2747">
        <v>0</v>
      </c>
      <c r="AA87" s="2747">
        <v>1.5242990073719862</v>
      </c>
      <c r="AB87" s="2747">
        <v>0</v>
      </c>
      <c r="AC87" s="2747">
        <v>2.2535139709131409</v>
      </c>
      <c r="AD87" s="2747">
        <v>0</v>
      </c>
      <c r="AE87" s="2747">
        <v>1.1816870415784893</v>
      </c>
      <c r="AF87" s="2747">
        <v>0.12</v>
      </c>
      <c r="AG87" s="2747">
        <v>0.5</v>
      </c>
      <c r="AH87" s="2747">
        <v>0</v>
      </c>
      <c r="AI87" s="2747">
        <v>0.5</v>
      </c>
      <c r="AJ87" s="2747">
        <v>0</v>
      </c>
      <c r="AK87" s="2747">
        <v>0</v>
      </c>
      <c r="AL87" s="2747">
        <v>0</v>
      </c>
      <c r="AM87" s="2747">
        <v>0</v>
      </c>
      <c r="AN87" s="2747">
        <v>0</v>
      </c>
      <c r="AO87" s="2747">
        <v>0.15429783293287083</v>
      </c>
      <c r="AP87" s="2747">
        <v>0</v>
      </c>
      <c r="AQ87" s="2747">
        <v>0</v>
      </c>
      <c r="AR87" s="2747">
        <v>5.4748756349471281E-2</v>
      </c>
      <c r="AS87" s="2747">
        <v>0</v>
      </c>
      <c r="AT87" s="2747">
        <v>0</v>
      </c>
      <c r="AU87" s="2722">
        <v>0.67</v>
      </c>
      <c r="AV87" s="2722">
        <v>0</v>
      </c>
      <c r="AW87" s="2722">
        <v>1.34</v>
      </c>
      <c r="AX87" s="2722">
        <v>5.0000000000000001E-3</v>
      </c>
      <c r="AY87" s="2722">
        <v>1.5060251372126907</v>
      </c>
      <c r="AZ87" s="2722">
        <v>0</v>
      </c>
      <c r="BA87" s="2722">
        <v>1.692907312918162</v>
      </c>
      <c r="BB87" s="2722">
        <v>0</v>
      </c>
      <c r="BC87" s="2722">
        <v>1.94</v>
      </c>
      <c r="BD87" s="2722">
        <v>0</v>
      </c>
      <c r="BE87" s="2722">
        <v>0.5</v>
      </c>
      <c r="BF87" s="2722">
        <v>0.30215010459680247</v>
      </c>
      <c r="BG87" s="2722">
        <v>3.2420000000000004</v>
      </c>
      <c r="BH87" s="2722">
        <v>0.13207962137624377</v>
      </c>
      <c r="BI87" s="2722">
        <v>0.63400000000000001</v>
      </c>
      <c r="BJ87" s="2722">
        <v>0</v>
      </c>
      <c r="BK87" s="2722">
        <v>1.0009999999999999</v>
      </c>
      <c r="BL87" s="2722">
        <v>0</v>
      </c>
      <c r="BM87" s="2722">
        <v>1.268</v>
      </c>
      <c r="BN87" s="2722">
        <v>0</v>
      </c>
      <c r="BO87" s="2722">
        <v>0.63400000000000001</v>
      </c>
      <c r="BP87" s="2722">
        <v>0</v>
      </c>
      <c r="BQ87" s="2722">
        <v>1.4439738736403072</v>
      </c>
      <c r="BR87" s="2722">
        <v>0</v>
      </c>
      <c r="BS87" s="2722">
        <v>0.36834544000000002</v>
      </c>
      <c r="BT87" s="2722">
        <v>0.37352699426211178</v>
      </c>
      <c r="BU87" s="2722">
        <v>0.3</v>
      </c>
      <c r="BV87" s="2722">
        <v>0.31641550552740194</v>
      </c>
      <c r="BW87" s="2722">
        <v>0.89999999999999991</v>
      </c>
      <c r="BX87" s="2722">
        <v>0.26246532310684584</v>
      </c>
      <c r="BY87" s="2722">
        <v>1.2</v>
      </c>
      <c r="BZ87" s="2722">
        <v>0</v>
      </c>
      <c r="CA87" s="2722">
        <v>2.2000000000000002</v>
      </c>
      <c r="CB87" s="2722">
        <v>0</v>
      </c>
      <c r="CC87" s="2716"/>
      <c r="CD87" s="2716"/>
      <c r="CE87" s="2716"/>
      <c r="CF87" s="2716"/>
    </row>
    <row r="88" spans="1:84" ht="17.25" thickBot="1" x14ac:dyDescent="0.35">
      <c r="A88" s="2750"/>
      <c r="B88" s="2724" t="s">
        <v>4705</v>
      </c>
      <c r="C88" s="2747">
        <v>0</v>
      </c>
      <c r="D88" s="2747">
        <v>0</v>
      </c>
      <c r="E88" s="2747">
        <v>0</v>
      </c>
      <c r="F88" s="2747">
        <v>0</v>
      </c>
      <c r="G88" s="2747">
        <v>0</v>
      </c>
      <c r="H88" s="2747">
        <v>0</v>
      </c>
      <c r="I88" s="2747">
        <v>0</v>
      </c>
      <c r="J88" s="2747">
        <v>0</v>
      </c>
      <c r="K88" s="2747">
        <v>0</v>
      </c>
      <c r="L88" s="2747">
        <v>0</v>
      </c>
      <c r="M88" s="2747">
        <v>0.2233675</v>
      </c>
      <c r="N88" s="2747">
        <v>0</v>
      </c>
      <c r="O88" s="2747">
        <v>0.72336750000000005</v>
      </c>
      <c r="P88" s="2747">
        <v>0</v>
      </c>
      <c r="Q88" s="2747">
        <v>0.2233675</v>
      </c>
      <c r="R88" s="2747">
        <v>0</v>
      </c>
      <c r="S88" s="2753">
        <v>0.89836749999999999</v>
      </c>
      <c r="T88" s="2753">
        <v>0</v>
      </c>
      <c r="U88" s="2753">
        <v>0.2233675</v>
      </c>
      <c r="V88" s="2753">
        <v>0</v>
      </c>
      <c r="W88" s="2753">
        <v>1.6716096609241511</v>
      </c>
      <c r="X88" s="2753">
        <v>0</v>
      </c>
      <c r="Y88" s="2753">
        <v>2.2447829063700904</v>
      </c>
      <c r="Z88" s="2753">
        <v>0</v>
      </c>
      <c r="AA88" s="2753">
        <v>0.72336750000000005</v>
      </c>
      <c r="AB88" s="2753">
        <v>0</v>
      </c>
      <c r="AC88" s="2753">
        <v>0.72336750000000005</v>
      </c>
      <c r="AD88" s="2753">
        <v>0</v>
      </c>
      <c r="AE88" s="2753">
        <v>0.62</v>
      </c>
      <c r="AF88" s="2753">
        <v>0.95029348683373172</v>
      </c>
      <c r="AG88" s="2753">
        <v>2.0047671456587892</v>
      </c>
      <c r="AH88" s="2753">
        <v>0</v>
      </c>
      <c r="AI88" s="2753">
        <v>1.991225542812493</v>
      </c>
      <c r="AJ88" s="2753">
        <v>0</v>
      </c>
      <c r="AK88" s="2753">
        <v>1.9836951136752876</v>
      </c>
      <c r="AL88" s="2753">
        <v>0</v>
      </c>
      <c r="AM88" s="2753">
        <v>1.9746813043659803</v>
      </c>
      <c r="AN88" s="2753">
        <v>0</v>
      </c>
      <c r="AO88" s="2753">
        <v>1.9742611749602519</v>
      </c>
      <c r="AP88" s="2753">
        <v>0</v>
      </c>
      <c r="AQ88" s="2753">
        <v>0.5</v>
      </c>
      <c r="AR88" s="2753">
        <v>0</v>
      </c>
      <c r="AS88" s="2753">
        <v>0.5</v>
      </c>
      <c r="AT88" s="2753">
        <v>0</v>
      </c>
      <c r="AU88" s="2729">
        <v>0.5</v>
      </c>
      <c r="AV88" s="2729">
        <v>0</v>
      </c>
      <c r="AW88" s="2729">
        <v>0</v>
      </c>
      <c r="AX88" s="2729">
        <v>0</v>
      </c>
      <c r="AY88" s="2729">
        <v>0.5</v>
      </c>
      <c r="AZ88" s="2729">
        <v>0</v>
      </c>
      <c r="BA88" s="2729">
        <v>1.8412573140578576</v>
      </c>
      <c r="BB88" s="2729">
        <v>0</v>
      </c>
      <c r="BC88" s="2729">
        <v>1.1816598983129354</v>
      </c>
      <c r="BD88" s="2729">
        <v>0</v>
      </c>
      <c r="BE88" s="2729">
        <v>0.5</v>
      </c>
      <c r="BF88" s="2729">
        <v>0</v>
      </c>
      <c r="BG88" s="2729">
        <v>1.7994222165807452</v>
      </c>
      <c r="BH88" s="2729">
        <v>0.213672450974492</v>
      </c>
      <c r="BI88" s="2729">
        <v>0.5</v>
      </c>
      <c r="BJ88" s="2729">
        <v>0</v>
      </c>
      <c r="BK88" s="2729">
        <v>1.916691151943587</v>
      </c>
      <c r="BL88" s="2729">
        <v>0</v>
      </c>
      <c r="BM88" s="2729">
        <v>0.7</v>
      </c>
      <c r="BN88" s="2729">
        <v>0</v>
      </c>
      <c r="BO88" s="2729">
        <v>2.2995559593968569</v>
      </c>
      <c r="BP88" s="2729">
        <v>0</v>
      </c>
      <c r="BQ88" s="2729">
        <v>0.5</v>
      </c>
      <c r="BR88" s="2729">
        <v>0</v>
      </c>
      <c r="BS88" s="2729">
        <v>0.5</v>
      </c>
      <c r="BT88" s="2729">
        <v>0</v>
      </c>
      <c r="BU88" s="2729">
        <v>0.54699748999999998</v>
      </c>
      <c r="BV88" s="2729">
        <v>0</v>
      </c>
      <c r="BW88" s="2729">
        <v>0</v>
      </c>
      <c r="BX88" s="2729">
        <v>0.5</v>
      </c>
      <c r="BY88" s="2729">
        <v>0.25</v>
      </c>
      <c r="BZ88" s="2729">
        <v>0</v>
      </c>
      <c r="CA88" s="2729">
        <v>0.25</v>
      </c>
      <c r="CB88" s="2729">
        <v>0</v>
      </c>
      <c r="CC88" s="2716"/>
      <c r="CD88" s="2716"/>
      <c r="CE88" s="2716"/>
      <c r="CF88" s="2716"/>
    </row>
    <row r="89" spans="1:84" ht="17.25" thickBot="1" x14ac:dyDescent="0.35">
      <c r="A89" s="2651"/>
      <c r="B89" s="2765" t="s">
        <v>4724</v>
      </c>
      <c r="C89" s="2766">
        <v>805.51711969367591</v>
      </c>
      <c r="D89" s="2766">
        <v>84.10724991605403</v>
      </c>
      <c r="E89" s="2766">
        <v>890.83285629427928</v>
      </c>
      <c r="F89" s="2766">
        <v>236.2813185514201</v>
      </c>
      <c r="G89" s="2766">
        <v>835.73827465279805</v>
      </c>
      <c r="H89" s="2766">
        <v>275.5056143217393</v>
      </c>
      <c r="I89" s="2766">
        <v>728.79644824742354</v>
      </c>
      <c r="J89" s="2766">
        <v>108.79930046260465</v>
      </c>
      <c r="K89" s="2766">
        <v>844.1525778505038</v>
      </c>
      <c r="L89" s="2766">
        <v>115.57746481043802</v>
      </c>
      <c r="M89" s="2766">
        <v>726.04702952791945</v>
      </c>
      <c r="N89" s="2766">
        <v>99.878147136172075</v>
      </c>
      <c r="O89" s="2766">
        <v>619.67299345034314</v>
      </c>
      <c r="P89" s="2766">
        <v>159.99032544272086</v>
      </c>
      <c r="Q89" s="2766">
        <v>559.45748112217939</v>
      </c>
      <c r="R89" s="2766">
        <v>87.247597536880761</v>
      </c>
      <c r="S89" s="2767">
        <v>609.12817469194943</v>
      </c>
      <c r="T89" s="2767">
        <v>58.071594634382258</v>
      </c>
      <c r="U89" s="2767">
        <v>513.60148941743125</v>
      </c>
      <c r="V89" s="2767">
        <v>98.938641665646472</v>
      </c>
      <c r="W89" s="2767">
        <v>480.87480826407858</v>
      </c>
      <c r="X89" s="2767">
        <v>69.799005970839332</v>
      </c>
      <c r="Y89" s="2767">
        <v>593.75706701905938</v>
      </c>
      <c r="Z89" s="2767">
        <v>63.715336599602438</v>
      </c>
      <c r="AA89" s="2767">
        <v>604.55244390276107</v>
      </c>
      <c r="AB89" s="2767">
        <v>41.306555191608496</v>
      </c>
      <c r="AC89" s="2767">
        <v>693.32583583059431</v>
      </c>
      <c r="AD89" s="2767">
        <v>63.669930704779794</v>
      </c>
      <c r="AE89" s="2767">
        <v>997.84634556663718</v>
      </c>
      <c r="AF89" s="2767">
        <v>51.703070648011455</v>
      </c>
      <c r="AG89" s="2767">
        <v>1019.6836283998001</v>
      </c>
      <c r="AH89" s="2767">
        <v>41.028072640690283</v>
      </c>
      <c r="AI89" s="2767">
        <v>946.79343447583881</v>
      </c>
      <c r="AJ89" s="2767">
        <v>50.607500316393676</v>
      </c>
      <c r="AK89" s="2767">
        <v>865.79519633076325</v>
      </c>
      <c r="AL89" s="2767">
        <v>210.39151817244269</v>
      </c>
      <c r="AM89" s="2767">
        <v>858.66443337539886</v>
      </c>
      <c r="AN89" s="2767">
        <v>69.949433705730542</v>
      </c>
      <c r="AO89" s="2767">
        <v>965.30562867165315</v>
      </c>
      <c r="AP89" s="2767">
        <v>92.992517274412506</v>
      </c>
      <c r="AQ89" s="2767">
        <v>680.75374552768744</v>
      </c>
      <c r="AR89" s="2767">
        <v>129.17819492340934</v>
      </c>
      <c r="AS89" s="2767">
        <v>927.72124701900725</v>
      </c>
      <c r="AT89" s="2767">
        <v>228.49591139720914</v>
      </c>
      <c r="AU89" s="2768">
        <v>586.55637471605235</v>
      </c>
      <c r="AV89" s="2768">
        <v>209.13073484604078</v>
      </c>
      <c r="AW89" s="2768">
        <v>772.73518611704378</v>
      </c>
      <c r="AX89" s="2768">
        <v>121.81588231958798</v>
      </c>
      <c r="AY89" s="2768">
        <v>728.77983942298431</v>
      </c>
      <c r="AZ89" s="2768">
        <v>128.22427299527143</v>
      </c>
      <c r="BA89" s="2768">
        <v>527.47596386848261</v>
      </c>
      <c r="BB89" s="2768">
        <v>112.89936849300935</v>
      </c>
      <c r="BC89" s="2768">
        <v>280.66912333552528</v>
      </c>
      <c r="BD89" s="2769">
        <v>88.680137137698338</v>
      </c>
      <c r="BE89" s="2769">
        <v>168.19699956114675</v>
      </c>
      <c r="BF89" s="2769">
        <v>50.506000399025552</v>
      </c>
      <c r="BG89" s="2769">
        <v>252.188270825513</v>
      </c>
      <c r="BH89" s="2769">
        <v>47.882735283910769</v>
      </c>
      <c r="BI89" s="2769">
        <v>313.85527105769586</v>
      </c>
      <c r="BJ89" s="2769">
        <v>130.48612527960017</v>
      </c>
      <c r="BK89" s="2769">
        <v>304.31921753922393</v>
      </c>
      <c r="BL89" s="2769">
        <v>162.13718147400968</v>
      </c>
      <c r="BM89" s="2769">
        <v>260.22806918860465</v>
      </c>
      <c r="BN89" s="2769">
        <v>125.28590584565002</v>
      </c>
      <c r="BO89" s="2769">
        <v>267.27551918287912</v>
      </c>
      <c r="BP89" s="2769">
        <v>140.25665017647916</v>
      </c>
      <c r="BQ89" s="2769">
        <v>332.62804187661749</v>
      </c>
      <c r="BR89" s="2769">
        <v>76.451634695728544</v>
      </c>
      <c r="BS89" s="2769">
        <v>356.21403656968698</v>
      </c>
      <c r="BT89" s="2769">
        <v>116.52700862988701</v>
      </c>
      <c r="BU89" s="2769">
        <v>278.32524412309402</v>
      </c>
      <c r="BV89" s="2769">
        <v>118.79525745632101</v>
      </c>
      <c r="BW89" s="2738">
        <f>SUM(BW74:BW88)</f>
        <v>197.19377245660399</v>
      </c>
      <c r="BX89" s="2738">
        <f>SUM(BX74:BX88)</f>
        <v>102.0365174886841</v>
      </c>
      <c r="BY89" s="2738">
        <v>243.37974490782182</v>
      </c>
      <c r="BZ89" s="2738">
        <v>48.305506469266845</v>
      </c>
      <c r="CA89" s="2738">
        <v>384.63867184770049</v>
      </c>
      <c r="CB89" s="2738">
        <v>47.179614003188505</v>
      </c>
      <c r="CC89" s="2716"/>
      <c r="CD89" s="2716"/>
      <c r="CE89" s="2716"/>
      <c r="CF89" s="2716"/>
    </row>
    <row r="90" spans="1:84" s="2772" customFormat="1" ht="15.75" thickTop="1" x14ac:dyDescent="0.25">
      <c r="A90" s="2770" t="s">
        <v>4706</v>
      </c>
      <c r="B90" s="2771"/>
      <c r="C90" s="2771"/>
      <c r="D90" s="2771"/>
      <c r="E90" s="2771"/>
      <c r="F90" s="2771"/>
      <c r="G90" s="2771"/>
      <c r="H90" s="2771"/>
      <c r="I90" s="2771"/>
      <c r="J90" s="2771"/>
      <c r="K90" s="2771"/>
      <c r="L90" s="2771"/>
      <c r="M90" s="2771"/>
      <c r="N90" s="2771"/>
      <c r="O90" s="2771"/>
      <c r="P90" s="2771"/>
      <c r="Q90" s="2771"/>
      <c r="R90" s="2771"/>
      <c r="S90" s="2771"/>
      <c r="T90" s="2771"/>
      <c r="U90" s="2771"/>
      <c r="V90" s="2771"/>
      <c r="W90" s="2771"/>
      <c r="X90" s="2771"/>
      <c r="Y90" s="2771"/>
      <c r="Z90" s="2771"/>
      <c r="AA90" s="2771"/>
      <c r="AB90" s="2771"/>
      <c r="AC90" s="2771"/>
      <c r="AD90" s="2771"/>
      <c r="AE90" s="2771"/>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2716"/>
      <c r="CD90" s="2716"/>
      <c r="CE90" s="2716"/>
      <c r="CF90" s="2716"/>
    </row>
    <row r="91" spans="1:84" s="2775" customFormat="1" x14ac:dyDescent="0.25">
      <c r="A91" s="2770" t="s">
        <v>4707</v>
      </c>
      <c r="B91" s="2773"/>
      <c r="C91" s="2773"/>
      <c r="D91" s="2773"/>
      <c r="E91" s="2773"/>
      <c r="F91" s="2773"/>
      <c r="G91" s="2773"/>
      <c r="H91" s="2773"/>
      <c r="I91" s="2773"/>
      <c r="J91" s="2773"/>
      <c r="K91" s="2773"/>
      <c r="L91" s="2773"/>
      <c r="M91" s="2773"/>
      <c r="N91" s="2773"/>
      <c r="O91" s="2774"/>
      <c r="P91" s="2773"/>
      <c r="Q91" s="2773"/>
      <c r="R91" s="2773"/>
      <c r="S91" s="2773"/>
      <c r="T91" s="2773"/>
      <c r="U91" s="2774"/>
      <c r="V91" s="2773"/>
      <c r="W91" s="2773"/>
      <c r="X91" s="2773"/>
      <c r="Y91" s="2773"/>
      <c r="Z91" s="2773"/>
      <c r="AA91" s="2773"/>
      <c r="AB91" s="2773"/>
      <c r="AC91" s="2773"/>
      <c r="AD91" s="2773"/>
      <c r="AE91" s="2773"/>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2716"/>
      <c r="CD91" s="2716"/>
      <c r="CE91" s="2716"/>
      <c r="CF91" s="2716"/>
    </row>
    <row r="92" spans="1:84" ht="15.75" x14ac:dyDescent="0.25">
      <c r="A92" s="1811" t="s">
        <v>4725</v>
      </c>
      <c r="C92" s="2776"/>
      <c r="D92" s="2776"/>
      <c r="E92" s="2776"/>
      <c r="F92" s="2776"/>
      <c r="G92" s="2776"/>
      <c r="H92" s="2776"/>
      <c r="I92" s="2776"/>
      <c r="J92" s="2776"/>
      <c r="K92" s="2776"/>
      <c r="L92" s="2776"/>
      <c r="M92" s="2776"/>
      <c r="N92" s="2776"/>
      <c r="O92" s="2776"/>
      <c r="P92" s="2776"/>
      <c r="Q92" s="2776"/>
      <c r="R92" s="2776"/>
      <c r="S92" s="2776"/>
      <c r="T92" s="2776"/>
      <c r="U92" s="2776"/>
      <c r="V92" s="2776"/>
      <c r="W92" s="2776"/>
      <c r="X92" s="2776"/>
      <c r="Y92" s="2776"/>
      <c r="Z92" s="2776"/>
      <c r="AA92" s="2776"/>
      <c r="AB92" s="2776"/>
      <c r="AC92" s="2776"/>
      <c r="AD92" s="2776"/>
      <c r="AE92" s="2776"/>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2716"/>
      <c r="CD92" s="2716"/>
      <c r="CE92" s="2716"/>
      <c r="CF92" s="2716"/>
    </row>
    <row r="93" spans="1:84" x14ac:dyDescent="0.25">
      <c r="A93" s="149" t="s">
        <v>574</v>
      </c>
      <c r="C93" s="2776"/>
      <c r="D93" s="2776"/>
      <c r="E93" s="2776"/>
      <c r="F93" s="2776"/>
      <c r="G93" s="2776"/>
      <c r="H93" s="2776"/>
      <c r="I93" s="2776"/>
      <c r="J93" s="2776"/>
      <c r="K93" s="2776"/>
      <c r="L93" s="2776"/>
      <c r="M93" s="2776"/>
      <c r="N93" s="2776"/>
      <c r="O93" s="2776"/>
      <c r="P93" s="2776"/>
      <c r="Q93" s="2776"/>
      <c r="R93" s="2776"/>
      <c r="S93" s="2776"/>
      <c r="T93" s="2776"/>
      <c r="U93" s="2776"/>
      <c r="V93" s="2776"/>
      <c r="W93" s="2776"/>
      <c r="X93" s="2776"/>
      <c r="Y93" s="2776"/>
      <c r="Z93" s="2776"/>
      <c r="AA93" s="2776"/>
      <c r="AB93" s="2776"/>
      <c r="AC93" s="2776"/>
      <c r="AD93" s="2776"/>
      <c r="AE93" s="2776"/>
      <c r="AF93"/>
      <c r="AG93"/>
      <c r="AH93"/>
      <c r="AI93"/>
      <c r="AJ93"/>
      <c r="AK93"/>
      <c r="AL93"/>
      <c r="AM93"/>
      <c r="AN93"/>
      <c r="AO93"/>
      <c r="AP93"/>
      <c r="AQ93"/>
      <c r="AR93"/>
      <c r="AS93"/>
      <c r="AT93"/>
      <c r="AU93"/>
      <c r="AV93"/>
      <c r="AW93"/>
      <c r="AX93"/>
      <c r="AY93"/>
      <c r="AZ93"/>
      <c r="BA93"/>
      <c r="BB93"/>
      <c r="BC93"/>
      <c r="BD93"/>
      <c r="BE93"/>
      <c r="BF93"/>
      <c r="BG93"/>
      <c r="BH93"/>
      <c r="BI93"/>
      <c r="BJ93"/>
      <c r="BK93" s="1948"/>
      <c r="BL93" s="1948"/>
      <c r="BM93" s="1948"/>
      <c r="BN93" s="1948"/>
      <c r="BO93" s="1948"/>
      <c r="BP93" s="1948"/>
      <c r="BQ93" s="1948"/>
      <c r="BR93" s="1948"/>
      <c r="BS93" s="1948"/>
      <c r="BT93" s="1948"/>
      <c r="BU93" s="1948"/>
      <c r="BV93" s="1948"/>
      <c r="BW93" s="1948"/>
      <c r="BX93" s="1948"/>
      <c r="BY93" s="1948"/>
      <c r="BZ93" s="1948"/>
      <c r="CA93" s="1948"/>
      <c r="CB93" s="1948"/>
      <c r="CC93" s="2716"/>
      <c r="CD93" s="2716"/>
      <c r="CE93" s="2716"/>
      <c r="CF93" s="2716"/>
    </row>
    <row r="94" spans="1:84" ht="18.75" customHeight="1" x14ac:dyDescent="0.25">
      <c r="A94" s="1811" t="s">
        <v>3387</v>
      </c>
      <c r="C94" s="2776"/>
      <c r="D94" s="2776"/>
      <c r="E94" s="2776"/>
      <c r="F94" s="2776"/>
      <c r="G94" s="2776"/>
      <c r="H94" s="2776"/>
      <c r="I94" s="2776"/>
      <c r="J94" s="2776"/>
      <c r="K94" s="2776"/>
      <c r="L94" s="2776"/>
      <c r="M94" s="2776"/>
      <c r="N94" s="2776"/>
      <c r="O94" s="2776"/>
      <c r="P94" s="2776"/>
      <c r="Q94" s="2776"/>
      <c r="R94" s="2776"/>
      <c r="S94" s="2776"/>
      <c r="T94" s="2776"/>
      <c r="U94" s="2776"/>
      <c r="V94" s="2776"/>
      <c r="W94" s="2776"/>
      <c r="X94" s="2776"/>
      <c r="Y94" s="2776"/>
      <c r="Z94" s="2776"/>
      <c r="AA94" s="2776"/>
      <c r="AB94" s="2776"/>
      <c r="AC94" s="2776"/>
      <c r="AD94" s="2776"/>
      <c r="AE94" s="2776"/>
      <c r="AF94"/>
      <c r="AG94"/>
      <c r="AH94"/>
      <c r="AI94"/>
      <c r="AJ94"/>
      <c r="AK94"/>
      <c r="AL94"/>
      <c r="AM94"/>
      <c r="AN94"/>
      <c r="AO94"/>
      <c r="AP94"/>
      <c r="AQ94"/>
      <c r="AR94"/>
      <c r="AS94"/>
      <c r="AT94"/>
      <c r="AU94"/>
      <c r="AV94"/>
      <c r="AW94"/>
      <c r="AX94"/>
      <c r="AY94"/>
      <c r="AZ94"/>
      <c r="BA94"/>
      <c r="BB94"/>
      <c r="BC94"/>
      <c r="BD94"/>
      <c r="BE94"/>
      <c r="BF94"/>
      <c r="BG94"/>
      <c r="BH94"/>
      <c r="BI94"/>
      <c r="BJ94"/>
      <c r="BK94" s="1948"/>
      <c r="BL94" s="1948"/>
      <c r="BM94" s="1948"/>
      <c r="BN94" s="1948"/>
      <c r="BO94" s="1948"/>
      <c r="BP94" s="1948"/>
      <c r="BQ94" s="1948"/>
      <c r="BR94" s="1948"/>
      <c r="BS94" s="1948"/>
      <c r="BT94" s="1948"/>
      <c r="BU94" s="1948"/>
      <c r="BV94" s="1948"/>
      <c r="BW94" s="1948"/>
      <c r="BX94" s="1948"/>
      <c r="BY94" s="1948"/>
      <c r="BZ94" s="1948"/>
      <c r="CA94" s="1948"/>
      <c r="CB94" s="1948"/>
      <c r="CC94" s="2716"/>
      <c r="CD94" s="2716"/>
      <c r="CE94" s="2716"/>
      <c r="CF94" s="2716"/>
    </row>
    <row r="95" spans="1:84" s="4" customFormat="1" ht="16.5" x14ac:dyDescent="0.3">
      <c r="BK95" s="2777"/>
      <c r="BL95" s="2777"/>
      <c r="BM95" s="2777"/>
      <c r="BN95" s="2777"/>
      <c r="BO95" s="2777"/>
      <c r="BP95" s="2777"/>
      <c r="BQ95" s="2777"/>
      <c r="BR95" s="2777"/>
      <c r="BS95" s="2777"/>
      <c r="BT95" s="2777"/>
      <c r="BU95" s="2777"/>
      <c r="BV95" s="2777"/>
      <c r="BW95" s="2777"/>
      <c r="BX95" s="2777"/>
      <c r="BY95" s="2777"/>
      <c r="BZ95" s="2777"/>
      <c r="CA95" s="2777"/>
      <c r="CB95" s="2777"/>
      <c r="CC95" s="2777"/>
      <c r="CD95" s="2777"/>
    </row>
    <row r="96" spans="1:84" s="4" customFormat="1" ht="16.5" x14ac:dyDescent="0.3">
      <c r="BK96" s="2777"/>
      <c r="BL96" s="2777"/>
      <c r="BM96" s="2777"/>
      <c r="BN96" s="2777"/>
      <c r="BO96" s="2777"/>
      <c r="BP96" s="2777"/>
      <c r="BQ96" s="2777"/>
      <c r="BR96" s="2777"/>
      <c r="BS96" s="2777"/>
      <c r="BT96" s="2777"/>
      <c r="BU96" s="2777"/>
      <c r="BV96" s="2777"/>
      <c r="BW96" s="2777"/>
      <c r="BX96" s="2777"/>
      <c r="BY96" s="2777"/>
      <c r="BZ96" s="2777"/>
      <c r="CA96" s="2777"/>
      <c r="CB96" s="2777"/>
      <c r="CC96" s="2777"/>
      <c r="CD96" s="2777"/>
    </row>
    <row r="97" spans="63:82" s="1799" customFormat="1" x14ac:dyDescent="0.25">
      <c r="BK97" s="2778"/>
      <c r="BL97" s="2778"/>
      <c r="BM97" s="2778"/>
      <c r="BN97" s="2778"/>
      <c r="BO97" s="2778"/>
      <c r="BP97" s="2778"/>
      <c r="BQ97" s="2778"/>
      <c r="BR97" s="2778"/>
      <c r="BS97" s="2778"/>
      <c r="BT97" s="2778"/>
      <c r="BU97" s="2778"/>
      <c r="BV97" s="2778"/>
      <c r="BW97" s="2778"/>
      <c r="BX97" s="2778"/>
      <c r="BY97" s="2778"/>
      <c r="BZ97" s="2778"/>
      <c r="CA97" s="2778"/>
      <c r="CB97" s="2778"/>
      <c r="CC97" s="1948"/>
      <c r="CD97" s="1948"/>
    </row>
    <row r="98" spans="63:82" s="1799" customFormat="1" x14ac:dyDescent="0.25">
      <c r="BK98" s="2778"/>
      <c r="BL98" s="2778"/>
      <c r="BM98" s="2778"/>
      <c r="BN98" s="2778"/>
      <c r="BO98" s="2778"/>
      <c r="BP98" s="2778"/>
      <c r="BQ98" s="2778"/>
      <c r="BR98" s="2778"/>
      <c r="BS98" s="2778"/>
      <c r="BT98" s="2778"/>
      <c r="BU98" s="2778"/>
      <c r="BV98" s="2778"/>
      <c r="BW98" s="2778"/>
      <c r="BX98" s="2778"/>
      <c r="BY98" s="2778"/>
      <c r="BZ98" s="2778"/>
      <c r="CA98" s="2778"/>
      <c r="CB98" s="2778"/>
      <c r="CC98" s="1948"/>
      <c r="CD98" s="1948"/>
    </row>
    <row r="99" spans="63:82" s="1799" customFormat="1" x14ac:dyDescent="0.25">
      <c r="BK99" s="2778"/>
      <c r="BL99" s="2778"/>
      <c r="BM99" s="2778"/>
      <c r="BN99" s="2778"/>
      <c r="BO99" s="2778"/>
      <c r="BP99" s="2778"/>
      <c r="BQ99" s="2778"/>
      <c r="BR99" s="2778"/>
      <c r="BS99" s="2778"/>
      <c r="BT99" s="2778"/>
      <c r="BU99" s="2778"/>
      <c r="BV99" s="2778"/>
      <c r="BW99" s="2778"/>
      <c r="BX99" s="2778"/>
      <c r="BY99" s="2778"/>
      <c r="BZ99" s="2778"/>
      <c r="CA99" s="2778"/>
      <c r="CB99" s="2778"/>
      <c r="CC99" s="1948"/>
      <c r="CD99" s="1948"/>
    </row>
  </sheetData>
  <mergeCells count="49">
    <mergeCell ref="A39:CB39"/>
    <mergeCell ref="A56:CB56"/>
    <mergeCell ref="A73:CB73"/>
    <mergeCell ref="BU3:BV3"/>
    <mergeCell ref="BW3:BX3"/>
    <mergeCell ref="BY3:BZ3"/>
    <mergeCell ref="CA3:CB3"/>
    <mergeCell ref="A5:CB5"/>
    <mergeCell ref="A22:CB22"/>
    <mergeCell ref="BI3:BJ3"/>
    <mergeCell ref="BK3:BL3"/>
    <mergeCell ref="BM3:BN3"/>
    <mergeCell ref="BO3:BP3"/>
    <mergeCell ref="BQ3:BR3"/>
    <mergeCell ref="BS3:BT3"/>
    <mergeCell ref="AW3:AX3"/>
    <mergeCell ref="AY3:AZ3"/>
    <mergeCell ref="BA3:BB3"/>
    <mergeCell ref="BC3:BD3"/>
    <mergeCell ref="BE3:BF3"/>
    <mergeCell ref="BG3:BH3"/>
    <mergeCell ref="AU3:AV3"/>
    <mergeCell ref="Y3:Z3"/>
    <mergeCell ref="AA3:AB3"/>
    <mergeCell ref="AC3:AD3"/>
    <mergeCell ref="AE3:AF3"/>
    <mergeCell ref="AG3:AH3"/>
    <mergeCell ref="AI3:AJ3"/>
    <mergeCell ref="AK3:AL3"/>
    <mergeCell ref="AM3:AN3"/>
    <mergeCell ref="AO3:AP3"/>
    <mergeCell ref="AQ3:AR3"/>
    <mergeCell ref="AS3:AT3"/>
    <mergeCell ref="W3:X3"/>
    <mergeCell ref="O2:P2"/>
    <mergeCell ref="U2:V2"/>
    <mergeCell ref="CA2:CB2"/>
    <mergeCell ref="A3:A4"/>
    <mergeCell ref="B3:B4"/>
    <mergeCell ref="C3:D3"/>
    <mergeCell ref="E3:F3"/>
    <mergeCell ref="G3:H3"/>
    <mergeCell ref="I3:J3"/>
    <mergeCell ref="K3:L3"/>
    <mergeCell ref="M3:N3"/>
    <mergeCell ref="O3:P3"/>
    <mergeCell ref="Q3:R3"/>
    <mergeCell ref="S3:T3"/>
    <mergeCell ref="U3:V3"/>
  </mergeCells>
  <printOptions horizontalCentered="1" verticalCentered="1"/>
  <pageMargins left="0" right="0" top="0.25" bottom="0.25" header="0.3" footer="0.3"/>
  <pageSetup paperSize="9" scale="52" fitToWidth="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842AF-3D2B-4101-8DDA-23696372269B}">
  <sheetPr>
    <pageSetUpPr fitToPage="1"/>
  </sheetPr>
  <dimension ref="A1:O72"/>
  <sheetViews>
    <sheetView zoomScaleNormal="100" zoomScaleSheetLayoutView="100" workbookViewId="0">
      <pane xSplit="1" ySplit="5" topLeftCell="B6" activePane="bottomRight" state="frozen"/>
      <selection activeCell="Q16" sqref="Q16"/>
      <selection pane="topRight" activeCell="Q16" sqref="Q16"/>
      <selection pane="bottomLeft" activeCell="Q16" sqref="Q16"/>
      <selection pane="bottomRight"/>
    </sheetView>
  </sheetViews>
  <sheetFormatPr defaultColWidth="9.140625" defaultRowHeight="15.75" x14ac:dyDescent="0.3"/>
  <cols>
    <col min="1" max="1" width="12.28515625" style="114" customWidth="1"/>
    <col min="2" max="2" width="12.85546875" style="114" bestFit="1" customWidth="1"/>
    <col min="3" max="3" width="14.140625" style="114" customWidth="1"/>
    <col min="4" max="4" width="17.42578125" style="114" customWidth="1"/>
    <col min="5" max="5" width="15.85546875" style="114" customWidth="1"/>
    <col min="6" max="6" width="18.85546875" style="114" customWidth="1"/>
    <col min="7" max="7" width="17.7109375" style="114" customWidth="1"/>
    <col min="8" max="8" width="19.42578125" style="114" customWidth="1"/>
    <col min="9" max="9" width="19.140625" style="114" customWidth="1"/>
    <col min="10" max="10" width="13.28515625" style="114" customWidth="1"/>
    <col min="11" max="11" width="11.42578125" style="114" customWidth="1"/>
    <col min="12" max="12" width="15.42578125" style="114" customWidth="1"/>
    <col min="13" max="13" width="18.42578125" style="114" customWidth="1"/>
    <col min="14" max="14" width="14.28515625" style="114" customWidth="1"/>
    <col min="15" max="16384" width="9.140625" style="241"/>
  </cols>
  <sheetData>
    <row r="1" spans="1:15" s="193" customFormat="1" ht="22.5" customHeight="1" x14ac:dyDescent="0.3">
      <c r="A1" s="242" t="s">
        <v>3505</v>
      </c>
      <c r="B1" s="243"/>
      <c r="C1" s="243"/>
      <c r="D1" s="243"/>
      <c r="E1" s="243"/>
      <c r="F1" s="243"/>
      <c r="G1" s="243"/>
      <c r="H1" s="243"/>
      <c r="I1" s="243"/>
      <c r="J1" s="243"/>
      <c r="K1" s="243"/>
      <c r="L1" s="243"/>
      <c r="M1" s="72"/>
      <c r="N1" s="72"/>
    </row>
    <row r="2" spans="1:15" s="193" customFormat="1" ht="10.5" customHeight="1" thickBot="1" x14ac:dyDescent="0.35">
      <c r="A2" s="242"/>
      <c r="B2" s="243"/>
      <c r="C2" s="243"/>
      <c r="D2" s="243"/>
      <c r="E2" s="243"/>
      <c r="F2" s="243"/>
      <c r="G2" s="243"/>
      <c r="H2" s="243"/>
      <c r="I2" s="243"/>
      <c r="J2" s="243"/>
      <c r="K2" s="243"/>
      <c r="L2" s="243"/>
      <c r="M2" s="72"/>
      <c r="N2" s="72"/>
    </row>
    <row r="3" spans="1:15" s="74" customFormat="1" ht="24" customHeight="1" thickTop="1" thickBot="1" x14ac:dyDescent="0.35">
      <c r="A3" s="3633" t="s">
        <v>22</v>
      </c>
      <c r="B3" s="3647" t="s">
        <v>275</v>
      </c>
      <c r="C3" s="3647"/>
      <c r="D3" s="3647"/>
      <c r="E3" s="3647"/>
      <c r="F3" s="3647"/>
      <c r="G3" s="3647"/>
      <c r="H3" s="3647"/>
      <c r="I3" s="3647"/>
      <c r="J3" s="3647"/>
      <c r="K3" s="3647"/>
      <c r="L3" s="3647"/>
      <c r="M3" s="3664"/>
      <c r="N3" s="244"/>
    </row>
    <row r="4" spans="1:15" s="74" customFormat="1" ht="89.25" customHeight="1" thickBot="1" x14ac:dyDescent="0.35">
      <c r="A4" s="3663"/>
      <c r="B4" s="245" t="s">
        <v>247</v>
      </c>
      <c r="C4" s="197" t="s">
        <v>276</v>
      </c>
      <c r="D4" s="196" t="s">
        <v>277</v>
      </c>
      <c r="E4" s="196" t="s">
        <v>278</v>
      </c>
      <c r="F4" s="197" t="s">
        <v>279</v>
      </c>
      <c r="G4" s="197" t="s">
        <v>280</v>
      </c>
      <c r="H4" s="197" t="s">
        <v>281</v>
      </c>
      <c r="I4" s="197" t="s">
        <v>282</v>
      </c>
      <c r="J4" s="197" t="s">
        <v>283</v>
      </c>
      <c r="K4" s="197" t="s">
        <v>284</v>
      </c>
      <c r="L4" s="197" t="s">
        <v>285</v>
      </c>
      <c r="M4" s="197" t="s">
        <v>286</v>
      </c>
      <c r="N4" s="246" t="s">
        <v>287</v>
      </c>
    </row>
    <row r="5" spans="1:15" ht="16.5" hidden="1" x14ac:dyDescent="0.3">
      <c r="A5" s="247">
        <v>2012</v>
      </c>
      <c r="B5" s="248">
        <v>302617</v>
      </c>
      <c r="C5" s="249">
        <v>10494</v>
      </c>
      <c r="D5" s="249">
        <v>50537</v>
      </c>
      <c r="E5" s="249">
        <v>19034</v>
      </c>
      <c r="F5" s="249">
        <v>36807</v>
      </c>
      <c r="G5" s="249">
        <v>17797</v>
      </c>
      <c r="H5" s="249">
        <v>21249</v>
      </c>
      <c r="I5" s="249">
        <v>13478</v>
      </c>
      <c r="J5" s="249">
        <v>31262</v>
      </c>
      <c r="K5" s="249">
        <v>16665</v>
      </c>
      <c r="L5" s="249">
        <v>13882</v>
      </c>
      <c r="M5" s="249">
        <v>17984</v>
      </c>
      <c r="N5" s="250">
        <v>41325</v>
      </c>
    </row>
    <row r="6" spans="1:15" ht="16.5" hidden="1" x14ac:dyDescent="0.3">
      <c r="A6" s="83">
        <v>2013</v>
      </c>
      <c r="B6" s="251">
        <v>329009</v>
      </c>
      <c r="C6" s="208">
        <v>12570</v>
      </c>
      <c r="D6" s="208">
        <v>51787</v>
      </c>
      <c r="E6" s="208">
        <v>17923</v>
      </c>
      <c r="F6" s="208">
        <v>38965</v>
      </c>
      <c r="G6" s="208">
        <v>19779</v>
      </c>
      <c r="H6" s="208">
        <v>19827</v>
      </c>
      <c r="I6" s="208">
        <v>14398</v>
      </c>
      <c r="J6" s="208">
        <v>38336</v>
      </c>
      <c r="K6" s="208">
        <v>20042</v>
      </c>
      <c r="L6" s="208">
        <v>14624</v>
      </c>
      <c r="M6" s="208">
        <v>20196</v>
      </c>
      <c r="N6" s="209">
        <v>43388</v>
      </c>
    </row>
    <row r="7" spans="1:15" ht="16.5" hidden="1" x14ac:dyDescent="0.3">
      <c r="A7" s="83">
        <v>2014</v>
      </c>
      <c r="B7" s="251">
        <v>348011</v>
      </c>
      <c r="C7" s="208">
        <v>12778</v>
      </c>
      <c r="D7" s="208">
        <v>53274</v>
      </c>
      <c r="E7" s="208">
        <v>16631</v>
      </c>
      <c r="F7" s="208">
        <v>41579</v>
      </c>
      <c r="G7" s="208">
        <v>21160</v>
      </c>
      <c r="H7" s="208">
        <v>21702</v>
      </c>
      <c r="I7" s="208">
        <v>14948</v>
      </c>
      <c r="J7" s="208">
        <v>41322</v>
      </c>
      <c r="K7" s="208">
        <v>21165</v>
      </c>
      <c r="L7" s="208">
        <v>15923</v>
      </c>
      <c r="M7" s="208">
        <v>21543</v>
      </c>
      <c r="N7" s="209">
        <v>44051</v>
      </c>
    </row>
    <row r="8" spans="1:15" ht="16.5" hidden="1" x14ac:dyDescent="0.3">
      <c r="A8" s="83">
        <v>2015</v>
      </c>
      <c r="B8" s="251">
        <v>363547</v>
      </c>
      <c r="C8" s="208">
        <v>12928</v>
      </c>
      <c r="D8" s="208">
        <v>53436</v>
      </c>
      <c r="E8" s="208">
        <v>16018</v>
      </c>
      <c r="F8" s="208">
        <v>43738</v>
      </c>
      <c r="G8" s="208">
        <v>22613</v>
      </c>
      <c r="H8" s="208">
        <v>23520</v>
      </c>
      <c r="I8" s="208">
        <v>15841</v>
      </c>
      <c r="J8" s="208">
        <v>43599</v>
      </c>
      <c r="K8" s="208">
        <v>21923</v>
      </c>
      <c r="L8" s="208">
        <v>16776</v>
      </c>
      <c r="M8" s="208">
        <v>22419</v>
      </c>
      <c r="N8" s="209">
        <v>46346</v>
      </c>
    </row>
    <row r="9" spans="1:15" ht="16.5" hidden="1" x14ac:dyDescent="0.3">
      <c r="A9" s="83">
        <v>2016</v>
      </c>
      <c r="B9" s="251">
        <v>385902</v>
      </c>
      <c r="C9" s="208">
        <v>13860</v>
      </c>
      <c r="D9" s="208">
        <v>53906</v>
      </c>
      <c r="E9" s="208">
        <v>16027</v>
      </c>
      <c r="F9" s="208">
        <v>45914</v>
      </c>
      <c r="G9" s="208">
        <v>24332</v>
      </c>
      <c r="H9" s="208">
        <v>26727</v>
      </c>
      <c r="I9" s="208">
        <v>16387</v>
      </c>
      <c r="J9" s="208">
        <v>46614</v>
      </c>
      <c r="K9" s="208">
        <v>22813</v>
      </c>
      <c r="L9" s="208">
        <v>17917</v>
      </c>
      <c r="M9" s="208">
        <v>24878</v>
      </c>
      <c r="N9" s="209">
        <v>48864</v>
      </c>
    </row>
    <row r="10" spans="1:15" ht="16.5" x14ac:dyDescent="0.3">
      <c r="A10" s="83">
        <v>2017</v>
      </c>
      <c r="B10" s="251">
        <v>402998</v>
      </c>
      <c r="C10" s="208">
        <v>14154</v>
      </c>
      <c r="D10" s="208">
        <v>53965</v>
      </c>
      <c r="E10" s="208">
        <v>17377</v>
      </c>
      <c r="F10" s="208">
        <v>48990</v>
      </c>
      <c r="G10" s="208">
        <v>25879</v>
      </c>
      <c r="H10" s="208">
        <v>28864</v>
      </c>
      <c r="I10" s="208">
        <v>16989</v>
      </c>
      <c r="J10" s="208">
        <v>48260</v>
      </c>
      <c r="K10" s="208">
        <v>23907</v>
      </c>
      <c r="L10" s="208">
        <v>19574</v>
      </c>
      <c r="M10" s="208">
        <v>25361</v>
      </c>
      <c r="N10" s="209">
        <v>54203</v>
      </c>
    </row>
    <row r="11" spans="1:15" ht="16.5" x14ac:dyDescent="0.3">
      <c r="A11" s="210" t="s">
        <v>288</v>
      </c>
      <c r="B11" s="251">
        <v>422319</v>
      </c>
      <c r="C11" s="208">
        <v>13401</v>
      </c>
      <c r="D11" s="208">
        <v>54550</v>
      </c>
      <c r="E11" s="208">
        <v>19656</v>
      </c>
      <c r="F11" s="208">
        <v>52284</v>
      </c>
      <c r="G11" s="208">
        <v>27116</v>
      </c>
      <c r="H11" s="208">
        <v>30650</v>
      </c>
      <c r="I11" s="208">
        <v>17844</v>
      </c>
      <c r="J11" s="208">
        <v>49514</v>
      </c>
      <c r="K11" s="208">
        <v>24902</v>
      </c>
      <c r="L11" s="208">
        <v>21244</v>
      </c>
      <c r="M11" s="208">
        <v>26295</v>
      </c>
      <c r="N11" s="209">
        <v>58936</v>
      </c>
    </row>
    <row r="12" spans="1:15" ht="16.5" x14ac:dyDescent="0.3">
      <c r="A12" s="210" t="s">
        <v>289</v>
      </c>
      <c r="B12" s="251">
        <v>437547</v>
      </c>
      <c r="C12" s="208">
        <v>14439</v>
      </c>
      <c r="D12" s="208">
        <v>54576</v>
      </c>
      <c r="E12" s="208">
        <v>21681</v>
      </c>
      <c r="F12" s="208">
        <v>54694</v>
      </c>
      <c r="G12" s="208">
        <v>28391</v>
      </c>
      <c r="H12" s="208">
        <v>30214</v>
      </c>
      <c r="I12" s="208">
        <v>18731</v>
      </c>
      <c r="J12" s="208">
        <v>51837</v>
      </c>
      <c r="K12" s="208">
        <v>25733</v>
      </c>
      <c r="L12" s="208">
        <v>22431</v>
      </c>
      <c r="M12" s="208">
        <v>27152</v>
      </c>
      <c r="N12" s="209">
        <v>60727</v>
      </c>
    </row>
    <row r="13" spans="1:15" ht="19.5" customHeight="1" thickBot="1" x14ac:dyDescent="0.35">
      <c r="A13" s="212" t="s">
        <v>262</v>
      </c>
      <c r="B13" s="252">
        <v>379052</v>
      </c>
      <c r="C13" s="214">
        <v>14645</v>
      </c>
      <c r="D13" s="214">
        <v>46027</v>
      </c>
      <c r="E13" s="214">
        <v>16798</v>
      </c>
      <c r="F13" s="214">
        <v>49191</v>
      </c>
      <c r="G13" s="214">
        <v>21243</v>
      </c>
      <c r="H13" s="214">
        <v>10953</v>
      </c>
      <c r="I13" s="214">
        <v>19549</v>
      </c>
      <c r="J13" s="214">
        <v>49262</v>
      </c>
      <c r="K13" s="214">
        <v>25088</v>
      </c>
      <c r="L13" s="214">
        <v>19654</v>
      </c>
      <c r="M13" s="214">
        <v>28347</v>
      </c>
      <c r="N13" s="216">
        <v>50383</v>
      </c>
    </row>
    <row r="14" spans="1:15" ht="16.5" hidden="1" x14ac:dyDescent="0.3">
      <c r="A14" s="221" t="s">
        <v>160</v>
      </c>
      <c r="B14" s="251">
        <v>80681</v>
      </c>
      <c r="C14" s="208">
        <v>2906</v>
      </c>
      <c r="D14" s="208">
        <v>9942</v>
      </c>
      <c r="E14" s="208">
        <v>4184</v>
      </c>
      <c r="F14" s="208">
        <v>8869</v>
      </c>
      <c r="G14" s="208">
        <v>5281</v>
      </c>
      <c r="H14" s="208">
        <v>6238</v>
      </c>
      <c r="I14" s="208">
        <v>3643</v>
      </c>
      <c r="J14" s="208">
        <v>9791</v>
      </c>
      <c r="K14" s="208">
        <v>5236</v>
      </c>
      <c r="L14" s="208">
        <v>3872</v>
      </c>
      <c r="M14" s="208">
        <v>4718</v>
      </c>
      <c r="N14" s="209">
        <v>9834</v>
      </c>
      <c r="O14" s="241">
        <v>2.5</v>
      </c>
    </row>
    <row r="15" spans="1:15" ht="16.5" hidden="1" x14ac:dyDescent="0.3">
      <c r="A15" s="225" t="s">
        <v>157</v>
      </c>
      <c r="B15" s="251">
        <v>85465</v>
      </c>
      <c r="C15" s="208">
        <v>2748</v>
      </c>
      <c r="D15" s="208">
        <v>12770</v>
      </c>
      <c r="E15" s="208">
        <v>4158</v>
      </c>
      <c r="F15" s="208">
        <v>10194</v>
      </c>
      <c r="G15" s="208">
        <v>4983</v>
      </c>
      <c r="H15" s="208">
        <v>5202</v>
      </c>
      <c r="I15" s="208">
        <v>3633</v>
      </c>
      <c r="J15" s="208">
        <v>10232</v>
      </c>
      <c r="K15" s="208">
        <v>5149</v>
      </c>
      <c r="L15" s="208">
        <v>4005</v>
      </c>
      <c r="M15" s="208">
        <v>5611</v>
      </c>
      <c r="N15" s="209">
        <v>11338</v>
      </c>
    </row>
    <row r="16" spans="1:15" ht="16.5" hidden="1" x14ac:dyDescent="0.3">
      <c r="A16" s="225" t="s">
        <v>158</v>
      </c>
      <c r="B16" s="251">
        <v>86547</v>
      </c>
      <c r="C16" s="208">
        <v>3256</v>
      </c>
      <c r="D16" s="208">
        <v>13598</v>
      </c>
      <c r="E16" s="208">
        <v>4178</v>
      </c>
      <c r="F16" s="208">
        <v>10159</v>
      </c>
      <c r="G16" s="208">
        <v>5387</v>
      </c>
      <c r="H16" s="208">
        <v>4163</v>
      </c>
      <c r="I16" s="208">
        <v>3791</v>
      </c>
      <c r="J16" s="208">
        <v>10285</v>
      </c>
      <c r="K16" s="208">
        <v>5582</v>
      </c>
      <c r="L16" s="208">
        <v>3982</v>
      </c>
      <c r="M16" s="208">
        <v>5478</v>
      </c>
      <c r="N16" s="209">
        <v>10608</v>
      </c>
    </row>
    <row r="17" spans="1:14" ht="16.5" hidden="1" x14ac:dyDescent="0.3">
      <c r="A17" s="225" t="s">
        <v>159</v>
      </c>
      <c r="B17" s="251">
        <v>95319</v>
      </c>
      <c r="C17" s="208">
        <v>3868</v>
      </c>
      <c r="D17" s="208">
        <v>16963</v>
      </c>
      <c r="E17" s="208">
        <v>4111</v>
      </c>
      <c r="F17" s="208">
        <v>12357</v>
      </c>
      <c r="G17" s="208">
        <v>5509</v>
      </c>
      <c r="H17" s="208">
        <v>6099</v>
      </c>
      <c r="I17" s="208">
        <v>3882</v>
      </c>
      <c r="J17" s="208">
        <v>11014</v>
      </c>
      <c r="K17" s="208">
        <v>5198</v>
      </c>
      <c r="L17" s="208">
        <v>4065</v>
      </c>
      <c r="M17" s="208">
        <v>5737</v>
      </c>
      <c r="N17" s="209">
        <v>12271</v>
      </c>
    </row>
    <row r="18" spans="1:14" ht="16.5" hidden="1" x14ac:dyDescent="0.3">
      <c r="A18" s="225" t="s">
        <v>161</v>
      </c>
      <c r="B18" s="251">
        <v>84323</v>
      </c>
      <c r="C18" s="208">
        <v>2788</v>
      </c>
      <c r="D18" s="208">
        <v>9972</v>
      </c>
      <c r="E18" s="208">
        <v>3948</v>
      </c>
      <c r="F18" s="208">
        <v>9421</v>
      </c>
      <c r="G18" s="208">
        <v>5605</v>
      </c>
      <c r="H18" s="208">
        <v>6511</v>
      </c>
      <c r="I18" s="208">
        <v>3934</v>
      </c>
      <c r="J18" s="208">
        <v>10527</v>
      </c>
      <c r="K18" s="208">
        <v>5324</v>
      </c>
      <c r="L18" s="208">
        <v>4089</v>
      </c>
      <c r="M18" s="208">
        <v>4924</v>
      </c>
      <c r="N18" s="209">
        <v>11300</v>
      </c>
    </row>
    <row r="19" spans="1:14" ht="16.5" hidden="1" x14ac:dyDescent="0.3">
      <c r="A19" s="225" t="s">
        <v>162</v>
      </c>
      <c r="B19" s="251">
        <v>88880</v>
      </c>
      <c r="C19" s="208">
        <v>2669</v>
      </c>
      <c r="D19" s="208">
        <v>12835</v>
      </c>
      <c r="E19" s="208">
        <v>3921</v>
      </c>
      <c r="F19" s="208">
        <v>10849</v>
      </c>
      <c r="G19" s="208">
        <v>5401</v>
      </c>
      <c r="H19" s="208">
        <v>4986</v>
      </c>
      <c r="I19" s="208">
        <v>3965</v>
      </c>
      <c r="J19" s="208">
        <v>10781</v>
      </c>
      <c r="K19" s="208">
        <v>5249</v>
      </c>
      <c r="L19" s="208">
        <v>4212</v>
      </c>
      <c r="M19" s="208">
        <v>6002</v>
      </c>
      <c r="N19" s="209">
        <v>11317</v>
      </c>
    </row>
    <row r="20" spans="1:14" ht="16.5" hidden="1" x14ac:dyDescent="0.3">
      <c r="A20" s="225" t="s">
        <v>163</v>
      </c>
      <c r="B20" s="251">
        <v>91166</v>
      </c>
      <c r="C20" s="208">
        <v>3350</v>
      </c>
      <c r="D20" s="208">
        <v>14110</v>
      </c>
      <c r="E20" s="208">
        <v>4077</v>
      </c>
      <c r="F20" s="208">
        <v>10820</v>
      </c>
      <c r="G20" s="208">
        <v>5758</v>
      </c>
      <c r="H20" s="208">
        <v>4862</v>
      </c>
      <c r="I20" s="208">
        <v>3894</v>
      </c>
      <c r="J20" s="208">
        <v>10800</v>
      </c>
      <c r="K20" s="208">
        <v>5660</v>
      </c>
      <c r="L20" s="208">
        <v>4190</v>
      </c>
      <c r="M20" s="208">
        <v>5800</v>
      </c>
      <c r="N20" s="209">
        <v>10982</v>
      </c>
    </row>
    <row r="21" spans="1:14" ht="16.5" hidden="1" x14ac:dyDescent="0.3">
      <c r="A21" s="225" t="s">
        <v>164</v>
      </c>
      <c r="B21" s="251">
        <v>99177</v>
      </c>
      <c r="C21" s="208">
        <v>4121</v>
      </c>
      <c r="D21" s="208">
        <v>16519</v>
      </c>
      <c r="E21" s="208">
        <v>4072</v>
      </c>
      <c r="F21" s="208">
        <v>12648</v>
      </c>
      <c r="G21" s="208">
        <v>5848</v>
      </c>
      <c r="H21" s="208">
        <v>7161</v>
      </c>
      <c r="I21" s="208">
        <v>4048</v>
      </c>
      <c r="J21" s="208">
        <v>11490</v>
      </c>
      <c r="K21" s="208">
        <v>5690</v>
      </c>
      <c r="L21" s="208">
        <v>4285</v>
      </c>
      <c r="M21" s="208">
        <v>5693</v>
      </c>
      <c r="N21" s="209">
        <v>12747</v>
      </c>
    </row>
    <row r="22" spans="1:14" ht="16.5" hidden="1" x14ac:dyDescent="0.3">
      <c r="A22" s="225" t="s">
        <v>165</v>
      </c>
      <c r="B22" s="251">
        <v>90025</v>
      </c>
      <c r="C22" s="208">
        <v>2950</v>
      </c>
      <c r="D22" s="208">
        <v>10353</v>
      </c>
      <c r="E22" s="208">
        <v>3675</v>
      </c>
      <c r="F22" s="208">
        <v>9894</v>
      </c>
      <c r="G22" s="208">
        <v>6040</v>
      </c>
      <c r="H22" s="208">
        <v>7454</v>
      </c>
      <c r="I22" s="208">
        <v>4066</v>
      </c>
      <c r="J22" s="208">
        <v>11280</v>
      </c>
      <c r="K22" s="208">
        <v>5667</v>
      </c>
      <c r="L22" s="208">
        <v>4368</v>
      </c>
      <c r="M22" s="208">
        <v>5512</v>
      </c>
      <c r="N22" s="209">
        <v>11615</v>
      </c>
    </row>
    <row r="23" spans="1:14" ht="16.5" hidden="1" x14ac:dyDescent="0.3">
      <c r="A23" s="225" t="s">
        <v>162</v>
      </c>
      <c r="B23" s="251">
        <v>93709</v>
      </c>
      <c r="C23" s="208">
        <v>2935</v>
      </c>
      <c r="D23" s="208">
        <v>12760</v>
      </c>
      <c r="E23" s="208">
        <v>3630</v>
      </c>
      <c r="F23" s="208">
        <v>11414</v>
      </c>
      <c r="G23" s="208">
        <v>5827</v>
      </c>
      <c r="H23" s="208">
        <v>5746</v>
      </c>
      <c r="I23" s="208">
        <v>4116</v>
      </c>
      <c r="J23" s="208">
        <v>11565</v>
      </c>
      <c r="K23" s="208">
        <v>5454</v>
      </c>
      <c r="L23" s="208">
        <v>4510</v>
      </c>
      <c r="M23" s="208">
        <v>6486</v>
      </c>
      <c r="N23" s="209">
        <v>12663</v>
      </c>
    </row>
    <row r="24" spans="1:14" ht="16.5" hidden="1" x14ac:dyDescent="0.3">
      <c r="A24" s="225" t="s">
        <v>163</v>
      </c>
      <c r="B24" s="251">
        <v>97000</v>
      </c>
      <c r="C24" s="208">
        <v>3638</v>
      </c>
      <c r="D24" s="208">
        <v>14362</v>
      </c>
      <c r="E24" s="208">
        <v>4396</v>
      </c>
      <c r="F24" s="208">
        <v>11319</v>
      </c>
      <c r="G24" s="208">
        <v>6207</v>
      </c>
      <c r="H24" s="208">
        <v>5483</v>
      </c>
      <c r="I24" s="208">
        <v>3949</v>
      </c>
      <c r="J24" s="208">
        <v>11544</v>
      </c>
      <c r="K24" s="208">
        <v>5858</v>
      </c>
      <c r="L24" s="208">
        <v>4479</v>
      </c>
      <c r="M24" s="208">
        <v>6495</v>
      </c>
      <c r="N24" s="209">
        <v>11007</v>
      </c>
    </row>
    <row r="25" spans="1:14" ht="16.5" hidden="1" x14ac:dyDescent="0.3">
      <c r="A25" s="225" t="s">
        <v>164</v>
      </c>
      <c r="B25" s="251">
        <v>105167</v>
      </c>
      <c r="C25" s="208">
        <v>4337</v>
      </c>
      <c r="D25" s="208">
        <v>16432</v>
      </c>
      <c r="E25" s="208">
        <v>4327</v>
      </c>
      <c r="F25" s="208">
        <v>13288</v>
      </c>
      <c r="G25" s="208">
        <v>6257</v>
      </c>
      <c r="H25" s="208">
        <v>8043</v>
      </c>
      <c r="I25" s="208">
        <v>4256</v>
      </c>
      <c r="J25" s="208">
        <v>12225</v>
      </c>
      <c r="K25" s="208">
        <v>5835</v>
      </c>
      <c r="L25" s="208">
        <v>4560</v>
      </c>
      <c r="M25" s="208">
        <v>6385</v>
      </c>
      <c r="N25" s="209">
        <v>13580</v>
      </c>
    </row>
    <row r="26" spans="1:14" ht="16.5" x14ac:dyDescent="0.3">
      <c r="A26" s="225" t="s">
        <v>166</v>
      </c>
      <c r="B26" s="251">
        <v>93955</v>
      </c>
      <c r="C26" s="208">
        <v>2990</v>
      </c>
      <c r="D26" s="208">
        <v>10092</v>
      </c>
      <c r="E26" s="208">
        <v>3905</v>
      </c>
      <c r="F26" s="208">
        <v>10548</v>
      </c>
      <c r="G26" s="208">
        <v>6464</v>
      </c>
      <c r="H26" s="208">
        <v>8032</v>
      </c>
      <c r="I26" s="208">
        <v>4218</v>
      </c>
      <c r="J26" s="208">
        <v>11973</v>
      </c>
      <c r="K26" s="208">
        <v>5910</v>
      </c>
      <c r="L26" s="208">
        <v>4707</v>
      </c>
      <c r="M26" s="208">
        <v>5696</v>
      </c>
      <c r="N26" s="209">
        <v>12796</v>
      </c>
    </row>
    <row r="27" spans="1:14" ht="16.5" x14ac:dyDescent="0.3">
      <c r="A27" s="225" t="s">
        <v>162</v>
      </c>
      <c r="B27" s="251">
        <v>98924</v>
      </c>
      <c r="C27" s="208">
        <v>3260</v>
      </c>
      <c r="D27" s="208">
        <v>12971</v>
      </c>
      <c r="E27" s="208">
        <v>3975</v>
      </c>
      <c r="F27" s="208">
        <v>12261</v>
      </c>
      <c r="G27" s="208">
        <v>6193</v>
      </c>
      <c r="H27" s="208">
        <v>6223</v>
      </c>
      <c r="I27" s="208">
        <v>4273</v>
      </c>
      <c r="J27" s="208">
        <v>12284</v>
      </c>
      <c r="K27" s="208">
        <v>5698</v>
      </c>
      <c r="L27" s="208">
        <v>4972</v>
      </c>
      <c r="M27" s="208">
        <v>6685</v>
      </c>
      <c r="N27" s="209">
        <v>13973</v>
      </c>
    </row>
    <row r="28" spans="1:14" ht="16.5" x14ac:dyDescent="0.3">
      <c r="A28" s="225" t="s">
        <v>163</v>
      </c>
      <c r="B28" s="251">
        <v>101056</v>
      </c>
      <c r="C28" s="208">
        <v>3671</v>
      </c>
      <c r="D28" s="208">
        <v>14505</v>
      </c>
      <c r="E28" s="208">
        <v>4812</v>
      </c>
      <c r="F28" s="208">
        <v>12169</v>
      </c>
      <c r="G28" s="208">
        <v>6547</v>
      </c>
      <c r="H28" s="208">
        <v>5860</v>
      </c>
      <c r="I28" s="208">
        <v>4075</v>
      </c>
      <c r="J28" s="208">
        <v>11730</v>
      </c>
      <c r="K28" s="208">
        <v>6143</v>
      </c>
      <c r="L28" s="208">
        <v>4907</v>
      </c>
      <c r="M28" s="208">
        <v>6483</v>
      </c>
      <c r="N28" s="209">
        <v>11689</v>
      </c>
    </row>
    <row r="29" spans="1:14" ht="16.5" x14ac:dyDescent="0.3">
      <c r="A29" s="225" t="s">
        <v>164</v>
      </c>
      <c r="B29" s="251">
        <v>109063</v>
      </c>
      <c r="C29" s="208">
        <v>4234</v>
      </c>
      <c r="D29" s="208">
        <v>16397</v>
      </c>
      <c r="E29" s="208">
        <v>4685</v>
      </c>
      <c r="F29" s="208">
        <v>14012</v>
      </c>
      <c r="G29" s="208">
        <v>6674</v>
      </c>
      <c r="H29" s="208">
        <v>8750</v>
      </c>
      <c r="I29" s="208">
        <v>4423</v>
      </c>
      <c r="J29" s="208">
        <v>12274</v>
      </c>
      <c r="K29" s="208">
        <v>6157</v>
      </c>
      <c r="L29" s="208">
        <v>4989</v>
      </c>
      <c r="M29" s="208">
        <v>6497</v>
      </c>
      <c r="N29" s="209">
        <v>15745</v>
      </c>
    </row>
    <row r="30" spans="1:14" ht="17.25" x14ac:dyDescent="0.3">
      <c r="A30" s="225" t="s">
        <v>265</v>
      </c>
      <c r="B30" s="251">
        <v>98807</v>
      </c>
      <c r="C30" s="208">
        <v>2807</v>
      </c>
      <c r="D30" s="208">
        <v>10227</v>
      </c>
      <c r="E30" s="208">
        <v>4573</v>
      </c>
      <c r="F30" s="208">
        <v>11255</v>
      </c>
      <c r="G30" s="208">
        <v>6795</v>
      </c>
      <c r="H30" s="208">
        <v>8907</v>
      </c>
      <c r="I30" s="208">
        <v>4433</v>
      </c>
      <c r="J30" s="208">
        <v>12030</v>
      </c>
      <c r="K30" s="208">
        <v>6194</v>
      </c>
      <c r="L30" s="208">
        <v>5166</v>
      </c>
      <c r="M30" s="208">
        <v>5677</v>
      </c>
      <c r="N30" s="209">
        <v>13457</v>
      </c>
    </row>
    <row r="31" spans="1:14" ht="17.25" x14ac:dyDescent="0.3">
      <c r="A31" s="225" t="s">
        <v>266</v>
      </c>
      <c r="B31" s="251">
        <v>103855</v>
      </c>
      <c r="C31" s="208">
        <v>2818</v>
      </c>
      <c r="D31" s="208">
        <v>13195</v>
      </c>
      <c r="E31" s="208">
        <v>4558</v>
      </c>
      <c r="F31" s="208">
        <v>13086</v>
      </c>
      <c r="G31" s="208">
        <v>6484</v>
      </c>
      <c r="H31" s="208">
        <v>6828</v>
      </c>
      <c r="I31" s="208">
        <v>4512</v>
      </c>
      <c r="J31" s="208">
        <v>12524</v>
      </c>
      <c r="K31" s="208">
        <v>5965</v>
      </c>
      <c r="L31" s="208">
        <v>5408</v>
      </c>
      <c r="M31" s="208">
        <v>7053</v>
      </c>
      <c r="N31" s="209">
        <v>16071</v>
      </c>
    </row>
    <row r="32" spans="1:14" ht="17.25" x14ac:dyDescent="0.3">
      <c r="A32" s="225" t="s">
        <v>263</v>
      </c>
      <c r="B32" s="251">
        <v>105527</v>
      </c>
      <c r="C32" s="208">
        <v>3671</v>
      </c>
      <c r="D32" s="208">
        <v>14479</v>
      </c>
      <c r="E32" s="208">
        <v>5195</v>
      </c>
      <c r="F32" s="208">
        <v>12986</v>
      </c>
      <c r="G32" s="208">
        <v>6850</v>
      </c>
      <c r="H32" s="208">
        <v>6077</v>
      </c>
      <c r="I32" s="208">
        <v>4287</v>
      </c>
      <c r="J32" s="208">
        <v>12238</v>
      </c>
      <c r="K32" s="208">
        <v>6369</v>
      </c>
      <c r="L32" s="208">
        <v>5282</v>
      </c>
      <c r="M32" s="208">
        <v>6749</v>
      </c>
      <c r="N32" s="209">
        <v>12441</v>
      </c>
    </row>
    <row r="33" spans="1:14" ht="17.25" x14ac:dyDescent="0.3">
      <c r="A33" s="225" t="s">
        <v>264</v>
      </c>
      <c r="B33" s="251">
        <v>114130</v>
      </c>
      <c r="C33" s="208">
        <v>4105</v>
      </c>
      <c r="D33" s="208">
        <v>16649</v>
      </c>
      <c r="E33" s="208">
        <v>5330</v>
      </c>
      <c r="F33" s="208">
        <v>14957</v>
      </c>
      <c r="G33" s="208">
        <v>6986</v>
      </c>
      <c r="H33" s="208">
        <v>8839</v>
      </c>
      <c r="I33" s="208">
        <v>4612</v>
      </c>
      <c r="J33" s="208">
        <v>12722</v>
      </c>
      <c r="K33" s="208">
        <v>6374</v>
      </c>
      <c r="L33" s="208">
        <v>5387</v>
      </c>
      <c r="M33" s="208">
        <v>6816</v>
      </c>
      <c r="N33" s="209">
        <v>16967</v>
      </c>
    </row>
    <row r="34" spans="1:14" ht="16.5" x14ac:dyDescent="0.3">
      <c r="A34" s="225" t="s">
        <v>169</v>
      </c>
      <c r="B34" s="251">
        <v>102511</v>
      </c>
      <c r="C34" s="208">
        <v>3024</v>
      </c>
      <c r="D34" s="208">
        <v>10307</v>
      </c>
      <c r="E34" s="208">
        <v>4994</v>
      </c>
      <c r="F34" s="208">
        <v>11774</v>
      </c>
      <c r="G34" s="208">
        <v>7125</v>
      </c>
      <c r="H34" s="208">
        <v>8794</v>
      </c>
      <c r="I34" s="208">
        <v>4653</v>
      </c>
      <c r="J34" s="208">
        <v>12591</v>
      </c>
      <c r="K34" s="208">
        <v>6425</v>
      </c>
      <c r="L34" s="208">
        <v>5470</v>
      </c>
      <c r="M34" s="208">
        <v>5913</v>
      </c>
      <c r="N34" s="209">
        <v>14760</v>
      </c>
    </row>
    <row r="35" spans="1:14" ht="16.5" x14ac:dyDescent="0.3">
      <c r="A35" s="225" t="s">
        <v>162</v>
      </c>
      <c r="B35" s="251">
        <v>108237</v>
      </c>
      <c r="C35" s="208">
        <v>3151</v>
      </c>
      <c r="D35" s="208">
        <v>13410</v>
      </c>
      <c r="E35" s="208">
        <v>5054</v>
      </c>
      <c r="F35" s="208">
        <v>13689</v>
      </c>
      <c r="G35" s="208">
        <v>6788</v>
      </c>
      <c r="H35" s="208">
        <v>6902</v>
      </c>
      <c r="I35" s="208">
        <v>4758</v>
      </c>
      <c r="J35" s="208">
        <v>13127</v>
      </c>
      <c r="K35" s="208">
        <v>6193</v>
      </c>
      <c r="L35" s="208">
        <v>5728</v>
      </c>
      <c r="M35" s="208">
        <v>7192</v>
      </c>
      <c r="N35" s="209">
        <v>15984</v>
      </c>
    </row>
    <row r="36" spans="1:14" ht="16.5" x14ac:dyDescent="0.3">
      <c r="A36" s="225" t="s">
        <v>163</v>
      </c>
      <c r="B36" s="251">
        <v>109315</v>
      </c>
      <c r="C36" s="208">
        <v>3899</v>
      </c>
      <c r="D36" s="208">
        <v>14549</v>
      </c>
      <c r="E36" s="208">
        <v>5753</v>
      </c>
      <c r="F36" s="208">
        <v>13585</v>
      </c>
      <c r="G36" s="208">
        <v>7161</v>
      </c>
      <c r="H36" s="208">
        <v>5886</v>
      </c>
      <c r="I36" s="208">
        <v>4502</v>
      </c>
      <c r="J36" s="208">
        <v>12846</v>
      </c>
      <c r="K36" s="208">
        <v>6577</v>
      </c>
      <c r="L36" s="208">
        <v>5572</v>
      </c>
      <c r="M36" s="208">
        <v>6940</v>
      </c>
      <c r="N36" s="209">
        <v>13850</v>
      </c>
    </row>
    <row r="37" spans="1:14" ht="16.5" x14ac:dyDescent="0.3">
      <c r="A37" s="225" t="s">
        <v>164</v>
      </c>
      <c r="B37" s="251">
        <v>117485</v>
      </c>
      <c r="C37" s="208">
        <v>4364</v>
      </c>
      <c r="D37" s="208">
        <v>16310</v>
      </c>
      <c r="E37" s="208">
        <v>5881</v>
      </c>
      <c r="F37" s="208">
        <v>15646</v>
      </c>
      <c r="G37" s="208">
        <v>7316</v>
      </c>
      <c r="H37" s="208">
        <v>8632</v>
      </c>
      <c r="I37" s="208">
        <v>4818</v>
      </c>
      <c r="J37" s="208">
        <v>13274</v>
      </c>
      <c r="K37" s="208">
        <v>6539</v>
      </c>
      <c r="L37" s="208">
        <v>5660</v>
      </c>
      <c r="M37" s="208">
        <v>7107</v>
      </c>
      <c r="N37" s="209">
        <v>16133</v>
      </c>
    </row>
    <row r="38" spans="1:14" ht="17.25" x14ac:dyDescent="0.3">
      <c r="A38" s="217" t="s">
        <v>267</v>
      </c>
      <c r="B38" s="251">
        <v>102452</v>
      </c>
      <c r="C38" s="208">
        <v>3061</v>
      </c>
      <c r="D38" s="208">
        <v>10583</v>
      </c>
      <c r="E38" s="208">
        <v>4721</v>
      </c>
      <c r="F38" s="208">
        <v>11649</v>
      </c>
      <c r="G38" s="208">
        <v>6604</v>
      </c>
      <c r="H38" s="208">
        <v>7821</v>
      </c>
      <c r="I38" s="208">
        <v>4870</v>
      </c>
      <c r="J38" s="208">
        <v>13207</v>
      </c>
      <c r="K38" s="208">
        <v>6328</v>
      </c>
      <c r="L38" s="208">
        <v>5593</v>
      </c>
      <c r="M38" s="208">
        <v>6533</v>
      </c>
      <c r="N38" s="209">
        <v>14486</v>
      </c>
    </row>
    <row r="39" spans="1:14" ht="17.25" x14ac:dyDescent="0.3">
      <c r="A39" s="217" t="s">
        <v>268</v>
      </c>
      <c r="B39" s="251">
        <v>73186</v>
      </c>
      <c r="C39" s="208">
        <v>3142</v>
      </c>
      <c r="D39" s="208">
        <v>7226</v>
      </c>
      <c r="E39" s="208">
        <v>491</v>
      </c>
      <c r="F39" s="208">
        <v>10811</v>
      </c>
      <c r="G39" s="208">
        <v>2885</v>
      </c>
      <c r="H39" s="208">
        <v>124</v>
      </c>
      <c r="I39" s="208">
        <v>5029</v>
      </c>
      <c r="J39" s="208">
        <v>12081</v>
      </c>
      <c r="K39" s="208">
        <v>5412</v>
      </c>
      <c r="L39" s="208">
        <v>3468</v>
      </c>
      <c r="M39" s="208">
        <v>7411</v>
      </c>
      <c r="N39" s="209">
        <v>10636</v>
      </c>
    </row>
    <row r="40" spans="1:14" ht="17.25" x14ac:dyDescent="0.3">
      <c r="A40" s="217" t="s">
        <v>269</v>
      </c>
      <c r="B40" s="251">
        <v>96272</v>
      </c>
      <c r="C40" s="208">
        <v>3859</v>
      </c>
      <c r="D40" s="208">
        <v>12843</v>
      </c>
      <c r="E40" s="208">
        <v>5447</v>
      </c>
      <c r="F40" s="208">
        <v>12131</v>
      </c>
      <c r="G40" s="208">
        <v>5690</v>
      </c>
      <c r="H40" s="208">
        <v>768</v>
      </c>
      <c r="I40" s="208">
        <v>4648</v>
      </c>
      <c r="J40" s="208">
        <v>11618</v>
      </c>
      <c r="K40" s="208">
        <v>6636</v>
      </c>
      <c r="L40" s="208">
        <v>5001</v>
      </c>
      <c r="M40" s="208">
        <v>7147</v>
      </c>
      <c r="N40" s="209">
        <v>11404</v>
      </c>
    </row>
    <row r="41" spans="1:14" ht="18" thickBot="1" x14ac:dyDescent="0.35">
      <c r="A41" s="233" t="s">
        <v>270</v>
      </c>
      <c r="B41" s="252">
        <v>107143</v>
      </c>
      <c r="C41" s="214">
        <v>4583</v>
      </c>
      <c r="D41" s="214">
        <v>15375</v>
      </c>
      <c r="E41" s="214">
        <v>6138</v>
      </c>
      <c r="F41" s="214">
        <v>14600</v>
      </c>
      <c r="G41" s="214">
        <v>6064</v>
      </c>
      <c r="H41" s="214">
        <v>2241</v>
      </c>
      <c r="I41" s="214">
        <v>5002</v>
      </c>
      <c r="J41" s="214">
        <v>12356</v>
      </c>
      <c r="K41" s="214">
        <v>6712</v>
      </c>
      <c r="L41" s="214">
        <v>5592</v>
      </c>
      <c r="M41" s="214">
        <v>7255</v>
      </c>
      <c r="N41" s="216">
        <v>13857</v>
      </c>
    </row>
    <row r="42" spans="1:14" ht="21.75" customHeight="1" thickBot="1" x14ac:dyDescent="0.35">
      <c r="A42" s="253"/>
      <c r="B42" s="254"/>
      <c r="C42" s="3665" t="s">
        <v>290</v>
      </c>
      <c r="D42" s="3666"/>
      <c r="E42" s="3666"/>
      <c r="F42" s="3666"/>
      <c r="G42" s="3666"/>
      <c r="H42" s="3666"/>
      <c r="I42" s="3666"/>
      <c r="J42" s="3666"/>
      <c r="K42" s="3666"/>
      <c r="L42" s="3666"/>
      <c r="M42" s="3667"/>
      <c r="N42" s="255"/>
    </row>
    <row r="43" spans="1:14" ht="16.5" hidden="1" x14ac:dyDescent="0.3">
      <c r="A43" s="256" t="s">
        <v>160</v>
      </c>
      <c r="B43" s="257">
        <v>2.9</v>
      </c>
      <c r="C43" s="223">
        <v>5</v>
      </c>
      <c r="D43" s="223">
        <v>0.30729749152258456</v>
      </c>
      <c r="E43" s="223">
        <v>-5.9791080753904264</v>
      </c>
      <c r="F43" s="223">
        <v>2.8</v>
      </c>
      <c r="G43" s="223">
        <v>2.8468449055462752</v>
      </c>
      <c r="H43" s="223">
        <v>0.99781902624735963</v>
      </c>
      <c r="I43" s="223">
        <v>6.9009513080459106</v>
      </c>
      <c r="J43" s="223">
        <v>6.1227553257696687</v>
      </c>
      <c r="K43" s="223">
        <v>3.3</v>
      </c>
      <c r="L43" s="223">
        <v>5.4716229481853729</v>
      </c>
      <c r="M43" s="223">
        <v>1.1346904145424386</v>
      </c>
      <c r="N43" s="224">
        <v>4.123874912871428</v>
      </c>
    </row>
    <row r="44" spans="1:14" ht="16.5" hidden="1" x14ac:dyDescent="0.3">
      <c r="A44" s="225" t="s">
        <v>157</v>
      </c>
      <c r="B44" s="258">
        <v>4.7</v>
      </c>
      <c r="C44" s="227">
        <v>4.3829460571184642</v>
      </c>
      <c r="D44" s="227">
        <v>5.4226173841463776</v>
      </c>
      <c r="E44" s="227">
        <v>-9.70099452092491</v>
      </c>
      <c r="F44" s="227">
        <v>2.7508753161486821</v>
      </c>
      <c r="G44" s="227">
        <v>3.5770718120141209</v>
      </c>
      <c r="H44" s="227">
        <v>11.683558775220471</v>
      </c>
      <c r="I44" s="227">
        <v>6.0429652168034087</v>
      </c>
      <c r="J44" s="227">
        <v>5.6992943848676259</v>
      </c>
      <c r="K44" s="227">
        <v>4.5999999999999996</v>
      </c>
      <c r="L44" s="227">
        <v>5.5542575066565902</v>
      </c>
      <c r="M44" s="227">
        <v>9.8065496265699039</v>
      </c>
      <c r="N44" s="228">
        <v>6.4732740101308917</v>
      </c>
    </row>
    <row r="45" spans="1:14" ht="16.5" hidden="1" x14ac:dyDescent="0.3">
      <c r="A45" s="225" t="s">
        <v>158</v>
      </c>
      <c r="B45" s="258">
        <v>4.7</v>
      </c>
      <c r="C45" s="227">
        <v>3.4026107597079358</v>
      </c>
      <c r="D45" s="227">
        <v>3.9077800492298254</v>
      </c>
      <c r="E45" s="227">
        <v>-9.3248841434625973</v>
      </c>
      <c r="F45" s="227">
        <v>3</v>
      </c>
      <c r="G45" s="227">
        <v>3.2595406021838969</v>
      </c>
      <c r="H45" s="227">
        <v>7.4858775162168101</v>
      </c>
      <c r="I45" s="227">
        <v>7.0196776438773645</v>
      </c>
      <c r="J45" s="227">
        <v>4.7918780829346863</v>
      </c>
      <c r="K45" s="227">
        <v>16.899999999999999</v>
      </c>
      <c r="L45" s="227">
        <v>5.5710161624231258</v>
      </c>
      <c r="M45" s="227">
        <v>3.8995758614407183</v>
      </c>
      <c r="N45" s="228">
        <v>4.223707818305833</v>
      </c>
    </row>
    <row r="46" spans="1:14" ht="16.5" hidden="1" x14ac:dyDescent="0.3">
      <c r="A46" s="225" t="s">
        <v>159</v>
      </c>
      <c r="B46" s="258">
        <v>2.2999999999999998</v>
      </c>
      <c r="C46" s="227">
        <v>2.791583056271385</v>
      </c>
      <c r="D46" s="227">
        <v>-1.9781499400029379</v>
      </c>
      <c r="E46" s="227">
        <v>-9.0776672893807522</v>
      </c>
      <c r="F46" s="227">
        <v>3.2</v>
      </c>
      <c r="G46" s="227">
        <v>1.8516048762129422</v>
      </c>
      <c r="H46" s="227">
        <v>6.0305086721102574</v>
      </c>
      <c r="I46" s="227">
        <v>5.8272307338228746</v>
      </c>
      <c r="J46" s="227">
        <v>5.4269995751638378</v>
      </c>
      <c r="K46" s="227">
        <v>-3.1</v>
      </c>
      <c r="L46" s="227">
        <v>5.4059385483073097</v>
      </c>
      <c r="M46" s="227">
        <v>6.1659795323896871</v>
      </c>
      <c r="N46" s="228">
        <v>4.2551655355724582</v>
      </c>
    </row>
    <row r="47" spans="1:14" ht="16.5" hidden="1" x14ac:dyDescent="0.3">
      <c r="A47" s="259" t="s">
        <v>161</v>
      </c>
      <c r="B47" s="257">
        <v>3.2</v>
      </c>
      <c r="C47" s="223">
        <v>-7</v>
      </c>
      <c r="D47" s="223">
        <v>2.6</v>
      </c>
      <c r="E47" s="223">
        <v>-7.5</v>
      </c>
      <c r="F47" s="223">
        <v>2.8</v>
      </c>
      <c r="G47" s="223">
        <v>2.8</v>
      </c>
      <c r="H47" s="223">
        <v>9.6999999999999993</v>
      </c>
      <c r="I47" s="223">
        <v>8.1999999999999993</v>
      </c>
      <c r="J47" s="223">
        <v>4.5999999999999996</v>
      </c>
      <c r="K47" s="223">
        <v>2.2999999999999998</v>
      </c>
      <c r="L47" s="223">
        <v>4.8</v>
      </c>
      <c r="M47" s="223">
        <v>1.6</v>
      </c>
      <c r="N47" s="224">
        <v>12.1</v>
      </c>
    </row>
    <row r="48" spans="1:14" ht="16.5" hidden="1" x14ac:dyDescent="0.3">
      <c r="A48" s="225" t="s">
        <v>162</v>
      </c>
      <c r="B48" s="258">
        <v>2.2999999999999998</v>
      </c>
      <c r="C48" s="227">
        <v>1.6</v>
      </c>
      <c r="D48" s="227">
        <v>-2.6</v>
      </c>
      <c r="E48" s="227">
        <v>-7.5</v>
      </c>
      <c r="F48" s="227">
        <v>2.5</v>
      </c>
      <c r="G48" s="227">
        <v>3.8</v>
      </c>
      <c r="H48" s="227">
        <v>3.1</v>
      </c>
      <c r="I48" s="227">
        <v>8.6999999999999993</v>
      </c>
      <c r="J48" s="227">
        <v>5</v>
      </c>
      <c r="K48" s="227">
        <v>2.4</v>
      </c>
      <c r="L48" s="227">
        <v>5</v>
      </c>
      <c r="M48" s="227">
        <v>3</v>
      </c>
      <c r="N48" s="228">
        <v>1.8</v>
      </c>
    </row>
    <row r="49" spans="1:14" ht="16.5" hidden="1" x14ac:dyDescent="0.3">
      <c r="A49" s="225" t="s">
        <v>163</v>
      </c>
      <c r="B49" s="258">
        <v>3</v>
      </c>
      <c r="C49" s="227">
        <v>3.2</v>
      </c>
      <c r="D49" s="227">
        <v>-0.7</v>
      </c>
      <c r="E49" s="227">
        <v>-2.7</v>
      </c>
      <c r="F49" s="227">
        <v>3.1</v>
      </c>
      <c r="G49" s="227">
        <v>2.9</v>
      </c>
      <c r="H49" s="227">
        <v>10.1</v>
      </c>
      <c r="I49" s="227">
        <v>5</v>
      </c>
      <c r="J49" s="227">
        <v>5.5</v>
      </c>
      <c r="K49" s="227">
        <v>1.7</v>
      </c>
      <c r="L49" s="227">
        <v>5.2</v>
      </c>
      <c r="M49" s="227">
        <v>3</v>
      </c>
      <c r="N49" s="228">
        <v>7</v>
      </c>
    </row>
    <row r="50" spans="1:14" ht="16.5" hidden="1" x14ac:dyDescent="0.3">
      <c r="A50" s="225" t="s">
        <v>164</v>
      </c>
      <c r="B50" s="258">
        <v>3.9</v>
      </c>
      <c r="C50" s="227">
        <v>0.8</v>
      </c>
      <c r="D50" s="227">
        <v>1.5</v>
      </c>
      <c r="E50" s="227">
        <v>-1.8</v>
      </c>
      <c r="F50" s="227">
        <v>2.9</v>
      </c>
      <c r="G50" s="227">
        <v>4.0999999999999996</v>
      </c>
      <c r="H50" s="227">
        <v>10.8</v>
      </c>
      <c r="I50" s="227">
        <v>6.2</v>
      </c>
      <c r="J50" s="227">
        <v>5.7</v>
      </c>
      <c r="K50" s="227">
        <v>9.8000000000000007</v>
      </c>
      <c r="L50" s="227">
        <v>5.3</v>
      </c>
      <c r="M50" s="227">
        <v>-2.4</v>
      </c>
      <c r="N50" s="228">
        <v>7.1</v>
      </c>
    </row>
    <row r="51" spans="1:14" ht="16.5" x14ac:dyDescent="0.3">
      <c r="A51" s="225" t="s">
        <v>165</v>
      </c>
      <c r="B51" s="258">
        <v>3.8</v>
      </c>
      <c r="C51" s="227">
        <v>5.8</v>
      </c>
      <c r="D51" s="227">
        <v>-1.4</v>
      </c>
      <c r="E51" s="227">
        <v>-7</v>
      </c>
      <c r="F51" s="227">
        <v>3.1</v>
      </c>
      <c r="G51" s="227">
        <v>3.7</v>
      </c>
      <c r="H51" s="227">
        <v>10.8</v>
      </c>
      <c r="I51" s="227">
        <v>6.4</v>
      </c>
      <c r="J51" s="227">
        <v>5.8</v>
      </c>
      <c r="K51" s="227">
        <v>6.2</v>
      </c>
      <c r="L51" s="227">
        <v>5.7</v>
      </c>
      <c r="M51" s="227">
        <v>3.8</v>
      </c>
      <c r="N51" s="228">
        <v>5.4</v>
      </c>
    </row>
    <row r="52" spans="1:14" ht="16.5" x14ac:dyDescent="0.3">
      <c r="A52" s="225" t="s">
        <v>162</v>
      </c>
      <c r="B52" s="258">
        <v>2.7</v>
      </c>
      <c r="C52" s="227">
        <v>4.5</v>
      </c>
      <c r="D52" s="227">
        <v>-0.3</v>
      </c>
      <c r="E52" s="227">
        <v>-7.3</v>
      </c>
      <c r="F52" s="227">
        <v>3.1</v>
      </c>
      <c r="G52" s="227">
        <v>4.3</v>
      </c>
      <c r="H52" s="227">
        <v>4.5</v>
      </c>
      <c r="I52" s="227">
        <v>5.6</v>
      </c>
      <c r="J52" s="227">
        <v>5.7</v>
      </c>
      <c r="K52" s="227">
        <v>3.9</v>
      </c>
      <c r="L52" s="227">
        <v>5.6</v>
      </c>
      <c r="M52" s="227">
        <v>0.3</v>
      </c>
      <c r="N52" s="228">
        <v>12.9</v>
      </c>
    </row>
    <row r="53" spans="1:14" ht="16.5" x14ac:dyDescent="0.3">
      <c r="A53" s="225" t="s">
        <v>163</v>
      </c>
      <c r="B53" s="258">
        <v>3.7</v>
      </c>
      <c r="C53" s="227">
        <v>3.6</v>
      </c>
      <c r="D53" s="227">
        <v>0.9</v>
      </c>
      <c r="E53" s="227">
        <v>7.8</v>
      </c>
      <c r="F53" s="227">
        <v>2.9</v>
      </c>
      <c r="G53" s="227">
        <v>4.0999999999999996</v>
      </c>
      <c r="H53" s="227">
        <v>7.4</v>
      </c>
      <c r="I53" s="227">
        <v>4.8</v>
      </c>
      <c r="J53" s="227">
        <v>5.6</v>
      </c>
      <c r="K53" s="227">
        <v>3.4</v>
      </c>
      <c r="L53" s="227">
        <v>5.8</v>
      </c>
      <c r="M53" s="227">
        <v>3.6</v>
      </c>
      <c r="N53" s="228">
        <v>1.6</v>
      </c>
    </row>
    <row r="54" spans="1:14" ht="16.5" x14ac:dyDescent="0.3">
      <c r="A54" s="225" t="s">
        <v>164</v>
      </c>
      <c r="B54" s="258">
        <v>4.0999999999999996</v>
      </c>
      <c r="C54" s="227">
        <v>2.4</v>
      </c>
      <c r="D54" s="227">
        <v>1.4</v>
      </c>
      <c r="E54" s="227">
        <v>6.1</v>
      </c>
      <c r="F54" s="227">
        <v>3</v>
      </c>
      <c r="G54" s="227">
        <v>3.7</v>
      </c>
      <c r="H54" s="227">
        <v>12.3</v>
      </c>
      <c r="I54" s="227">
        <v>6.8</v>
      </c>
      <c r="J54" s="227">
        <v>5.6</v>
      </c>
      <c r="K54" s="227">
        <v>2.8</v>
      </c>
      <c r="L54" s="227">
        <v>5.7</v>
      </c>
      <c r="M54" s="227">
        <v>3.4</v>
      </c>
      <c r="N54" s="228">
        <v>3.4</v>
      </c>
    </row>
    <row r="55" spans="1:14" ht="16.5" x14ac:dyDescent="0.3">
      <c r="A55" s="225" t="s">
        <v>166</v>
      </c>
      <c r="B55" s="258">
        <v>3.6</v>
      </c>
      <c r="C55" s="227">
        <v>3.4</v>
      </c>
      <c r="D55" s="227">
        <v>0.3</v>
      </c>
      <c r="E55" s="227">
        <v>5.7</v>
      </c>
      <c r="F55" s="227">
        <v>3.3</v>
      </c>
      <c r="G55" s="227">
        <v>4.0999999999999996</v>
      </c>
      <c r="H55" s="227">
        <v>3.4</v>
      </c>
      <c r="I55" s="227">
        <v>5.6</v>
      </c>
      <c r="J55" s="227">
        <v>5.3</v>
      </c>
      <c r="K55" s="227">
        <v>3.3</v>
      </c>
      <c r="L55" s="227">
        <v>5.7</v>
      </c>
      <c r="M55" s="227">
        <v>1.7</v>
      </c>
      <c r="N55" s="228">
        <v>4.0999999999999996</v>
      </c>
    </row>
    <row r="56" spans="1:14" ht="16.5" x14ac:dyDescent="0.3">
      <c r="A56" s="225" t="s">
        <v>162</v>
      </c>
      <c r="B56" s="258">
        <v>4</v>
      </c>
      <c r="C56" s="227">
        <v>-0.6</v>
      </c>
      <c r="D56" s="227">
        <v>2.2000000000000002</v>
      </c>
      <c r="E56" s="227">
        <v>8.9</v>
      </c>
      <c r="F56" s="227">
        <v>2.9</v>
      </c>
      <c r="G56" s="227">
        <v>3.6</v>
      </c>
      <c r="H56" s="227">
        <v>9.1999999999999993</v>
      </c>
      <c r="I56" s="227">
        <v>5.6</v>
      </c>
      <c r="J56" s="227">
        <v>5.9</v>
      </c>
      <c r="K56" s="227">
        <v>2.8</v>
      </c>
      <c r="L56" s="227">
        <v>5.4</v>
      </c>
      <c r="M56" s="227">
        <v>1.8</v>
      </c>
      <c r="N56" s="228">
        <v>6.7</v>
      </c>
    </row>
    <row r="57" spans="1:14" ht="16.5" x14ac:dyDescent="0.3">
      <c r="A57" s="225" t="s">
        <v>163</v>
      </c>
      <c r="B57" s="258">
        <v>3.3</v>
      </c>
      <c r="C57" s="227">
        <v>-0.4</v>
      </c>
      <c r="D57" s="227">
        <v>1.6</v>
      </c>
      <c r="E57" s="227">
        <v>8.6999999999999993</v>
      </c>
      <c r="F57" s="227">
        <v>2.6</v>
      </c>
      <c r="G57" s="227">
        <v>3.3</v>
      </c>
      <c r="H57" s="227">
        <v>4.3</v>
      </c>
      <c r="I57" s="227">
        <v>5.3</v>
      </c>
      <c r="J57" s="227">
        <v>5.3</v>
      </c>
      <c r="K57" s="227">
        <v>3.5</v>
      </c>
      <c r="L57" s="227">
        <v>5.2</v>
      </c>
      <c r="M57" s="227">
        <v>-1.4</v>
      </c>
      <c r="N57" s="228">
        <v>4.4000000000000004</v>
      </c>
    </row>
    <row r="58" spans="1:14" ht="16.5" x14ac:dyDescent="0.3">
      <c r="A58" s="225" t="s">
        <v>164</v>
      </c>
      <c r="B58" s="258">
        <v>3.3</v>
      </c>
      <c r="C58" s="227">
        <v>-1.6</v>
      </c>
      <c r="D58" s="227">
        <v>1.5</v>
      </c>
      <c r="E58" s="227">
        <v>6.6</v>
      </c>
      <c r="F58" s="227">
        <v>3.3</v>
      </c>
      <c r="G58" s="227">
        <v>3.9</v>
      </c>
      <c r="H58" s="227">
        <v>3.1</v>
      </c>
      <c r="I58" s="227">
        <v>5.6</v>
      </c>
      <c r="J58" s="227">
        <v>5.6</v>
      </c>
      <c r="K58" s="227">
        <v>3.4</v>
      </c>
      <c r="L58" s="227">
        <v>5.0999999999999996</v>
      </c>
      <c r="M58" s="227">
        <v>0.4</v>
      </c>
      <c r="N58" s="228">
        <v>7.8</v>
      </c>
    </row>
    <row r="59" spans="1:14" ht="17.25" x14ac:dyDescent="0.3">
      <c r="A59" s="225" t="s">
        <v>265</v>
      </c>
      <c r="B59" s="258">
        <v>3.8</v>
      </c>
      <c r="C59" s="227">
        <v>-7.3</v>
      </c>
      <c r="D59" s="227">
        <v>1.3</v>
      </c>
      <c r="E59" s="227">
        <v>14.1</v>
      </c>
      <c r="F59" s="227">
        <v>3.8</v>
      </c>
      <c r="G59" s="227">
        <v>3.9</v>
      </c>
      <c r="H59" s="227">
        <v>4.8</v>
      </c>
      <c r="I59" s="227">
        <v>5.8</v>
      </c>
      <c r="J59" s="227">
        <v>5.6</v>
      </c>
      <c r="K59" s="227">
        <v>3.6</v>
      </c>
      <c r="L59" s="227">
        <v>4.8</v>
      </c>
      <c r="M59" s="227">
        <v>-2.2000000000000002</v>
      </c>
      <c r="N59" s="228">
        <v>7.4</v>
      </c>
    </row>
    <row r="60" spans="1:14" ht="17.25" x14ac:dyDescent="0.3">
      <c r="A60" s="225" t="s">
        <v>266</v>
      </c>
      <c r="B60" s="258">
        <v>3.3</v>
      </c>
      <c r="C60" s="227">
        <v>-5.3</v>
      </c>
      <c r="D60" s="227">
        <v>0.2</v>
      </c>
      <c r="E60" s="227">
        <v>11.1</v>
      </c>
      <c r="F60" s="227">
        <v>3.4</v>
      </c>
      <c r="G60" s="227">
        <v>3.5</v>
      </c>
      <c r="H60" s="227">
        <v>1.1000000000000001</v>
      </c>
      <c r="I60" s="227">
        <v>5.6</v>
      </c>
      <c r="J60" s="227">
        <v>5.5</v>
      </c>
      <c r="K60" s="227">
        <v>3.5</v>
      </c>
      <c r="L60" s="227">
        <v>5.2</v>
      </c>
      <c r="M60" s="227">
        <v>3.6</v>
      </c>
      <c r="N60" s="228">
        <v>5.3</v>
      </c>
    </row>
    <row r="61" spans="1:14" ht="17.25" x14ac:dyDescent="0.3">
      <c r="A61" s="225" t="s">
        <v>263</v>
      </c>
      <c r="B61" s="258">
        <v>3.2</v>
      </c>
      <c r="C61" s="227">
        <v>1.7</v>
      </c>
      <c r="D61" s="227">
        <v>-1.2</v>
      </c>
      <c r="E61" s="227">
        <v>4.2</v>
      </c>
      <c r="F61" s="227">
        <v>3.7</v>
      </c>
      <c r="G61" s="227">
        <v>3.3</v>
      </c>
      <c r="H61" s="227">
        <v>5.7</v>
      </c>
      <c r="I61" s="227">
        <v>5.3</v>
      </c>
      <c r="J61" s="227">
        <v>5.0999999999999996</v>
      </c>
      <c r="K61" s="227">
        <v>2.6</v>
      </c>
      <c r="L61" s="227">
        <v>5.2</v>
      </c>
      <c r="M61" s="227">
        <v>2.2000000000000002</v>
      </c>
      <c r="N61" s="228">
        <v>3.3</v>
      </c>
    </row>
    <row r="62" spans="1:14" ht="17.25" x14ac:dyDescent="0.3">
      <c r="A62" s="225" t="s">
        <v>264</v>
      </c>
      <c r="B62" s="258">
        <v>4</v>
      </c>
      <c r="C62" s="227">
        <v>1.7</v>
      </c>
      <c r="D62" s="227">
        <v>2.2999999999999998</v>
      </c>
      <c r="E62" s="227">
        <v>9.9</v>
      </c>
      <c r="F62" s="227">
        <v>3.7</v>
      </c>
      <c r="G62" s="227">
        <v>3.4</v>
      </c>
      <c r="H62" s="227">
        <v>4.2</v>
      </c>
      <c r="I62" s="227">
        <v>5.3</v>
      </c>
      <c r="J62" s="227">
        <v>5.2</v>
      </c>
      <c r="K62" s="227">
        <v>3</v>
      </c>
      <c r="L62" s="227">
        <v>5.3</v>
      </c>
      <c r="M62" s="227">
        <v>3</v>
      </c>
      <c r="N62" s="228">
        <v>4.0999999999999996</v>
      </c>
    </row>
    <row r="63" spans="1:14" ht="16.5" x14ac:dyDescent="0.3">
      <c r="A63" s="225" t="s">
        <v>169</v>
      </c>
      <c r="B63" s="258">
        <v>3.4</v>
      </c>
      <c r="C63" s="227">
        <v>6.5</v>
      </c>
      <c r="D63" s="227">
        <v>1.3</v>
      </c>
      <c r="E63" s="227">
        <v>8</v>
      </c>
      <c r="F63" s="227">
        <v>3.6</v>
      </c>
      <c r="G63" s="227">
        <v>3.4</v>
      </c>
      <c r="H63" s="227">
        <v>-1.2</v>
      </c>
      <c r="I63" s="227">
        <v>5.6</v>
      </c>
      <c r="J63" s="227">
        <v>5.2</v>
      </c>
      <c r="K63" s="227">
        <v>3.1</v>
      </c>
      <c r="L63" s="227">
        <v>4.9000000000000004</v>
      </c>
      <c r="M63" s="227">
        <v>2.2999999999999998</v>
      </c>
      <c r="N63" s="228">
        <v>3.1</v>
      </c>
    </row>
    <row r="64" spans="1:14" ht="16.5" x14ac:dyDescent="0.3">
      <c r="A64" s="225" t="s">
        <v>162</v>
      </c>
      <c r="B64" s="258">
        <v>3.6</v>
      </c>
      <c r="C64" s="227">
        <v>6.8</v>
      </c>
      <c r="D64" s="227">
        <v>1.4</v>
      </c>
      <c r="E64" s="227">
        <v>9.4</v>
      </c>
      <c r="F64" s="227">
        <v>3.5</v>
      </c>
      <c r="G64" s="227">
        <v>3.1</v>
      </c>
      <c r="H64" s="227">
        <v>2.5</v>
      </c>
      <c r="I64" s="227">
        <v>5.5</v>
      </c>
      <c r="J64" s="227">
        <v>5.3</v>
      </c>
      <c r="K64" s="227">
        <v>2.9</v>
      </c>
      <c r="L64" s="227">
        <v>5</v>
      </c>
      <c r="M64" s="227">
        <v>0.1</v>
      </c>
      <c r="N64" s="228">
        <v>2.4</v>
      </c>
    </row>
    <row r="65" spans="1:14" ht="16.5" x14ac:dyDescent="0.3">
      <c r="A65" s="225" t="s">
        <v>163</v>
      </c>
      <c r="B65" s="258">
        <v>3</v>
      </c>
      <c r="C65" s="227">
        <v>2.5</v>
      </c>
      <c r="D65" s="227">
        <v>0.1</v>
      </c>
      <c r="E65" s="227">
        <v>8.4</v>
      </c>
      <c r="F65" s="227">
        <v>2.9</v>
      </c>
      <c r="G65" s="227">
        <v>3</v>
      </c>
      <c r="H65" s="227">
        <v>-1.3</v>
      </c>
      <c r="I65" s="227">
        <v>5.4</v>
      </c>
      <c r="J65" s="227">
        <v>5.3</v>
      </c>
      <c r="K65" s="227">
        <v>3.5</v>
      </c>
      <c r="L65" s="227">
        <v>5.2</v>
      </c>
      <c r="M65" s="227">
        <v>0.9</v>
      </c>
      <c r="N65" s="228">
        <v>2.2999999999999998</v>
      </c>
    </row>
    <row r="66" spans="1:14" ht="16.5" x14ac:dyDescent="0.3">
      <c r="A66" s="217" t="s">
        <v>164</v>
      </c>
      <c r="B66" s="258">
        <v>2.8</v>
      </c>
      <c r="C66" s="227">
        <v>2.8</v>
      </c>
      <c r="D66" s="227">
        <v>-0.5</v>
      </c>
      <c r="E66" s="227">
        <v>8</v>
      </c>
      <c r="F66" s="227">
        <v>3.6</v>
      </c>
      <c r="G66" s="227">
        <v>3.3</v>
      </c>
      <c r="H66" s="227">
        <v>-3.3</v>
      </c>
      <c r="I66" s="227">
        <v>5.6</v>
      </c>
      <c r="J66" s="227">
        <v>5.0999999999999996</v>
      </c>
      <c r="K66" s="227">
        <v>3.8</v>
      </c>
      <c r="L66" s="227">
        <v>5.2</v>
      </c>
      <c r="M66" s="227">
        <v>2.4</v>
      </c>
      <c r="N66" s="228">
        <v>0</v>
      </c>
    </row>
    <row r="67" spans="1:14" ht="17.25" x14ac:dyDescent="0.3">
      <c r="A67" s="217" t="s">
        <v>267</v>
      </c>
      <c r="B67" s="258">
        <v>-2.1</v>
      </c>
      <c r="C67" s="230">
        <v>-4.3</v>
      </c>
      <c r="D67" s="230">
        <v>-0.4</v>
      </c>
      <c r="E67" s="230">
        <v>-7</v>
      </c>
      <c r="F67" s="230">
        <v>-3.7</v>
      </c>
      <c r="G67" s="230">
        <v>-14.3</v>
      </c>
      <c r="H67" s="230">
        <v>-14.8</v>
      </c>
      <c r="I67" s="230">
        <v>4.9000000000000004</v>
      </c>
      <c r="J67" s="230">
        <v>4.2</v>
      </c>
      <c r="K67" s="230">
        <v>0.3</v>
      </c>
      <c r="L67" s="230">
        <v>-0.6</v>
      </c>
      <c r="M67" s="230">
        <v>4.7</v>
      </c>
      <c r="N67" s="232">
        <v>-6.6</v>
      </c>
    </row>
    <row r="68" spans="1:14" ht="17.25" x14ac:dyDescent="0.3">
      <c r="A68" s="217" t="s">
        <v>268</v>
      </c>
      <c r="B68" s="258">
        <v>-32.9</v>
      </c>
      <c r="C68" s="230">
        <v>-6.8</v>
      </c>
      <c r="D68" s="230">
        <v>-41.5</v>
      </c>
      <c r="E68" s="230">
        <v>-90.6</v>
      </c>
      <c r="F68" s="230">
        <v>-24.1</v>
      </c>
      <c r="G68" s="230">
        <v>-60</v>
      </c>
      <c r="H68" s="230">
        <v>-97.9</v>
      </c>
      <c r="I68" s="230">
        <v>7.3</v>
      </c>
      <c r="J68" s="230">
        <v>-1.5</v>
      </c>
      <c r="K68" s="230">
        <v>-11</v>
      </c>
      <c r="L68" s="230">
        <v>-41.4</v>
      </c>
      <c r="M68" s="230">
        <v>-7.1</v>
      </c>
      <c r="N68" s="232">
        <v>-32</v>
      </c>
    </row>
    <row r="69" spans="1:14" ht="17.25" x14ac:dyDescent="0.3">
      <c r="A69" s="217" t="s">
        <v>269</v>
      </c>
      <c r="B69" s="258">
        <v>-12.5</v>
      </c>
      <c r="C69" s="230">
        <v>2.2000000000000002</v>
      </c>
      <c r="D69" s="230">
        <v>-14.8</v>
      </c>
      <c r="E69" s="230">
        <v>-8.9</v>
      </c>
      <c r="F69" s="230">
        <v>-12.9</v>
      </c>
      <c r="G69" s="230">
        <v>-21.1</v>
      </c>
      <c r="H69" s="230">
        <v>-87.4</v>
      </c>
      <c r="I69" s="230">
        <v>5.5</v>
      </c>
      <c r="J69" s="230">
        <v>0.8</v>
      </c>
      <c r="K69" s="230">
        <v>0.9</v>
      </c>
      <c r="L69" s="230">
        <v>-11.7</v>
      </c>
      <c r="M69" s="230">
        <v>-1.1000000000000001</v>
      </c>
      <c r="N69" s="232">
        <v>-12</v>
      </c>
    </row>
    <row r="70" spans="1:14" ht="18" thickBot="1" x14ac:dyDescent="0.35">
      <c r="A70" s="260" t="s">
        <v>270</v>
      </c>
      <c r="B70" s="261">
        <v>-10.8</v>
      </c>
      <c r="C70" s="262">
        <v>-3.3</v>
      </c>
      <c r="D70" s="262">
        <v>-11.3</v>
      </c>
      <c r="E70" s="262">
        <v>-0.1</v>
      </c>
      <c r="F70" s="262">
        <v>-7.8</v>
      </c>
      <c r="G70" s="262">
        <v>-19.8</v>
      </c>
      <c r="H70" s="262">
        <v>-74.7</v>
      </c>
      <c r="I70" s="262">
        <v>5.8</v>
      </c>
      <c r="J70" s="262">
        <v>0.9</v>
      </c>
      <c r="K70" s="262">
        <v>1.3</v>
      </c>
      <c r="L70" s="262">
        <v>-4.0999999999999996</v>
      </c>
      <c r="M70" s="262">
        <v>-2</v>
      </c>
      <c r="N70" s="263">
        <v>-12.6</v>
      </c>
    </row>
    <row r="71" spans="1:14" s="265" customFormat="1" ht="21.75" customHeight="1" thickTop="1" x14ac:dyDescent="0.3">
      <c r="A71" s="264" t="s">
        <v>291</v>
      </c>
      <c r="B71" s="205"/>
      <c r="C71" s="205"/>
      <c r="D71" s="205"/>
      <c r="E71" s="264"/>
      <c r="F71" s="264"/>
      <c r="G71" s="264"/>
      <c r="H71" s="264"/>
      <c r="I71" s="264"/>
      <c r="J71" s="264"/>
      <c r="K71" s="264"/>
      <c r="L71" s="264"/>
      <c r="M71" s="264"/>
      <c r="N71" s="264"/>
    </row>
    <row r="72" spans="1:14" s="265" customFormat="1" ht="16.5" x14ac:dyDescent="0.3">
      <c r="A72" s="264" t="s">
        <v>274</v>
      </c>
      <c r="B72" s="264"/>
      <c r="C72" s="264"/>
      <c r="D72" s="264"/>
      <c r="E72" s="264"/>
      <c r="F72" s="264"/>
      <c r="G72" s="264"/>
      <c r="H72" s="264"/>
      <c r="I72" s="264"/>
      <c r="J72" s="264"/>
      <c r="K72" s="264"/>
      <c r="L72" s="264"/>
      <c r="M72" s="264"/>
      <c r="N72" s="264"/>
    </row>
  </sheetData>
  <mergeCells count="3">
    <mergeCell ref="A3:A4"/>
    <mergeCell ref="B3:M3"/>
    <mergeCell ref="C42:M42"/>
  </mergeCells>
  <pageMargins left="0.75" right="0.75" top="0.75" bottom="0.75" header="0.3" footer="0"/>
  <pageSetup paperSize="9" scale="5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C152-E5D1-49FA-BAF0-40BB8BE22A02}">
  <sheetPr>
    <pageSetUpPr fitToPage="1"/>
  </sheetPr>
  <dimension ref="A1:I394"/>
  <sheetViews>
    <sheetView zoomScale="85" zoomScaleNormal="85" zoomScaleSheetLayoutView="70" workbookViewId="0">
      <pane xSplit="1" ySplit="181" topLeftCell="B182" activePane="bottomRight" state="frozen"/>
      <selection activeCell="O38" sqref="O38"/>
      <selection pane="topRight" activeCell="O38" sqref="O38"/>
      <selection pane="bottomLeft" activeCell="O38" sqref="O38"/>
      <selection pane="bottomRight"/>
    </sheetView>
  </sheetViews>
  <sheetFormatPr defaultColWidth="9.140625" defaultRowHeight="14.25" x14ac:dyDescent="0.25"/>
  <cols>
    <col min="1" max="1" width="14.42578125" style="2782" customWidth="1"/>
    <col min="2" max="2" width="12.7109375" style="2782" customWidth="1"/>
    <col min="3" max="4" width="16.7109375" style="2783" customWidth="1"/>
    <col min="5" max="5" width="13.7109375" style="2782" customWidth="1"/>
    <col min="6" max="6" width="12.42578125" style="2782" customWidth="1"/>
    <col min="7" max="7" width="16.5703125" style="2782" bestFit="1" customWidth="1"/>
    <col min="8" max="8" width="16.5703125" style="2782" customWidth="1"/>
    <col min="9" max="16384" width="9.140625" style="2782"/>
  </cols>
  <sheetData>
    <row r="1" spans="1:8" s="2780" customFormat="1" ht="18.75" customHeight="1" x14ac:dyDescent="0.25">
      <c r="A1" s="2779" t="s">
        <v>4726</v>
      </c>
      <c r="C1" s="2781"/>
      <c r="D1" s="2781"/>
    </row>
    <row r="2" spans="1:8" ht="14.25" customHeight="1" thickBot="1" x14ac:dyDescent="0.3">
      <c r="F2" s="2784"/>
    </row>
    <row r="3" spans="1:8" s="2785" customFormat="1" ht="18" thickTop="1" thickBot="1" x14ac:dyDescent="0.3">
      <c r="A3" s="3956" t="s">
        <v>22</v>
      </c>
      <c r="B3" s="3959" t="s">
        <v>4727</v>
      </c>
      <c r="C3" s="3959"/>
      <c r="D3" s="3959"/>
      <c r="E3" s="3959"/>
      <c r="F3" s="3959"/>
      <c r="G3" s="3959"/>
      <c r="H3" s="3960"/>
    </row>
    <row r="4" spans="1:8" s="2785" customFormat="1" ht="16.5" customHeight="1" thickBot="1" x14ac:dyDescent="0.3">
      <c r="A4" s="3957"/>
      <c r="B4" s="2786" t="s">
        <v>3265</v>
      </c>
      <c r="C4" s="2787"/>
      <c r="D4" s="2787"/>
      <c r="E4" s="3961" t="s">
        <v>392</v>
      </c>
      <c r="F4" s="3961"/>
      <c r="G4" s="3961"/>
      <c r="H4" s="3962"/>
    </row>
    <row r="5" spans="1:8" s="2785" customFormat="1" ht="18.75" customHeight="1" x14ac:dyDescent="0.25">
      <c r="A5" s="3957"/>
      <c r="B5" s="2788" t="s">
        <v>3268</v>
      </c>
      <c r="C5" s="2786" t="s">
        <v>4728</v>
      </c>
      <c r="D5" s="2786" t="s">
        <v>4728</v>
      </c>
      <c r="E5" s="2789" t="s">
        <v>4729</v>
      </c>
      <c r="F5" s="2789" t="s">
        <v>4730</v>
      </c>
      <c r="G5" s="2786" t="s">
        <v>4731</v>
      </c>
      <c r="H5" s="2790" t="s">
        <v>4732</v>
      </c>
    </row>
    <row r="6" spans="1:8" s="2785" customFormat="1" ht="15" customHeight="1" x14ac:dyDescent="0.25">
      <c r="A6" s="3957"/>
      <c r="B6" s="2788" t="s">
        <v>4733</v>
      </c>
      <c r="C6" s="2791" t="s">
        <v>4734</v>
      </c>
      <c r="D6" s="2791" t="s">
        <v>4735</v>
      </c>
      <c r="E6" s="2788" t="s">
        <v>4736</v>
      </c>
      <c r="F6" s="2792"/>
      <c r="G6" s="2788" t="s">
        <v>3599</v>
      </c>
      <c r="H6" s="2790" t="s">
        <v>3599</v>
      </c>
    </row>
    <row r="7" spans="1:8" s="2785" customFormat="1" ht="17.25" customHeight="1" thickBot="1" x14ac:dyDescent="0.3">
      <c r="A7" s="3958"/>
      <c r="B7" s="2793"/>
      <c r="C7" s="2793"/>
      <c r="D7" s="2793"/>
      <c r="E7" s="2793"/>
      <c r="F7" s="2794" t="s">
        <v>3263</v>
      </c>
      <c r="G7" s="2795" t="s">
        <v>3269</v>
      </c>
      <c r="H7" s="2796" t="s">
        <v>4737</v>
      </c>
    </row>
    <row r="8" spans="1:8" ht="12.75" hidden="1" customHeight="1" x14ac:dyDescent="0.25">
      <c r="A8" s="2797">
        <v>37438</v>
      </c>
      <c r="B8" s="2798">
        <v>23</v>
      </c>
      <c r="C8" s="2799">
        <v>703.38</v>
      </c>
      <c r="D8" s="2799">
        <v>375.02</v>
      </c>
      <c r="E8" s="2800">
        <v>79.459999999999994</v>
      </c>
      <c r="F8" s="2801">
        <v>359.86</v>
      </c>
      <c r="G8" s="2802">
        <v>5462</v>
      </c>
      <c r="H8" s="2803">
        <v>390</v>
      </c>
    </row>
    <row r="9" spans="1:8" ht="12.75" hidden="1" customHeight="1" x14ac:dyDescent="0.25">
      <c r="A9" s="2797">
        <v>37469</v>
      </c>
      <c r="B9" s="2798">
        <v>21</v>
      </c>
      <c r="C9" s="2799">
        <v>724.61</v>
      </c>
      <c r="D9" s="2799">
        <v>383.5</v>
      </c>
      <c r="E9" s="2800">
        <v>81.349999999999994</v>
      </c>
      <c r="F9" s="2801">
        <v>369.27</v>
      </c>
      <c r="G9" s="2802">
        <v>4237</v>
      </c>
      <c r="H9" s="2803">
        <v>334</v>
      </c>
    </row>
    <row r="10" spans="1:8" ht="12.75" hidden="1" customHeight="1" x14ac:dyDescent="0.25">
      <c r="A10" s="2797">
        <v>37500</v>
      </c>
      <c r="B10" s="2798">
        <v>20</v>
      </c>
      <c r="C10" s="2799">
        <v>748.41</v>
      </c>
      <c r="D10" s="2799">
        <v>393.72</v>
      </c>
      <c r="E10" s="2800">
        <v>82.34</v>
      </c>
      <c r="F10" s="2801">
        <v>381.25</v>
      </c>
      <c r="G10" s="2802">
        <v>6328</v>
      </c>
      <c r="H10" s="2803">
        <v>488</v>
      </c>
    </row>
    <row r="11" spans="1:8" ht="12.75" hidden="1" customHeight="1" x14ac:dyDescent="0.25">
      <c r="A11" s="2797">
        <v>37530</v>
      </c>
      <c r="B11" s="2798">
        <v>23</v>
      </c>
      <c r="C11" s="2799">
        <v>751.53</v>
      </c>
      <c r="D11" s="2799">
        <v>395.52</v>
      </c>
      <c r="E11" s="2800">
        <v>82.38</v>
      </c>
      <c r="F11" s="2801">
        <v>379.09</v>
      </c>
      <c r="G11" s="2802">
        <v>4380</v>
      </c>
      <c r="H11" s="2803">
        <v>399</v>
      </c>
    </row>
    <row r="12" spans="1:8" ht="12.75" hidden="1" customHeight="1" x14ac:dyDescent="0.25">
      <c r="A12" s="2797">
        <v>37562</v>
      </c>
      <c r="B12" s="2798">
        <v>20</v>
      </c>
      <c r="C12" s="2799">
        <v>757.45</v>
      </c>
      <c r="D12" s="2799">
        <v>400.61</v>
      </c>
      <c r="E12" s="2800">
        <v>82.79</v>
      </c>
      <c r="F12" s="2801">
        <v>380.92</v>
      </c>
      <c r="G12" s="2802">
        <v>5790</v>
      </c>
      <c r="H12" s="2803">
        <v>455</v>
      </c>
    </row>
    <row r="13" spans="1:8" ht="12.75" hidden="1" customHeight="1" x14ac:dyDescent="0.25">
      <c r="A13" s="2797">
        <v>37592</v>
      </c>
      <c r="B13" s="2798">
        <v>20</v>
      </c>
      <c r="C13" s="2799">
        <v>792.91</v>
      </c>
      <c r="D13" s="2799">
        <v>420.66</v>
      </c>
      <c r="E13" s="2800">
        <v>86.5</v>
      </c>
      <c r="F13" s="2801">
        <v>394.26</v>
      </c>
      <c r="G13" s="2802">
        <v>5671</v>
      </c>
      <c r="H13" s="2803">
        <v>421</v>
      </c>
    </row>
    <row r="14" spans="1:8" ht="12.75" hidden="1" customHeight="1" x14ac:dyDescent="0.25">
      <c r="A14" s="2797">
        <v>37624</v>
      </c>
      <c r="B14" s="2798">
        <v>21</v>
      </c>
      <c r="C14" s="2799">
        <v>855</v>
      </c>
      <c r="D14" s="2804">
        <v>463.05</v>
      </c>
      <c r="E14" s="2805">
        <v>94.07</v>
      </c>
      <c r="F14" s="2801">
        <v>419.4</v>
      </c>
      <c r="G14" s="2802">
        <v>7066</v>
      </c>
      <c r="H14" s="2803">
        <v>370</v>
      </c>
    </row>
    <row r="15" spans="1:8" ht="12.75" hidden="1" customHeight="1" x14ac:dyDescent="0.25">
      <c r="A15" s="2797">
        <v>37655</v>
      </c>
      <c r="B15" s="2798">
        <v>19</v>
      </c>
      <c r="C15" s="2799">
        <v>879.71</v>
      </c>
      <c r="D15" s="2804">
        <v>491.9</v>
      </c>
      <c r="E15" s="2805">
        <v>96.74</v>
      </c>
      <c r="F15" s="2801">
        <v>430.16</v>
      </c>
      <c r="G15" s="2802">
        <v>8543</v>
      </c>
      <c r="H15" s="2803">
        <v>419.83</v>
      </c>
    </row>
    <row r="16" spans="1:8" ht="12.75" hidden="1" customHeight="1" x14ac:dyDescent="0.25">
      <c r="A16" s="2797">
        <v>37683</v>
      </c>
      <c r="B16" s="2798">
        <v>20</v>
      </c>
      <c r="C16" s="2799">
        <v>870.27</v>
      </c>
      <c r="D16" s="2804">
        <v>492.47</v>
      </c>
      <c r="E16" s="2805">
        <v>95.12</v>
      </c>
      <c r="F16" s="2801">
        <v>425.16</v>
      </c>
      <c r="G16" s="2802">
        <v>6958</v>
      </c>
      <c r="H16" s="2803">
        <v>440</v>
      </c>
    </row>
    <row r="17" spans="1:8" ht="12.75" hidden="1" customHeight="1" x14ac:dyDescent="0.25">
      <c r="A17" s="2797">
        <v>37714</v>
      </c>
      <c r="B17" s="2798">
        <v>21</v>
      </c>
      <c r="C17" s="2799">
        <v>910.33</v>
      </c>
      <c r="D17" s="2804">
        <v>518.30999999999995</v>
      </c>
      <c r="E17" s="2805">
        <v>98.54</v>
      </c>
      <c r="F17" s="2801">
        <v>440</v>
      </c>
      <c r="G17" s="2802">
        <v>7399</v>
      </c>
      <c r="H17" s="2803">
        <v>814</v>
      </c>
    </row>
    <row r="18" spans="1:8" ht="12.75" hidden="1" customHeight="1" x14ac:dyDescent="0.25">
      <c r="A18" s="2797">
        <v>37742</v>
      </c>
      <c r="B18" s="2798">
        <v>21</v>
      </c>
      <c r="C18" s="2799">
        <v>968.13</v>
      </c>
      <c r="D18" s="2804">
        <v>548.11</v>
      </c>
      <c r="E18" s="2805">
        <v>104.06</v>
      </c>
      <c r="F18" s="2801">
        <v>465.27</v>
      </c>
      <c r="G18" s="2802">
        <v>10253</v>
      </c>
      <c r="H18" s="2803">
        <v>659</v>
      </c>
    </row>
    <row r="19" spans="1:8" ht="12.75" hidden="1" customHeight="1" x14ac:dyDescent="0.25">
      <c r="A19" s="2797">
        <v>37773</v>
      </c>
      <c r="B19" s="2798">
        <v>21</v>
      </c>
      <c r="C19" s="2799">
        <v>1004.17</v>
      </c>
      <c r="D19" s="2804">
        <v>551.09</v>
      </c>
      <c r="E19" s="2805">
        <v>105.98</v>
      </c>
      <c r="F19" s="2801">
        <v>481.03</v>
      </c>
      <c r="G19" s="2802">
        <v>10462</v>
      </c>
      <c r="H19" s="2803">
        <v>970</v>
      </c>
    </row>
    <row r="20" spans="1:8" ht="12.75" hidden="1" customHeight="1" x14ac:dyDescent="0.25">
      <c r="A20" s="2797">
        <v>37805</v>
      </c>
      <c r="B20" s="2798">
        <v>20</v>
      </c>
      <c r="C20" s="2799">
        <v>1013.62</v>
      </c>
      <c r="D20" s="2804">
        <v>537.32000000000005</v>
      </c>
      <c r="E20" s="2805">
        <v>105.19</v>
      </c>
      <c r="F20" s="2801">
        <v>480.96</v>
      </c>
      <c r="G20" s="2802">
        <v>20172</v>
      </c>
      <c r="H20" s="2803">
        <v>1026</v>
      </c>
    </row>
    <row r="21" spans="1:8" ht="13.5" hidden="1" customHeight="1" x14ac:dyDescent="0.25">
      <c r="A21" s="2797">
        <v>37836</v>
      </c>
      <c r="B21" s="2798">
        <v>21</v>
      </c>
      <c r="C21" s="2804">
        <v>995.12</v>
      </c>
      <c r="D21" s="2804">
        <v>531.36</v>
      </c>
      <c r="E21" s="2805">
        <v>102.27</v>
      </c>
      <c r="F21" s="2801">
        <v>472.29</v>
      </c>
      <c r="G21" s="2802">
        <v>11623</v>
      </c>
      <c r="H21" s="2803">
        <v>855</v>
      </c>
    </row>
    <row r="22" spans="1:8" ht="12.75" hidden="1" customHeight="1" x14ac:dyDescent="0.25">
      <c r="A22" s="2797">
        <v>37867</v>
      </c>
      <c r="B22" s="2806">
        <v>21</v>
      </c>
      <c r="C22" s="2804">
        <v>1018.06</v>
      </c>
      <c r="D22" s="2804">
        <v>544.78</v>
      </c>
      <c r="E22" s="2805">
        <v>105.32</v>
      </c>
      <c r="F22" s="2801">
        <v>483.08</v>
      </c>
      <c r="G22" s="2802">
        <v>6792</v>
      </c>
      <c r="H22" s="2803">
        <v>464</v>
      </c>
    </row>
    <row r="23" spans="1:8" ht="12.75" hidden="1" customHeight="1" x14ac:dyDescent="0.25">
      <c r="A23" s="2797">
        <v>37897</v>
      </c>
      <c r="B23" s="2806">
        <v>23</v>
      </c>
      <c r="C23" s="2804">
        <v>1089.51</v>
      </c>
      <c r="D23" s="2804">
        <v>591.4</v>
      </c>
      <c r="E23" s="2805">
        <v>113.54</v>
      </c>
      <c r="F23" s="2801">
        <v>512.29</v>
      </c>
      <c r="G23" s="2802">
        <v>19436</v>
      </c>
      <c r="H23" s="2803">
        <v>995</v>
      </c>
    </row>
    <row r="24" spans="1:8" ht="12.75" hidden="1" customHeight="1" x14ac:dyDescent="0.25">
      <c r="A24" s="2797">
        <v>37928</v>
      </c>
      <c r="B24" s="2798">
        <v>19</v>
      </c>
      <c r="C24" s="2804">
        <v>1163.97</v>
      </c>
      <c r="D24" s="2804">
        <v>639.53</v>
      </c>
      <c r="E24" s="2805">
        <v>120.18</v>
      </c>
      <c r="F24" s="2801">
        <v>545.24</v>
      </c>
      <c r="G24" s="2802">
        <v>7775</v>
      </c>
      <c r="H24" s="2803">
        <v>545</v>
      </c>
    </row>
    <row r="25" spans="1:8" ht="12.75" hidden="1" customHeight="1" x14ac:dyDescent="0.25">
      <c r="A25" s="2797">
        <v>37958</v>
      </c>
      <c r="B25" s="2798">
        <v>22</v>
      </c>
      <c r="C25" s="2804">
        <v>1194.27</v>
      </c>
      <c r="D25" s="2804">
        <v>691.95</v>
      </c>
      <c r="E25" s="2805">
        <v>121.5</v>
      </c>
      <c r="F25" s="2801">
        <v>554.84</v>
      </c>
      <c r="G25" s="2802">
        <v>9682.2000000000007</v>
      </c>
      <c r="H25" s="2803">
        <v>408</v>
      </c>
    </row>
    <row r="26" spans="1:8" ht="12.75" hidden="1" customHeight="1" x14ac:dyDescent="0.25">
      <c r="A26" s="2797">
        <v>37989</v>
      </c>
      <c r="B26" s="2807">
        <v>19</v>
      </c>
      <c r="C26" s="2804">
        <v>1231.02</v>
      </c>
      <c r="D26" s="2804">
        <v>732.75</v>
      </c>
      <c r="E26" s="2804">
        <v>123.2</v>
      </c>
      <c r="F26" s="2804">
        <v>565.4</v>
      </c>
      <c r="G26" s="2808">
        <v>13223</v>
      </c>
      <c r="H26" s="2809">
        <v>703</v>
      </c>
    </row>
    <row r="27" spans="1:8" ht="12.75" hidden="1" customHeight="1" x14ac:dyDescent="0.25">
      <c r="A27" s="2797">
        <v>38021</v>
      </c>
      <c r="B27" s="2807">
        <v>18</v>
      </c>
      <c r="C27" s="2804">
        <v>1306.7</v>
      </c>
      <c r="D27" s="2804">
        <v>787.86</v>
      </c>
      <c r="E27" s="2804">
        <v>130.58000000000001</v>
      </c>
      <c r="F27" s="2804">
        <v>599.33000000000004</v>
      </c>
      <c r="G27" s="2808">
        <v>15372</v>
      </c>
      <c r="H27" s="2809">
        <v>825</v>
      </c>
    </row>
    <row r="28" spans="1:8" ht="12.75" hidden="1" customHeight="1" x14ac:dyDescent="0.25">
      <c r="A28" s="2797">
        <v>38047</v>
      </c>
      <c r="B28" s="2807">
        <v>22</v>
      </c>
      <c r="C28" s="2804">
        <v>1322.36</v>
      </c>
      <c r="D28" s="2804">
        <v>785.43</v>
      </c>
      <c r="E28" s="2804">
        <v>130.88999999999999</v>
      </c>
      <c r="F28" s="2804">
        <v>605.41</v>
      </c>
      <c r="G28" s="2808">
        <v>10015</v>
      </c>
      <c r="H28" s="2809">
        <v>369</v>
      </c>
    </row>
    <row r="29" spans="1:8" ht="12.75" hidden="1" customHeight="1" x14ac:dyDescent="0.25">
      <c r="A29" s="2797">
        <v>38078</v>
      </c>
      <c r="B29" s="2807">
        <v>22</v>
      </c>
      <c r="C29" s="2804">
        <v>1376.95</v>
      </c>
      <c r="D29" s="2804">
        <v>788.88</v>
      </c>
      <c r="E29" s="2804">
        <v>132.37</v>
      </c>
      <c r="F29" s="2804">
        <v>623.96</v>
      </c>
      <c r="G29" s="2808">
        <v>8819</v>
      </c>
      <c r="H29" s="2809">
        <v>321</v>
      </c>
    </row>
    <row r="30" spans="1:8" ht="12.75" hidden="1" customHeight="1" x14ac:dyDescent="0.25">
      <c r="A30" s="2797">
        <v>38108</v>
      </c>
      <c r="B30" s="2807">
        <v>21</v>
      </c>
      <c r="C30" s="2804">
        <v>1441.08</v>
      </c>
      <c r="D30" s="2804">
        <v>802.63</v>
      </c>
      <c r="E30" s="2804">
        <v>137.75</v>
      </c>
      <c r="F30" s="2804">
        <v>650.94000000000005</v>
      </c>
      <c r="G30" s="2808">
        <v>14037</v>
      </c>
      <c r="H30" s="2809">
        <v>624</v>
      </c>
    </row>
    <row r="31" spans="1:8" ht="12.75" hidden="1" customHeight="1" x14ac:dyDescent="0.25">
      <c r="A31" s="2797">
        <v>38139</v>
      </c>
      <c r="B31" s="2807">
        <v>22</v>
      </c>
      <c r="C31" s="2804">
        <v>1457.2</v>
      </c>
      <c r="D31" s="2804">
        <v>805.75</v>
      </c>
      <c r="E31" s="2804">
        <v>138.49</v>
      </c>
      <c r="F31" s="2804">
        <v>656.8</v>
      </c>
      <c r="G31" s="2808">
        <v>12794</v>
      </c>
      <c r="H31" s="2809">
        <v>670</v>
      </c>
    </row>
    <row r="32" spans="1:8" ht="12.75" hidden="1" customHeight="1" x14ac:dyDescent="0.25">
      <c r="A32" s="2797">
        <v>38169</v>
      </c>
      <c r="B32" s="2807">
        <v>22</v>
      </c>
      <c r="C32" s="2804">
        <v>1453.15</v>
      </c>
      <c r="D32" s="2804">
        <v>801.78</v>
      </c>
      <c r="E32" s="2804">
        <v>136.01</v>
      </c>
      <c r="F32" s="2804">
        <v>651.09</v>
      </c>
      <c r="G32" s="2808">
        <v>7884</v>
      </c>
      <c r="H32" s="2809">
        <v>459</v>
      </c>
    </row>
    <row r="33" spans="1:8" ht="12.75" hidden="1" customHeight="1" x14ac:dyDescent="0.25">
      <c r="A33" s="2797">
        <v>38200</v>
      </c>
      <c r="B33" s="2807">
        <v>22</v>
      </c>
      <c r="C33" s="2804">
        <v>1444.65</v>
      </c>
      <c r="D33" s="2804">
        <v>793.9</v>
      </c>
      <c r="E33" s="2804">
        <v>134.07</v>
      </c>
      <c r="F33" s="2804">
        <v>646.79</v>
      </c>
      <c r="G33" s="2808">
        <v>7304</v>
      </c>
      <c r="H33" s="2809">
        <v>482</v>
      </c>
    </row>
    <row r="34" spans="1:8" ht="12.75" hidden="1" customHeight="1" x14ac:dyDescent="0.25">
      <c r="A34" s="2797">
        <v>38231</v>
      </c>
      <c r="B34" s="2807">
        <v>22</v>
      </c>
      <c r="C34" s="2804">
        <v>1455.79</v>
      </c>
      <c r="D34" s="2804">
        <v>794.7</v>
      </c>
      <c r="E34" s="2804">
        <v>135.30000000000001</v>
      </c>
      <c r="F34" s="2804">
        <v>651.04</v>
      </c>
      <c r="G34" s="2808">
        <v>9027</v>
      </c>
      <c r="H34" s="2809">
        <v>558</v>
      </c>
    </row>
    <row r="35" spans="1:8" ht="12.75" hidden="1" customHeight="1" x14ac:dyDescent="0.25">
      <c r="A35" s="2797">
        <v>38261</v>
      </c>
      <c r="B35" s="2807">
        <v>21</v>
      </c>
      <c r="C35" s="2804">
        <v>1499.44</v>
      </c>
      <c r="D35" s="2804">
        <v>817.72</v>
      </c>
      <c r="E35" s="2804">
        <v>138.04</v>
      </c>
      <c r="F35" s="2804">
        <v>666.32</v>
      </c>
      <c r="G35" s="2808">
        <v>12770</v>
      </c>
      <c r="H35" s="2809">
        <v>573.98400000000004</v>
      </c>
    </row>
    <row r="36" spans="1:8" ht="12.75" hidden="1" customHeight="1" x14ac:dyDescent="0.25">
      <c r="A36" s="2797">
        <v>38292</v>
      </c>
      <c r="B36" s="2807">
        <v>20</v>
      </c>
      <c r="C36" s="2804">
        <v>1529.97</v>
      </c>
      <c r="D36" s="2804">
        <v>836.12</v>
      </c>
      <c r="E36" s="2804">
        <v>141.09</v>
      </c>
      <c r="F36" s="2804">
        <v>677.77</v>
      </c>
      <c r="G36" s="2808">
        <v>12281</v>
      </c>
      <c r="H36" s="2809">
        <v>640</v>
      </c>
    </row>
    <row r="37" spans="1:8" ht="12.75" hidden="1" customHeight="1" x14ac:dyDescent="0.25">
      <c r="A37" s="2797">
        <v>38322</v>
      </c>
      <c r="B37" s="2807">
        <v>23</v>
      </c>
      <c r="C37" s="2804">
        <v>1585.78</v>
      </c>
      <c r="D37" s="2804">
        <v>873.31</v>
      </c>
      <c r="E37" s="2804">
        <v>146.06</v>
      </c>
      <c r="F37" s="2804">
        <v>697.01</v>
      </c>
      <c r="G37" s="2808">
        <v>11043</v>
      </c>
      <c r="H37" s="2809">
        <v>753</v>
      </c>
    </row>
    <row r="38" spans="1:8" ht="12.75" hidden="1" customHeight="1" x14ac:dyDescent="0.25">
      <c r="A38" s="2797">
        <v>38353</v>
      </c>
      <c r="B38" s="2807">
        <v>19</v>
      </c>
      <c r="C38" s="2804">
        <v>1656.32</v>
      </c>
      <c r="D38" s="2804">
        <v>909.02</v>
      </c>
      <c r="E38" s="2804">
        <v>151.65</v>
      </c>
      <c r="F38" s="2804">
        <v>722.2</v>
      </c>
      <c r="G38" s="2808">
        <v>11864</v>
      </c>
      <c r="H38" s="2809">
        <v>1010.5</v>
      </c>
    </row>
    <row r="39" spans="1:8" ht="12.75" hidden="1" customHeight="1" x14ac:dyDescent="0.25">
      <c r="A39" s="2797">
        <v>38384</v>
      </c>
      <c r="B39" s="2807">
        <v>18</v>
      </c>
      <c r="C39" s="2804">
        <v>1684.81</v>
      </c>
      <c r="D39" s="2804">
        <v>913.47</v>
      </c>
      <c r="E39" s="2804">
        <v>153.96</v>
      </c>
      <c r="F39" s="2804">
        <v>731.03</v>
      </c>
      <c r="G39" s="2808">
        <v>10978</v>
      </c>
      <c r="H39" s="2809">
        <v>400</v>
      </c>
    </row>
    <row r="40" spans="1:8" ht="12.75" hidden="1" customHeight="1" x14ac:dyDescent="0.25">
      <c r="A40" s="2797">
        <v>38412</v>
      </c>
      <c r="B40" s="2807">
        <v>20</v>
      </c>
      <c r="C40" s="2804">
        <v>1713.2</v>
      </c>
      <c r="D40" s="2804">
        <v>922.99</v>
      </c>
      <c r="E40" s="2804">
        <v>158.25</v>
      </c>
      <c r="F40" s="2804">
        <v>742.65</v>
      </c>
      <c r="G40" s="2808">
        <v>18126</v>
      </c>
      <c r="H40" s="2809">
        <v>805</v>
      </c>
    </row>
    <row r="41" spans="1:8" ht="12.75" hidden="1" customHeight="1" x14ac:dyDescent="0.25">
      <c r="A41" s="2797">
        <v>38443</v>
      </c>
      <c r="B41" s="2807">
        <v>21</v>
      </c>
      <c r="C41" s="2804">
        <v>1705.97</v>
      </c>
      <c r="D41" s="2804">
        <v>915.09</v>
      </c>
      <c r="E41" s="2804">
        <v>155.06</v>
      </c>
      <c r="F41" s="2804">
        <v>730.93</v>
      </c>
      <c r="G41" s="2808">
        <v>12972</v>
      </c>
      <c r="H41" s="2809">
        <v>463</v>
      </c>
    </row>
    <row r="42" spans="1:8" ht="12.75" hidden="1" customHeight="1" x14ac:dyDescent="0.25">
      <c r="A42" s="2797">
        <v>38473</v>
      </c>
      <c r="B42" s="2807">
        <v>22</v>
      </c>
      <c r="C42" s="2804">
        <v>1649.42</v>
      </c>
      <c r="D42" s="2804">
        <v>883.36</v>
      </c>
      <c r="E42" s="2804">
        <v>148.54</v>
      </c>
      <c r="F42" s="2804">
        <v>705.22</v>
      </c>
      <c r="G42" s="2808">
        <v>9013</v>
      </c>
      <c r="H42" s="2809">
        <v>272</v>
      </c>
    </row>
    <row r="43" spans="1:8" ht="12.75" hidden="1" customHeight="1" x14ac:dyDescent="0.25">
      <c r="A43" s="2797">
        <v>38504</v>
      </c>
      <c r="B43" s="2807">
        <v>22</v>
      </c>
      <c r="C43" s="2804">
        <v>1681.86</v>
      </c>
      <c r="D43" s="2804">
        <v>895.08</v>
      </c>
      <c r="E43" s="2804">
        <v>152.52000000000001</v>
      </c>
      <c r="F43" s="2804">
        <v>717.54</v>
      </c>
      <c r="G43" s="2808">
        <v>29856</v>
      </c>
      <c r="H43" s="2809">
        <v>804</v>
      </c>
    </row>
    <row r="44" spans="1:8" ht="12.75" hidden="1" customHeight="1" x14ac:dyDescent="0.25">
      <c r="A44" s="2797">
        <v>38534</v>
      </c>
      <c r="B44" s="2807">
        <v>21</v>
      </c>
      <c r="C44" s="2804">
        <v>1724.38</v>
      </c>
      <c r="D44" s="2804">
        <v>911.56</v>
      </c>
      <c r="E44" s="2804">
        <v>155.41999999999999</v>
      </c>
      <c r="F44" s="2804">
        <v>726.77</v>
      </c>
      <c r="G44" s="2808">
        <v>8071</v>
      </c>
      <c r="H44" s="2809">
        <v>520</v>
      </c>
    </row>
    <row r="45" spans="1:8" ht="12.75" hidden="1" customHeight="1" x14ac:dyDescent="0.25">
      <c r="A45" s="2797">
        <v>38565</v>
      </c>
      <c r="B45" s="2807">
        <v>23</v>
      </c>
      <c r="C45" s="2804">
        <v>1812.43</v>
      </c>
      <c r="D45" s="2804">
        <v>952.76</v>
      </c>
      <c r="E45" s="2801">
        <v>164.74</v>
      </c>
      <c r="F45" s="2801">
        <v>759.86</v>
      </c>
      <c r="G45" s="2802">
        <v>11593</v>
      </c>
      <c r="H45" s="2803">
        <v>612</v>
      </c>
    </row>
    <row r="46" spans="1:8" ht="12.75" hidden="1" customHeight="1" x14ac:dyDescent="0.25">
      <c r="A46" s="2797">
        <v>38596</v>
      </c>
      <c r="B46" s="2807">
        <v>21</v>
      </c>
      <c r="C46" s="2804">
        <v>1922.12</v>
      </c>
      <c r="D46" s="2804">
        <v>1003.55</v>
      </c>
      <c r="E46" s="2805">
        <v>176.47</v>
      </c>
      <c r="F46" s="2801">
        <v>805.72</v>
      </c>
      <c r="G46" s="2802">
        <v>17669</v>
      </c>
      <c r="H46" s="2803">
        <v>1026</v>
      </c>
    </row>
    <row r="47" spans="1:8" ht="12.75" hidden="1" customHeight="1" x14ac:dyDescent="0.25">
      <c r="A47" s="2797">
        <v>38626</v>
      </c>
      <c r="B47" s="2807">
        <v>21</v>
      </c>
      <c r="C47" s="2804">
        <v>1957.01</v>
      </c>
      <c r="D47" s="2804">
        <v>1007.65</v>
      </c>
      <c r="E47" s="2805">
        <v>178.24</v>
      </c>
      <c r="F47" s="2801">
        <v>815.68</v>
      </c>
      <c r="G47" s="2802">
        <v>15882</v>
      </c>
      <c r="H47" s="2803">
        <v>762</v>
      </c>
    </row>
    <row r="48" spans="1:8" ht="12.75" hidden="1" customHeight="1" x14ac:dyDescent="0.25">
      <c r="A48" s="2797">
        <v>38657</v>
      </c>
      <c r="B48" s="2807">
        <v>19</v>
      </c>
      <c r="C48" s="2804">
        <v>1965.17</v>
      </c>
      <c r="D48" s="2804">
        <v>1007.33</v>
      </c>
      <c r="E48" s="2805">
        <v>177.89</v>
      </c>
      <c r="F48" s="2801">
        <v>816.57</v>
      </c>
      <c r="G48" s="2802">
        <v>25540</v>
      </c>
      <c r="H48" s="2803">
        <v>935</v>
      </c>
    </row>
    <row r="49" spans="1:8" ht="12.75" hidden="1" customHeight="1" x14ac:dyDescent="0.25">
      <c r="A49" s="2797">
        <v>38687</v>
      </c>
      <c r="B49" s="2807">
        <v>22</v>
      </c>
      <c r="C49" s="2804">
        <v>1958.47</v>
      </c>
      <c r="D49" s="2804">
        <v>1000.5</v>
      </c>
      <c r="E49" s="2805">
        <v>176.76</v>
      </c>
      <c r="F49" s="2801">
        <v>807.72</v>
      </c>
      <c r="G49" s="2802">
        <v>45862</v>
      </c>
      <c r="H49" s="2803">
        <v>5243</v>
      </c>
    </row>
    <row r="50" spans="1:8" ht="12.75" hidden="1" customHeight="1" x14ac:dyDescent="0.25">
      <c r="A50" s="2797">
        <v>38718</v>
      </c>
      <c r="B50" s="2807">
        <v>21</v>
      </c>
      <c r="C50" s="2804">
        <v>1982.3</v>
      </c>
      <c r="D50" s="2804">
        <v>1012.04</v>
      </c>
      <c r="E50" s="2805">
        <v>178.52</v>
      </c>
      <c r="F50" s="2801">
        <v>816.24</v>
      </c>
      <c r="G50" s="2802">
        <v>19067</v>
      </c>
      <c r="H50" s="2803">
        <v>700</v>
      </c>
    </row>
    <row r="51" spans="1:8" ht="12.75" hidden="1" customHeight="1" x14ac:dyDescent="0.25">
      <c r="A51" s="2797">
        <v>38749</v>
      </c>
      <c r="B51" s="2807">
        <v>19</v>
      </c>
      <c r="C51" s="2804">
        <v>2028.15</v>
      </c>
      <c r="D51" s="2804">
        <v>1033.42</v>
      </c>
      <c r="E51" s="2805">
        <v>183.78</v>
      </c>
      <c r="F51" s="2801">
        <v>834.57</v>
      </c>
      <c r="G51" s="2802">
        <v>21168</v>
      </c>
      <c r="H51" s="2803">
        <v>865</v>
      </c>
    </row>
    <row r="52" spans="1:8" ht="12.75" hidden="1" customHeight="1" x14ac:dyDescent="0.25">
      <c r="A52" s="2797">
        <v>38777</v>
      </c>
      <c r="B52" s="2807">
        <v>22</v>
      </c>
      <c r="C52" s="2804">
        <v>2059.31</v>
      </c>
      <c r="D52" s="2804">
        <v>1047.3599999999999</v>
      </c>
      <c r="E52" s="2805">
        <v>184.86</v>
      </c>
      <c r="F52" s="2801">
        <v>845.69</v>
      </c>
      <c r="G52" s="2802">
        <v>12508</v>
      </c>
      <c r="H52" s="2803">
        <v>684</v>
      </c>
    </row>
    <row r="53" spans="1:8" ht="12.75" hidden="1" customHeight="1" x14ac:dyDescent="0.25">
      <c r="A53" s="2797">
        <v>38808</v>
      </c>
      <c r="B53" s="2807">
        <v>20</v>
      </c>
      <c r="C53" s="2804">
        <v>2044.66</v>
      </c>
      <c r="D53" s="2804">
        <v>1037.69</v>
      </c>
      <c r="E53" s="2805">
        <v>181.23</v>
      </c>
      <c r="F53" s="2801">
        <v>833.78</v>
      </c>
      <c r="G53" s="2802">
        <v>10726</v>
      </c>
      <c r="H53" s="2803">
        <v>631</v>
      </c>
    </row>
    <row r="54" spans="1:8" ht="12.75" hidden="1" customHeight="1" x14ac:dyDescent="0.25">
      <c r="A54" s="2797">
        <v>38838</v>
      </c>
      <c r="B54" s="2807">
        <v>22</v>
      </c>
      <c r="C54" s="2804">
        <v>2038.16</v>
      </c>
      <c r="D54" s="2804">
        <v>1034.25</v>
      </c>
      <c r="E54" s="2805">
        <v>180.08</v>
      </c>
      <c r="F54" s="2801">
        <v>828.41</v>
      </c>
      <c r="G54" s="2802">
        <v>13755.8</v>
      </c>
      <c r="H54" s="2803">
        <v>386</v>
      </c>
    </row>
    <row r="55" spans="1:8" ht="12.75" hidden="1" customHeight="1" x14ac:dyDescent="0.25">
      <c r="A55" s="2797">
        <v>38869</v>
      </c>
      <c r="B55" s="2807">
        <v>22</v>
      </c>
      <c r="C55" s="2804">
        <v>2023.92</v>
      </c>
      <c r="D55" s="2804">
        <v>1026.75</v>
      </c>
      <c r="E55" s="2805">
        <v>178.23</v>
      </c>
      <c r="F55" s="2801">
        <v>818.95</v>
      </c>
      <c r="G55" s="2802">
        <v>15269</v>
      </c>
      <c r="H55" s="2803">
        <v>1054</v>
      </c>
    </row>
    <row r="56" spans="1:8" ht="12.75" hidden="1" customHeight="1" x14ac:dyDescent="0.25">
      <c r="A56" s="2797">
        <v>38899</v>
      </c>
      <c r="B56" s="2807">
        <v>21</v>
      </c>
      <c r="C56" s="2804">
        <v>2110.1</v>
      </c>
      <c r="D56" s="2804">
        <v>1060.6300000000001</v>
      </c>
      <c r="E56" s="2805">
        <v>187</v>
      </c>
      <c r="F56" s="2801">
        <v>852.36</v>
      </c>
      <c r="G56" s="2802">
        <v>18819</v>
      </c>
      <c r="H56" s="2803">
        <v>425.6</v>
      </c>
    </row>
    <row r="57" spans="1:8" ht="12.75" hidden="1" customHeight="1" x14ac:dyDescent="0.25">
      <c r="A57" s="2797">
        <v>38930</v>
      </c>
      <c r="B57" s="2807">
        <v>21</v>
      </c>
      <c r="C57" s="2804">
        <v>2223.5500000000002</v>
      </c>
      <c r="D57" s="2804">
        <v>1089.49</v>
      </c>
      <c r="E57" s="2805">
        <v>195.58</v>
      </c>
      <c r="F57" s="2801">
        <v>890.52</v>
      </c>
      <c r="G57" s="2802">
        <v>14331</v>
      </c>
      <c r="H57" s="2803">
        <v>794</v>
      </c>
    </row>
    <row r="58" spans="1:8" ht="12.75" hidden="1" customHeight="1" x14ac:dyDescent="0.25">
      <c r="A58" s="2797">
        <v>38961</v>
      </c>
      <c r="B58" s="2807">
        <v>21</v>
      </c>
      <c r="C58" s="2804">
        <v>2394.35</v>
      </c>
      <c r="D58" s="2804">
        <v>1154.33</v>
      </c>
      <c r="E58" s="2805">
        <v>207.36</v>
      </c>
      <c r="F58" s="2801">
        <v>957.06</v>
      </c>
      <c r="G58" s="2802">
        <v>16903.900000000001</v>
      </c>
      <c r="H58" s="2803">
        <v>622.79999999999995</v>
      </c>
    </row>
    <row r="59" spans="1:8" ht="12.75" hidden="1" customHeight="1" x14ac:dyDescent="0.25">
      <c r="A59" s="2797">
        <v>38991</v>
      </c>
      <c r="B59" s="2807">
        <v>21</v>
      </c>
      <c r="C59" s="2804">
        <v>2631.06</v>
      </c>
      <c r="D59" s="2804">
        <v>1259.0899999999999</v>
      </c>
      <c r="E59" s="2805">
        <v>228.19</v>
      </c>
      <c r="F59" s="2801">
        <v>1046.08</v>
      </c>
      <c r="G59" s="2802">
        <v>17704</v>
      </c>
      <c r="H59" s="2803">
        <v>551.31799999999998</v>
      </c>
    </row>
    <row r="60" spans="1:8" ht="12.75" hidden="1" customHeight="1" x14ac:dyDescent="0.25">
      <c r="A60" s="2797">
        <v>39022</v>
      </c>
      <c r="B60" s="2807">
        <v>21</v>
      </c>
      <c r="C60" s="2804">
        <v>2979.76</v>
      </c>
      <c r="D60" s="2804">
        <v>1412.8</v>
      </c>
      <c r="E60" s="2805">
        <v>255.29</v>
      </c>
      <c r="F60" s="2801">
        <v>1181.17</v>
      </c>
      <c r="G60" s="2802">
        <v>24762</v>
      </c>
      <c r="H60" s="2803">
        <v>771</v>
      </c>
    </row>
    <row r="61" spans="1:8" ht="12.75" hidden="1" customHeight="1" x14ac:dyDescent="0.25">
      <c r="A61" s="2797">
        <v>39052</v>
      </c>
      <c r="B61" s="2807">
        <v>20</v>
      </c>
      <c r="C61" s="2804">
        <v>3028.73</v>
      </c>
      <c r="D61" s="2804">
        <v>1426.82</v>
      </c>
      <c r="E61" s="2805">
        <v>259.47000000000003</v>
      </c>
      <c r="F61" s="2801">
        <v>1193.69</v>
      </c>
      <c r="G61" s="2802">
        <v>105922</v>
      </c>
      <c r="H61" s="2803">
        <v>3221</v>
      </c>
    </row>
    <row r="62" spans="1:8" ht="12.75" hidden="1" customHeight="1" x14ac:dyDescent="0.25">
      <c r="A62" s="2797">
        <v>39083</v>
      </c>
      <c r="B62" s="2807">
        <v>21</v>
      </c>
      <c r="C62" s="2804">
        <v>3244.01</v>
      </c>
      <c r="D62" s="2804">
        <v>1515.07</v>
      </c>
      <c r="E62" s="2805">
        <v>281.14999999999998</v>
      </c>
      <c r="F62" s="2801">
        <v>1276.51</v>
      </c>
      <c r="G62" s="2802">
        <v>25890</v>
      </c>
      <c r="H62" s="2803">
        <v>686.3</v>
      </c>
    </row>
    <row r="63" spans="1:8" ht="12.75" hidden="1" customHeight="1" x14ac:dyDescent="0.25">
      <c r="A63" s="2797">
        <v>39114</v>
      </c>
      <c r="B63" s="2807">
        <v>18</v>
      </c>
      <c r="C63" s="2804">
        <v>3265.93</v>
      </c>
      <c r="D63" s="2804">
        <v>1534.24</v>
      </c>
      <c r="E63" s="2805">
        <v>286.47000000000003</v>
      </c>
      <c r="F63" s="2801">
        <v>1284.03</v>
      </c>
      <c r="G63" s="2802">
        <v>215289.557</v>
      </c>
      <c r="H63" s="2803">
        <v>4616.0870000000004</v>
      </c>
    </row>
    <row r="64" spans="1:8" ht="12.75" hidden="1" customHeight="1" x14ac:dyDescent="0.25">
      <c r="A64" s="2797">
        <v>39142</v>
      </c>
      <c r="B64" s="2807">
        <v>20</v>
      </c>
      <c r="C64" s="2804">
        <v>3327.8</v>
      </c>
      <c r="D64" s="2804">
        <v>1591.49</v>
      </c>
      <c r="E64" s="2805">
        <v>294.11</v>
      </c>
      <c r="F64" s="2801">
        <v>1305.58</v>
      </c>
      <c r="G64" s="2802">
        <v>20607.429</v>
      </c>
      <c r="H64" s="2803">
        <v>529.08500000000004</v>
      </c>
    </row>
    <row r="65" spans="1:8" ht="12.75" hidden="1" customHeight="1" x14ac:dyDescent="0.25">
      <c r="A65" s="2797">
        <v>39173</v>
      </c>
      <c r="B65" s="2807">
        <v>21</v>
      </c>
      <c r="C65" s="2804">
        <v>3444.42</v>
      </c>
      <c r="D65" s="2804">
        <v>1669.21</v>
      </c>
      <c r="E65" s="2805">
        <v>304.26</v>
      </c>
      <c r="F65" s="2801">
        <v>1345.27</v>
      </c>
      <c r="G65" s="2802">
        <v>27817</v>
      </c>
      <c r="H65" s="2803">
        <v>684</v>
      </c>
    </row>
    <row r="66" spans="1:8" ht="12.75" hidden="1" customHeight="1" x14ac:dyDescent="0.25">
      <c r="A66" s="2797">
        <v>39203</v>
      </c>
      <c r="B66" s="2807">
        <v>22</v>
      </c>
      <c r="C66" s="2804">
        <v>3513.32</v>
      </c>
      <c r="D66" s="2804">
        <v>1730.77</v>
      </c>
      <c r="E66" s="2805">
        <v>317.95</v>
      </c>
      <c r="F66" s="2801">
        <v>1369.27</v>
      </c>
      <c r="G66" s="2802">
        <v>31129.279999999999</v>
      </c>
      <c r="H66" s="2803">
        <v>636.38300000000004</v>
      </c>
    </row>
    <row r="67" spans="1:8" ht="12.75" hidden="1" customHeight="1" x14ac:dyDescent="0.25">
      <c r="A67" s="2797">
        <v>39234</v>
      </c>
      <c r="B67" s="2807">
        <v>21</v>
      </c>
      <c r="C67" s="2804">
        <v>3698.34</v>
      </c>
      <c r="D67" s="2804">
        <v>1811.6</v>
      </c>
      <c r="E67" s="2805">
        <v>327.11</v>
      </c>
      <c r="F67" s="2801">
        <v>1386.03</v>
      </c>
      <c r="G67" s="2802">
        <v>28688</v>
      </c>
      <c r="H67" s="2803">
        <v>641.274</v>
      </c>
    </row>
    <row r="68" spans="1:8" ht="12.75" hidden="1" customHeight="1" x14ac:dyDescent="0.25">
      <c r="A68" s="2797">
        <v>39264</v>
      </c>
      <c r="B68" s="2807">
        <v>22</v>
      </c>
      <c r="C68" s="2804">
        <v>3758.4</v>
      </c>
      <c r="D68" s="2804">
        <v>1851.74</v>
      </c>
      <c r="E68" s="2805">
        <v>347.12</v>
      </c>
      <c r="F68" s="2801">
        <v>1457.49</v>
      </c>
      <c r="G68" s="2802">
        <v>19415.598000000002</v>
      </c>
      <c r="H68" s="2803">
        <v>436.88600000000002</v>
      </c>
    </row>
    <row r="69" spans="1:8" ht="12.75" hidden="1" customHeight="1" x14ac:dyDescent="0.25">
      <c r="A69" s="2797">
        <v>39295</v>
      </c>
      <c r="B69" s="2807">
        <v>23</v>
      </c>
      <c r="C69" s="2804">
        <v>3823.44</v>
      </c>
      <c r="D69" s="2804">
        <v>1909.21</v>
      </c>
      <c r="E69" s="2805">
        <v>356.91</v>
      </c>
      <c r="F69" s="2801">
        <v>1480.6</v>
      </c>
      <c r="G69" s="2802">
        <v>21702</v>
      </c>
      <c r="H69" s="2803">
        <v>625</v>
      </c>
    </row>
    <row r="70" spans="1:8" ht="12.75" hidden="1" customHeight="1" x14ac:dyDescent="0.25">
      <c r="A70" s="2797">
        <v>39326</v>
      </c>
      <c r="B70" s="2807">
        <v>20</v>
      </c>
      <c r="C70" s="2804">
        <v>3848.39</v>
      </c>
      <c r="D70" s="2804">
        <v>1928.04</v>
      </c>
      <c r="E70" s="2805">
        <v>362</v>
      </c>
      <c r="F70" s="2801">
        <v>1484.38</v>
      </c>
      <c r="G70" s="2802">
        <v>26549.976999999999</v>
      </c>
      <c r="H70" s="2803">
        <v>566.15899999999999</v>
      </c>
    </row>
    <row r="71" spans="1:8" ht="12.75" hidden="1" customHeight="1" x14ac:dyDescent="0.25">
      <c r="A71" s="2797">
        <v>39356</v>
      </c>
      <c r="B71" s="2807">
        <v>23</v>
      </c>
      <c r="C71" s="2804">
        <v>4289.03</v>
      </c>
      <c r="D71" s="2804">
        <v>2182.33</v>
      </c>
      <c r="E71" s="2805">
        <v>409.25</v>
      </c>
      <c r="F71" s="2801">
        <v>1644.98</v>
      </c>
      <c r="G71" s="2802">
        <v>49955.307999999997</v>
      </c>
      <c r="H71" s="2803">
        <v>806.62400000000002</v>
      </c>
    </row>
    <row r="72" spans="1:8" ht="12.75" hidden="1" customHeight="1" x14ac:dyDescent="0.25">
      <c r="A72" s="2797">
        <v>39387</v>
      </c>
      <c r="B72" s="2807">
        <v>19</v>
      </c>
      <c r="C72" s="2804">
        <v>4729.45</v>
      </c>
      <c r="D72" s="2804">
        <v>2423.71</v>
      </c>
      <c r="E72" s="2805">
        <v>464.41</v>
      </c>
      <c r="F72" s="2801">
        <v>1809.61</v>
      </c>
      <c r="G72" s="2802">
        <v>66924.271999999997</v>
      </c>
      <c r="H72" s="2803">
        <v>1736.2529999999999</v>
      </c>
    </row>
    <row r="73" spans="1:8" ht="12.75" hidden="1" customHeight="1" x14ac:dyDescent="0.25">
      <c r="A73" s="2797">
        <v>39417</v>
      </c>
      <c r="B73" s="2807">
        <v>20</v>
      </c>
      <c r="C73" s="2804">
        <v>4779.3615000000009</v>
      </c>
      <c r="D73" s="2804">
        <v>2506.6840000000002</v>
      </c>
      <c r="E73" s="2805">
        <v>468.03199999999998</v>
      </c>
      <c r="F73" s="2801">
        <v>1819.6895</v>
      </c>
      <c r="G73" s="2802">
        <v>62188</v>
      </c>
      <c r="H73" s="2803">
        <v>1041</v>
      </c>
    </row>
    <row r="74" spans="1:8" ht="12.75" hidden="1" customHeight="1" x14ac:dyDescent="0.25">
      <c r="A74" s="2797">
        <v>39448</v>
      </c>
      <c r="B74" s="2807">
        <v>20</v>
      </c>
      <c r="C74" s="2804">
        <v>5097.03</v>
      </c>
      <c r="D74" s="2804">
        <v>2739.86</v>
      </c>
      <c r="E74" s="2805">
        <v>505.55</v>
      </c>
      <c r="F74" s="2801">
        <v>1938.86</v>
      </c>
      <c r="G74" s="2802">
        <v>52533</v>
      </c>
      <c r="H74" s="2803">
        <v>1097</v>
      </c>
    </row>
    <row r="75" spans="1:8" ht="12.75" hidden="1" customHeight="1" x14ac:dyDescent="0.25">
      <c r="A75" s="2797">
        <v>39479</v>
      </c>
      <c r="B75" s="2807">
        <v>19</v>
      </c>
      <c r="C75" s="2804">
        <v>5334.6215789473672</v>
      </c>
      <c r="D75" s="2804">
        <v>2906.4263157894734</v>
      </c>
      <c r="E75" s="2805">
        <v>523.21421052631592</v>
      </c>
      <c r="F75" s="2801">
        <v>2028.65</v>
      </c>
      <c r="G75" s="2802">
        <v>65724</v>
      </c>
      <c r="H75" s="2803">
        <v>870</v>
      </c>
    </row>
    <row r="76" spans="1:8" ht="12.75" hidden="1" customHeight="1" x14ac:dyDescent="0.25">
      <c r="A76" s="2797">
        <v>39508</v>
      </c>
      <c r="B76" s="2807">
        <v>19</v>
      </c>
      <c r="C76" s="2804">
        <v>5047.18</v>
      </c>
      <c r="D76" s="2804">
        <v>2897.84</v>
      </c>
      <c r="E76" s="2805">
        <v>486.33</v>
      </c>
      <c r="F76" s="2801">
        <v>1916.63</v>
      </c>
      <c r="G76" s="2802">
        <v>50776</v>
      </c>
      <c r="H76" s="2803">
        <v>854</v>
      </c>
    </row>
    <row r="77" spans="1:8" ht="12.75" hidden="1" customHeight="1" x14ac:dyDescent="0.25">
      <c r="A77" s="2797">
        <v>39539</v>
      </c>
      <c r="B77" s="2807">
        <v>21</v>
      </c>
      <c r="C77" s="2804">
        <v>4752.76</v>
      </c>
      <c r="D77" s="2804">
        <v>2815.46</v>
      </c>
      <c r="E77" s="2805">
        <v>446.57</v>
      </c>
      <c r="F77" s="2801">
        <v>1796.01</v>
      </c>
      <c r="G77" s="2802">
        <v>36358</v>
      </c>
      <c r="H77" s="2803">
        <v>1091</v>
      </c>
    </row>
    <row r="78" spans="1:8" ht="12.75" hidden="1" customHeight="1" x14ac:dyDescent="0.25">
      <c r="A78" s="2797">
        <v>39569</v>
      </c>
      <c r="B78" s="2807">
        <v>21</v>
      </c>
      <c r="C78" s="2804">
        <v>4960.6499999999996</v>
      </c>
      <c r="D78" s="2804">
        <v>2800.19</v>
      </c>
      <c r="E78" s="2805">
        <v>471.43</v>
      </c>
      <c r="F78" s="2801">
        <v>1870.7</v>
      </c>
      <c r="G78" s="2802">
        <v>56054</v>
      </c>
      <c r="H78" s="2803">
        <v>1132</v>
      </c>
    </row>
    <row r="79" spans="1:8" ht="12.75" hidden="1" customHeight="1" x14ac:dyDescent="0.25">
      <c r="A79" s="2797">
        <v>39600</v>
      </c>
      <c r="B79" s="2807">
        <v>21</v>
      </c>
      <c r="C79" s="2804">
        <v>4966.8900000000003</v>
      </c>
      <c r="D79" s="2804">
        <v>2797.4</v>
      </c>
      <c r="E79" s="2805">
        <v>469.24</v>
      </c>
      <c r="F79" s="2801">
        <v>1871.83</v>
      </c>
      <c r="G79" s="2802">
        <v>70459</v>
      </c>
      <c r="H79" s="2803">
        <v>1700</v>
      </c>
    </row>
    <row r="80" spans="1:8" ht="12.75" hidden="1" customHeight="1" x14ac:dyDescent="0.25">
      <c r="A80" s="2797">
        <v>39630</v>
      </c>
      <c r="B80" s="2807">
        <v>23</v>
      </c>
      <c r="C80" s="2804">
        <v>4557.3900000000003</v>
      </c>
      <c r="D80" s="2804">
        <v>2626.4</v>
      </c>
      <c r="E80" s="2805">
        <v>420.36</v>
      </c>
      <c r="F80" s="2801">
        <v>1709.9</v>
      </c>
      <c r="G80" s="2802">
        <v>25202</v>
      </c>
      <c r="H80" s="2803">
        <v>876</v>
      </c>
    </row>
    <row r="81" spans="1:8" ht="12.75" hidden="1" customHeight="1" x14ac:dyDescent="0.25">
      <c r="A81" s="2797">
        <v>39661</v>
      </c>
      <c r="B81" s="2807">
        <v>20</v>
      </c>
      <c r="C81" s="2804">
        <v>4564.1099999999997</v>
      </c>
      <c r="D81" s="2804">
        <v>2550.79</v>
      </c>
      <c r="E81" s="2805">
        <v>418.64</v>
      </c>
      <c r="F81" s="2801">
        <v>1708.4</v>
      </c>
      <c r="G81" s="2802">
        <v>43094</v>
      </c>
      <c r="H81" s="2803">
        <v>705</v>
      </c>
    </row>
    <row r="82" spans="1:8" ht="12.75" hidden="1" customHeight="1" x14ac:dyDescent="0.25">
      <c r="A82" s="2797">
        <v>39699</v>
      </c>
      <c r="B82" s="2807">
        <v>21</v>
      </c>
      <c r="C82" s="2804">
        <v>4369.83</v>
      </c>
      <c r="D82" s="2804">
        <v>2326.5700000000002</v>
      </c>
      <c r="E82" s="2805">
        <v>393.49</v>
      </c>
      <c r="F82" s="2801">
        <v>1630.66</v>
      </c>
      <c r="G82" s="2802">
        <v>37203</v>
      </c>
      <c r="H82" s="2803">
        <v>504</v>
      </c>
    </row>
    <row r="83" spans="1:8" ht="12.75" hidden="1" customHeight="1" x14ac:dyDescent="0.25">
      <c r="A83" s="2797">
        <v>39729</v>
      </c>
      <c r="B83" s="2807">
        <v>21</v>
      </c>
      <c r="C83" s="2804">
        <v>3873.6</v>
      </c>
      <c r="D83" s="2804">
        <v>1976.09</v>
      </c>
      <c r="E83" s="2805">
        <v>339.74</v>
      </c>
      <c r="F83" s="2801">
        <v>1434.25</v>
      </c>
      <c r="G83" s="2802">
        <v>45100</v>
      </c>
      <c r="H83" s="2803">
        <v>902</v>
      </c>
    </row>
    <row r="84" spans="1:8" ht="12.75" hidden="1" customHeight="1" x14ac:dyDescent="0.25">
      <c r="A84" s="2797">
        <v>39760</v>
      </c>
      <c r="B84" s="2807">
        <v>20</v>
      </c>
      <c r="C84" s="2804">
        <v>3431.06</v>
      </c>
      <c r="D84" s="2804">
        <v>1653.51</v>
      </c>
      <c r="E84" s="2805">
        <v>289.25450000000001</v>
      </c>
      <c r="F84" s="2801">
        <v>1266.8094999999998</v>
      </c>
      <c r="G84" s="2802">
        <v>40288</v>
      </c>
      <c r="H84" s="2803">
        <v>766</v>
      </c>
    </row>
    <row r="85" spans="1:8" ht="12.75" hidden="1" customHeight="1" x14ac:dyDescent="0.25">
      <c r="A85" s="2797">
        <v>39790</v>
      </c>
      <c r="B85" s="2807">
        <v>22</v>
      </c>
      <c r="C85" s="2804">
        <v>3220.7404545454551</v>
      </c>
      <c r="D85" s="2804">
        <v>1551.9959090909092</v>
      </c>
      <c r="E85" s="2805">
        <v>266.05318181818183</v>
      </c>
      <c r="F85" s="2801">
        <v>1179.2677272727271</v>
      </c>
      <c r="G85" s="2802">
        <v>38757</v>
      </c>
      <c r="H85" s="2803">
        <v>674</v>
      </c>
    </row>
    <row r="86" spans="1:8" ht="12.75" hidden="1" customHeight="1" x14ac:dyDescent="0.25">
      <c r="A86" s="2797">
        <v>39821</v>
      </c>
      <c r="B86" s="2807">
        <v>19</v>
      </c>
      <c r="C86" s="2804">
        <v>3205.9642105263156</v>
      </c>
      <c r="D86" s="2804">
        <v>1528.0031578947367</v>
      </c>
      <c r="E86" s="2805">
        <v>265.43842105263167</v>
      </c>
      <c r="F86" s="2801">
        <v>1171.0794736842101</v>
      </c>
      <c r="G86" s="2802">
        <v>14198</v>
      </c>
      <c r="H86" s="2803">
        <v>370</v>
      </c>
    </row>
    <row r="87" spans="1:8" ht="12.75" hidden="1" customHeight="1" x14ac:dyDescent="0.25">
      <c r="A87" s="2797">
        <v>39852</v>
      </c>
      <c r="B87" s="2807">
        <v>19</v>
      </c>
      <c r="C87" s="2804">
        <v>2771.1478947368423</v>
      </c>
      <c r="D87" s="2804">
        <v>1286.3705263157894</v>
      </c>
      <c r="E87" s="2805">
        <v>219.57157894736847</v>
      </c>
      <c r="F87" s="2801">
        <v>1011.6305263157897</v>
      </c>
      <c r="G87" s="2802">
        <v>30908</v>
      </c>
      <c r="H87" s="2803">
        <v>664</v>
      </c>
    </row>
    <row r="88" spans="1:8" ht="12.75" hidden="1" customHeight="1" x14ac:dyDescent="0.25">
      <c r="A88" s="2797">
        <v>39880</v>
      </c>
      <c r="B88" s="2807">
        <v>20</v>
      </c>
      <c r="C88" s="2804">
        <v>2673.8294999999994</v>
      </c>
      <c r="D88" s="2804">
        <v>1220.9910000000002</v>
      </c>
      <c r="E88" s="2805">
        <v>210.45700000000005</v>
      </c>
      <c r="F88" s="2801">
        <v>974.81600000000003</v>
      </c>
      <c r="G88" s="2802">
        <v>22700</v>
      </c>
      <c r="H88" s="2803">
        <v>594</v>
      </c>
    </row>
    <row r="89" spans="1:8" ht="12.75" hidden="1" customHeight="1" x14ac:dyDescent="0.25">
      <c r="A89" s="2797">
        <v>39911</v>
      </c>
      <c r="B89" s="2807">
        <v>22</v>
      </c>
      <c r="C89" s="2804">
        <v>3146.7736363636359</v>
      </c>
      <c r="D89" s="2804">
        <v>1446.2295454545456</v>
      </c>
      <c r="E89" s="2805">
        <v>250.3868181818182</v>
      </c>
      <c r="F89" s="2801">
        <v>1141.6222727272725</v>
      </c>
      <c r="G89" s="2802">
        <v>61733</v>
      </c>
      <c r="H89" s="2803">
        <v>1170</v>
      </c>
    </row>
    <row r="90" spans="1:8" ht="12.75" hidden="1" customHeight="1" x14ac:dyDescent="0.25">
      <c r="A90" s="2797">
        <v>39941</v>
      </c>
      <c r="B90" s="2807">
        <v>20</v>
      </c>
      <c r="C90" s="2804">
        <v>3297.8479999999995</v>
      </c>
      <c r="D90" s="2804">
        <v>1537.1479999999999</v>
      </c>
      <c r="E90" s="2805">
        <v>263.45</v>
      </c>
      <c r="F90" s="2801">
        <v>1194.3605</v>
      </c>
      <c r="G90" s="2802">
        <v>64090</v>
      </c>
      <c r="H90" s="2803">
        <v>1116</v>
      </c>
    </row>
    <row r="91" spans="1:8" ht="12.75" hidden="1" customHeight="1" x14ac:dyDescent="0.25">
      <c r="A91" s="2797">
        <v>39972</v>
      </c>
      <c r="B91" s="2807">
        <v>22</v>
      </c>
      <c r="C91" s="2804">
        <v>3903.7250000000004</v>
      </c>
      <c r="D91" s="2804">
        <v>1846.6913636363633</v>
      </c>
      <c r="E91" s="2805">
        <v>319.95227272727271</v>
      </c>
      <c r="F91" s="2801">
        <v>1412.1186363636361</v>
      </c>
      <c r="G91" s="2802">
        <v>54702</v>
      </c>
      <c r="H91" s="2803">
        <v>918</v>
      </c>
    </row>
    <row r="92" spans="1:8" ht="12.75" hidden="1" customHeight="1" x14ac:dyDescent="0.25">
      <c r="A92" s="2797">
        <v>40002</v>
      </c>
      <c r="B92" s="2807">
        <v>23</v>
      </c>
      <c r="C92" s="2804">
        <v>3914.88</v>
      </c>
      <c r="D92" s="2804">
        <v>1869.76</v>
      </c>
      <c r="E92" s="2805">
        <v>318.86</v>
      </c>
      <c r="F92" s="2801">
        <v>1408.19</v>
      </c>
      <c r="G92" s="2802">
        <v>29655</v>
      </c>
      <c r="H92" s="2803">
        <v>919</v>
      </c>
    </row>
    <row r="93" spans="1:8" ht="12.75" hidden="1" customHeight="1" x14ac:dyDescent="0.25">
      <c r="A93" s="2797">
        <v>40033</v>
      </c>
      <c r="B93" s="2807">
        <v>20</v>
      </c>
      <c r="C93" s="2804">
        <v>4160.22</v>
      </c>
      <c r="D93" s="2804">
        <v>2008.75</v>
      </c>
      <c r="E93" s="2805">
        <v>335.63</v>
      </c>
      <c r="F93" s="2801">
        <v>1493.15</v>
      </c>
      <c r="G93" s="2802">
        <v>36738</v>
      </c>
      <c r="H93" s="2803">
        <v>822</v>
      </c>
    </row>
    <row r="94" spans="1:8" ht="12.75" hidden="1" customHeight="1" x14ac:dyDescent="0.25">
      <c r="A94" s="2797">
        <v>40064</v>
      </c>
      <c r="B94" s="2807">
        <v>21</v>
      </c>
      <c r="C94" s="2804">
        <v>4464.2119047619053</v>
      </c>
      <c r="D94" s="2804">
        <v>2197.2742857142857</v>
      </c>
      <c r="E94" s="2805">
        <v>362.01428571428568</v>
      </c>
      <c r="F94" s="2801">
        <v>1597.3671428571431</v>
      </c>
      <c r="G94" s="2802">
        <v>42226</v>
      </c>
      <c r="H94" s="2803">
        <v>863</v>
      </c>
    </row>
    <row r="95" spans="1:8" ht="12.75" hidden="1" customHeight="1" x14ac:dyDescent="0.25">
      <c r="A95" s="2797">
        <v>40094</v>
      </c>
      <c r="B95" s="2807">
        <v>22</v>
      </c>
      <c r="C95" s="2804">
        <v>4767.124545454546</v>
      </c>
      <c r="D95" s="2804">
        <v>2403.7390909090905</v>
      </c>
      <c r="E95" s="2805">
        <v>381.49681818181813</v>
      </c>
      <c r="F95" s="2801">
        <v>1696.5281818181816</v>
      </c>
      <c r="G95" s="2802">
        <v>43510</v>
      </c>
      <c r="H95" s="2803">
        <v>769</v>
      </c>
    </row>
    <row r="96" spans="1:8" ht="12.75" hidden="1" customHeight="1" x14ac:dyDescent="0.25">
      <c r="A96" s="2797">
        <v>40125</v>
      </c>
      <c r="B96" s="2807">
        <v>20</v>
      </c>
      <c r="C96" s="2804">
        <v>4721.5674129955196</v>
      </c>
      <c r="D96" s="2804">
        <v>2406.3637595919799</v>
      </c>
      <c r="E96" s="2805">
        <v>372.11362115828592</v>
      </c>
      <c r="F96" s="2801">
        <v>1677.3474031503495</v>
      </c>
      <c r="G96" s="2802">
        <v>40743</v>
      </c>
      <c r="H96" s="2803">
        <v>877</v>
      </c>
    </row>
    <row r="97" spans="1:8" ht="12.75" hidden="1" customHeight="1" x14ac:dyDescent="0.25">
      <c r="A97" s="2797">
        <v>40155</v>
      </c>
      <c r="B97" s="2807">
        <v>22</v>
      </c>
      <c r="C97" s="2804">
        <v>4701.4132797052725</v>
      </c>
      <c r="D97" s="2804">
        <v>2446.8369212574939</v>
      </c>
      <c r="E97" s="2805">
        <v>362.67871098361297</v>
      </c>
      <c r="F97" s="2801">
        <v>1657.6934882367291</v>
      </c>
      <c r="G97" s="2802">
        <v>56531</v>
      </c>
      <c r="H97" s="2803">
        <v>1654</v>
      </c>
    </row>
    <row r="98" spans="1:8" ht="12.75" hidden="1" customHeight="1" x14ac:dyDescent="0.25">
      <c r="A98" s="2797">
        <v>40186</v>
      </c>
      <c r="B98" s="2807">
        <v>20</v>
      </c>
      <c r="C98" s="2804">
        <v>4827.1281697691684</v>
      </c>
      <c r="D98" s="2804">
        <v>2475.0554744435585</v>
      </c>
      <c r="E98" s="2805">
        <v>365.83203606426071</v>
      </c>
      <c r="F98" s="2801">
        <v>1700.434026533318</v>
      </c>
      <c r="G98" s="2802">
        <v>38064</v>
      </c>
      <c r="H98" s="2803">
        <v>1413</v>
      </c>
    </row>
    <row r="99" spans="1:8" ht="12.75" hidden="1" customHeight="1" x14ac:dyDescent="0.25">
      <c r="A99" s="2797">
        <v>40217</v>
      </c>
      <c r="B99" s="2807">
        <v>18</v>
      </c>
      <c r="C99" s="2804">
        <v>4805.5193926340053</v>
      </c>
      <c r="D99" s="2804">
        <v>2430.7307198612152</v>
      </c>
      <c r="E99" s="2805">
        <v>353.9740535310724</v>
      </c>
      <c r="F99" s="2801">
        <v>1692.2094895967871</v>
      </c>
      <c r="G99" s="2802">
        <v>40847</v>
      </c>
      <c r="H99" s="2803">
        <v>785</v>
      </c>
    </row>
    <row r="100" spans="1:8" ht="12.75" hidden="1" customHeight="1" x14ac:dyDescent="0.25">
      <c r="A100" s="2797">
        <v>40245</v>
      </c>
      <c r="B100" s="2807">
        <v>21</v>
      </c>
      <c r="C100" s="2804">
        <v>4674.8081776468707</v>
      </c>
      <c r="D100" s="2804">
        <v>2350.0572374430562</v>
      </c>
      <c r="E100" s="2805">
        <v>341.97600536861296</v>
      </c>
      <c r="F100" s="2801">
        <v>1643.7926014056338</v>
      </c>
      <c r="G100" s="2802">
        <v>82793</v>
      </c>
      <c r="H100" s="2803">
        <v>4025</v>
      </c>
    </row>
    <row r="101" spans="1:8" ht="12.75" hidden="1" customHeight="1" x14ac:dyDescent="0.25">
      <c r="A101" s="2797">
        <v>40276</v>
      </c>
      <c r="B101" s="2807">
        <v>22</v>
      </c>
      <c r="C101" s="2804">
        <v>4760.5342160712489</v>
      </c>
      <c r="D101" s="2804">
        <v>2382.7889710460195</v>
      </c>
      <c r="E101" s="2805">
        <v>345.60349215515083</v>
      </c>
      <c r="F101" s="2801">
        <v>1668.8078676625278</v>
      </c>
      <c r="G101" s="2802">
        <v>54778</v>
      </c>
      <c r="H101" s="2803">
        <v>1748</v>
      </c>
    </row>
    <row r="102" spans="1:8" ht="12.75" hidden="1" customHeight="1" x14ac:dyDescent="0.25">
      <c r="A102" s="2797">
        <v>40306</v>
      </c>
      <c r="B102" s="2807">
        <v>20</v>
      </c>
      <c r="C102" s="2804">
        <v>4662.6628687485299</v>
      </c>
      <c r="D102" s="2804">
        <v>2210.6989462763413</v>
      </c>
      <c r="E102" s="2805">
        <v>332.38117521174797</v>
      </c>
      <c r="F102" s="2801">
        <v>1631.7926129041973</v>
      </c>
      <c r="G102" s="2802">
        <v>67156</v>
      </c>
      <c r="H102" s="2803">
        <v>868</v>
      </c>
    </row>
    <row r="103" spans="1:8" ht="12.75" hidden="1" customHeight="1" x14ac:dyDescent="0.25">
      <c r="A103" s="2797">
        <v>40337</v>
      </c>
      <c r="B103" s="2807">
        <v>22</v>
      </c>
      <c r="C103" s="2804">
        <v>4672.8805318184213</v>
      </c>
      <c r="D103" s="2804">
        <v>2190.7194830182489</v>
      </c>
      <c r="E103" s="2805">
        <v>331.08397814321273</v>
      </c>
      <c r="F103" s="2801">
        <v>1632.9807664416192</v>
      </c>
      <c r="G103" s="2802">
        <v>32840</v>
      </c>
      <c r="H103" s="2803">
        <v>564</v>
      </c>
    </row>
    <row r="104" spans="1:8" ht="21.75" hidden="1" customHeight="1" x14ac:dyDescent="0.25">
      <c r="A104" s="2810">
        <v>40367</v>
      </c>
      <c r="B104" s="2807">
        <v>22</v>
      </c>
      <c r="C104" s="2804">
        <v>4838.2017363038049</v>
      </c>
      <c r="D104" s="2804">
        <v>2387.9606222700363</v>
      </c>
      <c r="E104" s="2805">
        <v>335.74937648069584</v>
      </c>
      <c r="F104" s="2801">
        <v>1682.4248521466639</v>
      </c>
      <c r="G104" s="2802">
        <v>54326</v>
      </c>
      <c r="H104" s="2803">
        <v>2003</v>
      </c>
    </row>
    <row r="105" spans="1:8" ht="21.75" hidden="1" customHeight="1" x14ac:dyDescent="0.25">
      <c r="A105" s="2810">
        <v>40398</v>
      </c>
      <c r="B105" s="2807">
        <v>22</v>
      </c>
      <c r="C105" s="2804">
        <v>4988.2433227794754</v>
      </c>
      <c r="D105" s="2804">
        <v>2514.5728062364096</v>
      </c>
      <c r="E105" s="2805">
        <v>342.64115513215557</v>
      </c>
      <c r="F105" s="2801">
        <v>1732.0934897286488</v>
      </c>
      <c r="G105" s="2802">
        <v>27448</v>
      </c>
      <c r="H105" s="2803">
        <v>980</v>
      </c>
    </row>
    <row r="106" spans="1:8" ht="21.75" hidden="1" customHeight="1" x14ac:dyDescent="0.25">
      <c r="A106" s="2810">
        <v>40429</v>
      </c>
      <c r="B106" s="2807">
        <v>21</v>
      </c>
      <c r="C106" s="2804">
        <v>5022.4022225149456</v>
      </c>
      <c r="D106" s="2804">
        <v>2518.2450421749295</v>
      </c>
      <c r="E106" s="2805">
        <v>334.51944034010921</v>
      </c>
      <c r="F106" s="2801">
        <v>1738.0269440402251</v>
      </c>
      <c r="G106" s="2802">
        <v>43286</v>
      </c>
      <c r="H106" s="2803">
        <v>1176</v>
      </c>
    </row>
    <row r="107" spans="1:8" ht="21.75" hidden="1" customHeight="1" x14ac:dyDescent="0.25">
      <c r="A107" s="2810">
        <v>40459</v>
      </c>
      <c r="B107" s="2807">
        <v>21</v>
      </c>
      <c r="C107" s="2804">
        <v>5285.4285551968696</v>
      </c>
      <c r="D107" s="2804">
        <v>2713.2079883741744</v>
      </c>
      <c r="E107" s="2805">
        <v>348.07677117991886</v>
      </c>
      <c r="F107" s="2801">
        <v>1823.9338179872177</v>
      </c>
      <c r="G107" s="2802">
        <v>51066</v>
      </c>
      <c r="H107" s="2803">
        <v>895</v>
      </c>
    </row>
    <row r="108" spans="1:8" ht="21.75" hidden="1" customHeight="1" x14ac:dyDescent="0.25">
      <c r="A108" s="2810">
        <v>40490</v>
      </c>
      <c r="B108" s="2807">
        <v>20</v>
      </c>
      <c r="C108" s="2804">
        <v>5501.1338542679714</v>
      </c>
      <c r="D108" s="2804">
        <v>2807.6990289142145</v>
      </c>
      <c r="E108" s="2805">
        <v>361.86941521596083</v>
      </c>
      <c r="F108" s="2801">
        <v>1896.7225727265977</v>
      </c>
      <c r="G108" s="2802">
        <v>45840</v>
      </c>
      <c r="H108" s="2803">
        <v>970</v>
      </c>
    </row>
    <row r="109" spans="1:8" ht="21.75" hidden="1" customHeight="1" x14ac:dyDescent="0.25">
      <c r="A109" s="2810">
        <v>40520</v>
      </c>
      <c r="B109" s="2807">
        <v>23</v>
      </c>
      <c r="C109" s="2804">
        <v>5618.3541600930466</v>
      </c>
      <c r="D109" s="2804">
        <v>2822.6191139903472</v>
      </c>
      <c r="E109" s="2805">
        <v>366.39261578827808</v>
      </c>
      <c r="F109" s="2801">
        <v>1924.7444906555879</v>
      </c>
      <c r="G109" s="2802">
        <v>24223</v>
      </c>
      <c r="H109" s="2803">
        <v>687</v>
      </c>
    </row>
    <row r="110" spans="1:8" ht="21.75" hidden="1" customHeight="1" x14ac:dyDescent="0.25">
      <c r="A110" s="2810">
        <v>40551</v>
      </c>
      <c r="B110" s="2807">
        <v>19</v>
      </c>
      <c r="C110" s="2804">
        <v>5913.2862330420758</v>
      </c>
      <c r="D110" s="2804">
        <v>3006.7265101479898</v>
      </c>
      <c r="E110" s="2805">
        <v>385.70946088370619</v>
      </c>
      <c r="F110" s="2801">
        <v>2023.8537404096467</v>
      </c>
      <c r="G110" s="2802">
        <v>63052</v>
      </c>
      <c r="H110" s="2803">
        <v>1131</v>
      </c>
    </row>
    <row r="111" spans="1:8" ht="21.75" hidden="1" customHeight="1" x14ac:dyDescent="0.25">
      <c r="A111" s="2810">
        <v>40582</v>
      </c>
      <c r="B111" s="2807">
        <v>18</v>
      </c>
      <c r="C111" s="2804">
        <v>5971.5883042516125</v>
      </c>
      <c r="D111" s="2804">
        <v>3100.530430433852</v>
      </c>
      <c r="E111" s="2805">
        <v>388.02398015466383</v>
      </c>
      <c r="F111" s="2801">
        <v>2042.9682051176185</v>
      </c>
      <c r="G111" s="2802">
        <v>36863</v>
      </c>
      <c r="H111" s="2803">
        <v>798</v>
      </c>
    </row>
    <row r="112" spans="1:8" ht="21.75" hidden="1" customHeight="1" x14ac:dyDescent="0.25">
      <c r="A112" s="2810">
        <v>40610</v>
      </c>
      <c r="B112" s="2807">
        <v>22</v>
      </c>
      <c r="C112" s="2804">
        <v>5831.1306084196221</v>
      </c>
      <c r="D112" s="2804">
        <v>3076.7769249677276</v>
      </c>
      <c r="E112" s="2805">
        <v>375.53189619666387</v>
      </c>
      <c r="F112" s="2801">
        <v>1992.36040584489</v>
      </c>
      <c r="G112" s="2802">
        <v>32668.889211363639</v>
      </c>
      <c r="H112" s="2803">
        <v>598</v>
      </c>
    </row>
    <row r="113" spans="1:8" ht="21.75" hidden="1" customHeight="1" x14ac:dyDescent="0.25">
      <c r="A113" s="2810">
        <v>40641</v>
      </c>
      <c r="B113" s="2807">
        <v>20</v>
      </c>
      <c r="C113" s="2804">
        <v>5989.9702859358367</v>
      </c>
      <c r="D113" s="2804">
        <v>3269.5195610526985</v>
      </c>
      <c r="E113" s="2805">
        <v>382.92513075988165</v>
      </c>
      <c r="F113" s="2801">
        <v>2041.4989029438213</v>
      </c>
      <c r="G113" s="2802">
        <v>30257</v>
      </c>
      <c r="H113" s="2803">
        <v>623</v>
      </c>
    </row>
    <row r="114" spans="1:8" ht="21.75" hidden="1" customHeight="1" x14ac:dyDescent="0.25">
      <c r="A114" s="2810">
        <v>40671</v>
      </c>
      <c r="B114" s="2807">
        <v>22</v>
      </c>
      <c r="C114" s="2804">
        <v>6123.3196184820754</v>
      </c>
      <c r="D114" s="2804">
        <v>3355.5446732187688</v>
      </c>
      <c r="E114" s="2805">
        <v>391.50420544999781</v>
      </c>
      <c r="F114" s="2801">
        <v>2084.7833272037842</v>
      </c>
      <c r="G114" s="2802">
        <v>52608</v>
      </c>
      <c r="H114" s="2803">
        <v>931</v>
      </c>
    </row>
    <row r="115" spans="1:8" ht="21.75" hidden="1" customHeight="1" x14ac:dyDescent="0.25">
      <c r="A115" s="2810">
        <v>40702</v>
      </c>
      <c r="B115" s="2807">
        <v>22</v>
      </c>
      <c r="C115" s="2804">
        <v>6134.9756152538139</v>
      </c>
      <c r="D115" s="2804">
        <v>3330.8548858048957</v>
      </c>
      <c r="E115" s="2805">
        <v>393.56788981559907</v>
      </c>
      <c r="F115" s="2801">
        <v>2085.3614012646781</v>
      </c>
      <c r="G115" s="2802">
        <v>34508</v>
      </c>
      <c r="H115" s="2803">
        <v>655</v>
      </c>
    </row>
    <row r="116" spans="1:8" ht="21.75" hidden="1" customHeight="1" x14ac:dyDescent="0.25">
      <c r="A116" s="2810">
        <v>40732</v>
      </c>
      <c r="B116" s="2807">
        <v>21</v>
      </c>
      <c r="C116" s="2804">
        <v>6100.5340312545441</v>
      </c>
      <c r="D116" s="2804">
        <v>3311.6270853551978</v>
      </c>
      <c r="E116" s="2805">
        <v>385.70675885352853</v>
      </c>
      <c r="F116" s="2801">
        <v>2064.2108597424194</v>
      </c>
      <c r="G116" s="2802">
        <v>34925</v>
      </c>
      <c r="H116" s="2803">
        <v>747</v>
      </c>
    </row>
    <row r="117" spans="1:8" ht="21.75" hidden="1" customHeight="1" x14ac:dyDescent="0.25">
      <c r="A117" s="2810">
        <v>40763</v>
      </c>
      <c r="B117" s="2807">
        <v>22</v>
      </c>
      <c r="C117" s="2804">
        <v>5808.8463405194743</v>
      </c>
      <c r="D117" s="2804">
        <v>3183.1998574103122</v>
      </c>
      <c r="E117" s="2805">
        <v>364.34880298524291</v>
      </c>
      <c r="F117" s="2801">
        <v>1958.5331262179209</v>
      </c>
      <c r="G117" s="2802">
        <v>53001</v>
      </c>
      <c r="H117" s="2803">
        <v>881</v>
      </c>
    </row>
    <row r="118" spans="1:8" ht="21.75" hidden="1" customHeight="1" x14ac:dyDescent="0.25">
      <c r="A118" s="2810">
        <v>40794</v>
      </c>
      <c r="B118" s="2807">
        <v>21</v>
      </c>
      <c r="C118" s="2804">
        <v>5670.9189604148805</v>
      </c>
      <c r="D118" s="2804">
        <v>3059.7972168683987</v>
      </c>
      <c r="E118" s="2805">
        <v>353.40800894684475</v>
      </c>
      <c r="F118" s="2801">
        <v>1905.4120639045841</v>
      </c>
      <c r="G118" s="2802">
        <v>28224</v>
      </c>
      <c r="H118" s="2803">
        <v>561</v>
      </c>
    </row>
    <row r="119" spans="1:8" ht="21.75" hidden="1" customHeight="1" x14ac:dyDescent="0.25">
      <c r="A119" s="2810">
        <v>40824</v>
      </c>
      <c r="B119" s="2807">
        <v>20</v>
      </c>
      <c r="C119" s="2804">
        <v>5637.5744888979953</v>
      </c>
      <c r="D119" s="2804">
        <v>2995.3269299796339</v>
      </c>
      <c r="E119" s="2805">
        <v>349.34833664543714</v>
      </c>
      <c r="F119" s="2801">
        <v>1889.8135130994874</v>
      </c>
      <c r="G119" s="2802">
        <v>134903</v>
      </c>
      <c r="H119" s="2803">
        <v>2876</v>
      </c>
    </row>
    <row r="120" spans="1:8" ht="21.75" hidden="1" customHeight="1" x14ac:dyDescent="0.25">
      <c r="A120" s="2810">
        <v>40855</v>
      </c>
      <c r="B120" s="2807">
        <v>20</v>
      </c>
      <c r="C120" s="2804">
        <v>5670.6592734865053</v>
      </c>
      <c r="D120" s="2804">
        <v>3004.8248623912759</v>
      </c>
      <c r="E120" s="2805">
        <v>351.42636680825899</v>
      </c>
      <c r="F120" s="2801">
        <v>1899.078404469974</v>
      </c>
      <c r="G120" s="2802">
        <v>203815</v>
      </c>
      <c r="H120" s="2803">
        <v>1755</v>
      </c>
    </row>
    <row r="121" spans="1:8" ht="21.75" hidden="1" customHeight="1" x14ac:dyDescent="0.25">
      <c r="A121" s="2810">
        <v>40885</v>
      </c>
      <c r="B121" s="2807">
        <v>22</v>
      </c>
      <c r="C121" s="2804">
        <v>5594.3785752621407</v>
      </c>
      <c r="D121" s="2804">
        <v>2944.5615894899115</v>
      </c>
      <c r="E121" s="2805">
        <v>344.85004846409981</v>
      </c>
      <c r="F121" s="2801">
        <v>1864.2220738195088</v>
      </c>
      <c r="G121" s="2802">
        <v>26850</v>
      </c>
      <c r="H121" s="2803">
        <v>367</v>
      </c>
    </row>
    <row r="122" spans="1:8" ht="21.75" hidden="1" customHeight="1" x14ac:dyDescent="0.25">
      <c r="A122" s="2810">
        <v>40916</v>
      </c>
      <c r="B122" s="2807">
        <v>20</v>
      </c>
      <c r="C122" s="2804">
        <v>5610.8151320798479</v>
      </c>
      <c r="D122" s="2804">
        <v>2953.8328536620202</v>
      </c>
      <c r="E122" s="2805">
        <v>346.98399905645067</v>
      </c>
      <c r="F122" s="2801">
        <v>1865.3933302329146</v>
      </c>
      <c r="G122" s="2802">
        <v>23760</v>
      </c>
      <c r="H122" s="2803">
        <v>463</v>
      </c>
    </row>
    <row r="123" spans="1:8" ht="21.75" hidden="1" customHeight="1" x14ac:dyDescent="0.25">
      <c r="A123" s="2810">
        <v>40947</v>
      </c>
      <c r="B123" s="2807">
        <v>18</v>
      </c>
      <c r="C123" s="2804">
        <v>5470.1114168408585</v>
      </c>
      <c r="D123" s="2804">
        <v>2913.2561118098797</v>
      </c>
      <c r="E123" s="2805">
        <v>340.90402923250309</v>
      </c>
      <c r="F123" s="2801">
        <v>1816.4284835109709</v>
      </c>
      <c r="G123" s="2802">
        <v>29830</v>
      </c>
      <c r="H123" s="2803">
        <v>569</v>
      </c>
    </row>
    <row r="124" spans="1:8" ht="21.75" hidden="1" customHeight="1" x14ac:dyDescent="0.25">
      <c r="A124" s="2810">
        <v>40976</v>
      </c>
      <c r="B124" s="2807">
        <v>20</v>
      </c>
      <c r="C124" s="2804">
        <v>5344.216449809076</v>
      </c>
      <c r="D124" s="2804">
        <v>2843.40224746678</v>
      </c>
      <c r="E124" s="2805">
        <v>331.90113355150743</v>
      </c>
      <c r="F124" s="2801">
        <v>1772.0401656764675</v>
      </c>
      <c r="G124" s="2802">
        <v>22808</v>
      </c>
      <c r="H124" s="2803">
        <v>587</v>
      </c>
    </row>
    <row r="125" spans="1:8" ht="21.75" hidden="1" customHeight="1" x14ac:dyDescent="0.25">
      <c r="A125" s="2810">
        <v>41007</v>
      </c>
      <c r="B125" s="2807">
        <v>21</v>
      </c>
      <c r="C125" s="2804">
        <v>5432.8290132240727</v>
      </c>
      <c r="D125" s="2804">
        <v>2876.0336849063874</v>
      </c>
      <c r="E125" s="2805">
        <v>338.76382206302799</v>
      </c>
      <c r="F125" s="2801">
        <v>1797.9146441970308</v>
      </c>
      <c r="G125" s="2802">
        <v>27694</v>
      </c>
      <c r="H125" s="2803">
        <v>444</v>
      </c>
    </row>
    <row r="126" spans="1:8" ht="21.75" hidden="1" customHeight="1" x14ac:dyDescent="0.25">
      <c r="A126" s="2810">
        <v>41030</v>
      </c>
      <c r="B126" s="2807">
        <v>22</v>
      </c>
      <c r="C126" s="2804">
        <v>5473.6417947698528</v>
      </c>
      <c r="D126" s="2804">
        <v>2864.68</v>
      </c>
      <c r="E126" s="2805">
        <v>342.88817332746271</v>
      </c>
      <c r="F126" s="2801">
        <v>1809.4602287430114</v>
      </c>
      <c r="G126" s="2802">
        <v>49260.276581363636</v>
      </c>
      <c r="H126" s="2803">
        <v>1218</v>
      </c>
    </row>
    <row r="127" spans="1:8" ht="21.75" hidden="1" customHeight="1" x14ac:dyDescent="0.25">
      <c r="A127" s="2810">
        <v>41061</v>
      </c>
      <c r="B127" s="2807">
        <v>21</v>
      </c>
      <c r="C127" s="2804">
        <v>5420.0854013313028</v>
      </c>
      <c r="D127" s="2804">
        <v>2758.76320559943</v>
      </c>
      <c r="E127" s="2805">
        <v>340.89007235984388</v>
      </c>
      <c r="F127" s="2801">
        <v>1788.7070911958654</v>
      </c>
      <c r="G127" s="2802">
        <v>27132.0045942857</v>
      </c>
      <c r="H127" s="2803">
        <v>528.29661904761906</v>
      </c>
    </row>
    <row r="128" spans="1:8" ht="21.75" hidden="1" customHeight="1" x14ac:dyDescent="0.25">
      <c r="A128" s="2810">
        <v>41091</v>
      </c>
      <c r="B128" s="2807">
        <v>22</v>
      </c>
      <c r="C128" s="2804">
        <v>5349.9797180510968</v>
      </c>
      <c r="D128" s="2804">
        <v>2662.3849025838758</v>
      </c>
      <c r="E128" s="2805">
        <v>337.62030270935105</v>
      </c>
      <c r="F128" s="2801">
        <v>1757.0258603567993</v>
      </c>
      <c r="G128" s="2802">
        <v>55150</v>
      </c>
      <c r="H128" s="2803">
        <v>835</v>
      </c>
    </row>
    <row r="129" spans="1:8" ht="21.75" hidden="1" customHeight="1" x14ac:dyDescent="0.25">
      <c r="A129" s="2810">
        <v>41122</v>
      </c>
      <c r="B129" s="2807">
        <v>21</v>
      </c>
      <c r="C129" s="2804">
        <v>5245.0794021110551</v>
      </c>
      <c r="D129" s="2805">
        <v>2639.3387503780659</v>
      </c>
      <c r="E129" s="2805">
        <v>333.33846830889098</v>
      </c>
      <c r="F129" s="2801">
        <v>1719.9610192639136</v>
      </c>
      <c r="G129" s="2802">
        <v>44271</v>
      </c>
      <c r="H129" s="2803">
        <v>897</v>
      </c>
    </row>
    <row r="130" spans="1:8" ht="21.75" hidden="1" customHeight="1" x14ac:dyDescent="0.25">
      <c r="A130" s="2810">
        <v>41153</v>
      </c>
      <c r="B130" s="2807">
        <v>19</v>
      </c>
      <c r="C130" s="2804">
        <v>5192.6105554554606</v>
      </c>
      <c r="D130" s="2804">
        <v>2641.6586168231688</v>
      </c>
      <c r="E130" s="2805">
        <v>330.92570796411428</v>
      </c>
      <c r="F130" s="2801">
        <v>1702.112424445781</v>
      </c>
      <c r="G130" s="2802">
        <v>48290</v>
      </c>
      <c r="H130" s="2803">
        <v>1046</v>
      </c>
    </row>
    <row r="131" spans="1:8" ht="21.75" hidden="1" customHeight="1" x14ac:dyDescent="0.25">
      <c r="A131" s="2810">
        <v>41183</v>
      </c>
      <c r="B131" s="2807">
        <v>23</v>
      </c>
      <c r="C131" s="2804">
        <v>5167.6407259096486</v>
      </c>
      <c r="D131" s="2804">
        <v>2596.9531537295984</v>
      </c>
      <c r="E131" s="2805">
        <v>326.87429115643334</v>
      </c>
      <c r="F131" s="2801">
        <v>1692.5891542268419</v>
      </c>
      <c r="G131" s="2802">
        <v>42041</v>
      </c>
      <c r="H131" s="2803">
        <v>1208</v>
      </c>
    </row>
    <row r="132" spans="1:8" ht="21.75" hidden="1" customHeight="1" x14ac:dyDescent="0.25">
      <c r="A132" s="2810">
        <v>41214</v>
      </c>
      <c r="B132" s="2807">
        <v>20</v>
      </c>
      <c r="C132" s="2804">
        <v>5111.2919006366801</v>
      </c>
      <c r="D132" s="2804">
        <v>2552.5462217573104</v>
      </c>
      <c r="E132" s="2805">
        <v>320.88367861160424</v>
      </c>
      <c r="F132" s="2801">
        <v>1663.6266381723792</v>
      </c>
      <c r="G132" s="2802">
        <v>43271</v>
      </c>
      <c r="H132" s="2803">
        <v>2242</v>
      </c>
    </row>
    <row r="133" spans="1:8" ht="21.75" hidden="1" customHeight="1" x14ac:dyDescent="0.25">
      <c r="A133" s="2810">
        <v>41244</v>
      </c>
      <c r="B133" s="2807">
        <v>20</v>
      </c>
      <c r="C133" s="2804">
        <v>5289.9115873023793</v>
      </c>
      <c r="D133" s="2804">
        <v>2678.9063357086279</v>
      </c>
      <c r="E133" s="2805">
        <v>333.15411350648162</v>
      </c>
      <c r="F133" s="2801">
        <v>1710.9982147528208</v>
      </c>
      <c r="G133" s="2802">
        <v>43266</v>
      </c>
      <c r="H133" s="2803">
        <v>976</v>
      </c>
    </row>
    <row r="134" spans="1:8" ht="21.75" hidden="1" customHeight="1" x14ac:dyDescent="0.25">
      <c r="A134" s="2810">
        <v>41275</v>
      </c>
      <c r="B134" s="2807">
        <v>21</v>
      </c>
      <c r="C134" s="2804">
        <v>5491.2625203959324</v>
      </c>
      <c r="D134" s="2804">
        <v>2797.8274260708181</v>
      </c>
      <c r="E134" s="2805">
        <v>347.03893506091526</v>
      </c>
      <c r="F134" s="2801">
        <v>1771.9293336032008</v>
      </c>
      <c r="G134" s="2802">
        <v>50325</v>
      </c>
      <c r="H134" s="2803">
        <v>1480</v>
      </c>
    </row>
    <row r="135" spans="1:8" ht="21.75" hidden="1" customHeight="1" x14ac:dyDescent="0.25">
      <c r="A135" s="2810">
        <v>41306</v>
      </c>
      <c r="B135" s="2807">
        <v>19</v>
      </c>
      <c r="C135" s="2804">
        <v>5711.7698208890888</v>
      </c>
      <c r="D135" s="2804">
        <v>2913.3728545294202</v>
      </c>
      <c r="E135" s="2805">
        <v>361.36561988269057</v>
      </c>
      <c r="F135" s="2801">
        <v>1842.5341962184448</v>
      </c>
      <c r="G135" s="2802">
        <v>56805</v>
      </c>
      <c r="H135" s="2803">
        <v>1454</v>
      </c>
    </row>
    <row r="136" spans="1:8" ht="21.75" hidden="1" customHeight="1" x14ac:dyDescent="0.25">
      <c r="A136" s="2810">
        <v>41334</v>
      </c>
      <c r="B136" s="2807">
        <v>20</v>
      </c>
      <c r="C136" s="2804">
        <v>5905.6085627081156</v>
      </c>
      <c r="D136" s="2804">
        <v>2970.1544057385718</v>
      </c>
      <c r="E136" s="2805">
        <v>378.60650682257977</v>
      </c>
      <c r="F136" s="2801">
        <v>1903.5645159361095</v>
      </c>
      <c r="G136" s="2802">
        <v>44332</v>
      </c>
      <c r="H136" s="2803">
        <v>6979</v>
      </c>
    </row>
    <row r="137" spans="1:8" ht="21.75" hidden="1" customHeight="1" x14ac:dyDescent="0.25">
      <c r="A137" s="2810">
        <v>41365</v>
      </c>
      <c r="B137" s="2807">
        <v>20</v>
      </c>
      <c r="C137" s="2804">
        <v>5925.8694118838303</v>
      </c>
      <c r="D137" s="2804">
        <v>2977.7162584739845</v>
      </c>
      <c r="E137" s="2805">
        <v>379.77221068014592</v>
      </c>
      <c r="F137" s="2801">
        <v>1909.18382824572</v>
      </c>
      <c r="G137" s="2802">
        <v>23747</v>
      </c>
      <c r="H137" s="2803">
        <v>7035</v>
      </c>
    </row>
    <row r="138" spans="1:8" ht="21.75" hidden="1" customHeight="1" x14ac:dyDescent="0.25">
      <c r="A138" s="2811">
        <v>41395</v>
      </c>
      <c r="B138" s="2807">
        <v>22</v>
      </c>
      <c r="C138" s="2804">
        <v>6035.6893429399342</v>
      </c>
      <c r="D138" s="2804">
        <v>3022.7819214621345</v>
      </c>
      <c r="E138" s="2805">
        <v>384.92912600965792</v>
      </c>
      <c r="F138" s="2801">
        <v>1943.3664041456955</v>
      </c>
      <c r="G138" s="2802">
        <v>34240</v>
      </c>
      <c r="H138" s="2803">
        <v>5315</v>
      </c>
    </row>
    <row r="139" spans="1:8" ht="21.75" hidden="1" customHeight="1" x14ac:dyDescent="0.25">
      <c r="A139" s="2811">
        <v>41426</v>
      </c>
      <c r="B139" s="2807">
        <v>20</v>
      </c>
      <c r="C139" s="2804">
        <v>6003.8818344144211</v>
      </c>
      <c r="D139" s="2804">
        <v>3019.4429969149505</v>
      </c>
      <c r="E139" s="2805">
        <v>379.205154828746</v>
      </c>
      <c r="F139" s="2801">
        <v>1929.9368160751917</v>
      </c>
      <c r="G139" s="2802">
        <v>49521</v>
      </c>
      <c r="H139" s="2803">
        <v>13235</v>
      </c>
    </row>
    <row r="140" spans="1:8" ht="21.75" hidden="1" customHeight="1" x14ac:dyDescent="0.25">
      <c r="A140" s="2811">
        <v>41456</v>
      </c>
      <c r="B140" s="2807">
        <v>23</v>
      </c>
      <c r="C140" s="2804">
        <v>5861.2335306335744</v>
      </c>
      <c r="D140" s="2804">
        <v>2932.1836157815283</v>
      </c>
      <c r="E140" s="2805">
        <v>365.89100458220588</v>
      </c>
      <c r="F140" s="2801">
        <v>1873.6728068604425</v>
      </c>
      <c r="G140" s="2802">
        <v>20939</v>
      </c>
      <c r="H140" s="2803">
        <v>2425</v>
      </c>
    </row>
    <row r="141" spans="1:8" ht="21.75" hidden="1" customHeight="1" x14ac:dyDescent="0.25">
      <c r="A141" s="2812">
        <v>41487</v>
      </c>
      <c r="B141" s="2813">
        <v>21</v>
      </c>
      <c r="C141" s="2814">
        <v>5938.6437072263843</v>
      </c>
      <c r="D141" s="2814">
        <v>2987.154768060127</v>
      </c>
      <c r="E141" s="2815">
        <v>371.43416315744048</v>
      </c>
      <c r="F141" s="2816">
        <v>1894.1986776730573</v>
      </c>
      <c r="G141" s="2817">
        <v>35688.769018571402</v>
      </c>
      <c r="H141" s="2818">
        <v>11766.444761904801</v>
      </c>
    </row>
    <row r="142" spans="1:8" ht="21" hidden="1" customHeight="1" x14ac:dyDescent="0.25">
      <c r="A142" s="2811">
        <v>41518</v>
      </c>
      <c r="B142" s="2807">
        <v>20</v>
      </c>
      <c r="C142" s="2804">
        <v>6135.9122365628855</v>
      </c>
      <c r="D142" s="2804">
        <v>3089.75435174942</v>
      </c>
      <c r="E142" s="2805">
        <v>378.95210710928052</v>
      </c>
      <c r="F142" s="2801">
        <v>1949.1574629356851</v>
      </c>
      <c r="G142" s="2802">
        <v>45673.182169500004</v>
      </c>
      <c r="H142" s="2803">
        <v>15597.3014</v>
      </c>
    </row>
    <row r="143" spans="1:8" ht="21" hidden="1" customHeight="1" x14ac:dyDescent="0.25">
      <c r="A143" s="2811">
        <v>41548</v>
      </c>
      <c r="B143" s="2807">
        <v>23</v>
      </c>
      <c r="C143" s="2804">
        <v>6263.9843439559036</v>
      </c>
      <c r="D143" s="2804">
        <v>3209.972628184551</v>
      </c>
      <c r="E143" s="2805">
        <v>388.04733826287656</v>
      </c>
      <c r="F143" s="2801">
        <v>1984.2677177535472</v>
      </c>
      <c r="G143" s="2817">
        <v>71113.644136521732</v>
      </c>
      <c r="H143" s="2818">
        <v>8909.6984347826092</v>
      </c>
    </row>
    <row r="144" spans="1:8" ht="21" hidden="1" customHeight="1" x14ac:dyDescent="0.25">
      <c r="A144" s="2811">
        <v>41579</v>
      </c>
      <c r="B144" s="2807">
        <v>23</v>
      </c>
      <c r="C144" s="2804">
        <v>6435.1746965896145</v>
      </c>
      <c r="D144" s="2804">
        <v>3276.4817615889151</v>
      </c>
      <c r="E144" s="2805">
        <v>397.34544073953288</v>
      </c>
      <c r="F144" s="2801">
        <v>2036.8240879558823</v>
      </c>
      <c r="G144" s="2817">
        <v>32633.431793500007</v>
      </c>
      <c r="H144" s="2818">
        <v>3966.7009500000004</v>
      </c>
    </row>
    <row r="145" spans="1:8" ht="21" hidden="1" customHeight="1" x14ac:dyDescent="0.25">
      <c r="A145" s="2811">
        <v>41609</v>
      </c>
      <c r="B145" s="2807">
        <v>21</v>
      </c>
      <c r="C145" s="2804">
        <v>6565.9314861770808</v>
      </c>
      <c r="D145" s="2804">
        <v>3365.3160475398963</v>
      </c>
      <c r="E145" s="2805">
        <v>401.65649020014359</v>
      </c>
      <c r="F145" s="2801">
        <v>2064.8483022954238</v>
      </c>
      <c r="G145" s="2817">
        <v>41835.919750952402</v>
      </c>
      <c r="H145" s="2818">
        <v>5609.1432380952401</v>
      </c>
    </row>
    <row r="146" spans="1:8" ht="21" hidden="1" customHeight="1" x14ac:dyDescent="0.25">
      <c r="A146" s="2811">
        <v>41640</v>
      </c>
      <c r="B146" s="2807">
        <v>19</v>
      </c>
      <c r="C146" s="2804">
        <v>6752.2293580895366</v>
      </c>
      <c r="D146" s="2804">
        <v>3464.2036812287797</v>
      </c>
      <c r="E146" s="2805">
        <v>407.15387740249116</v>
      </c>
      <c r="F146" s="2801">
        <v>2119.8054832397761</v>
      </c>
      <c r="G146" s="2817">
        <v>58767.026706315803</v>
      </c>
      <c r="H146" s="2818">
        <v>9147.1905789473713</v>
      </c>
    </row>
    <row r="147" spans="1:8" ht="21" hidden="1" customHeight="1" x14ac:dyDescent="0.25">
      <c r="A147" s="2811">
        <v>41671</v>
      </c>
      <c r="B147" s="2807">
        <v>18</v>
      </c>
      <c r="C147" s="2804">
        <v>6622.5085866794834</v>
      </c>
      <c r="D147" s="2804">
        <v>3395.5105736274477</v>
      </c>
      <c r="E147" s="2805">
        <v>399.92717494601004</v>
      </c>
      <c r="F147" s="2801">
        <v>2078.3765063013252</v>
      </c>
      <c r="G147" s="2817">
        <v>51213.340688333301</v>
      </c>
      <c r="H147" s="2818">
        <v>6046.6841111111098</v>
      </c>
    </row>
    <row r="148" spans="1:8" ht="21" hidden="1" customHeight="1" x14ac:dyDescent="0.25">
      <c r="A148" s="2811">
        <v>41699</v>
      </c>
      <c r="B148" s="2807">
        <v>19</v>
      </c>
      <c r="C148" s="2804">
        <v>6610.4170439451073</v>
      </c>
      <c r="D148" s="2804">
        <v>3406.4342368498687</v>
      </c>
      <c r="E148" s="2805">
        <v>402.2470838394197</v>
      </c>
      <c r="F148" s="2801">
        <v>2073.2155678745858</v>
      </c>
      <c r="G148" s="2817">
        <v>82767.679326315789</v>
      </c>
      <c r="H148" s="2818">
        <v>8674.0475263157896</v>
      </c>
    </row>
    <row r="149" spans="1:8" ht="21" hidden="1" customHeight="1" x14ac:dyDescent="0.25">
      <c r="A149" s="2811">
        <v>41730</v>
      </c>
      <c r="B149" s="2807">
        <v>22</v>
      </c>
      <c r="C149" s="2804">
        <v>6677.2</v>
      </c>
      <c r="D149" s="2804">
        <v>3445.81</v>
      </c>
      <c r="E149" s="2805">
        <v>406.44</v>
      </c>
      <c r="F149" s="2801">
        <v>2089.04</v>
      </c>
      <c r="G149" s="2817">
        <v>47264.600630000001</v>
      </c>
      <c r="H149" s="2818">
        <v>8115.54864</v>
      </c>
    </row>
    <row r="150" spans="1:8" ht="21" hidden="1" customHeight="1" x14ac:dyDescent="0.25">
      <c r="A150" s="2811">
        <v>41760</v>
      </c>
      <c r="B150" s="2807">
        <v>21</v>
      </c>
      <c r="C150" s="2804">
        <v>6583.58</v>
      </c>
      <c r="D150" s="2804">
        <v>3395.9570834660444</v>
      </c>
      <c r="E150" s="2805">
        <v>402.65869764358536</v>
      </c>
      <c r="F150" s="2801">
        <v>2056.1273025810301</v>
      </c>
      <c r="G150" s="2817">
        <v>69349.756773333298</v>
      </c>
      <c r="H150" s="2818">
        <v>19624.936047619001</v>
      </c>
    </row>
    <row r="151" spans="1:8" ht="21" hidden="1" customHeight="1" x14ac:dyDescent="0.25">
      <c r="A151" s="2811">
        <v>41791</v>
      </c>
      <c r="B151" s="2807">
        <v>21</v>
      </c>
      <c r="C151" s="2804">
        <v>6680.5379999999996</v>
      </c>
      <c r="D151" s="2804">
        <v>3422.55</v>
      </c>
      <c r="E151" s="2805">
        <v>403.45600000000002</v>
      </c>
      <c r="F151" s="2801">
        <v>2078.529</v>
      </c>
      <c r="G151" s="2817">
        <v>117258.61</v>
      </c>
      <c r="H151" s="2818">
        <v>12715.77</v>
      </c>
    </row>
    <row r="152" spans="1:8" ht="21" hidden="1" customHeight="1" x14ac:dyDescent="0.25">
      <c r="A152" s="2811">
        <v>41821</v>
      </c>
      <c r="B152" s="2807">
        <v>22</v>
      </c>
      <c r="C152" s="2804">
        <v>6721.4557813452557</v>
      </c>
      <c r="D152" s="2804">
        <v>3438.4133489568339</v>
      </c>
      <c r="E152" s="2805">
        <v>401.17550313104226</v>
      </c>
      <c r="F152" s="2801">
        <v>2081.9618208644174</v>
      </c>
      <c r="G152" s="2817">
        <v>41509</v>
      </c>
      <c r="H152" s="2818">
        <v>9324.2000000000007</v>
      </c>
    </row>
    <row r="153" spans="1:8" ht="21" hidden="1" customHeight="1" x14ac:dyDescent="0.25">
      <c r="A153" s="2811">
        <v>41852</v>
      </c>
      <c r="B153" s="2807">
        <v>20</v>
      </c>
      <c r="C153" s="2804">
        <v>6815.1202922883949</v>
      </c>
      <c r="D153" s="2804">
        <v>3462.3438620628026</v>
      </c>
      <c r="E153" s="2805">
        <v>402.96856859730644</v>
      </c>
      <c r="F153" s="2801">
        <v>2106.1361546997364</v>
      </c>
      <c r="G153" s="2817">
        <v>59273.479044</v>
      </c>
      <c r="H153" s="2818">
        <v>13539.874400000001</v>
      </c>
    </row>
    <row r="154" spans="1:8" ht="21" hidden="1" customHeight="1" x14ac:dyDescent="0.25">
      <c r="A154" s="2811">
        <v>41883</v>
      </c>
      <c r="B154" s="2807">
        <v>22</v>
      </c>
      <c r="C154" s="2804">
        <v>6890.44</v>
      </c>
      <c r="D154" s="2804">
        <v>3444.61</v>
      </c>
      <c r="E154" s="2805">
        <v>401.94</v>
      </c>
      <c r="F154" s="2801">
        <v>2124.36</v>
      </c>
      <c r="G154" s="2817">
        <v>62786.5</v>
      </c>
      <c r="H154" s="2818">
        <v>10950.7</v>
      </c>
    </row>
    <row r="155" spans="1:8" ht="21" hidden="1" customHeight="1" x14ac:dyDescent="0.25">
      <c r="A155" s="2811">
        <v>41913</v>
      </c>
      <c r="B155" s="2807">
        <v>22</v>
      </c>
      <c r="C155" s="2804">
        <v>6964.3925702940796</v>
      </c>
      <c r="D155" s="2804">
        <v>3453.8254306361519</v>
      </c>
      <c r="E155" s="2805">
        <v>405.4765654159288</v>
      </c>
      <c r="F155" s="2801">
        <v>2145.0724929504572</v>
      </c>
      <c r="G155" s="2817">
        <v>69451.899999999994</v>
      </c>
      <c r="H155" s="2818">
        <v>8562</v>
      </c>
    </row>
    <row r="156" spans="1:8" ht="21" hidden="1" customHeight="1" x14ac:dyDescent="0.25">
      <c r="A156" s="2811">
        <v>41944</v>
      </c>
      <c r="B156" s="2807">
        <v>20</v>
      </c>
      <c r="C156" s="2804">
        <v>6838.1</v>
      </c>
      <c r="D156" s="2804">
        <v>3373.62</v>
      </c>
      <c r="E156" s="2805">
        <v>397.18</v>
      </c>
      <c r="F156" s="2801">
        <v>2105.4699999999998</v>
      </c>
      <c r="G156" s="2817">
        <v>98178.6</v>
      </c>
      <c r="H156" s="2818">
        <v>14092.4</v>
      </c>
    </row>
    <row r="157" spans="1:8" ht="21" hidden="1" customHeight="1" x14ac:dyDescent="0.25">
      <c r="A157" s="2811">
        <v>41974</v>
      </c>
      <c r="B157" s="2807">
        <v>21</v>
      </c>
      <c r="C157" s="2804">
        <v>6805.1104826814344</v>
      </c>
      <c r="D157" s="2804">
        <v>3344.9890173461076</v>
      </c>
      <c r="E157" s="2805">
        <v>389.40542403285434</v>
      </c>
      <c r="F157" s="2801">
        <v>2081.5829036052701</v>
      </c>
      <c r="G157" s="2817">
        <v>47971.6</v>
      </c>
      <c r="H157" s="2818">
        <v>5928.4</v>
      </c>
    </row>
    <row r="158" spans="1:8" ht="21" hidden="1" customHeight="1" x14ac:dyDescent="0.25">
      <c r="A158" s="2811">
        <v>42005</v>
      </c>
      <c r="B158" s="2807">
        <v>20</v>
      </c>
      <c r="C158" s="2804">
        <v>6681.657434461149</v>
      </c>
      <c r="D158" s="2804">
        <v>3214.8859725586567</v>
      </c>
      <c r="E158" s="2805">
        <v>378.71998498982123</v>
      </c>
      <c r="F158" s="2801">
        <v>2038.2797993041488</v>
      </c>
      <c r="G158" s="2817">
        <v>48166</v>
      </c>
      <c r="H158" s="2818">
        <v>6767</v>
      </c>
    </row>
    <row r="159" spans="1:8" ht="21" hidden="1" customHeight="1" x14ac:dyDescent="0.25">
      <c r="A159" s="2811">
        <v>42036</v>
      </c>
      <c r="B159" s="2807">
        <v>17</v>
      </c>
      <c r="C159" s="2804">
        <v>6564.078402524935</v>
      </c>
      <c r="D159" s="2804">
        <v>3094.8093036255532</v>
      </c>
      <c r="E159" s="2805">
        <v>374.60187170787367</v>
      </c>
      <c r="F159" s="2801">
        <v>2001.8371655006936</v>
      </c>
      <c r="G159" s="2817">
        <v>130776.954814706</v>
      </c>
      <c r="H159" s="2818">
        <v>13270.4126470588</v>
      </c>
    </row>
    <row r="160" spans="1:8" ht="21" hidden="1" customHeight="1" x14ac:dyDescent="0.25">
      <c r="A160" s="2811">
        <v>42064</v>
      </c>
      <c r="B160" s="2807">
        <v>21</v>
      </c>
      <c r="C160" s="2804">
        <v>6510.4605770226863</v>
      </c>
      <c r="D160" s="2804">
        <v>2860.4329038230271</v>
      </c>
      <c r="E160" s="2805">
        <v>375.28144438807476</v>
      </c>
      <c r="F160" s="2801">
        <v>1983.7651045301907</v>
      </c>
      <c r="G160" s="2817">
        <v>79890.772992857092</v>
      </c>
      <c r="H160" s="2818">
        <v>7958.0534285714302</v>
      </c>
    </row>
    <row r="161" spans="1:8" ht="21" hidden="1" customHeight="1" x14ac:dyDescent="0.25">
      <c r="A161" s="2811">
        <v>42095</v>
      </c>
      <c r="B161" s="2807">
        <v>22</v>
      </c>
      <c r="C161" s="2804">
        <v>6419.0132062999264</v>
      </c>
      <c r="D161" s="2804">
        <v>2755.1640692944438</v>
      </c>
      <c r="E161" s="2805">
        <v>370.31480636977938</v>
      </c>
      <c r="F161" s="2801">
        <v>1953.2978949349672</v>
      </c>
      <c r="G161" s="2817">
        <v>108403.788288636</v>
      </c>
      <c r="H161" s="2818">
        <v>36459.9070454545</v>
      </c>
    </row>
    <row r="162" spans="1:8" ht="21" hidden="1" customHeight="1" x14ac:dyDescent="0.25">
      <c r="A162" s="2811">
        <v>42125</v>
      </c>
      <c r="B162" s="2807">
        <v>20</v>
      </c>
      <c r="C162" s="2804">
        <v>6450.478482469548</v>
      </c>
      <c r="D162" s="2804">
        <v>2851.1677596533727</v>
      </c>
      <c r="E162" s="2805">
        <v>372.54924064363382</v>
      </c>
      <c r="F162" s="2801">
        <v>1960.1243177372751</v>
      </c>
      <c r="G162" s="2817">
        <v>139535.71224700002</v>
      </c>
      <c r="H162" s="2818">
        <v>48918.567750000002</v>
      </c>
    </row>
    <row r="163" spans="1:8" ht="21" hidden="1" customHeight="1" x14ac:dyDescent="0.25">
      <c r="A163" s="2811">
        <v>42156</v>
      </c>
      <c r="B163" s="2807">
        <v>22</v>
      </c>
      <c r="C163" s="2804">
        <v>6525.6866478424863</v>
      </c>
      <c r="D163" s="2804">
        <v>2870.9921802035224</v>
      </c>
      <c r="E163" s="2805">
        <v>376.4666297962583</v>
      </c>
      <c r="F163" s="2801">
        <v>1975.572525682066</v>
      </c>
      <c r="G163" s="2817">
        <v>57802.550962727299</v>
      </c>
      <c r="H163" s="2818">
        <v>21735.266</v>
      </c>
    </row>
    <row r="164" spans="1:8" ht="21" hidden="1" customHeight="1" x14ac:dyDescent="0.25">
      <c r="A164" s="2811">
        <v>42186</v>
      </c>
      <c r="B164" s="2807">
        <v>23</v>
      </c>
      <c r="C164" s="2804">
        <v>6516.2301700960934</v>
      </c>
      <c r="D164" s="2804">
        <v>2845.1468618665826</v>
      </c>
      <c r="E164" s="2805">
        <v>373.69061981631603</v>
      </c>
      <c r="F164" s="2801">
        <v>1960.7232310253328</v>
      </c>
      <c r="G164" s="2817">
        <v>41150.161211739098</v>
      </c>
      <c r="H164" s="2818">
        <v>11376.320644347799</v>
      </c>
    </row>
    <row r="165" spans="1:8" ht="21" hidden="1" customHeight="1" x14ac:dyDescent="0.25">
      <c r="A165" s="2819">
        <v>42217</v>
      </c>
      <c r="B165" s="2820">
        <v>21</v>
      </c>
      <c r="C165" s="2821">
        <v>6533.5810239087223</v>
      </c>
      <c r="D165" s="2821">
        <v>2866.0495855963864</v>
      </c>
      <c r="E165" s="2822">
        <v>375.33617422018608</v>
      </c>
      <c r="F165" s="2823">
        <v>1960.9326536251258</v>
      </c>
      <c r="G165" s="2824">
        <v>53471.605172857206</v>
      </c>
      <c r="H165" s="2825">
        <v>14573.8962380952</v>
      </c>
    </row>
    <row r="166" spans="1:8" ht="21" hidden="1" customHeight="1" x14ac:dyDescent="0.25">
      <c r="A166" s="2819">
        <v>42248</v>
      </c>
      <c r="B166" s="2820">
        <v>21</v>
      </c>
      <c r="C166" s="2821">
        <v>6425.36</v>
      </c>
      <c r="D166" s="2821">
        <v>2815.07</v>
      </c>
      <c r="E166" s="2822">
        <v>367.18</v>
      </c>
      <c r="F166" s="2823">
        <v>1925.62</v>
      </c>
      <c r="G166" s="2824">
        <v>55953</v>
      </c>
      <c r="H166" s="2825">
        <v>8508.7999999999993</v>
      </c>
    </row>
    <row r="167" spans="1:8" ht="21" hidden="1" customHeight="1" x14ac:dyDescent="0.25">
      <c r="A167" s="2819">
        <v>42278</v>
      </c>
      <c r="B167" s="2820">
        <v>22</v>
      </c>
      <c r="C167" s="2821">
        <v>6295.1396327107741</v>
      </c>
      <c r="D167" s="2821">
        <v>2738.7714621928135</v>
      </c>
      <c r="E167" s="2822">
        <v>360.6477508563475</v>
      </c>
      <c r="F167" s="2823">
        <v>1885.5750136794466</v>
      </c>
      <c r="G167" s="2824">
        <v>54226.515322272702</v>
      </c>
      <c r="H167" s="2825">
        <v>8573.1904545454599</v>
      </c>
    </row>
    <row r="168" spans="1:8" ht="21" hidden="1" customHeight="1" x14ac:dyDescent="0.25">
      <c r="A168" s="2819">
        <v>42309</v>
      </c>
      <c r="B168" s="2820">
        <v>19</v>
      </c>
      <c r="C168" s="2821">
        <v>6184.9426333006541</v>
      </c>
      <c r="D168" s="2821">
        <v>2642.8544555248682</v>
      </c>
      <c r="E168" s="2822">
        <v>354.53902304180872</v>
      </c>
      <c r="F168" s="2823">
        <v>1845.4210097033026</v>
      </c>
      <c r="G168" s="2824">
        <v>36971.379974736803</v>
      </c>
      <c r="H168" s="2825">
        <v>6275.5189473684195</v>
      </c>
    </row>
    <row r="169" spans="1:8" ht="21" hidden="1" customHeight="1" x14ac:dyDescent="0.25">
      <c r="A169" s="2819">
        <v>42339</v>
      </c>
      <c r="B169" s="2820">
        <v>22</v>
      </c>
      <c r="C169" s="2821">
        <v>6083.09</v>
      </c>
      <c r="D169" s="2821">
        <v>2614.83</v>
      </c>
      <c r="E169" s="2822">
        <v>346.23</v>
      </c>
      <c r="F169" s="2823">
        <v>1806.85</v>
      </c>
      <c r="G169" s="2824">
        <v>67301</v>
      </c>
      <c r="H169" s="2825">
        <v>8244.4</v>
      </c>
    </row>
    <row r="170" spans="1:8" ht="21" hidden="1" customHeight="1" x14ac:dyDescent="0.25">
      <c r="A170" s="2819">
        <v>42370</v>
      </c>
      <c r="B170" s="2820">
        <v>20</v>
      </c>
      <c r="C170" s="2821">
        <v>6117.64</v>
      </c>
      <c r="D170" s="2821">
        <v>2624.64</v>
      </c>
      <c r="E170" s="2822">
        <v>346.55</v>
      </c>
      <c r="F170" s="2823">
        <v>1811.16</v>
      </c>
      <c r="G170" s="2824">
        <v>29713.19</v>
      </c>
      <c r="H170" s="2825">
        <v>9980</v>
      </c>
    </row>
    <row r="171" spans="1:8" ht="21" hidden="1" customHeight="1" x14ac:dyDescent="0.25">
      <c r="A171" s="2819">
        <v>42401</v>
      </c>
      <c r="B171" s="2820">
        <v>19</v>
      </c>
      <c r="C171" s="2821">
        <v>6214.43</v>
      </c>
      <c r="D171" s="2821">
        <v>2691.21</v>
      </c>
      <c r="E171" s="2822">
        <v>352.31</v>
      </c>
      <c r="F171" s="2823">
        <v>1836.75</v>
      </c>
      <c r="G171" s="2824">
        <v>140425</v>
      </c>
      <c r="H171" s="2825">
        <v>12493.58</v>
      </c>
    </row>
    <row r="172" spans="1:8" ht="21" hidden="1" customHeight="1" x14ac:dyDescent="0.25">
      <c r="A172" s="2819">
        <v>42430</v>
      </c>
      <c r="B172" s="2820">
        <v>22</v>
      </c>
      <c r="C172" s="2821">
        <v>6103.72</v>
      </c>
      <c r="D172" s="2821">
        <v>2646.85</v>
      </c>
      <c r="E172" s="2822">
        <v>346.47</v>
      </c>
      <c r="F172" s="2823">
        <v>1802.4680000000001</v>
      </c>
      <c r="G172" s="2824">
        <v>39994.080000000002</v>
      </c>
      <c r="H172" s="2825">
        <v>7685.95</v>
      </c>
    </row>
    <row r="173" spans="1:8" ht="21" hidden="1" customHeight="1" x14ac:dyDescent="0.25">
      <c r="A173" s="2819">
        <v>42461</v>
      </c>
      <c r="B173" s="2820">
        <v>20</v>
      </c>
      <c r="C173" s="2821">
        <v>6038.81</v>
      </c>
      <c r="D173" s="2821">
        <v>2640.2080000000001</v>
      </c>
      <c r="E173" s="2822">
        <v>341.59</v>
      </c>
      <c r="F173" s="2823">
        <v>1781.14</v>
      </c>
      <c r="G173" s="2824">
        <v>45744.063000000002</v>
      </c>
      <c r="H173" s="2825">
        <v>6072.5820000000003</v>
      </c>
    </row>
    <row r="174" spans="1:8" ht="21" hidden="1" customHeight="1" x14ac:dyDescent="0.25">
      <c r="A174" s="2819">
        <v>42491</v>
      </c>
      <c r="B174" s="2820">
        <v>22</v>
      </c>
      <c r="C174" s="2821">
        <v>5998.88</v>
      </c>
      <c r="D174" s="2821">
        <v>2609.19</v>
      </c>
      <c r="E174" s="2822">
        <v>340.07</v>
      </c>
      <c r="F174" s="2823">
        <v>1767.24</v>
      </c>
      <c r="G174" s="2824">
        <v>25520.799999999999</v>
      </c>
      <c r="H174" s="2825">
        <v>6134.76</v>
      </c>
    </row>
    <row r="175" spans="1:8" ht="21" hidden="1" customHeight="1" x14ac:dyDescent="0.25">
      <c r="A175" s="2819">
        <v>42522</v>
      </c>
      <c r="B175" s="2820">
        <v>22</v>
      </c>
      <c r="C175" s="2821">
        <v>5973.3557385919557</v>
      </c>
      <c r="D175" s="2821">
        <v>2580.4849517961161</v>
      </c>
      <c r="E175" s="2822">
        <v>338.41860565395456</v>
      </c>
      <c r="F175" s="2823">
        <v>1752.6125805593824</v>
      </c>
      <c r="G175" s="2824">
        <v>37633.819876363596</v>
      </c>
      <c r="H175" s="2825">
        <v>6851.3916818181797</v>
      </c>
    </row>
    <row r="176" spans="1:8" ht="21" hidden="1" customHeight="1" x14ac:dyDescent="0.25">
      <c r="A176" s="2819">
        <v>42552</v>
      </c>
      <c r="B176" s="2820">
        <v>20</v>
      </c>
      <c r="C176" s="2821">
        <v>6020.0669872535145</v>
      </c>
      <c r="D176" s="2821">
        <v>2593.7581454693714</v>
      </c>
      <c r="E176" s="2822">
        <v>338.80969407279861</v>
      </c>
      <c r="F176" s="2823">
        <v>1755.8751983445011</v>
      </c>
      <c r="G176" s="2824">
        <v>48983.685571999995</v>
      </c>
      <c r="H176" s="2825">
        <v>10644.153400000001</v>
      </c>
    </row>
    <row r="177" spans="1:8" ht="21" hidden="1" customHeight="1" x14ac:dyDescent="0.25">
      <c r="A177" s="2819">
        <v>42583</v>
      </c>
      <c r="B177" s="2820">
        <v>22</v>
      </c>
      <c r="C177" s="2821">
        <v>6259.26</v>
      </c>
      <c r="D177" s="2821">
        <v>2718.5</v>
      </c>
      <c r="E177" s="2822">
        <v>348.74</v>
      </c>
      <c r="F177" s="2823">
        <v>1820.27</v>
      </c>
      <c r="G177" s="2824">
        <v>46549</v>
      </c>
      <c r="H177" s="2825">
        <v>10273</v>
      </c>
    </row>
    <row r="178" spans="1:8" ht="21" hidden="1" customHeight="1" x14ac:dyDescent="0.25">
      <c r="A178" s="2819">
        <v>42614</v>
      </c>
      <c r="B178" s="2820">
        <v>21</v>
      </c>
      <c r="C178" s="2821">
        <v>6230.13</v>
      </c>
      <c r="D178" s="2821">
        <v>2714.59</v>
      </c>
      <c r="E178" s="2822">
        <v>345.23</v>
      </c>
      <c r="F178" s="2823">
        <v>1809.04</v>
      </c>
      <c r="G178" s="2824">
        <v>45542</v>
      </c>
      <c r="H178" s="2825">
        <v>9325</v>
      </c>
    </row>
    <row r="179" spans="1:8" ht="21" hidden="1" customHeight="1" x14ac:dyDescent="0.25">
      <c r="A179" s="2819">
        <v>42644</v>
      </c>
      <c r="B179" s="2820">
        <v>21</v>
      </c>
      <c r="C179" s="2821">
        <v>6292.5568537147537</v>
      </c>
      <c r="D179" s="2821">
        <v>2724.5055904065857</v>
      </c>
      <c r="E179" s="2822">
        <v>349.11056742217175</v>
      </c>
      <c r="F179" s="2823">
        <v>1826.0801454619159</v>
      </c>
      <c r="G179" s="2824">
        <v>55723.158409000003</v>
      </c>
      <c r="H179" s="2825">
        <v>9670.2466000000004</v>
      </c>
    </row>
    <row r="180" spans="1:8" ht="21" hidden="1" customHeight="1" x14ac:dyDescent="0.25">
      <c r="A180" s="2819">
        <v>42675</v>
      </c>
      <c r="B180" s="2820">
        <v>21</v>
      </c>
      <c r="C180" s="2821">
        <v>6253.0515849216363</v>
      </c>
      <c r="D180" s="2821">
        <v>2700.0318947355927</v>
      </c>
      <c r="E180" s="2822">
        <v>344.91212950065221</v>
      </c>
      <c r="F180" s="2823">
        <v>1806.8684141915842</v>
      </c>
      <c r="G180" s="2824">
        <v>113716.523</v>
      </c>
      <c r="H180" s="2825">
        <v>4877.335</v>
      </c>
    </row>
    <row r="181" spans="1:8" ht="21" hidden="1" customHeight="1" x14ac:dyDescent="0.25">
      <c r="A181" s="2819">
        <v>42705</v>
      </c>
      <c r="B181" s="2820">
        <v>22</v>
      </c>
      <c r="C181" s="2821">
        <v>6306.9942924715524</v>
      </c>
      <c r="D181" s="2821">
        <v>2738.9175018973888</v>
      </c>
      <c r="E181" s="2822">
        <v>346.02369430134854</v>
      </c>
      <c r="F181" s="2823">
        <v>1811.2938834121496</v>
      </c>
      <c r="G181" s="2824">
        <v>32743.431</v>
      </c>
      <c r="H181" s="2825">
        <v>976.14499999999998</v>
      </c>
    </row>
    <row r="182" spans="1:8" ht="16.5" hidden="1" customHeight="1" x14ac:dyDescent="0.25">
      <c r="A182" s="2826">
        <v>42736</v>
      </c>
      <c r="B182" s="2827">
        <v>21</v>
      </c>
      <c r="C182" s="2828">
        <v>6397.67</v>
      </c>
      <c r="D182" s="2828">
        <v>2795.72</v>
      </c>
      <c r="E182" s="2829">
        <v>350.09</v>
      </c>
      <c r="F182" s="2830">
        <v>1833.61</v>
      </c>
      <c r="G182" s="2831">
        <v>27990.6</v>
      </c>
      <c r="H182" s="2832">
        <v>1368</v>
      </c>
    </row>
    <row r="183" spans="1:8" ht="16.5" hidden="1" customHeight="1" x14ac:dyDescent="0.25">
      <c r="A183" s="2826">
        <v>42767</v>
      </c>
      <c r="B183" s="2827">
        <v>17</v>
      </c>
      <c r="C183" s="2828">
        <v>6667.15</v>
      </c>
      <c r="D183" s="2828">
        <v>2924.22</v>
      </c>
      <c r="E183" s="2829">
        <v>366.048</v>
      </c>
      <c r="F183" s="2830">
        <v>1910.37</v>
      </c>
      <c r="G183" s="2831">
        <v>44890.96</v>
      </c>
      <c r="H183" s="2832">
        <v>2891.35</v>
      </c>
    </row>
    <row r="184" spans="1:8" ht="16.5" hidden="1" customHeight="1" x14ac:dyDescent="0.25">
      <c r="A184" s="2826">
        <v>42795</v>
      </c>
      <c r="B184" s="2827">
        <v>22</v>
      </c>
      <c r="C184" s="2828">
        <v>6709.981350396919</v>
      </c>
      <c r="D184" s="2828">
        <v>2958.8216457865224</v>
      </c>
      <c r="E184" s="2829">
        <v>368.85298032736949</v>
      </c>
      <c r="F184" s="2830">
        <v>1921.4244655111024</v>
      </c>
      <c r="G184" s="2831">
        <v>68156.401759999993</v>
      </c>
      <c r="H184" s="2832">
        <v>3531.6267272727268</v>
      </c>
    </row>
    <row r="185" spans="1:8" ht="16.5" hidden="1" customHeight="1" x14ac:dyDescent="0.25">
      <c r="A185" s="2826">
        <v>42826</v>
      </c>
      <c r="B185" s="2827">
        <v>20</v>
      </c>
      <c r="C185" s="2828">
        <v>6925.5829364964329</v>
      </c>
      <c r="D185" s="2828">
        <v>3064.2921367724348</v>
      </c>
      <c r="E185" s="2829">
        <v>383.38461338109101</v>
      </c>
      <c r="F185" s="2830">
        <v>1980.8641382118785</v>
      </c>
      <c r="G185" s="2831">
        <v>51450.113136500004</v>
      </c>
      <c r="H185" s="2832">
        <v>2534.6242000000002</v>
      </c>
    </row>
    <row r="186" spans="1:8" ht="16.5" hidden="1" customHeight="1" x14ac:dyDescent="0.25">
      <c r="A186" s="2826">
        <v>42856</v>
      </c>
      <c r="B186" s="2827">
        <v>22</v>
      </c>
      <c r="C186" s="2828">
        <v>7187.2261353653603</v>
      </c>
      <c r="D186" s="2828">
        <v>3232.7678135408974</v>
      </c>
      <c r="E186" s="2829">
        <v>397.90801194361575</v>
      </c>
      <c r="F186" s="2830">
        <v>2049.7800000000002</v>
      </c>
      <c r="G186" s="2831">
        <v>41993.599999999999</v>
      </c>
      <c r="H186" s="2832">
        <v>2233.85</v>
      </c>
    </row>
    <row r="187" spans="1:8" ht="16.5" hidden="1" customHeight="1" x14ac:dyDescent="0.25">
      <c r="A187" s="2826">
        <v>42887</v>
      </c>
      <c r="B187" s="2827">
        <v>21</v>
      </c>
      <c r="C187" s="2828">
        <v>7365.5669487321811</v>
      </c>
      <c r="D187" s="2828">
        <v>3328.9077329541005</v>
      </c>
      <c r="E187" s="2829">
        <v>406.4241667212973</v>
      </c>
      <c r="F187" s="2830">
        <v>2093.495685391094</v>
      </c>
      <c r="G187" s="2831">
        <v>76346.507413809522</v>
      </c>
      <c r="H187" s="2832">
        <v>2606.4156666666663</v>
      </c>
    </row>
    <row r="188" spans="1:8" ht="16.5" hidden="1" customHeight="1" x14ac:dyDescent="0.25">
      <c r="A188" s="2826">
        <v>42917</v>
      </c>
      <c r="B188" s="2827">
        <v>21</v>
      </c>
      <c r="C188" s="2828">
        <v>7643.276972949534</v>
      </c>
      <c r="D188" s="2828">
        <v>3500.4388037676968</v>
      </c>
      <c r="E188" s="2829">
        <v>420.88875893736474</v>
      </c>
      <c r="F188" s="2830">
        <v>2161.7209856701934</v>
      </c>
      <c r="G188" s="2831">
        <v>42148.446304761899</v>
      </c>
      <c r="H188" s="2832">
        <v>1695.1332380952381</v>
      </c>
    </row>
    <row r="189" spans="1:8" ht="16.5" hidden="1" x14ac:dyDescent="0.25">
      <c r="A189" s="2826">
        <v>42948</v>
      </c>
      <c r="B189" s="2827">
        <v>23</v>
      </c>
      <c r="C189" s="2828">
        <v>7754.4908676778041</v>
      </c>
      <c r="D189" s="2828">
        <v>3648.9691796829966</v>
      </c>
      <c r="E189" s="2829">
        <v>423.65448870085004</v>
      </c>
      <c r="F189" s="2830">
        <v>2188.0819788916428</v>
      </c>
      <c r="G189" s="2831">
        <v>75411.543366521742</v>
      </c>
      <c r="H189" s="2832">
        <v>3968.121434782609</v>
      </c>
    </row>
    <row r="190" spans="1:8" ht="16.5" hidden="1" x14ac:dyDescent="0.25">
      <c r="A190" s="2826">
        <v>42979</v>
      </c>
      <c r="B190" s="2827">
        <v>21</v>
      </c>
      <c r="C190" s="2828">
        <v>7774.86</v>
      </c>
      <c r="D190" s="2828">
        <v>3661.22</v>
      </c>
      <c r="E190" s="2829">
        <v>422.04</v>
      </c>
      <c r="F190" s="2830">
        <v>2190.7600000000002</v>
      </c>
      <c r="G190" s="2831">
        <v>63946.81</v>
      </c>
      <c r="H190" s="2832">
        <v>2851.59</v>
      </c>
    </row>
    <row r="191" spans="1:8" ht="16.5" hidden="1" x14ac:dyDescent="0.25">
      <c r="A191" s="2826">
        <v>43009</v>
      </c>
      <c r="B191" s="2827">
        <v>21</v>
      </c>
      <c r="C191" s="2828">
        <v>7855.4886204188915</v>
      </c>
      <c r="D191" s="2828">
        <v>3626.3425714458958</v>
      </c>
      <c r="E191" s="2829">
        <v>425.00559417053012</v>
      </c>
      <c r="F191" s="2830">
        <v>2211.2571925651901</v>
      </c>
      <c r="G191" s="2831">
        <v>77776.123371428563</v>
      </c>
      <c r="H191" s="2832">
        <v>2799.1814761904761</v>
      </c>
    </row>
    <row r="192" spans="1:8" ht="16.5" hidden="1" x14ac:dyDescent="0.25">
      <c r="A192" s="2826">
        <v>43040</v>
      </c>
      <c r="B192" s="2827">
        <v>20</v>
      </c>
      <c r="C192" s="2828">
        <v>7884.5366750411486</v>
      </c>
      <c r="D192" s="2828">
        <v>3628.7131718112673</v>
      </c>
      <c r="E192" s="2829">
        <v>421.56370858145067</v>
      </c>
      <c r="F192" s="2830">
        <v>2209.4381714327601</v>
      </c>
      <c r="G192" s="2831">
        <v>61658.254908000003</v>
      </c>
      <c r="H192" s="2832">
        <v>2228.2662</v>
      </c>
    </row>
    <row r="193" spans="1:8" ht="16.5" hidden="1" x14ac:dyDescent="0.25">
      <c r="A193" s="2826">
        <v>43070</v>
      </c>
      <c r="B193" s="2827">
        <v>20</v>
      </c>
      <c r="C193" s="2828">
        <v>7816.4637124327955</v>
      </c>
      <c r="D193" s="2828">
        <v>3623.2758516676658</v>
      </c>
      <c r="E193" s="2829">
        <v>415.19405433045205</v>
      </c>
      <c r="F193" s="2830">
        <v>2178.5774946978067</v>
      </c>
      <c r="G193" s="2831">
        <v>108649.45821849999</v>
      </c>
      <c r="H193" s="2832">
        <v>2549.0104000000001</v>
      </c>
    </row>
    <row r="194" spans="1:8" ht="16.5" hidden="1" x14ac:dyDescent="0.25">
      <c r="A194" s="2826">
        <v>43101</v>
      </c>
      <c r="B194" s="2827">
        <v>18</v>
      </c>
      <c r="C194" s="2828">
        <v>8077.1135668799752</v>
      </c>
      <c r="D194" s="2828">
        <v>3818.5408908109498</v>
      </c>
      <c r="E194" s="2829">
        <v>430.47003950241947</v>
      </c>
      <c r="F194" s="2830">
        <v>2247.8399664401995</v>
      </c>
      <c r="G194" s="2831">
        <v>76911.576256666667</v>
      </c>
      <c r="H194" s="2832">
        <v>2031.7311666666667</v>
      </c>
    </row>
    <row r="195" spans="1:8" ht="16.5" hidden="1" x14ac:dyDescent="0.25">
      <c r="A195" s="2826">
        <v>43132</v>
      </c>
      <c r="B195" s="2827">
        <v>17</v>
      </c>
      <c r="C195" s="2828">
        <v>8186.04</v>
      </c>
      <c r="D195" s="2828">
        <v>3927.6</v>
      </c>
      <c r="E195" s="2829">
        <v>435.37</v>
      </c>
      <c r="F195" s="2830">
        <v>2277.3200000000002</v>
      </c>
      <c r="G195" s="2831">
        <v>56202</v>
      </c>
      <c r="H195" s="2832">
        <v>3016</v>
      </c>
    </row>
    <row r="196" spans="1:8" ht="16.5" hidden="1" x14ac:dyDescent="0.25">
      <c r="A196" s="2826">
        <v>43160</v>
      </c>
      <c r="B196" s="2827">
        <v>21</v>
      </c>
      <c r="C196" s="2828">
        <v>8240.6512237020452</v>
      </c>
      <c r="D196" s="2828">
        <v>3909.0552742882551</v>
      </c>
      <c r="E196" s="2829">
        <v>436.10592577808103</v>
      </c>
      <c r="F196" s="2830">
        <v>2291.4171669313159</v>
      </c>
      <c r="G196" s="2831">
        <v>52966.440029999983</v>
      </c>
      <c r="H196" s="2832">
        <v>2029.0967142857144</v>
      </c>
    </row>
    <row r="197" spans="1:8" ht="16.5" hidden="1" x14ac:dyDescent="0.25">
      <c r="A197" s="2826">
        <v>43191</v>
      </c>
      <c r="B197" s="2827">
        <v>21</v>
      </c>
      <c r="C197" s="2828">
        <v>8219.1758249230952</v>
      </c>
      <c r="D197" s="2828">
        <v>3820.2642775674335</v>
      </c>
      <c r="E197" s="2829">
        <v>436.22433846571835</v>
      </c>
      <c r="F197" s="2830">
        <v>2283.375129049572</v>
      </c>
      <c r="G197" s="2831">
        <v>40727.056949047619</v>
      </c>
      <c r="H197" s="2832">
        <v>1400.855619047619</v>
      </c>
    </row>
    <row r="198" spans="1:8" ht="16.5" hidden="1" x14ac:dyDescent="0.25">
      <c r="A198" s="2826">
        <v>43221</v>
      </c>
      <c r="B198" s="2827">
        <v>22</v>
      </c>
      <c r="C198" s="2828">
        <v>8190.6087581384609</v>
      </c>
      <c r="D198" s="2828">
        <v>3714.1558548813559</v>
      </c>
      <c r="E198" s="2829">
        <v>436.49940158753691</v>
      </c>
      <c r="F198" s="2830">
        <v>2272.5310711459665</v>
      </c>
      <c r="G198" s="2831">
        <v>62213.442359999994</v>
      </c>
      <c r="H198" s="2832">
        <v>6959.4808636363632</v>
      </c>
    </row>
    <row r="199" spans="1:8" ht="16.5" hidden="1" x14ac:dyDescent="0.25">
      <c r="A199" s="2826">
        <v>43252</v>
      </c>
      <c r="B199" s="2827">
        <v>21</v>
      </c>
      <c r="C199" s="2828">
        <v>8091.2551417592231</v>
      </c>
      <c r="D199" s="2828">
        <v>3675.9353067423217</v>
      </c>
      <c r="E199" s="2829">
        <v>428.90447245247827</v>
      </c>
      <c r="F199" s="2830">
        <v>2237.2569456244482</v>
      </c>
      <c r="G199" s="2831">
        <v>78975.448438095191</v>
      </c>
      <c r="H199" s="2832">
        <v>2120.05019047619</v>
      </c>
    </row>
    <row r="200" spans="1:8" ht="16.5" hidden="1" x14ac:dyDescent="0.25">
      <c r="A200" s="2826">
        <v>43282</v>
      </c>
      <c r="B200" s="2827">
        <v>22</v>
      </c>
      <c r="C200" s="2828">
        <v>8126.0345197445868</v>
      </c>
      <c r="D200" s="2828">
        <v>3705.0804164958313</v>
      </c>
      <c r="E200" s="2829">
        <v>426.82585066147419</v>
      </c>
      <c r="F200" s="2830">
        <v>2233.260319691648</v>
      </c>
      <c r="G200" s="2831">
        <v>61550.252449545456</v>
      </c>
      <c r="H200" s="2832">
        <v>2267.5253181818184</v>
      </c>
    </row>
    <row r="201" spans="1:8" ht="16.5" hidden="1" x14ac:dyDescent="0.25">
      <c r="A201" s="2826">
        <v>43313</v>
      </c>
      <c r="B201" s="2827">
        <v>22</v>
      </c>
      <c r="C201" s="2828">
        <v>8149.6896956545124</v>
      </c>
      <c r="D201" s="2828">
        <v>3717.2033873601595</v>
      </c>
      <c r="E201" s="2829">
        <v>425.1187454278051</v>
      </c>
      <c r="F201" s="2830">
        <v>2233.4985965034507</v>
      </c>
      <c r="G201" s="2831">
        <v>49897.188651363642</v>
      </c>
      <c r="H201" s="2832">
        <v>1598.0410909090908</v>
      </c>
    </row>
    <row r="202" spans="1:8" ht="16.5" hidden="1" x14ac:dyDescent="0.25">
      <c r="A202" s="2826">
        <v>43344</v>
      </c>
      <c r="B202" s="2827">
        <v>19</v>
      </c>
      <c r="C202" s="2828">
        <v>8102.1207861744224</v>
      </c>
      <c r="D202" s="2828">
        <v>3707.7762294117533</v>
      </c>
      <c r="E202" s="2829">
        <v>423.33603392801871</v>
      </c>
      <c r="F202" s="2830">
        <v>2217.8838263157895</v>
      </c>
      <c r="G202" s="2831">
        <v>48694.191874736825</v>
      </c>
      <c r="H202" s="2832">
        <v>1606.4991052631581</v>
      </c>
    </row>
    <row r="203" spans="1:8" ht="16.5" hidden="1" x14ac:dyDescent="0.25">
      <c r="A203" s="2826">
        <v>43374</v>
      </c>
      <c r="B203" s="2827">
        <v>23</v>
      </c>
      <c r="C203" s="2828">
        <v>8188.6236398502151</v>
      </c>
      <c r="D203" s="2828">
        <v>3725.8065322337316</v>
      </c>
      <c r="E203" s="2829">
        <v>430.1293500744228</v>
      </c>
      <c r="F203" s="2830">
        <v>2240.4229043478263</v>
      </c>
      <c r="G203" s="2831">
        <v>35182.095365652181</v>
      </c>
      <c r="H203" s="2832">
        <v>848.86847826086955</v>
      </c>
    </row>
    <row r="204" spans="1:8" ht="16.5" hidden="1" x14ac:dyDescent="0.25">
      <c r="A204" s="2833" t="s">
        <v>4738</v>
      </c>
      <c r="B204" s="2827">
        <v>20</v>
      </c>
      <c r="C204" s="2828">
        <v>8208.5890861460175</v>
      </c>
      <c r="D204" s="2828">
        <v>3730.7828559075933</v>
      </c>
      <c r="E204" s="2829">
        <v>429.77275246876786</v>
      </c>
      <c r="F204" s="2830">
        <v>2236.0949599999994</v>
      </c>
      <c r="G204" s="2831">
        <v>37033.768737000006</v>
      </c>
      <c r="H204" s="2832">
        <v>1387.5148999999999</v>
      </c>
    </row>
    <row r="205" spans="1:8" ht="16.5" hidden="1" x14ac:dyDescent="0.25">
      <c r="A205" s="2833">
        <v>43466</v>
      </c>
      <c r="B205" s="2827">
        <v>20</v>
      </c>
      <c r="C205" s="2828">
        <v>8201.8237059877574</v>
      </c>
      <c r="D205" s="2828">
        <v>3760.5904040379864</v>
      </c>
      <c r="E205" s="2829">
        <v>427.11638615642585</v>
      </c>
      <c r="F205" s="2830">
        <v>2218.3551149999998</v>
      </c>
      <c r="G205" s="2831">
        <v>34270.237609999996</v>
      </c>
      <c r="H205" s="2832">
        <v>1055.1132500000001</v>
      </c>
    </row>
    <row r="206" spans="1:8" ht="16.5" hidden="1" x14ac:dyDescent="0.25">
      <c r="A206" s="2833">
        <v>43497</v>
      </c>
      <c r="B206" s="2827">
        <v>18</v>
      </c>
      <c r="C206" s="2828">
        <v>8153.0037369959482</v>
      </c>
      <c r="D206" s="2828">
        <v>3736.2985477589132</v>
      </c>
      <c r="E206" s="2829">
        <v>428.25662239542282</v>
      </c>
      <c r="F206" s="2830">
        <v>2204.6351944444446</v>
      </c>
      <c r="G206" s="2831">
        <v>100842</v>
      </c>
      <c r="H206" s="2832">
        <v>3250</v>
      </c>
    </row>
    <row r="207" spans="1:8" ht="16.5" hidden="1" x14ac:dyDescent="0.25">
      <c r="A207" s="2833">
        <v>43525</v>
      </c>
      <c r="B207" s="2827">
        <v>19</v>
      </c>
      <c r="C207" s="2828">
        <v>8083.1836651990707</v>
      </c>
      <c r="D207" s="2828">
        <v>3665.3339761261282</v>
      </c>
      <c r="E207" s="2829">
        <v>424.32158992010159</v>
      </c>
      <c r="F207" s="2830">
        <v>2185.3548894736841</v>
      </c>
      <c r="G207" s="2831">
        <v>58226.883656315789</v>
      </c>
      <c r="H207" s="2832">
        <v>1630.6515789473683</v>
      </c>
    </row>
    <row r="208" spans="1:8" ht="16.5" hidden="1" x14ac:dyDescent="0.25">
      <c r="A208" s="2833">
        <v>43556</v>
      </c>
      <c r="B208" s="2827">
        <v>22</v>
      </c>
      <c r="C208" s="2828">
        <v>8007.7667100635481</v>
      </c>
      <c r="D208" s="2828">
        <v>3602.5350900290014</v>
      </c>
      <c r="E208" s="2829">
        <v>421.67254729032999</v>
      </c>
      <c r="F208" s="2830">
        <v>2162.4161045454548</v>
      </c>
      <c r="G208" s="2831">
        <v>85292.364053636367</v>
      </c>
      <c r="H208" s="2832">
        <v>6256.2233636363635</v>
      </c>
    </row>
    <row r="209" spans="1:8" ht="16.5" hidden="1" x14ac:dyDescent="0.25">
      <c r="A209" s="2833">
        <v>43586</v>
      </c>
      <c r="B209" s="2827">
        <v>22</v>
      </c>
      <c r="C209" s="2828">
        <v>7949.088298964768</v>
      </c>
      <c r="D209" s="2828">
        <v>3544.8906637948066</v>
      </c>
      <c r="E209" s="2829">
        <v>416.31431149053992</v>
      </c>
      <c r="F209" s="2830">
        <v>2142.6749954545453</v>
      </c>
      <c r="G209" s="2831">
        <v>52628.417036363644</v>
      </c>
      <c r="H209" s="2832">
        <v>1987.3890909090908</v>
      </c>
    </row>
    <row r="210" spans="1:8" ht="16.5" hidden="1" x14ac:dyDescent="0.25">
      <c r="A210" s="2833">
        <v>43617</v>
      </c>
      <c r="B210" s="2827">
        <v>19</v>
      </c>
      <c r="C210" s="2828">
        <v>7912.5574638637454</v>
      </c>
      <c r="D210" s="2828">
        <v>3490.09853398631</v>
      </c>
      <c r="E210" s="2829">
        <v>415.31054707429138</v>
      </c>
      <c r="F210" s="2830">
        <v>2124.9501947368421</v>
      </c>
      <c r="G210" s="2831">
        <v>47573.376907368438</v>
      </c>
      <c r="H210" s="2832">
        <v>1740.4940526315788</v>
      </c>
    </row>
    <row r="211" spans="1:8" ht="16.5" hidden="1" x14ac:dyDescent="0.25">
      <c r="A211" s="2833">
        <v>43647</v>
      </c>
      <c r="B211" s="2827">
        <v>22</v>
      </c>
      <c r="C211" s="2828">
        <v>8056.4679364054355</v>
      </c>
      <c r="D211" s="2828">
        <v>3517.922736840294</v>
      </c>
      <c r="E211" s="2829">
        <v>420.33371838197615</v>
      </c>
      <c r="F211" s="2830">
        <v>2149.4008363636367</v>
      </c>
      <c r="G211" s="2831">
        <v>55604.085192272716</v>
      </c>
      <c r="H211" s="2832">
        <v>2560.4175909090909</v>
      </c>
    </row>
    <row r="212" spans="1:8" ht="16.5" hidden="1" x14ac:dyDescent="0.25">
      <c r="A212" s="2833">
        <v>43678</v>
      </c>
      <c r="B212" s="2827">
        <v>22</v>
      </c>
      <c r="C212" s="2828">
        <v>8150.8116290353473</v>
      </c>
      <c r="D212" s="2828">
        <v>3560.865552430495</v>
      </c>
      <c r="E212" s="2829">
        <v>422.57768883022658</v>
      </c>
      <c r="F212" s="2830">
        <v>2167.6664818181816</v>
      </c>
      <c r="G212" s="2831">
        <v>62393.08992181818</v>
      </c>
      <c r="H212" s="2832">
        <v>2265.9169999999999</v>
      </c>
    </row>
    <row r="213" spans="1:8" ht="16.5" hidden="1" x14ac:dyDescent="0.25">
      <c r="A213" s="2833">
        <v>43709</v>
      </c>
      <c r="B213" s="2827">
        <v>19</v>
      </c>
      <c r="C213" s="2828">
        <v>7983.4539952833284</v>
      </c>
      <c r="D213" s="2828">
        <v>3460.9442256425482</v>
      </c>
      <c r="E213" s="2829">
        <v>415.74023232280604</v>
      </c>
      <c r="F213" s="2830">
        <v>2119.5766842105268</v>
      </c>
      <c r="G213" s="2831">
        <v>49183.712481052637</v>
      </c>
      <c r="H213" s="2832">
        <v>1549.152052631579</v>
      </c>
    </row>
    <row r="214" spans="1:8" ht="16.5" hidden="1" x14ac:dyDescent="0.25">
      <c r="A214" s="2833">
        <v>43739</v>
      </c>
      <c r="B214" s="2827">
        <v>23</v>
      </c>
      <c r="C214" s="2828">
        <v>7992.5566261206832</v>
      </c>
      <c r="D214" s="2828">
        <v>3455.1606633394108</v>
      </c>
      <c r="E214" s="2829">
        <v>419.49604351263281</v>
      </c>
      <c r="F214" s="2830">
        <v>2121.0835391304349</v>
      </c>
      <c r="G214" s="2831">
        <v>54978.625024347828</v>
      </c>
      <c r="H214" s="2832">
        <v>1784.3891304347826</v>
      </c>
    </row>
    <row r="215" spans="1:8" ht="16.5" hidden="1" x14ac:dyDescent="0.25">
      <c r="A215" s="2833">
        <v>43770</v>
      </c>
      <c r="B215" s="2827">
        <v>19</v>
      </c>
      <c r="C215" s="2828">
        <v>8074.0244159549611</v>
      </c>
      <c r="D215" s="2828">
        <v>3478.4725744002085</v>
      </c>
      <c r="E215" s="2829">
        <v>418.82515231695544</v>
      </c>
      <c r="F215" s="2830">
        <v>2129.4249684210522</v>
      </c>
      <c r="G215" s="2831">
        <v>29469.18890526316</v>
      </c>
      <c r="H215" s="2832">
        <v>1441.2059999999999</v>
      </c>
    </row>
    <row r="216" spans="1:8" ht="20.100000000000001" hidden="1" customHeight="1" x14ac:dyDescent="0.25">
      <c r="A216" s="2833">
        <v>43800</v>
      </c>
      <c r="B216" s="2827">
        <v>19</v>
      </c>
      <c r="C216" s="2828">
        <v>8178.2076403638548</v>
      </c>
      <c r="D216" s="2828">
        <v>3520.6171769116245</v>
      </c>
      <c r="E216" s="2829">
        <v>420.74820094087494</v>
      </c>
      <c r="F216" s="2830">
        <v>2143.6959421052634</v>
      </c>
      <c r="G216" s="2831">
        <v>50132.745672105259</v>
      </c>
      <c r="H216" s="2832">
        <v>1231.8837368421052</v>
      </c>
    </row>
    <row r="217" spans="1:8" ht="20.100000000000001" hidden="1" customHeight="1" x14ac:dyDescent="0.25">
      <c r="A217" s="2833">
        <v>43831</v>
      </c>
      <c r="B217" s="2827">
        <v>21</v>
      </c>
      <c r="C217" s="2828">
        <v>8492.1114403374977</v>
      </c>
      <c r="D217" s="2828">
        <v>3651.885957260215</v>
      </c>
      <c r="E217" s="2829">
        <v>440.26178835825095</v>
      </c>
      <c r="F217" s="2830">
        <v>2220.9862904761903</v>
      </c>
      <c r="G217" s="2831">
        <v>91797.595111428614</v>
      </c>
      <c r="H217" s="2832">
        <v>12169.313714285714</v>
      </c>
    </row>
    <row r="218" spans="1:8" ht="20.100000000000001" hidden="1" customHeight="1" x14ac:dyDescent="0.25">
      <c r="A218" s="2833">
        <v>43862</v>
      </c>
      <c r="B218" s="2827">
        <v>19</v>
      </c>
      <c r="C218" s="2828">
        <v>8484.1491861179093</v>
      </c>
      <c r="D218" s="2828">
        <v>3587.5255898240753</v>
      </c>
      <c r="E218" s="2829">
        <v>437.7144352043801</v>
      </c>
      <c r="F218" s="2830">
        <v>2218.218768421053</v>
      </c>
      <c r="G218" s="2831">
        <v>70667.812935263166</v>
      </c>
      <c r="H218" s="2832">
        <v>2614.4904736842104</v>
      </c>
    </row>
    <row r="219" spans="1:8" ht="20.100000000000001" customHeight="1" x14ac:dyDescent="0.25">
      <c r="A219" s="2833" t="s">
        <v>4739</v>
      </c>
      <c r="B219" s="2827">
        <v>13</v>
      </c>
      <c r="C219" s="2828">
        <v>7417.8673353487638</v>
      </c>
      <c r="D219" s="2828">
        <v>3092.4285543953174</v>
      </c>
      <c r="E219" s="2829">
        <v>377.98798442770743</v>
      </c>
      <c r="F219" s="2830">
        <v>1938.6304384615385</v>
      </c>
      <c r="G219" s="2831">
        <v>108267.78863000001</v>
      </c>
      <c r="H219" s="2832">
        <v>2713.2214615384614</v>
      </c>
    </row>
    <row r="220" spans="1:8" ht="20.100000000000001" customHeight="1" x14ac:dyDescent="0.25">
      <c r="A220" s="2833" t="s">
        <v>849</v>
      </c>
      <c r="B220" s="2827">
        <v>19</v>
      </c>
      <c r="C220" s="2828">
        <v>6429.0700850063431</v>
      </c>
      <c r="D220" s="2828">
        <v>2543.4193965675809</v>
      </c>
      <c r="E220" s="2829">
        <v>317.90141405864762</v>
      </c>
      <c r="F220" s="2830">
        <v>1679.0985526315792</v>
      </c>
      <c r="G220" s="2831">
        <v>67039.407791578953</v>
      </c>
      <c r="H220" s="2832">
        <v>2048.9536315789474</v>
      </c>
    </row>
    <row r="221" spans="1:8" ht="20.100000000000001" customHeight="1" x14ac:dyDescent="0.25">
      <c r="A221" s="2833" t="s">
        <v>2731</v>
      </c>
      <c r="B221" s="2827">
        <v>20</v>
      </c>
      <c r="C221" s="2828">
        <v>6174.1871313639131</v>
      </c>
      <c r="D221" s="2828">
        <v>2427.1178311711251</v>
      </c>
      <c r="E221" s="2829">
        <v>306.03542981499947</v>
      </c>
      <c r="F221" s="2830">
        <v>1610.3089500000001</v>
      </c>
      <c r="G221" s="2831">
        <v>41991.559447499996</v>
      </c>
      <c r="H221" s="2832">
        <v>1711.32295</v>
      </c>
    </row>
    <row r="222" spans="1:8" ht="20.100000000000001" customHeight="1" x14ac:dyDescent="0.25">
      <c r="A222" s="2833" t="s">
        <v>579</v>
      </c>
      <c r="B222" s="2827">
        <v>22</v>
      </c>
      <c r="C222" s="2828">
        <v>6380.5291232365707</v>
      </c>
      <c r="D222" s="2828">
        <v>2514.5657622696285</v>
      </c>
      <c r="E222" s="2829">
        <v>315.42781737660141</v>
      </c>
      <c r="F222" s="2830">
        <v>1663.1706454545456</v>
      </c>
      <c r="G222" s="2831">
        <v>81516.154265454548</v>
      </c>
      <c r="H222" s="2832">
        <v>3347.2645000000002</v>
      </c>
    </row>
    <row r="223" spans="1:8" ht="20.100000000000001" customHeight="1" x14ac:dyDescent="0.25">
      <c r="A223" s="2833" t="s">
        <v>479</v>
      </c>
      <c r="B223" s="2827">
        <v>23</v>
      </c>
      <c r="C223" s="2828">
        <v>6269.4331167380678</v>
      </c>
      <c r="D223" s="2828">
        <v>2468.773642817152</v>
      </c>
      <c r="E223" s="2829">
        <v>306.76767089334481</v>
      </c>
      <c r="F223" s="2830">
        <v>1630.7150173913042</v>
      </c>
      <c r="G223" s="2831">
        <v>71462.633461739111</v>
      </c>
      <c r="H223" s="2832">
        <v>2513.847652173913</v>
      </c>
    </row>
    <row r="224" spans="1:8" ht="20.100000000000001" customHeight="1" x14ac:dyDescent="0.25">
      <c r="A224" s="2833" t="s">
        <v>480</v>
      </c>
      <c r="B224" s="2827">
        <v>21</v>
      </c>
      <c r="C224" s="2828">
        <v>5958.877656782628</v>
      </c>
      <c r="D224" s="2828">
        <v>2358.3635424758158</v>
      </c>
      <c r="E224" s="2829">
        <v>289.16537618207587</v>
      </c>
      <c r="F224" s="2830">
        <v>1549.7041190476191</v>
      </c>
      <c r="G224" s="2831">
        <v>120355.99208761904</v>
      </c>
      <c r="H224" s="2832">
        <v>3399.8074285714288</v>
      </c>
    </row>
    <row r="225" spans="1:8" ht="20.100000000000001" customHeight="1" x14ac:dyDescent="0.25">
      <c r="A225" s="2833" t="s">
        <v>481</v>
      </c>
      <c r="B225" s="2827">
        <v>22</v>
      </c>
      <c r="C225" s="2828">
        <v>5929.2591929066466</v>
      </c>
      <c r="D225" s="2828">
        <v>2341.888962559839</v>
      </c>
      <c r="E225" s="2829">
        <v>287.3343552653854</v>
      </c>
      <c r="F225" s="2830">
        <v>1541.9280000000001</v>
      </c>
      <c r="G225" s="2831">
        <v>29309.546441818187</v>
      </c>
      <c r="H225" s="2832">
        <v>1134.0859545454546</v>
      </c>
    </row>
    <row r="226" spans="1:8" ht="20.100000000000001" customHeight="1" x14ac:dyDescent="0.25">
      <c r="A226" s="2833" t="s">
        <v>482</v>
      </c>
      <c r="B226" s="2827">
        <v>22</v>
      </c>
      <c r="C226" s="2828">
        <v>5681.6462966182416</v>
      </c>
      <c r="D226" s="2828">
        <v>2241.3402970072389</v>
      </c>
      <c r="E226" s="2829">
        <v>273.95359731086404</v>
      </c>
      <c r="F226" s="2830">
        <v>1477.5351954545456</v>
      </c>
      <c r="G226" s="2831">
        <v>29974.933586363637</v>
      </c>
      <c r="H226" s="2832">
        <v>1281.9475909090909</v>
      </c>
    </row>
    <row r="227" spans="1:8" ht="20.100000000000001" customHeight="1" x14ac:dyDescent="0.25">
      <c r="A227" s="2833" t="s">
        <v>483</v>
      </c>
      <c r="B227" s="2827">
        <v>20</v>
      </c>
      <c r="C227" s="2828">
        <v>5865.0649181359295</v>
      </c>
      <c r="D227" s="2828">
        <v>2311.2857130438379</v>
      </c>
      <c r="E227" s="2829">
        <v>286.15168685287836</v>
      </c>
      <c r="F227" s="2830">
        <v>1525.0088250000001</v>
      </c>
      <c r="G227" s="2831">
        <v>29819.705405000001</v>
      </c>
      <c r="H227" s="2832">
        <v>1577.1840500000001</v>
      </c>
    </row>
    <row r="228" spans="1:8" ht="20.100000000000001" customHeight="1" x14ac:dyDescent="0.25">
      <c r="A228" s="2833" t="s">
        <v>484</v>
      </c>
      <c r="B228" s="2827">
        <v>22</v>
      </c>
      <c r="C228" s="2828">
        <v>6238.0680919825018</v>
      </c>
      <c r="D228" s="2828">
        <v>2478.9779647024166</v>
      </c>
      <c r="E228" s="2829">
        <v>303.68228006464045</v>
      </c>
      <c r="F228" s="2830">
        <v>1617.7072999999998</v>
      </c>
      <c r="G228" s="2831">
        <v>36995.934111818184</v>
      </c>
      <c r="H228" s="2832">
        <v>1454.9313636363636</v>
      </c>
    </row>
    <row r="229" spans="1:8" ht="20.100000000000001" customHeight="1" x14ac:dyDescent="0.25">
      <c r="A229" s="2833" t="s">
        <v>485</v>
      </c>
      <c r="B229" s="2827">
        <v>19</v>
      </c>
      <c r="C229" s="2828">
        <v>6368.1004033048694</v>
      </c>
      <c r="D229" s="2828">
        <v>2538.7771618075931</v>
      </c>
      <c r="E229" s="2829">
        <v>308.85105903717658</v>
      </c>
      <c r="F229" s="2830">
        <v>1649.235557894737</v>
      </c>
      <c r="G229" s="2831">
        <v>33570.001557894728</v>
      </c>
      <c r="H229" s="2832">
        <v>1097.7637894736843</v>
      </c>
    </row>
    <row r="230" spans="1:8" ht="20.100000000000001" customHeight="1" x14ac:dyDescent="0.25">
      <c r="A230" s="2833" t="s">
        <v>486</v>
      </c>
      <c r="B230" s="2827">
        <v>18</v>
      </c>
      <c r="C230" s="2828">
        <v>6230.6102467008932</v>
      </c>
      <c r="D230" s="2828">
        <v>2465.041885969837</v>
      </c>
      <c r="E230" s="2829">
        <v>301.3111640636975</v>
      </c>
      <c r="F230" s="2830">
        <v>1613.4850722222225</v>
      </c>
      <c r="G230" s="2831">
        <v>53079.804963888884</v>
      </c>
      <c r="H230" s="2832">
        <v>1003.2886111111111</v>
      </c>
    </row>
    <row r="231" spans="1:8" ht="19.5" customHeight="1" thickBot="1" x14ac:dyDescent="0.3">
      <c r="A231" s="2834" t="s">
        <v>487</v>
      </c>
      <c r="B231" s="2835">
        <v>20</v>
      </c>
      <c r="C231" s="2836">
        <v>6103.62385813736</v>
      </c>
      <c r="D231" s="2836">
        <v>2389.8467715717311</v>
      </c>
      <c r="E231" s="2837">
        <v>293.84270249017351</v>
      </c>
      <c r="F231" s="2838">
        <v>1580.6001699999999</v>
      </c>
      <c r="G231" s="2839">
        <v>92843.584896</v>
      </c>
      <c r="H231" s="2840">
        <v>2703.9973</v>
      </c>
    </row>
    <row r="232" spans="1:8" s="2841" customFormat="1" ht="46.5" customHeight="1" thickTop="1" x14ac:dyDescent="0.25">
      <c r="A232" s="3963" t="s">
        <v>4740</v>
      </c>
      <c r="B232" s="3963"/>
      <c r="C232" s="3963"/>
      <c r="D232" s="3963"/>
      <c r="E232" s="3963"/>
      <c r="F232" s="3963"/>
      <c r="G232" s="3963"/>
      <c r="H232" s="3963"/>
    </row>
    <row r="233" spans="1:8" s="2842" customFormat="1" ht="29.25" customHeight="1" x14ac:dyDescent="0.25">
      <c r="A233" s="3955" t="s">
        <v>4741</v>
      </c>
      <c r="B233" s="3955"/>
      <c r="C233" s="3955"/>
      <c r="D233" s="3955"/>
      <c r="E233" s="3955"/>
      <c r="F233" s="3955"/>
      <c r="G233" s="3955"/>
      <c r="H233" s="3955"/>
    </row>
    <row r="234" spans="1:8" s="2841" customFormat="1" ht="17.25" customHeight="1" x14ac:dyDescent="0.25">
      <c r="A234" s="2841" t="s">
        <v>4742</v>
      </c>
      <c r="C234" s="2843"/>
      <c r="D234" s="2844"/>
      <c r="E234" s="2845"/>
      <c r="F234" s="2845"/>
      <c r="H234" s="2846"/>
    </row>
    <row r="235" spans="1:8" s="2841" customFormat="1" ht="17.25" customHeight="1" x14ac:dyDescent="0.25">
      <c r="A235" s="3955" t="s">
        <v>4743</v>
      </c>
      <c r="B235" s="3955"/>
      <c r="C235" s="3955"/>
      <c r="D235" s="3955"/>
      <c r="E235" s="3955"/>
      <c r="F235" s="3955"/>
      <c r="G235" s="3955"/>
      <c r="H235" s="3955"/>
    </row>
    <row r="236" spans="1:8" s="2847" customFormat="1" ht="13.5" customHeight="1" x14ac:dyDescent="0.25">
      <c r="A236" s="2841"/>
      <c r="B236" s="2841"/>
      <c r="C236" s="2843"/>
      <c r="D236" s="2844"/>
      <c r="E236" s="2845"/>
      <c r="F236" s="2845"/>
      <c r="H236" s="2848"/>
    </row>
    <row r="237" spans="1:8" s="2780" customFormat="1" ht="17.25" x14ac:dyDescent="0.25">
      <c r="A237" s="2849" t="s">
        <v>4744</v>
      </c>
      <c r="C237" s="2781"/>
      <c r="D237" s="2781"/>
    </row>
    <row r="238" spans="1:8" ht="14.25" customHeight="1" thickBot="1" x14ac:dyDescent="0.3">
      <c r="A238" s="2850"/>
      <c r="B238" s="2850"/>
      <c r="C238" s="2851"/>
      <c r="D238" s="2852" t="s">
        <v>29</v>
      </c>
    </row>
    <row r="239" spans="1:8" ht="56.25" customHeight="1" thickTop="1" thickBot="1" x14ac:dyDescent="0.3">
      <c r="A239" s="2853" t="s">
        <v>22</v>
      </c>
      <c r="B239" s="2854" t="s">
        <v>4189</v>
      </c>
      <c r="C239" s="2854" t="s">
        <v>4190</v>
      </c>
      <c r="D239" s="2855" t="s">
        <v>4745</v>
      </c>
    </row>
    <row r="240" spans="1:8" ht="16.5" hidden="1" customHeight="1" x14ac:dyDescent="0.25">
      <c r="A240" s="2856">
        <v>40217</v>
      </c>
      <c r="B240" s="2857">
        <v>161.03771599999999</v>
      </c>
      <c r="C240" s="2858">
        <v>131.77647004000002</v>
      </c>
      <c r="D240" s="2859" t="s">
        <v>4746</v>
      </c>
      <c r="E240" s="2860"/>
      <c r="F240" s="2861"/>
    </row>
    <row r="241" spans="1:8" ht="15" hidden="1" customHeight="1" x14ac:dyDescent="0.25">
      <c r="A241" s="2856">
        <v>40245</v>
      </c>
      <c r="B241" s="2857">
        <v>403.32256000000001</v>
      </c>
      <c r="C241" s="2858">
        <v>356.66909319999996</v>
      </c>
      <c r="D241" s="2859" t="s">
        <v>4747</v>
      </c>
      <c r="E241" s="2860"/>
      <c r="F241" s="2861"/>
    </row>
    <row r="242" spans="1:8" ht="15" hidden="1" customHeight="1" x14ac:dyDescent="0.25">
      <c r="A242" s="2856">
        <v>40276</v>
      </c>
      <c r="B242" s="2857">
        <v>521.20303650000005</v>
      </c>
      <c r="C242" s="2858">
        <v>201.15583000000001</v>
      </c>
      <c r="D242" s="2859" t="s">
        <v>4748</v>
      </c>
      <c r="E242" s="2860"/>
      <c r="F242" s="2862"/>
      <c r="G242" s="2861"/>
      <c r="H242" s="2861"/>
    </row>
    <row r="243" spans="1:8" ht="15" hidden="1" customHeight="1" x14ac:dyDescent="0.25">
      <c r="A243" s="2856">
        <v>40306</v>
      </c>
      <c r="B243" s="2857">
        <v>329.135806</v>
      </c>
      <c r="C243" s="2858">
        <v>128.8008695</v>
      </c>
      <c r="D243" s="2859" t="s">
        <v>4749</v>
      </c>
      <c r="E243" s="2860"/>
      <c r="F243" s="2861"/>
      <c r="G243" s="2861"/>
      <c r="H243" s="2861"/>
    </row>
    <row r="244" spans="1:8" ht="15" hidden="1" customHeight="1" x14ac:dyDescent="0.25">
      <c r="A244" s="2856">
        <v>40337</v>
      </c>
      <c r="B244" s="2857">
        <v>207.11887580000001</v>
      </c>
      <c r="C244" s="2858">
        <v>28.417289</v>
      </c>
      <c r="D244" s="2859" t="s">
        <v>4750</v>
      </c>
      <c r="E244" s="2860"/>
      <c r="F244" s="2861"/>
      <c r="G244" s="2861"/>
      <c r="H244" s="2861"/>
    </row>
    <row r="245" spans="1:8" ht="15" hidden="1" customHeight="1" x14ac:dyDescent="0.25">
      <c r="A245" s="2856">
        <v>40367</v>
      </c>
      <c r="B245" s="2857">
        <v>270.14908350000002</v>
      </c>
      <c r="C245" s="2858">
        <v>133.29416225</v>
      </c>
      <c r="D245" s="2859" t="s">
        <v>4751</v>
      </c>
      <c r="E245" s="2860"/>
      <c r="F245" s="2861"/>
      <c r="G245" s="2861"/>
      <c r="H245" s="2861"/>
    </row>
    <row r="246" spans="1:8" ht="15" hidden="1" customHeight="1" x14ac:dyDescent="0.25">
      <c r="A246" s="2856">
        <v>40398</v>
      </c>
      <c r="B246" s="2857">
        <v>217.86438000000001</v>
      </c>
      <c r="C246" s="2858">
        <v>79.483020699999997</v>
      </c>
      <c r="D246" s="2859" t="s">
        <v>4752</v>
      </c>
      <c r="E246" s="2860"/>
      <c r="F246" s="2862"/>
      <c r="G246" s="2861"/>
    </row>
    <row r="247" spans="1:8" ht="15" hidden="1" customHeight="1" x14ac:dyDescent="0.25">
      <c r="A247" s="2856">
        <v>40429</v>
      </c>
      <c r="B247" s="2857">
        <v>388.8727184</v>
      </c>
      <c r="C247" s="2858">
        <v>199.41526140000002</v>
      </c>
      <c r="D247" s="2859" t="s">
        <v>4753</v>
      </c>
      <c r="E247" s="2860"/>
      <c r="F247" s="2861"/>
      <c r="G247" s="2861"/>
    </row>
    <row r="248" spans="1:8" ht="15" hidden="1" customHeight="1" x14ac:dyDescent="0.25">
      <c r="A248" s="2856">
        <v>40459</v>
      </c>
      <c r="B248" s="2857">
        <v>348.71195539999997</v>
      </c>
      <c r="C248" s="2858">
        <v>354.42421330000002</v>
      </c>
      <c r="D248" s="2859" t="s">
        <v>4754</v>
      </c>
      <c r="E248" s="2860"/>
      <c r="F248" s="2861"/>
      <c r="G248" s="2861"/>
    </row>
    <row r="249" spans="1:8" ht="15" hidden="1" customHeight="1" x14ac:dyDescent="0.25">
      <c r="A249" s="2856">
        <v>40490</v>
      </c>
      <c r="B249" s="2857">
        <v>347.89406220000001</v>
      </c>
      <c r="C249" s="2858">
        <v>128.35713510000002</v>
      </c>
      <c r="D249" s="2859" t="s">
        <v>4755</v>
      </c>
      <c r="E249" s="2860"/>
      <c r="F249" s="2861"/>
      <c r="G249" s="2861"/>
    </row>
    <row r="250" spans="1:8" ht="15" hidden="1" customHeight="1" x14ac:dyDescent="0.25">
      <c r="A250" s="2856">
        <v>40520</v>
      </c>
      <c r="B250" s="2857">
        <v>178.9509745</v>
      </c>
      <c r="C250" s="2858">
        <v>55.540696149999995</v>
      </c>
      <c r="D250" s="2859" t="s">
        <v>4756</v>
      </c>
      <c r="E250" s="2860"/>
      <c r="F250" s="2861"/>
    </row>
    <row r="251" spans="1:8" ht="15" hidden="1" customHeight="1" x14ac:dyDescent="0.25">
      <c r="A251" s="2856">
        <v>40551</v>
      </c>
      <c r="B251" s="2857">
        <v>725.55969600000003</v>
      </c>
      <c r="C251" s="2858">
        <v>370.46430950000001</v>
      </c>
      <c r="D251" s="2859" t="s">
        <v>4757</v>
      </c>
      <c r="E251" s="2860"/>
      <c r="F251" s="2861"/>
    </row>
    <row r="252" spans="1:8" ht="15" hidden="1" customHeight="1" x14ac:dyDescent="0.25">
      <c r="A252" s="2856">
        <v>40582</v>
      </c>
      <c r="B252" s="2857">
        <v>154.24198669999998</v>
      </c>
      <c r="C252" s="2858">
        <v>111.00644709999999</v>
      </c>
      <c r="D252" s="2859" t="s">
        <v>4758</v>
      </c>
      <c r="E252" s="2860"/>
      <c r="F252" s="2861"/>
    </row>
    <row r="253" spans="1:8" ht="15" hidden="1" customHeight="1" x14ac:dyDescent="0.25">
      <c r="A253" s="2856">
        <v>40610</v>
      </c>
      <c r="B253" s="2857">
        <v>42.2</v>
      </c>
      <c r="C253" s="2858">
        <v>203.6</v>
      </c>
      <c r="D253" s="2859" t="s">
        <v>4759</v>
      </c>
      <c r="E253" s="2860"/>
      <c r="F253" s="2861"/>
    </row>
    <row r="254" spans="1:8" ht="15" hidden="1" customHeight="1" x14ac:dyDescent="0.25">
      <c r="A254" s="2856">
        <v>40641</v>
      </c>
      <c r="B254" s="2857">
        <v>142.80000000000001</v>
      </c>
      <c r="C254" s="2858">
        <v>119.9</v>
      </c>
      <c r="D254" s="2859" t="s">
        <v>4760</v>
      </c>
      <c r="E254" s="2860"/>
      <c r="F254" s="2861"/>
    </row>
    <row r="255" spans="1:8" ht="15" hidden="1" customHeight="1" x14ac:dyDescent="0.25">
      <c r="A255" s="2856">
        <v>40671</v>
      </c>
      <c r="B255" s="2857">
        <v>246.9</v>
      </c>
      <c r="C255" s="2858">
        <v>263.39999999999998</v>
      </c>
      <c r="D255" s="2859" t="s">
        <v>4761</v>
      </c>
      <c r="E255" s="2860"/>
      <c r="F255" s="2861"/>
    </row>
    <row r="256" spans="1:8" ht="15" hidden="1" customHeight="1" x14ac:dyDescent="0.25">
      <c r="A256" s="2856">
        <v>40702</v>
      </c>
      <c r="B256" s="2857">
        <v>201.6</v>
      </c>
      <c r="C256" s="2858">
        <v>336.5</v>
      </c>
      <c r="D256" s="2859" t="s">
        <v>4762</v>
      </c>
      <c r="E256" s="2860"/>
      <c r="F256" s="2863"/>
    </row>
    <row r="257" spans="1:8" ht="15" hidden="1" customHeight="1" x14ac:dyDescent="0.25">
      <c r="A257" s="2856">
        <v>40732</v>
      </c>
      <c r="B257" s="2857">
        <v>218.3</v>
      </c>
      <c r="C257" s="2858">
        <v>240.4</v>
      </c>
      <c r="D257" s="2859" t="s">
        <v>4763</v>
      </c>
      <c r="E257" s="2860"/>
      <c r="F257" s="2861"/>
      <c r="G257" s="2864"/>
    </row>
    <row r="258" spans="1:8" ht="15" hidden="1" customHeight="1" x14ac:dyDescent="0.25">
      <c r="A258" s="2856">
        <v>40763</v>
      </c>
      <c r="B258" s="2857">
        <v>168.1</v>
      </c>
      <c r="C258" s="2858">
        <v>606.6</v>
      </c>
      <c r="D258" s="2859" t="s">
        <v>4764</v>
      </c>
      <c r="E258" s="2860"/>
      <c r="F258" s="2861"/>
      <c r="G258" s="2864"/>
    </row>
    <row r="259" spans="1:8" ht="15" hidden="1" customHeight="1" x14ac:dyDescent="0.25">
      <c r="A259" s="2856">
        <v>40794</v>
      </c>
      <c r="B259" s="2857">
        <v>130.69999999999999</v>
      </c>
      <c r="C259" s="2858">
        <v>174.4</v>
      </c>
      <c r="D259" s="2859" t="s">
        <v>4765</v>
      </c>
      <c r="E259" s="2860"/>
      <c r="F259" s="2861"/>
      <c r="G259" s="2864"/>
    </row>
    <row r="260" spans="1:8" ht="15" hidden="1" customHeight="1" x14ac:dyDescent="0.25">
      <c r="A260" s="2856">
        <v>40824</v>
      </c>
      <c r="B260" s="2857">
        <v>166.1</v>
      </c>
      <c r="C260" s="2858">
        <v>339.9</v>
      </c>
      <c r="D260" s="2859" t="s">
        <v>4766</v>
      </c>
      <c r="E260" s="2860"/>
      <c r="F260" s="2861"/>
      <c r="G260" s="2864"/>
      <c r="H260" s="2861"/>
    </row>
    <row r="261" spans="1:8" ht="15" hidden="1" customHeight="1" x14ac:dyDescent="0.25">
      <c r="A261" s="2856">
        <v>40855</v>
      </c>
      <c r="B261" s="2857">
        <v>3631.7</v>
      </c>
      <c r="C261" s="2858">
        <v>3694.6</v>
      </c>
      <c r="D261" s="2859" t="s">
        <v>4767</v>
      </c>
      <c r="E261" s="2860"/>
      <c r="F261" s="2861"/>
      <c r="G261" s="2864"/>
      <c r="H261" s="2861"/>
    </row>
    <row r="262" spans="1:8" ht="15" hidden="1" customHeight="1" x14ac:dyDescent="0.25">
      <c r="A262" s="2856">
        <v>40885</v>
      </c>
      <c r="B262" s="2858">
        <v>329.8</v>
      </c>
      <c r="C262" s="2858">
        <v>175.4</v>
      </c>
      <c r="D262" s="2859" t="s">
        <v>4768</v>
      </c>
      <c r="E262" s="2860"/>
      <c r="F262" s="2863"/>
      <c r="G262" s="2864"/>
      <c r="H262" s="2861"/>
    </row>
    <row r="263" spans="1:8" ht="15" hidden="1" customHeight="1" x14ac:dyDescent="0.25">
      <c r="A263" s="2856">
        <v>40916</v>
      </c>
      <c r="B263" s="2858">
        <v>125.6</v>
      </c>
      <c r="C263" s="2858">
        <v>111.1</v>
      </c>
      <c r="D263" s="2859" t="s">
        <v>4769</v>
      </c>
      <c r="E263" s="2860"/>
      <c r="F263" s="2863"/>
      <c r="G263" s="2864"/>
      <c r="H263" s="2861"/>
    </row>
    <row r="264" spans="1:8" ht="15" hidden="1" customHeight="1" x14ac:dyDescent="0.25">
      <c r="A264" s="2856">
        <v>40947</v>
      </c>
      <c r="B264" s="2858">
        <v>180</v>
      </c>
      <c r="C264" s="2858">
        <v>131.6</v>
      </c>
      <c r="D264" s="2859" t="s">
        <v>4770</v>
      </c>
      <c r="E264" s="2860"/>
      <c r="F264" s="2863"/>
      <c r="G264" s="2864"/>
      <c r="H264" s="2861"/>
    </row>
    <row r="265" spans="1:8" ht="15" hidden="1" customHeight="1" x14ac:dyDescent="0.25">
      <c r="A265" s="2856">
        <v>40976</v>
      </c>
      <c r="B265" s="2858">
        <v>151.69999999999999</v>
      </c>
      <c r="C265" s="2858">
        <v>123.2</v>
      </c>
      <c r="D265" s="2859" t="s">
        <v>4771</v>
      </c>
      <c r="E265" s="2860"/>
      <c r="F265" s="2863"/>
      <c r="G265" s="2864"/>
      <c r="H265" s="2861"/>
    </row>
    <row r="266" spans="1:8" ht="15" hidden="1" customHeight="1" x14ac:dyDescent="0.25">
      <c r="A266" s="2856">
        <v>41007</v>
      </c>
      <c r="B266" s="2858">
        <v>311.5</v>
      </c>
      <c r="C266" s="2858">
        <v>291.5</v>
      </c>
      <c r="D266" s="2859" t="s">
        <v>4772</v>
      </c>
      <c r="E266" s="2860"/>
      <c r="F266" s="2863"/>
      <c r="G266" s="2864"/>
      <c r="H266" s="2861"/>
    </row>
    <row r="267" spans="1:8" ht="15" hidden="1" customHeight="1" x14ac:dyDescent="0.25">
      <c r="A267" s="2856">
        <v>41037</v>
      </c>
      <c r="B267" s="2858">
        <v>210.2</v>
      </c>
      <c r="C267" s="2858">
        <v>395.36</v>
      </c>
      <c r="D267" s="2865">
        <v>-185.2</v>
      </c>
      <c r="E267" s="2860"/>
      <c r="F267" s="2863"/>
      <c r="G267" s="2864"/>
      <c r="H267" s="2861"/>
    </row>
    <row r="268" spans="1:8" ht="15" hidden="1" customHeight="1" x14ac:dyDescent="0.25">
      <c r="A268" s="2856">
        <v>41068</v>
      </c>
      <c r="B268" s="2858">
        <v>154.94</v>
      </c>
      <c r="C268" s="2858">
        <v>223.923</v>
      </c>
      <c r="D268" s="2865">
        <v>-68.983000000000004</v>
      </c>
      <c r="E268" s="2860"/>
      <c r="F268" s="2863"/>
      <c r="G268" s="2864"/>
      <c r="H268" s="2861"/>
    </row>
    <row r="269" spans="1:8" ht="15" hidden="1" customHeight="1" x14ac:dyDescent="0.25">
      <c r="A269" s="2856">
        <v>41098</v>
      </c>
      <c r="B269" s="2858">
        <v>389.9</v>
      </c>
      <c r="C269" s="2858">
        <v>344.3</v>
      </c>
      <c r="D269" s="2865" t="s">
        <v>4773</v>
      </c>
      <c r="E269" s="2860"/>
      <c r="F269" s="2863"/>
      <c r="G269" s="2864"/>
      <c r="H269" s="2861"/>
    </row>
    <row r="270" spans="1:8" ht="15" hidden="1" customHeight="1" x14ac:dyDescent="0.25">
      <c r="A270" s="2856">
        <v>41129</v>
      </c>
      <c r="B270" s="2858">
        <v>209.5</v>
      </c>
      <c r="C270" s="2858">
        <v>315.5</v>
      </c>
      <c r="D270" s="2865" t="s">
        <v>4774</v>
      </c>
      <c r="E270" s="2860"/>
      <c r="F270" s="2863"/>
      <c r="G270" s="2864"/>
      <c r="H270" s="2861"/>
    </row>
    <row r="271" spans="1:8" ht="15" hidden="1" customHeight="1" x14ac:dyDescent="0.25">
      <c r="A271" s="2856">
        <v>41160</v>
      </c>
      <c r="B271" s="2858">
        <v>163.1</v>
      </c>
      <c r="C271" s="2858">
        <v>243.9</v>
      </c>
      <c r="D271" s="2865">
        <v>-80.8</v>
      </c>
      <c r="E271" s="2860"/>
      <c r="F271" s="2863"/>
      <c r="G271" s="2864"/>
      <c r="H271" s="2861"/>
    </row>
    <row r="272" spans="1:8" ht="15" hidden="1" customHeight="1" x14ac:dyDescent="0.25">
      <c r="A272" s="2856">
        <v>41190</v>
      </c>
      <c r="B272" s="2858">
        <v>216.6</v>
      </c>
      <c r="C272" s="2858">
        <v>236.5</v>
      </c>
      <c r="D272" s="2865">
        <v>-19.900000000000006</v>
      </c>
      <c r="E272" s="2860"/>
      <c r="F272" s="2863"/>
      <c r="G272" s="2864"/>
      <c r="H272" s="2861"/>
    </row>
    <row r="273" spans="1:8" ht="15" hidden="1" customHeight="1" x14ac:dyDescent="0.25">
      <c r="A273" s="2856">
        <v>41221</v>
      </c>
      <c r="B273" s="2866">
        <v>347.4</v>
      </c>
      <c r="C273" s="2866">
        <v>135.5</v>
      </c>
      <c r="D273" s="2865">
        <v>211.89999999999998</v>
      </c>
      <c r="E273" s="2860"/>
      <c r="F273" s="2863"/>
      <c r="G273" s="2864"/>
      <c r="H273" s="2863"/>
    </row>
    <row r="274" spans="1:8" ht="15" hidden="1" customHeight="1" x14ac:dyDescent="0.25">
      <c r="A274" s="2856">
        <v>41251</v>
      </c>
      <c r="B274" s="2858">
        <v>313.17</v>
      </c>
      <c r="C274" s="2858">
        <v>120.857</v>
      </c>
      <c r="D274" s="2865">
        <v>192.31300000000002</v>
      </c>
      <c r="E274" s="2860"/>
      <c r="F274" s="2863"/>
      <c r="G274" s="2864"/>
      <c r="H274" s="2861"/>
    </row>
    <row r="275" spans="1:8" ht="15" hidden="1" customHeight="1" x14ac:dyDescent="0.25">
      <c r="A275" s="2856">
        <v>41282</v>
      </c>
      <c r="B275" s="2858">
        <v>530.9</v>
      </c>
      <c r="C275" s="2858">
        <v>391.2</v>
      </c>
      <c r="D275" s="2865">
        <v>139.69999999999999</v>
      </c>
      <c r="E275" s="2860"/>
      <c r="F275" s="2863"/>
      <c r="G275" s="2864"/>
      <c r="H275" s="2861"/>
    </row>
    <row r="276" spans="1:8" ht="15" hidden="1" customHeight="1" x14ac:dyDescent="0.25">
      <c r="A276" s="2856">
        <v>41313</v>
      </c>
      <c r="B276" s="2858">
        <v>565.5</v>
      </c>
      <c r="C276" s="2858">
        <v>447.5</v>
      </c>
      <c r="D276" s="2865">
        <v>118</v>
      </c>
      <c r="E276" s="2860"/>
      <c r="F276" s="2863"/>
      <c r="G276" s="2864"/>
      <c r="H276" s="2861"/>
    </row>
    <row r="277" spans="1:8" ht="15" hidden="1" customHeight="1" x14ac:dyDescent="0.25">
      <c r="A277" s="2856">
        <v>41341</v>
      </c>
      <c r="B277" s="2858">
        <v>384.6</v>
      </c>
      <c r="C277" s="2858">
        <v>129.4</v>
      </c>
      <c r="D277" s="2865">
        <v>255.20000000000002</v>
      </c>
      <c r="E277" s="2860"/>
      <c r="F277" s="2863"/>
      <c r="G277" s="2867"/>
      <c r="H277" s="2867"/>
    </row>
    <row r="278" spans="1:8" ht="15" hidden="1" customHeight="1" x14ac:dyDescent="0.25">
      <c r="A278" s="2856">
        <v>41372</v>
      </c>
      <c r="B278" s="2858">
        <v>240.5</v>
      </c>
      <c r="C278" s="2858">
        <v>113.6</v>
      </c>
      <c r="D278" s="2865">
        <v>126.9</v>
      </c>
      <c r="E278" s="2860"/>
      <c r="F278" s="2863"/>
      <c r="G278" s="2864"/>
      <c r="H278" s="2861"/>
    </row>
    <row r="279" spans="1:8" ht="15" hidden="1" customHeight="1" x14ac:dyDescent="0.25">
      <c r="A279" s="2856">
        <v>41402</v>
      </c>
      <c r="B279" s="2858">
        <v>331.9</v>
      </c>
      <c r="C279" s="2858">
        <v>235.2</v>
      </c>
      <c r="D279" s="2865">
        <v>96.699999999999989</v>
      </c>
      <c r="E279" s="2860"/>
      <c r="F279" s="2863"/>
      <c r="G279" s="2864"/>
      <c r="H279" s="2861"/>
    </row>
    <row r="280" spans="1:8" ht="15" hidden="1" customHeight="1" x14ac:dyDescent="0.25">
      <c r="A280" s="2856">
        <v>41433</v>
      </c>
      <c r="B280" s="2858">
        <v>474.5</v>
      </c>
      <c r="C280" s="2858">
        <v>440</v>
      </c>
      <c r="D280" s="2865">
        <v>34.5</v>
      </c>
      <c r="E280" s="2860"/>
      <c r="F280" s="2863"/>
      <c r="G280" s="2864"/>
      <c r="H280" s="2861"/>
    </row>
    <row r="281" spans="1:8" ht="15" hidden="1" customHeight="1" x14ac:dyDescent="0.25">
      <c r="A281" s="2856">
        <v>41463</v>
      </c>
      <c r="B281" s="2858">
        <v>167.53213600000001</v>
      </c>
      <c r="C281" s="2866">
        <v>87.90154167</v>
      </c>
      <c r="D281" s="2865">
        <v>79.630594330000008</v>
      </c>
      <c r="E281" s="2860"/>
      <c r="F281" s="2863"/>
      <c r="G281" s="2864"/>
      <c r="H281" s="2861"/>
    </row>
    <row r="282" spans="1:8" ht="15" hidden="1" customHeight="1" x14ac:dyDescent="0.25">
      <c r="A282" s="2856">
        <v>41494</v>
      </c>
      <c r="B282" s="2858">
        <v>300.86</v>
      </c>
      <c r="C282" s="2858">
        <v>275.04000000000002</v>
      </c>
      <c r="D282" s="2865">
        <v>25.819999999999993</v>
      </c>
      <c r="E282" s="2860"/>
      <c r="F282" s="2863"/>
      <c r="G282" s="2864"/>
      <c r="H282" s="2861"/>
    </row>
    <row r="283" spans="1:8" ht="18" hidden="1" customHeight="1" x14ac:dyDescent="0.25">
      <c r="A283" s="2856">
        <v>41525</v>
      </c>
      <c r="B283" s="2866">
        <v>213.7</v>
      </c>
      <c r="C283" s="2858">
        <v>520.1</v>
      </c>
      <c r="D283" s="2865">
        <v>-306.40000000000003</v>
      </c>
      <c r="E283" s="2860"/>
      <c r="F283" s="2863"/>
      <c r="G283" s="2864"/>
      <c r="H283" s="2861"/>
    </row>
    <row r="284" spans="1:8" ht="18" hidden="1" customHeight="1" x14ac:dyDescent="0.25">
      <c r="A284" s="2856">
        <v>41555</v>
      </c>
      <c r="B284" s="2858">
        <v>743.9</v>
      </c>
      <c r="C284" s="2858">
        <v>1020.6</v>
      </c>
      <c r="D284" s="2865">
        <v>-276.70000000000005</v>
      </c>
      <c r="E284" s="2860"/>
      <c r="F284" s="2863"/>
      <c r="G284" s="2864"/>
      <c r="H284" s="2862"/>
    </row>
    <row r="285" spans="1:8" ht="18" hidden="1" customHeight="1" x14ac:dyDescent="0.25">
      <c r="A285" s="2856">
        <v>41586</v>
      </c>
      <c r="B285" s="2866">
        <v>184.5</v>
      </c>
      <c r="C285" s="2858">
        <v>112</v>
      </c>
      <c r="D285" s="2865">
        <v>72.5</v>
      </c>
      <c r="E285" s="2860"/>
      <c r="F285" s="2863"/>
      <c r="G285" s="2867"/>
      <c r="H285" s="2867"/>
    </row>
    <row r="286" spans="1:8" ht="18" hidden="1" customHeight="1" x14ac:dyDescent="0.25">
      <c r="A286" s="2856">
        <v>41616</v>
      </c>
      <c r="B286" s="2858">
        <v>501.6</v>
      </c>
      <c r="C286" s="2858">
        <v>493.5</v>
      </c>
      <c r="D286" s="2865">
        <v>8.1000000000000227</v>
      </c>
      <c r="E286" s="2860"/>
      <c r="F286" s="2863"/>
      <c r="G286" s="2864"/>
      <c r="H286" s="2862"/>
    </row>
    <row r="287" spans="1:8" ht="18" hidden="1" customHeight="1" x14ac:dyDescent="0.25">
      <c r="A287" s="2856">
        <v>41647</v>
      </c>
      <c r="B287" s="2858">
        <v>439.2</v>
      </c>
      <c r="C287" s="2858">
        <v>475</v>
      </c>
      <c r="D287" s="2865">
        <v>-35.800000000000011</v>
      </c>
      <c r="E287" s="2860"/>
      <c r="F287" s="2863"/>
      <c r="G287" s="2864"/>
      <c r="H287" s="2862"/>
    </row>
    <row r="288" spans="1:8" ht="18" hidden="1" customHeight="1" x14ac:dyDescent="0.25">
      <c r="A288" s="2856">
        <v>41678</v>
      </c>
      <c r="B288" s="2866">
        <v>455.9</v>
      </c>
      <c r="C288" s="2866">
        <v>475.2</v>
      </c>
      <c r="D288" s="2868">
        <v>-19.300000000000011</v>
      </c>
      <c r="E288" s="2860"/>
      <c r="F288" s="2863"/>
      <c r="G288" s="2863"/>
      <c r="H288" s="2863"/>
    </row>
    <row r="289" spans="1:8" ht="18" hidden="1" customHeight="1" x14ac:dyDescent="0.25">
      <c r="A289" s="2856">
        <v>41706</v>
      </c>
      <c r="B289" s="2858">
        <v>159.49</v>
      </c>
      <c r="C289" s="2858">
        <v>257</v>
      </c>
      <c r="D289" s="2865">
        <v>-97.509999999999991</v>
      </c>
      <c r="E289" s="2860"/>
      <c r="F289" s="2863"/>
      <c r="G289" s="2863"/>
      <c r="H289" s="2863"/>
    </row>
    <row r="290" spans="1:8" ht="18" hidden="1" customHeight="1" x14ac:dyDescent="0.25">
      <c r="A290" s="2856">
        <v>41737</v>
      </c>
      <c r="B290" s="2858">
        <v>516.6</v>
      </c>
      <c r="C290" s="2858">
        <v>528.29999999999995</v>
      </c>
      <c r="D290" s="2865">
        <v>-11.699999999999932</v>
      </c>
      <c r="E290" s="2860"/>
      <c r="F290" s="2863"/>
      <c r="G290" s="2863"/>
      <c r="H290" s="2863"/>
    </row>
    <row r="291" spans="1:8" ht="18" hidden="1" customHeight="1" x14ac:dyDescent="0.25">
      <c r="A291" s="2856">
        <v>41767</v>
      </c>
      <c r="B291" s="2858">
        <v>924.98</v>
      </c>
      <c r="C291" s="2858">
        <v>641.19000000000005</v>
      </c>
      <c r="D291" s="2865">
        <v>283.78999999999996</v>
      </c>
      <c r="E291" s="2860"/>
      <c r="F291" s="2863"/>
      <c r="G291" s="2863"/>
      <c r="H291" s="2863"/>
    </row>
    <row r="292" spans="1:8" ht="18" hidden="1" customHeight="1" x14ac:dyDescent="0.25">
      <c r="A292" s="2856">
        <v>41798</v>
      </c>
      <c r="B292" s="2858">
        <v>846.45</v>
      </c>
      <c r="C292" s="2858">
        <v>784.9</v>
      </c>
      <c r="D292" s="2865">
        <v>61.550000000000068</v>
      </c>
      <c r="E292" s="2860"/>
      <c r="F292" s="2863"/>
      <c r="G292" s="2863"/>
      <c r="H292" s="2863"/>
    </row>
    <row r="293" spans="1:8" ht="18" hidden="1" customHeight="1" x14ac:dyDescent="0.25">
      <c r="A293" s="2856">
        <v>41828</v>
      </c>
      <c r="B293" s="2858">
        <v>330.4</v>
      </c>
      <c r="C293" s="2858">
        <v>313.5</v>
      </c>
      <c r="D293" s="2865">
        <v>16.899999999999977</v>
      </c>
      <c r="E293" s="2860"/>
      <c r="F293" s="2863"/>
      <c r="G293" s="2863"/>
      <c r="H293" s="2863"/>
    </row>
    <row r="294" spans="1:8" ht="18" hidden="1" customHeight="1" x14ac:dyDescent="0.25">
      <c r="A294" s="2856">
        <v>41859</v>
      </c>
      <c r="B294" s="2858">
        <v>372.4</v>
      </c>
      <c r="C294" s="2858">
        <v>544.79999999999995</v>
      </c>
      <c r="D294" s="2865">
        <v>-172.39999999999998</v>
      </c>
      <c r="E294" s="2860"/>
      <c r="F294" s="2863"/>
      <c r="G294" s="2863"/>
      <c r="H294" s="2863"/>
    </row>
    <row r="295" spans="1:8" ht="18" hidden="1" customHeight="1" x14ac:dyDescent="0.25">
      <c r="A295" s="2856">
        <v>41890</v>
      </c>
      <c r="B295" s="2858">
        <v>539.20000000000005</v>
      </c>
      <c r="C295" s="2858">
        <v>515.16</v>
      </c>
      <c r="D295" s="2865">
        <v>24.040000000000077</v>
      </c>
      <c r="E295" s="2860"/>
      <c r="F295" s="2863"/>
      <c r="G295" s="2863"/>
      <c r="H295" s="2863"/>
    </row>
    <row r="296" spans="1:8" ht="18" hidden="1" customHeight="1" x14ac:dyDescent="0.25">
      <c r="A296" s="2856">
        <v>41920</v>
      </c>
      <c r="B296" s="2858">
        <v>442.86</v>
      </c>
      <c r="C296" s="2858">
        <v>664.5</v>
      </c>
      <c r="D296" s="2865">
        <v>-221.64</v>
      </c>
      <c r="E296" s="2860"/>
      <c r="F296" s="2863"/>
      <c r="G296" s="2863"/>
      <c r="H296" s="2863"/>
    </row>
    <row r="297" spans="1:8" ht="18" hidden="1" customHeight="1" x14ac:dyDescent="0.25">
      <c r="A297" s="2856">
        <v>41951</v>
      </c>
      <c r="B297" s="2858">
        <v>359.09500000000003</v>
      </c>
      <c r="C297" s="2858">
        <v>795.55</v>
      </c>
      <c r="D297" s="2865">
        <v>-436.45499999999993</v>
      </c>
      <c r="E297" s="2860"/>
      <c r="F297" s="2863"/>
      <c r="G297" s="2863"/>
      <c r="H297" s="2863"/>
    </row>
    <row r="298" spans="1:8" ht="18" hidden="1" customHeight="1" x14ac:dyDescent="0.25">
      <c r="A298" s="2856">
        <v>41981</v>
      </c>
      <c r="B298" s="2858">
        <v>216.4</v>
      </c>
      <c r="C298" s="2858">
        <v>432.38</v>
      </c>
      <c r="D298" s="2865">
        <v>-215.98</v>
      </c>
      <c r="E298" s="2860"/>
      <c r="F298" s="2863"/>
      <c r="G298" s="2863"/>
      <c r="H298" s="2863"/>
    </row>
    <row r="299" spans="1:8" ht="18" hidden="1" customHeight="1" x14ac:dyDescent="0.25">
      <c r="A299" s="2856">
        <v>42005</v>
      </c>
      <c r="B299" s="2858">
        <v>221.6</v>
      </c>
      <c r="C299" s="2858">
        <v>445.3</v>
      </c>
      <c r="D299" s="2865">
        <v>-223.70000000000002</v>
      </c>
      <c r="E299" s="2860"/>
      <c r="F299" s="2863"/>
      <c r="G299" s="2863"/>
      <c r="H299" s="2863"/>
    </row>
    <row r="300" spans="1:8" ht="18" hidden="1" customHeight="1" x14ac:dyDescent="0.25">
      <c r="A300" s="2856">
        <v>42036</v>
      </c>
      <c r="B300" s="2858">
        <v>232.3</v>
      </c>
      <c r="C300" s="2858">
        <v>730.7</v>
      </c>
      <c r="D300" s="2865">
        <v>-498.40000000000003</v>
      </c>
      <c r="E300" s="2860"/>
      <c r="F300" s="2863"/>
      <c r="G300" s="2863"/>
      <c r="H300" s="2863"/>
    </row>
    <row r="301" spans="1:8" ht="18" hidden="1" customHeight="1" x14ac:dyDescent="0.25">
      <c r="A301" s="2856">
        <v>42064</v>
      </c>
      <c r="B301" s="2858">
        <v>268.5</v>
      </c>
      <c r="C301" s="2858">
        <v>898.4</v>
      </c>
      <c r="D301" s="2865">
        <v>-629.9</v>
      </c>
      <c r="E301" s="2860"/>
      <c r="F301" s="2863"/>
      <c r="G301" s="2863"/>
      <c r="H301" s="2863"/>
    </row>
    <row r="302" spans="1:8" ht="18" hidden="1" customHeight="1" x14ac:dyDescent="0.25">
      <c r="A302" s="2856">
        <v>42095</v>
      </c>
      <c r="B302" s="2858">
        <v>424.5</v>
      </c>
      <c r="C302" s="2858">
        <v>1610.7</v>
      </c>
      <c r="D302" s="2865">
        <v>-1186.2</v>
      </c>
      <c r="E302" s="2860"/>
      <c r="F302" s="2863"/>
      <c r="G302" s="2863"/>
      <c r="H302" s="2863"/>
    </row>
    <row r="303" spans="1:8" ht="18" hidden="1" customHeight="1" x14ac:dyDescent="0.25">
      <c r="A303" s="2856">
        <v>42125</v>
      </c>
      <c r="B303" s="2858">
        <v>316.79000000000002</v>
      </c>
      <c r="C303" s="2858">
        <v>871.38900000000001</v>
      </c>
      <c r="D303" s="2865">
        <v>-554.59899999999993</v>
      </c>
      <c r="E303" s="2860"/>
      <c r="F303" s="2863"/>
      <c r="G303" s="2863"/>
      <c r="H303" s="2863"/>
    </row>
    <row r="304" spans="1:8" ht="18" hidden="1" customHeight="1" x14ac:dyDescent="0.25">
      <c r="A304" s="2856">
        <v>42156</v>
      </c>
      <c r="B304" s="2858">
        <v>223.7</v>
      </c>
      <c r="C304" s="2858">
        <v>679.1</v>
      </c>
      <c r="D304" s="2865">
        <v>-455.40000000000003</v>
      </c>
      <c r="E304" s="2860"/>
      <c r="F304" s="2863"/>
      <c r="G304" s="2863"/>
      <c r="H304" s="2863"/>
    </row>
    <row r="305" spans="1:8" ht="18" hidden="1" customHeight="1" x14ac:dyDescent="0.25">
      <c r="A305" s="2856">
        <v>42186</v>
      </c>
      <c r="B305" s="2858">
        <v>299.5</v>
      </c>
      <c r="C305" s="2858">
        <v>294.8</v>
      </c>
      <c r="D305" s="2865">
        <v>4.6999999999999886</v>
      </c>
      <c r="E305" s="2860"/>
      <c r="F305" s="2863"/>
      <c r="G305" s="2863"/>
      <c r="H305" s="2863"/>
    </row>
    <row r="306" spans="1:8" ht="18" hidden="1" customHeight="1" x14ac:dyDescent="0.25">
      <c r="A306" s="2826">
        <v>42217</v>
      </c>
      <c r="B306" s="2858">
        <v>252.7</v>
      </c>
      <c r="C306" s="2858">
        <v>534.70000000000005</v>
      </c>
      <c r="D306" s="2865">
        <v>-282.00000000000006</v>
      </c>
      <c r="E306" s="2860"/>
      <c r="F306" s="2863"/>
      <c r="G306" s="2863"/>
      <c r="H306" s="2863"/>
    </row>
    <row r="307" spans="1:8" ht="18" hidden="1" customHeight="1" x14ac:dyDescent="0.25">
      <c r="A307" s="2826">
        <v>42248</v>
      </c>
      <c r="B307" s="2858">
        <v>355.57600000000002</v>
      </c>
      <c r="C307" s="2858">
        <v>823.68700000000001</v>
      </c>
      <c r="D307" s="2865">
        <v>-468.11099999999999</v>
      </c>
      <c r="E307" s="2860"/>
      <c r="F307" s="2863"/>
      <c r="G307" s="2863"/>
      <c r="H307" s="2863"/>
    </row>
    <row r="308" spans="1:8" ht="18" hidden="1" customHeight="1" x14ac:dyDescent="0.25">
      <c r="A308" s="2826">
        <v>42278</v>
      </c>
      <c r="B308" s="2858">
        <v>480.72313200000002</v>
      </c>
      <c r="C308" s="2858">
        <v>775.22100599999999</v>
      </c>
      <c r="D308" s="2865">
        <v>-294.49787399999997</v>
      </c>
      <c r="E308" s="2860"/>
      <c r="F308" s="2863"/>
      <c r="G308" s="2863"/>
      <c r="H308" s="2863"/>
    </row>
    <row r="309" spans="1:8" ht="18" hidden="1" customHeight="1" x14ac:dyDescent="0.25">
      <c r="A309" s="2826">
        <v>42309</v>
      </c>
      <c r="B309" s="2858">
        <v>277.5</v>
      </c>
      <c r="C309" s="2858">
        <v>420.6</v>
      </c>
      <c r="D309" s="2865">
        <v>-143.10000000000002</v>
      </c>
      <c r="E309" s="2860"/>
      <c r="F309" s="2869"/>
      <c r="G309" s="2869"/>
      <c r="H309" s="2869"/>
    </row>
    <row r="310" spans="1:8" ht="18" hidden="1" customHeight="1" x14ac:dyDescent="0.25">
      <c r="A310" s="2826">
        <v>42339</v>
      </c>
      <c r="B310" s="2858">
        <v>987.9</v>
      </c>
      <c r="C310" s="2858">
        <v>1231</v>
      </c>
      <c r="D310" s="2865">
        <v>-243.10000000000002</v>
      </c>
      <c r="E310" s="2860"/>
      <c r="F310" s="2869"/>
      <c r="G310" s="2869"/>
      <c r="H310" s="2869"/>
    </row>
    <row r="311" spans="1:8" ht="18" hidden="1" customHeight="1" x14ac:dyDescent="0.25">
      <c r="A311" s="2826">
        <v>42370</v>
      </c>
      <c r="B311" s="2858">
        <v>227.35</v>
      </c>
      <c r="C311" s="2858">
        <v>272.8</v>
      </c>
      <c r="D311" s="2865">
        <v>-45.450000000000017</v>
      </c>
      <c r="E311" s="2860"/>
      <c r="F311" s="2869"/>
      <c r="G311" s="2869"/>
      <c r="H311" s="2869"/>
    </row>
    <row r="312" spans="1:8" ht="23.25" hidden="1" customHeight="1" x14ac:dyDescent="0.25">
      <c r="A312" s="2826">
        <v>42401</v>
      </c>
      <c r="B312" s="2858">
        <v>734.2</v>
      </c>
      <c r="C312" s="2858">
        <v>686.38599999999997</v>
      </c>
      <c r="D312" s="2865">
        <v>47.814000000000078</v>
      </c>
      <c r="E312" s="2860"/>
      <c r="F312" s="2863"/>
      <c r="G312" s="2863"/>
      <c r="H312" s="2863"/>
    </row>
    <row r="313" spans="1:8" ht="18" hidden="1" customHeight="1" x14ac:dyDescent="0.25">
      <c r="A313" s="2826">
        <v>42430</v>
      </c>
      <c r="B313" s="2858">
        <v>329.8</v>
      </c>
      <c r="C313" s="2858">
        <v>311.7</v>
      </c>
      <c r="D313" s="2865">
        <v>18.100000000000023</v>
      </c>
      <c r="E313" s="2860"/>
      <c r="F313" s="2863"/>
      <c r="G313" s="2863"/>
      <c r="H313" s="2863"/>
    </row>
    <row r="314" spans="1:8" ht="18" hidden="1" customHeight="1" x14ac:dyDescent="0.25">
      <c r="A314" s="2826">
        <v>42461</v>
      </c>
      <c r="B314" s="2858">
        <v>565.79999999999995</v>
      </c>
      <c r="C314" s="2858">
        <v>422.1</v>
      </c>
      <c r="D314" s="2865">
        <v>143.69999999999993</v>
      </c>
      <c r="E314" s="2860"/>
      <c r="F314" s="2863"/>
      <c r="G314" s="2863"/>
      <c r="H314" s="2863"/>
    </row>
    <row r="315" spans="1:8" ht="18" hidden="1" customHeight="1" x14ac:dyDescent="0.25">
      <c r="A315" s="2826">
        <v>42491</v>
      </c>
      <c r="B315" s="2858">
        <v>158.65</v>
      </c>
      <c r="C315" s="2858">
        <v>201.6</v>
      </c>
      <c r="D315" s="2865">
        <v>-42.949999999999989</v>
      </c>
      <c r="E315" s="2860"/>
      <c r="F315" s="2863"/>
      <c r="G315" s="2863"/>
      <c r="H315" s="2863"/>
    </row>
    <row r="316" spans="1:8" ht="18" hidden="1" customHeight="1" x14ac:dyDescent="0.25">
      <c r="A316" s="2826">
        <v>42522</v>
      </c>
      <c r="B316" s="2858">
        <v>274.39999999999998</v>
      </c>
      <c r="C316" s="2858">
        <v>358.98</v>
      </c>
      <c r="D316" s="2865">
        <v>-84.580000000000041</v>
      </c>
      <c r="E316" s="2860"/>
      <c r="F316" s="2863"/>
      <c r="G316" s="2863"/>
      <c r="H316" s="2863"/>
    </row>
    <row r="317" spans="1:8" ht="18" hidden="1" customHeight="1" x14ac:dyDescent="0.25">
      <c r="A317" s="2826">
        <v>42552</v>
      </c>
      <c r="B317" s="2858">
        <v>186.06</v>
      </c>
      <c r="C317" s="2858">
        <v>638.99</v>
      </c>
      <c r="D317" s="2865">
        <v>-452.93</v>
      </c>
      <c r="E317" s="2860"/>
      <c r="F317" s="2863"/>
      <c r="G317" s="2863"/>
      <c r="H317" s="2863"/>
    </row>
    <row r="318" spans="1:8" ht="18" hidden="1" customHeight="1" x14ac:dyDescent="0.25">
      <c r="A318" s="2826">
        <v>42583</v>
      </c>
      <c r="B318" s="2858">
        <v>264.39999999999998</v>
      </c>
      <c r="C318" s="2858">
        <v>590.79999999999995</v>
      </c>
      <c r="D318" s="2865">
        <v>-326.39999999999998</v>
      </c>
      <c r="E318" s="2860"/>
      <c r="F318" s="2863"/>
      <c r="G318" s="2863"/>
      <c r="H318" s="2863"/>
    </row>
    <row r="319" spans="1:8" ht="18" hidden="1" customHeight="1" x14ac:dyDescent="0.25">
      <c r="A319" s="2826">
        <v>42614</v>
      </c>
      <c r="B319" s="2858">
        <v>510.3</v>
      </c>
      <c r="C319" s="2858">
        <v>677.85</v>
      </c>
      <c r="D319" s="2865">
        <v>-167.55</v>
      </c>
      <c r="E319" s="2860"/>
      <c r="F319" s="2863"/>
      <c r="G319" s="2863"/>
      <c r="H319" s="2863"/>
    </row>
    <row r="320" spans="1:8" ht="18" hidden="1" customHeight="1" x14ac:dyDescent="0.25">
      <c r="A320" s="2826">
        <v>42644</v>
      </c>
      <c r="B320" s="2858">
        <v>214.3</v>
      </c>
      <c r="C320" s="2858">
        <v>420.8</v>
      </c>
      <c r="D320" s="2865">
        <v>-206.5</v>
      </c>
      <c r="E320" s="2860"/>
      <c r="F320" s="2863"/>
      <c r="G320" s="2863"/>
      <c r="H320" s="2863"/>
    </row>
    <row r="321" spans="1:8" ht="18" hidden="1" customHeight="1" x14ac:dyDescent="0.25">
      <c r="A321" s="2826">
        <v>42675</v>
      </c>
      <c r="B321" s="2858">
        <v>333.67</v>
      </c>
      <c r="C321" s="2858">
        <v>533.6</v>
      </c>
      <c r="D321" s="2865">
        <v>-199.93</v>
      </c>
      <c r="E321" s="2860"/>
      <c r="F321" s="2863"/>
      <c r="G321" s="2863"/>
      <c r="H321" s="2863"/>
    </row>
    <row r="322" spans="1:8" ht="18" hidden="1" customHeight="1" x14ac:dyDescent="0.25">
      <c r="A322" s="2826">
        <v>42705</v>
      </c>
      <c r="B322" s="2858">
        <v>225.9</v>
      </c>
      <c r="C322" s="2858">
        <v>202.4</v>
      </c>
      <c r="D322" s="2865">
        <v>23.5</v>
      </c>
      <c r="E322" s="2860"/>
      <c r="F322" s="2863"/>
      <c r="G322" s="2863"/>
      <c r="H322" s="2863"/>
    </row>
    <row r="323" spans="1:8" ht="16.5" hidden="1" x14ac:dyDescent="0.25">
      <c r="A323" s="2826">
        <v>42736</v>
      </c>
      <c r="B323" s="2858">
        <v>184.4</v>
      </c>
      <c r="C323" s="2858">
        <v>265.60000000000002</v>
      </c>
      <c r="D323" s="2865">
        <v>-81.200000000000017</v>
      </c>
      <c r="E323" s="2860"/>
      <c r="F323" s="2863"/>
      <c r="G323" s="2863"/>
      <c r="H323" s="2863"/>
    </row>
    <row r="324" spans="1:8" ht="16.5" hidden="1" x14ac:dyDescent="0.25">
      <c r="A324" s="2826">
        <v>42767</v>
      </c>
      <c r="B324" s="2858">
        <v>273.76</v>
      </c>
      <c r="C324" s="2858">
        <v>312.25</v>
      </c>
      <c r="D324" s="2865">
        <v>-38.490000000000009</v>
      </c>
      <c r="E324" s="2860"/>
      <c r="F324" s="2863"/>
      <c r="G324" s="2863"/>
      <c r="H324" s="2863"/>
    </row>
    <row r="325" spans="1:8" ht="16.5" hidden="1" x14ac:dyDescent="0.25">
      <c r="A325" s="2826">
        <v>42795</v>
      </c>
      <c r="B325" s="2858">
        <v>280.2</v>
      </c>
      <c r="C325" s="2858">
        <v>887.9</v>
      </c>
      <c r="D325" s="2865">
        <v>-607.70000000000005</v>
      </c>
      <c r="E325" s="2860"/>
      <c r="F325" s="2863"/>
      <c r="G325" s="2863"/>
      <c r="H325" s="2863"/>
    </row>
    <row r="326" spans="1:8" ht="16.5" hidden="1" x14ac:dyDescent="0.25">
      <c r="A326" s="2826">
        <v>42826</v>
      </c>
      <c r="B326" s="2858">
        <v>527</v>
      </c>
      <c r="C326" s="2858">
        <v>250.2</v>
      </c>
      <c r="D326" s="2865">
        <v>276.8</v>
      </c>
      <c r="E326" s="2860"/>
      <c r="F326" s="2863"/>
      <c r="G326" s="2863"/>
      <c r="H326" s="2863"/>
    </row>
    <row r="327" spans="1:8" ht="16.5" hidden="1" x14ac:dyDescent="0.25">
      <c r="A327" s="2826">
        <v>42856</v>
      </c>
      <c r="B327" s="2858">
        <v>301.60000000000002</v>
      </c>
      <c r="C327" s="2858">
        <v>241.16800000000001</v>
      </c>
      <c r="D327" s="2865">
        <v>60.432000000000016</v>
      </c>
      <c r="E327" s="2860"/>
      <c r="F327" s="2863"/>
      <c r="G327" s="2863"/>
      <c r="H327" s="2863"/>
    </row>
    <row r="328" spans="1:8" ht="16.5" hidden="1" x14ac:dyDescent="0.25">
      <c r="A328" s="2826">
        <v>42887</v>
      </c>
      <c r="B328" s="2858">
        <v>358.7</v>
      </c>
      <c r="C328" s="2858">
        <v>807</v>
      </c>
      <c r="D328" s="2865">
        <v>-448.3</v>
      </c>
      <c r="E328" s="2860"/>
      <c r="F328" s="2863"/>
      <c r="G328" s="2863"/>
      <c r="H328" s="2863"/>
    </row>
    <row r="329" spans="1:8" ht="16.5" hidden="1" x14ac:dyDescent="0.25">
      <c r="A329" s="2826">
        <v>42917</v>
      </c>
      <c r="B329" s="2858">
        <v>427.7</v>
      </c>
      <c r="C329" s="2858">
        <v>322.8</v>
      </c>
      <c r="D329" s="2865">
        <v>104.89999999999998</v>
      </c>
      <c r="E329" s="2860"/>
      <c r="F329" s="2863"/>
      <c r="G329" s="2863"/>
      <c r="H329" s="2863"/>
    </row>
    <row r="330" spans="1:8" ht="16.5" hidden="1" x14ac:dyDescent="0.25">
      <c r="A330" s="2826">
        <v>42948</v>
      </c>
      <c r="B330" s="2858">
        <v>761.8</v>
      </c>
      <c r="C330" s="2858">
        <v>579.20000000000005</v>
      </c>
      <c r="D330" s="2865">
        <v>182.59999999999991</v>
      </c>
      <c r="E330" s="2860"/>
      <c r="F330" s="2863"/>
      <c r="G330" s="2863"/>
      <c r="H330" s="2863"/>
    </row>
    <row r="331" spans="1:8" ht="16.5" hidden="1" x14ac:dyDescent="0.25">
      <c r="A331" s="2826">
        <v>42979</v>
      </c>
      <c r="B331" s="2858">
        <v>626.6</v>
      </c>
      <c r="C331" s="2858">
        <v>676.8</v>
      </c>
      <c r="D331" s="2865">
        <v>-50.199999999999932</v>
      </c>
      <c r="E331" s="2860"/>
      <c r="F331" s="2863"/>
      <c r="G331" s="2863"/>
      <c r="H331" s="2863"/>
    </row>
    <row r="332" spans="1:8" ht="16.5" hidden="1" x14ac:dyDescent="0.25">
      <c r="A332" s="2826">
        <v>43009</v>
      </c>
      <c r="B332" s="2858">
        <v>508.95111316000003</v>
      </c>
      <c r="C332" s="2858">
        <v>744.55372396000007</v>
      </c>
      <c r="D332" s="2865">
        <v>-235.60261080000004</v>
      </c>
      <c r="E332" s="2860"/>
      <c r="F332" s="2863"/>
      <c r="G332" s="2863"/>
      <c r="H332" s="2863"/>
    </row>
    <row r="333" spans="1:8" ht="16.5" hidden="1" x14ac:dyDescent="0.25">
      <c r="A333" s="2826">
        <v>43040</v>
      </c>
      <c r="B333" s="2858">
        <v>147.17636619000001</v>
      </c>
      <c r="C333" s="2858">
        <v>506.27438144000001</v>
      </c>
      <c r="D333" s="2865">
        <v>-359.09801525</v>
      </c>
      <c r="E333" s="2860"/>
      <c r="F333" s="2863"/>
      <c r="G333" s="2863"/>
      <c r="H333" s="2863"/>
    </row>
    <row r="334" spans="1:8" ht="16.5" hidden="1" x14ac:dyDescent="0.25">
      <c r="A334" s="2826">
        <v>43070</v>
      </c>
      <c r="B334" s="2858">
        <v>428.8</v>
      </c>
      <c r="C334" s="2858">
        <v>687.5</v>
      </c>
      <c r="D334" s="2865">
        <v>-258.7</v>
      </c>
      <c r="E334" s="2860"/>
      <c r="F334" s="2863"/>
      <c r="G334" s="2863"/>
      <c r="H334" s="2863"/>
    </row>
    <row r="335" spans="1:8" ht="16.5" hidden="1" x14ac:dyDescent="0.25">
      <c r="A335" s="2826">
        <v>43101</v>
      </c>
      <c r="B335" s="2858">
        <v>163.69956866999999</v>
      </c>
      <c r="C335" s="2858">
        <v>158.84555512</v>
      </c>
      <c r="D335" s="2865">
        <v>4.8540135499999906</v>
      </c>
      <c r="E335" s="2860"/>
      <c r="F335" s="2863"/>
      <c r="H335" s="2863"/>
    </row>
    <row r="336" spans="1:8" ht="16.5" hidden="1" x14ac:dyDescent="0.25">
      <c r="A336" s="2826">
        <v>43132</v>
      </c>
      <c r="B336" s="2858">
        <v>214.9</v>
      </c>
      <c r="C336" s="2858">
        <v>330</v>
      </c>
      <c r="D336" s="2865">
        <v>-115.1</v>
      </c>
      <c r="E336" s="2860"/>
      <c r="F336" s="2863"/>
      <c r="G336" s="2863"/>
      <c r="H336" s="2863"/>
    </row>
    <row r="337" spans="1:8" ht="16.5" hidden="1" x14ac:dyDescent="0.25">
      <c r="A337" s="2826">
        <v>43160</v>
      </c>
      <c r="B337" s="2858">
        <v>176.17088856000001</v>
      </c>
      <c r="C337" s="2858">
        <v>213.54689044</v>
      </c>
      <c r="D337" s="2865">
        <v>-37.37600187999999</v>
      </c>
      <c r="E337" s="2860"/>
      <c r="F337" s="2863"/>
      <c r="G337" s="2863"/>
      <c r="H337" s="2863"/>
    </row>
    <row r="338" spans="1:8" ht="16.5" hidden="1" x14ac:dyDescent="0.25">
      <c r="A338" s="2826">
        <v>43191</v>
      </c>
      <c r="B338" s="2858">
        <v>314.86257048000004</v>
      </c>
      <c r="C338" s="2858">
        <v>248.25234823</v>
      </c>
      <c r="D338" s="2865">
        <v>66.610222250000049</v>
      </c>
      <c r="E338" s="2860"/>
      <c r="F338" s="2863"/>
      <c r="G338" s="2863"/>
      <c r="H338" s="2863"/>
    </row>
    <row r="339" spans="1:8" ht="16.5" hidden="1" x14ac:dyDescent="0.25">
      <c r="A339" s="2826">
        <v>43221</v>
      </c>
      <c r="B339" s="2866">
        <v>289.56337730000001</v>
      </c>
      <c r="C339" s="2866">
        <v>463.47694624000002</v>
      </c>
      <c r="D339" s="2865">
        <v>-173.91356894</v>
      </c>
      <c r="E339" s="2860"/>
      <c r="F339" s="2863"/>
      <c r="G339" s="2863"/>
      <c r="H339" s="2863"/>
    </row>
    <row r="340" spans="1:8" ht="16.5" hidden="1" x14ac:dyDescent="0.25">
      <c r="A340" s="2826">
        <v>43252</v>
      </c>
      <c r="B340" s="2858">
        <v>164.34553600000001</v>
      </c>
      <c r="C340" s="2858">
        <v>678.257836</v>
      </c>
      <c r="D340" s="2865">
        <v>-513.91229999999996</v>
      </c>
      <c r="E340" s="2860"/>
      <c r="F340" s="2863"/>
      <c r="G340" s="2863"/>
      <c r="H340" s="2863"/>
    </row>
    <row r="341" spans="1:8" ht="16.5" hidden="1" x14ac:dyDescent="0.25">
      <c r="A341" s="2826">
        <v>43282</v>
      </c>
      <c r="B341" s="2858">
        <v>253.28813493000001</v>
      </c>
      <c r="C341" s="2858">
        <v>768.13122389</v>
      </c>
      <c r="D341" s="2865">
        <v>-514.84308895999993</v>
      </c>
      <c r="E341" s="2860"/>
    </row>
    <row r="342" spans="1:8" ht="16.5" hidden="1" x14ac:dyDescent="0.25">
      <c r="A342" s="2826">
        <v>43313</v>
      </c>
      <c r="B342" s="2858">
        <v>175.8</v>
      </c>
      <c r="C342" s="2858">
        <v>421.4</v>
      </c>
      <c r="D342" s="2865">
        <v>-245.59999999999997</v>
      </c>
      <c r="E342" s="2860"/>
    </row>
    <row r="343" spans="1:8" ht="16.5" hidden="1" x14ac:dyDescent="0.25">
      <c r="A343" s="2826">
        <v>43344</v>
      </c>
      <c r="B343" s="2858">
        <v>243.54948572999999</v>
      </c>
      <c r="C343" s="2858">
        <v>502.39480193000003</v>
      </c>
      <c r="D343" s="2865">
        <v>-258.84531620000001</v>
      </c>
      <c r="E343" s="2860"/>
    </row>
    <row r="344" spans="1:8" ht="16.5" hidden="1" x14ac:dyDescent="0.25">
      <c r="A344" s="2826">
        <v>43374</v>
      </c>
      <c r="B344" s="2858">
        <v>304.76623125999998</v>
      </c>
      <c r="C344" s="2858">
        <v>382.50753410999999</v>
      </c>
      <c r="D344" s="2865">
        <v>-77.741302850000025</v>
      </c>
      <c r="E344" s="2860"/>
    </row>
    <row r="345" spans="1:8" ht="16.5" hidden="1" x14ac:dyDescent="0.25">
      <c r="A345" s="2826">
        <v>43405</v>
      </c>
      <c r="B345" s="2858">
        <v>267.94366561999999</v>
      </c>
      <c r="C345" s="2858">
        <v>310.56397023</v>
      </c>
      <c r="D345" s="2865">
        <v>-42.620304610000005</v>
      </c>
      <c r="E345" s="2860"/>
    </row>
    <row r="346" spans="1:8" ht="16.5" hidden="1" x14ac:dyDescent="0.25">
      <c r="A346" s="2826">
        <v>43435</v>
      </c>
      <c r="B346" s="2858">
        <v>367.32497288999997</v>
      </c>
      <c r="C346" s="2858">
        <v>669.86459102999993</v>
      </c>
      <c r="D346" s="2865">
        <v>-302.53961813999996</v>
      </c>
      <c r="E346" s="2860"/>
    </row>
    <row r="347" spans="1:8" ht="16.5" hidden="1" x14ac:dyDescent="0.25">
      <c r="A347" s="2826">
        <v>43466</v>
      </c>
      <c r="B347" s="2858">
        <v>250.01246903999998</v>
      </c>
      <c r="C347" s="2858">
        <v>301.93385665</v>
      </c>
      <c r="D347" s="2865">
        <v>-51.921387609999996</v>
      </c>
      <c r="E347" s="2860"/>
    </row>
    <row r="348" spans="1:8" ht="16.5" hidden="1" x14ac:dyDescent="0.25">
      <c r="A348" s="2826">
        <v>43497</v>
      </c>
      <c r="B348" s="2858">
        <v>1080.8</v>
      </c>
      <c r="C348" s="2858">
        <v>1305.9000000000001</v>
      </c>
      <c r="D348" s="2865">
        <v>-225.1</v>
      </c>
      <c r="E348" s="2860"/>
    </row>
    <row r="349" spans="1:8" ht="16.5" hidden="1" x14ac:dyDescent="0.25">
      <c r="A349" s="2826">
        <v>43525</v>
      </c>
      <c r="B349" s="2858">
        <v>546.18642484000009</v>
      </c>
      <c r="C349" s="2858">
        <v>708.79133571</v>
      </c>
      <c r="D349" s="2865">
        <v>-162.60491087</v>
      </c>
      <c r="E349" s="2860"/>
    </row>
    <row r="350" spans="1:8" ht="16.5" hidden="1" x14ac:dyDescent="0.25">
      <c r="A350" s="2826">
        <v>43556</v>
      </c>
      <c r="B350" s="2858">
        <v>363.12925673000001</v>
      </c>
      <c r="C350" s="2858">
        <v>559.92395619000001</v>
      </c>
      <c r="D350" s="2865">
        <v>-196.79469946000003</v>
      </c>
      <c r="E350" s="2860"/>
    </row>
    <row r="351" spans="1:8" ht="16.5" hidden="1" x14ac:dyDescent="0.2">
      <c r="A351" s="2826">
        <v>43586</v>
      </c>
      <c r="B351" s="2858">
        <v>175.72877995999997</v>
      </c>
      <c r="C351" s="2858">
        <v>364.86919901999994</v>
      </c>
      <c r="D351" s="2865">
        <v>-189.14041905999997</v>
      </c>
      <c r="E351" s="2860"/>
      <c r="F351" s="2870"/>
      <c r="G351" s="2863"/>
      <c r="H351" s="2871"/>
    </row>
    <row r="352" spans="1:8" ht="16.5" hidden="1" x14ac:dyDescent="0.2">
      <c r="A352" s="2826">
        <v>43617</v>
      </c>
      <c r="B352" s="2858">
        <v>117.97682239</v>
      </c>
      <c r="C352" s="2858">
        <v>319.51484075000002</v>
      </c>
      <c r="D352" s="2865">
        <v>-201.53801836000002</v>
      </c>
      <c r="E352" s="2860"/>
      <c r="F352" s="2870"/>
      <c r="G352" s="2863"/>
      <c r="H352" s="2871"/>
    </row>
    <row r="353" spans="1:8" ht="16.5" hidden="1" x14ac:dyDescent="0.2">
      <c r="A353" s="2826">
        <v>43647</v>
      </c>
      <c r="B353" s="2858">
        <v>461.35330399999998</v>
      </c>
      <c r="C353" s="2858">
        <v>660.04945999999995</v>
      </c>
      <c r="D353" s="2865">
        <v>-198.69615599999997</v>
      </c>
      <c r="E353" s="2860"/>
      <c r="F353" s="2870"/>
      <c r="G353" s="2863"/>
      <c r="H353" s="2871"/>
    </row>
    <row r="354" spans="1:8" ht="16.5" hidden="1" x14ac:dyDescent="0.2">
      <c r="A354" s="2826">
        <v>43678</v>
      </c>
      <c r="B354" s="2858">
        <v>589.6</v>
      </c>
      <c r="C354" s="2858">
        <v>750.3</v>
      </c>
      <c r="D354" s="2865">
        <v>-160.69999999999993</v>
      </c>
      <c r="E354" s="2860"/>
      <c r="F354" s="2870"/>
      <c r="G354" s="2863"/>
      <c r="H354" s="2871"/>
    </row>
    <row r="355" spans="1:8" ht="16.5" hidden="1" x14ac:dyDescent="0.2">
      <c r="A355" s="2826">
        <v>43709</v>
      </c>
      <c r="B355" s="2858">
        <v>252.41364633000001</v>
      </c>
      <c r="C355" s="2858">
        <v>452.88127608999997</v>
      </c>
      <c r="D355" s="2865">
        <v>-200.46762975999997</v>
      </c>
      <c r="E355" s="2860"/>
      <c r="F355" s="2870"/>
      <c r="G355" s="2863"/>
      <c r="H355" s="2871"/>
    </row>
    <row r="356" spans="1:8" ht="16.5" hidden="1" x14ac:dyDescent="0.2">
      <c r="A356" s="2826">
        <v>43739</v>
      </c>
      <c r="B356" s="2858">
        <v>341.91895273</v>
      </c>
      <c r="C356" s="2858">
        <v>399.51268721999998</v>
      </c>
      <c r="D356" s="2865">
        <v>-57.593734489999974</v>
      </c>
      <c r="E356" s="2860"/>
      <c r="F356" s="2870"/>
      <c r="G356" s="2863"/>
      <c r="H356" s="2871"/>
    </row>
    <row r="357" spans="1:8" ht="16.5" hidden="1" x14ac:dyDescent="0.2">
      <c r="A357" s="2826">
        <v>43770</v>
      </c>
      <c r="B357" s="2858">
        <v>148.64693626999997</v>
      </c>
      <c r="C357" s="2858">
        <v>238.63695158000002</v>
      </c>
      <c r="D357" s="2865">
        <v>-89.990015310000047</v>
      </c>
      <c r="E357" s="2860"/>
      <c r="F357" s="2870"/>
      <c r="G357" s="2863"/>
      <c r="H357" s="2871"/>
    </row>
    <row r="358" spans="1:8" ht="16.5" hidden="1" x14ac:dyDescent="0.2">
      <c r="A358" s="2826">
        <v>43800</v>
      </c>
      <c r="B358" s="2858">
        <v>168.30112600000001</v>
      </c>
      <c r="C358" s="2858">
        <v>204.30930824000001</v>
      </c>
      <c r="D358" s="2865">
        <v>-36.008182239999996</v>
      </c>
      <c r="E358" s="2860"/>
      <c r="F358" s="2870"/>
      <c r="G358" s="2863"/>
      <c r="H358" s="2871"/>
    </row>
    <row r="359" spans="1:8" ht="16.5" hidden="1" x14ac:dyDescent="0.2">
      <c r="A359" s="2826">
        <v>43831</v>
      </c>
      <c r="B359" s="2858">
        <v>145.75920266</v>
      </c>
      <c r="C359" s="2858">
        <v>250.67246011</v>
      </c>
      <c r="D359" s="2865">
        <v>-104.91325745</v>
      </c>
      <c r="E359" s="2860"/>
      <c r="F359" s="2870"/>
      <c r="G359" s="2863"/>
      <c r="H359" s="2871"/>
    </row>
    <row r="360" spans="1:8" ht="16.5" hidden="1" x14ac:dyDescent="0.2">
      <c r="A360" s="2826">
        <v>43862</v>
      </c>
      <c r="B360" s="2858">
        <v>160.84890891999999</v>
      </c>
      <c r="C360" s="2858">
        <v>415.3447185</v>
      </c>
      <c r="D360" s="2865">
        <v>-254.49580958000001</v>
      </c>
      <c r="E360" s="2860"/>
      <c r="F360" s="2870"/>
      <c r="G360" s="2863"/>
      <c r="H360" s="2871"/>
    </row>
    <row r="361" spans="1:8" ht="16.5" x14ac:dyDescent="0.2">
      <c r="A361" s="2826">
        <v>43891</v>
      </c>
      <c r="B361" s="2858">
        <v>166.38438112</v>
      </c>
      <c r="C361" s="2858">
        <v>626.22916894000002</v>
      </c>
      <c r="D361" s="2865">
        <v>-459.84478782000002</v>
      </c>
      <c r="E361" s="2860"/>
      <c r="F361" s="2870"/>
      <c r="G361" s="2863"/>
      <c r="H361" s="2871"/>
    </row>
    <row r="362" spans="1:8" ht="16.5" x14ac:dyDescent="0.2">
      <c r="A362" s="2826">
        <v>43922</v>
      </c>
      <c r="B362" s="2858">
        <v>158.85770421999999</v>
      </c>
      <c r="C362" s="2858">
        <v>445.84691133999996</v>
      </c>
      <c r="D362" s="2865">
        <v>-286.98920712</v>
      </c>
      <c r="E362" s="2860"/>
      <c r="F362" s="2870"/>
      <c r="G362" s="2863"/>
      <c r="H362" s="2871"/>
    </row>
    <row r="363" spans="1:8" ht="16.5" x14ac:dyDescent="0.2">
      <c r="A363" s="2826">
        <v>43952</v>
      </c>
      <c r="B363" s="2858">
        <v>96.384426290000007</v>
      </c>
      <c r="C363" s="2858">
        <v>186.81947284</v>
      </c>
      <c r="D363" s="2865">
        <v>-90.435046549999996</v>
      </c>
      <c r="E363" s="2860"/>
      <c r="F363" s="2870"/>
      <c r="H363" s="2871"/>
    </row>
    <row r="364" spans="1:8" ht="16.5" x14ac:dyDescent="0.2">
      <c r="A364" s="2826">
        <v>43983</v>
      </c>
      <c r="B364" s="2858">
        <v>164.12794043</v>
      </c>
      <c r="C364" s="2858">
        <v>364.41533373000004</v>
      </c>
      <c r="D364" s="2865">
        <v>-200.28739330000002</v>
      </c>
      <c r="E364" s="2860"/>
      <c r="F364" s="2870"/>
      <c r="G364" s="2863"/>
      <c r="H364" s="2871"/>
    </row>
    <row r="365" spans="1:8" ht="16.5" x14ac:dyDescent="0.2">
      <c r="A365" s="2826">
        <v>44013</v>
      </c>
      <c r="B365" s="2858">
        <v>846.09347446000004</v>
      </c>
      <c r="C365" s="2858">
        <v>1230.1873005799998</v>
      </c>
      <c r="D365" s="2865">
        <v>-384.0938261199999</v>
      </c>
      <c r="E365" s="2860"/>
      <c r="F365" s="2870"/>
      <c r="H365" s="2872"/>
    </row>
    <row r="366" spans="1:8" ht="16.5" x14ac:dyDescent="0.2">
      <c r="A366" s="2826">
        <v>44044</v>
      </c>
      <c r="B366" s="2858">
        <v>1758.4613597800001</v>
      </c>
      <c r="C366" s="2858">
        <v>1864.95180121</v>
      </c>
      <c r="D366" s="2865">
        <v>-106.49044143000006</v>
      </c>
      <c r="E366" s="2860"/>
      <c r="F366" s="2870"/>
      <c r="H366" s="2872"/>
    </row>
    <row r="367" spans="1:8" ht="16.5" x14ac:dyDescent="0.2">
      <c r="A367" s="2826">
        <v>44075</v>
      </c>
      <c r="B367" s="2858">
        <v>175.32535059</v>
      </c>
      <c r="C367" s="2858">
        <v>282.86659758999997</v>
      </c>
      <c r="D367" s="2865">
        <v>-107.54124699999997</v>
      </c>
      <c r="E367" s="2860"/>
      <c r="F367" s="2870"/>
      <c r="H367" s="2872"/>
    </row>
    <row r="368" spans="1:8" ht="16.5" x14ac:dyDescent="0.2">
      <c r="A368" s="2826">
        <v>44105</v>
      </c>
      <c r="B368" s="2858">
        <v>67.83185872</v>
      </c>
      <c r="C368" s="2858">
        <v>183.78849277</v>
      </c>
      <c r="D368" s="2865">
        <v>-115.95663405000001</v>
      </c>
      <c r="E368" s="2860"/>
      <c r="F368" s="2870"/>
      <c r="H368" s="2872"/>
    </row>
    <row r="369" spans="1:9" ht="16.5" x14ac:dyDescent="0.2">
      <c r="A369" s="2826">
        <v>44136</v>
      </c>
      <c r="B369" s="2858">
        <v>210.80748795</v>
      </c>
      <c r="C369" s="2858">
        <v>160.16052164999999</v>
      </c>
      <c r="D369" s="2865">
        <v>50.646966299999981</v>
      </c>
      <c r="E369" s="2860"/>
      <c r="F369" s="2870"/>
      <c r="H369" s="2872"/>
    </row>
    <row r="370" spans="1:9" ht="16.5" x14ac:dyDescent="0.2">
      <c r="A370" s="2826">
        <v>44166</v>
      </c>
      <c r="B370" s="2858">
        <v>139.16891934</v>
      </c>
      <c r="C370" s="2858">
        <v>169.6396259</v>
      </c>
      <c r="D370" s="2865">
        <v>-30.470706560000004</v>
      </c>
      <c r="E370" s="2860"/>
      <c r="F370" s="2870"/>
      <c r="H370" s="2872"/>
    </row>
    <row r="371" spans="1:9" ht="16.5" x14ac:dyDescent="0.2">
      <c r="A371" s="2826">
        <v>44197</v>
      </c>
      <c r="B371" s="2858">
        <v>101.08099918000001</v>
      </c>
      <c r="C371" s="2858">
        <v>310.21439637999998</v>
      </c>
      <c r="D371" s="2865">
        <v>-209.13339719999999</v>
      </c>
      <c r="E371" s="2860"/>
      <c r="F371" s="2870"/>
      <c r="H371" s="2872"/>
    </row>
    <row r="372" spans="1:9" ht="16.5" x14ac:dyDescent="0.2">
      <c r="A372" s="2826">
        <v>44228</v>
      </c>
      <c r="B372" s="2858">
        <v>336.99862200000001</v>
      </c>
      <c r="C372" s="2858">
        <v>337.09988282999996</v>
      </c>
      <c r="D372" s="2865">
        <v>-0.10126082999998332</v>
      </c>
      <c r="E372" s="2860"/>
      <c r="F372" s="2870"/>
      <c r="H372" s="2872"/>
    </row>
    <row r="373" spans="1:9" ht="17.25" thickBot="1" x14ac:dyDescent="0.25">
      <c r="A373" s="2826">
        <v>44256</v>
      </c>
      <c r="B373" s="2873">
        <v>638.53544831000022</v>
      </c>
      <c r="C373" s="2873">
        <v>847.48317842000017</v>
      </c>
      <c r="D373" s="2874">
        <v>-208.94773010999995</v>
      </c>
      <c r="E373" s="2860"/>
      <c r="F373" s="2870"/>
      <c r="G373" s="2863"/>
      <c r="H373" s="2872"/>
    </row>
    <row r="374" spans="1:9" ht="17.25" thickBot="1" x14ac:dyDescent="0.3">
      <c r="A374" s="2875" t="s">
        <v>247</v>
      </c>
      <c r="B374" s="2876">
        <v>4860.05797239</v>
      </c>
      <c r="C374" s="2876">
        <v>7009.7026841800007</v>
      </c>
      <c r="D374" s="2877">
        <v>-2149.6447117900002</v>
      </c>
      <c r="E374" s="2878"/>
      <c r="F374" s="2878"/>
      <c r="G374" s="2863"/>
      <c r="H374" s="2863"/>
    </row>
    <row r="375" spans="1:9" s="2841" customFormat="1" ht="17.25" customHeight="1" thickTop="1" x14ac:dyDescent="0.25">
      <c r="A375" s="2841" t="s">
        <v>4775</v>
      </c>
      <c r="C375" s="2843"/>
      <c r="D375" s="2879"/>
      <c r="E375" s="2880"/>
      <c r="F375" s="2863"/>
      <c r="H375" s="2845"/>
      <c r="I375" s="2845"/>
    </row>
    <row r="376" spans="1:9" s="2841" customFormat="1" ht="17.25" customHeight="1" x14ac:dyDescent="0.25">
      <c r="A376" s="2841" t="s">
        <v>4742</v>
      </c>
      <c r="C376" s="2843"/>
      <c r="D376" s="2844"/>
      <c r="E376" s="2845"/>
      <c r="F376" s="2845"/>
      <c r="G376" s="2845"/>
      <c r="H376" s="2846"/>
    </row>
    <row r="377" spans="1:9" ht="12.75" customHeight="1" x14ac:dyDescent="0.25">
      <c r="B377" s="2863"/>
      <c r="C377" s="2863"/>
      <c r="D377" s="2881"/>
      <c r="E377" s="2862"/>
      <c r="F377" s="2862"/>
      <c r="G377" s="2882"/>
    </row>
    <row r="378" spans="1:9" ht="12.75" customHeight="1" x14ac:dyDescent="0.25">
      <c r="C378" s="2782"/>
      <c r="D378" s="2863"/>
      <c r="F378" s="2883"/>
      <c r="G378" s="2883"/>
      <c r="H378" s="2871"/>
    </row>
    <row r="379" spans="1:9" ht="12.75" customHeight="1" x14ac:dyDescent="0.25">
      <c r="B379" s="2884"/>
      <c r="C379" s="2885"/>
      <c r="D379" s="2886"/>
      <c r="E379" s="2864"/>
      <c r="F379" s="2887"/>
      <c r="G379" s="2888"/>
      <c r="H379" s="2888"/>
    </row>
    <row r="380" spans="1:9" ht="12.75" customHeight="1" x14ac:dyDescent="0.25">
      <c r="B380" s="2889"/>
      <c r="D380" s="2890"/>
      <c r="E380" s="2861"/>
      <c r="F380" s="2862"/>
      <c r="G380" s="2862"/>
    </row>
    <row r="381" spans="1:9" ht="12.75" customHeight="1" x14ac:dyDescent="0.25">
      <c r="B381" s="2864"/>
      <c r="C381" s="2864"/>
      <c r="D381" s="2864"/>
      <c r="E381" s="2861"/>
      <c r="F381" s="2862"/>
      <c r="G381" s="2862"/>
    </row>
    <row r="382" spans="1:9" s="2864" customFormat="1" ht="12.75" customHeight="1" x14ac:dyDescent="0.25"/>
    <row r="383" spans="1:9" ht="12.75" customHeight="1" x14ac:dyDescent="0.25"/>
    <row r="384" spans="1:9" ht="12.75" customHeight="1" x14ac:dyDescent="0.25">
      <c r="B384" s="2883"/>
      <c r="C384" s="2891"/>
      <c r="D384" s="2892"/>
      <c r="E384" s="2883"/>
    </row>
    <row r="385" spans="2:7" ht="12.75" customHeight="1" x14ac:dyDescent="0.25">
      <c r="C385" s="2890"/>
      <c r="D385" s="2881"/>
      <c r="E385" s="2862"/>
      <c r="F385" s="2862"/>
      <c r="G385" s="2861"/>
    </row>
    <row r="386" spans="2:7" x14ac:dyDescent="0.25">
      <c r="B386" s="2861"/>
      <c r="C386" s="2881"/>
      <c r="D386" s="2881"/>
    </row>
    <row r="387" spans="2:7" x14ac:dyDescent="0.25">
      <c r="C387" s="2881"/>
      <c r="D387" s="2890"/>
    </row>
    <row r="388" spans="2:7" x14ac:dyDescent="0.25">
      <c r="C388" s="2890"/>
      <c r="D388" s="2890"/>
    </row>
    <row r="389" spans="2:7" x14ac:dyDescent="0.25">
      <c r="D389" s="2890"/>
    </row>
    <row r="390" spans="2:7" x14ac:dyDescent="0.25">
      <c r="D390" s="2890"/>
    </row>
    <row r="391" spans="2:7" x14ac:dyDescent="0.25">
      <c r="C391" s="2890"/>
      <c r="D391" s="2890"/>
    </row>
    <row r="392" spans="2:7" x14ac:dyDescent="0.25">
      <c r="C392" s="2890"/>
      <c r="D392" s="2890"/>
    </row>
    <row r="393" spans="2:7" x14ac:dyDescent="0.25">
      <c r="C393" s="2890"/>
      <c r="D393" s="2890"/>
    </row>
    <row r="394" spans="2:7" x14ac:dyDescent="0.25">
      <c r="D394" s="2890"/>
    </row>
  </sheetData>
  <mergeCells count="6">
    <mergeCell ref="A235:H235"/>
    <mergeCell ref="A3:A7"/>
    <mergeCell ref="B3:H3"/>
    <mergeCell ref="E4:H4"/>
    <mergeCell ref="A232:H232"/>
    <mergeCell ref="A233:H233"/>
  </mergeCells>
  <printOptions horizontalCentered="1"/>
  <pageMargins left="0.75" right="0.75" top="0.75" bottom="0.75" header="0.3" footer="0"/>
  <pageSetup paperSize="9" scale="66"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E611-854B-4594-BC8F-AE24F0D889F7}">
  <sheetPr>
    <pageSetUpPr fitToPage="1"/>
  </sheetPr>
  <dimension ref="A1:R46"/>
  <sheetViews>
    <sheetView zoomScaleNormal="100" zoomScaleSheetLayoutView="90" workbookViewId="0">
      <pane xSplit="3" ySplit="6" topLeftCell="D7" activePane="bottomRight" state="frozen"/>
      <selection activeCell="O38" sqref="O38"/>
      <selection pane="topRight" activeCell="O38" sqref="O38"/>
      <selection pane="bottomLeft" activeCell="O38" sqref="O38"/>
      <selection pane="bottomRight"/>
    </sheetView>
  </sheetViews>
  <sheetFormatPr defaultColWidth="8.85546875" defaultRowHeight="14.25" x14ac:dyDescent="0.25"/>
  <cols>
    <col min="1" max="1" width="15.140625" style="2896" customWidth="1"/>
    <col min="2" max="2" width="14.7109375" style="2896" hidden="1" customWidth="1"/>
    <col min="3" max="3" width="15.28515625" style="2896" hidden="1" customWidth="1"/>
    <col min="4" max="4" width="15.5703125" style="2896" customWidth="1"/>
    <col min="5" max="5" width="16.42578125" style="2896" customWidth="1"/>
    <col min="6" max="6" width="15.5703125" style="2896" customWidth="1"/>
    <col min="7" max="7" width="16.42578125" style="2896" customWidth="1"/>
    <col min="8" max="8" width="15.5703125" style="2896" customWidth="1"/>
    <col min="9" max="9" width="16.42578125" style="2896" customWidth="1"/>
    <col min="10" max="10" width="15.5703125" style="2896" customWidth="1"/>
    <col min="11" max="11" width="16.42578125" style="2896" customWidth="1"/>
    <col min="12" max="12" width="15.5703125" style="2896" customWidth="1"/>
    <col min="13" max="13" width="16.42578125" style="2896" customWidth="1"/>
    <col min="14" max="16384" width="8.85546875" style="2896"/>
  </cols>
  <sheetData>
    <row r="1" spans="1:18" s="2780" customFormat="1" ht="18.75" customHeight="1" x14ac:dyDescent="0.25">
      <c r="A1" s="2779" t="s">
        <v>4776</v>
      </c>
      <c r="B1" s="2893"/>
      <c r="C1" s="2894"/>
      <c r="D1" s="2894"/>
      <c r="E1" s="2894"/>
      <c r="F1" s="2894"/>
      <c r="G1" s="2894"/>
      <c r="H1" s="2894"/>
    </row>
    <row r="2" spans="1:18" ht="10.5" customHeight="1" thickBot="1" x14ac:dyDescent="0.3">
      <c r="A2" s="2895"/>
      <c r="B2" s="2895"/>
      <c r="C2" s="2895"/>
    </row>
    <row r="3" spans="1:18" s="2898" customFormat="1" ht="18.75" customHeight="1" thickTop="1" thickBot="1" x14ac:dyDescent="0.35">
      <c r="A3" s="2897"/>
      <c r="B3" s="3966">
        <v>2016</v>
      </c>
      <c r="C3" s="3967"/>
      <c r="D3" s="3968">
        <v>2017</v>
      </c>
      <c r="E3" s="3967"/>
      <c r="F3" s="3964">
        <v>2018</v>
      </c>
      <c r="G3" s="3965"/>
      <c r="H3" s="3964">
        <v>2019</v>
      </c>
      <c r="I3" s="3965"/>
      <c r="J3" s="3964">
        <v>2020</v>
      </c>
      <c r="K3" s="3965"/>
      <c r="L3" s="3964">
        <v>2021</v>
      </c>
      <c r="M3" s="3965"/>
    </row>
    <row r="4" spans="1:18" s="2898" customFormat="1" ht="16.5" customHeight="1" x14ac:dyDescent="0.3">
      <c r="A4" s="2899"/>
      <c r="B4" s="3970" t="s">
        <v>4777</v>
      </c>
      <c r="C4" s="3973" t="s">
        <v>4778</v>
      </c>
      <c r="D4" s="3977" t="s">
        <v>4777</v>
      </c>
      <c r="E4" s="3973" t="s">
        <v>4778</v>
      </c>
      <c r="F4" s="3970" t="s">
        <v>4777</v>
      </c>
      <c r="G4" s="3973" t="s">
        <v>4778</v>
      </c>
      <c r="H4" s="3970" t="s">
        <v>4777</v>
      </c>
      <c r="I4" s="3973" t="s">
        <v>4778</v>
      </c>
      <c r="J4" s="3970" t="s">
        <v>4777</v>
      </c>
      <c r="K4" s="3975" t="s">
        <v>4778</v>
      </c>
      <c r="L4" s="3970" t="s">
        <v>4777</v>
      </c>
      <c r="M4" s="3975" t="s">
        <v>4778</v>
      </c>
    </row>
    <row r="5" spans="1:18" s="2898" customFormat="1" ht="16.5" x14ac:dyDescent="0.3">
      <c r="A5" s="2899"/>
      <c r="B5" s="3971"/>
      <c r="C5" s="3974"/>
      <c r="D5" s="3978"/>
      <c r="E5" s="3974"/>
      <c r="F5" s="3971"/>
      <c r="G5" s="3974"/>
      <c r="H5" s="3971"/>
      <c r="I5" s="3974"/>
      <c r="J5" s="3971"/>
      <c r="K5" s="3976"/>
      <c r="L5" s="3971"/>
      <c r="M5" s="3976"/>
    </row>
    <row r="6" spans="1:18" s="2903" customFormat="1" ht="16.5" customHeight="1" thickBot="1" x14ac:dyDescent="0.35">
      <c r="A6" s="2900"/>
      <c r="B6" s="3972"/>
      <c r="C6" s="2901" t="s">
        <v>4779</v>
      </c>
      <c r="D6" s="3979"/>
      <c r="E6" s="2901" t="s">
        <v>4779</v>
      </c>
      <c r="F6" s="3972"/>
      <c r="G6" s="2901" t="s">
        <v>4779</v>
      </c>
      <c r="H6" s="3972"/>
      <c r="I6" s="2901" t="s">
        <v>4779</v>
      </c>
      <c r="J6" s="3972"/>
      <c r="K6" s="2902" t="s">
        <v>4779</v>
      </c>
      <c r="L6" s="3972"/>
      <c r="M6" s="2902" t="s">
        <v>4779</v>
      </c>
    </row>
    <row r="7" spans="1:18" ht="17.25" thickTop="1" x14ac:dyDescent="0.25">
      <c r="A7" s="2904" t="s">
        <v>390</v>
      </c>
      <c r="B7" s="2905">
        <v>118426</v>
      </c>
      <c r="C7" s="2906">
        <v>5250</v>
      </c>
      <c r="D7" s="2907">
        <v>124362</v>
      </c>
      <c r="E7" s="2906">
        <v>6119</v>
      </c>
      <c r="F7" s="2905">
        <v>120974</v>
      </c>
      <c r="G7" s="2906">
        <v>6615</v>
      </c>
      <c r="H7" s="2905">
        <v>122273</v>
      </c>
      <c r="I7" s="2906">
        <v>6178</v>
      </c>
      <c r="J7" s="2905">
        <v>137419</v>
      </c>
      <c r="K7" s="2908">
        <v>5995</v>
      </c>
      <c r="L7" s="2905">
        <v>1232</v>
      </c>
      <c r="M7" s="2908">
        <v>243</v>
      </c>
      <c r="N7" s="2909"/>
    </row>
    <row r="8" spans="1:18" ht="16.5" x14ac:dyDescent="0.25">
      <c r="A8" s="2904" t="s">
        <v>186</v>
      </c>
      <c r="B8" s="2905">
        <v>100706</v>
      </c>
      <c r="C8" s="2910">
        <v>4912</v>
      </c>
      <c r="D8" s="2907">
        <v>105049</v>
      </c>
      <c r="E8" s="2906">
        <v>4713</v>
      </c>
      <c r="F8" s="2905">
        <v>115600</v>
      </c>
      <c r="G8" s="2906">
        <v>6060</v>
      </c>
      <c r="H8" s="2905">
        <v>115613</v>
      </c>
      <c r="I8" s="2906">
        <v>5140</v>
      </c>
      <c r="J8" s="2911">
        <v>111560</v>
      </c>
      <c r="K8" s="2908">
        <v>4899</v>
      </c>
      <c r="L8" s="2911">
        <v>1229</v>
      </c>
      <c r="M8" s="2908">
        <v>176</v>
      </c>
      <c r="N8" s="2909"/>
    </row>
    <row r="9" spans="1:18" ht="16.5" x14ac:dyDescent="0.25">
      <c r="A9" s="2904" t="s">
        <v>187</v>
      </c>
      <c r="B9" s="2905">
        <v>108704</v>
      </c>
      <c r="C9" s="2906">
        <v>4841</v>
      </c>
      <c r="D9" s="2907">
        <v>110271</v>
      </c>
      <c r="E9" s="2910">
        <v>5254</v>
      </c>
      <c r="F9" s="2905">
        <v>119841</v>
      </c>
      <c r="G9" s="2910">
        <v>5808</v>
      </c>
      <c r="H9" s="2905">
        <v>114419</v>
      </c>
      <c r="I9" s="2910">
        <v>5200</v>
      </c>
      <c r="J9" s="2912">
        <v>55863</v>
      </c>
      <c r="K9" s="2908">
        <v>3250</v>
      </c>
      <c r="L9" s="2912">
        <v>311</v>
      </c>
      <c r="M9" s="2908"/>
      <c r="N9" s="2909"/>
    </row>
    <row r="10" spans="1:18" ht="16.5" x14ac:dyDescent="0.25">
      <c r="A10" s="2904" t="s">
        <v>188</v>
      </c>
      <c r="B10" s="2905">
        <v>91992</v>
      </c>
      <c r="C10" s="2906">
        <v>4382</v>
      </c>
      <c r="D10" s="2907">
        <v>111432</v>
      </c>
      <c r="E10" s="2906">
        <v>4830</v>
      </c>
      <c r="F10" s="2905">
        <v>104967</v>
      </c>
      <c r="G10" s="2906">
        <v>5631</v>
      </c>
      <c r="H10" s="2905">
        <v>108565</v>
      </c>
      <c r="I10" s="2906">
        <v>5450</v>
      </c>
      <c r="J10" s="2905">
        <v>10</v>
      </c>
      <c r="K10" s="2908">
        <v>808</v>
      </c>
      <c r="L10" s="2905"/>
      <c r="M10" s="2908"/>
      <c r="N10" s="2909"/>
      <c r="O10" s="2909"/>
    </row>
    <row r="11" spans="1:18" ht="16.5" x14ac:dyDescent="0.25">
      <c r="A11" s="2904" t="s">
        <v>189</v>
      </c>
      <c r="B11" s="2905">
        <v>94830</v>
      </c>
      <c r="C11" s="2906">
        <v>4278</v>
      </c>
      <c r="D11" s="2907">
        <v>96557</v>
      </c>
      <c r="E11" s="2906">
        <v>4593</v>
      </c>
      <c r="F11" s="2905">
        <v>101138</v>
      </c>
      <c r="G11" s="2906">
        <v>5227.5556689495397</v>
      </c>
      <c r="H11" s="2905">
        <v>96814</v>
      </c>
      <c r="I11" s="2906">
        <v>4915</v>
      </c>
      <c r="J11" s="2905">
        <v>20</v>
      </c>
      <c r="K11" s="2908">
        <v>748</v>
      </c>
      <c r="L11" s="2905"/>
      <c r="M11" s="2908"/>
      <c r="N11" s="2909"/>
      <c r="O11" s="2913"/>
    </row>
    <row r="12" spans="1:18" ht="16.5" x14ac:dyDescent="0.25">
      <c r="A12" s="2904" t="s">
        <v>202</v>
      </c>
      <c r="B12" s="2905">
        <v>71806</v>
      </c>
      <c r="C12" s="2906">
        <v>3525</v>
      </c>
      <c r="D12" s="2907">
        <v>78188</v>
      </c>
      <c r="E12" s="2906">
        <v>3810</v>
      </c>
      <c r="F12" s="2914">
        <v>84345</v>
      </c>
      <c r="G12" s="2910">
        <v>4118</v>
      </c>
      <c r="H12" s="2914">
        <v>92398</v>
      </c>
      <c r="I12" s="2910">
        <v>4169</v>
      </c>
      <c r="J12" s="2905">
        <v>9</v>
      </c>
      <c r="K12" s="2908">
        <v>383</v>
      </c>
      <c r="L12" s="2905"/>
      <c r="M12" s="2908"/>
      <c r="N12" s="2909"/>
      <c r="O12" s="2909"/>
    </row>
    <row r="13" spans="1:18" ht="16.5" x14ac:dyDescent="0.25">
      <c r="A13" s="2904" t="s">
        <v>203</v>
      </c>
      <c r="B13" s="2905">
        <v>108122</v>
      </c>
      <c r="C13" s="2906">
        <v>3806</v>
      </c>
      <c r="D13" s="2907">
        <v>112347</v>
      </c>
      <c r="E13" s="2906">
        <v>4205</v>
      </c>
      <c r="F13" s="2911">
        <v>115881</v>
      </c>
      <c r="G13" s="2906">
        <v>4401</v>
      </c>
      <c r="H13" s="2911">
        <v>115448</v>
      </c>
      <c r="I13" s="2906">
        <v>4937</v>
      </c>
      <c r="J13" s="2905">
        <v>45</v>
      </c>
      <c r="K13" s="2908">
        <v>414</v>
      </c>
      <c r="L13" s="2905"/>
      <c r="M13" s="2908"/>
      <c r="N13" s="2909"/>
      <c r="O13" s="2915"/>
      <c r="P13" s="2915"/>
      <c r="Q13" s="2915"/>
      <c r="R13" s="2915"/>
    </row>
    <row r="14" spans="1:18" ht="16.5" x14ac:dyDescent="0.25">
      <c r="A14" s="2904" t="s">
        <v>192</v>
      </c>
      <c r="B14" s="2905">
        <v>94920</v>
      </c>
      <c r="C14" s="2906">
        <v>4322</v>
      </c>
      <c r="D14" s="2907">
        <v>100191</v>
      </c>
      <c r="E14" s="2906">
        <v>4329</v>
      </c>
      <c r="F14" s="2905">
        <v>109471</v>
      </c>
      <c r="G14" s="2906">
        <v>4500.9161038469219</v>
      </c>
      <c r="H14" s="2905">
        <v>107275</v>
      </c>
      <c r="I14" s="2906">
        <v>4753</v>
      </c>
      <c r="J14" s="2905">
        <v>317</v>
      </c>
      <c r="K14" s="2908">
        <v>195</v>
      </c>
      <c r="L14" s="2905"/>
      <c r="M14" s="2908"/>
      <c r="N14" s="2909"/>
      <c r="O14" s="2913"/>
      <c r="Q14" s="2913"/>
    </row>
    <row r="15" spans="1:18" ht="16.5" x14ac:dyDescent="0.25">
      <c r="A15" s="2904" t="s">
        <v>193</v>
      </c>
      <c r="B15" s="2905">
        <v>91384</v>
      </c>
      <c r="C15" s="2906">
        <v>3894</v>
      </c>
      <c r="D15" s="2916">
        <v>96282</v>
      </c>
      <c r="E15" s="2906">
        <v>4243</v>
      </c>
      <c r="F15" s="2917">
        <v>102849</v>
      </c>
      <c r="G15" s="2906">
        <v>3895</v>
      </c>
      <c r="H15" s="2917">
        <v>100837</v>
      </c>
      <c r="I15" s="2906">
        <v>4362</v>
      </c>
      <c r="J15" s="2914">
        <v>369</v>
      </c>
      <c r="K15" s="2908">
        <v>215</v>
      </c>
      <c r="L15" s="2914"/>
      <c r="M15" s="2908"/>
      <c r="N15" s="2909"/>
    </row>
    <row r="16" spans="1:18" ht="16.5" x14ac:dyDescent="0.25">
      <c r="A16" s="2904" t="s">
        <v>194</v>
      </c>
      <c r="B16" s="2905">
        <v>130421</v>
      </c>
      <c r="C16" s="2918">
        <v>4973</v>
      </c>
      <c r="D16" s="2907">
        <v>130070</v>
      </c>
      <c r="E16" s="2906">
        <v>5511</v>
      </c>
      <c r="F16" s="2914">
        <v>134052</v>
      </c>
      <c r="G16" s="2906">
        <v>5440.3738781800002</v>
      </c>
      <c r="H16" s="2914">
        <v>129018</v>
      </c>
      <c r="I16" s="2906">
        <v>5434</v>
      </c>
      <c r="J16" s="2914">
        <v>1149</v>
      </c>
      <c r="K16" s="2908">
        <v>222</v>
      </c>
      <c r="L16" s="2914"/>
      <c r="M16" s="2908"/>
      <c r="N16" s="2909"/>
      <c r="R16" s="2913"/>
    </row>
    <row r="17" spans="1:14" ht="16.5" x14ac:dyDescent="0.25">
      <c r="A17" s="2904" t="s">
        <v>195</v>
      </c>
      <c r="B17" s="2905">
        <v>115782</v>
      </c>
      <c r="C17" s="2918">
        <v>5251</v>
      </c>
      <c r="D17" s="2907">
        <v>121496</v>
      </c>
      <c r="E17" s="2906">
        <v>6026</v>
      </c>
      <c r="F17" s="2914">
        <v>132247</v>
      </c>
      <c r="G17" s="2910">
        <v>5678.4576338200004</v>
      </c>
      <c r="H17" s="2914">
        <v>128730</v>
      </c>
      <c r="I17" s="2910">
        <v>5964</v>
      </c>
      <c r="J17" s="2914">
        <v>1177</v>
      </c>
      <c r="K17" s="2908">
        <v>254</v>
      </c>
      <c r="L17" s="2914"/>
      <c r="M17" s="2908"/>
      <c r="N17" s="2909"/>
    </row>
    <row r="18" spans="1:14" ht="17.25" thickBot="1" x14ac:dyDescent="0.3">
      <c r="A18" s="2904" t="s">
        <v>196</v>
      </c>
      <c r="B18" s="2905">
        <v>148134</v>
      </c>
      <c r="C18" s="2910">
        <v>6433</v>
      </c>
      <c r="D18" s="2907">
        <v>155615</v>
      </c>
      <c r="E18" s="2910">
        <v>6629</v>
      </c>
      <c r="F18" s="2917">
        <v>158043</v>
      </c>
      <c r="G18" s="2906">
        <v>6662</v>
      </c>
      <c r="H18" s="2917">
        <v>152098</v>
      </c>
      <c r="I18" s="2906">
        <v>6605</v>
      </c>
      <c r="J18" s="2914">
        <v>1042</v>
      </c>
      <c r="K18" s="2908">
        <v>281</v>
      </c>
      <c r="L18" s="2914"/>
      <c r="M18" s="2908"/>
      <c r="N18" s="2909"/>
    </row>
    <row r="19" spans="1:14" s="2898" customFormat="1" ht="17.25" thickBot="1" x14ac:dyDescent="0.3">
      <c r="A19" s="2919" t="s">
        <v>4780</v>
      </c>
      <c r="B19" s="2920">
        <f t="shared" ref="B19:M19" si="0">SUM(B7:B18)</f>
        <v>1275227</v>
      </c>
      <c r="C19" s="2921">
        <f t="shared" si="0"/>
        <v>55867</v>
      </c>
      <c r="D19" s="2922">
        <f t="shared" si="0"/>
        <v>1341860</v>
      </c>
      <c r="E19" s="2921">
        <f t="shared" si="0"/>
        <v>60262</v>
      </c>
      <c r="F19" s="2920">
        <f t="shared" si="0"/>
        <v>1399408</v>
      </c>
      <c r="G19" s="2921">
        <f t="shared" si="0"/>
        <v>64037.303284796464</v>
      </c>
      <c r="H19" s="2920">
        <f t="shared" si="0"/>
        <v>1383488</v>
      </c>
      <c r="I19" s="2921">
        <f t="shared" si="0"/>
        <v>63107</v>
      </c>
      <c r="J19" s="2920">
        <f t="shared" si="0"/>
        <v>308980</v>
      </c>
      <c r="K19" s="2923">
        <f t="shared" si="0"/>
        <v>17664</v>
      </c>
      <c r="L19" s="2920">
        <f t="shared" si="0"/>
        <v>2772</v>
      </c>
      <c r="M19" s="2920">
        <f t="shared" si="0"/>
        <v>419</v>
      </c>
    </row>
    <row r="20" spans="1:14" s="2770" customFormat="1" ht="18" customHeight="1" thickTop="1" x14ac:dyDescent="0.25">
      <c r="A20" s="2924" t="s">
        <v>3144</v>
      </c>
      <c r="B20" s="2924"/>
      <c r="C20" s="2924"/>
      <c r="D20" s="2924"/>
      <c r="E20" s="2924"/>
      <c r="F20" s="2924"/>
      <c r="G20" s="2924"/>
      <c r="H20" s="2924"/>
      <c r="I20" s="2924"/>
      <c r="J20" s="2924"/>
      <c r="K20" s="2924"/>
      <c r="L20" s="2924"/>
      <c r="M20" s="2924"/>
    </row>
    <row r="21" spans="1:14" s="2770" customFormat="1" ht="28.5" customHeight="1" x14ac:dyDescent="0.25">
      <c r="A21" s="3969" t="s">
        <v>4781</v>
      </c>
      <c r="B21" s="3969"/>
      <c r="C21" s="3969"/>
      <c r="D21" s="3969"/>
      <c r="E21" s="3969"/>
      <c r="F21" s="3969"/>
      <c r="G21" s="3969"/>
      <c r="H21" s="3969"/>
      <c r="I21" s="3969"/>
      <c r="J21" s="3969"/>
      <c r="K21" s="3969"/>
      <c r="L21" s="3969"/>
      <c r="M21" s="3969"/>
    </row>
    <row r="22" spans="1:14" s="2770" customFormat="1" x14ac:dyDescent="0.25">
      <c r="A22" s="2925" t="s">
        <v>4782</v>
      </c>
      <c r="B22" s="2926"/>
      <c r="C22" s="2926"/>
      <c r="D22" s="2927"/>
      <c r="E22" s="2927"/>
      <c r="G22" s="2927"/>
      <c r="I22" s="2927"/>
      <c r="K22" s="2928"/>
      <c r="L22" s="2927"/>
    </row>
    <row r="23" spans="1:14" s="2770" customFormat="1" ht="16.5" customHeight="1" x14ac:dyDescent="0.25">
      <c r="A23" s="2929" t="s">
        <v>4783</v>
      </c>
      <c r="B23" s="2927"/>
      <c r="C23" s="2927"/>
      <c r="D23" s="2927"/>
      <c r="E23" s="2927"/>
      <c r="G23" s="2927"/>
      <c r="I23" s="2927"/>
    </row>
    <row r="24" spans="1:14" s="2770" customFormat="1" x14ac:dyDescent="0.25">
      <c r="B24" s="2927"/>
      <c r="C24" s="2927"/>
      <c r="D24" s="2927"/>
      <c r="E24" s="2927"/>
      <c r="G24" s="2927"/>
      <c r="I24" s="2927"/>
      <c r="J24" s="2927"/>
      <c r="K24" s="2927"/>
      <c r="L24" s="2927"/>
    </row>
    <row r="25" spans="1:14" x14ac:dyDescent="0.25">
      <c r="B25" s="2913"/>
    </row>
    <row r="26" spans="1:14" x14ac:dyDescent="0.25">
      <c r="B26" s="2913"/>
      <c r="C26" s="2913"/>
    </row>
    <row r="27" spans="1:14" x14ac:dyDescent="0.25">
      <c r="B27" s="2913"/>
    </row>
    <row r="46" spans="15:15" x14ac:dyDescent="0.25">
      <c r="O46" s="2896" t="s">
        <v>3263</v>
      </c>
    </row>
  </sheetData>
  <mergeCells count="19">
    <mergeCell ref="A21:M21"/>
    <mergeCell ref="H4:H6"/>
    <mergeCell ref="I4:I5"/>
    <mergeCell ref="J4:J6"/>
    <mergeCell ref="K4:K5"/>
    <mergeCell ref="L4:L6"/>
    <mergeCell ref="M4:M5"/>
    <mergeCell ref="B4:B6"/>
    <mergeCell ref="C4:C5"/>
    <mergeCell ref="D4:D6"/>
    <mergeCell ref="E4:E5"/>
    <mergeCell ref="F4:F6"/>
    <mergeCell ref="G4:G5"/>
    <mergeCell ref="L3:M3"/>
    <mergeCell ref="B3:C3"/>
    <mergeCell ref="D3:E3"/>
    <mergeCell ref="F3:G3"/>
    <mergeCell ref="H3:I3"/>
    <mergeCell ref="J3:K3"/>
  </mergeCells>
  <printOptions horizontalCentered="1"/>
  <pageMargins left="0.75" right="0.75" top="0.75" bottom="0.75" header="0" footer="0"/>
  <pageSetup paperSize="9" scale="70"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C6AC-52DC-4A13-82C7-71C9B456A2B6}">
  <sheetPr>
    <pageSetUpPr fitToPage="1"/>
  </sheetPr>
  <dimension ref="A1:AT135"/>
  <sheetViews>
    <sheetView zoomScale="80" zoomScaleNormal="80" zoomScaleSheetLayoutView="85" workbookViewId="0">
      <pane xSplit="1" ySplit="52" topLeftCell="B53" activePane="bottomRight" state="frozen"/>
      <selection activeCell="O38" sqref="O38"/>
      <selection pane="topRight" activeCell="O38" sqref="O38"/>
      <selection pane="bottomLeft" activeCell="O38" sqref="O38"/>
      <selection pane="bottomRight"/>
    </sheetView>
  </sheetViews>
  <sheetFormatPr defaultRowHeight="14.25" x14ac:dyDescent="0.25"/>
  <cols>
    <col min="1" max="1" width="11.7109375" style="653" customWidth="1"/>
    <col min="2" max="5" width="9.42578125" style="653" customWidth="1"/>
    <col min="6" max="6" width="17.85546875" style="653" customWidth="1"/>
    <col min="7" max="7" width="14.7109375" style="653" customWidth="1"/>
    <col min="8" max="9" width="15.42578125" style="653" customWidth="1"/>
    <col min="10" max="10" width="15.7109375" style="653" customWidth="1"/>
    <col min="11" max="11" width="9" style="653" customWidth="1"/>
    <col min="12" max="12" width="8.5703125" style="694" customWidth="1"/>
    <col min="13" max="13" width="9.140625" style="653"/>
    <col min="14" max="14" width="10.42578125" style="653" customWidth="1"/>
    <col min="15" max="16" width="9.140625" style="653" customWidth="1"/>
    <col min="17" max="17" width="4.7109375" style="2931" customWidth="1"/>
    <col min="18" max="19" width="9.140625" style="653" customWidth="1"/>
    <col min="20" max="20" width="6.85546875" style="653" customWidth="1"/>
    <col min="21" max="21" width="5.28515625" style="653" customWidth="1"/>
    <col min="22" max="22" width="5.7109375" style="653" customWidth="1"/>
    <col min="23" max="247" width="9.140625" style="653"/>
    <col min="248" max="248" width="13.28515625" style="653" customWidth="1"/>
    <col min="249" max="249" width="10.5703125" style="653" customWidth="1"/>
    <col min="250" max="250" width="12.140625" style="653" customWidth="1"/>
    <col min="251" max="251" width="8.140625" style="653" bestFit="1" customWidth="1"/>
    <col min="252" max="252" width="11.5703125" style="653" bestFit="1" customWidth="1"/>
    <col min="253" max="253" width="11.140625" style="653" customWidth="1"/>
    <col min="254" max="254" width="12.5703125" style="653" customWidth="1"/>
    <col min="255" max="255" width="13.85546875" style="653" customWidth="1"/>
    <col min="256" max="256" width="13.42578125" style="653" customWidth="1"/>
    <col min="257" max="257" width="11" style="653" customWidth="1"/>
    <col min="258" max="258" width="17.7109375" style="653" bestFit="1" customWidth="1"/>
    <col min="259" max="260" width="9.140625" style="653"/>
    <col min="261" max="261" width="10.140625" style="653" customWidth="1"/>
    <col min="262" max="503" width="9.140625" style="653"/>
    <col min="504" max="504" width="13.28515625" style="653" customWidth="1"/>
    <col min="505" max="505" width="10.5703125" style="653" customWidth="1"/>
    <col min="506" max="506" width="12.140625" style="653" customWidth="1"/>
    <col min="507" max="507" width="8.140625" style="653" bestFit="1" customWidth="1"/>
    <col min="508" max="508" width="11.5703125" style="653" bestFit="1" customWidth="1"/>
    <col min="509" max="509" width="11.140625" style="653" customWidth="1"/>
    <col min="510" max="510" width="12.5703125" style="653" customWidth="1"/>
    <col min="511" max="511" width="13.85546875" style="653" customWidth="1"/>
    <col min="512" max="512" width="13.42578125" style="653" customWidth="1"/>
    <col min="513" max="513" width="11" style="653" customWidth="1"/>
    <col min="514" max="514" width="17.7109375" style="653" bestFit="1" customWidth="1"/>
    <col min="515" max="516" width="9.140625" style="653"/>
    <col min="517" max="517" width="10.140625" style="653" customWidth="1"/>
    <col min="518" max="759" width="9.140625" style="653"/>
    <col min="760" max="760" width="13.28515625" style="653" customWidth="1"/>
    <col min="761" max="761" width="10.5703125" style="653" customWidth="1"/>
    <col min="762" max="762" width="12.140625" style="653" customWidth="1"/>
    <col min="763" max="763" width="8.140625" style="653" bestFit="1" customWidth="1"/>
    <col min="764" max="764" width="11.5703125" style="653" bestFit="1" customWidth="1"/>
    <col min="765" max="765" width="11.140625" style="653" customWidth="1"/>
    <col min="766" max="766" width="12.5703125" style="653" customWidth="1"/>
    <col min="767" max="767" width="13.85546875" style="653" customWidth="1"/>
    <col min="768" max="768" width="13.42578125" style="653" customWidth="1"/>
    <col min="769" max="769" width="11" style="653" customWidth="1"/>
    <col min="770" max="770" width="17.7109375" style="653" bestFit="1" customWidth="1"/>
    <col min="771" max="772" width="9.140625" style="653"/>
    <col min="773" max="773" width="10.140625" style="653" customWidth="1"/>
    <col min="774" max="1015" width="9.140625" style="653"/>
    <col min="1016" max="1016" width="13.28515625" style="653" customWidth="1"/>
    <col min="1017" max="1017" width="10.5703125" style="653" customWidth="1"/>
    <col min="1018" max="1018" width="12.140625" style="653" customWidth="1"/>
    <col min="1019" max="1019" width="8.140625" style="653" bestFit="1" customWidth="1"/>
    <col min="1020" max="1020" width="11.5703125" style="653" bestFit="1" customWidth="1"/>
    <col min="1021" max="1021" width="11.140625" style="653" customWidth="1"/>
    <col min="1022" max="1022" width="12.5703125" style="653" customWidth="1"/>
    <col min="1023" max="1023" width="13.85546875" style="653" customWidth="1"/>
    <col min="1024" max="1024" width="13.42578125" style="653" customWidth="1"/>
    <col min="1025" max="1025" width="11" style="653" customWidth="1"/>
    <col min="1026" max="1026" width="17.7109375" style="653" bestFit="1" customWidth="1"/>
    <col min="1027" max="1028" width="9.140625" style="653"/>
    <col min="1029" max="1029" width="10.140625" style="653" customWidth="1"/>
    <col min="1030" max="1271" width="9.140625" style="653"/>
    <col min="1272" max="1272" width="13.28515625" style="653" customWidth="1"/>
    <col min="1273" max="1273" width="10.5703125" style="653" customWidth="1"/>
    <col min="1274" max="1274" width="12.140625" style="653" customWidth="1"/>
    <col min="1275" max="1275" width="8.140625" style="653" bestFit="1" customWidth="1"/>
    <col min="1276" max="1276" width="11.5703125" style="653" bestFit="1" customWidth="1"/>
    <col min="1277" max="1277" width="11.140625" style="653" customWidth="1"/>
    <col min="1278" max="1278" width="12.5703125" style="653" customWidth="1"/>
    <col min="1279" max="1279" width="13.85546875" style="653" customWidth="1"/>
    <col min="1280" max="1280" width="13.42578125" style="653" customWidth="1"/>
    <col min="1281" max="1281" width="11" style="653" customWidth="1"/>
    <col min="1282" max="1282" width="17.7109375" style="653" bestFit="1" customWidth="1"/>
    <col min="1283" max="1284" width="9.140625" style="653"/>
    <col min="1285" max="1285" width="10.140625" style="653" customWidth="1"/>
    <col min="1286" max="1527" width="9.140625" style="653"/>
    <col min="1528" max="1528" width="13.28515625" style="653" customWidth="1"/>
    <col min="1529" max="1529" width="10.5703125" style="653" customWidth="1"/>
    <col min="1530" max="1530" width="12.140625" style="653" customWidth="1"/>
    <col min="1531" max="1531" width="8.140625" style="653" bestFit="1" customWidth="1"/>
    <col min="1532" max="1532" width="11.5703125" style="653" bestFit="1" customWidth="1"/>
    <col min="1533" max="1533" width="11.140625" style="653" customWidth="1"/>
    <col min="1534" max="1534" width="12.5703125" style="653" customWidth="1"/>
    <col min="1535" max="1535" width="13.85546875" style="653" customWidth="1"/>
    <col min="1536" max="1536" width="13.42578125" style="653" customWidth="1"/>
    <col min="1537" max="1537" width="11" style="653" customWidth="1"/>
    <col min="1538" max="1538" width="17.7109375" style="653" bestFit="1" customWidth="1"/>
    <col min="1539" max="1540" width="9.140625" style="653"/>
    <col min="1541" max="1541" width="10.140625" style="653" customWidth="1"/>
    <col min="1542" max="1783" width="9.140625" style="653"/>
    <col min="1784" max="1784" width="13.28515625" style="653" customWidth="1"/>
    <col min="1785" max="1785" width="10.5703125" style="653" customWidth="1"/>
    <col min="1786" max="1786" width="12.140625" style="653" customWidth="1"/>
    <col min="1787" max="1787" width="8.140625" style="653" bestFit="1" customWidth="1"/>
    <col min="1788" max="1788" width="11.5703125" style="653" bestFit="1" customWidth="1"/>
    <col min="1789" max="1789" width="11.140625" style="653" customWidth="1"/>
    <col min="1790" max="1790" width="12.5703125" style="653" customWidth="1"/>
    <col min="1791" max="1791" width="13.85546875" style="653" customWidth="1"/>
    <col min="1792" max="1792" width="13.42578125" style="653" customWidth="1"/>
    <col min="1793" max="1793" width="11" style="653" customWidth="1"/>
    <col min="1794" max="1794" width="17.7109375" style="653" bestFit="1" customWidth="1"/>
    <col min="1795" max="1796" width="9.140625" style="653"/>
    <col min="1797" max="1797" width="10.140625" style="653" customWidth="1"/>
    <col min="1798" max="2039" width="9.140625" style="653"/>
    <col min="2040" max="2040" width="13.28515625" style="653" customWidth="1"/>
    <col min="2041" max="2041" width="10.5703125" style="653" customWidth="1"/>
    <col min="2042" max="2042" width="12.140625" style="653" customWidth="1"/>
    <col min="2043" max="2043" width="8.140625" style="653" bestFit="1" customWidth="1"/>
    <col min="2044" max="2044" width="11.5703125" style="653" bestFit="1" customWidth="1"/>
    <col min="2045" max="2045" width="11.140625" style="653" customWidth="1"/>
    <col min="2046" max="2046" width="12.5703125" style="653" customWidth="1"/>
    <col min="2047" max="2047" width="13.85546875" style="653" customWidth="1"/>
    <col min="2048" max="2048" width="13.42578125" style="653" customWidth="1"/>
    <col min="2049" max="2049" width="11" style="653" customWidth="1"/>
    <col min="2050" max="2050" width="17.7109375" style="653" bestFit="1" customWidth="1"/>
    <col min="2051" max="2052" width="9.140625" style="653"/>
    <col min="2053" max="2053" width="10.140625" style="653" customWidth="1"/>
    <col min="2054" max="2295" width="9.140625" style="653"/>
    <col min="2296" max="2296" width="13.28515625" style="653" customWidth="1"/>
    <col min="2297" max="2297" width="10.5703125" style="653" customWidth="1"/>
    <col min="2298" max="2298" width="12.140625" style="653" customWidth="1"/>
    <col min="2299" max="2299" width="8.140625" style="653" bestFit="1" customWidth="1"/>
    <col min="2300" max="2300" width="11.5703125" style="653" bestFit="1" customWidth="1"/>
    <col min="2301" max="2301" width="11.140625" style="653" customWidth="1"/>
    <col min="2302" max="2302" width="12.5703125" style="653" customWidth="1"/>
    <col min="2303" max="2303" width="13.85546875" style="653" customWidth="1"/>
    <col min="2304" max="2304" width="13.42578125" style="653" customWidth="1"/>
    <col min="2305" max="2305" width="11" style="653" customWidth="1"/>
    <col min="2306" max="2306" width="17.7109375" style="653" bestFit="1" customWidth="1"/>
    <col min="2307" max="2308" width="9.140625" style="653"/>
    <col min="2309" max="2309" width="10.140625" style="653" customWidth="1"/>
    <col min="2310" max="2551" width="9.140625" style="653"/>
    <col min="2552" max="2552" width="13.28515625" style="653" customWidth="1"/>
    <col min="2553" max="2553" width="10.5703125" style="653" customWidth="1"/>
    <col min="2554" max="2554" width="12.140625" style="653" customWidth="1"/>
    <col min="2555" max="2555" width="8.140625" style="653" bestFit="1" customWidth="1"/>
    <col min="2556" max="2556" width="11.5703125" style="653" bestFit="1" customWidth="1"/>
    <col min="2557" max="2557" width="11.140625" style="653" customWidth="1"/>
    <col min="2558" max="2558" width="12.5703125" style="653" customWidth="1"/>
    <col min="2559" max="2559" width="13.85546875" style="653" customWidth="1"/>
    <col min="2560" max="2560" width="13.42578125" style="653" customWidth="1"/>
    <col min="2561" max="2561" width="11" style="653" customWidth="1"/>
    <col min="2562" max="2562" width="17.7109375" style="653" bestFit="1" customWidth="1"/>
    <col min="2563" max="2564" width="9.140625" style="653"/>
    <col min="2565" max="2565" width="10.140625" style="653" customWidth="1"/>
    <col min="2566" max="2807" width="9.140625" style="653"/>
    <col min="2808" max="2808" width="13.28515625" style="653" customWidth="1"/>
    <col min="2809" max="2809" width="10.5703125" style="653" customWidth="1"/>
    <col min="2810" max="2810" width="12.140625" style="653" customWidth="1"/>
    <col min="2811" max="2811" width="8.140625" style="653" bestFit="1" customWidth="1"/>
    <col min="2812" max="2812" width="11.5703125" style="653" bestFit="1" customWidth="1"/>
    <col min="2813" max="2813" width="11.140625" style="653" customWidth="1"/>
    <col min="2814" max="2814" width="12.5703125" style="653" customWidth="1"/>
    <col min="2815" max="2815" width="13.85546875" style="653" customWidth="1"/>
    <col min="2816" max="2816" width="13.42578125" style="653" customWidth="1"/>
    <col min="2817" max="2817" width="11" style="653" customWidth="1"/>
    <col min="2818" max="2818" width="17.7109375" style="653" bestFit="1" customWidth="1"/>
    <col min="2819" max="2820" width="9.140625" style="653"/>
    <col min="2821" max="2821" width="10.140625" style="653" customWidth="1"/>
    <col min="2822" max="3063" width="9.140625" style="653"/>
    <col min="3064" max="3064" width="13.28515625" style="653" customWidth="1"/>
    <col min="3065" max="3065" width="10.5703125" style="653" customWidth="1"/>
    <col min="3066" max="3066" width="12.140625" style="653" customWidth="1"/>
    <col min="3067" max="3067" width="8.140625" style="653" bestFit="1" customWidth="1"/>
    <col min="3068" max="3068" width="11.5703125" style="653" bestFit="1" customWidth="1"/>
    <col min="3069" max="3069" width="11.140625" style="653" customWidth="1"/>
    <col min="3070" max="3070" width="12.5703125" style="653" customWidth="1"/>
    <col min="3071" max="3071" width="13.85546875" style="653" customWidth="1"/>
    <col min="3072" max="3072" width="13.42578125" style="653" customWidth="1"/>
    <col min="3073" max="3073" width="11" style="653" customWidth="1"/>
    <col min="3074" max="3074" width="17.7109375" style="653" bestFit="1" customWidth="1"/>
    <col min="3075" max="3076" width="9.140625" style="653"/>
    <col min="3077" max="3077" width="10.140625" style="653" customWidth="1"/>
    <col min="3078" max="3319" width="9.140625" style="653"/>
    <col min="3320" max="3320" width="13.28515625" style="653" customWidth="1"/>
    <col min="3321" max="3321" width="10.5703125" style="653" customWidth="1"/>
    <col min="3322" max="3322" width="12.140625" style="653" customWidth="1"/>
    <col min="3323" max="3323" width="8.140625" style="653" bestFit="1" customWidth="1"/>
    <col min="3324" max="3324" width="11.5703125" style="653" bestFit="1" customWidth="1"/>
    <col min="3325" max="3325" width="11.140625" style="653" customWidth="1"/>
    <col min="3326" max="3326" width="12.5703125" style="653" customWidth="1"/>
    <col min="3327" max="3327" width="13.85546875" style="653" customWidth="1"/>
    <col min="3328" max="3328" width="13.42578125" style="653" customWidth="1"/>
    <col min="3329" max="3329" width="11" style="653" customWidth="1"/>
    <col min="3330" max="3330" width="17.7109375" style="653" bestFit="1" customWidth="1"/>
    <col min="3331" max="3332" width="9.140625" style="653"/>
    <col min="3333" max="3333" width="10.140625" style="653" customWidth="1"/>
    <col min="3334" max="3575" width="9.140625" style="653"/>
    <col min="3576" max="3576" width="13.28515625" style="653" customWidth="1"/>
    <col min="3577" max="3577" width="10.5703125" style="653" customWidth="1"/>
    <col min="3578" max="3578" width="12.140625" style="653" customWidth="1"/>
    <col min="3579" max="3579" width="8.140625" style="653" bestFit="1" customWidth="1"/>
    <col min="3580" max="3580" width="11.5703125" style="653" bestFit="1" customWidth="1"/>
    <col min="3581" max="3581" width="11.140625" style="653" customWidth="1"/>
    <col min="3582" max="3582" width="12.5703125" style="653" customWidth="1"/>
    <col min="3583" max="3583" width="13.85546875" style="653" customWidth="1"/>
    <col min="3584" max="3584" width="13.42578125" style="653" customWidth="1"/>
    <col min="3585" max="3585" width="11" style="653" customWidth="1"/>
    <col min="3586" max="3586" width="17.7109375" style="653" bestFit="1" customWidth="1"/>
    <col min="3587" max="3588" width="9.140625" style="653"/>
    <col min="3589" max="3589" width="10.140625" style="653" customWidth="1"/>
    <col min="3590" max="3831" width="9.140625" style="653"/>
    <col min="3832" max="3832" width="13.28515625" style="653" customWidth="1"/>
    <col min="3833" max="3833" width="10.5703125" style="653" customWidth="1"/>
    <col min="3834" max="3834" width="12.140625" style="653" customWidth="1"/>
    <col min="3835" max="3835" width="8.140625" style="653" bestFit="1" customWidth="1"/>
    <col min="3836" max="3836" width="11.5703125" style="653" bestFit="1" customWidth="1"/>
    <col min="3837" max="3837" width="11.140625" style="653" customWidth="1"/>
    <col min="3838" max="3838" width="12.5703125" style="653" customWidth="1"/>
    <col min="3839" max="3839" width="13.85546875" style="653" customWidth="1"/>
    <col min="3840" max="3840" width="13.42578125" style="653" customWidth="1"/>
    <col min="3841" max="3841" width="11" style="653" customWidth="1"/>
    <col min="3842" max="3842" width="17.7109375" style="653" bestFit="1" customWidth="1"/>
    <col min="3843" max="3844" width="9.140625" style="653"/>
    <col min="3845" max="3845" width="10.140625" style="653" customWidth="1"/>
    <col min="3846" max="4087" width="9.140625" style="653"/>
    <col min="4088" max="4088" width="13.28515625" style="653" customWidth="1"/>
    <col min="4089" max="4089" width="10.5703125" style="653" customWidth="1"/>
    <col min="4090" max="4090" width="12.140625" style="653" customWidth="1"/>
    <col min="4091" max="4091" width="8.140625" style="653" bestFit="1" customWidth="1"/>
    <col min="4092" max="4092" width="11.5703125" style="653" bestFit="1" customWidth="1"/>
    <col min="4093" max="4093" width="11.140625" style="653" customWidth="1"/>
    <col min="4094" max="4094" width="12.5703125" style="653" customWidth="1"/>
    <col min="4095" max="4095" width="13.85546875" style="653" customWidth="1"/>
    <col min="4096" max="4096" width="13.42578125" style="653" customWidth="1"/>
    <col min="4097" max="4097" width="11" style="653" customWidth="1"/>
    <col min="4098" max="4098" width="17.7109375" style="653" bestFit="1" customWidth="1"/>
    <col min="4099" max="4100" width="9.140625" style="653"/>
    <col min="4101" max="4101" width="10.140625" style="653" customWidth="1"/>
    <col min="4102" max="4343" width="9.140625" style="653"/>
    <col min="4344" max="4344" width="13.28515625" style="653" customWidth="1"/>
    <col min="4345" max="4345" width="10.5703125" style="653" customWidth="1"/>
    <col min="4346" max="4346" width="12.140625" style="653" customWidth="1"/>
    <col min="4347" max="4347" width="8.140625" style="653" bestFit="1" customWidth="1"/>
    <col min="4348" max="4348" width="11.5703125" style="653" bestFit="1" customWidth="1"/>
    <col min="4349" max="4349" width="11.140625" style="653" customWidth="1"/>
    <col min="4350" max="4350" width="12.5703125" style="653" customWidth="1"/>
    <col min="4351" max="4351" width="13.85546875" style="653" customWidth="1"/>
    <col min="4352" max="4352" width="13.42578125" style="653" customWidth="1"/>
    <col min="4353" max="4353" width="11" style="653" customWidth="1"/>
    <col min="4354" max="4354" width="17.7109375" style="653" bestFit="1" customWidth="1"/>
    <col min="4355" max="4356" width="9.140625" style="653"/>
    <col min="4357" max="4357" width="10.140625" style="653" customWidth="1"/>
    <col min="4358" max="4599" width="9.140625" style="653"/>
    <col min="4600" max="4600" width="13.28515625" style="653" customWidth="1"/>
    <col min="4601" max="4601" width="10.5703125" style="653" customWidth="1"/>
    <col min="4602" max="4602" width="12.140625" style="653" customWidth="1"/>
    <col min="4603" max="4603" width="8.140625" style="653" bestFit="1" customWidth="1"/>
    <col min="4604" max="4604" width="11.5703125" style="653" bestFit="1" customWidth="1"/>
    <col min="4605" max="4605" width="11.140625" style="653" customWidth="1"/>
    <col min="4606" max="4606" width="12.5703125" style="653" customWidth="1"/>
    <col min="4607" max="4607" width="13.85546875" style="653" customWidth="1"/>
    <col min="4608" max="4608" width="13.42578125" style="653" customWidth="1"/>
    <col min="4609" max="4609" width="11" style="653" customWidth="1"/>
    <col min="4610" max="4610" width="17.7109375" style="653" bestFit="1" customWidth="1"/>
    <col min="4611" max="4612" width="9.140625" style="653"/>
    <col min="4613" max="4613" width="10.140625" style="653" customWidth="1"/>
    <col min="4614" max="4855" width="9.140625" style="653"/>
    <col min="4856" max="4856" width="13.28515625" style="653" customWidth="1"/>
    <col min="4857" max="4857" width="10.5703125" style="653" customWidth="1"/>
    <col min="4858" max="4858" width="12.140625" style="653" customWidth="1"/>
    <col min="4859" max="4859" width="8.140625" style="653" bestFit="1" customWidth="1"/>
    <col min="4860" max="4860" width="11.5703125" style="653" bestFit="1" customWidth="1"/>
    <col min="4861" max="4861" width="11.140625" style="653" customWidth="1"/>
    <col min="4862" max="4862" width="12.5703125" style="653" customWidth="1"/>
    <col min="4863" max="4863" width="13.85546875" style="653" customWidth="1"/>
    <col min="4864" max="4864" width="13.42578125" style="653" customWidth="1"/>
    <col min="4865" max="4865" width="11" style="653" customWidth="1"/>
    <col min="4866" max="4866" width="17.7109375" style="653" bestFit="1" customWidth="1"/>
    <col min="4867" max="4868" width="9.140625" style="653"/>
    <col min="4869" max="4869" width="10.140625" style="653" customWidth="1"/>
    <col min="4870" max="5111" width="9.140625" style="653"/>
    <col min="5112" max="5112" width="13.28515625" style="653" customWidth="1"/>
    <col min="5113" max="5113" width="10.5703125" style="653" customWidth="1"/>
    <col min="5114" max="5114" width="12.140625" style="653" customWidth="1"/>
    <col min="5115" max="5115" width="8.140625" style="653" bestFit="1" customWidth="1"/>
    <col min="5116" max="5116" width="11.5703125" style="653" bestFit="1" customWidth="1"/>
    <col min="5117" max="5117" width="11.140625" style="653" customWidth="1"/>
    <col min="5118" max="5118" width="12.5703125" style="653" customWidth="1"/>
    <col min="5119" max="5119" width="13.85546875" style="653" customWidth="1"/>
    <col min="5120" max="5120" width="13.42578125" style="653" customWidth="1"/>
    <col min="5121" max="5121" width="11" style="653" customWidth="1"/>
    <col min="5122" max="5122" width="17.7109375" style="653" bestFit="1" customWidth="1"/>
    <col min="5123" max="5124" width="9.140625" style="653"/>
    <col min="5125" max="5125" width="10.140625" style="653" customWidth="1"/>
    <col min="5126" max="5367" width="9.140625" style="653"/>
    <col min="5368" max="5368" width="13.28515625" style="653" customWidth="1"/>
    <col min="5369" max="5369" width="10.5703125" style="653" customWidth="1"/>
    <col min="5370" max="5370" width="12.140625" style="653" customWidth="1"/>
    <col min="5371" max="5371" width="8.140625" style="653" bestFit="1" customWidth="1"/>
    <col min="5372" max="5372" width="11.5703125" style="653" bestFit="1" customWidth="1"/>
    <col min="5373" max="5373" width="11.140625" style="653" customWidth="1"/>
    <col min="5374" max="5374" width="12.5703125" style="653" customWidth="1"/>
    <col min="5375" max="5375" width="13.85546875" style="653" customWidth="1"/>
    <col min="5376" max="5376" width="13.42578125" style="653" customWidth="1"/>
    <col min="5377" max="5377" width="11" style="653" customWidth="1"/>
    <col min="5378" max="5378" width="17.7109375" style="653" bestFit="1" customWidth="1"/>
    <col min="5379" max="5380" width="9.140625" style="653"/>
    <col min="5381" max="5381" width="10.140625" style="653" customWidth="1"/>
    <col min="5382" max="5623" width="9.140625" style="653"/>
    <col min="5624" max="5624" width="13.28515625" style="653" customWidth="1"/>
    <col min="5625" max="5625" width="10.5703125" style="653" customWidth="1"/>
    <col min="5626" max="5626" width="12.140625" style="653" customWidth="1"/>
    <col min="5627" max="5627" width="8.140625" style="653" bestFit="1" customWidth="1"/>
    <col min="5628" max="5628" width="11.5703125" style="653" bestFit="1" customWidth="1"/>
    <col min="5629" max="5629" width="11.140625" style="653" customWidth="1"/>
    <col min="5630" max="5630" width="12.5703125" style="653" customWidth="1"/>
    <col min="5631" max="5631" width="13.85546875" style="653" customWidth="1"/>
    <col min="5632" max="5632" width="13.42578125" style="653" customWidth="1"/>
    <col min="5633" max="5633" width="11" style="653" customWidth="1"/>
    <col min="5634" max="5634" width="17.7109375" style="653" bestFit="1" customWidth="1"/>
    <col min="5635" max="5636" width="9.140625" style="653"/>
    <col min="5637" max="5637" width="10.140625" style="653" customWidth="1"/>
    <col min="5638" max="5879" width="9.140625" style="653"/>
    <col min="5880" max="5880" width="13.28515625" style="653" customWidth="1"/>
    <col min="5881" max="5881" width="10.5703125" style="653" customWidth="1"/>
    <col min="5882" max="5882" width="12.140625" style="653" customWidth="1"/>
    <col min="5883" max="5883" width="8.140625" style="653" bestFit="1" customWidth="1"/>
    <col min="5884" max="5884" width="11.5703125" style="653" bestFit="1" customWidth="1"/>
    <col min="5885" max="5885" width="11.140625" style="653" customWidth="1"/>
    <col min="5886" max="5886" width="12.5703125" style="653" customWidth="1"/>
    <col min="5887" max="5887" width="13.85546875" style="653" customWidth="1"/>
    <col min="5888" max="5888" width="13.42578125" style="653" customWidth="1"/>
    <col min="5889" max="5889" width="11" style="653" customWidth="1"/>
    <col min="5890" max="5890" width="17.7109375" style="653" bestFit="1" customWidth="1"/>
    <col min="5891" max="5892" width="9.140625" style="653"/>
    <col min="5893" max="5893" width="10.140625" style="653" customWidth="1"/>
    <col min="5894" max="6135" width="9.140625" style="653"/>
    <col min="6136" max="6136" width="13.28515625" style="653" customWidth="1"/>
    <col min="6137" max="6137" width="10.5703125" style="653" customWidth="1"/>
    <col min="6138" max="6138" width="12.140625" style="653" customWidth="1"/>
    <col min="6139" max="6139" width="8.140625" style="653" bestFit="1" customWidth="1"/>
    <col min="6140" max="6140" width="11.5703125" style="653" bestFit="1" customWidth="1"/>
    <col min="6141" max="6141" width="11.140625" style="653" customWidth="1"/>
    <col min="6142" max="6142" width="12.5703125" style="653" customWidth="1"/>
    <col min="6143" max="6143" width="13.85546875" style="653" customWidth="1"/>
    <col min="6144" max="6144" width="13.42578125" style="653" customWidth="1"/>
    <col min="6145" max="6145" width="11" style="653" customWidth="1"/>
    <col min="6146" max="6146" width="17.7109375" style="653" bestFit="1" customWidth="1"/>
    <col min="6147" max="6148" width="9.140625" style="653"/>
    <col min="6149" max="6149" width="10.140625" style="653" customWidth="1"/>
    <col min="6150" max="6391" width="9.140625" style="653"/>
    <col min="6392" max="6392" width="13.28515625" style="653" customWidth="1"/>
    <col min="6393" max="6393" width="10.5703125" style="653" customWidth="1"/>
    <col min="6394" max="6394" width="12.140625" style="653" customWidth="1"/>
    <col min="6395" max="6395" width="8.140625" style="653" bestFit="1" customWidth="1"/>
    <col min="6396" max="6396" width="11.5703125" style="653" bestFit="1" customWidth="1"/>
    <col min="6397" max="6397" width="11.140625" style="653" customWidth="1"/>
    <col min="6398" max="6398" width="12.5703125" style="653" customWidth="1"/>
    <col min="6399" max="6399" width="13.85546875" style="653" customWidth="1"/>
    <col min="6400" max="6400" width="13.42578125" style="653" customWidth="1"/>
    <col min="6401" max="6401" width="11" style="653" customWidth="1"/>
    <col min="6402" max="6402" width="17.7109375" style="653" bestFit="1" customWidth="1"/>
    <col min="6403" max="6404" width="9.140625" style="653"/>
    <col min="6405" max="6405" width="10.140625" style="653" customWidth="1"/>
    <col min="6406" max="6647" width="9.140625" style="653"/>
    <col min="6648" max="6648" width="13.28515625" style="653" customWidth="1"/>
    <col min="6649" max="6649" width="10.5703125" style="653" customWidth="1"/>
    <col min="6650" max="6650" width="12.140625" style="653" customWidth="1"/>
    <col min="6651" max="6651" width="8.140625" style="653" bestFit="1" customWidth="1"/>
    <col min="6652" max="6652" width="11.5703125" style="653" bestFit="1" customWidth="1"/>
    <col min="6653" max="6653" width="11.140625" style="653" customWidth="1"/>
    <col min="6654" max="6654" width="12.5703125" style="653" customWidth="1"/>
    <col min="6655" max="6655" width="13.85546875" style="653" customWidth="1"/>
    <col min="6656" max="6656" width="13.42578125" style="653" customWidth="1"/>
    <col min="6657" max="6657" width="11" style="653" customWidth="1"/>
    <col min="6658" max="6658" width="17.7109375" style="653" bestFit="1" customWidth="1"/>
    <col min="6659" max="6660" width="9.140625" style="653"/>
    <col min="6661" max="6661" width="10.140625" style="653" customWidth="1"/>
    <col min="6662" max="6903" width="9.140625" style="653"/>
    <col min="6904" max="6904" width="13.28515625" style="653" customWidth="1"/>
    <col min="6905" max="6905" width="10.5703125" style="653" customWidth="1"/>
    <col min="6906" max="6906" width="12.140625" style="653" customWidth="1"/>
    <col min="6907" max="6907" width="8.140625" style="653" bestFit="1" customWidth="1"/>
    <col min="6908" max="6908" width="11.5703125" style="653" bestFit="1" customWidth="1"/>
    <col min="6909" max="6909" width="11.140625" style="653" customWidth="1"/>
    <col min="6910" max="6910" width="12.5703125" style="653" customWidth="1"/>
    <col min="6911" max="6911" width="13.85546875" style="653" customWidth="1"/>
    <col min="6912" max="6912" width="13.42578125" style="653" customWidth="1"/>
    <col min="6913" max="6913" width="11" style="653" customWidth="1"/>
    <col min="6914" max="6914" width="17.7109375" style="653" bestFit="1" customWidth="1"/>
    <col min="6915" max="6916" width="9.140625" style="653"/>
    <col min="6917" max="6917" width="10.140625" style="653" customWidth="1"/>
    <col min="6918" max="7159" width="9.140625" style="653"/>
    <col min="7160" max="7160" width="13.28515625" style="653" customWidth="1"/>
    <col min="7161" max="7161" width="10.5703125" style="653" customWidth="1"/>
    <col min="7162" max="7162" width="12.140625" style="653" customWidth="1"/>
    <col min="7163" max="7163" width="8.140625" style="653" bestFit="1" customWidth="1"/>
    <col min="7164" max="7164" width="11.5703125" style="653" bestFit="1" customWidth="1"/>
    <col min="7165" max="7165" width="11.140625" style="653" customWidth="1"/>
    <col min="7166" max="7166" width="12.5703125" style="653" customWidth="1"/>
    <col min="7167" max="7167" width="13.85546875" style="653" customWidth="1"/>
    <col min="7168" max="7168" width="13.42578125" style="653" customWidth="1"/>
    <col min="7169" max="7169" width="11" style="653" customWidth="1"/>
    <col min="7170" max="7170" width="17.7109375" style="653" bestFit="1" customWidth="1"/>
    <col min="7171" max="7172" width="9.140625" style="653"/>
    <col min="7173" max="7173" width="10.140625" style="653" customWidth="1"/>
    <col min="7174" max="7415" width="9.140625" style="653"/>
    <col min="7416" max="7416" width="13.28515625" style="653" customWidth="1"/>
    <col min="7417" max="7417" width="10.5703125" style="653" customWidth="1"/>
    <col min="7418" max="7418" width="12.140625" style="653" customWidth="1"/>
    <col min="7419" max="7419" width="8.140625" style="653" bestFit="1" customWidth="1"/>
    <col min="7420" max="7420" width="11.5703125" style="653" bestFit="1" customWidth="1"/>
    <col min="7421" max="7421" width="11.140625" style="653" customWidth="1"/>
    <col min="7422" max="7422" width="12.5703125" style="653" customWidth="1"/>
    <col min="7423" max="7423" width="13.85546875" style="653" customWidth="1"/>
    <col min="7424" max="7424" width="13.42578125" style="653" customWidth="1"/>
    <col min="7425" max="7425" width="11" style="653" customWidth="1"/>
    <col min="7426" max="7426" width="17.7109375" style="653" bestFit="1" customWidth="1"/>
    <col min="7427" max="7428" width="9.140625" style="653"/>
    <col min="7429" max="7429" width="10.140625" style="653" customWidth="1"/>
    <col min="7430" max="7671" width="9.140625" style="653"/>
    <col min="7672" max="7672" width="13.28515625" style="653" customWidth="1"/>
    <col min="7673" max="7673" width="10.5703125" style="653" customWidth="1"/>
    <col min="7674" max="7674" width="12.140625" style="653" customWidth="1"/>
    <col min="7675" max="7675" width="8.140625" style="653" bestFit="1" customWidth="1"/>
    <col min="7676" max="7676" width="11.5703125" style="653" bestFit="1" customWidth="1"/>
    <col min="7677" max="7677" width="11.140625" style="653" customWidth="1"/>
    <col min="7678" max="7678" width="12.5703125" style="653" customWidth="1"/>
    <col min="7679" max="7679" width="13.85546875" style="653" customWidth="1"/>
    <col min="7680" max="7680" width="13.42578125" style="653" customWidth="1"/>
    <col min="7681" max="7681" width="11" style="653" customWidth="1"/>
    <col min="7682" max="7682" width="17.7109375" style="653" bestFit="1" customWidth="1"/>
    <col min="7683" max="7684" width="9.140625" style="653"/>
    <col min="7685" max="7685" width="10.140625" style="653" customWidth="1"/>
    <col min="7686" max="7927" width="9.140625" style="653"/>
    <col min="7928" max="7928" width="13.28515625" style="653" customWidth="1"/>
    <col min="7929" max="7929" width="10.5703125" style="653" customWidth="1"/>
    <col min="7930" max="7930" width="12.140625" style="653" customWidth="1"/>
    <col min="7931" max="7931" width="8.140625" style="653" bestFit="1" customWidth="1"/>
    <col min="7932" max="7932" width="11.5703125" style="653" bestFit="1" customWidth="1"/>
    <col min="7933" max="7933" width="11.140625" style="653" customWidth="1"/>
    <col min="7934" max="7934" width="12.5703125" style="653" customWidth="1"/>
    <col min="7935" max="7935" width="13.85546875" style="653" customWidth="1"/>
    <col min="7936" max="7936" width="13.42578125" style="653" customWidth="1"/>
    <col min="7937" max="7937" width="11" style="653" customWidth="1"/>
    <col min="7938" max="7938" width="17.7109375" style="653" bestFit="1" customWidth="1"/>
    <col min="7939" max="7940" width="9.140625" style="653"/>
    <col min="7941" max="7941" width="10.140625" style="653" customWidth="1"/>
    <col min="7942" max="8183" width="9.140625" style="653"/>
    <col min="8184" max="8184" width="13.28515625" style="653" customWidth="1"/>
    <col min="8185" max="8185" width="10.5703125" style="653" customWidth="1"/>
    <col min="8186" max="8186" width="12.140625" style="653" customWidth="1"/>
    <col min="8187" max="8187" width="8.140625" style="653" bestFit="1" customWidth="1"/>
    <col min="8188" max="8188" width="11.5703125" style="653" bestFit="1" customWidth="1"/>
    <col min="8189" max="8189" width="11.140625" style="653" customWidth="1"/>
    <col min="8190" max="8190" width="12.5703125" style="653" customWidth="1"/>
    <col min="8191" max="8191" width="13.85546875" style="653" customWidth="1"/>
    <col min="8192" max="8192" width="13.42578125" style="653" customWidth="1"/>
    <col min="8193" max="8193" width="11" style="653" customWidth="1"/>
    <col min="8194" max="8194" width="17.7109375" style="653" bestFit="1" customWidth="1"/>
    <col min="8195" max="8196" width="9.140625" style="653"/>
    <col min="8197" max="8197" width="10.140625" style="653" customWidth="1"/>
    <col min="8198" max="8439" width="9.140625" style="653"/>
    <col min="8440" max="8440" width="13.28515625" style="653" customWidth="1"/>
    <col min="8441" max="8441" width="10.5703125" style="653" customWidth="1"/>
    <col min="8442" max="8442" width="12.140625" style="653" customWidth="1"/>
    <col min="8443" max="8443" width="8.140625" style="653" bestFit="1" customWidth="1"/>
    <col min="8444" max="8444" width="11.5703125" style="653" bestFit="1" customWidth="1"/>
    <col min="8445" max="8445" width="11.140625" style="653" customWidth="1"/>
    <col min="8446" max="8446" width="12.5703125" style="653" customWidth="1"/>
    <col min="8447" max="8447" width="13.85546875" style="653" customWidth="1"/>
    <col min="8448" max="8448" width="13.42578125" style="653" customWidth="1"/>
    <col min="8449" max="8449" width="11" style="653" customWidth="1"/>
    <col min="8450" max="8450" width="17.7109375" style="653" bestFit="1" customWidth="1"/>
    <col min="8451" max="8452" width="9.140625" style="653"/>
    <col min="8453" max="8453" width="10.140625" style="653" customWidth="1"/>
    <col min="8454" max="8695" width="9.140625" style="653"/>
    <col min="8696" max="8696" width="13.28515625" style="653" customWidth="1"/>
    <col min="8697" max="8697" width="10.5703125" style="653" customWidth="1"/>
    <col min="8698" max="8698" width="12.140625" style="653" customWidth="1"/>
    <col min="8699" max="8699" width="8.140625" style="653" bestFit="1" customWidth="1"/>
    <col min="8700" max="8700" width="11.5703125" style="653" bestFit="1" customWidth="1"/>
    <col min="8701" max="8701" width="11.140625" style="653" customWidth="1"/>
    <col min="8702" max="8702" width="12.5703125" style="653" customWidth="1"/>
    <col min="8703" max="8703" width="13.85546875" style="653" customWidth="1"/>
    <col min="8704" max="8704" width="13.42578125" style="653" customWidth="1"/>
    <col min="8705" max="8705" width="11" style="653" customWidth="1"/>
    <col min="8706" max="8706" width="17.7109375" style="653" bestFit="1" customWidth="1"/>
    <col min="8707" max="8708" width="9.140625" style="653"/>
    <col min="8709" max="8709" width="10.140625" style="653" customWidth="1"/>
    <col min="8710" max="8951" width="9.140625" style="653"/>
    <col min="8952" max="8952" width="13.28515625" style="653" customWidth="1"/>
    <col min="8953" max="8953" width="10.5703125" style="653" customWidth="1"/>
    <col min="8954" max="8954" width="12.140625" style="653" customWidth="1"/>
    <col min="8955" max="8955" width="8.140625" style="653" bestFit="1" customWidth="1"/>
    <col min="8956" max="8956" width="11.5703125" style="653" bestFit="1" customWidth="1"/>
    <col min="8957" max="8957" width="11.140625" style="653" customWidth="1"/>
    <col min="8958" max="8958" width="12.5703125" style="653" customWidth="1"/>
    <col min="8959" max="8959" width="13.85546875" style="653" customWidth="1"/>
    <col min="8960" max="8960" width="13.42578125" style="653" customWidth="1"/>
    <col min="8961" max="8961" width="11" style="653" customWidth="1"/>
    <col min="8962" max="8962" width="17.7109375" style="653" bestFit="1" customWidth="1"/>
    <col min="8963" max="8964" width="9.140625" style="653"/>
    <col min="8965" max="8965" width="10.140625" style="653" customWidth="1"/>
    <col min="8966" max="9207" width="9.140625" style="653"/>
    <col min="9208" max="9208" width="13.28515625" style="653" customWidth="1"/>
    <col min="9209" max="9209" width="10.5703125" style="653" customWidth="1"/>
    <col min="9210" max="9210" width="12.140625" style="653" customWidth="1"/>
    <col min="9211" max="9211" width="8.140625" style="653" bestFit="1" customWidth="1"/>
    <col min="9212" max="9212" width="11.5703125" style="653" bestFit="1" customWidth="1"/>
    <col min="9213" max="9213" width="11.140625" style="653" customWidth="1"/>
    <col min="9214" max="9214" width="12.5703125" style="653" customWidth="1"/>
    <col min="9215" max="9215" width="13.85546875" style="653" customWidth="1"/>
    <col min="9216" max="9216" width="13.42578125" style="653" customWidth="1"/>
    <col min="9217" max="9217" width="11" style="653" customWidth="1"/>
    <col min="9218" max="9218" width="17.7109375" style="653" bestFit="1" customWidth="1"/>
    <col min="9219" max="9220" width="9.140625" style="653"/>
    <col min="9221" max="9221" width="10.140625" style="653" customWidth="1"/>
    <col min="9222" max="9463" width="9.140625" style="653"/>
    <col min="9464" max="9464" width="13.28515625" style="653" customWidth="1"/>
    <col min="9465" max="9465" width="10.5703125" style="653" customWidth="1"/>
    <col min="9466" max="9466" width="12.140625" style="653" customWidth="1"/>
    <col min="9467" max="9467" width="8.140625" style="653" bestFit="1" customWidth="1"/>
    <col min="9468" max="9468" width="11.5703125" style="653" bestFit="1" customWidth="1"/>
    <col min="9469" max="9469" width="11.140625" style="653" customWidth="1"/>
    <col min="9470" max="9470" width="12.5703125" style="653" customWidth="1"/>
    <col min="9471" max="9471" width="13.85546875" style="653" customWidth="1"/>
    <col min="9472" max="9472" width="13.42578125" style="653" customWidth="1"/>
    <col min="9473" max="9473" width="11" style="653" customWidth="1"/>
    <col min="9474" max="9474" width="17.7109375" style="653" bestFit="1" customWidth="1"/>
    <col min="9475" max="9476" width="9.140625" style="653"/>
    <col min="9477" max="9477" width="10.140625" style="653" customWidth="1"/>
    <col min="9478" max="9719" width="9.140625" style="653"/>
    <col min="9720" max="9720" width="13.28515625" style="653" customWidth="1"/>
    <col min="9721" max="9721" width="10.5703125" style="653" customWidth="1"/>
    <col min="9722" max="9722" width="12.140625" style="653" customWidth="1"/>
    <col min="9723" max="9723" width="8.140625" style="653" bestFit="1" customWidth="1"/>
    <col min="9724" max="9724" width="11.5703125" style="653" bestFit="1" customWidth="1"/>
    <col min="9725" max="9725" width="11.140625" style="653" customWidth="1"/>
    <col min="9726" max="9726" width="12.5703125" style="653" customWidth="1"/>
    <col min="9727" max="9727" width="13.85546875" style="653" customWidth="1"/>
    <col min="9728" max="9728" width="13.42578125" style="653" customWidth="1"/>
    <col min="9729" max="9729" width="11" style="653" customWidth="1"/>
    <col min="9730" max="9730" width="17.7109375" style="653" bestFit="1" customWidth="1"/>
    <col min="9731" max="9732" width="9.140625" style="653"/>
    <col min="9733" max="9733" width="10.140625" style="653" customWidth="1"/>
    <col min="9734" max="9975" width="9.140625" style="653"/>
    <col min="9976" max="9976" width="13.28515625" style="653" customWidth="1"/>
    <col min="9977" max="9977" width="10.5703125" style="653" customWidth="1"/>
    <col min="9978" max="9978" width="12.140625" style="653" customWidth="1"/>
    <col min="9979" max="9979" width="8.140625" style="653" bestFit="1" customWidth="1"/>
    <col min="9980" max="9980" width="11.5703125" style="653" bestFit="1" customWidth="1"/>
    <col min="9981" max="9981" width="11.140625" style="653" customWidth="1"/>
    <col min="9982" max="9982" width="12.5703125" style="653" customWidth="1"/>
    <col min="9983" max="9983" width="13.85546875" style="653" customWidth="1"/>
    <col min="9984" max="9984" width="13.42578125" style="653" customWidth="1"/>
    <col min="9985" max="9985" width="11" style="653" customWidth="1"/>
    <col min="9986" max="9986" width="17.7109375" style="653" bestFit="1" customWidth="1"/>
    <col min="9987" max="9988" width="9.140625" style="653"/>
    <col min="9989" max="9989" width="10.140625" style="653" customWidth="1"/>
    <col min="9990" max="10231" width="9.140625" style="653"/>
    <col min="10232" max="10232" width="13.28515625" style="653" customWidth="1"/>
    <col min="10233" max="10233" width="10.5703125" style="653" customWidth="1"/>
    <col min="10234" max="10234" width="12.140625" style="653" customWidth="1"/>
    <col min="10235" max="10235" width="8.140625" style="653" bestFit="1" customWidth="1"/>
    <col min="10236" max="10236" width="11.5703125" style="653" bestFit="1" customWidth="1"/>
    <col min="10237" max="10237" width="11.140625" style="653" customWidth="1"/>
    <col min="10238" max="10238" width="12.5703125" style="653" customWidth="1"/>
    <col min="10239" max="10239" width="13.85546875" style="653" customWidth="1"/>
    <col min="10240" max="10240" width="13.42578125" style="653" customWidth="1"/>
    <col min="10241" max="10241" width="11" style="653" customWidth="1"/>
    <col min="10242" max="10242" width="17.7109375" style="653" bestFit="1" customWidth="1"/>
    <col min="10243" max="10244" width="9.140625" style="653"/>
    <col min="10245" max="10245" width="10.140625" style="653" customWidth="1"/>
    <col min="10246" max="10487" width="9.140625" style="653"/>
    <col min="10488" max="10488" width="13.28515625" style="653" customWidth="1"/>
    <col min="10489" max="10489" width="10.5703125" style="653" customWidth="1"/>
    <col min="10490" max="10490" width="12.140625" style="653" customWidth="1"/>
    <col min="10491" max="10491" width="8.140625" style="653" bestFit="1" customWidth="1"/>
    <col min="10492" max="10492" width="11.5703125" style="653" bestFit="1" customWidth="1"/>
    <col min="10493" max="10493" width="11.140625" style="653" customWidth="1"/>
    <col min="10494" max="10494" width="12.5703125" style="653" customWidth="1"/>
    <col min="10495" max="10495" width="13.85546875" style="653" customWidth="1"/>
    <col min="10496" max="10496" width="13.42578125" style="653" customWidth="1"/>
    <col min="10497" max="10497" width="11" style="653" customWidth="1"/>
    <col min="10498" max="10498" width="17.7109375" style="653" bestFit="1" customWidth="1"/>
    <col min="10499" max="10500" width="9.140625" style="653"/>
    <col min="10501" max="10501" width="10.140625" style="653" customWidth="1"/>
    <col min="10502" max="10743" width="9.140625" style="653"/>
    <col min="10744" max="10744" width="13.28515625" style="653" customWidth="1"/>
    <col min="10745" max="10745" width="10.5703125" style="653" customWidth="1"/>
    <col min="10746" max="10746" width="12.140625" style="653" customWidth="1"/>
    <col min="10747" max="10747" width="8.140625" style="653" bestFit="1" customWidth="1"/>
    <col min="10748" max="10748" width="11.5703125" style="653" bestFit="1" customWidth="1"/>
    <col min="10749" max="10749" width="11.140625" style="653" customWidth="1"/>
    <col min="10750" max="10750" width="12.5703125" style="653" customWidth="1"/>
    <col min="10751" max="10751" width="13.85546875" style="653" customWidth="1"/>
    <col min="10752" max="10752" width="13.42578125" style="653" customWidth="1"/>
    <col min="10753" max="10753" width="11" style="653" customWidth="1"/>
    <col min="10754" max="10754" width="17.7109375" style="653" bestFit="1" customWidth="1"/>
    <col min="10755" max="10756" width="9.140625" style="653"/>
    <col min="10757" max="10757" width="10.140625" style="653" customWidth="1"/>
    <col min="10758" max="10999" width="9.140625" style="653"/>
    <col min="11000" max="11000" width="13.28515625" style="653" customWidth="1"/>
    <col min="11001" max="11001" width="10.5703125" style="653" customWidth="1"/>
    <col min="11002" max="11002" width="12.140625" style="653" customWidth="1"/>
    <col min="11003" max="11003" width="8.140625" style="653" bestFit="1" customWidth="1"/>
    <col min="11004" max="11004" width="11.5703125" style="653" bestFit="1" customWidth="1"/>
    <col min="11005" max="11005" width="11.140625" style="653" customWidth="1"/>
    <col min="11006" max="11006" width="12.5703125" style="653" customWidth="1"/>
    <col min="11007" max="11007" width="13.85546875" style="653" customWidth="1"/>
    <col min="11008" max="11008" width="13.42578125" style="653" customWidth="1"/>
    <col min="11009" max="11009" width="11" style="653" customWidth="1"/>
    <col min="11010" max="11010" width="17.7109375" style="653" bestFit="1" customWidth="1"/>
    <col min="11011" max="11012" width="9.140625" style="653"/>
    <col min="11013" max="11013" width="10.140625" style="653" customWidth="1"/>
    <col min="11014" max="11255" width="9.140625" style="653"/>
    <col min="11256" max="11256" width="13.28515625" style="653" customWidth="1"/>
    <col min="11257" max="11257" width="10.5703125" style="653" customWidth="1"/>
    <col min="11258" max="11258" width="12.140625" style="653" customWidth="1"/>
    <col min="11259" max="11259" width="8.140625" style="653" bestFit="1" customWidth="1"/>
    <col min="11260" max="11260" width="11.5703125" style="653" bestFit="1" customWidth="1"/>
    <col min="11261" max="11261" width="11.140625" style="653" customWidth="1"/>
    <col min="11262" max="11262" width="12.5703125" style="653" customWidth="1"/>
    <col min="11263" max="11263" width="13.85546875" style="653" customWidth="1"/>
    <col min="11264" max="11264" width="13.42578125" style="653" customWidth="1"/>
    <col min="11265" max="11265" width="11" style="653" customWidth="1"/>
    <col min="11266" max="11266" width="17.7109375" style="653" bestFit="1" customWidth="1"/>
    <col min="11267" max="11268" width="9.140625" style="653"/>
    <col min="11269" max="11269" width="10.140625" style="653" customWidth="1"/>
    <col min="11270" max="11511" width="9.140625" style="653"/>
    <col min="11512" max="11512" width="13.28515625" style="653" customWidth="1"/>
    <col min="11513" max="11513" width="10.5703125" style="653" customWidth="1"/>
    <col min="11514" max="11514" width="12.140625" style="653" customWidth="1"/>
    <col min="11515" max="11515" width="8.140625" style="653" bestFit="1" customWidth="1"/>
    <col min="11516" max="11516" width="11.5703125" style="653" bestFit="1" customWidth="1"/>
    <col min="11517" max="11517" width="11.140625" style="653" customWidth="1"/>
    <col min="11518" max="11518" width="12.5703125" style="653" customWidth="1"/>
    <col min="11519" max="11519" width="13.85546875" style="653" customWidth="1"/>
    <col min="11520" max="11520" width="13.42578125" style="653" customWidth="1"/>
    <col min="11521" max="11521" width="11" style="653" customWidth="1"/>
    <col min="11522" max="11522" width="17.7109375" style="653" bestFit="1" customWidth="1"/>
    <col min="11523" max="11524" width="9.140625" style="653"/>
    <col min="11525" max="11525" width="10.140625" style="653" customWidth="1"/>
    <col min="11526" max="11767" width="9.140625" style="653"/>
    <col min="11768" max="11768" width="13.28515625" style="653" customWidth="1"/>
    <col min="11769" max="11769" width="10.5703125" style="653" customWidth="1"/>
    <col min="11770" max="11770" width="12.140625" style="653" customWidth="1"/>
    <col min="11771" max="11771" width="8.140625" style="653" bestFit="1" customWidth="1"/>
    <col min="11772" max="11772" width="11.5703125" style="653" bestFit="1" customWidth="1"/>
    <col min="11773" max="11773" width="11.140625" style="653" customWidth="1"/>
    <col min="11774" max="11774" width="12.5703125" style="653" customWidth="1"/>
    <col min="11775" max="11775" width="13.85546875" style="653" customWidth="1"/>
    <col min="11776" max="11776" width="13.42578125" style="653" customWidth="1"/>
    <col min="11777" max="11777" width="11" style="653" customWidth="1"/>
    <col min="11778" max="11778" width="17.7109375" style="653" bestFit="1" customWidth="1"/>
    <col min="11779" max="11780" width="9.140625" style="653"/>
    <col min="11781" max="11781" width="10.140625" style="653" customWidth="1"/>
    <col min="11782" max="12023" width="9.140625" style="653"/>
    <col min="12024" max="12024" width="13.28515625" style="653" customWidth="1"/>
    <col min="12025" max="12025" width="10.5703125" style="653" customWidth="1"/>
    <col min="12026" max="12026" width="12.140625" style="653" customWidth="1"/>
    <col min="12027" max="12027" width="8.140625" style="653" bestFit="1" customWidth="1"/>
    <col min="12028" max="12028" width="11.5703125" style="653" bestFit="1" customWidth="1"/>
    <col min="12029" max="12029" width="11.140625" style="653" customWidth="1"/>
    <col min="12030" max="12030" width="12.5703125" style="653" customWidth="1"/>
    <col min="12031" max="12031" width="13.85546875" style="653" customWidth="1"/>
    <col min="12032" max="12032" width="13.42578125" style="653" customWidth="1"/>
    <col min="12033" max="12033" width="11" style="653" customWidth="1"/>
    <col min="12034" max="12034" width="17.7109375" style="653" bestFit="1" customWidth="1"/>
    <col min="12035" max="12036" width="9.140625" style="653"/>
    <col min="12037" max="12037" width="10.140625" style="653" customWidth="1"/>
    <col min="12038" max="12279" width="9.140625" style="653"/>
    <col min="12280" max="12280" width="13.28515625" style="653" customWidth="1"/>
    <col min="12281" max="12281" width="10.5703125" style="653" customWidth="1"/>
    <col min="12282" max="12282" width="12.140625" style="653" customWidth="1"/>
    <col min="12283" max="12283" width="8.140625" style="653" bestFit="1" customWidth="1"/>
    <col min="12284" max="12284" width="11.5703125" style="653" bestFit="1" customWidth="1"/>
    <col min="12285" max="12285" width="11.140625" style="653" customWidth="1"/>
    <col min="12286" max="12286" width="12.5703125" style="653" customWidth="1"/>
    <col min="12287" max="12287" width="13.85546875" style="653" customWidth="1"/>
    <col min="12288" max="12288" width="13.42578125" style="653" customWidth="1"/>
    <col min="12289" max="12289" width="11" style="653" customWidth="1"/>
    <col min="12290" max="12290" width="17.7109375" style="653" bestFit="1" customWidth="1"/>
    <col min="12291" max="12292" width="9.140625" style="653"/>
    <col min="12293" max="12293" width="10.140625" style="653" customWidth="1"/>
    <col min="12294" max="12535" width="9.140625" style="653"/>
    <col min="12536" max="12536" width="13.28515625" style="653" customWidth="1"/>
    <col min="12537" max="12537" width="10.5703125" style="653" customWidth="1"/>
    <col min="12538" max="12538" width="12.140625" style="653" customWidth="1"/>
    <col min="12539" max="12539" width="8.140625" style="653" bestFit="1" customWidth="1"/>
    <col min="12540" max="12540" width="11.5703125" style="653" bestFit="1" customWidth="1"/>
    <col min="12541" max="12541" width="11.140625" style="653" customWidth="1"/>
    <col min="12542" max="12542" width="12.5703125" style="653" customWidth="1"/>
    <col min="12543" max="12543" width="13.85546875" style="653" customWidth="1"/>
    <col min="12544" max="12544" width="13.42578125" style="653" customWidth="1"/>
    <col min="12545" max="12545" width="11" style="653" customWidth="1"/>
    <col min="12546" max="12546" width="17.7109375" style="653" bestFit="1" customWidth="1"/>
    <col min="12547" max="12548" width="9.140625" style="653"/>
    <col min="12549" max="12549" width="10.140625" style="653" customWidth="1"/>
    <col min="12550" max="12791" width="9.140625" style="653"/>
    <col min="12792" max="12792" width="13.28515625" style="653" customWidth="1"/>
    <col min="12793" max="12793" width="10.5703125" style="653" customWidth="1"/>
    <col min="12794" max="12794" width="12.140625" style="653" customWidth="1"/>
    <col min="12795" max="12795" width="8.140625" style="653" bestFit="1" customWidth="1"/>
    <col min="12796" max="12796" width="11.5703125" style="653" bestFit="1" customWidth="1"/>
    <col min="12797" max="12797" width="11.140625" style="653" customWidth="1"/>
    <col min="12798" max="12798" width="12.5703125" style="653" customWidth="1"/>
    <col min="12799" max="12799" width="13.85546875" style="653" customWidth="1"/>
    <col min="12800" max="12800" width="13.42578125" style="653" customWidth="1"/>
    <col min="12801" max="12801" width="11" style="653" customWidth="1"/>
    <col min="12802" max="12802" width="17.7109375" style="653" bestFit="1" customWidth="1"/>
    <col min="12803" max="12804" width="9.140625" style="653"/>
    <col min="12805" max="12805" width="10.140625" style="653" customWidth="1"/>
    <col min="12806" max="13047" width="9.140625" style="653"/>
    <col min="13048" max="13048" width="13.28515625" style="653" customWidth="1"/>
    <col min="13049" max="13049" width="10.5703125" style="653" customWidth="1"/>
    <col min="13050" max="13050" width="12.140625" style="653" customWidth="1"/>
    <col min="13051" max="13051" width="8.140625" style="653" bestFit="1" customWidth="1"/>
    <col min="13052" max="13052" width="11.5703125" style="653" bestFit="1" customWidth="1"/>
    <col min="13053" max="13053" width="11.140625" style="653" customWidth="1"/>
    <col min="13054" max="13054" width="12.5703125" style="653" customWidth="1"/>
    <col min="13055" max="13055" width="13.85546875" style="653" customWidth="1"/>
    <col min="13056" max="13056" width="13.42578125" style="653" customWidth="1"/>
    <col min="13057" max="13057" width="11" style="653" customWidth="1"/>
    <col min="13058" max="13058" width="17.7109375" style="653" bestFit="1" customWidth="1"/>
    <col min="13059" max="13060" width="9.140625" style="653"/>
    <col min="13061" max="13061" width="10.140625" style="653" customWidth="1"/>
    <col min="13062" max="13303" width="9.140625" style="653"/>
    <col min="13304" max="13304" width="13.28515625" style="653" customWidth="1"/>
    <col min="13305" max="13305" width="10.5703125" style="653" customWidth="1"/>
    <col min="13306" max="13306" width="12.140625" style="653" customWidth="1"/>
    <col min="13307" max="13307" width="8.140625" style="653" bestFit="1" customWidth="1"/>
    <col min="13308" max="13308" width="11.5703125" style="653" bestFit="1" customWidth="1"/>
    <col min="13309" max="13309" width="11.140625" style="653" customWidth="1"/>
    <col min="13310" max="13310" width="12.5703125" style="653" customWidth="1"/>
    <col min="13311" max="13311" width="13.85546875" style="653" customWidth="1"/>
    <col min="13312" max="13312" width="13.42578125" style="653" customWidth="1"/>
    <col min="13313" max="13313" width="11" style="653" customWidth="1"/>
    <col min="13314" max="13314" width="17.7109375" style="653" bestFit="1" customWidth="1"/>
    <col min="13315" max="13316" width="9.140625" style="653"/>
    <col min="13317" max="13317" width="10.140625" style="653" customWidth="1"/>
    <col min="13318" max="13559" width="9.140625" style="653"/>
    <col min="13560" max="13560" width="13.28515625" style="653" customWidth="1"/>
    <col min="13561" max="13561" width="10.5703125" style="653" customWidth="1"/>
    <col min="13562" max="13562" width="12.140625" style="653" customWidth="1"/>
    <col min="13563" max="13563" width="8.140625" style="653" bestFit="1" customWidth="1"/>
    <col min="13564" max="13564" width="11.5703125" style="653" bestFit="1" customWidth="1"/>
    <col min="13565" max="13565" width="11.140625" style="653" customWidth="1"/>
    <col min="13566" max="13566" width="12.5703125" style="653" customWidth="1"/>
    <col min="13567" max="13567" width="13.85546875" style="653" customWidth="1"/>
    <col min="13568" max="13568" width="13.42578125" style="653" customWidth="1"/>
    <col min="13569" max="13569" width="11" style="653" customWidth="1"/>
    <col min="13570" max="13570" width="17.7109375" style="653" bestFit="1" customWidth="1"/>
    <col min="13571" max="13572" width="9.140625" style="653"/>
    <col min="13573" max="13573" width="10.140625" style="653" customWidth="1"/>
    <col min="13574" max="13815" width="9.140625" style="653"/>
    <col min="13816" max="13816" width="13.28515625" style="653" customWidth="1"/>
    <col min="13817" max="13817" width="10.5703125" style="653" customWidth="1"/>
    <col min="13818" max="13818" width="12.140625" style="653" customWidth="1"/>
    <col min="13819" max="13819" width="8.140625" style="653" bestFit="1" customWidth="1"/>
    <col min="13820" max="13820" width="11.5703125" style="653" bestFit="1" customWidth="1"/>
    <col min="13821" max="13821" width="11.140625" style="653" customWidth="1"/>
    <col min="13822" max="13822" width="12.5703125" style="653" customWidth="1"/>
    <col min="13823" max="13823" width="13.85546875" style="653" customWidth="1"/>
    <col min="13824" max="13824" width="13.42578125" style="653" customWidth="1"/>
    <col min="13825" max="13825" width="11" style="653" customWidth="1"/>
    <col min="13826" max="13826" width="17.7109375" style="653" bestFit="1" customWidth="1"/>
    <col min="13827" max="13828" width="9.140625" style="653"/>
    <col min="13829" max="13829" width="10.140625" style="653" customWidth="1"/>
    <col min="13830" max="14071" width="9.140625" style="653"/>
    <col min="14072" max="14072" width="13.28515625" style="653" customWidth="1"/>
    <col min="14073" max="14073" width="10.5703125" style="653" customWidth="1"/>
    <col min="14074" max="14074" width="12.140625" style="653" customWidth="1"/>
    <col min="14075" max="14075" width="8.140625" style="653" bestFit="1" customWidth="1"/>
    <col min="14076" max="14076" width="11.5703125" style="653" bestFit="1" customWidth="1"/>
    <col min="14077" max="14077" width="11.140625" style="653" customWidth="1"/>
    <col min="14078" max="14078" width="12.5703125" style="653" customWidth="1"/>
    <col min="14079" max="14079" width="13.85546875" style="653" customWidth="1"/>
    <col min="14080" max="14080" width="13.42578125" style="653" customWidth="1"/>
    <col min="14081" max="14081" width="11" style="653" customWidth="1"/>
    <col min="14082" max="14082" width="17.7109375" style="653" bestFit="1" customWidth="1"/>
    <col min="14083" max="14084" width="9.140625" style="653"/>
    <col min="14085" max="14085" width="10.140625" style="653" customWidth="1"/>
    <col min="14086" max="14327" width="9.140625" style="653"/>
    <col min="14328" max="14328" width="13.28515625" style="653" customWidth="1"/>
    <col min="14329" max="14329" width="10.5703125" style="653" customWidth="1"/>
    <col min="14330" max="14330" width="12.140625" style="653" customWidth="1"/>
    <col min="14331" max="14331" width="8.140625" style="653" bestFit="1" customWidth="1"/>
    <col min="14332" max="14332" width="11.5703125" style="653" bestFit="1" customWidth="1"/>
    <col min="14333" max="14333" width="11.140625" style="653" customWidth="1"/>
    <col min="14334" max="14334" width="12.5703125" style="653" customWidth="1"/>
    <col min="14335" max="14335" width="13.85546875" style="653" customWidth="1"/>
    <col min="14336" max="14336" width="13.42578125" style="653" customWidth="1"/>
    <col min="14337" max="14337" width="11" style="653" customWidth="1"/>
    <col min="14338" max="14338" width="17.7109375" style="653" bestFit="1" customWidth="1"/>
    <col min="14339" max="14340" width="9.140625" style="653"/>
    <col min="14341" max="14341" width="10.140625" style="653" customWidth="1"/>
    <col min="14342" max="14583" width="9.140625" style="653"/>
    <col min="14584" max="14584" width="13.28515625" style="653" customWidth="1"/>
    <col min="14585" max="14585" width="10.5703125" style="653" customWidth="1"/>
    <col min="14586" max="14586" width="12.140625" style="653" customWidth="1"/>
    <col min="14587" max="14587" width="8.140625" style="653" bestFit="1" customWidth="1"/>
    <col min="14588" max="14588" width="11.5703125" style="653" bestFit="1" customWidth="1"/>
    <col min="14589" max="14589" width="11.140625" style="653" customWidth="1"/>
    <col min="14590" max="14590" width="12.5703125" style="653" customWidth="1"/>
    <col min="14591" max="14591" width="13.85546875" style="653" customWidth="1"/>
    <col min="14592" max="14592" width="13.42578125" style="653" customWidth="1"/>
    <col min="14593" max="14593" width="11" style="653" customWidth="1"/>
    <col min="14594" max="14594" width="17.7109375" style="653" bestFit="1" customWidth="1"/>
    <col min="14595" max="14596" width="9.140625" style="653"/>
    <col min="14597" max="14597" width="10.140625" style="653" customWidth="1"/>
    <col min="14598" max="14839" width="9.140625" style="653"/>
    <col min="14840" max="14840" width="13.28515625" style="653" customWidth="1"/>
    <col min="14841" max="14841" width="10.5703125" style="653" customWidth="1"/>
    <col min="14842" max="14842" width="12.140625" style="653" customWidth="1"/>
    <col min="14843" max="14843" width="8.140625" style="653" bestFit="1" customWidth="1"/>
    <col min="14844" max="14844" width="11.5703125" style="653" bestFit="1" customWidth="1"/>
    <col min="14845" max="14845" width="11.140625" style="653" customWidth="1"/>
    <col min="14846" max="14846" width="12.5703125" style="653" customWidth="1"/>
    <col min="14847" max="14847" width="13.85546875" style="653" customWidth="1"/>
    <col min="14848" max="14848" width="13.42578125" style="653" customWidth="1"/>
    <col min="14849" max="14849" width="11" style="653" customWidth="1"/>
    <col min="14850" max="14850" width="17.7109375" style="653" bestFit="1" customWidth="1"/>
    <col min="14851" max="14852" width="9.140625" style="653"/>
    <col min="14853" max="14853" width="10.140625" style="653" customWidth="1"/>
    <col min="14854" max="15095" width="9.140625" style="653"/>
    <col min="15096" max="15096" width="13.28515625" style="653" customWidth="1"/>
    <col min="15097" max="15097" width="10.5703125" style="653" customWidth="1"/>
    <col min="15098" max="15098" width="12.140625" style="653" customWidth="1"/>
    <col min="15099" max="15099" width="8.140625" style="653" bestFit="1" customWidth="1"/>
    <col min="15100" max="15100" width="11.5703125" style="653" bestFit="1" customWidth="1"/>
    <col min="15101" max="15101" width="11.140625" style="653" customWidth="1"/>
    <col min="15102" max="15102" width="12.5703125" style="653" customWidth="1"/>
    <col min="15103" max="15103" width="13.85546875" style="653" customWidth="1"/>
    <col min="15104" max="15104" width="13.42578125" style="653" customWidth="1"/>
    <col min="15105" max="15105" width="11" style="653" customWidth="1"/>
    <col min="15106" max="15106" width="17.7109375" style="653" bestFit="1" customWidth="1"/>
    <col min="15107" max="15108" width="9.140625" style="653"/>
    <col min="15109" max="15109" width="10.140625" style="653" customWidth="1"/>
    <col min="15110" max="15351" width="9.140625" style="653"/>
    <col min="15352" max="15352" width="13.28515625" style="653" customWidth="1"/>
    <col min="15353" max="15353" width="10.5703125" style="653" customWidth="1"/>
    <col min="15354" max="15354" width="12.140625" style="653" customWidth="1"/>
    <col min="15355" max="15355" width="8.140625" style="653" bestFit="1" customWidth="1"/>
    <col min="15356" max="15356" width="11.5703125" style="653" bestFit="1" customWidth="1"/>
    <col min="15357" max="15357" width="11.140625" style="653" customWidth="1"/>
    <col min="15358" max="15358" width="12.5703125" style="653" customWidth="1"/>
    <col min="15359" max="15359" width="13.85546875" style="653" customWidth="1"/>
    <col min="15360" max="15360" width="13.42578125" style="653" customWidth="1"/>
    <col min="15361" max="15361" width="11" style="653" customWidth="1"/>
    <col min="15362" max="15362" width="17.7109375" style="653" bestFit="1" customWidth="1"/>
    <col min="15363" max="15364" width="9.140625" style="653"/>
    <col min="15365" max="15365" width="10.140625" style="653" customWidth="1"/>
    <col min="15366" max="15607" width="9.140625" style="653"/>
    <col min="15608" max="15608" width="13.28515625" style="653" customWidth="1"/>
    <col min="15609" max="15609" width="10.5703125" style="653" customWidth="1"/>
    <col min="15610" max="15610" width="12.140625" style="653" customWidth="1"/>
    <col min="15611" max="15611" width="8.140625" style="653" bestFit="1" customWidth="1"/>
    <col min="15612" max="15612" width="11.5703125" style="653" bestFit="1" customWidth="1"/>
    <col min="15613" max="15613" width="11.140625" style="653" customWidth="1"/>
    <col min="15614" max="15614" width="12.5703125" style="653" customWidth="1"/>
    <col min="15615" max="15615" width="13.85546875" style="653" customWidth="1"/>
    <col min="15616" max="15616" width="13.42578125" style="653" customWidth="1"/>
    <col min="15617" max="15617" width="11" style="653" customWidth="1"/>
    <col min="15618" max="15618" width="17.7109375" style="653" bestFit="1" customWidth="1"/>
    <col min="15619" max="15620" width="9.140625" style="653"/>
    <col min="15621" max="15621" width="10.140625" style="653" customWidth="1"/>
    <col min="15622" max="15863" width="9.140625" style="653"/>
    <col min="15864" max="15864" width="13.28515625" style="653" customWidth="1"/>
    <col min="15865" max="15865" width="10.5703125" style="653" customWidth="1"/>
    <col min="15866" max="15866" width="12.140625" style="653" customWidth="1"/>
    <col min="15867" max="15867" width="8.140625" style="653" bestFit="1" customWidth="1"/>
    <col min="15868" max="15868" width="11.5703125" style="653" bestFit="1" customWidth="1"/>
    <col min="15869" max="15869" width="11.140625" style="653" customWidth="1"/>
    <col min="15870" max="15870" width="12.5703125" style="653" customWidth="1"/>
    <col min="15871" max="15871" width="13.85546875" style="653" customWidth="1"/>
    <col min="15872" max="15872" width="13.42578125" style="653" customWidth="1"/>
    <col min="15873" max="15873" width="11" style="653" customWidth="1"/>
    <col min="15874" max="15874" width="17.7109375" style="653" bestFit="1" customWidth="1"/>
    <col min="15875" max="15876" width="9.140625" style="653"/>
    <col min="15877" max="15877" width="10.140625" style="653" customWidth="1"/>
    <col min="15878" max="16119" width="9.140625" style="653"/>
    <col min="16120" max="16120" width="13.28515625" style="653" customWidth="1"/>
    <col min="16121" max="16121" width="10.5703125" style="653" customWidth="1"/>
    <col min="16122" max="16122" width="12.140625" style="653" customWidth="1"/>
    <col min="16123" max="16123" width="8.140625" style="653" bestFit="1" customWidth="1"/>
    <col min="16124" max="16124" width="11.5703125" style="653" bestFit="1" customWidth="1"/>
    <col min="16125" max="16125" width="11.140625" style="653" customWidth="1"/>
    <col min="16126" max="16126" width="12.5703125" style="653" customWidth="1"/>
    <col min="16127" max="16127" width="13.85546875" style="653" customWidth="1"/>
    <col min="16128" max="16128" width="13.42578125" style="653" customWidth="1"/>
    <col min="16129" max="16129" width="11" style="653" customWidth="1"/>
    <col min="16130" max="16130" width="17.7109375" style="653" bestFit="1" customWidth="1"/>
    <col min="16131" max="16132" width="9.140625" style="653"/>
    <col min="16133" max="16133" width="10.140625" style="653" customWidth="1"/>
    <col min="16134" max="16384" width="9.140625" style="653"/>
  </cols>
  <sheetData>
    <row r="1" spans="1:46" ht="36" customHeight="1" x14ac:dyDescent="0.35">
      <c r="A1" s="2930" t="s">
        <v>4784</v>
      </c>
      <c r="B1" s="615"/>
      <c r="C1" s="615"/>
      <c r="D1" s="615"/>
      <c r="E1" s="615"/>
      <c r="F1" s="615"/>
      <c r="G1" s="710"/>
      <c r="H1" s="710"/>
      <c r="I1" s="1047"/>
    </row>
    <row r="2" spans="1:46" ht="3" customHeight="1" thickBot="1" x14ac:dyDescent="0.3">
      <c r="K2" s="695"/>
      <c r="L2" s="2932"/>
    </row>
    <row r="3" spans="1:46" s="2934" customFormat="1" ht="19.5" customHeight="1" thickTop="1" x14ac:dyDescent="0.25">
      <c r="A3" s="2933"/>
      <c r="B3" s="3982" t="s">
        <v>4785</v>
      </c>
      <c r="C3" s="3982"/>
      <c r="D3" s="3982"/>
      <c r="E3" s="3982"/>
      <c r="F3" s="3983" t="s">
        <v>4786</v>
      </c>
      <c r="G3" s="3983" t="s">
        <v>4787</v>
      </c>
      <c r="H3" s="3983" t="s">
        <v>4788</v>
      </c>
      <c r="I3" s="3983" t="s">
        <v>4789</v>
      </c>
      <c r="J3" s="3986" t="s">
        <v>4790</v>
      </c>
      <c r="K3" s="718"/>
      <c r="L3" s="741"/>
      <c r="M3" s="718"/>
      <c r="N3" s="718"/>
      <c r="O3" s="718"/>
      <c r="P3" s="718"/>
      <c r="Q3" s="742"/>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row>
    <row r="4" spans="1:46" s="2934" customFormat="1" ht="13.5" customHeight="1" x14ac:dyDescent="0.25">
      <c r="A4" s="2935"/>
      <c r="B4" s="3989" t="s">
        <v>4791</v>
      </c>
      <c r="C4" s="3989"/>
      <c r="D4" s="3989"/>
      <c r="E4" s="3989"/>
      <c r="F4" s="3984"/>
      <c r="G4" s="3984"/>
      <c r="H4" s="3984"/>
      <c r="I4" s="3984"/>
      <c r="J4" s="3987"/>
      <c r="K4" s="718"/>
      <c r="L4" s="741"/>
      <c r="M4" s="718"/>
      <c r="N4" s="718"/>
      <c r="O4" s="718"/>
      <c r="P4" s="718"/>
      <c r="Q4" s="742"/>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c r="AT4" s="718"/>
    </row>
    <row r="5" spans="1:46" s="2934" customFormat="1" ht="23.25" customHeight="1" thickBot="1" x14ac:dyDescent="0.3">
      <c r="A5" s="2935"/>
      <c r="B5" s="3989" t="s">
        <v>4792</v>
      </c>
      <c r="C5" s="3989"/>
      <c r="D5" s="3989"/>
      <c r="E5" s="3989"/>
      <c r="F5" s="3984"/>
      <c r="G5" s="3984"/>
      <c r="H5" s="3984"/>
      <c r="I5" s="3984"/>
      <c r="J5" s="3987"/>
      <c r="K5" s="718"/>
      <c r="L5" s="741"/>
      <c r="M5" s="718"/>
      <c r="N5" s="718"/>
      <c r="O5" s="718"/>
      <c r="P5" s="718"/>
      <c r="Q5" s="742"/>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c r="AT5" s="718"/>
    </row>
    <row r="6" spans="1:46" s="2934" customFormat="1" ht="38.25" customHeight="1" thickBot="1" x14ac:dyDescent="0.3">
      <c r="A6" s="2935"/>
      <c r="B6" s="2936" t="s">
        <v>4793</v>
      </c>
      <c r="C6" s="2937" t="s">
        <v>4794</v>
      </c>
      <c r="D6" s="2937" t="s">
        <v>3161</v>
      </c>
      <c r="E6" s="2938" t="s">
        <v>684</v>
      </c>
      <c r="F6" s="3985"/>
      <c r="G6" s="3985"/>
      <c r="H6" s="3985"/>
      <c r="I6" s="3985"/>
      <c r="J6" s="3988"/>
      <c r="K6" s="718"/>
      <c r="L6" s="741"/>
      <c r="M6" s="718"/>
      <c r="N6" s="718"/>
      <c r="O6" s="718"/>
      <c r="P6" s="718"/>
      <c r="Q6" s="742"/>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row>
    <row r="7" spans="1:46" s="2944" customFormat="1" ht="24" customHeight="1" thickBot="1" x14ac:dyDescent="0.3">
      <c r="A7" s="2939"/>
      <c r="B7" s="3980" t="s">
        <v>29</v>
      </c>
      <c r="C7" s="3980"/>
      <c r="D7" s="3980"/>
      <c r="E7" s="3980"/>
      <c r="F7" s="3980"/>
      <c r="G7" s="3980"/>
      <c r="H7" s="3980"/>
      <c r="I7" s="2940" t="s">
        <v>3857</v>
      </c>
      <c r="J7" s="2941" t="s">
        <v>4795</v>
      </c>
      <c r="K7" s="2288"/>
      <c r="L7" s="2942"/>
      <c r="M7" s="2288"/>
      <c r="N7" s="2288"/>
      <c r="O7" s="2288"/>
      <c r="P7" s="2288"/>
      <c r="Q7" s="2943"/>
      <c r="R7" s="2288"/>
      <c r="S7" s="2288"/>
      <c r="T7" s="2288"/>
      <c r="U7" s="2288"/>
      <c r="V7" s="2288"/>
      <c r="W7" s="2288"/>
      <c r="X7" s="2288"/>
      <c r="Y7" s="2288"/>
      <c r="Z7" s="2288"/>
      <c r="AA7" s="2288"/>
      <c r="AB7" s="2288"/>
      <c r="AC7" s="2288"/>
      <c r="AD7" s="2288"/>
      <c r="AE7" s="2288"/>
      <c r="AF7" s="2288"/>
      <c r="AG7" s="2288"/>
      <c r="AH7" s="2288"/>
      <c r="AI7" s="2288"/>
      <c r="AJ7" s="2288"/>
      <c r="AK7" s="2288"/>
      <c r="AL7" s="2288"/>
      <c r="AM7" s="2288"/>
      <c r="AN7" s="2288"/>
      <c r="AO7" s="2288"/>
      <c r="AP7" s="2288"/>
      <c r="AQ7" s="2288"/>
      <c r="AR7" s="2288"/>
      <c r="AS7" s="2288"/>
      <c r="AT7" s="2288"/>
    </row>
    <row r="8" spans="1:46" s="2934" customFormat="1" ht="24" hidden="1" customHeight="1" x14ac:dyDescent="0.25">
      <c r="A8" s="2945">
        <v>40909</v>
      </c>
      <c r="B8" s="2946">
        <v>6382</v>
      </c>
      <c r="C8" s="2947">
        <v>4503</v>
      </c>
      <c r="D8" s="2947">
        <v>69112</v>
      </c>
      <c r="E8" s="2946">
        <v>79997</v>
      </c>
      <c r="F8" s="2947">
        <v>1425</v>
      </c>
      <c r="G8" s="2948">
        <v>0.2</v>
      </c>
      <c r="H8" s="2949">
        <f>E8+F8+G8</f>
        <v>81422.2</v>
      </c>
      <c r="I8" s="2949">
        <f>H8/29.1257</f>
        <v>2795.5448281071358</v>
      </c>
      <c r="J8" s="2950">
        <v>4.3</v>
      </c>
      <c r="K8" s="718"/>
      <c r="L8" s="741"/>
      <c r="M8" s="741"/>
      <c r="N8" s="718"/>
      <c r="O8" s="718"/>
      <c r="P8" s="718"/>
      <c r="Q8" s="742"/>
      <c r="R8" s="718"/>
      <c r="S8" s="718"/>
      <c r="T8" s="742"/>
      <c r="U8" s="718"/>
      <c r="V8" s="2080"/>
      <c r="W8" s="2080"/>
      <c r="X8" s="2080"/>
      <c r="Y8" s="2080"/>
      <c r="Z8" s="2080"/>
      <c r="AA8" s="2080"/>
      <c r="AB8" s="2080"/>
      <c r="AC8" s="2080"/>
      <c r="AD8" s="718"/>
      <c r="AE8" s="718"/>
      <c r="AF8" s="718"/>
      <c r="AG8" s="718"/>
      <c r="AH8" s="718"/>
      <c r="AI8" s="718"/>
      <c r="AJ8" s="718"/>
      <c r="AK8" s="718"/>
      <c r="AL8" s="718"/>
      <c r="AM8" s="718"/>
      <c r="AN8" s="718"/>
      <c r="AO8" s="718"/>
      <c r="AP8" s="718"/>
      <c r="AQ8" s="718"/>
      <c r="AR8" s="718"/>
      <c r="AS8" s="718"/>
      <c r="AT8" s="718"/>
    </row>
    <row r="9" spans="1:46" s="2934" customFormat="1" ht="24" hidden="1" customHeight="1" x14ac:dyDescent="0.25">
      <c r="A9" s="2945">
        <v>40940</v>
      </c>
      <c r="B9" s="2946">
        <v>6458</v>
      </c>
      <c r="C9" s="2947">
        <v>4467</v>
      </c>
      <c r="D9" s="2947">
        <v>68981</v>
      </c>
      <c r="E9" s="2946">
        <v>79906</v>
      </c>
      <c r="F9" s="2947">
        <v>1443</v>
      </c>
      <c r="G9" s="2948">
        <v>0.2</v>
      </c>
      <c r="H9" s="2949">
        <f>E9+F9+G9</f>
        <v>81349.2</v>
      </c>
      <c r="I9" s="2949">
        <f>H9/28.7562</f>
        <v>2828.9273269764431</v>
      </c>
      <c r="J9" s="2950">
        <v>4.3</v>
      </c>
      <c r="K9" s="718"/>
      <c r="L9" s="741"/>
      <c r="M9" s="741"/>
      <c r="N9" s="718"/>
      <c r="O9" s="718"/>
      <c r="P9" s="718"/>
      <c r="Q9" s="742"/>
      <c r="R9" s="718"/>
      <c r="S9" s="718"/>
      <c r="T9" s="742"/>
      <c r="U9" s="718"/>
      <c r="V9" s="2080"/>
      <c r="W9" s="2080"/>
      <c r="X9" s="2080"/>
      <c r="Y9" s="2080"/>
      <c r="Z9" s="2080"/>
      <c r="AA9" s="2080"/>
      <c r="AB9" s="718"/>
      <c r="AC9" s="718"/>
      <c r="AD9" s="718"/>
      <c r="AE9" s="718"/>
      <c r="AF9" s="718"/>
      <c r="AG9" s="718"/>
      <c r="AH9" s="718"/>
      <c r="AI9" s="718"/>
      <c r="AJ9" s="718"/>
      <c r="AK9" s="718"/>
      <c r="AL9" s="718"/>
      <c r="AM9" s="718"/>
      <c r="AN9" s="718"/>
      <c r="AO9" s="718"/>
      <c r="AP9" s="718"/>
      <c r="AQ9" s="718"/>
      <c r="AR9" s="718"/>
      <c r="AS9" s="718"/>
      <c r="AT9" s="718"/>
    </row>
    <row r="10" spans="1:46" s="2934" customFormat="1" ht="24" hidden="1" customHeight="1" x14ac:dyDescent="0.25">
      <c r="A10" s="2945">
        <v>40969</v>
      </c>
      <c r="B10" s="2946">
        <v>6040</v>
      </c>
      <c r="C10" s="2947">
        <v>4459</v>
      </c>
      <c r="D10" s="2947">
        <v>68870</v>
      </c>
      <c r="E10" s="2946">
        <v>79369</v>
      </c>
      <c r="F10" s="2947">
        <v>1452</v>
      </c>
      <c r="G10" s="2948">
        <v>0.1</v>
      </c>
      <c r="H10" s="2949">
        <f>E10+F10+G10</f>
        <v>80821.100000000006</v>
      </c>
      <c r="I10" s="2949">
        <v>2798.2</v>
      </c>
      <c r="J10" s="2950">
        <v>4.3</v>
      </c>
      <c r="K10" s="718"/>
      <c r="L10" s="741"/>
      <c r="M10" s="741"/>
      <c r="N10" s="718"/>
      <c r="O10" s="718"/>
      <c r="P10" s="718"/>
      <c r="Q10" s="742"/>
      <c r="R10" s="718"/>
      <c r="S10" s="718"/>
      <c r="T10" s="742"/>
      <c r="U10" s="718"/>
      <c r="V10" s="2080"/>
      <c r="W10" s="2080"/>
      <c r="X10" s="2080"/>
      <c r="Y10" s="2080"/>
      <c r="Z10" s="2080"/>
      <c r="AA10" s="2080"/>
      <c r="AB10" s="718"/>
      <c r="AC10" s="718"/>
      <c r="AD10" s="718"/>
      <c r="AE10" s="718"/>
      <c r="AF10" s="718"/>
      <c r="AG10" s="718"/>
      <c r="AH10" s="718"/>
      <c r="AI10" s="718"/>
      <c r="AJ10" s="718"/>
      <c r="AK10" s="718"/>
      <c r="AL10" s="718"/>
      <c r="AM10" s="718"/>
      <c r="AN10" s="718"/>
      <c r="AO10" s="718"/>
      <c r="AP10" s="718"/>
      <c r="AQ10" s="718"/>
      <c r="AR10" s="718"/>
      <c r="AS10" s="718"/>
      <c r="AT10" s="718"/>
    </row>
    <row r="11" spans="1:46" s="2934" customFormat="1" ht="24" hidden="1" customHeight="1" x14ac:dyDescent="0.25">
      <c r="A11" s="2945">
        <v>41000</v>
      </c>
      <c r="B11" s="2946">
        <v>6079</v>
      </c>
      <c r="C11" s="2947">
        <v>4495</v>
      </c>
      <c r="D11" s="2947">
        <v>68421</v>
      </c>
      <c r="E11" s="2946">
        <v>78995</v>
      </c>
      <c r="F11" s="2947">
        <v>1462</v>
      </c>
      <c r="G11" s="2948">
        <v>0.1</v>
      </c>
      <c r="H11" s="2949">
        <v>80457.100000000006</v>
      </c>
      <c r="I11" s="2949">
        <v>2771.4</v>
      </c>
      <c r="J11" s="2950">
        <v>4.3</v>
      </c>
      <c r="K11" s="718"/>
      <c r="L11" s="741"/>
      <c r="M11" s="741"/>
      <c r="N11" s="718"/>
      <c r="O11" s="718"/>
      <c r="P11" s="718"/>
      <c r="Q11" s="742"/>
      <c r="R11" s="718"/>
      <c r="S11" s="718"/>
      <c r="T11" s="742"/>
      <c r="U11" s="718"/>
      <c r="V11" s="2080"/>
      <c r="W11" s="2080"/>
      <c r="X11" s="2080"/>
      <c r="Y11" s="2080"/>
      <c r="Z11" s="2080"/>
      <c r="AA11" s="2080"/>
      <c r="AB11" s="718"/>
      <c r="AC11" s="718"/>
      <c r="AD11" s="718"/>
      <c r="AE11" s="718"/>
      <c r="AF11" s="718"/>
      <c r="AG11" s="718"/>
      <c r="AH11" s="718"/>
      <c r="AI11" s="718"/>
      <c r="AJ11" s="718"/>
      <c r="AK11" s="718"/>
      <c r="AL11" s="718"/>
      <c r="AM11" s="718"/>
      <c r="AN11" s="718"/>
      <c r="AO11" s="718"/>
      <c r="AP11" s="718"/>
      <c r="AQ11" s="718"/>
      <c r="AR11" s="718"/>
      <c r="AS11" s="718"/>
      <c r="AT11" s="718"/>
    </row>
    <row r="12" spans="1:46" s="2934" customFormat="1" ht="24" hidden="1" customHeight="1" x14ac:dyDescent="0.25">
      <c r="A12" s="2945">
        <v>41030</v>
      </c>
      <c r="B12" s="2946">
        <v>5875</v>
      </c>
      <c r="C12" s="2947">
        <v>4503</v>
      </c>
      <c r="D12" s="2947">
        <v>67703</v>
      </c>
      <c r="E12" s="2946">
        <v>78081</v>
      </c>
      <c r="F12" s="2947">
        <v>1463</v>
      </c>
      <c r="G12" s="2948">
        <v>0.2</v>
      </c>
      <c r="H12" s="2949">
        <f t="shared" ref="H12:H21" si="0">E12+F12+G12</f>
        <v>79544.2</v>
      </c>
      <c r="I12" s="2949">
        <v>2667.5</v>
      </c>
      <c r="J12" s="2950">
        <v>4.2</v>
      </c>
      <c r="K12" s="718"/>
      <c r="L12" s="741"/>
      <c r="M12" s="741"/>
      <c r="N12" s="718"/>
      <c r="O12" s="718"/>
      <c r="P12" s="718"/>
      <c r="Q12" s="742"/>
      <c r="R12" s="718"/>
      <c r="S12" s="718"/>
      <c r="T12" s="742"/>
      <c r="U12" s="718"/>
      <c r="V12" s="2080"/>
      <c r="W12" s="2080"/>
      <c r="X12" s="2080"/>
      <c r="Y12" s="2080"/>
      <c r="Z12" s="2080"/>
      <c r="AA12" s="2080"/>
      <c r="AB12" s="718"/>
      <c r="AC12" s="718"/>
      <c r="AD12" s="718"/>
      <c r="AE12" s="718"/>
      <c r="AF12" s="718"/>
      <c r="AG12" s="718"/>
      <c r="AH12" s="718"/>
      <c r="AI12" s="718"/>
      <c r="AJ12" s="718"/>
      <c r="AK12" s="718"/>
      <c r="AL12" s="718"/>
      <c r="AM12" s="718"/>
      <c r="AN12" s="718"/>
      <c r="AO12" s="718"/>
      <c r="AP12" s="718"/>
      <c r="AQ12" s="718"/>
      <c r="AR12" s="718"/>
      <c r="AS12" s="718"/>
      <c r="AT12" s="718"/>
    </row>
    <row r="13" spans="1:46" s="2934" customFormat="1" ht="28.5" hidden="1" customHeight="1" x14ac:dyDescent="0.25">
      <c r="A13" s="2945">
        <v>41061</v>
      </c>
      <c r="B13" s="2946">
        <v>6118</v>
      </c>
      <c r="C13" s="2947">
        <v>4676</v>
      </c>
      <c r="D13" s="2947">
        <v>74295</v>
      </c>
      <c r="E13" s="2946">
        <v>85089</v>
      </c>
      <c r="F13" s="2947">
        <v>1582</v>
      </c>
      <c r="G13" s="2948">
        <v>0.1</v>
      </c>
      <c r="H13" s="2949">
        <f t="shared" si="0"/>
        <v>86671.1</v>
      </c>
      <c r="I13" s="2949">
        <v>2798</v>
      </c>
      <c r="J13" s="2950">
        <v>4.5999999999999996</v>
      </c>
      <c r="K13" s="718"/>
      <c r="L13" s="741"/>
      <c r="M13" s="741"/>
      <c r="N13" s="718"/>
      <c r="O13" s="718"/>
      <c r="P13" s="718"/>
      <c r="Q13" s="742"/>
      <c r="R13" s="718"/>
      <c r="S13" s="718"/>
      <c r="T13" s="742"/>
      <c r="U13" s="718"/>
      <c r="V13" s="2080"/>
      <c r="W13" s="2080"/>
      <c r="X13" s="2080"/>
      <c r="Y13" s="2080"/>
      <c r="Z13" s="2080"/>
      <c r="AA13" s="2080"/>
      <c r="AB13" s="718"/>
      <c r="AC13" s="718"/>
      <c r="AD13" s="718"/>
      <c r="AE13" s="718"/>
      <c r="AF13" s="718"/>
      <c r="AG13" s="718"/>
      <c r="AH13" s="718"/>
      <c r="AI13" s="718"/>
      <c r="AJ13" s="718"/>
      <c r="AK13" s="718"/>
      <c r="AL13" s="718"/>
      <c r="AM13" s="718"/>
      <c r="AN13" s="718"/>
      <c r="AO13" s="718"/>
      <c r="AP13" s="718"/>
      <c r="AQ13" s="718"/>
      <c r="AR13" s="718"/>
      <c r="AS13" s="718"/>
      <c r="AT13" s="718"/>
    </row>
    <row r="14" spans="1:46" s="2934" customFormat="1" ht="24" hidden="1" customHeight="1" x14ac:dyDescent="0.25">
      <c r="A14" s="2945">
        <v>41091</v>
      </c>
      <c r="B14" s="2946">
        <v>6305</v>
      </c>
      <c r="C14" s="2947">
        <v>4654</v>
      </c>
      <c r="D14" s="2947">
        <v>75348</v>
      </c>
      <c r="E14" s="2946">
        <v>86307</v>
      </c>
      <c r="F14" s="2947">
        <v>1568</v>
      </c>
      <c r="G14" s="2948">
        <v>0.2</v>
      </c>
      <c r="H14" s="2949">
        <f t="shared" si="0"/>
        <v>87875.199999999997</v>
      </c>
      <c r="I14" s="2949">
        <v>2845.4</v>
      </c>
      <c r="J14" s="2950">
        <v>4.7</v>
      </c>
      <c r="K14" s="718"/>
      <c r="L14" s="741"/>
      <c r="M14" s="741"/>
      <c r="N14" s="718"/>
      <c r="O14" s="718"/>
      <c r="P14" s="718"/>
      <c r="Q14" s="742"/>
      <c r="R14" s="718"/>
      <c r="S14" s="718"/>
      <c r="T14" s="742"/>
      <c r="U14" s="718"/>
      <c r="V14" s="2080"/>
      <c r="W14" s="2080"/>
      <c r="X14" s="2080"/>
      <c r="Y14" s="2080"/>
      <c r="Z14" s="2080"/>
      <c r="AA14" s="2080"/>
      <c r="AB14" s="718"/>
      <c r="AC14" s="718"/>
      <c r="AD14" s="718"/>
      <c r="AE14" s="718"/>
      <c r="AF14" s="718"/>
      <c r="AG14" s="718"/>
      <c r="AH14" s="718"/>
      <c r="AI14" s="718"/>
      <c r="AJ14" s="718"/>
      <c r="AK14" s="718"/>
      <c r="AL14" s="718"/>
      <c r="AM14" s="718"/>
      <c r="AN14" s="718"/>
      <c r="AO14" s="718"/>
      <c r="AP14" s="718"/>
      <c r="AQ14" s="718"/>
      <c r="AR14" s="718"/>
      <c r="AS14" s="718"/>
      <c r="AT14" s="718"/>
    </row>
    <row r="15" spans="1:46" s="2934" customFormat="1" ht="24" hidden="1" customHeight="1" x14ac:dyDescent="0.25">
      <c r="A15" s="2945">
        <v>41122</v>
      </c>
      <c r="B15" s="2946">
        <v>6361</v>
      </c>
      <c r="C15" s="2947">
        <v>4631</v>
      </c>
      <c r="D15" s="2947">
        <v>75754</v>
      </c>
      <c r="E15" s="2946">
        <v>86746</v>
      </c>
      <c r="F15" s="2947">
        <v>1561</v>
      </c>
      <c r="G15" s="2948">
        <v>0.2</v>
      </c>
      <c r="H15" s="2949">
        <f t="shared" si="0"/>
        <v>88307.199999999997</v>
      </c>
      <c r="I15" s="2949">
        <v>2897.9</v>
      </c>
      <c r="J15" s="2950">
        <v>4.7</v>
      </c>
      <c r="K15" s="718"/>
      <c r="L15" s="741"/>
      <c r="M15" s="741"/>
      <c r="N15" s="718"/>
      <c r="O15" s="718"/>
      <c r="P15" s="718"/>
      <c r="Q15" s="742"/>
      <c r="R15" s="718"/>
      <c r="S15" s="718"/>
      <c r="T15" s="742"/>
      <c r="U15" s="718"/>
      <c r="V15" s="2080"/>
      <c r="W15" s="2080"/>
      <c r="X15" s="2080"/>
      <c r="Y15" s="2080"/>
      <c r="Z15" s="2080"/>
      <c r="AA15" s="2080"/>
      <c r="AB15" s="718"/>
      <c r="AC15" s="718"/>
      <c r="AD15" s="718"/>
      <c r="AE15" s="718"/>
      <c r="AF15" s="718"/>
      <c r="AG15" s="718"/>
      <c r="AH15" s="718"/>
      <c r="AI15" s="718"/>
      <c r="AJ15" s="718"/>
      <c r="AK15" s="718"/>
      <c r="AL15" s="718"/>
      <c r="AM15" s="718"/>
      <c r="AN15" s="718"/>
      <c r="AO15" s="718"/>
      <c r="AP15" s="718"/>
      <c r="AQ15" s="718"/>
      <c r="AR15" s="718"/>
      <c r="AS15" s="718"/>
      <c r="AT15" s="718"/>
    </row>
    <row r="16" spans="1:46" s="2934" customFormat="1" ht="24" hidden="1" customHeight="1" x14ac:dyDescent="0.25">
      <c r="A16" s="2945" t="s">
        <v>4796</v>
      </c>
      <c r="B16" s="2946">
        <v>6817</v>
      </c>
      <c r="C16" s="2947">
        <v>4685</v>
      </c>
      <c r="D16" s="2947">
        <v>76297</v>
      </c>
      <c r="E16" s="2946">
        <v>87799</v>
      </c>
      <c r="F16" s="2947">
        <v>1580</v>
      </c>
      <c r="G16" s="2948">
        <v>0.2</v>
      </c>
      <c r="H16" s="2949">
        <f t="shared" si="0"/>
        <v>89379.199999999997</v>
      </c>
      <c r="I16" s="2949">
        <v>2935.9</v>
      </c>
      <c r="J16" s="2950">
        <v>4.7</v>
      </c>
      <c r="K16" s="718"/>
      <c r="L16" s="741"/>
      <c r="M16" s="741"/>
      <c r="N16" s="718"/>
      <c r="O16" s="718"/>
      <c r="P16" s="718"/>
      <c r="Q16" s="742"/>
      <c r="R16" s="718"/>
      <c r="S16" s="718"/>
      <c r="T16" s="742"/>
      <c r="U16" s="718"/>
      <c r="V16" s="2080"/>
      <c r="W16" s="2080"/>
      <c r="X16" s="2080"/>
      <c r="Y16" s="2080"/>
      <c r="Z16" s="2080"/>
      <c r="AA16" s="2080"/>
      <c r="AB16" s="718"/>
      <c r="AC16" s="718"/>
      <c r="AD16" s="718"/>
      <c r="AE16" s="718"/>
      <c r="AF16" s="718"/>
      <c r="AG16" s="718"/>
      <c r="AH16" s="718"/>
      <c r="AI16" s="718"/>
      <c r="AJ16" s="718"/>
      <c r="AK16" s="718"/>
      <c r="AL16" s="718"/>
      <c r="AM16" s="718"/>
      <c r="AN16" s="718"/>
      <c r="AO16" s="718"/>
      <c r="AP16" s="718"/>
      <c r="AQ16" s="718"/>
      <c r="AR16" s="718"/>
      <c r="AS16" s="718"/>
      <c r="AT16" s="718"/>
    </row>
    <row r="17" spans="1:46" s="2934" customFormat="1" ht="24" hidden="1" customHeight="1" x14ac:dyDescent="0.25">
      <c r="A17" s="2945">
        <v>41183</v>
      </c>
      <c r="B17" s="2946">
        <v>6689</v>
      </c>
      <c r="C17" s="2947">
        <v>4761</v>
      </c>
      <c r="D17" s="2947">
        <v>76522</v>
      </c>
      <c r="E17" s="2946">
        <v>87972</v>
      </c>
      <c r="F17" s="2947">
        <v>1606</v>
      </c>
      <c r="G17" s="2948">
        <v>0.1</v>
      </c>
      <c r="H17" s="2949">
        <f t="shared" si="0"/>
        <v>89578.1</v>
      </c>
      <c r="I17" s="2949">
        <v>2891.8</v>
      </c>
      <c r="J17" s="2950">
        <v>4.7</v>
      </c>
      <c r="K17" s="718"/>
      <c r="L17" s="741"/>
      <c r="M17" s="741"/>
      <c r="N17" s="718"/>
      <c r="O17" s="718"/>
      <c r="P17" s="718"/>
      <c r="Q17" s="742"/>
      <c r="R17" s="718"/>
      <c r="S17" s="718"/>
      <c r="T17" s="742"/>
      <c r="U17" s="718"/>
      <c r="V17" s="2080"/>
      <c r="W17" s="2080"/>
      <c r="X17" s="2080"/>
      <c r="Y17" s="2080"/>
      <c r="Z17" s="2080"/>
      <c r="AA17" s="2080"/>
      <c r="AB17" s="718"/>
      <c r="AC17" s="718"/>
      <c r="AD17" s="718"/>
      <c r="AE17" s="718"/>
      <c r="AF17" s="718"/>
      <c r="AG17" s="718"/>
      <c r="AH17" s="718"/>
      <c r="AI17" s="718"/>
      <c r="AJ17" s="718"/>
      <c r="AK17" s="718"/>
      <c r="AL17" s="718"/>
      <c r="AM17" s="718"/>
      <c r="AN17" s="718"/>
      <c r="AO17" s="718"/>
      <c r="AP17" s="718"/>
      <c r="AQ17" s="718"/>
      <c r="AR17" s="718"/>
      <c r="AS17" s="718"/>
      <c r="AT17" s="718"/>
    </row>
    <row r="18" spans="1:46" s="2934" customFormat="1" ht="24" hidden="1" customHeight="1" x14ac:dyDescent="0.25">
      <c r="A18" s="2945">
        <v>41214</v>
      </c>
      <c r="B18" s="2946">
        <v>6694</v>
      </c>
      <c r="C18" s="2947">
        <v>4714</v>
      </c>
      <c r="D18" s="2947">
        <v>78955</v>
      </c>
      <c r="E18" s="2946">
        <v>90363</v>
      </c>
      <c r="F18" s="2947">
        <v>1588</v>
      </c>
      <c r="G18" s="2948">
        <v>0.2</v>
      </c>
      <c r="H18" s="2949">
        <f t="shared" si="0"/>
        <v>91951.2</v>
      </c>
      <c r="I18" s="2949">
        <v>2990.7</v>
      </c>
      <c r="J18" s="2950">
        <v>4.9000000000000004</v>
      </c>
      <c r="K18" s="718"/>
      <c r="L18" s="741"/>
      <c r="M18" s="741"/>
      <c r="N18" s="718"/>
      <c r="O18" s="718"/>
      <c r="P18" s="718"/>
      <c r="Q18" s="742"/>
      <c r="R18" s="718"/>
      <c r="S18" s="718"/>
      <c r="T18" s="742"/>
      <c r="U18" s="718"/>
      <c r="V18" s="2080"/>
      <c r="W18" s="2080"/>
      <c r="X18" s="2080"/>
      <c r="Y18" s="2080"/>
      <c r="Z18" s="2080"/>
      <c r="AA18" s="2080"/>
      <c r="AB18" s="718"/>
      <c r="AC18" s="718"/>
      <c r="AD18" s="718"/>
      <c r="AE18" s="718"/>
      <c r="AF18" s="718"/>
      <c r="AG18" s="718"/>
      <c r="AH18" s="718"/>
      <c r="AI18" s="718"/>
      <c r="AJ18" s="718"/>
      <c r="AK18" s="718"/>
      <c r="AL18" s="718"/>
      <c r="AM18" s="718"/>
      <c r="AN18" s="718"/>
      <c r="AO18" s="718"/>
      <c r="AP18" s="718"/>
      <c r="AQ18" s="718"/>
      <c r="AR18" s="718"/>
      <c r="AS18" s="718"/>
      <c r="AT18" s="718"/>
    </row>
    <row r="19" spans="1:46" s="2934" customFormat="1" ht="24" hidden="1" customHeight="1" x14ac:dyDescent="0.25">
      <c r="A19" s="2945" t="s">
        <v>4797</v>
      </c>
      <c r="B19" s="2946">
        <v>6399</v>
      </c>
      <c r="C19" s="2947">
        <v>4688</v>
      </c>
      <c r="D19" s="2947">
        <v>80322</v>
      </c>
      <c r="E19" s="2946">
        <v>91409</v>
      </c>
      <c r="F19" s="2947">
        <v>1579</v>
      </c>
      <c r="G19" s="2948">
        <v>0.2</v>
      </c>
      <c r="H19" s="2949">
        <f t="shared" si="0"/>
        <v>92988.2</v>
      </c>
      <c r="I19" s="2949">
        <v>3046.3</v>
      </c>
      <c r="J19" s="2950">
        <v>4.9000000000000004</v>
      </c>
      <c r="K19" s="742"/>
      <c r="L19" s="741"/>
      <c r="M19" s="741"/>
      <c r="N19" s="718"/>
      <c r="O19" s="718"/>
      <c r="P19" s="718"/>
      <c r="Q19" s="742"/>
      <c r="R19" s="718"/>
      <c r="S19" s="718"/>
      <c r="T19" s="742"/>
      <c r="U19" s="718"/>
      <c r="V19" s="2080"/>
      <c r="W19" s="2080"/>
      <c r="X19" s="2080"/>
      <c r="Y19" s="2080"/>
      <c r="Z19" s="2080"/>
      <c r="AA19" s="2080"/>
      <c r="AB19" s="718"/>
      <c r="AC19" s="718"/>
      <c r="AD19" s="718"/>
      <c r="AE19" s="718"/>
      <c r="AF19" s="718"/>
      <c r="AG19" s="718"/>
      <c r="AH19" s="718"/>
      <c r="AI19" s="718"/>
      <c r="AJ19" s="718"/>
      <c r="AK19" s="718"/>
      <c r="AL19" s="718"/>
      <c r="AM19" s="718"/>
      <c r="AN19" s="718"/>
      <c r="AO19" s="718"/>
      <c r="AP19" s="718"/>
      <c r="AQ19" s="718"/>
      <c r="AR19" s="718"/>
      <c r="AS19" s="718"/>
      <c r="AT19" s="718"/>
    </row>
    <row r="20" spans="1:46" s="2934" customFormat="1" ht="24" hidden="1" customHeight="1" x14ac:dyDescent="0.25">
      <c r="A20" s="2945" t="s">
        <v>4798</v>
      </c>
      <c r="B20" s="2946">
        <v>6410</v>
      </c>
      <c r="C20" s="2947">
        <v>4681</v>
      </c>
      <c r="D20" s="2947">
        <v>82858</v>
      </c>
      <c r="E20" s="2946">
        <v>93949</v>
      </c>
      <c r="F20" s="2947">
        <v>1577</v>
      </c>
      <c r="G20" s="2948">
        <v>0.1</v>
      </c>
      <c r="H20" s="2949">
        <f t="shared" si="0"/>
        <v>95526.1</v>
      </c>
      <c r="I20" s="2949">
        <v>3142.2</v>
      </c>
      <c r="J20" s="2950">
        <v>5.0835866301836425</v>
      </c>
      <c r="K20" s="718"/>
      <c r="L20" s="2080"/>
      <c r="M20" s="741"/>
      <c r="N20" s="742"/>
      <c r="O20" s="718"/>
      <c r="P20" s="718"/>
      <c r="Q20" s="742"/>
      <c r="R20" s="718"/>
      <c r="S20" s="718"/>
      <c r="T20" s="742"/>
      <c r="U20" s="718"/>
      <c r="V20" s="2080"/>
      <c r="W20" s="2080"/>
      <c r="X20" s="2080"/>
      <c r="Y20" s="2080"/>
      <c r="Z20" s="2080"/>
      <c r="AA20" s="2080"/>
      <c r="AB20" s="718"/>
      <c r="AC20" s="718"/>
      <c r="AD20" s="718"/>
      <c r="AE20" s="718"/>
      <c r="AF20" s="718"/>
      <c r="AG20" s="718"/>
      <c r="AH20" s="718"/>
      <c r="AI20" s="718"/>
      <c r="AJ20" s="718"/>
      <c r="AK20" s="718"/>
      <c r="AL20" s="718"/>
      <c r="AM20" s="718"/>
      <c r="AN20" s="718"/>
      <c r="AO20" s="718"/>
      <c r="AP20" s="718"/>
      <c r="AQ20" s="718"/>
      <c r="AR20" s="718"/>
      <c r="AS20" s="718"/>
      <c r="AT20" s="718"/>
    </row>
    <row r="21" spans="1:46" s="2934" customFormat="1" ht="24" hidden="1" customHeight="1" x14ac:dyDescent="0.25">
      <c r="A21" s="2951" t="s">
        <v>4799</v>
      </c>
      <c r="B21" s="2946">
        <v>6195</v>
      </c>
      <c r="C21" s="2947">
        <v>4664</v>
      </c>
      <c r="D21" s="2947">
        <v>82523</v>
      </c>
      <c r="E21" s="2946">
        <v>93382</v>
      </c>
      <c r="F21" s="2947">
        <v>1571</v>
      </c>
      <c r="G21" s="2948">
        <v>0.1</v>
      </c>
      <c r="H21" s="2949">
        <f t="shared" si="0"/>
        <v>94953.1</v>
      </c>
      <c r="I21" s="2949">
        <v>3081</v>
      </c>
      <c r="J21" s="2950">
        <v>5.05309344414239</v>
      </c>
      <c r="K21" s="742"/>
      <c r="L21" s="2080"/>
      <c r="M21" s="741"/>
      <c r="N21" s="742"/>
      <c r="O21" s="718"/>
      <c r="P21" s="718"/>
      <c r="Q21" s="742"/>
      <c r="R21" s="718"/>
      <c r="S21" s="718"/>
      <c r="T21" s="742"/>
      <c r="U21" s="718"/>
      <c r="V21" s="2080"/>
      <c r="W21" s="2080"/>
      <c r="X21" s="2080"/>
      <c r="Y21" s="2080"/>
      <c r="Z21" s="2080"/>
      <c r="AA21" s="2080"/>
      <c r="AB21" s="718"/>
      <c r="AC21" s="718"/>
      <c r="AD21" s="718"/>
      <c r="AE21" s="718"/>
      <c r="AF21" s="718"/>
      <c r="AG21" s="718"/>
      <c r="AH21" s="718"/>
      <c r="AI21" s="718"/>
      <c r="AJ21" s="718"/>
      <c r="AK21" s="718"/>
      <c r="AL21" s="718"/>
      <c r="AM21" s="718"/>
      <c r="AN21" s="718"/>
      <c r="AO21" s="718"/>
      <c r="AP21" s="718"/>
      <c r="AQ21" s="718"/>
      <c r="AR21" s="718"/>
      <c r="AS21" s="718"/>
      <c r="AT21" s="718"/>
    </row>
    <row r="22" spans="1:46" s="2934" customFormat="1" ht="24" hidden="1" customHeight="1" x14ac:dyDescent="0.25">
      <c r="A22" s="2951" t="s">
        <v>808</v>
      </c>
      <c r="B22" s="2946">
        <v>6263</v>
      </c>
      <c r="C22" s="2947">
        <v>4664</v>
      </c>
      <c r="D22" s="2947">
        <v>85650</v>
      </c>
      <c r="E22" s="2946">
        <v>96577</v>
      </c>
      <c r="F22" s="2947">
        <v>1572</v>
      </c>
      <c r="G22" s="2948">
        <v>0.2</v>
      </c>
      <c r="H22" s="2949">
        <v>98149.2</v>
      </c>
      <c r="I22" s="2949">
        <v>3150.3514684641309</v>
      </c>
      <c r="J22" s="2950">
        <v>5.223179433507914</v>
      </c>
      <c r="K22" s="742"/>
      <c r="L22" s="2080"/>
      <c r="M22" s="741"/>
      <c r="N22" s="742"/>
      <c r="O22" s="718"/>
      <c r="P22" s="718"/>
      <c r="Q22" s="742"/>
      <c r="R22" s="718"/>
      <c r="S22" s="718"/>
      <c r="T22" s="742"/>
      <c r="U22" s="718"/>
      <c r="V22" s="2080"/>
      <c r="W22" s="2080"/>
      <c r="X22" s="2080"/>
      <c r="Y22" s="2080"/>
      <c r="Z22" s="2080"/>
      <c r="AA22" s="2080"/>
      <c r="AB22" s="718"/>
      <c r="AC22" s="718"/>
      <c r="AD22" s="718"/>
      <c r="AE22" s="718"/>
      <c r="AF22" s="718"/>
      <c r="AG22" s="718"/>
      <c r="AH22" s="718"/>
      <c r="AI22" s="718"/>
      <c r="AJ22" s="718"/>
      <c r="AK22" s="718"/>
      <c r="AL22" s="718"/>
      <c r="AM22" s="718"/>
      <c r="AN22" s="718"/>
      <c r="AO22" s="718"/>
      <c r="AP22" s="718"/>
      <c r="AQ22" s="718"/>
      <c r="AR22" s="718"/>
      <c r="AS22" s="718"/>
      <c r="AT22" s="718"/>
    </row>
    <row r="23" spans="1:46" s="2934" customFormat="1" ht="24" hidden="1" customHeight="1" x14ac:dyDescent="0.25">
      <c r="A23" s="2951" t="s">
        <v>809</v>
      </c>
      <c r="B23" s="2946">
        <v>5743</v>
      </c>
      <c r="C23" s="2947">
        <v>4673</v>
      </c>
      <c r="D23" s="2947">
        <v>85290</v>
      </c>
      <c r="E23" s="2946">
        <v>95706</v>
      </c>
      <c r="F23" s="2947">
        <v>1573</v>
      </c>
      <c r="G23" s="2948">
        <v>0.1</v>
      </c>
      <c r="H23" s="2949">
        <v>97279.1</v>
      </c>
      <c r="I23" s="2949">
        <v>3140.1931004206117</v>
      </c>
      <c r="J23" s="2950">
        <v>5.1768755571126377</v>
      </c>
      <c r="K23" s="742"/>
      <c r="L23" s="2080"/>
      <c r="M23" s="741"/>
      <c r="N23" s="742"/>
      <c r="O23" s="718"/>
      <c r="P23" s="718"/>
      <c r="Q23" s="742"/>
      <c r="R23" s="718"/>
      <c r="S23" s="718"/>
      <c r="T23" s="742"/>
      <c r="U23" s="718"/>
      <c r="V23" s="2080"/>
      <c r="W23" s="2080"/>
      <c r="X23" s="2080"/>
      <c r="Y23" s="2080"/>
      <c r="Z23" s="2080"/>
      <c r="AA23" s="2080"/>
      <c r="AB23" s="718"/>
      <c r="AC23" s="718"/>
      <c r="AD23" s="718"/>
      <c r="AE23" s="718"/>
      <c r="AF23" s="718"/>
      <c r="AG23" s="718"/>
      <c r="AH23" s="718"/>
      <c r="AI23" s="718"/>
      <c r="AJ23" s="718"/>
      <c r="AK23" s="718"/>
      <c r="AL23" s="718"/>
      <c r="AM23" s="718"/>
      <c r="AN23" s="718"/>
      <c r="AO23" s="718"/>
      <c r="AP23" s="718"/>
      <c r="AQ23" s="718"/>
      <c r="AR23" s="718"/>
      <c r="AS23" s="718"/>
      <c r="AT23" s="718"/>
    </row>
    <row r="24" spans="1:46" s="2934" customFormat="1" ht="24" hidden="1" customHeight="1" x14ac:dyDescent="0.25">
      <c r="A24" s="2951" t="s">
        <v>4800</v>
      </c>
      <c r="B24" s="2952">
        <v>5542</v>
      </c>
      <c r="C24" s="2953">
        <v>4651</v>
      </c>
      <c r="D24" s="2953">
        <v>93693</v>
      </c>
      <c r="E24" s="2952">
        <v>103886</v>
      </c>
      <c r="F24" s="2953">
        <v>1568</v>
      </c>
      <c r="G24" s="2954">
        <v>0.1</v>
      </c>
      <c r="H24" s="2949">
        <f t="shared" ref="H24:H36" si="1">E24+F24+G24</f>
        <v>105454.1</v>
      </c>
      <c r="I24" s="2955">
        <v>3391.5</v>
      </c>
      <c r="J24" s="2950">
        <v>5.6119223213137444</v>
      </c>
      <c r="K24" s="2308"/>
      <c r="L24" s="2080"/>
      <c r="M24" s="741"/>
      <c r="N24" s="742"/>
      <c r="O24" s="718"/>
      <c r="P24" s="718"/>
      <c r="Q24" s="742"/>
      <c r="R24" s="718"/>
      <c r="S24" s="718"/>
      <c r="T24" s="742"/>
      <c r="U24" s="718"/>
      <c r="V24" s="2080"/>
      <c r="W24" s="2080"/>
      <c r="X24" s="2080"/>
      <c r="Y24" s="2080"/>
      <c r="Z24" s="2080"/>
      <c r="AA24" s="2080"/>
      <c r="AB24" s="718"/>
      <c r="AC24" s="718"/>
      <c r="AD24" s="718"/>
      <c r="AE24" s="718"/>
      <c r="AF24" s="718"/>
      <c r="AG24" s="718"/>
      <c r="AH24" s="718"/>
      <c r="AI24" s="718"/>
      <c r="AJ24" s="718"/>
      <c r="AK24" s="718"/>
      <c r="AL24" s="718"/>
      <c r="AM24" s="718"/>
      <c r="AN24" s="718"/>
      <c r="AO24" s="718"/>
      <c r="AP24" s="718"/>
      <c r="AQ24" s="718"/>
      <c r="AR24" s="718"/>
      <c r="AS24" s="718"/>
      <c r="AT24" s="718"/>
    </row>
    <row r="25" spans="1:46" s="2934" customFormat="1" ht="24" hidden="1" customHeight="1" x14ac:dyDescent="0.25">
      <c r="A25" s="2951" t="s">
        <v>4801</v>
      </c>
      <c r="B25" s="2952">
        <v>4699</v>
      </c>
      <c r="C25" s="2953">
        <v>4662</v>
      </c>
      <c r="D25" s="2953">
        <v>94063</v>
      </c>
      <c r="E25" s="2952">
        <v>103424</v>
      </c>
      <c r="F25" s="2953">
        <v>1616</v>
      </c>
      <c r="G25" s="2954">
        <v>0.1</v>
      </c>
      <c r="H25" s="2949">
        <f t="shared" si="1"/>
        <v>105040.1</v>
      </c>
      <c r="I25" s="2955">
        <v>3386.9</v>
      </c>
      <c r="J25" s="2950">
        <v>5.6</v>
      </c>
      <c r="K25" s="2308"/>
      <c r="L25" s="2080"/>
      <c r="M25" s="741"/>
      <c r="N25" s="742"/>
      <c r="O25" s="718"/>
      <c r="P25" s="718"/>
      <c r="Q25" s="742"/>
      <c r="R25" s="718"/>
      <c r="S25" s="718"/>
      <c r="T25" s="742"/>
      <c r="U25" s="718"/>
      <c r="V25" s="2080"/>
      <c r="W25" s="2080"/>
      <c r="X25" s="2080"/>
      <c r="Y25" s="2080"/>
      <c r="Z25" s="2080"/>
      <c r="AA25" s="2080"/>
      <c r="AB25" s="718"/>
      <c r="AC25" s="718"/>
      <c r="AD25" s="718"/>
      <c r="AE25" s="718"/>
      <c r="AF25" s="718"/>
      <c r="AG25" s="718"/>
      <c r="AH25" s="718"/>
      <c r="AI25" s="718"/>
      <c r="AJ25" s="718"/>
      <c r="AK25" s="718"/>
      <c r="AL25" s="718"/>
      <c r="AM25" s="718"/>
      <c r="AN25" s="718"/>
      <c r="AO25" s="718"/>
      <c r="AP25" s="718"/>
      <c r="AQ25" s="718"/>
      <c r="AR25" s="718"/>
      <c r="AS25" s="718"/>
      <c r="AT25" s="718"/>
    </row>
    <row r="26" spans="1:46" s="2934" customFormat="1" ht="24" hidden="1" customHeight="1" x14ac:dyDescent="0.25">
      <c r="A26" s="2951" t="s">
        <v>4802</v>
      </c>
      <c r="B26" s="2952">
        <v>5165</v>
      </c>
      <c r="C26" s="2953">
        <v>4662</v>
      </c>
      <c r="D26" s="2953">
        <v>90668</v>
      </c>
      <c r="E26" s="2952">
        <v>100495</v>
      </c>
      <c r="F26" s="2953">
        <v>1619</v>
      </c>
      <c r="G26" s="2954">
        <v>0.1</v>
      </c>
      <c r="H26" s="2949">
        <f t="shared" si="1"/>
        <v>102114.1</v>
      </c>
      <c r="I26" s="2955">
        <v>3316.3</v>
      </c>
      <c r="J26" s="2950">
        <v>5.43417844456369</v>
      </c>
      <c r="K26" s="2308"/>
      <c r="L26" s="2080"/>
      <c r="M26" s="741"/>
      <c r="N26" s="742"/>
      <c r="O26" s="718"/>
      <c r="P26" s="718"/>
      <c r="Q26" s="742"/>
      <c r="R26" s="718"/>
      <c r="S26" s="718"/>
      <c r="T26" s="742"/>
      <c r="U26" s="718"/>
      <c r="V26" s="2080"/>
      <c r="W26" s="2080"/>
      <c r="X26" s="2080"/>
      <c r="Y26" s="2080"/>
      <c r="Z26" s="2080"/>
      <c r="AA26" s="2080"/>
      <c r="AB26" s="718"/>
      <c r="AC26" s="718"/>
      <c r="AD26" s="718"/>
      <c r="AE26" s="718"/>
      <c r="AF26" s="718"/>
      <c r="AG26" s="718"/>
      <c r="AH26" s="718"/>
      <c r="AI26" s="718"/>
      <c r="AJ26" s="718"/>
      <c r="AK26" s="718"/>
      <c r="AL26" s="718"/>
      <c r="AM26" s="718"/>
      <c r="AN26" s="718"/>
      <c r="AO26" s="718"/>
      <c r="AP26" s="718"/>
      <c r="AQ26" s="718"/>
      <c r="AR26" s="718"/>
      <c r="AS26" s="718"/>
      <c r="AT26" s="718"/>
    </row>
    <row r="27" spans="1:46" s="2934" customFormat="1" ht="24" hidden="1" customHeight="1" x14ac:dyDescent="0.25">
      <c r="A27" s="2951" t="s">
        <v>4803</v>
      </c>
      <c r="B27" s="2952">
        <v>5407</v>
      </c>
      <c r="C27" s="2953">
        <v>4667</v>
      </c>
      <c r="D27" s="2953">
        <v>89022</v>
      </c>
      <c r="E27" s="2952">
        <v>99096</v>
      </c>
      <c r="F27" s="2953">
        <v>1620</v>
      </c>
      <c r="G27" s="2954">
        <v>0.1</v>
      </c>
      <c r="H27" s="2949">
        <f t="shared" si="1"/>
        <v>100716.1</v>
      </c>
      <c r="I27" s="2955">
        <v>3271.5</v>
      </c>
      <c r="J27" s="2950">
        <v>5.359781456630583</v>
      </c>
      <c r="K27" s="2308"/>
      <c r="L27" s="2080"/>
      <c r="M27" s="741"/>
      <c r="N27" s="742"/>
      <c r="O27" s="718"/>
      <c r="P27" s="718"/>
      <c r="Q27" s="742"/>
      <c r="R27" s="718"/>
      <c r="S27" s="718"/>
      <c r="T27" s="742"/>
      <c r="U27" s="718"/>
      <c r="V27" s="2080"/>
      <c r="W27" s="2080"/>
      <c r="X27" s="2080"/>
      <c r="Y27" s="2080"/>
      <c r="Z27" s="2080"/>
      <c r="AA27" s="2080"/>
      <c r="AB27" s="718"/>
      <c r="AC27" s="718"/>
      <c r="AD27" s="718"/>
      <c r="AE27" s="718"/>
      <c r="AF27" s="718"/>
      <c r="AG27" s="718"/>
      <c r="AH27" s="718"/>
      <c r="AI27" s="718"/>
      <c r="AJ27" s="718"/>
      <c r="AK27" s="718"/>
      <c r="AL27" s="718"/>
      <c r="AM27" s="718"/>
      <c r="AN27" s="718"/>
      <c r="AO27" s="718"/>
      <c r="AP27" s="718"/>
      <c r="AQ27" s="718"/>
      <c r="AR27" s="718"/>
      <c r="AS27" s="718"/>
      <c r="AT27" s="718"/>
    </row>
    <row r="28" spans="1:46" s="2934" customFormat="1" ht="24" hidden="1" customHeight="1" x14ac:dyDescent="0.25">
      <c r="A28" s="2951" t="s">
        <v>4804</v>
      </c>
      <c r="B28" s="2952">
        <v>5140</v>
      </c>
      <c r="C28" s="2953">
        <v>4667</v>
      </c>
      <c r="D28" s="2953">
        <v>90922</v>
      </c>
      <c r="E28" s="2952">
        <v>100729</v>
      </c>
      <c r="F28" s="2953">
        <v>1717</v>
      </c>
      <c r="G28" s="2954">
        <v>0.1</v>
      </c>
      <c r="H28" s="2949">
        <f t="shared" si="1"/>
        <v>102446.1</v>
      </c>
      <c r="I28" s="2955">
        <f>H28/30.4674</f>
        <v>3362.4825223025268</v>
      </c>
      <c r="J28" s="2950">
        <v>5.4518463987795638</v>
      </c>
      <c r="K28" s="742"/>
      <c r="L28" s="2080"/>
      <c r="M28" s="741"/>
      <c r="N28" s="742"/>
      <c r="O28" s="718"/>
      <c r="P28" s="718"/>
      <c r="Q28" s="742"/>
      <c r="R28" s="718"/>
      <c r="S28" s="718"/>
      <c r="T28" s="742"/>
      <c r="U28" s="718"/>
      <c r="V28" s="2080"/>
      <c r="W28" s="2080"/>
      <c r="X28" s="2080"/>
      <c r="Y28" s="2080"/>
      <c r="Z28" s="2080"/>
      <c r="AA28" s="2080"/>
      <c r="AB28" s="718"/>
      <c r="AC28" s="718"/>
      <c r="AD28" s="718"/>
      <c r="AE28" s="718"/>
      <c r="AF28" s="718"/>
      <c r="AG28" s="718"/>
      <c r="AH28" s="718"/>
      <c r="AI28" s="718"/>
      <c r="AJ28" s="718"/>
      <c r="AK28" s="718"/>
      <c r="AL28" s="718"/>
      <c r="AM28" s="718"/>
      <c r="AN28" s="718"/>
      <c r="AO28" s="718"/>
      <c r="AP28" s="718"/>
      <c r="AQ28" s="718"/>
      <c r="AR28" s="718"/>
      <c r="AS28" s="718"/>
      <c r="AT28" s="718"/>
    </row>
    <row r="29" spans="1:46" s="2934" customFormat="1" ht="24" hidden="1" customHeight="1" x14ac:dyDescent="0.25">
      <c r="A29" s="2951" t="s">
        <v>4805</v>
      </c>
      <c r="B29" s="2952">
        <v>5043</v>
      </c>
      <c r="C29" s="2953">
        <v>4671</v>
      </c>
      <c r="D29" s="2953">
        <v>90302</v>
      </c>
      <c r="E29" s="2952">
        <v>100016</v>
      </c>
      <c r="F29" s="2953">
        <v>1698</v>
      </c>
      <c r="G29" s="2954">
        <v>0.1</v>
      </c>
      <c r="H29" s="2949">
        <f t="shared" si="1"/>
        <v>101714.1</v>
      </c>
      <c r="I29" s="2955">
        <f>H29/30.0499</f>
        <v>3384.8398829946191</v>
      </c>
      <c r="J29" s="2950">
        <v>5.4128917527373357</v>
      </c>
      <c r="K29" s="742"/>
      <c r="L29" s="2080"/>
      <c r="M29" s="741"/>
      <c r="N29" s="742"/>
      <c r="O29" s="718"/>
      <c r="P29" s="718"/>
      <c r="Q29" s="742"/>
      <c r="R29" s="718"/>
      <c r="S29" s="718"/>
      <c r="T29" s="742"/>
      <c r="U29" s="718"/>
      <c r="V29" s="2080"/>
      <c r="W29" s="2080"/>
      <c r="X29" s="2080"/>
      <c r="Y29" s="2080"/>
      <c r="Z29" s="2080"/>
      <c r="AA29" s="2080"/>
      <c r="AB29" s="718"/>
      <c r="AC29" s="718"/>
      <c r="AD29" s="718"/>
      <c r="AE29" s="718"/>
      <c r="AF29" s="718"/>
      <c r="AG29" s="718"/>
      <c r="AH29" s="718"/>
      <c r="AI29" s="718"/>
      <c r="AJ29" s="718"/>
      <c r="AK29" s="718"/>
      <c r="AL29" s="718"/>
      <c r="AM29" s="718"/>
      <c r="AN29" s="718"/>
      <c r="AO29" s="718"/>
      <c r="AP29" s="718"/>
      <c r="AQ29" s="718"/>
      <c r="AR29" s="718"/>
      <c r="AS29" s="718"/>
      <c r="AT29" s="718"/>
    </row>
    <row r="30" spans="1:46" s="2934" customFormat="1" ht="35.25" hidden="1" customHeight="1" x14ac:dyDescent="0.25">
      <c r="A30" s="2951" t="s">
        <v>4806</v>
      </c>
      <c r="B30" s="2952">
        <v>4757</v>
      </c>
      <c r="C30" s="2953">
        <v>4650</v>
      </c>
      <c r="D30" s="2953">
        <v>89619</v>
      </c>
      <c r="E30" s="2952">
        <v>99026</v>
      </c>
      <c r="F30" s="2953">
        <v>1761</v>
      </c>
      <c r="G30" s="2954">
        <v>0.1</v>
      </c>
      <c r="H30" s="2949">
        <f t="shared" si="1"/>
        <v>100787.1</v>
      </c>
      <c r="I30" s="2955">
        <f>H30/30.2987</f>
        <v>3326.4496496549359</v>
      </c>
      <c r="J30" s="2950">
        <v>5.3635598444297612</v>
      </c>
      <c r="K30" s="742"/>
      <c r="L30" s="2080"/>
      <c r="M30" s="741"/>
      <c r="N30" s="742"/>
      <c r="O30" s="718"/>
      <c r="P30" s="718"/>
      <c r="Q30" s="742"/>
      <c r="R30" s="718"/>
      <c r="S30" s="718"/>
      <c r="T30" s="742"/>
      <c r="U30" s="718"/>
      <c r="V30" s="2080"/>
      <c r="W30" s="2080"/>
      <c r="X30" s="2080"/>
      <c r="Y30" s="2080"/>
      <c r="Z30" s="2080"/>
      <c r="AA30" s="2080"/>
      <c r="AB30" s="718"/>
      <c r="AC30" s="718"/>
      <c r="AD30" s="718"/>
      <c r="AE30" s="718"/>
      <c r="AF30" s="718"/>
      <c r="AG30" s="718"/>
      <c r="AH30" s="718"/>
      <c r="AI30" s="718"/>
      <c r="AJ30" s="718"/>
      <c r="AK30" s="718"/>
      <c r="AL30" s="718"/>
      <c r="AM30" s="718"/>
      <c r="AN30" s="718"/>
      <c r="AO30" s="718"/>
      <c r="AP30" s="718"/>
      <c r="AQ30" s="718"/>
      <c r="AR30" s="718"/>
      <c r="AS30" s="718"/>
      <c r="AT30" s="718"/>
    </row>
    <row r="31" spans="1:46" s="2934" customFormat="1" ht="24" hidden="1" customHeight="1" x14ac:dyDescent="0.25">
      <c r="A31" s="2956" t="s">
        <v>4807</v>
      </c>
      <c r="B31" s="2957">
        <v>4536</v>
      </c>
      <c r="C31" s="2957">
        <v>4630</v>
      </c>
      <c r="D31" s="2957">
        <v>94092</v>
      </c>
      <c r="E31" s="2958">
        <v>103258</v>
      </c>
      <c r="F31" s="2957">
        <v>1751</v>
      </c>
      <c r="G31" s="2959">
        <v>0.1</v>
      </c>
      <c r="H31" s="2960">
        <f t="shared" si="1"/>
        <v>105009.1</v>
      </c>
      <c r="I31" s="2961">
        <f>H31/30.0792</f>
        <v>3491.0868640123408</v>
      </c>
      <c r="J31" s="2962">
        <v>5.5882408766569256</v>
      </c>
      <c r="K31" s="742"/>
      <c r="L31" s="2080"/>
      <c r="M31" s="741"/>
      <c r="N31" s="742"/>
      <c r="O31" s="718"/>
      <c r="P31" s="718"/>
      <c r="Q31" s="742"/>
      <c r="R31" s="718"/>
      <c r="S31" s="718"/>
      <c r="T31" s="742"/>
      <c r="U31" s="718"/>
      <c r="V31" s="2080"/>
      <c r="W31" s="2080"/>
      <c r="X31" s="2080"/>
      <c r="Y31" s="2080"/>
      <c r="Z31" s="2080"/>
      <c r="AA31" s="2080"/>
      <c r="AB31" s="718"/>
      <c r="AC31" s="718"/>
      <c r="AD31" s="718"/>
      <c r="AE31" s="718"/>
      <c r="AF31" s="718"/>
      <c r="AG31" s="718"/>
      <c r="AH31" s="718"/>
      <c r="AI31" s="718"/>
      <c r="AJ31" s="718"/>
      <c r="AK31" s="718"/>
      <c r="AL31" s="718"/>
      <c r="AM31" s="718"/>
      <c r="AN31" s="718"/>
      <c r="AO31" s="718"/>
      <c r="AP31" s="718"/>
      <c r="AQ31" s="718"/>
      <c r="AR31" s="718"/>
      <c r="AS31" s="718"/>
      <c r="AT31" s="718"/>
    </row>
    <row r="32" spans="1:46" s="2934" customFormat="1" ht="24" hidden="1" customHeight="1" x14ac:dyDescent="0.25">
      <c r="A32" s="2956" t="s">
        <v>4808</v>
      </c>
      <c r="B32" s="2957">
        <v>4776</v>
      </c>
      <c r="C32" s="2957">
        <v>4648</v>
      </c>
      <c r="D32" s="2957">
        <v>93308</v>
      </c>
      <c r="E32" s="2958">
        <v>102732</v>
      </c>
      <c r="F32" s="2957">
        <v>1751</v>
      </c>
      <c r="G32" s="2959">
        <v>0.1</v>
      </c>
      <c r="H32" s="2960">
        <f t="shared" si="1"/>
        <v>104483.1</v>
      </c>
      <c r="I32" s="2961">
        <v>3459.3</v>
      </c>
      <c r="J32" s="2962">
        <v>5.4698182103733952</v>
      </c>
      <c r="K32" s="2963"/>
      <c r="L32" s="741"/>
      <c r="M32" s="741"/>
      <c r="N32" s="741"/>
      <c r="O32" s="718"/>
      <c r="P32" s="741"/>
      <c r="Q32" s="741"/>
      <c r="R32" s="741"/>
      <c r="S32" s="741"/>
      <c r="T32" s="742"/>
      <c r="U32" s="718"/>
      <c r="V32" s="2080"/>
      <c r="W32" s="2080"/>
      <c r="X32" s="2080"/>
      <c r="Y32" s="2080"/>
      <c r="Z32" s="2080"/>
      <c r="AA32" s="2080"/>
      <c r="AB32" s="718"/>
      <c r="AC32" s="718"/>
      <c r="AD32" s="718"/>
      <c r="AE32" s="718"/>
      <c r="AF32" s="718"/>
      <c r="AG32" s="718"/>
      <c r="AH32" s="718"/>
      <c r="AI32" s="718"/>
      <c r="AJ32" s="718"/>
      <c r="AK32" s="718"/>
      <c r="AL32" s="718"/>
      <c r="AM32" s="718"/>
      <c r="AN32" s="718"/>
      <c r="AO32" s="718"/>
      <c r="AP32" s="718"/>
      <c r="AQ32" s="718"/>
      <c r="AR32" s="718"/>
      <c r="AS32" s="718"/>
      <c r="AT32" s="718"/>
    </row>
    <row r="33" spans="1:46" s="2934" customFormat="1" ht="24" hidden="1" customHeight="1" x14ac:dyDescent="0.25">
      <c r="A33" s="2956" t="s">
        <v>4809</v>
      </c>
      <c r="B33" s="2957">
        <v>5036</v>
      </c>
      <c r="C33" s="2957">
        <v>4637</v>
      </c>
      <c r="D33" s="2957">
        <v>98772</v>
      </c>
      <c r="E33" s="2958">
        <v>108445</v>
      </c>
      <c r="F33" s="2957">
        <v>1761</v>
      </c>
      <c r="G33" s="2959">
        <v>0.1</v>
      </c>
      <c r="H33" s="2960">
        <f t="shared" si="1"/>
        <v>110206.1</v>
      </c>
      <c r="I33" s="2961">
        <v>3662.5</v>
      </c>
      <c r="J33" s="2962">
        <v>5.769424267410054</v>
      </c>
      <c r="K33" s="2963"/>
      <c r="L33" s="741"/>
      <c r="M33" s="741"/>
      <c r="N33" s="741"/>
      <c r="O33" s="718"/>
      <c r="P33" s="741"/>
      <c r="Q33" s="741"/>
      <c r="R33" s="741"/>
      <c r="S33" s="718"/>
      <c r="T33" s="742"/>
      <c r="U33" s="718"/>
      <c r="V33" s="2080"/>
      <c r="W33" s="2080"/>
      <c r="X33" s="2080"/>
      <c r="Y33" s="2080"/>
      <c r="Z33" s="2080"/>
      <c r="AA33" s="2080"/>
      <c r="AB33" s="718"/>
      <c r="AC33" s="718"/>
      <c r="AD33" s="718"/>
      <c r="AE33" s="718"/>
      <c r="AF33" s="718"/>
      <c r="AG33" s="718"/>
      <c r="AH33" s="718"/>
      <c r="AI33" s="718"/>
      <c r="AJ33" s="718"/>
      <c r="AK33" s="718"/>
      <c r="AL33" s="718"/>
      <c r="AM33" s="718"/>
      <c r="AN33" s="718"/>
      <c r="AO33" s="718"/>
      <c r="AP33" s="718"/>
      <c r="AQ33" s="718"/>
      <c r="AR33" s="718"/>
      <c r="AS33" s="718"/>
      <c r="AT33" s="718"/>
    </row>
    <row r="34" spans="1:46" s="2934" customFormat="1" ht="24" hidden="1" customHeight="1" x14ac:dyDescent="0.25">
      <c r="A34" s="2956" t="s">
        <v>4810</v>
      </c>
      <c r="B34" s="2957">
        <v>4900</v>
      </c>
      <c r="C34" s="2957">
        <v>4648</v>
      </c>
      <c r="D34" s="2957">
        <v>100713</v>
      </c>
      <c r="E34" s="2958">
        <v>110261</v>
      </c>
      <c r="F34" s="2957">
        <v>1757</v>
      </c>
      <c r="G34" s="2959">
        <v>0.1</v>
      </c>
      <c r="H34" s="2960">
        <f t="shared" si="1"/>
        <v>112018.1</v>
      </c>
      <c r="I34" s="2961">
        <v>3722.9</v>
      </c>
      <c r="J34" s="2962">
        <v>5.8642846859580935</v>
      </c>
      <c r="K34" s="2963"/>
      <c r="L34" s="741"/>
      <c r="M34" s="741"/>
      <c r="N34" s="741"/>
      <c r="O34" s="718"/>
      <c r="P34" s="741"/>
      <c r="Q34" s="741"/>
      <c r="R34" s="741"/>
      <c r="S34" s="718"/>
      <c r="T34" s="742"/>
      <c r="U34" s="718"/>
      <c r="V34" s="2080"/>
      <c r="W34" s="2080"/>
      <c r="X34" s="2080"/>
      <c r="Y34" s="2080"/>
      <c r="Z34" s="2080"/>
      <c r="AA34" s="2080"/>
      <c r="AB34" s="718"/>
      <c r="AC34" s="718"/>
      <c r="AD34" s="718"/>
      <c r="AE34" s="718"/>
      <c r="AF34" s="718"/>
      <c r="AG34" s="718"/>
      <c r="AH34" s="718"/>
      <c r="AI34" s="718"/>
      <c r="AJ34" s="718"/>
      <c r="AK34" s="718"/>
      <c r="AL34" s="718"/>
      <c r="AM34" s="718"/>
      <c r="AN34" s="718"/>
      <c r="AO34" s="718"/>
      <c r="AP34" s="718"/>
      <c r="AQ34" s="718"/>
      <c r="AR34" s="718"/>
      <c r="AS34" s="718"/>
      <c r="AT34" s="718"/>
    </row>
    <row r="35" spans="1:46" s="2934" customFormat="1" ht="24" hidden="1" customHeight="1" x14ac:dyDescent="0.25">
      <c r="A35" s="2956" t="s">
        <v>4811</v>
      </c>
      <c r="B35" s="2957">
        <v>4867</v>
      </c>
      <c r="C35" s="2957">
        <v>4648</v>
      </c>
      <c r="D35" s="2957">
        <v>105183</v>
      </c>
      <c r="E35" s="2958">
        <v>114698</v>
      </c>
      <c r="F35" s="2957">
        <v>1782</v>
      </c>
      <c r="G35" s="2959">
        <v>0.1</v>
      </c>
      <c r="H35" s="2960">
        <f t="shared" si="1"/>
        <v>116480.1</v>
      </c>
      <c r="I35" s="2961">
        <v>3885.8</v>
      </c>
      <c r="J35" s="2962">
        <v>6.0978758490714213</v>
      </c>
      <c r="K35" s="2963"/>
      <c r="L35" s="741"/>
      <c r="M35" s="741"/>
      <c r="N35" s="741"/>
      <c r="O35" s="718"/>
      <c r="P35" s="741"/>
      <c r="Q35" s="741"/>
      <c r="R35" s="741"/>
      <c r="S35" s="718"/>
      <c r="T35" s="742"/>
      <c r="U35" s="718"/>
      <c r="V35" s="2080"/>
      <c r="W35" s="2080"/>
      <c r="X35" s="2080"/>
      <c r="Y35" s="2080"/>
      <c r="Z35" s="2080"/>
      <c r="AA35" s="2080"/>
      <c r="AB35" s="718"/>
      <c r="AC35" s="718"/>
      <c r="AD35" s="718"/>
      <c r="AE35" s="718"/>
      <c r="AF35" s="718"/>
      <c r="AG35" s="718"/>
      <c r="AH35" s="718"/>
      <c r="AI35" s="718"/>
      <c r="AJ35" s="718"/>
      <c r="AK35" s="718"/>
      <c r="AL35" s="718"/>
      <c r="AM35" s="718"/>
      <c r="AN35" s="718"/>
      <c r="AO35" s="718"/>
      <c r="AP35" s="718"/>
      <c r="AQ35" s="718"/>
      <c r="AR35" s="718"/>
      <c r="AS35" s="718"/>
      <c r="AT35" s="718"/>
    </row>
    <row r="36" spans="1:46" s="2934" customFormat="1" ht="24" hidden="1" customHeight="1" x14ac:dyDescent="0.25">
      <c r="A36" s="2956" t="s">
        <v>4812</v>
      </c>
      <c r="B36" s="2957">
        <v>4773</v>
      </c>
      <c r="C36" s="2957">
        <v>4666</v>
      </c>
      <c r="D36" s="2957">
        <v>107597</v>
      </c>
      <c r="E36" s="2958">
        <v>117036</v>
      </c>
      <c r="F36" s="2957">
        <v>1788</v>
      </c>
      <c r="G36" s="2959">
        <v>0</v>
      </c>
      <c r="H36" s="2960">
        <f t="shared" si="1"/>
        <v>118824</v>
      </c>
      <c r="I36" s="2961">
        <v>3927.7</v>
      </c>
      <c r="J36" s="2962">
        <v>6.2205818838588085</v>
      </c>
      <c r="K36" s="2963"/>
      <c r="L36" s="741"/>
      <c r="M36" s="741"/>
      <c r="N36" s="741"/>
      <c r="O36" s="718"/>
      <c r="P36" s="741"/>
      <c r="Q36" s="741"/>
      <c r="R36" s="741"/>
      <c r="S36" s="718"/>
      <c r="T36" s="742"/>
      <c r="U36" s="718"/>
      <c r="V36" s="2080"/>
      <c r="W36" s="2080"/>
      <c r="X36" s="2080"/>
      <c r="Y36" s="2080"/>
      <c r="Z36" s="2080"/>
      <c r="AA36" s="2080"/>
      <c r="AB36" s="718"/>
      <c r="AC36" s="718"/>
      <c r="AD36" s="718"/>
      <c r="AE36" s="718"/>
      <c r="AF36" s="718"/>
      <c r="AG36" s="718"/>
      <c r="AH36" s="718"/>
      <c r="AI36" s="718"/>
      <c r="AJ36" s="718"/>
      <c r="AK36" s="718"/>
      <c r="AL36" s="718"/>
      <c r="AM36" s="718"/>
      <c r="AN36" s="718"/>
      <c r="AO36" s="718"/>
      <c r="AP36" s="718"/>
      <c r="AQ36" s="718"/>
      <c r="AR36" s="718"/>
      <c r="AS36" s="718"/>
      <c r="AT36" s="718"/>
    </row>
    <row r="37" spans="1:46" s="2934" customFormat="1" ht="24" hidden="1" customHeight="1" x14ac:dyDescent="0.25">
      <c r="A37" s="2956" t="s">
        <v>4813</v>
      </c>
      <c r="B37" s="2957">
        <v>5001</v>
      </c>
      <c r="C37" s="2957">
        <v>4669</v>
      </c>
      <c r="D37" s="2957">
        <v>109961</v>
      </c>
      <c r="E37" s="2958">
        <v>119631</v>
      </c>
      <c r="F37" s="2957">
        <v>1793</v>
      </c>
      <c r="G37" s="2959">
        <v>0.1</v>
      </c>
      <c r="H37" s="2960">
        <v>121424.1</v>
      </c>
      <c r="I37" s="2961">
        <v>4015.5</v>
      </c>
      <c r="J37" s="2962">
        <v>6.3567003023283206</v>
      </c>
      <c r="K37" s="2963"/>
      <c r="L37" s="741"/>
      <c r="M37" s="741"/>
      <c r="N37" s="741"/>
      <c r="O37" s="718"/>
      <c r="P37" s="741"/>
      <c r="Q37" s="741"/>
      <c r="R37" s="741"/>
      <c r="S37" s="718"/>
      <c r="T37" s="742"/>
      <c r="U37" s="718"/>
      <c r="V37" s="2080"/>
      <c r="W37" s="2080"/>
      <c r="X37" s="2080"/>
      <c r="Y37" s="2080"/>
      <c r="Z37" s="2080"/>
      <c r="AA37" s="2080"/>
      <c r="AB37" s="718"/>
      <c r="AC37" s="718"/>
      <c r="AD37" s="718"/>
      <c r="AE37" s="718"/>
      <c r="AF37" s="718"/>
      <c r="AG37" s="718"/>
      <c r="AH37" s="718"/>
      <c r="AI37" s="718"/>
      <c r="AJ37" s="718"/>
      <c r="AK37" s="718"/>
      <c r="AL37" s="718"/>
      <c r="AM37" s="718"/>
      <c r="AN37" s="718"/>
      <c r="AO37" s="718"/>
      <c r="AP37" s="718"/>
      <c r="AQ37" s="718"/>
      <c r="AR37" s="718"/>
      <c r="AS37" s="718"/>
      <c r="AT37" s="718"/>
    </row>
    <row r="38" spans="1:46" s="2934" customFormat="1" ht="24" hidden="1" customHeight="1" x14ac:dyDescent="0.25">
      <c r="A38" s="2956" t="s">
        <v>4814</v>
      </c>
      <c r="B38" s="2957">
        <v>4960</v>
      </c>
      <c r="C38" s="2957">
        <v>4668</v>
      </c>
      <c r="D38" s="2957">
        <v>111415</v>
      </c>
      <c r="E38" s="2958">
        <v>121043</v>
      </c>
      <c r="F38" s="2957">
        <v>1789</v>
      </c>
      <c r="G38" s="2959">
        <v>0.1</v>
      </c>
      <c r="H38" s="2960">
        <v>122832.1</v>
      </c>
      <c r="I38" s="2961">
        <v>4033.5</v>
      </c>
      <c r="J38" s="2962">
        <v>6.4304108262331985</v>
      </c>
      <c r="K38" s="2963"/>
      <c r="L38" s="741"/>
      <c r="M38" s="741"/>
      <c r="N38" s="741"/>
      <c r="O38" s="718"/>
      <c r="P38" s="741"/>
      <c r="Q38" s="741"/>
      <c r="R38" s="741"/>
      <c r="S38" s="718"/>
      <c r="T38" s="742"/>
      <c r="U38" s="718"/>
      <c r="V38" s="2080"/>
      <c r="W38" s="2080"/>
      <c r="X38" s="2080"/>
      <c r="Y38" s="2080"/>
      <c r="Z38" s="2080"/>
      <c r="AA38" s="2080"/>
      <c r="AB38" s="718"/>
      <c r="AC38" s="718"/>
      <c r="AD38" s="718"/>
      <c r="AE38" s="718"/>
      <c r="AF38" s="718"/>
      <c r="AG38" s="718"/>
      <c r="AH38" s="718"/>
      <c r="AI38" s="718"/>
      <c r="AJ38" s="718"/>
      <c r="AK38" s="718"/>
      <c r="AL38" s="718"/>
      <c r="AM38" s="718"/>
      <c r="AN38" s="718"/>
      <c r="AO38" s="718"/>
      <c r="AP38" s="718"/>
      <c r="AQ38" s="718"/>
      <c r="AR38" s="718"/>
      <c r="AS38" s="718"/>
      <c r="AT38" s="718"/>
    </row>
    <row r="39" spans="1:46" s="2934" customFormat="1" ht="24" hidden="1" customHeight="1" x14ac:dyDescent="0.25">
      <c r="A39" s="2956" t="s">
        <v>4815</v>
      </c>
      <c r="B39" s="2957">
        <v>4999</v>
      </c>
      <c r="C39" s="2957">
        <v>4684</v>
      </c>
      <c r="D39" s="2957">
        <v>113535</v>
      </c>
      <c r="E39" s="2958">
        <v>123218</v>
      </c>
      <c r="F39" s="2957">
        <v>1802</v>
      </c>
      <c r="G39" s="2959">
        <v>0</v>
      </c>
      <c r="H39" s="2960">
        <v>125020</v>
      </c>
      <c r="I39" s="2961">
        <v>4051.9</v>
      </c>
      <c r="J39" s="2962">
        <v>6.5449500700197625</v>
      </c>
      <c r="K39" s="2963"/>
      <c r="L39" s="741"/>
      <c r="M39" s="741"/>
      <c r="N39" s="741"/>
      <c r="O39" s="718"/>
      <c r="P39" s="741"/>
      <c r="Q39" s="741"/>
      <c r="R39" s="741"/>
      <c r="S39" s="718"/>
      <c r="T39" s="742"/>
      <c r="U39" s="718"/>
      <c r="V39" s="2080"/>
      <c r="W39" s="2080"/>
      <c r="X39" s="2080"/>
      <c r="Y39" s="2080"/>
      <c r="Z39" s="2080"/>
      <c r="AA39" s="2080"/>
      <c r="AB39" s="718"/>
      <c r="AC39" s="718"/>
      <c r="AD39" s="718"/>
      <c r="AE39" s="718"/>
      <c r="AF39" s="718"/>
      <c r="AG39" s="718"/>
      <c r="AH39" s="718"/>
      <c r="AI39" s="718"/>
      <c r="AJ39" s="718"/>
      <c r="AK39" s="718"/>
      <c r="AL39" s="718"/>
      <c r="AM39" s="718"/>
      <c r="AN39" s="718"/>
      <c r="AO39" s="718"/>
      <c r="AP39" s="718"/>
      <c r="AQ39" s="718"/>
      <c r="AR39" s="718"/>
      <c r="AS39" s="718"/>
      <c r="AT39" s="718"/>
    </row>
    <row r="40" spans="1:46" s="2934" customFormat="1" ht="24" hidden="1" customHeight="1" x14ac:dyDescent="0.25">
      <c r="A40" s="2956" t="s">
        <v>4816</v>
      </c>
      <c r="B40" s="2957">
        <v>7235</v>
      </c>
      <c r="C40" s="2957">
        <v>4660</v>
      </c>
      <c r="D40" s="2957">
        <v>108822</v>
      </c>
      <c r="E40" s="2958">
        <v>120717</v>
      </c>
      <c r="F40" s="2957">
        <v>1787</v>
      </c>
      <c r="G40" s="2959">
        <v>0.1</v>
      </c>
      <c r="H40" s="2960">
        <v>122504.1</v>
      </c>
      <c r="I40" s="2961">
        <v>3910.1337699769233</v>
      </c>
      <c r="J40" s="2962">
        <v>6.4132396246417223</v>
      </c>
      <c r="K40" s="2963"/>
      <c r="L40" s="741"/>
      <c r="M40" s="741"/>
      <c r="N40" s="741"/>
      <c r="O40" s="718"/>
      <c r="P40" s="741"/>
      <c r="Q40" s="741"/>
      <c r="R40" s="741"/>
      <c r="S40" s="718"/>
      <c r="T40" s="742"/>
      <c r="U40" s="718"/>
      <c r="V40" s="2080"/>
      <c r="W40" s="2080"/>
      <c r="X40" s="2080"/>
      <c r="Y40" s="2080"/>
      <c r="Z40" s="2080"/>
      <c r="AA40" s="2080"/>
      <c r="AB40" s="718"/>
      <c r="AC40" s="718"/>
      <c r="AD40" s="718"/>
      <c r="AE40" s="718"/>
      <c r="AF40" s="718"/>
      <c r="AG40" s="718"/>
      <c r="AH40" s="718"/>
      <c r="AI40" s="718"/>
      <c r="AJ40" s="718"/>
      <c r="AK40" s="718"/>
      <c r="AL40" s="718"/>
      <c r="AM40" s="718"/>
      <c r="AN40" s="718"/>
      <c r="AO40" s="718"/>
      <c r="AP40" s="718"/>
      <c r="AQ40" s="718"/>
      <c r="AR40" s="718"/>
      <c r="AS40" s="718"/>
      <c r="AT40" s="718"/>
    </row>
    <row r="41" spans="1:46" s="2934" customFormat="1" ht="24" hidden="1" customHeight="1" x14ac:dyDescent="0.25">
      <c r="A41" s="2956" t="s">
        <v>4817</v>
      </c>
      <c r="B41" s="2957">
        <v>8173</v>
      </c>
      <c r="C41" s="2957">
        <v>4638</v>
      </c>
      <c r="D41" s="2957">
        <v>106738</v>
      </c>
      <c r="E41" s="2958">
        <v>119549</v>
      </c>
      <c r="F41" s="2957">
        <v>1782</v>
      </c>
      <c r="G41" s="2959">
        <v>0</v>
      </c>
      <c r="H41" s="2960">
        <v>121331</v>
      </c>
      <c r="I41" s="2961">
        <v>3872.8</v>
      </c>
      <c r="J41" s="2962">
        <v>6.3518264033400076</v>
      </c>
      <c r="K41" s="2963"/>
      <c r="L41" s="741"/>
      <c r="M41" s="741"/>
      <c r="N41" s="741"/>
      <c r="O41" s="718"/>
      <c r="P41" s="741"/>
      <c r="Q41" s="741"/>
      <c r="R41" s="741"/>
      <c r="S41" s="718"/>
      <c r="T41" s="742"/>
      <c r="U41" s="718"/>
      <c r="V41" s="2080"/>
      <c r="W41" s="2080"/>
      <c r="X41" s="2080"/>
      <c r="Y41" s="2080"/>
      <c r="Z41" s="2080"/>
      <c r="AA41" s="2080"/>
      <c r="AB41" s="718"/>
      <c r="AC41" s="718"/>
      <c r="AD41" s="718"/>
      <c r="AE41" s="718"/>
      <c r="AF41" s="718"/>
      <c r="AG41" s="718"/>
      <c r="AH41" s="718"/>
      <c r="AI41" s="718"/>
      <c r="AJ41" s="718"/>
      <c r="AK41" s="718"/>
      <c r="AL41" s="718"/>
      <c r="AM41" s="718"/>
      <c r="AN41" s="718"/>
      <c r="AO41" s="718"/>
      <c r="AP41" s="718"/>
      <c r="AQ41" s="718"/>
      <c r="AR41" s="718"/>
      <c r="AS41" s="718"/>
      <c r="AT41" s="718"/>
    </row>
    <row r="42" spans="1:46" s="2934" customFormat="1" ht="24" hidden="1" customHeight="1" x14ac:dyDescent="0.25">
      <c r="A42" s="2956" t="s">
        <v>4818</v>
      </c>
      <c r="B42" s="2957">
        <v>9464</v>
      </c>
      <c r="C42" s="2957">
        <v>4608</v>
      </c>
      <c r="D42" s="2957">
        <v>103608</v>
      </c>
      <c r="E42" s="2958">
        <v>117680</v>
      </c>
      <c r="F42" s="2957">
        <v>1777</v>
      </c>
      <c r="G42" s="2959">
        <v>0.1</v>
      </c>
      <c r="H42" s="2960">
        <v>119457.1</v>
      </c>
      <c r="I42" s="2961">
        <v>3795.9</v>
      </c>
      <c r="J42" s="2962">
        <v>6.2537254440038215</v>
      </c>
      <c r="K42" s="2963"/>
      <c r="L42" s="741"/>
      <c r="M42" s="741"/>
      <c r="N42" s="741"/>
      <c r="O42" s="718"/>
      <c r="P42" s="741"/>
      <c r="Q42" s="741"/>
      <c r="R42" s="741"/>
      <c r="S42" s="718"/>
      <c r="T42" s="742"/>
      <c r="U42" s="718"/>
      <c r="V42" s="2080"/>
      <c r="W42" s="2080"/>
      <c r="X42" s="2080"/>
      <c r="Y42" s="2080"/>
      <c r="Z42" s="2080"/>
      <c r="AA42" s="2080"/>
      <c r="AB42" s="718"/>
      <c r="AC42" s="718"/>
      <c r="AD42" s="718"/>
      <c r="AE42" s="718"/>
      <c r="AF42" s="718"/>
      <c r="AG42" s="718"/>
      <c r="AH42" s="718"/>
      <c r="AI42" s="718"/>
      <c r="AJ42" s="718"/>
      <c r="AK42" s="718"/>
      <c r="AL42" s="718"/>
      <c r="AM42" s="718"/>
      <c r="AN42" s="718"/>
      <c r="AO42" s="718"/>
      <c r="AP42" s="718"/>
      <c r="AQ42" s="718"/>
      <c r="AR42" s="718"/>
      <c r="AS42" s="718"/>
      <c r="AT42" s="718"/>
    </row>
    <row r="43" spans="1:46" s="2934" customFormat="1" ht="24" hidden="1" customHeight="1" thickBot="1" x14ac:dyDescent="0.3">
      <c r="A43" s="2964" t="s">
        <v>4819</v>
      </c>
      <c r="B43" s="2965">
        <v>9657</v>
      </c>
      <c r="C43" s="2965">
        <v>4596</v>
      </c>
      <c r="D43" s="2965">
        <v>108323</v>
      </c>
      <c r="E43" s="2966">
        <v>122576</v>
      </c>
      <c r="F43" s="2965">
        <v>1768</v>
      </c>
      <c r="G43" s="2967">
        <v>0.2</v>
      </c>
      <c r="H43" s="2968">
        <v>124344.2</v>
      </c>
      <c r="I43" s="2969">
        <v>3919.0528269893248</v>
      </c>
      <c r="J43" s="2970">
        <v>6.5095711125943962</v>
      </c>
      <c r="K43" s="2963"/>
      <c r="L43" s="741"/>
      <c r="M43" s="741"/>
      <c r="N43" s="741"/>
      <c r="O43" s="718"/>
      <c r="P43" s="741"/>
      <c r="Q43" s="741"/>
      <c r="R43" s="741"/>
      <c r="S43" s="718"/>
      <c r="T43" s="742"/>
      <c r="U43" s="718"/>
      <c r="V43" s="2080"/>
      <c r="W43" s="2080"/>
      <c r="X43" s="2080"/>
      <c r="Y43" s="2080"/>
      <c r="Z43" s="2080"/>
      <c r="AA43" s="2080"/>
      <c r="AB43" s="718"/>
      <c r="AC43" s="718"/>
      <c r="AD43" s="718"/>
      <c r="AE43" s="718"/>
      <c r="AF43" s="718"/>
      <c r="AG43" s="718"/>
      <c r="AH43" s="718"/>
      <c r="AI43" s="718"/>
      <c r="AJ43" s="718"/>
      <c r="AK43" s="718"/>
      <c r="AL43" s="718"/>
      <c r="AM43" s="718"/>
      <c r="AN43" s="718"/>
      <c r="AO43" s="718"/>
      <c r="AP43" s="718"/>
      <c r="AQ43" s="718"/>
      <c r="AR43" s="718"/>
      <c r="AS43" s="718"/>
      <c r="AT43" s="718"/>
    </row>
    <row r="44" spans="1:46" s="2934" customFormat="1" ht="18.75" hidden="1" x14ac:dyDescent="0.25">
      <c r="A44" s="2956" t="s">
        <v>4820</v>
      </c>
      <c r="B44" s="2957">
        <v>11787</v>
      </c>
      <c r="C44" s="2957">
        <v>4600</v>
      </c>
      <c r="D44" s="2957">
        <v>103500</v>
      </c>
      <c r="E44" s="2958">
        <v>119887</v>
      </c>
      <c r="F44" s="2957">
        <v>1775</v>
      </c>
      <c r="G44" s="2959">
        <v>0.1</v>
      </c>
      <c r="H44" s="2960">
        <f>E44+F44+G44</f>
        <v>121662.1</v>
      </c>
      <c r="I44" s="2961">
        <v>3727.0159573327451</v>
      </c>
      <c r="J44" s="2962">
        <v>6.3398146620230849</v>
      </c>
      <c r="K44" s="2963"/>
      <c r="L44" s="741"/>
      <c r="M44" s="741"/>
      <c r="N44" s="741"/>
      <c r="O44" s="718"/>
      <c r="P44" s="741"/>
      <c r="Q44" s="741"/>
      <c r="R44" s="741"/>
      <c r="S44" s="718"/>
      <c r="T44" s="742"/>
      <c r="U44" s="718"/>
      <c r="V44" s="2080"/>
      <c r="W44" s="2080"/>
      <c r="X44" s="2080"/>
      <c r="Y44" s="2080"/>
      <c r="Z44" s="2080"/>
      <c r="AA44" s="2080"/>
      <c r="AB44" s="718"/>
      <c r="AC44" s="718"/>
      <c r="AD44" s="718"/>
      <c r="AE44" s="718"/>
      <c r="AF44" s="718"/>
      <c r="AG44" s="718"/>
      <c r="AH44" s="718"/>
      <c r="AI44" s="718"/>
      <c r="AJ44" s="718"/>
      <c r="AK44" s="718"/>
      <c r="AL44" s="718"/>
      <c r="AM44" s="718"/>
      <c r="AN44" s="718"/>
      <c r="AO44" s="718"/>
      <c r="AP44" s="718"/>
      <c r="AQ44" s="718"/>
      <c r="AR44" s="718"/>
      <c r="AS44" s="718"/>
      <c r="AT44" s="718"/>
    </row>
    <row r="45" spans="1:46" s="2934" customFormat="1" ht="17.25" hidden="1" x14ac:dyDescent="0.25">
      <c r="A45" s="2956" t="s">
        <v>4821</v>
      </c>
      <c r="B45" s="2971">
        <v>11461</v>
      </c>
      <c r="C45" s="2971">
        <v>4704</v>
      </c>
      <c r="D45" s="2971">
        <v>109650</v>
      </c>
      <c r="E45" s="2972">
        <v>125815</v>
      </c>
      <c r="F45" s="2971">
        <v>1805</v>
      </c>
      <c r="G45" s="2973">
        <v>0.1</v>
      </c>
      <c r="H45" s="2974">
        <f>E45+F45+G45</f>
        <v>127620.1</v>
      </c>
      <c r="I45" s="2975">
        <v>3837.2983179885618</v>
      </c>
      <c r="J45" s="2976">
        <v>6.6502861708687604</v>
      </c>
      <c r="K45" s="2963"/>
      <c r="L45" s="741"/>
      <c r="M45" s="741"/>
      <c r="N45" s="741"/>
      <c r="O45" s="718"/>
      <c r="P45" s="741"/>
      <c r="Q45" s="741"/>
      <c r="R45" s="741"/>
      <c r="S45" s="718"/>
      <c r="T45" s="742"/>
      <c r="U45" s="718"/>
      <c r="V45" s="2080"/>
      <c r="W45" s="2080"/>
      <c r="X45" s="2080"/>
      <c r="Y45" s="2080"/>
      <c r="Z45" s="2080"/>
      <c r="AA45" s="2080"/>
      <c r="AB45" s="718"/>
      <c r="AC45" s="718"/>
      <c r="AD45" s="718"/>
      <c r="AE45" s="718"/>
      <c r="AF45" s="718"/>
      <c r="AG45" s="718"/>
      <c r="AH45" s="718"/>
      <c r="AI45" s="718"/>
      <c r="AJ45" s="718"/>
      <c r="AK45" s="718"/>
      <c r="AL45" s="718"/>
      <c r="AM45" s="718"/>
      <c r="AN45" s="718"/>
      <c r="AO45" s="718"/>
      <c r="AP45" s="718"/>
      <c r="AQ45" s="718"/>
      <c r="AR45" s="718"/>
      <c r="AS45" s="718"/>
      <c r="AT45" s="718"/>
    </row>
    <row r="46" spans="1:46" s="2934" customFormat="1" ht="17.25" hidden="1" x14ac:dyDescent="0.25">
      <c r="A46" s="2956" t="s">
        <v>4822</v>
      </c>
      <c r="B46" s="2971">
        <v>12284</v>
      </c>
      <c r="C46" s="2971">
        <v>5036</v>
      </c>
      <c r="D46" s="2971">
        <v>121458</v>
      </c>
      <c r="E46" s="2972">
        <v>138778</v>
      </c>
      <c r="F46" s="2971">
        <v>1611</v>
      </c>
      <c r="G46" s="2973">
        <v>0.1</v>
      </c>
      <c r="H46" s="2974">
        <v>140389.1</v>
      </c>
      <c r="I46" s="2975">
        <v>3856.5</v>
      </c>
      <c r="J46" s="2976">
        <v>7.3156790370068006</v>
      </c>
      <c r="K46" s="2963"/>
      <c r="L46" s="741"/>
      <c r="M46" s="741"/>
      <c r="N46" s="741"/>
      <c r="O46" s="718"/>
      <c r="P46" s="741"/>
      <c r="Q46" s="741"/>
      <c r="R46" s="741"/>
      <c r="S46" s="718"/>
      <c r="T46" s="742"/>
      <c r="U46" s="718"/>
      <c r="V46" s="2080"/>
      <c r="W46" s="2080"/>
      <c r="X46" s="2080"/>
      <c r="Y46" s="2080"/>
      <c r="Z46" s="2080"/>
      <c r="AA46" s="2080"/>
      <c r="AB46" s="718"/>
      <c r="AC46" s="718"/>
      <c r="AD46" s="718"/>
      <c r="AE46" s="718"/>
      <c r="AF46" s="718"/>
      <c r="AG46" s="718"/>
      <c r="AH46" s="718"/>
      <c r="AI46" s="718"/>
      <c r="AJ46" s="718"/>
      <c r="AK46" s="718"/>
      <c r="AL46" s="718"/>
      <c r="AM46" s="718"/>
      <c r="AN46" s="718"/>
      <c r="AO46" s="718"/>
      <c r="AP46" s="718"/>
      <c r="AQ46" s="718"/>
      <c r="AR46" s="718"/>
      <c r="AS46" s="718"/>
      <c r="AT46" s="718"/>
    </row>
    <row r="47" spans="1:46" s="2934" customFormat="1" ht="17.25" hidden="1" x14ac:dyDescent="0.25">
      <c r="A47" s="2956" t="s">
        <v>4823</v>
      </c>
      <c r="B47" s="2971">
        <v>12183</v>
      </c>
      <c r="C47" s="2971">
        <v>4946</v>
      </c>
      <c r="D47" s="2971">
        <v>120126</v>
      </c>
      <c r="E47" s="2972">
        <v>137255</v>
      </c>
      <c r="F47" s="2971">
        <v>1597</v>
      </c>
      <c r="G47" s="2973">
        <v>0.3</v>
      </c>
      <c r="H47" s="2974">
        <v>138852.29999999999</v>
      </c>
      <c r="I47" s="2975">
        <v>3921.8</v>
      </c>
      <c r="J47" s="2976">
        <v>7.2355963557724863</v>
      </c>
      <c r="K47" s="2963"/>
      <c r="L47" s="741"/>
      <c r="M47" s="741"/>
      <c r="N47" s="741"/>
      <c r="O47" s="718"/>
      <c r="P47" s="741"/>
      <c r="Q47" s="741"/>
      <c r="R47" s="741"/>
      <c r="S47" s="718"/>
      <c r="T47" s="742"/>
      <c r="U47" s="718"/>
      <c r="V47" s="2080"/>
      <c r="W47" s="2080"/>
      <c r="X47" s="2080"/>
      <c r="Y47" s="2080"/>
      <c r="Z47" s="2080"/>
      <c r="AA47" s="2080"/>
      <c r="AB47" s="718"/>
      <c r="AC47" s="718"/>
      <c r="AD47" s="718"/>
      <c r="AE47" s="718"/>
      <c r="AF47" s="718"/>
      <c r="AG47" s="718"/>
      <c r="AH47" s="718"/>
      <c r="AI47" s="718"/>
      <c r="AJ47" s="718"/>
      <c r="AK47" s="718"/>
      <c r="AL47" s="718"/>
      <c r="AM47" s="718"/>
      <c r="AN47" s="718"/>
      <c r="AO47" s="718"/>
      <c r="AP47" s="718"/>
      <c r="AQ47" s="718"/>
      <c r="AR47" s="718"/>
      <c r="AS47" s="718"/>
      <c r="AT47" s="718"/>
    </row>
    <row r="48" spans="1:46" s="2934" customFormat="1" ht="17.25" hidden="1" x14ac:dyDescent="0.25">
      <c r="A48" s="2956" t="s">
        <v>4824</v>
      </c>
      <c r="B48" s="2971">
        <v>12004</v>
      </c>
      <c r="C48" s="2971">
        <v>4914</v>
      </c>
      <c r="D48" s="2971">
        <v>120956</v>
      </c>
      <c r="E48" s="2972">
        <v>137874</v>
      </c>
      <c r="F48" s="2971">
        <v>1581</v>
      </c>
      <c r="G48" s="2973">
        <v>0.2</v>
      </c>
      <c r="H48" s="2974">
        <v>139455.20000000001</v>
      </c>
      <c r="I48" s="2975">
        <v>3943.5</v>
      </c>
      <c r="J48" s="2976">
        <v>7.2670134878105976</v>
      </c>
      <c r="K48" s="2963"/>
      <c r="L48" s="741"/>
      <c r="M48" s="741"/>
      <c r="N48" s="741"/>
      <c r="O48" s="718"/>
      <c r="P48" s="741"/>
      <c r="Q48" s="741"/>
      <c r="R48" s="741"/>
      <c r="S48" s="718"/>
      <c r="T48" s="742"/>
      <c r="U48" s="718"/>
      <c r="V48" s="2080"/>
      <c r="W48" s="2080"/>
      <c r="X48" s="2080"/>
      <c r="Y48" s="2080"/>
      <c r="Z48" s="2080"/>
      <c r="AA48" s="2080"/>
      <c r="AB48" s="718"/>
      <c r="AC48" s="718"/>
      <c r="AD48" s="718"/>
      <c r="AE48" s="718"/>
      <c r="AF48" s="718"/>
      <c r="AG48" s="718"/>
      <c r="AH48" s="718"/>
      <c r="AI48" s="718"/>
      <c r="AJ48" s="718"/>
      <c r="AK48" s="718"/>
      <c r="AL48" s="718"/>
      <c r="AM48" s="718"/>
      <c r="AN48" s="718"/>
      <c r="AO48" s="718"/>
      <c r="AP48" s="718"/>
      <c r="AQ48" s="718"/>
      <c r="AR48" s="718"/>
      <c r="AS48" s="718"/>
      <c r="AT48" s="718"/>
    </row>
    <row r="49" spans="1:46" s="2934" customFormat="1" ht="17.25" hidden="1" x14ac:dyDescent="0.25">
      <c r="A49" s="2956" t="s">
        <v>4825</v>
      </c>
      <c r="B49" s="2971">
        <v>11821</v>
      </c>
      <c r="C49" s="2971">
        <v>4934</v>
      </c>
      <c r="D49" s="2971">
        <v>121549</v>
      </c>
      <c r="E49" s="2972">
        <v>138304</v>
      </c>
      <c r="F49" s="2971">
        <v>1590</v>
      </c>
      <c r="G49" s="2973">
        <v>0.1</v>
      </c>
      <c r="H49" s="2974">
        <v>139894.1</v>
      </c>
      <c r="I49" s="2975">
        <v>3979.5</v>
      </c>
      <c r="J49" s="2976">
        <v>7.2898845763021001</v>
      </c>
      <c r="K49" s="2963"/>
      <c r="L49" s="741"/>
      <c r="M49" s="741"/>
      <c r="N49" s="741"/>
      <c r="O49" s="718"/>
      <c r="P49" s="741"/>
      <c r="Q49" s="741"/>
      <c r="R49" s="741"/>
      <c r="S49" s="718"/>
      <c r="T49" s="742"/>
      <c r="U49" s="718"/>
      <c r="V49" s="2080"/>
      <c r="W49" s="2080"/>
      <c r="X49" s="2080"/>
      <c r="Y49" s="2080"/>
      <c r="Z49" s="2080"/>
      <c r="AA49" s="2080"/>
      <c r="AB49" s="718"/>
      <c r="AC49" s="718"/>
      <c r="AD49" s="718"/>
      <c r="AE49" s="718"/>
      <c r="AF49" s="718"/>
      <c r="AG49" s="718"/>
      <c r="AH49" s="718"/>
      <c r="AI49" s="718"/>
      <c r="AJ49" s="718"/>
      <c r="AK49" s="718"/>
      <c r="AL49" s="718"/>
      <c r="AM49" s="718"/>
      <c r="AN49" s="718"/>
      <c r="AO49" s="718"/>
      <c r="AP49" s="718"/>
      <c r="AQ49" s="718"/>
      <c r="AR49" s="718"/>
      <c r="AS49" s="718"/>
      <c r="AT49" s="718"/>
    </row>
    <row r="50" spans="1:46" s="2934" customFormat="1" ht="17.25" hidden="1" x14ac:dyDescent="0.25">
      <c r="A50" s="2956" t="s">
        <v>4826</v>
      </c>
      <c r="B50" s="2971">
        <v>10952</v>
      </c>
      <c r="C50" s="2971">
        <v>4936</v>
      </c>
      <c r="D50" s="2971">
        <v>125854</v>
      </c>
      <c r="E50" s="2972">
        <v>141742</v>
      </c>
      <c r="F50" s="2971">
        <v>1589</v>
      </c>
      <c r="G50" s="2973">
        <v>0.2</v>
      </c>
      <c r="H50" s="2974">
        <v>143331.20000000001</v>
      </c>
      <c r="I50" s="2975">
        <v>4048.6</v>
      </c>
      <c r="J50" s="2976">
        <v>7.4689919316316526</v>
      </c>
      <c r="K50" s="2963"/>
      <c r="L50" s="741"/>
      <c r="M50" s="741"/>
      <c r="N50" s="741"/>
      <c r="O50" s="718"/>
      <c r="P50" s="741"/>
      <c r="Q50" s="741"/>
      <c r="R50" s="741"/>
      <c r="S50" s="718"/>
      <c r="T50" s="742"/>
      <c r="U50" s="718"/>
      <c r="V50" s="2080"/>
      <c r="W50" s="2080"/>
      <c r="X50" s="2080"/>
      <c r="Y50" s="2080"/>
      <c r="Z50" s="2080"/>
      <c r="AA50" s="2080"/>
      <c r="AB50" s="718"/>
      <c r="AC50" s="718"/>
      <c r="AD50" s="718"/>
      <c r="AE50" s="718"/>
      <c r="AF50" s="718"/>
      <c r="AG50" s="718"/>
      <c r="AH50" s="718"/>
      <c r="AI50" s="718"/>
      <c r="AJ50" s="718"/>
      <c r="AK50" s="718"/>
      <c r="AL50" s="718"/>
      <c r="AM50" s="718"/>
      <c r="AN50" s="718"/>
      <c r="AO50" s="718"/>
      <c r="AP50" s="718"/>
      <c r="AQ50" s="718"/>
      <c r="AR50" s="718"/>
      <c r="AS50" s="718"/>
      <c r="AT50" s="718"/>
    </row>
    <row r="51" spans="1:46" s="2934" customFormat="1" ht="17.25" hidden="1" x14ac:dyDescent="0.25">
      <c r="A51" s="2956" t="s">
        <v>4827</v>
      </c>
      <c r="B51" s="2971">
        <v>11360</v>
      </c>
      <c r="C51" s="2971">
        <v>4949</v>
      </c>
      <c r="D51" s="2971">
        <v>125637</v>
      </c>
      <c r="E51" s="2972">
        <v>141946</v>
      </c>
      <c r="F51" s="2971">
        <v>1587</v>
      </c>
      <c r="G51" s="2973">
        <v>0.2</v>
      </c>
      <c r="H51" s="2974">
        <v>143533.20000000001</v>
      </c>
      <c r="I51" s="2975">
        <v>4085.1</v>
      </c>
      <c r="J51" s="2976">
        <v>7.4795181560000357</v>
      </c>
      <c r="K51" s="2963"/>
      <c r="L51" s="741"/>
      <c r="M51" s="741"/>
      <c r="N51" s="741"/>
      <c r="O51" s="718"/>
      <c r="P51" s="741"/>
      <c r="Q51" s="741"/>
      <c r="R51" s="741"/>
      <c r="S51" s="718"/>
      <c r="T51" s="742"/>
      <c r="U51" s="718"/>
      <c r="V51" s="2080"/>
      <c r="W51" s="2080"/>
      <c r="X51" s="2080"/>
      <c r="Y51" s="2080"/>
      <c r="Z51" s="2080"/>
      <c r="AA51" s="2080"/>
      <c r="AB51" s="718"/>
      <c r="AC51" s="718"/>
      <c r="AD51" s="718"/>
      <c r="AE51" s="718"/>
      <c r="AF51" s="718"/>
      <c r="AG51" s="718"/>
      <c r="AH51" s="718"/>
      <c r="AI51" s="718"/>
      <c r="AJ51" s="718"/>
      <c r="AK51" s="718"/>
      <c r="AL51" s="718"/>
      <c r="AM51" s="718"/>
      <c r="AN51" s="718"/>
      <c r="AO51" s="718"/>
      <c r="AP51" s="718"/>
      <c r="AQ51" s="718"/>
      <c r="AR51" s="718"/>
      <c r="AS51" s="718"/>
      <c r="AT51" s="718"/>
    </row>
    <row r="52" spans="1:46" s="2934" customFormat="1" ht="17.25" hidden="1" x14ac:dyDescent="0.25">
      <c r="A52" s="2956" t="s">
        <v>4828</v>
      </c>
      <c r="B52" s="2971">
        <v>11417</v>
      </c>
      <c r="C52" s="2971">
        <v>4991</v>
      </c>
      <c r="D52" s="2971">
        <v>127691</v>
      </c>
      <c r="E52" s="2972">
        <v>144099</v>
      </c>
      <c r="F52" s="2971">
        <v>1605</v>
      </c>
      <c r="G52" s="2973">
        <v>0.2</v>
      </c>
      <c r="H52" s="2974">
        <v>145704.20000000001</v>
      </c>
      <c r="I52" s="2975">
        <v>4101.2</v>
      </c>
      <c r="J52" s="2976">
        <v>7.5926490129493409</v>
      </c>
      <c r="K52" s="2963"/>
      <c r="L52" s="741"/>
      <c r="M52" s="741"/>
      <c r="N52" s="741"/>
      <c r="O52" s="718"/>
      <c r="P52" s="741"/>
      <c r="Q52" s="741"/>
      <c r="R52" s="741"/>
      <c r="S52" s="718"/>
      <c r="T52" s="742"/>
      <c r="U52" s="718"/>
      <c r="V52" s="2080"/>
      <c r="W52" s="2080"/>
      <c r="X52" s="2080"/>
      <c r="Y52" s="2080"/>
      <c r="Z52" s="2080"/>
      <c r="AA52" s="2080"/>
      <c r="AB52" s="718"/>
      <c r="AC52" s="718"/>
      <c r="AD52" s="718"/>
      <c r="AE52" s="718"/>
      <c r="AF52" s="718"/>
      <c r="AG52" s="718"/>
      <c r="AH52" s="718"/>
      <c r="AI52" s="718"/>
      <c r="AJ52" s="718"/>
      <c r="AK52" s="718"/>
      <c r="AL52" s="718"/>
      <c r="AM52" s="718"/>
      <c r="AN52" s="718"/>
      <c r="AO52" s="718"/>
      <c r="AP52" s="718"/>
      <c r="AQ52" s="718"/>
      <c r="AR52" s="718"/>
      <c r="AS52" s="718"/>
      <c r="AT52" s="718"/>
    </row>
    <row r="53" spans="1:46" s="2934" customFormat="1" ht="17.25" hidden="1" x14ac:dyDescent="0.25">
      <c r="A53" s="2956" t="s">
        <v>4829</v>
      </c>
      <c r="B53" s="2971">
        <v>11766</v>
      </c>
      <c r="C53" s="2971">
        <v>4996</v>
      </c>
      <c r="D53" s="2971">
        <v>131340</v>
      </c>
      <c r="E53" s="2972">
        <v>148102</v>
      </c>
      <c r="F53" s="2971">
        <v>1612</v>
      </c>
      <c r="G53" s="2973">
        <v>0.1</v>
      </c>
      <c r="H53" s="2974">
        <v>149714.1</v>
      </c>
      <c r="I53" s="2975">
        <v>4175.3</v>
      </c>
      <c r="J53" s="2976">
        <v>7.801604988666071</v>
      </c>
      <c r="K53" s="2963"/>
      <c r="L53" s="741"/>
      <c r="M53" s="741"/>
      <c r="N53" s="741"/>
      <c r="O53" s="718"/>
      <c r="P53" s="741"/>
      <c r="Q53" s="741"/>
      <c r="R53" s="741"/>
      <c r="S53" s="718"/>
      <c r="T53" s="742"/>
      <c r="U53" s="718"/>
      <c r="V53" s="2080"/>
      <c r="W53" s="2080"/>
      <c r="X53" s="2080"/>
      <c r="Y53" s="2080"/>
      <c r="Z53" s="2080"/>
      <c r="AA53" s="2080"/>
      <c r="AB53" s="718"/>
      <c r="AC53" s="718"/>
      <c r="AD53" s="718"/>
      <c r="AE53" s="718"/>
      <c r="AF53" s="718"/>
      <c r="AG53" s="718"/>
      <c r="AH53" s="718"/>
      <c r="AI53" s="718"/>
      <c r="AJ53" s="718"/>
      <c r="AK53" s="718"/>
      <c r="AL53" s="718"/>
      <c r="AM53" s="718"/>
      <c r="AN53" s="718"/>
      <c r="AO53" s="718"/>
      <c r="AP53" s="718"/>
      <c r="AQ53" s="718"/>
      <c r="AR53" s="718"/>
      <c r="AS53" s="718"/>
      <c r="AT53" s="718"/>
    </row>
    <row r="54" spans="1:46" s="2934" customFormat="1" ht="17.25" hidden="1" x14ac:dyDescent="0.25">
      <c r="A54" s="2956" t="s">
        <v>4830</v>
      </c>
      <c r="B54" s="2971">
        <v>10932</v>
      </c>
      <c r="C54" s="2971">
        <v>4973</v>
      </c>
      <c r="D54" s="2971">
        <v>134123</v>
      </c>
      <c r="E54" s="2972">
        <v>150028</v>
      </c>
      <c r="F54" s="2971">
        <v>1599</v>
      </c>
      <c r="G54" s="2973">
        <v>0.1</v>
      </c>
      <c r="H54" s="2974">
        <v>151627.1</v>
      </c>
      <c r="I54" s="2975">
        <v>4187.3</v>
      </c>
      <c r="J54" s="2976">
        <v>7.9012914600359565</v>
      </c>
      <c r="K54" s="2963"/>
      <c r="L54" s="741"/>
      <c r="M54" s="741"/>
      <c r="N54" s="741"/>
      <c r="O54" s="718"/>
      <c r="P54" s="741"/>
      <c r="Q54" s="741"/>
      <c r="R54" s="741"/>
      <c r="S54" s="718"/>
      <c r="T54" s="742"/>
      <c r="U54" s="718"/>
      <c r="V54" s="2080"/>
      <c r="W54" s="2080"/>
      <c r="X54" s="2080"/>
      <c r="Y54" s="2080"/>
      <c r="Z54" s="2080"/>
      <c r="AA54" s="2080"/>
      <c r="AB54" s="718"/>
      <c r="AC54" s="718"/>
      <c r="AD54" s="718"/>
      <c r="AE54" s="718"/>
      <c r="AF54" s="718"/>
      <c r="AG54" s="718"/>
      <c r="AH54" s="718"/>
      <c r="AI54" s="718"/>
      <c r="AJ54" s="718"/>
      <c r="AK54" s="718"/>
      <c r="AL54" s="718"/>
      <c r="AM54" s="718"/>
      <c r="AN54" s="718"/>
      <c r="AO54" s="718"/>
      <c r="AP54" s="718"/>
      <c r="AQ54" s="718"/>
      <c r="AR54" s="718"/>
      <c r="AS54" s="718"/>
      <c r="AT54" s="718"/>
    </row>
    <row r="55" spans="1:46" s="2934" customFormat="1" ht="17.25" hidden="1" x14ac:dyDescent="0.25">
      <c r="A55" s="2956" t="s">
        <v>4831</v>
      </c>
      <c r="B55" s="2971">
        <v>10887</v>
      </c>
      <c r="C55" s="2971">
        <v>4978</v>
      </c>
      <c r="D55" s="2971">
        <v>135437</v>
      </c>
      <c r="E55" s="2972">
        <v>151302</v>
      </c>
      <c r="F55" s="2971">
        <v>1600</v>
      </c>
      <c r="G55" s="2973">
        <v>0.1</v>
      </c>
      <c r="H55" s="2974">
        <v>152902.1</v>
      </c>
      <c r="I55" s="2975">
        <v>4260.4524543937232</v>
      </c>
      <c r="J55" s="2976">
        <v>7.9677317376086716</v>
      </c>
      <c r="K55" s="2963"/>
      <c r="L55" s="741"/>
      <c r="M55" s="741"/>
      <c r="N55" s="741"/>
      <c r="O55" s="718"/>
      <c r="P55" s="741"/>
      <c r="Q55" s="741"/>
      <c r="R55" s="741"/>
      <c r="S55" s="718"/>
      <c r="T55" s="742"/>
      <c r="U55" s="718"/>
      <c r="V55" s="2080"/>
      <c r="W55" s="2080"/>
      <c r="X55" s="2080"/>
      <c r="Y55" s="2080"/>
      <c r="Z55" s="2080"/>
      <c r="AA55" s="2080"/>
      <c r="AB55" s="718"/>
      <c r="AC55" s="718"/>
      <c r="AD55" s="718"/>
      <c r="AE55" s="718"/>
      <c r="AF55" s="718"/>
      <c r="AG55" s="718"/>
      <c r="AH55" s="718"/>
      <c r="AI55" s="718"/>
      <c r="AJ55" s="718"/>
      <c r="AK55" s="718"/>
      <c r="AL55" s="718"/>
      <c r="AM55" s="718"/>
      <c r="AN55" s="718"/>
      <c r="AO55" s="718"/>
      <c r="AP55" s="718"/>
      <c r="AQ55" s="718"/>
      <c r="AR55" s="718"/>
      <c r="AS55" s="718"/>
      <c r="AT55" s="718"/>
    </row>
    <row r="56" spans="1:46" s="2934" customFormat="1" ht="20.100000000000001" hidden="1" customHeight="1" x14ac:dyDescent="0.25">
      <c r="A56" s="2977" t="s">
        <v>4832</v>
      </c>
      <c r="B56" s="2978">
        <v>11445</v>
      </c>
      <c r="C56" s="2978">
        <v>4978</v>
      </c>
      <c r="D56" s="2978">
        <v>136942</v>
      </c>
      <c r="E56" s="2979">
        <v>153365</v>
      </c>
      <c r="F56" s="2978">
        <v>1604</v>
      </c>
      <c r="G56" s="2980">
        <v>0.1</v>
      </c>
      <c r="H56" s="2981">
        <v>154969.1</v>
      </c>
      <c r="I56" s="2982">
        <v>4303.6000000000004</v>
      </c>
      <c r="J56" s="2983">
        <v>8.1001006180825073</v>
      </c>
      <c r="K56" s="2963"/>
      <c r="L56" s="741"/>
      <c r="M56" s="741"/>
      <c r="N56" s="741"/>
      <c r="O56" s="741"/>
      <c r="P56" s="2984"/>
      <c r="Q56" s="741"/>
      <c r="R56" s="741"/>
      <c r="S56" s="718"/>
      <c r="T56" s="742"/>
      <c r="U56" s="718"/>
      <c r="V56" s="2080"/>
      <c r="W56" s="2080"/>
      <c r="X56" s="2080"/>
      <c r="Y56" s="2080"/>
      <c r="Z56" s="2080"/>
      <c r="AA56" s="2080"/>
      <c r="AB56" s="718"/>
      <c r="AC56" s="718"/>
      <c r="AD56" s="718"/>
      <c r="AE56" s="718"/>
      <c r="AF56" s="718"/>
      <c r="AG56" s="718"/>
      <c r="AH56" s="718"/>
      <c r="AI56" s="718"/>
      <c r="AJ56" s="718"/>
      <c r="AK56" s="718"/>
      <c r="AL56" s="718"/>
      <c r="AM56" s="718"/>
      <c r="AN56" s="718"/>
      <c r="AO56" s="718"/>
      <c r="AP56" s="718"/>
      <c r="AQ56" s="718"/>
      <c r="AR56" s="718"/>
      <c r="AS56" s="718"/>
      <c r="AT56" s="718"/>
    </row>
    <row r="57" spans="1:46" s="2934" customFormat="1" ht="20.100000000000001" hidden="1" customHeight="1" x14ac:dyDescent="0.25">
      <c r="A57" s="2985" t="s">
        <v>4833</v>
      </c>
      <c r="B57" s="2971">
        <v>14002</v>
      </c>
      <c r="C57" s="2971">
        <v>4462</v>
      </c>
      <c r="D57" s="2971">
        <v>137586</v>
      </c>
      <c r="E57" s="2972">
        <v>156050</v>
      </c>
      <c r="F57" s="2971">
        <v>2095</v>
      </c>
      <c r="G57" s="2973">
        <v>0.1</v>
      </c>
      <c r="H57" s="2974">
        <v>158145.1</v>
      </c>
      <c r="I57" s="2975">
        <v>4422.6494770401032</v>
      </c>
      <c r="J57" s="2976">
        <v>8.2661073869353299</v>
      </c>
      <c r="K57" s="2963"/>
      <c r="L57" s="741"/>
      <c r="M57" s="741"/>
      <c r="N57" s="741"/>
      <c r="O57" s="741"/>
      <c r="P57" s="2984"/>
      <c r="Q57" s="741"/>
      <c r="R57" s="741"/>
      <c r="S57" s="718"/>
      <c r="T57" s="742"/>
      <c r="U57" s="718"/>
      <c r="V57" s="2080"/>
      <c r="W57" s="2080"/>
      <c r="X57" s="2080"/>
      <c r="Y57" s="2080"/>
      <c r="Z57" s="2080"/>
      <c r="AA57" s="2080"/>
      <c r="AB57" s="718"/>
      <c r="AC57" s="718"/>
      <c r="AD57" s="718"/>
      <c r="AE57" s="718"/>
      <c r="AF57" s="718"/>
      <c r="AG57" s="718"/>
      <c r="AH57" s="718"/>
      <c r="AI57" s="718"/>
      <c r="AJ57" s="718"/>
      <c r="AK57" s="718"/>
      <c r="AL57" s="718"/>
      <c r="AM57" s="718"/>
      <c r="AN57" s="718"/>
      <c r="AO57" s="718"/>
      <c r="AP57" s="718"/>
      <c r="AQ57" s="718"/>
      <c r="AR57" s="718"/>
      <c r="AS57" s="718"/>
      <c r="AT57" s="718"/>
    </row>
    <row r="58" spans="1:46" s="2934" customFormat="1" ht="20.100000000000001" hidden="1" customHeight="1" x14ac:dyDescent="0.25">
      <c r="A58" s="2985" t="s">
        <v>900</v>
      </c>
      <c r="B58" s="2971">
        <v>13829</v>
      </c>
      <c r="C58" s="2971">
        <v>4473</v>
      </c>
      <c r="D58" s="2971">
        <v>138758</v>
      </c>
      <c r="E58" s="2972">
        <v>157060</v>
      </c>
      <c r="F58" s="2971">
        <v>2115</v>
      </c>
      <c r="G58" s="2973">
        <v>0.1</v>
      </c>
      <c r="H58" s="2974">
        <v>159175.1</v>
      </c>
      <c r="I58" s="2975">
        <v>4497.7931369667922</v>
      </c>
      <c r="J58" s="2976">
        <v>8.3199445947182049</v>
      </c>
      <c r="K58" s="2963"/>
      <c r="L58" s="741"/>
      <c r="M58" s="741"/>
      <c r="N58" s="741"/>
      <c r="O58" s="741"/>
      <c r="P58" s="2984"/>
      <c r="Q58" s="741"/>
      <c r="R58" s="741"/>
      <c r="S58" s="718"/>
      <c r="T58" s="742"/>
      <c r="U58" s="718"/>
      <c r="V58" s="2080"/>
      <c r="W58" s="2080"/>
      <c r="X58" s="2080"/>
      <c r="Y58" s="2080"/>
      <c r="Z58" s="2080"/>
      <c r="AA58" s="2080"/>
      <c r="AB58" s="718"/>
      <c r="AC58" s="718"/>
      <c r="AD58" s="718"/>
      <c r="AE58" s="718"/>
      <c r="AF58" s="718"/>
      <c r="AG58" s="718"/>
      <c r="AH58" s="718"/>
      <c r="AI58" s="718"/>
      <c r="AJ58" s="718"/>
      <c r="AK58" s="718"/>
      <c r="AL58" s="718"/>
      <c r="AM58" s="718"/>
      <c r="AN58" s="718"/>
      <c r="AO58" s="718"/>
      <c r="AP58" s="718"/>
      <c r="AQ58" s="718"/>
      <c r="AR58" s="718"/>
      <c r="AS58" s="718"/>
      <c r="AT58" s="718"/>
    </row>
    <row r="59" spans="1:46" s="2934" customFormat="1" ht="20.100000000000001" hidden="1" customHeight="1" x14ac:dyDescent="0.25">
      <c r="A59" s="2985" t="s">
        <v>4834</v>
      </c>
      <c r="B59" s="2971">
        <v>14168</v>
      </c>
      <c r="C59" s="2971">
        <v>4444</v>
      </c>
      <c r="D59" s="2971">
        <v>137793</v>
      </c>
      <c r="E59" s="2972">
        <v>156405</v>
      </c>
      <c r="F59" s="2971">
        <v>2046</v>
      </c>
      <c r="G59" s="2973">
        <v>0.2</v>
      </c>
      <c r="H59" s="2974">
        <v>158451.20000000001</v>
      </c>
      <c r="I59" s="2975">
        <v>4529</v>
      </c>
      <c r="J59" s="2976">
        <v>8.2821069687822604</v>
      </c>
      <c r="K59" s="2963"/>
      <c r="L59" s="741"/>
      <c r="M59" s="741"/>
      <c r="N59" s="741"/>
      <c r="O59" s="741"/>
      <c r="P59" s="2984"/>
      <c r="Q59" s="741"/>
      <c r="R59" s="741"/>
      <c r="S59" s="718"/>
      <c r="T59" s="742"/>
      <c r="U59" s="718"/>
      <c r="V59" s="2080"/>
      <c r="W59" s="2080"/>
      <c r="X59" s="2080"/>
      <c r="Y59" s="2080"/>
      <c r="Z59" s="2080"/>
      <c r="AA59" s="2080"/>
      <c r="AB59" s="718"/>
      <c r="AC59" s="718"/>
      <c r="AD59" s="718"/>
      <c r="AE59" s="718"/>
      <c r="AF59" s="718"/>
      <c r="AG59" s="718"/>
      <c r="AH59" s="718"/>
      <c r="AI59" s="718"/>
      <c r="AJ59" s="718"/>
      <c r="AK59" s="718"/>
      <c r="AL59" s="718"/>
      <c r="AM59" s="718"/>
      <c r="AN59" s="718"/>
      <c r="AO59" s="718"/>
      <c r="AP59" s="718"/>
      <c r="AQ59" s="718"/>
      <c r="AR59" s="718"/>
      <c r="AS59" s="718"/>
      <c r="AT59" s="718"/>
    </row>
    <row r="60" spans="1:46" s="2934" customFormat="1" ht="20.100000000000001" hidden="1" customHeight="1" x14ac:dyDescent="0.25">
      <c r="A60" s="2985" t="s">
        <v>4835</v>
      </c>
      <c r="B60" s="2971">
        <v>13626</v>
      </c>
      <c r="C60" s="2971">
        <v>4475</v>
      </c>
      <c r="D60" s="2971">
        <v>141540</v>
      </c>
      <c r="E60" s="2972">
        <v>159641</v>
      </c>
      <c r="F60" s="2971">
        <v>2050</v>
      </c>
      <c r="G60" s="2973">
        <v>0.1</v>
      </c>
      <c r="H60" s="2974">
        <v>161691.1</v>
      </c>
      <c r="I60" s="2975">
        <v>4565.1000000000004</v>
      </c>
      <c r="J60" s="2976">
        <v>8.4514537352829713</v>
      </c>
      <c r="K60" s="2963"/>
      <c r="L60" s="741"/>
      <c r="M60" s="741"/>
      <c r="N60" s="741"/>
      <c r="O60" s="741"/>
      <c r="P60" s="2984"/>
      <c r="Q60" s="741"/>
      <c r="R60" s="741"/>
      <c r="S60" s="718"/>
      <c r="T60" s="742"/>
      <c r="U60" s="718"/>
      <c r="V60" s="2080"/>
      <c r="W60" s="2080"/>
      <c r="X60" s="2080"/>
      <c r="Y60" s="2080"/>
      <c r="Z60" s="2080"/>
      <c r="AA60" s="2080"/>
      <c r="AB60" s="718"/>
      <c r="AC60" s="718"/>
      <c r="AD60" s="718"/>
      <c r="AE60" s="718"/>
      <c r="AF60" s="718"/>
      <c r="AG60" s="718"/>
      <c r="AH60" s="718"/>
      <c r="AI60" s="718"/>
      <c r="AJ60" s="718"/>
      <c r="AK60" s="718"/>
      <c r="AL60" s="718"/>
      <c r="AM60" s="718"/>
      <c r="AN60" s="718"/>
      <c r="AO60" s="718"/>
      <c r="AP60" s="718"/>
      <c r="AQ60" s="718"/>
      <c r="AR60" s="718"/>
      <c r="AS60" s="718"/>
      <c r="AT60" s="718"/>
    </row>
    <row r="61" spans="1:46" s="2934" customFormat="1" ht="20.100000000000001" hidden="1" customHeight="1" x14ac:dyDescent="0.25">
      <c r="A61" s="2985" t="s">
        <v>4836</v>
      </c>
      <c r="B61" s="2971">
        <v>17216</v>
      </c>
      <c r="C61" s="2971">
        <v>4460</v>
      </c>
      <c r="D61" s="2971">
        <v>144962</v>
      </c>
      <c r="E61" s="2972">
        <v>166638</v>
      </c>
      <c r="F61" s="2971">
        <v>2041</v>
      </c>
      <c r="G61" s="2973">
        <v>0.1</v>
      </c>
      <c r="H61" s="2974">
        <v>168679.1</v>
      </c>
      <c r="I61" s="2975">
        <v>4745</v>
      </c>
      <c r="J61" s="2976">
        <v>8.8167104420661992</v>
      </c>
      <c r="K61" s="2963"/>
      <c r="L61" s="741"/>
      <c r="M61" s="741"/>
      <c r="N61" s="741"/>
      <c r="O61" s="741"/>
      <c r="P61" s="2984"/>
      <c r="Q61" s="741"/>
      <c r="R61" s="741"/>
      <c r="S61" s="718"/>
      <c r="T61" s="742"/>
      <c r="U61" s="718"/>
      <c r="V61" s="2080"/>
      <c r="W61" s="2080"/>
      <c r="X61" s="2080"/>
      <c r="Y61" s="2080"/>
      <c r="Z61" s="2080"/>
      <c r="AA61" s="2080"/>
      <c r="AB61" s="718"/>
      <c r="AC61" s="718"/>
      <c r="AD61" s="718"/>
      <c r="AE61" s="718"/>
      <c r="AF61" s="718"/>
      <c r="AG61" s="718"/>
      <c r="AH61" s="718"/>
      <c r="AI61" s="718"/>
      <c r="AJ61" s="718"/>
      <c r="AK61" s="718"/>
      <c r="AL61" s="718"/>
      <c r="AM61" s="718"/>
      <c r="AN61" s="718"/>
      <c r="AO61" s="718"/>
      <c r="AP61" s="718"/>
      <c r="AQ61" s="718"/>
      <c r="AR61" s="718"/>
      <c r="AS61" s="718"/>
      <c r="AT61" s="718"/>
    </row>
    <row r="62" spans="1:46" s="2934" customFormat="1" ht="20.100000000000001" hidden="1" customHeight="1" x14ac:dyDescent="0.25">
      <c r="A62" s="2985" t="s">
        <v>4837</v>
      </c>
      <c r="B62" s="2971">
        <v>17352</v>
      </c>
      <c r="C62" s="2971">
        <v>4429</v>
      </c>
      <c r="D62" s="2971">
        <v>144953</v>
      </c>
      <c r="E62" s="2972">
        <v>166734</v>
      </c>
      <c r="F62" s="2971">
        <v>2018</v>
      </c>
      <c r="G62" s="2973">
        <v>0.1</v>
      </c>
      <c r="H62" s="2974">
        <v>168752.1</v>
      </c>
      <c r="I62" s="2975">
        <v>4770.7</v>
      </c>
      <c r="J62" s="2976">
        <v>8.820526088831393</v>
      </c>
      <c r="K62" s="2963"/>
      <c r="L62" s="741"/>
      <c r="M62" s="741"/>
      <c r="N62" s="741"/>
      <c r="O62" s="741"/>
      <c r="P62" s="2984"/>
      <c r="Q62" s="741"/>
      <c r="R62" s="741"/>
      <c r="S62" s="718"/>
      <c r="T62" s="742"/>
      <c r="U62" s="718"/>
      <c r="V62" s="2080"/>
      <c r="W62" s="2080"/>
      <c r="X62" s="2080"/>
      <c r="Y62" s="2080"/>
      <c r="Z62" s="2080"/>
      <c r="AA62" s="2080"/>
      <c r="AB62" s="718"/>
      <c r="AC62" s="718"/>
      <c r="AD62" s="718"/>
      <c r="AE62" s="718"/>
      <c r="AF62" s="718"/>
      <c r="AG62" s="718"/>
      <c r="AH62" s="718"/>
      <c r="AI62" s="718"/>
      <c r="AJ62" s="718"/>
      <c r="AK62" s="718"/>
      <c r="AL62" s="718"/>
      <c r="AM62" s="718"/>
      <c r="AN62" s="718"/>
      <c r="AO62" s="718"/>
      <c r="AP62" s="718"/>
      <c r="AQ62" s="718"/>
      <c r="AR62" s="718"/>
      <c r="AS62" s="718"/>
      <c r="AT62" s="718"/>
    </row>
    <row r="63" spans="1:46" s="2934" customFormat="1" ht="20.100000000000001" hidden="1" customHeight="1" x14ac:dyDescent="0.25">
      <c r="A63" s="2985" t="s">
        <v>4838</v>
      </c>
      <c r="B63" s="2971">
        <v>17030</v>
      </c>
      <c r="C63" s="2971">
        <v>4423</v>
      </c>
      <c r="D63" s="2971">
        <v>144771</v>
      </c>
      <c r="E63" s="2972">
        <v>166224</v>
      </c>
      <c r="F63" s="2971">
        <v>2012</v>
      </c>
      <c r="G63" s="2973">
        <v>0.1</v>
      </c>
      <c r="H63" s="2974">
        <v>168236.1</v>
      </c>
      <c r="I63" s="2975">
        <v>4772.6000000000004</v>
      </c>
      <c r="J63" s="2976">
        <v>8.7935552158061867</v>
      </c>
      <c r="K63" s="2963"/>
      <c r="L63" s="741"/>
      <c r="M63" s="741"/>
      <c r="N63" s="741"/>
      <c r="O63" s="741"/>
      <c r="P63" s="2984"/>
      <c r="Q63" s="741"/>
      <c r="R63" s="741"/>
      <c r="S63" s="718"/>
      <c r="T63" s="742"/>
      <c r="U63" s="718"/>
      <c r="V63" s="2080"/>
      <c r="W63" s="2080"/>
      <c r="X63" s="2080"/>
      <c r="Y63" s="2080"/>
      <c r="Z63" s="2080"/>
      <c r="AA63" s="2080"/>
      <c r="AB63" s="718"/>
      <c r="AC63" s="718"/>
      <c r="AD63" s="718"/>
      <c r="AE63" s="718"/>
      <c r="AF63" s="718"/>
      <c r="AG63" s="718"/>
      <c r="AH63" s="718"/>
      <c r="AI63" s="718"/>
      <c r="AJ63" s="718"/>
      <c r="AK63" s="718"/>
      <c r="AL63" s="718"/>
      <c r="AM63" s="718"/>
      <c r="AN63" s="718"/>
      <c r="AO63" s="718"/>
      <c r="AP63" s="718"/>
      <c r="AQ63" s="718"/>
      <c r="AR63" s="718"/>
      <c r="AS63" s="718"/>
      <c r="AT63" s="718"/>
    </row>
    <row r="64" spans="1:46" s="2934" customFormat="1" ht="20.100000000000001" hidden="1" customHeight="1" x14ac:dyDescent="0.25">
      <c r="A64" s="2985" t="s">
        <v>4839</v>
      </c>
      <c r="B64" s="2971">
        <v>17263</v>
      </c>
      <c r="C64" s="2971">
        <v>4449</v>
      </c>
      <c r="D64" s="2971">
        <v>147828</v>
      </c>
      <c r="E64" s="2972">
        <v>169540</v>
      </c>
      <c r="F64" s="2971">
        <v>2023</v>
      </c>
      <c r="G64" s="2973">
        <v>0.1</v>
      </c>
      <c r="H64" s="2974">
        <v>171563.1</v>
      </c>
      <c r="I64" s="2975">
        <v>4845.1000000000004</v>
      </c>
      <c r="J64" s="2976">
        <v>8.9674546238582469</v>
      </c>
      <c r="K64" s="2963"/>
      <c r="L64" s="741"/>
      <c r="M64" s="741"/>
      <c r="N64" s="741"/>
      <c r="O64" s="741"/>
      <c r="P64" s="2984"/>
      <c r="Q64" s="741"/>
      <c r="R64" s="741"/>
      <c r="S64" s="718"/>
      <c r="T64" s="742"/>
      <c r="U64" s="718"/>
      <c r="V64" s="2080"/>
      <c r="W64" s="2080"/>
      <c r="X64" s="2080"/>
      <c r="Y64" s="2080"/>
      <c r="Z64" s="2080"/>
      <c r="AA64" s="2080"/>
      <c r="AB64" s="718"/>
      <c r="AC64" s="718"/>
      <c r="AD64" s="718"/>
      <c r="AE64" s="718"/>
      <c r="AF64" s="718"/>
      <c r="AG64" s="718"/>
      <c r="AH64" s="718"/>
      <c r="AI64" s="718"/>
      <c r="AJ64" s="718"/>
      <c r="AK64" s="718"/>
      <c r="AL64" s="718"/>
      <c r="AM64" s="718"/>
      <c r="AN64" s="718"/>
      <c r="AO64" s="718"/>
      <c r="AP64" s="718"/>
      <c r="AQ64" s="718"/>
      <c r="AR64" s="718"/>
      <c r="AS64" s="718"/>
      <c r="AT64" s="718"/>
    </row>
    <row r="65" spans="1:46" s="2934" customFormat="1" ht="20.100000000000001" hidden="1" customHeight="1" x14ac:dyDescent="0.25">
      <c r="A65" s="2985" t="s">
        <v>4840</v>
      </c>
      <c r="B65" s="2971">
        <v>18280</v>
      </c>
      <c r="C65" s="2971">
        <v>4425</v>
      </c>
      <c r="D65" s="2971">
        <v>148355</v>
      </c>
      <c r="E65" s="2972">
        <v>171060</v>
      </c>
      <c r="F65" s="2971">
        <v>1489</v>
      </c>
      <c r="G65" s="2973">
        <v>0.2</v>
      </c>
      <c r="H65" s="2974">
        <v>172549.2</v>
      </c>
      <c r="I65" s="2975">
        <v>4807.4021241265564</v>
      </c>
      <c r="J65" s="2976">
        <v>9.0189971762603012</v>
      </c>
      <c r="K65" s="2963"/>
      <c r="L65" s="741"/>
      <c r="M65" s="741"/>
      <c r="N65" s="741"/>
      <c r="O65" s="741"/>
      <c r="P65" s="2984"/>
      <c r="Q65" s="741"/>
      <c r="R65" s="741"/>
      <c r="S65" s="718"/>
      <c r="T65" s="742"/>
      <c r="U65" s="718"/>
      <c r="V65" s="2080"/>
      <c r="W65" s="2080"/>
      <c r="X65" s="2080"/>
      <c r="Y65" s="2080"/>
      <c r="Z65" s="2080"/>
      <c r="AA65" s="2080"/>
      <c r="AB65" s="718"/>
      <c r="AC65" s="718"/>
      <c r="AD65" s="718"/>
      <c r="AE65" s="718"/>
      <c r="AF65" s="718"/>
      <c r="AG65" s="718"/>
      <c r="AH65" s="718"/>
      <c r="AI65" s="718"/>
      <c r="AJ65" s="718"/>
      <c r="AK65" s="718"/>
      <c r="AL65" s="718"/>
      <c r="AM65" s="718"/>
      <c r="AN65" s="718"/>
      <c r="AO65" s="718"/>
      <c r="AP65" s="718"/>
      <c r="AQ65" s="718"/>
      <c r="AR65" s="718"/>
      <c r="AS65" s="718"/>
      <c r="AT65" s="718"/>
    </row>
    <row r="66" spans="1:46" s="2934" customFormat="1" ht="20.100000000000001" hidden="1" customHeight="1" x14ac:dyDescent="0.25">
      <c r="A66" s="2985" t="s">
        <v>4841</v>
      </c>
      <c r="B66" s="2971">
        <v>17104</v>
      </c>
      <c r="C66" s="2971">
        <v>4374</v>
      </c>
      <c r="D66" s="2971">
        <v>152085</v>
      </c>
      <c r="E66" s="2972">
        <v>173563</v>
      </c>
      <c r="F66" s="2971">
        <v>1471</v>
      </c>
      <c r="G66" s="2973">
        <v>0.1</v>
      </c>
      <c r="H66" s="2974">
        <v>175034.1</v>
      </c>
      <c r="I66" s="2975">
        <v>4862.6121308260108</v>
      </c>
      <c r="J66" s="2976">
        <v>9.1488807871731552</v>
      </c>
      <c r="K66" s="2963"/>
      <c r="L66" s="741"/>
      <c r="M66" s="741"/>
      <c r="N66" s="741"/>
      <c r="O66" s="741"/>
      <c r="P66" s="2984"/>
      <c r="Q66" s="741"/>
      <c r="R66" s="741"/>
      <c r="S66" s="718"/>
      <c r="T66" s="742"/>
      <c r="U66" s="718"/>
      <c r="V66" s="2080"/>
      <c r="W66" s="2080"/>
      <c r="X66" s="2080"/>
      <c r="Y66" s="2080"/>
      <c r="Z66" s="2080"/>
      <c r="AA66" s="2080"/>
      <c r="AB66" s="718"/>
      <c r="AC66" s="718"/>
      <c r="AD66" s="718"/>
      <c r="AE66" s="718"/>
      <c r="AF66" s="718"/>
      <c r="AG66" s="718"/>
      <c r="AH66" s="718"/>
      <c r="AI66" s="718"/>
      <c r="AJ66" s="718"/>
      <c r="AK66" s="718"/>
      <c r="AL66" s="718"/>
      <c r="AM66" s="718"/>
      <c r="AN66" s="718"/>
      <c r="AO66" s="718"/>
      <c r="AP66" s="718"/>
      <c r="AQ66" s="718"/>
      <c r="AR66" s="718"/>
      <c r="AS66" s="718"/>
      <c r="AT66" s="718"/>
    </row>
    <row r="67" spans="1:46" s="2934" customFormat="1" ht="20.100000000000001" hidden="1" customHeight="1" thickBot="1" x14ac:dyDescent="0.3">
      <c r="A67" s="2986" t="s">
        <v>4842</v>
      </c>
      <c r="B67" s="2987">
        <v>16675</v>
      </c>
      <c r="C67" s="2987">
        <v>4338</v>
      </c>
      <c r="D67" s="2987">
        <v>156390</v>
      </c>
      <c r="E67" s="2988">
        <v>177403</v>
      </c>
      <c r="F67" s="2987">
        <v>1455</v>
      </c>
      <c r="G67" s="2989">
        <v>0.1</v>
      </c>
      <c r="H67" s="2990">
        <v>178858.1</v>
      </c>
      <c r="I67" s="2991">
        <v>4966.8999999999996</v>
      </c>
      <c r="J67" s="2992">
        <v>9.3487579547087947</v>
      </c>
      <c r="K67" s="2963"/>
      <c r="L67" s="741"/>
      <c r="M67" s="741"/>
      <c r="N67" s="741"/>
      <c r="O67" s="741"/>
      <c r="P67" s="2984"/>
      <c r="Q67" s="741"/>
      <c r="R67" s="741"/>
      <c r="S67" s="718"/>
      <c r="T67" s="742"/>
      <c r="U67" s="718"/>
      <c r="V67" s="2080"/>
      <c r="W67" s="2080"/>
      <c r="X67" s="2080"/>
      <c r="Y67" s="2080"/>
      <c r="Z67" s="2080"/>
      <c r="AA67" s="2080"/>
      <c r="AB67" s="718"/>
      <c r="AC67" s="718"/>
      <c r="AD67" s="718"/>
      <c r="AE67" s="718"/>
      <c r="AF67" s="718"/>
      <c r="AG67" s="718"/>
      <c r="AH67" s="718"/>
      <c r="AI67" s="718"/>
      <c r="AJ67" s="718"/>
      <c r="AK67" s="718"/>
      <c r="AL67" s="718"/>
      <c r="AM67" s="718"/>
      <c r="AN67" s="718"/>
      <c r="AO67" s="718"/>
      <c r="AP67" s="718"/>
      <c r="AQ67" s="718"/>
      <c r="AR67" s="718"/>
      <c r="AS67" s="718"/>
      <c r="AT67" s="718"/>
    </row>
    <row r="68" spans="1:46" s="2934" customFormat="1" ht="20.100000000000001" hidden="1" customHeight="1" x14ac:dyDescent="0.25">
      <c r="A68" s="2985" t="s">
        <v>4843</v>
      </c>
      <c r="B68" s="2971">
        <v>17082</v>
      </c>
      <c r="C68" s="2971">
        <v>4338</v>
      </c>
      <c r="D68" s="2971">
        <v>152678</v>
      </c>
      <c r="E68" s="2972">
        <v>174098</v>
      </c>
      <c r="F68" s="2971">
        <v>1455</v>
      </c>
      <c r="G68" s="2973">
        <v>0.1</v>
      </c>
      <c r="H68" s="2974">
        <v>175553.1</v>
      </c>
      <c r="I68" s="2975">
        <v>4925.5</v>
      </c>
      <c r="J68" s="2993">
        <v>8.5339398996977973</v>
      </c>
      <c r="K68" s="2963"/>
      <c r="L68" s="741"/>
      <c r="M68" s="741"/>
      <c r="N68" s="741"/>
      <c r="O68" s="741"/>
      <c r="P68" s="2984"/>
      <c r="Q68" s="741"/>
      <c r="R68" s="741"/>
      <c r="S68" s="718"/>
      <c r="T68" s="742"/>
      <c r="U68" s="718"/>
      <c r="V68" s="2080"/>
      <c r="W68" s="2080"/>
      <c r="X68" s="2080"/>
      <c r="Y68" s="2080"/>
      <c r="Z68" s="2080"/>
      <c r="AA68" s="2080"/>
      <c r="AB68" s="718"/>
      <c r="AC68" s="718"/>
      <c r="AD68" s="718"/>
      <c r="AE68" s="718"/>
      <c r="AF68" s="718"/>
      <c r="AG68" s="718"/>
      <c r="AH68" s="718"/>
      <c r="AI68" s="718"/>
      <c r="AJ68" s="718"/>
      <c r="AK68" s="718"/>
      <c r="AL68" s="718"/>
      <c r="AM68" s="718"/>
      <c r="AN68" s="718"/>
      <c r="AO68" s="718"/>
      <c r="AP68" s="718"/>
      <c r="AQ68" s="718"/>
      <c r="AR68" s="718"/>
      <c r="AS68" s="718"/>
      <c r="AT68" s="718"/>
    </row>
    <row r="69" spans="1:46" s="2934" customFormat="1" ht="20.100000000000001" hidden="1" customHeight="1" x14ac:dyDescent="0.25">
      <c r="A69" s="2985" t="s">
        <v>4844</v>
      </c>
      <c r="B69" s="2971">
        <v>17793</v>
      </c>
      <c r="C69" s="2971">
        <v>4326</v>
      </c>
      <c r="D69" s="2971">
        <v>152521</v>
      </c>
      <c r="E69" s="2972">
        <v>174640</v>
      </c>
      <c r="F69" s="2971">
        <v>1206</v>
      </c>
      <c r="G69" s="2973">
        <v>0.2</v>
      </c>
      <c r="H69" s="2974">
        <v>175846.2</v>
      </c>
      <c r="I69" s="2975">
        <v>4943.7</v>
      </c>
      <c r="J69" s="2993">
        <v>8.5481879977638613</v>
      </c>
      <c r="K69" s="2963"/>
      <c r="L69" s="741"/>
      <c r="M69" s="741"/>
      <c r="N69" s="741"/>
      <c r="O69" s="741"/>
      <c r="P69" s="2984"/>
      <c r="Q69" s="741"/>
      <c r="R69" s="741"/>
      <c r="S69" s="718"/>
      <c r="T69" s="742"/>
      <c r="U69" s="718"/>
      <c r="V69" s="2080"/>
      <c r="W69" s="2080"/>
      <c r="X69" s="2080"/>
      <c r="Y69" s="2080"/>
      <c r="Z69" s="2080"/>
      <c r="AA69" s="2080"/>
      <c r="AB69" s="718"/>
      <c r="AC69" s="718"/>
      <c r="AD69" s="718"/>
      <c r="AE69" s="718"/>
      <c r="AF69" s="718"/>
      <c r="AG69" s="718"/>
      <c r="AH69" s="718"/>
      <c r="AI69" s="718"/>
      <c r="AJ69" s="718"/>
      <c r="AK69" s="718"/>
      <c r="AL69" s="718"/>
      <c r="AM69" s="718"/>
      <c r="AN69" s="718"/>
      <c r="AO69" s="718"/>
      <c r="AP69" s="718"/>
      <c r="AQ69" s="718"/>
      <c r="AR69" s="718"/>
      <c r="AS69" s="718"/>
      <c r="AT69" s="718"/>
    </row>
    <row r="70" spans="1:46" s="2934" customFormat="1" ht="20.100000000000001" hidden="1" customHeight="1" x14ac:dyDescent="0.25">
      <c r="A70" s="2985" t="s">
        <v>4845</v>
      </c>
      <c r="B70" s="2971">
        <v>17530</v>
      </c>
      <c r="C70" s="2971">
        <v>4315</v>
      </c>
      <c r="D70" s="2971">
        <v>153525</v>
      </c>
      <c r="E70" s="2972">
        <v>175370</v>
      </c>
      <c r="F70" s="2971">
        <v>1200</v>
      </c>
      <c r="G70" s="2973">
        <v>0.1</v>
      </c>
      <c r="H70" s="2974">
        <v>176570.1</v>
      </c>
      <c r="I70" s="2975">
        <v>5001.8999999999996</v>
      </c>
      <c r="J70" s="2993">
        <v>8.5833777922365133</v>
      </c>
      <c r="K70" s="2963"/>
      <c r="L70" s="741"/>
      <c r="M70" s="741"/>
      <c r="N70" s="741"/>
      <c r="O70" s="741"/>
      <c r="P70" s="2984"/>
      <c r="Q70" s="741"/>
      <c r="R70" s="741"/>
      <c r="S70" s="718"/>
      <c r="T70" s="742"/>
      <c r="U70" s="718"/>
      <c r="V70" s="2080"/>
      <c r="W70" s="2080"/>
      <c r="X70" s="2080"/>
      <c r="Y70" s="2080"/>
      <c r="Z70" s="2080"/>
      <c r="AA70" s="2080"/>
      <c r="AB70" s="718"/>
      <c r="AC70" s="718"/>
      <c r="AD70" s="718"/>
      <c r="AE70" s="718"/>
      <c r="AF70" s="718"/>
      <c r="AG70" s="718"/>
      <c r="AH70" s="718"/>
      <c r="AI70" s="718"/>
      <c r="AJ70" s="718"/>
      <c r="AK70" s="718"/>
      <c r="AL70" s="718"/>
      <c r="AM70" s="718"/>
      <c r="AN70" s="718"/>
      <c r="AO70" s="718"/>
      <c r="AP70" s="718"/>
      <c r="AQ70" s="718"/>
      <c r="AR70" s="718"/>
      <c r="AS70" s="718"/>
      <c r="AT70" s="718"/>
    </row>
    <row r="71" spans="1:46" s="2934" customFormat="1" ht="20.100000000000001" hidden="1" customHeight="1" x14ac:dyDescent="0.25">
      <c r="A71" s="2985" t="s">
        <v>4846</v>
      </c>
      <c r="B71" s="2971">
        <v>17706</v>
      </c>
      <c r="C71" s="2971">
        <v>4307</v>
      </c>
      <c r="D71" s="2971">
        <v>156854</v>
      </c>
      <c r="E71" s="2972">
        <v>178867</v>
      </c>
      <c r="F71" s="2971">
        <v>1207</v>
      </c>
      <c r="G71" s="2994">
        <v>0.03</v>
      </c>
      <c r="H71" s="2974">
        <v>180074</v>
      </c>
      <c r="I71" s="2975">
        <v>5144.8999999999996</v>
      </c>
      <c r="J71" s="2993">
        <v>8.7537101282539478</v>
      </c>
      <c r="K71" s="2963"/>
      <c r="L71" s="741"/>
      <c r="M71" s="741"/>
      <c r="N71" s="741"/>
      <c r="O71" s="741"/>
      <c r="P71" s="2984"/>
      <c r="Q71" s="741"/>
      <c r="R71" s="741"/>
      <c r="S71" s="718"/>
      <c r="T71" s="742"/>
      <c r="U71" s="718"/>
      <c r="V71" s="2080"/>
      <c r="W71" s="2080"/>
      <c r="X71" s="2080"/>
      <c r="Y71" s="2080"/>
      <c r="Z71" s="2080"/>
      <c r="AA71" s="2080"/>
      <c r="AB71" s="718"/>
      <c r="AC71" s="718"/>
      <c r="AD71" s="718"/>
      <c r="AE71" s="718"/>
      <c r="AF71" s="718"/>
      <c r="AG71" s="718"/>
      <c r="AH71" s="718"/>
      <c r="AI71" s="718"/>
      <c r="AJ71" s="718"/>
      <c r="AK71" s="718"/>
      <c r="AL71" s="718"/>
      <c r="AM71" s="718"/>
      <c r="AN71" s="718"/>
      <c r="AO71" s="718"/>
      <c r="AP71" s="718"/>
      <c r="AQ71" s="718"/>
      <c r="AR71" s="718"/>
      <c r="AS71" s="718"/>
      <c r="AT71" s="718"/>
    </row>
    <row r="72" spans="1:46" s="2934" customFormat="1" ht="20.100000000000001" hidden="1" customHeight="1" x14ac:dyDescent="0.25">
      <c r="A72" s="2985" t="s">
        <v>4847</v>
      </c>
      <c r="B72" s="2971">
        <v>17567</v>
      </c>
      <c r="C72" s="2971">
        <v>4316</v>
      </c>
      <c r="D72" s="2971">
        <v>156291</v>
      </c>
      <c r="E72" s="2972">
        <v>178174</v>
      </c>
      <c r="F72" s="2971">
        <v>1211</v>
      </c>
      <c r="G72" s="2973">
        <v>0.1</v>
      </c>
      <c r="H72" s="2974">
        <v>179385.1</v>
      </c>
      <c r="I72" s="2975">
        <v>5158</v>
      </c>
      <c r="J72" s="2993">
        <v>8.720220049097847</v>
      </c>
      <c r="K72" s="2963"/>
      <c r="L72" s="741"/>
      <c r="M72" s="741"/>
      <c r="N72" s="741"/>
      <c r="O72" s="741"/>
      <c r="P72" s="2071"/>
      <c r="Q72" s="741"/>
      <c r="R72" s="741"/>
      <c r="S72" s="718"/>
      <c r="T72" s="742"/>
      <c r="U72" s="718"/>
      <c r="V72" s="2080"/>
      <c r="W72" s="2080"/>
      <c r="X72" s="2080"/>
      <c r="Y72" s="2080"/>
      <c r="Z72" s="2080"/>
      <c r="AA72" s="2080"/>
      <c r="AB72" s="718"/>
      <c r="AC72" s="718"/>
      <c r="AD72" s="718"/>
      <c r="AE72" s="718"/>
      <c r="AF72" s="718"/>
      <c r="AG72" s="718"/>
      <c r="AH72" s="718"/>
      <c r="AI72" s="718"/>
      <c r="AJ72" s="718"/>
      <c r="AK72" s="718"/>
      <c r="AL72" s="718"/>
      <c r="AM72" s="718"/>
      <c r="AN72" s="718"/>
      <c r="AO72" s="718"/>
      <c r="AP72" s="718"/>
      <c r="AQ72" s="718"/>
      <c r="AR72" s="718"/>
      <c r="AS72" s="718"/>
      <c r="AT72" s="718"/>
    </row>
    <row r="73" spans="1:46" s="2934" customFormat="1" ht="20.100000000000001" hidden="1" customHeight="1" x14ac:dyDescent="0.25">
      <c r="A73" s="2985" t="s">
        <v>4848</v>
      </c>
      <c r="B73" s="2971">
        <v>17125</v>
      </c>
      <c r="C73" s="2971">
        <v>4313</v>
      </c>
      <c r="D73" s="2971">
        <v>158695</v>
      </c>
      <c r="E73" s="2972">
        <v>180133</v>
      </c>
      <c r="F73" s="2971">
        <v>1206</v>
      </c>
      <c r="G73" s="2973">
        <v>0.1</v>
      </c>
      <c r="H73" s="2974">
        <v>181339.1</v>
      </c>
      <c r="I73" s="2975">
        <v>5261.4</v>
      </c>
      <c r="J73" s="2993">
        <v>8.8152073695382693</v>
      </c>
      <c r="K73" s="2963"/>
      <c r="L73" s="741"/>
      <c r="M73" s="741"/>
      <c r="N73" s="741"/>
      <c r="O73" s="741"/>
      <c r="P73" s="2071"/>
      <c r="Q73" s="741"/>
      <c r="R73" s="741"/>
      <c r="S73" s="718"/>
      <c r="T73" s="742"/>
      <c r="U73" s="718"/>
      <c r="V73" s="2080"/>
      <c r="W73" s="2080"/>
      <c r="X73" s="2080"/>
      <c r="Y73" s="2080"/>
      <c r="Z73" s="2080"/>
      <c r="AA73" s="2080"/>
      <c r="AB73" s="718"/>
      <c r="AC73" s="718"/>
      <c r="AD73" s="718"/>
      <c r="AE73" s="718"/>
      <c r="AF73" s="718"/>
      <c r="AG73" s="718"/>
      <c r="AH73" s="718"/>
      <c r="AI73" s="718"/>
      <c r="AJ73" s="718"/>
      <c r="AK73" s="718"/>
      <c r="AL73" s="718"/>
      <c r="AM73" s="718"/>
      <c r="AN73" s="718"/>
      <c r="AO73" s="718"/>
      <c r="AP73" s="718"/>
      <c r="AQ73" s="718"/>
      <c r="AR73" s="718"/>
      <c r="AS73" s="718"/>
      <c r="AT73" s="718"/>
    </row>
    <row r="74" spans="1:46" s="2934" customFormat="1" ht="20.100000000000001" hidden="1" customHeight="1" x14ac:dyDescent="0.25">
      <c r="A74" s="2985" t="s">
        <v>4849</v>
      </c>
      <c r="B74" s="2971">
        <v>16926</v>
      </c>
      <c r="C74" s="2971">
        <v>4226</v>
      </c>
      <c r="D74" s="2971">
        <v>154708</v>
      </c>
      <c r="E74" s="2972">
        <v>175860</v>
      </c>
      <c r="F74" s="2971">
        <v>1184</v>
      </c>
      <c r="G74" s="2994">
        <v>0.01</v>
      </c>
      <c r="H74" s="2974">
        <v>177044</v>
      </c>
      <c r="I74" s="2975">
        <v>5293</v>
      </c>
      <c r="J74" s="2993">
        <v>8.6064157354968582</v>
      </c>
      <c r="K74" s="2963"/>
      <c r="L74" s="741"/>
      <c r="M74" s="741"/>
      <c r="N74" s="741"/>
      <c r="O74" s="741"/>
      <c r="P74" s="2071"/>
      <c r="Q74" s="741"/>
      <c r="R74" s="741"/>
      <c r="S74" s="718"/>
      <c r="T74" s="742"/>
      <c r="U74" s="718"/>
      <c r="V74" s="2080"/>
      <c r="W74" s="2080"/>
      <c r="X74" s="2080"/>
      <c r="Y74" s="2080"/>
      <c r="Z74" s="2080"/>
      <c r="AA74" s="2080"/>
      <c r="AB74" s="718"/>
      <c r="AC74" s="718"/>
      <c r="AD74" s="718"/>
      <c r="AE74" s="718"/>
      <c r="AF74" s="718"/>
      <c r="AG74" s="718"/>
      <c r="AH74" s="718"/>
      <c r="AI74" s="718"/>
      <c r="AJ74" s="718"/>
      <c r="AK74" s="718"/>
      <c r="AL74" s="718"/>
      <c r="AM74" s="718"/>
      <c r="AN74" s="718"/>
      <c r="AO74" s="718"/>
      <c r="AP74" s="718"/>
      <c r="AQ74" s="718"/>
      <c r="AR74" s="718"/>
      <c r="AS74" s="718"/>
      <c r="AT74" s="718"/>
    </row>
    <row r="75" spans="1:46" s="2934" customFormat="1" ht="20.100000000000001" hidden="1" customHeight="1" x14ac:dyDescent="0.25">
      <c r="A75" s="2985" t="s">
        <v>4850</v>
      </c>
      <c r="B75" s="2971">
        <v>17070</v>
      </c>
      <c r="C75" s="2971">
        <v>4165</v>
      </c>
      <c r="D75" s="2971">
        <v>153909</v>
      </c>
      <c r="E75" s="2972">
        <v>175144</v>
      </c>
      <c r="F75" s="2971">
        <v>1161</v>
      </c>
      <c r="G75" s="2994">
        <v>0.03</v>
      </c>
      <c r="H75" s="2974">
        <v>176305</v>
      </c>
      <c r="I75" s="2975">
        <v>5397.7</v>
      </c>
      <c r="J75" s="2993">
        <v>8.5704925178445563</v>
      </c>
      <c r="K75" s="2963"/>
      <c r="L75" s="741"/>
      <c r="M75" s="741"/>
      <c r="N75" s="741"/>
      <c r="O75" s="741"/>
      <c r="P75" s="2071"/>
      <c r="Q75" s="741"/>
      <c r="R75" s="741"/>
      <c r="S75" s="718"/>
      <c r="T75" s="742"/>
      <c r="U75" s="718"/>
      <c r="V75" s="2080"/>
      <c r="W75" s="2080"/>
      <c r="X75" s="2080"/>
      <c r="Y75" s="2080"/>
      <c r="Z75" s="2080"/>
      <c r="AA75" s="2080"/>
      <c r="AB75" s="718"/>
      <c r="AC75" s="718"/>
      <c r="AD75" s="718"/>
      <c r="AE75" s="718"/>
      <c r="AF75" s="718"/>
      <c r="AG75" s="718"/>
      <c r="AH75" s="718"/>
      <c r="AI75" s="718"/>
      <c r="AJ75" s="718"/>
      <c r="AK75" s="718"/>
      <c r="AL75" s="718"/>
      <c r="AM75" s="718"/>
      <c r="AN75" s="718"/>
      <c r="AO75" s="718"/>
      <c r="AP75" s="718"/>
      <c r="AQ75" s="718"/>
      <c r="AR75" s="718"/>
      <c r="AS75" s="718"/>
      <c r="AT75" s="718"/>
    </row>
    <row r="76" spans="1:46" s="2934" customFormat="1" ht="20.100000000000001" hidden="1" customHeight="1" x14ac:dyDescent="0.25">
      <c r="A76" s="2985" t="s">
        <v>4851</v>
      </c>
      <c r="B76" s="2971">
        <v>17422</v>
      </c>
      <c r="C76" s="2971">
        <v>4294</v>
      </c>
      <c r="D76" s="2971">
        <v>162630</v>
      </c>
      <c r="E76" s="2972">
        <v>184346</v>
      </c>
      <c r="F76" s="2971">
        <v>1206</v>
      </c>
      <c r="G76" s="2995">
        <v>0.1</v>
      </c>
      <c r="H76" s="2974">
        <v>185552.1</v>
      </c>
      <c r="I76" s="2975">
        <v>5485.7</v>
      </c>
      <c r="J76" s="2993">
        <v>9.0200061574858008</v>
      </c>
      <c r="K76" s="2963"/>
      <c r="L76" s="741"/>
      <c r="M76" s="741"/>
      <c r="N76" s="741"/>
      <c r="O76" s="741"/>
      <c r="P76" s="2071"/>
      <c r="Q76" s="741"/>
      <c r="R76" s="741"/>
      <c r="S76" s="718"/>
      <c r="T76" s="742"/>
      <c r="U76" s="718"/>
      <c r="V76" s="2080"/>
      <c r="W76" s="2080"/>
      <c r="X76" s="2080"/>
      <c r="Y76" s="2080"/>
      <c r="Z76" s="2080"/>
      <c r="AA76" s="2080"/>
      <c r="AB76" s="718"/>
      <c r="AC76" s="718"/>
      <c r="AD76" s="718"/>
      <c r="AE76" s="718"/>
      <c r="AF76" s="718"/>
      <c r="AG76" s="718"/>
      <c r="AH76" s="718"/>
      <c r="AI76" s="718"/>
      <c r="AJ76" s="718"/>
      <c r="AK76" s="718"/>
      <c r="AL76" s="718"/>
      <c r="AM76" s="718"/>
      <c r="AN76" s="718"/>
      <c r="AO76" s="718"/>
      <c r="AP76" s="718"/>
      <c r="AQ76" s="718"/>
      <c r="AR76" s="718"/>
      <c r="AS76" s="718"/>
      <c r="AT76" s="718"/>
    </row>
    <row r="77" spans="1:46" s="2934" customFormat="1" ht="20.100000000000001" hidden="1" customHeight="1" x14ac:dyDescent="0.25">
      <c r="A77" s="2985" t="s">
        <v>4852</v>
      </c>
      <c r="B77" s="2971">
        <v>17507</v>
      </c>
      <c r="C77" s="2971">
        <v>4327</v>
      </c>
      <c r="D77" s="2971">
        <v>165866</v>
      </c>
      <c r="E77" s="2972">
        <v>187700</v>
      </c>
      <c r="F77" s="2971">
        <v>1212</v>
      </c>
      <c r="G77" s="2995">
        <v>0.2</v>
      </c>
      <c r="H77" s="2974">
        <v>188912.2</v>
      </c>
      <c r="I77" s="2975">
        <v>5509.4</v>
      </c>
      <c r="J77" s="2993">
        <v>9.1833464314939199</v>
      </c>
      <c r="K77" s="2963"/>
      <c r="L77" s="741"/>
      <c r="M77" s="741"/>
      <c r="N77" s="741"/>
      <c r="O77" s="741"/>
      <c r="P77" s="2071"/>
      <c r="Q77" s="741"/>
      <c r="R77" s="741"/>
      <c r="S77" s="718"/>
      <c r="T77" s="742"/>
      <c r="U77" s="718"/>
      <c r="V77" s="2080"/>
      <c r="W77" s="2080"/>
      <c r="X77" s="2080"/>
      <c r="Y77" s="2080"/>
      <c r="Z77" s="2080"/>
      <c r="AA77" s="2080"/>
      <c r="AB77" s="718"/>
      <c r="AC77" s="718"/>
      <c r="AD77" s="718"/>
      <c r="AE77" s="718"/>
      <c r="AF77" s="718"/>
      <c r="AG77" s="718"/>
      <c r="AH77" s="718"/>
      <c r="AI77" s="718"/>
      <c r="AJ77" s="718"/>
      <c r="AK77" s="718"/>
      <c r="AL77" s="718"/>
      <c r="AM77" s="718"/>
      <c r="AN77" s="718"/>
      <c r="AO77" s="718"/>
      <c r="AP77" s="718"/>
      <c r="AQ77" s="718"/>
      <c r="AR77" s="718"/>
      <c r="AS77" s="718"/>
      <c r="AT77" s="718"/>
    </row>
    <row r="78" spans="1:46" s="2934" customFormat="1" ht="20.100000000000001" hidden="1" customHeight="1" x14ac:dyDescent="0.25">
      <c r="A78" s="2985" t="s">
        <v>4853</v>
      </c>
      <c r="B78" s="2971">
        <v>17214</v>
      </c>
      <c r="C78" s="2971">
        <v>4280</v>
      </c>
      <c r="D78" s="2971">
        <v>169181</v>
      </c>
      <c r="E78" s="2972">
        <v>190675</v>
      </c>
      <c r="F78" s="2971">
        <v>1201</v>
      </c>
      <c r="G78" s="2995">
        <v>0.1</v>
      </c>
      <c r="H78" s="2974">
        <v>191876.1</v>
      </c>
      <c r="I78" s="2975">
        <v>5711.2</v>
      </c>
      <c r="J78" s="2993">
        <v>9.3274291686583979</v>
      </c>
      <c r="K78" s="2963"/>
      <c r="L78" s="741"/>
      <c r="M78" s="741"/>
      <c r="N78" s="741"/>
      <c r="O78" s="741"/>
      <c r="P78" s="2071"/>
      <c r="Q78" s="741"/>
      <c r="R78" s="741"/>
      <c r="S78" s="718"/>
      <c r="T78" s="742"/>
      <c r="U78" s="718"/>
      <c r="V78" s="2080"/>
      <c r="W78" s="2080"/>
      <c r="X78" s="2080"/>
      <c r="Y78" s="2080"/>
      <c r="Z78" s="2080"/>
      <c r="AA78" s="2080"/>
      <c r="AB78" s="718"/>
      <c r="AC78" s="718"/>
      <c r="AD78" s="718"/>
      <c r="AE78" s="718"/>
      <c r="AF78" s="718"/>
      <c r="AG78" s="718"/>
      <c r="AH78" s="718"/>
      <c r="AI78" s="718"/>
      <c r="AJ78" s="718"/>
      <c r="AK78" s="718"/>
      <c r="AL78" s="718"/>
      <c r="AM78" s="718"/>
      <c r="AN78" s="718"/>
      <c r="AO78" s="718"/>
      <c r="AP78" s="718"/>
      <c r="AQ78" s="718"/>
      <c r="AR78" s="718"/>
      <c r="AS78" s="718"/>
      <c r="AT78" s="718"/>
    </row>
    <row r="79" spans="1:46" s="2934" customFormat="1" ht="20.100000000000001" hidden="1" customHeight="1" thickBot="1" x14ac:dyDescent="0.3">
      <c r="A79" s="2986" t="s">
        <v>4854</v>
      </c>
      <c r="B79" s="2987">
        <v>17358</v>
      </c>
      <c r="C79" s="2987">
        <v>4278</v>
      </c>
      <c r="D79" s="2987">
        <v>177724</v>
      </c>
      <c r="E79" s="2988">
        <v>199360</v>
      </c>
      <c r="F79" s="2987">
        <v>1008</v>
      </c>
      <c r="G79" s="2989">
        <v>0.2</v>
      </c>
      <c r="H79" s="2990">
        <v>200368.2</v>
      </c>
      <c r="I79" s="2991">
        <v>5984</v>
      </c>
      <c r="J79" s="2996">
        <v>9.7402448410801519</v>
      </c>
      <c r="K79" s="2963"/>
      <c r="L79" s="741"/>
      <c r="M79" s="741"/>
      <c r="N79" s="741"/>
      <c r="O79" s="741"/>
      <c r="P79" s="2071"/>
      <c r="Q79" s="741"/>
      <c r="R79" s="741"/>
      <c r="S79" s="718"/>
      <c r="T79" s="742"/>
      <c r="U79" s="718"/>
      <c r="V79" s="2080"/>
      <c r="W79" s="2080"/>
      <c r="X79" s="2080"/>
      <c r="Y79" s="2080"/>
      <c r="Z79" s="2080"/>
      <c r="AA79" s="2080"/>
      <c r="AB79" s="718"/>
      <c r="AC79" s="718"/>
      <c r="AD79" s="718"/>
      <c r="AE79" s="718"/>
      <c r="AF79" s="718"/>
      <c r="AG79" s="718"/>
      <c r="AH79" s="718"/>
      <c r="AI79" s="718"/>
      <c r="AJ79" s="718"/>
      <c r="AK79" s="718"/>
      <c r="AL79" s="718"/>
      <c r="AM79" s="718"/>
      <c r="AN79" s="718"/>
      <c r="AO79" s="718"/>
      <c r="AP79" s="718"/>
      <c r="AQ79" s="718"/>
      <c r="AR79" s="718"/>
      <c r="AS79" s="718"/>
      <c r="AT79" s="718"/>
    </row>
    <row r="80" spans="1:46" s="2934" customFormat="1" ht="20.100000000000001" hidden="1" customHeight="1" x14ac:dyDescent="0.25">
      <c r="A80" s="2985" t="s">
        <v>4855</v>
      </c>
      <c r="B80" s="2971">
        <v>17259</v>
      </c>
      <c r="C80" s="2971">
        <v>4222</v>
      </c>
      <c r="D80" s="2971">
        <v>174745</v>
      </c>
      <c r="E80" s="2972">
        <v>196226</v>
      </c>
      <c r="F80" s="2971">
        <v>998</v>
      </c>
      <c r="G80" s="2973">
        <v>0.2</v>
      </c>
      <c r="H80" s="2974">
        <v>197224.2</v>
      </c>
      <c r="I80" s="2975">
        <v>6103.4</v>
      </c>
      <c r="J80" s="2993">
        <v>9.255043231046578</v>
      </c>
      <c r="K80" s="2963"/>
      <c r="L80" s="741"/>
      <c r="M80" s="741"/>
      <c r="N80" s="2071"/>
      <c r="O80" s="741"/>
      <c r="P80" s="2071"/>
      <c r="Q80" s="741"/>
      <c r="R80" s="741"/>
      <c r="S80" s="718"/>
      <c r="T80" s="742"/>
      <c r="U80" s="742"/>
      <c r="V80" s="2080"/>
      <c r="W80" s="2080"/>
      <c r="X80" s="2080"/>
      <c r="Y80" s="2080"/>
      <c r="Z80" s="2080"/>
      <c r="AA80" s="2080"/>
      <c r="AB80" s="2080"/>
      <c r="AC80" s="718"/>
      <c r="AD80" s="718"/>
      <c r="AE80" s="718"/>
      <c r="AF80" s="718"/>
      <c r="AG80" s="718"/>
      <c r="AH80" s="718"/>
      <c r="AI80" s="718"/>
      <c r="AJ80" s="718"/>
      <c r="AK80" s="718"/>
      <c r="AL80" s="718"/>
      <c r="AM80" s="718"/>
      <c r="AN80" s="718"/>
      <c r="AO80" s="718"/>
      <c r="AP80" s="718"/>
      <c r="AQ80" s="718"/>
      <c r="AR80" s="718"/>
      <c r="AS80" s="718"/>
      <c r="AT80" s="718"/>
    </row>
    <row r="81" spans="1:46" s="2934" customFormat="1" ht="20.100000000000001" hidden="1" customHeight="1" x14ac:dyDescent="0.3">
      <c r="A81" s="2985" t="s">
        <v>4856</v>
      </c>
      <c r="B81" s="2971">
        <v>17304</v>
      </c>
      <c r="C81" s="2971">
        <v>4287</v>
      </c>
      <c r="D81" s="2971">
        <v>180977</v>
      </c>
      <c r="E81" s="2972">
        <v>202568</v>
      </c>
      <c r="F81" s="2971">
        <v>1008</v>
      </c>
      <c r="G81" s="2994">
        <v>0.03</v>
      </c>
      <c r="H81" s="2974">
        <v>203576</v>
      </c>
      <c r="I81" s="2975">
        <v>6198.6</v>
      </c>
      <c r="J81" s="2993">
        <v>9.5531124398265277</v>
      </c>
      <c r="K81" s="2963"/>
      <c r="L81" s="741"/>
      <c r="M81" s="741"/>
      <c r="N81" s="2071"/>
      <c r="O81" s="741"/>
      <c r="P81" s="2071"/>
      <c r="Q81" s="741"/>
      <c r="R81" s="741"/>
      <c r="S81" s="1460"/>
      <c r="T81" s="2997"/>
      <c r="U81" s="742"/>
      <c r="V81" s="2080"/>
      <c r="W81" s="2080"/>
      <c r="X81" s="2080"/>
      <c r="Y81" s="2080"/>
      <c r="Z81" s="2080"/>
      <c r="AA81" s="2080"/>
      <c r="AB81" s="2080"/>
      <c r="AC81" s="718"/>
      <c r="AD81" s="718"/>
      <c r="AE81" s="718"/>
      <c r="AF81" s="718"/>
      <c r="AG81" s="718"/>
      <c r="AH81" s="718"/>
      <c r="AI81" s="718"/>
      <c r="AJ81" s="718"/>
      <c r="AK81" s="718"/>
      <c r="AL81" s="718"/>
      <c r="AM81" s="718"/>
      <c r="AN81" s="718"/>
      <c r="AO81" s="718"/>
      <c r="AP81" s="718"/>
      <c r="AQ81" s="718"/>
      <c r="AR81" s="718"/>
      <c r="AS81" s="718"/>
      <c r="AT81" s="718"/>
    </row>
    <row r="82" spans="1:46" s="2934" customFormat="1" ht="20.100000000000001" customHeight="1" x14ac:dyDescent="0.3">
      <c r="A82" s="2985" t="s">
        <v>4857</v>
      </c>
      <c r="B82" s="2971">
        <v>17609</v>
      </c>
      <c r="C82" s="2971">
        <v>4345</v>
      </c>
      <c r="D82" s="2971">
        <v>184536</v>
      </c>
      <c r="E82" s="2972">
        <v>206490</v>
      </c>
      <c r="F82" s="2971">
        <v>1026</v>
      </c>
      <c r="G82" s="2973">
        <v>0.2</v>
      </c>
      <c r="H82" s="2974">
        <v>207516.2</v>
      </c>
      <c r="I82" s="2975">
        <v>6243.4</v>
      </c>
      <c r="J82" s="2993">
        <v>9.7380108634868758</v>
      </c>
      <c r="K82" s="2963"/>
      <c r="L82" s="741"/>
      <c r="M82" s="741"/>
      <c r="N82" s="2071"/>
      <c r="O82" s="741"/>
      <c r="P82" s="2071"/>
      <c r="Q82" s="741"/>
      <c r="R82" s="741"/>
      <c r="S82" s="1460"/>
      <c r="T82" s="2997"/>
      <c r="U82" s="742"/>
      <c r="V82" s="2080"/>
      <c r="W82" s="2080"/>
      <c r="X82" s="2080"/>
      <c r="Y82" s="2080"/>
      <c r="Z82" s="2080"/>
      <c r="AA82" s="2080"/>
      <c r="AB82" s="2080"/>
      <c r="AC82" s="718"/>
      <c r="AD82" s="718"/>
      <c r="AE82" s="718"/>
      <c r="AF82" s="718"/>
      <c r="AG82" s="718"/>
      <c r="AH82" s="718"/>
      <c r="AI82" s="718"/>
      <c r="AJ82" s="718"/>
      <c r="AK82" s="718"/>
      <c r="AL82" s="718"/>
      <c r="AM82" s="718"/>
      <c r="AN82" s="718"/>
      <c r="AO82" s="718"/>
      <c r="AP82" s="718"/>
      <c r="AQ82" s="718"/>
      <c r="AR82" s="718"/>
      <c r="AS82" s="718"/>
      <c r="AT82" s="718"/>
    </row>
    <row r="83" spans="1:46" s="2934" customFormat="1" ht="20.100000000000001" customHeight="1" x14ac:dyDescent="0.3">
      <c r="A83" s="2985" t="s">
        <v>4858</v>
      </c>
      <c r="B83" s="2971">
        <v>18026</v>
      </c>
      <c r="C83" s="2971">
        <v>4425</v>
      </c>
      <c r="D83" s="2971">
        <v>191062</v>
      </c>
      <c r="E83" s="2972">
        <v>213513</v>
      </c>
      <c r="F83" s="2971">
        <v>1045</v>
      </c>
      <c r="G83" s="2973">
        <v>0.1</v>
      </c>
      <c r="H83" s="2974">
        <v>214558.1</v>
      </c>
      <c r="I83" s="2975">
        <v>6270.3</v>
      </c>
      <c r="J83" s="2993">
        <v>10.068462648453966</v>
      </c>
      <c r="K83" s="2963"/>
      <c r="L83" s="741"/>
      <c r="M83" s="741"/>
      <c r="N83" s="2071"/>
      <c r="O83" s="741"/>
      <c r="P83" s="2071"/>
      <c r="Q83" s="741"/>
      <c r="R83" s="741"/>
      <c r="S83" s="1460"/>
      <c r="T83" s="2997"/>
      <c r="U83" s="742"/>
      <c r="V83" s="2080"/>
      <c r="W83" s="2080"/>
      <c r="X83" s="2080"/>
      <c r="Y83" s="2080"/>
      <c r="Z83" s="2080"/>
      <c r="AA83" s="2080"/>
      <c r="AB83" s="2080"/>
      <c r="AC83" s="718"/>
      <c r="AD83" s="718"/>
      <c r="AE83" s="718"/>
      <c r="AF83" s="718"/>
      <c r="AG83" s="718"/>
      <c r="AH83" s="718"/>
      <c r="AI83" s="718"/>
      <c r="AJ83" s="718"/>
      <c r="AK83" s="718"/>
      <c r="AL83" s="718"/>
      <c r="AM83" s="718"/>
      <c r="AN83" s="718"/>
      <c r="AO83" s="718"/>
      <c r="AP83" s="718"/>
      <c r="AQ83" s="718"/>
      <c r="AR83" s="718"/>
      <c r="AS83" s="718"/>
      <c r="AT83" s="718"/>
    </row>
    <row r="84" spans="1:46" s="2934" customFormat="1" ht="20.100000000000001" customHeight="1" x14ac:dyDescent="0.25">
      <c r="A84" s="2985" t="s">
        <v>4859</v>
      </c>
      <c r="B84" s="2971">
        <v>17979</v>
      </c>
      <c r="C84" s="2971">
        <v>4382</v>
      </c>
      <c r="D84" s="2971">
        <v>198730</v>
      </c>
      <c r="E84" s="2972">
        <v>221091</v>
      </c>
      <c r="F84" s="2971">
        <v>1036</v>
      </c>
      <c r="G84" s="2973">
        <v>0.1</v>
      </c>
      <c r="H84" s="2974">
        <v>222127.1</v>
      </c>
      <c r="I84" s="2975">
        <v>6447.9</v>
      </c>
      <c r="J84" s="2993">
        <v>10.423647050082316</v>
      </c>
      <c r="K84" s="2963"/>
      <c r="L84" s="741"/>
      <c r="M84" s="741"/>
      <c r="N84" s="2071"/>
      <c r="O84" s="741"/>
      <c r="P84" s="2071"/>
      <c r="Q84" s="741"/>
      <c r="R84" s="741"/>
      <c r="S84" s="653"/>
      <c r="T84" s="2931"/>
      <c r="U84" s="742"/>
      <c r="V84" s="2080"/>
      <c r="W84" s="2080"/>
      <c r="X84" s="2080"/>
      <c r="Y84" s="2080"/>
      <c r="Z84" s="2080"/>
      <c r="AA84" s="2080"/>
      <c r="AB84" s="2080"/>
      <c r="AC84" s="718"/>
      <c r="AD84" s="718"/>
      <c r="AE84" s="718"/>
      <c r="AF84" s="718"/>
      <c r="AG84" s="718"/>
      <c r="AH84" s="718"/>
      <c r="AI84" s="718"/>
      <c r="AJ84" s="718"/>
      <c r="AK84" s="718"/>
      <c r="AL84" s="718"/>
      <c r="AM84" s="718"/>
      <c r="AN84" s="718"/>
      <c r="AO84" s="718"/>
      <c r="AP84" s="718"/>
      <c r="AQ84" s="718"/>
      <c r="AR84" s="718"/>
      <c r="AS84" s="718"/>
      <c r="AT84" s="718"/>
    </row>
    <row r="85" spans="1:46" s="2934" customFormat="1" ht="20.100000000000001" customHeight="1" x14ac:dyDescent="0.25">
      <c r="A85" s="2985" t="s">
        <v>474</v>
      </c>
      <c r="B85" s="2971">
        <v>17280</v>
      </c>
      <c r="C85" s="2971">
        <v>4376</v>
      </c>
      <c r="D85" s="2971">
        <v>207808</v>
      </c>
      <c r="E85" s="2972">
        <v>229464</v>
      </c>
      <c r="F85" s="2971">
        <v>1032</v>
      </c>
      <c r="G85" s="2973">
        <v>0.2</v>
      </c>
      <c r="H85" s="2974">
        <v>230496.2</v>
      </c>
      <c r="I85" s="2975">
        <v>6668.5</v>
      </c>
      <c r="J85" s="2993">
        <v>10.816382044353373</v>
      </c>
      <c r="K85" s="2963"/>
      <c r="L85" s="741"/>
      <c r="M85" s="741"/>
      <c r="N85" s="2071"/>
      <c r="O85" s="741"/>
      <c r="P85" s="2071"/>
      <c r="Q85" s="741"/>
      <c r="R85" s="741"/>
      <c r="S85" s="653"/>
      <c r="T85" s="2931"/>
      <c r="U85" s="742"/>
      <c r="V85" s="2080"/>
      <c r="W85" s="2080"/>
      <c r="X85" s="2080"/>
      <c r="Y85" s="2080"/>
      <c r="Z85" s="2080"/>
      <c r="AA85" s="2080"/>
      <c r="AB85" s="2080"/>
      <c r="AC85" s="718"/>
      <c r="AD85" s="718"/>
      <c r="AE85" s="718"/>
      <c r="AF85" s="718"/>
      <c r="AG85" s="718"/>
      <c r="AH85" s="718"/>
      <c r="AI85" s="718"/>
      <c r="AJ85" s="718"/>
      <c r="AK85" s="718"/>
      <c r="AL85" s="718"/>
      <c r="AM85" s="718"/>
      <c r="AN85" s="718"/>
      <c r="AO85" s="718"/>
      <c r="AP85" s="718"/>
      <c r="AQ85" s="718"/>
      <c r="AR85" s="718"/>
      <c r="AS85" s="718"/>
      <c r="AT85" s="718"/>
    </row>
    <row r="86" spans="1:46" s="2934" customFormat="1" ht="20.100000000000001" customHeight="1" x14ac:dyDescent="0.25">
      <c r="A86" s="2985" t="s">
        <v>4860</v>
      </c>
      <c r="B86" s="2971">
        <v>16641</v>
      </c>
      <c r="C86" s="2971">
        <v>4309</v>
      </c>
      <c r="D86" s="2971">
        <v>200130</v>
      </c>
      <c r="E86" s="2972">
        <v>221080</v>
      </c>
      <c r="F86" s="2971">
        <v>1018</v>
      </c>
      <c r="G86" s="2973">
        <v>0.1</v>
      </c>
      <c r="H86" s="2974">
        <v>222098.1</v>
      </c>
      <c r="I86" s="2975">
        <v>6506.8</v>
      </c>
      <c r="J86" s="2993">
        <v>10.422288527641669</v>
      </c>
      <c r="K86" s="2963"/>
      <c r="L86" s="741"/>
      <c r="M86" s="741"/>
      <c r="N86" s="2071"/>
      <c r="O86" s="741"/>
      <c r="P86" s="2071"/>
      <c r="Q86" s="741"/>
      <c r="R86" s="741"/>
      <c r="S86" s="653"/>
      <c r="T86" s="2931"/>
      <c r="U86" s="742"/>
      <c r="V86" s="2080"/>
      <c r="W86" s="2080"/>
      <c r="X86" s="2080"/>
      <c r="Y86" s="2080"/>
      <c r="Z86" s="2080"/>
      <c r="AA86" s="2080"/>
      <c r="AB86" s="2080"/>
      <c r="AC86" s="718"/>
      <c r="AD86" s="718"/>
      <c r="AE86" s="718"/>
      <c r="AF86" s="718"/>
      <c r="AG86" s="718"/>
      <c r="AH86" s="718"/>
      <c r="AI86" s="718"/>
      <c r="AJ86" s="718"/>
      <c r="AK86" s="718"/>
      <c r="AL86" s="718"/>
      <c r="AM86" s="718"/>
      <c r="AN86" s="718"/>
      <c r="AO86" s="718"/>
      <c r="AP86" s="718"/>
      <c r="AQ86" s="718"/>
      <c r="AR86" s="718"/>
      <c r="AS86" s="718"/>
      <c r="AT86" s="718"/>
    </row>
    <row r="87" spans="1:46" s="2934" customFormat="1" ht="20.100000000000001" customHeight="1" x14ac:dyDescent="0.25">
      <c r="A87" s="2985" t="s">
        <v>4861</v>
      </c>
      <c r="B87" s="2971">
        <v>16518</v>
      </c>
      <c r="C87" s="2971">
        <v>4318</v>
      </c>
      <c r="D87" s="2971">
        <v>204307</v>
      </c>
      <c r="E87" s="2972">
        <v>225143</v>
      </c>
      <c r="F87" s="2971">
        <v>1024</v>
      </c>
      <c r="G87" s="2973">
        <v>0.1</v>
      </c>
      <c r="H87" s="2974">
        <v>226167.1</v>
      </c>
      <c r="I87" s="2975">
        <v>6607.9</v>
      </c>
      <c r="J87" s="2993">
        <v>10.61323249347917</v>
      </c>
      <c r="K87" s="2963"/>
      <c r="L87" s="741"/>
      <c r="M87" s="741"/>
      <c r="N87" s="2071"/>
      <c r="O87" s="741"/>
      <c r="P87" s="2071"/>
      <c r="Q87" s="741"/>
      <c r="R87" s="741"/>
      <c r="S87" s="653"/>
      <c r="T87" s="2931"/>
      <c r="U87" s="742"/>
      <c r="V87" s="2080"/>
      <c r="W87" s="2080"/>
      <c r="X87" s="2080"/>
      <c r="Y87" s="2080"/>
      <c r="Z87" s="2080"/>
      <c r="AA87" s="2080"/>
      <c r="AB87" s="2080"/>
      <c r="AC87" s="718"/>
      <c r="AD87" s="718"/>
      <c r="AE87" s="718"/>
      <c r="AF87" s="718"/>
      <c r="AG87" s="718"/>
      <c r="AH87" s="718"/>
      <c r="AI87" s="718"/>
      <c r="AJ87" s="718"/>
      <c r="AK87" s="718"/>
      <c r="AL87" s="718"/>
      <c r="AM87" s="718"/>
      <c r="AN87" s="718"/>
      <c r="AO87" s="718"/>
      <c r="AP87" s="718"/>
      <c r="AQ87" s="718"/>
      <c r="AR87" s="718"/>
      <c r="AS87" s="718"/>
      <c r="AT87" s="718"/>
    </row>
    <row r="88" spans="1:46" s="2934" customFormat="1" ht="20.100000000000001" customHeight="1" x14ac:dyDescent="0.25">
      <c r="A88" s="2985" t="s">
        <v>4862</v>
      </c>
      <c r="B88" s="2971">
        <v>16198</v>
      </c>
      <c r="C88" s="2971">
        <v>4316</v>
      </c>
      <c r="D88" s="2971">
        <v>198366</v>
      </c>
      <c r="E88" s="2972">
        <v>218880</v>
      </c>
      <c r="F88" s="2971">
        <v>1019</v>
      </c>
      <c r="G88" s="2973">
        <v>0.2</v>
      </c>
      <c r="H88" s="2974">
        <v>219899.2</v>
      </c>
      <c r="I88" s="2975">
        <v>6427.3</v>
      </c>
      <c r="J88" s="2993">
        <v>10.31910182661437</v>
      </c>
      <c r="K88" s="2963"/>
      <c r="L88" s="741"/>
      <c r="M88" s="741"/>
      <c r="N88" s="2071"/>
      <c r="O88" s="741"/>
      <c r="P88" s="2071"/>
      <c r="Q88" s="741"/>
      <c r="R88" s="741"/>
      <c r="S88" s="653"/>
      <c r="T88" s="2931"/>
      <c r="U88" s="742"/>
      <c r="V88" s="2080"/>
      <c r="W88" s="2080"/>
      <c r="X88" s="2080"/>
      <c r="Y88" s="2080"/>
      <c r="Z88" s="2080"/>
      <c r="AA88" s="2080"/>
      <c r="AB88" s="2080"/>
      <c r="AC88" s="718"/>
      <c r="AD88" s="718"/>
      <c r="AE88" s="718"/>
      <c r="AF88" s="718"/>
      <c r="AG88" s="718"/>
      <c r="AH88" s="718"/>
      <c r="AI88" s="718"/>
      <c r="AJ88" s="718"/>
      <c r="AK88" s="718"/>
      <c r="AL88" s="718"/>
      <c r="AM88" s="718"/>
      <c r="AN88" s="718"/>
      <c r="AO88" s="718"/>
      <c r="AP88" s="718"/>
      <c r="AQ88" s="718"/>
      <c r="AR88" s="718"/>
      <c r="AS88" s="718"/>
      <c r="AT88" s="718"/>
    </row>
    <row r="89" spans="1:46" s="2934" customFormat="1" ht="20.100000000000001" customHeight="1" x14ac:dyDescent="0.25">
      <c r="A89" s="2985" t="s">
        <v>4863</v>
      </c>
      <c r="B89" s="2971">
        <v>16772</v>
      </c>
      <c r="C89" s="2971">
        <v>4287</v>
      </c>
      <c r="D89" s="2971">
        <v>195510</v>
      </c>
      <c r="E89" s="2972">
        <v>216569</v>
      </c>
      <c r="F89" s="2971">
        <v>1017</v>
      </c>
      <c r="G89" s="2973">
        <v>0.2</v>
      </c>
      <c r="H89" s="2974">
        <v>217586.2</v>
      </c>
      <c r="I89" s="2975">
        <v>6312.5</v>
      </c>
      <c r="J89" s="2993">
        <v>10.21056081089008</v>
      </c>
      <c r="K89" s="2963"/>
      <c r="L89" s="741"/>
      <c r="M89" s="741"/>
      <c r="N89" s="2071"/>
      <c r="O89" s="741"/>
      <c r="P89" s="2071"/>
      <c r="Q89" s="741"/>
      <c r="R89" s="741"/>
      <c r="S89" s="653"/>
      <c r="T89" s="2931"/>
      <c r="U89" s="742"/>
      <c r="V89" s="2080"/>
      <c r="W89" s="2080"/>
      <c r="X89" s="2080"/>
      <c r="Y89" s="2080"/>
      <c r="Z89" s="2080"/>
      <c r="AA89" s="2080"/>
      <c r="AB89" s="2080"/>
      <c r="AC89" s="718"/>
      <c r="AD89" s="718"/>
      <c r="AE89" s="718"/>
      <c r="AF89" s="718"/>
      <c r="AG89" s="718"/>
      <c r="AH89" s="718"/>
      <c r="AI89" s="718"/>
      <c r="AJ89" s="718"/>
      <c r="AK89" s="718"/>
      <c r="AL89" s="718"/>
      <c r="AM89" s="718"/>
      <c r="AN89" s="718"/>
      <c r="AO89" s="718"/>
      <c r="AP89" s="718"/>
      <c r="AQ89" s="718"/>
      <c r="AR89" s="718"/>
      <c r="AS89" s="718"/>
      <c r="AT89" s="718"/>
    </row>
    <row r="90" spans="1:46" s="2934" customFormat="1" ht="20.100000000000001" customHeight="1" x14ac:dyDescent="0.25">
      <c r="A90" s="2985" t="s">
        <v>4864</v>
      </c>
      <c r="B90" s="2971">
        <v>16806</v>
      </c>
      <c r="C90" s="2971">
        <v>4276</v>
      </c>
      <c r="D90" s="2971">
        <v>193667</v>
      </c>
      <c r="E90" s="2972">
        <v>214749</v>
      </c>
      <c r="F90" s="2971">
        <v>1014</v>
      </c>
      <c r="G90" s="2973">
        <v>0.1</v>
      </c>
      <c r="H90" s="2974">
        <v>215763.1</v>
      </c>
      <c r="I90" s="2975">
        <v>6283.3</v>
      </c>
      <c r="J90" s="2993">
        <v>10.125009092011153</v>
      </c>
      <c r="K90" s="2963"/>
      <c r="L90" s="741"/>
      <c r="M90" s="741"/>
      <c r="N90" s="2071"/>
      <c r="O90" s="741"/>
      <c r="P90" s="2071"/>
      <c r="Q90" s="741"/>
      <c r="R90" s="741"/>
      <c r="S90" s="653"/>
      <c r="T90" s="2931"/>
      <c r="U90" s="742"/>
      <c r="V90" s="2080"/>
      <c r="W90" s="2080"/>
      <c r="X90" s="2080"/>
      <c r="Y90" s="2080"/>
      <c r="Z90" s="2080"/>
      <c r="AA90" s="2080"/>
      <c r="AB90" s="2080"/>
      <c r="AC90" s="718"/>
      <c r="AD90" s="718"/>
      <c r="AE90" s="718"/>
      <c r="AF90" s="718"/>
      <c r="AG90" s="718"/>
      <c r="AH90" s="718"/>
      <c r="AI90" s="718"/>
      <c r="AJ90" s="718"/>
      <c r="AK90" s="718"/>
      <c r="AL90" s="718"/>
      <c r="AM90" s="718"/>
      <c r="AN90" s="718"/>
      <c r="AO90" s="718"/>
      <c r="AP90" s="718"/>
      <c r="AQ90" s="718"/>
      <c r="AR90" s="718"/>
      <c r="AS90" s="718"/>
      <c r="AT90" s="718"/>
    </row>
    <row r="91" spans="1:46" s="2934" customFormat="1" ht="20.100000000000001" customHeight="1" thickBot="1" x14ac:dyDescent="0.3">
      <c r="A91" s="2986" t="s">
        <v>4865</v>
      </c>
      <c r="B91" s="2987">
        <v>17549</v>
      </c>
      <c r="C91" s="2987">
        <v>4288</v>
      </c>
      <c r="D91" s="2987">
        <v>194722</v>
      </c>
      <c r="E91" s="2988">
        <v>216559</v>
      </c>
      <c r="F91" s="2987">
        <v>1026</v>
      </c>
      <c r="G91" s="2989">
        <v>0.1</v>
      </c>
      <c r="H91" s="2990">
        <v>217585.1</v>
      </c>
      <c r="I91" s="2991">
        <v>6353.1</v>
      </c>
      <c r="J91" s="2996">
        <v>10.210509191729987</v>
      </c>
      <c r="K91" s="2963"/>
      <c r="L91" s="741"/>
      <c r="M91" s="741"/>
      <c r="N91" s="2071"/>
      <c r="O91" s="741"/>
      <c r="P91" s="2071"/>
      <c r="Q91" s="741"/>
      <c r="R91" s="741"/>
      <c r="S91" s="653"/>
      <c r="T91" s="2931"/>
      <c r="U91" s="742"/>
      <c r="V91" s="2080"/>
      <c r="W91" s="2080"/>
      <c r="X91" s="2080"/>
      <c r="Y91" s="2080"/>
      <c r="Z91" s="2080"/>
      <c r="AA91" s="2080"/>
      <c r="AB91" s="2080"/>
      <c r="AC91" s="718"/>
      <c r="AD91" s="718"/>
      <c r="AE91" s="718"/>
      <c r="AF91" s="718"/>
      <c r="AG91" s="718"/>
      <c r="AH91" s="718"/>
      <c r="AI91" s="718"/>
      <c r="AJ91" s="718"/>
      <c r="AK91" s="718"/>
      <c r="AL91" s="718"/>
      <c r="AM91" s="718"/>
      <c r="AN91" s="718"/>
      <c r="AO91" s="718"/>
      <c r="AP91" s="718"/>
      <c r="AQ91" s="718"/>
      <c r="AR91" s="718"/>
      <c r="AS91" s="718"/>
      <c r="AT91" s="718"/>
    </row>
    <row r="92" spans="1:46" s="2934" customFormat="1" ht="20.100000000000001" customHeight="1" x14ac:dyDescent="0.25">
      <c r="A92" s="2985" t="s">
        <v>4866</v>
      </c>
      <c r="B92" s="2971">
        <v>18005</v>
      </c>
      <c r="C92" s="2971">
        <v>4286</v>
      </c>
      <c r="D92" s="2971">
        <v>198473</v>
      </c>
      <c r="E92" s="2972">
        <v>220764</v>
      </c>
      <c r="F92" s="2971">
        <v>1028</v>
      </c>
      <c r="G92" s="2973">
        <v>0.2</v>
      </c>
      <c r="H92" s="2974">
        <v>221792.2</v>
      </c>
      <c r="I92" s="2975">
        <v>6508.5</v>
      </c>
      <c r="J92" s="2993">
        <v>10.12229790632666</v>
      </c>
      <c r="K92" s="2963"/>
      <c r="L92" s="741"/>
      <c r="M92" s="741"/>
      <c r="N92" s="2071"/>
      <c r="O92" s="741"/>
      <c r="P92" s="2071"/>
      <c r="Q92" s="741"/>
      <c r="R92" s="741"/>
      <c r="S92" s="653"/>
      <c r="T92" s="2931"/>
      <c r="U92" s="742"/>
      <c r="V92" s="2080"/>
      <c r="W92" s="2080"/>
      <c r="X92" s="2080"/>
      <c r="Y92" s="2080"/>
      <c r="Z92" s="2080"/>
      <c r="AA92" s="2080"/>
      <c r="AB92" s="2080"/>
      <c r="AC92" s="718"/>
      <c r="AD92" s="718"/>
      <c r="AE92" s="718"/>
      <c r="AF92" s="718"/>
      <c r="AG92" s="718"/>
      <c r="AH92" s="718"/>
      <c r="AI92" s="718"/>
      <c r="AJ92" s="718"/>
      <c r="AK92" s="718"/>
      <c r="AL92" s="718"/>
      <c r="AM92" s="718"/>
      <c r="AN92" s="718"/>
      <c r="AO92" s="718"/>
      <c r="AP92" s="718"/>
      <c r="AQ92" s="718"/>
      <c r="AR92" s="718"/>
      <c r="AS92" s="718"/>
      <c r="AT92" s="718"/>
    </row>
    <row r="93" spans="1:46" s="2934" customFormat="1" ht="20.100000000000001" customHeight="1" x14ac:dyDescent="0.25">
      <c r="A93" s="2985" t="s">
        <v>4867</v>
      </c>
      <c r="B93" s="2971">
        <v>18014</v>
      </c>
      <c r="C93" s="2971">
        <v>4283</v>
      </c>
      <c r="D93" s="2971">
        <v>197823</v>
      </c>
      <c r="E93" s="2972">
        <v>220120</v>
      </c>
      <c r="F93" s="2971">
        <v>1025</v>
      </c>
      <c r="G93" s="2973">
        <v>0.1</v>
      </c>
      <c r="H93" s="2974">
        <v>221145.1</v>
      </c>
      <c r="I93" s="2975">
        <v>6497.9</v>
      </c>
      <c r="J93" s="2993">
        <v>10.092765132066862</v>
      </c>
      <c r="K93" s="2963"/>
      <c r="L93" s="741"/>
      <c r="M93" s="741"/>
      <c r="N93" s="2071"/>
      <c r="O93" s="741"/>
      <c r="P93" s="2071"/>
      <c r="Q93" s="741"/>
      <c r="R93" s="741"/>
      <c r="S93" s="653"/>
      <c r="T93" s="2931"/>
      <c r="U93" s="742"/>
      <c r="V93" s="2080"/>
      <c r="W93" s="2080"/>
      <c r="X93" s="2080"/>
      <c r="Y93" s="2080"/>
      <c r="Z93" s="2080"/>
      <c r="AA93" s="2080"/>
      <c r="AB93" s="2080"/>
      <c r="AC93" s="718"/>
      <c r="AD93" s="718"/>
      <c r="AE93" s="718"/>
      <c r="AF93" s="718"/>
      <c r="AG93" s="718"/>
      <c r="AH93" s="718"/>
      <c r="AI93" s="718"/>
      <c r="AJ93" s="718"/>
      <c r="AK93" s="718"/>
      <c r="AL93" s="718"/>
      <c r="AM93" s="718"/>
      <c r="AN93" s="718"/>
      <c r="AO93" s="718"/>
      <c r="AP93" s="718"/>
      <c r="AQ93" s="718"/>
      <c r="AR93" s="718"/>
      <c r="AS93" s="718"/>
      <c r="AT93" s="718"/>
    </row>
    <row r="94" spans="1:46" s="2934" customFormat="1" ht="20.100000000000001" customHeight="1" x14ac:dyDescent="0.25">
      <c r="A94" s="2985" t="s">
        <v>4868</v>
      </c>
      <c r="B94" s="2971">
        <v>17912</v>
      </c>
      <c r="C94" s="2971">
        <v>4345</v>
      </c>
      <c r="D94" s="2971">
        <v>204520</v>
      </c>
      <c r="E94" s="2972">
        <v>226777</v>
      </c>
      <c r="F94" s="2971">
        <v>1049</v>
      </c>
      <c r="G94" s="2973">
        <v>0.2</v>
      </c>
      <c r="H94" s="2974">
        <v>227826.2</v>
      </c>
      <c r="I94" s="2975">
        <v>6553.7</v>
      </c>
      <c r="J94" s="2993">
        <v>10.397681556278167</v>
      </c>
      <c r="K94" s="2963"/>
      <c r="L94" s="741"/>
      <c r="M94" s="741"/>
      <c r="N94" s="2071"/>
      <c r="O94" s="741"/>
      <c r="P94" s="2071"/>
      <c r="Q94" s="741"/>
      <c r="R94" s="741"/>
      <c r="S94" s="653"/>
      <c r="T94" s="2931"/>
      <c r="U94" s="742"/>
      <c r="V94" s="2080"/>
      <c r="W94" s="2080"/>
      <c r="X94" s="2080"/>
      <c r="Y94" s="2080"/>
      <c r="Z94" s="2080"/>
      <c r="AA94" s="2080"/>
      <c r="AB94" s="2080"/>
      <c r="AC94" s="718"/>
      <c r="AD94" s="718"/>
      <c r="AE94" s="718"/>
      <c r="AF94" s="718"/>
      <c r="AG94" s="718"/>
      <c r="AH94" s="718"/>
      <c r="AI94" s="718"/>
      <c r="AJ94" s="718"/>
      <c r="AK94" s="718"/>
      <c r="AL94" s="718"/>
      <c r="AM94" s="718"/>
      <c r="AN94" s="718"/>
      <c r="AO94" s="718"/>
      <c r="AP94" s="718"/>
      <c r="AQ94" s="718"/>
      <c r="AR94" s="718"/>
      <c r="AS94" s="718"/>
      <c r="AT94" s="718"/>
    </row>
    <row r="95" spans="1:46" s="2934" customFormat="1" ht="20.100000000000001" customHeight="1" x14ac:dyDescent="0.25">
      <c r="A95" s="2985" t="s">
        <v>4869</v>
      </c>
      <c r="B95" s="2971">
        <v>17935</v>
      </c>
      <c r="C95" s="2971">
        <v>4347</v>
      </c>
      <c r="D95" s="2971">
        <v>207083</v>
      </c>
      <c r="E95" s="2972">
        <v>229365</v>
      </c>
      <c r="F95" s="2971">
        <v>1052</v>
      </c>
      <c r="G95" s="2973">
        <v>0.1</v>
      </c>
      <c r="H95" s="2974">
        <v>230417.1</v>
      </c>
      <c r="I95" s="2975">
        <v>6597.8</v>
      </c>
      <c r="J95" s="2993">
        <v>10.515926749957213</v>
      </c>
      <c r="K95" s="2963"/>
      <c r="L95" s="741"/>
      <c r="M95" s="741"/>
      <c r="N95" s="2071"/>
      <c r="O95" s="741"/>
      <c r="P95" s="2071"/>
      <c r="Q95" s="741"/>
      <c r="R95" s="741"/>
      <c r="S95" s="653"/>
      <c r="T95" s="2931"/>
      <c r="U95" s="742"/>
      <c r="V95" s="2080"/>
      <c r="W95" s="2080"/>
      <c r="X95" s="2080"/>
      <c r="Y95" s="2080"/>
      <c r="Z95" s="2080"/>
      <c r="AA95" s="2080"/>
      <c r="AB95" s="2080"/>
      <c r="AC95" s="718"/>
      <c r="AD95" s="718"/>
      <c r="AE95" s="718"/>
      <c r="AF95" s="718"/>
      <c r="AG95" s="718"/>
      <c r="AH95" s="718"/>
      <c r="AI95" s="718"/>
      <c r="AJ95" s="718"/>
      <c r="AK95" s="718"/>
      <c r="AL95" s="718"/>
      <c r="AM95" s="718"/>
      <c r="AN95" s="718"/>
      <c r="AO95" s="718"/>
      <c r="AP95" s="718"/>
      <c r="AQ95" s="718"/>
      <c r="AR95" s="718"/>
      <c r="AS95" s="718"/>
      <c r="AT95" s="718"/>
    </row>
    <row r="96" spans="1:46" s="2934" customFormat="1" ht="20.100000000000001" customHeight="1" x14ac:dyDescent="0.25">
      <c r="A96" s="2985" t="s">
        <v>4870</v>
      </c>
      <c r="B96" s="2971">
        <v>18362</v>
      </c>
      <c r="C96" s="2971">
        <v>4400</v>
      </c>
      <c r="D96" s="2971">
        <v>217223</v>
      </c>
      <c r="E96" s="2972">
        <v>239985</v>
      </c>
      <c r="F96" s="2971">
        <v>1063</v>
      </c>
      <c r="G96" s="2973">
        <v>0.2</v>
      </c>
      <c r="H96" s="2974">
        <v>241048.2</v>
      </c>
      <c r="I96" s="2975">
        <v>6794.5</v>
      </c>
      <c r="J96" s="2993">
        <v>11.001115865137772</v>
      </c>
      <c r="K96" s="2963"/>
      <c r="L96" s="741"/>
      <c r="M96" s="741"/>
      <c r="N96" s="2071"/>
      <c r="O96" s="741"/>
      <c r="P96" s="2071"/>
      <c r="Q96" s="741"/>
      <c r="R96" s="741"/>
      <c r="S96" s="653"/>
      <c r="T96" s="2931"/>
      <c r="U96" s="742"/>
      <c r="V96" s="2080"/>
      <c r="W96" s="2080"/>
      <c r="X96" s="2080"/>
      <c r="Y96" s="2080"/>
      <c r="Z96" s="2080"/>
      <c r="AA96" s="2080"/>
      <c r="AB96" s="2080"/>
      <c r="AC96" s="718"/>
      <c r="AD96" s="718"/>
      <c r="AE96" s="718"/>
      <c r="AF96" s="718"/>
      <c r="AG96" s="718"/>
      <c r="AH96" s="718"/>
      <c r="AI96" s="718"/>
      <c r="AJ96" s="718"/>
      <c r="AK96" s="718"/>
      <c r="AL96" s="718"/>
      <c r="AM96" s="718"/>
      <c r="AN96" s="718"/>
      <c r="AO96" s="718"/>
      <c r="AP96" s="718"/>
      <c r="AQ96" s="718"/>
      <c r="AR96" s="718"/>
      <c r="AS96" s="718"/>
      <c r="AT96" s="718"/>
    </row>
    <row r="97" spans="1:46" s="2934" customFormat="1" ht="20.100000000000001" customHeight="1" x14ac:dyDescent="0.25">
      <c r="A97" s="2985" t="s">
        <v>4871</v>
      </c>
      <c r="B97" s="2971">
        <v>20005</v>
      </c>
      <c r="C97" s="2971">
        <v>4430</v>
      </c>
      <c r="D97" s="2971">
        <v>227924</v>
      </c>
      <c r="E97" s="2972">
        <v>252359</v>
      </c>
      <c r="F97" s="2971">
        <v>1069</v>
      </c>
      <c r="G97" s="2973">
        <v>0.1</v>
      </c>
      <c r="H97" s="2974">
        <v>253428.1</v>
      </c>
      <c r="I97" s="2975">
        <v>7161.4</v>
      </c>
      <c r="J97" s="2993">
        <v>11.566117861828969</v>
      </c>
      <c r="K97" s="2963"/>
      <c r="L97" s="741"/>
      <c r="M97" s="741"/>
      <c r="N97" s="2071"/>
      <c r="O97" s="741"/>
      <c r="P97" s="2071"/>
      <c r="Q97" s="741"/>
      <c r="R97" s="741"/>
      <c r="S97" s="653"/>
      <c r="T97" s="2931"/>
      <c r="U97" s="742"/>
      <c r="V97" s="2080"/>
      <c r="W97" s="2080"/>
      <c r="X97" s="2080"/>
      <c r="Y97" s="2080"/>
      <c r="Z97" s="2080"/>
      <c r="AA97" s="2080"/>
      <c r="AB97" s="2080"/>
      <c r="AC97" s="718"/>
      <c r="AD97" s="718"/>
      <c r="AE97" s="718"/>
      <c r="AF97" s="718"/>
      <c r="AG97" s="718"/>
      <c r="AH97" s="718"/>
      <c r="AI97" s="718"/>
      <c r="AJ97" s="718"/>
      <c r="AK97" s="718"/>
      <c r="AL97" s="718"/>
      <c r="AM97" s="718"/>
      <c r="AN97" s="718"/>
      <c r="AO97" s="718"/>
      <c r="AP97" s="718"/>
      <c r="AQ97" s="718"/>
      <c r="AR97" s="718"/>
      <c r="AS97" s="718"/>
      <c r="AT97" s="718"/>
    </row>
    <row r="98" spans="1:46" s="2934" customFormat="1" ht="20.100000000000001" customHeight="1" x14ac:dyDescent="0.25">
      <c r="A98" s="2985" t="s">
        <v>4872</v>
      </c>
      <c r="B98" s="2971">
        <v>20524</v>
      </c>
      <c r="C98" s="2971">
        <v>4447</v>
      </c>
      <c r="D98" s="2971">
        <v>233087</v>
      </c>
      <c r="E98" s="2972">
        <v>258058</v>
      </c>
      <c r="F98" s="2971">
        <v>1222</v>
      </c>
      <c r="G98" s="2973">
        <v>0.1</v>
      </c>
      <c r="H98" s="2974">
        <v>259280.1</v>
      </c>
      <c r="I98" s="2975">
        <v>7222.8</v>
      </c>
      <c r="J98" s="2993">
        <v>11.83319527639911</v>
      </c>
      <c r="K98" s="2963"/>
      <c r="L98" s="741"/>
      <c r="M98" s="741"/>
      <c r="N98" s="2071"/>
      <c r="O98" s="741"/>
      <c r="P98" s="2071"/>
      <c r="Q98" s="741"/>
      <c r="R98" s="741"/>
      <c r="S98" s="653"/>
      <c r="T98" s="2931"/>
      <c r="U98" s="742"/>
      <c r="V98" s="2080"/>
      <c r="W98" s="2080"/>
      <c r="X98" s="2080"/>
      <c r="Y98" s="2080"/>
      <c r="Z98" s="2080"/>
      <c r="AA98" s="2080"/>
      <c r="AB98" s="2080"/>
      <c r="AC98" s="718"/>
      <c r="AD98" s="718"/>
      <c r="AE98" s="718"/>
      <c r="AF98" s="718"/>
      <c r="AG98" s="718"/>
      <c r="AH98" s="718"/>
      <c r="AI98" s="718"/>
      <c r="AJ98" s="718"/>
      <c r="AK98" s="718"/>
      <c r="AL98" s="718"/>
      <c r="AM98" s="718"/>
      <c r="AN98" s="718"/>
      <c r="AO98" s="718"/>
      <c r="AP98" s="718"/>
      <c r="AQ98" s="718"/>
      <c r="AR98" s="718"/>
      <c r="AS98" s="718"/>
      <c r="AT98" s="718"/>
    </row>
    <row r="99" spans="1:46" s="2934" customFormat="1" ht="20.100000000000001" customHeight="1" x14ac:dyDescent="0.25">
      <c r="A99" s="2985" t="s">
        <v>4873</v>
      </c>
      <c r="B99" s="2971">
        <v>21979</v>
      </c>
      <c r="C99" s="2971">
        <v>4449</v>
      </c>
      <c r="D99" s="2971">
        <v>232127</v>
      </c>
      <c r="E99" s="2972">
        <v>258555</v>
      </c>
      <c r="F99" s="2971">
        <v>1229</v>
      </c>
      <c r="G99" s="2973">
        <v>0.1</v>
      </c>
      <c r="H99" s="2974">
        <v>259784.1</v>
      </c>
      <c r="I99" s="2975">
        <v>7206.7</v>
      </c>
      <c r="J99" s="2993">
        <v>11.856195779486056</v>
      </c>
      <c r="K99" s="2963"/>
      <c r="L99" s="741"/>
      <c r="M99" s="741"/>
      <c r="N99" s="2071"/>
      <c r="O99" s="741"/>
      <c r="P99" s="2071"/>
      <c r="Q99" s="741"/>
      <c r="R99" s="741"/>
      <c r="S99" s="653"/>
      <c r="T99" s="2931"/>
      <c r="U99" s="742"/>
      <c r="V99" s="2080"/>
      <c r="W99" s="2080"/>
      <c r="X99" s="2080"/>
      <c r="Y99" s="2080"/>
      <c r="Z99" s="2080"/>
      <c r="AA99" s="2080"/>
      <c r="AB99" s="2080"/>
      <c r="AC99" s="718"/>
      <c r="AD99" s="718"/>
      <c r="AE99" s="718"/>
      <c r="AF99" s="718"/>
      <c r="AG99" s="718"/>
      <c r="AH99" s="718"/>
      <c r="AI99" s="718"/>
      <c r="AJ99" s="718"/>
      <c r="AK99" s="718"/>
      <c r="AL99" s="718"/>
      <c r="AM99" s="718"/>
      <c r="AN99" s="718"/>
      <c r="AO99" s="718"/>
      <c r="AP99" s="718"/>
      <c r="AQ99" s="718"/>
      <c r="AR99" s="718"/>
      <c r="AS99" s="718"/>
      <c r="AT99" s="718"/>
    </row>
    <row r="100" spans="1:46" s="2934" customFormat="1" ht="20.100000000000001" customHeight="1" x14ac:dyDescent="0.25">
      <c r="A100" s="2985" t="s">
        <v>4874</v>
      </c>
      <c r="B100" s="2971">
        <v>21687</v>
      </c>
      <c r="C100" s="2971">
        <v>4480</v>
      </c>
      <c r="D100" s="2971">
        <v>235667</v>
      </c>
      <c r="E100" s="2972">
        <v>261834</v>
      </c>
      <c r="F100" s="2971">
        <v>1239</v>
      </c>
      <c r="G100" s="2973">
        <v>0.05</v>
      </c>
      <c r="H100" s="2974">
        <v>263073.05</v>
      </c>
      <c r="I100" s="2975">
        <v>7216.5</v>
      </c>
      <c r="J100" s="2993">
        <v>12.006302698385532</v>
      </c>
      <c r="K100" s="2963"/>
      <c r="L100" s="741"/>
      <c r="M100" s="741"/>
      <c r="N100" s="2071"/>
      <c r="O100" s="741"/>
      <c r="P100" s="2071"/>
      <c r="Q100" s="741"/>
      <c r="R100" s="741"/>
      <c r="S100" s="653"/>
      <c r="T100" s="2931"/>
      <c r="U100" s="742"/>
      <c r="V100" s="2080"/>
      <c r="W100" s="2080"/>
      <c r="X100" s="2080"/>
      <c r="Y100" s="2080"/>
      <c r="Z100" s="2080"/>
      <c r="AA100" s="2080"/>
      <c r="AB100" s="2080"/>
      <c r="AC100" s="718"/>
      <c r="AD100" s="718"/>
      <c r="AE100" s="718"/>
      <c r="AF100" s="718"/>
      <c r="AG100" s="718"/>
      <c r="AH100" s="718"/>
      <c r="AI100" s="718"/>
      <c r="AJ100" s="718"/>
      <c r="AK100" s="718"/>
      <c r="AL100" s="718"/>
      <c r="AM100" s="718"/>
      <c r="AN100" s="718"/>
      <c r="AO100" s="718"/>
      <c r="AP100" s="718"/>
      <c r="AQ100" s="718"/>
      <c r="AR100" s="718"/>
      <c r="AS100" s="718"/>
      <c r="AT100" s="718"/>
    </row>
    <row r="101" spans="1:46" s="2934" customFormat="1" ht="20.100000000000001" customHeight="1" x14ac:dyDescent="0.25">
      <c r="A101" s="2985" t="s">
        <v>4875</v>
      </c>
      <c r="B101" s="2971">
        <v>21783</v>
      </c>
      <c r="C101" s="2971">
        <v>4507</v>
      </c>
      <c r="D101" s="2971">
        <v>236254</v>
      </c>
      <c r="E101" s="2972">
        <v>262544</v>
      </c>
      <c r="F101" s="2971">
        <v>1249</v>
      </c>
      <c r="G101" s="2973">
        <v>0.1</v>
      </c>
      <c r="H101" s="2974">
        <v>263793.09999999998</v>
      </c>
      <c r="I101" s="2975">
        <v>7260.1</v>
      </c>
      <c r="J101" s="2993">
        <v>12.039162530663472</v>
      </c>
      <c r="K101" s="2963"/>
      <c r="L101" s="741"/>
      <c r="M101" s="741"/>
      <c r="N101" s="2071"/>
      <c r="O101" s="741"/>
      <c r="P101" s="2071"/>
      <c r="Q101" s="741"/>
      <c r="R101" s="741"/>
      <c r="S101" s="653"/>
      <c r="T101" s="2931"/>
      <c r="U101" s="742"/>
      <c r="V101" s="2080"/>
      <c r="W101" s="2080"/>
      <c r="X101" s="2080"/>
      <c r="Y101" s="2080"/>
      <c r="Z101" s="2080"/>
      <c r="AA101" s="2080"/>
      <c r="AB101" s="2080"/>
      <c r="AC101" s="718"/>
      <c r="AD101" s="718"/>
      <c r="AE101" s="718"/>
      <c r="AF101" s="718"/>
      <c r="AG101" s="718"/>
      <c r="AH101" s="718"/>
      <c r="AI101" s="718"/>
      <c r="AJ101" s="718"/>
      <c r="AK101" s="718"/>
      <c r="AL101" s="718"/>
      <c r="AM101" s="718"/>
      <c r="AN101" s="718"/>
      <c r="AO101" s="718"/>
      <c r="AP101" s="718"/>
      <c r="AQ101" s="718"/>
      <c r="AR101" s="718"/>
      <c r="AS101" s="718"/>
      <c r="AT101" s="718"/>
    </row>
    <row r="102" spans="1:46" s="2934" customFormat="1" ht="20.100000000000001" customHeight="1" x14ac:dyDescent="0.25">
      <c r="A102" s="2985" t="s">
        <v>4876</v>
      </c>
      <c r="B102" s="2971">
        <v>21392</v>
      </c>
      <c r="C102" s="2971">
        <v>4540</v>
      </c>
      <c r="D102" s="2971">
        <v>241957</v>
      </c>
      <c r="E102" s="2972">
        <v>267889</v>
      </c>
      <c r="F102" s="2971">
        <v>1255</v>
      </c>
      <c r="G102" s="2973">
        <v>0.1</v>
      </c>
      <c r="H102" s="2974">
        <v>269144.09999999998</v>
      </c>
      <c r="I102" s="2975">
        <v>7333.5</v>
      </c>
      <c r="J102" s="2993">
        <v>12.283374978606879</v>
      </c>
      <c r="K102" s="2963"/>
      <c r="L102" s="741"/>
      <c r="M102" s="741"/>
      <c r="N102" s="2071"/>
      <c r="O102" s="741"/>
      <c r="P102" s="2071"/>
      <c r="Q102" s="741"/>
      <c r="R102" s="741"/>
      <c r="S102" s="653"/>
      <c r="T102" s="2931"/>
      <c r="U102" s="742"/>
      <c r="V102" s="2080"/>
      <c r="W102" s="2080"/>
      <c r="X102" s="2080"/>
      <c r="Y102" s="2080"/>
      <c r="Z102" s="2080"/>
      <c r="AA102" s="2080"/>
      <c r="AB102" s="2080"/>
      <c r="AC102" s="718"/>
      <c r="AD102" s="718"/>
      <c r="AE102" s="718"/>
      <c r="AF102" s="718"/>
      <c r="AG102" s="718"/>
      <c r="AH102" s="718"/>
      <c r="AI102" s="718"/>
      <c r="AJ102" s="718"/>
      <c r="AK102" s="718"/>
      <c r="AL102" s="718"/>
      <c r="AM102" s="718"/>
      <c r="AN102" s="718"/>
      <c r="AO102" s="718"/>
      <c r="AP102" s="718"/>
      <c r="AQ102" s="718"/>
      <c r="AR102" s="718"/>
      <c r="AS102" s="718"/>
      <c r="AT102" s="718"/>
    </row>
    <row r="103" spans="1:46" s="2934" customFormat="1" ht="20.100000000000001" customHeight="1" thickBot="1" x14ac:dyDescent="0.3">
      <c r="A103" s="2986" t="s">
        <v>4877</v>
      </c>
      <c r="B103" s="2987">
        <v>22322</v>
      </c>
      <c r="C103" s="2987">
        <v>4560</v>
      </c>
      <c r="D103" s="2987">
        <v>241353</v>
      </c>
      <c r="E103" s="2988">
        <v>268235</v>
      </c>
      <c r="F103" s="2987">
        <v>1259</v>
      </c>
      <c r="G103" s="2989">
        <v>0.1</v>
      </c>
      <c r="H103" s="2990">
        <v>269494.09999999998</v>
      </c>
      <c r="I103" s="2991">
        <v>7363.2</v>
      </c>
      <c r="J103" s="2996">
        <v>12.299348508186434</v>
      </c>
      <c r="K103" s="2963"/>
      <c r="L103" s="741"/>
      <c r="M103" s="741"/>
      <c r="N103" s="2071"/>
      <c r="O103" s="741"/>
      <c r="P103" s="2071"/>
      <c r="Q103" s="741"/>
      <c r="R103" s="741"/>
      <c r="S103" s="653"/>
      <c r="T103" s="2931"/>
      <c r="U103" s="742"/>
      <c r="V103" s="2080"/>
      <c r="W103" s="2080"/>
      <c r="X103" s="2080"/>
      <c r="Y103" s="2080"/>
      <c r="Z103" s="2080"/>
      <c r="AA103" s="2080"/>
      <c r="AB103" s="2080"/>
      <c r="AC103" s="718"/>
      <c r="AD103" s="718"/>
      <c r="AE103" s="718"/>
      <c r="AF103" s="718"/>
      <c r="AG103" s="718"/>
      <c r="AH103" s="718"/>
      <c r="AI103" s="718"/>
      <c r="AJ103" s="718"/>
      <c r="AK103" s="718"/>
      <c r="AL103" s="718"/>
      <c r="AM103" s="718"/>
      <c r="AN103" s="718"/>
      <c r="AO103" s="718"/>
      <c r="AP103" s="718"/>
      <c r="AQ103" s="718"/>
      <c r="AR103" s="718"/>
      <c r="AS103" s="718"/>
      <c r="AT103" s="718"/>
    </row>
    <row r="104" spans="1:46" s="2934" customFormat="1" ht="20.100000000000001" customHeight="1" x14ac:dyDescent="0.25">
      <c r="A104" s="2985" t="s">
        <v>4878</v>
      </c>
      <c r="B104" s="2971">
        <v>23258</v>
      </c>
      <c r="C104" s="2971">
        <v>4572</v>
      </c>
      <c r="D104" s="2971">
        <v>250016</v>
      </c>
      <c r="E104" s="2972">
        <v>277846</v>
      </c>
      <c r="F104" s="2971">
        <v>1265</v>
      </c>
      <c r="G104" s="2973">
        <v>0.1</v>
      </c>
      <c r="H104" s="2974">
        <v>279111.09999999998</v>
      </c>
      <c r="I104" s="2975">
        <v>7569.4</v>
      </c>
      <c r="J104" s="2993">
        <v>16.314001699357334</v>
      </c>
      <c r="K104" s="2963"/>
      <c r="L104" s="741"/>
      <c r="M104" s="741"/>
      <c r="N104" s="2071"/>
      <c r="O104" s="741"/>
      <c r="P104" s="2071"/>
      <c r="Q104" s="741"/>
      <c r="R104" s="741"/>
      <c r="S104" s="653"/>
      <c r="T104" s="2931"/>
      <c r="U104" s="742"/>
      <c r="V104" s="2080"/>
      <c r="W104" s="2080"/>
      <c r="X104" s="2080"/>
      <c r="Y104" s="2080"/>
      <c r="Z104" s="2080"/>
      <c r="AA104" s="2080"/>
      <c r="AB104" s="2080"/>
      <c r="AC104" s="718"/>
      <c r="AD104" s="718"/>
      <c r="AE104" s="718"/>
      <c r="AF104" s="718"/>
      <c r="AG104" s="718"/>
      <c r="AH104" s="718"/>
      <c r="AI104" s="718"/>
      <c r="AJ104" s="718"/>
      <c r="AK104" s="718"/>
      <c r="AL104" s="718"/>
      <c r="AM104" s="718"/>
      <c r="AN104" s="718"/>
      <c r="AO104" s="718"/>
      <c r="AP104" s="718"/>
      <c r="AQ104" s="718"/>
      <c r="AR104" s="718"/>
      <c r="AS104" s="718"/>
      <c r="AT104" s="718"/>
    </row>
    <row r="105" spans="1:46" s="2934" customFormat="1" ht="20.100000000000001" customHeight="1" x14ac:dyDescent="0.25">
      <c r="A105" s="2985" t="s">
        <v>4879</v>
      </c>
      <c r="B105" s="2971">
        <v>24619</v>
      </c>
      <c r="C105" s="2971">
        <v>4642</v>
      </c>
      <c r="D105" s="2971">
        <v>243679</v>
      </c>
      <c r="E105" s="2972">
        <v>272940</v>
      </c>
      <c r="F105" s="2971">
        <v>1287</v>
      </c>
      <c r="G105" s="2973">
        <v>0.1</v>
      </c>
      <c r="H105" s="2974">
        <v>274227.09999999998</v>
      </c>
      <c r="I105" s="2975">
        <v>7294.8</v>
      </c>
      <c r="J105" s="2993">
        <v>16.02853263596408</v>
      </c>
      <c r="K105" s="2963"/>
      <c r="L105" s="741"/>
      <c r="M105" s="741"/>
      <c r="N105" s="2071"/>
      <c r="O105" s="741"/>
      <c r="P105" s="2071"/>
      <c r="Q105" s="741"/>
      <c r="R105" s="741"/>
      <c r="S105" s="653"/>
      <c r="T105" s="2931"/>
      <c r="U105" s="742"/>
      <c r="V105" s="2080"/>
      <c r="W105" s="2080"/>
      <c r="X105" s="2080"/>
      <c r="Y105" s="2080"/>
      <c r="Z105" s="2080"/>
      <c r="AA105" s="2080"/>
      <c r="AB105" s="2080"/>
      <c r="AC105" s="718"/>
      <c r="AD105" s="718"/>
      <c r="AE105" s="718"/>
      <c r="AF105" s="718"/>
      <c r="AG105" s="718"/>
      <c r="AH105" s="718"/>
      <c r="AI105" s="718"/>
      <c r="AJ105" s="718"/>
      <c r="AK105" s="718"/>
      <c r="AL105" s="718"/>
      <c r="AM105" s="718"/>
      <c r="AN105" s="718"/>
      <c r="AO105" s="718"/>
      <c r="AP105" s="718"/>
      <c r="AQ105" s="718"/>
      <c r="AR105" s="718"/>
      <c r="AS105" s="718"/>
      <c r="AT105" s="718"/>
    </row>
    <row r="106" spans="1:46" s="2934" customFormat="1" ht="20.100000000000001" customHeight="1" x14ac:dyDescent="0.25">
      <c r="A106" s="2985" t="s">
        <v>475</v>
      </c>
      <c r="B106" s="2971">
        <v>25449</v>
      </c>
      <c r="C106" s="2971">
        <v>4867</v>
      </c>
      <c r="D106" s="2971">
        <v>245052</v>
      </c>
      <c r="E106" s="2972">
        <v>275368</v>
      </c>
      <c r="F106" s="2971">
        <v>1340</v>
      </c>
      <c r="G106" s="2973">
        <v>0</v>
      </c>
      <c r="H106" s="2974">
        <v>276708</v>
      </c>
      <c r="I106" s="2975">
        <v>7023.1704624193835</v>
      </c>
      <c r="J106" s="2993">
        <v>16.173540866793793</v>
      </c>
      <c r="K106" s="2963"/>
      <c r="L106" s="741"/>
      <c r="M106" s="741"/>
      <c r="N106" s="2071"/>
      <c r="O106" s="741"/>
      <c r="P106" s="2071"/>
      <c r="Q106" s="741"/>
      <c r="R106" s="741"/>
      <c r="S106" s="653"/>
      <c r="T106" s="2931"/>
      <c r="U106" s="742"/>
      <c r="V106" s="2080"/>
      <c r="W106" s="2080"/>
      <c r="X106" s="2080"/>
      <c r="Y106" s="2080"/>
      <c r="Z106" s="2080"/>
      <c r="AA106" s="2080"/>
      <c r="AB106" s="2080"/>
      <c r="AC106" s="718"/>
      <c r="AD106" s="718"/>
      <c r="AE106" s="718"/>
      <c r="AF106" s="718"/>
      <c r="AG106" s="718"/>
      <c r="AH106" s="718"/>
      <c r="AI106" s="718"/>
      <c r="AJ106" s="718"/>
      <c r="AK106" s="718"/>
      <c r="AL106" s="718"/>
      <c r="AM106" s="718"/>
      <c r="AN106" s="718"/>
      <c r="AO106" s="718"/>
      <c r="AP106" s="718"/>
      <c r="AQ106" s="718"/>
      <c r="AR106" s="718"/>
      <c r="AS106" s="718"/>
      <c r="AT106" s="718"/>
    </row>
    <row r="107" spans="1:46" s="2934" customFormat="1" ht="20.100000000000001" customHeight="1" x14ac:dyDescent="0.25">
      <c r="A107" s="2985" t="s">
        <v>4880</v>
      </c>
      <c r="B107" s="2971">
        <v>27658</v>
      </c>
      <c r="C107" s="2971">
        <v>4953</v>
      </c>
      <c r="D107" s="2971">
        <v>246632</v>
      </c>
      <c r="E107" s="2972">
        <v>279243</v>
      </c>
      <c r="F107" s="2971">
        <v>1372</v>
      </c>
      <c r="G107" s="2973">
        <v>0</v>
      </c>
      <c r="H107" s="2974">
        <v>280615</v>
      </c>
      <c r="I107" s="2975">
        <v>6966.4357885851896</v>
      </c>
      <c r="J107" s="2993">
        <v>16.401904427538565</v>
      </c>
      <c r="K107" s="2963"/>
      <c r="L107" s="741"/>
      <c r="M107" s="741"/>
      <c r="N107" s="2071"/>
      <c r="O107" s="741"/>
      <c r="P107" s="2071"/>
      <c r="Q107" s="741"/>
      <c r="R107" s="741"/>
      <c r="S107" s="653"/>
      <c r="T107" s="2931"/>
      <c r="U107" s="742"/>
      <c r="V107" s="2080"/>
      <c r="W107" s="2080"/>
      <c r="X107" s="2080"/>
      <c r="Y107" s="2080"/>
      <c r="Z107" s="2080"/>
      <c r="AA107" s="2080"/>
      <c r="AB107" s="2080"/>
      <c r="AC107" s="718"/>
      <c r="AD107" s="718"/>
      <c r="AE107" s="718"/>
      <c r="AF107" s="718"/>
      <c r="AG107" s="718"/>
      <c r="AH107" s="718"/>
      <c r="AI107" s="718"/>
      <c r="AJ107" s="718"/>
      <c r="AK107" s="718"/>
      <c r="AL107" s="718"/>
      <c r="AM107" s="718"/>
      <c r="AN107" s="718"/>
      <c r="AO107" s="718"/>
      <c r="AP107" s="718"/>
      <c r="AQ107" s="718"/>
      <c r="AR107" s="718"/>
      <c r="AS107" s="718"/>
      <c r="AT107" s="718"/>
    </row>
    <row r="108" spans="1:46" s="2934" customFormat="1" ht="20.100000000000001" customHeight="1" x14ac:dyDescent="0.25">
      <c r="A108" s="2985" t="s">
        <v>2731</v>
      </c>
      <c r="B108" s="2971">
        <v>27705</v>
      </c>
      <c r="C108" s="2971">
        <v>4945</v>
      </c>
      <c r="D108" s="2971">
        <v>241873</v>
      </c>
      <c r="E108" s="2972">
        <v>274523</v>
      </c>
      <c r="F108" s="2971">
        <v>1897</v>
      </c>
      <c r="G108" s="2973">
        <v>0</v>
      </c>
      <c r="H108" s="2974">
        <v>276420</v>
      </c>
      <c r="I108" s="2975">
        <v>6880.8</v>
      </c>
      <c r="J108" s="2993">
        <v>16.156707310230068</v>
      </c>
      <c r="K108" s="2963"/>
      <c r="L108" s="741"/>
      <c r="M108" s="741"/>
      <c r="N108" s="2071"/>
      <c r="O108" s="741"/>
      <c r="P108" s="2071"/>
      <c r="Q108" s="741"/>
      <c r="R108" s="741"/>
      <c r="S108" s="653"/>
      <c r="T108" s="2931"/>
      <c r="U108" s="742"/>
      <c r="V108" s="2080"/>
      <c r="W108" s="2080"/>
      <c r="X108" s="2080"/>
      <c r="Y108" s="2080"/>
      <c r="Z108" s="2080"/>
      <c r="AA108" s="2080"/>
      <c r="AB108" s="2080"/>
      <c r="AC108" s="718"/>
      <c r="AD108" s="718"/>
      <c r="AE108" s="718"/>
      <c r="AF108" s="718"/>
      <c r="AG108" s="718"/>
      <c r="AH108" s="718"/>
      <c r="AI108" s="718"/>
      <c r="AJ108" s="718"/>
      <c r="AK108" s="718"/>
      <c r="AL108" s="718"/>
      <c r="AM108" s="718"/>
      <c r="AN108" s="718"/>
      <c r="AO108" s="718"/>
      <c r="AP108" s="718"/>
      <c r="AQ108" s="718"/>
      <c r="AR108" s="718"/>
      <c r="AS108" s="718"/>
      <c r="AT108" s="718"/>
    </row>
    <row r="109" spans="1:46" s="2934" customFormat="1" ht="20.100000000000001" customHeight="1" x14ac:dyDescent="0.25">
      <c r="A109" s="2985" t="s">
        <v>478</v>
      </c>
      <c r="B109" s="2971">
        <v>28533</v>
      </c>
      <c r="C109" s="2971">
        <v>5006</v>
      </c>
      <c r="D109" s="2971">
        <v>254049</v>
      </c>
      <c r="E109" s="2972">
        <v>287588</v>
      </c>
      <c r="F109" s="2971">
        <v>1915</v>
      </c>
      <c r="G109" s="2973">
        <v>0</v>
      </c>
      <c r="H109" s="2974">
        <v>289503</v>
      </c>
      <c r="I109" s="2975">
        <v>7194.2</v>
      </c>
      <c r="J109" s="2993">
        <v>16.921406687047011</v>
      </c>
      <c r="K109" s="2963"/>
      <c r="L109" s="741"/>
      <c r="M109" s="741"/>
      <c r="N109" s="2071"/>
      <c r="O109" s="741"/>
      <c r="P109" s="2071"/>
      <c r="Q109" s="741"/>
      <c r="R109" s="741"/>
      <c r="S109" s="653"/>
      <c r="T109" s="2931"/>
      <c r="U109" s="742"/>
      <c r="V109" s="2080"/>
      <c r="W109" s="2080"/>
      <c r="X109" s="2080"/>
      <c r="Y109" s="2080"/>
      <c r="Z109" s="2080"/>
      <c r="AA109" s="2080"/>
      <c r="AB109" s="2080"/>
      <c r="AC109" s="718"/>
      <c r="AD109" s="718"/>
      <c r="AE109" s="718"/>
      <c r="AF109" s="718"/>
      <c r="AG109" s="718"/>
      <c r="AH109" s="718"/>
      <c r="AI109" s="718"/>
      <c r="AJ109" s="718"/>
      <c r="AK109" s="718"/>
      <c r="AL109" s="718"/>
      <c r="AM109" s="718"/>
      <c r="AN109" s="718"/>
      <c r="AO109" s="718"/>
      <c r="AP109" s="718"/>
      <c r="AQ109" s="718"/>
      <c r="AR109" s="718"/>
      <c r="AS109" s="718"/>
      <c r="AT109" s="718"/>
    </row>
    <row r="110" spans="1:46" s="2934" customFormat="1" ht="20.100000000000001" customHeight="1" x14ac:dyDescent="0.25">
      <c r="A110" s="2985" t="s">
        <v>4881</v>
      </c>
      <c r="B110" s="2971">
        <v>31601</v>
      </c>
      <c r="C110" s="2971">
        <v>5074</v>
      </c>
      <c r="D110" s="2971">
        <v>267570</v>
      </c>
      <c r="E110" s="2972">
        <v>304245</v>
      </c>
      <c r="F110" s="2971">
        <v>1954</v>
      </c>
      <c r="G110" s="2973">
        <v>0</v>
      </c>
      <c r="H110" s="2974">
        <v>306199</v>
      </c>
      <c r="I110" s="2975">
        <v>7655.9</v>
      </c>
      <c r="J110" s="2993">
        <v>17.897285368949916</v>
      </c>
      <c r="K110" s="2963"/>
      <c r="L110" s="741"/>
      <c r="M110" s="741"/>
      <c r="N110" s="2071"/>
      <c r="O110" s="741"/>
      <c r="P110" s="2071"/>
      <c r="Q110" s="741"/>
      <c r="R110" s="741"/>
      <c r="S110" s="653"/>
      <c r="T110" s="2931"/>
      <c r="U110" s="742"/>
      <c r="V110" s="2080"/>
      <c r="W110" s="2080"/>
      <c r="X110" s="2080"/>
      <c r="Y110" s="2080"/>
      <c r="Z110" s="2080"/>
      <c r="AA110" s="2080"/>
      <c r="AB110" s="2080"/>
      <c r="AC110" s="718"/>
      <c r="AD110" s="718"/>
      <c r="AE110" s="718"/>
      <c r="AF110" s="718"/>
      <c r="AG110" s="718"/>
      <c r="AH110" s="718"/>
      <c r="AI110" s="718"/>
      <c r="AJ110" s="718"/>
      <c r="AK110" s="718"/>
      <c r="AL110" s="718"/>
      <c r="AM110" s="718"/>
      <c r="AN110" s="718"/>
      <c r="AO110" s="718"/>
      <c r="AP110" s="718"/>
      <c r="AQ110" s="718"/>
      <c r="AR110" s="718"/>
      <c r="AS110" s="718"/>
      <c r="AT110" s="718"/>
    </row>
    <row r="111" spans="1:46" s="2934" customFormat="1" ht="20.100000000000001" customHeight="1" x14ac:dyDescent="0.25">
      <c r="A111" s="2985" t="s">
        <v>4882</v>
      </c>
      <c r="B111" s="2971">
        <v>31186</v>
      </c>
      <c r="C111" s="2971">
        <v>5094</v>
      </c>
      <c r="D111" s="2971">
        <v>251227</v>
      </c>
      <c r="E111" s="2972">
        <v>287507</v>
      </c>
      <c r="F111" s="2971">
        <v>1954</v>
      </c>
      <c r="G111" s="2973">
        <v>0</v>
      </c>
      <c r="H111" s="2974">
        <v>289461</v>
      </c>
      <c r="I111" s="2975">
        <v>7268.6</v>
      </c>
      <c r="J111" s="2993">
        <v>16.918951793381467</v>
      </c>
      <c r="K111" s="2963"/>
      <c r="L111" s="741"/>
      <c r="M111" s="741"/>
      <c r="N111" s="2071"/>
      <c r="O111" s="741"/>
      <c r="P111" s="2071"/>
      <c r="Q111" s="741"/>
      <c r="R111" s="741"/>
      <c r="S111" s="653"/>
      <c r="T111" s="2931"/>
      <c r="U111" s="742"/>
      <c r="V111" s="2080"/>
      <c r="W111" s="2080"/>
      <c r="X111" s="2080"/>
      <c r="Y111" s="2080"/>
      <c r="Z111" s="2080"/>
      <c r="AA111" s="2080"/>
      <c r="AB111" s="2080"/>
      <c r="AC111" s="718"/>
      <c r="AD111" s="718"/>
      <c r="AE111" s="718"/>
      <c r="AF111" s="718"/>
      <c r="AG111" s="718"/>
      <c r="AH111" s="718"/>
      <c r="AI111" s="718"/>
      <c r="AJ111" s="718"/>
      <c r="AK111" s="718"/>
      <c r="AL111" s="718"/>
      <c r="AM111" s="718"/>
      <c r="AN111" s="718"/>
      <c r="AO111" s="718"/>
      <c r="AP111" s="718"/>
      <c r="AQ111" s="718"/>
      <c r="AR111" s="718"/>
      <c r="AS111" s="718"/>
      <c r="AT111" s="718"/>
    </row>
    <row r="112" spans="1:46" s="2934" customFormat="1" ht="20.100000000000001" customHeight="1" x14ac:dyDescent="0.25">
      <c r="A112" s="2985" t="s">
        <v>4883</v>
      </c>
      <c r="B112" s="2971">
        <v>30229</v>
      </c>
      <c r="C112" s="2971">
        <v>5082</v>
      </c>
      <c r="D112" s="2971">
        <v>251409</v>
      </c>
      <c r="E112" s="2972">
        <v>286720</v>
      </c>
      <c r="F112" s="2971">
        <v>1950</v>
      </c>
      <c r="G112" s="2973">
        <v>0</v>
      </c>
      <c r="H112" s="2974">
        <v>288670</v>
      </c>
      <c r="I112" s="2975">
        <v>7206</v>
      </c>
      <c r="J112" s="2993">
        <v>16.87271796268039</v>
      </c>
      <c r="K112" s="2963"/>
      <c r="L112" s="741"/>
      <c r="M112" s="741"/>
      <c r="N112" s="2071"/>
      <c r="O112" s="741"/>
      <c r="P112" s="2071"/>
      <c r="Q112" s="741"/>
      <c r="R112" s="741"/>
      <c r="S112" s="653"/>
      <c r="T112" s="2931"/>
      <c r="U112" s="742"/>
      <c r="V112" s="2080"/>
      <c r="W112" s="2080"/>
      <c r="X112" s="2080"/>
      <c r="Y112" s="2080"/>
      <c r="Z112" s="2080"/>
      <c r="AA112" s="2080"/>
      <c r="AB112" s="2080"/>
      <c r="AC112" s="718"/>
      <c r="AD112" s="718"/>
      <c r="AE112" s="718"/>
      <c r="AF112" s="718"/>
      <c r="AG112" s="718"/>
      <c r="AH112" s="718"/>
      <c r="AI112" s="718"/>
      <c r="AJ112" s="718"/>
      <c r="AK112" s="718"/>
      <c r="AL112" s="718"/>
      <c r="AM112" s="718"/>
      <c r="AN112" s="718"/>
      <c r="AO112" s="718"/>
      <c r="AP112" s="718"/>
      <c r="AQ112" s="718"/>
      <c r="AR112" s="718"/>
      <c r="AS112" s="718"/>
      <c r="AT112" s="718"/>
    </row>
    <row r="113" spans="1:46" s="2934" customFormat="1" ht="20.100000000000001" customHeight="1" x14ac:dyDescent="0.25">
      <c r="A113" s="2985" t="s">
        <v>482</v>
      </c>
      <c r="B113" s="2971">
        <v>30029</v>
      </c>
      <c r="C113" s="2971">
        <v>5109</v>
      </c>
      <c r="D113" s="2971">
        <v>242766</v>
      </c>
      <c r="E113" s="2972">
        <v>277905</v>
      </c>
      <c r="F113" s="2971">
        <v>1967</v>
      </c>
      <c r="G113" s="2973">
        <v>0</v>
      </c>
      <c r="H113" s="2974">
        <v>279872</v>
      </c>
      <c r="I113" s="2975">
        <v>6973.6127376473223</v>
      </c>
      <c r="J113" s="2993">
        <v>16.358476189598107</v>
      </c>
      <c r="K113" s="2963"/>
      <c r="L113" s="741"/>
      <c r="M113" s="741"/>
      <c r="N113" s="2071"/>
      <c r="O113" s="741"/>
      <c r="P113" s="2071"/>
      <c r="Q113" s="741"/>
      <c r="R113" s="741"/>
      <c r="S113" s="653"/>
      <c r="T113" s="2931"/>
      <c r="U113" s="742"/>
      <c r="V113" s="2080"/>
      <c r="W113" s="2080"/>
      <c r="X113" s="2080"/>
      <c r="Y113" s="2080"/>
      <c r="Z113" s="2080"/>
      <c r="AA113" s="2080"/>
      <c r="AB113" s="2080"/>
      <c r="AC113" s="718"/>
      <c r="AD113" s="718"/>
      <c r="AE113" s="718"/>
      <c r="AF113" s="718"/>
      <c r="AG113" s="718"/>
      <c r="AH113" s="718"/>
      <c r="AI113" s="718"/>
      <c r="AJ113" s="718"/>
      <c r="AK113" s="718"/>
      <c r="AL113" s="718"/>
      <c r="AM113" s="718"/>
      <c r="AN113" s="718"/>
      <c r="AO113" s="718"/>
      <c r="AP113" s="718"/>
      <c r="AQ113" s="718"/>
      <c r="AR113" s="718"/>
      <c r="AS113" s="718"/>
      <c r="AT113" s="718"/>
    </row>
    <row r="114" spans="1:46" s="2934" customFormat="1" ht="20.100000000000001" customHeight="1" x14ac:dyDescent="0.25">
      <c r="A114" s="2985" t="s">
        <v>483</v>
      </c>
      <c r="B114" s="2971">
        <v>28491</v>
      </c>
      <c r="C114" s="2971">
        <v>5149</v>
      </c>
      <c r="D114" s="2971">
        <v>243513</v>
      </c>
      <c r="E114" s="2972">
        <v>277153</v>
      </c>
      <c r="F114" s="2971">
        <v>1989</v>
      </c>
      <c r="G114" s="2973">
        <v>0</v>
      </c>
      <c r="H114" s="2974">
        <v>279142</v>
      </c>
      <c r="I114" s="2975">
        <v>6967.5238934386334</v>
      </c>
      <c r="J114" s="2993">
        <v>16.315807799696987</v>
      </c>
      <c r="K114" s="2963"/>
      <c r="L114" s="741"/>
      <c r="M114" s="741"/>
      <c r="N114" s="2071"/>
      <c r="O114" s="741"/>
      <c r="P114" s="2071"/>
      <c r="Q114" s="741"/>
      <c r="R114" s="741"/>
      <c r="S114" s="653"/>
      <c r="T114" s="2931"/>
      <c r="U114" s="742"/>
      <c r="V114" s="2080"/>
      <c r="W114" s="2080"/>
      <c r="X114" s="2080"/>
      <c r="Y114" s="2080"/>
      <c r="Z114" s="2080"/>
      <c r="AA114" s="2080"/>
      <c r="AB114" s="2080"/>
      <c r="AC114" s="718"/>
      <c r="AD114" s="718"/>
      <c r="AE114" s="718"/>
      <c r="AF114" s="718"/>
      <c r="AG114" s="718"/>
      <c r="AH114" s="718"/>
      <c r="AI114" s="718"/>
      <c r="AJ114" s="718"/>
      <c r="AK114" s="718"/>
      <c r="AL114" s="718"/>
      <c r="AM114" s="718"/>
      <c r="AN114" s="718"/>
      <c r="AO114" s="718"/>
      <c r="AP114" s="718"/>
      <c r="AQ114" s="718"/>
      <c r="AR114" s="718"/>
      <c r="AS114" s="718"/>
      <c r="AT114" s="718"/>
    </row>
    <row r="115" spans="1:46" s="2934" customFormat="1" ht="20.100000000000001" customHeight="1" thickBot="1" x14ac:dyDescent="0.3">
      <c r="A115" s="2986" t="s">
        <v>4884</v>
      </c>
      <c r="B115" s="2987">
        <v>29918</v>
      </c>
      <c r="C115" s="2987">
        <v>5135</v>
      </c>
      <c r="D115" s="2987">
        <v>251210</v>
      </c>
      <c r="E115" s="2988">
        <v>286263</v>
      </c>
      <c r="F115" s="2987">
        <v>1977</v>
      </c>
      <c r="G115" s="2989">
        <v>0</v>
      </c>
      <c r="H115" s="2990">
        <v>288240</v>
      </c>
      <c r="I115" s="2991">
        <v>7291.9</v>
      </c>
      <c r="J115" s="2996">
        <v>16.847584527533151</v>
      </c>
      <c r="K115" s="2963"/>
      <c r="L115" s="741"/>
      <c r="M115" s="741"/>
      <c r="N115" s="2071"/>
      <c r="O115" s="741"/>
      <c r="P115" s="2071"/>
      <c r="Q115" s="741"/>
      <c r="R115" s="741"/>
      <c r="S115" s="653"/>
      <c r="T115" s="2931"/>
      <c r="U115" s="742"/>
      <c r="V115" s="2080"/>
      <c r="W115" s="2080"/>
      <c r="X115" s="2080"/>
      <c r="Y115" s="2080"/>
      <c r="Z115" s="2080"/>
      <c r="AA115" s="2080"/>
      <c r="AB115" s="2080"/>
      <c r="AC115" s="718"/>
      <c r="AD115" s="718"/>
      <c r="AE115" s="718"/>
      <c r="AF115" s="718"/>
      <c r="AG115" s="718"/>
      <c r="AH115" s="718"/>
      <c r="AI115" s="718"/>
      <c r="AJ115" s="718"/>
      <c r="AK115" s="718"/>
      <c r="AL115" s="718"/>
      <c r="AM115" s="718"/>
      <c r="AN115" s="718"/>
      <c r="AO115" s="718"/>
      <c r="AP115" s="718"/>
      <c r="AQ115" s="718"/>
      <c r="AR115" s="718"/>
      <c r="AS115" s="718"/>
      <c r="AT115" s="718"/>
    </row>
    <row r="116" spans="1:46" s="2934" customFormat="1" ht="20.100000000000001" customHeight="1" x14ac:dyDescent="0.25">
      <c r="A116" s="2985" t="s">
        <v>485</v>
      </c>
      <c r="B116" s="2971">
        <v>29308</v>
      </c>
      <c r="C116" s="2971">
        <v>5159</v>
      </c>
      <c r="D116" s="2971">
        <v>272259</v>
      </c>
      <c r="E116" s="2972">
        <v>306726</v>
      </c>
      <c r="F116" s="2971">
        <v>1989</v>
      </c>
      <c r="G116" s="2973">
        <v>0</v>
      </c>
      <c r="H116" s="2974">
        <v>308715</v>
      </c>
      <c r="I116" s="2975">
        <v>7763.3292930105772</v>
      </c>
      <c r="J116" s="2993">
        <v>18.044345189485835</v>
      </c>
      <c r="K116" s="2963"/>
      <c r="L116" s="741"/>
      <c r="M116" s="741"/>
      <c r="N116" s="2071"/>
      <c r="O116" s="741"/>
      <c r="P116" s="2071"/>
      <c r="Q116" s="741"/>
      <c r="R116" s="741"/>
      <c r="S116" s="653"/>
      <c r="T116" s="2931"/>
      <c r="U116" s="742"/>
      <c r="V116" s="2080"/>
      <c r="W116" s="2080"/>
      <c r="X116" s="2080"/>
      <c r="Y116" s="2080"/>
      <c r="Z116" s="2080"/>
      <c r="AA116" s="2080"/>
      <c r="AB116" s="2080"/>
      <c r="AC116" s="718"/>
      <c r="AD116" s="718"/>
      <c r="AE116" s="718"/>
      <c r="AF116" s="718"/>
      <c r="AG116" s="718"/>
      <c r="AH116" s="718"/>
      <c r="AI116" s="718"/>
      <c r="AJ116" s="718"/>
      <c r="AK116" s="718"/>
      <c r="AL116" s="718"/>
      <c r="AM116" s="718"/>
      <c r="AN116" s="718"/>
      <c r="AO116" s="718"/>
      <c r="AP116" s="718"/>
      <c r="AQ116" s="718"/>
      <c r="AR116" s="718"/>
      <c r="AS116" s="718"/>
      <c r="AT116" s="718"/>
    </row>
    <row r="117" spans="1:46" s="2934" customFormat="1" ht="20.100000000000001" customHeight="1" x14ac:dyDescent="0.25">
      <c r="A117" s="2985" t="s">
        <v>486</v>
      </c>
      <c r="B117" s="2971">
        <v>28165</v>
      </c>
      <c r="C117" s="2971">
        <v>5215</v>
      </c>
      <c r="D117" s="2971">
        <v>258439</v>
      </c>
      <c r="E117" s="2972">
        <v>291819</v>
      </c>
      <c r="F117" s="2971">
        <v>1998</v>
      </c>
      <c r="G117" s="2973">
        <v>0</v>
      </c>
      <c r="H117" s="2974">
        <v>293817</v>
      </c>
      <c r="I117" s="2975">
        <v>7347.2</v>
      </c>
      <c r="J117" s="2993">
        <v>17.173559336407884</v>
      </c>
      <c r="K117" s="2963"/>
      <c r="L117" s="741"/>
      <c r="M117" s="741"/>
      <c r="N117" s="2071"/>
      <c r="O117" s="741"/>
      <c r="P117" s="2071"/>
      <c r="Q117" s="741"/>
      <c r="R117" s="741"/>
      <c r="S117" s="653"/>
      <c r="T117" s="2931"/>
      <c r="U117" s="742"/>
      <c r="V117" s="2080"/>
      <c r="W117" s="2080"/>
      <c r="X117" s="2080"/>
      <c r="Y117" s="2080"/>
      <c r="Z117" s="2080"/>
      <c r="AA117" s="2080"/>
      <c r="AB117" s="2080"/>
      <c r="AC117" s="718"/>
      <c r="AD117" s="718"/>
      <c r="AE117" s="718"/>
      <c r="AF117" s="718"/>
      <c r="AG117" s="718"/>
      <c r="AH117" s="718"/>
      <c r="AI117" s="718"/>
      <c r="AJ117" s="718"/>
      <c r="AK117" s="718"/>
      <c r="AL117" s="718"/>
      <c r="AM117" s="718"/>
      <c r="AN117" s="718"/>
      <c r="AO117" s="718"/>
      <c r="AP117" s="718"/>
      <c r="AQ117" s="718"/>
      <c r="AR117" s="718"/>
      <c r="AS117" s="718"/>
      <c r="AT117" s="718"/>
    </row>
    <row r="118" spans="1:46" s="3012" customFormat="1" ht="18" thickBot="1" x14ac:dyDescent="0.3">
      <c r="A118" s="2998" t="s">
        <v>4885</v>
      </c>
      <c r="B118" s="2999">
        <v>27403</v>
      </c>
      <c r="C118" s="2999">
        <v>5197</v>
      </c>
      <c r="D118" s="2999">
        <v>263470</v>
      </c>
      <c r="E118" s="3000">
        <v>296070</v>
      </c>
      <c r="F118" s="2999">
        <v>2001</v>
      </c>
      <c r="G118" s="3001">
        <v>0</v>
      </c>
      <c r="H118" s="3002">
        <v>298071</v>
      </c>
      <c r="I118" s="3003">
        <v>7328.9959946004565</v>
      </c>
      <c r="J118" s="3004">
        <v>17.422204994817978</v>
      </c>
      <c r="K118" s="2963"/>
      <c r="L118" s="3005"/>
      <c r="M118" s="3005"/>
      <c r="N118" s="3006"/>
      <c r="O118" s="3005"/>
      <c r="P118" s="3006"/>
      <c r="Q118" s="3005"/>
      <c r="R118" s="3005"/>
      <c r="S118" s="3007"/>
      <c r="T118" s="3008"/>
      <c r="U118" s="3009"/>
      <c r="V118" s="3010"/>
      <c r="W118" s="2080"/>
      <c r="X118" s="2080"/>
      <c r="Y118" s="2080"/>
      <c r="Z118" s="2080"/>
      <c r="AA118" s="2080"/>
      <c r="AB118" s="2080"/>
      <c r="AC118" s="3011"/>
      <c r="AD118" s="3011"/>
      <c r="AE118" s="3011"/>
      <c r="AF118" s="3011"/>
      <c r="AG118" s="3011"/>
      <c r="AH118" s="3011"/>
      <c r="AI118" s="3011"/>
      <c r="AJ118" s="3011"/>
      <c r="AK118" s="3011"/>
      <c r="AL118" s="3011"/>
      <c r="AM118" s="3011"/>
      <c r="AN118" s="3011"/>
      <c r="AO118" s="3011"/>
      <c r="AP118" s="3011"/>
      <c r="AQ118" s="3011"/>
      <c r="AR118" s="3011"/>
      <c r="AS118" s="3011"/>
      <c r="AT118" s="3011"/>
    </row>
    <row r="119" spans="1:46" s="3013" customFormat="1" ht="15" hidden="1" thickTop="1" x14ac:dyDescent="0.25">
      <c r="A119" s="2963"/>
      <c r="B119" s="2963"/>
      <c r="C119" s="2963"/>
      <c r="D119" s="2963"/>
      <c r="E119" s="2963"/>
      <c r="F119" s="2963"/>
      <c r="G119" s="2963"/>
      <c r="H119" s="2963"/>
      <c r="I119" s="2963"/>
      <c r="J119" s="2963"/>
      <c r="L119" s="3014"/>
      <c r="M119" s="3014"/>
      <c r="P119" s="3015"/>
      <c r="V119" s="3016"/>
      <c r="W119" s="2080"/>
      <c r="X119" s="2080"/>
      <c r="Y119" s="2080"/>
      <c r="Z119" s="2080"/>
      <c r="AA119" s="2080"/>
      <c r="AB119" s="2080"/>
    </row>
    <row r="120" spans="1:46" s="3013" customFormat="1" ht="18" customHeight="1" thickTop="1" x14ac:dyDescent="0.25">
      <c r="A120" s="3017" t="s">
        <v>4886</v>
      </c>
      <c r="B120" s="3018"/>
      <c r="C120" s="3018"/>
      <c r="D120" s="3018"/>
      <c r="E120" s="3019" t="s">
        <v>4887</v>
      </c>
      <c r="F120" s="3020" t="s">
        <v>4888</v>
      </c>
      <c r="H120" s="3014"/>
      <c r="J120" s="3018"/>
      <c r="L120" s="3014"/>
      <c r="M120" s="3014"/>
      <c r="P120" s="3015"/>
      <c r="V120" s="3016"/>
      <c r="W120" s="3016"/>
      <c r="X120" s="3016"/>
      <c r="Y120" s="3016"/>
      <c r="Z120" s="3016"/>
      <c r="AA120" s="3016"/>
    </row>
    <row r="121" spans="1:46" s="3013" customFormat="1" ht="27" customHeight="1" x14ac:dyDescent="0.25">
      <c r="A121" s="3981" t="s">
        <v>4889</v>
      </c>
      <c r="B121" s="3981"/>
      <c r="C121" s="3981"/>
      <c r="D121" s="3981"/>
      <c r="E121" s="3981"/>
      <c r="F121" s="3981"/>
      <c r="G121" s="3981"/>
      <c r="H121" s="3981"/>
      <c r="I121" s="3981"/>
      <c r="J121" s="3981"/>
      <c r="L121" s="3014"/>
      <c r="M121" s="3014"/>
      <c r="P121" s="3015"/>
      <c r="V121" s="3016"/>
      <c r="W121" s="3016"/>
      <c r="X121" s="3016"/>
      <c r="Y121" s="3016"/>
      <c r="Z121" s="3016"/>
      <c r="AA121" s="3016"/>
    </row>
    <row r="122" spans="1:46" s="718" customFormat="1" ht="17.25" customHeight="1" x14ac:dyDescent="0.25">
      <c r="A122" s="3021" t="s">
        <v>429</v>
      </c>
      <c r="B122" s="3021"/>
      <c r="C122" s="3021"/>
      <c r="D122" s="3021"/>
      <c r="E122" s="3017"/>
      <c r="F122" s="3017"/>
      <c r="G122" s="3017"/>
      <c r="H122" s="3017"/>
      <c r="I122" s="3017"/>
      <c r="J122" s="3017"/>
      <c r="L122" s="741"/>
      <c r="Q122" s="742"/>
      <c r="V122" s="2080"/>
      <c r="W122" s="2080"/>
      <c r="X122" s="2080"/>
      <c r="Y122" s="2080"/>
      <c r="Z122" s="2080"/>
      <c r="AA122" s="2080"/>
    </row>
    <row r="123" spans="1:46" x14ac:dyDescent="0.25">
      <c r="B123" s="781"/>
      <c r="C123" s="781"/>
      <c r="D123" s="781"/>
      <c r="E123" s="781"/>
      <c r="F123" s="781"/>
      <c r="G123" s="781"/>
      <c r="H123" s="781"/>
      <c r="I123" s="781"/>
      <c r="J123" s="781"/>
      <c r="V123" s="2080"/>
      <c r="W123" s="2080"/>
      <c r="X123" s="2080"/>
      <c r="Y123" s="2080"/>
      <c r="Z123" s="2080"/>
      <c r="AA123" s="2080"/>
    </row>
    <row r="124" spans="1:46" x14ac:dyDescent="0.25">
      <c r="B124" s="781"/>
      <c r="C124" s="781"/>
      <c r="D124" s="781"/>
      <c r="E124" s="781"/>
      <c r="F124" s="781"/>
      <c r="G124" s="781"/>
      <c r="H124" s="781"/>
      <c r="I124" s="781"/>
      <c r="J124" s="781"/>
      <c r="V124" s="2080"/>
      <c r="W124" s="2080"/>
      <c r="X124" s="2080"/>
      <c r="Y124" s="2080"/>
      <c r="Z124" s="2080"/>
      <c r="AA124" s="2080"/>
    </row>
    <row r="125" spans="1:46" x14ac:dyDescent="0.25">
      <c r="V125" s="2080"/>
      <c r="W125" s="2080"/>
      <c r="X125" s="2080"/>
      <c r="Y125" s="2080"/>
      <c r="Z125" s="2080"/>
      <c r="AA125" s="2080"/>
    </row>
    <row r="126" spans="1:46" x14ac:dyDescent="0.25">
      <c r="B126" s="3022"/>
      <c r="C126" s="3022"/>
      <c r="D126" s="3022"/>
      <c r="E126" s="3022"/>
      <c r="F126" s="3022"/>
      <c r="G126" s="3022"/>
      <c r="H126" s="3022"/>
      <c r="I126" s="3022"/>
      <c r="J126" s="3022"/>
      <c r="V126" s="2080"/>
      <c r="W126" s="2080"/>
      <c r="X126" s="2080"/>
      <c r="Y126" s="2080"/>
      <c r="Z126" s="2080"/>
      <c r="AA126" s="2080"/>
    </row>
    <row r="127" spans="1:46" x14ac:dyDescent="0.25">
      <c r="V127" s="2080"/>
      <c r="W127" s="2080"/>
      <c r="X127" s="2080"/>
      <c r="Y127" s="2080"/>
      <c r="Z127" s="2080"/>
      <c r="AA127" s="2080"/>
    </row>
    <row r="128" spans="1:46" x14ac:dyDescent="0.25">
      <c r="V128" s="2080"/>
      <c r="W128" s="2080"/>
      <c r="X128" s="2080"/>
      <c r="Y128" s="2080"/>
      <c r="Z128" s="2080"/>
      <c r="AA128" s="2080"/>
    </row>
    <row r="135" spans="12:17" x14ac:dyDescent="0.25">
      <c r="L135" s="653"/>
      <c r="Q135" s="653"/>
    </row>
  </sheetData>
  <mergeCells count="10">
    <mergeCell ref="B7:H7"/>
    <mergeCell ref="A121:J121"/>
    <mergeCell ref="B3:E3"/>
    <mergeCell ref="F3:F6"/>
    <mergeCell ref="G3:G6"/>
    <mergeCell ref="H3:H6"/>
    <mergeCell ref="I3:I6"/>
    <mergeCell ref="J3:J6"/>
    <mergeCell ref="B4:E4"/>
    <mergeCell ref="B5:E5"/>
  </mergeCells>
  <pageMargins left="0.75" right="0.75" top="0.75" bottom="0.75" header="0.3" footer="0"/>
  <pageSetup paperSize="9" scale="67" fitToHeight="0"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1E701-652F-473A-92EC-F8F2F382C6D7}">
  <sheetPr>
    <pageSetUpPr fitToPage="1"/>
  </sheetPr>
  <dimension ref="A1:AF80"/>
  <sheetViews>
    <sheetView showGridLines="0" zoomScale="70" zoomScaleNormal="70" zoomScaleSheetLayoutView="85" workbookViewId="0">
      <pane xSplit="7" ySplit="3" topLeftCell="H4" activePane="bottomRight" state="frozen"/>
      <selection activeCell="O38" sqref="O38"/>
      <selection pane="topRight" activeCell="O38" sqref="O38"/>
      <selection pane="bottomLeft" activeCell="O38" sqref="O38"/>
      <selection pane="bottomRight" sqref="A1:Q1"/>
    </sheetView>
  </sheetViews>
  <sheetFormatPr defaultColWidth="7.85546875" defaultRowHeight="10.5" x14ac:dyDescent="0.25"/>
  <cols>
    <col min="1" max="1" width="10" style="3023" customWidth="1"/>
    <col min="2" max="2" width="45.7109375" style="3023" customWidth="1"/>
    <col min="3" max="6" width="7.42578125" style="3023" hidden="1" customWidth="1"/>
    <col min="7" max="7" width="8.85546875" style="3023" hidden="1" customWidth="1"/>
    <col min="8" max="8" width="9.7109375" style="3023" hidden="1" customWidth="1"/>
    <col min="9" max="16" width="10" style="3023" customWidth="1"/>
    <col min="17" max="17" width="12.85546875" style="3023" customWidth="1"/>
    <col min="18" max="18" width="3" style="3023" customWidth="1"/>
    <col min="19" max="16384" width="7.85546875" style="3023"/>
  </cols>
  <sheetData>
    <row r="1" spans="1:32" ht="36" customHeight="1" x14ac:dyDescent="0.3">
      <c r="A1" s="3992" t="s">
        <v>4890</v>
      </c>
      <c r="B1" s="3992"/>
      <c r="C1" s="3992"/>
      <c r="D1" s="3992"/>
      <c r="E1" s="3992"/>
      <c r="F1" s="3992"/>
      <c r="G1" s="3992"/>
      <c r="H1" s="3992"/>
      <c r="I1" s="3992"/>
      <c r="J1" s="3992"/>
      <c r="K1" s="3992"/>
      <c r="L1" s="3992"/>
      <c r="M1" s="3992"/>
      <c r="N1" s="3992"/>
      <c r="O1" s="3992"/>
      <c r="P1" s="3992"/>
      <c r="Q1" s="3993"/>
    </row>
    <row r="2" spans="1:32" ht="16.5" customHeight="1" thickBot="1" x14ac:dyDescent="0.3">
      <c r="D2" s="3024"/>
      <c r="E2" s="3024"/>
      <c r="I2" s="3025"/>
      <c r="J2" s="3025"/>
      <c r="K2" s="3025"/>
      <c r="L2" s="3025"/>
      <c r="M2" s="3025"/>
      <c r="Q2" s="3026" t="s">
        <v>29</v>
      </c>
    </row>
    <row r="3" spans="1:32" s="3034" customFormat="1" ht="35.25" thickTop="1" thickBot="1" x14ac:dyDescent="0.3">
      <c r="A3" s="3027" t="s">
        <v>4717</v>
      </c>
      <c r="B3" s="3028" t="s">
        <v>4678</v>
      </c>
      <c r="C3" s="3029" t="s">
        <v>4891</v>
      </c>
      <c r="D3" s="3029" t="s">
        <v>4892</v>
      </c>
      <c r="E3" s="3029" t="s">
        <v>4893</v>
      </c>
      <c r="F3" s="3029" t="s">
        <v>4894</v>
      </c>
      <c r="G3" s="3029" t="s">
        <v>4895</v>
      </c>
      <c r="H3" s="3029" t="s">
        <v>4896</v>
      </c>
      <c r="I3" s="3029" t="s">
        <v>4897</v>
      </c>
      <c r="J3" s="3029" t="s">
        <v>4898</v>
      </c>
      <c r="K3" s="3029" t="s">
        <v>320</v>
      </c>
      <c r="L3" s="3029" t="s">
        <v>332</v>
      </c>
      <c r="M3" s="3029" t="s">
        <v>333</v>
      </c>
      <c r="N3" s="3030" t="s">
        <v>334</v>
      </c>
      <c r="O3" s="3031" t="s">
        <v>260</v>
      </c>
      <c r="P3" s="3032" t="s">
        <v>4899</v>
      </c>
      <c r="Q3" s="3033" t="s">
        <v>4900</v>
      </c>
    </row>
    <row r="4" spans="1:32" s="3044" customFormat="1" ht="24.75" customHeight="1" x14ac:dyDescent="0.25">
      <c r="A4" s="3035" t="s">
        <v>4679</v>
      </c>
      <c r="B4" s="3036" t="s">
        <v>3363</v>
      </c>
      <c r="C4" s="3037">
        <v>25.5</v>
      </c>
      <c r="D4" s="3037">
        <v>18.399999999999999</v>
      </c>
      <c r="E4" s="3037">
        <v>447.4</v>
      </c>
      <c r="F4" s="3038" t="s">
        <v>4901</v>
      </c>
      <c r="G4" s="3038" t="s">
        <v>4901</v>
      </c>
      <c r="H4" s="3039">
        <v>215</v>
      </c>
      <c r="I4" s="3039">
        <v>127</v>
      </c>
      <c r="J4" s="3039">
        <v>723</v>
      </c>
      <c r="K4" s="3039">
        <v>114</v>
      </c>
      <c r="L4" s="3039">
        <v>4</v>
      </c>
      <c r="M4" s="3039">
        <v>36.700000000000003</v>
      </c>
      <c r="N4" s="3039">
        <v>18</v>
      </c>
      <c r="O4" s="3040">
        <v>22</v>
      </c>
      <c r="P4" s="3041">
        <v>1</v>
      </c>
      <c r="Q4" s="3042">
        <v>78</v>
      </c>
      <c r="R4" s="2898"/>
      <c r="S4" s="2898"/>
      <c r="T4" s="3043"/>
      <c r="U4" s="2898"/>
      <c r="V4" s="2898"/>
      <c r="W4" s="2898"/>
      <c r="X4" s="2898"/>
      <c r="Y4" s="2898"/>
      <c r="Z4" s="2898"/>
      <c r="AA4" s="2898"/>
      <c r="AB4" s="2898"/>
      <c r="AC4" s="2898"/>
      <c r="AD4" s="2898"/>
      <c r="AE4" s="2898"/>
      <c r="AF4" s="2898"/>
    </row>
    <row r="5" spans="1:32" s="3044" customFormat="1" ht="16.5" x14ac:dyDescent="0.25">
      <c r="A5" s="3045" t="s">
        <v>4681</v>
      </c>
      <c r="B5" s="3046" t="s">
        <v>277</v>
      </c>
      <c r="C5" s="3047">
        <v>180.9</v>
      </c>
      <c r="D5" s="3047">
        <v>270.7</v>
      </c>
      <c r="E5" s="3047">
        <v>148.6</v>
      </c>
      <c r="F5" s="3047">
        <v>485.4</v>
      </c>
      <c r="G5" s="3047">
        <v>63.3</v>
      </c>
      <c r="H5" s="3048">
        <v>669</v>
      </c>
      <c r="I5" s="3049">
        <v>1597</v>
      </c>
      <c r="J5" s="3049">
        <v>1020</v>
      </c>
      <c r="K5" s="3049">
        <v>991</v>
      </c>
      <c r="L5" s="3049">
        <v>792</v>
      </c>
      <c r="M5" s="3049">
        <v>1608.7</v>
      </c>
      <c r="N5" s="3048">
        <v>929</v>
      </c>
      <c r="O5" s="3050">
        <v>683</v>
      </c>
      <c r="P5" s="3051">
        <v>362</v>
      </c>
      <c r="Q5" s="3052">
        <v>1623</v>
      </c>
      <c r="R5" s="2898"/>
      <c r="S5" s="2898"/>
      <c r="T5" s="3043"/>
      <c r="U5" s="2898"/>
      <c r="V5" s="2898"/>
      <c r="W5" s="2898"/>
      <c r="X5" s="2898"/>
      <c r="Y5" s="2898"/>
      <c r="Z5" s="2898"/>
      <c r="AA5" s="2898"/>
      <c r="AB5" s="2898"/>
      <c r="AC5" s="2898"/>
      <c r="AD5" s="2898"/>
      <c r="AE5" s="2898"/>
      <c r="AF5" s="2898"/>
    </row>
    <row r="6" spans="1:32" s="3044" customFormat="1" ht="39" customHeight="1" x14ac:dyDescent="0.25">
      <c r="A6" s="3045" t="s">
        <v>4682</v>
      </c>
      <c r="B6" s="3046" t="s">
        <v>3365</v>
      </c>
      <c r="C6" s="3047">
        <v>17.2</v>
      </c>
      <c r="D6" s="3053" t="s">
        <v>4901</v>
      </c>
      <c r="E6" s="3053" t="s">
        <v>4901</v>
      </c>
      <c r="F6" s="3053" t="s">
        <v>4901</v>
      </c>
      <c r="G6" s="3053">
        <v>2</v>
      </c>
      <c r="H6" s="3048">
        <v>18</v>
      </c>
      <c r="I6" s="3048">
        <v>8</v>
      </c>
      <c r="J6" s="3048">
        <v>831</v>
      </c>
      <c r="K6" s="3048">
        <v>979</v>
      </c>
      <c r="L6" s="3048">
        <v>134</v>
      </c>
      <c r="M6" s="3048">
        <v>90.8</v>
      </c>
      <c r="N6" s="3048">
        <v>218</v>
      </c>
      <c r="O6" s="3050">
        <v>107</v>
      </c>
      <c r="P6" s="3051">
        <v>13</v>
      </c>
      <c r="Q6" s="3052">
        <v>0</v>
      </c>
      <c r="R6" s="3054"/>
      <c r="S6" s="2898"/>
      <c r="T6" s="3043"/>
      <c r="U6" s="2898"/>
      <c r="V6" s="2898"/>
      <c r="W6" s="2898"/>
      <c r="X6" s="2898"/>
      <c r="Y6" s="2898"/>
      <c r="Z6" s="2898"/>
      <c r="AA6" s="2898"/>
      <c r="AB6" s="2898"/>
      <c r="AC6" s="2898"/>
      <c r="AD6" s="2898"/>
      <c r="AE6" s="2898"/>
      <c r="AF6" s="2898"/>
    </row>
    <row r="7" spans="1:32" s="3044" customFormat="1" ht="39" customHeight="1" x14ac:dyDescent="0.25">
      <c r="A7" s="3045" t="s">
        <v>4683</v>
      </c>
      <c r="B7" s="3046" t="s">
        <v>4902</v>
      </c>
      <c r="C7" s="3047"/>
      <c r="D7" s="3053"/>
      <c r="E7" s="3053"/>
      <c r="F7" s="3053"/>
      <c r="G7" s="3053"/>
      <c r="H7" s="3048"/>
      <c r="I7" s="3048">
        <v>0</v>
      </c>
      <c r="J7" s="3048">
        <v>0</v>
      </c>
      <c r="K7" s="3048">
        <v>0</v>
      </c>
      <c r="L7" s="3048">
        <v>0</v>
      </c>
      <c r="M7" s="3048">
        <v>0</v>
      </c>
      <c r="N7" s="3048">
        <v>0</v>
      </c>
      <c r="O7" s="3050">
        <v>0</v>
      </c>
      <c r="P7" s="3051">
        <v>23</v>
      </c>
      <c r="Q7" s="3052">
        <v>0</v>
      </c>
      <c r="R7" s="3054"/>
      <c r="S7" s="2898"/>
      <c r="T7" s="3043"/>
      <c r="U7" s="2898"/>
      <c r="V7" s="2898"/>
      <c r="W7" s="2898"/>
      <c r="X7" s="2898"/>
      <c r="Y7" s="2898"/>
      <c r="Z7" s="2898"/>
      <c r="AA7" s="2898"/>
      <c r="AB7" s="2898"/>
      <c r="AC7" s="2898"/>
      <c r="AD7" s="2898"/>
      <c r="AE7" s="2898"/>
      <c r="AF7" s="2898"/>
    </row>
    <row r="8" spans="1:32" s="3044" customFormat="1" ht="16.5" x14ac:dyDescent="0.25">
      <c r="A8" s="3045" t="s">
        <v>4684</v>
      </c>
      <c r="B8" s="3046" t="s">
        <v>278</v>
      </c>
      <c r="C8" s="3047">
        <v>11.5</v>
      </c>
      <c r="D8" s="3047">
        <v>44.9</v>
      </c>
      <c r="E8" s="3047">
        <v>67.8</v>
      </c>
      <c r="F8" s="3047">
        <v>211.2</v>
      </c>
      <c r="G8" s="3047">
        <v>1292.3</v>
      </c>
      <c r="H8" s="3049">
        <v>2117</v>
      </c>
      <c r="I8" s="3049">
        <v>2305</v>
      </c>
      <c r="J8" s="3048">
        <v>865</v>
      </c>
      <c r="K8" s="3048">
        <v>602</v>
      </c>
      <c r="L8" s="3049">
        <v>1246</v>
      </c>
      <c r="M8" s="3049">
        <v>700.1</v>
      </c>
      <c r="N8" s="3049">
        <v>1234</v>
      </c>
      <c r="O8" s="3055">
        <v>257</v>
      </c>
      <c r="P8" s="3056">
        <v>15</v>
      </c>
      <c r="Q8" s="3052">
        <v>2</v>
      </c>
      <c r="R8" s="2898"/>
      <c r="S8" s="2898"/>
      <c r="T8" s="3043"/>
      <c r="U8" s="2898"/>
      <c r="V8" s="2898"/>
      <c r="W8" s="2898"/>
      <c r="X8" s="2898"/>
      <c r="Y8" s="2898"/>
      <c r="Z8" s="2898"/>
      <c r="AA8" s="2898"/>
      <c r="AB8" s="2898"/>
      <c r="AC8" s="2898"/>
      <c r="AD8" s="2898"/>
      <c r="AE8" s="2898"/>
      <c r="AF8" s="2898"/>
    </row>
    <row r="9" spans="1:32" s="3044" customFormat="1" ht="39" customHeight="1" x14ac:dyDescent="0.25">
      <c r="A9" s="3045" t="s">
        <v>4685</v>
      </c>
      <c r="B9" s="3046" t="s">
        <v>4903</v>
      </c>
      <c r="C9" s="3047">
        <v>198</v>
      </c>
      <c r="D9" s="3047">
        <v>38.299999999999997</v>
      </c>
      <c r="E9" s="3047">
        <v>103.3</v>
      </c>
      <c r="F9" s="3047">
        <v>290.89999999999998</v>
      </c>
      <c r="G9" s="3047">
        <v>125</v>
      </c>
      <c r="H9" s="3048">
        <v>600</v>
      </c>
      <c r="I9" s="3048">
        <v>746</v>
      </c>
      <c r="J9" s="3049">
        <v>1237</v>
      </c>
      <c r="K9" s="3049">
        <v>685</v>
      </c>
      <c r="L9" s="3049">
        <v>333</v>
      </c>
      <c r="M9" s="3049">
        <v>596.9</v>
      </c>
      <c r="N9" s="3048">
        <v>506</v>
      </c>
      <c r="O9" s="3050">
        <v>947</v>
      </c>
      <c r="P9" s="3051">
        <v>84</v>
      </c>
      <c r="Q9" s="3052">
        <v>67.599999999999994</v>
      </c>
      <c r="R9" s="2898"/>
      <c r="S9" s="2898"/>
      <c r="T9" s="3043"/>
      <c r="U9" s="2898"/>
      <c r="V9" s="2898"/>
      <c r="W9" s="2898"/>
      <c r="X9" s="2898"/>
      <c r="Y9" s="2898"/>
      <c r="Z9" s="2898"/>
      <c r="AA9" s="2898"/>
      <c r="AB9" s="2898"/>
      <c r="AC9" s="2898"/>
      <c r="AD9" s="2898"/>
      <c r="AE9" s="2898"/>
      <c r="AF9" s="2898"/>
    </row>
    <row r="10" spans="1:32" s="3044" customFormat="1" ht="16.5" x14ac:dyDescent="0.25">
      <c r="A10" s="3045" t="s">
        <v>4687</v>
      </c>
      <c r="B10" s="3046" t="s">
        <v>3368</v>
      </c>
      <c r="C10" s="3047">
        <v>13.1</v>
      </c>
      <c r="D10" s="3053" t="s">
        <v>4901</v>
      </c>
      <c r="E10" s="3047">
        <v>14.2</v>
      </c>
      <c r="F10" s="3047">
        <v>9.5</v>
      </c>
      <c r="G10" s="3053">
        <v>110</v>
      </c>
      <c r="H10" s="3048">
        <v>204</v>
      </c>
      <c r="I10" s="3048">
        <v>43</v>
      </c>
      <c r="J10" s="3048">
        <v>76</v>
      </c>
      <c r="K10" s="3048">
        <v>82</v>
      </c>
      <c r="L10" s="3048">
        <v>35</v>
      </c>
      <c r="M10" s="3048">
        <v>203.7</v>
      </c>
      <c r="N10" s="3048">
        <v>101</v>
      </c>
      <c r="O10" s="3050">
        <v>91</v>
      </c>
      <c r="P10" s="3051">
        <v>153</v>
      </c>
      <c r="Q10" s="3052">
        <v>244</v>
      </c>
      <c r="R10" s="3054"/>
      <c r="S10" s="2898"/>
      <c r="T10" s="3043"/>
      <c r="U10" s="2898"/>
      <c r="V10" s="2898"/>
      <c r="W10" s="2898"/>
      <c r="X10" s="2898"/>
      <c r="Y10" s="2898"/>
      <c r="Z10" s="2898"/>
      <c r="AA10" s="2898"/>
      <c r="AB10" s="2898"/>
      <c r="AC10" s="2898"/>
      <c r="AD10" s="2898"/>
      <c r="AE10" s="2898"/>
      <c r="AF10" s="2898"/>
    </row>
    <row r="11" spans="1:32" s="3044" customFormat="1" ht="16.5" x14ac:dyDescent="0.25">
      <c r="A11" s="3045" t="s">
        <v>4688</v>
      </c>
      <c r="B11" s="3046" t="s">
        <v>3369</v>
      </c>
      <c r="C11" s="3047">
        <v>1381.9</v>
      </c>
      <c r="D11" s="3047">
        <v>3188.6</v>
      </c>
      <c r="E11" s="3047">
        <v>1347.8</v>
      </c>
      <c r="F11" s="3047">
        <v>1849.7</v>
      </c>
      <c r="G11" s="3047">
        <v>836.3</v>
      </c>
      <c r="H11" s="3048">
        <v>999</v>
      </c>
      <c r="I11" s="3049">
        <v>1839</v>
      </c>
      <c r="J11" s="3048">
        <v>756</v>
      </c>
      <c r="K11" s="3049">
        <v>5986</v>
      </c>
      <c r="L11" s="3049">
        <v>1939</v>
      </c>
      <c r="M11" s="3049">
        <v>1478.4</v>
      </c>
      <c r="N11" s="3049">
        <v>1867</v>
      </c>
      <c r="O11" s="3055">
        <v>1211</v>
      </c>
      <c r="P11" s="3056">
        <v>70</v>
      </c>
      <c r="Q11" s="3057">
        <v>35</v>
      </c>
      <c r="R11" s="2898"/>
      <c r="S11" s="3058"/>
      <c r="T11" s="3043"/>
      <c r="U11" s="2898"/>
      <c r="V11" s="2898"/>
      <c r="W11" s="2898"/>
      <c r="X11" s="2898"/>
      <c r="Y11" s="2898"/>
      <c r="Z11" s="2898"/>
      <c r="AA11" s="2898"/>
      <c r="AB11" s="2898"/>
      <c r="AC11" s="2898"/>
      <c r="AD11" s="2898"/>
      <c r="AE11" s="2898"/>
      <c r="AF11" s="2898"/>
    </row>
    <row r="12" spans="1:32" s="3044" customFormat="1" ht="16.5" x14ac:dyDescent="0.25">
      <c r="A12" s="3045" t="s">
        <v>4689</v>
      </c>
      <c r="B12" s="3046" t="s">
        <v>3370</v>
      </c>
      <c r="C12" s="3047">
        <v>42.7</v>
      </c>
      <c r="D12" s="3047">
        <v>18.2</v>
      </c>
      <c r="E12" s="3047">
        <v>7.8</v>
      </c>
      <c r="F12" s="3053" t="s">
        <v>4901</v>
      </c>
      <c r="G12" s="3053">
        <v>235.47</v>
      </c>
      <c r="H12" s="3048">
        <v>462</v>
      </c>
      <c r="I12" s="3048">
        <v>373</v>
      </c>
      <c r="J12" s="3048">
        <v>274</v>
      </c>
      <c r="K12" s="3048">
        <v>235</v>
      </c>
      <c r="L12" s="3048">
        <v>158</v>
      </c>
      <c r="M12" s="3048">
        <v>466.9</v>
      </c>
      <c r="N12" s="3048">
        <v>482</v>
      </c>
      <c r="O12" s="3050">
        <v>773</v>
      </c>
      <c r="P12" s="3051">
        <v>120</v>
      </c>
      <c r="Q12" s="3052">
        <v>47</v>
      </c>
      <c r="R12" s="2898"/>
      <c r="S12" s="3058"/>
      <c r="T12" s="3043"/>
      <c r="U12" s="2898"/>
      <c r="V12" s="2898"/>
      <c r="W12" s="2898"/>
      <c r="X12" s="2898"/>
      <c r="Y12" s="2898"/>
      <c r="Z12" s="2898"/>
      <c r="AA12" s="2898"/>
      <c r="AB12" s="2898"/>
      <c r="AC12" s="2898"/>
      <c r="AD12" s="2898"/>
      <c r="AE12" s="2898"/>
      <c r="AF12" s="2898"/>
    </row>
    <row r="13" spans="1:32" s="3044" customFormat="1" ht="16.5" x14ac:dyDescent="0.25">
      <c r="A13" s="3045" t="s">
        <v>4690</v>
      </c>
      <c r="B13" s="3046" t="s">
        <v>4904</v>
      </c>
      <c r="C13" s="3047">
        <v>3592.9</v>
      </c>
      <c r="D13" s="3047">
        <v>4055.6</v>
      </c>
      <c r="E13" s="3047">
        <v>4563.8999999999996</v>
      </c>
      <c r="F13" s="3047">
        <v>1371.4</v>
      </c>
      <c r="G13" s="3047">
        <f>2160.2+157.809+91.28+1131.944+1104.059</f>
        <v>4645.2920000000004</v>
      </c>
      <c r="H13" s="3049">
        <v>1972</v>
      </c>
      <c r="I13" s="3049">
        <v>5512</v>
      </c>
      <c r="J13" s="3049">
        <v>1386</v>
      </c>
      <c r="K13" s="3049">
        <v>1978</v>
      </c>
      <c r="L13" s="3049">
        <v>494</v>
      </c>
      <c r="M13" s="3049">
        <v>2268.9</v>
      </c>
      <c r="N13" s="3049">
        <v>7467</v>
      </c>
      <c r="O13" s="3055">
        <v>6045</v>
      </c>
      <c r="P13" s="3056">
        <v>534</v>
      </c>
      <c r="Q13" s="3057">
        <v>203</v>
      </c>
      <c r="R13" s="2898"/>
      <c r="S13" s="3058"/>
      <c r="T13" s="3043"/>
      <c r="U13" s="2898"/>
      <c r="V13" s="2898"/>
      <c r="W13" s="2898"/>
      <c r="X13" s="2898"/>
      <c r="Y13" s="2898"/>
      <c r="Z13" s="2898"/>
      <c r="AA13" s="2898"/>
      <c r="AB13" s="2898"/>
      <c r="AC13" s="2898"/>
      <c r="AD13" s="2898"/>
      <c r="AE13" s="2898"/>
      <c r="AF13" s="2898"/>
    </row>
    <row r="14" spans="1:32" s="3044" customFormat="1" ht="16.5" x14ac:dyDescent="0.25">
      <c r="A14" s="3045" t="s">
        <v>4691</v>
      </c>
      <c r="B14" s="3046" t="s">
        <v>284</v>
      </c>
      <c r="C14" s="3047">
        <v>1701.1</v>
      </c>
      <c r="D14" s="3047">
        <v>3820</v>
      </c>
      <c r="E14" s="3047">
        <v>4524.5</v>
      </c>
      <c r="F14" s="3047">
        <v>4304.9799999999996</v>
      </c>
      <c r="G14" s="3047">
        <v>3422.2</v>
      </c>
      <c r="H14" s="3049">
        <v>5236</v>
      </c>
      <c r="I14" s="3049">
        <v>7553</v>
      </c>
      <c r="J14" s="3049">
        <v>6124</v>
      </c>
      <c r="K14" s="3049">
        <v>6177</v>
      </c>
      <c r="L14" s="3049">
        <v>8498</v>
      </c>
      <c r="M14" s="3049">
        <v>9975.5</v>
      </c>
      <c r="N14" s="3049">
        <v>8800</v>
      </c>
      <c r="O14" s="3055">
        <v>9631</v>
      </c>
      <c r="P14" s="3056">
        <v>16148</v>
      </c>
      <c r="Q14" s="3057">
        <v>6619.7</v>
      </c>
      <c r="R14" s="2898"/>
      <c r="S14" s="3058"/>
      <c r="T14" s="3043"/>
      <c r="U14" s="2898"/>
      <c r="V14" s="2898"/>
      <c r="W14" s="2898"/>
      <c r="X14" s="2898"/>
      <c r="Y14" s="2898"/>
      <c r="Z14" s="2898"/>
      <c r="AA14" s="2898"/>
      <c r="AB14" s="2898"/>
      <c r="AC14" s="2898"/>
      <c r="AD14" s="2898"/>
      <c r="AE14" s="2898"/>
      <c r="AF14" s="2898"/>
    </row>
    <row r="15" spans="1:32" s="3066" customFormat="1" ht="17.25" x14ac:dyDescent="0.25">
      <c r="A15" s="3045"/>
      <c r="B15" s="3046" t="s">
        <v>4905</v>
      </c>
      <c r="C15" s="3059">
        <v>1227.8</v>
      </c>
      <c r="D15" s="3059">
        <v>2790.5</v>
      </c>
      <c r="E15" s="3059">
        <v>2636.8</v>
      </c>
      <c r="F15" s="3060">
        <v>2073.69</v>
      </c>
      <c r="G15" s="3060">
        <v>2033</v>
      </c>
      <c r="H15" s="3061">
        <v>3352</v>
      </c>
      <c r="I15" s="3061">
        <v>4228</v>
      </c>
      <c r="J15" s="3061">
        <v>4598</v>
      </c>
      <c r="K15" s="3061">
        <v>4038</v>
      </c>
      <c r="L15" s="3061">
        <v>6842</v>
      </c>
      <c r="M15" s="3061">
        <v>7935.9</v>
      </c>
      <c r="N15" s="3061">
        <v>5775</v>
      </c>
      <c r="O15" s="3062">
        <v>8064</v>
      </c>
      <c r="P15" s="3063">
        <v>14030</v>
      </c>
      <c r="Q15" s="3064">
        <v>5113</v>
      </c>
      <c r="R15" s="3065"/>
      <c r="S15" s="3058"/>
      <c r="T15" s="3043"/>
      <c r="U15" s="3065"/>
      <c r="V15" s="3065"/>
      <c r="W15" s="3065"/>
      <c r="X15" s="3065"/>
      <c r="Y15" s="3065"/>
      <c r="Z15" s="3065"/>
      <c r="AA15" s="3065"/>
      <c r="AB15" s="3065"/>
      <c r="AC15" s="3065"/>
      <c r="AD15" s="3065"/>
      <c r="AE15" s="3065"/>
      <c r="AF15" s="3065"/>
    </row>
    <row r="16" spans="1:32" s="3066" customFormat="1" ht="20.25" customHeight="1" x14ac:dyDescent="0.25">
      <c r="A16" s="3045" t="s">
        <v>4692</v>
      </c>
      <c r="B16" s="3067" t="s">
        <v>3371</v>
      </c>
      <c r="C16" s="3053" t="s">
        <v>4901</v>
      </c>
      <c r="D16" s="3053" t="s">
        <v>4901</v>
      </c>
      <c r="E16" s="3053" t="s">
        <v>4901</v>
      </c>
      <c r="F16" s="3053" t="s">
        <v>4901</v>
      </c>
      <c r="G16" s="3047">
        <v>404.2</v>
      </c>
      <c r="H16" s="3048">
        <v>266</v>
      </c>
      <c r="I16" s="3048">
        <v>52</v>
      </c>
      <c r="J16" s="3048">
        <v>33</v>
      </c>
      <c r="K16" s="3048">
        <v>18</v>
      </c>
      <c r="L16" s="3048">
        <v>19</v>
      </c>
      <c r="M16" s="3048">
        <v>62.6</v>
      </c>
      <c r="N16" s="3048">
        <v>103</v>
      </c>
      <c r="O16" s="3050">
        <v>24</v>
      </c>
      <c r="P16" s="3051">
        <v>38</v>
      </c>
      <c r="Q16" s="3052">
        <v>24</v>
      </c>
      <c r="R16" s="3065"/>
      <c r="S16" s="3058"/>
      <c r="T16" s="3043"/>
      <c r="U16" s="3065"/>
      <c r="V16" s="3065"/>
      <c r="W16" s="3065"/>
      <c r="X16" s="3065"/>
      <c r="Y16" s="3065"/>
      <c r="Z16" s="3065"/>
      <c r="AA16" s="3065"/>
      <c r="AB16" s="3065"/>
      <c r="AC16" s="3065"/>
      <c r="AD16" s="3065"/>
      <c r="AE16" s="3065"/>
      <c r="AF16" s="3065"/>
    </row>
    <row r="17" spans="1:32" s="3066" customFormat="1" ht="24.75" customHeight="1" x14ac:dyDescent="0.25">
      <c r="A17" s="3045" t="s">
        <v>4693</v>
      </c>
      <c r="B17" s="3046" t="s">
        <v>3372</v>
      </c>
      <c r="C17" s="3053"/>
      <c r="D17" s="3053" t="s">
        <v>4901</v>
      </c>
      <c r="E17" s="3053" t="s">
        <v>4901</v>
      </c>
      <c r="F17" s="3053" t="s">
        <v>4901</v>
      </c>
      <c r="G17" s="3053" t="s">
        <v>4901</v>
      </c>
      <c r="H17" s="3048">
        <v>38</v>
      </c>
      <c r="I17" s="3048">
        <v>8</v>
      </c>
      <c r="J17" s="3048">
        <v>217</v>
      </c>
      <c r="K17" s="3048">
        <v>4</v>
      </c>
      <c r="L17" s="3048">
        <v>23</v>
      </c>
      <c r="M17" s="3048">
        <v>31.5</v>
      </c>
      <c r="N17" s="3048">
        <v>56</v>
      </c>
      <c r="O17" s="3050">
        <v>65</v>
      </c>
      <c r="P17" s="3051">
        <v>4</v>
      </c>
      <c r="Q17" s="3052">
        <v>0</v>
      </c>
      <c r="R17" s="3065"/>
      <c r="S17" s="3058"/>
      <c r="T17" s="3043"/>
      <c r="U17" s="3065"/>
      <c r="V17" s="3065"/>
      <c r="W17" s="3065"/>
      <c r="X17" s="3065"/>
      <c r="Y17" s="3065"/>
      <c r="Z17" s="3065"/>
      <c r="AA17" s="3065"/>
      <c r="AB17" s="3065"/>
      <c r="AC17" s="3065"/>
      <c r="AD17" s="3065"/>
      <c r="AE17" s="3065"/>
      <c r="AF17" s="3065"/>
    </row>
    <row r="18" spans="1:32" s="3066" customFormat="1" ht="21" customHeight="1" x14ac:dyDescent="0.25">
      <c r="A18" s="3045" t="s">
        <v>4696</v>
      </c>
      <c r="B18" s="3046" t="s">
        <v>826</v>
      </c>
      <c r="C18" s="3047">
        <v>54.6</v>
      </c>
      <c r="D18" s="3047">
        <v>30.033999999999999</v>
      </c>
      <c r="E18" s="3047">
        <v>74.054000000000002</v>
      </c>
      <c r="F18" s="3047">
        <v>125</v>
      </c>
      <c r="G18" s="3053">
        <v>18</v>
      </c>
      <c r="H18" s="3048">
        <v>4</v>
      </c>
      <c r="I18" s="3048">
        <v>0</v>
      </c>
      <c r="J18" s="3048">
        <v>32</v>
      </c>
      <c r="K18" s="3048">
        <v>32</v>
      </c>
      <c r="L18" s="3048">
        <v>32</v>
      </c>
      <c r="M18" s="3048">
        <v>14.9</v>
      </c>
      <c r="N18" s="3048">
        <v>279</v>
      </c>
      <c r="O18" s="3050">
        <v>46</v>
      </c>
      <c r="P18" s="3051">
        <v>17</v>
      </c>
      <c r="Q18" s="3052">
        <v>24</v>
      </c>
      <c r="R18" s="3065"/>
      <c r="S18" s="3058"/>
      <c r="T18" s="3043"/>
      <c r="U18" s="3065"/>
      <c r="V18" s="3065"/>
      <c r="W18" s="3065"/>
      <c r="X18" s="3065"/>
      <c r="Y18" s="3065"/>
      <c r="Z18" s="3065"/>
      <c r="AA18" s="3065"/>
      <c r="AB18" s="3065"/>
      <c r="AC18" s="3065"/>
      <c r="AD18" s="3065"/>
      <c r="AE18" s="3065"/>
      <c r="AF18" s="3065"/>
    </row>
    <row r="19" spans="1:32" s="3066" customFormat="1" ht="16.5" x14ac:dyDescent="0.25">
      <c r="A19" s="3045" t="s">
        <v>4697</v>
      </c>
      <c r="B19" s="3046" t="s">
        <v>3373</v>
      </c>
      <c r="C19" s="3047">
        <v>2.2000000000000002</v>
      </c>
      <c r="D19" s="3047">
        <v>28.952000000000002</v>
      </c>
      <c r="E19" s="3047">
        <v>119.7</v>
      </c>
      <c r="F19" s="3047">
        <v>145.1</v>
      </c>
      <c r="G19" s="3047">
        <v>2732.2</v>
      </c>
      <c r="H19" s="3048">
        <v>91</v>
      </c>
      <c r="I19" s="3048">
        <v>210</v>
      </c>
      <c r="J19" s="3048">
        <v>184</v>
      </c>
      <c r="K19" s="3048">
        <v>592</v>
      </c>
      <c r="L19" s="3048">
        <v>18</v>
      </c>
      <c r="M19" s="3048">
        <v>614.70000000000005</v>
      </c>
      <c r="N19" s="3048">
        <v>126</v>
      </c>
      <c r="O19" s="3050">
        <v>74</v>
      </c>
      <c r="P19" s="3051">
        <v>38</v>
      </c>
      <c r="Q19" s="3052">
        <v>94</v>
      </c>
      <c r="R19" s="3065"/>
      <c r="S19" s="3058"/>
      <c r="T19" s="3043"/>
      <c r="U19" s="3065"/>
      <c r="V19" s="3065"/>
      <c r="W19" s="3065"/>
      <c r="X19" s="3065"/>
      <c r="Y19" s="3065"/>
      <c r="Z19" s="3065"/>
      <c r="AA19" s="3065"/>
      <c r="AB19" s="3065"/>
      <c r="AC19" s="3065"/>
      <c r="AD19" s="3065"/>
      <c r="AE19" s="3065"/>
      <c r="AF19" s="3065"/>
    </row>
    <row r="20" spans="1:32" s="3066" customFormat="1" ht="20.25" customHeight="1" x14ac:dyDescent="0.25">
      <c r="A20" s="3045" t="s">
        <v>4698</v>
      </c>
      <c r="B20" s="3046" t="s">
        <v>3374</v>
      </c>
      <c r="C20" s="3053" t="s">
        <v>4901</v>
      </c>
      <c r="D20" s="3053" t="s">
        <v>4901</v>
      </c>
      <c r="E20" s="3053" t="s">
        <v>4901</v>
      </c>
      <c r="F20" s="3053" t="s">
        <v>4901</v>
      </c>
      <c r="G20" s="3047">
        <v>61.8</v>
      </c>
      <c r="H20" s="3048">
        <v>3</v>
      </c>
      <c r="I20" s="3048">
        <v>0</v>
      </c>
      <c r="J20" s="3048">
        <v>8</v>
      </c>
      <c r="K20" s="3048">
        <v>0</v>
      </c>
      <c r="L20" s="3048">
        <v>0</v>
      </c>
      <c r="M20" s="3048">
        <v>0</v>
      </c>
      <c r="N20" s="3048">
        <v>52</v>
      </c>
      <c r="O20" s="3050">
        <v>35</v>
      </c>
      <c r="P20" s="3051">
        <v>54</v>
      </c>
      <c r="Q20" s="3052">
        <v>15</v>
      </c>
      <c r="R20" s="3065"/>
      <c r="S20" s="3058"/>
      <c r="T20" s="3043"/>
      <c r="U20" s="3065"/>
      <c r="V20" s="3065"/>
      <c r="W20" s="3065"/>
      <c r="X20" s="3065"/>
      <c r="Y20" s="3065"/>
      <c r="Z20" s="3065"/>
      <c r="AA20" s="3065"/>
      <c r="AB20" s="3065"/>
      <c r="AC20" s="3065"/>
      <c r="AD20" s="3065"/>
      <c r="AE20" s="3065"/>
      <c r="AF20" s="3065"/>
    </row>
    <row r="21" spans="1:32" s="3066" customFormat="1" ht="20.25" customHeight="1" x14ac:dyDescent="0.25">
      <c r="A21" s="3045" t="s">
        <v>4699</v>
      </c>
      <c r="B21" s="3046" t="s">
        <v>3375</v>
      </c>
      <c r="C21" s="3053"/>
      <c r="D21" s="3053"/>
      <c r="E21" s="3053"/>
      <c r="F21" s="3053"/>
      <c r="G21" s="3047"/>
      <c r="H21" s="3048">
        <v>0</v>
      </c>
      <c r="I21" s="3048">
        <v>0</v>
      </c>
      <c r="J21" s="3048">
        <v>0</v>
      </c>
      <c r="K21" s="3048">
        <v>22</v>
      </c>
      <c r="L21" s="3048">
        <v>1</v>
      </c>
      <c r="M21" s="3048">
        <v>10.6</v>
      </c>
      <c r="N21" s="3048">
        <v>104</v>
      </c>
      <c r="O21" s="3050">
        <v>34</v>
      </c>
      <c r="P21" s="3051">
        <v>163</v>
      </c>
      <c r="Q21" s="3052">
        <v>4</v>
      </c>
      <c r="R21" s="3065"/>
      <c r="S21" s="3058"/>
      <c r="T21" s="3043"/>
      <c r="U21" s="3065"/>
      <c r="V21" s="3065"/>
      <c r="W21" s="3065"/>
      <c r="X21" s="3065"/>
      <c r="Y21" s="3065"/>
      <c r="Z21" s="3065"/>
      <c r="AA21" s="3065"/>
      <c r="AB21" s="3065"/>
      <c r="AC21" s="3065"/>
      <c r="AD21" s="3065"/>
      <c r="AE21" s="3065"/>
      <c r="AF21" s="3065"/>
    </row>
    <row r="22" spans="1:32" s="3066" customFormat="1" ht="21" customHeight="1" thickBot="1" x14ac:dyDescent="0.3">
      <c r="A22" s="3068"/>
      <c r="B22" s="3069" t="s">
        <v>4906</v>
      </c>
      <c r="C22" s="3070"/>
      <c r="D22" s="3070"/>
      <c r="E22" s="3070"/>
      <c r="F22" s="3070"/>
      <c r="G22" s="3071"/>
      <c r="H22" s="3072"/>
      <c r="I22" s="3072">
        <v>0</v>
      </c>
      <c r="J22" s="3072">
        <v>0</v>
      </c>
      <c r="K22" s="3072">
        <v>0</v>
      </c>
      <c r="L22" s="3072">
        <v>0</v>
      </c>
      <c r="M22" s="3072">
        <v>0</v>
      </c>
      <c r="N22" s="3072">
        <v>0</v>
      </c>
      <c r="O22" s="3072">
        <v>0</v>
      </c>
      <c r="P22" s="3073">
        <v>3500</v>
      </c>
      <c r="Q22" s="3074">
        <v>0</v>
      </c>
      <c r="R22" s="3065"/>
      <c r="S22" s="3058"/>
      <c r="T22" s="3043"/>
      <c r="U22" s="3065"/>
      <c r="V22" s="3065"/>
      <c r="W22" s="3065"/>
      <c r="X22" s="3065"/>
      <c r="Y22" s="3065"/>
      <c r="Z22" s="3065"/>
      <c r="AA22" s="3065"/>
      <c r="AB22" s="3065"/>
      <c r="AC22" s="3065"/>
      <c r="AD22" s="3065"/>
      <c r="AE22" s="3065"/>
      <c r="AF22" s="3065"/>
    </row>
    <row r="23" spans="1:32" s="3066" customFormat="1" ht="21" customHeight="1" thickBot="1" x14ac:dyDescent="0.3">
      <c r="A23" s="3994" t="s">
        <v>247</v>
      </c>
      <c r="B23" s="3995"/>
      <c r="C23" s="3075">
        <f>SUM(C4:C19)-C15</f>
        <v>7221.6000000000013</v>
      </c>
      <c r="D23" s="3075">
        <f>SUM(D4:D19)-D15</f>
        <v>11513.685999999998</v>
      </c>
      <c r="E23" s="3075">
        <f>SUM(E4:E19)-E15</f>
        <v>11419.054</v>
      </c>
      <c r="F23" s="3075">
        <f>SUM(F4:F19)-F15</f>
        <v>8793.18</v>
      </c>
      <c r="G23" s="3075">
        <f t="shared" ref="G23:P23" si="0">SUM(G4:G22)-G15</f>
        <v>13948.062000000002</v>
      </c>
      <c r="H23" s="3075">
        <f t="shared" si="0"/>
        <v>12894</v>
      </c>
      <c r="I23" s="3075">
        <f t="shared" si="0"/>
        <v>20373</v>
      </c>
      <c r="J23" s="3075">
        <f t="shared" si="0"/>
        <v>13766</v>
      </c>
      <c r="K23" s="3075">
        <f t="shared" si="0"/>
        <v>18497</v>
      </c>
      <c r="L23" s="3075">
        <f t="shared" si="0"/>
        <v>13726</v>
      </c>
      <c r="M23" s="3075">
        <f t="shared" si="0"/>
        <v>18160.900000000001</v>
      </c>
      <c r="N23" s="3075">
        <f t="shared" si="0"/>
        <v>22342</v>
      </c>
      <c r="O23" s="3076">
        <f t="shared" si="0"/>
        <v>20045</v>
      </c>
      <c r="P23" s="3076">
        <f t="shared" si="0"/>
        <v>21337</v>
      </c>
      <c r="Q23" s="3077">
        <v>9080.2999999999993</v>
      </c>
      <c r="R23" s="3065"/>
      <c r="S23" s="3058"/>
      <c r="T23" s="3043"/>
      <c r="U23" s="3065"/>
      <c r="V23" s="3065"/>
      <c r="W23" s="3065"/>
      <c r="X23" s="3065"/>
      <c r="Y23" s="3065"/>
      <c r="Z23" s="3065"/>
      <c r="AA23" s="3065"/>
      <c r="AB23" s="3065"/>
      <c r="AC23" s="3065"/>
      <c r="AD23" s="3065"/>
      <c r="AE23" s="3065"/>
      <c r="AF23" s="3065"/>
    </row>
    <row r="24" spans="1:32" s="3080" customFormat="1" ht="18" customHeight="1" thickTop="1" x14ac:dyDescent="0.25">
      <c r="A24" s="3996" t="s">
        <v>3144</v>
      </c>
      <c r="B24" s="3996"/>
      <c r="C24" s="3996"/>
      <c r="D24" s="3996"/>
      <c r="E24" s="3996"/>
      <c r="F24" s="3996"/>
      <c r="G24" s="3996"/>
      <c r="H24" s="3996"/>
      <c r="I24" s="3996"/>
      <c r="J24" s="3996"/>
      <c r="K24" s="3996"/>
      <c r="L24" s="3996"/>
      <c r="M24" s="3996"/>
      <c r="N24" s="3996"/>
      <c r="O24" s="3996"/>
      <c r="P24" s="3078"/>
      <c r="Q24" s="2770"/>
      <c r="R24" s="2903"/>
      <c r="S24" s="3079"/>
      <c r="T24" s="2903"/>
      <c r="U24" s="2903"/>
      <c r="V24" s="2903"/>
      <c r="W24" s="2903"/>
      <c r="X24" s="2903"/>
      <c r="Y24" s="2903"/>
      <c r="Z24" s="2903"/>
      <c r="AA24" s="2903"/>
      <c r="AB24" s="2903"/>
      <c r="AC24" s="2903"/>
      <c r="AD24" s="2903"/>
      <c r="AE24" s="2903"/>
      <c r="AF24" s="2903"/>
    </row>
    <row r="25" spans="1:32" s="3080" customFormat="1" ht="44.25" customHeight="1" x14ac:dyDescent="0.25">
      <c r="A25" s="3997" t="s">
        <v>4907</v>
      </c>
      <c r="B25" s="3997"/>
      <c r="C25" s="3997"/>
      <c r="D25" s="3997"/>
      <c r="E25" s="3997"/>
      <c r="F25" s="3997"/>
      <c r="G25" s="3997"/>
      <c r="H25" s="3997"/>
      <c r="I25" s="3997"/>
      <c r="J25" s="3997"/>
      <c r="K25" s="3997"/>
      <c r="L25" s="3997"/>
      <c r="M25" s="3997"/>
      <c r="N25" s="3997"/>
      <c r="O25" s="3997"/>
      <c r="P25" s="3997"/>
      <c r="Q25" s="3997"/>
      <c r="R25" s="2903"/>
      <c r="S25" s="3079"/>
      <c r="T25" s="2903"/>
      <c r="U25" s="2903"/>
      <c r="V25" s="2903"/>
      <c r="W25" s="2903"/>
      <c r="X25" s="2903"/>
      <c r="Y25" s="2903"/>
      <c r="Z25" s="2903"/>
      <c r="AA25" s="2903"/>
      <c r="AB25" s="2903"/>
      <c r="AC25" s="2903"/>
      <c r="AD25" s="2903"/>
      <c r="AE25" s="2903"/>
      <c r="AF25" s="2903"/>
    </row>
    <row r="26" spans="1:32" s="3081" customFormat="1" ht="30.75" customHeight="1" x14ac:dyDescent="0.25">
      <c r="A26" s="3732" t="s">
        <v>4908</v>
      </c>
      <c r="B26" s="3732"/>
      <c r="C26" s="3732"/>
      <c r="D26" s="3732"/>
      <c r="E26" s="3732"/>
      <c r="F26" s="3732"/>
      <c r="G26" s="3732"/>
      <c r="H26" s="3732"/>
      <c r="I26" s="3732"/>
      <c r="J26" s="3732"/>
      <c r="K26" s="3732"/>
      <c r="L26" s="3732"/>
      <c r="M26" s="3732"/>
      <c r="N26" s="3732"/>
      <c r="O26" s="3732"/>
      <c r="P26" s="3732"/>
      <c r="Q26" s="3732"/>
    </row>
    <row r="27" spans="1:32" s="3081" customFormat="1" ht="16.5" customHeight="1" x14ac:dyDescent="0.25">
      <c r="A27" s="3998" t="s">
        <v>4909</v>
      </c>
      <c r="B27" s="3998"/>
      <c r="C27" s="3998"/>
      <c r="D27" s="3998"/>
      <c r="E27" s="3998"/>
      <c r="F27" s="3998"/>
      <c r="G27" s="3998"/>
      <c r="H27" s="3998"/>
      <c r="I27" s="3998"/>
      <c r="J27" s="3998"/>
      <c r="K27" s="3998"/>
      <c r="L27" s="3998"/>
      <c r="M27" s="3998"/>
      <c r="N27" s="3998"/>
      <c r="O27" s="3998"/>
      <c r="P27" s="3998"/>
      <c r="Q27" s="3998"/>
    </row>
    <row r="28" spans="1:32" s="3081" customFormat="1" ht="18" customHeight="1" x14ac:dyDescent="0.25">
      <c r="A28" s="3999" t="s">
        <v>4910</v>
      </c>
      <c r="B28" s="3999"/>
      <c r="C28" s="3999"/>
      <c r="D28" s="3999"/>
      <c r="E28" s="3999"/>
      <c r="F28" s="3999"/>
      <c r="G28" s="3999"/>
      <c r="H28" s="3999"/>
      <c r="I28" s="3999"/>
      <c r="J28" s="3999"/>
      <c r="K28" s="3999"/>
      <c r="L28" s="3999"/>
      <c r="M28" s="3999"/>
      <c r="N28" s="3999"/>
      <c r="O28" s="3999"/>
      <c r="P28" s="3999"/>
      <c r="Q28" s="3999"/>
    </row>
    <row r="29" spans="1:32" s="3081" customFormat="1" ht="18.75" customHeight="1" x14ac:dyDescent="0.25">
      <c r="A29" s="3998" t="s">
        <v>4911</v>
      </c>
      <c r="B29" s="3998"/>
      <c r="C29" s="3998"/>
      <c r="D29" s="3998"/>
      <c r="E29" s="3998"/>
      <c r="F29" s="3998"/>
      <c r="G29" s="3998"/>
      <c r="H29" s="3998"/>
      <c r="I29" s="3998"/>
      <c r="J29" s="3998"/>
      <c r="K29" s="3998"/>
      <c r="L29" s="3998"/>
      <c r="M29" s="3998"/>
      <c r="N29" s="3998"/>
      <c r="O29" s="3998"/>
      <c r="P29" s="3998"/>
      <c r="Q29" s="3998"/>
    </row>
    <row r="30" spans="1:32" ht="14.25" customHeight="1" x14ac:dyDescent="0.25">
      <c r="A30" s="3082"/>
      <c r="B30" s="3082"/>
      <c r="C30" s="3082"/>
      <c r="D30" s="3082"/>
      <c r="E30" s="3082"/>
      <c r="F30" s="3082"/>
      <c r="G30" s="3082"/>
      <c r="H30" s="3082"/>
      <c r="I30" s="3082"/>
      <c r="J30" s="3082"/>
      <c r="K30" s="3082"/>
      <c r="L30" s="3082"/>
      <c r="M30" s="3082"/>
      <c r="N30" s="3082"/>
    </row>
    <row r="31" spans="1:32" s="3083" customFormat="1" ht="35.25" customHeight="1" x14ac:dyDescent="0.3">
      <c r="A31" s="3992" t="s">
        <v>4912</v>
      </c>
      <c r="B31" s="3992"/>
      <c r="C31" s="3992"/>
      <c r="D31" s="3992"/>
      <c r="E31" s="3992"/>
      <c r="F31" s="3992"/>
      <c r="G31" s="3992"/>
      <c r="H31" s="3992"/>
      <c r="I31" s="3992"/>
      <c r="J31" s="3992"/>
      <c r="K31" s="3992"/>
      <c r="L31" s="3992"/>
      <c r="M31" s="3992"/>
      <c r="N31" s="3992"/>
      <c r="O31" s="3992"/>
      <c r="P31" s="3992"/>
      <c r="Q31" s="3993"/>
    </row>
    <row r="32" spans="1:32" s="3084" customFormat="1" ht="17.25" customHeight="1" thickBot="1" x14ac:dyDescent="0.3">
      <c r="A32" s="3023"/>
      <c r="B32" s="3023"/>
      <c r="C32" s="3023"/>
      <c r="D32" s="3024"/>
      <c r="E32" s="3024"/>
      <c r="F32" s="3023"/>
      <c r="I32" s="3025"/>
      <c r="J32" s="3025"/>
      <c r="K32" s="3025"/>
      <c r="L32" s="3025"/>
      <c r="M32" s="3025"/>
      <c r="Q32" s="3026" t="s">
        <v>29</v>
      </c>
    </row>
    <row r="33" spans="1:32" s="3089" customFormat="1" ht="35.25" thickTop="1" thickBot="1" x14ac:dyDescent="0.3">
      <c r="A33" s="4000" t="s">
        <v>4913</v>
      </c>
      <c r="B33" s="4001"/>
      <c r="C33" s="3085" t="s">
        <v>4891</v>
      </c>
      <c r="D33" s="3085" t="s">
        <v>4892</v>
      </c>
      <c r="E33" s="3085" t="s">
        <v>4893</v>
      </c>
      <c r="F33" s="3085" t="s">
        <v>4894</v>
      </c>
      <c r="G33" s="3085" t="s">
        <v>4895</v>
      </c>
      <c r="H33" s="3085" t="s">
        <v>4896</v>
      </c>
      <c r="I33" s="3086" t="s">
        <v>4897</v>
      </c>
      <c r="J33" s="3086" t="s">
        <v>4898</v>
      </c>
      <c r="K33" s="3086" t="s">
        <v>320</v>
      </c>
      <c r="L33" s="3086" t="s">
        <v>332</v>
      </c>
      <c r="M33" s="3086" t="s">
        <v>333</v>
      </c>
      <c r="N33" s="3086" t="s">
        <v>334</v>
      </c>
      <c r="O33" s="3087" t="s">
        <v>260</v>
      </c>
      <c r="P33" s="3088" t="s">
        <v>4899</v>
      </c>
      <c r="Q33" s="3088" t="s">
        <v>4900</v>
      </c>
    </row>
    <row r="34" spans="1:32" s="3044" customFormat="1" ht="17.25" customHeight="1" x14ac:dyDescent="0.25">
      <c r="A34" s="3090" t="s">
        <v>4914</v>
      </c>
      <c r="B34" s="3091"/>
      <c r="C34" s="3092">
        <f>C35+C47+C66</f>
        <v>7222.4856000000009</v>
      </c>
      <c r="D34" s="3092">
        <f>D35+D47+D66</f>
        <v>11513.725</v>
      </c>
      <c r="E34" s="3092">
        <f>E35+E47+E66</f>
        <v>11419.01</v>
      </c>
      <c r="F34" s="3092">
        <f>F35+F47+F66</f>
        <v>8792.7000000000007</v>
      </c>
      <c r="G34" s="3092">
        <f>G35+G47+G66-1</f>
        <v>13947.599999999999</v>
      </c>
      <c r="H34" s="3093">
        <f t="shared" ref="H34:P34" si="1">H35+H47+H66</f>
        <v>12894</v>
      </c>
      <c r="I34" s="3093">
        <f t="shared" si="1"/>
        <v>20373</v>
      </c>
      <c r="J34" s="3093">
        <f t="shared" si="1"/>
        <v>13766</v>
      </c>
      <c r="K34" s="3093">
        <f t="shared" si="1"/>
        <v>18497</v>
      </c>
      <c r="L34" s="3093">
        <f t="shared" si="1"/>
        <v>13726</v>
      </c>
      <c r="M34" s="3093">
        <f t="shared" si="1"/>
        <v>18161</v>
      </c>
      <c r="N34" s="3093">
        <f t="shared" si="1"/>
        <v>22342</v>
      </c>
      <c r="O34" s="3094">
        <f t="shared" si="1"/>
        <v>20045</v>
      </c>
      <c r="P34" s="3095">
        <f t="shared" si="1"/>
        <v>21337.1</v>
      </c>
      <c r="Q34" s="3096">
        <v>9079.67</v>
      </c>
      <c r="R34" s="3058"/>
      <c r="U34" s="2898"/>
      <c r="V34" s="2898"/>
      <c r="W34" s="2898"/>
      <c r="X34" s="2898"/>
      <c r="Y34" s="2898"/>
      <c r="Z34" s="2898"/>
      <c r="AA34" s="2898"/>
      <c r="AB34" s="2898"/>
      <c r="AC34" s="2898"/>
      <c r="AD34" s="2898"/>
      <c r="AE34" s="2898"/>
      <c r="AF34" s="2898"/>
    </row>
    <row r="35" spans="1:32" s="3044" customFormat="1" ht="17.25" customHeight="1" x14ac:dyDescent="0.25">
      <c r="A35" s="3097" t="s">
        <v>4915</v>
      </c>
      <c r="B35" s="3098"/>
      <c r="C35" s="3092">
        <f>C36+C45</f>
        <v>5504.7936000000009</v>
      </c>
      <c r="D35" s="3092">
        <f>D36+D45</f>
        <v>8315.7540000000008</v>
      </c>
      <c r="E35" s="3092">
        <f>E36+E45</f>
        <v>5739.54</v>
      </c>
      <c r="F35" s="3092">
        <f>F36+F45</f>
        <v>6187.2000000000007</v>
      </c>
      <c r="G35" s="3092">
        <f>G36+G45+1</f>
        <v>7952.28</v>
      </c>
      <c r="H35" s="3092">
        <f t="shared" ref="H35:P35" si="2">H36+H45</f>
        <v>7637</v>
      </c>
      <c r="I35" s="3092">
        <f t="shared" si="2"/>
        <v>10493</v>
      </c>
      <c r="J35" s="3092">
        <f t="shared" si="2"/>
        <v>7429</v>
      </c>
      <c r="K35" s="3092">
        <f t="shared" si="2"/>
        <v>11841</v>
      </c>
      <c r="L35" s="3092">
        <f t="shared" si="2"/>
        <v>8512</v>
      </c>
      <c r="M35" s="3092">
        <f t="shared" si="2"/>
        <v>9340</v>
      </c>
      <c r="N35" s="3092">
        <f t="shared" si="2"/>
        <v>15553</v>
      </c>
      <c r="O35" s="3099">
        <f t="shared" si="2"/>
        <v>12367</v>
      </c>
      <c r="P35" s="3100">
        <f t="shared" si="2"/>
        <v>10714.5</v>
      </c>
      <c r="Q35" s="3101">
        <v>6821.17</v>
      </c>
      <c r="R35" s="3058"/>
      <c r="S35" s="2898"/>
      <c r="T35" s="3058"/>
      <c r="U35" s="2898"/>
      <c r="V35" s="2898"/>
      <c r="W35" s="2898"/>
      <c r="X35" s="2898"/>
      <c r="Y35" s="2898"/>
      <c r="Z35" s="2898"/>
      <c r="AA35" s="2898"/>
      <c r="AB35" s="2898"/>
      <c r="AC35" s="2898"/>
      <c r="AD35" s="2898"/>
      <c r="AE35" s="2898"/>
      <c r="AF35" s="2898"/>
    </row>
    <row r="36" spans="1:32" s="3044" customFormat="1" ht="17.25" customHeight="1" x14ac:dyDescent="0.25">
      <c r="A36" s="3990" t="s">
        <v>4916</v>
      </c>
      <c r="B36" s="3991"/>
      <c r="C36" s="3102">
        <f t="shared" ref="C36:J36" si="3">C37+C43+C44</f>
        <v>5338.2786000000006</v>
      </c>
      <c r="D36" s="3102">
        <f t="shared" si="3"/>
        <v>5936.2070000000012</v>
      </c>
      <c r="E36" s="3102">
        <f t="shared" si="3"/>
        <v>4676.33</v>
      </c>
      <c r="F36" s="3102">
        <f t="shared" si="3"/>
        <v>5500.1</v>
      </c>
      <c r="G36" s="3102">
        <f t="shared" si="3"/>
        <v>7819.28</v>
      </c>
      <c r="H36" s="3102">
        <f t="shared" si="3"/>
        <v>7382</v>
      </c>
      <c r="I36" s="3102">
        <f t="shared" si="3"/>
        <v>10311</v>
      </c>
      <c r="J36" s="3102">
        <f t="shared" si="3"/>
        <v>7206</v>
      </c>
      <c r="K36" s="3102">
        <v>9709</v>
      </c>
      <c r="L36" s="3102">
        <v>8386</v>
      </c>
      <c r="M36" s="3102">
        <v>8947</v>
      </c>
      <c r="N36" s="3102">
        <v>15382</v>
      </c>
      <c r="O36" s="3103">
        <v>12149</v>
      </c>
      <c r="P36" s="3104">
        <v>10505</v>
      </c>
      <c r="Q36" s="3105">
        <v>6263.17</v>
      </c>
      <c r="R36" s="3058"/>
      <c r="S36" s="2898"/>
      <c r="T36" s="3058"/>
      <c r="U36" s="2898"/>
      <c r="V36" s="2898"/>
      <c r="W36" s="2898"/>
      <c r="X36" s="2898"/>
      <c r="Y36" s="2898"/>
      <c r="Z36" s="2898"/>
      <c r="AA36" s="2898"/>
      <c r="AB36" s="2898"/>
      <c r="AC36" s="2898"/>
      <c r="AD36" s="2898"/>
      <c r="AE36" s="2898"/>
      <c r="AF36" s="2898"/>
    </row>
    <row r="37" spans="1:32" s="3044" customFormat="1" ht="17.25" customHeight="1" x14ac:dyDescent="0.25">
      <c r="A37" s="3990" t="s">
        <v>4917</v>
      </c>
      <c r="B37" s="3991"/>
      <c r="C37" s="3102">
        <v>4680.8676000000005</v>
      </c>
      <c r="D37" s="3102">
        <v>4596.8270000000011</v>
      </c>
      <c r="E37" s="3102">
        <v>3747.21</v>
      </c>
      <c r="F37" s="3102">
        <v>4886.7</v>
      </c>
      <c r="G37" s="3102">
        <v>7169.5300000000007</v>
      </c>
      <c r="H37" s="3102">
        <v>7317</v>
      </c>
      <c r="I37" s="3102">
        <v>9884</v>
      </c>
      <c r="J37" s="3102">
        <v>6318</v>
      </c>
      <c r="K37" s="3102">
        <v>9011</v>
      </c>
      <c r="L37" s="3102">
        <v>7498</v>
      </c>
      <c r="M37" s="3102">
        <v>8026</v>
      </c>
      <c r="N37" s="3102">
        <v>14787</v>
      </c>
      <c r="O37" s="3103">
        <v>7877</v>
      </c>
      <c r="P37" s="3104">
        <v>9550</v>
      </c>
      <c r="Q37" s="3105">
        <v>5824.17</v>
      </c>
      <c r="R37" s="3058"/>
      <c r="S37" s="2898"/>
      <c r="T37" s="3058"/>
      <c r="U37" s="2898"/>
      <c r="V37" s="2898"/>
      <c r="W37" s="2898"/>
      <c r="X37" s="2898"/>
      <c r="Y37" s="2898"/>
      <c r="Z37" s="2898"/>
      <c r="AA37" s="2898"/>
      <c r="AB37" s="2898"/>
      <c r="AC37" s="2898"/>
      <c r="AD37" s="2898"/>
      <c r="AE37" s="2898"/>
      <c r="AF37" s="2898"/>
    </row>
    <row r="38" spans="1:32" s="3044" customFormat="1" ht="17.25" customHeight="1" x14ac:dyDescent="0.25">
      <c r="A38" s="3106" t="s">
        <v>4918</v>
      </c>
      <c r="B38" s="3098"/>
      <c r="C38" s="3102">
        <v>47.320000000000007</v>
      </c>
      <c r="D38" s="3102">
        <v>377.83799999999997</v>
      </c>
      <c r="E38" s="3102">
        <v>75.650000000000006</v>
      </c>
      <c r="F38" s="3102">
        <v>38.099999999999994</v>
      </c>
      <c r="G38" s="3102">
        <v>91.699999999999989</v>
      </c>
      <c r="H38" s="3102">
        <v>93</v>
      </c>
      <c r="I38" s="3102">
        <v>598</v>
      </c>
      <c r="J38" s="3102">
        <v>204</v>
      </c>
      <c r="K38" s="3102">
        <v>77</v>
      </c>
      <c r="L38" s="3102">
        <v>135</v>
      </c>
      <c r="M38" s="3102">
        <v>436</v>
      </c>
      <c r="N38" s="3102">
        <v>318</v>
      </c>
      <c r="O38" s="3103">
        <v>252</v>
      </c>
      <c r="P38" s="3104">
        <v>320</v>
      </c>
      <c r="Q38" s="3105">
        <v>41</v>
      </c>
      <c r="R38" s="3058"/>
      <c r="S38" s="2898"/>
      <c r="T38" s="3058"/>
      <c r="U38" s="2898"/>
      <c r="V38" s="2898"/>
      <c r="W38" s="2898"/>
      <c r="X38" s="2898"/>
      <c r="Y38" s="2898"/>
      <c r="Z38" s="2898"/>
      <c r="AA38" s="2898"/>
      <c r="AB38" s="2898"/>
      <c r="AC38" s="2898"/>
      <c r="AD38" s="2898"/>
      <c r="AE38" s="2898"/>
      <c r="AF38" s="2898"/>
    </row>
    <row r="39" spans="1:32" s="3044" customFormat="1" ht="17.25" customHeight="1" x14ac:dyDescent="0.25">
      <c r="A39" s="3990" t="s">
        <v>4919</v>
      </c>
      <c r="B39" s="3991"/>
      <c r="C39" s="3102">
        <v>34.097999999999999</v>
      </c>
      <c r="D39" s="3102">
        <v>69.441999999999993</v>
      </c>
      <c r="E39" s="3047">
        <v>208.98</v>
      </c>
      <c r="F39" s="3047">
        <v>64.7</v>
      </c>
      <c r="G39" s="3047">
        <v>256.01</v>
      </c>
      <c r="H39" s="3047">
        <v>185</v>
      </c>
      <c r="I39" s="3047">
        <v>365</v>
      </c>
      <c r="J39" s="3047">
        <v>322</v>
      </c>
      <c r="K39" s="3047">
        <v>764</v>
      </c>
      <c r="L39" s="3047">
        <v>855</v>
      </c>
      <c r="M39" s="3047">
        <v>223</v>
      </c>
      <c r="N39" s="3047">
        <v>3329</v>
      </c>
      <c r="O39" s="3050">
        <v>34</v>
      </c>
      <c r="P39" s="3051">
        <v>67</v>
      </c>
      <c r="Q39" s="3052">
        <v>122</v>
      </c>
      <c r="R39" s="3058"/>
      <c r="S39" s="2898"/>
      <c r="T39" s="3058"/>
      <c r="U39" s="2898"/>
      <c r="V39" s="2898"/>
      <c r="W39" s="2898"/>
      <c r="X39" s="2898"/>
      <c r="Y39" s="2898"/>
      <c r="Z39" s="2898"/>
      <c r="AA39" s="2898"/>
      <c r="AB39" s="2898"/>
      <c r="AC39" s="2898"/>
      <c r="AD39" s="2898"/>
      <c r="AE39" s="2898"/>
      <c r="AF39" s="2898"/>
    </row>
    <row r="40" spans="1:32" s="3044" customFormat="1" ht="17.25" customHeight="1" x14ac:dyDescent="0.25">
      <c r="A40" s="3990" t="s">
        <v>4920</v>
      </c>
      <c r="B40" s="3991"/>
      <c r="C40" s="3102">
        <v>522.51099999999997</v>
      </c>
      <c r="D40" s="3102">
        <v>1175.7850000000001</v>
      </c>
      <c r="E40" s="3047">
        <v>1166.77</v>
      </c>
      <c r="F40" s="3047">
        <v>2332.9</v>
      </c>
      <c r="G40" s="3047">
        <v>1598.38</v>
      </c>
      <c r="H40" s="3047">
        <v>4018</v>
      </c>
      <c r="I40" s="3047">
        <v>4282</v>
      </c>
      <c r="J40" s="3047">
        <v>3434</v>
      </c>
      <c r="K40" s="3047">
        <v>3811</v>
      </c>
      <c r="L40" s="3047">
        <v>4099</v>
      </c>
      <c r="M40" s="3047">
        <v>5419</v>
      </c>
      <c r="N40" s="3047">
        <v>5752</v>
      </c>
      <c r="O40" s="3107">
        <v>4077</v>
      </c>
      <c r="P40" s="3108">
        <v>7092</v>
      </c>
      <c r="Q40" s="3109">
        <v>3380</v>
      </c>
      <c r="R40" s="3058"/>
      <c r="S40" s="2898"/>
      <c r="T40" s="3058"/>
      <c r="U40" s="2898"/>
      <c r="V40" s="2898"/>
      <c r="W40" s="2898"/>
      <c r="X40" s="2898"/>
      <c r="Y40" s="2898"/>
      <c r="Z40" s="2898"/>
      <c r="AA40" s="2898"/>
      <c r="AB40" s="2898"/>
      <c r="AC40" s="2898"/>
      <c r="AD40" s="2898"/>
      <c r="AE40" s="2898"/>
      <c r="AF40" s="2898"/>
    </row>
    <row r="41" spans="1:32" s="3044" customFormat="1" ht="17.25" customHeight="1" x14ac:dyDescent="0.25">
      <c r="A41" s="3990" t="s">
        <v>4921</v>
      </c>
      <c r="B41" s="3991"/>
      <c r="C41" s="3102">
        <v>177.024</v>
      </c>
      <c r="D41" s="3102">
        <v>58.642000000000003</v>
      </c>
      <c r="E41" s="3047">
        <v>172.48</v>
      </c>
      <c r="F41" s="3047">
        <v>26.7</v>
      </c>
      <c r="G41" s="3047">
        <v>3</v>
      </c>
      <c r="H41" s="3047">
        <v>11</v>
      </c>
      <c r="I41" s="3047">
        <v>2</v>
      </c>
      <c r="J41" s="3047">
        <v>856</v>
      </c>
      <c r="K41" s="3047">
        <v>1053</v>
      </c>
      <c r="L41" s="3047">
        <v>167</v>
      </c>
      <c r="M41" s="3047">
        <v>177</v>
      </c>
      <c r="N41" s="3047">
        <v>281</v>
      </c>
      <c r="O41" s="3107">
        <v>250</v>
      </c>
      <c r="P41" s="3108">
        <v>376</v>
      </c>
      <c r="Q41" s="3109">
        <v>105</v>
      </c>
      <c r="R41" s="3058"/>
      <c r="S41" s="2898"/>
      <c r="T41" s="3058"/>
      <c r="U41" s="2898"/>
      <c r="V41" s="2898"/>
      <c r="W41" s="2898"/>
      <c r="X41" s="2898"/>
      <c r="Y41" s="2898"/>
      <c r="Z41" s="2898"/>
      <c r="AA41" s="2898"/>
      <c r="AB41" s="2898"/>
      <c r="AC41" s="2898"/>
      <c r="AD41" s="2898"/>
      <c r="AE41" s="2898"/>
      <c r="AF41" s="2898"/>
    </row>
    <row r="42" spans="1:32" s="3044" customFormat="1" ht="17.25" customHeight="1" x14ac:dyDescent="0.25">
      <c r="A42" s="3990" t="s">
        <v>4922</v>
      </c>
      <c r="B42" s="3991"/>
      <c r="C42" s="3102">
        <v>3821.4270000000001</v>
      </c>
      <c r="D42" s="3102">
        <v>2801.83</v>
      </c>
      <c r="E42" s="3047">
        <f>1740.46+260.64+43.01</f>
        <v>2044.11</v>
      </c>
      <c r="F42" s="3047">
        <f>1492.6</f>
        <v>1492.6</v>
      </c>
      <c r="G42" s="3047">
        <f>2396+1131.944+1104.059</f>
        <v>4632.0029999999997</v>
      </c>
      <c r="H42" s="3047">
        <v>2312</v>
      </c>
      <c r="I42" s="3047">
        <v>4076</v>
      </c>
      <c r="J42" s="3047">
        <v>620</v>
      </c>
      <c r="K42" s="3047">
        <v>1106</v>
      </c>
      <c r="L42" s="3047">
        <v>1478</v>
      </c>
      <c r="M42" s="3047">
        <v>825</v>
      </c>
      <c r="N42" s="3047">
        <v>4428</v>
      </c>
      <c r="O42" s="3107">
        <v>2663</v>
      </c>
      <c r="P42" s="3108">
        <v>1008</v>
      </c>
      <c r="Q42" s="3109">
        <v>358</v>
      </c>
      <c r="R42" s="3058"/>
      <c r="S42" s="2898"/>
      <c r="T42" s="3058"/>
      <c r="U42" s="2898"/>
      <c r="V42" s="2898"/>
      <c r="W42" s="2898"/>
      <c r="X42" s="2898"/>
      <c r="Y42" s="2898"/>
      <c r="Z42" s="2898"/>
      <c r="AA42" s="2898"/>
      <c r="AB42" s="2898"/>
      <c r="AC42" s="2898"/>
      <c r="AD42" s="2898"/>
      <c r="AE42" s="2898"/>
      <c r="AF42" s="2898"/>
    </row>
    <row r="43" spans="1:32" s="3044" customFormat="1" ht="17.25" customHeight="1" x14ac:dyDescent="0.25">
      <c r="A43" s="3990" t="s">
        <v>4923</v>
      </c>
      <c r="B43" s="3991"/>
      <c r="C43" s="3102">
        <v>586.03899999999999</v>
      </c>
      <c r="D43" s="3102">
        <v>1286.931</v>
      </c>
      <c r="E43" s="3047">
        <v>606.26</v>
      </c>
      <c r="F43" s="3047">
        <v>448.1</v>
      </c>
      <c r="G43" s="3047">
        <v>590.49</v>
      </c>
      <c r="H43" s="3047">
        <v>56</v>
      </c>
      <c r="I43" s="3047">
        <v>159</v>
      </c>
      <c r="J43" s="3047">
        <v>610</v>
      </c>
      <c r="K43" s="3047">
        <v>573</v>
      </c>
      <c r="L43" s="3047">
        <v>754</v>
      </c>
      <c r="M43" s="3047">
        <v>667</v>
      </c>
      <c r="N43" s="3047">
        <v>336</v>
      </c>
      <c r="O43" s="3107">
        <v>507</v>
      </c>
      <c r="P43" s="3108">
        <v>867</v>
      </c>
      <c r="Q43" s="3109">
        <v>288</v>
      </c>
      <c r="R43" s="3058"/>
      <c r="S43" s="2898"/>
      <c r="T43" s="3058"/>
      <c r="U43" s="2898"/>
      <c r="V43" s="2898"/>
      <c r="W43" s="2898"/>
      <c r="X43" s="2898"/>
      <c r="Y43" s="2898"/>
      <c r="Z43" s="2898"/>
      <c r="AA43" s="2898"/>
      <c r="AB43" s="2898"/>
      <c r="AC43" s="2898"/>
      <c r="AD43" s="2898"/>
      <c r="AE43" s="2898"/>
      <c r="AF43" s="2898"/>
    </row>
    <row r="44" spans="1:32" s="3044" customFormat="1" ht="17.25" customHeight="1" x14ac:dyDescent="0.25">
      <c r="A44" s="3990" t="s">
        <v>4924</v>
      </c>
      <c r="B44" s="3991"/>
      <c r="C44" s="3102">
        <v>71.372000000000298</v>
      </c>
      <c r="D44" s="3102">
        <v>52.448999999999614</v>
      </c>
      <c r="E44" s="3047">
        <v>322.85999999999967</v>
      </c>
      <c r="F44" s="3047">
        <v>165.30000000000018</v>
      </c>
      <c r="G44" s="3047">
        <v>59.259999999999309</v>
      </c>
      <c r="H44" s="3047">
        <v>9</v>
      </c>
      <c r="I44" s="3047">
        <v>268</v>
      </c>
      <c r="J44" s="3047">
        <v>278</v>
      </c>
      <c r="K44" s="3047">
        <v>125</v>
      </c>
      <c r="L44" s="3047">
        <v>134</v>
      </c>
      <c r="M44" s="3047">
        <v>254</v>
      </c>
      <c r="N44" s="3047">
        <v>259</v>
      </c>
      <c r="O44" s="3110">
        <v>3675</v>
      </c>
      <c r="P44" s="3111">
        <v>88</v>
      </c>
      <c r="Q44" s="3112">
        <v>151</v>
      </c>
      <c r="R44" s="3058"/>
      <c r="S44" s="2898"/>
      <c r="T44" s="3058"/>
      <c r="U44" s="2898"/>
      <c r="V44" s="2898"/>
      <c r="W44" s="2898"/>
      <c r="X44" s="2898"/>
      <c r="Y44" s="2898"/>
      <c r="Z44" s="2898"/>
      <c r="AA44" s="2898"/>
      <c r="AB44" s="2898"/>
      <c r="AC44" s="2898"/>
      <c r="AD44" s="2898"/>
      <c r="AE44" s="2898"/>
      <c r="AF44" s="2898"/>
    </row>
    <row r="45" spans="1:32" s="3044" customFormat="1" ht="17.25" customHeight="1" x14ac:dyDescent="0.25">
      <c r="A45" s="3990" t="s">
        <v>4925</v>
      </c>
      <c r="B45" s="3991"/>
      <c r="C45" s="3102">
        <v>166.51499999999999</v>
      </c>
      <c r="D45" s="3102">
        <v>2379.547</v>
      </c>
      <c r="E45" s="3047">
        <f>E46</f>
        <v>1063.21</v>
      </c>
      <c r="F45" s="3047">
        <f>F46+10.6</f>
        <v>687.1</v>
      </c>
      <c r="G45" s="3047">
        <v>132</v>
      </c>
      <c r="H45" s="3047">
        <v>255</v>
      </c>
      <c r="I45" s="3047">
        <v>182</v>
      </c>
      <c r="J45" s="3047">
        <f>J46+4</f>
        <v>223</v>
      </c>
      <c r="K45" s="3047">
        <v>2132</v>
      </c>
      <c r="L45" s="3047">
        <v>126</v>
      </c>
      <c r="M45" s="3047">
        <v>393</v>
      </c>
      <c r="N45" s="3047">
        <v>171</v>
      </c>
      <c r="O45" s="3107">
        <v>218</v>
      </c>
      <c r="P45" s="3108">
        <v>209.5</v>
      </c>
      <c r="Q45" s="3109">
        <v>558</v>
      </c>
      <c r="R45" s="3058"/>
      <c r="S45" s="2898"/>
      <c r="T45" s="3058"/>
      <c r="U45" s="2898"/>
      <c r="V45" s="2898"/>
      <c r="W45" s="2898"/>
      <c r="X45" s="2898"/>
      <c r="Y45" s="2898"/>
      <c r="Z45" s="2898"/>
      <c r="AA45" s="2898"/>
      <c r="AB45" s="2898"/>
      <c r="AC45" s="2898"/>
      <c r="AD45" s="2898"/>
      <c r="AE45" s="2898"/>
      <c r="AF45" s="2898"/>
    </row>
    <row r="46" spans="1:32" s="3044" customFormat="1" ht="17.25" customHeight="1" x14ac:dyDescent="0.25">
      <c r="A46" s="3990" t="s">
        <v>4926</v>
      </c>
      <c r="B46" s="3991"/>
      <c r="C46" s="3102">
        <v>163.309</v>
      </c>
      <c r="D46" s="3102">
        <v>2379.547</v>
      </c>
      <c r="E46" s="3047">
        <v>1063.21</v>
      </c>
      <c r="F46" s="3047">
        <v>676.5</v>
      </c>
      <c r="G46" s="3047">
        <v>132</v>
      </c>
      <c r="H46" s="3047">
        <v>230</v>
      </c>
      <c r="I46" s="3047">
        <v>175</v>
      </c>
      <c r="J46" s="3047">
        <v>219</v>
      </c>
      <c r="K46" s="3047">
        <v>1732</v>
      </c>
      <c r="L46" s="3047">
        <v>123</v>
      </c>
      <c r="M46" s="3047">
        <v>340</v>
      </c>
      <c r="N46" s="3047">
        <v>140</v>
      </c>
      <c r="O46" s="3107">
        <v>204</v>
      </c>
      <c r="P46" s="3108">
        <v>138</v>
      </c>
      <c r="Q46" s="3109">
        <v>538</v>
      </c>
      <c r="R46" s="3058"/>
      <c r="S46" s="2898"/>
      <c r="T46" s="3058"/>
      <c r="U46" s="2898"/>
      <c r="V46" s="2898"/>
      <c r="W46" s="2898"/>
      <c r="X46" s="2898"/>
      <c r="Y46" s="2898"/>
      <c r="Z46" s="2898"/>
      <c r="AA46" s="2898"/>
      <c r="AB46" s="2898"/>
      <c r="AC46" s="2898"/>
      <c r="AD46" s="2898"/>
      <c r="AE46" s="2898"/>
      <c r="AF46" s="2898"/>
    </row>
    <row r="47" spans="1:32" s="3044" customFormat="1" ht="17.25" customHeight="1" x14ac:dyDescent="0.25">
      <c r="A47" s="3097" t="s">
        <v>4927</v>
      </c>
      <c r="B47" s="3098"/>
      <c r="C47" s="3092">
        <f>C48+C52+C55</f>
        <v>1685.3969999999999</v>
      </c>
      <c r="D47" s="3092">
        <f>D48+D52+D55</f>
        <v>3196.002</v>
      </c>
      <c r="E47" s="3092">
        <f>E48+E52+E55</f>
        <v>5679.47</v>
      </c>
      <c r="F47" s="3092">
        <f>F48+F52+F55-1</f>
        <v>2605.5</v>
      </c>
      <c r="G47" s="3092">
        <f t="shared" ref="G47:M47" si="4">G48+G52+G55</f>
        <v>5996.32</v>
      </c>
      <c r="H47" s="3092">
        <f t="shared" si="4"/>
        <v>5257</v>
      </c>
      <c r="I47" s="3092">
        <f t="shared" si="4"/>
        <v>9854</v>
      </c>
      <c r="J47" s="3092">
        <f t="shared" si="4"/>
        <v>6274</v>
      </c>
      <c r="K47" s="3092">
        <f t="shared" si="4"/>
        <v>6656</v>
      </c>
      <c r="L47" s="3092">
        <f t="shared" si="4"/>
        <v>5211</v>
      </c>
      <c r="M47" s="3092">
        <f t="shared" si="4"/>
        <v>8817</v>
      </c>
      <c r="N47" s="3092">
        <v>6789</v>
      </c>
      <c r="O47" s="3099">
        <f>O48+O52+O55</f>
        <v>7678</v>
      </c>
      <c r="P47" s="3100">
        <f>P48+P52+P55</f>
        <v>7062.6</v>
      </c>
      <c r="Q47" s="3101">
        <v>2258.5</v>
      </c>
      <c r="R47" s="3058"/>
      <c r="S47" s="2898"/>
      <c r="T47" s="3058"/>
      <c r="U47" s="2898"/>
      <c r="V47" s="2898"/>
      <c r="W47" s="2898"/>
      <c r="X47" s="2898"/>
      <c r="Y47" s="2898"/>
      <c r="Z47" s="2898"/>
      <c r="AA47" s="2898"/>
      <c r="AB47" s="2898"/>
      <c r="AC47" s="2898"/>
      <c r="AD47" s="2898"/>
      <c r="AE47" s="2898"/>
      <c r="AF47" s="2898"/>
    </row>
    <row r="48" spans="1:32" s="3044" customFormat="1" ht="17.25" customHeight="1" x14ac:dyDescent="0.25">
      <c r="A48" s="3990" t="s">
        <v>4928</v>
      </c>
      <c r="B48" s="3991"/>
      <c r="C48" s="3102">
        <f t="shared" ref="C48:I48" si="5">C49+C50+C51</f>
        <v>295.935</v>
      </c>
      <c r="D48" s="3102">
        <f t="shared" si="5"/>
        <v>1123.9349999999999</v>
      </c>
      <c r="E48" s="3102">
        <f t="shared" si="5"/>
        <v>1929.06</v>
      </c>
      <c r="F48" s="3102">
        <f t="shared" si="5"/>
        <v>1056.0999999999999</v>
      </c>
      <c r="G48" s="3102">
        <f t="shared" si="5"/>
        <v>2019.2</v>
      </c>
      <c r="H48" s="3047">
        <f t="shared" si="5"/>
        <v>3570</v>
      </c>
      <c r="I48" s="3047">
        <f t="shared" si="5"/>
        <v>5802</v>
      </c>
      <c r="J48" s="3047">
        <v>2456</v>
      </c>
      <c r="K48" s="3047">
        <f>K49+K50+K51</f>
        <v>2269</v>
      </c>
      <c r="L48" s="3047">
        <f>L49+L50+L51</f>
        <v>3160</v>
      </c>
      <c r="M48" s="3047">
        <f>M49+M50+M51</f>
        <v>3294</v>
      </c>
      <c r="N48" s="3047">
        <v>2766</v>
      </c>
      <c r="O48" s="3107">
        <f>O49+O50+O51</f>
        <v>3532</v>
      </c>
      <c r="P48" s="3108">
        <v>5104.6000000000004</v>
      </c>
      <c r="Q48" s="3109">
        <v>1544.5</v>
      </c>
      <c r="R48" s="3058"/>
      <c r="S48" s="2898"/>
      <c r="T48" s="3058"/>
      <c r="U48" s="2898"/>
      <c r="V48" s="2898"/>
      <c r="W48" s="2898"/>
      <c r="X48" s="2898"/>
      <c r="Y48" s="2898"/>
      <c r="Z48" s="2898"/>
      <c r="AA48" s="2898"/>
      <c r="AB48" s="2898"/>
      <c r="AC48" s="2898"/>
      <c r="AD48" s="2898"/>
      <c r="AE48" s="2898"/>
      <c r="AF48" s="2898"/>
    </row>
    <row r="49" spans="1:32" s="3044" customFormat="1" ht="17.25" customHeight="1" x14ac:dyDescent="0.25">
      <c r="A49" s="3990" t="s">
        <v>4929</v>
      </c>
      <c r="B49" s="3991"/>
      <c r="C49" s="3102">
        <v>126.605</v>
      </c>
      <c r="D49" s="3102">
        <v>577.41300000000001</v>
      </c>
      <c r="E49" s="3047">
        <v>48.98</v>
      </c>
      <c r="F49" s="3047">
        <v>196.3</v>
      </c>
      <c r="G49" s="3047">
        <v>135.30000000000001</v>
      </c>
      <c r="H49" s="3047">
        <v>246</v>
      </c>
      <c r="I49" s="3047">
        <v>146</v>
      </c>
      <c r="J49" s="3047">
        <v>168</v>
      </c>
      <c r="K49" s="3047">
        <v>141</v>
      </c>
      <c r="L49" s="3047">
        <v>185</v>
      </c>
      <c r="M49" s="3047">
        <v>200</v>
      </c>
      <c r="N49" s="3047">
        <v>172</v>
      </c>
      <c r="O49" s="3107">
        <v>142</v>
      </c>
      <c r="P49" s="3108">
        <v>49</v>
      </c>
      <c r="Q49" s="3052">
        <v>11.3</v>
      </c>
      <c r="R49" s="3058"/>
      <c r="S49" s="2898"/>
      <c r="T49" s="3058"/>
      <c r="U49" s="2898"/>
      <c r="V49" s="2898"/>
      <c r="W49" s="2898"/>
      <c r="X49" s="2898"/>
      <c r="Y49" s="2898"/>
      <c r="Z49" s="2898"/>
      <c r="AA49" s="2898"/>
      <c r="AB49" s="2898"/>
      <c r="AC49" s="2898"/>
      <c r="AD49" s="2898"/>
      <c r="AE49" s="2898"/>
      <c r="AF49" s="2898"/>
    </row>
    <row r="50" spans="1:32" s="3044" customFormat="1" ht="17.25" customHeight="1" x14ac:dyDescent="0.25">
      <c r="A50" s="3990" t="s">
        <v>4930</v>
      </c>
      <c r="B50" s="3991"/>
      <c r="C50" s="3102">
        <v>38.293999999999997</v>
      </c>
      <c r="D50" s="3102">
        <v>497.54300000000001</v>
      </c>
      <c r="E50" s="3047">
        <v>1414.77</v>
      </c>
      <c r="F50" s="3047">
        <v>509.7</v>
      </c>
      <c r="G50" s="3047">
        <v>1468.47</v>
      </c>
      <c r="H50" s="3047">
        <v>3006</v>
      </c>
      <c r="I50" s="3047">
        <v>5343</v>
      </c>
      <c r="J50" s="3047">
        <v>1851</v>
      </c>
      <c r="K50" s="3047">
        <v>1530</v>
      </c>
      <c r="L50" s="3047">
        <v>1999</v>
      </c>
      <c r="M50" s="3047">
        <v>2453</v>
      </c>
      <c r="N50" s="3047">
        <v>2122</v>
      </c>
      <c r="O50" s="3107">
        <v>2562</v>
      </c>
      <c r="P50" s="3108">
        <v>4314</v>
      </c>
      <c r="Q50" s="3109">
        <v>1146.2</v>
      </c>
      <c r="R50" s="3058"/>
      <c r="S50" s="2898"/>
      <c r="T50" s="3058"/>
      <c r="U50" s="2898"/>
      <c r="V50" s="2898"/>
      <c r="W50" s="2898"/>
      <c r="X50" s="2898"/>
      <c r="Y50" s="2898"/>
      <c r="Z50" s="2898"/>
      <c r="AA50" s="2898"/>
      <c r="AB50" s="2898"/>
      <c r="AC50" s="2898"/>
      <c r="AD50" s="2898"/>
      <c r="AE50" s="2898"/>
      <c r="AF50" s="2898"/>
    </row>
    <row r="51" spans="1:32" s="3044" customFormat="1" ht="17.25" customHeight="1" x14ac:dyDescent="0.25">
      <c r="A51" s="3990" t="s">
        <v>4931</v>
      </c>
      <c r="B51" s="3991"/>
      <c r="C51" s="3102">
        <v>131.036</v>
      </c>
      <c r="D51" s="3102">
        <v>48.978999999999928</v>
      </c>
      <c r="E51" s="3102">
        <v>465.30999999999995</v>
      </c>
      <c r="F51" s="3102">
        <v>350.09999999999997</v>
      </c>
      <c r="G51" s="3102">
        <v>415.43000000000006</v>
      </c>
      <c r="H51" s="3047">
        <v>318</v>
      </c>
      <c r="I51" s="3047">
        <v>313</v>
      </c>
      <c r="J51" s="3047">
        <v>435</v>
      </c>
      <c r="K51" s="3047">
        <v>598</v>
      </c>
      <c r="L51" s="3047">
        <v>976</v>
      </c>
      <c r="M51" s="3047">
        <v>641</v>
      </c>
      <c r="N51" s="3047">
        <v>472</v>
      </c>
      <c r="O51" s="3107">
        <v>828</v>
      </c>
      <c r="P51" s="3108">
        <v>742</v>
      </c>
      <c r="Q51" s="3109">
        <v>387</v>
      </c>
      <c r="R51" s="3058"/>
      <c r="S51" s="2898"/>
      <c r="T51" s="3058"/>
      <c r="U51" s="2898"/>
      <c r="V51" s="2898"/>
      <c r="W51" s="2898"/>
      <c r="X51" s="2898"/>
      <c r="Y51" s="2898"/>
      <c r="Z51" s="2898"/>
      <c r="AA51" s="2898"/>
      <c r="AB51" s="2898"/>
      <c r="AC51" s="2898"/>
      <c r="AD51" s="2898"/>
      <c r="AE51" s="2898"/>
      <c r="AF51" s="2898"/>
    </row>
    <row r="52" spans="1:32" s="3044" customFormat="1" ht="17.25" customHeight="1" x14ac:dyDescent="0.25">
      <c r="A52" s="3990" t="s">
        <v>4932</v>
      </c>
      <c r="B52" s="3991"/>
      <c r="C52" s="3102">
        <v>45.253</v>
      </c>
      <c r="D52" s="3102">
        <v>25.31</v>
      </c>
      <c r="E52" s="3047">
        <f>E53+43.56+52.26+E54</f>
        <v>553.04000000000008</v>
      </c>
      <c r="F52" s="3047">
        <f>F53+85.6+F54</f>
        <v>121.4</v>
      </c>
      <c r="G52" s="3047">
        <v>69</v>
      </c>
      <c r="H52" s="3047">
        <f t="shared" ref="H52:M52" si="6">H53+H54</f>
        <v>189</v>
      </c>
      <c r="I52" s="3047">
        <f t="shared" si="6"/>
        <v>19</v>
      </c>
      <c r="J52" s="3047">
        <f t="shared" si="6"/>
        <v>97</v>
      </c>
      <c r="K52" s="3047">
        <f t="shared" si="6"/>
        <v>913</v>
      </c>
      <c r="L52" s="3047">
        <f t="shared" si="6"/>
        <v>108</v>
      </c>
      <c r="M52" s="3047">
        <f t="shared" si="6"/>
        <v>443</v>
      </c>
      <c r="N52" s="3047">
        <v>511</v>
      </c>
      <c r="O52" s="3107">
        <v>226</v>
      </c>
      <c r="P52" s="3108">
        <v>99</v>
      </c>
      <c r="Q52" s="3109">
        <v>65</v>
      </c>
      <c r="R52" s="3058"/>
      <c r="S52" s="2898"/>
      <c r="T52" s="3058"/>
      <c r="U52" s="2898"/>
      <c r="V52" s="2898"/>
      <c r="W52" s="2898"/>
      <c r="X52" s="2898"/>
      <c r="Y52" s="2898"/>
      <c r="Z52" s="2898"/>
      <c r="AA52" s="2898"/>
      <c r="AB52" s="2898"/>
      <c r="AC52" s="2898"/>
      <c r="AD52" s="2898"/>
      <c r="AE52" s="2898"/>
      <c r="AF52" s="2898"/>
    </row>
    <row r="53" spans="1:32" s="3044" customFormat="1" ht="17.25" customHeight="1" x14ac:dyDescent="0.25">
      <c r="A53" s="3990" t="s">
        <v>4933</v>
      </c>
      <c r="B53" s="3991"/>
      <c r="C53" s="3102" t="s">
        <v>4901</v>
      </c>
      <c r="D53" s="3102" t="s">
        <v>4901</v>
      </c>
      <c r="E53" s="3047">
        <v>448</v>
      </c>
      <c r="F53" s="3047">
        <v>3</v>
      </c>
      <c r="G53" s="3102" t="s">
        <v>4901</v>
      </c>
      <c r="H53" s="3047">
        <v>176</v>
      </c>
      <c r="I53" s="3048">
        <v>0</v>
      </c>
      <c r="J53" s="3047">
        <v>1</v>
      </c>
      <c r="K53" s="3047">
        <v>12</v>
      </c>
      <c r="L53" s="3048">
        <v>0</v>
      </c>
      <c r="M53" s="3048">
        <v>1</v>
      </c>
      <c r="N53" s="3048">
        <v>0</v>
      </c>
      <c r="O53" s="3050">
        <v>0</v>
      </c>
      <c r="P53" s="3051">
        <v>0</v>
      </c>
      <c r="Q53" s="3052">
        <v>0</v>
      </c>
      <c r="R53" s="3058"/>
      <c r="S53" s="2898"/>
      <c r="T53" s="3058"/>
      <c r="U53" s="2898"/>
      <c r="V53" s="2898"/>
      <c r="W53" s="2898"/>
      <c r="X53" s="2898"/>
      <c r="Y53" s="2898"/>
      <c r="Z53" s="2898"/>
      <c r="AA53" s="2898"/>
      <c r="AB53" s="2898"/>
      <c r="AC53" s="2898"/>
      <c r="AD53" s="2898"/>
      <c r="AE53" s="2898"/>
      <c r="AF53" s="2898"/>
    </row>
    <row r="54" spans="1:32" s="3044" customFormat="1" ht="17.25" customHeight="1" x14ac:dyDescent="0.25">
      <c r="A54" s="3990" t="s">
        <v>4934</v>
      </c>
      <c r="B54" s="3991"/>
      <c r="C54" s="3102">
        <v>12.635999999999999</v>
      </c>
      <c r="D54" s="3102" t="s">
        <v>4901</v>
      </c>
      <c r="E54" s="3047">
        <v>9.2200000000000006</v>
      </c>
      <c r="F54" s="3047">
        <v>32.800000000000004</v>
      </c>
      <c r="G54" s="3047">
        <v>5</v>
      </c>
      <c r="H54" s="3047">
        <v>13</v>
      </c>
      <c r="I54" s="3047">
        <v>19</v>
      </c>
      <c r="J54" s="3047">
        <v>96</v>
      </c>
      <c r="K54" s="3047">
        <v>901</v>
      </c>
      <c r="L54" s="3047">
        <v>108</v>
      </c>
      <c r="M54" s="3047">
        <v>442</v>
      </c>
      <c r="N54" s="3047">
        <v>511</v>
      </c>
      <c r="O54" s="3050">
        <v>226</v>
      </c>
      <c r="P54" s="3051">
        <v>99</v>
      </c>
      <c r="Q54" s="3052">
        <v>65</v>
      </c>
      <c r="R54" s="3058"/>
      <c r="S54" s="2898"/>
      <c r="T54" s="3058"/>
      <c r="U54" s="2898"/>
      <c r="V54" s="2898"/>
      <c r="W54" s="2898"/>
      <c r="X54" s="2898"/>
      <c r="Y54" s="2898"/>
      <c r="Z54" s="2898"/>
      <c r="AA54" s="2898"/>
      <c r="AB54" s="2898"/>
      <c r="AC54" s="2898"/>
      <c r="AD54" s="2898"/>
      <c r="AE54" s="2898"/>
      <c r="AF54" s="2898"/>
    </row>
    <row r="55" spans="1:32" s="3044" customFormat="1" ht="17.25" customHeight="1" x14ac:dyDescent="0.25">
      <c r="A55" s="3990" t="s">
        <v>4935</v>
      </c>
      <c r="B55" s="3991"/>
      <c r="C55" s="3102">
        <v>1344.2090000000001</v>
      </c>
      <c r="D55" s="3102">
        <v>2046.7570000000001</v>
      </c>
      <c r="E55" s="3047">
        <f>E56+14.36+4.01</f>
        <v>3197.3700000000003</v>
      </c>
      <c r="F55" s="3047">
        <f>F56+2</f>
        <v>1429</v>
      </c>
      <c r="G55" s="3047">
        <v>3908.12</v>
      </c>
      <c r="H55" s="3047">
        <f t="shared" ref="H55:M55" si="7">H56+H65</f>
        <v>1498</v>
      </c>
      <c r="I55" s="3047">
        <f t="shared" si="7"/>
        <v>4033</v>
      </c>
      <c r="J55" s="3047">
        <f t="shared" si="7"/>
        <v>3721</v>
      </c>
      <c r="K55" s="3047">
        <f t="shared" si="7"/>
        <v>3474</v>
      </c>
      <c r="L55" s="3047">
        <f t="shared" si="7"/>
        <v>1943</v>
      </c>
      <c r="M55" s="3047">
        <f t="shared" si="7"/>
        <v>5080</v>
      </c>
      <c r="N55" s="3047">
        <v>3512</v>
      </c>
      <c r="O55" s="3107">
        <v>3920</v>
      </c>
      <c r="P55" s="3108">
        <v>1859</v>
      </c>
      <c r="Q55" s="3109">
        <v>649</v>
      </c>
      <c r="R55" s="3058"/>
      <c r="S55" s="2898"/>
      <c r="T55" s="3058"/>
      <c r="U55" s="2898"/>
      <c r="V55" s="2898"/>
      <c r="W55" s="2898"/>
      <c r="X55" s="2898"/>
      <c r="Y55" s="2898"/>
      <c r="Z55" s="2898"/>
      <c r="AA55" s="2898"/>
      <c r="AB55" s="2898"/>
      <c r="AC55" s="2898"/>
      <c r="AD55" s="2898"/>
      <c r="AE55" s="2898"/>
      <c r="AF55" s="2898"/>
    </row>
    <row r="56" spans="1:32" s="3114" customFormat="1" ht="17.25" customHeight="1" x14ac:dyDescent="0.25">
      <c r="A56" s="3990" t="s">
        <v>4936</v>
      </c>
      <c r="B56" s="3991"/>
      <c r="C56" s="3102">
        <v>1322</v>
      </c>
      <c r="D56" s="3102">
        <v>1971</v>
      </c>
      <c r="E56" s="3102">
        <v>3179</v>
      </c>
      <c r="F56" s="3102">
        <v>1427</v>
      </c>
      <c r="G56" s="3102">
        <v>3905</v>
      </c>
      <c r="H56" s="3102">
        <f t="shared" ref="H56:M56" si="8">H57+H59</f>
        <v>1347</v>
      </c>
      <c r="I56" s="3102">
        <f t="shared" si="8"/>
        <v>4030</v>
      </c>
      <c r="J56" s="3102">
        <f t="shared" si="8"/>
        <v>3586</v>
      </c>
      <c r="K56" s="3102">
        <f t="shared" si="8"/>
        <v>3455</v>
      </c>
      <c r="L56" s="3102">
        <f t="shared" si="8"/>
        <v>1913</v>
      </c>
      <c r="M56" s="3102">
        <f t="shared" si="8"/>
        <v>5009</v>
      </c>
      <c r="N56" s="3102">
        <v>3486</v>
      </c>
      <c r="O56" s="3103">
        <v>3876</v>
      </c>
      <c r="P56" s="3104">
        <v>1659</v>
      </c>
      <c r="Q56" s="3105">
        <v>644</v>
      </c>
      <c r="R56" s="3058"/>
      <c r="S56" s="2898"/>
      <c r="T56" s="3058"/>
      <c r="U56" s="3113"/>
      <c r="V56" s="3113"/>
      <c r="W56" s="3113"/>
      <c r="X56" s="3113"/>
      <c r="Y56" s="3113"/>
      <c r="Z56" s="3113"/>
      <c r="AA56" s="3113"/>
      <c r="AB56" s="3113"/>
      <c r="AC56" s="3113"/>
      <c r="AD56" s="3113"/>
      <c r="AE56" s="3113"/>
      <c r="AF56" s="3113"/>
    </row>
    <row r="57" spans="1:32" s="3044" customFormat="1" ht="17.25" customHeight="1" x14ac:dyDescent="0.25">
      <c r="A57" s="3990" t="s">
        <v>4937</v>
      </c>
      <c r="B57" s="3991"/>
      <c r="C57" s="3102">
        <v>998.47400000000005</v>
      </c>
      <c r="D57" s="3102">
        <v>1284.694</v>
      </c>
      <c r="E57" s="3047">
        <f>E58+90.33</f>
        <v>937.30000000000007</v>
      </c>
      <c r="F57" s="3047">
        <f>F58</f>
        <v>382.1</v>
      </c>
      <c r="G57" s="3047">
        <v>338</v>
      </c>
      <c r="H57" s="3047">
        <v>393</v>
      </c>
      <c r="I57" s="3047">
        <v>361</v>
      </c>
      <c r="J57" s="3047">
        <v>555</v>
      </c>
      <c r="K57" s="3047">
        <v>636</v>
      </c>
      <c r="L57" s="3047">
        <v>296</v>
      </c>
      <c r="M57" s="3047">
        <v>1478</v>
      </c>
      <c r="N57" s="3047">
        <v>853</v>
      </c>
      <c r="O57" s="3107">
        <v>781</v>
      </c>
      <c r="P57" s="3108">
        <v>421</v>
      </c>
      <c r="Q57" s="3109">
        <v>223</v>
      </c>
      <c r="R57" s="3058"/>
      <c r="S57" s="3113"/>
      <c r="T57" s="3058"/>
      <c r="U57" s="2898"/>
      <c r="V57" s="2898"/>
      <c r="W57" s="2898"/>
      <c r="X57" s="2898"/>
      <c r="Y57" s="2898"/>
      <c r="Z57" s="2898"/>
      <c r="AA57" s="2898"/>
      <c r="AB57" s="2898"/>
      <c r="AC57" s="2898"/>
      <c r="AD57" s="2898"/>
      <c r="AE57" s="2898"/>
      <c r="AF57" s="2898"/>
    </row>
    <row r="58" spans="1:32" s="3114" customFormat="1" ht="17.25" customHeight="1" x14ac:dyDescent="0.25">
      <c r="A58" s="3990" t="s">
        <v>4938</v>
      </c>
      <c r="B58" s="3991"/>
      <c r="C58" s="3102">
        <v>113.974</v>
      </c>
      <c r="D58" s="3102">
        <v>1284.694</v>
      </c>
      <c r="E58" s="3047">
        <v>846.97</v>
      </c>
      <c r="F58" s="3047">
        <v>382.1</v>
      </c>
      <c r="G58" s="3047">
        <v>338</v>
      </c>
      <c r="H58" s="3047">
        <v>393</v>
      </c>
      <c r="I58" s="3047">
        <v>336</v>
      </c>
      <c r="J58" s="3047">
        <v>488</v>
      </c>
      <c r="K58" s="3047">
        <v>617</v>
      </c>
      <c r="L58" s="3047">
        <v>159</v>
      </c>
      <c r="M58" s="3047">
        <v>1382</v>
      </c>
      <c r="N58" s="3047">
        <v>808</v>
      </c>
      <c r="O58" s="3103">
        <v>703</v>
      </c>
      <c r="P58" s="3104">
        <v>330</v>
      </c>
      <c r="Q58" s="3105">
        <v>214</v>
      </c>
      <c r="R58" s="3058"/>
      <c r="S58" s="2898"/>
      <c r="T58" s="3058"/>
      <c r="U58" s="3113"/>
      <c r="V58" s="3113"/>
      <c r="W58" s="3113"/>
      <c r="X58" s="3113"/>
      <c r="Y58" s="3113"/>
      <c r="Z58" s="3113"/>
      <c r="AA58" s="3113"/>
      <c r="AB58" s="3113"/>
      <c r="AC58" s="3113"/>
      <c r="AD58" s="3113"/>
      <c r="AE58" s="3113"/>
      <c r="AF58" s="3113"/>
    </row>
    <row r="59" spans="1:32" s="3044" customFormat="1" ht="17.25" customHeight="1" x14ac:dyDescent="0.25">
      <c r="A59" s="3990" t="s">
        <v>4939</v>
      </c>
      <c r="B59" s="3991"/>
      <c r="C59" s="3102">
        <f t="shared" ref="C59:M59" si="9">C60+C62</f>
        <v>246</v>
      </c>
      <c r="D59" s="3102">
        <f t="shared" si="9"/>
        <v>669</v>
      </c>
      <c r="E59" s="3102">
        <f t="shared" si="9"/>
        <v>2126</v>
      </c>
      <c r="F59" s="3102">
        <f t="shared" si="9"/>
        <v>974</v>
      </c>
      <c r="G59" s="3102">
        <f t="shared" si="9"/>
        <v>3518</v>
      </c>
      <c r="H59" s="3102">
        <f t="shared" si="9"/>
        <v>954</v>
      </c>
      <c r="I59" s="3102">
        <f t="shared" si="9"/>
        <v>3669</v>
      </c>
      <c r="J59" s="3102">
        <f t="shared" si="9"/>
        <v>3031</v>
      </c>
      <c r="K59" s="3102">
        <f t="shared" si="9"/>
        <v>2819</v>
      </c>
      <c r="L59" s="3102">
        <f t="shared" si="9"/>
        <v>1617</v>
      </c>
      <c r="M59" s="3102">
        <f t="shared" si="9"/>
        <v>3531</v>
      </c>
      <c r="N59" s="3102">
        <v>2633</v>
      </c>
      <c r="O59" s="3103">
        <v>3095</v>
      </c>
      <c r="P59" s="3104">
        <v>1238</v>
      </c>
      <c r="Q59" s="3105">
        <v>421</v>
      </c>
      <c r="R59" s="3058"/>
      <c r="S59" s="3113"/>
      <c r="T59" s="3058"/>
      <c r="U59" s="2898"/>
      <c r="V59" s="2898"/>
      <c r="W59" s="2898"/>
      <c r="X59" s="2898"/>
      <c r="Y59" s="2898"/>
      <c r="Z59" s="2898"/>
      <c r="AA59" s="2898"/>
      <c r="AB59" s="2898"/>
      <c r="AC59" s="2898"/>
      <c r="AD59" s="2898"/>
      <c r="AE59" s="2898"/>
      <c r="AF59" s="2898"/>
    </row>
    <row r="60" spans="1:32" s="3044" customFormat="1" ht="17.25" customHeight="1" x14ac:dyDescent="0.25">
      <c r="A60" s="3990" t="s">
        <v>4940</v>
      </c>
      <c r="B60" s="3991"/>
      <c r="C60" s="3102">
        <f>50+160</f>
        <v>210</v>
      </c>
      <c r="D60" s="3102">
        <v>610</v>
      </c>
      <c r="E60" s="3049">
        <v>1921</v>
      </c>
      <c r="F60" s="3049">
        <v>320</v>
      </c>
      <c r="G60" s="3049">
        <v>2887</v>
      </c>
      <c r="H60" s="3047">
        <v>518</v>
      </c>
      <c r="I60" s="3047">
        <v>728</v>
      </c>
      <c r="J60" s="3047">
        <v>363</v>
      </c>
      <c r="K60" s="3047">
        <v>448</v>
      </c>
      <c r="L60" s="3047">
        <v>385</v>
      </c>
      <c r="M60" s="3047">
        <v>533</v>
      </c>
      <c r="N60" s="3047">
        <v>468</v>
      </c>
      <c r="O60" s="3050">
        <v>545</v>
      </c>
      <c r="P60" s="3051">
        <v>293</v>
      </c>
      <c r="Q60" s="3052">
        <v>170</v>
      </c>
      <c r="R60" s="3058"/>
      <c r="S60" s="2898"/>
      <c r="T60" s="3058"/>
      <c r="U60" s="2898"/>
      <c r="V60" s="2898"/>
      <c r="W60" s="2898"/>
      <c r="X60" s="2898"/>
      <c r="Y60" s="2898"/>
      <c r="Z60" s="2898"/>
      <c r="AA60" s="2898"/>
      <c r="AB60" s="2898"/>
      <c r="AC60" s="2898"/>
      <c r="AD60" s="2898"/>
      <c r="AE60" s="2898"/>
      <c r="AF60" s="2898"/>
    </row>
    <row r="61" spans="1:32" s="3044" customFormat="1" ht="17.25" customHeight="1" x14ac:dyDescent="0.25">
      <c r="A61" s="3115"/>
      <c r="B61" s="3116" t="s">
        <v>150</v>
      </c>
      <c r="C61" s="3102"/>
      <c r="D61" s="3102">
        <v>610</v>
      </c>
      <c r="E61" s="3047">
        <v>1921</v>
      </c>
      <c r="F61" s="3047">
        <v>320</v>
      </c>
      <c r="G61" s="3047">
        <v>2887</v>
      </c>
      <c r="H61" s="3047">
        <v>510</v>
      </c>
      <c r="I61" s="3047">
        <v>691</v>
      </c>
      <c r="J61" s="3047">
        <v>353</v>
      </c>
      <c r="K61" s="3047">
        <v>421</v>
      </c>
      <c r="L61" s="3047">
        <v>377</v>
      </c>
      <c r="M61" s="3047">
        <v>526</v>
      </c>
      <c r="N61" s="3047">
        <v>442</v>
      </c>
      <c r="O61" s="3050">
        <v>545</v>
      </c>
      <c r="P61" s="3051">
        <v>175</v>
      </c>
      <c r="Q61" s="3052">
        <v>166</v>
      </c>
      <c r="R61" s="3058"/>
      <c r="S61" s="2898"/>
      <c r="T61" s="3058"/>
      <c r="U61" s="2898"/>
      <c r="V61" s="2898"/>
      <c r="W61" s="2898"/>
      <c r="X61" s="2898"/>
      <c r="Y61" s="2898"/>
      <c r="Z61" s="2898"/>
      <c r="AA61" s="2898"/>
      <c r="AB61" s="2898"/>
      <c r="AC61" s="2898"/>
      <c r="AD61" s="2898"/>
      <c r="AE61" s="2898"/>
      <c r="AF61" s="2898"/>
    </row>
    <row r="62" spans="1:32" s="3044" customFormat="1" ht="17.25" customHeight="1" x14ac:dyDescent="0.25">
      <c r="A62" s="3990" t="s">
        <v>4941</v>
      </c>
      <c r="B62" s="3991"/>
      <c r="C62" s="3102">
        <f>6+30</f>
        <v>36</v>
      </c>
      <c r="D62" s="3102">
        <f>18+17+23+1</f>
        <v>59</v>
      </c>
      <c r="E62" s="3047">
        <f>78+8+119</f>
        <v>205</v>
      </c>
      <c r="F62" s="3047">
        <f>348+2+304</f>
        <v>654</v>
      </c>
      <c r="G62" s="3047">
        <f>280+24+2+285+40</f>
        <v>631</v>
      </c>
      <c r="H62" s="3047">
        <f t="shared" ref="H62:M62" si="10">H63+H64</f>
        <v>436</v>
      </c>
      <c r="I62" s="3047">
        <f t="shared" si="10"/>
        <v>2941</v>
      </c>
      <c r="J62" s="3047">
        <f t="shared" si="10"/>
        <v>2668</v>
      </c>
      <c r="K62" s="3047">
        <f t="shared" si="10"/>
        <v>2371</v>
      </c>
      <c r="L62" s="3047">
        <f t="shared" si="10"/>
        <v>1232</v>
      </c>
      <c r="M62" s="3047">
        <f t="shared" si="10"/>
        <v>2998</v>
      </c>
      <c r="N62" s="3047">
        <v>2165</v>
      </c>
      <c r="O62" s="3107">
        <v>2550</v>
      </c>
      <c r="P62" s="3108">
        <v>945</v>
      </c>
      <c r="Q62" s="3109">
        <v>251</v>
      </c>
      <c r="R62" s="3058"/>
      <c r="S62" s="2898"/>
      <c r="T62" s="3058"/>
      <c r="U62" s="2898"/>
      <c r="V62" s="2898"/>
      <c r="W62" s="2898"/>
      <c r="X62" s="2898"/>
      <c r="Y62" s="2898"/>
      <c r="Z62" s="2898"/>
      <c r="AA62" s="2898"/>
      <c r="AB62" s="2898"/>
      <c r="AC62" s="2898"/>
      <c r="AD62" s="2898"/>
      <c r="AE62" s="2898"/>
      <c r="AF62" s="2898"/>
    </row>
    <row r="63" spans="1:32" s="3044" customFormat="1" ht="17.25" customHeight="1" x14ac:dyDescent="0.25">
      <c r="A63" s="3117"/>
      <c r="B63" s="3118" t="s">
        <v>151</v>
      </c>
      <c r="C63" s="3102"/>
      <c r="D63" s="3119">
        <v>0</v>
      </c>
      <c r="E63" s="3102">
        <v>78</v>
      </c>
      <c r="F63" s="3102">
        <v>305</v>
      </c>
      <c r="G63" s="3102">
        <v>279</v>
      </c>
      <c r="H63" s="3102">
        <v>245</v>
      </c>
      <c r="I63" s="3102">
        <v>2558</v>
      </c>
      <c r="J63" s="3102">
        <v>1894</v>
      </c>
      <c r="K63" s="3102">
        <v>618</v>
      </c>
      <c r="L63" s="3102">
        <v>570</v>
      </c>
      <c r="M63" s="3102">
        <v>2543</v>
      </c>
      <c r="N63" s="3102">
        <v>1255</v>
      </c>
      <c r="O63" s="3107">
        <v>2342</v>
      </c>
      <c r="P63" s="3108">
        <v>783</v>
      </c>
      <c r="Q63" s="3109">
        <v>138</v>
      </c>
      <c r="R63" s="3058"/>
      <c r="S63" s="2898"/>
      <c r="T63" s="3058"/>
      <c r="U63" s="2898"/>
      <c r="V63" s="2898"/>
      <c r="W63" s="2898"/>
      <c r="X63" s="2898"/>
      <c r="Y63" s="2898"/>
      <c r="Z63" s="2898"/>
      <c r="AA63" s="2898"/>
      <c r="AB63" s="2898"/>
      <c r="AC63" s="2898"/>
      <c r="AD63" s="2898"/>
      <c r="AE63" s="2898"/>
      <c r="AF63" s="2898"/>
    </row>
    <row r="64" spans="1:32" s="3044" customFormat="1" ht="17.25" customHeight="1" x14ac:dyDescent="0.25">
      <c r="A64" s="3117"/>
      <c r="B64" s="3118" t="s">
        <v>827</v>
      </c>
      <c r="C64" s="3102"/>
      <c r="D64" s="3102">
        <f>D62-D63</f>
        <v>59</v>
      </c>
      <c r="E64" s="3049">
        <f>E62-E63</f>
        <v>127</v>
      </c>
      <c r="F64" s="3049">
        <f>F62-F63</f>
        <v>349</v>
      </c>
      <c r="G64" s="3049">
        <f>G62-G63</f>
        <v>352</v>
      </c>
      <c r="H64" s="3102">
        <v>191</v>
      </c>
      <c r="I64" s="3102">
        <v>383</v>
      </c>
      <c r="J64" s="3102">
        <v>774</v>
      </c>
      <c r="K64" s="3102">
        <v>1753</v>
      </c>
      <c r="L64" s="3102">
        <v>662</v>
      </c>
      <c r="M64" s="3102">
        <v>455</v>
      </c>
      <c r="N64" s="3102">
        <v>910</v>
      </c>
      <c r="O64" s="3107">
        <v>204</v>
      </c>
      <c r="P64" s="3108">
        <v>162</v>
      </c>
      <c r="Q64" s="3109">
        <v>113</v>
      </c>
      <c r="R64" s="3058"/>
      <c r="S64" s="2898"/>
      <c r="T64" s="3058"/>
      <c r="U64" s="2898"/>
      <c r="V64" s="2898"/>
      <c r="W64" s="2898"/>
      <c r="X64" s="2898"/>
      <c r="Y64" s="2898"/>
      <c r="Z64" s="2898"/>
      <c r="AA64" s="2898"/>
      <c r="AB64" s="2898"/>
      <c r="AC64" s="2898"/>
      <c r="AD64" s="2898"/>
      <c r="AE64" s="2898"/>
      <c r="AF64" s="2898"/>
    </row>
    <row r="65" spans="1:32" s="3044" customFormat="1" ht="17.25" customHeight="1" x14ac:dyDescent="0.25">
      <c r="A65" s="3990" t="s">
        <v>4942</v>
      </c>
      <c r="B65" s="3991"/>
      <c r="C65" s="3102"/>
      <c r="D65" s="3119">
        <v>0</v>
      </c>
      <c r="E65" s="3119">
        <v>0</v>
      </c>
      <c r="F65" s="3119">
        <v>0</v>
      </c>
      <c r="G65" s="3047">
        <v>3</v>
      </c>
      <c r="H65" s="3047">
        <v>151</v>
      </c>
      <c r="I65" s="3047">
        <v>3</v>
      </c>
      <c r="J65" s="3047">
        <f>91+12+32</f>
        <v>135</v>
      </c>
      <c r="K65" s="3047">
        <v>19</v>
      </c>
      <c r="L65" s="3047">
        <v>30</v>
      </c>
      <c r="M65" s="3047">
        <v>71</v>
      </c>
      <c r="N65" s="3047">
        <v>26</v>
      </c>
      <c r="O65" s="3120">
        <v>44</v>
      </c>
      <c r="P65" s="3121">
        <v>200</v>
      </c>
      <c r="Q65" s="3052">
        <v>5</v>
      </c>
      <c r="R65" s="3058"/>
      <c r="S65" s="2898"/>
      <c r="T65" s="3058"/>
      <c r="U65" s="2898"/>
      <c r="V65" s="2898"/>
      <c r="W65" s="2898"/>
      <c r="X65" s="2898"/>
      <c r="Y65" s="2898"/>
      <c r="Z65" s="2898"/>
      <c r="AA65" s="2898"/>
      <c r="AB65" s="2898"/>
      <c r="AC65" s="2898"/>
      <c r="AD65" s="2898"/>
      <c r="AE65" s="2898"/>
      <c r="AF65" s="2898"/>
    </row>
    <row r="66" spans="1:32" s="3127" customFormat="1" ht="17.25" customHeight="1" thickBot="1" x14ac:dyDescent="0.3">
      <c r="A66" s="4002" t="s">
        <v>4943</v>
      </c>
      <c r="B66" s="4003"/>
      <c r="C66" s="3122">
        <v>32.295000000000002</v>
      </c>
      <c r="D66" s="3122">
        <v>1.9690000000000001</v>
      </c>
      <c r="E66" s="3123">
        <v>0</v>
      </c>
      <c r="F66" s="3123">
        <v>0</v>
      </c>
      <c r="G66" s="3123">
        <v>0</v>
      </c>
      <c r="H66" s="3124">
        <v>0</v>
      </c>
      <c r="I66" s="3122">
        <v>26</v>
      </c>
      <c r="J66" s="3122">
        <v>63</v>
      </c>
      <c r="K66" s="3124">
        <v>0</v>
      </c>
      <c r="L66" s="3122">
        <v>3</v>
      </c>
      <c r="M66" s="3122">
        <v>4</v>
      </c>
      <c r="N66" s="3124">
        <v>0</v>
      </c>
      <c r="O66" s="3124">
        <v>0</v>
      </c>
      <c r="P66" s="3125">
        <v>3560</v>
      </c>
      <c r="Q66" s="3126">
        <v>0</v>
      </c>
      <c r="S66" s="2898"/>
      <c r="T66" s="3058"/>
    </row>
    <row r="67" spans="1:32" s="3128" customFormat="1" ht="39" customHeight="1" thickTop="1" x14ac:dyDescent="0.25">
      <c r="A67" s="3996" t="s">
        <v>4944</v>
      </c>
      <c r="B67" s="3996"/>
      <c r="C67" s="3996"/>
      <c r="D67" s="3996"/>
      <c r="E67" s="3996"/>
      <c r="F67" s="3996"/>
      <c r="G67" s="3996"/>
      <c r="H67" s="3996"/>
      <c r="I67" s="3996"/>
      <c r="J67" s="3996"/>
      <c r="K67" s="3996"/>
      <c r="L67" s="3996"/>
      <c r="M67" s="3996"/>
      <c r="N67" s="3996"/>
      <c r="O67" s="3996"/>
      <c r="P67" s="3996"/>
      <c r="Q67" s="3996"/>
    </row>
    <row r="68" spans="1:32" s="3081" customFormat="1" ht="18" customHeight="1" x14ac:dyDescent="0.25">
      <c r="A68" s="3999" t="s">
        <v>4945</v>
      </c>
      <c r="B68" s="3999"/>
      <c r="C68" s="3999"/>
      <c r="D68" s="3999"/>
      <c r="E68" s="3999"/>
      <c r="F68" s="3999"/>
      <c r="G68" s="3999"/>
      <c r="H68" s="3999"/>
      <c r="I68" s="3999"/>
      <c r="J68" s="3999"/>
      <c r="K68" s="3999"/>
      <c r="L68" s="3999"/>
      <c r="M68" s="3999"/>
      <c r="N68" s="3999"/>
      <c r="O68" s="3999"/>
      <c r="P68" s="3999"/>
      <c r="Q68" s="3999"/>
    </row>
    <row r="69" spans="1:32" s="3081" customFormat="1" ht="18" customHeight="1" x14ac:dyDescent="0.25">
      <c r="A69" s="3999" t="s">
        <v>4910</v>
      </c>
      <c r="B69" s="3999"/>
      <c r="C69" s="3999"/>
      <c r="D69" s="3999"/>
      <c r="E69" s="3999"/>
      <c r="F69" s="3999"/>
      <c r="G69" s="3999"/>
      <c r="H69" s="3999"/>
      <c r="I69" s="3999"/>
      <c r="J69" s="3999"/>
      <c r="K69" s="3999"/>
      <c r="L69" s="3999"/>
      <c r="M69" s="3999"/>
      <c r="N69" s="3999"/>
      <c r="O69" s="3999"/>
      <c r="P69" s="3999"/>
      <c r="Q69" s="3999"/>
    </row>
    <row r="70" spans="1:32" s="3081" customFormat="1" ht="17.25" customHeight="1" x14ac:dyDescent="0.25">
      <c r="A70" s="4004" t="s">
        <v>574</v>
      </c>
      <c r="B70" s="4004"/>
      <c r="C70" s="4004"/>
      <c r="D70" s="4004"/>
      <c r="E70" s="4004"/>
      <c r="F70" s="4004"/>
      <c r="G70" s="4004"/>
      <c r="H70" s="4004"/>
      <c r="I70" s="4004"/>
      <c r="J70" s="4004"/>
      <c r="K70" s="4004"/>
      <c r="L70" s="4004"/>
      <c r="M70" s="4004"/>
      <c r="N70" s="4004"/>
      <c r="O70" s="4004"/>
      <c r="P70" s="4004"/>
      <c r="Q70" s="4004"/>
    </row>
    <row r="71" spans="1:32" s="3129" customFormat="1" ht="17.25" customHeight="1" x14ac:dyDescent="0.25">
      <c r="A71" s="4004" t="s">
        <v>429</v>
      </c>
      <c r="B71" s="4004"/>
      <c r="C71" s="4004"/>
      <c r="D71" s="4004"/>
      <c r="E71" s="4004"/>
      <c r="F71" s="4004"/>
      <c r="G71" s="4004"/>
      <c r="H71" s="4004"/>
      <c r="I71" s="4004"/>
      <c r="J71" s="4004"/>
      <c r="K71" s="4004"/>
      <c r="L71" s="4004"/>
      <c r="M71" s="4004"/>
      <c r="N71" s="4004"/>
      <c r="O71" s="4004"/>
      <c r="P71" s="4004"/>
      <c r="Q71" s="4004"/>
    </row>
    <row r="72" spans="1:32" ht="12" x14ac:dyDescent="0.25">
      <c r="E72" s="3130"/>
      <c r="F72" s="3130"/>
    </row>
    <row r="73" spans="1:32" ht="12" x14ac:dyDescent="0.25">
      <c r="E73" s="3130"/>
      <c r="F73" s="3130"/>
    </row>
    <row r="74" spans="1:32" ht="12" x14ac:dyDescent="0.25">
      <c r="E74" s="3131"/>
      <c r="F74" s="3131"/>
    </row>
    <row r="75" spans="1:32" ht="12" x14ac:dyDescent="0.25">
      <c r="E75" s="3131"/>
      <c r="F75" s="3131"/>
    </row>
    <row r="76" spans="1:32" ht="12" x14ac:dyDescent="0.25">
      <c r="E76" s="3131"/>
      <c r="F76" s="3131"/>
    </row>
    <row r="77" spans="1:32" ht="12" x14ac:dyDescent="0.25">
      <c r="E77" s="3131"/>
      <c r="F77" s="3131"/>
    </row>
    <row r="78" spans="1:32" ht="12" x14ac:dyDescent="0.25">
      <c r="E78" s="3131"/>
      <c r="F78" s="3131"/>
    </row>
    <row r="79" spans="1:32" ht="12" x14ac:dyDescent="0.25">
      <c r="E79" s="3131"/>
      <c r="F79" s="3131"/>
    </row>
    <row r="80" spans="1:32" ht="12" x14ac:dyDescent="0.25">
      <c r="E80" s="3131"/>
      <c r="F80" s="3131"/>
    </row>
  </sheetData>
  <mergeCells count="41">
    <mergeCell ref="A67:Q67"/>
    <mergeCell ref="A68:Q68"/>
    <mergeCell ref="A69:Q69"/>
    <mergeCell ref="A70:Q70"/>
    <mergeCell ref="A71:Q71"/>
    <mergeCell ref="A66:B66"/>
    <mergeCell ref="A52:B52"/>
    <mergeCell ref="A53:B53"/>
    <mergeCell ref="A54:B54"/>
    <mergeCell ref="A55:B55"/>
    <mergeCell ref="A56:B56"/>
    <mergeCell ref="A57:B57"/>
    <mergeCell ref="A58:B58"/>
    <mergeCell ref="A59:B59"/>
    <mergeCell ref="A60:B60"/>
    <mergeCell ref="A62:B62"/>
    <mergeCell ref="A65:B65"/>
    <mergeCell ref="A51:B51"/>
    <mergeCell ref="A39:B39"/>
    <mergeCell ref="A40:B40"/>
    <mergeCell ref="A41:B41"/>
    <mergeCell ref="A42:B42"/>
    <mergeCell ref="A43:B43"/>
    <mergeCell ref="A44:B44"/>
    <mergeCell ref="A45:B45"/>
    <mergeCell ref="A46:B46"/>
    <mergeCell ref="A48:B48"/>
    <mergeCell ref="A49:B49"/>
    <mergeCell ref="A50:B50"/>
    <mergeCell ref="A37:B37"/>
    <mergeCell ref="A1:Q1"/>
    <mergeCell ref="A23:B23"/>
    <mergeCell ref="A24:O24"/>
    <mergeCell ref="A25:Q25"/>
    <mergeCell ref="A26:Q26"/>
    <mergeCell ref="A27:Q27"/>
    <mergeCell ref="A28:Q28"/>
    <mergeCell ref="A29:Q29"/>
    <mergeCell ref="A31:Q31"/>
    <mergeCell ref="A33:B33"/>
    <mergeCell ref="A36:B36"/>
  </mergeCells>
  <printOptions horizontalCentered="1"/>
  <pageMargins left="0.75" right="0.75" top="0.75" bottom="0.75" header="0.3" footer="0"/>
  <pageSetup paperSize="9" scale="52" fitToWidth="0"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63564-5455-4B2D-9427-5605D632437E}">
  <sheetPr>
    <pageSetUpPr fitToPage="1"/>
  </sheetPr>
  <dimension ref="A1:XFD68"/>
  <sheetViews>
    <sheetView zoomScale="80" zoomScaleNormal="80" zoomScaleSheetLayoutView="90" workbookViewId="0">
      <pane xSplit="7" ySplit="3" topLeftCell="K4" activePane="bottomRight" state="frozen"/>
      <selection activeCell="O38" sqref="O38"/>
      <selection pane="topRight" activeCell="O38" sqref="O38"/>
      <selection pane="bottomLeft" activeCell="O38" sqref="O38"/>
      <selection pane="bottomRight" sqref="A1:R1"/>
    </sheetView>
  </sheetViews>
  <sheetFormatPr defaultColWidth="7.85546875" defaultRowHeight="17.25" x14ac:dyDescent="0.25"/>
  <cols>
    <col min="1" max="1" width="13" style="746" customWidth="1"/>
    <col min="2" max="2" width="44.28515625" style="746" customWidth="1"/>
    <col min="3" max="4" width="7.140625" style="3133" hidden="1" customWidth="1"/>
    <col min="5" max="6" width="7.140625" style="746" hidden="1" customWidth="1"/>
    <col min="7" max="7" width="2.28515625" style="746" hidden="1" customWidth="1"/>
    <col min="8" max="8" width="11.28515625" style="746" hidden="1" customWidth="1"/>
    <col min="9" max="16" width="11" style="746" customWidth="1"/>
    <col min="17" max="17" width="17.42578125" style="746" customWidth="1"/>
    <col min="18" max="18" width="2.85546875" style="746" customWidth="1"/>
    <col min="19" max="20" width="7.85546875" style="746"/>
    <col min="21" max="21" width="7.85546875" style="746" customWidth="1"/>
    <col min="22" max="16384" width="7.85546875" style="746"/>
  </cols>
  <sheetData>
    <row r="1" spans="1:31" ht="37.5" customHeight="1" x14ac:dyDescent="0.25">
      <c r="A1" s="4005" t="s">
        <v>4946</v>
      </c>
      <c r="B1" s="4005"/>
      <c r="C1" s="4005"/>
      <c r="D1" s="4005"/>
      <c r="E1" s="4005"/>
      <c r="F1" s="4005"/>
      <c r="G1" s="4005"/>
      <c r="H1" s="4005"/>
      <c r="I1" s="4005"/>
      <c r="J1" s="4005"/>
      <c r="K1" s="4005"/>
      <c r="L1" s="4005"/>
      <c r="M1" s="4005"/>
      <c r="N1" s="4005"/>
      <c r="O1" s="4005"/>
      <c r="P1" s="4005"/>
      <c r="Q1" s="4005"/>
      <c r="R1" s="4005"/>
      <c r="S1" s="3132"/>
      <c r="T1" s="3132"/>
      <c r="U1" s="3132"/>
      <c r="V1" s="3132"/>
    </row>
    <row r="2" spans="1:31" ht="17.25" customHeight="1" thickBot="1" x14ac:dyDescent="0.3">
      <c r="D2" s="3134"/>
      <c r="E2" s="3134"/>
      <c r="I2" s="3134"/>
      <c r="J2" s="3134"/>
      <c r="K2" s="3134"/>
      <c r="L2" s="3134"/>
      <c r="M2" s="3134"/>
      <c r="O2" s="3134"/>
      <c r="P2" s="3134"/>
      <c r="Q2" s="749" t="s">
        <v>29</v>
      </c>
    </row>
    <row r="3" spans="1:31" s="3142" customFormat="1" ht="32.450000000000003" customHeight="1" thickTop="1" thickBot="1" x14ac:dyDescent="0.3">
      <c r="A3" s="3135" t="s">
        <v>4947</v>
      </c>
      <c r="B3" s="3136" t="s">
        <v>4678</v>
      </c>
      <c r="C3" s="3137" t="s">
        <v>4891</v>
      </c>
      <c r="D3" s="3137" t="s">
        <v>4892</v>
      </c>
      <c r="E3" s="3137" t="s">
        <v>4893</v>
      </c>
      <c r="F3" s="3137" t="s">
        <v>4894</v>
      </c>
      <c r="G3" s="3137" t="s">
        <v>4895</v>
      </c>
      <c r="H3" s="3137" t="s">
        <v>4896</v>
      </c>
      <c r="I3" s="3137" t="s">
        <v>4897</v>
      </c>
      <c r="J3" s="3137" t="s">
        <v>4898</v>
      </c>
      <c r="K3" s="3137" t="s">
        <v>320</v>
      </c>
      <c r="L3" s="3137" t="s">
        <v>332</v>
      </c>
      <c r="M3" s="3137" t="s">
        <v>333</v>
      </c>
      <c r="N3" s="3138" t="s">
        <v>334</v>
      </c>
      <c r="O3" s="3139" t="s">
        <v>260</v>
      </c>
      <c r="P3" s="3140" t="s">
        <v>4948</v>
      </c>
      <c r="Q3" s="3141" t="s">
        <v>4900</v>
      </c>
    </row>
    <row r="4" spans="1:31" s="3149" customFormat="1" ht="32.450000000000003" customHeight="1" x14ac:dyDescent="0.25">
      <c r="A4" s="3143" t="s">
        <v>4679</v>
      </c>
      <c r="B4" s="3144" t="s">
        <v>3363</v>
      </c>
      <c r="C4" s="3145">
        <v>270.8</v>
      </c>
      <c r="D4" s="3048">
        <v>112.9</v>
      </c>
      <c r="E4" s="3048">
        <f>2.8+6.98</f>
        <v>9.7800000000000011</v>
      </c>
      <c r="F4" s="3048">
        <v>0.90500000000000003</v>
      </c>
      <c r="G4" s="3048">
        <v>10.1</v>
      </c>
      <c r="H4" s="3049">
        <v>535</v>
      </c>
      <c r="I4" s="3049">
        <v>696</v>
      </c>
      <c r="J4" s="3049">
        <v>527</v>
      </c>
      <c r="K4" s="3049">
        <v>254</v>
      </c>
      <c r="L4" s="3049">
        <v>799</v>
      </c>
      <c r="M4" s="3049">
        <v>284.8</v>
      </c>
      <c r="N4" s="3049">
        <v>284</v>
      </c>
      <c r="O4" s="3146">
        <v>34</v>
      </c>
      <c r="P4" s="3147">
        <v>30</v>
      </c>
      <c r="Q4" s="3148">
        <v>10.85384035</v>
      </c>
    </row>
    <row r="5" spans="1:31" s="3149" customFormat="1" ht="16.5" x14ac:dyDescent="0.25">
      <c r="A5" s="3143" t="s">
        <v>4681</v>
      </c>
      <c r="B5" s="3144" t="s">
        <v>277</v>
      </c>
      <c r="C5" s="3145">
        <v>335.3</v>
      </c>
      <c r="D5" s="3048">
        <v>235.3</v>
      </c>
      <c r="E5" s="3048">
        <f>14.3+190.9</f>
        <v>205.20000000000002</v>
      </c>
      <c r="F5" s="3048">
        <v>114.2</v>
      </c>
      <c r="G5" s="3048">
        <v>347.4</v>
      </c>
      <c r="H5" s="3049">
        <v>991</v>
      </c>
      <c r="I5" s="3049">
        <v>449</v>
      </c>
      <c r="J5" s="3049">
        <v>213</v>
      </c>
      <c r="K5" s="3049">
        <v>503</v>
      </c>
      <c r="L5" s="3049">
        <v>330</v>
      </c>
      <c r="M5" s="3049">
        <v>1380.6</v>
      </c>
      <c r="N5" s="3049">
        <v>1555</v>
      </c>
      <c r="O5" s="3055">
        <v>2881</v>
      </c>
      <c r="P5" s="3056">
        <v>200</v>
      </c>
      <c r="Q5" s="3057">
        <v>225.55118383999999</v>
      </c>
    </row>
    <row r="6" spans="1:31" s="3149" customFormat="1" ht="42" customHeight="1" x14ac:dyDescent="0.25">
      <c r="A6" s="3143" t="s">
        <v>4682</v>
      </c>
      <c r="B6" s="3144" t="s">
        <v>3365</v>
      </c>
      <c r="C6" s="3145">
        <v>0</v>
      </c>
      <c r="D6" s="3048">
        <v>0</v>
      </c>
      <c r="E6" s="3048">
        <v>0</v>
      </c>
      <c r="F6" s="3048">
        <v>0</v>
      </c>
      <c r="G6" s="3048">
        <v>15.56</v>
      </c>
      <c r="H6" s="3150">
        <v>0</v>
      </c>
      <c r="I6" s="3151">
        <v>0</v>
      </c>
      <c r="J6" s="3151">
        <v>0</v>
      </c>
      <c r="K6" s="3151">
        <v>0</v>
      </c>
      <c r="L6" s="3151">
        <v>0</v>
      </c>
      <c r="M6" s="3151">
        <v>53.4</v>
      </c>
      <c r="N6" s="3151">
        <v>0</v>
      </c>
      <c r="O6" s="3146">
        <v>273</v>
      </c>
      <c r="P6" s="3147">
        <v>70</v>
      </c>
      <c r="Q6" s="3148">
        <v>0</v>
      </c>
    </row>
    <row r="7" spans="1:31" s="3149" customFormat="1" ht="33" x14ac:dyDescent="0.25">
      <c r="A7" s="3143" t="s">
        <v>4683</v>
      </c>
      <c r="B7" s="3144" t="s">
        <v>3366</v>
      </c>
      <c r="C7" s="3145">
        <v>0</v>
      </c>
      <c r="D7" s="3048">
        <v>0</v>
      </c>
      <c r="E7" s="3048">
        <v>0</v>
      </c>
      <c r="F7" s="3048">
        <v>0</v>
      </c>
      <c r="G7" s="3048">
        <v>0</v>
      </c>
      <c r="H7" s="3049">
        <v>1</v>
      </c>
      <c r="I7" s="3049">
        <v>6</v>
      </c>
      <c r="J7" s="3151">
        <v>0</v>
      </c>
      <c r="K7" s="3151">
        <v>0</v>
      </c>
      <c r="L7" s="3151">
        <v>12</v>
      </c>
      <c r="M7" s="3151">
        <v>0</v>
      </c>
      <c r="N7" s="3151">
        <v>0</v>
      </c>
      <c r="O7" s="3146">
        <v>0</v>
      </c>
      <c r="P7" s="3147">
        <v>0</v>
      </c>
      <c r="Q7" s="3148">
        <v>0</v>
      </c>
    </row>
    <row r="8" spans="1:31" s="3149" customFormat="1" ht="16.5" x14ac:dyDescent="0.25">
      <c r="A8" s="3143" t="s">
        <v>4684</v>
      </c>
      <c r="B8" s="3144" t="s">
        <v>278</v>
      </c>
      <c r="C8" s="3145">
        <v>26</v>
      </c>
      <c r="D8" s="3048">
        <v>29.968</v>
      </c>
      <c r="E8" s="3048">
        <v>2.4710000000000001</v>
      </c>
      <c r="F8" s="3048">
        <v>3.8</v>
      </c>
      <c r="G8" s="3048">
        <v>0</v>
      </c>
      <c r="H8" s="3049">
        <v>308</v>
      </c>
      <c r="I8" s="3049">
        <v>114</v>
      </c>
      <c r="J8" s="3049">
        <v>425</v>
      </c>
      <c r="K8" s="3049">
        <v>98</v>
      </c>
      <c r="L8" s="3049">
        <v>242</v>
      </c>
      <c r="M8" s="3049">
        <v>137.9</v>
      </c>
      <c r="N8" s="3151">
        <v>0</v>
      </c>
      <c r="O8" s="3146">
        <v>41</v>
      </c>
      <c r="P8" s="3147">
        <v>19</v>
      </c>
      <c r="Q8" s="3148">
        <v>0</v>
      </c>
    </row>
    <row r="9" spans="1:31" s="3149" customFormat="1" ht="33" x14ac:dyDescent="0.25">
      <c r="A9" s="3143" t="s">
        <v>4685</v>
      </c>
      <c r="B9" s="3144" t="s">
        <v>4903</v>
      </c>
      <c r="C9" s="3145">
        <v>5.508</v>
      </c>
      <c r="D9" s="3048">
        <v>17.231999999999999</v>
      </c>
      <c r="E9" s="3048">
        <f>3.388+18.834</f>
        <v>22.222000000000001</v>
      </c>
      <c r="F9" s="3048">
        <v>33.9</v>
      </c>
      <c r="G9" s="3048">
        <v>0.89</v>
      </c>
      <c r="H9" s="3049">
        <v>78</v>
      </c>
      <c r="I9" s="3049">
        <v>90</v>
      </c>
      <c r="J9" s="3049">
        <v>108</v>
      </c>
      <c r="K9" s="3049">
        <v>656</v>
      </c>
      <c r="L9" s="3049">
        <v>145</v>
      </c>
      <c r="M9" s="3049">
        <v>68.599999999999994</v>
      </c>
      <c r="N9" s="3049">
        <v>31</v>
      </c>
      <c r="O9" s="3055">
        <v>82</v>
      </c>
      <c r="P9" s="3056">
        <v>68</v>
      </c>
      <c r="Q9" s="3148">
        <v>4.09671904</v>
      </c>
      <c r="R9" s="4006"/>
      <c r="S9" s="4006"/>
      <c r="T9" s="4006"/>
      <c r="U9" s="4006"/>
      <c r="V9" s="4006"/>
      <c r="W9" s="4006"/>
      <c r="X9" s="4006"/>
      <c r="Y9" s="4006"/>
      <c r="Z9" s="4006"/>
      <c r="AA9" s="4006"/>
      <c r="AB9" s="4006"/>
      <c r="AC9" s="4006"/>
      <c r="AD9" s="4006"/>
      <c r="AE9" s="4006"/>
    </row>
    <row r="10" spans="1:31" s="3149" customFormat="1" ht="16.5" x14ac:dyDescent="0.25">
      <c r="A10" s="3143" t="s">
        <v>4687</v>
      </c>
      <c r="B10" s="3144" t="s">
        <v>3368</v>
      </c>
      <c r="C10" s="3145">
        <v>1.7749999999999999</v>
      </c>
      <c r="D10" s="3048">
        <v>5.2679999999999998</v>
      </c>
      <c r="E10" s="3048">
        <v>12.94</v>
      </c>
      <c r="F10" s="3048">
        <v>9</v>
      </c>
      <c r="G10" s="3048">
        <v>0</v>
      </c>
      <c r="H10" s="3049">
        <v>34</v>
      </c>
      <c r="I10" s="3049">
        <v>167</v>
      </c>
      <c r="J10" s="3049">
        <v>71</v>
      </c>
      <c r="K10" s="3049">
        <v>233</v>
      </c>
      <c r="L10" s="3049">
        <v>24</v>
      </c>
      <c r="M10" s="3049">
        <v>27.8</v>
      </c>
      <c r="N10" s="3049">
        <v>35</v>
      </c>
      <c r="O10" s="3146">
        <v>28</v>
      </c>
      <c r="P10" s="3147">
        <v>4</v>
      </c>
      <c r="Q10" s="3148">
        <v>7.95</v>
      </c>
    </row>
    <row r="11" spans="1:31" s="3149" customFormat="1" ht="16.5" x14ac:dyDescent="0.25">
      <c r="A11" s="3143" t="s">
        <v>4688</v>
      </c>
      <c r="B11" s="3144" t="s">
        <v>3369</v>
      </c>
      <c r="C11" s="3145">
        <v>391</v>
      </c>
      <c r="D11" s="3048">
        <v>1068.3</v>
      </c>
      <c r="E11" s="3048">
        <f>32.489+887.884</f>
        <v>920.37300000000005</v>
      </c>
      <c r="F11" s="3048">
        <v>711.4</v>
      </c>
      <c r="G11" s="3048">
        <v>1002</v>
      </c>
      <c r="H11" s="3049">
        <v>1850</v>
      </c>
      <c r="I11" s="3049">
        <v>1017</v>
      </c>
      <c r="J11" s="3049">
        <v>3044</v>
      </c>
      <c r="K11" s="3049">
        <v>1446</v>
      </c>
      <c r="L11" s="3049">
        <v>919</v>
      </c>
      <c r="M11" s="3049">
        <v>919.9</v>
      </c>
      <c r="N11" s="3049">
        <v>596</v>
      </c>
      <c r="O11" s="3055">
        <v>270</v>
      </c>
      <c r="P11" s="3056">
        <v>689</v>
      </c>
      <c r="Q11" s="3057">
        <v>799.73315252999998</v>
      </c>
    </row>
    <row r="12" spans="1:31" s="3149" customFormat="1" ht="16.5" x14ac:dyDescent="0.25">
      <c r="A12" s="3143" t="s">
        <v>4689</v>
      </c>
      <c r="B12" s="3144" t="s">
        <v>3370</v>
      </c>
      <c r="C12" s="3145">
        <v>0</v>
      </c>
      <c r="D12" s="3048">
        <v>0</v>
      </c>
      <c r="E12" s="3048">
        <v>0.48199999999999998</v>
      </c>
      <c r="F12" s="3048">
        <v>0</v>
      </c>
      <c r="G12" s="3048">
        <v>0</v>
      </c>
      <c r="H12" s="3049">
        <v>195</v>
      </c>
      <c r="I12" s="3049">
        <v>19</v>
      </c>
      <c r="J12" s="3049">
        <v>181</v>
      </c>
      <c r="K12" s="3049">
        <v>1165</v>
      </c>
      <c r="L12" s="3151">
        <v>0</v>
      </c>
      <c r="M12" s="3151">
        <v>324</v>
      </c>
      <c r="N12" s="3049">
        <v>84</v>
      </c>
      <c r="O12" s="3146">
        <v>0</v>
      </c>
      <c r="P12" s="3147">
        <v>0</v>
      </c>
      <c r="Q12" s="3148">
        <v>197.5040185</v>
      </c>
    </row>
    <row r="13" spans="1:31" s="3149" customFormat="1" ht="16.5" x14ac:dyDescent="0.25">
      <c r="A13" s="3143" t="s">
        <v>4690</v>
      </c>
      <c r="B13" s="3144" t="s">
        <v>283</v>
      </c>
      <c r="C13" s="3145">
        <v>12.14</v>
      </c>
      <c r="D13" s="3048">
        <v>113</v>
      </c>
      <c r="E13" s="3048">
        <v>209</v>
      </c>
      <c r="F13" s="3048">
        <v>209.2</v>
      </c>
      <c r="G13" s="3048">
        <v>1063</v>
      </c>
      <c r="H13" s="3049">
        <v>1252</v>
      </c>
      <c r="I13" s="3049">
        <v>2381</v>
      </c>
      <c r="J13" s="3049">
        <v>618</v>
      </c>
      <c r="K13" s="3049">
        <v>609</v>
      </c>
      <c r="L13" s="3049">
        <v>1136</v>
      </c>
      <c r="M13" s="3049">
        <v>94.5</v>
      </c>
      <c r="N13" s="3049">
        <v>1168</v>
      </c>
      <c r="O13" s="3055">
        <v>1283</v>
      </c>
      <c r="P13" s="3056">
        <v>939</v>
      </c>
      <c r="Q13" s="3057">
        <v>77.739333020000004</v>
      </c>
    </row>
    <row r="14" spans="1:31" s="3152" customFormat="1" ht="16.5" x14ac:dyDescent="0.25">
      <c r="A14" s="3143" t="s">
        <v>4691</v>
      </c>
      <c r="B14" s="3144" t="s">
        <v>284</v>
      </c>
      <c r="C14" s="3145">
        <v>90.756</v>
      </c>
      <c r="D14" s="3048">
        <v>245.41200000000001</v>
      </c>
      <c r="E14" s="3048">
        <v>213</v>
      </c>
      <c r="F14" s="3048">
        <v>329.8</v>
      </c>
      <c r="G14" s="3048">
        <v>124</v>
      </c>
      <c r="H14" s="3049">
        <v>165</v>
      </c>
      <c r="I14" s="3049">
        <v>253.6</v>
      </c>
      <c r="J14" s="3049">
        <v>862</v>
      </c>
      <c r="K14" s="3049">
        <v>409</v>
      </c>
      <c r="L14" s="3049">
        <v>286</v>
      </c>
      <c r="M14" s="3049">
        <v>448</v>
      </c>
      <c r="N14" s="3049">
        <v>587</v>
      </c>
      <c r="O14" s="3055">
        <v>210</v>
      </c>
      <c r="P14" s="3056">
        <v>292</v>
      </c>
      <c r="Q14" s="3057">
        <v>163.75242071999998</v>
      </c>
    </row>
    <row r="15" spans="1:31" s="3153" customFormat="1" ht="33" x14ac:dyDescent="0.25">
      <c r="A15" s="3143" t="s">
        <v>4692</v>
      </c>
      <c r="B15" s="3144" t="s">
        <v>3371</v>
      </c>
      <c r="C15" s="3145">
        <v>0</v>
      </c>
      <c r="D15" s="3048">
        <v>0</v>
      </c>
      <c r="E15" s="3048">
        <v>0</v>
      </c>
      <c r="F15" s="3048">
        <v>0</v>
      </c>
      <c r="G15" s="3048">
        <v>71.3</v>
      </c>
      <c r="H15" s="3049">
        <v>34</v>
      </c>
      <c r="I15" s="3049">
        <v>28</v>
      </c>
      <c r="J15" s="3049">
        <v>152</v>
      </c>
      <c r="K15" s="3049">
        <v>39</v>
      </c>
      <c r="L15" s="3049">
        <v>14</v>
      </c>
      <c r="M15" s="3049">
        <v>58</v>
      </c>
      <c r="N15" s="3049">
        <v>35</v>
      </c>
      <c r="O15" s="3055">
        <v>87</v>
      </c>
      <c r="P15" s="3056">
        <v>35</v>
      </c>
      <c r="Q15" s="3148">
        <v>0</v>
      </c>
    </row>
    <row r="16" spans="1:31" s="3153" customFormat="1" ht="16.5" x14ac:dyDescent="0.25">
      <c r="A16" s="3143" t="s">
        <v>4693</v>
      </c>
      <c r="B16" s="3144" t="s">
        <v>3372</v>
      </c>
      <c r="C16" s="3145">
        <v>0</v>
      </c>
      <c r="D16" s="3048">
        <v>0</v>
      </c>
      <c r="E16" s="3048">
        <v>0</v>
      </c>
      <c r="F16" s="3048">
        <v>0</v>
      </c>
      <c r="G16" s="3048">
        <v>0</v>
      </c>
      <c r="H16" s="3049">
        <v>8</v>
      </c>
      <c r="I16" s="3049">
        <v>11</v>
      </c>
      <c r="J16" s="3049">
        <v>45</v>
      </c>
      <c r="K16" s="3151">
        <v>0</v>
      </c>
      <c r="L16" s="3049">
        <v>17</v>
      </c>
      <c r="M16" s="3049">
        <v>8.8000000000000007</v>
      </c>
      <c r="N16" s="3151">
        <v>1</v>
      </c>
      <c r="O16" s="3146">
        <v>4</v>
      </c>
      <c r="P16" s="3147">
        <v>0</v>
      </c>
      <c r="Q16" s="3148">
        <v>0</v>
      </c>
    </row>
    <row r="17" spans="1:16384" s="3153" customFormat="1" ht="16.5" x14ac:dyDescent="0.25">
      <c r="A17" s="3143" t="s">
        <v>4696</v>
      </c>
      <c r="B17" s="3144" t="s">
        <v>826</v>
      </c>
      <c r="C17" s="3145">
        <v>0</v>
      </c>
      <c r="D17" s="3048">
        <v>0</v>
      </c>
      <c r="E17" s="3048">
        <v>18.298999999999999</v>
      </c>
      <c r="F17" s="3048">
        <v>0</v>
      </c>
      <c r="G17" s="3048">
        <v>0</v>
      </c>
      <c r="H17" s="3049">
        <v>575</v>
      </c>
      <c r="I17" s="3151">
        <v>0</v>
      </c>
      <c r="J17" s="3049">
        <v>13</v>
      </c>
      <c r="K17" s="3151">
        <v>0</v>
      </c>
      <c r="L17" s="3049">
        <v>7</v>
      </c>
      <c r="M17" s="3151">
        <v>0</v>
      </c>
      <c r="N17" s="3151">
        <v>0</v>
      </c>
      <c r="O17" s="3146">
        <v>5</v>
      </c>
      <c r="P17" s="3147">
        <v>0</v>
      </c>
      <c r="Q17" s="3148">
        <v>0</v>
      </c>
      <c r="R17" s="3152"/>
    </row>
    <row r="18" spans="1:16384" s="3153" customFormat="1" ht="16.5" x14ac:dyDescent="0.25">
      <c r="A18" s="3143" t="s">
        <v>4697</v>
      </c>
      <c r="B18" s="3144" t="s">
        <v>3373</v>
      </c>
      <c r="C18" s="3145">
        <v>0</v>
      </c>
      <c r="D18" s="3048">
        <v>0</v>
      </c>
      <c r="E18" s="3048">
        <v>0</v>
      </c>
      <c r="F18" s="3048">
        <v>0</v>
      </c>
      <c r="G18" s="3048">
        <v>1374.999</v>
      </c>
      <c r="H18" s="3049">
        <v>72</v>
      </c>
      <c r="I18" s="3049">
        <v>274</v>
      </c>
      <c r="J18" s="3049">
        <v>40</v>
      </c>
      <c r="K18" s="3049">
        <v>599</v>
      </c>
      <c r="L18" s="3049">
        <v>1226</v>
      </c>
      <c r="M18" s="3049">
        <v>572.70000000000005</v>
      </c>
      <c r="N18" s="3151">
        <v>0</v>
      </c>
      <c r="O18" s="3146">
        <v>0</v>
      </c>
      <c r="P18" s="3147">
        <v>0</v>
      </c>
      <c r="Q18" s="3148">
        <v>0</v>
      </c>
    </row>
    <row r="19" spans="1:16384" s="3153" customFormat="1" ht="16.5" x14ac:dyDescent="0.25">
      <c r="A19" s="3143" t="s">
        <v>4698</v>
      </c>
      <c r="B19" s="3144" t="s">
        <v>3374</v>
      </c>
      <c r="C19" s="3145">
        <v>0</v>
      </c>
      <c r="D19" s="3048">
        <v>0</v>
      </c>
      <c r="E19" s="3048">
        <v>0</v>
      </c>
      <c r="F19" s="3048">
        <v>0</v>
      </c>
      <c r="G19" s="3048">
        <v>0</v>
      </c>
      <c r="H19" s="3150">
        <v>0</v>
      </c>
      <c r="I19" s="3049">
        <v>42</v>
      </c>
      <c r="J19" s="3049">
        <v>12</v>
      </c>
      <c r="K19" s="3151">
        <v>0</v>
      </c>
      <c r="L19" s="3151">
        <v>0</v>
      </c>
      <c r="M19" s="3151">
        <v>18</v>
      </c>
      <c r="N19" s="3151">
        <v>3</v>
      </c>
      <c r="O19" s="3055">
        <v>2</v>
      </c>
      <c r="P19" s="3147">
        <v>0</v>
      </c>
      <c r="Q19" s="3148">
        <v>0</v>
      </c>
    </row>
    <row r="20" spans="1:16384" s="3153" customFormat="1" ht="16.5" x14ac:dyDescent="0.25">
      <c r="A20" s="3143" t="s">
        <v>4699</v>
      </c>
      <c r="B20" s="3144" t="s">
        <v>3375</v>
      </c>
      <c r="C20" s="3145">
        <v>0</v>
      </c>
      <c r="D20" s="3048">
        <v>0</v>
      </c>
      <c r="E20" s="3048">
        <v>0</v>
      </c>
      <c r="F20" s="3048">
        <v>0</v>
      </c>
      <c r="G20" s="3048">
        <v>0</v>
      </c>
      <c r="H20" s="3154">
        <v>3</v>
      </c>
      <c r="I20" s="3151">
        <v>0</v>
      </c>
      <c r="J20" s="3049">
        <v>18</v>
      </c>
      <c r="K20" s="3151">
        <v>2</v>
      </c>
      <c r="L20" s="3151">
        <v>1</v>
      </c>
      <c r="M20" s="3151">
        <v>4.8</v>
      </c>
      <c r="N20" s="3151">
        <v>73</v>
      </c>
      <c r="O20" s="3155">
        <v>0</v>
      </c>
      <c r="P20" s="3147">
        <v>0</v>
      </c>
      <c r="Q20" s="3148">
        <v>0</v>
      </c>
    </row>
    <row r="21" spans="1:16384" s="3153" customFormat="1" ht="18" thickBot="1" x14ac:dyDescent="0.3">
      <c r="A21" s="3156"/>
      <c r="B21" s="3157" t="s">
        <v>4906</v>
      </c>
      <c r="C21" s="3145"/>
      <c r="D21" s="3048"/>
      <c r="E21" s="3048"/>
      <c r="F21" s="3048"/>
      <c r="G21" s="3048"/>
      <c r="H21" s="3049"/>
      <c r="I21" s="3151">
        <v>0</v>
      </c>
      <c r="J21" s="3151">
        <v>0</v>
      </c>
      <c r="K21" s="3151">
        <v>0</v>
      </c>
      <c r="L21" s="3151">
        <v>0</v>
      </c>
      <c r="M21" s="3151">
        <v>0</v>
      </c>
      <c r="N21" s="3151">
        <v>0</v>
      </c>
      <c r="O21" s="3151">
        <v>0</v>
      </c>
      <c r="P21" s="3158">
        <v>1500</v>
      </c>
      <c r="Q21" s="3148">
        <v>0</v>
      </c>
    </row>
    <row r="22" spans="1:16384" s="3165" customFormat="1" thickBot="1" x14ac:dyDescent="0.3">
      <c r="A22" s="4007" t="s">
        <v>4780</v>
      </c>
      <c r="B22" s="4008"/>
      <c r="C22" s="3159">
        <f>SUM(C4:C21)+1</f>
        <v>1134.2790000000002</v>
      </c>
      <c r="D22" s="3160">
        <f>SUM(D4:D21)-1</f>
        <v>1826.38</v>
      </c>
      <c r="E22" s="3160">
        <f>SUM(E4:E21)-2</f>
        <v>1611.7670000000001</v>
      </c>
      <c r="F22" s="3160">
        <f>SUM(F4:F21)</f>
        <v>1412.2049999999999</v>
      </c>
      <c r="G22" s="3160">
        <f>SUM(G4:G21)</f>
        <v>4009.2489999999998</v>
      </c>
      <c r="H22" s="3160">
        <f>SUM(H4:H21)</f>
        <v>6101</v>
      </c>
      <c r="I22" s="3161">
        <f>SUM(I4:I21)+1</f>
        <v>5548.6</v>
      </c>
      <c r="J22" s="3161">
        <f t="shared" ref="J22:P22" si="0">SUM(J4:J21)</f>
        <v>6329</v>
      </c>
      <c r="K22" s="3161">
        <f t="shared" si="0"/>
        <v>6013</v>
      </c>
      <c r="L22" s="3161">
        <f t="shared" si="0"/>
        <v>5158</v>
      </c>
      <c r="M22" s="3161">
        <f t="shared" si="0"/>
        <v>4401.8</v>
      </c>
      <c r="N22" s="3161">
        <f t="shared" si="0"/>
        <v>4452</v>
      </c>
      <c r="O22" s="3162">
        <f t="shared" si="0"/>
        <v>5200</v>
      </c>
      <c r="P22" s="3163">
        <f t="shared" si="0"/>
        <v>3846</v>
      </c>
      <c r="Q22" s="3164">
        <v>1487.180668</v>
      </c>
    </row>
    <row r="23" spans="1:16384" s="3080" customFormat="1" ht="18" customHeight="1" thickTop="1" x14ac:dyDescent="0.25">
      <c r="A23" s="4009" t="s">
        <v>3144</v>
      </c>
      <c r="B23" s="4009"/>
      <c r="C23" s="4009"/>
      <c r="D23" s="4009"/>
      <c r="E23" s="4009"/>
      <c r="F23" s="4009"/>
      <c r="G23" s="4009"/>
      <c r="H23" s="4009"/>
      <c r="I23" s="4009"/>
      <c r="J23" s="4009"/>
      <c r="K23" s="4009"/>
      <c r="L23" s="4009"/>
      <c r="M23" s="4009"/>
      <c r="N23" s="4009"/>
      <c r="O23" s="4009"/>
      <c r="P23" s="3166"/>
      <c r="Q23" s="3167"/>
      <c r="R23" s="2903"/>
      <c r="S23" s="2903"/>
      <c r="T23" s="3079"/>
      <c r="U23" s="2903"/>
      <c r="V23" s="2903"/>
      <c r="W23" s="2903"/>
      <c r="X23" s="2903"/>
      <c r="Y23" s="2903"/>
      <c r="Z23" s="2903"/>
      <c r="AA23" s="2903"/>
      <c r="AB23" s="2903"/>
      <c r="AC23" s="2903"/>
      <c r="AD23" s="2903"/>
      <c r="AE23" s="2903"/>
      <c r="AF23" s="2903"/>
      <c r="AG23" s="2903"/>
      <c r="AH23" s="3153"/>
      <c r="AI23" s="3153"/>
      <c r="AJ23" s="3153"/>
      <c r="AK23" s="3153"/>
      <c r="AL23" s="3153"/>
      <c r="AM23" s="3153"/>
    </row>
    <row r="24" spans="1:16384" s="3168" customFormat="1" ht="39.75" customHeight="1" x14ac:dyDescent="0.25">
      <c r="A24" s="3997" t="s">
        <v>4907</v>
      </c>
      <c r="B24" s="3997"/>
      <c r="C24" s="3997"/>
      <c r="D24" s="3997"/>
      <c r="E24" s="3997"/>
      <c r="F24" s="3997"/>
      <c r="G24" s="3997"/>
      <c r="H24" s="3997"/>
      <c r="I24" s="3997"/>
      <c r="J24" s="3997"/>
      <c r="K24" s="3997"/>
      <c r="L24" s="3997"/>
      <c r="M24" s="3997"/>
      <c r="N24" s="3997"/>
      <c r="O24" s="3997"/>
      <c r="P24" s="3997"/>
      <c r="Q24" s="3997"/>
      <c r="R24" s="2770"/>
      <c r="S24" s="2770"/>
      <c r="T24" s="2927"/>
      <c r="U24" s="2770"/>
      <c r="V24" s="2770"/>
      <c r="W24" s="2770"/>
      <c r="X24" s="2770"/>
      <c r="Y24" s="2770"/>
      <c r="Z24" s="2770"/>
      <c r="AA24" s="2770"/>
      <c r="AB24" s="2770"/>
      <c r="AC24" s="2770"/>
      <c r="AD24" s="2770"/>
      <c r="AE24" s="2770"/>
      <c r="AF24" s="2770"/>
      <c r="AG24" s="2770"/>
      <c r="AH24" s="3153"/>
      <c r="AI24" s="3153"/>
      <c r="AJ24" s="3153"/>
      <c r="AK24" s="3153"/>
      <c r="AL24" s="3153"/>
      <c r="AM24" s="3153"/>
    </row>
    <row r="25" spans="1:16384" s="3169" customFormat="1" ht="33" customHeight="1" x14ac:dyDescent="0.25">
      <c r="A25" s="4010" t="s">
        <v>4949</v>
      </c>
      <c r="B25" s="4010"/>
      <c r="C25" s="4010"/>
      <c r="D25" s="4010"/>
      <c r="E25" s="4010"/>
      <c r="F25" s="4010"/>
      <c r="G25" s="4010"/>
      <c r="H25" s="4010"/>
      <c r="I25" s="4010"/>
      <c r="J25" s="4010"/>
      <c r="K25" s="4010"/>
      <c r="L25" s="4010"/>
      <c r="M25" s="4010"/>
      <c r="N25" s="4010"/>
      <c r="O25" s="4010"/>
      <c r="P25" s="4010"/>
      <c r="Q25" s="4010"/>
      <c r="AH25" s="3153"/>
      <c r="AI25" s="3153"/>
      <c r="AJ25" s="3153"/>
      <c r="AK25" s="3153"/>
      <c r="AL25" s="3153"/>
      <c r="AM25" s="3153"/>
    </row>
    <row r="26" spans="1:16384" s="3170" customFormat="1" ht="17.25" customHeight="1" x14ac:dyDescent="0.25">
      <c r="A26" s="4011" t="s">
        <v>4909</v>
      </c>
      <c r="B26" s="4011"/>
      <c r="C26" s="4011"/>
      <c r="D26" s="4011"/>
      <c r="E26" s="4011"/>
      <c r="F26" s="4011"/>
      <c r="G26" s="4011"/>
      <c r="H26" s="4011"/>
      <c r="I26" s="4011"/>
      <c r="J26" s="4011"/>
      <c r="K26" s="4011"/>
      <c r="L26" s="4011"/>
      <c r="M26" s="4011"/>
      <c r="N26" s="4011"/>
      <c r="O26" s="4011"/>
      <c r="P26" s="4011"/>
      <c r="Q26" s="4011"/>
      <c r="AH26" s="3153"/>
      <c r="AI26" s="3153"/>
      <c r="AJ26" s="3153"/>
      <c r="AK26" s="3153"/>
      <c r="AL26" s="3153"/>
      <c r="AM26" s="3153"/>
    </row>
    <row r="27" spans="1:16384" s="3170" customFormat="1" ht="17.25" customHeight="1" x14ac:dyDescent="0.25">
      <c r="A27" s="4011" t="s">
        <v>4950</v>
      </c>
      <c r="B27" s="4011"/>
      <c r="C27" s="4011"/>
      <c r="D27" s="4011"/>
      <c r="E27" s="4011"/>
      <c r="F27" s="4011"/>
      <c r="G27" s="4011"/>
      <c r="H27" s="4011"/>
      <c r="I27" s="4011"/>
      <c r="J27" s="4011"/>
      <c r="K27" s="4011"/>
      <c r="L27" s="4011"/>
      <c r="M27" s="4011"/>
      <c r="N27" s="4011"/>
      <c r="O27" s="4011"/>
      <c r="P27" s="4011"/>
      <c r="Q27" s="4011"/>
      <c r="AH27" s="3153"/>
      <c r="AI27" s="3153"/>
      <c r="AJ27" s="3153"/>
      <c r="AK27" s="3153"/>
      <c r="AL27" s="3153"/>
      <c r="AM27" s="3153"/>
    </row>
    <row r="28" spans="1:16384" s="3172" customFormat="1" x14ac:dyDescent="0.3">
      <c r="A28" s="3171"/>
      <c r="C28" s="3173"/>
      <c r="D28" s="3173"/>
    </row>
    <row r="29" spans="1:16384" s="3174" customFormat="1" ht="33" customHeight="1" x14ac:dyDescent="0.25">
      <c r="A29" s="4005" t="s">
        <v>4951</v>
      </c>
      <c r="B29" s="4005"/>
      <c r="C29" s="4005"/>
      <c r="D29" s="4005"/>
      <c r="E29" s="4005"/>
      <c r="F29" s="4005"/>
      <c r="G29" s="4005"/>
      <c r="H29" s="4005"/>
      <c r="I29" s="4005"/>
      <c r="J29" s="4005"/>
      <c r="K29" s="4005"/>
      <c r="L29" s="4005"/>
      <c r="M29" s="4005"/>
      <c r="N29" s="4005"/>
      <c r="O29" s="4005"/>
      <c r="P29" s="4005"/>
      <c r="Q29" s="4005"/>
      <c r="R29" s="4005"/>
      <c r="S29" s="4005"/>
      <c r="T29" s="4005"/>
      <c r="U29" s="4005"/>
      <c r="V29" s="4005"/>
      <c r="W29" s="4005"/>
      <c r="X29" s="4005"/>
      <c r="Y29" s="4005"/>
      <c r="Z29" s="4005"/>
      <c r="AA29" s="4005"/>
      <c r="AB29" s="4005"/>
      <c r="AC29" s="4005"/>
      <c r="AD29" s="4005"/>
      <c r="AE29" s="4005"/>
      <c r="AF29" s="4005"/>
      <c r="AG29" s="4005"/>
      <c r="AH29" s="4005"/>
      <c r="AI29" s="4005"/>
      <c r="AJ29" s="4005"/>
      <c r="AK29" s="4005"/>
      <c r="AL29" s="4005"/>
      <c r="AM29" s="4005"/>
      <c r="AN29" s="4005"/>
      <c r="AO29" s="4005"/>
      <c r="AP29" s="4005"/>
      <c r="AQ29" s="4005"/>
      <c r="AR29" s="4005"/>
      <c r="AS29" s="4005"/>
      <c r="AT29" s="4005"/>
      <c r="AU29" s="4005"/>
      <c r="AV29" s="4005"/>
      <c r="AW29" s="4005"/>
      <c r="AX29" s="4005"/>
      <c r="AY29" s="4005"/>
      <c r="AZ29" s="4005"/>
      <c r="BA29" s="4005"/>
      <c r="BB29" s="4005"/>
      <c r="BC29" s="4005"/>
      <c r="BD29" s="4005"/>
      <c r="BE29" s="4005"/>
      <c r="BF29" s="4005"/>
      <c r="BG29" s="4005"/>
      <c r="BH29" s="4005"/>
      <c r="BI29" s="4005"/>
      <c r="BJ29" s="4005"/>
      <c r="BK29" s="4005"/>
      <c r="BL29" s="4005"/>
      <c r="BM29" s="4005"/>
      <c r="BN29" s="4005"/>
      <c r="BO29" s="4005"/>
      <c r="BP29" s="4005"/>
      <c r="BQ29" s="4005"/>
      <c r="BR29" s="4005"/>
      <c r="BS29" s="4005"/>
      <c r="BT29" s="4005"/>
      <c r="BU29" s="4005"/>
      <c r="BV29" s="4005"/>
      <c r="BW29" s="4005"/>
      <c r="BX29" s="4005"/>
      <c r="BY29" s="4005"/>
      <c r="BZ29" s="4005"/>
      <c r="CA29" s="4005"/>
      <c r="CB29" s="4005"/>
      <c r="CC29" s="4005"/>
      <c r="CD29" s="4005"/>
      <c r="CE29" s="4005"/>
      <c r="CF29" s="4005"/>
      <c r="CG29" s="4005"/>
      <c r="CH29" s="4005"/>
      <c r="CI29" s="4005"/>
      <c r="CJ29" s="4005"/>
      <c r="CK29" s="4005"/>
      <c r="CL29" s="4005"/>
      <c r="CM29" s="4005"/>
      <c r="CN29" s="4005"/>
      <c r="CO29" s="4005"/>
      <c r="CP29" s="4005"/>
      <c r="CQ29" s="4005"/>
      <c r="CR29" s="4005"/>
      <c r="CS29" s="4005"/>
      <c r="CT29" s="4005"/>
      <c r="CU29" s="4005"/>
      <c r="CV29" s="4005"/>
      <c r="CW29" s="4005"/>
      <c r="CX29" s="4005"/>
      <c r="CY29" s="4005"/>
      <c r="CZ29" s="4005"/>
      <c r="DA29" s="4005"/>
      <c r="DB29" s="4005"/>
      <c r="DC29" s="4005"/>
      <c r="DD29" s="4005"/>
      <c r="DE29" s="4005"/>
      <c r="DF29" s="4005"/>
      <c r="DG29" s="4005"/>
      <c r="DH29" s="4005"/>
      <c r="DI29" s="4005"/>
      <c r="DJ29" s="4005"/>
      <c r="DK29" s="4005"/>
      <c r="DL29" s="4005"/>
      <c r="DM29" s="4005"/>
      <c r="DN29" s="4005"/>
      <c r="DO29" s="4005"/>
      <c r="DP29" s="4005"/>
      <c r="DQ29" s="4005"/>
      <c r="DR29" s="4005"/>
      <c r="DS29" s="4005"/>
      <c r="DT29" s="4005"/>
      <c r="DU29" s="4005"/>
      <c r="DV29" s="4005"/>
      <c r="DW29" s="4005"/>
      <c r="DX29" s="4005"/>
      <c r="DY29" s="4005"/>
      <c r="DZ29" s="4005"/>
      <c r="EA29" s="4005"/>
      <c r="EB29" s="4005"/>
      <c r="EC29" s="4005"/>
      <c r="ED29" s="4005"/>
      <c r="EE29" s="4005"/>
      <c r="EF29" s="4005"/>
      <c r="EG29" s="4005"/>
      <c r="EH29" s="4005"/>
      <c r="EI29" s="4005"/>
      <c r="EJ29" s="4005"/>
      <c r="EK29" s="4005"/>
      <c r="EL29" s="4005"/>
      <c r="EM29" s="4005"/>
      <c r="EN29" s="4005"/>
      <c r="EO29" s="4005"/>
      <c r="EP29" s="4005"/>
      <c r="EQ29" s="4005"/>
      <c r="ER29" s="4005"/>
      <c r="ES29" s="4005"/>
      <c r="ET29" s="4005"/>
      <c r="EU29" s="4005"/>
      <c r="EV29" s="4005"/>
      <c r="EW29" s="4005"/>
      <c r="EX29" s="4005"/>
      <c r="EY29" s="4005"/>
      <c r="EZ29" s="4005"/>
      <c r="FA29" s="4005"/>
      <c r="FB29" s="4005"/>
      <c r="FC29" s="4005"/>
      <c r="FD29" s="4005"/>
      <c r="FE29" s="4005"/>
      <c r="FF29" s="4005"/>
      <c r="FG29" s="4005"/>
      <c r="FH29" s="4005"/>
      <c r="FI29" s="4005"/>
      <c r="FJ29" s="4005"/>
      <c r="FK29" s="4005"/>
      <c r="FL29" s="4005"/>
      <c r="FM29" s="4005"/>
      <c r="FN29" s="4005"/>
      <c r="FO29" s="4005"/>
      <c r="FP29" s="4005"/>
      <c r="FQ29" s="4005"/>
      <c r="FR29" s="4005"/>
      <c r="FS29" s="4005"/>
      <c r="FT29" s="4005"/>
      <c r="FU29" s="4005"/>
      <c r="FV29" s="4005"/>
      <c r="FW29" s="4005"/>
      <c r="FX29" s="4005"/>
      <c r="FY29" s="4005"/>
      <c r="FZ29" s="4005"/>
      <c r="GA29" s="4005"/>
      <c r="GB29" s="4005"/>
      <c r="GC29" s="4005"/>
      <c r="GD29" s="4005"/>
      <c r="GE29" s="4005"/>
      <c r="GF29" s="4005"/>
      <c r="GG29" s="4005"/>
      <c r="GH29" s="4005"/>
      <c r="GI29" s="4005"/>
      <c r="GJ29" s="4005"/>
      <c r="GK29" s="4005"/>
      <c r="GL29" s="4005"/>
      <c r="GM29" s="4005"/>
      <c r="GN29" s="4005"/>
      <c r="GO29" s="4005"/>
      <c r="GP29" s="4005"/>
      <c r="GQ29" s="4005"/>
      <c r="GR29" s="4005"/>
      <c r="GS29" s="4005"/>
      <c r="GT29" s="4005"/>
      <c r="GU29" s="4005"/>
      <c r="GV29" s="4005"/>
      <c r="GW29" s="4005"/>
      <c r="GX29" s="4005"/>
      <c r="GY29" s="4005"/>
      <c r="GZ29" s="4005"/>
      <c r="HA29" s="4005"/>
      <c r="HB29" s="4005"/>
      <c r="HC29" s="4005"/>
      <c r="HD29" s="4005"/>
      <c r="HE29" s="4005"/>
      <c r="HF29" s="4005"/>
      <c r="HG29" s="4005"/>
      <c r="HH29" s="4005"/>
      <c r="HI29" s="4005"/>
      <c r="HJ29" s="4005"/>
      <c r="HK29" s="4005"/>
      <c r="HL29" s="4005"/>
      <c r="HM29" s="4005"/>
      <c r="HN29" s="4005"/>
      <c r="HO29" s="4005"/>
      <c r="HP29" s="4005"/>
      <c r="HQ29" s="4005"/>
      <c r="HR29" s="4005"/>
      <c r="HS29" s="4005"/>
      <c r="HT29" s="4005"/>
      <c r="HU29" s="4005"/>
      <c r="HV29" s="4005"/>
      <c r="HW29" s="4005"/>
      <c r="HX29" s="4005"/>
      <c r="HY29" s="4005"/>
      <c r="HZ29" s="4005"/>
      <c r="IA29" s="4005"/>
      <c r="IB29" s="4005"/>
      <c r="IC29" s="4005"/>
      <c r="ID29" s="4005"/>
      <c r="IE29" s="4005"/>
      <c r="IF29" s="4005"/>
      <c r="IG29" s="4005"/>
      <c r="IH29" s="4005"/>
      <c r="II29" s="4005"/>
      <c r="IJ29" s="4005"/>
      <c r="IK29" s="4005"/>
      <c r="IL29" s="4005"/>
      <c r="IM29" s="4005"/>
      <c r="IN29" s="4005"/>
      <c r="IO29" s="4005"/>
      <c r="IP29" s="4005"/>
      <c r="IQ29" s="4005"/>
      <c r="IR29" s="4005"/>
      <c r="IS29" s="4005"/>
      <c r="IT29" s="4005"/>
      <c r="IU29" s="4005"/>
      <c r="IV29" s="4005"/>
      <c r="IW29" s="4005"/>
      <c r="IX29" s="4005"/>
      <c r="IY29" s="4005"/>
      <c r="IZ29" s="4005"/>
      <c r="JA29" s="4005"/>
      <c r="JB29" s="4005"/>
      <c r="JC29" s="4005"/>
      <c r="JD29" s="4005"/>
      <c r="JE29" s="4005"/>
      <c r="JF29" s="4005"/>
      <c r="JG29" s="4005"/>
      <c r="JH29" s="4005"/>
      <c r="JI29" s="4005"/>
      <c r="JJ29" s="4005"/>
      <c r="JK29" s="4005"/>
      <c r="JL29" s="4005"/>
      <c r="JM29" s="4005"/>
      <c r="JN29" s="4005"/>
      <c r="JO29" s="4005"/>
      <c r="JP29" s="4005"/>
      <c r="JQ29" s="4005"/>
      <c r="JR29" s="4005"/>
      <c r="JS29" s="4005"/>
      <c r="JT29" s="4005"/>
      <c r="JU29" s="4005"/>
      <c r="JV29" s="4005"/>
      <c r="JW29" s="4005"/>
      <c r="JX29" s="4005"/>
      <c r="JY29" s="4005"/>
      <c r="JZ29" s="4005"/>
      <c r="KA29" s="4005"/>
      <c r="KB29" s="4005"/>
      <c r="KC29" s="4005"/>
      <c r="KD29" s="4005"/>
      <c r="KE29" s="4005"/>
      <c r="KF29" s="4005"/>
      <c r="KG29" s="4005"/>
      <c r="KH29" s="4005"/>
      <c r="KI29" s="4005"/>
      <c r="KJ29" s="4005"/>
      <c r="KK29" s="4005"/>
      <c r="KL29" s="4005"/>
      <c r="KM29" s="4005"/>
      <c r="KN29" s="4005"/>
      <c r="KO29" s="4005"/>
      <c r="KP29" s="4005"/>
      <c r="KQ29" s="4005"/>
      <c r="KR29" s="4005"/>
      <c r="KS29" s="4005"/>
      <c r="KT29" s="4005"/>
      <c r="KU29" s="4005"/>
      <c r="KV29" s="4005"/>
      <c r="KW29" s="4005"/>
      <c r="KX29" s="4005"/>
      <c r="KY29" s="4005"/>
      <c r="KZ29" s="4005"/>
      <c r="LA29" s="4005"/>
      <c r="LB29" s="4005"/>
      <c r="LC29" s="4005"/>
      <c r="LD29" s="4005"/>
      <c r="LE29" s="4005"/>
      <c r="LF29" s="4005"/>
      <c r="LG29" s="4005"/>
      <c r="LH29" s="4005"/>
      <c r="LI29" s="4005"/>
      <c r="LJ29" s="4005"/>
      <c r="LK29" s="4005"/>
      <c r="LL29" s="4005"/>
      <c r="LM29" s="4005"/>
      <c r="LN29" s="4005"/>
      <c r="LO29" s="4005"/>
      <c r="LP29" s="4005"/>
      <c r="LQ29" s="4005"/>
      <c r="LR29" s="4005"/>
      <c r="LS29" s="4005"/>
      <c r="LT29" s="4005"/>
      <c r="LU29" s="4005"/>
      <c r="LV29" s="4005"/>
      <c r="LW29" s="4005"/>
      <c r="LX29" s="4005"/>
      <c r="LY29" s="4005"/>
      <c r="LZ29" s="4005"/>
      <c r="MA29" s="4005"/>
      <c r="MB29" s="4005"/>
      <c r="MC29" s="4005"/>
      <c r="MD29" s="4005"/>
      <c r="ME29" s="4005"/>
      <c r="MF29" s="4005"/>
      <c r="MG29" s="4005"/>
      <c r="MH29" s="4005"/>
      <c r="MI29" s="4005"/>
      <c r="MJ29" s="4005"/>
      <c r="MK29" s="4005"/>
      <c r="ML29" s="4005"/>
      <c r="MM29" s="4005"/>
      <c r="MN29" s="4005"/>
      <c r="MO29" s="4005"/>
      <c r="MP29" s="4005"/>
      <c r="MQ29" s="4005"/>
      <c r="MR29" s="4005"/>
      <c r="MS29" s="4005"/>
      <c r="MT29" s="4005"/>
      <c r="MU29" s="4005"/>
      <c r="MV29" s="4005"/>
      <c r="MW29" s="4005"/>
      <c r="MX29" s="4005"/>
      <c r="MY29" s="4005"/>
      <c r="MZ29" s="4005"/>
      <c r="NA29" s="4005"/>
      <c r="NB29" s="4005"/>
      <c r="NC29" s="4005"/>
      <c r="ND29" s="4005"/>
      <c r="NE29" s="4005"/>
      <c r="NF29" s="4005"/>
      <c r="NG29" s="4005"/>
      <c r="NH29" s="4005"/>
      <c r="NI29" s="4005"/>
      <c r="NJ29" s="4005"/>
      <c r="NK29" s="4005"/>
      <c r="NL29" s="4005"/>
      <c r="NM29" s="4005"/>
      <c r="NN29" s="4005"/>
      <c r="NO29" s="4005"/>
      <c r="NP29" s="4005"/>
      <c r="NQ29" s="4005"/>
      <c r="NR29" s="4005"/>
      <c r="NS29" s="4005"/>
      <c r="NT29" s="4005"/>
      <c r="NU29" s="4005"/>
      <c r="NV29" s="4005"/>
      <c r="NW29" s="4005"/>
      <c r="NX29" s="4005"/>
      <c r="NY29" s="4005"/>
      <c r="NZ29" s="4005"/>
      <c r="OA29" s="4005"/>
      <c r="OB29" s="4005"/>
      <c r="OC29" s="4005"/>
      <c r="OD29" s="4005"/>
      <c r="OE29" s="4005"/>
      <c r="OF29" s="4005"/>
      <c r="OG29" s="4005"/>
      <c r="OH29" s="4005"/>
      <c r="OI29" s="4005"/>
      <c r="OJ29" s="4005"/>
      <c r="OK29" s="4005"/>
      <c r="OL29" s="4005"/>
      <c r="OM29" s="4005"/>
      <c r="ON29" s="4005"/>
      <c r="OO29" s="4005"/>
      <c r="OP29" s="4005"/>
      <c r="OQ29" s="4005"/>
      <c r="OR29" s="4005"/>
      <c r="OS29" s="4005"/>
      <c r="OT29" s="4005"/>
      <c r="OU29" s="4005"/>
      <c r="OV29" s="4005"/>
      <c r="OW29" s="4005"/>
      <c r="OX29" s="4005"/>
      <c r="OY29" s="4005"/>
      <c r="OZ29" s="4005"/>
      <c r="PA29" s="4005"/>
      <c r="PB29" s="4005"/>
      <c r="PC29" s="4005"/>
      <c r="PD29" s="4005"/>
      <c r="PE29" s="4005"/>
      <c r="PF29" s="4005"/>
      <c r="PG29" s="4005"/>
      <c r="PH29" s="4005"/>
      <c r="PI29" s="4005"/>
      <c r="PJ29" s="4005"/>
      <c r="PK29" s="4005"/>
      <c r="PL29" s="4005"/>
      <c r="PM29" s="4005"/>
      <c r="PN29" s="4005"/>
      <c r="PO29" s="4005"/>
      <c r="PP29" s="4005"/>
      <c r="PQ29" s="4005"/>
      <c r="PR29" s="4005"/>
      <c r="PS29" s="4005"/>
      <c r="PT29" s="4005"/>
      <c r="PU29" s="4005"/>
      <c r="PV29" s="4005"/>
      <c r="PW29" s="4005"/>
      <c r="PX29" s="4005"/>
      <c r="PY29" s="4005"/>
      <c r="PZ29" s="4005"/>
      <c r="QA29" s="4005"/>
      <c r="QB29" s="4005"/>
      <c r="QC29" s="4005"/>
      <c r="QD29" s="4005"/>
      <c r="QE29" s="4005"/>
      <c r="QF29" s="4005"/>
      <c r="QG29" s="4005"/>
      <c r="QH29" s="4005"/>
      <c r="QI29" s="4005"/>
      <c r="QJ29" s="4005"/>
      <c r="QK29" s="4005"/>
      <c r="QL29" s="4005"/>
      <c r="QM29" s="4005"/>
      <c r="QN29" s="4005"/>
      <c r="QO29" s="4005"/>
      <c r="QP29" s="4005"/>
      <c r="QQ29" s="4005"/>
      <c r="QR29" s="4005"/>
      <c r="QS29" s="4005"/>
      <c r="QT29" s="4005"/>
      <c r="QU29" s="4005"/>
      <c r="QV29" s="4005"/>
      <c r="QW29" s="4005"/>
      <c r="QX29" s="4005"/>
      <c r="QY29" s="4005"/>
      <c r="QZ29" s="4005"/>
      <c r="RA29" s="4005"/>
      <c r="RB29" s="4005"/>
      <c r="RC29" s="4005"/>
      <c r="RD29" s="4005"/>
      <c r="RE29" s="4005"/>
      <c r="RF29" s="4005"/>
      <c r="RG29" s="4005"/>
      <c r="RH29" s="4005"/>
      <c r="RI29" s="4005"/>
      <c r="RJ29" s="4005"/>
      <c r="RK29" s="4005"/>
      <c r="RL29" s="4005"/>
      <c r="RM29" s="4005"/>
      <c r="RN29" s="4005"/>
      <c r="RO29" s="4005"/>
      <c r="RP29" s="4005"/>
      <c r="RQ29" s="4005"/>
      <c r="RR29" s="4005"/>
      <c r="RS29" s="4005"/>
      <c r="RT29" s="4005"/>
      <c r="RU29" s="4005"/>
      <c r="RV29" s="4005"/>
      <c r="RW29" s="4005"/>
      <c r="RX29" s="4005"/>
      <c r="RY29" s="4005"/>
      <c r="RZ29" s="4005"/>
      <c r="SA29" s="4005"/>
      <c r="SB29" s="4005"/>
      <c r="SC29" s="4005"/>
      <c r="SD29" s="4005"/>
      <c r="SE29" s="4005"/>
      <c r="SF29" s="4005"/>
      <c r="SG29" s="4005"/>
      <c r="SH29" s="4005"/>
      <c r="SI29" s="4005"/>
      <c r="SJ29" s="4005"/>
      <c r="SK29" s="4005"/>
      <c r="SL29" s="4005"/>
      <c r="SM29" s="4005"/>
      <c r="SN29" s="4005"/>
      <c r="SO29" s="4005"/>
      <c r="SP29" s="4005"/>
      <c r="SQ29" s="4005"/>
      <c r="SR29" s="4005"/>
      <c r="SS29" s="4005"/>
      <c r="ST29" s="4005"/>
      <c r="SU29" s="4005"/>
      <c r="SV29" s="4005"/>
      <c r="SW29" s="4005"/>
      <c r="SX29" s="4005"/>
      <c r="SY29" s="4005"/>
      <c r="SZ29" s="4005"/>
      <c r="TA29" s="4005"/>
      <c r="TB29" s="4005"/>
      <c r="TC29" s="4005"/>
      <c r="TD29" s="4005"/>
      <c r="TE29" s="4005"/>
      <c r="TF29" s="4005"/>
      <c r="TG29" s="4005"/>
      <c r="TH29" s="4005"/>
      <c r="TI29" s="4005"/>
      <c r="TJ29" s="4005"/>
      <c r="TK29" s="4005"/>
      <c r="TL29" s="4005"/>
      <c r="TM29" s="4005"/>
      <c r="TN29" s="4005"/>
      <c r="TO29" s="4005"/>
      <c r="TP29" s="4005"/>
      <c r="TQ29" s="4005"/>
      <c r="TR29" s="4005"/>
      <c r="TS29" s="4005"/>
      <c r="TT29" s="4005"/>
      <c r="TU29" s="4005"/>
      <c r="TV29" s="4005"/>
      <c r="TW29" s="4005"/>
      <c r="TX29" s="4005"/>
      <c r="TY29" s="4005"/>
      <c r="TZ29" s="4005"/>
      <c r="UA29" s="4005"/>
      <c r="UB29" s="4005"/>
      <c r="UC29" s="4005"/>
      <c r="UD29" s="4005"/>
      <c r="UE29" s="4005"/>
      <c r="UF29" s="4005"/>
      <c r="UG29" s="4005"/>
      <c r="UH29" s="4005"/>
      <c r="UI29" s="4005"/>
      <c r="UJ29" s="4005"/>
      <c r="UK29" s="4005"/>
      <c r="UL29" s="4005"/>
      <c r="UM29" s="4005"/>
      <c r="UN29" s="4005"/>
      <c r="UO29" s="4005"/>
      <c r="UP29" s="4005"/>
      <c r="UQ29" s="4005"/>
      <c r="UR29" s="4005"/>
      <c r="US29" s="4005"/>
      <c r="UT29" s="4005"/>
      <c r="UU29" s="4005"/>
      <c r="UV29" s="4005"/>
      <c r="UW29" s="4005"/>
      <c r="UX29" s="4005"/>
      <c r="UY29" s="4005"/>
      <c r="UZ29" s="4005"/>
      <c r="VA29" s="4005"/>
      <c r="VB29" s="4005"/>
      <c r="VC29" s="4005"/>
      <c r="VD29" s="4005"/>
      <c r="VE29" s="4005"/>
      <c r="VF29" s="4005"/>
      <c r="VG29" s="4005"/>
      <c r="VH29" s="4005"/>
      <c r="VI29" s="4005"/>
      <c r="VJ29" s="4005"/>
      <c r="VK29" s="4005"/>
      <c r="VL29" s="4005"/>
      <c r="VM29" s="4005"/>
      <c r="VN29" s="4005"/>
      <c r="VO29" s="4005"/>
      <c r="VP29" s="4005"/>
      <c r="VQ29" s="4005"/>
      <c r="VR29" s="4005"/>
      <c r="VS29" s="4005"/>
      <c r="VT29" s="4005"/>
      <c r="VU29" s="4005"/>
      <c r="VV29" s="4005"/>
      <c r="VW29" s="4005"/>
      <c r="VX29" s="4005"/>
      <c r="VY29" s="4005"/>
      <c r="VZ29" s="4005"/>
      <c r="WA29" s="4005"/>
      <c r="WB29" s="4005"/>
      <c r="WC29" s="4005"/>
      <c r="WD29" s="4005"/>
      <c r="WE29" s="4005"/>
      <c r="WF29" s="4005"/>
      <c r="WG29" s="4005"/>
      <c r="WH29" s="4005"/>
      <c r="WI29" s="4005"/>
      <c r="WJ29" s="4005"/>
      <c r="WK29" s="4005"/>
      <c r="WL29" s="4005"/>
      <c r="WM29" s="4005"/>
      <c r="WN29" s="4005"/>
      <c r="WO29" s="4005"/>
      <c r="WP29" s="4005"/>
      <c r="WQ29" s="4005"/>
      <c r="WR29" s="4005"/>
      <c r="WS29" s="4005"/>
      <c r="WT29" s="4005"/>
      <c r="WU29" s="4005"/>
      <c r="WV29" s="4005"/>
      <c r="WW29" s="4005"/>
      <c r="WX29" s="4005"/>
      <c r="WY29" s="4005"/>
      <c r="WZ29" s="4005"/>
      <c r="XA29" s="4005"/>
      <c r="XB29" s="4005"/>
      <c r="XC29" s="4005"/>
      <c r="XD29" s="4005"/>
      <c r="XE29" s="4005"/>
      <c r="XF29" s="4005"/>
      <c r="XG29" s="4005"/>
      <c r="XH29" s="4005"/>
      <c r="XI29" s="4005"/>
      <c r="XJ29" s="4005"/>
      <c r="XK29" s="4005"/>
      <c r="XL29" s="4005"/>
      <c r="XM29" s="4005"/>
      <c r="XN29" s="4005"/>
      <c r="XO29" s="4005"/>
      <c r="XP29" s="4005"/>
      <c r="XQ29" s="4005"/>
      <c r="XR29" s="4005"/>
      <c r="XS29" s="4005"/>
      <c r="XT29" s="4005"/>
      <c r="XU29" s="4005"/>
      <c r="XV29" s="4005"/>
      <c r="XW29" s="4005"/>
      <c r="XX29" s="4005"/>
      <c r="XY29" s="4005"/>
      <c r="XZ29" s="4005"/>
      <c r="YA29" s="4005"/>
      <c r="YB29" s="4005"/>
      <c r="YC29" s="4005"/>
      <c r="YD29" s="4005"/>
      <c r="YE29" s="4005"/>
      <c r="YF29" s="4005"/>
      <c r="YG29" s="4005"/>
      <c r="YH29" s="4005"/>
      <c r="YI29" s="4005"/>
      <c r="YJ29" s="4005"/>
      <c r="YK29" s="4005"/>
      <c r="YL29" s="4005"/>
      <c r="YM29" s="4005"/>
      <c r="YN29" s="4005"/>
      <c r="YO29" s="4005"/>
      <c r="YP29" s="4005"/>
      <c r="YQ29" s="4005"/>
      <c r="YR29" s="4005"/>
      <c r="YS29" s="4005"/>
      <c r="YT29" s="4005"/>
      <c r="YU29" s="4005"/>
      <c r="YV29" s="4005"/>
      <c r="YW29" s="4005"/>
      <c r="YX29" s="4005"/>
      <c r="YY29" s="4005"/>
      <c r="YZ29" s="4005"/>
      <c r="ZA29" s="4005"/>
      <c r="ZB29" s="4005"/>
      <c r="ZC29" s="4005"/>
      <c r="ZD29" s="4005"/>
      <c r="ZE29" s="4005"/>
      <c r="ZF29" s="4005"/>
      <c r="ZG29" s="4005"/>
      <c r="ZH29" s="4005"/>
      <c r="ZI29" s="4005"/>
      <c r="ZJ29" s="4005"/>
      <c r="ZK29" s="4005"/>
      <c r="ZL29" s="4005"/>
      <c r="ZM29" s="4005"/>
      <c r="ZN29" s="4005"/>
      <c r="ZO29" s="4005"/>
      <c r="ZP29" s="4005"/>
      <c r="ZQ29" s="4005"/>
      <c r="ZR29" s="4005"/>
      <c r="ZS29" s="4005"/>
      <c r="ZT29" s="4005"/>
      <c r="ZU29" s="4005"/>
      <c r="ZV29" s="4005"/>
      <c r="ZW29" s="4005"/>
      <c r="ZX29" s="4005"/>
      <c r="ZY29" s="4005"/>
      <c r="ZZ29" s="4005"/>
      <c r="AAA29" s="4005"/>
      <c r="AAB29" s="4005"/>
      <c r="AAC29" s="4005"/>
      <c r="AAD29" s="4005"/>
      <c r="AAE29" s="4005"/>
      <c r="AAF29" s="4005"/>
      <c r="AAG29" s="4005"/>
      <c r="AAH29" s="4005"/>
      <c r="AAI29" s="4005"/>
      <c r="AAJ29" s="4005"/>
      <c r="AAK29" s="4005"/>
      <c r="AAL29" s="4005"/>
      <c r="AAM29" s="4005"/>
      <c r="AAN29" s="4005"/>
      <c r="AAO29" s="4005"/>
      <c r="AAP29" s="4005"/>
      <c r="AAQ29" s="4005"/>
      <c r="AAR29" s="4005"/>
      <c r="AAS29" s="4005"/>
      <c r="AAT29" s="4005"/>
      <c r="AAU29" s="4005"/>
      <c r="AAV29" s="4005"/>
      <c r="AAW29" s="4005"/>
      <c r="AAX29" s="4005"/>
      <c r="AAY29" s="4005"/>
      <c r="AAZ29" s="4005"/>
      <c r="ABA29" s="4005"/>
      <c r="ABB29" s="4005"/>
      <c r="ABC29" s="4005"/>
      <c r="ABD29" s="4005"/>
      <c r="ABE29" s="4005"/>
      <c r="ABF29" s="4005"/>
      <c r="ABG29" s="4005"/>
      <c r="ABH29" s="4005"/>
      <c r="ABI29" s="4005"/>
      <c r="ABJ29" s="4005"/>
      <c r="ABK29" s="4005"/>
      <c r="ABL29" s="4005"/>
      <c r="ABM29" s="4005"/>
      <c r="ABN29" s="4005"/>
      <c r="ABO29" s="4005"/>
      <c r="ABP29" s="4005"/>
      <c r="ABQ29" s="4005"/>
      <c r="ABR29" s="4005"/>
      <c r="ABS29" s="4005"/>
      <c r="ABT29" s="4005"/>
      <c r="ABU29" s="4005"/>
      <c r="ABV29" s="4005"/>
      <c r="ABW29" s="4005"/>
      <c r="ABX29" s="4005"/>
      <c r="ABY29" s="4005"/>
      <c r="ABZ29" s="4005"/>
      <c r="ACA29" s="4005"/>
      <c r="ACB29" s="4005"/>
      <c r="ACC29" s="4005"/>
      <c r="ACD29" s="4005"/>
      <c r="ACE29" s="4005"/>
      <c r="ACF29" s="4005"/>
      <c r="ACG29" s="4005"/>
      <c r="ACH29" s="4005"/>
      <c r="ACI29" s="4005"/>
      <c r="ACJ29" s="4005"/>
      <c r="ACK29" s="4005"/>
      <c r="ACL29" s="4005"/>
      <c r="ACM29" s="4005"/>
      <c r="ACN29" s="4005"/>
      <c r="ACO29" s="4005"/>
      <c r="ACP29" s="4005"/>
      <c r="ACQ29" s="4005"/>
      <c r="ACR29" s="4005"/>
      <c r="ACS29" s="4005"/>
      <c r="ACT29" s="4005"/>
      <c r="ACU29" s="4005"/>
      <c r="ACV29" s="4005"/>
      <c r="ACW29" s="4005"/>
      <c r="ACX29" s="4005"/>
      <c r="ACY29" s="4005"/>
      <c r="ACZ29" s="4005"/>
      <c r="ADA29" s="4005"/>
      <c r="ADB29" s="4005"/>
      <c r="ADC29" s="4005"/>
      <c r="ADD29" s="4005"/>
      <c r="ADE29" s="4005"/>
      <c r="ADF29" s="4005"/>
      <c r="ADG29" s="4005"/>
      <c r="ADH29" s="4005"/>
      <c r="ADI29" s="4005"/>
      <c r="ADJ29" s="4005"/>
      <c r="ADK29" s="4005"/>
      <c r="ADL29" s="4005"/>
      <c r="ADM29" s="4005"/>
      <c r="ADN29" s="4005"/>
      <c r="ADO29" s="4005"/>
      <c r="ADP29" s="4005"/>
      <c r="ADQ29" s="4005"/>
      <c r="ADR29" s="4005"/>
      <c r="ADS29" s="4005"/>
      <c r="ADT29" s="4005"/>
      <c r="ADU29" s="4005"/>
      <c r="ADV29" s="4005"/>
      <c r="ADW29" s="4005"/>
      <c r="ADX29" s="4005"/>
      <c r="ADY29" s="4005"/>
      <c r="ADZ29" s="4005"/>
      <c r="AEA29" s="4005"/>
      <c r="AEB29" s="4005"/>
      <c r="AEC29" s="4005"/>
      <c r="AED29" s="4005"/>
      <c r="AEE29" s="4005"/>
      <c r="AEF29" s="4005"/>
      <c r="AEG29" s="4005"/>
      <c r="AEH29" s="4005"/>
      <c r="AEI29" s="4005"/>
      <c r="AEJ29" s="4005"/>
      <c r="AEK29" s="4005"/>
      <c r="AEL29" s="4005"/>
      <c r="AEM29" s="4005"/>
      <c r="AEN29" s="4005"/>
      <c r="AEO29" s="4005"/>
      <c r="AEP29" s="4005"/>
      <c r="AEQ29" s="4005"/>
      <c r="AER29" s="4005"/>
      <c r="AES29" s="4005"/>
      <c r="AET29" s="4005"/>
      <c r="AEU29" s="4005"/>
      <c r="AEV29" s="4005"/>
      <c r="AEW29" s="4005"/>
      <c r="AEX29" s="4005"/>
      <c r="AEY29" s="4005"/>
      <c r="AEZ29" s="4005"/>
      <c r="AFA29" s="4005"/>
      <c r="AFB29" s="4005"/>
      <c r="AFC29" s="4005"/>
      <c r="AFD29" s="4005"/>
      <c r="AFE29" s="4005"/>
      <c r="AFF29" s="4005"/>
      <c r="AFG29" s="4005"/>
      <c r="AFH29" s="4005"/>
      <c r="AFI29" s="4005"/>
      <c r="AFJ29" s="4005"/>
      <c r="AFK29" s="4005"/>
      <c r="AFL29" s="4005"/>
      <c r="AFM29" s="4005"/>
      <c r="AFN29" s="4005"/>
      <c r="AFO29" s="4005"/>
      <c r="AFP29" s="4005"/>
      <c r="AFQ29" s="4005"/>
      <c r="AFR29" s="4005"/>
      <c r="AFS29" s="4005"/>
      <c r="AFT29" s="4005"/>
      <c r="AFU29" s="4005"/>
      <c r="AFV29" s="4005"/>
      <c r="AFW29" s="4005"/>
      <c r="AFX29" s="4005"/>
      <c r="AFY29" s="4005"/>
      <c r="AFZ29" s="4005"/>
      <c r="AGA29" s="4005"/>
      <c r="AGB29" s="4005"/>
      <c r="AGC29" s="4005"/>
      <c r="AGD29" s="4005"/>
      <c r="AGE29" s="4005"/>
      <c r="AGF29" s="4005"/>
      <c r="AGG29" s="4005"/>
      <c r="AGH29" s="4005"/>
      <c r="AGI29" s="4005"/>
      <c r="AGJ29" s="4005"/>
      <c r="AGK29" s="4005"/>
      <c r="AGL29" s="4005"/>
      <c r="AGM29" s="4005"/>
      <c r="AGN29" s="4005"/>
      <c r="AGO29" s="4005"/>
      <c r="AGP29" s="4005"/>
      <c r="AGQ29" s="4005"/>
      <c r="AGR29" s="4005"/>
      <c r="AGS29" s="4005"/>
      <c r="AGT29" s="4005"/>
      <c r="AGU29" s="4005"/>
      <c r="AGV29" s="4005"/>
      <c r="AGW29" s="4005"/>
      <c r="AGX29" s="4005"/>
      <c r="AGY29" s="4005"/>
      <c r="AGZ29" s="4005"/>
      <c r="AHA29" s="4005"/>
      <c r="AHB29" s="4005"/>
      <c r="AHC29" s="4005"/>
      <c r="AHD29" s="4005"/>
      <c r="AHE29" s="4005"/>
      <c r="AHF29" s="4005"/>
      <c r="AHG29" s="4005"/>
      <c r="AHH29" s="4005"/>
      <c r="AHI29" s="4005"/>
      <c r="AHJ29" s="4005"/>
      <c r="AHK29" s="4005"/>
      <c r="AHL29" s="4005"/>
      <c r="AHM29" s="4005"/>
      <c r="AHN29" s="4005"/>
      <c r="AHO29" s="4005"/>
      <c r="AHP29" s="4005"/>
      <c r="AHQ29" s="4005"/>
      <c r="AHR29" s="4005"/>
      <c r="AHS29" s="4005"/>
      <c r="AHT29" s="4005"/>
      <c r="AHU29" s="4005"/>
      <c r="AHV29" s="4005"/>
      <c r="AHW29" s="4005"/>
      <c r="AHX29" s="4005"/>
      <c r="AHY29" s="4005"/>
      <c r="AHZ29" s="4005"/>
      <c r="AIA29" s="4005"/>
      <c r="AIB29" s="4005"/>
      <c r="AIC29" s="4005"/>
      <c r="AID29" s="4005"/>
      <c r="AIE29" s="4005"/>
      <c r="AIF29" s="4005"/>
      <c r="AIG29" s="4005"/>
      <c r="AIH29" s="4005"/>
      <c r="AII29" s="4005"/>
      <c r="AIJ29" s="4005"/>
      <c r="AIK29" s="4005"/>
      <c r="AIL29" s="4005"/>
      <c r="AIM29" s="4005"/>
      <c r="AIN29" s="4005"/>
      <c r="AIO29" s="4005"/>
      <c r="AIP29" s="4005"/>
      <c r="AIQ29" s="4005"/>
      <c r="AIR29" s="4005"/>
      <c r="AIS29" s="4005"/>
      <c r="AIT29" s="4005"/>
      <c r="AIU29" s="4005"/>
      <c r="AIV29" s="4005"/>
      <c r="AIW29" s="4005"/>
      <c r="AIX29" s="4005"/>
      <c r="AIY29" s="4005"/>
      <c r="AIZ29" s="4005"/>
      <c r="AJA29" s="4005"/>
      <c r="AJB29" s="4005"/>
      <c r="AJC29" s="4005"/>
      <c r="AJD29" s="4005"/>
      <c r="AJE29" s="4005"/>
      <c r="AJF29" s="4005"/>
      <c r="AJG29" s="4005"/>
      <c r="AJH29" s="4005"/>
      <c r="AJI29" s="4005"/>
      <c r="AJJ29" s="4005"/>
      <c r="AJK29" s="4005"/>
      <c r="AJL29" s="4005"/>
      <c r="AJM29" s="4005"/>
      <c r="AJN29" s="4005"/>
      <c r="AJO29" s="4005"/>
      <c r="AJP29" s="4005"/>
      <c r="AJQ29" s="4005"/>
      <c r="AJR29" s="4005"/>
      <c r="AJS29" s="4005"/>
      <c r="AJT29" s="4005"/>
      <c r="AJU29" s="4005"/>
      <c r="AJV29" s="4005"/>
      <c r="AJW29" s="4005"/>
      <c r="AJX29" s="4005"/>
      <c r="AJY29" s="4005"/>
      <c r="AJZ29" s="4005"/>
      <c r="AKA29" s="4005"/>
      <c r="AKB29" s="4005"/>
      <c r="AKC29" s="4005"/>
      <c r="AKD29" s="4005"/>
      <c r="AKE29" s="4005"/>
      <c r="AKF29" s="4005"/>
      <c r="AKG29" s="4005"/>
      <c r="AKH29" s="4005"/>
      <c r="AKI29" s="4005"/>
      <c r="AKJ29" s="4005"/>
      <c r="AKK29" s="4005"/>
      <c r="AKL29" s="4005"/>
      <c r="AKM29" s="4005"/>
      <c r="AKN29" s="4005"/>
      <c r="AKO29" s="4005"/>
      <c r="AKP29" s="4005"/>
      <c r="AKQ29" s="4005"/>
      <c r="AKR29" s="4005"/>
      <c r="AKS29" s="4005"/>
      <c r="AKT29" s="4005"/>
      <c r="AKU29" s="4005"/>
      <c r="AKV29" s="4005"/>
      <c r="AKW29" s="4005"/>
      <c r="AKX29" s="4005"/>
      <c r="AKY29" s="4005"/>
      <c r="AKZ29" s="4005"/>
      <c r="ALA29" s="4005"/>
      <c r="ALB29" s="4005"/>
      <c r="ALC29" s="4005"/>
      <c r="ALD29" s="4005"/>
      <c r="ALE29" s="4005"/>
      <c r="ALF29" s="4005"/>
      <c r="ALG29" s="4005"/>
      <c r="ALH29" s="4005"/>
      <c r="ALI29" s="4005"/>
      <c r="ALJ29" s="4005"/>
      <c r="ALK29" s="4005"/>
      <c r="ALL29" s="4005"/>
      <c r="ALM29" s="4005"/>
      <c r="ALN29" s="4005"/>
      <c r="ALO29" s="4005"/>
      <c r="ALP29" s="4005"/>
      <c r="ALQ29" s="4005"/>
      <c r="ALR29" s="4005"/>
      <c r="ALS29" s="4005"/>
      <c r="ALT29" s="4005"/>
      <c r="ALU29" s="4005"/>
      <c r="ALV29" s="4005"/>
      <c r="ALW29" s="4005"/>
      <c r="ALX29" s="4005"/>
      <c r="ALY29" s="4005"/>
      <c r="ALZ29" s="4005"/>
      <c r="AMA29" s="4005"/>
      <c r="AMB29" s="4005"/>
      <c r="AMC29" s="4005"/>
      <c r="AMD29" s="4005"/>
      <c r="AME29" s="4005"/>
      <c r="AMF29" s="4005"/>
      <c r="AMG29" s="4005"/>
      <c r="AMH29" s="4005"/>
      <c r="AMI29" s="4005"/>
      <c r="AMJ29" s="4005"/>
      <c r="AMK29" s="4005"/>
      <c r="AML29" s="4005"/>
      <c r="AMM29" s="4005"/>
      <c r="AMN29" s="4005"/>
      <c r="AMO29" s="4005"/>
      <c r="AMP29" s="4005"/>
      <c r="AMQ29" s="4005"/>
      <c r="AMR29" s="4005"/>
      <c r="AMS29" s="4005"/>
      <c r="AMT29" s="4005"/>
      <c r="AMU29" s="4005"/>
      <c r="AMV29" s="4005"/>
      <c r="AMW29" s="4005"/>
      <c r="AMX29" s="4005"/>
      <c r="AMY29" s="4005"/>
      <c r="AMZ29" s="4005"/>
      <c r="ANA29" s="4005"/>
      <c r="ANB29" s="4005"/>
      <c r="ANC29" s="4005"/>
      <c r="AND29" s="4005"/>
      <c r="ANE29" s="4005"/>
      <c r="ANF29" s="4005"/>
      <c r="ANG29" s="4005"/>
      <c r="ANH29" s="4005"/>
      <c r="ANI29" s="4005"/>
      <c r="ANJ29" s="4005"/>
      <c r="ANK29" s="4005"/>
      <c r="ANL29" s="4005"/>
      <c r="ANM29" s="4005"/>
      <c r="ANN29" s="4005"/>
      <c r="ANO29" s="4005"/>
      <c r="ANP29" s="4005"/>
      <c r="ANQ29" s="4005"/>
      <c r="ANR29" s="4005"/>
      <c r="ANS29" s="4005"/>
      <c r="ANT29" s="4005"/>
      <c r="ANU29" s="4005"/>
      <c r="ANV29" s="4005"/>
      <c r="ANW29" s="4005"/>
      <c r="ANX29" s="4005"/>
      <c r="ANY29" s="4005"/>
      <c r="ANZ29" s="4005"/>
      <c r="AOA29" s="4005"/>
      <c r="AOB29" s="4005"/>
      <c r="AOC29" s="4005"/>
      <c r="AOD29" s="4005"/>
      <c r="AOE29" s="4005"/>
      <c r="AOF29" s="4005"/>
      <c r="AOG29" s="4005"/>
      <c r="AOH29" s="4005"/>
      <c r="AOI29" s="4005"/>
      <c r="AOJ29" s="4005"/>
      <c r="AOK29" s="4005"/>
      <c r="AOL29" s="4005"/>
      <c r="AOM29" s="4005"/>
      <c r="AON29" s="4005"/>
      <c r="AOO29" s="4005"/>
      <c r="AOP29" s="4005"/>
      <c r="AOQ29" s="4005"/>
      <c r="AOR29" s="4005"/>
      <c r="AOS29" s="4005"/>
      <c r="AOT29" s="4005"/>
      <c r="AOU29" s="4005"/>
      <c r="AOV29" s="4005"/>
      <c r="AOW29" s="4005"/>
      <c r="AOX29" s="4005"/>
      <c r="AOY29" s="4005"/>
      <c r="AOZ29" s="4005"/>
      <c r="APA29" s="4005"/>
      <c r="APB29" s="4005"/>
      <c r="APC29" s="4005"/>
      <c r="APD29" s="4005"/>
      <c r="APE29" s="4005"/>
      <c r="APF29" s="4005"/>
      <c r="APG29" s="4005"/>
      <c r="APH29" s="4005"/>
      <c r="API29" s="4005"/>
      <c r="APJ29" s="4005"/>
      <c r="APK29" s="4005"/>
      <c r="APL29" s="4005"/>
      <c r="APM29" s="4005"/>
      <c r="APN29" s="4005"/>
      <c r="APO29" s="4005"/>
      <c r="APP29" s="4005"/>
      <c r="APQ29" s="4005"/>
      <c r="APR29" s="4005"/>
      <c r="APS29" s="4005"/>
      <c r="APT29" s="4005"/>
      <c r="APU29" s="4005"/>
      <c r="APV29" s="4005"/>
      <c r="APW29" s="4005"/>
      <c r="APX29" s="4005"/>
      <c r="APY29" s="4005"/>
      <c r="APZ29" s="4005"/>
      <c r="AQA29" s="4005"/>
      <c r="AQB29" s="4005"/>
      <c r="AQC29" s="4005"/>
      <c r="AQD29" s="4005"/>
      <c r="AQE29" s="4005"/>
      <c r="AQF29" s="4005"/>
      <c r="AQG29" s="4005"/>
      <c r="AQH29" s="4005"/>
      <c r="AQI29" s="4005"/>
      <c r="AQJ29" s="4005"/>
      <c r="AQK29" s="4005"/>
      <c r="AQL29" s="4005"/>
      <c r="AQM29" s="4005"/>
      <c r="AQN29" s="4005"/>
      <c r="AQO29" s="4005"/>
      <c r="AQP29" s="4005"/>
      <c r="AQQ29" s="4005"/>
      <c r="AQR29" s="4005"/>
      <c r="AQS29" s="4005"/>
      <c r="AQT29" s="4005"/>
      <c r="AQU29" s="4005"/>
      <c r="AQV29" s="4005"/>
      <c r="AQW29" s="4005"/>
      <c r="AQX29" s="4005"/>
      <c r="AQY29" s="4005"/>
      <c r="AQZ29" s="4005"/>
      <c r="ARA29" s="4005"/>
      <c r="ARB29" s="4005"/>
      <c r="ARC29" s="4005"/>
      <c r="ARD29" s="4005"/>
      <c r="ARE29" s="4005"/>
      <c r="ARF29" s="4005"/>
      <c r="ARG29" s="4005"/>
      <c r="ARH29" s="4005"/>
      <c r="ARI29" s="4005"/>
      <c r="ARJ29" s="4005"/>
      <c r="ARK29" s="4005"/>
      <c r="ARL29" s="4005"/>
      <c r="ARM29" s="4005"/>
      <c r="ARN29" s="4005"/>
      <c r="ARO29" s="4005"/>
      <c r="ARP29" s="4005"/>
      <c r="ARQ29" s="4005"/>
      <c r="ARR29" s="4005"/>
      <c r="ARS29" s="4005"/>
      <c r="ART29" s="4005"/>
      <c r="ARU29" s="4005"/>
      <c r="ARV29" s="4005"/>
      <c r="ARW29" s="4005"/>
      <c r="ARX29" s="4005"/>
      <c r="ARY29" s="4005"/>
      <c r="ARZ29" s="4005"/>
      <c r="ASA29" s="4005"/>
      <c r="ASB29" s="4005"/>
      <c r="ASC29" s="4005"/>
      <c r="ASD29" s="4005"/>
      <c r="ASE29" s="4005"/>
      <c r="ASF29" s="4005"/>
      <c r="ASG29" s="4005"/>
      <c r="ASH29" s="4005"/>
      <c r="ASI29" s="4005"/>
      <c r="ASJ29" s="4005"/>
      <c r="ASK29" s="4005"/>
      <c r="ASL29" s="4005"/>
      <c r="ASM29" s="4005"/>
      <c r="ASN29" s="4005"/>
      <c r="ASO29" s="4005"/>
      <c r="ASP29" s="4005"/>
      <c r="ASQ29" s="4005"/>
      <c r="ASR29" s="4005"/>
      <c r="ASS29" s="4005"/>
      <c r="AST29" s="4005"/>
      <c r="ASU29" s="4005"/>
      <c r="ASV29" s="4005"/>
      <c r="ASW29" s="4005"/>
      <c r="ASX29" s="4005"/>
      <c r="ASY29" s="4005"/>
      <c r="ASZ29" s="4005"/>
      <c r="ATA29" s="4005"/>
      <c r="ATB29" s="4005"/>
      <c r="ATC29" s="4005"/>
      <c r="ATD29" s="4005"/>
      <c r="ATE29" s="4005"/>
      <c r="ATF29" s="4005"/>
      <c r="ATG29" s="4005"/>
      <c r="ATH29" s="4005"/>
      <c r="ATI29" s="4005"/>
      <c r="ATJ29" s="4005"/>
      <c r="ATK29" s="4005"/>
      <c r="ATL29" s="4005"/>
      <c r="ATM29" s="4005"/>
      <c r="ATN29" s="4005"/>
      <c r="ATO29" s="4005"/>
      <c r="ATP29" s="4005"/>
      <c r="ATQ29" s="4005"/>
      <c r="ATR29" s="4005"/>
      <c r="ATS29" s="4005"/>
      <c r="ATT29" s="4005"/>
      <c r="ATU29" s="4005"/>
      <c r="ATV29" s="4005"/>
      <c r="ATW29" s="4005"/>
      <c r="ATX29" s="4005"/>
      <c r="ATY29" s="4005"/>
      <c r="ATZ29" s="4005"/>
      <c r="AUA29" s="4005"/>
      <c r="AUB29" s="4005"/>
      <c r="AUC29" s="4005"/>
      <c r="AUD29" s="4005"/>
      <c r="AUE29" s="4005"/>
      <c r="AUF29" s="4005"/>
      <c r="AUG29" s="4005"/>
      <c r="AUH29" s="4005"/>
      <c r="AUI29" s="4005"/>
      <c r="AUJ29" s="4005"/>
      <c r="AUK29" s="4005"/>
      <c r="AUL29" s="4005"/>
      <c r="AUM29" s="4005"/>
      <c r="AUN29" s="4005"/>
      <c r="AUO29" s="4005"/>
      <c r="AUP29" s="4005"/>
      <c r="AUQ29" s="4005"/>
      <c r="AUR29" s="4005"/>
      <c r="AUS29" s="4005"/>
      <c r="AUT29" s="4005"/>
      <c r="AUU29" s="4005"/>
      <c r="AUV29" s="4005"/>
      <c r="AUW29" s="4005"/>
      <c r="AUX29" s="4005"/>
      <c r="AUY29" s="4005"/>
      <c r="AUZ29" s="4005"/>
      <c r="AVA29" s="4005"/>
      <c r="AVB29" s="4005"/>
      <c r="AVC29" s="4005"/>
      <c r="AVD29" s="4005"/>
      <c r="AVE29" s="4005"/>
      <c r="AVF29" s="4005"/>
      <c r="AVG29" s="4005"/>
      <c r="AVH29" s="4005"/>
      <c r="AVI29" s="4005"/>
      <c r="AVJ29" s="4005"/>
      <c r="AVK29" s="4005"/>
      <c r="AVL29" s="4005"/>
      <c r="AVM29" s="4005"/>
      <c r="AVN29" s="4005"/>
      <c r="AVO29" s="4005"/>
      <c r="AVP29" s="4005"/>
      <c r="AVQ29" s="4005"/>
      <c r="AVR29" s="4005"/>
      <c r="AVS29" s="4005"/>
      <c r="AVT29" s="4005"/>
      <c r="AVU29" s="4005"/>
      <c r="AVV29" s="4005"/>
      <c r="AVW29" s="4005"/>
      <c r="AVX29" s="4005"/>
      <c r="AVY29" s="4005"/>
      <c r="AVZ29" s="4005"/>
      <c r="AWA29" s="4005"/>
      <c r="AWB29" s="4005"/>
      <c r="AWC29" s="4005"/>
      <c r="AWD29" s="4005"/>
      <c r="AWE29" s="4005"/>
      <c r="AWF29" s="4005"/>
      <c r="AWG29" s="4005"/>
      <c r="AWH29" s="4005"/>
      <c r="AWI29" s="4005"/>
      <c r="AWJ29" s="4005"/>
      <c r="AWK29" s="4005"/>
      <c r="AWL29" s="4005"/>
      <c r="AWM29" s="4005"/>
      <c r="AWN29" s="4005"/>
      <c r="AWO29" s="4005"/>
      <c r="AWP29" s="4005"/>
      <c r="AWQ29" s="4005"/>
      <c r="AWR29" s="4005"/>
      <c r="AWS29" s="4005"/>
      <c r="AWT29" s="4005"/>
      <c r="AWU29" s="4005"/>
      <c r="AWV29" s="4005"/>
      <c r="AWW29" s="4005"/>
      <c r="AWX29" s="4005"/>
      <c r="AWY29" s="4005"/>
      <c r="AWZ29" s="4005"/>
      <c r="AXA29" s="4005"/>
      <c r="AXB29" s="4005"/>
      <c r="AXC29" s="4005"/>
      <c r="AXD29" s="4005"/>
      <c r="AXE29" s="4005"/>
      <c r="AXF29" s="4005"/>
      <c r="AXG29" s="4005"/>
      <c r="AXH29" s="4005"/>
      <c r="AXI29" s="4005"/>
      <c r="AXJ29" s="4005"/>
      <c r="AXK29" s="4005"/>
      <c r="AXL29" s="4005"/>
      <c r="AXM29" s="4005"/>
      <c r="AXN29" s="4005"/>
      <c r="AXO29" s="4005"/>
      <c r="AXP29" s="4005"/>
      <c r="AXQ29" s="4005"/>
      <c r="AXR29" s="4005"/>
      <c r="AXS29" s="4005"/>
      <c r="AXT29" s="4005"/>
      <c r="AXU29" s="4005"/>
      <c r="AXV29" s="4005"/>
      <c r="AXW29" s="4005"/>
      <c r="AXX29" s="4005"/>
      <c r="AXY29" s="4005"/>
      <c r="AXZ29" s="4005"/>
      <c r="AYA29" s="4005"/>
      <c r="AYB29" s="4005"/>
      <c r="AYC29" s="4005"/>
      <c r="AYD29" s="4005"/>
      <c r="AYE29" s="4005"/>
      <c r="AYF29" s="4005"/>
      <c r="AYG29" s="4005"/>
      <c r="AYH29" s="4005"/>
      <c r="AYI29" s="4005"/>
      <c r="AYJ29" s="4005"/>
      <c r="AYK29" s="4005"/>
      <c r="AYL29" s="4005"/>
      <c r="AYM29" s="4005"/>
      <c r="AYN29" s="4005"/>
      <c r="AYO29" s="4005"/>
      <c r="AYP29" s="4005"/>
      <c r="AYQ29" s="4005"/>
      <c r="AYR29" s="4005"/>
      <c r="AYS29" s="4005"/>
      <c r="AYT29" s="4005"/>
      <c r="AYU29" s="4005"/>
      <c r="AYV29" s="4005"/>
      <c r="AYW29" s="4005"/>
      <c r="AYX29" s="4005"/>
      <c r="AYY29" s="4005"/>
      <c r="AYZ29" s="4005"/>
      <c r="AZA29" s="4005"/>
      <c r="AZB29" s="4005"/>
      <c r="AZC29" s="4005"/>
      <c r="AZD29" s="4005"/>
      <c r="AZE29" s="4005"/>
      <c r="AZF29" s="4005"/>
      <c r="AZG29" s="4005"/>
      <c r="AZH29" s="4005"/>
      <c r="AZI29" s="4005"/>
      <c r="AZJ29" s="4005"/>
      <c r="AZK29" s="4005"/>
      <c r="AZL29" s="4005"/>
      <c r="AZM29" s="4005"/>
      <c r="AZN29" s="4005"/>
      <c r="AZO29" s="4005"/>
      <c r="AZP29" s="4005"/>
      <c r="AZQ29" s="4005"/>
      <c r="AZR29" s="4005"/>
      <c r="AZS29" s="4005"/>
      <c r="AZT29" s="4005"/>
      <c r="AZU29" s="4005"/>
      <c r="AZV29" s="4005"/>
      <c r="AZW29" s="4005"/>
      <c r="AZX29" s="4005"/>
      <c r="AZY29" s="4005"/>
      <c r="AZZ29" s="4005"/>
      <c r="BAA29" s="4005"/>
      <c r="BAB29" s="4005"/>
      <c r="BAC29" s="4005"/>
      <c r="BAD29" s="4005"/>
      <c r="BAE29" s="4005"/>
      <c r="BAF29" s="4005"/>
      <c r="BAG29" s="4005"/>
      <c r="BAH29" s="4005"/>
      <c r="BAI29" s="4005"/>
      <c r="BAJ29" s="4005"/>
      <c r="BAK29" s="4005"/>
      <c r="BAL29" s="4005"/>
      <c r="BAM29" s="4005"/>
      <c r="BAN29" s="4005"/>
      <c r="BAO29" s="4005"/>
      <c r="BAP29" s="4005"/>
      <c r="BAQ29" s="4005"/>
      <c r="BAR29" s="4005"/>
      <c r="BAS29" s="4005"/>
      <c r="BAT29" s="4005"/>
      <c r="BAU29" s="4005"/>
      <c r="BAV29" s="4005"/>
      <c r="BAW29" s="4005"/>
      <c r="BAX29" s="4005"/>
      <c r="BAY29" s="4005"/>
      <c r="BAZ29" s="4005"/>
      <c r="BBA29" s="4005"/>
      <c r="BBB29" s="4005"/>
      <c r="BBC29" s="4005"/>
      <c r="BBD29" s="4005"/>
      <c r="BBE29" s="4005"/>
      <c r="BBF29" s="4005"/>
      <c r="BBG29" s="4005"/>
      <c r="BBH29" s="4005"/>
      <c r="BBI29" s="4005"/>
      <c r="BBJ29" s="4005"/>
      <c r="BBK29" s="4005"/>
      <c r="BBL29" s="4005"/>
      <c r="BBM29" s="4005"/>
      <c r="BBN29" s="4005"/>
      <c r="BBO29" s="4005"/>
      <c r="BBP29" s="4005"/>
      <c r="BBQ29" s="4005"/>
      <c r="BBR29" s="4005"/>
      <c r="BBS29" s="4005"/>
      <c r="BBT29" s="4005"/>
      <c r="BBU29" s="4005"/>
      <c r="BBV29" s="4005"/>
      <c r="BBW29" s="4005"/>
      <c r="BBX29" s="4005"/>
      <c r="BBY29" s="4005"/>
      <c r="BBZ29" s="4005"/>
      <c r="BCA29" s="4005"/>
      <c r="BCB29" s="4005"/>
      <c r="BCC29" s="4005"/>
      <c r="BCD29" s="4005"/>
      <c r="BCE29" s="4005"/>
      <c r="BCF29" s="4005"/>
      <c r="BCG29" s="4005"/>
      <c r="BCH29" s="4005"/>
      <c r="BCI29" s="4005"/>
      <c r="BCJ29" s="4005"/>
      <c r="BCK29" s="4005"/>
      <c r="BCL29" s="4005"/>
      <c r="BCM29" s="4005"/>
      <c r="BCN29" s="4005"/>
      <c r="BCO29" s="4005"/>
      <c r="BCP29" s="4005"/>
      <c r="BCQ29" s="4005"/>
      <c r="BCR29" s="4005"/>
      <c r="BCS29" s="4005"/>
      <c r="BCT29" s="4005"/>
      <c r="BCU29" s="4005"/>
      <c r="BCV29" s="4005"/>
      <c r="BCW29" s="4005"/>
      <c r="BCX29" s="4005"/>
      <c r="BCY29" s="4005"/>
      <c r="BCZ29" s="4005"/>
      <c r="BDA29" s="4005"/>
      <c r="BDB29" s="4005"/>
      <c r="BDC29" s="4005"/>
      <c r="BDD29" s="4005"/>
      <c r="BDE29" s="4005"/>
      <c r="BDF29" s="4005"/>
      <c r="BDG29" s="4005"/>
      <c r="BDH29" s="4005"/>
      <c r="BDI29" s="4005"/>
      <c r="BDJ29" s="4005"/>
      <c r="BDK29" s="4005"/>
      <c r="BDL29" s="4005"/>
      <c r="BDM29" s="4005"/>
      <c r="BDN29" s="4005"/>
      <c r="BDO29" s="4005"/>
      <c r="BDP29" s="4005"/>
      <c r="BDQ29" s="4005"/>
      <c r="BDR29" s="4005"/>
      <c r="BDS29" s="4005"/>
      <c r="BDT29" s="4005"/>
      <c r="BDU29" s="4005"/>
      <c r="BDV29" s="4005"/>
      <c r="BDW29" s="4005"/>
      <c r="BDX29" s="4005"/>
      <c r="BDY29" s="4005"/>
      <c r="BDZ29" s="4005"/>
      <c r="BEA29" s="4005"/>
      <c r="BEB29" s="4005"/>
      <c r="BEC29" s="4005"/>
      <c r="BED29" s="4005"/>
      <c r="BEE29" s="4005"/>
      <c r="BEF29" s="4005"/>
      <c r="BEG29" s="4005"/>
      <c r="BEH29" s="4005"/>
      <c r="BEI29" s="4005"/>
      <c r="BEJ29" s="4005"/>
      <c r="BEK29" s="4005"/>
      <c r="BEL29" s="4005"/>
      <c r="BEM29" s="4005"/>
      <c r="BEN29" s="4005"/>
      <c r="BEO29" s="4005"/>
      <c r="BEP29" s="4005"/>
      <c r="BEQ29" s="4005"/>
      <c r="BER29" s="4005"/>
      <c r="BES29" s="4005"/>
      <c r="BET29" s="4005"/>
      <c r="BEU29" s="4005"/>
      <c r="BEV29" s="4005"/>
      <c r="BEW29" s="4005"/>
      <c r="BEX29" s="4005"/>
      <c r="BEY29" s="4005"/>
      <c r="BEZ29" s="4005"/>
      <c r="BFA29" s="4005"/>
      <c r="BFB29" s="4005"/>
      <c r="BFC29" s="4005"/>
      <c r="BFD29" s="4005"/>
      <c r="BFE29" s="4005"/>
      <c r="BFF29" s="4005"/>
      <c r="BFG29" s="4005"/>
      <c r="BFH29" s="4005"/>
      <c r="BFI29" s="4005"/>
      <c r="BFJ29" s="4005"/>
      <c r="BFK29" s="4005"/>
      <c r="BFL29" s="4005"/>
      <c r="BFM29" s="4005"/>
      <c r="BFN29" s="4005"/>
      <c r="BFO29" s="4005"/>
      <c r="BFP29" s="4005"/>
      <c r="BFQ29" s="4005"/>
      <c r="BFR29" s="4005"/>
      <c r="BFS29" s="4005"/>
      <c r="BFT29" s="4005"/>
      <c r="BFU29" s="4005"/>
      <c r="BFV29" s="4005"/>
      <c r="BFW29" s="4005"/>
      <c r="BFX29" s="4005"/>
      <c r="BFY29" s="4005"/>
      <c r="BFZ29" s="4005"/>
      <c r="BGA29" s="4005"/>
      <c r="BGB29" s="4005"/>
      <c r="BGC29" s="4005"/>
      <c r="BGD29" s="4005"/>
      <c r="BGE29" s="4005"/>
      <c r="BGF29" s="4005"/>
      <c r="BGG29" s="4005"/>
      <c r="BGH29" s="4005"/>
      <c r="BGI29" s="4005"/>
      <c r="BGJ29" s="4005"/>
      <c r="BGK29" s="4005"/>
      <c r="BGL29" s="4005"/>
      <c r="BGM29" s="4005"/>
      <c r="BGN29" s="4005"/>
      <c r="BGO29" s="4005"/>
      <c r="BGP29" s="4005"/>
      <c r="BGQ29" s="4005"/>
      <c r="BGR29" s="4005"/>
      <c r="BGS29" s="4005"/>
      <c r="BGT29" s="4005"/>
      <c r="BGU29" s="4005"/>
      <c r="BGV29" s="4005"/>
      <c r="BGW29" s="4005"/>
      <c r="BGX29" s="4005"/>
      <c r="BGY29" s="4005"/>
      <c r="BGZ29" s="4005"/>
      <c r="BHA29" s="4005"/>
      <c r="BHB29" s="4005"/>
      <c r="BHC29" s="4005"/>
      <c r="BHD29" s="4005"/>
      <c r="BHE29" s="4005"/>
      <c r="BHF29" s="4005"/>
      <c r="BHG29" s="4005"/>
      <c r="BHH29" s="4005"/>
      <c r="BHI29" s="4005"/>
      <c r="BHJ29" s="4005"/>
      <c r="BHK29" s="4005"/>
      <c r="BHL29" s="4005"/>
      <c r="BHM29" s="4005"/>
      <c r="BHN29" s="4005"/>
      <c r="BHO29" s="4005"/>
      <c r="BHP29" s="4005"/>
      <c r="BHQ29" s="4005"/>
      <c r="BHR29" s="4005"/>
      <c r="BHS29" s="4005"/>
      <c r="BHT29" s="4005"/>
      <c r="BHU29" s="4005"/>
      <c r="BHV29" s="4005"/>
      <c r="BHW29" s="4005"/>
      <c r="BHX29" s="4005"/>
      <c r="BHY29" s="4005"/>
      <c r="BHZ29" s="4005"/>
      <c r="BIA29" s="4005"/>
      <c r="BIB29" s="4005"/>
      <c r="BIC29" s="4005"/>
      <c r="BID29" s="4005"/>
      <c r="BIE29" s="4005"/>
      <c r="BIF29" s="4005"/>
      <c r="BIG29" s="4005"/>
      <c r="BIH29" s="4005"/>
      <c r="BII29" s="4005"/>
      <c r="BIJ29" s="4005"/>
      <c r="BIK29" s="4005"/>
      <c r="BIL29" s="4005"/>
      <c r="BIM29" s="4005"/>
      <c r="BIN29" s="4005"/>
      <c r="BIO29" s="4005"/>
      <c r="BIP29" s="4005"/>
      <c r="BIQ29" s="4005"/>
      <c r="BIR29" s="4005"/>
      <c r="BIS29" s="4005"/>
      <c r="BIT29" s="4005"/>
      <c r="BIU29" s="4005"/>
      <c r="BIV29" s="4005"/>
      <c r="BIW29" s="4005"/>
      <c r="BIX29" s="4005"/>
      <c r="BIY29" s="4005"/>
      <c r="BIZ29" s="4005"/>
      <c r="BJA29" s="4005"/>
      <c r="BJB29" s="4005"/>
      <c r="BJC29" s="4005"/>
      <c r="BJD29" s="4005"/>
      <c r="BJE29" s="4005"/>
      <c r="BJF29" s="4005"/>
      <c r="BJG29" s="4005"/>
      <c r="BJH29" s="4005"/>
      <c r="BJI29" s="4005"/>
      <c r="BJJ29" s="4005"/>
      <c r="BJK29" s="4005"/>
      <c r="BJL29" s="4005"/>
      <c r="BJM29" s="4005"/>
      <c r="BJN29" s="4005"/>
      <c r="BJO29" s="4005"/>
      <c r="BJP29" s="4005"/>
      <c r="BJQ29" s="4005"/>
      <c r="BJR29" s="4005"/>
      <c r="BJS29" s="4005"/>
      <c r="BJT29" s="4005"/>
      <c r="BJU29" s="4005"/>
      <c r="BJV29" s="4005"/>
      <c r="BJW29" s="4005"/>
      <c r="BJX29" s="4005"/>
      <c r="BJY29" s="4005"/>
      <c r="BJZ29" s="4005"/>
      <c r="BKA29" s="4005"/>
      <c r="BKB29" s="4005"/>
      <c r="BKC29" s="4005"/>
      <c r="BKD29" s="4005"/>
      <c r="BKE29" s="4005"/>
      <c r="BKF29" s="4005"/>
      <c r="BKG29" s="4005"/>
      <c r="BKH29" s="4005"/>
      <c r="BKI29" s="4005"/>
      <c r="BKJ29" s="4005"/>
      <c r="BKK29" s="4005"/>
      <c r="BKL29" s="4005"/>
      <c r="BKM29" s="4005"/>
      <c r="BKN29" s="4005"/>
      <c r="BKO29" s="4005"/>
      <c r="BKP29" s="4005"/>
      <c r="BKQ29" s="4005"/>
      <c r="BKR29" s="4005"/>
      <c r="BKS29" s="4005"/>
      <c r="BKT29" s="4005"/>
      <c r="BKU29" s="4005"/>
      <c r="BKV29" s="4005"/>
      <c r="BKW29" s="4005"/>
      <c r="BKX29" s="4005"/>
      <c r="BKY29" s="4005"/>
      <c r="BKZ29" s="4005"/>
      <c r="BLA29" s="4005"/>
      <c r="BLB29" s="4005"/>
      <c r="BLC29" s="4005"/>
      <c r="BLD29" s="4005"/>
      <c r="BLE29" s="4005"/>
      <c r="BLF29" s="4005"/>
      <c r="BLG29" s="4005"/>
      <c r="BLH29" s="4005"/>
      <c r="BLI29" s="4005"/>
      <c r="BLJ29" s="4005"/>
      <c r="BLK29" s="4005"/>
      <c r="BLL29" s="4005"/>
      <c r="BLM29" s="4005"/>
      <c r="BLN29" s="4005"/>
      <c r="BLO29" s="4005"/>
      <c r="BLP29" s="4005"/>
      <c r="BLQ29" s="4005"/>
      <c r="BLR29" s="4005"/>
      <c r="BLS29" s="4005"/>
      <c r="BLT29" s="4005"/>
      <c r="BLU29" s="4005"/>
      <c r="BLV29" s="4005"/>
      <c r="BLW29" s="4005"/>
      <c r="BLX29" s="4005"/>
      <c r="BLY29" s="4005"/>
      <c r="BLZ29" s="4005"/>
      <c r="BMA29" s="4005"/>
      <c r="BMB29" s="4005"/>
      <c r="BMC29" s="4005"/>
      <c r="BMD29" s="4005"/>
      <c r="BME29" s="4005"/>
      <c r="BMF29" s="4005"/>
      <c r="BMG29" s="4005"/>
      <c r="BMH29" s="4005"/>
      <c r="BMI29" s="4005"/>
      <c r="BMJ29" s="4005"/>
      <c r="BMK29" s="4005"/>
      <c r="BML29" s="4005"/>
      <c r="BMM29" s="4005"/>
      <c r="BMN29" s="4005"/>
      <c r="BMO29" s="4005"/>
      <c r="BMP29" s="4005"/>
      <c r="BMQ29" s="4005"/>
      <c r="BMR29" s="4005"/>
      <c r="BMS29" s="4005"/>
      <c r="BMT29" s="4005"/>
      <c r="BMU29" s="4005"/>
      <c r="BMV29" s="4005"/>
      <c r="BMW29" s="4005"/>
      <c r="BMX29" s="4005"/>
      <c r="BMY29" s="4005"/>
      <c r="BMZ29" s="4005"/>
      <c r="BNA29" s="4005"/>
      <c r="BNB29" s="4005"/>
      <c r="BNC29" s="4005"/>
      <c r="BND29" s="4005"/>
      <c r="BNE29" s="4005"/>
      <c r="BNF29" s="4005"/>
      <c r="BNG29" s="4005"/>
      <c r="BNH29" s="4005"/>
      <c r="BNI29" s="4005"/>
      <c r="BNJ29" s="4005"/>
      <c r="BNK29" s="4005"/>
      <c r="BNL29" s="4005"/>
      <c r="BNM29" s="4005"/>
      <c r="BNN29" s="4005"/>
      <c r="BNO29" s="4005"/>
      <c r="BNP29" s="4005"/>
      <c r="BNQ29" s="4005"/>
      <c r="BNR29" s="4005"/>
      <c r="BNS29" s="4005"/>
      <c r="BNT29" s="4005"/>
      <c r="BNU29" s="4005"/>
      <c r="BNV29" s="4005"/>
      <c r="BNW29" s="4005"/>
      <c r="BNX29" s="4005"/>
      <c r="BNY29" s="4005"/>
      <c r="BNZ29" s="4005"/>
      <c r="BOA29" s="4005"/>
      <c r="BOB29" s="4005"/>
      <c r="BOC29" s="4005"/>
      <c r="BOD29" s="4005"/>
      <c r="BOE29" s="4005"/>
      <c r="BOF29" s="4005"/>
      <c r="BOG29" s="4005"/>
      <c r="BOH29" s="4005"/>
      <c r="BOI29" s="4005"/>
      <c r="BOJ29" s="4005"/>
      <c r="BOK29" s="4005"/>
      <c r="BOL29" s="4005"/>
      <c r="BOM29" s="4005"/>
      <c r="BON29" s="4005"/>
      <c r="BOO29" s="4005"/>
      <c r="BOP29" s="4005"/>
      <c r="BOQ29" s="4005"/>
      <c r="BOR29" s="4005"/>
      <c r="BOS29" s="4005"/>
      <c r="BOT29" s="4005"/>
      <c r="BOU29" s="4005"/>
      <c r="BOV29" s="4005"/>
      <c r="BOW29" s="4005"/>
      <c r="BOX29" s="4005"/>
      <c r="BOY29" s="4005"/>
      <c r="BOZ29" s="4005"/>
      <c r="BPA29" s="4005"/>
      <c r="BPB29" s="4005"/>
      <c r="BPC29" s="4005"/>
      <c r="BPD29" s="4005"/>
      <c r="BPE29" s="4005"/>
      <c r="BPF29" s="4005"/>
      <c r="BPG29" s="4005"/>
      <c r="BPH29" s="4005"/>
      <c r="BPI29" s="4005"/>
      <c r="BPJ29" s="4005"/>
      <c r="BPK29" s="4005"/>
      <c r="BPL29" s="4005"/>
      <c r="BPM29" s="4005"/>
      <c r="BPN29" s="4005"/>
      <c r="BPO29" s="4005"/>
      <c r="BPP29" s="4005"/>
      <c r="BPQ29" s="4005"/>
      <c r="BPR29" s="4005"/>
      <c r="BPS29" s="4005"/>
      <c r="BPT29" s="4005"/>
      <c r="BPU29" s="4005"/>
      <c r="BPV29" s="4005"/>
      <c r="BPW29" s="4005"/>
      <c r="BPX29" s="4005"/>
      <c r="BPY29" s="4005"/>
      <c r="BPZ29" s="4005"/>
      <c r="BQA29" s="4005"/>
      <c r="BQB29" s="4005"/>
      <c r="BQC29" s="4005"/>
      <c r="BQD29" s="4005"/>
      <c r="BQE29" s="4005"/>
      <c r="BQF29" s="4005"/>
      <c r="BQG29" s="4005"/>
      <c r="BQH29" s="4005"/>
      <c r="BQI29" s="4005"/>
      <c r="BQJ29" s="4005"/>
      <c r="BQK29" s="4005"/>
      <c r="BQL29" s="4005"/>
      <c r="BQM29" s="4005"/>
      <c r="BQN29" s="4005"/>
      <c r="BQO29" s="4005"/>
      <c r="BQP29" s="4005"/>
      <c r="BQQ29" s="4005"/>
      <c r="BQR29" s="4005"/>
      <c r="BQS29" s="4005"/>
      <c r="BQT29" s="4005"/>
      <c r="BQU29" s="4005"/>
      <c r="BQV29" s="4005"/>
      <c r="BQW29" s="4005"/>
      <c r="BQX29" s="4005"/>
      <c r="BQY29" s="4005"/>
      <c r="BQZ29" s="4005"/>
      <c r="BRA29" s="4005"/>
      <c r="BRB29" s="4005"/>
      <c r="BRC29" s="4005"/>
      <c r="BRD29" s="4005"/>
      <c r="BRE29" s="4005"/>
      <c r="BRF29" s="4005"/>
      <c r="BRG29" s="4005"/>
      <c r="BRH29" s="4005"/>
      <c r="BRI29" s="4005"/>
      <c r="BRJ29" s="4005"/>
      <c r="BRK29" s="4005"/>
      <c r="BRL29" s="4005"/>
      <c r="BRM29" s="4005"/>
      <c r="BRN29" s="4005"/>
      <c r="BRO29" s="4005"/>
      <c r="BRP29" s="4005"/>
      <c r="BRQ29" s="4005"/>
      <c r="BRR29" s="4005"/>
      <c r="BRS29" s="4005"/>
      <c r="BRT29" s="4005"/>
      <c r="BRU29" s="4005"/>
      <c r="BRV29" s="4005"/>
      <c r="BRW29" s="4005"/>
      <c r="BRX29" s="4005"/>
      <c r="BRY29" s="4005"/>
      <c r="BRZ29" s="4005"/>
      <c r="BSA29" s="4005"/>
      <c r="BSB29" s="4005"/>
      <c r="BSC29" s="4005"/>
      <c r="BSD29" s="4005"/>
      <c r="BSE29" s="4005"/>
      <c r="BSF29" s="4005"/>
      <c r="BSG29" s="4005"/>
      <c r="BSH29" s="4005"/>
      <c r="BSI29" s="4005"/>
      <c r="BSJ29" s="4005"/>
      <c r="BSK29" s="4005"/>
      <c r="BSL29" s="4005"/>
      <c r="BSM29" s="4005"/>
      <c r="BSN29" s="4005"/>
      <c r="BSO29" s="4005"/>
      <c r="BSP29" s="4005"/>
      <c r="BSQ29" s="4005"/>
      <c r="BSR29" s="4005"/>
      <c r="BSS29" s="4005"/>
      <c r="BST29" s="4005"/>
      <c r="BSU29" s="4005"/>
      <c r="BSV29" s="4005"/>
      <c r="BSW29" s="4005"/>
      <c r="BSX29" s="4005"/>
      <c r="BSY29" s="4005"/>
      <c r="BSZ29" s="4005"/>
      <c r="BTA29" s="4005"/>
      <c r="BTB29" s="4005"/>
      <c r="BTC29" s="4005"/>
      <c r="BTD29" s="4005"/>
      <c r="BTE29" s="4005"/>
      <c r="BTF29" s="4005"/>
      <c r="BTG29" s="4005"/>
      <c r="BTH29" s="4005"/>
      <c r="BTI29" s="4005"/>
      <c r="BTJ29" s="4005"/>
      <c r="BTK29" s="4005"/>
      <c r="BTL29" s="4005"/>
      <c r="BTM29" s="4005"/>
      <c r="BTN29" s="4005"/>
      <c r="BTO29" s="4005"/>
      <c r="BTP29" s="4005"/>
      <c r="BTQ29" s="4005"/>
      <c r="BTR29" s="4005"/>
      <c r="BTS29" s="4005"/>
      <c r="BTT29" s="4005"/>
      <c r="BTU29" s="4005"/>
      <c r="BTV29" s="4005"/>
      <c r="BTW29" s="4005"/>
      <c r="BTX29" s="4005"/>
      <c r="BTY29" s="4005"/>
      <c r="BTZ29" s="4005"/>
      <c r="BUA29" s="4005"/>
      <c r="BUB29" s="4005"/>
      <c r="BUC29" s="4005"/>
      <c r="BUD29" s="4005"/>
      <c r="BUE29" s="4005"/>
      <c r="BUF29" s="4005"/>
      <c r="BUG29" s="4005"/>
      <c r="BUH29" s="4005"/>
      <c r="BUI29" s="4005"/>
      <c r="BUJ29" s="4005"/>
      <c r="BUK29" s="4005"/>
      <c r="BUL29" s="4005"/>
      <c r="BUM29" s="4005"/>
      <c r="BUN29" s="4005"/>
      <c r="BUO29" s="4005"/>
      <c r="BUP29" s="4005"/>
      <c r="BUQ29" s="4005"/>
      <c r="BUR29" s="4005"/>
      <c r="BUS29" s="4005"/>
      <c r="BUT29" s="4005"/>
      <c r="BUU29" s="4005"/>
      <c r="BUV29" s="4005"/>
      <c r="BUW29" s="4005"/>
      <c r="BUX29" s="4005"/>
      <c r="BUY29" s="4005"/>
      <c r="BUZ29" s="4005"/>
      <c r="BVA29" s="4005"/>
      <c r="BVB29" s="4005"/>
      <c r="BVC29" s="4005"/>
      <c r="BVD29" s="4005"/>
      <c r="BVE29" s="4005"/>
      <c r="BVF29" s="4005"/>
      <c r="BVG29" s="4005"/>
      <c r="BVH29" s="4005"/>
      <c r="BVI29" s="4005"/>
      <c r="BVJ29" s="4005"/>
      <c r="BVK29" s="4005"/>
      <c r="BVL29" s="4005"/>
      <c r="BVM29" s="4005"/>
      <c r="BVN29" s="4005"/>
      <c r="BVO29" s="4005"/>
      <c r="BVP29" s="4005"/>
      <c r="BVQ29" s="4005"/>
      <c r="BVR29" s="4005"/>
      <c r="BVS29" s="4005"/>
      <c r="BVT29" s="4005"/>
      <c r="BVU29" s="4005"/>
      <c r="BVV29" s="4005"/>
      <c r="BVW29" s="4005"/>
      <c r="BVX29" s="4005"/>
      <c r="BVY29" s="4005"/>
      <c r="BVZ29" s="4005"/>
      <c r="BWA29" s="4005"/>
      <c r="BWB29" s="4005"/>
      <c r="BWC29" s="4005"/>
      <c r="BWD29" s="4005"/>
      <c r="BWE29" s="4005"/>
      <c r="BWF29" s="4005"/>
      <c r="BWG29" s="4005"/>
      <c r="BWH29" s="4005"/>
      <c r="BWI29" s="4005"/>
      <c r="BWJ29" s="4005"/>
      <c r="BWK29" s="4005"/>
      <c r="BWL29" s="4005"/>
      <c r="BWM29" s="4005"/>
      <c r="BWN29" s="4005"/>
      <c r="BWO29" s="4005"/>
      <c r="BWP29" s="4005"/>
      <c r="BWQ29" s="4005"/>
      <c r="BWR29" s="4005"/>
      <c r="BWS29" s="4005"/>
      <c r="BWT29" s="4005"/>
      <c r="BWU29" s="4005"/>
      <c r="BWV29" s="4005"/>
      <c r="BWW29" s="4005"/>
      <c r="BWX29" s="4005"/>
      <c r="BWY29" s="4005"/>
      <c r="BWZ29" s="4005"/>
      <c r="BXA29" s="4005"/>
      <c r="BXB29" s="4005"/>
      <c r="BXC29" s="4005"/>
      <c r="BXD29" s="4005"/>
      <c r="BXE29" s="4005"/>
      <c r="BXF29" s="4005"/>
      <c r="BXG29" s="4005"/>
      <c r="BXH29" s="4005"/>
      <c r="BXI29" s="4005"/>
      <c r="BXJ29" s="4005"/>
      <c r="BXK29" s="4005"/>
      <c r="BXL29" s="4005"/>
      <c r="BXM29" s="4005"/>
      <c r="BXN29" s="4005"/>
      <c r="BXO29" s="4005"/>
      <c r="BXP29" s="4005"/>
      <c r="BXQ29" s="4005"/>
      <c r="BXR29" s="4005"/>
      <c r="BXS29" s="4005"/>
      <c r="BXT29" s="4005"/>
      <c r="BXU29" s="4005"/>
      <c r="BXV29" s="4005"/>
      <c r="BXW29" s="4005"/>
      <c r="BXX29" s="4005"/>
      <c r="BXY29" s="4005"/>
      <c r="BXZ29" s="4005"/>
      <c r="BYA29" s="4005"/>
      <c r="BYB29" s="4005"/>
      <c r="BYC29" s="4005"/>
      <c r="BYD29" s="4005"/>
      <c r="BYE29" s="4005"/>
      <c r="BYF29" s="4005"/>
      <c r="BYG29" s="4005"/>
      <c r="BYH29" s="4005"/>
      <c r="BYI29" s="4005"/>
      <c r="BYJ29" s="4005"/>
      <c r="BYK29" s="4005"/>
      <c r="BYL29" s="4005"/>
      <c r="BYM29" s="4005"/>
      <c r="BYN29" s="4005"/>
      <c r="BYO29" s="4005"/>
      <c r="BYP29" s="4005"/>
      <c r="BYQ29" s="4005"/>
      <c r="BYR29" s="4005"/>
      <c r="BYS29" s="4005"/>
      <c r="BYT29" s="4005"/>
      <c r="BYU29" s="4005"/>
      <c r="BYV29" s="4005"/>
      <c r="BYW29" s="4005"/>
      <c r="BYX29" s="4005"/>
      <c r="BYY29" s="4005"/>
      <c r="BYZ29" s="4005"/>
      <c r="BZA29" s="4005"/>
      <c r="BZB29" s="4005"/>
      <c r="BZC29" s="4005"/>
      <c r="BZD29" s="4005"/>
      <c r="BZE29" s="4005"/>
      <c r="BZF29" s="4005"/>
      <c r="BZG29" s="4005"/>
      <c r="BZH29" s="4005"/>
      <c r="BZI29" s="4005"/>
      <c r="BZJ29" s="4005"/>
      <c r="BZK29" s="4005"/>
      <c r="BZL29" s="4005"/>
      <c r="BZM29" s="4005"/>
      <c r="BZN29" s="4005"/>
      <c r="BZO29" s="4005"/>
      <c r="BZP29" s="4005"/>
      <c r="BZQ29" s="4005"/>
      <c r="BZR29" s="4005"/>
      <c r="BZS29" s="4005"/>
      <c r="BZT29" s="4005"/>
      <c r="BZU29" s="4005"/>
      <c r="BZV29" s="4005"/>
      <c r="BZW29" s="4005"/>
      <c r="BZX29" s="4005"/>
      <c r="BZY29" s="4005"/>
      <c r="BZZ29" s="4005"/>
      <c r="CAA29" s="4005"/>
      <c r="CAB29" s="4005"/>
      <c r="CAC29" s="4005"/>
      <c r="CAD29" s="4005"/>
      <c r="CAE29" s="4005"/>
      <c r="CAF29" s="4005"/>
      <c r="CAG29" s="4005"/>
      <c r="CAH29" s="4005"/>
      <c r="CAI29" s="4005"/>
      <c r="CAJ29" s="4005"/>
      <c r="CAK29" s="4005"/>
      <c r="CAL29" s="4005"/>
      <c r="CAM29" s="4005"/>
      <c r="CAN29" s="4005"/>
      <c r="CAO29" s="4005"/>
      <c r="CAP29" s="4005"/>
      <c r="CAQ29" s="4005"/>
      <c r="CAR29" s="4005"/>
      <c r="CAS29" s="4005"/>
      <c r="CAT29" s="4005"/>
      <c r="CAU29" s="4005"/>
      <c r="CAV29" s="4005"/>
      <c r="CAW29" s="4005"/>
      <c r="CAX29" s="4005"/>
      <c r="CAY29" s="4005"/>
      <c r="CAZ29" s="4005"/>
      <c r="CBA29" s="4005"/>
      <c r="CBB29" s="4005"/>
      <c r="CBC29" s="4005"/>
      <c r="CBD29" s="4005"/>
      <c r="CBE29" s="4005"/>
      <c r="CBF29" s="4005"/>
      <c r="CBG29" s="4005"/>
      <c r="CBH29" s="4005"/>
      <c r="CBI29" s="4005"/>
      <c r="CBJ29" s="4005"/>
      <c r="CBK29" s="4005"/>
      <c r="CBL29" s="4005"/>
      <c r="CBM29" s="4005"/>
      <c r="CBN29" s="4005"/>
      <c r="CBO29" s="4005"/>
      <c r="CBP29" s="4005"/>
      <c r="CBQ29" s="4005"/>
      <c r="CBR29" s="4005"/>
      <c r="CBS29" s="4005"/>
      <c r="CBT29" s="4005"/>
      <c r="CBU29" s="4005"/>
      <c r="CBV29" s="4005"/>
      <c r="CBW29" s="4005"/>
      <c r="CBX29" s="4005"/>
      <c r="CBY29" s="4005"/>
      <c r="CBZ29" s="4005"/>
      <c r="CCA29" s="4005"/>
      <c r="CCB29" s="4005"/>
      <c r="CCC29" s="4005"/>
      <c r="CCD29" s="4005"/>
      <c r="CCE29" s="4005"/>
      <c r="CCF29" s="4005"/>
      <c r="CCG29" s="4005"/>
      <c r="CCH29" s="4005"/>
      <c r="CCI29" s="4005"/>
      <c r="CCJ29" s="4005"/>
      <c r="CCK29" s="4005"/>
      <c r="CCL29" s="4005"/>
      <c r="CCM29" s="4005"/>
      <c r="CCN29" s="4005"/>
      <c r="CCO29" s="4005"/>
      <c r="CCP29" s="4005"/>
      <c r="CCQ29" s="4005"/>
      <c r="CCR29" s="4005"/>
      <c r="CCS29" s="4005"/>
      <c r="CCT29" s="4005"/>
      <c r="CCU29" s="4005"/>
      <c r="CCV29" s="4005"/>
      <c r="CCW29" s="4005"/>
      <c r="CCX29" s="4005"/>
      <c r="CCY29" s="4005"/>
      <c r="CCZ29" s="4005"/>
      <c r="CDA29" s="4005"/>
      <c r="CDB29" s="4005"/>
      <c r="CDC29" s="4005"/>
      <c r="CDD29" s="4005"/>
      <c r="CDE29" s="4005"/>
      <c r="CDF29" s="4005"/>
      <c r="CDG29" s="4005"/>
      <c r="CDH29" s="4005"/>
      <c r="CDI29" s="4005"/>
      <c r="CDJ29" s="4005"/>
      <c r="CDK29" s="4005"/>
      <c r="CDL29" s="4005"/>
      <c r="CDM29" s="4005"/>
      <c r="CDN29" s="4005"/>
      <c r="CDO29" s="4005"/>
      <c r="CDP29" s="4005"/>
      <c r="CDQ29" s="4005"/>
      <c r="CDR29" s="4005"/>
      <c r="CDS29" s="4005"/>
      <c r="CDT29" s="4005"/>
      <c r="CDU29" s="4005"/>
      <c r="CDV29" s="4005"/>
      <c r="CDW29" s="4005"/>
      <c r="CDX29" s="4005"/>
      <c r="CDY29" s="4005"/>
      <c r="CDZ29" s="4005"/>
      <c r="CEA29" s="4005"/>
      <c r="CEB29" s="4005"/>
      <c r="CEC29" s="4005"/>
      <c r="CED29" s="4005"/>
      <c r="CEE29" s="4005"/>
      <c r="CEF29" s="4005"/>
      <c r="CEG29" s="4005"/>
      <c r="CEH29" s="4005"/>
      <c r="CEI29" s="4005"/>
      <c r="CEJ29" s="4005"/>
      <c r="CEK29" s="4005"/>
      <c r="CEL29" s="4005"/>
      <c r="CEM29" s="4005"/>
      <c r="CEN29" s="4005"/>
      <c r="CEO29" s="4005"/>
      <c r="CEP29" s="4005"/>
      <c r="CEQ29" s="4005"/>
      <c r="CER29" s="4005"/>
      <c r="CES29" s="4005"/>
      <c r="CET29" s="4005"/>
      <c r="CEU29" s="4005"/>
      <c r="CEV29" s="4005"/>
      <c r="CEW29" s="4005"/>
      <c r="CEX29" s="4005"/>
      <c r="CEY29" s="4005"/>
      <c r="CEZ29" s="4005"/>
      <c r="CFA29" s="4005"/>
      <c r="CFB29" s="4005"/>
      <c r="CFC29" s="4005"/>
      <c r="CFD29" s="4005"/>
      <c r="CFE29" s="4005"/>
      <c r="CFF29" s="4005"/>
      <c r="CFG29" s="4005"/>
      <c r="CFH29" s="4005"/>
      <c r="CFI29" s="4005"/>
      <c r="CFJ29" s="4005"/>
      <c r="CFK29" s="4005"/>
      <c r="CFL29" s="4005"/>
      <c r="CFM29" s="4005"/>
      <c r="CFN29" s="4005"/>
      <c r="CFO29" s="4005"/>
      <c r="CFP29" s="4005"/>
      <c r="CFQ29" s="4005"/>
      <c r="CFR29" s="4005"/>
      <c r="CFS29" s="4005"/>
      <c r="CFT29" s="4005"/>
      <c r="CFU29" s="4005"/>
      <c r="CFV29" s="4005"/>
      <c r="CFW29" s="4005"/>
      <c r="CFX29" s="4005"/>
      <c r="CFY29" s="4005"/>
      <c r="CFZ29" s="4005"/>
      <c r="CGA29" s="4005"/>
      <c r="CGB29" s="4005"/>
      <c r="CGC29" s="4005"/>
      <c r="CGD29" s="4005"/>
      <c r="CGE29" s="4005"/>
      <c r="CGF29" s="4005"/>
      <c r="CGG29" s="4005"/>
      <c r="CGH29" s="4005"/>
      <c r="CGI29" s="4005"/>
      <c r="CGJ29" s="4005"/>
      <c r="CGK29" s="4005"/>
      <c r="CGL29" s="4005"/>
      <c r="CGM29" s="4005"/>
      <c r="CGN29" s="4005"/>
      <c r="CGO29" s="4005"/>
      <c r="CGP29" s="4005"/>
      <c r="CGQ29" s="4005"/>
      <c r="CGR29" s="4005"/>
      <c r="CGS29" s="4005"/>
      <c r="CGT29" s="4005"/>
      <c r="CGU29" s="4005"/>
      <c r="CGV29" s="4005"/>
      <c r="CGW29" s="4005"/>
      <c r="CGX29" s="4005"/>
      <c r="CGY29" s="4005"/>
      <c r="CGZ29" s="4005"/>
      <c r="CHA29" s="4005"/>
      <c r="CHB29" s="4005"/>
      <c r="CHC29" s="4005"/>
      <c r="CHD29" s="4005"/>
      <c r="CHE29" s="4005"/>
      <c r="CHF29" s="4005"/>
      <c r="CHG29" s="4005"/>
      <c r="CHH29" s="4005"/>
      <c r="CHI29" s="4005"/>
      <c r="CHJ29" s="4005"/>
      <c r="CHK29" s="4005"/>
      <c r="CHL29" s="4005"/>
      <c r="CHM29" s="4005"/>
      <c r="CHN29" s="4005"/>
      <c r="CHO29" s="4005"/>
      <c r="CHP29" s="4005"/>
      <c r="CHQ29" s="4005"/>
      <c r="CHR29" s="4005"/>
      <c r="CHS29" s="4005"/>
      <c r="CHT29" s="4005"/>
      <c r="CHU29" s="4005"/>
      <c r="CHV29" s="4005"/>
      <c r="CHW29" s="4005"/>
      <c r="CHX29" s="4005"/>
      <c r="CHY29" s="4005"/>
      <c r="CHZ29" s="4005"/>
      <c r="CIA29" s="4005"/>
      <c r="CIB29" s="4005"/>
      <c r="CIC29" s="4005"/>
      <c r="CID29" s="4005"/>
      <c r="CIE29" s="4005"/>
      <c r="CIF29" s="4005"/>
      <c r="CIG29" s="4005"/>
      <c r="CIH29" s="4005"/>
      <c r="CII29" s="4005"/>
      <c r="CIJ29" s="4005"/>
      <c r="CIK29" s="4005"/>
      <c r="CIL29" s="4005"/>
      <c r="CIM29" s="4005"/>
      <c r="CIN29" s="4005"/>
      <c r="CIO29" s="4005"/>
      <c r="CIP29" s="4005"/>
      <c r="CIQ29" s="4005"/>
      <c r="CIR29" s="4005"/>
      <c r="CIS29" s="4005"/>
      <c r="CIT29" s="4005"/>
      <c r="CIU29" s="4005"/>
      <c r="CIV29" s="4005"/>
      <c r="CIW29" s="4005"/>
      <c r="CIX29" s="4005"/>
      <c r="CIY29" s="4005"/>
      <c r="CIZ29" s="4005"/>
      <c r="CJA29" s="4005"/>
      <c r="CJB29" s="4005"/>
      <c r="CJC29" s="4005"/>
      <c r="CJD29" s="4005"/>
      <c r="CJE29" s="4005"/>
      <c r="CJF29" s="4005"/>
      <c r="CJG29" s="4005"/>
      <c r="CJH29" s="4005"/>
      <c r="CJI29" s="4005"/>
      <c r="CJJ29" s="4005"/>
      <c r="CJK29" s="4005"/>
      <c r="CJL29" s="4005"/>
      <c r="CJM29" s="4005"/>
      <c r="CJN29" s="4005"/>
      <c r="CJO29" s="4005"/>
      <c r="CJP29" s="4005"/>
      <c r="CJQ29" s="4005"/>
      <c r="CJR29" s="4005"/>
      <c r="CJS29" s="4005"/>
      <c r="CJT29" s="4005"/>
      <c r="CJU29" s="4005"/>
      <c r="CJV29" s="4005"/>
      <c r="CJW29" s="4005"/>
      <c r="CJX29" s="4005"/>
      <c r="CJY29" s="4005"/>
      <c r="CJZ29" s="4005"/>
      <c r="CKA29" s="4005"/>
      <c r="CKB29" s="4005"/>
      <c r="CKC29" s="4005"/>
      <c r="CKD29" s="4005"/>
      <c r="CKE29" s="4005"/>
      <c r="CKF29" s="4005"/>
      <c r="CKG29" s="4005"/>
      <c r="CKH29" s="4005"/>
      <c r="CKI29" s="4005"/>
      <c r="CKJ29" s="4005"/>
      <c r="CKK29" s="4005"/>
      <c r="CKL29" s="4005"/>
      <c r="CKM29" s="4005"/>
      <c r="CKN29" s="4005"/>
      <c r="CKO29" s="4005"/>
      <c r="CKP29" s="4005"/>
      <c r="CKQ29" s="4005"/>
      <c r="CKR29" s="4005"/>
      <c r="CKS29" s="4005"/>
      <c r="CKT29" s="4005"/>
      <c r="CKU29" s="4005"/>
      <c r="CKV29" s="4005"/>
      <c r="CKW29" s="4005"/>
      <c r="CKX29" s="4005"/>
      <c r="CKY29" s="4005"/>
      <c r="CKZ29" s="4005"/>
      <c r="CLA29" s="4005"/>
      <c r="CLB29" s="4005"/>
      <c r="CLC29" s="4005"/>
      <c r="CLD29" s="4005"/>
      <c r="CLE29" s="4005"/>
      <c r="CLF29" s="4005"/>
      <c r="CLG29" s="4005"/>
      <c r="CLH29" s="4005"/>
      <c r="CLI29" s="4005"/>
      <c r="CLJ29" s="4005"/>
      <c r="CLK29" s="4005"/>
      <c r="CLL29" s="4005"/>
      <c r="CLM29" s="4005"/>
      <c r="CLN29" s="4005"/>
      <c r="CLO29" s="4005"/>
      <c r="CLP29" s="4005"/>
      <c r="CLQ29" s="4005"/>
      <c r="CLR29" s="4005"/>
      <c r="CLS29" s="4005"/>
      <c r="CLT29" s="4005"/>
      <c r="CLU29" s="4005"/>
      <c r="CLV29" s="4005"/>
      <c r="CLW29" s="4005"/>
      <c r="CLX29" s="4005"/>
      <c r="CLY29" s="4005"/>
      <c r="CLZ29" s="4005"/>
      <c r="CMA29" s="4005"/>
      <c r="CMB29" s="4005"/>
      <c r="CMC29" s="4005"/>
      <c r="CMD29" s="4005"/>
      <c r="CME29" s="4005"/>
      <c r="CMF29" s="4005"/>
      <c r="CMG29" s="4005"/>
      <c r="CMH29" s="4005"/>
      <c r="CMI29" s="4005"/>
      <c r="CMJ29" s="4005"/>
      <c r="CMK29" s="4005"/>
      <c r="CML29" s="4005"/>
      <c r="CMM29" s="4005"/>
      <c r="CMN29" s="4005"/>
      <c r="CMO29" s="4005"/>
      <c r="CMP29" s="4005"/>
      <c r="CMQ29" s="4005"/>
      <c r="CMR29" s="4005"/>
      <c r="CMS29" s="4005"/>
      <c r="CMT29" s="4005"/>
      <c r="CMU29" s="4005"/>
      <c r="CMV29" s="4005"/>
      <c r="CMW29" s="4005"/>
      <c r="CMX29" s="4005"/>
      <c r="CMY29" s="4005"/>
      <c r="CMZ29" s="4005"/>
      <c r="CNA29" s="4005"/>
      <c r="CNB29" s="4005"/>
      <c r="CNC29" s="4005"/>
      <c r="CND29" s="4005"/>
      <c r="CNE29" s="4005"/>
      <c r="CNF29" s="4005"/>
      <c r="CNG29" s="4005"/>
      <c r="CNH29" s="4005"/>
      <c r="CNI29" s="4005"/>
      <c r="CNJ29" s="4005"/>
      <c r="CNK29" s="4005"/>
      <c r="CNL29" s="4005"/>
      <c r="CNM29" s="4005"/>
      <c r="CNN29" s="4005"/>
      <c r="CNO29" s="4005"/>
      <c r="CNP29" s="4005"/>
      <c r="CNQ29" s="4005"/>
      <c r="CNR29" s="4005"/>
      <c r="CNS29" s="4005"/>
      <c r="CNT29" s="4005"/>
      <c r="CNU29" s="4005"/>
      <c r="CNV29" s="4005"/>
      <c r="CNW29" s="4005"/>
      <c r="CNX29" s="4005"/>
      <c r="CNY29" s="4005"/>
      <c r="CNZ29" s="4005"/>
      <c r="COA29" s="4005"/>
      <c r="COB29" s="4005"/>
      <c r="COC29" s="4005"/>
      <c r="COD29" s="4005"/>
      <c r="COE29" s="4005"/>
      <c r="COF29" s="4005"/>
      <c r="COG29" s="4005"/>
      <c r="COH29" s="4005"/>
      <c r="COI29" s="4005"/>
      <c r="COJ29" s="4005"/>
      <c r="COK29" s="4005"/>
      <c r="COL29" s="4005"/>
      <c r="COM29" s="4005"/>
      <c r="CON29" s="4005"/>
      <c r="COO29" s="4005"/>
      <c r="COP29" s="4005"/>
      <c r="COQ29" s="4005"/>
      <c r="COR29" s="4005"/>
      <c r="COS29" s="4005"/>
      <c r="COT29" s="4005"/>
      <c r="COU29" s="4005"/>
      <c r="COV29" s="4005"/>
      <c r="COW29" s="4005"/>
      <c r="COX29" s="4005"/>
      <c r="COY29" s="4005"/>
      <c r="COZ29" s="4005"/>
      <c r="CPA29" s="4005"/>
      <c r="CPB29" s="4005"/>
      <c r="CPC29" s="4005"/>
      <c r="CPD29" s="4005"/>
      <c r="CPE29" s="4005"/>
      <c r="CPF29" s="4005"/>
      <c r="CPG29" s="4005"/>
      <c r="CPH29" s="4005"/>
      <c r="CPI29" s="4005"/>
      <c r="CPJ29" s="4005"/>
      <c r="CPK29" s="4005"/>
      <c r="CPL29" s="4005"/>
      <c r="CPM29" s="4005"/>
      <c r="CPN29" s="4005"/>
      <c r="CPO29" s="4005"/>
      <c r="CPP29" s="4005"/>
      <c r="CPQ29" s="4005"/>
      <c r="CPR29" s="4005"/>
      <c r="CPS29" s="4005"/>
      <c r="CPT29" s="4005"/>
      <c r="CPU29" s="4005"/>
      <c r="CPV29" s="4005"/>
      <c r="CPW29" s="4005"/>
      <c r="CPX29" s="4005"/>
      <c r="CPY29" s="4005"/>
      <c r="CPZ29" s="4005"/>
      <c r="CQA29" s="4005"/>
      <c r="CQB29" s="4005"/>
      <c r="CQC29" s="4005"/>
      <c r="CQD29" s="4005"/>
      <c r="CQE29" s="4005"/>
      <c r="CQF29" s="4005"/>
      <c r="CQG29" s="4005"/>
      <c r="CQH29" s="4005"/>
      <c r="CQI29" s="4005"/>
      <c r="CQJ29" s="4005"/>
      <c r="CQK29" s="4005"/>
      <c r="CQL29" s="4005"/>
      <c r="CQM29" s="4005"/>
      <c r="CQN29" s="4005"/>
      <c r="CQO29" s="4005"/>
      <c r="CQP29" s="4005"/>
      <c r="CQQ29" s="4005"/>
      <c r="CQR29" s="4005"/>
      <c r="CQS29" s="4005"/>
      <c r="CQT29" s="4005"/>
      <c r="CQU29" s="4005"/>
      <c r="CQV29" s="4005"/>
      <c r="CQW29" s="4005"/>
      <c r="CQX29" s="4005"/>
      <c r="CQY29" s="4005"/>
      <c r="CQZ29" s="4005"/>
      <c r="CRA29" s="4005"/>
      <c r="CRB29" s="4005"/>
      <c r="CRC29" s="4005"/>
      <c r="CRD29" s="4005"/>
      <c r="CRE29" s="4005"/>
      <c r="CRF29" s="4005"/>
      <c r="CRG29" s="4005"/>
      <c r="CRH29" s="4005"/>
      <c r="CRI29" s="4005"/>
      <c r="CRJ29" s="4005"/>
      <c r="CRK29" s="4005"/>
      <c r="CRL29" s="4005"/>
      <c r="CRM29" s="4005"/>
      <c r="CRN29" s="4005"/>
      <c r="CRO29" s="4005"/>
      <c r="CRP29" s="4005"/>
      <c r="CRQ29" s="4005"/>
      <c r="CRR29" s="4005"/>
      <c r="CRS29" s="4005"/>
      <c r="CRT29" s="4005"/>
      <c r="CRU29" s="4005"/>
      <c r="CRV29" s="4005"/>
      <c r="CRW29" s="4005"/>
      <c r="CRX29" s="4005"/>
      <c r="CRY29" s="4005"/>
      <c r="CRZ29" s="4005"/>
      <c r="CSA29" s="4005"/>
      <c r="CSB29" s="4005"/>
      <c r="CSC29" s="4005"/>
      <c r="CSD29" s="4005"/>
      <c r="CSE29" s="4005"/>
      <c r="CSF29" s="4005"/>
      <c r="CSG29" s="4005"/>
      <c r="CSH29" s="4005"/>
      <c r="CSI29" s="4005"/>
      <c r="CSJ29" s="4005"/>
      <c r="CSK29" s="4005"/>
      <c r="CSL29" s="4005"/>
      <c r="CSM29" s="4005"/>
      <c r="CSN29" s="4005"/>
      <c r="CSO29" s="4005"/>
      <c r="CSP29" s="4005"/>
      <c r="CSQ29" s="4005"/>
      <c r="CSR29" s="4005"/>
      <c r="CSS29" s="4005"/>
      <c r="CST29" s="4005"/>
      <c r="CSU29" s="4005"/>
      <c r="CSV29" s="4005"/>
      <c r="CSW29" s="4005"/>
      <c r="CSX29" s="4005"/>
      <c r="CSY29" s="4005"/>
      <c r="CSZ29" s="4005"/>
      <c r="CTA29" s="4005"/>
      <c r="CTB29" s="4005"/>
      <c r="CTC29" s="4005"/>
      <c r="CTD29" s="4005"/>
      <c r="CTE29" s="4005"/>
      <c r="CTF29" s="4005"/>
      <c r="CTG29" s="4005"/>
      <c r="CTH29" s="4005"/>
      <c r="CTI29" s="4005"/>
      <c r="CTJ29" s="4005"/>
      <c r="CTK29" s="4005"/>
      <c r="CTL29" s="4005"/>
      <c r="CTM29" s="4005"/>
      <c r="CTN29" s="4005"/>
      <c r="CTO29" s="4005"/>
      <c r="CTP29" s="4005"/>
      <c r="CTQ29" s="4005"/>
      <c r="CTR29" s="4005"/>
      <c r="CTS29" s="4005"/>
      <c r="CTT29" s="4005"/>
      <c r="CTU29" s="4005"/>
      <c r="CTV29" s="4005"/>
      <c r="CTW29" s="4005"/>
      <c r="CTX29" s="4005"/>
      <c r="CTY29" s="4005"/>
      <c r="CTZ29" s="4005"/>
      <c r="CUA29" s="4005"/>
      <c r="CUB29" s="4005"/>
      <c r="CUC29" s="4005"/>
      <c r="CUD29" s="4005"/>
      <c r="CUE29" s="4005"/>
      <c r="CUF29" s="4005"/>
      <c r="CUG29" s="4005"/>
      <c r="CUH29" s="4005"/>
      <c r="CUI29" s="4005"/>
      <c r="CUJ29" s="4005"/>
      <c r="CUK29" s="4005"/>
      <c r="CUL29" s="4005"/>
      <c r="CUM29" s="4005"/>
      <c r="CUN29" s="4005"/>
      <c r="CUO29" s="4005"/>
      <c r="CUP29" s="4005"/>
      <c r="CUQ29" s="4005"/>
      <c r="CUR29" s="4005"/>
      <c r="CUS29" s="4005"/>
      <c r="CUT29" s="4005"/>
      <c r="CUU29" s="4005"/>
      <c r="CUV29" s="4005"/>
      <c r="CUW29" s="4005"/>
      <c r="CUX29" s="4005"/>
      <c r="CUY29" s="4005"/>
      <c r="CUZ29" s="4005"/>
      <c r="CVA29" s="4005"/>
      <c r="CVB29" s="4005"/>
      <c r="CVC29" s="4005"/>
      <c r="CVD29" s="4005"/>
      <c r="CVE29" s="4005"/>
      <c r="CVF29" s="4005"/>
      <c r="CVG29" s="4005"/>
      <c r="CVH29" s="4005"/>
      <c r="CVI29" s="4005"/>
      <c r="CVJ29" s="4005"/>
      <c r="CVK29" s="4005"/>
      <c r="CVL29" s="4005"/>
      <c r="CVM29" s="4005"/>
      <c r="CVN29" s="4005"/>
      <c r="CVO29" s="4005"/>
      <c r="CVP29" s="4005"/>
      <c r="CVQ29" s="4005"/>
      <c r="CVR29" s="4005"/>
      <c r="CVS29" s="4005"/>
      <c r="CVT29" s="4005"/>
      <c r="CVU29" s="4005"/>
      <c r="CVV29" s="4005"/>
      <c r="CVW29" s="4005"/>
      <c r="CVX29" s="4005"/>
      <c r="CVY29" s="4005"/>
      <c r="CVZ29" s="4005"/>
      <c r="CWA29" s="4005"/>
      <c r="CWB29" s="4005"/>
      <c r="CWC29" s="4005"/>
      <c r="CWD29" s="4005"/>
      <c r="CWE29" s="4005"/>
      <c r="CWF29" s="4005"/>
      <c r="CWG29" s="4005"/>
      <c r="CWH29" s="4005"/>
      <c r="CWI29" s="4005"/>
      <c r="CWJ29" s="4005"/>
      <c r="CWK29" s="4005"/>
      <c r="CWL29" s="4005"/>
      <c r="CWM29" s="4005"/>
      <c r="CWN29" s="4005"/>
      <c r="CWO29" s="4005"/>
      <c r="CWP29" s="4005"/>
      <c r="CWQ29" s="4005"/>
      <c r="CWR29" s="4005"/>
      <c r="CWS29" s="4005"/>
      <c r="CWT29" s="4005"/>
      <c r="CWU29" s="4005"/>
      <c r="CWV29" s="4005"/>
      <c r="CWW29" s="4005"/>
      <c r="CWX29" s="4005"/>
      <c r="CWY29" s="4005"/>
      <c r="CWZ29" s="4005"/>
      <c r="CXA29" s="4005"/>
      <c r="CXB29" s="4005"/>
      <c r="CXC29" s="4005"/>
      <c r="CXD29" s="4005"/>
      <c r="CXE29" s="4005"/>
      <c r="CXF29" s="4005"/>
      <c r="CXG29" s="4005"/>
      <c r="CXH29" s="4005"/>
      <c r="CXI29" s="4005"/>
      <c r="CXJ29" s="4005"/>
      <c r="CXK29" s="4005"/>
      <c r="CXL29" s="4005"/>
      <c r="CXM29" s="4005"/>
      <c r="CXN29" s="4005"/>
      <c r="CXO29" s="4005"/>
      <c r="CXP29" s="4005"/>
      <c r="CXQ29" s="4005"/>
      <c r="CXR29" s="4005"/>
      <c r="CXS29" s="4005"/>
      <c r="CXT29" s="4005"/>
      <c r="CXU29" s="4005"/>
      <c r="CXV29" s="4005"/>
      <c r="CXW29" s="4005"/>
      <c r="CXX29" s="4005"/>
      <c r="CXY29" s="4005"/>
      <c r="CXZ29" s="4005"/>
      <c r="CYA29" s="4005"/>
      <c r="CYB29" s="4005"/>
      <c r="CYC29" s="4005"/>
      <c r="CYD29" s="4005"/>
      <c r="CYE29" s="4005"/>
      <c r="CYF29" s="4005"/>
      <c r="CYG29" s="4005"/>
      <c r="CYH29" s="4005"/>
      <c r="CYI29" s="4005"/>
      <c r="CYJ29" s="4005"/>
      <c r="CYK29" s="4005"/>
      <c r="CYL29" s="4005"/>
      <c r="CYM29" s="4005"/>
      <c r="CYN29" s="4005"/>
      <c r="CYO29" s="4005"/>
      <c r="CYP29" s="4005"/>
      <c r="CYQ29" s="4005"/>
      <c r="CYR29" s="4005"/>
      <c r="CYS29" s="4005"/>
      <c r="CYT29" s="4005"/>
      <c r="CYU29" s="4005"/>
      <c r="CYV29" s="4005"/>
      <c r="CYW29" s="4005"/>
      <c r="CYX29" s="4005"/>
      <c r="CYY29" s="4005"/>
      <c r="CYZ29" s="4005"/>
      <c r="CZA29" s="4005"/>
      <c r="CZB29" s="4005"/>
      <c r="CZC29" s="4005"/>
      <c r="CZD29" s="4005"/>
      <c r="CZE29" s="4005"/>
      <c r="CZF29" s="4005"/>
      <c r="CZG29" s="4005"/>
      <c r="CZH29" s="4005"/>
      <c r="CZI29" s="4005"/>
      <c r="CZJ29" s="4005"/>
      <c r="CZK29" s="4005"/>
      <c r="CZL29" s="4005"/>
      <c r="CZM29" s="4005"/>
      <c r="CZN29" s="4005"/>
      <c r="CZO29" s="4005"/>
      <c r="CZP29" s="4005"/>
      <c r="CZQ29" s="4005"/>
      <c r="CZR29" s="4005"/>
      <c r="CZS29" s="4005"/>
      <c r="CZT29" s="4005"/>
      <c r="CZU29" s="4005"/>
      <c r="CZV29" s="4005"/>
      <c r="CZW29" s="4005"/>
      <c r="CZX29" s="4005"/>
      <c r="CZY29" s="4005"/>
      <c r="CZZ29" s="4005"/>
      <c r="DAA29" s="4005"/>
      <c r="DAB29" s="4005"/>
      <c r="DAC29" s="4005"/>
      <c r="DAD29" s="4005"/>
      <c r="DAE29" s="4005"/>
      <c r="DAF29" s="4005"/>
      <c r="DAG29" s="4005"/>
      <c r="DAH29" s="4005"/>
      <c r="DAI29" s="4005"/>
      <c r="DAJ29" s="4005"/>
      <c r="DAK29" s="4005"/>
      <c r="DAL29" s="4005"/>
      <c r="DAM29" s="4005"/>
      <c r="DAN29" s="4005"/>
      <c r="DAO29" s="4005"/>
      <c r="DAP29" s="4005"/>
      <c r="DAQ29" s="4005"/>
      <c r="DAR29" s="4005"/>
      <c r="DAS29" s="4005"/>
      <c r="DAT29" s="4005"/>
      <c r="DAU29" s="4005"/>
      <c r="DAV29" s="4005"/>
      <c r="DAW29" s="4005"/>
      <c r="DAX29" s="4005"/>
      <c r="DAY29" s="4005"/>
      <c r="DAZ29" s="4005"/>
      <c r="DBA29" s="4005"/>
      <c r="DBB29" s="4005"/>
      <c r="DBC29" s="4005"/>
      <c r="DBD29" s="4005"/>
      <c r="DBE29" s="4005"/>
      <c r="DBF29" s="4005"/>
      <c r="DBG29" s="4005"/>
      <c r="DBH29" s="4005"/>
      <c r="DBI29" s="4005"/>
      <c r="DBJ29" s="4005"/>
      <c r="DBK29" s="4005"/>
      <c r="DBL29" s="4005"/>
      <c r="DBM29" s="4005"/>
      <c r="DBN29" s="4005"/>
      <c r="DBO29" s="4005"/>
      <c r="DBP29" s="4005"/>
      <c r="DBQ29" s="4005"/>
      <c r="DBR29" s="4005"/>
      <c r="DBS29" s="4005"/>
      <c r="DBT29" s="4005"/>
      <c r="DBU29" s="4005"/>
      <c r="DBV29" s="4005"/>
      <c r="DBW29" s="4005"/>
      <c r="DBX29" s="4005"/>
      <c r="DBY29" s="4005"/>
      <c r="DBZ29" s="4005"/>
      <c r="DCA29" s="4005"/>
      <c r="DCB29" s="4005"/>
      <c r="DCC29" s="4005"/>
      <c r="DCD29" s="4005"/>
      <c r="DCE29" s="4005"/>
      <c r="DCF29" s="4005"/>
      <c r="DCG29" s="4005"/>
      <c r="DCH29" s="4005"/>
      <c r="DCI29" s="4005"/>
      <c r="DCJ29" s="4005"/>
      <c r="DCK29" s="4005"/>
      <c r="DCL29" s="4005"/>
      <c r="DCM29" s="4005"/>
      <c r="DCN29" s="4005"/>
      <c r="DCO29" s="4005"/>
      <c r="DCP29" s="4005"/>
      <c r="DCQ29" s="4005"/>
      <c r="DCR29" s="4005"/>
      <c r="DCS29" s="4005"/>
      <c r="DCT29" s="4005"/>
      <c r="DCU29" s="4005"/>
      <c r="DCV29" s="4005"/>
      <c r="DCW29" s="4005"/>
      <c r="DCX29" s="4005"/>
      <c r="DCY29" s="4005"/>
      <c r="DCZ29" s="4005"/>
      <c r="DDA29" s="4005"/>
      <c r="DDB29" s="4005"/>
      <c r="DDC29" s="4005"/>
      <c r="DDD29" s="4005"/>
      <c r="DDE29" s="4005"/>
      <c r="DDF29" s="4005"/>
      <c r="DDG29" s="4005"/>
      <c r="DDH29" s="4005"/>
      <c r="DDI29" s="4005"/>
      <c r="DDJ29" s="4005"/>
      <c r="DDK29" s="4005"/>
      <c r="DDL29" s="4005"/>
      <c r="DDM29" s="4005"/>
      <c r="DDN29" s="4005"/>
      <c r="DDO29" s="4005"/>
      <c r="DDP29" s="4005"/>
      <c r="DDQ29" s="4005"/>
      <c r="DDR29" s="4005"/>
      <c r="DDS29" s="4005"/>
      <c r="DDT29" s="4005"/>
      <c r="DDU29" s="4005"/>
      <c r="DDV29" s="4005"/>
      <c r="DDW29" s="4005"/>
      <c r="DDX29" s="4005"/>
      <c r="DDY29" s="4005"/>
      <c r="DDZ29" s="4005"/>
      <c r="DEA29" s="4005"/>
      <c r="DEB29" s="4005"/>
      <c r="DEC29" s="4005"/>
      <c r="DED29" s="4005"/>
      <c r="DEE29" s="4005"/>
      <c r="DEF29" s="4005"/>
      <c r="DEG29" s="4005"/>
      <c r="DEH29" s="4005"/>
      <c r="DEI29" s="4005"/>
      <c r="DEJ29" s="4005"/>
      <c r="DEK29" s="4005"/>
      <c r="DEL29" s="4005"/>
      <c r="DEM29" s="4005"/>
      <c r="DEN29" s="4005"/>
      <c r="DEO29" s="4005"/>
      <c r="DEP29" s="4005"/>
      <c r="DEQ29" s="4005"/>
      <c r="DER29" s="4005"/>
      <c r="DES29" s="4005"/>
      <c r="DET29" s="4005"/>
      <c r="DEU29" s="4005"/>
      <c r="DEV29" s="4005"/>
      <c r="DEW29" s="4005"/>
      <c r="DEX29" s="4005"/>
      <c r="DEY29" s="4005"/>
      <c r="DEZ29" s="4005"/>
      <c r="DFA29" s="4005"/>
      <c r="DFB29" s="4005"/>
      <c r="DFC29" s="4005"/>
      <c r="DFD29" s="4005"/>
      <c r="DFE29" s="4005"/>
      <c r="DFF29" s="4005"/>
      <c r="DFG29" s="4005"/>
      <c r="DFH29" s="4005"/>
      <c r="DFI29" s="4005"/>
      <c r="DFJ29" s="4005"/>
      <c r="DFK29" s="4005"/>
      <c r="DFL29" s="4005"/>
      <c r="DFM29" s="4005"/>
      <c r="DFN29" s="4005"/>
      <c r="DFO29" s="4005"/>
      <c r="DFP29" s="4005"/>
      <c r="DFQ29" s="4005"/>
      <c r="DFR29" s="4005"/>
      <c r="DFS29" s="4005"/>
      <c r="DFT29" s="4005"/>
      <c r="DFU29" s="4005"/>
      <c r="DFV29" s="4005"/>
      <c r="DFW29" s="4005"/>
      <c r="DFX29" s="4005"/>
      <c r="DFY29" s="4005"/>
      <c r="DFZ29" s="4005"/>
      <c r="DGA29" s="4005"/>
      <c r="DGB29" s="4005"/>
      <c r="DGC29" s="4005"/>
      <c r="DGD29" s="4005"/>
      <c r="DGE29" s="4005"/>
      <c r="DGF29" s="4005"/>
      <c r="DGG29" s="4005"/>
      <c r="DGH29" s="4005"/>
      <c r="DGI29" s="4005"/>
      <c r="DGJ29" s="4005"/>
      <c r="DGK29" s="4005"/>
      <c r="DGL29" s="4005"/>
      <c r="DGM29" s="4005"/>
      <c r="DGN29" s="4005"/>
      <c r="DGO29" s="4005"/>
      <c r="DGP29" s="4005"/>
      <c r="DGQ29" s="4005"/>
      <c r="DGR29" s="4005"/>
      <c r="DGS29" s="4005"/>
      <c r="DGT29" s="4005"/>
      <c r="DGU29" s="4005"/>
      <c r="DGV29" s="4005"/>
      <c r="DGW29" s="4005"/>
      <c r="DGX29" s="4005"/>
      <c r="DGY29" s="4005"/>
      <c r="DGZ29" s="4005"/>
      <c r="DHA29" s="4005"/>
      <c r="DHB29" s="4005"/>
      <c r="DHC29" s="4005"/>
      <c r="DHD29" s="4005"/>
      <c r="DHE29" s="4005"/>
      <c r="DHF29" s="4005"/>
      <c r="DHG29" s="4005"/>
      <c r="DHH29" s="4005"/>
      <c r="DHI29" s="4005"/>
      <c r="DHJ29" s="4005"/>
      <c r="DHK29" s="4005"/>
      <c r="DHL29" s="4005"/>
      <c r="DHM29" s="4005"/>
      <c r="DHN29" s="4005"/>
      <c r="DHO29" s="4005"/>
      <c r="DHP29" s="4005"/>
      <c r="DHQ29" s="4005"/>
      <c r="DHR29" s="4005"/>
      <c r="DHS29" s="4005"/>
      <c r="DHT29" s="4005"/>
      <c r="DHU29" s="4005"/>
      <c r="DHV29" s="4005"/>
      <c r="DHW29" s="4005"/>
      <c r="DHX29" s="4005"/>
      <c r="DHY29" s="4005"/>
      <c r="DHZ29" s="4005"/>
      <c r="DIA29" s="4005"/>
      <c r="DIB29" s="4005"/>
      <c r="DIC29" s="4005"/>
      <c r="DID29" s="4005"/>
      <c r="DIE29" s="4005"/>
      <c r="DIF29" s="4005"/>
      <c r="DIG29" s="4005"/>
      <c r="DIH29" s="4005"/>
      <c r="DII29" s="4005"/>
      <c r="DIJ29" s="4005"/>
      <c r="DIK29" s="4005"/>
      <c r="DIL29" s="4005"/>
      <c r="DIM29" s="4005"/>
      <c r="DIN29" s="4005"/>
      <c r="DIO29" s="4005"/>
      <c r="DIP29" s="4005"/>
      <c r="DIQ29" s="4005"/>
      <c r="DIR29" s="4005"/>
      <c r="DIS29" s="4005"/>
      <c r="DIT29" s="4005"/>
      <c r="DIU29" s="4005"/>
      <c r="DIV29" s="4005"/>
      <c r="DIW29" s="4005"/>
      <c r="DIX29" s="4005"/>
      <c r="DIY29" s="4005"/>
      <c r="DIZ29" s="4005"/>
      <c r="DJA29" s="4005"/>
      <c r="DJB29" s="4005"/>
      <c r="DJC29" s="4005"/>
      <c r="DJD29" s="4005"/>
      <c r="DJE29" s="4005"/>
      <c r="DJF29" s="4005"/>
      <c r="DJG29" s="4005"/>
      <c r="DJH29" s="4005"/>
      <c r="DJI29" s="4005"/>
      <c r="DJJ29" s="4005"/>
      <c r="DJK29" s="4005"/>
      <c r="DJL29" s="4005"/>
      <c r="DJM29" s="4005"/>
      <c r="DJN29" s="4005"/>
      <c r="DJO29" s="4005"/>
      <c r="DJP29" s="4005"/>
      <c r="DJQ29" s="4005"/>
      <c r="DJR29" s="4005"/>
      <c r="DJS29" s="4005"/>
      <c r="DJT29" s="4005"/>
      <c r="DJU29" s="4005"/>
      <c r="DJV29" s="4005"/>
      <c r="DJW29" s="4005"/>
      <c r="DJX29" s="4005"/>
      <c r="DJY29" s="4005"/>
      <c r="DJZ29" s="4005"/>
      <c r="DKA29" s="4005"/>
      <c r="DKB29" s="4005"/>
      <c r="DKC29" s="4005"/>
      <c r="DKD29" s="4005"/>
      <c r="DKE29" s="4005"/>
      <c r="DKF29" s="4005"/>
      <c r="DKG29" s="4005"/>
      <c r="DKH29" s="4005"/>
      <c r="DKI29" s="4005"/>
      <c r="DKJ29" s="4005"/>
      <c r="DKK29" s="4005"/>
      <c r="DKL29" s="4005"/>
      <c r="DKM29" s="4005"/>
      <c r="DKN29" s="4005"/>
      <c r="DKO29" s="4005"/>
      <c r="DKP29" s="4005"/>
      <c r="DKQ29" s="4005"/>
      <c r="DKR29" s="4005"/>
      <c r="DKS29" s="4005"/>
      <c r="DKT29" s="4005"/>
      <c r="DKU29" s="4005"/>
      <c r="DKV29" s="4005"/>
      <c r="DKW29" s="4005"/>
      <c r="DKX29" s="4005"/>
      <c r="DKY29" s="4005"/>
      <c r="DKZ29" s="4005"/>
      <c r="DLA29" s="4005"/>
      <c r="DLB29" s="4005"/>
      <c r="DLC29" s="4005"/>
      <c r="DLD29" s="4005"/>
      <c r="DLE29" s="4005"/>
      <c r="DLF29" s="4005"/>
      <c r="DLG29" s="4005"/>
      <c r="DLH29" s="4005"/>
      <c r="DLI29" s="4005"/>
      <c r="DLJ29" s="4005"/>
      <c r="DLK29" s="4005"/>
      <c r="DLL29" s="4005"/>
      <c r="DLM29" s="4005"/>
      <c r="DLN29" s="4005"/>
      <c r="DLO29" s="4005"/>
      <c r="DLP29" s="4005"/>
      <c r="DLQ29" s="4005"/>
      <c r="DLR29" s="4005"/>
      <c r="DLS29" s="4005"/>
      <c r="DLT29" s="4005"/>
      <c r="DLU29" s="4005"/>
      <c r="DLV29" s="4005"/>
      <c r="DLW29" s="4005"/>
      <c r="DLX29" s="4005"/>
      <c r="DLY29" s="4005"/>
      <c r="DLZ29" s="4005"/>
      <c r="DMA29" s="4005"/>
      <c r="DMB29" s="4005"/>
      <c r="DMC29" s="4005"/>
      <c r="DMD29" s="4005"/>
      <c r="DME29" s="4005"/>
      <c r="DMF29" s="4005"/>
      <c r="DMG29" s="4005"/>
      <c r="DMH29" s="4005"/>
      <c r="DMI29" s="4005"/>
      <c r="DMJ29" s="4005"/>
      <c r="DMK29" s="4005"/>
      <c r="DML29" s="4005"/>
      <c r="DMM29" s="4005"/>
      <c r="DMN29" s="4005"/>
      <c r="DMO29" s="4005"/>
      <c r="DMP29" s="4005"/>
      <c r="DMQ29" s="4005"/>
      <c r="DMR29" s="4005"/>
      <c r="DMS29" s="4005"/>
      <c r="DMT29" s="4005"/>
      <c r="DMU29" s="4005"/>
      <c r="DMV29" s="4005"/>
      <c r="DMW29" s="4005"/>
      <c r="DMX29" s="4005"/>
      <c r="DMY29" s="4005"/>
      <c r="DMZ29" s="4005"/>
      <c r="DNA29" s="4005"/>
      <c r="DNB29" s="4005"/>
      <c r="DNC29" s="4005"/>
      <c r="DND29" s="4005"/>
      <c r="DNE29" s="4005"/>
      <c r="DNF29" s="4005"/>
      <c r="DNG29" s="4005"/>
      <c r="DNH29" s="4005"/>
      <c r="DNI29" s="4005"/>
      <c r="DNJ29" s="4005"/>
      <c r="DNK29" s="4005"/>
      <c r="DNL29" s="4005"/>
      <c r="DNM29" s="4005"/>
      <c r="DNN29" s="4005"/>
      <c r="DNO29" s="4005"/>
      <c r="DNP29" s="4005"/>
      <c r="DNQ29" s="4005"/>
      <c r="DNR29" s="4005"/>
      <c r="DNS29" s="4005"/>
      <c r="DNT29" s="4005"/>
      <c r="DNU29" s="4005"/>
      <c r="DNV29" s="4005"/>
      <c r="DNW29" s="4005"/>
      <c r="DNX29" s="4005"/>
      <c r="DNY29" s="4005"/>
      <c r="DNZ29" s="4005"/>
      <c r="DOA29" s="4005"/>
      <c r="DOB29" s="4005"/>
      <c r="DOC29" s="4005"/>
      <c r="DOD29" s="4005"/>
      <c r="DOE29" s="4005"/>
      <c r="DOF29" s="4005"/>
      <c r="DOG29" s="4005"/>
      <c r="DOH29" s="4005"/>
      <c r="DOI29" s="4005"/>
      <c r="DOJ29" s="4005"/>
      <c r="DOK29" s="4005"/>
      <c r="DOL29" s="4005"/>
      <c r="DOM29" s="4005"/>
      <c r="DON29" s="4005"/>
      <c r="DOO29" s="4005"/>
      <c r="DOP29" s="4005"/>
      <c r="DOQ29" s="4005"/>
      <c r="DOR29" s="4005"/>
      <c r="DOS29" s="4005"/>
      <c r="DOT29" s="4005"/>
      <c r="DOU29" s="4005"/>
      <c r="DOV29" s="4005"/>
      <c r="DOW29" s="4005"/>
      <c r="DOX29" s="4005"/>
      <c r="DOY29" s="4005"/>
      <c r="DOZ29" s="4005"/>
      <c r="DPA29" s="4005"/>
      <c r="DPB29" s="4005"/>
      <c r="DPC29" s="4005"/>
      <c r="DPD29" s="4005"/>
      <c r="DPE29" s="4005"/>
      <c r="DPF29" s="4005"/>
      <c r="DPG29" s="4005"/>
      <c r="DPH29" s="4005"/>
      <c r="DPI29" s="4005"/>
      <c r="DPJ29" s="4005"/>
      <c r="DPK29" s="4005"/>
      <c r="DPL29" s="4005"/>
      <c r="DPM29" s="4005"/>
      <c r="DPN29" s="4005"/>
      <c r="DPO29" s="4005"/>
      <c r="DPP29" s="4005"/>
      <c r="DPQ29" s="4005"/>
      <c r="DPR29" s="4005"/>
      <c r="DPS29" s="4005"/>
      <c r="DPT29" s="4005"/>
      <c r="DPU29" s="4005"/>
      <c r="DPV29" s="4005"/>
      <c r="DPW29" s="4005"/>
      <c r="DPX29" s="4005"/>
      <c r="DPY29" s="4005"/>
      <c r="DPZ29" s="4005"/>
      <c r="DQA29" s="4005"/>
      <c r="DQB29" s="4005"/>
      <c r="DQC29" s="4005"/>
      <c r="DQD29" s="4005"/>
      <c r="DQE29" s="4005"/>
      <c r="DQF29" s="4005"/>
      <c r="DQG29" s="4005"/>
      <c r="DQH29" s="4005"/>
      <c r="DQI29" s="4005"/>
      <c r="DQJ29" s="4005"/>
      <c r="DQK29" s="4005"/>
      <c r="DQL29" s="4005"/>
      <c r="DQM29" s="4005"/>
      <c r="DQN29" s="4005"/>
      <c r="DQO29" s="4005"/>
      <c r="DQP29" s="4005"/>
      <c r="DQQ29" s="4005"/>
      <c r="DQR29" s="4005"/>
      <c r="DQS29" s="4005"/>
      <c r="DQT29" s="4005"/>
      <c r="DQU29" s="4005"/>
      <c r="DQV29" s="4005"/>
      <c r="DQW29" s="4005"/>
      <c r="DQX29" s="4005"/>
      <c r="DQY29" s="4005"/>
      <c r="DQZ29" s="4005"/>
      <c r="DRA29" s="4005"/>
      <c r="DRB29" s="4005"/>
      <c r="DRC29" s="4005"/>
      <c r="DRD29" s="4005"/>
      <c r="DRE29" s="4005"/>
      <c r="DRF29" s="4005"/>
      <c r="DRG29" s="4005"/>
      <c r="DRH29" s="4005"/>
      <c r="DRI29" s="4005"/>
      <c r="DRJ29" s="4005"/>
      <c r="DRK29" s="4005"/>
      <c r="DRL29" s="4005"/>
      <c r="DRM29" s="4005"/>
      <c r="DRN29" s="4005"/>
      <c r="DRO29" s="4005"/>
      <c r="DRP29" s="4005"/>
      <c r="DRQ29" s="4005"/>
      <c r="DRR29" s="4005"/>
      <c r="DRS29" s="4005"/>
      <c r="DRT29" s="4005"/>
      <c r="DRU29" s="4005"/>
      <c r="DRV29" s="4005"/>
      <c r="DRW29" s="4005"/>
      <c r="DRX29" s="4005"/>
      <c r="DRY29" s="4005"/>
      <c r="DRZ29" s="4005"/>
      <c r="DSA29" s="4005"/>
      <c r="DSB29" s="4005"/>
      <c r="DSC29" s="4005"/>
      <c r="DSD29" s="4005"/>
      <c r="DSE29" s="4005"/>
      <c r="DSF29" s="4005"/>
      <c r="DSG29" s="4005"/>
      <c r="DSH29" s="4005"/>
      <c r="DSI29" s="4005"/>
      <c r="DSJ29" s="4005"/>
      <c r="DSK29" s="4005"/>
      <c r="DSL29" s="4005"/>
      <c r="DSM29" s="4005"/>
      <c r="DSN29" s="4005"/>
      <c r="DSO29" s="4005"/>
      <c r="DSP29" s="4005"/>
      <c r="DSQ29" s="4005"/>
      <c r="DSR29" s="4005"/>
      <c r="DSS29" s="4005"/>
      <c r="DST29" s="4005"/>
      <c r="DSU29" s="4005"/>
      <c r="DSV29" s="4005"/>
      <c r="DSW29" s="4005"/>
      <c r="DSX29" s="4005"/>
      <c r="DSY29" s="4005"/>
      <c r="DSZ29" s="4005"/>
      <c r="DTA29" s="4005"/>
      <c r="DTB29" s="4005"/>
      <c r="DTC29" s="4005"/>
      <c r="DTD29" s="4005"/>
      <c r="DTE29" s="4005"/>
      <c r="DTF29" s="4005"/>
      <c r="DTG29" s="4005"/>
      <c r="DTH29" s="4005"/>
      <c r="DTI29" s="4005"/>
      <c r="DTJ29" s="4005"/>
      <c r="DTK29" s="4005"/>
      <c r="DTL29" s="4005"/>
      <c r="DTM29" s="4005"/>
      <c r="DTN29" s="4005"/>
      <c r="DTO29" s="4005"/>
      <c r="DTP29" s="4005"/>
      <c r="DTQ29" s="4005"/>
      <c r="DTR29" s="4005"/>
      <c r="DTS29" s="4005"/>
      <c r="DTT29" s="4005"/>
      <c r="DTU29" s="4005"/>
      <c r="DTV29" s="4005"/>
      <c r="DTW29" s="4005"/>
      <c r="DTX29" s="4005"/>
      <c r="DTY29" s="4005"/>
      <c r="DTZ29" s="4005"/>
      <c r="DUA29" s="4005"/>
      <c r="DUB29" s="4005"/>
      <c r="DUC29" s="4005"/>
      <c r="DUD29" s="4005"/>
      <c r="DUE29" s="4005"/>
      <c r="DUF29" s="4005"/>
      <c r="DUG29" s="4005"/>
      <c r="DUH29" s="4005"/>
      <c r="DUI29" s="4005"/>
      <c r="DUJ29" s="4005"/>
      <c r="DUK29" s="4005"/>
      <c r="DUL29" s="4005"/>
      <c r="DUM29" s="4005"/>
      <c r="DUN29" s="4005"/>
      <c r="DUO29" s="4005"/>
      <c r="DUP29" s="4005"/>
      <c r="DUQ29" s="4005"/>
      <c r="DUR29" s="4005"/>
      <c r="DUS29" s="4005"/>
      <c r="DUT29" s="4005"/>
      <c r="DUU29" s="4005"/>
      <c r="DUV29" s="4005"/>
      <c r="DUW29" s="4005"/>
      <c r="DUX29" s="4005"/>
      <c r="DUY29" s="4005"/>
      <c r="DUZ29" s="4005"/>
      <c r="DVA29" s="4005"/>
      <c r="DVB29" s="4005"/>
      <c r="DVC29" s="4005"/>
      <c r="DVD29" s="4005"/>
      <c r="DVE29" s="4005"/>
      <c r="DVF29" s="4005"/>
      <c r="DVG29" s="4005"/>
      <c r="DVH29" s="4005"/>
      <c r="DVI29" s="4005"/>
      <c r="DVJ29" s="4005"/>
      <c r="DVK29" s="4005"/>
      <c r="DVL29" s="4005"/>
      <c r="DVM29" s="4005"/>
      <c r="DVN29" s="4005"/>
      <c r="DVO29" s="4005"/>
      <c r="DVP29" s="4005"/>
      <c r="DVQ29" s="4005"/>
      <c r="DVR29" s="4005"/>
      <c r="DVS29" s="4005"/>
      <c r="DVT29" s="4005"/>
      <c r="DVU29" s="4005"/>
      <c r="DVV29" s="4005"/>
      <c r="DVW29" s="4005"/>
      <c r="DVX29" s="4005"/>
      <c r="DVY29" s="4005"/>
      <c r="DVZ29" s="4005"/>
      <c r="DWA29" s="4005"/>
      <c r="DWB29" s="4005"/>
      <c r="DWC29" s="4005"/>
      <c r="DWD29" s="4005"/>
      <c r="DWE29" s="4005"/>
      <c r="DWF29" s="4005"/>
      <c r="DWG29" s="4005"/>
      <c r="DWH29" s="4005"/>
      <c r="DWI29" s="4005"/>
      <c r="DWJ29" s="4005"/>
      <c r="DWK29" s="4005"/>
      <c r="DWL29" s="4005"/>
      <c r="DWM29" s="4005"/>
      <c r="DWN29" s="4005"/>
      <c r="DWO29" s="4005"/>
      <c r="DWP29" s="4005"/>
      <c r="DWQ29" s="4005"/>
      <c r="DWR29" s="4005"/>
      <c r="DWS29" s="4005"/>
      <c r="DWT29" s="4005"/>
      <c r="DWU29" s="4005"/>
      <c r="DWV29" s="4005"/>
      <c r="DWW29" s="4005"/>
      <c r="DWX29" s="4005"/>
      <c r="DWY29" s="4005"/>
      <c r="DWZ29" s="4005"/>
      <c r="DXA29" s="4005"/>
      <c r="DXB29" s="4005"/>
      <c r="DXC29" s="4005"/>
      <c r="DXD29" s="4005"/>
      <c r="DXE29" s="4005"/>
      <c r="DXF29" s="4005"/>
      <c r="DXG29" s="4005"/>
      <c r="DXH29" s="4005"/>
      <c r="DXI29" s="4005"/>
      <c r="DXJ29" s="4005"/>
      <c r="DXK29" s="4005"/>
      <c r="DXL29" s="4005"/>
      <c r="DXM29" s="4005"/>
      <c r="DXN29" s="4005"/>
      <c r="DXO29" s="4005"/>
      <c r="DXP29" s="4005"/>
      <c r="DXQ29" s="4005"/>
      <c r="DXR29" s="4005"/>
      <c r="DXS29" s="4005"/>
      <c r="DXT29" s="4005"/>
      <c r="DXU29" s="4005"/>
      <c r="DXV29" s="4005"/>
      <c r="DXW29" s="4005"/>
      <c r="DXX29" s="4005"/>
      <c r="DXY29" s="4005"/>
      <c r="DXZ29" s="4005"/>
      <c r="DYA29" s="4005"/>
      <c r="DYB29" s="4005"/>
      <c r="DYC29" s="4005"/>
      <c r="DYD29" s="4005"/>
      <c r="DYE29" s="4005"/>
      <c r="DYF29" s="4005"/>
      <c r="DYG29" s="4005"/>
      <c r="DYH29" s="4005"/>
      <c r="DYI29" s="4005"/>
      <c r="DYJ29" s="4005"/>
      <c r="DYK29" s="4005"/>
      <c r="DYL29" s="4005"/>
      <c r="DYM29" s="4005"/>
      <c r="DYN29" s="4005"/>
      <c r="DYO29" s="4005"/>
      <c r="DYP29" s="4005"/>
      <c r="DYQ29" s="4005"/>
      <c r="DYR29" s="4005"/>
      <c r="DYS29" s="4005"/>
      <c r="DYT29" s="4005"/>
      <c r="DYU29" s="4005"/>
      <c r="DYV29" s="4005"/>
      <c r="DYW29" s="4005"/>
      <c r="DYX29" s="4005"/>
      <c r="DYY29" s="4005"/>
      <c r="DYZ29" s="4005"/>
      <c r="DZA29" s="4005"/>
      <c r="DZB29" s="4005"/>
      <c r="DZC29" s="4005"/>
      <c r="DZD29" s="4005"/>
      <c r="DZE29" s="4005"/>
      <c r="DZF29" s="4005"/>
      <c r="DZG29" s="4005"/>
      <c r="DZH29" s="4005"/>
      <c r="DZI29" s="4005"/>
      <c r="DZJ29" s="4005"/>
      <c r="DZK29" s="4005"/>
      <c r="DZL29" s="4005"/>
      <c r="DZM29" s="4005"/>
      <c r="DZN29" s="4005"/>
      <c r="DZO29" s="4005"/>
      <c r="DZP29" s="4005"/>
      <c r="DZQ29" s="4005"/>
      <c r="DZR29" s="4005"/>
      <c r="DZS29" s="4005"/>
      <c r="DZT29" s="4005"/>
      <c r="DZU29" s="4005"/>
      <c r="DZV29" s="4005"/>
      <c r="DZW29" s="4005"/>
      <c r="DZX29" s="4005"/>
      <c r="DZY29" s="4005"/>
      <c r="DZZ29" s="4005"/>
      <c r="EAA29" s="4005"/>
      <c r="EAB29" s="4005"/>
      <c r="EAC29" s="4005"/>
      <c r="EAD29" s="4005"/>
      <c r="EAE29" s="4005"/>
      <c r="EAF29" s="4005"/>
      <c r="EAG29" s="4005"/>
      <c r="EAH29" s="4005"/>
      <c r="EAI29" s="4005"/>
      <c r="EAJ29" s="4005"/>
      <c r="EAK29" s="4005"/>
      <c r="EAL29" s="4005"/>
      <c r="EAM29" s="4005"/>
      <c r="EAN29" s="4005"/>
      <c r="EAO29" s="4005"/>
      <c r="EAP29" s="4005"/>
      <c r="EAQ29" s="4005"/>
      <c r="EAR29" s="4005"/>
      <c r="EAS29" s="4005"/>
      <c r="EAT29" s="4005"/>
      <c r="EAU29" s="4005"/>
      <c r="EAV29" s="4005"/>
      <c r="EAW29" s="4005"/>
      <c r="EAX29" s="4005"/>
      <c r="EAY29" s="4005"/>
      <c r="EAZ29" s="4005"/>
      <c r="EBA29" s="4005"/>
      <c r="EBB29" s="4005"/>
      <c r="EBC29" s="4005"/>
      <c r="EBD29" s="4005"/>
      <c r="EBE29" s="4005"/>
      <c r="EBF29" s="4005"/>
      <c r="EBG29" s="4005"/>
      <c r="EBH29" s="4005"/>
      <c r="EBI29" s="4005"/>
      <c r="EBJ29" s="4005"/>
      <c r="EBK29" s="4005"/>
      <c r="EBL29" s="4005"/>
      <c r="EBM29" s="4005"/>
      <c r="EBN29" s="4005"/>
      <c r="EBO29" s="4005"/>
      <c r="EBP29" s="4005"/>
      <c r="EBQ29" s="4005"/>
      <c r="EBR29" s="4005"/>
      <c r="EBS29" s="4005"/>
      <c r="EBT29" s="4005"/>
      <c r="EBU29" s="4005"/>
      <c r="EBV29" s="4005"/>
      <c r="EBW29" s="4005"/>
      <c r="EBX29" s="4005"/>
      <c r="EBY29" s="4005"/>
      <c r="EBZ29" s="4005"/>
      <c r="ECA29" s="4005"/>
      <c r="ECB29" s="4005"/>
      <c r="ECC29" s="4005"/>
      <c r="ECD29" s="4005"/>
      <c r="ECE29" s="4005"/>
      <c r="ECF29" s="4005"/>
      <c r="ECG29" s="4005"/>
      <c r="ECH29" s="4005"/>
      <c r="ECI29" s="4005"/>
      <c r="ECJ29" s="4005"/>
      <c r="ECK29" s="4005"/>
      <c r="ECL29" s="4005"/>
      <c r="ECM29" s="4005"/>
      <c r="ECN29" s="4005"/>
      <c r="ECO29" s="4005"/>
      <c r="ECP29" s="4005"/>
      <c r="ECQ29" s="4005"/>
      <c r="ECR29" s="4005"/>
      <c r="ECS29" s="4005"/>
      <c r="ECT29" s="4005"/>
      <c r="ECU29" s="4005"/>
      <c r="ECV29" s="4005"/>
      <c r="ECW29" s="4005"/>
      <c r="ECX29" s="4005"/>
      <c r="ECY29" s="4005"/>
      <c r="ECZ29" s="4005"/>
      <c r="EDA29" s="4005"/>
      <c r="EDB29" s="4005"/>
      <c r="EDC29" s="4005"/>
      <c r="EDD29" s="4005"/>
      <c r="EDE29" s="4005"/>
      <c r="EDF29" s="4005"/>
      <c r="EDG29" s="4005"/>
      <c r="EDH29" s="4005"/>
      <c r="EDI29" s="4005"/>
      <c r="EDJ29" s="4005"/>
      <c r="EDK29" s="4005"/>
      <c r="EDL29" s="4005"/>
      <c r="EDM29" s="4005"/>
      <c r="EDN29" s="4005"/>
      <c r="EDO29" s="4005"/>
      <c r="EDP29" s="4005"/>
      <c r="EDQ29" s="4005"/>
      <c r="EDR29" s="4005"/>
      <c r="EDS29" s="4005"/>
      <c r="EDT29" s="4005"/>
      <c r="EDU29" s="4005"/>
      <c r="EDV29" s="4005"/>
      <c r="EDW29" s="4005"/>
      <c r="EDX29" s="4005"/>
      <c r="EDY29" s="4005"/>
      <c r="EDZ29" s="4005"/>
      <c r="EEA29" s="4005"/>
      <c r="EEB29" s="4005"/>
      <c r="EEC29" s="4005"/>
      <c r="EED29" s="4005"/>
      <c r="EEE29" s="4005"/>
      <c r="EEF29" s="4005"/>
      <c r="EEG29" s="4005"/>
      <c r="EEH29" s="4005"/>
      <c r="EEI29" s="4005"/>
      <c r="EEJ29" s="4005"/>
      <c r="EEK29" s="4005"/>
      <c r="EEL29" s="4005"/>
      <c r="EEM29" s="4005"/>
      <c r="EEN29" s="4005"/>
      <c r="EEO29" s="4005"/>
      <c r="EEP29" s="4005"/>
      <c r="EEQ29" s="4005"/>
      <c r="EER29" s="4005"/>
      <c r="EES29" s="4005"/>
      <c r="EET29" s="4005"/>
      <c r="EEU29" s="4005"/>
      <c r="EEV29" s="4005"/>
      <c r="EEW29" s="4005"/>
      <c r="EEX29" s="4005"/>
      <c r="EEY29" s="4005"/>
      <c r="EEZ29" s="4005"/>
      <c r="EFA29" s="4005"/>
      <c r="EFB29" s="4005"/>
      <c r="EFC29" s="4005"/>
      <c r="EFD29" s="4005"/>
      <c r="EFE29" s="4005"/>
      <c r="EFF29" s="4005"/>
      <c r="EFG29" s="4005"/>
      <c r="EFH29" s="4005"/>
      <c r="EFI29" s="4005"/>
      <c r="EFJ29" s="4005"/>
      <c r="EFK29" s="4005"/>
      <c r="EFL29" s="4005"/>
      <c r="EFM29" s="4005"/>
      <c r="EFN29" s="4005"/>
      <c r="EFO29" s="4005"/>
      <c r="EFP29" s="4005"/>
      <c r="EFQ29" s="4005"/>
      <c r="EFR29" s="4005"/>
      <c r="EFS29" s="4005"/>
      <c r="EFT29" s="4005"/>
      <c r="EFU29" s="4005"/>
      <c r="EFV29" s="4005"/>
      <c r="EFW29" s="4005"/>
      <c r="EFX29" s="4005"/>
      <c r="EFY29" s="4005"/>
      <c r="EFZ29" s="4005"/>
      <c r="EGA29" s="4005"/>
      <c r="EGB29" s="4005"/>
      <c r="EGC29" s="4005"/>
      <c r="EGD29" s="4005"/>
      <c r="EGE29" s="4005"/>
      <c r="EGF29" s="4005"/>
      <c r="EGG29" s="4005"/>
      <c r="EGH29" s="4005"/>
      <c r="EGI29" s="4005"/>
      <c r="EGJ29" s="4005"/>
      <c r="EGK29" s="4005"/>
      <c r="EGL29" s="4005"/>
      <c r="EGM29" s="4005"/>
      <c r="EGN29" s="4005"/>
      <c r="EGO29" s="4005"/>
      <c r="EGP29" s="4005"/>
      <c r="EGQ29" s="4005"/>
      <c r="EGR29" s="4005"/>
      <c r="EGS29" s="4005"/>
      <c r="EGT29" s="4005"/>
      <c r="EGU29" s="4005"/>
      <c r="EGV29" s="4005"/>
      <c r="EGW29" s="4005"/>
      <c r="EGX29" s="4005"/>
      <c r="EGY29" s="4005"/>
      <c r="EGZ29" s="4005"/>
      <c r="EHA29" s="4005"/>
      <c r="EHB29" s="4005"/>
      <c r="EHC29" s="4005"/>
      <c r="EHD29" s="4005"/>
      <c r="EHE29" s="4005"/>
      <c r="EHF29" s="4005"/>
      <c r="EHG29" s="4005"/>
      <c r="EHH29" s="4005"/>
      <c r="EHI29" s="4005"/>
      <c r="EHJ29" s="4005"/>
      <c r="EHK29" s="4005"/>
      <c r="EHL29" s="4005"/>
      <c r="EHM29" s="4005"/>
      <c r="EHN29" s="4005"/>
      <c r="EHO29" s="4005"/>
      <c r="EHP29" s="4005"/>
      <c r="EHQ29" s="4005"/>
      <c r="EHR29" s="4005"/>
      <c r="EHS29" s="4005"/>
      <c r="EHT29" s="4005"/>
      <c r="EHU29" s="4005"/>
      <c r="EHV29" s="4005"/>
      <c r="EHW29" s="4005"/>
      <c r="EHX29" s="4005"/>
      <c r="EHY29" s="4005"/>
      <c r="EHZ29" s="4005"/>
      <c r="EIA29" s="4005"/>
      <c r="EIB29" s="4005"/>
      <c r="EIC29" s="4005"/>
      <c r="EID29" s="4005"/>
      <c r="EIE29" s="4005"/>
      <c r="EIF29" s="4005"/>
      <c r="EIG29" s="4005"/>
      <c r="EIH29" s="4005"/>
      <c r="EII29" s="4005"/>
      <c r="EIJ29" s="4005"/>
      <c r="EIK29" s="4005"/>
      <c r="EIL29" s="4005"/>
      <c r="EIM29" s="4005"/>
      <c r="EIN29" s="4005"/>
      <c r="EIO29" s="4005"/>
      <c r="EIP29" s="4005"/>
      <c r="EIQ29" s="4005"/>
      <c r="EIR29" s="4005"/>
      <c r="EIS29" s="4005"/>
      <c r="EIT29" s="4005"/>
      <c r="EIU29" s="4005"/>
      <c r="EIV29" s="4005"/>
      <c r="EIW29" s="4005"/>
      <c r="EIX29" s="4005"/>
      <c r="EIY29" s="4005"/>
      <c r="EIZ29" s="4005"/>
      <c r="EJA29" s="4005"/>
      <c r="EJB29" s="4005"/>
      <c r="EJC29" s="4005"/>
      <c r="EJD29" s="4005"/>
      <c r="EJE29" s="4005"/>
      <c r="EJF29" s="4005"/>
      <c r="EJG29" s="4005"/>
      <c r="EJH29" s="4005"/>
      <c r="EJI29" s="4005"/>
      <c r="EJJ29" s="4005"/>
      <c r="EJK29" s="4005"/>
      <c r="EJL29" s="4005"/>
      <c r="EJM29" s="4005"/>
      <c r="EJN29" s="4005"/>
      <c r="EJO29" s="4005"/>
      <c r="EJP29" s="4005"/>
      <c r="EJQ29" s="4005"/>
      <c r="EJR29" s="4005"/>
      <c r="EJS29" s="4005"/>
      <c r="EJT29" s="4005"/>
      <c r="EJU29" s="4005"/>
      <c r="EJV29" s="4005"/>
      <c r="EJW29" s="4005"/>
      <c r="EJX29" s="4005"/>
      <c r="EJY29" s="4005"/>
      <c r="EJZ29" s="4005"/>
      <c r="EKA29" s="4005"/>
      <c r="EKB29" s="4005"/>
      <c r="EKC29" s="4005"/>
      <c r="EKD29" s="4005"/>
      <c r="EKE29" s="4005"/>
      <c r="EKF29" s="4005"/>
      <c r="EKG29" s="4005"/>
      <c r="EKH29" s="4005"/>
      <c r="EKI29" s="4005"/>
      <c r="EKJ29" s="4005"/>
      <c r="EKK29" s="4005"/>
      <c r="EKL29" s="4005"/>
      <c r="EKM29" s="4005"/>
      <c r="EKN29" s="4005"/>
      <c r="EKO29" s="4005"/>
      <c r="EKP29" s="4005"/>
      <c r="EKQ29" s="4005"/>
      <c r="EKR29" s="4005"/>
      <c r="EKS29" s="4005"/>
      <c r="EKT29" s="4005"/>
      <c r="EKU29" s="4005"/>
      <c r="EKV29" s="4005"/>
      <c r="EKW29" s="4005"/>
      <c r="EKX29" s="4005"/>
      <c r="EKY29" s="4005"/>
      <c r="EKZ29" s="4005"/>
      <c r="ELA29" s="4005"/>
      <c r="ELB29" s="4005"/>
      <c r="ELC29" s="4005"/>
      <c r="ELD29" s="4005"/>
      <c r="ELE29" s="4005"/>
      <c r="ELF29" s="4005"/>
      <c r="ELG29" s="4005"/>
      <c r="ELH29" s="4005"/>
      <c r="ELI29" s="4005"/>
      <c r="ELJ29" s="4005"/>
      <c r="ELK29" s="4005"/>
      <c r="ELL29" s="4005"/>
      <c r="ELM29" s="4005"/>
      <c r="ELN29" s="4005"/>
      <c r="ELO29" s="4005"/>
      <c r="ELP29" s="4005"/>
      <c r="ELQ29" s="4005"/>
      <c r="ELR29" s="4005"/>
      <c r="ELS29" s="4005"/>
      <c r="ELT29" s="4005"/>
      <c r="ELU29" s="4005"/>
      <c r="ELV29" s="4005"/>
      <c r="ELW29" s="4005"/>
      <c r="ELX29" s="4005"/>
      <c r="ELY29" s="4005"/>
      <c r="ELZ29" s="4005"/>
      <c r="EMA29" s="4005"/>
      <c r="EMB29" s="4005"/>
      <c r="EMC29" s="4005"/>
      <c r="EMD29" s="4005"/>
      <c r="EME29" s="4005"/>
      <c r="EMF29" s="4005"/>
      <c r="EMG29" s="4005"/>
      <c r="EMH29" s="4005"/>
      <c r="EMI29" s="4005"/>
      <c r="EMJ29" s="4005"/>
      <c r="EMK29" s="4005"/>
      <c r="EML29" s="4005"/>
      <c r="EMM29" s="4005"/>
      <c r="EMN29" s="4005"/>
      <c r="EMO29" s="4005"/>
      <c r="EMP29" s="4005"/>
      <c r="EMQ29" s="4005"/>
      <c r="EMR29" s="4005"/>
      <c r="EMS29" s="4005"/>
      <c r="EMT29" s="4005"/>
      <c r="EMU29" s="4005"/>
      <c r="EMV29" s="4005"/>
      <c r="EMW29" s="4005"/>
      <c r="EMX29" s="4005"/>
      <c r="EMY29" s="4005"/>
      <c r="EMZ29" s="4005"/>
      <c r="ENA29" s="4005"/>
      <c r="ENB29" s="4005"/>
      <c r="ENC29" s="4005"/>
      <c r="END29" s="4005"/>
      <c r="ENE29" s="4005"/>
      <c r="ENF29" s="4005"/>
      <c r="ENG29" s="4005"/>
      <c r="ENH29" s="4005"/>
      <c r="ENI29" s="4005"/>
      <c r="ENJ29" s="4005"/>
      <c r="ENK29" s="4005"/>
      <c r="ENL29" s="4005"/>
      <c r="ENM29" s="4005"/>
      <c r="ENN29" s="4005"/>
      <c r="ENO29" s="4005"/>
      <c r="ENP29" s="4005"/>
      <c r="ENQ29" s="4005"/>
      <c r="ENR29" s="4005"/>
      <c r="ENS29" s="4005"/>
      <c r="ENT29" s="4005"/>
      <c r="ENU29" s="4005"/>
      <c r="ENV29" s="4005"/>
      <c r="ENW29" s="4005"/>
      <c r="ENX29" s="4005"/>
      <c r="ENY29" s="4005"/>
      <c r="ENZ29" s="4005"/>
      <c r="EOA29" s="4005"/>
      <c r="EOB29" s="4005"/>
      <c r="EOC29" s="4005"/>
      <c r="EOD29" s="4005"/>
      <c r="EOE29" s="4005"/>
      <c r="EOF29" s="4005"/>
      <c r="EOG29" s="4005"/>
      <c r="EOH29" s="4005"/>
      <c r="EOI29" s="4005"/>
      <c r="EOJ29" s="4005"/>
      <c r="EOK29" s="4005"/>
      <c r="EOL29" s="4005"/>
      <c r="EOM29" s="4005"/>
      <c r="EON29" s="4005"/>
      <c r="EOO29" s="4005"/>
      <c r="EOP29" s="4005"/>
      <c r="EOQ29" s="4005"/>
      <c r="EOR29" s="4005"/>
      <c r="EOS29" s="4005"/>
      <c r="EOT29" s="4005"/>
      <c r="EOU29" s="4005"/>
      <c r="EOV29" s="4005"/>
      <c r="EOW29" s="4005"/>
      <c r="EOX29" s="4005"/>
      <c r="EOY29" s="4005"/>
      <c r="EOZ29" s="4005"/>
      <c r="EPA29" s="4005"/>
      <c r="EPB29" s="4005"/>
      <c r="EPC29" s="4005"/>
      <c r="EPD29" s="4005"/>
      <c r="EPE29" s="4005"/>
      <c r="EPF29" s="4005"/>
      <c r="EPG29" s="4005"/>
      <c r="EPH29" s="4005"/>
      <c r="EPI29" s="4005"/>
      <c r="EPJ29" s="4005"/>
      <c r="EPK29" s="4005"/>
      <c r="EPL29" s="4005"/>
      <c r="EPM29" s="4005"/>
      <c r="EPN29" s="4005"/>
      <c r="EPO29" s="4005"/>
      <c r="EPP29" s="4005"/>
      <c r="EPQ29" s="4005"/>
      <c r="EPR29" s="4005"/>
      <c r="EPS29" s="4005"/>
      <c r="EPT29" s="4005"/>
      <c r="EPU29" s="4005"/>
      <c r="EPV29" s="4005"/>
      <c r="EPW29" s="4005"/>
      <c r="EPX29" s="4005"/>
      <c r="EPY29" s="4005"/>
      <c r="EPZ29" s="4005"/>
      <c r="EQA29" s="4005"/>
      <c r="EQB29" s="4005"/>
      <c r="EQC29" s="4005"/>
      <c r="EQD29" s="4005"/>
      <c r="EQE29" s="4005"/>
      <c r="EQF29" s="4005"/>
      <c r="EQG29" s="4005"/>
      <c r="EQH29" s="4005"/>
      <c r="EQI29" s="4005"/>
      <c r="EQJ29" s="4005"/>
      <c r="EQK29" s="4005"/>
      <c r="EQL29" s="4005"/>
      <c r="EQM29" s="4005"/>
      <c r="EQN29" s="4005"/>
      <c r="EQO29" s="4005"/>
      <c r="EQP29" s="4005"/>
      <c r="EQQ29" s="4005"/>
      <c r="EQR29" s="4005"/>
      <c r="EQS29" s="4005"/>
      <c r="EQT29" s="4005"/>
      <c r="EQU29" s="4005"/>
      <c r="EQV29" s="4005"/>
      <c r="EQW29" s="4005"/>
      <c r="EQX29" s="4005"/>
      <c r="EQY29" s="4005"/>
      <c r="EQZ29" s="4005"/>
      <c r="ERA29" s="4005"/>
      <c r="ERB29" s="4005"/>
      <c r="ERC29" s="4005"/>
      <c r="ERD29" s="4005"/>
      <c r="ERE29" s="4005"/>
      <c r="ERF29" s="4005"/>
      <c r="ERG29" s="4005"/>
      <c r="ERH29" s="4005"/>
      <c r="ERI29" s="4005"/>
      <c r="ERJ29" s="4005"/>
      <c r="ERK29" s="4005"/>
      <c r="ERL29" s="4005"/>
      <c r="ERM29" s="4005"/>
      <c r="ERN29" s="4005"/>
      <c r="ERO29" s="4005"/>
      <c r="ERP29" s="4005"/>
      <c r="ERQ29" s="4005"/>
      <c r="ERR29" s="4005"/>
      <c r="ERS29" s="4005"/>
      <c r="ERT29" s="4005"/>
      <c r="ERU29" s="4005"/>
      <c r="ERV29" s="4005"/>
      <c r="ERW29" s="4005"/>
      <c r="ERX29" s="4005"/>
      <c r="ERY29" s="4005"/>
      <c r="ERZ29" s="4005"/>
      <c r="ESA29" s="4005"/>
      <c r="ESB29" s="4005"/>
      <c r="ESC29" s="4005"/>
      <c r="ESD29" s="4005"/>
      <c r="ESE29" s="4005"/>
      <c r="ESF29" s="4005"/>
      <c r="ESG29" s="4005"/>
      <c r="ESH29" s="4005"/>
      <c r="ESI29" s="4005"/>
      <c r="ESJ29" s="4005"/>
      <c r="ESK29" s="4005"/>
      <c r="ESL29" s="4005"/>
      <c r="ESM29" s="4005"/>
      <c r="ESN29" s="4005"/>
      <c r="ESO29" s="4005"/>
      <c r="ESP29" s="4005"/>
      <c r="ESQ29" s="4005"/>
      <c r="ESR29" s="4005"/>
      <c r="ESS29" s="4005"/>
      <c r="EST29" s="4005"/>
      <c r="ESU29" s="4005"/>
      <c r="ESV29" s="4005"/>
      <c r="ESW29" s="4005"/>
      <c r="ESX29" s="4005"/>
      <c r="ESY29" s="4005"/>
      <c r="ESZ29" s="4005"/>
      <c r="ETA29" s="4005"/>
      <c r="ETB29" s="4005"/>
      <c r="ETC29" s="4005"/>
      <c r="ETD29" s="4005"/>
      <c r="ETE29" s="4005"/>
      <c r="ETF29" s="4005"/>
      <c r="ETG29" s="4005"/>
      <c r="ETH29" s="4005"/>
      <c r="ETI29" s="4005"/>
      <c r="ETJ29" s="4005"/>
      <c r="ETK29" s="4005"/>
      <c r="ETL29" s="4005"/>
      <c r="ETM29" s="4005"/>
      <c r="ETN29" s="4005"/>
      <c r="ETO29" s="4005"/>
      <c r="ETP29" s="4005"/>
      <c r="ETQ29" s="4005"/>
      <c r="ETR29" s="4005"/>
      <c r="ETS29" s="4005"/>
      <c r="ETT29" s="4005"/>
      <c r="ETU29" s="4005"/>
      <c r="ETV29" s="4005"/>
      <c r="ETW29" s="4005"/>
      <c r="ETX29" s="4005"/>
      <c r="ETY29" s="4005"/>
      <c r="ETZ29" s="4005"/>
      <c r="EUA29" s="4005"/>
      <c r="EUB29" s="4005"/>
      <c r="EUC29" s="4005"/>
      <c r="EUD29" s="4005"/>
      <c r="EUE29" s="4005"/>
      <c r="EUF29" s="4005"/>
      <c r="EUG29" s="4005"/>
      <c r="EUH29" s="4005"/>
      <c r="EUI29" s="4005"/>
      <c r="EUJ29" s="4005"/>
      <c r="EUK29" s="4005"/>
      <c r="EUL29" s="4005"/>
      <c r="EUM29" s="4005"/>
      <c r="EUN29" s="4005"/>
      <c r="EUO29" s="4005"/>
      <c r="EUP29" s="4005"/>
      <c r="EUQ29" s="4005"/>
      <c r="EUR29" s="4005"/>
      <c r="EUS29" s="4005"/>
      <c r="EUT29" s="4005"/>
      <c r="EUU29" s="4005"/>
      <c r="EUV29" s="4005"/>
      <c r="EUW29" s="4005"/>
      <c r="EUX29" s="4005"/>
      <c r="EUY29" s="4005"/>
      <c r="EUZ29" s="4005"/>
      <c r="EVA29" s="4005"/>
      <c r="EVB29" s="4005"/>
      <c r="EVC29" s="4005"/>
      <c r="EVD29" s="4005"/>
      <c r="EVE29" s="4005"/>
      <c r="EVF29" s="4005"/>
      <c r="EVG29" s="4005"/>
      <c r="EVH29" s="4005"/>
      <c r="EVI29" s="4005"/>
      <c r="EVJ29" s="4005"/>
      <c r="EVK29" s="4005"/>
      <c r="EVL29" s="4005"/>
      <c r="EVM29" s="4005"/>
      <c r="EVN29" s="4005"/>
      <c r="EVO29" s="4005"/>
      <c r="EVP29" s="4005"/>
      <c r="EVQ29" s="4005"/>
      <c r="EVR29" s="4005"/>
      <c r="EVS29" s="4005"/>
      <c r="EVT29" s="4005"/>
      <c r="EVU29" s="4005"/>
      <c r="EVV29" s="4005"/>
      <c r="EVW29" s="4005"/>
      <c r="EVX29" s="4005"/>
      <c r="EVY29" s="4005"/>
      <c r="EVZ29" s="4005"/>
      <c r="EWA29" s="4005"/>
      <c r="EWB29" s="4005"/>
      <c r="EWC29" s="4005"/>
      <c r="EWD29" s="4005"/>
      <c r="EWE29" s="4005"/>
      <c r="EWF29" s="4005"/>
      <c r="EWG29" s="4005"/>
      <c r="EWH29" s="4005"/>
      <c r="EWI29" s="4005"/>
      <c r="EWJ29" s="4005"/>
      <c r="EWK29" s="4005"/>
      <c r="EWL29" s="4005"/>
      <c r="EWM29" s="4005"/>
      <c r="EWN29" s="4005"/>
      <c r="EWO29" s="4005"/>
      <c r="EWP29" s="4005"/>
      <c r="EWQ29" s="4005"/>
      <c r="EWR29" s="4005"/>
      <c r="EWS29" s="4005"/>
      <c r="EWT29" s="4005"/>
      <c r="EWU29" s="4005"/>
      <c r="EWV29" s="4005"/>
      <c r="EWW29" s="4005"/>
      <c r="EWX29" s="4005"/>
      <c r="EWY29" s="4005"/>
      <c r="EWZ29" s="4005"/>
      <c r="EXA29" s="4005"/>
      <c r="EXB29" s="4005"/>
      <c r="EXC29" s="4005"/>
      <c r="EXD29" s="4005"/>
      <c r="EXE29" s="4005"/>
      <c r="EXF29" s="4005"/>
      <c r="EXG29" s="4005"/>
      <c r="EXH29" s="4005"/>
      <c r="EXI29" s="4005"/>
      <c r="EXJ29" s="4005"/>
      <c r="EXK29" s="4005"/>
      <c r="EXL29" s="4005"/>
      <c r="EXM29" s="4005"/>
      <c r="EXN29" s="4005"/>
      <c r="EXO29" s="4005"/>
      <c r="EXP29" s="4005"/>
      <c r="EXQ29" s="4005"/>
      <c r="EXR29" s="4005"/>
      <c r="EXS29" s="4005"/>
      <c r="EXT29" s="4005"/>
      <c r="EXU29" s="4005"/>
      <c r="EXV29" s="4005"/>
      <c r="EXW29" s="4005"/>
      <c r="EXX29" s="4005"/>
      <c r="EXY29" s="4005"/>
      <c r="EXZ29" s="4005"/>
      <c r="EYA29" s="4005"/>
      <c r="EYB29" s="4005"/>
      <c r="EYC29" s="4005"/>
      <c r="EYD29" s="4005"/>
      <c r="EYE29" s="4005"/>
      <c r="EYF29" s="4005"/>
      <c r="EYG29" s="4005"/>
      <c r="EYH29" s="4005"/>
      <c r="EYI29" s="4005"/>
      <c r="EYJ29" s="4005"/>
      <c r="EYK29" s="4005"/>
      <c r="EYL29" s="4005"/>
      <c r="EYM29" s="4005"/>
      <c r="EYN29" s="4005"/>
      <c r="EYO29" s="4005"/>
      <c r="EYP29" s="4005"/>
      <c r="EYQ29" s="4005"/>
      <c r="EYR29" s="4005"/>
      <c r="EYS29" s="4005"/>
      <c r="EYT29" s="4005"/>
      <c r="EYU29" s="4005"/>
      <c r="EYV29" s="4005"/>
      <c r="EYW29" s="4005"/>
      <c r="EYX29" s="4005"/>
      <c r="EYY29" s="4005"/>
      <c r="EYZ29" s="4005"/>
      <c r="EZA29" s="4005"/>
      <c r="EZB29" s="4005"/>
      <c r="EZC29" s="4005"/>
      <c r="EZD29" s="4005"/>
      <c r="EZE29" s="4005"/>
      <c r="EZF29" s="4005"/>
      <c r="EZG29" s="4005"/>
      <c r="EZH29" s="4005"/>
      <c r="EZI29" s="4005"/>
      <c r="EZJ29" s="4005"/>
      <c r="EZK29" s="4005"/>
      <c r="EZL29" s="4005"/>
      <c r="EZM29" s="4005"/>
      <c r="EZN29" s="4005"/>
      <c r="EZO29" s="4005"/>
      <c r="EZP29" s="4005"/>
      <c r="EZQ29" s="4005"/>
      <c r="EZR29" s="4005"/>
      <c r="EZS29" s="4005"/>
      <c r="EZT29" s="4005"/>
      <c r="EZU29" s="4005"/>
      <c r="EZV29" s="4005"/>
      <c r="EZW29" s="4005"/>
      <c r="EZX29" s="4005"/>
      <c r="EZY29" s="4005"/>
      <c r="EZZ29" s="4005"/>
      <c r="FAA29" s="4005"/>
      <c r="FAB29" s="4005"/>
      <c r="FAC29" s="4005"/>
      <c r="FAD29" s="4005"/>
      <c r="FAE29" s="4005"/>
      <c r="FAF29" s="4005"/>
      <c r="FAG29" s="4005"/>
      <c r="FAH29" s="4005"/>
      <c r="FAI29" s="4005"/>
      <c r="FAJ29" s="4005"/>
      <c r="FAK29" s="4005"/>
      <c r="FAL29" s="4005"/>
      <c r="FAM29" s="4005"/>
      <c r="FAN29" s="4005"/>
      <c r="FAO29" s="4005"/>
      <c r="FAP29" s="4005"/>
      <c r="FAQ29" s="4005"/>
      <c r="FAR29" s="4005"/>
      <c r="FAS29" s="4005"/>
      <c r="FAT29" s="4005"/>
      <c r="FAU29" s="4005"/>
      <c r="FAV29" s="4005"/>
      <c r="FAW29" s="4005"/>
      <c r="FAX29" s="4005"/>
      <c r="FAY29" s="4005"/>
      <c r="FAZ29" s="4005"/>
      <c r="FBA29" s="4005"/>
      <c r="FBB29" s="4005"/>
      <c r="FBC29" s="4005"/>
      <c r="FBD29" s="4005"/>
      <c r="FBE29" s="4005"/>
      <c r="FBF29" s="4005"/>
      <c r="FBG29" s="4005"/>
      <c r="FBH29" s="4005"/>
      <c r="FBI29" s="4005"/>
      <c r="FBJ29" s="4005"/>
      <c r="FBK29" s="4005"/>
      <c r="FBL29" s="4005"/>
      <c r="FBM29" s="4005"/>
      <c r="FBN29" s="4005"/>
      <c r="FBO29" s="4005"/>
      <c r="FBP29" s="4005"/>
      <c r="FBQ29" s="4005"/>
      <c r="FBR29" s="4005"/>
      <c r="FBS29" s="4005"/>
      <c r="FBT29" s="4005"/>
      <c r="FBU29" s="4005"/>
      <c r="FBV29" s="4005"/>
      <c r="FBW29" s="4005"/>
      <c r="FBX29" s="4005"/>
      <c r="FBY29" s="4005"/>
      <c r="FBZ29" s="4005"/>
      <c r="FCA29" s="4005"/>
      <c r="FCB29" s="4005"/>
      <c r="FCC29" s="4005"/>
      <c r="FCD29" s="4005"/>
      <c r="FCE29" s="4005"/>
      <c r="FCF29" s="4005"/>
      <c r="FCG29" s="4005"/>
      <c r="FCH29" s="4005"/>
      <c r="FCI29" s="4005"/>
      <c r="FCJ29" s="4005"/>
      <c r="FCK29" s="4005"/>
      <c r="FCL29" s="4005"/>
      <c r="FCM29" s="4005"/>
      <c r="FCN29" s="4005"/>
      <c r="FCO29" s="4005"/>
      <c r="FCP29" s="4005"/>
      <c r="FCQ29" s="4005"/>
      <c r="FCR29" s="4005"/>
      <c r="FCS29" s="4005"/>
      <c r="FCT29" s="4005"/>
      <c r="FCU29" s="4005"/>
      <c r="FCV29" s="4005"/>
      <c r="FCW29" s="4005"/>
      <c r="FCX29" s="4005"/>
      <c r="FCY29" s="4005"/>
      <c r="FCZ29" s="4005"/>
      <c r="FDA29" s="4005"/>
      <c r="FDB29" s="4005"/>
      <c r="FDC29" s="4005"/>
      <c r="FDD29" s="4005"/>
      <c r="FDE29" s="4005"/>
      <c r="FDF29" s="4005"/>
      <c r="FDG29" s="4005"/>
      <c r="FDH29" s="4005"/>
      <c r="FDI29" s="4005"/>
      <c r="FDJ29" s="4005"/>
      <c r="FDK29" s="4005"/>
      <c r="FDL29" s="4005"/>
      <c r="FDM29" s="4005"/>
      <c r="FDN29" s="4005"/>
      <c r="FDO29" s="4005"/>
      <c r="FDP29" s="4005"/>
      <c r="FDQ29" s="4005"/>
      <c r="FDR29" s="4005"/>
      <c r="FDS29" s="4005"/>
      <c r="FDT29" s="4005"/>
      <c r="FDU29" s="4005"/>
      <c r="FDV29" s="4005"/>
      <c r="FDW29" s="4005"/>
      <c r="FDX29" s="4005"/>
      <c r="FDY29" s="4005"/>
      <c r="FDZ29" s="4005"/>
      <c r="FEA29" s="4005"/>
      <c r="FEB29" s="4005"/>
      <c r="FEC29" s="4005"/>
      <c r="FED29" s="4005"/>
      <c r="FEE29" s="4005"/>
      <c r="FEF29" s="4005"/>
      <c r="FEG29" s="4005"/>
      <c r="FEH29" s="4005"/>
      <c r="FEI29" s="4005"/>
      <c r="FEJ29" s="4005"/>
      <c r="FEK29" s="4005"/>
      <c r="FEL29" s="4005"/>
      <c r="FEM29" s="4005"/>
      <c r="FEN29" s="4005"/>
      <c r="FEO29" s="4005"/>
      <c r="FEP29" s="4005"/>
      <c r="FEQ29" s="4005"/>
      <c r="FER29" s="4005"/>
      <c r="FES29" s="4005"/>
      <c r="FET29" s="4005"/>
      <c r="FEU29" s="4005"/>
      <c r="FEV29" s="4005"/>
      <c r="FEW29" s="4005"/>
      <c r="FEX29" s="4005"/>
      <c r="FEY29" s="4005"/>
      <c r="FEZ29" s="4005"/>
      <c r="FFA29" s="4005"/>
      <c r="FFB29" s="4005"/>
      <c r="FFC29" s="4005"/>
      <c r="FFD29" s="4005"/>
      <c r="FFE29" s="4005"/>
      <c r="FFF29" s="4005"/>
      <c r="FFG29" s="4005"/>
      <c r="FFH29" s="4005"/>
      <c r="FFI29" s="4005"/>
      <c r="FFJ29" s="4005"/>
      <c r="FFK29" s="4005"/>
      <c r="FFL29" s="4005"/>
      <c r="FFM29" s="4005"/>
      <c r="FFN29" s="4005"/>
      <c r="FFO29" s="4005"/>
      <c r="FFP29" s="4005"/>
      <c r="FFQ29" s="4005"/>
      <c r="FFR29" s="4005"/>
      <c r="FFS29" s="4005"/>
      <c r="FFT29" s="4005"/>
      <c r="FFU29" s="4005"/>
      <c r="FFV29" s="4005"/>
      <c r="FFW29" s="4005"/>
      <c r="FFX29" s="4005"/>
      <c r="FFY29" s="4005"/>
      <c r="FFZ29" s="4005"/>
      <c r="FGA29" s="4005"/>
      <c r="FGB29" s="4005"/>
      <c r="FGC29" s="4005"/>
      <c r="FGD29" s="4005"/>
      <c r="FGE29" s="4005"/>
      <c r="FGF29" s="4005"/>
      <c r="FGG29" s="4005"/>
      <c r="FGH29" s="4005"/>
      <c r="FGI29" s="4005"/>
      <c r="FGJ29" s="4005"/>
      <c r="FGK29" s="4005"/>
      <c r="FGL29" s="4005"/>
      <c r="FGM29" s="4005"/>
      <c r="FGN29" s="4005"/>
      <c r="FGO29" s="4005"/>
      <c r="FGP29" s="4005"/>
      <c r="FGQ29" s="4005"/>
      <c r="FGR29" s="4005"/>
      <c r="FGS29" s="4005"/>
      <c r="FGT29" s="4005"/>
      <c r="FGU29" s="4005"/>
      <c r="FGV29" s="4005"/>
      <c r="FGW29" s="4005"/>
      <c r="FGX29" s="4005"/>
      <c r="FGY29" s="4005"/>
      <c r="FGZ29" s="4005"/>
      <c r="FHA29" s="4005"/>
      <c r="FHB29" s="4005"/>
      <c r="FHC29" s="4005"/>
      <c r="FHD29" s="4005"/>
      <c r="FHE29" s="4005"/>
      <c r="FHF29" s="4005"/>
      <c r="FHG29" s="4005"/>
      <c r="FHH29" s="4005"/>
      <c r="FHI29" s="4005"/>
      <c r="FHJ29" s="4005"/>
      <c r="FHK29" s="4005"/>
      <c r="FHL29" s="4005"/>
      <c r="FHM29" s="4005"/>
      <c r="FHN29" s="4005"/>
      <c r="FHO29" s="4005"/>
      <c r="FHP29" s="4005"/>
      <c r="FHQ29" s="4005"/>
      <c r="FHR29" s="4005"/>
      <c r="FHS29" s="4005"/>
      <c r="FHT29" s="4005"/>
      <c r="FHU29" s="4005"/>
      <c r="FHV29" s="4005"/>
      <c r="FHW29" s="4005"/>
      <c r="FHX29" s="4005"/>
      <c r="FHY29" s="4005"/>
      <c r="FHZ29" s="4005"/>
      <c r="FIA29" s="4005"/>
      <c r="FIB29" s="4005"/>
      <c r="FIC29" s="4005"/>
      <c r="FID29" s="4005"/>
      <c r="FIE29" s="4005"/>
      <c r="FIF29" s="4005"/>
      <c r="FIG29" s="4005"/>
      <c r="FIH29" s="4005"/>
      <c r="FII29" s="4005"/>
      <c r="FIJ29" s="4005"/>
      <c r="FIK29" s="4005"/>
      <c r="FIL29" s="4005"/>
      <c r="FIM29" s="4005"/>
      <c r="FIN29" s="4005"/>
      <c r="FIO29" s="4005"/>
      <c r="FIP29" s="4005"/>
      <c r="FIQ29" s="4005"/>
      <c r="FIR29" s="4005"/>
      <c r="FIS29" s="4005"/>
      <c r="FIT29" s="4005"/>
      <c r="FIU29" s="4005"/>
      <c r="FIV29" s="4005"/>
      <c r="FIW29" s="4005"/>
      <c r="FIX29" s="4005"/>
      <c r="FIY29" s="4005"/>
      <c r="FIZ29" s="4005"/>
      <c r="FJA29" s="4005"/>
      <c r="FJB29" s="4005"/>
      <c r="FJC29" s="4005"/>
      <c r="FJD29" s="4005"/>
      <c r="FJE29" s="4005"/>
      <c r="FJF29" s="4005"/>
      <c r="FJG29" s="4005"/>
      <c r="FJH29" s="4005"/>
      <c r="FJI29" s="4005"/>
      <c r="FJJ29" s="4005"/>
      <c r="FJK29" s="4005"/>
      <c r="FJL29" s="4005"/>
      <c r="FJM29" s="4005"/>
      <c r="FJN29" s="4005"/>
      <c r="FJO29" s="4005"/>
      <c r="FJP29" s="4005"/>
      <c r="FJQ29" s="4005"/>
      <c r="FJR29" s="4005"/>
      <c r="FJS29" s="4005"/>
      <c r="FJT29" s="4005"/>
      <c r="FJU29" s="4005"/>
      <c r="FJV29" s="4005"/>
      <c r="FJW29" s="4005"/>
      <c r="FJX29" s="4005"/>
      <c r="FJY29" s="4005"/>
      <c r="FJZ29" s="4005"/>
      <c r="FKA29" s="4005"/>
      <c r="FKB29" s="4005"/>
      <c r="FKC29" s="4005"/>
      <c r="FKD29" s="4005"/>
      <c r="FKE29" s="4005"/>
      <c r="FKF29" s="4005"/>
      <c r="FKG29" s="4005"/>
      <c r="FKH29" s="4005"/>
      <c r="FKI29" s="4005"/>
      <c r="FKJ29" s="4005"/>
      <c r="FKK29" s="4005"/>
      <c r="FKL29" s="4005"/>
      <c r="FKM29" s="4005"/>
      <c r="FKN29" s="4005"/>
      <c r="FKO29" s="4005"/>
      <c r="FKP29" s="4005"/>
      <c r="FKQ29" s="4005"/>
      <c r="FKR29" s="4005"/>
      <c r="FKS29" s="4005"/>
      <c r="FKT29" s="4005"/>
      <c r="FKU29" s="4005"/>
      <c r="FKV29" s="4005"/>
      <c r="FKW29" s="4005"/>
      <c r="FKX29" s="4005"/>
      <c r="FKY29" s="4005"/>
      <c r="FKZ29" s="4005"/>
      <c r="FLA29" s="4005"/>
      <c r="FLB29" s="4005"/>
      <c r="FLC29" s="4005"/>
      <c r="FLD29" s="4005"/>
      <c r="FLE29" s="4005"/>
      <c r="FLF29" s="4005"/>
      <c r="FLG29" s="4005"/>
      <c r="FLH29" s="4005"/>
      <c r="FLI29" s="4005"/>
      <c r="FLJ29" s="4005"/>
      <c r="FLK29" s="4005"/>
      <c r="FLL29" s="4005"/>
      <c r="FLM29" s="4005"/>
      <c r="FLN29" s="4005"/>
      <c r="FLO29" s="4005"/>
      <c r="FLP29" s="4005"/>
      <c r="FLQ29" s="4005"/>
      <c r="FLR29" s="4005"/>
      <c r="FLS29" s="4005"/>
      <c r="FLT29" s="4005"/>
      <c r="FLU29" s="4005"/>
      <c r="FLV29" s="4005"/>
      <c r="FLW29" s="4005"/>
      <c r="FLX29" s="4005"/>
      <c r="FLY29" s="4005"/>
      <c r="FLZ29" s="4005"/>
      <c r="FMA29" s="4005"/>
      <c r="FMB29" s="4005"/>
      <c r="FMC29" s="4005"/>
      <c r="FMD29" s="4005"/>
      <c r="FME29" s="4005"/>
      <c r="FMF29" s="4005"/>
      <c r="FMG29" s="4005"/>
      <c r="FMH29" s="4005"/>
      <c r="FMI29" s="4005"/>
      <c r="FMJ29" s="4005"/>
      <c r="FMK29" s="4005"/>
      <c r="FML29" s="4005"/>
      <c r="FMM29" s="4005"/>
      <c r="FMN29" s="4005"/>
      <c r="FMO29" s="4005"/>
      <c r="FMP29" s="4005"/>
      <c r="FMQ29" s="4005"/>
      <c r="FMR29" s="4005"/>
      <c r="FMS29" s="4005"/>
      <c r="FMT29" s="4005"/>
      <c r="FMU29" s="4005"/>
      <c r="FMV29" s="4005"/>
      <c r="FMW29" s="4005"/>
      <c r="FMX29" s="4005"/>
      <c r="FMY29" s="4005"/>
      <c r="FMZ29" s="4005"/>
      <c r="FNA29" s="4005"/>
      <c r="FNB29" s="4005"/>
      <c r="FNC29" s="4005"/>
      <c r="FND29" s="4005"/>
      <c r="FNE29" s="4005"/>
      <c r="FNF29" s="4005"/>
      <c r="FNG29" s="4005"/>
      <c r="FNH29" s="4005"/>
      <c r="FNI29" s="4005"/>
      <c r="FNJ29" s="4005"/>
      <c r="FNK29" s="4005"/>
      <c r="FNL29" s="4005"/>
      <c r="FNM29" s="4005"/>
      <c r="FNN29" s="4005"/>
      <c r="FNO29" s="4005"/>
      <c r="FNP29" s="4005"/>
      <c r="FNQ29" s="4005"/>
      <c r="FNR29" s="4005"/>
      <c r="FNS29" s="4005"/>
      <c r="FNT29" s="4005"/>
      <c r="FNU29" s="4005"/>
      <c r="FNV29" s="4005"/>
      <c r="FNW29" s="4005"/>
      <c r="FNX29" s="4005"/>
      <c r="FNY29" s="4005"/>
      <c r="FNZ29" s="4005"/>
      <c r="FOA29" s="4005"/>
      <c r="FOB29" s="4005"/>
      <c r="FOC29" s="4005"/>
      <c r="FOD29" s="4005"/>
      <c r="FOE29" s="4005"/>
      <c r="FOF29" s="4005"/>
      <c r="FOG29" s="4005"/>
      <c r="FOH29" s="4005"/>
      <c r="FOI29" s="4005"/>
      <c r="FOJ29" s="4005"/>
      <c r="FOK29" s="4005"/>
      <c r="FOL29" s="4005"/>
      <c r="FOM29" s="4005"/>
      <c r="FON29" s="4005"/>
      <c r="FOO29" s="4005"/>
      <c r="FOP29" s="4005"/>
      <c r="FOQ29" s="4005"/>
      <c r="FOR29" s="4005"/>
      <c r="FOS29" s="4005"/>
      <c r="FOT29" s="4005"/>
      <c r="FOU29" s="4005"/>
      <c r="FOV29" s="4005"/>
      <c r="FOW29" s="4005"/>
      <c r="FOX29" s="4005"/>
      <c r="FOY29" s="4005"/>
      <c r="FOZ29" s="4005"/>
      <c r="FPA29" s="4005"/>
      <c r="FPB29" s="4005"/>
      <c r="FPC29" s="4005"/>
      <c r="FPD29" s="4005"/>
      <c r="FPE29" s="4005"/>
      <c r="FPF29" s="4005"/>
      <c r="FPG29" s="4005"/>
      <c r="FPH29" s="4005"/>
      <c r="FPI29" s="4005"/>
      <c r="FPJ29" s="4005"/>
      <c r="FPK29" s="4005"/>
      <c r="FPL29" s="4005"/>
      <c r="FPM29" s="4005"/>
      <c r="FPN29" s="4005"/>
      <c r="FPO29" s="4005"/>
      <c r="FPP29" s="4005"/>
      <c r="FPQ29" s="4005"/>
      <c r="FPR29" s="4005"/>
      <c r="FPS29" s="4005"/>
      <c r="FPT29" s="4005"/>
      <c r="FPU29" s="4005"/>
      <c r="FPV29" s="4005"/>
      <c r="FPW29" s="4005"/>
      <c r="FPX29" s="4005"/>
      <c r="FPY29" s="4005"/>
      <c r="FPZ29" s="4005"/>
      <c r="FQA29" s="4005"/>
      <c r="FQB29" s="4005"/>
      <c r="FQC29" s="4005"/>
      <c r="FQD29" s="4005"/>
      <c r="FQE29" s="4005"/>
      <c r="FQF29" s="4005"/>
      <c r="FQG29" s="4005"/>
      <c r="FQH29" s="4005"/>
      <c r="FQI29" s="4005"/>
      <c r="FQJ29" s="4005"/>
      <c r="FQK29" s="4005"/>
      <c r="FQL29" s="4005"/>
      <c r="FQM29" s="4005"/>
      <c r="FQN29" s="4005"/>
      <c r="FQO29" s="4005"/>
      <c r="FQP29" s="4005"/>
      <c r="FQQ29" s="4005"/>
      <c r="FQR29" s="4005"/>
      <c r="FQS29" s="4005"/>
      <c r="FQT29" s="4005"/>
      <c r="FQU29" s="4005"/>
      <c r="FQV29" s="4005"/>
      <c r="FQW29" s="4005"/>
      <c r="FQX29" s="4005"/>
      <c r="FQY29" s="4005"/>
      <c r="FQZ29" s="4005"/>
      <c r="FRA29" s="4005"/>
      <c r="FRB29" s="4005"/>
      <c r="FRC29" s="4005"/>
      <c r="FRD29" s="4005"/>
      <c r="FRE29" s="4005"/>
      <c r="FRF29" s="4005"/>
      <c r="FRG29" s="4005"/>
      <c r="FRH29" s="4005"/>
      <c r="FRI29" s="4005"/>
      <c r="FRJ29" s="4005"/>
      <c r="FRK29" s="4005"/>
      <c r="FRL29" s="4005"/>
      <c r="FRM29" s="4005"/>
      <c r="FRN29" s="4005"/>
      <c r="FRO29" s="4005"/>
      <c r="FRP29" s="4005"/>
      <c r="FRQ29" s="4005"/>
      <c r="FRR29" s="4005"/>
      <c r="FRS29" s="4005"/>
      <c r="FRT29" s="4005"/>
      <c r="FRU29" s="4005"/>
      <c r="FRV29" s="4005"/>
      <c r="FRW29" s="4005"/>
      <c r="FRX29" s="4005"/>
      <c r="FRY29" s="4005"/>
      <c r="FRZ29" s="4005"/>
      <c r="FSA29" s="4005"/>
      <c r="FSB29" s="4005"/>
      <c r="FSC29" s="4005"/>
      <c r="FSD29" s="4005"/>
      <c r="FSE29" s="4005"/>
      <c r="FSF29" s="4005"/>
      <c r="FSG29" s="4005"/>
      <c r="FSH29" s="4005"/>
      <c r="FSI29" s="4005"/>
      <c r="FSJ29" s="4005"/>
      <c r="FSK29" s="4005"/>
      <c r="FSL29" s="4005"/>
      <c r="FSM29" s="4005"/>
      <c r="FSN29" s="4005"/>
      <c r="FSO29" s="4005"/>
      <c r="FSP29" s="4005"/>
      <c r="FSQ29" s="4005"/>
      <c r="FSR29" s="4005"/>
      <c r="FSS29" s="4005"/>
      <c r="FST29" s="4005"/>
      <c r="FSU29" s="4005"/>
      <c r="FSV29" s="4005"/>
      <c r="FSW29" s="4005"/>
      <c r="FSX29" s="4005"/>
      <c r="FSY29" s="4005"/>
      <c r="FSZ29" s="4005"/>
      <c r="FTA29" s="4005"/>
      <c r="FTB29" s="4005"/>
      <c r="FTC29" s="4005"/>
      <c r="FTD29" s="4005"/>
      <c r="FTE29" s="4005"/>
      <c r="FTF29" s="4005"/>
      <c r="FTG29" s="4005"/>
      <c r="FTH29" s="4005"/>
      <c r="FTI29" s="4005"/>
      <c r="FTJ29" s="4005"/>
      <c r="FTK29" s="4005"/>
      <c r="FTL29" s="4005"/>
      <c r="FTM29" s="4005"/>
      <c r="FTN29" s="4005"/>
      <c r="FTO29" s="4005"/>
      <c r="FTP29" s="4005"/>
      <c r="FTQ29" s="4005"/>
      <c r="FTR29" s="4005"/>
      <c r="FTS29" s="4005"/>
      <c r="FTT29" s="4005"/>
      <c r="FTU29" s="4005"/>
      <c r="FTV29" s="4005"/>
      <c r="FTW29" s="4005"/>
      <c r="FTX29" s="4005"/>
      <c r="FTY29" s="4005"/>
      <c r="FTZ29" s="4005"/>
      <c r="FUA29" s="4005"/>
      <c r="FUB29" s="4005"/>
      <c r="FUC29" s="4005"/>
      <c r="FUD29" s="4005"/>
      <c r="FUE29" s="4005"/>
      <c r="FUF29" s="4005"/>
      <c r="FUG29" s="4005"/>
      <c r="FUH29" s="4005"/>
      <c r="FUI29" s="4005"/>
      <c r="FUJ29" s="4005"/>
      <c r="FUK29" s="4005"/>
      <c r="FUL29" s="4005"/>
      <c r="FUM29" s="4005"/>
      <c r="FUN29" s="4005"/>
      <c r="FUO29" s="4005"/>
      <c r="FUP29" s="4005"/>
      <c r="FUQ29" s="4005"/>
      <c r="FUR29" s="4005"/>
      <c r="FUS29" s="4005"/>
      <c r="FUT29" s="4005"/>
      <c r="FUU29" s="4005"/>
      <c r="FUV29" s="4005"/>
      <c r="FUW29" s="4005"/>
      <c r="FUX29" s="4005"/>
      <c r="FUY29" s="4005"/>
      <c r="FUZ29" s="4005"/>
      <c r="FVA29" s="4005"/>
      <c r="FVB29" s="4005"/>
      <c r="FVC29" s="4005"/>
      <c r="FVD29" s="4005"/>
      <c r="FVE29" s="4005"/>
      <c r="FVF29" s="4005"/>
      <c r="FVG29" s="4005"/>
      <c r="FVH29" s="4005"/>
      <c r="FVI29" s="4005"/>
      <c r="FVJ29" s="4005"/>
      <c r="FVK29" s="4005"/>
      <c r="FVL29" s="4005"/>
      <c r="FVM29" s="4005"/>
      <c r="FVN29" s="4005"/>
      <c r="FVO29" s="4005"/>
      <c r="FVP29" s="4005"/>
      <c r="FVQ29" s="4005"/>
      <c r="FVR29" s="4005"/>
      <c r="FVS29" s="4005"/>
      <c r="FVT29" s="4005"/>
      <c r="FVU29" s="4005"/>
      <c r="FVV29" s="4005"/>
      <c r="FVW29" s="4005"/>
      <c r="FVX29" s="4005"/>
      <c r="FVY29" s="4005"/>
      <c r="FVZ29" s="4005"/>
      <c r="FWA29" s="4005"/>
      <c r="FWB29" s="4005"/>
      <c r="FWC29" s="4005"/>
      <c r="FWD29" s="4005"/>
      <c r="FWE29" s="4005"/>
      <c r="FWF29" s="4005"/>
      <c r="FWG29" s="4005"/>
      <c r="FWH29" s="4005"/>
      <c r="FWI29" s="4005"/>
      <c r="FWJ29" s="4005"/>
      <c r="FWK29" s="4005"/>
      <c r="FWL29" s="4005"/>
      <c r="FWM29" s="4005"/>
      <c r="FWN29" s="4005"/>
      <c r="FWO29" s="4005"/>
      <c r="FWP29" s="4005"/>
      <c r="FWQ29" s="4005"/>
      <c r="FWR29" s="4005"/>
      <c r="FWS29" s="4005"/>
      <c r="FWT29" s="4005"/>
      <c r="FWU29" s="4005"/>
      <c r="FWV29" s="4005"/>
      <c r="FWW29" s="4005"/>
      <c r="FWX29" s="4005"/>
      <c r="FWY29" s="4005"/>
      <c r="FWZ29" s="4005"/>
      <c r="FXA29" s="4005"/>
      <c r="FXB29" s="4005"/>
      <c r="FXC29" s="4005"/>
      <c r="FXD29" s="4005"/>
      <c r="FXE29" s="4005"/>
      <c r="FXF29" s="4005"/>
      <c r="FXG29" s="4005"/>
      <c r="FXH29" s="4005"/>
      <c r="FXI29" s="4005"/>
      <c r="FXJ29" s="4005"/>
      <c r="FXK29" s="4005"/>
      <c r="FXL29" s="4005"/>
      <c r="FXM29" s="4005"/>
      <c r="FXN29" s="4005"/>
      <c r="FXO29" s="4005"/>
      <c r="FXP29" s="4005"/>
      <c r="FXQ29" s="4005"/>
      <c r="FXR29" s="4005"/>
      <c r="FXS29" s="4005"/>
      <c r="FXT29" s="4005"/>
      <c r="FXU29" s="4005"/>
      <c r="FXV29" s="4005"/>
      <c r="FXW29" s="4005"/>
      <c r="FXX29" s="4005"/>
      <c r="FXY29" s="4005"/>
      <c r="FXZ29" s="4005"/>
      <c r="FYA29" s="4005"/>
      <c r="FYB29" s="4005"/>
      <c r="FYC29" s="4005"/>
      <c r="FYD29" s="4005"/>
      <c r="FYE29" s="4005"/>
      <c r="FYF29" s="4005"/>
      <c r="FYG29" s="4005"/>
      <c r="FYH29" s="4005"/>
      <c r="FYI29" s="4005"/>
      <c r="FYJ29" s="4005"/>
      <c r="FYK29" s="4005"/>
      <c r="FYL29" s="4005"/>
      <c r="FYM29" s="4005"/>
      <c r="FYN29" s="4005"/>
      <c r="FYO29" s="4005"/>
      <c r="FYP29" s="4005"/>
      <c r="FYQ29" s="4005"/>
      <c r="FYR29" s="4005"/>
      <c r="FYS29" s="4005"/>
      <c r="FYT29" s="4005"/>
      <c r="FYU29" s="4005"/>
      <c r="FYV29" s="4005"/>
      <c r="FYW29" s="4005"/>
      <c r="FYX29" s="4005"/>
      <c r="FYY29" s="4005"/>
      <c r="FYZ29" s="4005"/>
      <c r="FZA29" s="4005"/>
      <c r="FZB29" s="4005"/>
      <c r="FZC29" s="4005"/>
      <c r="FZD29" s="4005"/>
      <c r="FZE29" s="4005"/>
      <c r="FZF29" s="4005"/>
      <c r="FZG29" s="4005"/>
      <c r="FZH29" s="4005"/>
      <c r="FZI29" s="4005"/>
      <c r="FZJ29" s="4005"/>
      <c r="FZK29" s="4005"/>
      <c r="FZL29" s="4005"/>
      <c r="FZM29" s="4005"/>
      <c r="FZN29" s="4005"/>
      <c r="FZO29" s="4005"/>
      <c r="FZP29" s="4005"/>
      <c r="FZQ29" s="4005"/>
      <c r="FZR29" s="4005"/>
      <c r="FZS29" s="4005"/>
      <c r="FZT29" s="4005"/>
      <c r="FZU29" s="4005"/>
      <c r="FZV29" s="4005"/>
      <c r="FZW29" s="4005"/>
      <c r="FZX29" s="4005"/>
      <c r="FZY29" s="4005"/>
      <c r="FZZ29" s="4005"/>
      <c r="GAA29" s="4005"/>
      <c r="GAB29" s="4005"/>
      <c r="GAC29" s="4005"/>
      <c r="GAD29" s="4005"/>
      <c r="GAE29" s="4005"/>
      <c r="GAF29" s="4005"/>
      <c r="GAG29" s="4005"/>
      <c r="GAH29" s="4005"/>
      <c r="GAI29" s="4005"/>
      <c r="GAJ29" s="4005"/>
      <c r="GAK29" s="4005"/>
      <c r="GAL29" s="4005"/>
      <c r="GAM29" s="4005"/>
      <c r="GAN29" s="4005"/>
      <c r="GAO29" s="4005"/>
      <c r="GAP29" s="4005"/>
      <c r="GAQ29" s="4005"/>
      <c r="GAR29" s="4005"/>
      <c r="GAS29" s="4005"/>
      <c r="GAT29" s="4005"/>
      <c r="GAU29" s="4005"/>
      <c r="GAV29" s="4005"/>
      <c r="GAW29" s="4005"/>
      <c r="GAX29" s="4005"/>
      <c r="GAY29" s="4005"/>
      <c r="GAZ29" s="4005"/>
      <c r="GBA29" s="4005"/>
      <c r="GBB29" s="4005"/>
      <c r="GBC29" s="4005"/>
      <c r="GBD29" s="4005"/>
      <c r="GBE29" s="4005"/>
      <c r="GBF29" s="4005"/>
      <c r="GBG29" s="4005"/>
      <c r="GBH29" s="4005"/>
      <c r="GBI29" s="4005"/>
      <c r="GBJ29" s="4005"/>
      <c r="GBK29" s="4005"/>
      <c r="GBL29" s="4005"/>
      <c r="GBM29" s="4005"/>
      <c r="GBN29" s="4005"/>
      <c r="GBO29" s="4005"/>
      <c r="GBP29" s="4005"/>
      <c r="GBQ29" s="4005"/>
      <c r="GBR29" s="4005"/>
      <c r="GBS29" s="4005"/>
      <c r="GBT29" s="4005"/>
      <c r="GBU29" s="4005"/>
      <c r="GBV29" s="4005"/>
      <c r="GBW29" s="4005"/>
      <c r="GBX29" s="4005"/>
      <c r="GBY29" s="4005"/>
      <c r="GBZ29" s="4005"/>
      <c r="GCA29" s="4005"/>
      <c r="GCB29" s="4005"/>
      <c r="GCC29" s="4005"/>
      <c r="GCD29" s="4005"/>
      <c r="GCE29" s="4005"/>
      <c r="GCF29" s="4005"/>
      <c r="GCG29" s="4005"/>
      <c r="GCH29" s="4005"/>
      <c r="GCI29" s="4005"/>
      <c r="GCJ29" s="4005"/>
      <c r="GCK29" s="4005"/>
      <c r="GCL29" s="4005"/>
      <c r="GCM29" s="4005"/>
      <c r="GCN29" s="4005"/>
      <c r="GCO29" s="4005"/>
      <c r="GCP29" s="4005"/>
      <c r="GCQ29" s="4005"/>
      <c r="GCR29" s="4005"/>
      <c r="GCS29" s="4005"/>
      <c r="GCT29" s="4005"/>
      <c r="GCU29" s="4005"/>
      <c r="GCV29" s="4005"/>
      <c r="GCW29" s="4005"/>
      <c r="GCX29" s="4005"/>
      <c r="GCY29" s="4005"/>
      <c r="GCZ29" s="4005"/>
      <c r="GDA29" s="4005"/>
      <c r="GDB29" s="4005"/>
      <c r="GDC29" s="4005"/>
      <c r="GDD29" s="4005"/>
      <c r="GDE29" s="4005"/>
      <c r="GDF29" s="4005"/>
      <c r="GDG29" s="4005"/>
      <c r="GDH29" s="4005"/>
      <c r="GDI29" s="4005"/>
      <c r="GDJ29" s="4005"/>
      <c r="GDK29" s="4005"/>
      <c r="GDL29" s="4005"/>
      <c r="GDM29" s="4005"/>
      <c r="GDN29" s="4005"/>
      <c r="GDO29" s="4005"/>
      <c r="GDP29" s="4005"/>
      <c r="GDQ29" s="4005"/>
      <c r="GDR29" s="4005"/>
      <c r="GDS29" s="4005"/>
      <c r="GDT29" s="4005"/>
      <c r="GDU29" s="4005"/>
      <c r="GDV29" s="4005"/>
      <c r="GDW29" s="4005"/>
      <c r="GDX29" s="4005"/>
      <c r="GDY29" s="4005"/>
      <c r="GDZ29" s="4005"/>
      <c r="GEA29" s="4005"/>
      <c r="GEB29" s="4005"/>
      <c r="GEC29" s="4005"/>
      <c r="GED29" s="4005"/>
      <c r="GEE29" s="4005"/>
      <c r="GEF29" s="4005"/>
      <c r="GEG29" s="4005"/>
      <c r="GEH29" s="4005"/>
      <c r="GEI29" s="4005"/>
      <c r="GEJ29" s="4005"/>
      <c r="GEK29" s="4005"/>
      <c r="GEL29" s="4005"/>
      <c r="GEM29" s="4005"/>
      <c r="GEN29" s="4005"/>
      <c r="GEO29" s="4005"/>
      <c r="GEP29" s="4005"/>
      <c r="GEQ29" s="4005"/>
      <c r="GER29" s="4005"/>
      <c r="GES29" s="4005"/>
      <c r="GET29" s="4005"/>
      <c r="GEU29" s="4005"/>
      <c r="GEV29" s="4005"/>
      <c r="GEW29" s="4005"/>
      <c r="GEX29" s="4005"/>
      <c r="GEY29" s="4005"/>
      <c r="GEZ29" s="4005"/>
      <c r="GFA29" s="4005"/>
      <c r="GFB29" s="4005"/>
      <c r="GFC29" s="4005"/>
      <c r="GFD29" s="4005"/>
      <c r="GFE29" s="4005"/>
      <c r="GFF29" s="4005"/>
      <c r="GFG29" s="4005"/>
      <c r="GFH29" s="4005"/>
      <c r="GFI29" s="4005"/>
      <c r="GFJ29" s="4005"/>
      <c r="GFK29" s="4005"/>
      <c r="GFL29" s="4005"/>
      <c r="GFM29" s="4005"/>
      <c r="GFN29" s="4005"/>
      <c r="GFO29" s="4005"/>
      <c r="GFP29" s="4005"/>
      <c r="GFQ29" s="4005"/>
      <c r="GFR29" s="4005"/>
      <c r="GFS29" s="4005"/>
      <c r="GFT29" s="4005"/>
      <c r="GFU29" s="4005"/>
      <c r="GFV29" s="4005"/>
      <c r="GFW29" s="4005"/>
      <c r="GFX29" s="4005"/>
      <c r="GFY29" s="4005"/>
      <c r="GFZ29" s="4005"/>
      <c r="GGA29" s="4005"/>
      <c r="GGB29" s="4005"/>
      <c r="GGC29" s="4005"/>
      <c r="GGD29" s="4005"/>
      <c r="GGE29" s="4005"/>
      <c r="GGF29" s="4005"/>
      <c r="GGG29" s="4005"/>
      <c r="GGH29" s="4005"/>
      <c r="GGI29" s="4005"/>
      <c r="GGJ29" s="4005"/>
      <c r="GGK29" s="4005"/>
      <c r="GGL29" s="4005"/>
      <c r="GGM29" s="4005"/>
      <c r="GGN29" s="4005"/>
      <c r="GGO29" s="4005"/>
      <c r="GGP29" s="4005"/>
      <c r="GGQ29" s="4005"/>
      <c r="GGR29" s="4005"/>
      <c r="GGS29" s="4005"/>
      <c r="GGT29" s="4005"/>
      <c r="GGU29" s="4005"/>
      <c r="GGV29" s="4005"/>
      <c r="GGW29" s="4005"/>
      <c r="GGX29" s="4005"/>
      <c r="GGY29" s="4005"/>
      <c r="GGZ29" s="4005"/>
      <c r="GHA29" s="4005"/>
      <c r="GHB29" s="4005"/>
      <c r="GHC29" s="4005"/>
      <c r="GHD29" s="4005"/>
      <c r="GHE29" s="4005"/>
      <c r="GHF29" s="4005"/>
      <c r="GHG29" s="4005"/>
      <c r="GHH29" s="4005"/>
      <c r="GHI29" s="4005"/>
      <c r="GHJ29" s="4005"/>
      <c r="GHK29" s="4005"/>
      <c r="GHL29" s="4005"/>
      <c r="GHM29" s="4005"/>
      <c r="GHN29" s="4005"/>
      <c r="GHO29" s="4005"/>
      <c r="GHP29" s="4005"/>
      <c r="GHQ29" s="4005"/>
      <c r="GHR29" s="4005"/>
      <c r="GHS29" s="4005"/>
      <c r="GHT29" s="4005"/>
      <c r="GHU29" s="4005"/>
      <c r="GHV29" s="4005"/>
      <c r="GHW29" s="4005"/>
      <c r="GHX29" s="4005"/>
      <c r="GHY29" s="4005"/>
      <c r="GHZ29" s="4005"/>
      <c r="GIA29" s="4005"/>
      <c r="GIB29" s="4005"/>
      <c r="GIC29" s="4005"/>
      <c r="GID29" s="4005"/>
      <c r="GIE29" s="4005"/>
      <c r="GIF29" s="4005"/>
      <c r="GIG29" s="4005"/>
      <c r="GIH29" s="4005"/>
      <c r="GII29" s="4005"/>
      <c r="GIJ29" s="4005"/>
      <c r="GIK29" s="4005"/>
      <c r="GIL29" s="4005"/>
      <c r="GIM29" s="4005"/>
      <c r="GIN29" s="4005"/>
      <c r="GIO29" s="4005"/>
      <c r="GIP29" s="4005"/>
      <c r="GIQ29" s="4005"/>
      <c r="GIR29" s="4005"/>
      <c r="GIS29" s="4005"/>
      <c r="GIT29" s="4005"/>
      <c r="GIU29" s="4005"/>
      <c r="GIV29" s="4005"/>
      <c r="GIW29" s="4005"/>
      <c r="GIX29" s="4005"/>
      <c r="GIY29" s="4005"/>
      <c r="GIZ29" s="4005"/>
      <c r="GJA29" s="4005"/>
      <c r="GJB29" s="4005"/>
      <c r="GJC29" s="4005"/>
      <c r="GJD29" s="4005"/>
      <c r="GJE29" s="4005"/>
      <c r="GJF29" s="4005"/>
      <c r="GJG29" s="4005"/>
      <c r="GJH29" s="4005"/>
      <c r="GJI29" s="4005"/>
      <c r="GJJ29" s="4005"/>
      <c r="GJK29" s="4005"/>
      <c r="GJL29" s="4005"/>
      <c r="GJM29" s="4005"/>
      <c r="GJN29" s="4005"/>
      <c r="GJO29" s="4005"/>
      <c r="GJP29" s="4005"/>
      <c r="GJQ29" s="4005"/>
      <c r="GJR29" s="4005"/>
      <c r="GJS29" s="4005"/>
      <c r="GJT29" s="4005"/>
      <c r="GJU29" s="4005"/>
      <c r="GJV29" s="4005"/>
      <c r="GJW29" s="4005"/>
      <c r="GJX29" s="4005"/>
      <c r="GJY29" s="4005"/>
      <c r="GJZ29" s="4005"/>
      <c r="GKA29" s="4005"/>
      <c r="GKB29" s="4005"/>
      <c r="GKC29" s="4005"/>
      <c r="GKD29" s="4005"/>
      <c r="GKE29" s="4005"/>
      <c r="GKF29" s="4005"/>
      <c r="GKG29" s="4005"/>
      <c r="GKH29" s="4005"/>
      <c r="GKI29" s="4005"/>
      <c r="GKJ29" s="4005"/>
      <c r="GKK29" s="4005"/>
      <c r="GKL29" s="4005"/>
      <c r="GKM29" s="4005"/>
      <c r="GKN29" s="4005"/>
      <c r="GKO29" s="4005"/>
      <c r="GKP29" s="4005"/>
      <c r="GKQ29" s="4005"/>
      <c r="GKR29" s="4005"/>
      <c r="GKS29" s="4005"/>
      <c r="GKT29" s="4005"/>
      <c r="GKU29" s="4005"/>
      <c r="GKV29" s="4005"/>
      <c r="GKW29" s="4005"/>
      <c r="GKX29" s="4005"/>
      <c r="GKY29" s="4005"/>
      <c r="GKZ29" s="4005"/>
      <c r="GLA29" s="4005"/>
      <c r="GLB29" s="4005"/>
      <c r="GLC29" s="4005"/>
      <c r="GLD29" s="4005"/>
      <c r="GLE29" s="4005"/>
      <c r="GLF29" s="4005"/>
      <c r="GLG29" s="4005"/>
      <c r="GLH29" s="4005"/>
      <c r="GLI29" s="4005"/>
      <c r="GLJ29" s="4005"/>
      <c r="GLK29" s="4005"/>
      <c r="GLL29" s="4005"/>
      <c r="GLM29" s="4005"/>
      <c r="GLN29" s="4005"/>
      <c r="GLO29" s="4005"/>
      <c r="GLP29" s="4005"/>
      <c r="GLQ29" s="4005"/>
      <c r="GLR29" s="4005"/>
      <c r="GLS29" s="4005"/>
      <c r="GLT29" s="4005"/>
      <c r="GLU29" s="4005"/>
      <c r="GLV29" s="4005"/>
      <c r="GLW29" s="4005"/>
      <c r="GLX29" s="4005"/>
      <c r="GLY29" s="4005"/>
      <c r="GLZ29" s="4005"/>
      <c r="GMA29" s="4005"/>
      <c r="GMB29" s="4005"/>
      <c r="GMC29" s="4005"/>
      <c r="GMD29" s="4005"/>
      <c r="GME29" s="4005"/>
      <c r="GMF29" s="4005"/>
      <c r="GMG29" s="4005"/>
      <c r="GMH29" s="4005"/>
      <c r="GMI29" s="4005"/>
      <c r="GMJ29" s="4005"/>
      <c r="GMK29" s="4005"/>
      <c r="GML29" s="4005"/>
      <c r="GMM29" s="4005"/>
      <c r="GMN29" s="4005"/>
      <c r="GMO29" s="4005"/>
      <c r="GMP29" s="4005"/>
      <c r="GMQ29" s="4005"/>
      <c r="GMR29" s="4005"/>
      <c r="GMS29" s="4005"/>
      <c r="GMT29" s="4005"/>
      <c r="GMU29" s="4005"/>
      <c r="GMV29" s="4005"/>
      <c r="GMW29" s="4005"/>
      <c r="GMX29" s="4005"/>
      <c r="GMY29" s="4005"/>
      <c r="GMZ29" s="4005"/>
      <c r="GNA29" s="4005"/>
      <c r="GNB29" s="4005"/>
      <c r="GNC29" s="4005"/>
      <c r="GND29" s="4005"/>
      <c r="GNE29" s="4005"/>
      <c r="GNF29" s="4005"/>
      <c r="GNG29" s="4005"/>
      <c r="GNH29" s="4005"/>
      <c r="GNI29" s="4005"/>
      <c r="GNJ29" s="4005"/>
      <c r="GNK29" s="4005"/>
      <c r="GNL29" s="4005"/>
      <c r="GNM29" s="4005"/>
      <c r="GNN29" s="4005"/>
      <c r="GNO29" s="4005"/>
      <c r="GNP29" s="4005"/>
      <c r="GNQ29" s="4005"/>
      <c r="GNR29" s="4005"/>
      <c r="GNS29" s="4005"/>
      <c r="GNT29" s="4005"/>
      <c r="GNU29" s="4005"/>
      <c r="GNV29" s="4005"/>
      <c r="GNW29" s="4005"/>
      <c r="GNX29" s="4005"/>
      <c r="GNY29" s="4005"/>
      <c r="GNZ29" s="4005"/>
      <c r="GOA29" s="4005"/>
      <c r="GOB29" s="4005"/>
      <c r="GOC29" s="4005"/>
      <c r="GOD29" s="4005"/>
      <c r="GOE29" s="4005"/>
      <c r="GOF29" s="4005"/>
      <c r="GOG29" s="4005"/>
      <c r="GOH29" s="4005"/>
      <c r="GOI29" s="4005"/>
      <c r="GOJ29" s="4005"/>
      <c r="GOK29" s="4005"/>
      <c r="GOL29" s="4005"/>
      <c r="GOM29" s="4005"/>
      <c r="GON29" s="4005"/>
      <c r="GOO29" s="4005"/>
      <c r="GOP29" s="4005"/>
      <c r="GOQ29" s="4005"/>
      <c r="GOR29" s="4005"/>
      <c r="GOS29" s="4005"/>
      <c r="GOT29" s="4005"/>
      <c r="GOU29" s="4005"/>
      <c r="GOV29" s="4005"/>
      <c r="GOW29" s="4005"/>
      <c r="GOX29" s="4005"/>
      <c r="GOY29" s="4005"/>
      <c r="GOZ29" s="4005"/>
      <c r="GPA29" s="4005"/>
      <c r="GPB29" s="4005"/>
      <c r="GPC29" s="4005"/>
      <c r="GPD29" s="4005"/>
      <c r="GPE29" s="4005"/>
      <c r="GPF29" s="4005"/>
      <c r="GPG29" s="4005"/>
      <c r="GPH29" s="4005"/>
      <c r="GPI29" s="4005"/>
      <c r="GPJ29" s="4005"/>
      <c r="GPK29" s="4005"/>
      <c r="GPL29" s="4005"/>
      <c r="GPM29" s="4005"/>
      <c r="GPN29" s="4005"/>
      <c r="GPO29" s="4005"/>
      <c r="GPP29" s="4005"/>
      <c r="GPQ29" s="4005"/>
      <c r="GPR29" s="4005"/>
      <c r="GPS29" s="4005"/>
      <c r="GPT29" s="4005"/>
      <c r="GPU29" s="4005"/>
      <c r="GPV29" s="4005"/>
      <c r="GPW29" s="4005"/>
      <c r="GPX29" s="4005"/>
      <c r="GPY29" s="4005"/>
      <c r="GPZ29" s="4005"/>
      <c r="GQA29" s="4005"/>
      <c r="GQB29" s="4005"/>
      <c r="GQC29" s="4005"/>
      <c r="GQD29" s="4005"/>
      <c r="GQE29" s="4005"/>
      <c r="GQF29" s="4005"/>
      <c r="GQG29" s="4005"/>
      <c r="GQH29" s="4005"/>
      <c r="GQI29" s="4005"/>
      <c r="GQJ29" s="4005"/>
      <c r="GQK29" s="4005"/>
      <c r="GQL29" s="4005"/>
      <c r="GQM29" s="4005"/>
      <c r="GQN29" s="4005"/>
      <c r="GQO29" s="4005"/>
      <c r="GQP29" s="4005"/>
      <c r="GQQ29" s="4005"/>
      <c r="GQR29" s="4005"/>
      <c r="GQS29" s="4005"/>
      <c r="GQT29" s="4005"/>
      <c r="GQU29" s="4005"/>
      <c r="GQV29" s="4005"/>
      <c r="GQW29" s="4005"/>
      <c r="GQX29" s="4005"/>
      <c r="GQY29" s="4005"/>
      <c r="GQZ29" s="4005"/>
      <c r="GRA29" s="4005"/>
      <c r="GRB29" s="4005"/>
      <c r="GRC29" s="4005"/>
      <c r="GRD29" s="4005"/>
      <c r="GRE29" s="4005"/>
      <c r="GRF29" s="4005"/>
      <c r="GRG29" s="4005"/>
      <c r="GRH29" s="4005"/>
      <c r="GRI29" s="4005"/>
      <c r="GRJ29" s="4005"/>
      <c r="GRK29" s="4005"/>
      <c r="GRL29" s="4005"/>
      <c r="GRM29" s="4005"/>
      <c r="GRN29" s="4005"/>
      <c r="GRO29" s="4005"/>
      <c r="GRP29" s="4005"/>
      <c r="GRQ29" s="4005"/>
      <c r="GRR29" s="4005"/>
      <c r="GRS29" s="4005"/>
      <c r="GRT29" s="4005"/>
      <c r="GRU29" s="4005"/>
      <c r="GRV29" s="4005"/>
      <c r="GRW29" s="4005"/>
      <c r="GRX29" s="4005"/>
      <c r="GRY29" s="4005"/>
      <c r="GRZ29" s="4005"/>
      <c r="GSA29" s="4005"/>
      <c r="GSB29" s="4005"/>
      <c r="GSC29" s="4005"/>
      <c r="GSD29" s="4005"/>
      <c r="GSE29" s="4005"/>
      <c r="GSF29" s="4005"/>
      <c r="GSG29" s="4005"/>
      <c r="GSH29" s="4005"/>
      <c r="GSI29" s="4005"/>
      <c r="GSJ29" s="4005"/>
      <c r="GSK29" s="4005"/>
      <c r="GSL29" s="4005"/>
      <c r="GSM29" s="4005"/>
      <c r="GSN29" s="4005"/>
      <c r="GSO29" s="4005"/>
      <c r="GSP29" s="4005"/>
      <c r="GSQ29" s="4005"/>
      <c r="GSR29" s="4005"/>
      <c r="GSS29" s="4005"/>
      <c r="GST29" s="4005"/>
      <c r="GSU29" s="4005"/>
      <c r="GSV29" s="4005"/>
      <c r="GSW29" s="4005"/>
      <c r="GSX29" s="4005"/>
      <c r="GSY29" s="4005"/>
      <c r="GSZ29" s="4005"/>
      <c r="GTA29" s="4005"/>
      <c r="GTB29" s="4005"/>
      <c r="GTC29" s="4005"/>
      <c r="GTD29" s="4005"/>
      <c r="GTE29" s="4005"/>
      <c r="GTF29" s="4005"/>
      <c r="GTG29" s="4005"/>
      <c r="GTH29" s="4005"/>
      <c r="GTI29" s="4005"/>
      <c r="GTJ29" s="4005"/>
      <c r="GTK29" s="4005"/>
      <c r="GTL29" s="4005"/>
      <c r="GTM29" s="4005"/>
      <c r="GTN29" s="4005"/>
      <c r="GTO29" s="4005"/>
      <c r="GTP29" s="4005"/>
      <c r="GTQ29" s="4005"/>
      <c r="GTR29" s="4005"/>
      <c r="GTS29" s="4005"/>
      <c r="GTT29" s="4005"/>
      <c r="GTU29" s="4005"/>
      <c r="GTV29" s="4005"/>
      <c r="GTW29" s="4005"/>
      <c r="GTX29" s="4005"/>
      <c r="GTY29" s="4005"/>
      <c r="GTZ29" s="4005"/>
      <c r="GUA29" s="4005"/>
      <c r="GUB29" s="4005"/>
      <c r="GUC29" s="4005"/>
      <c r="GUD29" s="4005"/>
      <c r="GUE29" s="4005"/>
      <c r="GUF29" s="4005"/>
      <c r="GUG29" s="4005"/>
      <c r="GUH29" s="4005"/>
      <c r="GUI29" s="4005"/>
      <c r="GUJ29" s="4005"/>
      <c r="GUK29" s="4005"/>
      <c r="GUL29" s="4005"/>
      <c r="GUM29" s="4005"/>
      <c r="GUN29" s="4005"/>
      <c r="GUO29" s="4005"/>
      <c r="GUP29" s="4005"/>
      <c r="GUQ29" s="4005"/>
      <c r="GUR29" s="4005"/>
      <c r="GUS29" s="4005"/>
      <c r="GUT29" s="4005"/>
      <c r="GUU29" s="4005"/>
      <c r="GUV29" s="4005"/>
      <c r="GUW29" s="4005"/>
      <c r="GUX29" s="4005"/>
      <c r="GUY29" s="4005"/>
      <c r="GUZ29" s="4005"/>
      <c r="GVA29" s="4005"/>
      <c r="GVB29" s="4005"/>
      <c r="GVC29" s="4005"/>
      <c r="GVD29" s="4005"/>
      <c r="GVE29" s="4005"/>
      <c r="GVF29" s="4005"/>
      <c r="GVG29" s="4005"/>
      <c r="GVH29" s="4005"/>
      <c r="GVI29" s="4005"/>
      <c r="GVJ29" s="4005"/>
      <c r="GVK29" s="4005"/>
      <c r="GVL29" s="4005"/>
      <c r="GVM29" s="4005"/>
      <c r="GVN29" s="4005"/>
      <c r="GVO29" s="4005"/>
      <c r="GVP29" s="4005"/>
      <c r="GVQ29" s="4005"/>
      <c r="GVR29" s="4005"/>
      <c r="GVS29" s="4005"/>
      <c r="GVT29" s="4005"/>
      <c r="GVU29" s="4005"/>
      <c r="GVV29" s="4005"/>
      <c r="GVW29" s="4005"/>
      <c r="GVX29" s="4005"/>
      <c r="GVY29" s="4005"/>
      <c r="GVZ29" s="4005"/>
      <c r="GWA29" s="4005"/>
      <c r="GWB29" s="4005"/>
      <c r="GWC29" s="4005"/>
      <c r="GWD29" s="4005"/>
      <c r="GWE29" s="4005"/>
      <c r="GWF29" s="4005"/>
      <c r="GWG29" s="4005"/>
      <c r="GWH29" s="4005"/>
      <c r="GWI29" s="4005"/>
      <c r="GWJ29" s="4005"/>
      <c r="GWK29" s="4005"/>
      <c r="GWL29" s="4005"/>
      <c r="GWM29" s="4005"/>
      <c r="GWN29" s="4005"/>
      <c r="GWO29" s="4005"/>
      <c r="GWP29" s="4005"/>
      <c r="GWQ29" s="4005"/>
      <c r="GWR29" s="4005"/>
      <c r="GWS29" s="4005"/>
      <c r="GWT29" s="4005"/>
      <c r="GWU29" s="4005"/>
      <c r="GWV29" s="4005"/>
      <c r="GWW29" s="4005"/>
      <c r="GWX29" s="4005"/>
      <c r="GWY29" s="4005"/>
      <c r="GWZ29" s="4005"/>
      <c r="GXA29" s="4005"/>
      <c r="GXB29" s="4005"/>
      <c r="GXC29" s="4005"/>
      <c r="GXD29" s="4005"/>
      <c r="GXE29" s="4005"/>
      <c r="GXF29" s="4005"/>
      <c r="GXG29" s="4005"/>
      <c r="GXH29" s="4005"/>
      <c r="GXI29" s="4005"/>
      <c r="GXJ29" s="4005"/>
      <c r="GXK29" s="4005"/>
      <c r="GXL29" s="4005"/>
      <c r="GXM29" s="4005"/>
      <c r="GXN29" s="4005"/>
      <c r="GXO29" s="4005"/>
      <c r="GXP29" s="4005"/>
      <c r="GXQ29" s="4005"/>
      <c r="GXR29" s="4005"/>
      <c r="GXS29" s="4005"/>
      <c r="GXT29" s="4005"/>
      <c r="GXU29" s="4005"/>
      <c r="GXV29" s="4005"/>
      <c r="GXW29" s="4005"/>
      <c r="GXX29" s="4005"/>
      <c r="GXY29" s="4005"/>
      <c r="GXZ29" s="4005"/>
      <c r="GYA29" s="4005"/>
      <c r="GYB29" s="4005"/>
      <c r="GYC29" s="4005"/>
      <c r="GYD29" s="4005"/>
      <c r="GYE29" s="4005"/>
      <c r="GYF29" s="4005"/>
      <c r="GYG29" s="4005"/>
      <c r="GYH29" s="4005"/>
      <c r="GYI29" s="4005"/>
      <c r="GYJ29" s="4005"/>
      <c r="GYK29" s="4005"/>
      <c r="GYL29" s="4005"/>
      <c r="GYM29" s="4005"/>
      <c r="GYN29" s="4005"/>
      <c r="GYO29" s="4005"/>
      <c r="GYP29" s="4005"/>
      <c r="GYQ29" s="4005"/>
      <c r="GYR29" s="4005"/>
      <c r="GYS29" s="4005"/>
      <c r="GYT29" s="4005"/>
      <c r="GYU29" s="4005"/>
      <c r="GYV29" s="4005"/>
      <c r="GYW29" s="4005"/>
      <c r="GYX29" s="4005"/>
      <c r="GYY29" s="4005"/>
      <c r="GYZ29" s="4005"/>
      <c r="GZA29" s="4005"/>
      <c r="GZB29" s="4005"/>
      <c r="GZC29" s="4005"/>
      <c r="GZD29" s="4005"/>
      <c r="GZE29" s="4005"/>
      <c r="GZF29" s="4005"/>
      <c r="GZG29" s="4005"/>
      <c r="GZH29" s="4005"/>
      <c r="GZI29" s="4005"/>
      <c r="GZJ29" s="4005"/>
      <c r="GZK29" s="4005"/>
      <c r="GZL29" s="4005"/>
      <c r="GZM29" s="4005"/>
      <c r="GZN29" s="4005"/>
      <c r="GZO29" s="4005"/>
      <c r="GZP29" s="4005"/>
      <c r="GZQ29" s="4005"/>
      <c r="GZR29" s="4005"/>
      <c r="GZS29" s="4005"/>
      <c r="GZT29" s="4005"/>
      <c r="GZU29" s="4005"/>
      <c r="GZV29" s="4005"/>
      <c r="GZW29" s="4005"/>
      <c r="GZX29" s="4005"/>
      <c r="GZY29" s="4005"/>
      <c r="GZZ29" s="4005"/>
      <c r="HAA29" s="4005"/>
      <c r="HAB29" s="4005"/>
      <c r="HAC29" s="4005"/>
      <c r="HAD29" s="4005"/>
      <c r="HAE29" s="4005"/>
      <c r="HAF29" s="4005"/>
      <c r="HAG29" s="4005"/>
      <c r="HAH29" s="4005"/>
      <c r="HAI29" s="4005"/>
      <c r="HAJ29" s="4005"/>
      <c r="HAK29" s="4005"/>
      <c r="HAL29" s="4005"/>
      <c r="HAM29" s="4005"/>
      <c r="HAN29" s="4005"/>
      <c r="HAO29" s="4005"/>
      <c r="HAP29" s="4005"/>
      <c r="HAQ29" s="4005"/>
      <c r="HAR29" s="4005"/>
      <c r="HAS29" s="4005"/>
      <c r="HAT29" s="4005"/>
      <c r="HAU29" s="4005"/>
      <c r="HAV29" s="4005"/>
      <c r="HAW29" s="4005"/>
      <c r="HAX29" s="4005"/>
      <c r="HAY29" s="4005"/>
      <c r="HAZ29" s="4005"/>
      <c r="HBA29" s="4005"/>
      <c r="HBB29" s="4005"/>
      <c r="HBC29" s="4005"/>
      <c r="HBD29" s="4005"/>
      <c r="HBE29" s="4005"/>
      <c r="HBF29" s="4005"/>
      <c r="HBG29" s="4005"/>
      <c r="HBH29" s="4005"/>
      <c r="HBI29" s="4005"/>
      <c r="HBJ29" s="4005"/>
      <c r="HBK29" s="4005"/>
      <c r="HBL29" s="4005"/>
      <c r="HBM29" s="4005"/>
      <c r="HBN29" s="4005"/>
      <c r="HBO29" s="4005"/>
      <c r="HBP29" s="4005"/>
      <c r="HBQ29" s="4005"/>
      <c r="HBR29" s="4005"/>
      <c r="HBS29" s="4005"/>
      <c r="HBT29" s="4005"/>
      <c r="HBU29" s="4005"/>
      <c r="HBV29" s="4005"/>
      <c r="HBW29" s="4005"/>
      <c r="HBX29" s="4005"/>
      <c r="HBY29" s="4005"/>
      <c r="HBZ29" s="4005"/>
      <c r="HCA29" s="4005"/>
      <c r="HCB29" s="4005"/>
      <c r="HCC29" s="4005"/>
      <c r="HCD29" s="4005"/>
      <c r="HCE29" s="4005"/>
      <c r="HCF29" s="4005"/>
      <c r="HCG29" s="4005"/>
      <c r="HCH29" s="4005"/>
      <c r="HCI29" s="4005"/>
      <c r="HCJ29" s="4005"/>
      <c r="HCK29" s="4005"/>
      <c r="HCL29" s="4005"/>
      <c r="HCM29" s="4005"/>
      <c r="HCN29" s="4005"/>
      <c r="HCO29" s="4005"/>
      <c r="HCP29" s="4005"/>
      <c r="HCQ29" s="4005"/>
      <c r="HCR29" s="4005"/>
      <c r="HCS29" s="4005"/>
      <c r="HCT29" s="4005"/>
      <c r="HCU29" s="4005"/>
      <c r="HCV29" s="4005"/>
      <c r="HCW29" s="4005"/>
      <c r="HCX29" s="4005"/>
      <c r="HCY29" s="4005"/>
      <c r="HCZ29" s="4005"/>
      <c r="HDA29" s="4005"/>
      <c r="HDB29" s="4005"/>
      <c r="HDC29" s="4005"/>
      <c r="HDD29" s="4005"/>
      <c r="HDE29" s="4005"/>
      <c r="HDF29" s="4005"/>
      <c r="HDG29" s="4005"/>
      <c r="HDH29" s="4005"/>
      <c r="HDI29" s="4005"/>
      <c r="HDJ29" s="4005"/>
      <c r="HDK29" s="4005"/>
      <c r="HDL29" s="4005"/>
      <c r="HDM29" s="4005"/>
      <c r="HDN29" s="4005"/>
      <c r="HDO29" s="4005"/>
      <c r="HDP29" s="4005"/>
      <c r="HDQ29" s="4005"/>
      <c r="HDR29" s="4005"/>
      <c r="HDS29" s="4005"/>
      <c r="HDT29" s="4005"/>
      <c r="HDU29" s="4005"/>
      <c r="HDV29" s="4005"/>
      <c r="HDW29" s="4005"/>
      <c r="HDX29" s="4005"/>
      <c r="HDY29" s="4005"/>
      <c r="HDZ29" s="4005"/>
      <c r="HEA29" s="4005"/>
      <c r="HEB29" s="4005"/>
      <c r="HEC29" s="4005"/>
      <c r="HED29" s="4005"/>
      <c r="HEE29" s="4005"/>
      <c r="HEF29" s="4005"/>
      <c r="HEG29" s="4005"/>
      <c r="HEH29" s="4005"/>
      <c r="HEI29" s="4005"/>
      <c r="HEJ29" s="4005"/>
      <c r="HEK29" s="4005"/>
      <c r="HEL29" s="4005"/>
      <c r="HEM29" s="4005"/>
      <c r="HEN29" s="4005"/>
      <c r="HEO29" s="4005"/>
      <c r="HEP29" s="4005"/>
      <c r="HEQ29" s="4005"/>
      <c r="HER29" s="4005"/>
      <c r="HES29" s="4005"/>
      <c r="HET29" s="4005"/>
      <c r="HEU29" s="4005"/>
      <c r="HEV29" s="4005"/>
      <c r="HEW29" s="4005"/>
      <c r="HEX29" s="4005"/>
      <c r="HEY29" s="4005"/>
      <c r="HEZ29" s="4005"/>
      <c r="HFA29" s="4005"/>
      <c r="HFB29" s="4005"/>
      <c r="HFC29" s="4005"/>
      <c r="HFD29" s="4005"/>
      <c r="HFE29" s="4005"/>
      <c r="HFF29" s="4005"/>
      <c r="HFG29" s="4005"/>
      <c r="HFH29" s="4005"/>
      <c r="HFI29" s="4005"/>
      <c r="HFJ29" s="4005"/>
      <c r="HFK29" s="4005"/>
      <c r="HFL29" s="4005"/>
      <c r="HFM29" s="4005"/>
      <c r="HFN29" s="4005"/>
      <c r="HFO29" s="4005"/>
      <c r="HFP29" s="4005"/>
      <c r="HFQ29" s="4005"/>
      <c r="HFR29" s="4005"/>
      <c r="HFS29" s="4005"/>
      <c r="HFT29" s="4005"/>
      <c r="HFU29" s="4005"/>
      <c r="HFV29" s="4005"/>
      <c r="HFW29" s="4005"/>
      <c r="HFX29" s="4005"/>
      <c r="HFY29" s="4005"/>
      <c r="HFZ29" s="4005"/>
      <c r="HGA29" s="4005"/>
      <c r="HGB29" s="4005"/>
      <c r="HGC29" s="4005"/>
      <c r="HGD29" s="4005"/>
      <c r="HGE29" s="4005"/>
      <c r="HGF29" s="4005"/>
      <c r="HGG29" s="4005"/>
      <c r="HGH29" s="4005"/>
      <c r="HGI29" s="4005"/>
      <c r="HGJ29" s="4005"/>
      <c r="HGK29" s="4005"/>
      <c r="HGL29" s="4005"/>
      <c r="HGM29" s="4005"/>
      <c r="HGN29" s="4005"/>
      <c r="HGO29" s="4005"/>
      <c r="HGP29" s="4005"/>
      <c r="HGQ29" s="4005"/>
      <c r="HGR29" s="4005"/>
      <c r="HGS29" s="4005"/>
      <c r="HGT29" s="4005"/>
      <c r="HGU29" s="4005"/>
      <c r="HGV29" s="4005"/>
      <c r="HGW29" s="4005"/>
      <c r="HGX29" s="4005"/>
      <c r="HGY29" s="4005"/>
      <c r="HGZ29" s="4005"/>
      <c r="HHA29" s="4005"/>
      <c r="HHB29" s="4005"/>
      <c r="HHC29" s="4005"/>
      <c r="HHD29" s="4005"/>
      <c r="HHE29" s="4005"/>
      <c r="HHF29" s="4005"/>
      <c r="HHG29" s="4005"/>
      <c r="HHH29" s="4005"/>
      <c r="HHI29" s="4005"/>
      <c r="HHJ29" s="4005"/>
      <c r="HHK29" s="4005"/>
      <c r="HHL29" s="4005"/>
      <c r="HHM29" s="4005"/>
      <c r="HHN29" s="4005"/>
      <c r="HHO29" s="4005"/>
      <c r="HHP29" s="4005"/>
      <c r="HHQ29" s="4005"/>
      <c r="HHR29" s="4005"/>
      <c r="HHS29" s="4005"/>
      <c r="HHT29" s="4005"/>
      <c r="HHU29" s="4005"/>
      <c r="HHV29" s="4005"/>
      <c r="HHW29" s="4005"/>
      <c r="HHX29" s="4005"/>
      <c r="HHY29" s="4005"/>
      <c r="HHZ29" s="4005"/>
      <c r="HIA29" s="4005"/>
      <c r="HIB29" s="4005"/>
      <c r="HIC29" s="4005"/>
      <c r="HID29" s="4005"/>
      <c r="HIE29" s="4005"/>
      <c r="HIF29" s="4005"/>
      <c r="HIG29" s="4005"/>
      <c r="HIH29" s="4005"/>
      <c r="HII29" s="4005"/>
      <c r="HIJ29" s="4005"/>
      <c r="HIK29" s="4005"/>
      <c r="HIL29" s="4005"/>
      <c r="HIM29" s="4005"/>
      <c r="HIN29" s="4005"/>
      <c r="HIO29" s="4005"/>
      <c r="HIP29" s="4005"/>
      <c r="HIQ29" s="4005"/>
      <c r="HIR29" s="4005"/>
      <c r="HIS29" s="4005"/>
      <c r="HIT29" s="4005"/>
      <c r="HIU29" s="4005"/>
      <c r="HIV29" s="4005"/>
      <c r="HIW29" s="4005"/>
      <c r="HIX29" s="4005"/>
      <c r="HIY29" s="4005"/>
      <c r="HIZ29" s="4005"/>
      <c r="HJA29" s="4005"/>
      <c r="HJB29" s="4005"/>
      <c r="HJC29" s="4005"/>
      <c r="HJD29" s="4005"/>
      <c r="HJE29" s="4005"/>
      <c r="HJF29" s="4005"/>
      <c r="HJG29" s="4005"/>
      <c r="HJH29" s="4005"/>
      <c r="HJI29" s="4005"/>
      <c r="HJJ29" s="4005"/>
      <c r="HJK29" s="4005"/>
      <c r="HJL29" s="4005"/>
      <c r="HJM29" s="4005"/>
      <c r="HJN29" s="4005"/>
      <c r="HJO29" s="4005"/>
      <c r="HJP29" s="4005"/>
      <c r="HJQ29" s="4005"/>
      <c r="HJR29" s="4005"/>
      <c r="HJS29" s="4005"/>
      <c r="HJT29" s="4005"/>
      <c r="HJU29" s="4005"/>
      <c r="HJV29" s="4005"/>
      <c r="HJW29" s="4005"/>
      <c r="HJX29" s="4005"/>
      <c r="HJY29" s="4005"/>
      <c r="HJZ29" s="4005"/>
      <c r="HKA29" s="4005"/>
      <c r="HKB29" s="4005"/>
      <c r="HKC29" s="4005"/>
      <c r="HKD29" s="4005"/>
      <c r="HKE29" s="4005"/>
      <c r="HKF29" s="4005"/>
      <c r="HKG29" s="4005"/>
      <c r="HKH29" s="4005"/>
      <c r="HKI29" s="4005"/>
      <c r="HKJ29" s="4005"/>
      <c r="HKK29" s="4005"/>
      <c r="HKL29" s="4005"/>
      <c r="HKM29" s="4005"/>
      <c r="HKN29" s="4005"/>
      <c r="HKO29" s="4005"/>
      <c r="HKP29" s="4005"/>
      <c r="HKQ29" s="4005"/>
      <c r="HKR29" s="4005"/>
      <c r="HKS29" s="4005"/>
      <c r="HKT29" s="4005"/>
      <c r="HKU29" s="4005"/>
      <c r="HKV29" s="4005"/>
      <c r="HKW29" s="4005"/>
      <c r="HKX29" s="4005"/>
      <c r="HKY29" s="4005"/>
      <c r="HKZ29" s="4005"/>
      <c r="HLA29" s="4005"/>
      <c r="HLB29" s="4005"/>
      <c r="HLC29" s="4005"/>
      <c r="HLD29" s="4005"/>
      <c r="HLE29" s="4005"/>
      <c r="HLF29" s="4005"/>
      <c r="HLG29" s="4005"/>
      <c r="HLH29" s="4005"/>
      <c r="HLI29" s="4005"/>
      <c r="HLJ29" s="4005"/>
      <c r="HLK29" s="4005"/>
      <c r="HLL29" s="4005"/>
      <c r="HLM29" s="4005"/>
      <c r="HLN29" s="4005"/>
      <c r="HLO29" s="4005"/>
      <c r="HLP29" s="4005"/>
      <c r="HLQ29" s="4005"/>
      <c r="HLR29" s="4005"/>
      <c r="HLS29" s="4005"/>
      <c r="HLT29" s="4005"/>
      <c r="HLU29" s="4005"/>
      <c r="HLV29" s="4005"/>
      <c r="HLW29" s="4005"/>
      <c r="HLX29" s="4005"/>
      <c r="HLY29" s="4005"/>
      <c r="HLZ29" s="4005"/>
      <c r="HMA29" s="4005"/>
      <c r="HMB29" s="4005"/>
      <c r="HMC29" s="4005"/>
      <c r="HMD29" s="4005"/>
      <c r="HME29" s="4005"/>
      <c r="HMF29" s="4005"/>
      <c r="HMG29" s="4005"/>
      <c r="HMH29" s="4005"/>
      <c r="HMI29" s="4005"/>
      <c r="HMJ29" s="4005"/>
      <c r="HMK29" s="4005"/>
      <c r="HML29" s="4005"/>
      <c r="HMM29" s="4005"/>
      <c r="HMN29" s="4005"/>
      <c r="HMO29" s="4005"/>
      <c r="HMP29" s="4005"/>
      <c r="HMQ29" s="4005"/>
      <c r="HMR29" s="4005"/>
      <c r="HMS29" s="4005"/>
      <c r="HMT29" s="4005"/>
      <c r="HMU29" s="4005"/>
      <c r="HMV29" s="4005"/>
      <c r="HMW29" s="4005"/>
      <c r="HMX29" s="4005"/>
      <c r="HMY29" s="4005"/>
      <c r="HMZ29" s="4005"/>
      <c r="HNA29" s="4005"/>
      <c r="HNB29" s="4005"/>
      <c r="HNC29" s="4005"/>
      <c r="HND29" s="4005"/>
      <c r="HNE29" s="4005"/>
      <c r="HNF29" s="4005"/>
      <c r="HNG29" s="4005"/>
      <c r="HNH29" s="4005"/>
      <c r="HNI29" s="4005"/>
      <c r="HNJ29" s="4005"/>
      <c r="HNK29" s="4005"/>
      <c r="HNL29" s="4005"/>
      <c r="HNM29" s="4005"/>
      <c r="HNN29" s="4005"/>
      <c r="HNO29" s="4005"/>
      <c r="HNP29" s="4005"/>
      <c r="HNQ29" s="4005"/>
      <c r="HNR29" s="4005"/>
      <c r="HNS29" s="4005"/>
      <c r="HNT29" s="4005"/>
      <c r="HNU29" s="4005"/>
      <c r="HNV29" s="4005"/>
      <c r="HNW29" s="4005"/>
      <c r="HNX29" s="4005"/>
      <c r="HNY29" s="4005"/>
      <c r="HNZ29" s="4005"/>
      <c r="HOA29" s="4005"/>
      <c r="HOB29" s="4005"/>
      <c r="HOC29" s="4005"/>
      <c r="HOD29" s="4005"/>
      <c r="HOE29" s="4005"/>
      <c r="HOF29" s="4005"/>
      <c r="HOG29" s="4005"/>
      <c r="HOH29" s="4005"/>
      <c r="HOI29" s="4005"/>
      <c r="HOJ29" s="4005"/>
      <c r="HOK29" s="4005"/>
      <c r="HOL29" s="4005"/>
      <c r="HOM29" s="4005"/>
      <c r="HON29" s="4005"/>
      <c r="HOO29" s="4005"/>
      <c r="HOP29" s="4005"/>
      <c r="HOQ29" s="4005"/>
      <c r="HOR29" s="4005"/>
      <c r="HOS29" s="4005"/>
      <c r="HOT29" s="4005"/>
      <c r="HOU29" s="4005"/>
      <c r="HOV29" s="4005"/>
      <c r="HOW29" s="4005"/>
      <c r="HOX29" s="4005"/>
      <c r="HOY29" s="4005"/>
      <c r="HOZ29" s="4005"/>
      <c r="HPA29" s="4005"/>
      <c r="HPB29" s="4005"/>
      <c r="HPC29" s="4005"/>
      <c r="HPD29" s="4005"/>
      <c r="HPE29" s="4005"/>
      <c r="HPF29" s="4005"/>
      <c r="HPG29" s="4005"/>
      <c r="HPH29" s="4005"/>
      <c r="HPI29" s="4005"/>
      <c r="HPJ29" s="4005"/>
      <c r="HPK29" s="4005"/>
      <c r="HPL29" s="4005"/>
      <c r="HPM29" s="4005"/>
      <c r="HPN29" s="4005"/>
      <c r="HPO29" s="4005"/>
      <c r="HPP29" s="4005"/>
      <c r="HPQ29" s="4005"/>
      <c r="HPR29" s="4005"/>
      <c r="HPS29" s="4005"/>
      <c r="HPT29" s="4005"/>
      <c r="HPU29" s="4005"/>
      <c r="HPV29" s="4005"/>
      <c r="HPW29" s="4005"/>
      <c r="HPX29" s="4005"/>
      <c r="HPY29" s="4005"/>
      <c r="HPZ29" s="4005"/>
      <c r="HQA29" s="4005"/>
      <c r="HQB29" s="4005"/>
      <c r="HQC29" s="4005"/>
      <c r="HQD29" s="4005"/>
      <c r="HQE29" s="4005"/>
      <c r="HQF29" s="4005"/>
      <c r="HQG29" s="4005"/>
      <c r="HQH29" s="4005"/>
      <c r="HQI29" s="4005"/>
      <c r="HQJ29" s="4005"/>
      <c r="HQK29" s="4005"/>
      <c r="HQL29" s="4005"/>
      <c r="HQM29" s="4005"/>
      <c r="HQN29" s="4005"/>
      <c r="HQO29" s="4005"/>
      <c r="HQP29" s="4005"/>
      <c r="HQQ29" s="4005"/>
      <c r="HQR29" s="4005"/>
      <c r="HQS29" s="4005"/>
      <c r="HQT29" s="4005"/>
      <c r="HQU29" s="4005"/>
      <c r="HQV29" s="4005"/>
      <c r="HQW29" s="4005"/>
      <c r="HQX29" s="4005"/>
      <c r="HQY29" s="4005"/>
      <c r="HQZ29" s="4005"/>
      <c r="HRA29" s="4005"/>
      <c r="HRB29" s="4005"/>
      <c r="HRC29" s="4005"/>
      <c r="HRD29" s="4005"/>
      <c r="HRE29" s="4005"/>
      <c r="HRF29" s="4005"/>
      <c r="HRG29" s="4005"/>
      <c r="HRH29" s="4005"/>
      <c r="HRI29" s="4005"/>
      <c r="HRJ29" s="4005"/>
      <c r="HRK29" s="4005"/>
      <c r="HRL29" s="4005"/>
      <c r="HRM29" s="4005"/>
      <c r="HRN29" s="4005"/>
      <c r="HRO29" s="4005"/>
      <c r="HRP29" s="4005"/>
      <c r="HRQ29" s="4005"/>
      <c r="HRR29" s="4005"/>
      <c r="HRS29" s="4005"/>
      <c r="HRT29" s="4005"/>
      <c r="HRU29" s="4005"/>
      <c r="HRV29" s="4005"/>
      <c r="HRW29" s="4005"/>
      <c r="HRX29" s="4005"/>
      <c r="HRY29" s="4005"/>
      <c r="HRZ29" s="4005"/>
      <c r="HSA29" s="4005"/>
      <c r="HSB29" s="4005"/>
      <c r="HSC29" s="4005"/>
      <c r="HSD29" s="4005"/>
      <c r="HSE29" s="4005"/>
      <c r="HSF29" s="4005"/>
      <c r="HSG29" s="4005"/>
      <c r="HSH29" s="4005"/>
      <c r="HSI29" s="4005"/>
      <c r="HSJ29" s="4005"/>
      <c r="HSK29" s="4005"/>
      <c r="HSL29" s="4005"/>
      <c r="HSM29" s="4005"/>
      <c r="HSN29" s="4005"/>
      <c r="HSO29" s="4005"/>
      <c r="HSP29" s="4005"/>
      <c r="HSQ29" s="4005"/>
      <c r="HSR29" s="4005"/>
      <c r="HSS29" s="4005"/>
      <c r="HST29" s="4005"/>
      <c r="HSU29" s="4005"/>
      <c r="HSV29" s="4005"/>
      <c r="HSW29" s="4005"/>
      <c r="HSX29" s="4005"/>
      <c r="HSY29" s="4005"/>
      <c r="HSZ29" s="4005"/>
      <c r="HTA29" s="4005"/>
      <c r="HTB29" s="4005"/>
      <c r="HTC29" s="4005"/>
      <c r="HTD29" s="4005"/>
      <c r="HTE29" s="4005"/>
      <c r="HTF29" s="4005"/>
      <c r="HTG29" s="4005"/>
      <c r="HTH29" s="4005"/>
      <c r="HTI29" s="4005"/>
      <c r="HTJ29" s="4005"/>
      <c r="HTK29" s="4005"/>
      <c r="HTL29" s="4005"/>
      <c r="HTM29" s="4005"/>
      <c r="HTN29" s="4005"/>
      <c r="HTO29" s="4005"/>
      <c r="HTP29" s="4005"/>
      <c r="HTQ29" s="4005"/>
      <c r="HTR29" s="4005"/>
      <c r="HTS29" s="4005"/>
      <c r="HTT29" s="4005"/>
      <c r="HTU29" s="4005"/>
      <c r="HTV29" s="4005"/>
      <c r="HTW29" s="4005"/>
      <c r="HTX29" s="4005"/>
      <c r="HTY29" s="4005"/>
      <c r="HTZ29" s="4005"/>
      <c r="HUA29" s="4005"/>
      <c r="HUB29" s="4005"/>
      <c r="HUC29" s="4005"/>
      <c r="HUD29" s="4005"/>
      <c r="HUE29" s="4005"/>
      <c r="HUF29" s="4005"/>
      <c r="HUG29" s="4005"/>
      <c r="HUH29" s="4005"/>
      <c r="HUI29" s="4005"/>
      <c r="HUJ29" s="4005"/>
      <c r="HUK29" s="4005"/>
      <c r="HUL29" s="4005"/>
      <c r="HUM29" s="4005"/>
      <c r="HUN29" s="4005"/>
      <c r="HUO29" s="4005"/>
      <c r="HUP29" s="4005"/>
      <c r="HUQ29" s="4005"/>
      <c r="HUR29" s="4005"/>
      <c r="HUS29" s="4005"/>
      <c r="HUT29" s="4005"/>
      <c r="HUU29" s="4005"/>
      <c r="HUV29" s="4005"/>
      <c r="HUW29" s="4005"/>
      <c r="HUX29" s="4005"/>
      <c r="HUY29" s="4005"/>
      <c r="HUZ29" s="4005"/>
      <c r="HVA29" s="4005"/>
      <c r="HVB29" s="4005"/>
      <c r="HVC29" s="4005"/>
      <c r="HVD29" s="4005"/>
      <c r="HVE29" s="4005"/>
      <c r="HVF29" s="4005"/>
      <c r="HVG29" s="4005"/>
      <c r="HVH29" s="4005"/>
      <c r="HVI29" s="4005"/>
      <c r="HVJ29" s="4005"/>
      <c r="HVK29" s="4005"/>
      <c r="HVL29" s="4005"/>
      <c r="HVM29" s="4005"/>
      <c r="HVN29" s="4005"/>
      <c r="HVO29" s="4005"/>
      <c r="HVP29" s="4005"/>
      <c r="HVQ29" s="4005"/>
      <c r="HVR29" s="4005"/>
      <c r="HVS29" s="4005"/>
      <c r="HVT29" s="4005"/>
      <c r="HVU29" s="4005"/>
      <c r="HVV29" s="4005"/>
      <c r="HVW29" s="4005"/>
      <c r="HVX29" s="4005"/>
      <c r="HVY29" s="4005"/>
      <c r="HVZ29" s="4005"/>
      <c r="HWA29" s="4005"/>
      <c r="HWB29" s="4005"/>
      <c r="HWC29" s="4005"/>
      <c r="HWD29" s="4005"/>
      <c r="HWE29" s="4005"/>
      <c r="HWF29" s="4005"/>
      <c r="HWG29" s="4005"/>
      <c r="HWH29" s="4005"/>
      <c r="HWI29" s="4005"/>
      <c r="HWJ29" s="4005"/>
      <c r="HWK29" s="4005"/>
      <c r="HWL29" s="4005"/>
      <c r="HWM29" s="4005"/>
      <c r="HWN29" s="4005"/>
      <c r="HWO29" s="4005"/>
      <c r="HWP29" s="4005"/>
      <c r="HWQ29" s="4005"/>
      <c r="HWR29" s="4005"/>
      <c r="HWS29" s="4005"/>
      <c r="HWT29" s="4005"/>
      <c r="HWU29" s="4005"/>
      <c r="HWV29" s="4005"/>
      <c r="HWW29" s="4005"/>
      <c r="HWX29" s="4005"/>
      <c r="HWY29" s="4005"/>
      <c r="HWZ29" s="4005"/>
      <c r="HXA29" s="4005"/>
      <c r="HXB29" s="4005"/>
      <c r="HXC29" s="4005"/>
      <c r="HXD29" s="4005"/>
      <c r="HXE29" s="4005"/>
      <c r="HXF29" s="4005"/>
      <c r="HXG29" s="4005"/>
      <c r="HXH29" s="4005"/>
      <c r="HXI29" s="4005"/>
      <c r="HXJ29" s="4005"/>
      <c r="HXK29" s="4005"/>
      <c r="HXL29" s="4005"/>
      <c r="HXM29" s="4005"/>
      <c r="HXN29" s="4005"/>
      <c r="HXO29" s="4005"/>
      <c r="HXP29" s="4005"/>
      <c r="HXQ29" s="4005"/>
      <c r="HXR29" s="4005"/>
      <c r="HXS29" s="4005"/>
      <c r="HXT29" s="4005"/>
      <c r="HXU29" s="4005"/>
      <c r="HXV29" s="4005"/>
      <c r="HXW29" s="4005"/>
      <c r="HXX29" s="4005"/>
      <c r="HXY29" s="4005"/>
      <c r="HXZ29" s="4005"/>
      <c r="HYA29" s="4005"/>
      <c r="HYB29" s="4005"/>
      <c r="HYC29" s="4005"/>
      <c r="HYD29" s="4005"/>
      <c r="HYE29" s="4005"/>
      <c r="HYF29" s="4005"/>
      <c r="HYG29" s="4005"/>
      <c r="HYH29" s="4005"/>
      <c r="HYI29" s="4005"/>
      <c r="HYJ29" s="4005"/>
      <c r="HYK29" s="4005"/>
      <c r="HYL29" s="4005"/>
      <c r="HYM29" s="4005"/>
      <c r="HYN29" s="4005"/>
      <c r="HYO29" s="4005"/>
      <c r="HYP29" s="4005"/>
      <c r="HYQ29" s="4005"/>
      <c r="HYR29" s="4005"/>
      <c r="HYS29" s="4005"/>
      <c r="HYT29" s="4005"/>
      <c r="HYU29" s="4005"/>
      <c r="HYV29" s="4005"/>
      <c r="HYW29" s="4005"/>
      <c r="HYX29" s="4005"/>
      <c r="HYY29" s="4005"/>
      <c r="HYZ29" s="4005"/>
      <c r="HZA29" s="4005"/>
      <c r="HZB29" s="4005"/>
      <c r="HZC29" s="4005"/>
      <c r="HZD29" s="4005"/>
      <c r="HZE29" s="4005"/>
      <c r="HZF29" s="4005"/>
      <c r="HZG29" s="4005"/>
      <c r="HZH29" s="4005"/>
      <c r="HZI29" s="4005"/>
      <c r="HZJ29" s="4005"/>
      <c r="HZK29" s="4005"/>
      <c r="HZL29" s="4005"/>
      <c r="HZM29" s="4005"/>
      <c r="HZN29" s="4005"/>
      <c r="HZO29" s="4005"/>
      <c r="HZP29" s="4005"/>
      <c r="HZQ29" s="4005"/>
      <c r="HZR29" s="4005"/>
      <c r="HZS29" s="4005"/>
      <c r="HZT29" s="4005"/>
      <c r="HZU29" s="4005"/>
      <c r="HZV29" s="4005"/>
      <c r="HZW29" s="4005"/>
      <c r="HZX29" s="4005"/>
      <c r="HZY29" s="4005"/>
      <c r="HZZ29" s="4005"/>
      <c r="IAA29" s="4005"/>
      <c r="IAB29" s="4005"/>
      <c r="IAC29" s="4005"/>
      <c r="IAD29" s="4005"/>
      <c r="IAE29" s="4005"/>
      <c r="IAF29" s="4005"/>
      <c r="IAG29" s="4005"/>
      <c r="IAH29" s="4005"/>
      <c r="IAI29" s="4005"/>
      <c r="IAJ29" s="4005"/>
      <c r="IAK29" s="4005"/>
      <c r="IAL29" s="4005"/>
      <c r="IAM29" s="4005"/>
      <c r="IAN29" s="4005"/>
      <c r="IAO29" s="4005"/>
      <c r="IAP29" s="4005"/>
      <c r="IAQ29" s="4005"/>
      <c r="IAR29" s="4005"/>
      <c r="IAS29" s="4005"/>
      <c r="IAT29" s="4005"/>
      <c r="IAU29" s="4005"/>
      <c r="IAV29" s="4005"/>
      <c r="IAW29" s="4005"/>
      <c r="IAX29" s="4005"/>
      <c r="IAY29" s="4005"/>
      <c r="IAZ29" s="4005"/>
      <c r="IBA29" s="4005"/>
      <c r="IBB29" s="4005"/>
      <c r="IBC29" s="4005"/>
      <c r="IBD29" s="4005"/>
      <c r="IBE29" s="4005"/>
      <c r="IBF29" s="4005"/>
      <c r="IBG29" s="4005"/>
      <c r="IBH29" s="4005"/>
      <c r="IBI29" s="4005"/>
      <c r="IBJ29" s="4005"/>
      <c r="IBK29" s="4005"/>
      <c r="IBL29" s="4005"/>
      <c r="IBM29" s="4005"/>
      <c r="IBN29" s="4005"/>
      <c r="IBO29" s="4005"/>
      <c r="IBP29" s="4005"/>
      <c r="IBQ29" s="4005"/>
      <c r="IBR29" s="4005"/>
      <c r="IBS29" s="4005"/>
      <c r="IBT29" s="4005"/>
      <c r="IBU29" s="4005"/>
      <c r="IBV29" s="4005"/>
      <c r="IBW29" s="4005"/>
      <c r="IBX29" s="4005"/>
      <c r="IBY29" s="4005"/>
      <c r="IBZ29" s="4005"/>
      <c r="ICA29" s="4005"/>
      <c r="ICB29" s="4005"/>
      <c r="ICC29" s="4005"/>
      <c r="ICD29" s="4005"/>
      <c r="ICE29" s="4005"/>
      <c r="ICF29" s="4005"/>
      <c r="ICG29" s="4005"/>
      <c r="ICH29" s="4005"/>
      <c r="ICI29" s="4005"/>
      <c r="ICJ29" s="4005"/>
      <c r="ICK29" s="4005"/>
      <c r="ICL29" s="4005"/>
      <c r="ICM29" s="4005"/>
      <c r="ICN29" s="4005"/>
      <c r="ICO29" s="4005"/>
      <c r="ICP29" s="4005"/>
      <c r="ICQ29" s="4005"/>
      <c r="ICR29" s="4005"/>
      <c r="ICS29" s="4005"/>
      <c r="ICT29" s="4005"/>
      <c r="ICU29" s="4005"/>
      <c r="ICV29" s="4005"/>
      <c r="ICW29" s="4005"/>
      <c r="ICX29" s="4005"/>
      <c r="ICY29" s="4005"/>
      <c r="ICZ29" s="4005"/>
      <c r="IDA29" s="4005"/>
      <c r="IDB29" s="4005"/>
      <c r="IDC29" s="4005"/>
      <c r="IDD29" s="4005"/>
      <c r="IDE29" s="4005"/>
      <c r="IDF29" s="4005"/>
      <c r="IDG29" s="4005"/>
      <c r="IDH29" s="4005"/>
      <c r="IDI29" s="4005"/>
      <c r="IDJ29" s="4005"/>
      <c r="IDK29" s="4005"/>
      <c r="IDL29" s="4005"/>
      <c r="IDM29" s="4005"/>
      <c r="IDN29" s="4005"/>
      <c r="IDO29" s="4005"/>
      <c r="IDP29" s="4005"/>
      <c r="IDQ29" s="4005"/>
      <c r="IDR29" s="4005"/>
      <c r="IDS29" s="4005"/>
      <c r="IDT29" s="4005"/>
      <c r="IDU29" s="4005"/>
      <c r="IDV29" s="4005"/>
      <c r="IDW29" s="4005"/>
      <c r="IDX29" s="4005"/>
      <c r="IDY29" s="4005"/>
      <c r="IDZ29" s="4005"/>
      <c r="IEA29" s="4005"/>
      <c r="IEB29" s="4005"/>
      <c r="IEC29" s="4005"/>
      <c r="IED29" s="4005"/>
      <c r="IEE29" s="4005"/>
      <c r="IEF29" s="4005"/>
      <c r="IEG29" s="4005"/>
      <c r="IEH29" s="4005"/>
      <c r="IEI29" s="4005"/>
      <c r="IEJ29" s="4005"/>
      <c r="IEK29" s="4005"/>
      <c r="IEL29" s="4005"/>
      <c r="IEM29" s="4005"/>
      <c r="IEN29" s="4005"/>
      <c r="IEO29" s="4005"/>
      <c r="IEP29" s="4005"/>
      <c r="IEQ29" s="4005"/>
      <c r="IER29" s="4005"/>
      <c r="IES29" s="4005"/>
      <c r="IET29" s="4005"/>
      <c r="IEU29" s="4005"/>
      <c r="IEV29" s="4005"/>
      <c r="IEW29" s="4005"/>
      <c r="IEX29" s="4005"/>
      <c r="IEY29" s="4005"/>
      <c r="IEZ29" s="4005"/>
      <c r="IFA29" s="4005"/>
      <c r="IFB29" s="4005"/>
      <c r="IFC29" s="4005"/>
      <c r="IFD29" s="4005"/>
      <c r="IFE29" s="4005"/>
      <c r="IFF29" s="4005"/>
      <c r="IFG29" s="4005"/>
      <c r="IFH29" s="4005"/>
      <c r="IFI29" s="4005"/>
      <c r="IFJ29" s="4005"/>
      <c r="IFK29" s="4005"/>
      <c r="IFL29" s="4005"/>
      <c r="IFM29" s="4005"/>
      <c r="IFN29" s="4005"/>
      <c r="IFO29" s="4005"/>
      <c r="IFP29" s="4005"/>
      <c r="IFQ29" s="4005"/>
      <c r="IFR29" s="4005"/>
      <c r="IFS29" s="4005"/>
      <c r="IFT29" s="4005"/>
      <c r="IFU29" s="4005"/>
      <c r="IFV29" s="4005"/>
      <c r="IFW29" s="4005"/>
      <c r="IFX29" s="4005"/>
      <c r="IFY29" s="4005"/>
      <c r="IFZ29" s="4005"/>
      <c r="IGA29" s="4005"/>
      <c r="IGB29" s="4005"/>
      <c r="IGC29" s="4005"/>
      <c r="IGD29" s="4005"/>
      <c r="IGE29" s="4005"/>
      <c r="IGF29" s="4005"/>
      <c r="IGG29" s="4005"/>
      <c r="IGH29" s="4005"/>
      <c r="IGI29" s="4005"/>
      <c r="IGJ29" s="4005"/>
      <c r="IGK29" s="4005"/>
      <c r="IGL29" s="4005"/>
      <c r="IGM29" s="4005"/>
      <c r="IGN29" s="4005"/>
      <c r="IGO29" s="4005"/>
      <c r="IGP29" s="4005"/>
      <c r="IGQ29" s="4005"/>
      <c r="IGR29" s="4005"/>
      <c r="IGS29" s="4005"/>
      <c r="IGT29" s="4005"/>
      <c r="IGU29" s="4005"/>
      <c r="IGV29" s="4005"/>
      <c r="IGW29" s="4005"/>
      <c r="IGX29" s="4005"/>
      <c r="IGY29" s="4005"/>
      <c r="IGZ29" s="4005"/>
      <c r="IHA29" s="4005"/>
      <c r="IHB29" s="4005"/>
      <c r="IHC29" s="4005"/>
      <c r="IHD29" s="4005"/>
      <c r="IHE29" s="4005"/>
      <c r="IHF29" s="4005"/>
      <c r="IHG29" s="4005"/>
      <c r="IHH29" s="4005"/>
      <c r="IHI29" s="4005"/>
      <c r="IHJ29" s="4005"/>
      <c r="IHK29" s="4005"/>
      <c r="IHL29" s="4005"/>
      <c r="IHM29" s="4005"/>
      <c r="IHN29" s="4005"/>
      <c r="IHO29" s="4005"/>
      <c r="IHP29" s="4005"/>
      <c r="IHQ29" s="4005"/>
      <c r="IHR29" s="4005"/>
      <c r="IHS29" s="4005"/>
      <c r="IHT29" s="4005"/>
      <c r="IHU29" s="4005"/>
      <c r="IHV29" s="4005"/>
      <c r="IHW29" s="4005"/>
      <c r="IHX29" s="4005"/>
      <c r="IHY29" s="4005"/>
      <c r="IHZ29" s="4005"/>
      <c r="IIA29" s="4005"/>
      <c r="IIB29" s="4005"/>
      <c r="IIC29" s="4005"/>
      <c r="IID29" s="4005"/>
      <c r="IIE29" s="4005"/>
      <c r="IIF29" s="4005"/>
      <c r="IIG29" s="4005"/>
      <c r="IIH29" s="4005"/>
      <c r="III29" s="4005"/>
      <c r="IIJ29" s="4005"/>
      <c r="IIK29" s="4005"/>
      <c r="IIL29" s="4005"/>
      <c r="IIM29" s="4005"/>
      <c r="IIN29" s="4005"/>
      <c r="IIO29" s="4005"/>
      <c r="IIP29" s="4005"/>
      <c r="IIQ29" s="4005"/>
      <c r="IIR29" s="4005"/>
      <c r="IIS29" s="4005"/>
      <c r="IIT29" s="4005"/>
      <c r="IIU29" s="4005"/>
      <c r="IIV29" s="4005"/>
      <c r="IIW29" s="4005"/>
      <c r="IIX29" s="4005"/>
      <c r="IIY29" s="4005"/>
      <c r="IIZ29" s="4005"/>
      <c r="IJA29" s="4005"/>
      <c r="IJB29" s="4005"/>
      <c r="IJC29" s="4005"/>
      <c r="IJD29" s="4005"/>
      <c r="IJE29" s="4005"/>
      <c r="IJF29" s="4005"/>
      <c r="IJG29" s="4005"/>
      <c r="IJH29" s="4005"/>
      <c r="IJI29" s="4005"/>
      <c r="IJJ29" s="4005"/>
      <c r="IJK29" s="4005"/>
      <c r="IJL29" s="4005"/>
      <c r="IJM29" s="4005"/>
      <c r="IJN29" s="4005"/>
      <c r="IJO29" s="4005"/>
      <c r="IJP29" s="4005"/>
      <c r="IJQ29" s="4005"/>
      <c r="IJR29" s="4005"/>
      <c r="IJS29" s="4005"/>
      <c r="IJT29" s="4005"/>
      <c r="IJU29" s="4005"/>
      <c r="IJV29" s="4005"/>
      <c r="IJW29" s="4005"/>
      <c r="IJX29" s="4005"/>
      <c r="IJY29" s="4005"/>
      <c r="IJZ29" s="4005"/>
      <c r="IKA29" s="4005"/>
      <c r="IKB29" s="4005"/>
      <c r="IKC29" s="4005"/>
      <c r="IKD29" s="4005"/>
      <c r="IKE29" s="4005"/>
      <c r="IKF29" s="4005"/>
      <c r="IKG29" s="4005"/>
      <c r="IKH29" s="4005"/>
      <c r="IKI29" s="4005"/>
      <c r="IKJ29" s="4005"/>
      <c r="IKK29" s="4005"/>
      <c r="IKL29" s="4005"/>
      <c r="IKM29" s="4005"/>
      <c r="IKN29" s="4005"/>
      <c r="IKO29" s="4005"/>
      <c r="IKP29" s="4005"/>
      <c r="IKQ29" s="4005"/>
      <c r="IKR29" s="4005"/>
      <c r="IKS29" s="4005"/>
      <c r="IKT29" s="4005"/>
      <c r="IKU29" s="4005"/>
      <c r="IKV29" s="4005"/>
      <c r="IKW29" s="4005"/>
      <c r="IKX29" s="4005"/>
      <c r="IKY29" s="4005"/>
      <c r="IKZ29" s="4005"/>
      <c r="ILA29" s="4005"/>
      <c r="ILB29" s="4005"/>
      <c r="ILC29" s="4005"/>
      <c r="ILD29" s="4005"/>
      <c r="ILE29" s="4005"/>
      <c r="ILF29" s="4005"/>
      <c r="ILG29" s="4005"/>
      <c r="ILH29" s="4005"/>
      <c r="ILI29" s="4005"/>
      <c r="ILJ29" s="4005"/>
      <c r="ILK29" s="4005"/>
      <c r="ILL29" s="4005"/>
      <c r="ILM29" s="4005"/>
      <c r="ILN29" s="4005"/>
      <c r="ILO29" s="4005"/>
      <c r="ILP29" s="4005"/>
      <c r="ILQ29" s="4005"/>
      <c r="ILR29" s="4005"/>
      <c r="ILS29" s="4005"/>
      <c r="ILT29" s="4005"/>
      <c r="ILU29" s="4005"/>
      <c r="ILV29" s="4005"/>
      <c r="ILW29" s="4005"/>
      <c r="ILX29" s="4005"/>
      <c r="ILY29" s="4005"/>
      <c r="ILZ29" s="4005"/>
      <c r="IMA29" s="4005"/>
      <c r="IMB29" s="4005"/>
      <c r="IMC29" s="4005"/>
      <c r="IMD29" s="4005"/>
      <c r="IME29" s="4005"/>
      <c r="IMF29" s="4005"/>
      <c r="IMG29" s="4005"/>
      <c r="IMH29" s="4005"/>
      <c r="IMI29" s="4005"/>
      <c r="IMJ29" s="4005"/>
      <c r="IMK29" s="4005"/>
      <c r="IML29" s="4005"/>
      <c r="IMM29" s="4005"/>
      <c r="IMN29" s="4005"/>
      <c r="IMO29" s="4005"/>
      <c r="IMP29" s="4005"/>
      <c r="IMQ29" s="4005"/>
      <c r="IMR29" s="4005"/>
      <c r="IMS29" s="4005"/>
      <c r="IMT29" s="4005"/>
      <c r="IMU29" s="4005"/>
      <c r="IMV29" s="4005"/>
      <c r="IMW29" s="4005"/>
      <c r="IMX29" s="4005"/>
      <c r="IMY29" s="4005"/>
      <c r="IMZ29" s="4005"/>
      <c r="INA29" s="4005"/>
      <c r="INB29" s="4005"/>
      <c r="INC29" s="4005"/>
      <c r="IND29" s="4005"/>
      <c r="INE29" s="4005"/>
      <c r="INF29" s="4005"/>
      <c r="ING29" s="4005"/>
      <c r="INH29" s="4005"/>
      <c r="INI29" s="4005"/>
      <c r="INJ29" s="4005"/>
      <c r="INK29" s="4005"/>
      <c r="INL29" s="4005"/>
      <c r="INM29" s="4005"/>
      <c r="INN29" s="4005"/>
      <c r="INO29" s="4005"/>
      <c r="INP29" s="4005"/>
      <c r="INQ29" s="4005"/>
      <c r="INR29" s="4005"/>
      <c r="INS29" s="4005"/>
      <c r="INT29" s="4005"/>
      <c r="INU29" s="4005"/>
      <c r="INV29" s="4005"/>
      <c r="INW29" s="4005"/>
      <c r="INX29" s="4005"/>
      <c r="INY29" s="4005"/>
      <c r="INZ29" s="4005"/>
      <c r="IOA29" s="4005"/>
      <c r="IOB29" s="4005"/>
      <c r="IOC29" s="4005"/>
      <c r="IOD29" s="4005"/>
      <c r="IOE29" s="4005"/>
      <c r="IOF29" s="4005"/>
      <c r="IOG29" s="4005"/>
      <c r="IOH29" s="4005"/>
      <c r="IOI29" s="4005"/>
      <c r="IOJ29" s="4005"/>
      <c r="IOK29" s="4005"/>
      <c r="IOL29" s="4005"/>
      <c r="IOM29" s="4005"/>
      <c r="ION29" s="4005"/>
      <c r="IOO29" s="4005"/>
      <c r="IOP29" s="4005"/>
      <c r="IOQ29" s="4005"/>
      <c r="IOR29" s="4005"/>
      <c r="IOS29" s="4005"/>
      <c r="IOT29" s="4005"/>
      <c r="IOU29" s="4005"/>
      <c r="IOV29" s="4005"/>
      <c r="IOW29" s="4005"/>
      <c r="IOX29" s="4005"/>
      <c r="IOY29" s="4005"/>
      <c r="IOZ29" s="4005"/>
      <c r="IPA29" s="4005"/>
      <c r="IPB29" s="4005"/>
      <c r="IPC29" s="4005"/>
      <c r="IPD29" s="4005"/>
      <c r="IPE29" s="4005"/>
      <c r="IPF29" s="4005"/>
      <c r="IPG29" s="4005"/>
      <c r="IPH29" s="4005"/>
      <c r="IPI29" s="4005"/>
      <c r="IPJ29" s="4005"/>
      <c r="IPK29" s="4005"/>
      <c r="IPL29" s="4005"/>
      <c r="IPM29" s="4005"/>
      <c r="IPN29" s="4005"/>
      <c r="IPO29" s="4005"/>
      <c r="IPP29" s="4005"/>
      <c r="IPQ29" s="4005"/>
      <c r="IPR29" s="4005"/>
      <c r="IPS29" s="4005"/>
      <c r="IPT29" s="4005"/>
      <c r="IPU29" s="4005"/>
      <c r="IPV29" s="4005"/>
      <c r="IPW29" s="4005"/>
      <c r="IPX29" s="4005"/>
      <c r="IPY29" s="4005"/>
      <c r="IPZ29" s="4005"/>
      <c r="IQA29" s="4005"/>
      <c r="IQB29" s="4005"/>
      <c r="IQC29" s="4005"/>
      <c r="IQD29" s="4005"/>
      <c r="IQE29" s="4005"/>
      <c r="IQF29" s="4005"/>
      <c r="IQG29" s="4005"/>
      <c r="IQH29" s="4005"/>
      <c r="IQI29" s="4005"/>
      <c r="IQJ29" s="4005"/>
      <c r="IQK29" s="4005"/>
      <c r="IQL29" s="4005"/>
      <c r="IQM29" s="4005"/>
      <c r="IQN29" s="4005"/>
      <c r="IQO29" s="4005"/>
      <c r="IQP29" s="4005"/>
      <c r="IQQ29" s="4005"/>
      <c r="IQR29" s="4005"/>
      <c r="IQS29" s="4005"/>
      <c r="IQT29" s="4005"/>
      <c r="IQU29" s="4005"/>
      <c r="IQV29" s="4005"/>
      <c r="IQW29" s="4005"/>
      <c r="IQX29" s="4005"/>
      <c r="IQY29" s="4005"/>
      <c r="IQZ29" s="4005"/>
      <c r="IRA29" s="4005"/>
      <c r="IRB29" s="4005"/>
      <c r="IRC29" s="4005"/>
      <c r="IRD29" s="4005"/>
      <c r="IRE29" s="4005"/>
      <c r="IRF29" s="4005"/>
      <c r="IRG29" s="4005"/>
      <c r="IRH29" s="4005"/>
      <c r="IRI29" s="4005"/>
      <c r="IRJ29" s="4005"/>
      <c r="IRK29" s="4005"/>
      <c r="IRL29" s="4005"/>
      <c r="IRM29" s="4005"/>
      <c r="IRN29" s="4005"/>
      <c r="IRO29" s="4005"/>
      <c r="IRP29" s="4005"/>
      <c r="IRQ29" s="4005"/>
      <c r="IRR29" s="4005"/>
      <c r="IRS29" s="4005"/>
      <c r="IRT29" s="4005"/>
      <c r="IRU29" s="4005"/>
      <c r="IRV29" s="4005"/>
      <c r="IRW29" s="4005"/>
      <c r="IRX29" s="4005"/>
      <c r="IRY29" s="4005"/>
      <c r="IRZ29" s="4005"/>
      <c r="ISA29" s="4005"/>
      <c r="ISB29" s="4005"/>
      <c r="ISC29" s="4005"/>
      <c r="ISD29" s="4005"/>
      <c r="ISE29" s="4005"/>
      <c r="ISF29" s="4005"/>
      <c r="ISG29" s="4005"/>
      <c r="ISH29" s="4005"/>
      <c r="ISI29" s="4005"/>
      <c r="ISJ29" s="4005"/>
      <c r="ISK29" s="4005"/>
      <c r="ISL29" s="4005"/>
      <c r="ISM29" s="4005"/>
      <c r="ISN29" s="4005"/>
      <c r="ISO29" s="4005"/>
      <c r="ISP29" s="4005"/>
      <c r="ISQ29" s="4005"/>
      <c r="ISR29" s="4005"/>
      <c r="ISS29" s="4005"/>
      <c r="IST29" s="4005"/>
      <c r="ISU29" s="4005"/>
      <c r="ISV29" s="4005"/>
      <c r="ISW29" s="4005"/>
      <c r="ISX29" s="4005"/>
      <c r="ISY29" s="4005"/>
      <c r="ISZ29" s="4005"/>
      <c r="ITA29" s="4005"/>
      <c r="ITB29" s="4005"/>
      <c r="ITC29" s="4005"/>
      <c r="ITD29" s="4005"/>
      <c r="ITE29" s="4005"/>
      <c r="ITF29" s="4005"/>
      <c r="ITG29" s="4005"/>
      <c r="ITH29" s="4005"/>
      <c r="ITI29" s="4005"/>
      <c r="ITJ29" s="4005"/>
      <c r="ITK29" s="4005"/>
      <c r="ITL29" s="4005"/>
      <c r="ITM29" s="4005"/>
      <c r="ITN29" s="4005"/>
      <c r="ITO29" s="4005"/>
      <c r="ITP29" s="4005"/>
      <c r="ITQ29" s="4005"/>
      <c r="ITR29" s="4005"/>
      <c r="ITS29" s="4005"/>
      <c r="ITT29" s="4005"/>
      <c r="ITU29" s="4005"/>
      <c r="ITV29" s="4005"/>
      <c r="ITW29" s="4005"/>
      <c r="ITX29" s="4005"/>
      <c r="ITY29" s="4005"/>
      <c r="ITZ29" s="4005"/>
      <c r="IUA29" s="4005"/>
      <c r="IUB29" s="4005"/>
      <c r="IUC29" s="4005"/>
      <c r="IUD29" s="4005"/>
      <c r="IUE29" s="4005"/>
      <c r="IUF29" s="4005"/>
      <c r="IUG29" s="4005"/>
      <c r="IUH29" s="4005"/>
      <c r="IUI29" s="4005"/>
      <c r="IUJ29" s="4005"/>
      <c r="IUK29" s="4005"/>
      <c r="IUL29" s="4005"/>
      <c r="IUM29" s="4005"/>
      <c r="IUN29" s="4005"/>
      <c r="IUO29" s="4005"/>
      <c r="IUP29" s="4005"/>
      <c r="IUQ29" s="4005"/>
      <c r="IUR29" s="4005"/>
      <c r="IUS29" s="4005"/>
      <c r="IUT29" s="4005"/>
      <c r="IUU29" s="4005"/>
      <c r="IUV29" s="4005"/>
      <c r="IUW29" s="4005"/>
      <c r="IUX29" s="4005"/>
      <c r="IUY29" s="4005"/>
      <c r="IUZ29" s="4005"/>
      <c r="IVA29" s="4005"/>
      <c r="IVB29" s="4005"/>
      <c r="IVC29" s="4005"/>
      <c r="IVD29" s="4005"/>
      <c r="IVE29" s="4005"/>
      <c r="IVF29" s="4005"/>
      <c r="IVG29" s="4005"/>
      <c r="IVH29" s="4005"/>
      <c r="IVI29" s="4005"/>
      <c r="IVJ29" s="4005"/>
      <c r="IVK29" s="4005"/>
      <c r="IVL29" s="4005"/>
      <c r="IVM29" s="4005"/>
      <c r="IVN29" s="4005"/>
      <c r="IVO29" s="4005"/>
      <c r="IVP29" s="4005"/>
      <c r="IVQ29" s="4005"/>
      <c r="IVR29" s="4005"/>
      <c r="IVS29" s="4005"/>
      <c r="IVT29" s="4005"/>
      <c r="IVU29" s="4005"/>
      <c r="IVV29" s="4005"/>
      <c r="IVW29" s="4005"/>
      <c r="IVX29" s="4005"/>
      <c r="IVY29" s="4005"/>
      <c r="IVZ29" s="4005"/>
      <c r="IWA29" s="4005"/>
      <c r="IWB29" s="4005"/>
      <c r="IWC29" s="4005"/>
      <c r="IWD29" s="4005"/>
      <c r="IWE29" s="4005"/>
      <c r="IWF29" s="4005"/>
      <c r="IWG29" s="4005"/>
      <c r="IWH29" s="4005"/>
      <c r="IWI29" s="4005"/>
      <c r="IWJ29" s="4005"/>
      <c r="IWK29" s="4005"/>
      <c r="IWL29" s="4005"/>
      <c r="IWM29" s="4005"/>
      <c r="IWN29" s="4005"/>
      <c r="IWO29" s="4005"/>
      <c r="IWP29" s="4005"/>
      <c r="IWQ29" s="4005"/>
      <c r="IWR29" s="4005"/>
      <c r="IWS29" s="4005"/>
      <c r="IWT29" s="4005"/>
      <c r="IWU29" s="4005"/>
      <c r="IWV29" s="4005"/>
      <c r="IWW29" s="4005"/>
      <c r="IWX29" s="4005"/>
      <c r="IWY29" s="4005"/>
      <c r="IWZ29" s="4005"/>
      <c r="IXA29" s="4005"/>
      <c r="IXB29" s="4005"/>
      <c r="IXC29" s="4005"/>
      <c r="IXD29" s="4005"/>
      <c r="IXE29" s="4005"/>
      <c r="IXF29" s="4005"/>
      <c r="IXG29" s="4005"/>
      <c r="IXH29" s="4005"/>
      <c r="IXI29" s="4005"/>
      <c r="IXJ29" s="4005"/>
      <c r="IXK29" s="4005"/>
      <c r="IXL29" s="4005"/>
      <c r="IXM29" s="4005"/>
      <c r="IXN29" s="4005"/>
      <c r="IXO29" s="4005"/>
      <c r="IXP29" s="4005"/>
      <c r="IXQ29" s="4005"/>
      <c r="IXR29" s="4005"/>
      <c r="IXS29" s="4005"/>
      <c r="IXT29" s="4005"/>
      <c r="IXU29" s="4005"/>
      <c r="IXV29" s="4005"/>
      <c r="IXW29" s="4005"/>
      <c r="IXX29" s="4005"/>
      <c r="IXY29" s="4005"/>
      <c r="IXZ29" s="4005"/>
      <c r="IYA29" s="4005"/>
      <c r="IYB29" s="4005"/>
      <c r="IYC29" s="4005"/>
      <c r="IYD29" s="4005"/>
      <c r="IYE29" s="4005"/>
      <c r="IYF29" s="4005"/>
      <c r="IYG29" s="4005"/>
      <c r="IYH29" s="4005"/>
      <c r="IYI29" s="4005"/>
      <c r="IYJ29" s="4005"/>
      <c r="IYK29" s="4005"/>
      <c r="IYL29" s="4005"/>
      <c r="IYM29" s="4005"/>
      <c r="IYN29" s="4005"/>
      <c r="IYO29" s="4005"/>
      <c r="IYP29" s="4005"/>
      <c r="IYQ29" s="4005"/>
      <c r="IYR29" s="4005"/>
      <c r="IYS29" s="4005"/>
      <c r="IYT29" s="4005"/>
      <c r="IYU29" s="4005"/>
      <c r="IYV29" s="4005"/>
      <c r="IYW29" s="4005"/>
      <c r="IYX29" s="4005"/>
      <c r="IYY29" s="4005"/>
      <c r="IYZ29" s="4005"/>
      <c r="IZA29" s="4005"/>
      <c r="IZB29" s="4005"/>
      <c r="IZC29" s="4005"/>
      <c r="IZD29" s="4005"/>
      <c r="IZE29" s="4005"/>
      <c r="IZF29" s="4005"/>
      <c r="IZG29" s="4005"/>
      <c r="IZH29" s="4005"/>
      <c r="IZI29" s="4005"/>
      <c r="IZJ29" s="4005"/>
      <c r="IZK29" s="4005"/>
      <c r="IZL29" s="4005"/>
      <c r="IZM29" s="4005"/>
      <c r="IZN29" s="4005"/>
      <c r="IZO29" s="4005"/>
      <c r="IZP29" s="4005"/>
      <c r="IZQ29" s="4005"/>
      <c r="IZR29" s="4005"/>
      <c r="IZS29" s="4005"/>
      <c r="IZT29" s="4005"/>
      <c r="IZU29" s="4005"/>
      <c r="IZV29" s="4005"/>
      <c r="IZW29" s="4005"/>
      <c r="IZX29" s="4005"/>
      <c r="IZY29" s="4005"/>
      <c r="IZZ29" s="4005"/>
      <c r="JAA29" s="4005"/>
      <c r="JAB29" s="4005"/>
      <c r="JAC29" s="4005"/>
      <c r="JAD29" s="4005"/>
      <c r="JAE29" s="4005"/>
      <c r="JAF29" s="4005"/>
      <c r="JAG29" s="4005"/>
      <c r="JAH29" s="4005"/>
      <c r="JAI29" s="4005"/>
      <c r="JAJ29" s="4005"/>
      <c r="JAK29" s="4005"/>
      <c r="JAL29" s="4005"/>
      <c r="JAM29" s="4005"/>
      <c r="JAN29" s="4005"/>
      <c r="JAO29" s="4005"/>
      <c r="JAP29" s="4005"/>
      <c r="JAQ29" s="4005"/>
      <c r="JAR29" s="4005"/>
      <c r="JAS29" s="4005"/>
      <c r="JAT29" s="4005"/>
      <c r="JAU29" s="4005"/>
      <c r="JAV29" s="4005"/>
      <c r="JAW29" s="4005"/>
      <c r="JAX29" s="4005"/>
      <c r="JAY29" s="4005"/>
      <c r="JAZ29" s="4005"/>
      <c r="JBA29" s="4005"/>
      <c r="JBB29" s="4005"/>
      <c r="JBC29" s="4005"/>
      <c r="JBD29" s="4005"/>
      <c r="JBE29" s="4005"/>
      <c r="JBF29" s="4005"/>
      <c r="JBG29" s="4005"/>
      <c r="JBH29" s="4005"/>
      <c r="JBI29" s="4005"/>
      <c r="JBJ29" s="4005"/>
      <c r="JBK29" s="4005"/>
      <c r="JBL29" s="4005"/>
      <c r="JBM29" s="4005"/>
      <c r="JBN29" s="4005"/>
      <c r="JBO29" s="4005"/>
      <c r="JBP29" s="4005"/>
      <c r="JBQ29" s="4005"/>
      <c r="JBR29" s="4005"/>
      <c r="JBS29" s="4005"/>
      <c r="JBT29" s="4005"/>
      <c r="JBU29" s="4005"/>
      <c r="JBV29" s="4005"/>
      <c r="JBW29" s="4005"/>
      <c r="JBX29" s="4005"/>
      <c r="JBY29" s="4005"/>
      <c r="JBZ29" s="4005"/>
      <c r="JCA29" s="4005"/>
      <c r="JCB29" s="4005"/>
      <c r="JCC29" s="4005"/>
      <c r="JCD29" s="4005"/>
      <c r="JCE29" s="4005"/>
      <c r="JCF29" s="4005"/>
      <c r="JCG29" s="4005"/>
      <c r="JCH29" s="4005"/>
      <c r="JCI29" s="4005"/>
      <c r="JCJ29" s="4005"/>
      <c r="JCK29" s="4005"/>
      <c r="JCL29" s="4005"/>
      <c r="JCM29" s="4005"/>
      <c r="JCN29" s="4005"/>
      <c r="JCO29" s="4005"/>
      <c r="JCP29" s="4005"/>
      <c r="JCQ29" s="4005"/>
      <c r="JCR29" s="4005"/>
      <c r="JCS29" s="4005"/>
      <c r="JCT29" s="4005"/>
      <c r="JCU29" s="4005"/>
      <c r="JCV29" s="4005"/>
      <c r="JCW29" s="4005"/>
      <c r="JCX29" s="4005"/>
      <c r="JCY29" s="4005"/>
      <c r="JCZ29" s="4005"/>
      <c r="JDA29" s="4005"/>
      <c r="JDB29" s="4005"/>
      <c r="JDC29" s="4005"/>
      <c r="JDD29" s="4005"/>
      <c r="JDE29" s="4005"/>
      <c r="JDF29" s="4005"/>
      <c r="JDG29" s="4005"/>
      <c r="JDH29" s="4005"/>
      <c r="JDI29" s="4005"/>
      <c r="JDJ29" s="4005"/>
      <c r="JDK29" s="4005"/>
      <c r="JDL29" s="4005"/>
      <c r="JDM29" s="4005"/>
      <c r="JDN29" s="4005"/>
      <c r="JDO29" s="4005"/>
      <c r="JDP29" s="4005"/>
      <c r="JDQ29" s="4005"/>
      <c r="JDR29" s="4005"/>
      <c r="JDS29" s="4005"/>
      <c r="JDT29" s="4005"/>
      <c r="JDU29" s="4005"/>
      <c r="JDV29" s="4005"/>
      <c r="JDW29" s="4005"/>
      <c r="JDX29" s="4005"/>
      <c r="JDY29" s="4005"/>
      <c r="JDZ29" s="4005"/>
      <c r="JEA29" s="4005"/>
      <c r="JEB29" s="4005"/>
      <c r="JEC29" s="4005"/>
      <c r="JED29" s="4005"/>
      <c r="JEE29" s="4005"/>
      <c r="JEF29" s="4005"/>
      <c r="JEG29" s="4005"/>
      <c r="JEH29" s="4005"/>
      <c r="JEI29" s="4005"/>
      <c r="JEJ29" s="4005"/>
      <c r="JEK29" s="4005"/>
      <c r="JEL29" s="4005"/>
      <c r="JEM29" s="4005"/>
      <c r="JEN29" s="4005"/>
      <c r="JEO29" s="4005"/>
      <c r="JEP29" s="4005"/>
      <c r="JEQ29" s="4005"/>
      <c r="JER29" s="4005"/>
      <c r="JES29" s="4005"/>
      <c r="JET29" s="4005"/>
      <c r="JEU29" s="4005"/>
      <c r="JEV29" s="4005"/>
      <c r="JEW29" s="4005"/>
      <c r="JEX29" s="4005"/>
      <c r="JEY29" s="4005"/>
      <c r="JEZ29" s="4005"/>
      <c r="JFA29" s="4005"/>
      <c r="JFB29" s="4005"/>
      <c r="JFC29" s="4005"/>
      <c r="JFD29" s="4005"/>
      <c r="JFE29" s="4005"/>
      <c r="JFF29" s="4005"/>
      <c r="JFG29" s="4005"/>
      <c r="JFH29" s="4005"/>
      <c r="JFI29" s="4005"/>
      <c r="JFJ29" s="4005"/>
      <c r="JFK29" s="4005"/>
      <c r="JFL29" s="4005"/>
      <c r="JFM29" s="4005"/>
      <c r="JFN29" s="4005"/>
      <c r="JFO29" s="4005"/>
      <c r="JFP29" s="4005"/>
      <c r="JFQ29" s="4005"/>
      <c r="JFR29" s="4005"/>
      <c r="JFS29" s="4005"/>
      <c r="JFT29" s="4005"/>
      <c r="JFU29" s="4005"/>
      <c r="JFV29" s="4005"/>
      <c r="JFW29" s="4005"/>
      <c r="JFX29" s="4005"/>
      <c r="JFY29" s="4005"/>
      <c r="JFZ29" s="4005"/>
      <c r="JGA29" s="4005"/>
      <c r="JGB29" s="4005"/>
      <c r="JGC29" s="4005"/>
      <c r="JGD29" s="4005"/>
      <c r="JGE29" s="4005"/>
      <c r="JGF29" s="4005"/>
      <c r="JGG29" s="4005"/>
      <c r="JGH29" s="4005"/>
      <c r="JGI29" s="4005"/>
      <c r="JGJ29" s="4005"/>
      <c r="JGK29" s="4005"/>
      <c r="JGL29" s="4005"/>
      <c r="JGM29" s="4005"/>
      <c r="JGN29" s="4005"/>
      <c r="JGO29" s="4005"/>
      <c r="JGP29" s="4005"/>
      <c r="JGQ29" s="4005"/>
      <c r="JGR29" s="4005"/>
      <c r="JGS29" s="4005"/>
      <c r="JGT29" s="4005"/>
      <c r="JGU29" s="4005"/>
      <c r="JGV29" s="4005"/>
      <c r="JGW29" s="4005"/>
      <c r="JGX29" s="4005"/>
      <c r="JGY29" s="4005"/>
      <c r="JGZ29" s="4005"/>
      <c r="JHA29" s="4005"/>
      <c r="JHB29" s="4005"/>
      <c r="JHC29" s="4005"/>
      <c r="JHD29" s="4005"/>
      <c r="JHE29" s="4005"/>
      <c r="JHF29" s="4005"/>
      <c r="JHG29" s="4005"/>
      <c r="JHH29" s="4005"/>
      <c r="JHI29" s="4005"/>
      <c r="JHJ29" s="4005"/>
      <c r="JHK29" s="4005"/>
      <c r="JHL29" s="4005"/>
      <c r="JHM29" s="4005"/>
      <c r="JHN29" s="4005"/>
      <c r="JHO29" s="4005"/>
      <c r="JHP29" s="4005"/>
      <c r="JHQ29" s="4005"/>
      <c r="JHR29" s="4005"/>
      <c r="JHS29" s="4005"/>
      <c r="JHT29" s="4005"/>
      <c r="JHU29" s="4005"/>
      <c r="JHV29" s="4005"/>
      <c r="JHW29" s="4005"/>
      <c r="JHX29" s="4005"/>
      <c r="JHY29" s="4005"/>
      <c r="JHZ29" s="4005"/>
      <c r="JIA29" s="4005"/>
      <c r="JIB29" s="4005"/>
      <c r="JIC29" s="4005"/>
      <c r="JID29" s="4005"/>
      <c r="JIE29" s="4005"/>
      <c r="JIF29" s="4005"/>
      <c r="JIG29" s="4005"/>
      <c r="JIH29" s="4005"/>
      <c r="JII29" s="4005"/>
      <c r="JIJ29" s="4005"/>
      <c r="JIK29" s="4005"/>
      <c r="JIL29" s="4005"/>
      <c r="JIM29" s="4005"/>
      <c r="JIN29" s="4005"/>
      <c r="JIO29" s="4005"/>
      <c r="JIP29" s="4005"/>
      <c r="JIQ29" s="4005"/>
      <c r="JIR29" s="4005"/>
      <c r="JIS29" s="4005"/>
      <c r="JIT29" s="4005"/>
      <c r="JIU29" s="4005"/>
      <c r="JIV29" s="4005"/>
      <c r="JIW29" s="4005"/>
      <c r="JIX29" s="4005"/>
      <c r="JIY29" s="4005"/>
      <c r="JIZ29" s="4005"/>
      <c r="JJA29" s="4005"/>
      <c r="JJB29" s="4005"/>
      <c r="JJC29" s="4005"/>
      <c r="JJD29" s="4005"/>
      <c r="JJE29" s="4005"/>
      <c r="JJF29" s="4005"/>
      <c r="JJG29" s="4005"/>
      <c r="JJH29" s="4005"/>
      <c r="JJI29" s="4005"/>
      <c r="JJJ29" s="4005"/>
      <c r="JJK29" s="4005"/>
      <c r="JJL29" s="4005"/>
      <c r="JJM29" s="4005"/>
      <c r="JJN29" s="4005"/>
      <c r="JJO29" s="4005"/>
      <c r="JJP29" s="4005"/>
      <c r="JJQ29" s="4005"/>
      <c r="JJR29" s="4005"/>
      <c r="JJS29" s="4005"/>
      <c r="JJT29" s="4005"/>
      <c r="JJU29" s="4005"/>
      <c r="JJV29" s="4005"/>
      <c r="JJW29" s="4005"/>
      <c r="JJX29" s="4005"/>
      <c r="JJY29" s="4005"/>
      <c r="JJZ29" s="4005"/>
      <c r="JKA29" s="4005"/>
      <c r="JKB29" s="4005"/>
      <c r="JKC29" s="4005"/>
      <c r="JKD29" s="4005"/>
      <c r="JKE29" s="4005"/>
      <c r="JKF29" s="4005"/>
      <c r="JKG29" s="4005"/>
      <c r="JKH29" s="4005"/>
      <c r="JKI29" s="4005"/>
      <c r="JKJ29" s="4005"/>
      <c r="JKK29" s="4005"/>
      <c r="JKL29" s="4005"/>
      <c r="JKM29" s="4005"/>
      <c r="JKN29" s="4005"/>
      <c r="JKO29" s="4005"/>
      <c r="JKP29" s="4005"/>
      <c r="JKQ29" s="4005"/>
      <c r="JKR29" s="4005"/>
      <c r="JKS29" s="4005"/>
      <c r="JKT29" s="4005"/>
      <c r="JKU29" s="4005"/>
      <c r="JKV29" s="4005"/>
      <c r="JKW29" s="4005"/>
      <c r="JKX29" s="4005"/>
      <c r="JKY29" s="4005"/>
      <c r="JKZ29" s="4005"/>
      <c r="JLA29" s="4005"/>
      <c r="JLB29" s="4005"/>
      <c r="JLC29" s="4005"/>
      <c r="JLD29" s="4005"/>
      <c r="JLE29" s="4005"/>
      <c r="JLF29" s="4005"/>
      <c r="JLG29" s="4005"/>
      <c r="JLH29" s="4005"/>
      <c r="JLI29" s="4005"/>
      <c r="JLJ29" s="4005"/>
      <c r="JLK29" s="4005"/>
      <c r="JLL29" s="4005"/>
      <c r="JLM29" s="4005"/>
      <c r="JLN29" s="4005"/>
      <c r="JLO29" s="4005"/>
      <c r="JLP29" s="4005"/>
      <c r="JLQ29" s="4005"/>
      <c r="JLR29" s="4005"/>
      <c r="JLS29" s="4005"/>
      <c r="JLT29" s="4005"/>
      <c r="JLU29" s="4005"/>
      <c r="JLV29" s="4005"/>
      <c r="JLW29" s="4005"/>
      <c r="JLX29" s="4005"/>
      <c r="JLY29" s="4005"/>
      <c r="JLZ29" s="4005"/>
      <c r="JMA29" s="4005"/>
      <c r="JMB29" s="4005"/>
      <c r="JMC29" s="4005"/>
      <c r="JMD29" s="4005"/>
      <c r="JME29" s="4005"/>
      <c r="JMF29" s="4005"/>
      <c r="JMG29" s="4005"/>
      <c r="JMH29" s="4005"/>
      <c r="JMI29" s="4005"/>
      <c r="JMJ29" s="4005"/>
      <c r="JMK29" s="4005"/>
      <c r="JML29" s="4005"/>
      <c r="JMM29" s="4005"/>
      <c r="JMN29" s="4005"/>
      <c r="JMO29" s="4005"/>
      <c r="JMP29" s="4005"/>
      <c r="JMQ29" s="4005"/>
      <c r="JMR29" s="4005"/>
      <c r="JMS29" s="4005"/>
      <c r="JMT29" s="4005"/>
      <c r="JMU29" s="4005"/>
      <c r="JMV29" s="4005"/>
      <c r="JMW29" s="4005"/>
      <c r="JMX29" s="4005"/>
      <c r="JMY29" s="4005"/>
      <c r="JMZ29" s="4005"/>
      <c r="JNA29" s="4005"/>
      <c r="JNB29" s="4005"/>
      <c r="JNC29" s="4005"/>
      <c r="JND29" s="4005"/>
      <c r="JNE29" s="4005"/>
      <c r="JNF29" s="4005"/>
      <c r="JNG29" s="4005"/>
      <c r="JNH29" s="4005"/>
      <c r="JNI29" s="4005"/>
      <c r="JNJ29" s="4005"/>
      <c r="JNK29" s="4005"/>
      <c r="JNL29" s="4005"/>
      <c r="JNM29" s="4005"/>
      <c r="JNN29" s="4005"/>
      <c r="JNO29" s="4005"/>
      <c r="JNP29" s="4005"/>
      <c r="JNQ29" s="4005"/>
      <c r="JNR29" s="4005"/>
      <c r="JNS29" s="4005"/>
      <c r="JNT29" s="4005"/>
      <c r="JNU29" s="4005"/>
      <c r="JNV29" s="4005"/>
      <c r="JNW29" s="4005"/>
      <c r="JNX29" s="4005"/>
      <c r="JNY29" s="4005"/>
      <c r="JNZ29" s="4005"/>
      <c r="JOA29" s="4005"/>
      <c r="JOB29" s="4005"/>
      <c r="JOC29" s="4005"/>
      <c r="JOD29" s="4005"/>
      <c r="JOE29" s="4005"/>
      <c r="JOF29" s="4005"/>
      <c r="JOG29" s="4005"/>
      <c r="JOH29" s="4005"/>
      <c r="JOI29" s="4005"/>
      <c r="JOJ29" s="4005"/>
      <c r="JOK29" s="4005"/>
      <c r="JOL29" s="4005"/>
      <c r="JOM29" s="4005"/>
      <c r="JON29" s="4005"/>
      <c r="JOO29" s="4005"/>
      <c r="JOP29" s="4005"/>
      <c r="JOQ29" s="4005"/>
      <c r="JOR29" s="4005"/>
      <c r="JOS29" s="4005"/>
      <c r="JOT29" s="4005"/>
      <c r="JOU29" s="4005"/>
      <c r="JOV29" s="4005"/>
      <c r="JOW29" s="4005"/>
      <c r="JOX29" s="4005"/>
      <c r="JOY29" s="4005"/>
      <c r="JOZ29" s="4005"/>
      <c r="JPA29" s="4005"/>
      <c r="JPB29" s="4005"/>
      <c r="JPC29" s="4005"/>
      <c r="JPD29" s="4005"/>
      <c r="JPE29" s="4005"/>
      <c r="JPF29" s="4005"/>
      <c r="JPG29" s="4005"/>
      <c r="JPH29" s="4005"/>
      <c r="JPI29" s="4005"/>
      <c r="JPJ29" s="4005"/>
      <c r="JPK29" s="4005"/>
      <c r="JPL29" s="4005"/>
      <c r="JPM29" s="4005"/>
      <c r="JPN29" s="4005"/>
      <c r="JPO29" s="4005"/>
      <c r="JPP29" s="4005"/>
      <c r="JPQ29" s="4005"/>
      <c r="JPR29" s="4005"/>
      <c r="JPS29" s="4005"/>
      <c r="JPT29" s="4005"/>
      <c r="JPU29" s="4005"/>
      <c r="JPV29" s="4005"/>
      <c r="JPW29" s="4005"/>
      <c r="JPX29" s="4005"/>
      <c r="JPY29" s="4005"/>
      <c r="JPZ29" s="4005"/>
      <c r="JQA29" s="4005"/>
      <c r="JQB29" s="4005"/>
      <c r="JQC29" s="4005"/>
      <c r="JQD29" s="4005"/>
      <c r="JQE29" s="4005"/>
      <c r="JQF29" s="4005"/>
      <c r="JQG29" s="4005"/>
      <c r="JQH29" s="4005"/>
      <c r="JQI29" s="4005"/>
      <c r="JQJ29" s="4005"/>
      <c r="JQK29" s="4005"/>
      <c r="JQL29" s="4005"/>
      <c r="JQM29" s="4005"/>
      <c r="JQN29" s="4005"/>
      <c r="JQO29" s="4005"/>
      <c r="JQP29" s="4005"/>
      <c r="JQQ29" s="4005"/>
      <c r="JQR29" s="4005"/>
      <c r="JQS29" s="4005"/>
      <c r="JQT29" s="4005"/>
      <c r="JQU29" s="4005"/>
      <c r="JQV29" s="4005"/>
      <c r="JQW29" s="4005"/>
      <c r="JQX29" s="4005"/>
      <c r="JQY29" s="4005"/>
      <c r="JQZ29" s="4005"/>
      <c r="JRA29" s="4005"/>
      <c r="JRB29" s="4005"/>
      <c r="JRC29" s="4005"/>
      <c r="JRD29" s="4005"/>
      <c r="JRE29" s="4005"/>
      <c r="JRF29" s="4005"/>
      <c r="JRG29" s="4005"/>
      <c r="JRH29" s="4005"/>
      <c r="JRI29" s="4005"/>
      <c r="JRJ29" s="4005"/>
      <c r="JRK29" s="4005"/>
      <c r="JRL29" s="4005"/>
      <c r="JRM29" s="4005"/>
      <c r="JRN29" s="4005"/>
      <c r="JRO29" s="4005"/>
      <c r="JRP29" s="4005"/>
      <c r="JRQ29" s="4005"/>
      <c r="JRR29" s="4005"/>
      <c r="JRS29" s="4005"/>
      <c r="JRT29" s="4005"/>
      <c r="JRU29" s="4005"/>
      <c r="JRV29" s="4005"/>
      <c r="JRW29" s="4005"/>
      <c r="JRX29" s="4005"/>
      <c r="JRY29" s="4005"/>
      <c r="JRZ29" s="4005"/>
      <c r="JSA29" s="4005"/>
      <c r="JSB29" s="4005"/>
      <c r="JSC29" s="4005"/>
      <c r="JSD29" s="4005"/>
      <c r="JSE29" s="4005"/>
      <c r="JSF29" s="4005"/>
      <c r="JSG29" s="4005"/>
      <c r="JSH29" s="4005"/>
      <c r="JSI29" s="4005"/>
      <c r="JSJ29" s="4005"/>
      <c r="JSK29" s="4005"/>
      <c r="JSL29" s="4005"/>
      <c r="JSM29" s="4005"/>
      <c r="JSN29" s="4005"/>
      <c r="JSO29" s="4005"/>
      <c r="JSP29" s="4005"/>
      <c r="JSQ29" s="4005"/>
      <c r="JSR29" s="4005"/>
      <c r="JSS29" s="4005"/>
      <c r="JST29" s="4005"/>
      <c r="JSU29" s="4005"/>
      <c r="JSV29" s="4005"/>
      <c r="JSW29" s="4005"/>
      <c r="JSX29" s="4005"/>
      <c r="JSY29" s="4005"/>
      <c r="JSZ29" s="4005"/>
      <c r="JTA29" s="4005"/>
      <c r="JTB29" s="4005"/>
      <c r="JTC29" s="4005"/>
      <c r="JTD29" s="4005"/>
      <c r="JTE29" s="4005"/>
      <c r="JTF29" s="4005"/>
      <c r="JTG29" s="4005"/>
      <c r="JTH29" s="4005"/>
      <c r="JTI29" s="4005"/>
      <c r="JTJ29" s="4005"/>
      <c r="JTK29" s="4005"/>
      <c r="JTL29" s="4005"/>
      <c r="JTM29" s="4005"/>
      <c r="JTN29" s="4005"/>
      <c r="JTO29" s="4005"/>
      <c r="JTP29" s="4005"/>
      <c r="JTQ29" s="4005"/>
      <c r="JTR29" s="4005"/>
      <c r="JTS29" s="4005"/>
      <c r="JTT29" s="4005"/>
      <c r="JTU29" s="4005"/>
      <c r="JTV29" s="4005"/>
      <c r="JTW29" s="4005"/>
      <c r="JTX29" s="4005"/>
      <c r="JTY29" s="4005"/>
      <c r="JTZ29" s="4005"/>
      <c r="JUA29" s="4005"/>
      <c r="JUB29" s="4005"/>
      <c r="JUC29" s="4005"/>
      <c r="JUD29" s="4005"/>
      <c r="JUE29" s="4005"/>
      <c r="JUF29" s="4005"/>
      <c r="JUG29" s="4005"/>
      <c r="JUH29" s="4005"/>
      <c r="JUI29" s="4005"/>
      <c r="JUJ29" s="4005"/>
      <c r="JUK29" s="4005"/>
      <c r="JUL29" s="4005"/>
      <c r="JUM29" s="4005"/>
      <c r="JUN29" s="4005"/>
      <c r="JUO29" s="4005"/>
      <c r="JUP29" s="4005"/>
      <c r="JUQ29" s="4005"/>
      <c r="JUR29" s="4005"/>
      <c r="JUS29" s="4005"/>
      <c r="JUT29" s="4005"/>
      <c r="JUU29" s="4005"/>
      <c r="JUV29" s="4005"/>
      <c r="JUW29" s="4005"/>
      <c r="JUX29" s="4005"/>
      <c r="JUY29" s="4005"/>
      <c r="JUZ29" s="4005"/>
      <c r="JVA29" s="4005"/>
      <c r="JVB29" s="4005"/>
      <c r="JVC29" s="4005"/>
      <c r="JVD29" s="4005"/>
      <c r="JVE29" s="4005"/>
      <c r="JVF29" s="4005"/>
      <c r="JVG29" s="4005"/>
      <c r="JVH29" s="4005"/>
      <c r="JVI29" s="4005"/>
      <c r="JVJ29" s="4005"/>
      <c r="JVK29" s="4005"/>
      <c r="JVL29" s="4005"/>
      <c r="JVM29" s="4005"/>
      <c r="JVN29" s="4005"/>
      <c r="JVO29" s="4005"/>
      <c r="JVP29" s="4005"/>
      <c r="JVQ29" s="4005"/>
      <c r="JVR29" s="4005"/>
      <c r="JVS29" s="4005"/>
      <c r="JVT29" s="4005"/>
      <c r="JVU29" s="4005"/>
      <c r="JVV29" s="4005"/>
      <c r="JVW29" s="4005"/>
      <c r="JVX29" s="4005"/>
      <c r="JVY29" s="4005"/>
      <c r="JVZ29" s="4005"/>
      <c r="JWA29" s="4005"/>
      <c r="JWB29" s="4005"/>
      <c r="JWC29" s="4005"/>
      <c r="JWD29" s="4005"/>
      <c r="JWE29" s="4005"/>
      <c r="JWF29" s="4005"/>
      <c r="JWG29" s="4005"/>
      <c r="JWH29" s="4005"/>
      <c r="JWI29" s="4005"/>
      <c r="JWJ29" s="4005"/>
      <c r="JWK29" s="4005"/>
      <c r="JWL29" s="4005"/>
      <c r="JWM29" s="4005"/>
      <c r="JWN29" s="4005"/>
      <c r="JWO29" s="4005"/>
      <c r="JWP29" s="4005"/>
      <c r="JWQ29" s="4005"/>
      <c r="JWR29" s="4005"/>
      <c r="JWS29" s="4005"/>
      <c r="JWT29" s="4005"/>
      <c r="JWU29" s="4005"/>
      <c r="JWV29" s="4005"/>
      <c r="JWW29" s="4005"/>
      <c r="JWX29" s="4005"/>
      <c r="JWY29" s="4005"/>
      <c r="JWZ29" s="4005"/>
      <c r="JXA29" s="4005"/>
      <c r="JXB29" s="4005"/>
      <c r="JXC29" s="4005"/>
      <c r="JXD29" s="4005"/>
      <c r="JXE29" s="4005"/>
      <c r="JXF29" s="4005"/>
      <c r="JXG29" s="4005"/>
      <c r="JXH29" s="4005"/>
      <c r="JXI29" s="4005"/>
      <c r="JXJ29" s="4005"/>
      <c r="JXK29" s="4005"/>
      <c r="JXL29" s="4005"/>
      <c r="JXM29" s="4005"/>
      <c r="JXN29" s="4005"/>
      <c r="JXO29" s="4005"/>
      <c r="JXP29" s="4005"/>
      <c r="JXQ29" s="4005"/>
      <c r="JXR29" s="4005"/>
      <c r="JXS29" s="4005"/>
      <c r="JXT29" s="4005"/>
      <c r="JXU29" s="4005"/>
      <c r="JXV29" s="4005"/>
      <c r="JXW29" s="4005"/>
      <c r="JXX29" s="4005"/>
      <c r="JXY29" s="4005"/>
      <c r="JXZ29" s="4005"/>
      <c r="JYA29" s="4005"/>
      <c r="JYB29" s="4005"/>
      <c r="JYC29" s="4005"/>
      <c r="JYD29" s="4005"/>
      <c r="JYE29" s="4005"/>
      <c r="JYF29" s="4005"/>
      <c r="JYG29" s="4005"/>
      <c r="JYH29" s="4005"/>
      <c r="JYI29" s="4005"/>
      <c r="JYJ29" s="4005"/>
      <c r="JYK29" s="4005"/>
      <c r="JYL29" s="4005"/>
      <c r="JYM29" s="4005"/>
      <c r="JYN29" s="4005"/>
      <c r="JYO29" s="4005"/>
      <c r="JYP29" s="4005"/>
      <c r="JYQ29" s="4005"/>
      <c r="JYR29" s="4005"/>
      <c r="JYS29" s="4005"/>
      <c r="JYT29" s="4005"/>
      <c r="JYU29" s="4005"/>
      <c r="JYV29" s="4005"/>
      <c r="JYW29" s="4005"/>
      <c r="JYX29" s="4005"/>
      <c r="JYY29" s="4005"/>
      <c r="JYZ29" s="4005"/>
      <c r="JZA29" s="4005"/>
      <c r="JZB29" s="4005"/>
      <c r="JZC29" s="4005"/>
      <c r="JZD29" s="4005"/>
      <c r="JZE29" s="4005"/>
      <c r="JZF29" s="4005"/>
      <c r="JZG29" s="4005"/>
      <c r="JZH29" s="4005"/>
      <c r="JZI29" s="4005"/>
      <c r="JZJ29" s="4005"/>
      <c r="JZK29" s="4005"/>
      <c r="JZL29" s="4005"/>
      <c r="JZM29" s="4005"/>
      <c r="JZN29" s="4005"/>
      <c r="JZO29" s="4005"/>
      <c r="JZP29" s="4005"/>
      <c r="JZQ29" s="4005"/>
      <c r="JZR29" s="4005"/>
      <c r="JZS29" s="4005"/>
      <c r="JZT29" s="4005"/>
      <c r="JZU29" s="4005"/>
      <c r="JZV29" s="4005"/>
      <c r="JZW29" s="4005"/>
      <c r="JZX29" s="4005"/>
      <c r="JZY29" s="4005"/>
      <c r="JZZ29" s="4005"/>
      <c r="KAA29" s="4005"/>
      <c r="KAB29" s="4005"/>
      <c r="KAC29" s="4005"/>
      <c r="KAD29" s="4005"/>
      <c r="KAE29" s="4005"/>
      <c r="KAF29" s="4005"/>
      <c r="KAG29" s="4005"/>
      <c r="KAH29" s="4005"/>
      <c r="KAI29" s="4005"/>
      <c r="KAJ29" s="4005"/>
      <c r="KAK29" s="4005"/>
      <c r="KAL29" s="4005"/>
      <c r="KAM29" s="4005"/>
      <c r="KAN29" s="4005"/>
      <c r="KAO29" s="4005"/>
      <c r="KAP29" s="4005"/>
      <c r="KAQ29" s="4005"/>
      <c r="KAR29" s="4005"/>
      <c r="KAS29" s="4005"/>
      <c r="KAT29" s="4005"/>
      <c r="KAU29" s="4005"/>
      <c r="KAV29" s="4005"/>
      <c r="KAW29" s="4005"/>
      <c r="KAX29" s="4005"/>
      <c r="KAY29" s="4005"/>
      <c r="KAZ29" s="4005"/>
      <c r="KBA29" s="4005"/>
      <c r="KBB29" s="4005"/>
      <c r="KBC29" s="4005"/>
      <c r="KBD29" s="4005"/>
      <c r="KBE29" s="4005"/>
      <c r="KBF29" s="4005"/>
      <c r="KBG29" s="4005"/>
      <c r="KBH29" s="4005"/>
      <c r="KBI29" s="4005"/>
      <c r="KBJ29" s="4005"/>
      <c r="KBK29" s="4005"/>
      <c r="KBL29" s="4005"/>
      <c r="KBM29" s="4005"/>
      <c r="KBN29" s="4005"/>
      <c r="KBO29" s="4005"/>
      <c r="KBP29" s="4005"/>
      <c r="KBQ29" s="4005"/>
      <c r="KBR29" s="4005"/>
      <c r="KBS29" s="4005"/>
      <c r="KBT29" s="4005"/>
      <c r="KBU29" s="4005"/>
      <c r="KBV29" s="4005"/>
      <c r="KBW29" s="4005"/>
      <c r="KBX29" s="4005"/>
      <c r="KBY29" s="4005"/>
      <c r="KBZ29" s="4005"/>
      <c r="KCA29" s="4005"/>
      <c r="KCB29" s="4005"/>
      <c r="KCC29" s="4005"/>
      <c r="KCD29" s="4005"/>
      <c r="KCE29" s="4005"/>
      <c r="KCF29" s="4005"/>
      <c r="KCG29" s="4005"/>
      <c r="KCH29" s="4005"/>
      <c r="KCI29" s="4005"/>
      <c r="KCJ29" s="4005"/>
      <c r="KCK29" s="4005"/>
      <c r="KCL29" s="4005"/>
      <c r="KCM29" s="4005"/>
      <c r="KCN29" s="4005"/>
      <c r="KCO29" s="4005"/>
      <c r="KCP29" s="4005"/>
      <c r="KCQ29" s="4005"/>
      <c r="KCR29" s="4005"/>
      <c r="KCS29" s="4005"/>
      <c r="KCT29" s="4005"/>
      <c r="KCU29" s="4005"/>
      <c r="KCV29" s="4005"/>
      <c r="KCW29" s="4005"/>
      <c r="KCX29" s="4005"/>
      <c r="KCY29" s="4005"/>
      <c r="KCZ29" s="4005"/>
      <c r="KDA29" s="4005"/>
      <c r="KDB29" s="4005"/>
      <c r="KDC29" s="4005"/>
      <c r="KDD29" s="4005"/>
      <c r="KDE29" s="4005"/>
      <c r="KDF29" s="4005"/>
      <c r="KDG29" s="4005"/>
      <c r="KDH29" s="4005"/>
      <c r="KDI29" s="4005"/>
      <c r="KDJ29" s="4005"/>
      <c r="KDK29" s="4005"/>
      <c r="KDL29" s="4005"/>
      <c r="KDM29" s="4005"/>
      <c r="KDN29" s="4005"/>
      <c r="KDO29" s="4005"/>
      <c r="KDP29" s="4005"/>
      <c r="KDQ29" s="4005"/>
      <c r="KDR29" s="4005"/>
      <c r="KDS29" s="4005"/>
      <c r="KDT29" s="4005"/>
      <c r="KDU29" s="4005"/>
      <c r="KDV29" s="4005"/>
      <c r="KDW29" s="4005"/>
      <c r="KDX29" s="4005"/>
      <c r="KDY29" s="4005"/>
      <c r="KDZ29" s="4005"/>
      <c r="KEA29" s="4005"/>
      <c r="KEB29" s="4005"/>
      <c r="KEC29" s="4005"/>
      <c r="KED29" s="4005"/>
      <c r="KEE29" s="4005"/>
      <c r="KEF29" s="4005"/>
      <c r="KEG29" s="4005"/>
      <c r="KEH29" s="4005"/>
      <c r="KEI29" s="4005"/>
      <c r="KEJ29" s="4005"/>
      <c r="KEK29" s="4005"/>
      <c r="KEL29" s="4005"/>
      <c r="KEM29" s="4005"/>
      <c r="KEN29" s="4005"/>
      <c r="KEO29" s="4005"/>
      <c r="KEP29" s="4005"/>
      <c r="KEQ29" s="4005"/>
      <c r="KER29" s="4005"/>
      <c r="KES29" s="4005"/>
      <c r="KET29" s="4005"/>
      <c r="KEU29" s="4005"/>
      <c r="KEV29" s="4005"/>
      <c r="KEW29" s="4005"/>
      <c r="KEX29" s="4005"/>
      <c r="KEY29" s="4005"/>
      <c r="KEZ29" s="4005"/>
      <c r="KFA29" s="4005"/>
      <c r="KFB29" s="4005"/>
      <c r="KFC29" s="4005"/>
      <c r="KFD29" s="4005"/>
      <c r="KFE29" s="4005"/>
      <c r="KFF29" s="4005"/>
      <c r="KFG29" s="4005"/>
      <c r="KFH29" s="4005"/>
      <c r="KFI29" s="4005"/>
      <c r="KFJ29" s="4005"/>
      <c r="KFK29" s="4005"/>
      <c r="KFL29" s="4005"/>
      <c r="KFM29" s="4005"/>
      <c r="KFN29" s="4005"/>
      <c r="KFO29" s="4005"/>
      <c r="KFP29" s="4005"/>
      <c r="KFQ29" s="4005"/>
      <c r="KFR29" s="4005"/>
      <c r="KFS29" s="4005"/>
      <c r="KFT29" s="4005"/>
      <c r="KFU29" s="4005"/>
      <c r="KFV29" s="4005"/>
      <c r="KFW29" s="4005"/>
      <c r="KFX29" s="4005"/>
      <c r="KFY29" s="4005"/>
      <c r="KFZ29" s="4005"/>
      <c r="KGA29" s="4005"/>
      <c r="KGB29" s="4005"/>
      <c r="KGC29" s="4005"/>
      <c r="KGD29" s="4005"/>
      <c r="KGE29" s="4005"/>
      <c r="KGF29" s="4005"/>
      <c r="KGG29" s="4005"/>
      <c r="KGH29" s="4005"/>
      <c r="KGI29" s="4005"/>
      <c r="KGJ29" s="4005"/>
      <c r="KGK29" s="4005"/>
      <c r="KGL29" s="4005"/>
      <c r="KGM29" s="4005"/>
      <c r="KGN29" s="4005"/>
      <c r="KGO29" s="4005"/>
      <c r="KGP29" s="4005"/>
      <c r="KGQ29" s="4005"/>
      <c r="KGR29" s="4005"/>
      <c r="KGS29" s="4005"/>
      <c r="KGT29" s="4005"/>
      <c r="KGU29" s="4005"/>
      <c r="KGV29" s="4005"/>
      <c r="KGW29" s="4005"/>
      <c r="KGX29" s="4005"/>
      <c r="KGY29" s="4005"/>
      <c r="KGZ29" s="4005"/>
      <c r="KHA29" s="4005"/>
      <c r="KHB29" s="4005"/>
      <c r="KHC29" s="4005"/>
      <c r="KHD29" s="4005"/>
      <c r="KHE29" s="4005"/>
      <c r="KHF29" s="4005"/>
      <c r="KHG29" s="4005"/>
      <c r="KHH29" s="4005"/>
      <c r="KHI29" s="4005"/>
      <c r="KHJ29" s="4005"/>
      <c r="KHK29" s="4005"/>
      <c r="KHL29" s="4005"/>
      <c r="KHM29" s="4005"/>
      <c r="KHN29" s="4005"/>
      <c r="KHO29" s="4005"/>
      <c r="KHP29" s="4005"/>
      <c r="KHQ29" s="4005"/>
      <c r="KHR29" s="4005"/>
      <c r="KHS29" s="4005"/>
      <c r="KHT29" s="4005"/>
      <c r="KHU29" s="4005"/>
      <c r="KHV29" s="4005"/>
      <c r="KHW29" s="4005"/>
      <c r="KHX29" s="4005"/>
      <c r="KHY29" s="4005"/>
      <c r="KHZ29" s="4005"/>
      <c r="KIA29" s="4005"/>
      <c r="KIB29" s="4005"/>
      <c r="KIC29" s="4005"/>
      <c r="KID29" s="4005"/>
      <c r="KIE29" s="4005"/>
      <c r="KIF29" s="4005"/>
      <c r="KIG29" s="4005"/>
      <c r="KIH29" s="4005"/>
      <c r="KII29" s="4005"/>
      <c r="KIJ29" s="4005"/>
      <c r="KIK29" s="4005"/>
      <c r="KIL29" s="4005"/>
      <c r="KIM29" s="4005"/>
      <c r="KIN29" s="4005"/>
      <c r="KIO29" s="4005"/>
      <c r="KIP29" s="4005"/>
      <c r="KIQ29" s="4005"/>
      <c r="KIR29" s="4005"/>
      <c r="KIS29" s="4005"/>
      <c r="KIT29" s="4005"/>
      <c r="KIU29" s="4005"/>
      <c r="KIV29" s="4005"/>
      <c r="KIW29" s="4005"/>
      <c r="KIX29" s="4005"/>
      <c r="KIY29" s="4005"/>
      <c r="KIZ29" s="4005"/>
      <c r="KJA29" s="4005"/>
      <c r="KJB29" s="4005"/>
      <c r="KJC29" s="4005"/>
      <c r="KJD29" s="4005"/>
      <c r="KJE29" s="4005"/>
      <c r="KJF29" s="4005"/>
      <c r="KJG29" s="4005"/>
      <c r="KJH29" s="4005"/>
      <c r="KJI29" s="4005"/>
      <c r="KJJ29" s="4005"/>
      <c r="KJK29" s="4005"/>
      <c r="KJL29" s="4005"/>
      <c r="KJM29" s="4005"/>
      <c r="KJN29" s="4005"/>
      <c r="KJO29" s="4005"/>
      <c r="KJP29" s="4005"/>
      <c r="KJQ29" s="4005"/>
      <c r="KJR29" s="4005"/>
      <c r="KJS29" s="4005"/>
      <c r="KJT29" s="4005"/>
      <c r="KJU29" s="4005"/>
      <c r="KJV29" s="4005"/>
      <c r="KJW29" s="4005"/>
      <c r="KJX29" s="4005"/>
      <c r="KJY29" s="4005"/>
      <c r="KJZ29" s="4005"/>
      <c r="KKA29" s="4005"/>
      <c r="KKB29" s="4005"/>
      <c r="KKC29" s="4005"/>
      <c r="KKD29" s="4005"/>
      <c r="KKE29" s="4005"/>
      <c r="KKF29" s="4005"/>
      <c r="KKG29" s="4005"/>
      <c r="KKH29" s="4005"/>
      <c r="KKI29" s="4005"/>
      <c r="KKJ29" s="4005"/>
      <c r="KKK29" s="4005"/>
      <c r="KKL29" s="4005"/>
      <c r="KKM29" s="4005"/>
      <c r="KKN29" s="4005"/>
      <c r="KKO29" s="4005"/>
      <c r="KKP29" s="4005"/>
      <c r="KKQ29" s="4005"/>
      <c r="KKR29" s="4005"/>
      <c r="KKS29" s="4005"/>
      <c r="KKT29" s="4005"/>
      <c r="KKU29" s="4005"/>
      <c r="KKV29" s="4005"/>
      <c r="KKW29" s="4005"/>
      <c r="KKX29" s="4005"/>
      <c r="KKY29" s="4005"/>
      <c r="KKZ29" s="4005"/>
      <c r="KLA29" s="4005"/>
      <c r="KLB29" s="4005"/>
      <c r="KLC29" s="4005"/>
      <c r="KLD29" s="4005"/>
      <c r="KLE29" s="4005"/>
      <c r="KLF29" s="4005"/>
      <c r="KLG29" s="4005"/>
      <c r="KLH29" s="4005"/>
      <c r="KLI29" s="4005"/>
      <c r="KLJ29" s="4005"/>
      <c r="KLK29" s="4005"/>
      <c r="KLL29" s="4005"/>
      <c r="KLM29" s="4005"/>
      <c r="KLN29" s="4005"/>
      <c r="KLO29" s="4005"/>
      <c r="KLP29" s="4005"/>
      <c r="KLQ29" s="4005"/>
      <c r="KLR29" s="4005"/>
      <c r="KLS29" s="4005"/>
      <c r="KLT29" s="4005"/>
      <c r="KLU29" s="4005"/>
      <c r="KLV29" s="4005"/>
      <c r="KLW29" s="4005"/>
      <c r="KLX29" s="4005"/>
      <c r="KLY29" s="4005"/>
      <c r="KLZ29" s="4005"/>
      <c r="KMA29" s="4005"/>
      <c r="KMB29" s="4005"/>
      <c r="KMC29" s="4005"/>
      <c r="KMD29" s="4005"/>
      <c r="KME29" s="4005"/>
      <c r="KMF29" s="4005"/>
      <c r="KMG29" s="4005"/>
      <c r="KMH29" s="4005"/>
      <c r="KMI29" s="4005"/>
      <c r="KMJ29" s="4005"/>
      <c r="KMK29" s="4005"/>
      <c r="KML29" s="4005"/>
      <c r="KMM29" s="4005"/>
      <c r="KMN29" s="4005"/>
      <c r="KMO29" s="4005"/>
      <c r="KMP29" s="4005"/>
      <c r="KMQ29" s="4005"/>
      <c r="KMR29" s="4005"/>
      <c r="KMS29" s="4005"/>
      <c r="KMT29" s="4005"/>
      <c r="KMU29" s="4005"/>
      <c r="KMV29" s="4005"/>
      <c r="KMW29" s="4005"/>
      <c r="KMX29" s="4005"/>
      <c r="KMY29" s="4005"/>
      <c r="KMZ29" s="4005"/>
      <c r="KNA29" s="4005"/>
      <c r="KNB29" s="4005"/>
      <c r="KNC29" s="4005"/>
      <c r="KND29" s="4005"/>
      <c r="KNE29" s="4005"/>
      <c r="KNF29" s="4005"/>
      <c r="KNG29" s="4005"/>
      <c r="KNH29" s="4005"/>
      <c r="KNI29" s="4005"/>
      <c r="KNJ29" s="4005"/>
      <c r="KNK29" s="4005"/>
      <c r="KNL29" s="4005"/>
      <c r="KNM29" s="4005"/>
      <c r="KNN29" s="4005"/>
      <c r="KNO29" s="4005"/>
      <c r="KNP29" s="4005"/>
      <c r="KNQ29" s="4005"/>
      <c r="KNR29" s="4005"/>
      <c r="KNS29" s="4005"/>
      <c r="KNT29" s="4005"/>
      <c r="KNU29" s="4005"/>
      <c r="KNV29" s="4005"/>
      <c r="KNW29" s="4005"/>
      <c r="KNX29" s="4005"/>
      <c r="KNY29" s="4005"/>
      <c r="KNZ29" s="4005"/>
      <c r="KOA29" s="4005"/>
      <c r="KOB29" s="4005"/>
      <c r="KOC29" s="4005"/>
      <c r="KOD29" s="4005"/>
      <c r="KOE29" s="4005"/>
      <c r="KOF29" s="4005"/>
      <c r="KOG29" s="4005"/>
      <c r="KOH29" s="4005"/>
      <c r="KOI29" s="4005"/>
      <c r="KOJ29" s="4005"/>
      <c r="KOK29" s="4005"/>
      <c r="KOL29" s="4005"/>
      <c r="KOM29" s="4005"/>
      <c r="KON29" s="4005"/>
      <c r="KOO29" s="4005"/>
      <c r="KOP29" s="4005"/>
      <c r="KOQ29" s="4005"/>
      <c r="KOR29" s="4005"/>
      <c r="KOS29" s="4005"/>
      <c r="KOT29" s="4005"/>
      <c r="KOU29" s="4005"/>
      <c r="KOV29" s="4005"/>
      <c r="KOW29" s="4005"/>
      <c r="KOX29" s="4005"/>
      <c r="KOY29" s="4005"/>
      <c r="KOZ29" s="4005"/>
      <c r="KPA29" s="4005"/>
      <c r="KPB29" s="4005"/>
      <c r="KPC29" s="4005"/>
      <c r="KPD29" s="4005"/>
      <c r="KPE29" s="4005"/>
      <c r="KPF29" s="4005"/>
      <c r="KPG29" s="4005"/>
      <c r="KPH29" s="4005"/>
      <c r="KPI29" s="4005"/>
      <c r="KPJ29" s="4005"/>
      <c r="KPK29" s="4005"/>
      <c r="KPL29" s="4005"/>
      <c r="KPM29" s="4005"/>
      <c r="KPN29" s="4005"/>
      <c r="KPO29" s="4005"/>
      <c r="KPP29" s="4005"/>
      <c r="KPQ29" s="4005"/>
      <c r="KPR29" s="4005"/>
      <c r="KPS29" s="4005"/>
      <c r="KPT29" s="4005"/>
      <c r="KPU29" s="4005"/>
      <c r="KPV29" s="4005"/>
      <c r="KPW29" s="4005"/>
      <c r="KPX29" s="4005"/>
      <c r="KPY29" s="4005"/>
      <c r="KPZ29" s="4005"/>
      <c r="KQA29" s="4005"/>
      <c r="KQB29" s="4005"/>
      <c r="KQC29" s="4005"/>
      <c r="KQD29" s="4005"/>
      <c r="KQE29" s="4005"/>
      <c r="KQF29" s="4005"/>
      <c r="KQG29" s="4005"/>
      <c r="KQH29" s="4005"/>
      <c r="KQI29" s="4005"/>
      <c r="KQJ29" s="4005"/>
      <c r="KQK29" s="4005"/>
      <c r="KQL29" s="4005"/>
      <c r="KQM29" s="4005"/>
      <c r="KQN29" s="4005"/>
      <c r="KQO29" s="4005"/>
      <c r="KQP29" s="4005"/>
      <c r="KQQ29" s="4005"/>
      <c r="KQR29" s="4005"/>
      <c r="KQS29" s="4005"/>
      <c r="KQT29" s="4005"/>
      <c r="KQU29" s="4005"/>
      <c r="KQV29" s="4005"/>
      <c r="KQW29" s="4005"/>
      <c r="KQX29" s="4005"/>
      <c r="KQY29" s="4005"/>
      <c r="KQZ29" s="4005"/>
      <c r="KRA29" s="4005"/>
      <c r="KRB29" s="4005"/>
      <c r="KRC29" s="4005"/>
      <c r="KRD29" s="4005"/>
      <c r="KRE29" s="4005"/>
      <c r="KRF29" s="4005"/>
      <c r="KRG29" s="4005"/>
      <c r="KRH29" s="4005"/>
      <c r="KRI29" s="4005"/>
      <c r="KRJ29" s="4005"/>
      <c r="KRK29" s="4005"/>
      <c r="KRL29" s="4005"/>
      <c r="KRM29" s="4005"/>
      <c r="KRN29" s="4005"/>
      <c r="KRO29" s="4005"/>
      <c r="KRP29" s="4005"/>
      <c r="KRQ29" s="4005"/>
      <c r="KRR29" s="4005"/>
      <c r="KRS29" s="4005"/>
      <c r="KRT29" s="4005"/>
      <c r="KRU29" s="4005"/>
      <c r="KRV29" s="4005"/>
      <c r="KRW29" s="4005"/>
      <c r="KRX29" s="4005"/>
      <c r="KRY29" s="4005"/>
      <c r="KRZ29" s="4005"/>
      <c r="KSA29" s="4005"/>
      <c r="KSB29" s="4005"/>
      <c r="KSC29" s="4005"/>
      <c r="KSD29" s="4005"/>
      <c r="KSE29" s="4005"/>
      <c r="KSF29" s="4005"/>
      <c r="KSG29" s="4005"/>
      <c r="KSH29" s="4005"/>
      <c r="KSI29" s="4005"/>
      <c r="KSJ29" s="4005"/>
      <c r="KSK29" s="4005"/>
      <c r="KSL29" s="4005"/>
      <c r="KSM29" s="4005"/>
      <c r="KSN29" s="4005"/>
      <c r="KSO29" s="4005"/>
      <c r="KSP29" s="4005"/>
      <c r="KSQ29" s="4005"/>
      <c r="KSR29" s="4005"/>
      <c r="KSS29" s="4005"/>
      <c r="KST29" s="4005"/>
      <c r="KSU29" s="4005"/>
      <c r="KSV29" s="4005"/>
      <c r="KSW29" s="4005"/>
      <c r="KSX29" s="4005"/>
      <c r="KSY29" s="4005"/>
      <c r="KSZ29" s="4005"/>
      <c r="KTA29" s="4005"/>
      <c r="KTB29" s="4005"/>
      <c r="KTC29" s="4005"/>
      <c r="KTD29" s="4005"/>
      <c r="KTE29" s="4005"/>
      <c r="KTF29" s="4005"/>
      <c r="KTG29" s="4005"/>
      <c r="KTH29" s="4005"/>
      <c r="KTI29" s="4005"/>
      <c r="KTJ29" s="4005"/>
      <c r="KTK29" s="4005"/>
      <c r="KTL29" s="4005"/>
      <c r="KTM29" s="4005"/>
      <c r="KTN29" s="4005"/>
      <c r="KTO29" s="4005"/>
      <c r="KTP29" s="4005"/>
      <c r="KTQ29" s="4005"/>
      <c r="KTR29" s="4005"/>
      <c r="KTS29" s="4005"/>
      <c r="KTT29" s="4005"/>
      <c r="KTU29" s="4005"/>
      <c r="KTV29" s="4005"/>
      <c r="KTW29" s="4005"/>
      <c r="KTX29" s="4005"/>
      <c r="KTY29" s="4005"/>
      <c r="KTZ29" s="4005"/>
      <c r="KUA29" s="4005"/>
      <c r="KUB29" s="4005"/>
      <c r="KUC29" s="4005"/>
      <c r="KUD29" s="4005"/>
      <c r="KUE29" s="4005"/>
      <c r="KUF29" s="4005"/>
      <c r="KUG29" s="4005"/>
      <c r="KUH29" s="4005"/>
      <c r="KUI29" s="4005"/>
      <c r="KUJ29" s="4005"/>
      <c r="KUK29" s="4005"/>
      <c r="KUL29" s="4005"/>
      <c r="KUM29" s="4005"/>
      <c r="KUN29" s="4005"/>
      <c r="KUO29" s="4005"/>
      <c r="KUP29" s="4005"/>
      <c r="KUQ29" s="4005"/>
      <c r="KUR29" s="4005"/>
      <c r="KUS29" s="4005"/>
      <c r="KUT29" s="4005"/>
      <c r="KUU29" s="4005"/>
      <c r="KUV29" s="4005"/>
      <c r="KUW29" s="4005"/>
      <c r="KUX29" s="4005"/>
      <c r="KUY29" s="4005"/>
      <c r="KUZ29" s="4005"/>
      <c r="KVA29" s="4005"/>
      <c r="KVB29" s="4005"/>
      <c r="KVC29" s="4005"/>
      <c r="KVD29" s="4005"/>
      <c r="KVE29" s="4005"/>
      <c r="KVF29" s="4005"/>
      <c r="KVG29" s="4005"/>
      <c r="KVH29" s="4005"/>
      <c r="KVI29" s="4005"/>
      <c r="KVJ29" s="4005"/>
      <c r="KVK29" s="4005"/>
      <c r="KVL29" s="4005"/>
      <c r="KVM29" s="4005"/>
      <c r="KVN29" s="4005"/>
      <c r="KVO29" s="4005"/>
      <c r="KVP29" s="4005"/>
      <c r="KVQ29" s="4005"/>
      <c r="KVR29" s="4005"/>
      <c r="KVS29" s="4005"/>
      <c r="KVT29" s="4005"/>
      <c r="KVU29" s="4005"/>
      <c r="KVV29" s="4005"/>
      <c r="KVW29" s="4005"/>
      <c r="KVX29" s="4005"/>
      <c r="KVY29" s="4005"/>
      <c r="KVZ29" s="4005"/>
      <c r="KWA29" s="4005"/>
      <c r="KWB29" s="4005"/>
      <c r="KWC29" s="4005"/>
      <c r="KWD29" s="4005"/>
      <c r="KWE29" s="4005"/>
      <c r="KWF29" s="4005"/>
      <c r="KWG29" s="4005"/>
      <c r="KWH29" s="4005"/>
      <c r="KWI29" s="4005"/>
      <c r="KWJ29" s="4005"/>
      <c r="KWK29" s="4005"/>
      <c r="KWL29" s="4005"/>
      <c r="KWM29" s="4005"/>
      <c r="KWN29" s="4005"/>
      <c r="KWO29" s="4005"/>
      <c r="KWP29" s="4005"/>
      <c r="KWQ29" s="4005"/>
      <c r="KWR29" s="4005"/>
      <c r="KWS29" s="4005"/>
      <c r="KWT29" s="4005"/>
      <c r="KWU29" s="4005"/>
      <c r="KWV29" s="4005"/>
      <c r="KWW29" s="4005"/>
      <c r="KWX29" s="4005"/>
      <c r="KWY29" s="4005"/>
      <c r="KWZ29" s="4005"/>
      <c r="KXA29" s="4005"/>
      <c r="KXB29" s="4005"/>
      <c r="KXC29" s="4005"/>
      <c r="KXD29" s="4005"/>
      <c r="KXE29" s="4005"/>
      <c r="KXF29" s="4005"/>
      <c r="KXG29" s="4005"/>
      <c r="KXH29" s="4005"/>
      <c r="KXI29" s="4005"/>
      <c r="KXJ29" s="4005"/>
      <c r="KXK29" s="4005"/>
      <c r="KXL29" s="4005"/>
      <c r="KXM29" s="4005"/>
      <c r="KXN29" s="4005"/>
      <c r="KXO29" s="4005"/>
      <c r="KXP29" s="4005"/>
      <c r="KXQ29" s="4005"/>
      <c r="KXR29" s="4005"/>
      <c r="KXS29" s="4005"/>
      <c r="KXT29" s="4005"/>
      <c r="KXU29" s="4005"/>
      <c r="KXV29" s="4005"/>
      <c r="KXW29" s="4005"/>
      <c r="KXX29" s="4005"/>
      <c r="KXY29" s="4005"/>
      <c r="KXZ29" s="4005"/>
      <c r="KYA29" s="4005"/>
      <c r="KYB29" s="4005"/>
      <c r="KYC29" s="4005"/>
      <c r="KYD29" s="4005"/>
      <c r="KYE29" s="4005"/>
      <c r="KYF29" s="4005"/>
      <c r="KYG29" s="4005"/>
      <c r="KYH29" s="4005"/>
      <c r="KYI29" s="4005"/>
      <c r="KYJ29" s="4005"/>
      <c r="KYK29" s="4005"/>
      <c r="KYL29" s="4005"/>
      <c r="KYM29" s="4005"/>
      <c r="KYN29" s="4005"/>
      <c r="KYO29" s="4005"/>
      <c r="KYP29" s="4005"/>
      <c r="KYQ29" s="4005"/>
      <c r="KYR29" s="4005"/>
      <c r="KYS29" s="4005"/>
      <c r="KYT29" s="4005"/>
      <c r="KYU29" s="4005"/>
      <c r="KYV29" s="4005"/>
      <c r="KYW29" s="4005"/>
      <c r="KYX29" s="4005"/>
      <c r="KYY29" s="4005"/>
      <c r="KYZ29" s="4005"/>
      <c r="KZA29" s="4005"/>
      <c r="KZB29" s="4005"/>
      <c r="KZC29" s="4005"/>
      <c r="KZD29" s="4005"/>
      <c r="KZE29" s="4005"/>
      <c r="KZF29" s="4005"/>
      <c r="KZG29" s="4005"/>
      <c r="KZH29" s="4005"/>
      <c r="KZI29" s="4005"/>
      <c r="KZJ29" s="4005"/>
      <c r="KZK29" s="4005"/>
      <c r="KZL29" s="4005"/>
      <c r="KZM29" s="4005"/>
      <c r="KZN29" s="4005"/>
      <c r="KZO29" s="4005"/>
      <c r="KZP29" s="4005"/>
      <c r="KZQ29" s="4005"/>
      <c r="KZR29" s="4005"/>
      <c r="KZS29" s="4005"/>
      <c r="KZT29" s="4005"/>
      <c r="KZU29" s="4005"/>
      <c r="KZV29" s="4005"/>
      <c r="KZW29" s="4005"/>
      <c r="KZX29" s="4005"/>
      <c r="KZY29" s="4005"/>
      <c r="KZZ29" s="4005"/>
      <c r="LAA29" s="4005"/>
      <c r="LAB29" s="4005"/>
      <c r="LAC29" s="4005"/>
      <c r="LAD29" s="4005"/>
      <c r="LAE29" s="4005"/>
      <c r="LAF29" s="4005"/>
      <c r="LAG29" s="4005"/>
      <c r="LAH29" s="4005"/>
      <c r="LAI29" s="4005"/>
      <c r="LAJ29" s="4005"/>
      <c r="LAK29" s="4005"/>
      <c r="LAL29" s="4005"/>
      <c r="LAM29" s="4005"/>
      <c r="LAN29" s="4005"/>
      <c r="LAO29" s="4005"/>
      <c r="LAP29" s="4005"/>
      <c r="LAQ29" s="4005"/>
      <c r="LAR29" s="4005"/>
      <c r="LAS29" s="4005"/>
      <c r="LAT29" s="4005"/>
      <c r="LAU29" s="4005"/>
      <c r="LAV29" s="4005"/>
      <c r="LAW29" s="4005"/>
      <c r="LAX29" s="4005"/>
      <c r="LAY29" s="4005"/>
      <c r="LAZ29" s="4005"/>
      <c r="LBA29" s="4005"/>
      <c r="LBB29" s="4005"/>
      <c r="LBC29" s="4005"/>
      <c r="LBD29" s="4005"/>
      <c r="LBE29" s="4005"/>
      <c r="LBF29" s="4005"/>
      <c r="LBG29" s="4005"/>
      <c r="LBH29" s="4005"/>
      <c r="LBI29" s="4005"/>
      <c r="LBJ29" s="4005"/>
      <c r="LBK29" s="4005"/>
      <c r="LBL29" s="4005"/>
      <c r="LBM29" s="4005"/>
      <c r="LBN29" s="4005"/>
      <c r="LBO29" s="4005"/>
      <c r="LBP29" s="4005"/>
      <c r="LBQ29" s="4005"/>
      <c r="LBR29" s="4005"/>
      <c r="LBS29" s="4005"/>
      <c r="LBT29" s="4005"/>
      <c r="LBU29" s="4005"/>
      <c r="LBV29" s="4005"/>
      <c r="LBW29" s="4005"/>
      <c r="LBX29" s="4005"/>
      <c r="LBY29" s="4005"/>
      <c r="LBZ29" s="4005"/>
      <c r="LCA29" s="4005"/>
      <c r="LCB29" s="4005"/>
      <c r="LCC29" s="4005"/>
      <c r="LCD29" s="4005"/>
      <c r="LCE29" s="4005"/>
      <c r="LCF29" s="4005"/>
      <c r="LCG29" s="4005"/>
      <c r="LCH29" s="4005"/>
      <c r="LCI29" s="4005"/>
      <c r="LCJ29" s="4005"/>
      <c r="LCK29" s="4005"/>
      <c r="LCL29" s="4005"/>
      <c r="LCM29" s="4005"/>
      <c r="LCN29" s="4005"/>
      <c r="LCO29" s="4005"/>
      <c r="LCP29" s="4005"/>
      <c r="LCQ29" s="4005"/>
      <c r="LCR29" s="4005"/>
      <c r="LCS29" s="4005"/>
      <c r="LCT29" s="4005"/>
      <c r="LCU29" s="4005"/>
      <c r="LCV29" s="4005"/>
      <c r="LCW29" s="4005"/>
      <c r="LCX29" s="4005"/>
      <c r="LCY29" s="4005"/>
      <c r="LCZ29" s="4005"/>
      <c r="LDA29" s="4005"/>
      <c r="LDB29" s="4005"/>
      <c r="LDC29" s="4005"/>
      <c r="LDD29" s="4005"/>
      <c r="LDE29" s="4005"/>
      <c r="LDF29" s="4005"/>
      <c r="LDG29" s="4005"/>
      <c r="LDH29" s="4005"/>
      <c r="LDI29" s="4005"/>
      <c r="LDJ29" s="4005"/>
      <c r="LDK29" s="4005"/>
      <c r="LDL29" s="4005"/>
      <c r="LDM29" s="4005"/>
      <c r="LDN29" s="4005"/>
      <c r="LDO29" s="4005"/>
      <c r="LDP29" s="4005"/>
      <c r="LDQ29" s="4005"/>
      <c r="LDR29" s="4005"/>
      <c r="LDS29" s="4005"/>
      <c r="LDT29" s="4005"/>
      <c r="LDU29" s="4005"/>
      <c r="LDV29" s="4005"/>
      <c r="LDW29" s="4005"/>
      <c r="LDX29" s="4005"/>
      <c r="LDY29" s="4005"/>
      <c r="LDZ29" s="4005"/>
      <c r="LEA29" s="4005"/>
      <c r="LEB29" s="4005"/>
      <c r="LEC29" s="4005"/>
      <c r="LED29" s="4005"/>
      <c r="LEE29" s="4005"/>
      <c r="LEF29" s="4005"/>
      <c r="LEG29" s="4005"/>
      <c r="LEH29" s="4005"/>
      <c r="LEI29" s="4005"/>
      <c r="LEJ29" s="4005"/>
      <c r="LEK29" s="4005"/>
      <c r="LEL29" s="4005"/>
      <c r="LEM29" s="4005"/>
      <c r="LEN29" s="4005"/>
      <c r="LEO29" s="4005"/>
      <c r="LEP29" s="4005"/>
      <c r="LEQ29" s="4005"/>
      <c r="LER29" s="4005"/>
      <c r="LES29" s="4005"/>
      <c r="LET29" s="4005"/>
      <c r="LEU29" s="4005"/>
      <c r="LEV29" s="4005"/>
      <c r="LEW29" s="4005"/>
      <c r="LEX29" s="4005"/>
      <c r="LEY29" s="4005"/>
      <c r="LEZ29" s="4005"/>
      <c r="LFA29" s="4005"/>
      <c r="LFB29" s="4005"/>
      <c r="LFC29" s="4005"/>
      <c r="LFD29" s="4005"/>
      <c r="LFE29" s="4005"/>
      <c r="LFF29" s="4005"/>
      <c r="LFG29" s="4005"/>
      <c r="LFH29" s="4005"/>
      <c r="LFI29" s="4005"/>
      <c r="LFJ29" s="4005"/>
      <c r="LFK29" s="4005"/>
      <c r="LFL29" s="4005"/>
      <c r="LFM29" s="4005"/>
      <c r="LFN29" s="4005"/>
      <c r="LFO29" s="4005"/>
      <c r="LFP29" s="4005"/>
      <c r="LFQ29" s="4005"/>
      <c r="LFR29" s="4005"/>
      <c r="LFS29" s="4005"/>
      <c r="LFT29" s="4005"/>
      <c r="LFU29" s="4005"/>
      <c r="LFV29" s="4005"/>
      <c r="LFW29" s="4005"/>
      <c r="LFX29" s="4005"/>
      <c r="LFY29" s="4005"/>
      <c r="LFZ29" s="4005"/>
      <c r="LGA29" s="4005"/>
      <c r="LGB29" s="4005"/>
      <c r="LGC29" s="4005"/>
      <c r="LGD29" s="4005"/>
      <c r="LGE29" s="4005"/>
      <c r="LGF29" s="4005"/>
      <c r="LGG29" s="4005"/>
      <c r="LGH29" s="4005"/>
      <c r="LGI29" s="4005"/>
      <c r="LGJ29" s="4005"/>
      <c r="LGK29" s="4005"/>
      <c r="LGL29" s="4005"/>
      <c r="LGM29" s="4005"/>
      <c r="LGN29" s="4005"/>
      <c r="LGO29" s="4005"/>
      <c r="LGP29" s="4005"/>
      <c r="LGQ29" s="4005"/>
      <c r="LGR29" s="4005"/>
      <c r="LGS29" s="4005"/>
      <c r="LGT29" s="4005"/>
      <c r="LGU29" s="4005"/>
      <c r="LGV29" s="4005"/>
      <c r="LGW29" s="4005"/>
      <c r="LGX29" s="4005"/>
      <c r="LGY29" s="4005"/>
      <c r="LGZ29" s="4005"/>
      <c r="LHA29" s="4005"/>
      <c r="LHB29" s="4005"/>
      <c r="LHC29" s="4005"/>
      <c r="LHD29" s="4005"/>
      <c r="LHE29" s="4005"/>
      <c r="LHF29" s="4005"/>
      <c r="LHG29" s="4005"/>
      <c r="LHH29" s="4005"/>
      <c r="LHI29" s="4005"/>
      <c r="LHJ29" s="4005"/>
      <c r="LHK29" s="4005"/>
      <c r="LHL29" s="4005"/>
      <c r="LHM29" s="4005"/>
      <c r="LHN29" s="4005"/>
      <c r="LHO29" s="4005"/>
      <c r="LHP29" s="4005"/>
      <c r="LHQ29" s="4005"/>
      <c r="LHR29" s="4005"/>
      <c r="LHS29" s="4005"/>
      <c r="LHT29" s="4005"/>
      <c r="LHU29" s="4005"/>
      <c r="LHV29" s="4005"/>
      <c r="LHW29" s="4005"/>
      <c r="LHX29" s="4005"/>
      <c r="LHY29" s="4005"/>
      <c r="LHZ29" s="4005"/>
      <c r="LIA29" s="4005"/>
      <c r="LIB29" s="4005"/>
      <c r="LIC29" s="4005"/>
      <c r="LID29" s="4005"/>
      <c r="LIE29" s="4005"/>
      <c r="LIF29" s="4005"/>
      <c r="LIG29" s="4005"/>
      <c r="LIH29" s="4005"/>
      <c r="LII29" s="4005"/>
      <c r="LIJ29" s="4005"/>
      <c r="LIK29" s="4005"/>
      <c r="LIL29" s="4005"/>
      <c r="LIM29" s="4005"/>
      <c r="LIN29" s="4005"/>
      <c r="LIO29" s="4005"/>
      <c r="LIP29" s="4005"/>
      <c r="LIQ29" s="4005"/>
      <c r="LIR29" s="4005"/>
      <c r="LIS29" s="4005"/>
      <c r="LIT29" s="4005"/>
      <c r="LIU29" s="4005"/>
      <c r="LIV29" s="4005"/>
      <c r="LIW29" s="4005"/>
      <c r="LIX29" s="4005"/>
      <c r="LIY29" s="4005"/>
      <c r="LIZ29" s="4005"/>
      <c r="LJA29" s="4005"/>
      <c r="LJB29" s="4005"/>
      <c r="LJC29" s="4005"/>
      <c r="LJD29" s="4005"/>
      <c r="LJE29" s="4005"/>
      <c r="LJF29" s="4005"/>
      <c r="LJG29" s="4005"/>
      <c r="LJH29" s="4005"/>
      <c r="LJI29" s="4005"/>
      <c r="LJJ29" s="4005"/>
      <c r="LJK29" s="4005"/>
      <c r="LJL29" s="4005"/>
      <c r="LJM29" s="4005"/>
      <c r="LJN29" s="4005"/>
      <c r="LJO29" s="4005"/>
      <c r="LJP29" s="4005"/>
      <c r="LJQ29" s="4005"/>
      <c r="LJR29" s="4005"/>
      <c r="LJS29" s="4005"/>
      <c r="LJT29" s="4005"/>
      <c r="LJU29" s="4005"/>
      <c r="LJV29" s="4005"/>
      <c r="LJW29" s="4005"/>
      <c r="LJX29" s="4005"/>
      <c r="LJY29" s="4005"/>
      <c r="LJZ29" s="4005"/>
      <c r="LKA29" s="4005"/>
      <c r="LKB29" s="4005"/>
      <c r="LKC29" s="4005"/>
      <c r="LKD29" s="4005"/>
      <c r="LKE29" s="4005"/>
      <c r="LKF29" s="4005"/>
      <c r="LKG29" s="4005"/>
      <c r="LKH29" s="4005"/>
      <c r="LKI29" s="4005"/>
      <c r="LKJ29" s="4005"/>
      <c r="LKK29" s="4005"/>
      <c r="LKL29" s="4005"/>
      <c r="LKM29" s="4005"/>
      <c r="LKN29" s="4005"/>
      <c r="LKO29" s="4005"/>
      <c r="LKP29" s="4005"/>
      <c r="LKQ29" s="4005"/>
      <c r="LKR29" s="4005"/>
      <c r="LKS29" s="4005"/>
      <c r="LKT29" s="4005"/>
      <c r="LKU29" s="4005"/>
      <c r="LKV29" s="4005"/>
      <c r="LKW29" s="4005"/>
      <c r="LKX29" s="4005"/>
      <c r="LKY29" s="4005"/>
      <c r="LKZ29" s="4005"/>
      <c r="LLA29" s="4005"/>
      <c r="LLB29" s="4005"/>
      <c r="LLC29" s="4005"/>
      <c r="LLD29" s="4005"/>
      <c r="LLE29" s="4005"/>
      <c r="LLF29" s="4005"/>
      <c r="LLG29" s="4005"/>
      <c r="LLH29" s="4005"/>
      <c r="LLI29" s="4005"/>
      <c r="LLJ29" s="4005"/>
      <c r="LLK29" s="4005"/>
      <c r="LLL29" s="4005"/>
      <c r="LLM29" s="4005"/>
      <c r="LLN29" s="4005"/>
      <c r="LLO29" s="4005"/>
      <c r="LLP29" s="4005"/>
      <c r="LLQ29" s="4005"/>
      <c r="LLR29" s="4005"/>
      <c r="LLS29" s="4005"/>
      <c r="LLT29" s="4005"/>
      <c r="LLU29" s="4005"/>
      <c r="LLV29" s="4005"/>
      <c r="LLW29" s="4005"/>
      <c r="LLX29" s="4005"/>
      <c r="LLY29" s="4005"/>
      <c r="LLZ29" s="4005"/>
      <c r="LMA29" s="4005"/>
      <c r="LMB29" s="4005"/>
      <c r="LMC29" s="4005"/>
      <c r="LMD29" s="4005"/>
      <c r="LME29" s="4005"/>
      <c r="LMF29" s="4005"/>
      <c r="LMG29" s="4005"/>
      <c r="LMH29" s="4005"/>
      <c r="LMI29" s="4005"/>
      <c r="LMJ29" s="4005"/>
      <c r="LMK29" s="4005"/>
      <c r="LML29" s="4005"/>
      <c r="LMM29" s="4005"/>
      <c r="LMN29" s="4005"/>
      <c r="LMO29" s="4005"/>
      <c r="LMP29" s="4005"/>
      <c r="LMQ29" s="4005"/>
      <c r="LMR29" s="4005"/>
      <c r="LMS29" s="4005"/>
      <c r="LMT29" s="4005"/>
      <c r="LMU29" s="4005"/>
      <c r="LMV29" s="4005"/>
      <c r="LMW29" s="4005"/>
      <c r="LMX29" s="4005"/>
      <c r="LMY29" s="4005"/>
      <c r="LMZ29" s="4005"/>
      <c r="LNA29" s="4005"/>
      <c r="LNB29" s="4005"/>
      <c r="LNC29" s="4005"/>
      <c r="LND29" s="4005"/>
      <c r="LNE29" s="4005"/>
      <c r="LNF29" s="4005"/>
      <c r="LNG29" s="4005"/>
      <c r="LNH29" s="4005"/>
      <c r="LNI29" s="4005"/>
      <c r="LNJ29" s="4005"/>
      <c r="LNK29" s="4005"/>
      <c r="LNL29" s="4005"/>
      <c r="LNM29" s="4005"/>
      <c r="LNN29" s="4005"/>
      <c r="LNO29" s="4005"/>
      <c r="LNP29" s="4005"/>
      <c r="LNQ29" s="4005"/>
      <c r="LNR29" s="4005"/>
      <c r="LNS29" s="4005"/>
      <c r="LNT29" s="4005"/>
      <c r="LNU29" s="4005"/>
      <c r="LNV29" s="4005"/>
      <c r="LNW29" s="4005"/>
      <c r="LNX29" s="4005"/>
      <c r="LNY29" s="4005"/>
      <c r="LNZ29" s="4005"/>
      <c r="LOA29" s="4005"/>
      <c r="LOB29" s="4005"/>
      <c r="LOC29" s="4005"/>
      <c r="LOD29" s="4005"/>
      <c r="LOE29" s="4005"/>
      <c r="LOF29" s="4005"/>
      <c r="LOG29" s="4005"/>
      <c r="LOH29" s="4005"/>
      <c r="LOI29" s="4005"/>
      <c r="LOJ29" s="4005"/>
      <c r="LOK29" s="4005"/>
      <c r="LOL29" s="4005"/>
      <c r="LOM29" s="4005"/>
      <c r="LON29" s="4005"/>
      <c r="LOO29" s="4005"/>
      <c r="LOP29" s="4005"/>
      <c r="LOQ29" s="4005"/>
      <c r="LOR29" s="4005"/>
      <c r="LOS29" s="4005"/>
      <c r="LOT29" s="4005"/>
      <c r="LOU29" s="4005"/>
      <c r="LOV29" s="4005"/>
      <c r="LOW29" s="4005"/>
      <c r="LOX29" s="4005"/>
      <c r="LOY29" s="4005"/>
      <c r="LOZ29" s="4005"/>
      <c r="LPA29" s="4005"/>
      <c r="LPB29" s="4005"/>
      <c r="LPC29" s="4005"/>
      <c r="LPD29" s="4005"/>
      <c r="LPE29" s="4005"/>
      <c r="LPF29" s="4005"/>
      <c r="LPG29" s="4005"/>
      <c r="LPH29" s="4005"/>
      <c r="LPI29" s="4005"/>
      <c r="LPJ29" s="4005"/>
      <c r="LPK29" s="4005"/>
      <c r="LPL29" s="4005"/>
      <c r="LPM29" s="4005"/>
      <c r="LPN29" s="4005"/>
      <c r="LPO29" s="4005"/>
      <c r="LPP29" s="4005"/>
      <c r="LPQ29" s="4005"/>
      <c r="LPR29" s="4005"/>
      <c r="LPS29" s="4005"/>
      <c r="LPT29" s="4005"/>
      <c r="LPU29" s="4005"/>
      <c r="LPV29" s="4005"/>
      <c r="LPW29" s="4005"/>
      <c r="LPX29" s="4005"/>
      <c r="LPY29" s="4005"/>
      <c r="LPZ29" s="4005"/>
      <c r="LQA29" s="4005"/>
      <c r="LQB29" s="4005"/>
      <c r="LQC29" s="4005"/>
      <c r="LQD29" s="4005"/>
      <c r="LQE29" s="4005"/>
      <c r="LQF29" s="4005"/>
      <c r="LQG29" s="4005"/>
      <c r="LQH29" s="4005"/>
      <c r="LQI29" s="4005"/>
      <c r="LQJ29" s="4005"/>
      <c r="LQK29" s="4005"/>
      <c r="LQL29" s="4005"/>
      <c r="LQM29" s="4005"/>
      <c r="LQN29" s="4005"/>
      <c r="LQO29" s="4005"/>
      <c r="LQP29" s="4005"/>
      <c r="LQQ29" s="4005"/>
      <c r="LQR29" s="4005"/>
      <c r="LQS29" s="4005"/>
      <c r="LQT29" s="4005"/>
      <c r="LQU29" s="4005"/>
      <c r="LQV29" s="4005"/>
      <c r="LQW29" s="4005"/>
      <c r="LQX29" s="4005"/>
      <c r="LQY29" s="4005"/>
      <c r="LQZ29" s="4005"/>
      <c r="LRA29" s="4005"/>
      <c r="LRB29" s="4005"/>
      <c r="LRC29" s="4005"/>
      <c r="LRD29" s="4005"/>
      <c r="LRE29" s="4005"/>
      <c r="LRF29" s="4005"/>
      <c r="LRG29" s="4005"/>
      <c r="LRH29" s="4005"/>
      <c r="LRI29" s="4005"/>
      <c r="LRJ29" s="4005"/>
      <c r="LRK29" s="4005"/>
      <c r="LRL29" s="4005"/>
      <c r="LRM29" s="4005"/>
      <c r="LRN29" s="4005"/>
      <c r="LRO29" s="4005"/>
      <c r="LRP29" s="4005"/>
      <c r="LRQ29" s="4005"/>
      <c r="LRR29" s="4005"/>
      <c r="LRS29" s="4005"/>
      <c r="LRT29" s="4005"/>
      <c r="LRU29" s="4005"/>
      <c r="LRV29" s="4005"/>
      <c r="LRW29" s="4005"/>
      <c r="LRX29" s="4005"/>
      <c r="LRY29" s="4005"/>
      <c r="LRZ29" s="4005"/>
      <c r="LSA29" s="4005"/>
      <c r="LSB29" s="4005"/>
      <c r="LSC29" s="4005"/>
      <c r="LSD29" s="4005"/>
      <c r="LSE29" s="4005"/>
      <c r="LSF29" s="4005"/>
      <c r="LSG29" s="4005"/>
      <c r="LSH29" s="4005"/>
      <c r="LSI29" s="4005"/>
      <c r="LSJ29" s="4005"/>
      <c r="LSK29" s="4005"/>
      <c r="LSL29" s="4005"/>
      <c r="LSM29" s="4005"/>
      <c r="LSN29" s="4005"/>
      <c r="LSO29" s="4005"/>
      <c r="LSP29" s="4005"/>
      <c r="LSQ29" s="4005"/>
      <c r="LSR29" s="4005"/>
      <c r="LSS29" s="4005"/>
      <c r="LST29" s="4005"/>
      <c r="LSU29" s="4005"/>
      <c r="LSV29" s="4005"/>
      <c r="LSW29" s="4005"/>
      <c r="LSX29" s="4005"/>
      <c r="LSY29" s="4005"/>
      <c r="LSZ29" s="4005"/>
      <c r="LTA29" s="4005"/>
      <c r="LTB29" s="4005"/>
      <c r="LTC29" s="4005"/>
      <c r="LTD29" s="4005"/>
      <c r="LTE29" s="4005"/>
      <c r="LTF29" s="4005"/>
      <c r="LTG29" s="4005"/>
      <c r="LTH29" s="4005"/>
      <c r="LTI29" s="4005"/>
      <c r="LTJ29" s="4005"/>
      <c r="LTK29" s="4005"/>
      <c r="LTL29" s="4005"/>
      <c r="LTM29" s="4005"/>
      <c r="LTN29" s="4005"/>
      <c r="LTO29" s="4005"/>
      <c r="LTP29" s="4005"/>
      <c r="LTQ29" s="4005"/>
      <c r="LTR29" s="4005"/>
      <c r="LTS29" s="4005"/>
      <c r="LTT29" s="4005"/>
      <c r="LTU29" s="4005"/>
      <c r="LTV29" s="4005"/>
      <c r="LTW29" s="4005"/>
      <c r="LTX29" s="4005"/>
      <c r="LTY29" s="4005"/>
      <c r="LTZ29" s="4005"/>
      <c r="LUA29" s="4005"/>
      <c r="LUB29" s="4005"/>
      <c r="LUC29" s="4005"/>
      <c r="LUD29" s="4005"/>
      <c r="LUE29" s="4005"/>
      <c r="LUF29" s="4005"/>
      <c r="LUG29" s="4005"/>
      <c r="LUH29" s="4005"/>
      <c r="LUI29" s="4005"/>
      <c r="LUJ29" s="4005"/>
      <c r="LUK29" s="4005"/>
      <c r="LUL29" s="4005"/>
      <c r="LUM29" s="4005"/>
      <c r="LUN29" s="4005"/>
      <c r="LUO29" s="4005"/>
      <c r="LUP29" s="4005"/>
      <c r="LUQ29" s="4005"/>
      <c r="LUR29" s="4005"/>
      <c r="LUS29" s="4005"/>
      <c r="LUT29" s="4005"/>
      <c r="LUU29" s="4005"/>
      <c r="LUV29" s="4005"/>
      <c r="LUW29" s="4005"/>
      <c r="LUX29" s="4005"/>
      <c r="LUY29" s="4005"/>
      <c r="LUZ29" s="4005"/>
      <c r="LVA29" s="4005"/>
      <c r="LVB29" s="4005"/>
      <c r="LVC29" s="4005"/>
      <c r="LVD29" s="4005"/>
      <c r="LVE29" s="4005"/>
      <c r="LVF29" s="4005"/>
      <c r="LVG29" s="4005"/>
      <c r="LVH29" s="4005"/>
      <c r="LVI29" s="4005"/>
      <c r="LVJ29" s="4005"/>
      <c r="LVK29" s="4005"/>
      <c r="LVL29" s="4005"/>
      <c r="LVM29" s="4005"/>
      <c r="LVN29" s="4005"/>
      <c r="LVO29" s="4005"/>
      <c r="LVP29" s="4005"/>
      <c r="LVQ29" s="4005"/>
      <c r="LVR29" s="4005"/>
      <c r="LVS29" s="4005"/>
      <c r="LVT29" s="4005"/>
      <c r="LVU29" s="4005"/>
      <c r="LVV29" s="4005"/>
      <c r="LVW29" s="4005"/>
      <c r="LVX29" s="4005"/>
      <c r="LVY29" s="4005"/>
      <c r="LVZ29" s="4005"/>
      <c r="LWA29" s="4005"/>
      <c r="LWB29" s="4005"/>
      <c r="LWC29" s="4005"/>
      <c r="LWD29" s="4005"/>
      <c r="LWE29" s="4005"/>
      <c r="LWF29" s="4005"/>
      <c r="LWG29" s="4005"/>
      <c r="LWH29" s="4005"/>
      <c r="LWI29" s="4005"/>
      <c r="LWJ29" s="4005"/>
      <c r="LWK29" s="4005"/>
      <c r="LWL29" s="4005"/>
      <c r="LWM29" s="4005"/>
      <c r="LWN29" s="4005"/>
      <c r="LWO29" s="4005"/>
      <c r="LWP29" s="4005"/>
      <c r="LWQ29" s="4005"/>
      <c r="LWR29" s="4005"/>
      <c r="LWS29" s="4005"/>
      <c r="LWT29" s="4005"/>
      <c r="LWU29" s="4005"/>
      <c r="LWV29" s="4005"/>
      <c r="LWW29" s="4005"/>
      <c r="LWX29" s="4005"/>
      <c r="LWY29" s="4005"/>
      <c r="LWZ29" s="4005"/>
      <c r="LXA29" s="4005"/>
      <c r="LXB29" s="4005"/>
      <c r="LXC29" s="4005"/>
      <c r="LXD29" s="4005"/>
      <c r="LXE29" s="4005"/>
      <c r="LXF29" s="4005"/>
      <c r="LXG29" s="4005"/>
      <c r="LXH29" s="4005"/>
      <c r="LXI29" s="4005"/>
      <c r="LXJ29" s="4005"/>
      <c r="LXK29" s="4005"/>
      <c r="LXL29" s="4005"/>
      <c r="LXM29" s="4005"/>
      <c r="LXN29" s="4005"/>
      <c r="LXO29" s="4005"/>
      <c r="LXP29" s="4005"/>
      <c r="LXQ29" s="4005"/>
      <c r="LXR29" s="4005"/>
      <c r="LXS29" s="4005"/>
      <c r="LXT29" s="4005"/>
      <c r="LXU29" s="4005"/>
      <c r="LXV29" s="4005"/>
      <c r="LXW29" s="4005"/>
      <c r="LXX29" s="4005"/>
      <c r="LXY29" s="4005"/>
      <c r="LXZ29" s="4005"/>
      <c r="LYA29" s="4005"/>
      <c r="LYB29" s="4005"/>
      <c r="LYC29" s="4005"/>
      <c r="LYD29" s="4005"/>
      <c r="LYE29" s="4005"/>
      <c r="LYF29" s="4005"/>
      <c r="LYG29" s="4005"/>
      <c r="LYH29" s="4005"/>
      <c r="LYI29" s="4005"/>
      <c r="LYJ29" s="4005"/>
      <c r="LYK29" s="4005"/>
      <c r="LYL29" s="4005"/>
      <c r="LYM29" s="4005"/>
      <c r="LYN29" s="4005"/>
      <c r="LYO29" s="4005"/>
      <c r="LYP29" s="4005"/>
      <c r="LYQ29" s="4005"/>
      <c r="LYR29" s="4005"/>
      <c r="LYS29" s="4005"/>
      <c r="LYT29" s="4005"/>
      <c r="LYU29" s="4005"/>
      <c r="LYV29" s="4005"/>
      <c r="LYW29" s="4005"/>
      <c r="LYX29" s="4005"/>
      <c r="LYY29" s="4005"/>
      <c r="LYZ29" s="4005"/>
      <c r="LZA29" s="4005"/>
      <c r="LZB29" s="4005"/>
      <c r="LZC29" s="4005"/>
      <c r="LZD29" s="4005"/>
      <c r="LZE29" s="4005"/>
      <c r="LZF29" s="4005"/>
      <c r="LZG29" s="4005"/>
      <c r="LZH29" s="4005"/>
      <c r="LZI29" s="4005"/>
      <c r="LZJ29" s="4005"/>
      <c r="LZK29" s="4005"/>
      <c r="LZL29" s="4005"/>
      <c r="LZM29" s="4005"/>
      <c r="LZN29" s="4005"/>
      <c r="LZO29" s="4005"/>
      <c r="LZP29" s="4005"/>
      <c r="LZQ29" s="4005"/>
      <c r="LZR29" s="4005"/>
      <c r="LZS29" s="4005"/>
      <c r="LZT29" s="4005"/>
      <c r="LZU29" s="4005"/>
      <c r="LZV29" s="4005"/>
      <c r="LZW29" s="4005"/>
      <c r="LZX29" s="4005"/>
      <c r="LZY29" s="4005"/>
      <c r="LZZ29" s="4005"/>
      <c r="MAA29" s="4005"/>
      <c r="MAB29" s="4005"/>
      <c r="MAC29" s="4005"/>
      <c r="MAD29" s="4005"/>
      <c r="MAE29" s="4005"/>
      <c r="MAF29" s="4005"/>
      <c r="MAG29" s="4005"/>
      <c r="MAH29" s="4005"/>
      <c r="MAI29" s="4005"/>
      <c r="MAJ29" s="4005"/>
      <c r="MAK29" s="4005"/>
      <c r="MAL29" s="4005"/>
      <c r="MAM29" s="4005"/>
      <c r="MAN29" s="4005"/>
      <c r="MAO29" s="4005"/>
      <c r="MAP29" s="4005"/>
      <c r="MAQ29" s="4005"/>
      <c r="MAR29" s="4005"/>
      <c r="MAS29" s="4005"/>
      <c r="MAT29" s="4005"/>
      <c r="MAU29" s="4005"/>
      <c r="MAV29" s="4005"/>
      <c r="MAW29" s="4005"/>
      <c r="MAX29" s="4005"/>
      <c r="MAY29" s="4005"/>
      <c r="MAZ29" s="4005"/>
      <c r="MBA29" s="4005"/>
      <c r="MBB29" s="4005"/>
      <c r="MBC29" s="4005"/>
      <c r="MBD29" s="4005"/>
      <c r="MBE29" s="4005"/>
      <c r="MBF29" s="4005"/>
      <c r="MBG29" s="4005"/>
      <c r="MBH29" s="4005"/>
      <c r="MBI29" s="4005"/>
      <c r="MBJ29" s="4005"/>
      <c r="MBK29" s="4005"/>
      <c r="MBL29" s="4005"/>
      <c r="MBM29" s="4005"/>
      <c r="MBN29" s="4005"/>
      <c r="MBO29" s="4005"/>
      <c r="MBP29" s="4005"/>
      <c r="MBQ29" s="4005"/>
      <c r="MBR29" s="4005"/>
      <c r="MBS29" s="4005"/>
      <c r="MBT29" s="4005"/>
      <c r="MBU29" s="4005"/>
      <c r="MBV29" s="4005"/>
      <c r="MBW29" s="4005"/>
      <c r="MBX29" s="4005"/>
      <c r="MBY29" s="4005"/>
      <c r="MBZ29" s="4005"/>
      <c r="MCA29" s="4005"/>
      <c r="MCB29" s="4005"/>
      <c r="MCC29" s="4005"/>
      <c r="MCD29" s="4005"/>
      <c r="MCE29" s="4005"/>
      <c r="MCF29" s="4005"/>
      <c r="MCG29" s="4005"/>
      <c r="MCH29" s="4005"/>
      <c r="MCI29" s="4005"/>
      <c r="MCJ29" s="4005"/>
      <c r="MCK29" s="4005"/>
      <c r="MCL29" s="4005"/>
      <c r="MCM29" s="4005"/>
      <c r="MCN29" s="4005"/>
      <c r="MCO29" s="4005"/>
      <c r="MCP29" s="4005"/>
      <c r="MCQ29" s="4005"/>
      <c r="MCR29" s="4005"/>
      <c r="MCS29" s="4005"/>
      <c r="MCT29" s="4005"/>
      <c r="MCU29" s="4005"/>
      <c r="MCV29" s="4005"/>
      <c r="MCW29" s="4005"/>
      <c r="MCX29" s="4005"/>
      <c r="MCY29" s="4005"/>
      <c r="MCZ29" s="4005"/>
      <c r="MDA29" s="4005"/>
      <c r="MDB29" s="4005"/>
      <c r="MDC29" s="4005"/>
      <c r="MDD29" s="4005"/>
      <c r="MDE29" s="4005"/>
      <c r="MDF29" s="4005"/>
      <c r="MDG29" s="4005"/>
      <c r="MDH29" s="4005"/>
      <c r="MDI29" s="4005"/>
      <c r="MDJ29" s="4005"/>
      <c r="MDK29" s="4005"/>
      <c r="MDL29" s="4005"/>
      <c r="MDM29" s="4005"/>
      <c r="MDN29" s="4005"/>
      <c r="MDO29" s="4005"/>
      <c r="MDP29" s="4005"/>
      <c r="MDQ29" s="4005"/>
      <c r="MDR29" s="4005"/>
      <c r="MDS29" s="4005"/>
      <c r="MDT29" s="4005"/>
      <c r="MDU29" s="4005"/>
      <c r="MDV29" s="4005"/>
      <c r="MDW29" s="4005"/>
      <c r="MDX29" s="4005"/>
      <c r="MDY29" s="4005"/>
      <c r="MDZ29" s="4005"/>
      <c r="MEA29" s="4005"/>
      <c r="MEB29" s="4005"/>
      <c r="MEC29" s="4005"/>
      <c r="MED29" s="4005"/>
      <c r="MEE29" s="4005"/>
      <c r="MEF29" s="4005"/>
      <c r="MEG29" s="4005"/>
      <c r="MEH29" s="4005"/>
      <c r="MEI29" s="4005"/>
      <c r="MEJ29" s="4005"/>
      <c r="MEK29" s="4005"/>
      <c r="MEL29" s="4005"/>
      <c r="MEM29" s="4005"/>
      <c r="MEN29" s="4005"/>
      <c r="MEO29" s="4005"/>
      <c r="MEP29" s="4005"/>
      <c r="MEQ29" s="4005"/>
      <c r="MER29" s="4005"/>
      <c r="MES29" s="4005"/>
      <c r="MET29" s="4005"/>
      <c r="MEU29" s="4005"/>
      <c r="MEV29" s="4005"/>
      <c r="MEW29" s="4005"/>
      <c r="MEX29" s="4005"/>
      <c r="MEY29" s="4005"/>
      <c r="MEZ29" s="4005"/>
      <c r="MFA29" s="4005"/>
      <c r="MFB29" s="4005"/>
      <c r="MFC29" s="4005"/>
      <c r="MFD29" s="4005"/>
      <c r="MFE29" s="4005"/>
      <c r="MFF29" s="4005"/>
      <c r="MFG29" s="4005"/>
      <c r="MFH29" s="4005"/>
      <c r="MFI29" s="4005"/>
      <c r="MFJ29" s="4005"/>
      <c r="MFK29" s="4005"/>
      <c r="MFL29" s="4005"/>
      <c r="MFM29" s="4005"/>
      <c r="MFN29" s="4005"/>
      <c r="MFO29" s="4005"/>
      <c r="MFP29" s="4005"/>
      <c r="MFQ29" s="4005"/>
      <c r="MFR29" s="4005"/>
      <c r="MFS29" s="4005"/>
      <c r="MFT29" s="4005"/>
      <c r="MFU29" s="4005"/>
      <c r="MFV29" s="4005"/>
      <c r="MFW29" s="4005"/>
      <c r="MFX29" s="4005"/>
      <c r="MFY29" s="4005"/>
      <c r="MFZ29" s="4005"/>
      <c r="MGA29" s="4005"/>
      <c r="MGB29" s="4005"/>
      <c r="MGC29" s="4005"/>
      <c r="MGD29" s="4005"/>
      <c r="MGE29" s="4005"/>
      <c r="MGF29" s="4005"/>
      <c r="MGG29" s="4005"/>
      <c r="MGH29" s="4005"/>
      <c r="MGI29" s="4005"/>
      <c r="MGJ29" s="4005"/>
      <c r="MGK29" s="4005"/>
      <c r="MGL29" s="4005"/>
      <c r="MGM29" s="4005"/>
      <c r="MGN29" s="4005"/>
      <c r="MGO29" s="4005"/>
      <c r="MGP29" s="4005"/>
      <c r="MGQ29" s="4005"/>
      <c r="MGR29" s="4005"/>
      <c r="MGS29" s="4005"/>
      <c r="MGT29" s="4005"/>
      <c r="MGU29" s="4005"/>
      <c r="MGV29" s="4005"/>
      <c r="MGW29" s="4005"/>
      <c r="MGX29" s="4005"/>
      <c r="MGY29" s="4005"/>
      <c r="MGZ29" s="4005"/>
      <c r="MHA29" s="4005"/>
      <c r="MHB29" s="4005"/>
      <c r="MHC29" s="4005"/>
      <c r="MHD29" s="4005"/>
      <c r="MHE29" s="4005"/>
      <c r="MHF29" s="4005"/>
      <c r="MHG29" s="4005"/>
      <c r="MHH29" s="4005"/>
      <c r="MHI29" s="4005"/>
      <c r="MHJ29" s="4005"/>
      <c r="MHK29" s="4005"/>
      <c r="MHL29" s="4005"/>
      <c r="MHM29" s="4005"/>
      <c r="MHN29" s="4005"/>
      <c r="MHO29" s="4005"/>
      <c r="MHP29" s="4005"/>
      <c r="MHQ29" s="4005"/>
      <c r="MHR29" s="4005"/>
      <c r="MHS29" s="4005"/>
      <c r="MHT29" s="4005"/>
      <c r="MHU29" s="4005"/>
      <c r="MHV29" s="4005"/>
      <c r="MHW29" s="4005"/>
      <c r="MHX29" s="4005"/>
      <c r="MHY29" s="4005"/>
      <c r="MHZ29" s="4005"/>
      <c r="MIA29" s="4005"/>
      <c r="MIB29" s="4005"/>
      <c r="MIC29" s="4005"/>
      <c r="MID29" s="4005"/>
      <c r="MIE29" s="4005"/>
      <c r="MIF29" s="4005"/>
      <c r="MIG29" s="4005"/>
      <c r="MIH29" s="4005"/>
      <c r="MII29" s="4005"/>
      <c r="MIJ29" s="4005"/>
      <c r="MIK29" s="4005"/>
      <c r="MIL29" s="4005"/>
      <c r="MIM29" s="4005"/>
      <c r="MIN29" s="4005"/>
      <c r="MIO29" s="4005"/>
      <c r="MIP29" s="4005"/>
      <c r="MIQ29" s="4005"/>
      <c r="MIR29" s="4005"/>
      <c r="MIS29" s="4005"/>
      <c r="MIT29" s="4005"/>
      <c r="MIU29" s="4005"/>
      <c r="MIV29" s="4005"/>
      <c r="MIW29" s="4005"/>
      <c r="MIX29" s="4005"/>
      <c r="MIY29" s="4005"/>
      <c r="MIZ29" s="4005"/>
      <c r="MJA29" s="4005"/>
      <c r="MJB29" s="4005"/>
      <c r="MJC29" s="4005"/>
      <c r="MJD29" s="4005"/>
      <c r="MJE29" s="4005"/>
      <c r="MJF29" s="4005"/>
      <c r="MJG29" s="4005"/>
      <c r="MJH29" s="4005"/>
      <c r="MJI29" s="4005"/>
      <c r="MJJ29" s="4005"/>
      <c r="MJK29" s="4005"/>
      <c r="MJL29" s="4005"/>
      <c r="MJM29" s="4005"/>
      <c r="MJN29" s="4005"/>
      <c r="MJO29" s="4005"/>
      <c r="MJP29" s="4005"/>
      <c r="MJQ29" s="4005"/>
      <c r="MJR29" s="4005"/>
      <c r="MJS29" s="4005"/>
      <c r="MJT29" s="4005"/>
      <c r="MJU29" s="4005"/>
      <c r="MJV29" s="4005"/>
      <c r="MJW29" s="4005"/>
      <c r="MJX29" s="4005"/>
      <c r="MJY29" s="4005"/>
      <c r="MJZ29" s="4005"/>
      <c r="MKA29" s="4005"/>
      <c r="MKB29" s="4005"/>
      <c r="MKC29" s="4005"/>
      <c r="MKD29" s="4005"/>
      <c r="MKE29" s="4005"/>
      <c r="MKF29" s="4005"/>
      <c r="MKG29" s="4005"/>
      <c r="MKH29" s="4005"/>
      <c r="MKI29" s="4005"/>
      <c r="MKJ29" s="4005"/>
      <c r="MKK29" s="4005"/>
      <c r="MKL29" s="4005"/>
      <c r="MKM29" s="4005"/>
      <c r="MKN29" s="4005"/>
      <c r="MKO29" s="4005"/>
      <c r="MKP29" s="4005"/>
      <c r="MKQ29" s="4005"/>
      <c r="MKR29" s="4005"/>
      <c r="MKS29" s="4005"/>
      <c r="MKT29" s="4005"/>
      <c r="MKU29" s="4005"/>
      <c r="MKV29" s="4005"/>
      <c r="MKW29" s="4005"/>
      <c r="MKX29" s="4005"/>
      <c r="MKY29" s="4005"/>
      <c r="MKZ29" s="4005"/>
      <c r="MLA29" s="4005"/>
      <c r="MLB29" s="4005"/>
      <c r="MLC29" s="4005"/>
      <c r="MLD29" s="4005"/>
      <c r="MLE29" s="4005"/>
      <c r="MLF29" s="4005"/>
      <c r="MLG29" s="4005"/>
      <c r="MLH29" s="4005"/>
      <c r="MLI29" s="4005"/>
      <c r="MLJ29" s="4005"/>
      <c r="MLK29" s="4005"/>
      <c r="MLL29" s="4005"/>
      <c r="MLM29" s="4005"/>
      <c r="MLN29" s="4005"/>
      <c r="MLO29" s="4005"/>
      <c r="MLP29" s="4005"/>
      <c r="MLQ29" s="4005"/>
      <c r="MLR29" s="4005"/>
      <c r="MLS29" s="4005"/>
      <c r="MLT29" s="4005"/>
      <c r="MLU29" s="4005"/>
      <c r="MLV29" s="4005"/>
      <c r="MLW29" s="4005"/>
      <c r="MLX29" s="4005"/>
      <c r="MLY29" s="4005"/>
      <c r="MLZ29" s="4005"/>
      <c r="MMA29" s="4005"/>
      <c r="MMB29" s="4005"/>
      <c r="MMC29" s="4005"/>
      <c r="MMD29" s="4005"/>
      <c r="MME29" s="4005"/>
      <c r="MMF29" s="4005"/>
      <c r="MMG29" s="4005"/>
      <c r="MMH29" s="4005"/>
      <c r="MMI29" s="4005"/>
      <c r="MMJ29" s="4005"/>
      <c r="MMK29" s="4005"/>
      <c r="MML29" s="4005"/>
      <c r="MMM29" s="4005"/>
      <c r="MMN29" s="4005"/>
      <c r="MMO29" s="4005"/>
      <c r="MMP29" s="4005"/>
      <c r="MMQ29" s="4005"/>
      <c r="MMR29" s="4005"/>
      <c r="MMS29" s="4005"/>
      <c r="MMT29" s="4005"/>
      <c r="MMU29" s="4005"/>
      <c r="MMV29" s="4005"/>
      <c r="MMW29" s="4005"/>
      <c r="MMX29" s="4005"/>
      <c r="MMY29" s="4005"/>
      <c r="MMZ29" s="4005"/>
      <c r="MNA29" s="4005"/>
      <c r="MNB29" s="4005"/>
      <c r="MNC29" s="4005"/>
      <c r="MND29" s="4005"/>
      <c r="MNE29" s="4005"/>
      <c r="MNF29" s="4005"/>
      <c r="MNG29" s="4005"/>
      <c r="MNH29" s="4005"/>
      <c r="MNI29" s="4005"/>
      <c r="MNJ29" s="4005"/>
      <c r="MNK29" s="4005"/>
      <c r="MNL29" s="4005"/>
      <c r="MNM29" s="4005"/>
      <c r="MNN29" s="4005"/>
      <c r="MNO29" s="4005"/>
      <c r="MNP29" s="4005"/>
      <c r="MNQ29" s="4005"/>
      <c r="MNR29" s="4005"/>
      <c r="MNS29" s="4005"/>
      <c r="MNT29" s="4005"/>
      <c r="MNU29" s="4005"/>
      <c r="MNV29" s="4005"/>
      <c r="MNW29" s="4005"/>
      <c r="MNX29" s="4005"/>
      <c r="MNY29" s="4005"/>
      <c r="MNZ29" s="4005"/>
      <c r="MOA29" s="4005"/>
      <c r="MOB29" s="4005"/>
      <c r="MOC29" s="4005"/>
      <c r="MOD29" s="4005"/>
      <c r="MOE29" s="4005"/>
      <c r="MOF29" s="4005"/>
      <c r="MOG29" s="4005"/>
      <c r="MOH29" s="4005"/>
      <c r="MOI29" s="4005"/>
      <c r="MOJ29" s="4005"/>
      <c r="MOK29" s="4005"/>
      <c r="MOL29" s="4005"/>
      <c r="MOM29" s="4005"/>
      <c r="MON29" s="4005"/>
      <c r="MOO29" s="4005"/>
      <c r="MOP29" s="4005"/>
      <c r="MOQ29" s="4005"/>
      <c r="MOR29" s="4005"/>
      <c r="MOS29" s="4005"/>
      <c r="MOT29" s="4005"/>
      <c r="MOU29" s="4005"/>
      <c r="MOV29" s="4005"/>
      <c r="MOW29" s="4005"/>
      <c r="MOX29" s="4005"/>
      <c r="MOY29" s="4005"/>
      <c r="MOZ29" s="4005"/>
      <c r="MPA29" s="4005"/>
      <c r="MPB29" s="4005"/>
      <c r="MPC29" s="4005"/>
      <c r="MPD29" s="4005"/>
      <c r="MPE29" s="4005"/>
      <c r="MPF29" s="4005"/>
      <c r="MPG29" s="4005"/>
      <c r="MPH29" s="4005"/>
      <c r="MPI29" s="4005"/>
      <c r="MPJ29" s="4005"/>
      <c r="MPK29" s="4005"/>
      <c r="MPL29" s="4005"/>
      <c r="MPM29" s="4005"/>
      <c r="MPN29" s="4005"/>
      <c r="MPO29" s="4005"/>
      <c r="MPP29" s="4005"/>
      <c r="MPQ29" s="4005"/>
      <c r="MPR29" s="4005"/>
      <c r="MPS29" s="4005"/>
      <c r="MPT29" s="4005"/>
      <c r="MPU29" s="4005"/>
      <c r="MPV29" s="4005"/>
      <c r="MPW29" s="4005"/>
      <c r="MPX29" s="4005"/>
      <c r="MPY29" s="4005"/>
      <c r="MPZ29" s="4005"/>
      <c r="MQA29" s="4005"/>
      <c r="MQB29" s="4005"/>
      <c r="MQC29" s="4005"/>
      <c r="MQD29" s="4005"/>
      <c r="MQE29" s="4005"/>
      <c r="MQF29" s="4005"/>
      <c r="MQG29" s="4005"/>
      <c r="MQH29" s="4005"/>
      <c r="MQI29" s="4005"/>
      <c r="MQJ29" s="4005"/>
      <c r="MQK29" s="4005"/>
      <c r="MQL29" s="4005"/>
      <c r="MQM29" s="4005"/>
      <c r="MQN29" s="4005"/>
      <c r="MQO29" s="4005"/>
      <c r="MQP29" s="4005"/>
      <c r="MQQ29" s="4005"/>
      <c r="MQR29" s="4005"/>
      <c r="MQS29" s="4005"/>
      <c r="MQT29" s="4005"/>
      <c r="MQU29" s="4005"/>
      <c r="MQV29" s="4005"/>
      <c r="MQW29" s="4005"/>
      <c r="MQX29" s="4005"/>
      <c r="MQY29" s="4005"/>
      <c r="MQZ29" s="4005"/>
      <c r="MRA29" s="4005"/>
      <c r="MRB29" s="4005"/>
      <c r="MRC29" s="4005"/>
      <c r="MRD29" s="4005"/>
      <c r="MRE29" s="4005"/>
      <c r="MRF29" s="4005"/>
      <c r="MRG29" s="4005"/>
      <c r="MRH29" s="4005"/>
      <c r="MRI29" s="4005"/>
      <c r="MRJ29" s="4005"/>
      <c r="MRK29" s="4005"/>
      <c r="MRL29" s="4005"/>
      <c r="MRM29" s="4005"/>
      <c r="MRN29" s="4005"/>
      <c r="MRO29" s="4005"/>
      <c r="MRP29" s="4005"/>
      <c r="MRQ29" s="4005"/>
      <c r="MRR29" s="4005"/>
      <c r="MRS29" s="4005"/>
      <c r="MRT29" s="4005"/>
      <c r="MRU29" s="4005"/>
      <c r="MRV29" s="4005"/>
      <c r="MRW29" s="4005"/>
      <c r="MRX29" s="4005"/>
      <c r="MRY29" s="4005"/>
      <c r="MRZ29" s="4005"/>
      <c r="MSA29" s="4005"/>
      <c r="MSB29" s="4005"/>
      <c r="MSC29" s="4005"/>
      <c r="MSD29" s="4005"/>
      <c r="MSE29" s="4005"/>
      <c r="MSF29" s="4005"/>
      <c r="MSG29" s="4005"/>
      <c r="MSH29" s="4005"/>
      <c r="MSI29" s="4005"/>
      <c r="MSJ29" s="4005"/>
      <c r="MSK29" s="4005"/>
      <c r="MSL29" s="4005"/>
      <c r="MSM29" s="4005"/>
      <c r="MSN29" s="4005"/>
      <c r="MSO29" s="4005"/>
      <c r="MSP29" s="4005"/>
      <c r="MSQ29" s="4005"/>
      <c r="MSR29" s="4005"/>
      <c r="MSS29" s="4005"/>
      <c r="MST29" s="4005"/>
      <c r="MSU29" s="4005"/>
      <c r="MSV29" s="4005"/>
      <c r="MSW29" s="4005"/>
      <c r="MSX29" s="4005"/>
      <c r="MSY29" s="4005"/>
      <c r="MSZ29" s="4005"/>
      <c r="MTA29" s="4005"/>
      <c r="MTB29" s="4005"/>
      <c r="MTC29" s="4005"/>
      <c r="MTD29" s="4005"/>
      <c r="MTE29" s="4005"/>
      <c r="MTF29" s="4005"/>
      <c r="MTG29" s="4005"/>
      <c r="MTH29" s="4005"/>
      <c r="MTI29" s="4005"/>
      <c r="MTJ29" s="4005"/>
      <c r="MTK29" s="4005"/>
      <c r="MTL29" s="4005"/>
      <c r="MTM29" s="4005"/>
      <c r="MTN29" s="4005"/>
      <c r="MTO29" s="4005"/>
      <c r="MTP29" s="4005"/>
      <c r="MTQ29" s="4005"/>
      <c r="MTR29" s="4005"/>
      <c r="MTS29" s="4005"/>
      <c r="MTT29" s="4005"/>
      <c r="MTU29" s="4005"/>
      <c r="MTV29" s="4005"/>
      <c r="MTW29" s="4005"/>
      <c r="MTX29" s="4005"/>
      <c r="MTY29" s="4005"/>
      <c r="MTZ29" s="4005"/>
      <c r="MUA29" s="4005"/>
      <c r="MUB29" s="4005"/>
      <c r="MUC29" s="4005"/>
      <c r="MUD29" s="4005"/>
      <c r="MUE29" s="4005"/>
      <c r="MUF29" s="4005"/>
      <c r="MUG29" s="4005"/>
      <c r="MUH29" s="4005"/>
      <c r="MUI29" s="4005"/>
      <c r="MUJ29" s="4005"/>
      <c r="MUK29" s="4005"/>
      <c r="MUL29" s="4005"/>
      <c r="MUM29" s="4005"/>
      <c r="MUN29" s="4005"/>
      <c r="MUO29" s="4005"/>
      <c r="MUP29" s="4005"/>
      <c r="MUQ29" s="4005"/>
      <c r="MUR29" s="4005"/>
      <c r="MUS29" s="4005"/>
      <c r="MUT29" s="4005"/>
      <c r="MUU29" s="4005"/>
      <c r="MUV29" s="4005"/>
      <c r="MUW29" s="4005"/>
      <c r="MUX29" s="4005"/>
      <c r="MUY29" s="4005"/>
      <c r="MUZ29" s="4005"/>
      <c r="MVA29" s="4005"/>
      <c r="MVB29" s="4005"/>
      <c r="MVC29" s="4005"/>
      <c r="MVD29" s="4005"/>
      <c r="MVE29" s="4005"/>
      <c r="MVF29" s="4005"/>
      <c r="MVG29" s="4005"/>
      <c r="MVH29" s="4005"/>
      <c r="MVI29" s="4005"/>
      <c r="MVJ29" s="4005"/>
      <c r="MVK29" s="4005"/>
      <c r="MVL29" s="4005"/>
      <c r="MVM29" s="4005"/>
      <c r="MVN29" s="4005"/>
      <c r="MVO29" s="4005"/>
      <c r="MVP29" s="4005"/>
      <c r="MVQ29" s="4005"/>
      <c r="MVR29" s="4005"/>
      <c r="MVS29" s="4005"/>
      <c r="MVT29" s="4005"/>
      <c r="MVU29" s="4005"/>
      <c r="MVV29" s="4005"/>
      <c r="MVW29" s="4005"/>
      <c r="MVX29" s="4005"/>
      <c r="MVY29" s="4005"/>
      <c r="MVZ29" s="4005"/>
      <c r="MWA29" s="4005"/>
      <c r="MWB29" s="4005"/>
      <c r="MWC29" s="4005"/>
      <c r="MWD29" s="4005"/>
      <c r="MWE29" s="4005"/>
      <c r="MWF29" s="4005"/>
      <c r="MWG29" s="4005"/>
      <c r="MWH29" s="4005"/>
      <c r="MWI29" s="4005"/>
      <c r="MWJ29" s="4005"/>
      <c r="MWK29" s="4005"/>
      <c r="MWL29" s="4005"/>
      <c r="MWM29" s="4005"/>
      <c r="MWN29" s="4005"/>
      <c r="MWO29" s="4005"/>
      <c r="MWP29" s="4005"/>
      <c r="MWQ29" s="4005"/>
      <c r="MWR29" s="4005"/>
      <c r="MWS29" s="4005"/>
      <c r="MWT29" s="4005"/>
      <c r="MWU29" s="4005"/>
      <c r="MWV29" s="4005"/>
      <c r="MWW29" s="4005"/>
      <c r="MWX29" s="4005"/>
      <c r="MWY29" s="4005"/>
      <c r="MWZ29" s="4005"/>
      <c r="MXA29" s="4005"/>
      <c r="MXB29" s="4005"/>
      <c r="MXC29" s="4005"/>
      <c r="MXD29" s="4005"/>
      <c r="MXE29" s="4005"/>
      <c r="MXF29" s="4005"/>
      <c r="MXG29" s="4005"/>
      <c r="MXH29" s="4005"/>
      <c r="MXI29" s="4005"/>
      <c r="MXJ29" s="4005"/>
      <c r="MXK29" s="4005"/>
      <c r="MXL29" s="4005"/>
      <c r="MXM29" s="4005"/>
      <c r="MXN29" s="4005"/>
      <c r="MXO29" s="4005"/>
      <c r="MXP29" s="4005"/>
      <c r="MXQ29" s="4005"/>
      <c r="MXR29" s="4005"/>
      <c r="MXS29" s="4005"/>
      <c r="MXT29" s="4005"/>
      <c r="MXU29" s="4005"/>
      <c r="MXV29" s="4005"/>
      <c r="MXW29" s="4005"/>
      <c r="MXX29" s="4005"/>
      <c r="MXY29" s="4005"/>
      <c r="MXZ29" s="4005"/>
      <c r="MYA29" s="4005"/>
      <c r="MYB29" s="4005"/>
      <c r="MYC29" s="4005"/>
      <c r="MYD29" s="4005"/>
      <c r="MYE29" s="4005"/>
      <c r="MYF29" s="4005"/>
      <c r="MYG29" s="4005"/>
      <c r="MYH29" s="4005"/>
      <c r="MYI29" s="4005"/>
      <c r="MYJ29" s="4005"/>
      <c r="MYK29" s="4005"/>
      <c r="MYL29" s="4005"/>
      <c r="MYM29" s="4005"/>
      <c r="MYN29" s="4005"/>
      <c r="MYO29" s="4005"/>
      <c r="MYP29" s="4005"/>
      <c r="MYQ29" s="4005"/>
      <c r="MYR29" s="4005"/>
      <c r="MYS29" s="4005"/>
      <c r="MYT29" s="4005"/>
      <c r="MYU29" s="4005"/>
      <c r="MYV29" s="4005"/>
      <c r="MYW29" s="4005"/>
      <c r="MYX29" s="4005"/>
      <c r="MYY29" s="4005"/>
      <c r="MYZ29" s="4005"/>
      <c r="MZA29" s="4005"/>
      <c r="MZB29" s="4005"/>
      <c r="MZC29" s="4005"/>
      <c r="MZD29" s="4005"/>
      <c r="MZE29" s="4005"/>
      <c r="MZF29" s="4005"/>
      <c r="MZG29" s="4005"/>
      <c r="MZH29" s="4005"/>
      <c r="MZI29" s="4005"/>
      <c r="MZJ29" s="4005"/>
      <c r="MZK29" s="4005"/>
      <c r="MZL29" s="4005"/>
      <c r="MZM29" s="4005"/>
      <c r="MZN29" s="4005"/>
      <c r="MZO29" s="4005"/>
      <c r="MZP29" s="4005"/>
      <c r="MZQ29" s="4005"/>
      <c r="MZR29" s="4005"/>
      <c r="MZS29" s="4005"/>
      <c r="MZT29" s="4005"/>
      <c r="MZU29" s="4005"/>
      <c r="MZV29" s="4005"/>
      <c r="MZW29" s="4005"/>
      <c r="MZX29" s="4005"/>
      <c r="MZY29" s="4005"/>
      <c r="MZZ29" s="4005"/>
      <c r="NAA29" s="4005"/>
      <c r="NAB29" s="4005"/>
      <c r="NAC29" s="4005"/>
      <c r="NAD29" s="4005"/>
      <c r="NAE29" s="4005"/>
      <c r="NAF29" s="4005"/>
      <c r="NAG29" s="4005"/>
      <c r="NAH29" s="4005"/>
      <c r="NAI29" s="4005"/>
      <c r="NAJ29" s="4005"/>
      <c r="NAK29" s="4005"/>
      <c r="NAL29" s="4005"/>
      <c r="NAM29" s="4005"/>
      <c r="NAN29" s="4005"/>
      <c r="NAO29" s="4005"/>
      <c r="NAP29" s="4005"/>
      <c r="NAQ29" s="4005"/>
      <c r="NAR29" s="4005"/>
      <c r="NAS29" s="4005"/>
      <c r="NAT29" s="4005"/>
      <c r="NAU29" s="4005"/>
      <c r="NAV29" s="4005"/>
      <c r="NAW29" s="4005"/>
      <c r="NAX29" s="4005"/>
      <c r="NAY29" s="4005"/>
      <c r="NAZ29" s="4005"/>
      <c r="NBA29" s="4005"/>
      <c r="NBB29" s="4005"/>
      <c r="NBC29" s="4005"/>
      <c r="NBD29" s="4005"/>
      <c r="NBE29" s="4005"/>
      <c r="NBF29" s="4005"/>
      <c r="NBG29" s="4005"/>
      <c r="NBH29" s="4005"/>
      <c r="NBI29" s="4005"/>
      <c r="NBJ29" s="4005"/>
      <c r="NBK29" s="4005"/>
      <c r="NBL29" s="4005"/>
      <c r="NBM29" s="4005"/>
      <c r="NBN29" s="4005"/>
      <c r="NBO29" s="4005"/>
      <c r="NBP29" s="4005"/>
      <c r="NBQ29" s="4005"/>
      <c r="NBR29" s="4005"/>
      <c r="NBS29" s="4005"/>
      <c r="NBT29" s="4005"/>
      <c r="NBU29" s="4005"/>
      <c r="NBV29" s="4005"/>
      <c r="NBW29" s="4005"/>
      <c r="NBX29" s="4005"/>
      <c r="NBY29" s="4005"/>
      <c r="NBZ29" s="4005"/>
      <c r="NCA29" s="4005"/>
      <c r="NCB29" s="4005"/>
      <c r="NCC29" s="4005"/>
      <c r="NCD29" s="4005"/>
      <c r="NCE29" s="4005"/>
      <c r="NCF29" s="4005"/>
      <c r="NCG29" s="4005"/>
      <c r="NCH29" s="4005"/>
      <c r="NCI29" s="4005"/>
      <c r="NCJ29" s="4005"/>
      <c r="NCK29" s="4005"/>
      <c r="NCL29" s="4005"/>
      <c r="NCM29" s="4005"/>
      <c r="NCN29" s="4005"/>
      <c r="NCO29" s="4005"/>
      <c r="NCP29" s="4005"/>
      <c r="NCQ29" s="4005"/>
      <c r="NCR29" s="4005"/>
      <c r="NCS29" s="4005"/>
      <c r="NCT29" s="4005"/>
      <c r="NCU29" s="4005"/>
      <c r="NCV29" s="4005"/>
      <c r="NCW29" s="4005"/>
      <c r="NCX29" s="4005"/>
      <c r="NCY29" s="4005"/>
      <c r="NCZ29" s="4005"/>
      <c r="NDA29" s="4005"/>
      <c r="NDB29" s="4005"/>
      <c r="NDC29" s="4005"/>
      <c r="NDD29" s="4005"/>
      <c r="NDE29" s="4005"/>
      <c r="NDF29" s="4005"/>
      <c r="NDG29" s="4005"/>
      <c r="NDH29" s="4005"/>
      <c r="NDI29" s="4005"/>
      <c r="NDJ29" s="4005"/>
      <c r="NDK29" s="4005"/>
      <c r="NDL29" s="4005"/>
      <c r="NDM29" s="4005"/>
      <c r="NDN29" s="4005"/>
      <c r="NDO29" s="4005"/>
      <c r="NDP29" s="4005"/>
      <c r="NDQ29" s="4005"/>
      <c r="NDR29" s="4005"/>
      <c r="NDS29" s="4005"/>
      <c r="NDT29" s="4005"/>
      <c r="NDU29" s="4005"/>
      <c r="NDV29" s="4005"/>
      <c r="NDW29" s="4005"/>
      <c r="NDX29" s="4005"/>
      <c r="NDY29" s="4005"/>
      <c r="NDZ29" s="4005"/>
      <c r="NEA29" s="4005"/>
      <c r="NEB29" s="4005"/>
      <c r="NEC29" s="4005"/>
      <c r="NED29" s="4005"/>
      <c r="NEE29" s="4005"/>
      <c r="NEF29" s="4005"/>
      <c r="NEG29" s="4005"/>
      <c r="NEH29" s="4005"/>
      <c r="NEI29" s="4005"/>
      <c r="NEJ29" s="4005"/>
      <c r="NEK29" s="4005"/>
      <c r="NEL29" s="4005"/>
      <c r="NEM29" s="4005"/>
      <c r="NEN29" s="4005"/>
      <c r="NEO29" s="4005"/>
      <c r="NEP29" s="4005"/>
      <c r="NEQ29" s="4005"/>
      <c r="NER29" s="4005"/>
      <c r="NES29" s="4005"/>
      <c r="NET29" s="4005"/>
      <c r="NEU29" s="4005"/>
      <c r="NEV29" s="4005"/>
      <c r="NEW29" s="4005"/>
      <c r="NEX29" s="4005"/>
      <c r="NEY29" s="4005"/>
      <c r="NEZ29" s="4005"/>
      <c r="NFA29" s="4005"/>
      <c r="NFB29" s="4005"/>
      <c r="NFC29" s="4005"/>
      <c r="NFD29" s="4005"/>
      <c r="NFE29" s="4005"/>
      <c r="NFF29" s="4005"/>
      <c r="NFG29" s="4005"/>
      <c r="NFH29" s="4005"/>
      <c r="NFI29" s="4005"/>
      <c r="NFJ29" s="4005"/>
      <c r="NFK29" s="4005"/>
      <c r="NFL29" s="4005"/>
      <c r="NFM29" s="4005"/>
      <c r="NFN29" s="4005"/>
      <c r="NFO29" s="4005"/>
      <c r="NFP29" s="4005"/>
      <c r="NFQ29" s="4005"/>
      <c r="NFR29" s="4005"/>
      <c r="NFS29" s="4005"/>
      <c r="NFT29" s="4005"/>
      <c r="NFU29" s="4005"/>
      <c r="NFV29" s="4005"/>
      <c r="NFW29" s="4005"/>
      <c r="NFX29" s="4005"/>
      <c r="NFY29" s="4005"/>
      <c r="NFZ29" s="4005"/>
      <c r="NGA29" s="4005"/>
      <c r="NGB29" s="4005"/>
      <c r="NGC29" s="4005"/>
      <c r="NGD29" s="4005"/>
      <c r="NGE29" s="4005"/>
      <c r="NGF29" s="4005"/>
      <c r="NGG29" s="4005"/>
      <c r="NGH29" s="4005"/>
      <c r="NGI29" s="4005"/>
      <c r="NGJ29" s="4005"/>
      <c r="NGK29" s="4005"/>
      <c r="NGL29" s="4005"/>
      <c r="NGM29" s="4005"/>
      <c r="NGN29" s="4005"/>
      <c r="NGO29" s="4005"/>
      <c r="NGP29" s="4005"/>
      <c r="NGQ29" s="4005"/>
      <c r="NGR29" s="4005"/>
      <c r="NGS29" s="4005"/>
      <c r="NGT29" s="4005"/>
      <c r="NGU29" s="4005"/>
      <c r="NGV29" s="4005"/>
      <c r="NGW29" s="4005"/>
      <c r="NGX29" s="4005"/>
      <c r="NGY29" s="4005"/>
      <c r="NGZ29" s="4005"/>
      <c r="NHA29" s="4005"/>
      <c r="NHB29" s="4005"/>
      <c r="NHC29" s="4005"/>
      <c r="NHD29" s="4005"/>
      <c r="NHE29" s="4005"/>
      <c r="NHF29" s="4005"/>
      <c r="NHG29" s="4005"/>
      <c r="NHH29" s="4005"/>
      <c r="NHI29" s="4005"/>
      <c r="NHJ29" s="4005"/>
      <c r="NHK29" s="4005"/>
      <c r="NHL29" s="4005"/>
      <c r="NHM29" s="4005"/>
      <c r="NHN29" s="4005"/>
      <c r="NHO29" s="4005"/>
      <c r="NHP29" s="4005"/>
      <c r="NHQ29" s="4005"/>
      <c r="NHR29" s="4005"/>
      <c r="NHS29" s="4005"/>
      <c r="NHT29" s="4005"/>
      <c r="NHU29" s="4005"/>
      <c r="NHV29" s="4005"/>
      <c r="NHW29" s="4005"/>
      <c r="NHX29" s="4005"/>
      <c r="NHY29" s="4005"/>
      <c r="NHZ29" s="4005"/>
      <c r="NIA29" s="4005"/>
      <c r="NIB29" s="4005"/>
      <c r="NIC29" s="4005"/>
      <c r="NID29" s="4005"/>
      <c r="NIE29" s="4005"/>
      <c r="NIF29" s="4005"/>
      <c r="NIG29" s="4005"/>
      <c r="NIH29" s="4005"/>
      <c r="NII29" s="4005"/>
      <c r="NIJ29" s="4005"/>
      <c r="NIK29" s="4005"/>
      <c r="NIL29" s="4005"/>
      <c r="NIM29" s="4005"/>
      <c r="NIN29" s="4005"/>
      <c r="NIO29" s="4005"/>
      <c r="NIP29" s="4005"/>
      <c r="NIQ29" s="4005"/>
      <c r="NIR29" s="4005"/>
      <c r="NIS29" s="4005"/>
      <c r="NIT29" s="4005"/>
      <c r="NIU29" s="4005"/>
      <c r="NIV29" s="4005"/>
      <c r="NIW29" s="4005"/>
      <c r="NIX29" s="4005"/>
      <c r="NIY29" s="4005"/>
      <c r="NIZ29" s="4005"/>
      <c r="NJA29" s="4005"/>
      <c r="NJB29" s="4005"/>
      <c r="NJC29" s="4005"/>
      <c r="NJD29" s="4005"/>
      <c r="NJE29" s="4005"/>
      <c r="NJF29" s="4005"/>
      <c r="NJG29" s="4005"/>
      <c r="NJH29" s="4005"/>
      <c r="NJI29" s="4005"/>
      <c r="NJJ29" s="4005"/>
      <c r="NJK29" s="4005"/>
      <c r="NJL29" s="4005"/>
      <c r="NJM29" s="4005"/>
      <c r="NJN29" s="4005"/>
      <c r="NJO29" s="4005"/>
      <c r="NJP29" s="4005"/>
      <c r="NJQ29" s="4005"/>
      <c r="NJR29" s="4005"/>
      <c r="NJS29" s="4005"/>
      <c r="NJT29" s="4005"/>
      <c r="NJU29" s="4005"/>
      <c r="NJV29" s="4005"/>
      <c r="NJW29" s="4005"/>
      <c r="NJX29" s="4005"/>
      <c r="NJY29" s="4005"/>
      <c r="NJZ29" s="4005"/>
      <c r="NKA29" s="4005"/>
      <c r="NKB29" s="4005"/>
      <c r="NKC29" s="4005"/>
      <c r="NKD29" s="4005"/>
      <c r="NKE29" s="4005"/>
      <c r="NKF29" s="4005"/>
      <c r="NKG29" s="4005"/>
      <c r="NKH29" s="4005"/>
      <c r="NKI29" s="4005"/>
      <c r="NKJ29" s="4005"/>
      <c r="NKK29" s="4005"/>
      <c r="NKL29" s="4005"/>
      <c r="NKM29" s="4005"/>
      <c r="NKN29" s="4005"/>
      <c r="NKO29" s="4005"/>
      <c r="NKP29" s="4005"/>
      <c r="NKQ29" s="4005"/>
      <c r="NKR29" s="4005"/>
      <c r="NKS29" s="4005"/>
      <c r="NKT29" s="4005"/>
      <c r="NKU29" s="4005"/>
      <c r="NKV29" s="4005"/>
      <c r="NKW29" s="4005"/>
      <c r="NKX29" s="4005"/>
      <c r="NKY29" s="4005"/>
      <c r="NKZ29" s="4005"/>
      <c r="NLA29" s="4005"/>
      <c r="NLB29" s="4005"/>
      <c r="NLC29" s="4005"/>
      <c r="NLD29" s="4005"/>
      <c r="NLE29" s="4005"/>
      <c r="NLF29" s="4005"/>
      <c r="NLG29" s="4005"/>
      <c r="NLH29" s="4005"/>
      <c r="NLI29" s="4005"/>
      <c r="NLJ29" s="4005"/>
      <c r="NLK29" s="4005"/>
      <c r="NLL29" s="4005"/>
      <c r="NLM29" s="4005"/>
      <c r="NLN29" s="4005"/>
      <c r="NLO29" s="4005"/>
      <c r="NLP29" s="4005"/>
      <c r="NLQ29" s="4005"/>
      <c r="NLR29" s="4005"/>
      <c r="NLS29" s="4005"/>
      <c r="NLT29" s="4005"/>
      <c r="NLU29" s="4005"/>
      <c r="NLV29" s="4005"/>
      <c r="NLW29" s="4005"/>
      <c r="NLX29" s="4005"/>
      <c r="NLY29" s="4005"/>
      <c r="NLZ29" s="4005"/>
      <c r="NMA29" s="4005"/>
      <c r="NMB29" s="4005"/>
      <c r="NMC29" s="4005"/>
      <c r="NMD29" s="4005"/>
      <c r="NME29" s="4005"/>
      <c r="NMF29" s="4005"/>
      <c r="NMG29" s="4005"/>
      <c r="NMH29" s="4005"/>
      <c r="NMI29" s="4005"/>
      <c r="NMJ29" s="4005"/>
      <c r="NMK29" s="4005"/>
      <c r="NML29" s="4005"/>
      <c r="NMM29" s="4005"/>
      <c r="NMN29" s="4005"/>
      <c r="NMO29" s="4005"/>
      <c r="NMP29" s="4005"/>
      <c r="NMQ29" s="4005"/>
      <c r="NMR29" s="4005"/>
      <c r="NMS29" s="4005"/>
      <c r="NMT29" s="4005"/>
      <c r="NMU29" s="4005"/>
      <c r="NMV29" s="4005"/>
      <c r="NMW29" s="4005"/>
      <c r="NMX29" s="4005"/>
      <c r="NMY29" s="4005"/>
      <c r="NMZ29" s="4005"/>
      <c r="NNA29" s="4005"/>
      <c r="NNB29" s="4005"/>
      <c r="NNC29" s="4005"/>
      <c r="NND29" s="4005"/>
      <c r="NNE29" s="4005"/>
      <c r="NNF29" s="4005"/>
      <c r="NNG29" s="4005"/>
      <c r="NNH29" s="4005"/>
      <c r="NNI29" s="4005"/>
      <c r="NNJ29" s="4005"/>
      <c r="NNK29" s="4005"/>
      <c r="NNL29" s="4005"/>
      <c r="NNM29" s="4005"/>
      <c r="NNN29" s="4005"/>
      <c r="NNO29" s="4005"/>
      <c r="NNP29" s="4005"/>
      <c r="NNQ29" s="4005"/>
      <c r="NNR29" s="4005"/>
      <c r="NNS29" s="4005"/>
      <c r="NNT29" s="4005"/>
      <c r="NNU29" s="4005"/>
      <c r="NNV29" s="4005"/>
      <c r="NNW29" s="4005"/>
      <c r="NNX29" s="4005"/>
      <c r="NNY29" s="4005"/>
      <c r="NNZ29" s="4005"/>
      <c r="NOA29" s="4005"/>
      <c r="NOB29" s="4005"/>
      <c r="NOC29" s="4005"/>
      <c r="NOD29" s="4005"/>
      <c r="NOE29" s="4005"/>
      <c r="NOF29" s="4005"/>
      <c r="NOG29" s="4005"/>
      <c r="NOH29" s="4005"/>
      <c r="NOI29" s="4005"/>
      <c r="NOJ29" s="4005"/>
      <c r="NOK29" s="4005"/>
      <c r="NOL29" s="4005"/>
      <c r="NOM29" s="4005"/>
      <c r="NON29" s="4005"/>
      <c r="NOO29" s="4005"/>
      <c r="NOP29" s="4005"/>
      <c r="NOQ29" s="4005"/>
      <c r="NOR29" s="4005"/>
      <c r="NOS29" s="4005"/>
      <c r="NOT29" s="4005"/>
      <c r="NOU29" s="4005"/>
      <c r="NOV29" s="4005"/>
      <c r="NOW29" s="4005"/>
      <c r="NOX29" s="4005"/>
      <c r="NOY29" s="4005"/>
      <c r="NOZ29" s="4005"/>
      <c r="NPA29" s="4005"/>
      <c r="NPB29" s="4005"/>
      <c r="NPC29" s="4005"/>
      <c r="NPD29" s="4005"/>
      <c r="NPE29" s="4005"/>
      <c r="NPF29" s="4005"/>
      <c r="NPG29" s="4005"/>
      <c r="NPH29" s="4005"/>
      <c r="NPI29" s="4005"/>
      <c r="NPJ29" s="4005"/>
      <c r="NPK29" s="4005"/>
      <c r="NPL29" s="4005"/>
      <c r="NPM29" s="4005"/>
      <c r="NPN29" s="4005"/>
      <c r="NPO29" s="4005"/>
      <c r="NPP29" s="4005"/>
      <c r="NPQ29" s="4005"/>
      <c r="NPR29" s="4005"/>
      <c r="NPS29" s="4005"/>
      <c r="NPT29" s="4005"/>
      <c r="NPU29" s="4005"/>
      <c r="NPV29" s="4005"/>
      <c r="NPW29" s="4005"/>
      <c r="NPX29" s="4005"/>
      <c r="NPY29" s="4005"/>
      <c r="NPZ29" s="4005"/>
      <c r="NQA29" s="4005"/>
      <c r="NQB29" s="4005"/>
      <c r="NQC29" s="4005"/>
      <c r="NQD29" s="4005"/>
      <c r="NQE29" s="4005"/>
      <c r="NQF29" s="4005"/>
      <c r="NQG29" s="4005"/>
      <c r="NQH29" s="4005"/>
      <c r="NQI29" s="4005"/>
      <c r="NQJ29" s="4005"/>
      <c r="NQK29" s="4005"/>
      <c r="NQL29" s="4005"/>
      <c r="NQM29" s="4005"/>
      <c r="NQN29" s="4005"/>
      <c r="NQO29" s="4005"/>
      <c r="NQP29" s="4005"/>
      <c r="NQQ29" s="4005"/>
      <c r="NQR29" s="4005"/>
      <c r="NQS29" s="4005"/>
      <c r="NQT29" s="4005"/>
      <c r="NQU29" s="4005"/>
      <c r="NQV29" s="4005"/>
      <c r="NQW29" s="4005"/>
      <c r="NQX29" s="4005"/>
      <c r="NQY29" s="4005"/>
      <c r="NQZ29" s="4005"/>
      <c r="NRA29" s="4005"/>
      <c r="NRB29" s="4005"/>
      <c r="NRC29" s="4005"/>
      <c r="NRD29" s="4005"/>
      <c r="NRE29" s="4005"/>
      <c r="NRF29" s="4005"/>
      <c r="NRG29" s="4005"/>
      <c r="NRH29" s="4005"/>
      <c r="NRI29" s="4005"/>
      <c r="NRJ29" s="4005"/>
      <c r="NRK29" s="4005"/>
      <c r="NRL29" s="4005"/>
      <c r="NRM29" s="4005"/>
      <c r="NRN29" s="4005"/>
      <c r="NRO29" s="4005"/>
      <c r="NRP29" s="4005"/>
      <c r="NRQ29" s="4005"/>
      <c r="NRR29" s="4005"/>
      <c r="NRS29" s="4005"/>
      <c r="NRT29" s="4005"/>
      <c r="NRU29" s="4005"/>
      <c r="NRV29" s="4005"/>
      <c r="NRW29" s="4005"/>
      <c r="NRX29" s="4005"/>
      <c r="NRY29" s="4005"/>
      <c r="NRZ29" s="4005"/>
      <c r="NSA29" s="4005"/>
      <c r="NSB29" s="4005"/>
      <c r="NSC29" s="4005"/>
      <c r="NSD29" s="4005"/>
      <c r="NSE29" s="4005"/>
      <c r="NSF29" s="4005"/>
      <c r="NSG29" s="4005"/>
      <c r="NSH29" s="4005"/>
      <c r="NSI29" s="4005"/>
      <c r="NSJ29" s="4005"/>
      <c r="NSK29" s="4005"/>
      <c r="NSL29" s="4005"/>
      <c r="NSM29" s="4005"/>
      <c r="NSN29" s="4005"/>
      <c r="NSO29" s="4005"/>
      <c r="NSP29" s="4005"/>
      <c r="NSQ29" s="4005"/>
      <c r="NSR29" s="4005"/>
      <c r="NSS29" s="4005"/>
      <c r="NST29" s="4005"/>
      <c r="NSU29" s="4005"/>
      <c r="NSV29" s="4005"/>
      <c r="NSW29" s="4005"/>
      <c r="NSX29" s="4005"/>
      <c r="NSY29" s="4005"/>
      <c r="NSZ29" s="4005"/>
      <c r="NTA29" s="4005"/>
      <c r="NTB29" s="4005"/>
      <c r="NTC29" s="4005"/>
      <c r="NTD29" s="4005"/>
      <c r="NTE29" s="4005"/>
      <c r="NTF29" s="4005"/>
      <c r="NTG29" s="4005"/>
      <c r="NTH29" s="4005"/>
      <c r="NTI29" s="4005"/>
      <c r="NTJ29" s="4005"/>
      <c r="NTK29" s="4005"/>
      <c r="NTL29" s="4005"/>
      <c r="NTM29" s="4005"/>
      <c r="NTN29" s="4005"/>
      <c r="NTO29" s="4005"/>
      <c r="NTP29" s="4005"/>
      <c r="NTQ29" s="4005"/>
      <c r="NTR29" s="4005"/>
      <c r="NTS29" s="4005"/>
      <c r="NTT29" s="4005"/>
      <c r="NTU29" s="4005"/>
      <c r="NTV29" s="4005"/>
      <c r="NTW29" s="4005"/>
      <c r="NTX29" s="4005"/>
      <c r="NTY29" s="4005"/>
      <c r="NTZ29" s="4005"/>
      <c r="NUA29" s="4005"/>
      <c r="NUB29" s="4005"/>
      <c r="NUC29" s="4005"/>
      <c r="NUD29" s="4005"/>
      <c r="NUE29" s="4005"/>
      <c r="NUF29" s="4005"/>
      <c r="NUG29" s="4005"/>
      <c r="NUH29" s="4005"/>
      <c r="NUI29" s="4005"/>
      <c r="NUJ29" s="4005"/>
      <c r="NUK29" s="4005"/>
      <c r="NUL29" s="4005"/>
      <c r="NUM29" s="4005"/>
      <c r="NUN29" s="4005"/>
      <c r="NUO29" s="4005"/>
      <c r="NUP29" s="4005"/>
      <c r="NUQ29" s="4005"/>
      <c r="NUR29" s="4005"/>
      <c r="NUS29" s="4005"/>
      <c r="NUT29" s="4005"/>
      <c r="NUU29" s="4005"/>
      <c r="NUV29" s="4005"/>
      <c r="NUW29" s="4005"/>
      <c r="NUX29" s="4005"/>
      <c r="NUY29" s="4005"/>
      <c r="NUZ29" s="4005"/>
      <c r="NVA29" s="4005"/>
      <c r="NVB29" s="4005"/>
      <c r="NVC29" s="4005"/>
      <c r="NVD29" s="4005"/>
      <c r="NVE29" s="4005"/>
      <c r="NVF29" s="4005"/>
      <c r="NVG29" s="4005"/>
      <c r="NVH29" s="4005"/>
      <c r="NVI29" s="4005"/>
      <c r="NVJ29" s="4005"/>
      <c r="NVK29" s="4005"/>
      <c r="NVL29" s="4005"/>
      <c r="NVM29" s="4005"/>
      <c r="NVN29" s="4005"/>
      <c r="NVO29" s="4005"/>
      <c r="NVP29" s="4005"/>
      <c r="NVQ29" s="4005"/>
      <c r="NVR29" s="4005"/>
      <c r="NVS29" s="4005"/>
      <c r="NVT29" s="4005"/>
      <c r="NVU29" s="4005"/>
      <c r="NVV29" s="4005"/>
      <c r="NVW29" s="4005"/>
      <c r="NVX29" s="4005"/>
      <c r="NVY29" s="4005"/>
      <c r="NVZ29" s="4005"/>
      <c r="NWA29" s="4005"/>
      <c r="NWB29" s="4005"/>
      <c r="NWC29" s="4005"/>
      <c r="NWD29" s="4005"/>
      <c r="NWE29" s="4005"/>
      <c r="NWF29" s="4005"/>
      <c r="NWG29" s="4005"/>
      <c r="NWH29" s="4005"/>
      <c r="NWI29" s="4005"/>
      <c r="NWJ29" s="4005"/>
      <c r="NWK29" s="4005"/>
      <c r="NWL29" s="4005"/>
      <c r="NWM29" s="4005"/>
      <c r="NWN29" s="4005"/>
      <c r="NWO29" s="4005"/>
      <c r="NWP29" s="4005"/>
      <c r="NWQ29" s="4005"/>
      <c r="NWR29" s="4005"/>
      <c r="NWS29" s="4005"/>
      <c r="NWT29" s="4005"/>
      <c r="NWU29" s="4005"/>
      <c r="NWV29" s="4005"/>
      <c r="NWW29" s="4005"/>
      <c r="NWX29" s="4005"/>
      <c r="NWY29" s="4005"/>
      <c r="NWZ29" s="4005"/>
      <c r="NXA29" s="4005"/>
      <c r="NXB29" s="4005"/>
      <c r="NXC29" s="4005"/>
      <c r="NXD29" s="4005"/>
      <c r="NXE29" s="4005"/>
      <c r="NXF29" s="4005"/>
      <c r="NXG29" s="4005"/>
      <c r="NXH29" s="4005"/>
      <c r="NXI29" s="4005"/>
      <c r="NXJ29" s="4005"/>
      <c r="NXK29" s="4005"/>
      <c r="NXL29" s="4005"/>
      <c r="NXM29" s="4005"/>
      <c r="NXN29" s="4005"/>
      <c r="NXO29" s="4005"/>
      <c r="NXP29" s="4005"/>
      <c r="NXQ29" s="4005"/>
      <c r="NXR29" s="4005"/>
      <c r="NXS29" s="4005"/>
      <c r="NXT29" s="4005"/>
      <c r="NXU29" s="4005"/>
      <c r="NXV29" s="4005"/>
      <c r="NXW29" s="4005"/>
      <c r="NXX29" s="4005"/>
      <c r="NXY29" s="4005"/>
      <c r="NXZ29" s="4005"/>
      <c r="NYA29" s="4005"/>
      <c r="NYB29" s="4005"/>
      <c r="NYC29" s="4005"/>
      <c r="NYD29" s="4005"/>
      <c r="NYE29" s="4005"/>
      <c r="NYF29" s="4005"/>
      <c r="NYG29" s="4005"/>
      <c r="NYH29" s="4005"/>
      <c r="NYI29" s="4005"/>
      <c r="NYJ29" s="4005"/>
      <c r="NYK29" s="4005"/>
      <c r="NYL29" s="4005"/>
      <c r="NYM29" s="4005"/>
      <c r="NYN29" s="4005"/>
      <c r="NYO29" s="4005"/>
      <c r="NYP29" s="4005"/>
      <c r="NYQ29" s="4005"/>
      <c r="NYR29" s="4005"/>
      <c r="NYS29" s="4005"/>
      <c r="NYT29" s="4005"/>
      <c r="NYU29" s="4005"/>
      <c r="NYV29" s="4005"/>
      <c r="NYW29" s="4005"/>
      <c r="NYX29" s="4005"/>
      <c r="NYY29" s="4005"/>
      <c r="NYZ29" s="4005"/>
      <c r="NZA29" s="4005"/>
      <c r="NZB29" s="4005"/>
      <c r="NZC29" s="4005"/>
      <c r="NZD29" s="4005"/>
      <c r="NZE29" s="4005"/>
      <c r="NZF29" s="4005"/>
      <c r="NZG29" s="4005"/>
      <c r="NZH29" s="4005"/>
      <c r="NZI29" s="4005"/>
      <c r="NZJ29" s="4005"/>
      <c r="NZK29" s="4005"/>
      <c r="NZL29" s="4005"/>
      <c r="NZM29" s="4005"/>
      <c r="NZN29" s="4005"/>
      <c r="NZO29" s="4005"/>
      <c r="NZP29" s="4005"/>
      <c r="NZQ29" s="4005"/>
      <c r="NZR29" s="4005"/>
      <c r="NZS29" s="4005"/>
      <c r="NZT29" s="4005"/>
      <c r="NZU29" s="4005"/>
      <c r="NZV29" s="4005"/>
      <c r="NZW29" s="4005"/>
      <c r="NZX29" s="4005"/>
      <c r="NZY29" s="4005"/>
      <c r="NZZ29" s="4005"/>
      <c r="OAA29" s="4005"/>
      <c r="OAB29" s="4005"/>
      <c r="OAC29" s="4005"/>
      <c r="OAD29" s="4005"/>
      <c r="OAE29" s="4005"/>
      <c r="OAF29" s="4005"/>
      <c r="OAG29" s="4005"/>
      <c r="OAH29" s="4005"/>
      <c r="OAI29" s="4005"/>
      <c r="OAJ29" s="4005"/>
      <c r="OAK29" s="4005"/>
      <c r="OAL29" s="4005"/>
      <c r="OAM29" s="4005"/>
      <c r="OAN29" s="4005"/>
      <c r="OAO29" s="4005"/>
      <c r="OAP29" s="4005"/>
      <c r="OAQ29" s="4005"/>
      <c r="OAR29" s="4005"/>
      <c r="OAS29" s="4005"/>
      <c r="OAT29" s="4005"/>
      <c r="OAU29" s="4005"/>
      <c r="OAV29" s="4005"/>
      <c r="OAW29" s="4005"/>
      <c r="OAX29" s="4005"/>
      <c r="OAY29" s="4005"/>
      <c r="OAZ29" s="4005"/>
      <c r="OBA29" s="4005"/>
      <c r="OBB29" s="4005"/>
      <c r="OBC29" s="4005"/>
      <c r="OBD29" s="4005"/>
      <c r="OBE29" s="4005"/>
      <c r="OBF29" s="4005"/>
      <c r="OBG29" s="4005"/>
      <c r="OBH29" s="4005"/>
      <c r="OBI29" s="4005"/>
      <c r="OBJ29" s="4005"/>
      <c r="OBK29" s="4005"/>
      <c r="OBL29" s="4005"/>
      <c r="OBM29" s="4005"/>
      <c r="OBN29" s="4005"/>
      <c r="OBO29" s="4005"/>
      <c r="OBP29" s="4005"/>
      <c r="OBQ29" s="4005"/>
      <c r="OBR29" s="4005"/>
      <c r="OBS29" s="4005"/>
      <c r="OBT29" s="4005"/>
      <c r="OBU29" s="4005"/>
      <c r="OBV29" s="4005"/>
      <c r="OBW29" s="4005"/>
      <c r="OBX29" s="4005"/>
      <c r="OBY29" s="4005"/>
      <c r="OBZ29" s="4005"/>
      <c r="OCA29" s="4005"/>
      <c r="OCB29" s="4005"/>
      <c r="OCC29" s="4005"/>
      <c r="OCD29" s="4005"/>
      <c r="OCE29" s="4005"/>
      <c r="OCF29" s="4005"/>
      <c r="OCG29" s="4005"/>
      <c r="OCH29" s="4005"/>
      <c r="OCI29" s="4005"/>
      <c r="OCJ29" s="4005"/>
      <c r="OCK29" s="4005"/>
      <c r="OCL29" s="4005"/>
      <c r="OCM29" s="4005"/>
      <c r="OCN29" s="4005"/>
      <c r="OCO29" s="4005"/>
      <c r="OCP29" s="4005"/>
      <c r="OCQ29" s="4005"/>
      <c r="OCR29" s="4005"/>
      <c r="OCS29" s="4005"/>
      <c r="OCT29" s="4005"/>
      <c r="OCU29" s="4005"/>
      <c r="OCV29" s="4005"/>
      <c r="OCW29" s="4005"/>
      <c r="OCX29" s="4005"/>
      <c r="OCY29" s="4005"/>
      <c r="OCZ29" s="4005"/>
      <c r="ODA29" s="4005"/>
      <c r="ODB29" s="4005"/>
      <c r="ODC29" s="4005"/>
      <c r="ODD29" s="4005"/>
      <c r="ODE29" s="4005"/>
      <c r="ODF29" s="4005"/>
      <c r="ODG29" s="4005"/>
      <c r="ODH29" s="4005"/>
      <c r="ODI29" s="4005"/>
      <c r="ODJ29" s="4005"/>
      <c r="ODK29" s="4005"/>
      <c r="ODL29" s="4005"/>
      <c r="ODM29" s="4005"/>
      <c r="ODN29" s="4005"/>
      <c r="ODO29" s="4005"/>
      <c r="ODP29" s="4005"/>
      <c r="ODQ29" s="4005"/>
      <c r="ODR29" s="4005"/>
      <c r="ODS29" s="4005"/>
      <c r="ODT29" s="4005"/>
      <c r="ODU29" s="4005"/>
      <c r="ODV29" s="4005"/>
      <c r="ODW29" s="4005"/>
      <c r="ODX29" s="4005"/>
      <c r="ODY29" s="4005"/>
      <c r="ODZ29" s="4005"/>
      <c r="OEA29" s="4005"/>
      <c r="OEB29" s="4005"/>
      <c r="OEC29" s="4005"/>
      <c r="OED29" s="4005"/>
      <c r="OEE29" s="4005"/>
      <c r="OEF29" s="4005"/>
      <c r="OEG29" s="4005"/>
      <c r="OEH29" s="4005"/>
      <c r="OEI29" s="4005"/>
      <c r="OEJ29" s="4005"/>
      <c r="OEK29" s="4005"/>
      <c r="OEL29" s="4005"/>
      <c r="OEM29" s="4005"/>
      <c r="OEN29" s="4005"/>
      <c r="OEO29" s="4005"/>
      <c r="OEP29" s="4005"/>
      <c r="OEQ29" s="4005"/>
      <c r="OER29" s="4005"/>
      <c r="OES29" s="4005"/>
      <c r="OET29" s="4005"/>
      <c r="OEU29" s="4005"/>
      <c r="OEV29" s="4005"/>
      <c r="OEW29" s="4005"/>
      <c r="OEX29" s="4005"/>
      <c r="OEY29" s="4005"/>
      <c r="OEZ29" s="4005"/>
      <c r="OFA29" s="4005"/>
      <c r="OFB29" s="4005"/>
      <c r="OFC29" s="4005"/>
      <c r="OFD29" s="4005"/>
      <c r="OFE29" s="4005"/>
      <c r="OFF29" s="4005"/>
      <c r="OFG29" s="4005"/>
      <c r="OFH29" s="4005"/>
      <c r="OFI29" s="4005"/>
      <c r="OFJ29" s="4005"/>
      <c r="OFK29" s="4005"/>
      <c r="OFL29" s="4005"/>
      <c r="OFM29" s="4005"/>
      <c r="OFN29" s="4005"/>
      <c r="OFO29" s="4005"/>
      <c r="OFP29" s="4005"/>
      <c r="OFQ29" s="4005"/>
      <c r="OFR29" s="4005"/>
      <c r="OFS29" s="4005"/>
      <c r="OFT29" s="4005"/>
      <c r="OFU29" s="4005"/>
      <c r="OFV29" s="4005"/>
      <c r="OFW29" s="4005"/>
      <c r="OFX29" s="4005"/>
      <c r="OFY29" s="4005"/>
      <c r="OFZ29" s="4005"/>
      <c r="OGA29" s="4005"/>
      <c r="OGB29" s="4005"/>
      <c r="OGC29" s="4005"/>
      <c r="OGD29" s="4005"/>
      <c r="OGE29" s="4005"/>
      <c r="OGF29" s="4005"/>
      <c r="OGG29" s="4005"/>
      <c r="OGH29" s="4005"/>
      <c r="OGI29" s="4005"/>
      <c r="OGJ29" s="4005"/>
      <c r="OGK29" s="4005"/>
      <c r="OGL29" s="4005"/>
      <c r="OGM29" s="4005"/>
      <c r="OGN29" s="4005"/>
      <c r="OGO29" s="4005"/>
      <c r="OGP29" s="4005"/>
      <c r="OGQ29" s="4005"/>
      <c r="OGR29" s="4005"/>
      <c r="OGS29" s="4005"/>
      <c r="OGT29" s="4005"/>
      <c r="OGU29" s="4005"/>
      <c r="OGV29" s="4005"/>
      <c r="OGW29" s="4005"/>
      <c r="OGX29" s="4005"/>
      <c r="OGY29" s="4005"/>
      <c r="OGZ29" s="4005"/>
      <c r="OHA29" s="4005"/>
      <c r="OHB29" s="4005"/>
      <c r="OHC29" s="4005"/>
      <c r="OHD29" s="4005"/>
      <c r="OHE29" s="4005"/>
      <c r="OHF29" s="4005"/>
      <c r="OHG29" s="4005"/>
      <c r="OHH29" s="4005"/>
      <c r="OHI29" s="4005"/>
      <c r="OHJ29" s="4005"/>
      <c r="OHK29" s="4005"/>
      <c r="OHL29" s="4005"/>
      <c r="OHM29" s="4005"/>
      <c r="OHN29" s="4005"/>
      <c r="OHO29" s="4005"/>
      <c r="OHP29" s="4005"/>
      <c r="OHQ29" s="4005"/>
      <c r="OHR29" s="4005"/>
      <c r="OHS29" s="4005"/>
      <c r="OHT29" s="4005"/>
      <c r="OHU29" s="4005"/>
      <c r="OHV29" s="4005"/>
      <c r="OHW29" s="4005"/>
      <c r="OHX29" s="4005"/>
      <c r="OHY29" s="4005"/>
      <c r="OHZ29" s="4005"/>
      <c r="OIA29" s="4005"/>
      <c r="OIB29" s="4005"/>
      <c r="OIC29" s="4005"/>
      <c r="OID29" s="4005"/>
      <c r="OIE29" s="4005"/>
      <c r="OIF29" s="4005"/>
      <c r="OIG29" s="4005"/>
      <c r="OIH29" s="4005"/>
      <c r="OII29" s="4005"/>
      <c r="OIJ29" s="4005"/>
      <c r="OIK29" s="4005"/>
      <c r="OIL29" s="4005"/>
      <c r="OIM29" s="4005"/>
      <c r="OIN29" s="4005"/>
      <c r="OIO29" s="4005"/>
      <c r="OIP29" s="4005"/>
      <c r="OIQ29" s="4005"/>
      <c r="OIR29" s="4005"/>
      <c r="OIS29" s="4005"/>
      <c r="OIT29" s="4005"/>
      <c r="OIU29" s="4005"/>
      <c r="OIV29" s="4005"/>
      <c r="OIW29" s="4005"/>
      <c r="OIX29" s="4005"/>
      <c r="OIY29" s="4005"/>
      <c r="OIZ29" s="4005"/>
      <c r="OJA29" s="4005"/>
      <c r="OJB29" s="4005"/>
      <c r="OJC29" s="4005"/>
      <c r="OJD29" s="4005"/>
      <c r="OJE29" s="4005"/>
      <c r="OJF29" s="4005"/>
      <c r="OJG29" s="4005"/>
      <c r="OJH29" s="4005"/>
      <c r="OJI29" s="4005"/>
      <c r="OJJ29" s="4005"/>
      <c r="OJK29" s="4005"/>
      <c r="OJL29" s="4005"/>
      <c r="OJM29" s="4005"/>
      <c r="OJN29" s="4005"/>
      <c r="OJO29" s="4005"/>
      <c r="OJP29" s="4005"/>
      <c r="OJQ29" s="4005"/>
      <c r="OJR29" s="4005"/>
      <c r="OJS29" s="4005"/>
      <c r="OJT29" s="4005"/>
      <c r="OJU29" s="4005"/>
      <c r="OJV29" s="4005"/>
      <c r="OJW29" s="4005"/>
      <c r="OJX29" s="4005"/>
      <c r="OJY29" s="4005"/>
      <c r="OJZ29" s="4005"/>
      <c r="OKA29" s="4005"/>
      <c r="OKB29" s="4005"/>
      <c r="OKC29" s="4005"/>
      <c r="OKD29" s="4005"/>
      <c r="OKE29" s="4005"/>
      <c r="OKF29" s="4005"/>
      <c r="OKG29" s="4005"/>
      <c r="OKH29" s="4005"/>
      <c r="OKI29" s="4005"/>
      <c r="OKJ29" s="4005"/>
      <c r="OKK29" s="4005"/>
      <c r="OKL29" s="4005"/>
      <c r="OKM29" s="4005"/>
      <c r="OKN29" s="4005"/>
      <c r="OKO29" s="4005"/>
      <c r="OKP29" s="4005"/>
      <c r="OKQ29" s="4005"/>
      <c r="OKR29" s="4005"/>
      <c r="OKS29" s="4005"/>
      <c r="OKT29" s="4005"/>
      <c r="OKU29" s="4005"/>
      <c r="OKV29" s="4005"/>
      <c r="OKW29" s="4005"/>
      <c r="OKX29" s="4005"/>
      <c r="OKY29" s="4005"/>
      <c r="OKZ29" s="4005"/>
      <c r="OLA29" s="4005"/>
      <c r="OLB29" s="4005"/>
      <c r="OLC29" s="4005"/>
      <c r="OLD29" s="4005"/>
      <c r="OLE29" s="4005"/>
      <c r="OLF29" s="4005"/>
      <c r="OLG29" s="4005"/>
      <c r="OLH29" s="4005"/>
      <c r="OLI29" s="4005"/>
      <c r="OLJ29" s="4005"/>
      <c r="OLK29" s="4005"/>
      <c r="OLL29" s="4005"/>
      <c r="OLM29" s="4005"/>
      <c r="OLN29" s="4005"/>
      <c r="OLO29" s="4005"/>
      <c r="OLP29" s="4005"/>
      <c r="OLQ29" s="4005"/>
      <c r="OLR29" s="4005"/>
      <c r="OLS29" s="4005"/>
      <c r="OLT29" s="4005"/>
      <c r="OLU29" s="4005"/>
      <c r="OLV29" s="4005"/>
      <c r="OLW29" s="4005"/>
      <c r="OLX29" s="4005"/>
      <c r="OLY29" s="4005"/>
      <c r="OLZ29" s="4005"/>
      <c r="OMA29" s="4005"/>
      <c r="OMB29" s="4005"/>
      <c r="OMC29" s="4005"/>
      <c r="OMD29" s="4005"/>
      <c r="OME29" s="4005"/>
      <c r="OMF29" s="4005"/>
      <c r="OMG29" s="4005"/>
      <c r="OMH29" s="4005"/>
      <c r="OMI29" s="4005"/>
      <c r="OMJ29" s="4005"/>
      <c r="OMK29" s="4005"/>
      <c r="OML29" s="4005"/>
      <c r="OMM29" s="4005"/>
      <c r="OMN29" s="4005"/>
      <c r="OMO29" s="4005"/>
      <c r="OMP29" s="4005"/>
      <c r="OMQ29" s="4005"/>
      <c r="OMR29" s="4005"/>
      <c r="OMS29" s="4005"/>
      <c r="OMT29" s="4005"/>
      <c r="OMU29" s="4005"/>
      <c r="OMV29" s="4005"/>
      <c r="OMW29" s="4005"/>
      <c r="OMX29" s="4005"/>
      <c r="OMY29" s="4005"/>
      <c r="OMZ29" s="4005"/>
      <c r="ONA29" s="4005"/>
      <c r="ONB29" s="4005"/>
      <c r="ONC29" s="4005"/>
      <c r="OND29" s="4005"/>
      <c r="ONE29" s="4005"/>
      <c r="ONF29" s="4005"/>
      <c r="ONG29" s="4005"/>
      <c r="ONH29" s="4005"/>
      <c r="ONI29" s="4005"/>
      <c r="ONJ29" s="4005"/>
      <c r="ONK29" s="4005"/>
      <c r="ONL29" s="4005"/>
      <c r="ONM29" s="4005"/>
      <c r="ONN29" s="4005"/>
      <c r="ONO29" s="4005"/>
      <c r="ONP29" s="4005"/>
      <c r="ONQ29" s="4005"/>
      <c r="ONR29" s="4005"/>
      <c r="ONS29" s="4005"/>
      <c r="ONT29" s="4005"/>
      <c r="ONU29" s="4005"/>
      <c r="ONV29" s="4005"/>
      <c r="ONW29" s="4005"/>
      <c r="ONX29" s="4005"/>
      <c r="ONY29" s="4005"/>
      <c r="ONZ29" s="4005"/>
      <c r="OOA29" s="4005"/>
      <c r="OOB29" s="4005"/>
      <c r="OOC29" s="4005"/>
      <c r="OOD29" s="4005"/>
      <c r="OOE29" s="4005"/>
      <c r="OOF29" s="4005"/>
      <c r="OOG29" s="4005"/>
      <c r="OOH29" s="4005"/>
      <c r="OOI29" s="4005"/>
      <c r="OOJ29" s="4005"/>
      <c r="OOK29" s="4005"/>
      <c r="OOL29" s="4005"/>
      <c r="OOM29" s="4005"/>
      <c r="OON29" s="4005"/>
      <c r="OOO29" s="4005"/>
      <c r="OOP29" s="4005"/>
      <c r="OOQ29" s="4005"/>
      <c r="OOR29" s="4005"/>
      <c r="OOS29" s="4005"/>
      <c r="OOT29" s="4005"/>
      <c r="OOU29" s="4005"/>
      <c r="OOV29" s="4005"/>
      <c r="OOW29" s="4005"/>
      <c r="OOX29" s="4005"/>
      <c r="OOY29" s="4005"/>
      <c r="OOZ29" s="4005"/>
      <c r="OPA29" s="4005"/>
      <c r="OPB29" s="4005"/>
      <c r="OPC29" s="4005"/>
      <c r="OPD29" s="4005"/>
      <c r="OPE29" s="4005"/>
      <c r="OPF29" s="4005"/>
      <c r="OPG29" s="4005"/>
      <c r="OPH29" s="4005"/>
      <c r="OPI29" s="4005"/>
      <c r="OPJ29" s="4005"/>
      <c r="OPK29" s="4005"/>
      <c r="OPL29" s="4005"/>
      <c r="OPM29" s="4005"/>
      <c r="OPN29" s="4005"/>
      <c r="OPO29" s="4005"/>
      <c r="OPP29" s="4005"/>
      <c r="OPQ29" s="4005"/>
      <c r="OPR29" s="4005"/>
      <c r="OPS29" s="4005"/>
      <c r="OPT29" s="4005"/>
      <c r="OPU29" s="4005"/>
      <c r="OPV29" s="4005"/>
      <c r="OPW29" s="4005"/>
      <c r="OPX29" s="4005"/>
      <c r="OPY29" s="4005"/>
      <c r="OPZ29" s="4005"/>
      <c r="OQA29" s="4005"/>
      <c r="OQB29" s="4005"/>
      <c r="OQC29" s="4005"/>
      <c r="OQD29" s="4005"/>
      <c r="OQE29" s="4005"/>
      <c r="OQF29" s="4005"/>
      <c r="OQG29" s="4005"/>
      <c r="OQH29" s="4005"/>
      <c r="OQI29" s="4005"/>
      <c r="OQJ29" s="4005"/>
      <c r="OQK29" s="4005"/>
      <c r="OQL29" s="4005"/>
      <c r="OQM29" s="4005"/>
      <c r="OQN29" s="4005"/>
      <c r="OQO29" s="4005"/>
      <c r="OQP29" s="4005"/>
      <c r="OQQ29" s="4005"/>
      <c r="OQR29" s="4005"/>
      <c r="OQS29" s="4005"/>
      <c r="OQT29" s="4005"/>
      <c r="OQU29" s="4005"/>
      <c r="OQV29" s="4005"/>
      <c r="OQW29" s="4005"/>
      <c r="OQX29" s="4005"/>
      <c r="OQY29" s="4005"/>
      <c r="OQZ29" s="4005"/>
      <c r="ORA29" s="4005"/>
      <c r="ORB29" s="4005"/>
      <c r="ORC29" s="4005"/>
      <c r="ORD29" s="4005"/>
      <c r="ORE29" s="4005"/>
      <c r="ORF29" s="4005"/>
      <c r="ORG29" s="4005"/>
      <c r="ORH29" s="4005"/>
      <c r="ORI29" s="4005"/>
      <c r="ORJ29" s="4005"/>
      <c r="ORK29" s="4005"/>
      <c r="ORL29" s="4005"/>
      <c r="ORM29" s="4005"/>
      <c r="ORN29" s="4005"/>
      <c r="ORO29" s="4005"/>
      <c r="ORP29" s="4005"/>
      <c r="ORQ29" s="4005"/>
      <c r="ORR29" s="4005"/>
      <c r="ORS29" s="4005"/>
      <c r="ORT29" s="4005"/>
      <c r="ORU29" s="4005"/>
      <c r="ORV29" s="4005"/>
      <c r="ORW29" s="4005"/>
      <c r="ORX29" s="4005"/>
      <c r="ORY29" s="4005"/>
      <c r="ORZ29" s="4005"/>
      <c r="OSA29" s="4005"/>
      <c r="OSB29" s="4005"/>
      <c r="OSC29" s="4005"/>
      <c r="OSD29" s="4005"/>
      <c r="OSE29" s="4005"/>
      <c r="OSF29" s="4005"/>
      <c r="OSG29" s="4005"/>
      <c r="OSH29" s="4005"/>
      <c r="OSI29" s="4005"/>
      <c r="OSJ29" s="4005"/>
      <c r="OSK29" s="4005"/>
      <c r="OSL29" s="4005"/>
      <c r="OSM29" s="4005"/>
      <c r="OSN29" s="4005"/>
      <c r="OSO29" s="4005"/>
      <c r="OSP29" s="4005"/>
      <c r="OSQ29" s="4005"/>
      <c r="OSR29" s="4005"/>
      <c r="OSS29" s="4005"/>
      <c r="OST29" s="4005"/>
      <c r="OSU29" s="4005"/>
      <c r="OSV29" s="4005"/>
      <c r="OSW29" s="4005"/>
      <c r="OSX29" s="4005"/>
      <c r="OSY29" s="4005"/>
      <c r="OSZ29" s="4005"/>
      <c r="OTA29" s="4005"/>
      <c r="OTB29" s="4005"/>
      <c r="OTC29" s="4005"/>
      <c r="OTD29" s="4005"/>
      <c r="OTE29" s="4005"/>
      <c r="OTF29" s="4005"/>
      <c r="OTG29" s="4005"/>
      <c r="OTH29" s="4005"/>
      <c r="OTI29" s="4005"/>
      <c r="OTJ29" s="4005"/>
      <c r="OTK29" s="4005"/>
      <c r="OTL29" s="4005"/>
      <c r="OTM29" s="4005"/>
      <c r="OTN29" s="4005"/>
      <c r="OTO29" s="4005"/>
      <c r="OTP29" s="4005"/>
      <c r="OTQ29" s="4005"/>
      <c r="OTR29" s="4005"/>
      <c r="OTS29" s="4005"/>
      <c r="OTT29" s="4005"/>
      <c r="OTU29" s="4005"/>
      <c r="OTV29" s="4005"/>
      <c r="OTW29" s="4005"/>
      <c r="OTX29" s="4005"/>
      <c r="OTY29" s="4005"/>
      <c r="OTZ29" s="4005"/>
      <c r="OUA29" s="4005"/>
      <c r="OUB29" s="4005"/>
      <c r="OUC29" s="4005"/>
      <c r="OUD29" s="4005"/>
      <c r="OUE29" s="4005"/>
      <c r="OUF29" s="4005"/>
      <c r="OUG29" s="4005"/>
      <c r="OUH29" s="4005"/>
      <c r="OUI29" s="4005"/>
      <c r="OUJ29" s="4005"/>
      <c r="OUK29" s="4005"/>
      <c r="OUL29" s="4005"/>
      <c r="OUM29" s="4005"/>
      <c r="OUN29" s="4005"/>
      <c r="OUO29" s="4005"/>
      <c r="OUP29" s="4005"/>
      <c r="OUQ29" s="4005"/>
      <c r="OUR29" s="4005"/>
      <c r="OUS29" s="4005"/>
      <c r="OUT29" s="4005"/>
      <c r="OUU29" s="4005"/>
      <c r="OUV29" s="4005"/>
      <c r="OUW29" s="4005"/>
      <c r="OUX29" s="4005"/>
      <c r="OUY29" s="4005"/>
      <c r="OUZ29" s="4005"/>
      <c r="OVA29" s="4005"/>
      <c r="OVB29" s="4005"/>
      <c r="OVC29" s="4005"/>
      <c r="OVD29" s="4005"/>
      <c r="OVE29" s="4005"/>
      <c r="OVF29" s="4005"/>
      <c r="OVG29" s="4005"/>
      <c r="OVH29" s="4005"/>
      <c r="OVI29" s="4005"/>
      <c r="OVJ29" s="4005"/>
      <c r="OVK29" s="4005"/>
      <c r="OVL29" s="4005"/>
      <c r="OVM29" s="4005"/>
      <c r="OVN29" s="4005"/>
      <c r="OVO29" s="4005"/>
      <c r="OVP29" s="4005"/>
      <c r="OVQ29" s="4005"/>
      <c r="OVR29" s="4005"/>
      <c r="OVS29" s="4005"/>
      <c r="OVT29" s="4005"/>
      <c r="OVU29" s="4005"/>
      <c r="OVV29" s="4005"/>
      <c r="OVW29" s="4005"/>
      <c r="OVX29" s="4005"/>
      <c r="OVY29" s="4005"/>
      <c r="OVZ29" s="4005"/>
      <c r="OWA29" s="4005"/>
      <c r="OWB29" s="4005"/>
      <c r="OWC29" s="4005"/>
      <c r="OWD29" s="4005"/>
      <c r="OWE29" s="4005"/>
      <c r="OWF29" s="4005"/>
      <c r="OWG29" s="4005"/>
      <c r="OWH29" s="4005"/>
      <c r="OWI29" s="4005"/>
      <c r="OWJ29" s="4005"/>
      <c r="OWK29" s="4005"/>
      <c r="OWL29" s="4005"/>
      <c r="OWM29" s="4005"/>
      <c r="OWN29" s="4005"/>
      <c r="OWO29" s="4005"/>
      <c r="OWP29" s="4005"/>
      <c r="OWQ29" s="4005"/>
      <c r="OWR29" s="4005"/>
      <c r="OWS29" s="4005"/>
      <c r="OWT29" s="4005"/>
      <c r="OWU29" s="4005"/>
      <c r="OWV29" s="4005"/>
      <c r="OWW29" s="4005"/>
      <c r="OWX29" s="4005"/>
      <c r="OWY29" s="4005"/>
      <c r="OWZ29" s="4005"/>
      <c r="OXA29" s="4005"/>
      <c r="OXB29" s="4005"/>
      <c r="OXC29" s="4005"/>
      <c r="OXD29" s="4005"/>
      <c r="OXE29" s="4005"/>
      <c r="OXF29" s="4005"/>
      <c r="OXG29" s="4005"/>
      <c r="OXH29" s="4005"/>
      <c r="OXI29" s="4005"/>
      <c r="OXJ29" s="4005"/>
      <c r="OXK29" s="4005"/>
      <c r="OXL29" s="4005"/>
      <c r="OXM29" s="4005"/>
      <c r="OXN29" s="4005"/>
      <c r="OXO29" s="4005"/>
      <c r="OXP29" s="4005"/>
      <c r="OXQ29" s="4005"/>
      <c r="OXR29" s="4005"/>
      <c r="OXS29" s="4005"/>
      <c r="OXT29" s="4005"/>
      <c r="OXU29" s="4005"/>
      <c r="OXV29" s="4005"/>
      <c r="OXW29" s="4005"/>
      <c r="OXX29" s="4005"/>
      <c r="OXY29" s="4005"/>
      <c r="OXZ29" s="4005"/>
      <c r="OYA29" s="4005"/>
      <c r="OYB29" s="4005"/>
      <c r="OYC29" s="4005"/>
      <c r="OYD29" s="4005"/>
      <c r="OYE29" s="4005"/>
      <c r="OYF29" s="4005"/>
      <c r="OYG29" s="4005"/>
      <c r="OYH29" s="4005"/>
      <c r="OYI29" s="4005"/>
      <c r="OYJ29" s="4005"/>
      <c r="OYK29" s="4005"/>
      <c r="OYL29" s="4005"/>
      <c r="OYM29" s="4005"/>
      <c r="OYN29" s="4005"/>
      <c r="OYO29" s="4005"/>
      <c r="OYP29" s="4005"/>
      <c r="OYQ29" s="4005"/>
      <c r="OYR29" s="4005"/>
      <c r="OYS29" s="4005"/>
      <c r="OYT29" s="4005"/>
      <c r="OYU29" s="4005"/>
      <c r="OYV29" s="4005"/>
      <c r="OYW29" s="4005"/>
      <c r="OYX29" s="4005"/>
      <c r="OYY29" s="4005"/>
      <c r="OYZ29" s="4005"/>
      <c r="OZA29" s="4005"/>
      <c r="OZB29" s="4005"/>
      <c r="OZC29" s="4005"/>
      <c r="OZD29" s="4005"/>
      <c r="OZE29" s="4005"/>
      <c r="OZF29" s="4005"/>
      <c r="OZG29" s="4005"/>
      <c r="OZH29" s="4005"/>
      <c r="OZI29" s="4005"/>
      <c r="OZJ29" s="4005"/>
      <c r="OZK29" s="4005"/>
      <c r="OZL29" s="4005"/>
      <c r="OZM29" s="4005"/>
      <c r="OZN29" s="4005"/>
      <c r="OZO29" s="4005"/>
      <c r="OZP29" s="4005"/>
      <c r="OZQ29" s="4005"/>
      <c r="OZR29" s="4005"/>
      <c r="OZS29" s="4005"/>
      <c r="OZT29" s="4005"/>
      <c r="OZU29" s="4005"/>
      <c r="OZV29" s="4005"/>
      <c r="OZW29" s="4005"/>
      <c r="OZX29" s="4005"/>
      <c r="OZY29" s="4005"/>
      <c r="OZZ29" s="4005"/>
      <c r="PAA29" s="4005"/>
      <c r="PAB29" s="4005"/>
      <c r="PAC29" s="4005"/>
      <c r="PAD29" s="4005"/>
      <c r="PAE29" s="4005"/>
      <c r="PAF29" s="4005"/>
      <c r="PAG29" s="4005"/>
      <c r="PAH29" s="4005"/>
      <c r="PAI29" s="4005"/>
      <c r="PAJ29" s="4005"/>
      <c r="PAK29" s="4005"/>
      <c r="PAL29" s="4005"/>
      <c r="PAM29" s="4005"/>
      <c r="PAN29" s="4005"/>
      <c r="PAO29" s="4005"/>
      <c r="PAP29" s="4005"/>
      <c r="PAQ29" s="4005"/>
      <c r="PAR29" s="4005"/>
      <c r="PAS29" s="4005"/>
      <c r="PAT29" s="4005"/>
      <c r="PAU29" s="4005"/>
      <c r="PAV29" s="4005"/>
      <c r="PAW29" s="4005"/>
      <c r="PAX29" s="4005"/>
      <c r="PAY29" s="4005"/>
      <c r="PAZ29" s="4005"/>
      <c r="PBA29" s="4005"/>
      <c r="PBB29" s="4005"/>
      <c r="PBC29" s="4005"/>
      <c r="PBD29" s="4005"/>
      <c r="PBE29" s="4005"/>
      <c r="PBF29" s="4005"/>
      <c r="PBG29" s="4005"/>
      <c r="PBH29" s="4005"/>
      <c r="PBI29" s="4005"/>
      <c r="PBJ29" s="4005"/>
      <c r="PBK29" s="4005"/>
      <c r="PBL29" s="4005"/>
      <c r="PBM29" s="4005"/>
      <c r="PBN29" s="4005"/>
      <c r="PBO29" s="4005"/>
      <c r="PBP29" s="4005"/>
      <c r="PBQ29" s="4005"/>
      <c r="PBR29" s="4005"/>
      <c r="PBS29" s="4005"/>
      <c r="PBT29" s="4005"/>
      <c r="PBU29" s="4005"/>
      <c r="PBV29" s="4005"/>
      <c r="PBW29" s="4005"/>
      <c r="PBX29" s="4005"/>
      <c r="PBY29" s="4005"/>
      <c r="PBZ29" s="4005"/>
      <c r="PCA29" s="4005"/>
      <c r="PCB29" s="4005"/>
      <c r="PCC29" s="4005"/>
      <c r="PCD29" s="4005"/>
      <c r="PCE29" s="4005"/>
      <c r="PCF29" s="4005"/>
      <c r="PCG29" s="4005"/>
      <c r="PCH29" s="4005"/>
      <c r="PCI29" s="4005"/>
      <c r="PCJ29" s="4005"/>
      <c r="PCK29" s="4005"/>
      <c r="PCL29" s="4005"/>
      <c r="PCM29" s="4005"/>
      <c r="PCN29" s="4005"/>
      <c r="PCO29" s="4005"/>
      <c r="PCP29" s="4005"/>
      <c r="PCQ29" s="4005"/>
      <c r="PCR29" s="4005"/>
      <c r="PCS29" s="4005"/>
      <c r="PCT29" s="4005"/>
      <c r="PCU29" s="4005"/>
      <c r="PCV29" s="4005"/>
      <c r="PCW29" s="4005"/>
      <c r="PCX29" s="4005"/>
      <c r="PCY29" s="4005"/>
      <c r="PCZ29" s="4005"/>
      <c r="PDA29" s="4005"/>
      <c r="PDB29" s="4005"/>
      <c r="PDC29" s="4005"/>
      <c r="PDD29" s="4005"/>
      <c r="PDE29" s="4005"/>
      <c r="PDF29" s="4005"/>
      <c r="PDG29" s="4005"/>
      <c r="PDH29" s="4005"/>
      <c r="PDI29" s="4005"/>
      <c r="PDJ29" s="4005"/>
      <c r="PDK29" s="4005"/>
      <c r="PDL29" s="4005"/>
      <c r="PDM29" s="4005"/>
      <c r="PDN29" s="4005"/>
      <c r="PDO29" s="4005"/>
      <c r="PDP29" s="4005"/>
      <c r="PDQ29" s="4005"/>
      <c r="PDR29" s="4005"/>
      <c r="PDS29" s="4005"/>
      <c r="PDT29" s="4005"/>
      <c r="PDU29" s="4005"/>
      <c r="PDV29" s="4005"/>
      <c r="PDW29" s="4005"/>
      <c r="PDX29" s="4005"/>
      <c r="PDY29" s="4005"/>
      <c r="PDZ29" s="4005"/>
      <c r="PEA29" s="4005"/>
      <c r="PEB29" s="4005"/>
      <c r="PEC29" s="4005"/>
      <c r="PED29" s="4005"/>
      <c r="PEE29" s="4005"/>
      <c r="PEF29" s="4005"/>
      <c r="PEG29" s="4005"/>
      <c r="PEH29" s="4005"/>
      <c r="PEI29" s="4005"/>
      <c r="PEJ29" s="4005"/>
      <c r="PEK29" s="4005"/>
      <c r="PEL29" s="4005"/>
      <c r="PEM29" s="4005"/>
      <c r="PEN29" s="4005"/>
      <c r="PEO29" s="4005"/>
      <c r="PEP29" s="4005"/>
      <c r="PEQ29" s="4005"/>
      <c r="PER29" s="4005"/>
      <c r="PES29" s="4005"/>
      <c r="PET29" s="4005"/>
      <c r="PEU29" s="4005"/>
      <c r="PEV29" s="4005"/>
      <c r="PEW29" s="4005"/>
      <c r="PEX29" s="4005"/>
      <c r="PEY29" s="4005"/>
      <c r="PEZ29" s="4005"/>
      <c r="PFA29" s="4005"/>
      <c r="PFB29" s="4005"/>
      <c r="PFC29" s="4005"/>
      <c r="PFD29" s="4005"/>
      <c r="PFE29" s="4005"/>
      <c r="PFF29" s="4005"/>
      <c r="PFG29" s="4005"/>
      <c r="PFH29" s="4005"/>
      <c r="PFI29" s="4005"/>
      <c r="PFJ29" s="4005"/>
      <c r="PFK29" s="4005"/>
      <c r="PFL29" s="4005"/>
      <c r="PFM29" s="4005"/>
      <c r="PFN29" s="4005"/>
      <c r="PFO29" s="4005"/>
      <c r="PFP29" s="4005"/>
      <c r="PFQ29" s="4005"/>
      <c r="PFR29" s="4005"/>
      <c r="PFS29" s="4005"/>
      <c r="PFT29" s="4005"/>
      <c r="PFU29" s="4005"/>
      <c r="PFV29" s="4005"/>
      <c r="PFW29" s="4005"/>
      <c r="PFX29" s="4005"/>
      <c r="PFY29" s="4005"/>
      <c r="PFZ29" s="4005"/>
      <c r="PGA29" s="4005"/>
      <c r="PGB29" s="4005"/>
      <c r="PGC29" s="4005"/>
      <c r="PGD29" s="4005"/>
      <c r="PGE29" s="4005"/>
      <c r="PGF29" s="4005"/>
      <c r="PGG29" s="4005"/>
      <c r="PGH29" s="4005"/>
      <c r="PGI29" s="4005"/>
      <c r="PGJ29" s="4005"/>
      <c r="PGK29" s="4005"/>
      <c r="PGL29" s="4005"/>
      <c r="PGM29" s="4005"/>
      <c r="PGN29" s="4005"/>
      <c r="PGO29" s="4005"/>
      <c r="PGP29" s="4005"/>
      <c r="PGQ29" s="4005"/>
      <c r="PGR29" s="4005"/>
      <c r="PGS29" s="4005"/>
      <c r="PGT29" s="4005"/>
      <c r="PGU29" s="4005"/>
      <c r="PGV29" s="4005"/>
      <c r="PGW29" s="4005"/>
      <c r="PGX29" s="4005"/>
      <c r="PGY29" s="4005"/>
      <c r="PGZ29" s="4005"/>
      <c r="PHA29" s="4005"/>
      <c r="PHB29" s="4005"/>
      <c r="PHC29" s="4005"/>
      <c r="PHD29" s="4005"/>
      <c r="PHE29" s="4005"/>
      <c r="PHF29" s="4005"/>
      <c r="PHG29" s="4005"/>
      <c r="PHH29" s="4005"/>
      <c r="PHI29" s="4005"/>
      <c r="PHJ29" s="4005"/>
      <c r="PHK29" s="4005"/>
      <c r="PHL29" s="4005"/>
      <c r="PHM29" s="4005"/>
      <c r="PHN29" s="4005"/>
      <c r="PHO29" s="4005"/>
      <c r="PHP29" s="4005"/>
      <c r="PHQ29" s="4005"/>
      <c r="PHR29" s="4005"/>
      <c r="PHS29" s="4005"/>
      <c r="PHT29" s="4005"/>
      <c r="PHU29" s="4005"/>
      <c r="PHV29" s="4005"/>
      <c r="PHW29" s="4005"/>
      <c r="PHX29" s="4005"/>
      <c r="PHY29" s="4005"/>
      <c r="PHZ29" s="4005"/>
      <c r="PIA29" s="4005"/>
      <c r="PIB29" s="4005"/>
      <c r="PIC29" s="4005"/>
      <c r="PID29" s="4005"/>
      <c r="PIE29" s="4005"/>
      <c r="PIF29" s="4005"/>
      <c r="PIG29" s="4005"/>
      <c r="PIH29" s="4005"/>
      <c r="PII29" s="4005"/>
      <c r="PIJ29" s="4005"/>
      <c r="PIK29" s="4005"/>
      <c r="PIL29" s="4005"/>
      <c r="PIM29" s="4005"/>
      <c r="PIN29" s="4005"/>
      <c r="PIO29" s="4005"/>
      <c r="PIP29" s="4005"/>
      <c r="PIQ29" s="4005"/>
      <c r="PIR29" s="4005"/>
      <c r="PIS29" s="4005"/>
      <c r="PIT29" s="4005"/>
      <c r="PIU29" s="4005"/>
      <c r="PIV29" s="4005"/>
      <c r="PIW29" s="4005"/>
      <c r="PIX29" s="4005"/>
      <c r="PIY29" s="4005"/>
      <c r="PIZ29" s="4005"/>
      <c r="PJA29" s="4005"/>
      <c r="PJB29" s="4005"/>
      <c r="PJC29" s="4005"/>
      <c r="PJD29" s="4005"/>
      <c r="PJE29" s="4005"/>
      <c r="PJF29" s="4005"/>
      <c r="PJG29" s="4005"/>
      <c r="PJH29" s="4005"/>
      <c r="PJI29" s="4005"/>
      <c r="PJJ29" s="4005"/>
      <c r="PJK29" s="4005"/>
      <c r="PJL29" s="4005"/>
      <c r="PJM29" s="4005"/>
      <c r="PJN29" s="4005"/>
      <c r="PJO29" s="4005"/>
      <c r="PJP29" s="4005"/>
      <c r="PJQ29" s="4005"/>
      <c r="PJR29" s="4005"/>
      <c r="PJS29" s="4005"/>
      <c r="PJT29" s="4005"/>
      <c r="PJU29" s="4005"/>
      <c r="PJV29" s="4005"/>
      <c r="PJW29" s="4005"/>
      <c r="PJX29" s="4005"/>
      <c r="PJY29" s="4005"/>
      <c r="PJZ29" s="4005"/>
      <c r="PKA29" s="4005"/>
      <c r="PKB29" s="4005"/>
      <c r="PKC29" s="4005"/>
      <c r="PKD29" s="4005"/>
      <c r="PKE29" s="4005"/>
      <c r="PKF29" s="4005"/>
      <c r="PKG29" s="4005"/>
      <c r="PKH29" s="4005"/>
      <c r="PKI29" s="4005"/>
      <c r="PKJ29" s="4005"/>
      <c r="PKK29" s="4005"/>
      <c r="PKL29" s="4005"/>
      <c r="PKM29" s="4005"/>
      <c r="PKN29" s="4005"/>
      <c r="PKO29" s="4005"/>
      <c r="PKP29" s="4005"/>
      <c r="PKQ29" s="4005"/>
      <c r="PKR29" s="4005"/>
      <c r="PKS29" s="4005"/>
      <c r="PKT29" s="4005"/>
      <c r="PKU29" s="4005"/>
      <c r="PKV29" s="4005"/>
      <c r="PKW29" s="4005"/>
      <c r="PKX29" s="4005"/>
      <c r="PKY29" s="4005"/>
      <c r="PKZ29" s="4005"/>
      <c r="PLA29" s="4005"/>
      <c r="PLB29" s="4005"/>
      <c r="PLC29" s="4005"/>
      <c r="PLD29" s="4005"/>
      <c r="PLE29" s="4005"/>
      <c r="PLF29" s="4005"/>
      <c r="PLG29" s="4005"/>
      <c r="PLH29" s="4005"/>
      <c r="PLI29" s="4005"/>
      <c r="PLJ29" s="4005"/>
      <c r="PLK29" s="4005"/>
      <c r="PLL29" s="4005"/>
      <c r="PLM29" s="4005"/>
      <c r="PLN29" s="4005"/>
      <c r="PLO29" s="4005"/>
      <c r="PLP29" s="4005"/>
      <c r="PLQ29" s="4005"/>
      <c r="PLR29" s="4005"/>
      <c r="PLS29" s="4005"/>
      <c r="PLT29" s="4005"/>
      <c r="PLU29" s="4005"/>
      <c r="PLV29" s="4005"/>
      <c r="PLW29" s="4005"/>
      <c r="PLX29" s="4005"/>
      <c r="PLY29" s="4005"/>
      <c r="PLZ29" s="4005"/>
      <c r="PMA29" s="4005"/>
      <c r="PMB29" s="4005"/>
      <c r="PMC29" s="4005"/>
      <c r="PMD29" s="4005"/>
      <c r="PME29" s="4005"/>
      <c r="PMF29" s="4005"/>
      <c r="PMG29" s="4005"/>
      <c r="PMH29" s="4005"/>
      <c r="PMI29" s="4005"/>
      <c r="PMJ29" s="4005"/>
      <c r="PMK29" s="4005"/>
      <c r="PML29" s="4005"/>
      <c r="PMM29" s="4005"/>
      <c r="PMN29" s="4005"/>
      <c r="PMO29" s="4005"/>
      <c r="PMP29" s="4005"/>
      <c r="PMQ29" s="4005"/>
      <c r="PMR29" s="4005"/>
      <c r="PMS29" s="4005"/>
      <c r="PMT29" s="4005"/>
      <c r="PMU29" s="4005"/>
      <c r="PMV29" s="4005"/>
      <c r="PMW29" s="4005"/>
      <c r="PMX29" s="4005"/>
      <c r="PMY29" s="4005"/>
      <c r="PMZ29" s="4005"/>
      <c r="PNA29" s="4005"/>
      <c r="PNB29" s="4005"/>
      <c r="PNC29" s="4005"/>
      <c r="PND29" s="4005"/>
      <c r="PNE29" s="4005"/>
      <c r="PNF29" s="4005"/>
      <c r="PNG29" s="4005"/>
      <c r="PNH29" s="4005"/>
      <c r="PNI29" s="4005"/>
      <c r="PNJ29" s="4005"/>
      <c r="PNK29" s="4005"/>
      <c r="PNL29" s="4005"/>
      <c r="PNM29" s="4005"/>
      <c r="PNN29" s="4005"/>
      <c r="PNO29" s="4005"/>
      <c r="PNP29" s="4005"/>
      <c r="PNQ29" s="4005"/>
      <c r="PNR29" s="4005"/>
      <c r="PNS29" s="4005"/>
      <c r="PNT29" s="4005"/>
      <c r="PNU29" s="4005"/>
      <c r="PNV29" s="4005"/>
      <c r="PNW29" s="4005"/>
      <c r="PNX29" s="4005"/>
      <c r="PNY29" s="4005"/>
      <c r="PNZ29" s="4005"/>
      <c r="POA29" s="4005"/>
      <c r="POB29" s="4005"/>
      <c r="POC29" s="4005"/>
      <c r="POD29" s="4005"/>
      <c r="POE29" s="4005"/>
      <c r="POF29" s="4005"/>
      <c r="POG29" s="4005"/>
      <c r="POH29" s="4005"/>
      <c r="POI29" s="4005"/>
      <c r="POJ29" s="4005"/>
      <c r="POK29" s="4005"/>
      <c r="POL29" s="4005"/>
      <c r="POM29" s="4005"/>
      <c r="PON29" s="4005"/>
      <c r="POO29" s="4005"/>
      <c r="POP29" s="4005"/>
      <c r="POQ29" s="4005"/>
      <c r="POR29" s="4005"/>
      <c r="POS29" s="4005"/>
      <c r="POT29" s="4005"/>
      <c r="POU29" s="4005"/>
      <c r="POV29" s="4005"/>
      <c r="POW29" s="4005"/>
      <c r="POX29" s="4005"/>
      <c r="POY29" s="4005"/>
      <c r="POZ29" s="4005"/>
      <c r="PPA29" s="4005"/>
      <c r="PPB29" s="4005"/>
      <c r="PPC29" s="4005"/>
      <c r="PPD29" s="4005"/>
      <c r="PPE29" s="4005"/>
      <c r="PPF29" s="4005"/>
      <c r="PPG29" s="4005"/>
      <c r="PPH29" s="4005"/>
      <c r="PPI29" s="4005"/>
      <c r="PPJ29" s="4005"/>
      <c r="PPK29" s="4005"/>
      <c r="PPL29" s="4005"/>
      <c r="PPM29" s="4005"/>
      <c r="PPN29" s="4005"/>
      <c r="PPO29" s="4005"/>
      <c r="PPP29" s="4005"/>
      <c r="PPQ29" s="4005"/>
      <c r="PPR29" s="4005"/>
      <c r="PPS29" s="4005"/>
      <c r="PPT29" s="4005"/>
      <c r="PPU29" s="4005"/>
      <c r="PPV29" s="4005"/>
      <c r="PPW29" s="4005"/>
      <c r="PPX29" s="4005"/>
      <c r="PPY29" s="4005"/>
      <c r="PPZ29" s="4005"/>
      <c r="PQA29" s="4005"/>
      <c r="PQB29" s="4005"/>
      <c r="PQC29" s="4005"/>
      <c r="PQD29" s="4005"/>
      <c r="PQE29" s="4005"/>
      <c r="PQF29" s="4005"/>
      <c r="PQG29" s="4005"/>
      <c r="PQH29" s="4005"/>
      <c r="PQI29" s="4005"/>
      <c r="PQJ29" s="4005"/>
      <c r="PQK29" s="4005"/>
      <c r="PQL29" s="4005"/>
      <c r="PQM29" s="4005"/>
      <c r="PQN29" s="4005"/>
      <c r="PQO29" s="4005"/>
      <c r="PQP29" s="4005"/>
      <c r="PQQ29" s="4005"/>
      <c r="PQR29" s="4005"/>
      <c r="PQS29" s="4005"/>
      <c r="PQT29" s="4005"/>
      <c r="PQU29" s="4005"/>
      <c r="PQV29" s="4005"/>
      <c r="PQW29" s="4005"/>
      <c r="PQX29" s="4005"/>
      <c r="PQY29" s="4005"/>
      <c r="PQZ29" s="4005"/>
      <c r="PRA29" s="4005"/>
      <c r="PRB29" s="4005"/>
      <c r="PRC29" s="4005"/>
      <c r="PRD29" s="4005"/>
      <c r="PRE29" s="4005"/>
      <c r="PRF29" s="4005"/>
      <c r="PRG29" s="4005"/>
      <c r="PRH29" s="4005"/>
      <c r="PRI29" s="4005"/>
      <c r="PRJ29" s="4005"/>
      <c r="PRK29" s="4005"/>
      <c r="PRL29" s="4005"/>
      <c r="PRM29" s="4005"/>
      <c r="PRN29" s="4005"/>
      <c r="PRO29" s="4005"/>
      <c r="PRP29" s="4005"/>
      <c r="PRQ29" s="4005"/>
      <c r="PRR29" s="4005"/>
      <c r="PRS29" s="4005"/>
      <c r="PRT29" s="4005"/>
      <c r="PRU29" s="4005"/>
      <c r="PRV29" s="4005"/>
      <c r="PRW29" s="4005"/>
      <c r="PRX29" s="4005"/>
      <c r="PRY29" s="4005"/>
      <c r="PRZ29" s="4005"/>
      <c r="PSA29" s="4005"/>
      <c r="PSB29" s="4005"/>
      <c r="PSC29" s="4005"/>
      <c r="PSD29" s="4005"/>
      <c r="PSE29" s="4005"/>
      <c r="PSF29" s="4005"/>
      <c r="PSG29" s="4005"/>
      <c r="PSH29" s="4005"/>
      <c r="PSI29" s="4005"/>
      <c r="PSJ29" s="4005"/>
      <c r="PSK29" s="4005"/>
      <c r="PSL29" s="4005"/>
      <c r="PSM29" s="4005"/>
      <c r="PSN29" s="4005"/>
      <c r="PSO29" s="4005"/>
      <c r="PSP29" s="4005"/>
      <c r="PSQ29" s="4005"/>
      <c r="PSR29" s="4005"/>
      <c r="PSS29" s="4005"/>
      <c r="PST29" s="4005"/>
      <c r="PSU29" s="4005"/>
      <c r="PSV29" s="4005"/>
      <c r="PSW29" s="4005"/>
      <c r="PSX29" s="4005"/>
      <c r="PSY29" s="4005"/>
      <c r="PSZ29" s="4005"/>
      <c r="PTA29" s="4005"/>
      <c r="PTB29" s="4005"/>
      <c r="PTC29" s="4005"/>
      <c r="PTD29" s="4005"/>
      <c r="PTE29" s="4005"/>
      <c r="PTF29" s="4005"/>
      <c r="PTG29" s="4005"/>
      <c r="PTH29" s="4005"/>
      <c r="PTI29" s="4005"/>
      <c r="PTJ29" s="4005"/>
      <c r="PTK29" s="4005"/>
      <c r="PTL29" s="4005"/>
      <c r="PTM29" s="4005"/>
      <c r="PTN29" s="4005"/>
      <c r="PTO29" s="4005"/>
      <c r="PTP29" s="4005"/>
      <c r="PTQ29" s="4005"/>
      <c r="PTR29" s="4005"/>
      <c r="PTS29" s="4005"/>
      <c r="PTT29" s="4005"/>
      <c r="PTU29" s="4005"/>
      <c r="PTV29" s="4005"/>
      <c r="PTW29" s="4005"/>
      <c r="PTX29" s="4005"/>
      <c r="PTY29" s="4005"/>
      <c r="PTZ29" s="4005"/>
      <c r="PUA29" s="4005"/>
      <c r="PUB29" s="4005"/>
      <c r="PUC29" s="4005"/>
      <c r="PUD29" s="4005"/>
      <c r="PUE29" s="4005"/>
      <c r="PUF29" s="4005"/>
      <c r="PUG29" s="4005"/>
      <c r="PUH29" s="4005"/>
      <c r="PUI29" s="4005"/>
      <c r="PUJ29" s="4005"/>
      <c r="PUK29" s="4005"/>
      <c r="PUL29" s="4005"/>
      <c r="PUM29" s="4005"/>
      <c r="PUN29" s="4005"/>
      <c r="PUO29" s="4005"/>
      <c r="PUP29" s="4005"/>
      <c r="PUQ29" s="4005"/>
      <c r="PUR29" s="4005"/>
      <c r="PUS29" s="4005"/>
      <c r="PUT29" s="4005"/>
      <c r="PUU29" s="4005"/>
      <c r="PUV29" s="4005"/>
      <c r="PUW29" s="4005"/>
      <c r="PUX29" s="4005"/>
      <c r="PUY29" s="4005"/>
      <c r="PUZ29" s="4005"/>
      <c r="PVA29" s="4005"/>
      <c r="PVB29" s="4005"/>
      <c r="PVC29" s="4005"/>
      <c r="PVD29" s="4005"/>
      <c r="PVE29" s="4005"/>
      <c r="PVF29" s="4005"/>
      <c r="PVG29" s="4005"/>
      <c r="PVH29" s="4005"/>
      <c r="PVI29" s="4005"/>
      <c r="PVJ29" s="4005"/>
      <c r="PVK29" s="4005"/>
      <c r="PVL29" s="4005"/>
      <c r="PVM29" s="4005"/>
      <c r="PVN29" s="4005"/>
      <c r="PVO29" s="4005"/>
      <c r="PVP29" s="4005"/>
      <c r="PVQ29" s="4005"/>
      <c r="PVR29" s="4005"/>
      <c r="PVS29" s="4005"/>
      <c r="PVT29" s="4005"/>
      <c r="PVU29" s="4005"/>
      <c r="PVV29" s="4005"/>
      <c r="PVW29" s="4005"/>
      <c r="PVX29" s="4005"/>
      <c r="PVY29" s="4005"/>
      <c r="PVZ29" s="4005"/>
      <c r="PWA29" s="4005"/>
      <c r="PWB29" s="4005"/>
      <c r="PWC29" s="4005"/>
      <c r="PWD29" s="4005"/>
      <c r="PWE29" s="4005"/>
      <c r="PWF29" s="4005"/>
      <c r="PWG29" s="4005"/>
      <c r="PWH29" s="4005"/>
      <c r="PWI29" s="4005"/>
      <c r="PWJ29" s="4005"/>
      <c r="PWK29" s="4005"/>
      <c r="PWL29" s="4005"/>
      <c r="PWM29" s="4005"/>
      <c r="PWN29" s="4005"/>
      <c r="PWO29" s="4005"/>
      <c r="PWP29" s="4005"/>
      <c r="PWQ29" s="4005"/>
      <c r="PWR29" s="4005"/>
      <c r="PWS29" s="4005"/>
      <c r="PWT29" s="4005"/>
      <c r="PWU29" s="4005"/>
      <c r="PWV29" s="4005"/>
      <c r="PWW29" s="4005"/>
      <c r="PWX29" s="4005"/>
      <c r="PWY29" s="4005"/>
      <c r="PWZ29" s="4005"/>
      <c r="PXA29" s="4005"/>
      <c r="PXB29" s="4005"/>
      <c r="PXC29" s="4005"/>
      <c r="PXD29" s="4005"/>
      <c r="PXE29" s="4005"/>
      <c r="PXF29" s="4005"/>
      <c r="PXG29" s="4005"/>
      <c r="PXH29" s="4005"/>
      <c r="PXI29" s="4005"/>
      <c r="PXJ29" s="4005"/>
      <c r="PXK29" s="4005"/>
      <c r="PXL29" s="4005"/>
      <c r="PXM29" s="4005"/>
      <c r="PXN29" s="4005"/>
      <c r="PXO29" s="4005"/>
      <c r="PXP29" s="4005"/>
      <c r="PXQ29" s="4005"/>
      <c r="PXR29" s="4005"/>
      <c r="PXS29" s="4005"/>
      <c r="PXT29" s="4005"/>
      <c r="PXU29" s="4005"/>
      <c r="PXV29" s="4005"/>
      <c r="PXW29" s="4005"/>
      <c r="PXX29" s="4005"/>
      <c r="PXY29" s="4005"/>
      <c r="PXZ29" s="4005"/>
      <c r="PYA29" s="4005"/>
      <c r="PYB29" s="4005"/>
      <c r="PYC29" s="4005"/>
      <c r="PYD29" s="4005"/>
      <c r="PYE29" s="4005"/>
      <c r="PYF29" s="4005"/>
      <c r="PYG29" s="4005"/>
      <c r="PYH29" s="4005"/>
      <c r="PYI29" s="4005"/>
      <c r="PYJ29" s="4005"/>
      <c r="PYK29" s="4005"/>
      <c r="PYL29" s="4005"/>
      <c r="PYM29" s="4005"/>
      <c r="PYN29" s="4005"/>
      <c r="PYO29" s="4005"/>
      <c r="PYP29" s="4005"/>
      <c r="PYQ29" s="4005"/>
      <c r="PYR29" s="4005"/>
      <c r="PYS29" s="4005"/>
      <c r="PYT29" s="4005"/>
      <c r="PYU29" s="4005"/>
      <c r="PYV29" s="4005"/>
      <c r="PYW29" s="4005"/>
      <c r="PYX29" s="4005"/>
      <c r="PYY29" s="4005"/>
      <c r="PYZ29" s="4005"/>
      <c r="PZA29" s="4005"/>
      <c r="PZB29" s="4005"/>
      <c r="PZC29" s="4005"/>
      <c r="PZD29" s="4005"/>
      <c r="PZE29" s="4005"/>
      <c r="PZF29" s="4005"/>
      <c r="PZG29" s="4005"/>
      <c r="PZH29" s="4005"/>
      <c r="PZI29" s="4005"/>
      <c r="PZJ29" s="4005"/>
      <c r="PZK29" s="4005"/>
      <c r="PZL29" s="4005"/>
      <c r="PZM29" s="4005"/>
      <c r="PZN29" s="4005"/>
      <c r="PZO29" s="4005"/>
      <c r="PZP29" s="4005"/>
      <c r="PZQ29" s="4005"/>
      <c r="PZR29" s="4005"/>
      <c r="PZS29" s="4005"/>
      <c r="PZT29" s="4005"/>
      <c r="PZU29" s="4005"/>
      <c r="PZV29" s="4005"/>
      <c r="PZW29" s="4005"/>
      <c r="PZX29" s="4005"/>
      <c r="PZY29" s="4005"/>
      <c r="PZZ29" s="4005"/>
      <c r="QAA29" s="4005"/>
      <c r="QAB29" s="4005"/>
      <c r="QAC29" s="4005"/>
      <c r="QAD29" s="4005"/>
      <c r="QAE29" s="4005"/>
      <c r="QAF29" s="4005"/>
      <c r="QAG29" s="4005"/>
      <c r="QAH29" s="4005"/>
      <c r="QAI29" s="4005"/>
      <c r="QAJ29" s="4005"/>
      <c r="QAK29" s="4005"/>
      <c r="QAL29" s="4005"/>
      <c r="QAM29" s="4005"/>
      <c r="QAN29" s="4005"/>
      <c r="QAO29" s="4005"/>
      <c r="QAP29" s="4005"/>
      <c r="QAQ29" s="4005"/>
      <c r="QAR29" s="4005"/>
      <c r="QAS29" s="4005"/>
      <c r="QAT29" s="4005"/>
      <c r="QAU29" s="4005"/>
      <c r="QAV29" s="4005"/>
      <c r="QAW29" s="4005"/>
      <c r="QAX29" s="4005"/>
      <c r="QAY29" s="4005"/>
      <c r="QAZ29" s="4005"/>
      <c r="QBA29" s="4005"/>
      <c r="QBB29" s="4005"/>
      <c r="QBC29" s="4005"/>
      <c r="QBD29" s="4005"/>
      <c r="QBE29" s="4005"/>
      <c r="QBF29" s="4005"/>
      <c r="QBG29" s="4005"/>
      <c r="QBH29" s="4005"/>
      <c r="QBI29" s="4005"/>
      <c r="QBJ29" s="4005"/>
      <c r="QBK29" s="4005"/>
      <c r="QBL29" s="4005"/>
      <c r="QBM29" s="4005"/>
      <c r="QBN29" s="4005"/>
      <c r="QBO29" s="4005"/>
      <c r="QBP29" s="4005"/>
      <c r="QBQ29" s="4005"/>
      <c r="QBR29" s="4005"/>
      <c r="QBS29" s="4005"/>
      <c r="QBT29" s="4005"/>
      <c r="QBU29" s="4005"/>
      <c r="QBV29" s="4005"/>
      <c r="QBW29" s="4005"/>
      <c r="QBX29" s="4005"/>
      <c r="QBY29" s="4005"/>
      <c r="QBZ29" s="4005"/>
      <c r="QCA29" s="4005"/>
      <c r="QCB29" s="4005"/>
      <c r="QCC29" s="4005"/>
      <c r="QCD29" s="4005"/>
      <c r="QCE29" s="4005"/>
      <c r="QCF29" s="4005"/>
      <c r="QCG29" s="4005"/>
      <c r="QCH29" s="4005"/>
      <c r="QCI29" s="4005"/>
      <c r="QCJ29" s="4005"/>
      <c r="QCK29" s="4005"/>
      <c r="QCL29" s="4005"/>
      <c r="QCM29" s="4005"/>
      <c r="QCN29" s="4005"/>
      <c r="QCO29" s="4005"/>
      <c r="QCP29" s="4005"/>
      <c r="QCQ29" s="4005"/>
      <c r="QCR29" s="4005"/>
      <c r="QCS29" s="4005"/>
      <c r="QCT29" s="4005"/>
      <c r="QCU29" s="4005"/>
      <c r="QCV29" s="4005"/>
      <c r="QCW29" s="4005"/>
      <c r="QCX29" s="4005"/>
      <c r="QCY29" s="4005"/>
      <c r="QCZ29" s="4005"/>
      <c r="QDA29" s="4005"/>
      <c r="QDB29" s="4005"/>
      <c r="QDC29" s="4005"/>
      <c r="QDD29" s="4005"/>
      <c r="QDE29" s="4005"/>
      <c r="QDF29" s="4005"/>
      <c r="QDG29" s="4005"/>
      <c r="QDH29" s="4005"/>
      <c r="QDI29" s="4005"/>
      <c r="QDJ29" s="4005"/>
      <c r="QDK29" s="4005"/>
      <c r="QDL29" s="4005"/>
      <c r="QDM29" s="4005"/>
      <c r="QDN29" s="4005"/>
      <c r="QDO29" s="4005"/>
      <c r="QDP29" s="4005"/>
      <c r="QDQ29" s="4005"/>
      <c r="QDR29" s="4005"/>
      <c r="QDS29" s="4005"/>
      <c r="QDT29" s="4005"/>
      <c r="QDU29" s="4005"/>
      <c r="QDV29" s="4005"/>
      <c r="QDW29" s="4005"/>
      <c r="QDX29" s="4005"/>
      <c r="QDY29" s="4005"/>
      <c r="QDZ29" s="4005"/>
      <c r="QEA29" s="4005"/>
      <c r="QEB29" s="4005"/>
      <c r="QEC29" s="4005"/>
      <c r="QED29" s="4005"/>
      <c r="QEE29" s="4005"/>
      <c r="QEF29" s="4005"/>
      <c r="QEG29" s="4005"/>
      <c r="QEH29" s="4005"/>
      <c r="QEI29" s="4005"/>
      <c r="QEJ29" s="4005"/>
      <c r="QEK29" s="4005"/>
      <c r="QEL29" s="4005"/>
      <c r="QEM29" s="4005"/>
      <c r="QEN29" s="4005"/>
      <c r="QEO29" s="4005"/>
      <c r="QEP29" s="4005"/>
      <c r="QEQ29" s="4005"/>
      <c r="QER29" s="4005"/>
      <c r="QES29" s="4005"/>
      <c r="QET29" s="4005"/>
      <c r="QEU29" s="4005"/>
      <c r="QEV29" s="4005"/>
      <c r="QEW29" s="4005"/>
      <c r="QEX29" s="4005"/>
      <c r="QEY29" s="4005"/>
      <c r="QEZ29" s="4005"/>
      <c r="QFA29" s="4005"/>
      <c r="QFB29" s="4005"/>
      <c r="QFC29" s="4005"/>
      <c r="QFD29" s="4005"/>
      <c r="QFE29" s="4005"/>
      <c r="QFF29" s="4005"/>
      <c r="QFG29" s="4005"/>
      <c r="QFH29" s="4005"/>
      <c r="QFI29" s="4005"/>
      <c r="QFJ29" s="4005"/>
      <c r="QFK29" s="4005"/>
      <c r="QFL29" s="4005"/>
      <c r="QFM29" s="4005"/>
      <c r="QFN29" s="4005"/>
      <c r="QFO29" s="4005"/>
      <c r="QFP29" s="4005"/>
      <c r="QFQ29" s="4005"/>
      <c r="QFR29" s="4005"/>
      <c r="QFS29" s="4005"/>
      <c r="QFT29" s="4005"/>
      <c r="QFU29" s="4005"/>
      <c r="QFV29" s="4005"/>
      <c r="QFW29" s="4005"/>
      <c r="QFX29" s="4005"/>
      <c r="QFY29" s="4005"/>
      <c r="QFZ29" s="4005"/>
      <c r="QGA29" s="4005"/>
      <c r="QGB29" s="4005"/>
      <c r="QGC29" s="4005"/>
      <c r="QGD29" s="4005"/>
      <c r="QGE29" s="4005"/>
      <c r="QGF29" s="4005"/>
      <c r="QGG29" s="4005"/>
      <c r="QGH29" s="4005"/>
      <c r="QGI29" s="4005"/>
      <c r="QGJ29" s="4005"/>
      <c r="QGK29" s="4005"/>
      <c r="QGL29" s="4005"/>
      <c r="QGM29" s="4005"/>
      <c r="QGN29" s="4005"/>
      <c r="QGO29" s="4005"/>
      <c r="QGP29" s="4005"/>
      <c r="QGQ29" s="4005"/>
      <c r="QGR29" s="4005"/>
      <c r="QGS29" s="4005"/>
      <c r="QGT29" s="4005"/>
      <c r="QGU29" s="4005"/>
      <c r="QGV29" s="4005"/>
      <c r="QGW29" s="4005"/>
      <c r="QGX29" s="4005"/>
      <c r="QGY29" s="4005"/>
      <c r="QGZ29" s="4005"/>
      <c r="QHA29" s="4005"/>
      <c r="QHB29" s="4005"/>
      <c r="QHC29" s="4005"/>
      <c r="QHD29" s="4005"/>
      <c r="QHE29" s="4005"/>
      <c r="QHF29" s="4005"/>
      <c r="QHG29" s="4005"/>
      <c r="QHH29" s="4005"/>
      <c r="QHI29" s="4005"/>
      <c r="QHJ29" s="4005"/>
      <c r="QHK29" s="4005"/>
      <c r="QHL29" s="4005"/>
      <c r="QHM29" s="4005"/>
      <c r="QHN29" s="4005"/>
      <c r="QHO29" s="4005"/>
      <c r="QHP29" s="4005"/>
      <c r="QHQ29" s="4005"/>
      <c r="QHR29" s="4005"/>
      <c r="QHS29" s="4005"/>
      <c r="QHT29" s="4005"/>
      <c r="QHU29" s="4005"/>
      <c r="QHV29" s="4005"/>
      <c r="QHW29" s="4005"/>
      <c r="QHX29" s="4005"/>
      <c r="QHY29" s="4005"/>
      <c r="QHZ29" s="4005"/>
      <c r="QIA29" s="4005"/>
      <c r="QIB29" s="4005"/>
      <c r="QIC29" s="4005"/>
      <c r="QID29" s="4005"/>
      <c r="QIE29" s="4005"/>
      <c r="QIF29" s="4005"/>
      <c r="QIG29" s="4005"/>
      <c r="QIH29" s="4005"/>
      <c r="QII29" s="4005"/>
      <c r="QIJ29" s="4005"/>
      <c r="QIK29" s="4005"/>
      <c r="QIL29" s="4005"/>
      <c r="QIM29" s="4005"/>
      <c r="QIN29" s="4005"/>
      <c r="QIO29" s="4005"/>
      <c r="QIP29" s="4005"/>
      <c r="QIQ29" s="4005"/>
      <c r="QIR29" s="4005"/>
      <c r="QIS29" s="4005"/>
      <c r="QIT29" s="4005"/>
      <c r="QIU29" s="4005"/>
      <c r="QIV29" s="4005"/>
      <c r="QIW29" s="4005"/>
      <c r="QIX29" s="4005"/>
      <c r="QIY29" s="4005"/>
      <c r="QIZ29" s="4005"/>
      <c r="QJA29" s="4005"/>
      <c r="QJB29" s="4005"/>
      <c r="QJC29" s="4005"/>
      <c r="QJD29" s="4005"/>
      <c r="QJE29" s="4005"/>
      <c r="QJF29" s="4005"/>
      <c r="QJG29" s="4005"/>
      <c r="QJH29" s="4005"/>
      <c r="QJI29" s="4005"/>
      <c r="QJJ29" s="4005"/>
      <c r="QJK29" s="4005"/>
      <c r="QJL29" s="4005"/>
      <c r="QJM29" s="4005"/>
      <c r="QJN29" s="4005"/>
      <c r="QJO29" s="4005"/>
      <c r="QJP29" s="4005"/>
      <c r="QJQ29" s="4005"/>
      <c r="QJR29" s="4005"/>
      <c r="QJS29" s="4005"/>
      <c r="QJT29" s="4005"/>
      <c r="QJU29" s="4005"/>
      <c r="QJV29" s="4005"/>
      <c r="QJW29" s="4005"/>
      <c r="QJX29" s="4005"/>
      <c r="QJY29" s="4005"/>
      <c r="QJZ29" s="4005"/>
      <c r="QKA29" s="4005"/>
      <c r="QKB29" s="4005"/>
      <c r="QKC29" s="4005"/>
      <c r="QKD29" s="4005"/>
      <c r="QKE29" s="4005"/>
      <c r="QKF29" s="4005"/>
      <c r="QKG29" s="4005"/>
      <c r="QKH29" s="4005"/>
      <c r="QKI29" s="4005"/>
      <c r="QKJ29" s="4005"/>
      <c r="QKK29" s="4005"/>
      <c r="QKL29" s="4005"/>
      <c r="QKM29" s="4005"/>
      <c r="QKN29" s="4005"/>
      <c r="QKO29" s="4005"/>
      <c r="QKP29" s="4005"/>
      <c r="QKQ29" s="4005"/>
      <c r="QKR29" s="4005"/>
      <c r="QKS29" s="4005"/>
      <c r="QKT29" s="4005"/>
      <c r="QKU29" s="4005"/>
      <c r="QKV29" s="4005"/>
      <c r="QKW29" s="4005"/>
      <c r="QKX29" s="4005"/>
      <c r="QKY29" s="4005"/>
      <c r="QKZ29" s="4005"/>
      <c r="QLA29" s="4005"/>
      <c r="QLB29" s="4005"/>
      <c r="QLC29" s="4005"/>
      <c r="QLD29" s="4005"/>
      <c r="QLE29" s="4005"/>
      <c r="QLF29" s="4005"/>
      <c r="QLG29" s="4005"/>
      <c r="QLH29" s="4005"/>
      <c r="QLI29" s="4005"/>
      <c r="QLJ29" s="4005"/>
      <c r="QLK29" s="4005"/>
      <c r="QLL29" s="4005"/>
      <c r="QLM29" s="4005"/>
      <c r="QLN29" s="4005"/>
      <c r="QLO29" s="4005"/>
      <c r="QLP29" s="4005"/>
      <c r="QLQ29" s="4005"/>
      <c r="QLR29" s="4005"/>
      <c r="QLS29" s="4005"/>
      <c r="QLT29" s="4005"/>
      <c r="QLU29" s="4005"/>
      <c r="QLV29" s="4005"/>
      <c r="QLW29" s="4005"/>
      <c r="QLX29" s="4005"/>
      <c r="QLY29" s="4005"/>
      <c r="QLZ29" s="4005"/>
      <c r="QMA29" s="4005"/>
      <c r="QMB29" s="4005"/>
      <c r="QMC29" s="4005"/>
      <c r="QMD29" s="4005"/>
      <c r="QME29" s="4005"/>
      <c r="QMF29" s="4005"/>
      <c r="QMG29" s="4005"/>
      <c r="QMH29" s="4005"/>
      <c r="QMI29" s="4005"/>
      <c r="QMJ29" s="4005"/>
      <c r="QMK29" s="4005"/>
      <c r="QML29" s="4005"/>
      <c r="QMM29" s="4005"/>
      <c r="QMN29" s="4005"/>
      <c r="QMO29" s="4005"/>
      <c r="QMP29" s="4005"/>
      <c r="QMQ29" s="4005"/>
      <c r="QMR29" s="4005"/>
      <c r="QMS29" s="4005"/>
      <c r="QMT29" s="4005"/>
      <c r="QMU29" s="4005"/>
      <c r="QMV29" s="4005"/>
      <c r="QMW29" s="4005"/>
      <c r="QMX29" s="4005"/>
      <c r="QMY29" s="4005"/>
      <c r="QMZ29" s="4005"/>
      <c r="QNA29" s="4005"/>
      <c r="QNB29" s="4005"/>
      <c r="QNC29" s="4005"/>
      <c r="QND29" s="4005"/>
      <c r="QNE29" s="4005"/>
      <c r="QNF29" s="4005"/>
      <c r="QNG29" s="4005"/>
      <c r="QNH29" s="4005"/>
      <c r="QNI29" s="4005"/>
      <c r="QNJ29" s="4005"/>
      <c r="QNK29" s="4005"/>
      <c r="QNL29" s="4005"/>
      <c r="QNM29" s="4005"/>
      <c r="QNN29" s="4005"/>
      <c r="QNO29" s="4005"/>
      <c r="QNP29" s="4005"/>
      <c r="QNQ29" s="4005"/>
      <c r="QNR29" s="4005"/>
      <c r="QNS29" s="4005"/>
      <c r="QNT29" s="4005"/>
      <c r="QNU29" s="4005"/>
      <c r="QNV29" s="4005"/>
      <c r="QNW29" s="4005"/>
      <c r="QNX29" s="4005"/>
      <c r="QNY29" s="4005"/>
      <c r="QNZ29" s="4005"/>
      <c r="QOA29" s="4005"/>
      <c r="QOB29" s="4005"/>
      <c r="QOC29" s="4005"/>
      <c r="QOD29" s="4005"/>
      <c r="QOE29" s="4005"/>
      <c r="QOF29" s="4005"/>
      <c r="QOG29" s="4005"/>
      <c r="QOH29" s="4005"/>
      <c r="QOI29" s="4005"/>
      <c r="QOJ29" s="4005"/>
      <c r="QOK29" s="4005"/>
      <c r="QOL29" s="4005"/>
      <c r="QOM29" s="4005"/>
      <c r="QON29" s="4005"/>
      <c r="QOO29" s="4005"/>
      <c r="QOP29" s="4005"/>
      <c r="QOQ29" s="4005"/>
      <c r="QOR29" s="4005"/>
      <c r="QOS29" s="4005"/>
      <c r="QOT29" s="4005"/>
      <c r="QOU29" s="4005"/>
      <c r="QOV29" s="4005"/>
      <c r="QOW29" s="4005"/>
      <c r="QOX29" s="4005"/>
      <c r="QOY29" s="4005"/>
      <c r="QOZ29" s="4005"/>
      <c r="QPA29" s="4005"/>
      <c r="QPB29" s="4005"/>
      <c r="QPC29" s="4005"/>
      <c r="QPD29" s="4005"/>
      <c r="QPE29" s="4005"/>
      <c r="QPF29" s="4005"/>
      <c r="QPG29" s="4005"/>
      <c r="QPH29" s="4005"/>
      <c r="QPI29" s="4005"/>
      <c r="QPJ29" s="4005"/>
      <c r="QPK29" s="4005"/>
      <c r="QPL29" s="4005"/>
      <c r="QPM29" s="4005"/>
      <c r="QPN29" s="4005"/>
      <c r="QPO29" s="4005"/>
      <c r="QPP29" s="4005"/>
      <c r="QPQ29" s="4005"/>
      <c r="QPR29" s="4005"/>
      <c r="QPS29" s="4005"/>
      <c r="QPT29" s="4005"/>
      <c r="QPU29" s="4005"/>
      <c r="QPV29" s="4005"/>
      <c r="QPW29" s="4005"/>
      <c r="QPX29" s="4005"/>
      <c r="QPY29" s="4005"/>
      <c r="QPZ29" s="4005"/>
      <c r="QQA29" s="4005"/>
      <c r="QQB29" s="4005"/>
      <c r="QQC29" s="4005"/>
      <c r="QQD29" s="4005"/>
      <c r="QQE29" s="4005"/>
      <c r="QQF29" s="4005"/>
      <c r="QQG29" s="4005"/>
      <c r="QQH29" s="4005"/>
      <c r="QQI29" s="4005"/>
      <c r="QQJ29" s="4005"/>
      <c r="QQK29" s="4005"/>
      <c r="QQL29" s="4005"/>
      <c r="QQM29" s="4005"/>
      <c r="QQN29" s="4005"/>
      <c r="QQO29" s="4005"/>
      <c r="QQP29" s="4005"/>
      <c r="QQQ29" s="4005"/>
      <c r="QQR29" s="4005"/>
      <c r="QQS29" s="4005"/>
      <c r="QQT29" s="4005"/>
      <c r="QQU29" s="4005"/>
      <c r="QQV29" s="4005"/>
      <c r="QQW29" s="4005"/>
      <c r="QQX29" s="4005"/>
      <c r="QQY29" s="4005"/>
      <c r="QQZ29" s="4005"/>
      <c r="QRA29" s="4005"/>
      <c r="QRB29" s="4005"/>
      <c r="QRC29" s="4005"/>
      <c r="QRD29" s="4005"/>
      <c r="QRE29" s="4005"/>
      <c r="QRF29" s="4005"/>
      <c r="QRG29" s="4005"/>
      <c r="QRH29" s="4005"/>
      <c r="QRI29" s="4005"/>
      <c r="QRJ29" s="4005"/>
      <c r="QRK29" s="4005"/>
      <c r="QRL29" s="4005"/>
      <c r="QRM29" s="4005"/>
      <c r="QRN29" s="4005"/>
      <c r="QRO29" s="4005"/>
      <c r="QRP29" s="4005"/>
      <c r="QRQ29" s="4005"/>
      <c r="QRR29" s="4005"/>
      <c r="QRS29" s="4005"/>
      <c r="QRT29" s="4005"/>
      <c r="QRU29" s="4005"/>
      <c r="QRV29" s="4005"/>
      <c r="QRW29" s="4005"/>
      <c r="QRX29" s="4005"/>
      <c r="QRY29" s="4005"/>
      <c r="QRZ29" s="4005"/>
      <c r="QSA29" s="4005"/>
      <c r="QSB29" s="4005"/>
      <c r="QSC29" s="4005"/>
      <c r="QSD29" s="4005"/>
      <c r="QSE29" s="4005"/>
      <c r="QSF29" s="4005"/>
      <c r="QSG29" s="4005"/>
      <c r="QSH29" s="4005"/>
      <c r="QSI29" s="4005"/>
      <c r="QSJ29" s="4005"/>
      <c r="QSK29" s="4005"/>
      <c r="QSL29" s="4005"/>
      <c r="QSM29" s="4005"/>
      <c r="QSN29" s="4005"/>
      <c r="QSO29" s="4005"/>
      <c r="QSP29" s="4005"/>
      <c r="QSQ29" s="4005"/>
      <c r="QSR29" s="4005"/>
      <c r="QSS29" s="4005"/>
      <c r="QST29" s="4005"/>
      <c r="QSU29" s="4005"/>
      <c r="QSV29" s="4005"/>
      <c r="QSW29" s="4005"/>
      <c r="QSX29" s="4005"/>
      <c r="QSY29" s="4005"/>
      <c r="QSZ29" s="4005"/>
      <c r="QTA29" s="4005"/>
      <c r="QTB29" s="4005"/>
      <c r="QTC29" s="4005"/>
      <c r="QTD29" s="4005"/>
      <c r="QTE29" s="4005"/>
      <c r="QTF29" s="4005"/>
      <c r="QTG29" s="4005"/>
      <c r="QTH29" s="4005"/>
      <c r="QTI29" s="4005"/>
      <c r="QTJ29" s="4005"/>
      <c r="QTK29" s="4005"/>
      <c r="QTL29" s="4005"/>
      <c r="QTM29" s="4005"/>
      <c r="QTN29" s="4005"/>
      <c r="QTO29" s="4005"/>
      <c r="QTP29" s="4005"/>
      <c r="QTQ29" s="4005"/>
      <c r="QTR29" s="4005"/>
      <c r="QTS29" s="4005"/>
      <c r="QTT29" s="4005"/>
      <c r="QTU29" s="4005"/>
      <c r="QTV29" s="4005"/>
      <c r="QTW29" s="4005"/>
      <c r="QTX29" s="4005"/>
      <c r="QTY29" s="4005"/>
      <c r="QTZ29" s="4005"/>
      <c r="QUA29" s="4005"/>
      <c r="QUB29" s="4005"/>
      <c r="QUC29" s="4005"/>
      <c r="QUD29" s="4005"/>
      <c r="QUE29" s="4005"/>
      <c r="QUF29" s="4005"/>
      <c r="QUG29" s="4005"/>
      <c r="QUH29" s="4005"/>
      <c r="QUI29" s="4005"/>
      <c r="QUJ29" s="4005"/>
      <c r="QUK29" s="4005"/>
      <c r="QUL29" s="4005"/>
      <c r="QUM29" s="4005"/>
      <c r="QUN29" s="4005"/>
      <c r="QUO29" s="4005"/>
      <c r="QUP29" s="4005"/>
      <c r="QUQ29" s="4005"/>
      <c r="QUR29" s="4005"/>
      <c r="QUS29" s="4005"/>
      <c r="QUT29" s="4005"/>
      <c r="QUU29" s="4005"/>
      <c r="QUV29" s="4005"/>
      <c r="QUW29" s="4005"/>
      <c r="QUX29" s="4005"/>
      <c r="QUY29" s="4005"/>
      <c r="QUZ29" s="4005"/>
      <c r="QVA29" s="4005"/>
      <c r="QVB29" s="4005"/>
      <c r="QVC29" s="4005"/>
      <c r="QVD29" s="4005"/>
      <c r="QVE29" s="4005"/>
      <c r="QVF29" s="4005"/>
      <c r="QVG29" s="4005"/>
      <c r="QVH29" s="4005"/>
      <c r="QVI29" s="4005"/>
      <c r="QVJ29" s="4005"/>
      <c r="QVK29" s="4005"/>
      <c r="QVL29" s="4005"/>
      <c r="QVM29" s="4005"/>
      <c r="QVN29" s="4005"/>
      <c r="QVO29" s="4005"/>
      <c r="QVP29" s="4005"/>
      <c r="QVQ29" s="4005"/>
      <c r="QVR29" s="4005"/>
      <c r="QVS29" s="4005"/>
      <c r="QVT29" s="4005"/>
      <c r="QVU29" s="4005"/>
      <c r="QVV29" s="4005"/>
      <c r="QVW29" s="4005"/>
      <c r="QVX29" s="4005"/>
      <c r="QVY29" s="4005"/>
      <c r="QVZ29" s="4005"/>
      <c r="QWA29" s="4005"/>
      <c r="QWB29" s="4005"/>
      <c r="QWC29" s="4005"/>
      <c r="QWD29" s="4005"/>
      <c r="QWE29" s="4005"/>
      <c r="QWF29" s="4005"/>
      <c r="QWG29" s="4005"/>
      <c r="QWH29" s="4005"/>
      <c r="QWI29" s="4005"/>
      <c r="QWJ29" s="4005"/>
      <c r="QWK29" s="4005"/>
      <c r="QWL29" s="4005"/>
      <c r="QWM29" s="4005"/>
      <c r="QWN29" s="4005"/>
      <c r="QWO29" s="4005"/>
      <c r="QWP29" s="4005"/>
      <c r="QWQ29" s="4005"/>
      <c r="QWR29" s="4005"/>
      <c r="QWS29" s="4005"/>
      <c r="QWT29" s="4005"/>
      <c r="QWU29" s="4005"/>
      <c r="QWV29" s="4005"/>
      <c r="QWW29" s="4005"/>
      <c r="QWX29" s="4005"/>
      <c r="QWY29" s="4005"/>
      <c r="QWZ29" s="4005"/>
      <c r="QXA29" s="4005"/>
      <c r="QXB29" s="4005"/>
      <c r="QXC29" s="4005"/>
      <c r="QXD29" s="4005"/>
      <c r="QXE29" s="4005"/>
      <c r="QXF29" s="4005"/>
      <c r="QXG29" s="4005"/>
      <c r="QXH29" s="4005"/>
      <c r="QXI29" s="4005"/>
      <c r="QXJ29" s="4005"/>
      <c r="QXK29" s="4005"/>
      <c r="QXL29" s="4005"/>
      <c r="QXM29" s="4005"/>
      <c r="QXN29" s="4005"/>
      <c r="QXO29" s="4005"/>
      <c r="QXP29" s="4005"/>
      <c r="QXQ29" s="4005"/>
      <c r="QXR29" s="4005"/>
      <c r="QXS29" s="4005"/>
      <c r="QXT29" s="4005"/>
      <c r="QXU29" s="4005"/>
      <c r="QXV29" s="4005"/>
      <c r="QXW29" s="4005"/>
      <c r="QXX29" s="4005"/>
      <c r="QXY29" s="4005"/>
      <c r="QXZ29" s="4005"/>
      <c r="QYA29" s="4005"/>
      <c r="QYB29" s="4005"/>
      <c r="QYC29" s="4005"/>
      <c r="QYD29" s="4005"/>
      <c r="QYE29" s="4005"/>
      <c r="QYF29" s="4005"/>
      <c r="QYG29" s="4005"/>
      <c r="QYH29" s="4005"/>
      <c r="QYI29" s="4005"/>
      <c r="QYJ29" s="4005"/>
      <c r="QYK29" s="4005"/>
      <c r="QYL29" s="4005"/>
      <c r="QYM29" s="4005"/>
      <c r="QYN29" s="4005"/>
      <c r="QYO29" s="4005"/>
      <c r="QYP29" s="4005"/>
      <c r="QYQ29" s="4005"/>
      <c r="QYR29" s="4005"/>
      <c r="QYS29" s="4005"/>
      <c r="QYT29" s="4005"/>
      <c r="QYU29" s="4005"/>
      <c r="QYV29" s="4005"/>
      <c r="QYW29" s="4005"/>
      <c r="QYX29" s="4005"/>
      <c r="QYY29" s="4005"/>
      <c r="QYZ29" s="4005"/>
      <c r="QZA29" s="4005"/>
      <c r="QZB29" s="4005"/>
      <c r="QZC29" s="4005"/>
      <c r="QZD29" s="4005"/>
      <c r="QZE29" s="4005"/>
      <c r="QZF29" s="4005"/>
      <c r="QZG29" s="4005"/>
      <c r="QZH29" s="4005"/>
      <c r="QZI29" s="4005"/>
      <c r="QZJ29" s="4005"/>
      <c r="QZK29" s="4005"/>
      <c r="QZL29" s="4005"/>
      <c r="QZM29" s="4005"/>
      <c r="QZN29" s="4005"/>
      <c r="QZO29" s="4005"/>
      <c r="QZP29" s="4005"/>
      <c r="QZQ29" s="4005"/>
      <c r="QZR29" s="4005"/>
      <c r="QZS29" s="4005"/>
      <c r="QZT29" s="4005"/>
      <c r="QZU29" s="4005"/>
      <c r="QZV29" s="4005"/>
      <c r="QZW29" s="4005"/>
      <c r="QZX29" s="4005"/>
      <c r="QZY29" s="4005"/>
      <c r="QZZ29" s="4005"/>
      <c r="RAA29" s="4005"/>
      <c r="RAB29" s="4005"/>
      <c r="RAC29" s="4005"/>
      <c r="RAD29" s="4005"/>
      <c r="RAE29" s="4005"/>
      <c r="RAF29" s="4005"/>
      <c r="RAG29" s="4005"/>
      <c r="RAH29" s="4005"/>
      <c r="RAI29" s="4005"/>
      <c r="RAJ29" s="4005"/>
      <c r="RAK29" s="4005"/>
      <c r="RAL29" s="4005"/>
      <c r="RAM29" s="4005"/>
      <c r="RAN29" s="4005"/>
      <c r="RAO29" s="4005"/>
      <c r="RAP29" s="4005"/>
      <c r="RAQ29" s="4005"/>
      <c r="RAR29" s="4005"/>
      <c r="RAS29" s="4005"/>
      <c r="RAT29" s="4005"/>
      <c r="RAU29" s="4005"/>
      <c r="RAV29" s="4005"/>
      <c r="RAW29" s="4005"/>
      <c r="RAX29" s="4005"/>
      <c r="RAY29" s="4005"/>
      <c r="RAZ29" s="4005"/>
      <c r="RBA29" s="4005"/>
      <c r="RBB29" s="4005"/>
      <c r="RBC29" s="4005"/>
      <c r="RBD29" s="4005"/>
      <c r="RBE29" s="4005"/>
      <c r="RBF29" s="4005"/>
      <c r="RBG29" s="4005"/>
      <c r="RBH29" s="4005"/>
      <c r="RBI29" s="4005"/>
      <c r="RBJ29" s="4005"/>
      <c r="RBK29" s="4005"/>
      <c r="RBL29" s="4005"/>
      <c r="RBM29" s="4005"/>
      <c r="RBN29" s="4005"/>
      <c r="RBO29" s="4005"/>
      <c r="RBP29" s="4005"/>
      <c r="RBQ29" s="4005"/>
      <c r="RBR29" s="4005"/>
      <c r="RBS29" s="4005"/>
      <c r="RBT29" s="4005"/>
      <c r="RBU29" s="4005"/>
      <c r="RBV29" s="4005"/>
      <c r="RBW29" s="4005"/>
      <c r="RBX29" s="4005"/>
      <c r="RBY29" s="4005"/>
      <c r="RBZ29" s="4005"/>
      <c r="RCA29" s="4005"/>
      <c r="RCB29" s="4005"/>
      <c r="RCC29" s="4005"/>
      <c r="RCD29" s="4005"/>
      <c r="RCE29" s="4005"/>
      <c r="RCF29" s="4005"/>
      <c r="RCG29" s="4005"/>
      <c r="RCH29" s="4005"/>
      <c r="RCI29" s="4005"/>
      <c r="RCJ29" s="4005"/>
      <c r="RCK29" s="4005"/>
      <c r="RCL29" s="4005"/>
      <c r="RCM29" s="4005"/>
      <c r="RCN29" s="4005"/>
      <c r="RCO29" s="4005"/>
      <c r="RCP29" s="4005"/>
      <c r="RCQ29" s="4005"/>
      <c r="RCR29" s="4005"/>
      <c r="RCS29" s="4005"/>
      <c r="RCT29" s="4005"/>
      <c r="RCU29" s="4005"/>
      <c r="RCV29" s="4005"/>
      <c r="RCW29" s="4005"/>
      <c r="RCX29" s="4005"/>
      <c r="RCY29" s="4005"/>
      <c r="RCZ29" s="4005"/>
      <c r="RDA29" s="4005"/>
      <c r="RDB29" s="4005"/>
      <c r="RDC29" s="4005"/>
      <c r="RDD29" s="4005"/>
      <c r="RDE29" s="4005"/>
      <c r="RDF29" s="4005"/>
      <c r="RDG29" s="4005"/>
      <c r="RDH29" s="4005"/>
      <c r="RDI29" s="4005"/>
      <c r="RDJ29" s="4005"/>
      <c r="RDK29" s="4005"/>
      <c r="RDL29" s="4005"/>
      <c r="RDM29" s="4005"/>
      <c r="RDN29" s="4005"/>
      <c r="RDO29" s="4005"/>
      <c r="RDP29" s="4005"/>
      <c r="RDQ29" s="4005"/>
      <c r="RDR29" s="4005"/>
      <c r="RDS29" s="4005"/>
      <c r="RDT29" s="4005"/>
      <c r="RDU29" s="4005"/>
      <c r="RDV29" s="4005"/>
      <c r="RDW29" s="4005"/>
      <c r="RDX29" s="4005"/>
      <c r="RDY29" s="4005"/>
      <c r="RDZ29" s="4005"/>
      <c r="REA29" s="4005"/>
      <c r="REB29" s="4005"/>
      <c r="REC29" s="4005"/>
      <c r="RED29" s="4005"/>
      <c r="REE29" s="4005"/>
      <c r="REF29" s="4005"/>
      <c r="REG29" s="4005"/>
      <c r="REH29" s="4005"/>
      <c r="REI29" s="4005"/>
      <c r="REJ29" s="4005"/>
      <c r="REK29" s="4005"/>
      <c r="REL29" s="4005"/>
      <c r="REM29" s="4005"/>
      <c r="REN29" s="4005"/>
      <c r="REO29" s="4005"/>
      <c r="REP29" s="4005"/>
      <c r="REQ29" s="4005"/>
      <c r="RER29" s="4005"/>
      <c r="RES29" s="4005"/>
      <c r="RET29" s="4005"/>
      <c r="REU29" s="4005"/>
      <c r="REV29" s="4005"/>
      <c r="REW29" s="4005"/>
      <c r="REX29" s="4005"/>
      <c r="REY29" s="4005"/>
      <c r="REZ29" s="4005"/>
      <c r="RFA29" s="4005"/>
      <c r="RFB29" s="4005"/>
      <c r="RFC29" s="4005"/>
      <c r="RFD29" s="4005"/>
      <c r="RFE29" s="4005"/>
      <c r="RFF29" s="4005"/>
      <c r="RFG29" s="4005"/>
      <c r="RFH29" s="4005"/>
      <c r="RFI29" s="4005"/>
      <c r="RFJ29" s="4005"/>
      <c r="RFK29" s="4005"/>
      <c r="RFL29" s="4005"/>
      <c r="RFM29" s="4005"/>
      <c r="RFN29" s="4005"/>
      <c r="RFO29" s="4005"/>
      <c r="RFP29" s="4005"/>
      <c r="RFQ29" s="4005"/>
      <c r="RFR29" s="4005"/>
      <c r="RFS29" s="4005"/>
      <c r="RFT29" s="4005"/>
      <c r="RFU29" s="4005"/>
      <c r="RFV29" s="4005"/>
      <c r="RFW29" s="4005"/>
      <c r="RFX29" s="4005"/>
      <c r="RFY29" s="4005"/>
      <c r="RFZ29" s="4005"/>
      <c r="RGA29" s="4005"/>
      <c r="RGB29" s="4005"/>
      <c r="RGC29" s="4005"/>
      <c r="RGD29" s="4005"/>
      <c r="RGE29" s="4005"/>
      <c r="RGF29" s="4005"/>
      <c r="RGG29" s="4005"/>
      <c r="RGH29" s="4005"/>
      <c r="RGI29" s="4005"/>
      <c r="RGJ29" s="4005"/>
      <c r="RGK29" s="4005"/>
      <c r="RGL29" s="4005"/>
      <c r="RGM29" s="4005"/>
      <c r="RGN29" s="4005"/>
      <c r="RGO29" s="4005"/>
      <c r="RGP29" s="4005"/>
      <c r="RGQ29" s="4005"/>
      <c r="RGR29" s="4005"/>
      <c r="RGS29" s="4005"/>
      <c r="RGT29" s="4005"/>
      <c r="RGU29" s="4005"/>
      <c r="RGV29" s="4005"/>
      <c r="RGW29" s="4005"/>
      <c r="RGX29" s="4005"/>
      <c r="RGY29" s="4005"/>
      <c r="RGZ29" s="4005"/>
      <c r="RHA29" s="4005"/>
      <c r="RHB29" s="4005"/>
      <c r="RHC29" s="4005"/>
      <c r="RHD29" s="4005"/>
      <c r="RHE29" s="4005"/>
      <c r="RHF29" s="4005"/>
      <c r="RHG29" s="4005"/>
      <c r="RHH29" s="4005"/>
      <c r="RHI29" s="4005"/>
      <c r="RHJ29" s="4005"/>
      <c r="RHK29" s="4005"/>
      <c r="RHL29" s="4005"/>
      <c r="RHM29" s="4005"/>
      <c r="RHN29" s="4005"/>
      <c r="RHO29" s="4005"/>
      <c r="RHP29" s="4005"/>
      <c r="RHQ29" s="4005"/>
      <c r="RHR29" s="4005"/>
      <c r="RHS29" s="4005"/>
      <c r="RHT29" s="4005"/>
      <c r="RHU29" s="4005"/>
      <c r="RHV29" s="4005"/>
      <c r="RHW29" s="4005"/>
      <c r="RHX29" s="4005"/>
      <c r="RHY29" s="4005"/>
      <c r="RHZ29" s="4005"/>
      <c r="RIA29" s="4005"/>
      <c r="RIB29" s="4005"/>
      <c r="RIC29" s="4005"/>
      <c r="RID29" s="4005"/>
      <c r="RIE29" s="4005"/>
      <c r="RIF29" s="4005"/>
      <c r="RIG29" s="4005"/>
      <c r="RIH29" s="4005"/>
      <c r="RII29" s="4005"/>
      <c r="RIJ29" s="4005"/>
      <c r="RIK29" s="4005"/>
      <c r="RIL29" s="4005"/>
      <c r="RIM29" s="4005"/>
      <c r="RIN29" s="4005"/>
      <c r="RIO29" s="4005"/>
      <c r="RIP29" s="4005"/>
      <c r="RIQ29" s="4005"/>
      <c r="RIR29" s="4005"/>
      <c r="RIS29" s="4005"/>
      <c r="RIT29" s="4005"/>
      <c r="RIU29" s="4005"/>
      <c r="RIV29" s="4005"/>
      <c r="RIW29" s="4005"/>
      <c r="RIX29" s="4005"/>
      <c r="RIY29" s="4005"/>
      <c r="RIZ29" s="4005"/>
      <c r="RJA29" s="4005"/>
      <c r="RJB29" s="4005"/>
      <c r="RJC29" s="4005"/>
      <c r="RJD29" s="4005"/>
      <c r="RJE29" s="4005"/>
      <c r="RJF29" s="4005"/>
      <c r="RJG29" s="4005"/>
      <c r="RJH29" s="4005"/>
      <c r="RJI29" s="4005"/>
      <c r="RJJ29" s="4005"/>
      <c r="RJK29" s="4005"/>
      <c r="RJL29" s="4005"/>
      <c r="RJM29" s="4005"/>
      <c r="RJN29" s="4005"/>
      <c r="RJO29" s="4005"/>
      <c r="RJP29" s="4005"/>
      <c r="RJQ29" s="4005"/>
      <c r="RJR29" s="4005"/>
      <c r="RJS29" s="4005"/>
      <c r="RJT29" s="4005"/>
      <c r="RJU29" s="4005"/>
      <c r="RJV29" s="4005"/>
      <c r="RJW29" s="4005"/>
      <c r="RJX29" s="4005"/>
      <c r="RJY29" s="4005"/>
      <c r="RJZ29" s="4005"/>
      <c r="RKA29" s="4005"/>
      <c r="RKB29" s="4005"/>
      <c r="RKC29" s="4005"/>
      <c r="RKD29" s="4005"/>
      <c r="RKE29" s="4005"/>
      <c r="RKF29" s="4005"/>
      <c r="RKG29" s="4005"/>
      <c r="RKH29" s="4005"/>
      <c r="RKI29" s="4005"/>
      <c r="RKJ29" s="4005"/>
      <c r="RKK29" s="4005"/>
      <c r="RKL29" s="4005"/>
      <c r="RKM29" s="4005"/>
      <c r="RKN29" s="4005"/>
      <c r="RKO29" s="4005"/>
      <c r="RKP29" s="4005"/>
      <c r="RKQ29" s="4005"/>
      <c r="RKR29" s="4005"/>
      <c r="RKS29" s="4005"/>
      <c r="RKT29" s="4005"/>
      <c r="RKU29" s="4005"/>
      <c r="RKV29" s="4005"/>
      <c r="RKW29" s="4005"/>
      <c r="RKX29" s="4005"/>
      <c r="RKY29" s="4005"/>
      <c r="RKZ29" s="4005"/>
      <c r="RLA29" s="4005"/>
      <c r="RLB29" s="4005"/>
      <c r="RLC29" s="4005"/>
      <c r="RLD29" s="4005"/>
      <c r="RLE29" s="4005"/>
      <c r="RLF29" s="4005"/>
      <c r="RLG29" s="4005"/>
      <c r="RLH29" s="4005"/>
      <c r="RLI29" s="4005"/>
      <c r="RLJ29" s="4005"/>
      <c r="RLK29" s="4005"/>
      <c r="RLL29" s="4005"/>
      <c r="RLM29" s="4005"/>
      <c r="RLN29" s="4005"/>
      <c r="RLO29" s="4005"/>
      <c r="RLP29" s="4005"/>
      <c r="RLQ29" s="4005"/>
      <c r="RLR29" s="4005"/>
      <c r="RLS29" s="4005"/>
      <c r="RLT29" s="4005"/>
      <c r="RLU29" s="4005"/>
      <c r="RLV29" s="4005"/>
      <c r="RLW29" s="4005"/>
      <c r="RLX29" s="4005"/>
      <c r="RLY29" s="4005"/>
      <c r="RLZ29" s="4005"/>
      <c r="RMA29" s="4005"/>
      <c r="RMB29" s="4005"/>
      <c r="RMC29" s="4005"/>
      <c r="RMD29" s="4005"/>
      <c r="RME29" s="4005"/>
      <c r="RMF29" s="4005"/>
      <c r="RMG29" s="4005"/>
      <c r="RMH29" s="4005"/>
      <c r="RMI29" s="4005"/>
      <c r="RMJ29" s="4005"/>
      <c r="RMK29" s="4005"/>
      <c r="RML29" s="4005"/>
      <c r="RMM29" s="4005"/>
      <c r="RMN29" s="4005"/>
      <c r="RMO29" s="4005"/>
      <c r="RMP29" s="4005"/>
      <c r="RMQ29" s="4005"/>
      <c r="RMR29" s="4005"/>
      <c r="RMS29" s="4005"/>
      <c r="RMT29" s="4005"/>
      <c r="RMU29" s="4005"/>
      <c r="RMV29" s="4005"/>
      <c r="RMW29" s="4005"/>
      <c r="RMX29" s="4005"/>
      <c r="RMY29" s="4005"/>
      <c r="RMZ29" s="4005"/>
      <c r="RNA29" s="4005"/>
      <c r="RNB29" s="4005"/>
      <c r="RNC29" s="4005"/>
      <c r="RND29" s="4005"/>
      <c r="RNE29" s="4005"/>
      <c r="RNF29" s="4005"/>
      <c r="RNG29" s="4005"/>
      <c r="RNH29" s="4005"/>
      <c r="RNI29" s="4005"/>
      <c r="RNJ29" s="4005"/>
      <c r="RNK29" s="4005"/>
      <c r="RNL29" s="4005"/>
      <c r="RNM29" s="4005"/>
      <c r="RNN29" s="4005"/>
      <c r="RNO29" s="4005"/>
      <c r="RNP29" s="4005"/>
      <c r="RNQ29" s="4005"/>
      <c r="RNR29" s="4005"/>
      <c r="RNS29" s="4005"/>
      <c r="RNT29" s="4005"/>
      <c r="RNU29" s="4005"/>
      <c r="RNV29" s="4005"/>
      <c r="RNW29" s="4005"/>
      <c r="RNX29" s="4005"/>
      <c r="RNY29" s="4005"/>
      <c r="RNZ29" s="4005"/>
      <c r="ROA29" s="4005"/>
      <c r="ROB29" s="4005"/>
      <c r="ROC29" s="4005"/>
      <c r="ROD29" s="4005"/>
      <c r="ROE29" s="4005"/>
      <c r="ROF29" s="4005"/>
      <c r="ROG29" s="4005"/>
      <c r="ROH29" s="4005"/>
      <c r="ROI29" s="4005"/>
      <c r="ROJ29" s="4005"/>
      <c r="ROK29" s="4005"/>
      <c r="ROL29" s="4005"/>
      <c r="ROM29" s="4005"/>
      <c r="RON29" s="4005"/>
      <c r="ROO29" s="4005"/>
      <c r="ROP29" s="4005"/>
      <c r="ROQ29" s="4005"/>
      <c r="ROR29" s="4005"/>
      <c r="ROS29" s="4005"/>
      <c r="ROT29" s="4005"/>
      <c r="ROU29" s="4005"/>
      <c r="ROV29" s="4005"/>
      <c r="ROW29" s="4005"/>
      <c r="ROX29" s="4005"/>
      <c r="ROY29" s="4005"/>
      <c r="ROZ29" s="4005"/>
      <c r="RPA29" s="4005"/>
      <c r="RPB29" s="4005"/>
      <c r="RPC29" s="4005"/>
      <c r="RPD29" s="4005"/>
      <c r="RPE29" s="4005"/>
      <c r="RPF29" s="4005"/>
      <c r="RPG29" s="4005"/>
      <c r="RPH29" s="4005"/>
      <c r="RPI29" s="4005"/>
      <c r="RPJ29" s="4005"/>
      <c r="RPK29" s="4005"/>
      <c r="RPL29" s="4005"/>
      <c r="RPM29" s="4005"/>
      <c r="RPN29" s="4005"/>
      <c r="RPO29" s="4005"/>
      <c r="RPP29" s="4005"/>
      <c r="RPQ29" s="4005"/>
      <c r="RPR29" s="4005"/>
      <c r="RPS29" s="4005"/>
      <c r="RPT29" s="4005"/>
      <c r="RPU29" s="4005"/>
      <c r="RPV29" s="4005"/>
      <c r="RPW29" s="4005"/>
      <c r="RPX29" s="4005"/>
      <c r="RPY29" s="4005"/>
      <c r="RPZ29" s="4005"/>
      <c r="RQA29" s="4005"/>
      <c r="RQB29" s="4005"/>
      <c r="RQC29" s="4005"/>
      <c r="RQD29" s="4005"/>
      <c r="RQE29" s="4005"/>
      <c r="RQF29" s="4005"/>
      <c r="RQG29" s="4005"/>
      <c r="RQH29" s="4005"/>
      <c r="RQI29" s="4005"/>
      <c r="RQJ29" s="4005"/>
      <c r="RQK29" s="4005"/>
      <c r="RQL29" s="4005"/>
      <c r="RQM29" s="4005"/>
      <c r="RQN29" s="4005"/>
      <c r="RQO29" s="4005"/>
      <c r="RQP29" s="4005"/>
      <c r="RQQ29" s="4005"/>
      <c r="RQR29" s="4005"/>
      <c r="RQS29" s="4005"/>
      <c r="RQT29" s="4005"/>
      <c r="RQU29" s="4005"/>
      <c r="RQV29" s="4005"/>
      <c r="RQW29" s="4005"/>
      <c r="RQX29" s="4005"/>
      <c r="RQY29" s="4005"/>
      <c r="RQZ29" s="4005"/>
      <c r="RRA29" s="4005"/>
      <c r="RRB29" s="4005"/>
      <c r="RRC29" s="4005"/>
      <c r="RRD29" s="4005"/>
      <c r="RRE29" s="4005"/>
      <c r="RRF29" s="4005"/>
      <c r="RRG29" s="4005"/>
      <c r="RRH29" s="4005"/>
      <c r="RRI29" s="4005"/>
      <c r="RRJ29" s="4005"/>
      <c r="RRK29" s="4005"/>
      <c r="RRL29" s="4005"/>
      <c r="RRM29" s="4005"/>
      <c r="RRN29" s="4005"/>
      <c r="RRO29" s="4005"/>
      <c r="RRP29" s="4005"/>
      <c r="RRQ29" s="4005"/>
      <c r="RRR29" s="4005"/>
      <c r="RRS29" s="4005"/>
      <c r="RRT29" s="4005"/>
      <c r="RRU29" s="4005"/>
      <c r="RRV29" s="4005"/>
      <c r="RRW29" s="4005"/>
      <c r="RRX29" s="4005"/>
      <c r="RRY29" s="4005"/>
      <c r="RRZ29" s="4005"/>
      <c r="RSA29" s="4005"/>
      <c r="RSB29" s="4005"/>
      <c r="RSC29" s="4005"/>
      <c r="RSD29" s="4005"/>
      <c r="RSE29" s="4005"/>
      <c r="RSF29" s="4005"/>
      <c r="RSG29" s="4005"/>
      <c r="RSH29" s="4005"/>
      <c r="RSI29" s="4005"/>
      <c r="RSJ29" s="4005"/>
      <c r="RSK29" s="4005"/>
      <c r="RSL29" s="4005"/>
      <c r="RSM29" s="4005"/>
      <c r="RSN29" s="4005"/>
      <c r="RSO29" s="4005"/>
      <c r="RSP29" s="4005"/>
      <c r="RSQ29" s="4005"/>
      <c r="RSR29" s="4005"/>
      <c r="RSS29" s="4005"/>
      <c r="RST29" s="4005"/>
      <c r="RSU29" s="4005"/>
      <c r="RSV29" s="4005"/>
      <c r="RSW29" s="4005"/>
      <c r="RSX29" s="4005"/>
      <c r="RSY29" s="4005"/>
      <c r="RSZ29" s="4005"/>
      <c r="RTA29" s="4005"/>
      <c r="RTB29" s="4005"/>
      <c r="RTC29" s="4005"/>
      <c r="RTD29" s="4005"/>
      <c r="RTE29" s="4005"/>
      <c r="RTF29" s="4005"/>
      <c r="RTG29" s="4005"/>
      <c r="RTH29" s="4005"/>
      <c r="RTI29" s="4005"/>
      <c r="RTJ29" s="4005"/>
      <c r="RTK29" s="4005"/>
      <c r="RTL29" s="4005"/>
      <c r="RTM29" s="4005"/>
      <c r="RTN29" s="4005"/>
      <c r="RTO29" s="4005"/>
      <c r="RTP29" s="4005"/>
      <c r="RTQ29" s="4005"/>
      <c r="RTR29" s="4005"/>
      <c r="RTS29" s="4005"/>
      <c r="RTT29" s="4005"/>
      <c r="RTU29" s="4005"/>
      <c r="RTV29" s="4005"/>
      <c r="RTW29" s="4005"/>
      <c r="RTX29" s="4005"/>
      <c r="RTY29" s="4005"/>
      <c r="RTZ29" s="4005"/>
      <c r="RUA29" s="4005"/>
      <c r="RUB29" s="4005"/>
      <c r="RUC29" s="4005"/>
      <c r="RUD29" s="4005"/>
      <c r="RUE29" s="4005"/>
      <c r="RUF29" s="4005"/>
      <c r="RUG29" s="4005"/>
      <c r="RUH29" s="4005"/>
      <c r="RUI29" s="4005"/>
      <c r="RUJ29" s="4005"/>
      <c r="RUK29" s="4005"/>
      <c r="RUL29" s="4005"/>
      <c r="RUM29" s="4005"/>
      <c r="RUN29" s="4005"/>
      <c r="RUO29" s="4005"/>
      <c r="RUP29" s="4005"/>
      <c r="RUQ29" s="4005"/>
      <c r="RUR29" s="4005"/>
      <c r="RUS29" s="4005"/>
      <c r="RUT29" s="4005"/>
      <c r="RUU29" s="4005"/>
      <c r="RUV29" s="4005"/>
      <c r="RUW29" s="4005"/>
      <c r="RUX29" s="4005"/>
      <c r="RUY29" s="4005"/>
      <c r="RUZ29" s="4005"/>
      <c r="RVA29" s="4005"/>
      <c r="RVB29" s="4005"/>
      <c r="RVC29" s="4005"/>
      <c r="RVD29" s="4005"/>
      <c r="RVE29" s="4005"/>
      <c r="RVF29" s="4005"/>
      <c r="RVG29" s="4005"/>
      <c r="RVH29" s="4005"/>
      <c r="RVI29" s="4005"/>
      <c r="RVJ29" s="4005"/>
      <c r="RVK29" s="4005"/>
      <c r="RVL29" s="4005"/>
      <c r="RVM29" s="4005"/>
      <c r="RVN29" s="4005"/>
      <c r="RVO29" s="4005"/>
      <c r="RVP29" s="4005"/>
      <c r="RVQ29" s="4005"/>
      <c r="RVR29" s="4005"/>
      <c r="RVS29" s="4005"/>
      <c r="RVT29" s="4005"/>
      <c r="RVU29" s="4005"/>
      <c r="RVV29" s="4005"/>
      <c r="RVW29" s="4005"/>
      <c r="RVX29" s="4005"/>
      <c r="RVY29" s="4005"/>
      <c r="RVZ29" s="4005"/>
      <c r="RWA29" s="4005"/>
      <c r="RWB29" s="4005"/>
      <c r="RWC29" s="4005"/>
      <c r="RWD29" s="4005"/>
      <c r="RWE29" s="4005"/>
      <c r="RWF29" s="4005"/>
      <c r="RWG29" s="4005"/>
      <c r="RWH29" s="4005"/>
      <c r="RWI29" s="4005"/>
      <c r="RWJ29" s="4005"/>
      <c r="RWK29" s="4005"/>
      <c r="RWL29" s="4005"/>
      <c r="RWM29" s="4005"/>
      <c r="RWN29" s="4005"/>
      <c r="RWO29" s="4005"/>
      <c r="RWP29" s="4005"/>
      <c r="RWQ29" s="4005"/>
      <c r="RWR29" s="4005"/>
      <c r="RWS29" s="4005"/>
      <c r="RWT29" s="4005"/>
      <c r="RWU29" s="4005"/>
      <c r="RWV29" s="4005"/>
      <c r="RWW29" s="4005"/>
      <c r="RWX29" s="4005"/>
      <c r="RWY29" s="4005"/>
      <c r="RWZ29" s="4005"/>
      <c r="RXA29" s="4005"/>
      <c r="RXB29" s="4005"/>
      <c r="RXC29" s="4005"/>
      <c r="RXD29" s="4005"/>
      <c r="RXE29" s="4005"/>
      <c r="RXF29" s="4005"/>
      <c r="RXG29" s="4005"/>
      <c r="RXH29" s="4005"/>
      <c r="RXI29" s="4005"/>
      <c r="RXJ29" s="4005"/>
      <c r="RXK29" s="4005"/>
      <c r="RXL29" s="4005"/>
      <c r="RXM29" s="4005"/>
      <c r="RXN29" s="4005"/>
      <c r="RXO29" s="4005"/>
      <c r="RXP29" s="4005"/>
      <c r="RXQ29" s="4005"/>
      <c r="RXR29" s="4005"/>
      <c r="RXS29" s="4005"/>
      <c r="RXT29" s="4005"/>
      <c r="RXU29" s="4005"/>
      <c r="RXV29" s="4005"/>
      <c r="RXW29" s="4005"/>
      <c r="RXX29" s="4005"/>
      <c r="RXY29" s="4005"/>
      <c r="RXZ29" s="4005"/>
      <c r="RYA29" s="4005"/>
      <c r="RYB29" s="4005"/>
      <c r="RYC29" s="4005"/>
      <c r="RYD29" s="4005"/>
      <c r="RYE29" s="4005"/>
      <c r="RYF29" s="4005"/>
      <c r="RYG29" s="4005"/>
      <c r="RYH29" s="4005"/>
      <c r="RYI29" s="4005"/>
      <c r="RYJ29" s="4005"/>
      <c r="RYK29" s="4005"/>
      <c r="RYL29" s="4005"/>
      <c r="RYM29" s="4005"/>
      <c r="RYN29" s="4005"/>
      <c r="RYO29" s="4005"/>
      <c r="RYP29" s="4005"/>
      <c r="RYQ29" s="4005"/>
      <c r="RYR29" s="4005"/>
      <c r="RYS29" s="4005"/>
      <c r="RYT29" s="4005"/>
      <c r="RYU29" s="4005"/>
      <c r="RYV29" s="4005"/>
      <c r="RYW29" s="4005"/>
      <c r="RYX29" s="4005"/>
      <c r="RYY29" s="4005"/>
      <c r="RYZ29" s="4005"/>
      <c r="RZA29" s="4005"/>
      <c r="RZB29" s="4005"/>
      <c r="RZC29" s="4005"/>
      <c r="RZD29" s="4005"/>
      <c r="RZE29" s="4005"/>
      <c r="RZF29" s="4005"/>
      <c r="RZG29" s="4005"/>
      <c r="RZH29" s="4005"/>
      <c r="RZI29" s="4005"/>
      <c r="RZJ29" s="4005"/>
      <c r="RZK29" s="4005"/>
      <c r="RZL29" s="4005"/>
      <c r="RZM29" s="4005"/>
      <c r="RZN29" s="4005"/>
      <c r="RZO29" s="4005"/>
      <c r="RZP29" s="4005"/>
      <c r="RZQ29" s="4005"/>
      <c r="RZR29" s="4005"/>
      <c r="RZS29" s="4005"/>
      <c r="RZT29" s="4005"/>
      <c r="RZU29" s="4005"/>
      <c r="RZV29" s="4005"/>
      <c r="RZW29" s="4005"/>
      <c r="RZX29" s="4005"/>
      <c r="RZY29" s="4005"/>
      <c r="RZZ29" s="4005"/>
      <c r="SAA29" s="4005"/>
      <c r="SAB29" s="4005"/>
      <c r="SAC29" s="4005"/>
      <c r="SAD29" s="4005"/>
      <c r="SAE29" s="4005"/>
      <c r="SAF29" s="4005"/>
      <c r="SAG29" s="4005"/>
      <c r="SAH29" s="4005"/>
      <c r="SAI29" s="4005"/>
      <c r="SAJ29" s="4005"/>
      <c r="SAK29" s="4005"/>
      <c r="SAL29" s="4005"/>
      <c r="SAM29" s="4005"/>
      <c r="SAN29" s="4005"/>
      <c r="SAO29" s="4005"/>
      <c r="SAP29" s="4005"/>
      <c r="SAQ29" s="4005"/>
      <c r="SAR29" s="4005"/>
      <c r="SAS29" s="4005"/>
      <c r="SAT29" s="4005"/>
      <c r="SAU29" s="4005"/>
      <c r="SAV29" s="4005"/>
      <c r="SAW29" s="4005"/>
      <c r="SAX29" s="4005"/>
      <c r="SAY29" s="4005"/>
      <c r="SAZ29" s="4005"/>
      <c r="SBA29" s="4005"/>
      <c r="SBB29" s="4005"/>
      <c r="SBC29" s="4005"/>
      <c r="SBD29" s="4005"/>
      <c r="SBE29" s="4005"/>
      <c r="SBF29" s="4005"/>
      <c r="SBG29" s="4005"/>
      <c r="SBH29" s="4005"/>
      <c r="SBI29" s="4005"/>
      <c r="SBJ29" s="4005"/>
      <c r="SBK29" s="4005"/>
      <c r="SBL29" s="4005"/>
      <c r="SBM29" s="4005"/>
      <c r="SBN29" s="4005"/>
      <c r="SBO29" s="4005"/>
      <c r="SBP29" s="4005"/>
      <c r="SBQ29" s="4005"/>
      <c r="SBR29" s="4005"/>
      <c r="SBS29" s="4005"/>
      <c r="SBT29" s="4005"/>
      <c r="SBU29" s="4005"/>
      <c r="SBV29" s="4005"/>
      <c r="SBW29" s="4005"/>
      <c r="SBX29" s="4005"/>
      <c r="SBY29" s="4005"/>
      <c r="SBZ29" s="4005"/>
      <c r="SCA29" s="4005"/>
      <c r="SCB29" s="4005"/>
      <c r="SCC29" s="4005"/>
      <c r="SCD29" s="4005"/>
      <c r="SCE29" s="4005"/>
      <c r="SCF29" s="4005"/>
      <c r="SCG29" s="4005"/>
      <c r="SCH29" s="4005"/>
      <c r="SCI29" s="4005"/>
      <c r="SCJ29" s="4005"/>
      <c r="SCK29" s="4005"/>
      <c r="SCL29" s="4005"/>
      <c r="SCM29" s="4005"/>
      <c r="SCN29" s="4005"/>
      <c r="SCO29" s="4005"/>
      <c r="SCP29" s="4005"/>
      <c r="SCQ29" s="4005"/>
      <c r="SCR29" s="4005"/>
      <c r="SCS29" s="4005"/>
      <c r="SCT29" s="4005"/>
      <c r="SCU29" s="4005"/>
      <c r="SCV29" s="4005"/>
      <c r="SCW29" s="4005"/>
      <c r="SCX29" s="4005"/>
      <c r="SCY29" s="4005"/>
      <c r="SCZ29" s="4005"/>
      <c r="SDA29" s="4005"/>
      <c r="SDB29" s="4005"/>
      <c r="SDC29" s="4005"/>
      <c r="SDD29" s="4005"/>
      <c r="SDE29" s="4005"/>
      <c r="SDF29" s="4005"/>
      <c r="SDG29" s="4005"/>
      <c r="SDH29" s="4005"/>
      <c r="SDI29" s="4005"/>
      <c r="SDJ29" s="4005"/>
      <c r="SDK29" s="4005"/>
      <c r="SDL29" s="4005"/>
      <c r="SDM29" s="4005"/>
      <c r="SDN29" s="4005"/>
      <c r="SDO29" s="4005"/>
      <c r="SDP29" s="4005"/>
      <c r="SDQ29" s="4005"/>
      <c r="SDR29" s="4005"/>
      <c r="SDS29" s="4005"/>
      <c r="SDT29" s="4005"/>
      <c r="SDU29" s="4005"/>
      <c r="SDV29" s="4005"/>
      <c r="SDW29" s="4005"/>
      <c r="SDX29" s="4005"/>
      <c r="SDY29" s="4005"/>
      <c r="SDZ29" s="4005"/>
      <c r="SEA29" s="4005"/>
      <c r="SEB29" s="4005"/>
      <c r="SEC29" s="4005"/>
      <c r="SED29" s="4005"/>
      <c r="SEE29" s="4005"/>
      <c r="SEF29" s="4005"/>
      <c r="SEG29" s="4005"/>
      <c r="SEH29" s="4005"/>
      <c r="SEI29" s="4005"/>
      <c r="SEJ29" s="4005"/>
      <c r="SEK29" s="4005"/>
      <c r="SEL29" s="4005"/>
      <c r="SEM29" s="4005"/>
      <c r="SEN29" s="4005"/>
      <c r="SEO29" s="4005"/>
      <c r="SEP29" s="4005"/>
      <c r="SEQ29" s="4005"/>
      <c r="SER29" s="4005"/>
      <c r="SES29" s="4005"/>
      <c r="SET29" s="4005"/>
      <c r="SEU29" s="4005"/>
      <c r="SEV29" s="4005"/>
      <c r="SEW29" s="4005"/>
      <c r="SEX29" s="4005"/>
      <c r="SEY29" s="4005"/>
      <c r="SEZ29" s="4005"/>
      <c r="SFA29" s="4005"/>
      <c r="SFB29" s="4005"/>
      <c r="SFC29" s="4005"/>
      <c r="SFD29" s="4005"/>
      <c r="SFE29" s="4005"/>
      <c r="SFF29" s="4005"/>
      <c r="SFG29" s="4005"/>
      <c r="SFH29" s="4005"/>
      <c r="SFI29" s="4005"/>
      <c r="SFJ29" s="4005"/>
      <c r="SFK29" s="4005"/>
      <c r="SFL29" s="4005"/>
      <c r="SFM29" s="4005"/>
      <c r="SFN29" s="4005"/>
      <c r="SFO29" s="4005"/>
      <c r="SFP29" s="4005"/>
      <c r="SFQ29" s="4005"/>
      <c r="SFR29" s="4005"/>
      <c r="SFS29" s="4005"/>
      <c r="SFT29" s="4005"/>
      <c r="SFU29" s="4005"/>
      <c r="SFV29" s="4005"/>
      <c r="SFW29" s="4005"/>
      <c r="SFX29" s="4005"/>
      <c r="SFY29" s="4005"/>
      <c r="SFZ29" s="4005"/>
      <c r="SGA29" s="4005"/>
      <c r="SGB29" s="4005"/>
      <c r="SGC29" s="4005"/>
      <c r="SGD29" s="4005"/>
      <c r="SGE29" s="4005"/>
      <c r="SGF29" s="4005"/>
      <c r="SGG29" s="4005"/>
      <c r="SGH29" s="4005"/>
      <c r="SGI29" s="4005"/>
      <c r="SGJ29" s="4005"/>
      <c r="SGK29" s="4005"/>
      <c r="SGL29" s="4005"/>
      <c r="SGM29" s="4005"/>
      <c r="SGN29" s="4005"/>
      <c r="SGO29" s="4005"/>
      <c r="SGP29" s="4005"/>
      <c r="SGQ29" s="4005"/>
      <c r="SGR29" s="4005"/>
      <c r="SGS29" s="4005"/>
      <c r="SGT29" s="4005"/>
      <c r="SGU29" s="4005"/>
      <c r="SGV29" s="4005"/>
      <c r="SGW29" s="4005"/>
      <c r="SGX29" s="4005"/>
      <c r="SGY29" s="4005"/>
      <c r="SGZ29" s="4005"/>
      <c r="SHA29" s="4005"/>
      <c r="SHB29" s="4005"/>
      <c r="SHC29" s="4005"/>
      <c r="SHD29" s="4005"/>
      <c r="SHE29" s="4005"/>
      <c r="SHF29" s="4005"/>
      <c r="SHG29" s="4005"/>
      <c r="SHH29" s="4005"/>
      <c r="SHI29" s="4005"/>
      <c r="SHJ29" s="4005"/>
      <c r="SHK29" s="4005"/>
      <c r="SHL29" s="4005"/>
      <c r="SHM29" s="4005"/>
      <c r="SHN29" s="4005"/>
      <c r="SHO29" s="4005"/>
      <c r="SHP29" s="4005"/>
      <c r="SHQ29" s="4005"/>
      <c r="SHR29" s="4005"/>
      <c r="SHS29" s="4005"/>
      <c r="SHT29" s="4005"/>
      <c r="SHU29" s="4005"/>
      <c r="SHV29" s="4005"/>
      <c r="SHW29" s="4005"/>
      <c r="SHX29" s="4005"/>
      <c r="SHY29" s="4005"/>
      <c r="SHZ29" s="4005"/>
      <c r="SIA29" s="4005"/>
      <c r="SIB29" s="4005"/>
      <c r="SIC29" s="4005"/>
      <c r="SID29" s="4005"/>
      <c r="SIE29" s="4005"/>
      <c r="SIF29" s="4005"/>
      <c r="SIG29" s="4005"/>
      <c r="SIH29" s="4005"/>
      <c r="SII29" s="4005"/>
      <c r="SIJ29" s="4005"/>
      <c r="SIK29" s="4005"/>
      <c r="SIL29" s="4005"/>
      <c r="SIM29" s="4005"/>
      <c r="SIN29" s="4005"/>
      <c r="SIO29" s="4005"/>
      <c r="SIP29" s="4005"/>
      <c r="SIQ29" s="4005"/>
      <c r="SIR29" s="4005"/>
      <c r="SIS29" s="4005"/>
      <c r="SIT29" s="4005"/>
      <c r="SIU29" s="4005"/>
      <c r="SIV29" s="4005"/>
      <c r="SIW29" s="4005"/>
      <c r="SIX29" s="4005"/>
      <c r="SIY29" s="4005"/>
      <c r="SIZ29" s="4005"/>
      <c r="SJA29" s="4005"/>
      <c r="SJB29" s="4005"/>
      <c r="SJC29" s="4005"/>
      <c r="SJD29" s="4005"/>
      <c r="SJE29" s="4005"/>
      <c r="SJF29" s="4005"/>
      <c r="SJG29" s="4005"/>
      <c r="SJH29" s="4005"/>
      <c r="SJI29" s="4005"/>
      <c r="SJJ29" s="4005"/>
      <c r="SJK29" s="4005"/>
      <c r="SJL29" s="4005"/>
      <c r="SJM29" s="4005"/>
      <c r="SJN29" s="4005"/>
      <c r="SJO29" s="4005"/>
      <c r="SJP29" s="4005"/>
      <c r="SJQ29" s="4005"/>
      <c r="SJR29" s="4005"/>
      <c r="SJS29" s="4005"/>
      <c r="SJT29" s="4005"/>
      <c r="SJU29" s="4005"/>
      <c r="SJV29" s="4005"/>
      <c r="SJW29" s="4005"/>
      <c r="SJX29" s="4005"/>
      <c r="SJY29" s="4005"/>
      <c r="SJZ29" s="4005"/>
      <c r="SKA29" s="4005"/>
      <c r="SKB29" s="4005"/>
      <c r="SKC29" s="4005"/>
      <c r="SKD29" s="4005"/>
      <c r="SKE29" s="4005"/>
      <c r="SKF29" s="4005"/>
      <c r="SKG29" s="4005"/>
      <c r="SKH29" s="4005"/>
      <c r="SKI29" s="4005"/>
      <c r="SKJ29" s="4005"/>
      <c r="SKK29" s="4005"/>
      <c r="SKL29" s="4005"/>
      <c r="SKM29" s="4005"/>
      <c r="SKN29" s="4005"/>
      <c r="SKO29" s="4005"/>
      <c r="SKP29" s="4005"/>
      <c r="SKQ29" s="4005"/>
      <c r="SKR29" s="4005"/>
      <c r="SKS29" s="4005"/>
      <c r="SKT29" s="4005"/>
      <c r="SKU29" s="4005"/>
      <c r="SKV29" s="4005"/>
      <c r="SKW29" s="4005"/>
      <c r="SKX29" s="4005"/>
      <c r="SKY29" s="4005"/>
      <c r="SKZ29" s="4005"/>
      <c r="SLA29" s="4005"/>
      <c r="SLB29" s="4005"/>
      <c r="SLC29" s="4005"/>
      <c r="SLD29" s="4005"/>
      <c r="SLE29" s="4005"/>
      <c r="SLF29" s="4005"/>
      <c r="SLG29" s="4005"/>
      <c r="SLH29" s="4005"/>
      <c r="SLI29" s="4005"/>
      <c r="SLJ29" s="4005"/>
      <c r="SLK29" s="4005"/>
      <c r="SLL29" s="4005"/>
      <c r="SLM29" s="4005"/>
      <c r="SLN29" s="4005"/>
      <c r="SLO29" s="4005"/>
      <c r="SLP29" s="4005"/>
      <c r="SLQ29" s="4005"/>
      <c r="SLR29" s="4005"/>
      <c r="SLS29" s="4005"/>
      <c r="SLT29" s="4005"/>
      <c r="SLU29" s="4005"/>
      <c r="SLV29" s="4005"/>
      <c r="SLW29" s="4005"/>
      <c r="SLX29" s="4005"/>
      <c r="SLY29" s="4005"/>
      <c r="SLZ29" s="4005"/>
      <c r="SMA29" s="4005"/>
      <c r="SMB29" s="4005"/>
      <c r="SMC29" s="4005"/>
      <c r="SMD29" s="4005"/>
      <c r="SME29" s="4005"/>
      <c r="SMF29" s="4005"/>
      <c r="SMG29" s="4005"/>
      <c r="SMH29" s="4005"/>
      <c r="SMI29" s="4005"/>
      <c r="SMJ29" s="4005"/>
      <c r="SMK29" s="4005"/>
      <c r="SML29" s="4005"/>
      <c r="SMM29" s="4005"/>
      <c r="SMN29" s="4005"/>
      <c r="SMO29" s="4005"/>
      <c r="SMP29" s="4005"/>
      <c r="SMQ29" s="4005"/>
      <c r="SMR29" s="4005"/>
      <c r="SMS29" s="4005"/>
      <c r="SMT29" s="4005"/>
      <c r="SMU29" s="4005"/>
      <c r="SMV29" s="4005"/>
      <c r="SMW29" s="4005"/>
      <c r="SMX29" s="4005"/>
      <c r="SMY29" s="4005"/>
      <c r="SMZ29" s="4005"/>
      <c r="SNA29" s="4005"/>
      <c r="SNB29" s="4005"/>
      <c r="SNC29" s="4005"/>
      <c r="SND29" s="4005"/>
      <c r="SNE29" s="4005"/>
      <c r="SNF29" s="4005"/>
      <c r="SNG29" s="4005"/>
      <c r="SNH29" s="4005"/>
      <c r="SNI29" s="4005"/>
      <c r="SNJ29" s="4005"/>
      <c r="SNK29" s="4005"/>
      <c r="SNL29" s="4005"/>
      <c r="SNM29" s="4005"/>
      <c r="SNN29" s="4005"/>
      <c r="SNO29" s="4005"/>
      <c r="SNP29" s="4005"/>
      <c r="SNQ29" s="4005"/>
      <c r="SNR29" s="4005"/>
      <c r="SNS29" s="4005"/>
      <c r="SNT29" s="4005"/>
      <c r="SNU29" s="4005"/>
      <c r="SNV29" s="4005"/>
      <c r="SNW29" s="4005"/>
      <c r="SNX29" s="4005"/>
      <c r="SNY29" s="4005"/>
      <c r="SNZ29" s="4005"/>
      <c r="SOA29" s="4005"/>
      <c r="SOB29" s="4005"/>
      <c r="SOC29" s="4005"/>
      <c r="SOD29" s="4005"/>
      <c r="SOE29" s="4005"/>
      <c r="SOF29" s="4005"/>
      <c r="SOG29" s="4005"/>
      <c r="SOH29" s="4005"/>
      <c r="SOI29" s="4005"/>
      <c r="SOJ29" s="4005"/>
      <c r="SOK29" s="4005"/>
      <c r="SOL29" s="4005"/>
      <c r="SOM29" s="4005"/>
      <c r="SON29" s="4005"/>
      <c r="SOO29" s="4005"/>
      <c r="SOP29" s="4005"/>
      <c r="SOQ29" s="4005"/>
      <c r="SOR29" s="4005"/>
      <c r="SOS29" s="4005"/>
      <c r="SOT29" s="4005"/>
      <c r="SOU29" s="4005"/>
      <c r="SOV29" s="4005"/>
      <c r="SOW29" s="4005"/>
      <c r="SOX29" s="4005"/>
      <c r="SOY29" s="4005"/>
      <c r="SOZ29" s="4005"/>
      <c r="SPA29" s="4005"/>
      <c r="SPB29" s="4005"/>
      <c r="SPC29" s="4005"/>
      <c r="SPD29" s="4005"/>
      <c r="SPE29" s="4005"/>
      <c r="SPF29" s="4005"/>
      <c r="SPG29" s="4005"/>
      <c r="SPH29" s="4005"/>
      <c r="SPI29" s="4005"/>
      <c r="SPJ29" s="4005"/>
      <c r="SPK29" s="4005"/>
      <c r="SPL29" s="4005"/>
      <c r="SPM29" s="4005"/>
      <c r="SPN29" s="4005"/>
      <c r="SPO29" s="4005"/>
      <c r="SPP29" s="4005"/>
      <c r="SPQ29" s="4005"/>
      <c r="SPR29" s="4005"/>
      <c r="SPS29" s="4005"/>
      <c r="SPT29" s="4005"/>
      <c r="SPU29" s="4005"/>
      <c r="SPV29" s="4005"/>
      <c r="SPW29" s="4005"/>
      <c r="SPX29" s="4005"/>
      <c r="SPY29" s="4005"/>
      <c r="SPZ29" s="4005"/>
      <c r="SQA29" s="4005"/>
      <c r="SQB29" s="4005"/>
      <c r="SQC29" s="4005"/>
      <c r="SQD29" s="4005"/>
      <c r="SQE29" s="4005"/>
      <c r="SQF29" s="4005"/>
      <c r="SQG29" s="4005"/>
      <c r="SQH29" s="4005"/>
      <c r="SQI29" s="4005"/>
      <c r="SQJ29" s="4005"/>
      <c r="SQK29" s="4005"/>
      <c r="SQL29" s="4005"/>
      <c r="SQM29" s="4005"/>
      <c r="SQN29" s="4005"/>
      <c r="SQO29" s="4005"/>
      <c r="SQP29" s="4005"/>
      <c r="SQQ29" s="4005"/>
      <c r="SQR29" s="4005"/>
      <c r="SQS29" s="4005"/>
      <c r="SQT29" s="4005"/>
      <c r="SQU29" s="4005"/>
      <c r="SQV29" s="4005"/>
      <c r="SQW29" s="4005"/>
      <c r="SQX29" s="4005"/>
      <c r="SQY29" s="4005"/>
      <c r="SQZ29" s="4005"/>
      <c r="SRA29" s="4005"/>
      <c r="SRB29" s="4005"/>
      <c r="SRC29" s="4005"/>
      <c r="SRD29" s="4005"/>
      <c r="SRE29" s="4005"/>
      <c r="SRF29" s="4005"/>
      <c r="SRG29" s="4005"/>
      <c r="SRH29" s="4005"/>
      <c r="SRI29" s="4005"/>
      <c r="SRJ29" s="4005"/>
      <c r="SRK29" s="4005"/>
      <c r="SRL29" s="4005"/>
      <c r="SRM29" s="4005"/>
      <c r="SRN29" s="4005"/>
      <c r="SRO29" s="4005"/>
      <c r="SRP29" s="4005"/>
      <c r="SRQ29" s="4005"/>
      <c r="SRR29" s="4005"/>
      <c r="SRS29" s="4005"/>
      <c r="SRT29" s="4005"/>
      <c r="SRU29" s="4005"/>
      <c r="SRV29" s="4005"/>
      <c r="SRW29" s="4005"/>
      <c r="SRX29" s="4005"/>
      <c r="SRY29" s="4005"/>
      <c r="SRZ29" s="4005"/>
      <c r="SSA29" s="4005"/>
      <c r="SSB29" s="4005"/>
      <c r="SSC29" s="4005"/>
      <c r="SSD29" s="4005"/>
      <c r="SSE29" s="4005"/>
      <c r="SSF29" s="4005"/>
      <c r="SSG29" s="4005"/>
      <c r="SSH29" s="4005"/>
      <c r="SSI29" s="4005"/>
      <c r="SSJ29" s="4005"/>
      <c r="SSK29" s="4005"/>
      <c r="SSL29" s="4005"/>
      <c r="SSM29" s="4005"/>
      <c r="SSN29" s="4005"/>
      <c r="SSO29" s="4005"/>
      <c r="SSP29" s="4005"/>
      <c r="SSQ29" s="4005"/>
      <c r="SSR29" s="4005"/>
      <c r="SSS29" s="4005"/>
      <c r="SST29" s="4005"/>
      <c r="SSU29" s="4005"/>
      <c r="SSV29" s="4005"/>
      <c r="SSW29" s="4005"/>
      <c r="SSX29" s="4005"/>
      <c r="SSY29" s="4005"/>
      <c r="SSZ29" s="4005"/>
      <c r="STA29" s="4005"/>
      <c r="STB29" s="4005"/>
      <c r="STC29" s="4005"/>
      <c r="STD29" s="4005"/>
      <c r="STE29" s="4005"/>
      <c r="STF29" s="4005"/>
      <c r="STG29" s="4005"/>
      <c r="STH29" s="4005"/>
      <c r="STI29" s="4005"/>
      <c r="STJ29" s="4005"/>
      <c r="STK29" s="4005"/>
      <c r="STL29" s="4005"/>
      <c r="STM29" s="4005"/>
      <c r="STN29" s="4005"/>
      <c r="STO29" s="4005"/>
      <c r="STP29" s="4005"/>
      <c r="STQ29" s="4005"/>
      <c r="STR29" s="4005"/>
      <c r="STS29" s="4005"/>
      <c r="STT29" s="4005"/>
      <c r="STU29" s="4005"/>
      <c r="STV29" s="4005"/>
      <c r="STW29" s="4005"/>
      <c r="STX29" s="4005"/>
      <c r="STY29" s="4005"/>
      <c r="STZ29" s="4005"/>
      <c r="SUA29" s="4005"/>
      <c r="SUB29" s="4005"/>
      <c r="SUC29" s="4005"/>
      <c r="SUD29" s="4005"/>
      <c r="SUE29" s="4005"/>
      <c r="SUF29" s="4005"/>
      <c r="SUG29" s="4005"/>
      <c r="SUH29" s="4005"/>
      <c r="SUI29" s="4005"/>
      <c r="SUJ29" s="4005"/>
      <c r="SUK29" s="4005"/>
      <c r="SUL29" s="4005"/>
      <c r="SUM29" s="4005"/>
      <c r="SUN29" s="4005"/>
      <c r="SUO29" s="4005"/>
      <c r="SUP29" s="4005"/>
      <c r="SUQ29" s="4005"/>
      <c r="SUR29" s="4005"/>
      <c r="SUS29" s="4005"/>
      <c r="SUT29" s="4005"/>
      <c r="SUU29" s="4005"/>
      <c r="SUV29" s="4005"/>
      <c r="SUW29" s="4005"/>
      <c r="SUX29" s="4005"/>
      <c r="SUY29" s="4005"/>
      <c r="SUZ29" s="4005"/>
      <c r="SVA29" s="4005"/>
      <c r="SVB29" s="4005"/>
      <c r="SVC29" s="4005"/>
      <c r="SVD29" s="4005"/>
      <c r="SVE29" s="4005"/>
      <c r="SVF29" s="4005"/>
      <c r="SVG29" s="4005"/>
      <c r="SVH29" s="4005"/>
      <c r="SVI29" s="4005"/>
      <c r="SVJ29" s="4005"/>
      <c r="SVK29" s="4005"/>
      <c r="SVL29" s="4005"/>
      <c r="SVM29" s="4005"/>
      <c r="SVN29" s="4005"/>
      <c r="SVO29" s="4005"/>
      <c r="SVP29" s="4005"/>
      <c r="SVQ29" s="4005"/>
      <c r="SVR29" s="4005"/>
      <c r="SVS29" s="4005"/>
      <c r="SVT29" s="4005"/>
      <c r="SVU29" s="4005"/>
      <c r="SVV29" s="4005"/>
      <c r="SVW29" s="4005"/>
      <c r="SVX29" s="4005"/>
      <c r="SVY29" s="4005"/>
      <c r="SVZ29" s="4005"/>
      <c r="SWA29" s="4005"/>
      <c r="SWB29" s="4005"/>
      <c r="SWC29" s="4005"/>
      <c r="SWD29" s="4005"/>
      <c r="SWE29" s="4005"/>
      <c r="SWF29" s="4005"/>
      <c r="SWG29" s="4005"/>
      <c r="SWH29" s="4005"/>
      <c r="SWI29" s="4005"/>
      <c r="SWJ29" s="4005"/>
      <c r="SWK29" s="4005"/>
      <c r="SWL29" s="4005"/>
      <c r="SWM29" s="4005"/>
      <c r="SWN29" s="4005"/>
      <c r="SWO29" s="4005"/>
      <c r="SWP29" s="4005"/>
      <c r="SWQ29" s="4005"/>
      <c r="SWR29" s="4005"/>
      <c r="SWS29" s="4005"/>
      <c r="SWT29" s="4005"/>
      <c r="SWU29" s="4005"/>
      <c r="SWV29" s="4005"/>
      <c r="SWW29" s="4005"/>
      <c r="SWX29" s="4005"/>
      <c r="SWY29" s="4005"/>
      <c r="SWZ29" s="4005"/>
      <c r="SXA29" s="4005"/>
      <c r="SXB29" s="4005"/>
      <c r="SXC29" s="4005"/>
      <c r="SXD29" s="4005"/>
      <c r="SXE29" s="4005"/>
      <c r="SXF29" s="4005"/>
      <c r="SXG29" s="4005"/>
      <c r="SXH29" s="4005"/>
      <c r="SXI29" s="4005"/>
      <c r="SXJ29" s="4005"/>
      <c r="SXK29" s="4005"/>
      <c r="SXL29" s="4005"/>
      <c r="SXM29" s="4005"/>
      <c r="SXN29" s="4005"/>
      <c r="SXO29" s="4005"/>
      <c r="SXP29" s="4005"/>
      <c r="SXQ29" s="4005"/>
      <c r="SXR29" s="4005"/>
      <c r="SXS29" s="4005"/>
      <c r="SXT29" s="4005"/>
      <c r="SXU29" s="4005"/>
      <c r="SXV29" s="4005"/>
      <c r="SXW29" s="4005"/>
      <c r="SXX29" s="4005"/>
      <c r="SXY29" s="4005"/>
      <c r="SXZ29" s="4005"/>
      <c r="SYA29" s="4005"/>
      <c r="SYB29" s="4005"/>
      <c r="SYC29" s="4005"/>
      <c r="SYD29" s="4005"/>
      <c r="SYE29" s="4005"/>
      <c r="SYF29" s="4005"/>
      <c r="SYG29" s="4005"/>
      <c r="SYH29" s="4005"/>
      <c r="SYI29" s="4005"/>
      <c r="SYJ29" s="4005"/>
      <c r="SYK29" s="4005"/>
      <c r="SYL29" s="4005"/>
      <c r="SYM29" s="4005"/>
      <c r="SYN29" s="4005"/>
      <c r="SYO29" s="4005"/>
      <c r="SYP29" s="4005"/>
      <c r="SYQ29" s="4005"/>
      <c r="SYR29" s="4005"/>
      <c r="SYS29" s="4005"/>
      <c r="SYT29" s="4005"/>
      <c r="SYU29" s="4005"/>
      <c r="SYV29" s="4005"/>
      <c r="SYW29" s="4005"/>
      <c r="SYX29" s="4005"/>
      <c r="SYY29" s="4005"/>
      <c r="SYZ29" s="4005"/>
      <c r="SZA29" s="4005"/>
      <c r="SZB29" s="4005"/>
      <c r="SZC29" s="4005"/>
      <c r="SZD29" s="4005"/>
      <c r="SZE29" s="4005"/>
      <c r="SZF29" s="4005"/>
      <c r="SZG29" s="4005"/>
      <c r="SZH29" s="4005"/>
      <c r="SZI29" s="4005"/>
      <c r="SZJ29" s="4005"/>
      <c r="SZK29" s="4005"/>
      <c r="SZL29" s="4005"/>
      <c r="SZM29" s="4005"/>
      <c r="SZN29" s="4005"/>
      <c r="SZO29" s="4005"/>
      <c r="SZP29" s="4005"/>
      <c r="SZQ29" s="4005"/>
      <c r="SZR29" s="4005"/>
      <c r="SZS29" s="4005"/>
      <c r="SZT29" s="4005"/>
      <c r="SZU29" s="4005"/>
      <c r="SZV29" s="4005"/>
      <c r="SZW29" s="4005"/>
      <c r="SZX29" s="4005"/>
      <c r="SZY29" s="4005"/>
      <c r="SZZ29" s="4005"/>
      <c r="TAA29" s="4005"/>
      <c r="TAB29" s="4005"/>
      <c r="TAC29" s="4005"/>
      <c r="TAD29" s="4005"/>
      <c r="TAE29" s="4005"/>
      <c r="TAF29" s="4005"/>
      <c r="TAG29" s="4005"/>
      <c r="TAH29" s="4005"/>
      <c r="TAI29" s="4005"/>
      <c r="TAJ29" s="4005"/>
      <c r="TAK29" s="4005"/>
      <c r="TAL29" s="4005"/>
      <c r="TAM29" s="4005"/>
      <c r="TAN29" s="4005"/>
      <c r="TAO29" s="4005"/>
      <c r="TAP29" s="4005"/>
      <c r="TAQ29" s="4005"/>
      <c r="TAR29" s="4005"/>
      <c r="TAS29" s="4005"/>
      <c r="TAT29" s="4005"/>
      <c r="TAU29" s="4005"/>
      <c r="TAV29" s="4005"/>
      <c r="TAW29" s="4005"/>
      <c r="TAX29" s="4005"/>
      <c r="TAY29" s="4005"/>
      <c r="TAZ29" s="4005"/>
      <c r="TBA29" s="4005"/>
      <c r="TBB29" s="4005"/>
      <c r="TBC29" s="4005"/>
      <c r="TBD29" s="4005"/>
      <c r="TBE29" s="4005"/>
      <c r="TBF29" s="4005"/>
      <c r="TBG29" s="4005"/>
      <c r="TBH29" s="4005"/>
      <c r="TBI29" s="4005"/>
      <c r="TBJ29" s="4005"/>
      <c r="TBK29" s="4005"/>
      <c r="TBL29" s="4005"/>
      <c r="TBM29" s="4005"/>
      <c r="TBN29" s="4005"/>
      <c r="TBO29" s="4005"/>
      <c r="TBP29" s="4005"/>
      <c r="TBQ29" s="4005"/>
      <c r="TBR29" s="4005"/>
      <c r="TBS29" s="4005"/>
      <c r="TBT29" s="4005"/>
      <c r="TBU29" s="4005"/>
      <c r="TBV29" s="4005"/>
      <c r="TBW29" s="4005"/>
      <c r="TBX29" s="4005"/>
      <c r="TBY29" s="4005"/>
      <c r="TBZ29" s="4005"/>
      <c r="TCA29" s="4005"/>
      <c r="TCB29" s="4005"/>
      <c r="TCC29" s="4005"/>
      <c r="TCD29" s="4005"/>
      <c r="TCE29" s="4005"/>
      <c r="TCF29" s="4005"/>
      <c r="TCG29" s="4005"/>
      <c r="TCH29" s="4005"/>
      <c r="TCI29" s="4005"/>
      <c r="TCJ29" s="4005"/>
      <c r="TCK29" s="4005"/>
      <c r="TCL29" s="4005"/>
      <c r="TCM29" s="4005"/>
      <c r="TCN29" s="4005"/>
      <c r="TCO29" s="4005"/>
      <c r="TCP29" s="4005"/>
      <c r="TCQ29" s="4005"/>
      <c r="TCR29" s="4005"/>
      <c r="TCS29" s="4005"/>
      <c r="TCT29" s="4005"/>
      <c r="TCU29" s="4005"/>
      <c r="TCV29" s="4005"/>
      <c r="TCW29" s="4005"/>
      <c r="TCX29" s="4005"/>
      <c r="TCY29" s="4005"/>
      <c r="TCZ29" s="4005"/>
      <c r="TDA29" s="4005"/>
      <c r="TDB29" s="4005"/>
      <c r="TDC29" s="4005"/>
      <c r="TDD29" s="4005"/>
      <c r="TDE29" s="4005"/>
      <c r="TDF29" s="4005"/>
      <c r="TDG29" s="4005"/>
      <c r="TDH29" s="4005"/>
      <c r="TDI29" s="4005"/>
      <c r="TDJ29" s="4005"/>
      <c r="TDK29" s="4005"/>
      <c r="TDL29" s="4005"/>
      <c r="TDM29" s="4005"/>
      <c r="TDN29" s="4005"/>
      <c r="TDO29" s="4005"/>
      <c r="TDP29" s="4005"/>
      <c r="TDQ29" s="4005"/>
      <c r="TDR29" s="4005"/>
      <c r="TDS29" s="4005"/>
      <c r="TDT29" s="4005"/>
      <c r="TDU29" s="4005"/>
      <c r="TDV29" s="4005"/>
      <c r="TDW29" s="4005"/>
      <c r="TDX29" s="4005"/>
      <c r="TDY29" s="4005"/>
      <c r="TDZ29" s="4005"/>
      <c r="TEA29" s="4005"/>
      <c r="TEB29" s="4005"/>
      <c r="TEC29" s="4005"/>
      <c r="TED29" s="4005"/>
      <c r="TEE29" s="4005"/>
      <c r="TEF29" s="4005"/>
      <c r="TEG29" s="4005"/>
      <c r="TEH29" s="4005"/>
      <c r="TEI29" s="4005"/>
      <c r="TEJ29" s="4005"/>
      <c r="TEK29" s="4005"/>
      <c r="TEL29" s="4005"/>
      <c r="TEM29" s="4005"/>
      <c r="TEN29" s="4005"/>
      <c r="TEO29" s="4005"/>
      <c r="TEP29" s="4005"/>
      <c r="TEQ29" s="4005"/>
      <c r="TER29" s="4005"/>
      <c r="TES29" s="4005"/>
      <c r="TET29" s="4005"/>
      <c r="TEU29" s="4005"/>
      <c r="TEV29" s="4005"/>
      <c r="TEW29" s="4005"/>
      <c r="TEX29" s="4005"/>
      <c r="TEY29" s="4005"/>
      <c r="TEZ29" s="4005"/>
      <c r="TFA29" s="4005"/>
      <c r="TFB29" s="4005"/>
      <c r="TFC29" s="4005"/>
      <c r="TFD29" s="4005"/>
      <c r="TFE29" s="4005"/>
      <c r="TFF29" s="4005"/>
      <c r="TFG29" s="4005"/>
      <c r="TFH29" s="4005"/>
      <c r="TFI29" s="4005"/>
      <c r="TFJ29" s="4005"/>
      <c r="TFK29" s="4005"/>
      <c r="TFL29" s="4005"/>
      <c r="TFM29" s="4005"/>
      <c r="TFN29" s="4005"/>
      <c r="TFO29" s="4005"/>
      <c r="TFP29" s="4005"/>
      <c r="TFQ29" s="4005"/>
      <c r="TFR29" s="4005"/>
      <c r="TFS29" s="4005"/>
      <c r="TFT29" s="4005"/>
      <c r="TFU29" s="4005"/>
      <c r="TFV29" s="4005"/>
      <c r="TFW29" s="4005"/>
      <c r="TFX29" s="4005"/>
      <c r="TFY29" s="4005"/>
      <c r="TFZ29" s="4005"/>
      <c r="TGA29" s="4005"/>
      <c r="TGB29" s="4005"/>
      <c r="TGC29" s="4005"/>
      <c r="TGD29" s="4005"/>
      <c r="TGE29" s="4005"/>
      <c r="TGF29" s="4005"/>
      <c r="TGG29" s="4005"/>
      <c r="TGH29" s="4005"/>
      <c r="TGI29" s="4005"/>
      <c r="TGJ29" s="4005"/>
      <c r="TGK29" s="4005"/>
      <c r="TGL29" s="4005"/>
      <c r="TGM29" s="4005"/>
      <c r="TGN29" s="4005"/>
      <c r="TGO29" s="4005"/>
      <c r="TGP29" s="4005"/>
      <c r="TGQ29" s="4005"/>
      <c r="TGR29" s="4005"/>
      <c r="TGS29" s="4005"/>
      <c r="TGT29" s="4005"/>
      <c r="TGU29" s="4005"/>
      <c r="TGV29" s="4005"/>
      <c r="TGW29" s="4005"/>
      <c r="TGX29" s="4005"/>
      <c r="TGY29" s="4005"/>
      <c r="TGZ29" s="4005"/>
      <c r="THA29" s="4005"/>
      <c r="THB29" s="4005"/>
      <c r="THC29" s="4005"/>
      <c r="THD29" s="4005"/>
      <c r="THE29" s="4005"/>
      <c r="THF29" s="4005"/>
      <c r="THG29" s="4005"/>
      <c r="THH29" s="4005"/>
      <c r="THI29" s="4005"/>
      <c r="THJ29" s="4005"/>
      <c r="THK29" s="4005"/>
      <c r="THL29" s="4005"/>
      <c r="THM29" s="4005"/>
      <c r="THN29" s="4005"/>
      <c r="THO29" s="4005"/>
      <c r="THP29" s="4005"/>
      <c r="THQ29" s="4005"/>
      <c r="THR29" s="4005"/>
      <c r="THS29" s="4005"/>
      <c r="THT29" s="4005"/>
      <c r="THU29" s="4005"/>
      <c r="THV29" s="4005"/>
      <c r="THW29" s="4005"/>
      <c r="THX29" s="4005"/>
      <c r="THY29" s="4005"/>
      <c r="THZ29" s="4005"/>
      <c r="TIA29" s="4005"/>
      <c r="TIB29" s="4005"/>
      <c r="TIC29" s="4005"/>
      <c r="TID29" s="4005"/>
      <c r="TIE29" s="4005"/>
      <c r="TIF29" s="4005"/>
      <c r="TIG29" s="4005"/>
      <c r="TIH29" s="4005"/>
      <c r="TII29" s="4005"/>
      <c r="TIJ29" s="4005"/>
      <c r="TIK29" s="4005"/>
      <c r="TIL29" s="4005"/>
      <c r="TIM29" s="4005"/>
      <c r="TIN29" s="4005"/>
      <c r="TIO29" s="4005"/>
      <c r="TIP29" s="4005"/>
      <c r="TIQ29" s="4005"/>
      <c r="TIR29" s="4005"/>
      <c r="TIS29" s="4005"/>
      <c r="TIT29" s="4005"/>
      <c r="TIU29" s="4005"/>
      <c r="TIV29" s="4005"/>
      <c r="TIW29" s="4005"/>
      <c r="TIX29" s="4005"/>
      <c r="TIY29" s="4005"/>
      <c r="TIZ29" s="4005"/>
      <c r="TJA29" s="4005"/>
      <c r="TJB29" s="4005"/>
      <c r="TJC29" s="4005"/>
      <c r="TJD29" s="4005"/>
      <c r="TJE29" s="4005"/>
      <c r="TJF29" s="4005"/>
      <c r="TJG29" s="4005"/>
      <c r="TJH29" s="4005"/>
      <c r="TJI29" s="4005"/>
      <c r="TJJ29" s="4005"/>
      <c r="TJK29" s="4005"/>
      <c r="TJL29" s="4005"/>
      <c r="TJM29" s="4005"/>
      <c r="TJN29" s="4005"/>
      <c r="TJO29" s="4005"/>
      <c r="TJP29" s="4005"/>
      <c r="TJQ29" s="4005"/>
      <c r="TJR29" s="4005"/>
      <c r="TJS29" s="4005"/>
      <c r="TJT29" s="4005"/>
      <c r="TJU29" s="4005"/>
      <c r="TJV29" s="4005"/>
      <c r="TJW29" s="4005"/>
      <c r="TJX29" s="4005"/>
      <c r="TJY29" s="4005"/>
      <c r="TJZ29" s="4005"/>
      <c r="TKA29" s="4005"/>
      <c r="TKB29" s="4005"/>
      <c r="TKC29" s="4005"/>
      <c r="TKD29" s="4005"/>
      <c r="TKE29" s="4005"/>
      <c r="TKF29" s="4005"/>
      <c r="TKG29" s="4005"/>
      <c r="TKH29" s="4005"/>
      <c r="TKI29" s="4005"/>
      <c r="TKJ29" s="4005"/>
      <c r="TKK29" s="4005"/>
      <c r="TKL29" s="4005"/>
      <c r="TKM29" s="4005"/>
      <c r="TKN29" s="4005"/>
      <c r="TKO29" s="4005"/>
      <c r="TKP29" s="4005"/>
      <c r="TKQ29" s="4005"/>
      <c r="TKR29" s="4005"/>
      <c r="TKS29" s="4005"/>
      <c r="TKT29" s="4005"/>
      <c r="TKU29" s="4005"/>
      <c r="TKV29" s="4005"/>
      <c r="TKW29" s="4005"/>
      <c r="TKX29" s="4005"/>
      <c r="TKY29" s="4005"/>
      <c r="TKZ29" s="4005"/>
      <c r="TLA29" s="4005"/>
      <c r="TLB29" s="4005"/>
      <c r="TLC29" s="4005"/>
      <c r="TLD29" s="4005"/>
      <c r="TLE29" s="4005"/>
      <c r="TLF29" s="4005"/>
      <c r="TLG29" s="4005"/>
      <c r="TLH29" s="4005"/>
      <c r="TLI29" s="4005"/>
      <c r="TLJ29" s="4005"/>
      <c r="TLK29" s="4005"/>
      <c r="TLL29" s="4005"/>
      <c r="TLM29" s="4005"/>
      <c r="TLN29" s="4005"/>
      <c r="TLO29" s="4005"/>
      <c r="TLP29" s="4005"/>
      <c r="TLQ29" s="4005"/>
      <c r="TLR29" s="4005"/>
      <c r="TLS29" s="4005"/>
      <c r="TLT29" s="4005"/>
      <c r="TLU29" s="4005"/>
      <c r="TLV29" s="4005"/>
      <c r="TLW29" s="4005"/>
      <c r="TLX29" s="4005"/>
      <c r="TLY29" s="4005"/>
      <c r="TLZ29" s="4005"/>
      <c r="TMA29" s="4005"/>
      <c r="TMB29" s="4005"/>
      <c r="TMC29" s="4005"/>
      <c r="TMD29" s="4005"/>
      <c r="TME29" s="4005"/>
      <c r="TMF29" s="4005"/>
      <c r="TMG29" s="4005"/>
      <c r="TMH29" s="4005"/>
      <c r="TMI29" s="4005"/>
      <c r="TMJ29" s="4005"/>
      <c r="TMK29" s="4005"/>
      <c r="TML29" s="4005"/>
      <c r="TMM29" s="4005"/>
      <c r="TMN29" s="4005"/>
      <c r="TMO29" s="4005"/>
      <c r="TMP29" s="4005"/>
      <c r="TMQ29" s="4005"/>
      <c r="TMR29" s="4005"/>
      <c r="TMS29" s="4005"/>
      <c r="TMT29" s="4005"/>
      <c r="TMU29" s="4005"/>
      <c r="TMV29" s="4005"/>
      <c r="TMW29" s="4005"/>
      <c r="TMX29" s="4005"/>
      <c r="TMY29" s="4005"/>
      <c r="TMZ29" s="4005"/>
      <c r="TNA29" s="4005"/>
      <c r="TNB29" s="4005"/>
      <c r="TNC29" s="4005"/>
      <c r="TND29" s="4005"/>
      <c r="TNE29" s="4005"/>
      <c r="TNF29" s="4005"/>
      <c r="TNG29" s="4005"/>
      <c r="TNH29" s="4005"/>
      <c r="TNI29" s="4005"/>
      <c r="TNJ29" s="4005"/>
      <c r="TNK29" s="4005"/>
      <c r="TNL29" s="4005"/>
      <c r="TNM29" s="4005"/>
      <c r="TNN29" s="4005"/>
      <c r="TNO29" s="4005"/>
      <c r="TNP29" s="4005"/>
      <c r="TNQ29" s="4005"/>
      <c r="TNR29" s="4005"/>
      <c r="TNS29" s="4005"/>
      <c r="TNT29" s="4005"/>
      <c r="TNU29" s="4005"/>
      <c r="TNV29" s="4005"/>
      <c r="TNW29" s="4005"/>
      <c r="TNX29" s="4005"/>
      <c r="TNY29" s="4005"/>
      <c r="TNZ29" s="4005"/>
      <c r="TOA29" s="4005"/>
      <c r="TOB29" s="4005"/>
      <c r="TOC29" s="4005"/>
      <c r="TOD29" s="4005"/>
      <c r="TOE29" s="4005"/>
      <c r="TOF29" s="4005"/>
      <c r="TOG29" s="4005"/>
      <c r="TOH29" s="4005"/>
      <c r="TOI29" s="4005"/>
      <c r="TOJ29" s="4005"/>
      <c r="TOK29" s="4005"/>
      <c r="TOL29" s="4005"/>
      <c r="TOM29" s="4005"/>
      <c r="TON29" s="4005"/>
      <c r="TOO29" s="4005"/>
      <c r="TOP29" s="4005"/>
      <c r="TOQ29" s="4005"/>
      <c r="TOR29" s="4005"/>
      <c r="TOS29" s="4005"/>
      <c r="TOT29" s="4005"/>
      <c r="TOU29" s="4005"/>
      <c r="TOV29" s="4005"/>
      <c r="TOW29" s="4005"/>
      <c r="TOX29" s="4005"/>
      <c r="TOY29" s="4005"/>
      <c r="TOZ29" s="4005"/>
      <c r="TPA29" s="4005"/>
      <c r="TPB29" s="4005"/>
      <c r="TPC29" s="4005"/>
      <c r="TPD29" s="4005"/>
      <c r="TPE29" s="4005"/>
      <c r="TPF29" s="4005"/>
      <c r="TPG29" s="4005"/>
      <c r="TPH29" s="4005"/>
      <c r="TPI29" s="4005"/>
      <c r="TPJ29" s="4005"/>
      <c r="TPK29" s="4005"/>
      <c r="TPL29" s="4005"/>
      <c r="TPM29" s="4005"/>
      <c r="TPN29" s="4005"/>
      <c r="TPO29" s="4005"/>
      <c r="TPP29" s="4005"/>
      <c r="TPQ29" s="4005"/>
      <c r="TPR29" s="4005"/>
      <c r="TPS29" s="4005"/>
      <c r="TPT29" s="4005"/>
      <c r="TPU29" s="4005"/>
      <c r="TPV29" s="4005"/>
      <c r="TPW29" s="4005"/>
      <c r="TPX29" s="4005"/>
      <c r="TPY29" s="4005"/>
      <c r="TPZ29" s="4005"/>
      <c r="TQA29" s="4005"/>
      <c r="TQB29" s="4005"/>
      <c r="TQC29" s="4005"/>
      <c r="TQD29" s="4005"/>
      <c r="TQE29" s="4005"/>
      <c r="TQF29" s="4005"/>
      <c r="TQG29" s="4005"/>
      <c r="TQH29" s="4005"/>
      <c r="TQI29" s="4005"/>
      <c r="TQJ29" s="4005"/>
      <c r="TQK29" s="4005"/>
      <c r="TQL29" s="4005"/>
      <c r="TQM29" s="4005"/>
      <c r="TQN29" s="4005"/>
      <c r="TQO29" s="4005"/>
      <c r="TQP29" s="4005"/>
      <c r="TQQ29" s="4005"/>
      <c r="TQR29" s="4005"/>
      <c r="TQS29" s="4005"/>
      <c r="TQT29" s="4005"/>
      <c r="TQU29" s="4005"/>
      <c r="TQV29" s="4005"/>
      <c r="TQW29" s="4005"/>
      <c r="TQX29" s="4005"/>
      <c r="TQY29" s="4005"/>
      <c r="TQZ29" s="4005"/>
      <c r="TRA29" s="4005"/>
      <c r="TRB29" s="4005"/>
      <c r="TRC29" s="4005"/>
      <c r="TRD29" s="4005"/>
      <c r="TRE29" s="4005"/>
      <c r="TRF29" s="4005"/>
      <c r="TRG29" s="4005"/>
      <c r="TRH29" s="4005"/>
      <c r="TRI29" s="4005"/>
      <c r="TRJ29" s="4005"/>
      <c r="TRK29" s="4005"/>
      <c r="TRL29" s="4005"/>
      <c r="TRM29" s="4005"/>
      <c r="TRN29" s="4005"/>
      <c r="TRO29" s="4005"/>
      <c r="TRP29" s="4005"/>
      <c r="TRQ29" s="4005"/>
      <c r="TRR29" s="4005"/>
      <c r="TRS29" s="4005"/>
      <c r="TRT29" s="4005"/>
      <c r="TRU29" s="4005"/>
      <c r="TRV29" s="4005"/>
      <c r="TRW29" s="4005"/>
      <c r="TRX29" s="4005"/>
      <c r="TRY29" s="4005"/>
      <c r="TRZ29" s="4005"/>
      <c r="TSA29" s="4005"/>
      <c r="TSB29" s="4005"/>
      <c r="TSC29" s="4005"/>
      <c r="TSD29" s="4005"/>
      <c r="TSE29" s="4005"/>
      <c r="TSF29" s="4005"/>
      <c r="TSG29" s="4005"/>
      <c r="TSH29" s="4005"/>
      <c r="TSI29" s="4005"/>
      <c r="TSJ29" s="4005"/>
      <c r="TSK29" s="4005"/>
      <c r="TSL29" s="4005"/>
      <c r="TSM29" s="4005"/>
      <c r="TSN29" s="4005"/>
      <c r="TSO29" s="4005"/>
      <c r="TSP29" s="4005"/>
      <c r="TSQ29" s="4005"/>
      <c r="TSR29" s="4005"/>
      <c r="TSS29" s="4005"/>
      <c r="TST29" s="4005"/>
      <c r="TSU29" s="4005"/>
      <c r="TSV29" s="4005"/>
      <c r="TSW29" s="4005"/>
      <c r="TSX29" s="4005"/>
      <c r="TSY29" s="4005"/>
      <c r="TSZ29" s="4005"/>
      <c r="TTA29" s="4005"/>
      <c r="TTB29" s="4005"/>
      <c r="TTC29" s="4005"/>
      <c r="TTD29" s="4005"/>
      <c r="TTE29" s="4005"/>
      <c r="TTF29" s="4005"/>
      <c r="TTG29" s="4005"/>
      <c r="TTH29" s="4005"/>
      <c r="TTI29" s="4005"/>
      <c r="TTJ29" s="4005"/>
      <c r="TTK29" s="4005"/>
      <c r="TTL29" s="4005"/>
      <c r="TTM29" s="4005"/>
      <c r="TTN29" s="4005"/>
      <c r="TTO29" s="4005"/>
      <c r="TTP29" s="4005"/>
      <c r="TTQ29" s="4005"/>
      <c r="TTR29" s="4005"/>
      <c r="TTS29" s="4005"/>
      <c r="TTT29" s="4005"/>
      <c r="TTU29" s="4005"/>
      <c r="TTV29" s="4005"/>
      <c r="TTW29" s="4005"/>
      <c r="TTX29" s="4005"/>
      <c r="TTY29" s="4005"/>
      <c r="TTZ29" s="4005"/>
      <c r="TUA29" s="4005"/>
      <c r="TUB29" s="4005"/>
      <c r="TUC29" s="4005"/>
      <c r="TUD29" s="4005"/>
      <c r="TUE29" s="4005"/>
      <c r="TUF29" s="4005"/>
      <c r="TUG29" s="4005"/>
      <c r="TUH29" s="4005"/>
      <c r="TUI29" s="4005"/>
      <c r="TUJ29" s="4005"/>
      <c r="TUK29" s="4005"/>
      <c r="TUL29" s="4005"/>
      <c r="TUM29" s="4005"/>
      <c r="TUN29" s="4005"/>
      <c r="TUO29" s="4005"/>
      <c r="TUP29" s="4005"/>
      <c r="TUQ29" s="4005"/>
      <c r="TUR29" s="4005"/>
      <c r="TUS29" s="4005"/>
      <c r="TUT29" s="4005"/>
      <c r="TUU29" s="4005"/>
      <c r="TUV29" s="4005"/>
      <c r="TUW29" s="4005"/>
      <c r="TUX29" s="4005"/>
      <c r="TUY29" s="4005"/>
      <c r="TUZ29" s="4005"/>
      <c r="TVA29" s="4005"/>
      <c r="TVB29" s="4005"/>
      <c r="TVC29" s="4005"/>
      <c r="TVD29" s="4005"/>
      <c r="TVE29" s="4005"/>
      <c r="TVF29" s="4005"/>
      <c r="TVG29" s="4005"/>
      <c r="TVH29" s="4005"/>
      <c r="TVI29" s="4005"/>
      <c r="TVJ29" s="4005"/>
      <c r="TVK29" s="4005"/>
      <c r="TVL29" s="4005"/>
      <c r="TVM29" s="4005"/>
      <c r="TVN29" s="4005"/>
      <c r="TVO29" s="4005"/>
      <c r="TVP29" s="4005"/>
      <c r="TVQ29" s="4005"/>
      <c r="TVR29" s="4005"/>
      <c r="TVS29" s="4005"/>
      <c r="TVT29" s="4005"/>
      <c r="TVU29" s="4005"/>
      <c r="TVV29" s="4005"/>
      <c r="TVW29" s="4005"/>
      <c r="TVX29" s="4005"/>
      <c r="TVY29" s="4005"/>
      <c r="TVZ29" s="4005"/>
      <c r="TWA29" s="4005"/>
      <c r="TWB29" s="4005"/>
      <c r="TWC29" s="4005"/>
      <c r="TWD29" s="4005"/>
      <c r="TWE29" s="4005"/>
      <c r="TWF29" s="4005"/>
      <c r="TWG29" s="4005"/>
      <c r="TWH29" s="4005"/>
      <c r="TWI29" s="4005"/>
      <c r="TWJ29" s="4005"/>
      <c r="TWK29" s="4005"/>
      <c r="TWL29" s="4005"/>
      <c r="TWM29" s="4005"/>
      <c r="TWN29" s="4005"/>
      <c r="TWO29" s="4005"/>
      <c r="TWP29" s="4005"/>
      <c r="TWQ29" s="4005"/>
      <c r="TWR29" s="4005"/>
      <c r="TWS29" s="4005"/>
      <c r="TWT29" s="4005"/>
      <c r="TWU29" s="4005"/>
      <c r="TWV29" s="4005"/>
      <c r="TWW29" s="4005"/>
      <c r="TWX29" s="4005"/>
      <c r="TWY29" s="4005"/>
      <c r="TWZ29" s="4005"/>
      <c r="TXA29" s="4005"/>
      <c r="TXB29" s="4005"/>
      <c r="TXC29" s="4005"/>
      <c r="TXD29" s="4005"/>
      <c r="TXE29" s="4005"/>
      <c r="TXF29" s="4005"/>
      <c r="TXG29" s="4005"/>
      <c r="TXH29" s="4005"/>
      <c r="TXI29" s="4005"/>
      <c r="TXJ29" s="4005"/>
      <c r="TXK29" s="4005"/>
      <c r="TXL29" s="4005"/>
      <c r="TXM29" s="4005"/>
      <c r="TXN29" s="4005"/>
      <c r="TXO29" s="4005"/>
      <c r="TXP29" s="4005"/>
      <c r="TXQ29" s="4005"/>
      <c r="TXR29" s="4005"/>
      <c r="TXS29" s="4005"/>
      <c r="TXT29" s="4005"/>
      <c r="TXU29" s="4005"/>
      <c r="TXV29" s="4005"/>
      <c r="TXW29" s="4005"/>
      <c r="TXX29" s="4005"/>
      <c r="TXY29" s="4005"/>
      <c r="TXZ29" s="4005"/>
      <c r="TYA29" s="4005"/>
      <c r="TYB29" s="4005"/>
      <c r="TYC29" s="4005"/>
      <c r="TYD29" s="4005"/>
      <c r="TYE29" s="4005"/>
      <c r="TYF29" s="4005"/>
      <c r="TYG29" s="4005"/>
      <c r="TYH29" s="4005"/>
      <c r="TYI29" s="4005"/>
      <c r="TYJ29" s="4005"/>
      <c r="TYK29" s="4005"/>
      <c r="TYL29" s="4005"/>
      <c r="TYM29" s="4005"/>
      <c r="TYN29" s="4005"/>
      <c r="TYO29" s="4005"/>
      <c r="TYP29" s="4005"/>
      <c r="TYQ29" s="4005"/>
      <c r="TYR29" s="4005"/>
      <c r="TYS29" s="4005"/>
      <c r="TYT29" s="4005"/>
      <c r="TYU29" s="4005"/>
      <c r="TYV29" s="4005"/>
      <c r="TYW29" s="4005"/>
      <c r="TYX29" s="4005"/>
      <c r="TYY29" s="4005"/>
      <c r="TYZ29" s="4005"/>
      <c r="TZA29" s="4005"/>
      <c r="TZB29" s="4005"/>
      <c r="TZC29" s="4005"/>
      <c r="TZD29" s="4005"/>
      <c r="TZE29" s="4005"/>
      <c r="TZF29" s="4005"/>
      <c r="TZG29" s="4005"/>
      <c r="TZH29" s="4005"/>
      <c r="TZI29" s="4005"/>
      <c r="TZJ29" s="4005"/>
      <c r="TZK29" s="4005"/>
      <c r="TZL29" s="4005"/>
      <c r="TZM29" s="4005"/>
      <c r="TZN29" s="4005"/>
      <c r="TZO29" s="4005"/>
      <c r="TZP29" s="4005"/>
      <c r="TZQ29" s="4005"/>
      <c r="TZR29" s="4005"/>
      <c r="TZS29" s="4005"/>
      <c r="TZT29" s="4005"/>
      <c r="TZU29" s="4005"/>
      <c r="TZV29" s="4005"/>
      <c r="TZW29" s="4005"/>
      <c r="TZX29" s="4005"/>
      <c r="TZY29" s="4005"/>
      <c r="TZZ29" s="4005"/>
      <c r="UAA29" s="4005"/>
      <c r="UAB29" s="4005"/>
      <c r="UAC29" s="4005"/>
      <c r="UAD29" s="4005"/>
      <c r="UAE29" s="4005"/>
      <c r="UAF29" s="4005"/>
      <c r="UAG29" s="4005"/>
      <c r="UAH29" s="4005"/>
      <c r="UAI29" s="4005"/>
      <c r="UAJ29" s="4005"/>
      <c r="UAK29" s="4005"/>
      <c r="UAL29" s="4005"/>
      <c r="UAM29" s="4005"/>
      <c r="UAN29" s="4005"/>
      <c r="UAO29" s="4005"/>
      <c r="UAP29" s="4005"/>
      <c r="UAQ29" s="4005"/>
      <c r="UAR29" s="4005"/>
      <c r="UAS29" s="4005"/>
      <c r="UAT29" s="4005"/>
      <c r="UAU29" s="4005"/>
      <c r="UAV29" s="4005"/>
      <c r="UAW29" s="4005"/>
      <c r="UAX29" s="4005"/>
      <c r="UAY29" s="4005"/>
      <c r="UAZ29" s="4005"/>
      <c r="UBA29" s="4005"/>
      <c r="UBB29" s="4005"/>
      <c r="UBC29" s="4005"/>
      <c r="UBD29" s="4005"/>
      <c r="UBE29" s="4005"/>
      <c r="UBF29" s="4005"/>
      <c r="UBG29" s="4005"/>
      <c r="UBH29" s="4005"/>
      <c r="UBI29" s="4005"/>
      <c r="UBJ29" s="4005"/>
      <c r="UBK29" s="4005"/>
      <c r="UBL29" s="4005"/>
      <c r="UBM29" s="4005"/>
      <c r="UBN29" s="4005"/>
      <c r="UBO29" s="4005"/>
      <c r="UBP29" s="4005"/>
      <c r="UBQ29" s="4005"/>
      <c r="UBR29" s="4005"/>
      <c r="UBS29" s="4005"/>
      <c r="UBT29" s="4005"/>
      <c r="UBU29" s="4005"/>
      <c r="UBV29" s="4005"/>
      <c r="UBW29" s="4005"/>
      <c r="UBX29" s="4005"/>
      <c r="UBY29" s="4005"/>
      <c r="UBZ29" s="4005"/>
      <c r="UCA29" s="4005"/>
      <c r="UCB29" s="4005"/>
      <c r="UCC29" s="4005"/>
      <c r="UCD29" s="4005"/>
      <c r="UCE29" s="4005"/>
      <c r="UCF29" s="4005"/>
      <c r="UCG29" s="4005"/>
      <c r="UCH29" s="4005"/>
      <c r="UCI29" s="4005"/>
      <c r="UCJ29" s="4005"/>
      <c r="UCK29" s="4005"/>
      <c r="UCL29" s="4005"/>
      <c r="UCM29" s="4005"/>
      <c r="UCN29" s="4005"/>
      <c r="UCO29" s="4005"/>
      <c r="UCP29" s="4005"/>
      <c r="UCQ29" s="4005"/>
      <c r="UCR29" s="4005"/>
      <c r="UCS29" s="4005"/>
      <c r="UCT29" s="4005"/>
      <c r="UCU29" s="4005"/>
      <c r="UCV29" s="4005"/>
      <c r="UCW29" s="4005"/>
      <c r="UCX29" s="4005"/>
      <c r="UCY29" s="4005"/>
      <c r="UCZ29" s="4005"/>
      <c r="UDA29" s="4005"/>
      <c r="UDB29" s="4005"/>
      <c r="UDC29" s="4005"/>
      <c r="UDD29" s="4005"/>
      <c r="UDE29" s="4005"/>
      <c r="UDF29" s="4005"/>
      <c r="UDG29" s="4005"/>
      <c r="UDH29" s="4005"/>
      <c r="UDI29" s="4005"/>
      <c r="UDJ29" s="4005"/>
      <c r="UDK29" s="4005"/>
      <c r="UDL29" s="4005"/>
      <c r="UDM29" s="4005"/>
      <c r="UDN29" s="4005"/>
      <c r="UDO29" s="4005"/>
      <c r="UDP29" s="4005"/>
      <c r="UDQ29" s="4005"/>
      <c r="UDR29" s="4005"/>
      <c r="UDS29" s="4005"/>
      <c r="UDT29" s="4005"/>
      <c r="UDU29" s="4005"/>
      <c r="UDV29" s="4005"/>
      <c r="UDW29" s="4005"/>
      <c r="UDX29" s="4005"/>
      <c r="UDY29" s="4005"/>
      <c r="UDZ29" s="4005"/>
      <c r="UEA29" s="4005"/>
      <c r="UEB29" s="4005"/>
      <c r="UEC29" s="4005"/>
      <c r="UED29" s="4005"/>
      <c r="UEE29" s="4005"/>
      <c r="UEF29" s="4005"/>
      <c r="UEG29" s="4005"/>
      <c r="UEH29" s="4005"/>
      <c r="UEI29" s="4005"/>
      <c r="UEJ29" s="4005"/>
      <c r="UEK29" s="4005"/>
      <c r="UEL29" s="4005"/>
      <c r="UEM29" s="4005"/>
      <c r="UEN29" s="4005"/>
      <c r="UEO29" s="4005"/>
      <c r="UEP29" s="4005"/>
      <c r="UEQ29" s="4005"/>
      <c r="UER29" s="4005"/>
      <c r="UES29" s="4005"/>
      <c r="UET29" s="4005"/>
      <c r="UEU29" s="4005"/>
      <c r="UEV29" s="4005"/>
      <c r="UEW29" s="4005"/>
      <c r="UEX29" s="4005"/>
      <c r="UEY29" s="4005"/>
      <c r="UEZ29" s="4005"/>
      <c r="UFA29" s="4005"/>
      <c r="UFB29" s="4005"/>
      <c r="UFC29" s="4005"/>
      <c r="UFD29" s="4005"/>
      <c r="UFE29" s="4005"/>
      <c r="UFF29" s="4005"/>
      <c r="UFG29" s="4005"/>
      <c r="UFH29" s="4005"/>
      <c r="UFI29" s="4005"/>
      <c r="UFJ29" s="4005"/>
      <c r="UFK29" s="4005"/>
      <c r="UFL29" s="4005"/>
      <c r="UFM29" s="4005"/>
      <c r="UFN29" s="4005"/>
      <c r="UFO29" s="4005"/>
      <c r="UFP29" s="4005"/>
      <c r="UFQ29" s="4005"/>
      <c r="UFR29" s="4005"/>
      <c r="UFS29" s="4005"/>
      <c r="UFT29" s="4005"/>
      <c r="UFU29" s="4005"/>
      <c r="UFV29" s="4005"/>
      <c r="UFW29" s="4005"/>
      <c r="UFX29" s="4005"/>
      <c r="UFY29" s="4005"/>
      <c r="UFZ29" s="4005"/>
      <c r="UGA29" s="4005"/>
      <c r="UGB29" s="4005"/>
      <c r="UGC29" s="4005"/>
      <c r="UGD29" s="4005"/>
      <c r="UGE29" s="4005"/>
      <c r="UGF29" s="4005"/>
      <c r="UGG29" s="4005"/>
      <c r="UGH29" s="4005"/>
      <c r="UGI29" s="4005"/>
      <c r="UGJ29" s="4005"/>
      <c r="UGK29" s="4005"/>
      <c r="UGL29" s="4005"/>
      <c r="UGM29" s="4005"/>
      <c r="UGN29" s="4005"/>
      <c r="UGO29" s="4005"/>
      <c r="UGP29" s="4005"/>
      <c r="UGQ29" s="4005"/>
      <c r="UGR29" s="4005"/>
      <c r="UGS29" s="4005"/>
      <c r="UGT29" s="4005"/>
      <c r="UGU29" s="4005"/>
      <c r="UGV29" s="4005"/>
      <c r="UGW29" s="4005"/>
      <c r="UGX29" s="4005"/>
      <c r="UGY29" s="4005"/>
      <c r="UGZ29" s="4005"/>
      <c r="UHA29" s="4005"/>
      <c r="UHB29" s="4005"/>
      <c r="UHC29" s="4005"/>
      <c r="UHD29" s="4005"/>
      <c r="UHE29" s="4005"/>
      <c r="UHF29" s="4005"/>
      <c r="UHG29" s="4005"/>
      <c r="UHH29" s="4005"/>
      <c r="UHI29" s="4005"/>
      <c r="UHJ29" s="4005"/>
      <c r="UHK29" s="4005"/>
      <c r="UHL29" s="4005"/>
      <c r="UHM29" s="4005"/>
      <c r="UHN29" s="4005"/>
      <c r="UHO29" s="4005"/>
      <c r="UHP29" s="4005"/>
      <c r="UHQ29" s="4005"/>
      <c r="UHR29" s="4005"/>
      <c r="UHS29" s="4005"/>
      <c r="UHT29" s="4005"/>
      <c r="UHU29" s="4005"/>
      <c r="UHV29" s="4005"/>
      <c r="UHW29" s="4005"/>
      <c r="UHX29" s="4005"/>
      <c r="UHY29" s="4005"/>
      <c r="UHZ29" s="4005"/>
      <c r="UIA29" s="4005"/>
      <c r="UIB29" s="4005"/>
      <c r="UIC29" s="4005"/>
      <c r="UID29" s="4005"/>
      <c r="UIE29" s="4005"/>
      <c r="UIF29" s="4005"/>
      <c r="UIG29" s="4005"/>
      <c r="UIH29" s="4005"/>
      <c r="UII29" s="4005"/>
      <c r="UIJ29" s="4005"/>
      <c r="UIK29" s="4005"/>
      <c r="UIL29" s="4005"/>
      <c r="UIM29" s="4005"/>
      <c r="UIN29" s="4005"/>
      <c r="UIO29" s="4005"/>
      <c r="UIP29" s="4005"/>
      <c r="UIQ29" s="4005"/>
      <c r="UIR29" s="4005"/>
      <c r="UIS29" s="4005"/>
      <c r="UIT29" s="4005"/>
      <c r="UIU29" s="4005"/>
      <c r="UIV29" s="4005"/>
      <c r="UIW29" s="4005"/>
      <c r="UIX29" s="4005"/>
      <c r="UIY29" s="4005"/>
      <c r="UIZ29" s="4005"/>
      <c r="UJA29" s="4005"/>
      <c r="UJB29" s="4005"/>
      <c r="UJC29" s="4005"/>
      <c r="UJD29" s="4005"/>
      <c r="UJE29" s="4005"/>
      <c r="UJF29" s="4005"/>
      <c r="UJG29" s="4005"/>
      <c r="UJH29" s="4005"/>
      <c r="UJI29" s="4005"/>
      <c r="UJJ29" s="4005"/>
      <c r="UJK29" s="4005"/>
      <c r="UJL29" s="4005"/>
      <c r="UJM29" s="4005"/>
      <c r="UJN29" s="4005"/>
      <c r="UJO29" s="4005"/>
      <c r="UJP29" s="4005"/>
      <c r="UJQ29" s="4005"/>
      <c r="UJR29" s="4005"/>
      <c r="UJS29" s="4005"/>
      <c r="UJT29" s="4005"/>
      <c r="UJU29" s="4005"/>
      <c r="UJV29" s="4005"/>
      <c r="UJW29" s="4005"/>
      <c r="UJX29" s="4005"/>
      <c r="UJY29" s="4005"/>
      <c r="UJZ29" s="4005"/>
      <c r="UKA29" s="4005"/>
      <c r="UKB29" s="4005"/>
      <c r="UKC29" s="4005"/>
      <c r="UKD29" s="4005"/>
      <c r="UKE29" s="4005"/>
      <c r="UKF29" s="4005"/>
      <c r="UKG29" s="4005"/>
      <c r="UKH29" s="4005"/>
      <c r="UKI29" s="4005"/>
      <c r="UKJ29" s="4005"/>
      <c r="UKK29" s="4005"/>
      <c r="UKL29" s="4005"/>
      <c r="UKM29" s="4005"/>
      <c r="UKN29" s="4005"/>
      <c r="UKO29" s="4005"/>
      <c r="UKP29" s="4005"/>
      <c r="UKQ29" s="4005"/>
      <c r="UKR29" s="4005"/>
      <c r="UKS29" s="4005"/>
      <c r="UKT29" s="4005"/>
      <c r="UKU29" s="4005"/>
      <c r="UKV29" s="4005"/>
      <c r="UKW29" s="4005"/>
      <c r="UKX29" s="4005"/>
      <c r="UKY29" s="4005"/>
      <c r="UKZ29" s="4005"/>
      <c r="ULA29" s="4005"/>
      <c r="ULB29" s="4005"/>
      <c r="ULC29" s="4005"/>
      <c r="ULD29" s="4005"/>
      <c r="ULE29" s="4005"/>
      <c r="ULF29" s="4005"/>
      <c r="ULG29" s="4005"/>
      <c r="ULH29" s="4005"/>
      <c r="ULI29" s="4005"/>
      <c r="ULJ29" s="4005"/>
      <c r="ULK29" s="4005"/>
      <c r="ULL29" s="4005"/>
      <c r="ULM29" s="4005"/>
      <c r="ULN29" s="4005"/>
      <c r="ULO29" s="4005"/>
      <c r="ULP29" s="4005"/>
      <c r="ULQ29" s="4005"/>
      <c r="ULR29" s="4005"/>
      <c r="ULS29" s="4005"/>
      <c r="ULT29" s="4005"/>
      <c r="ULU29" s="4005"/>
      <c r="ULV29" s="4005"/>
      <c r="ULW29" s="4005"/>
      <c r="ULX29" s="4005"/>
      <c r="ULY29" s="4005"/>
      <c r="ULZ29" s="4005"/>
      <c r="UMA29" s="4005"/>
      <c r="UMB29" s="4005"/>
      <c r="UMC29" s="4005"/>
      <c r="UMD29" s="4005"/>
      <c r="UME29" s="4005"/>
      <c r="UMF29" s="4005"/>
      <c r="UMG29" s="4005"/>
      <c r="UMH29" s="4005"/>
      <c r="UMI29" s="4005"/>
      <c r="UMJ29" s="4005"/>
      <c r="UMK29" s="4005"/>
      <c r="UML29" s="4005"/>
      <c r="UMM29" s="4005"/>
      <c r="UMN29" s="4005"/>
      <c r="UMO29" s="4005"/>
      <c r="UMP29" s="4005"/>
      <c r="UMQ29" s="4005"/>
      <c r="UMR29" s="4005"/>
      <c r="UMS29" s="4005"/>
      <c r="UMT29" s="4005"/>
      <c r="UMU29" s="4005"/>
      <c r="UMV29" s="4005"/>
      <c r="UMW29" s="4005"/>
      <c r="UMX29" s="4005"/>
      <c r="UMY29" s="4005"/>
      <c r="UMZ29" s="4005"/>
      <c r="UNA29" s="4005"/>
      <c r="UNB29" s="4005"/>
      <c r="UNC29" s="4005"/>
      <c r="UND29" s="4005"/>
      <c r="UNE29" s="4005"/>
      <c r="UNF29" s="4005"/>
      <c r="UNG29" s="4005"/>
      <c r="UNH29" s="4005"/>
      <c r="UNI29" s="4005"/>
      <c r="UNJ29" s="4005"/>
      <c r="UNK29" s="4005"/>
      <c r="UNL29" s="4005"/>
      <c r="UNM29" s="4005"/>
      <c r="UNN29" s="4005"/>
      <c r="UNO29" s="4005"/>
      <c r="UNP29" s="4005"/>
      <c r="UNQ29" s="4005"/>
      <c r="UNR29" s="4005"/>
      <c r="UNS29" s="4005"/>
      <c r="UNT29" s="4005"/>
      <c r="UNU29" s="4005"/>
      <c r="UNV29" s="4005"/>
      <c r="UNW29" s="4005"/>
      <c r="UNX29" s="4005"/>
      <c r="UNY29" s="4005"/>
      <c r="UNZ29" s="4005"/>
      <c r="UOA29" s="4005"/>
      <c r="UOB29" s="4005"/>
      <c r="UOC29" s="4005"/>
      <c r="UOD29" s="4005"/>
      <c r="UOE29" s="4005"/>
      <c r="UOF29" s="4005"/>
      <c r="UOG29" s="4005"/>
      <c r="UOH29" s="4005"/>
      <c r="UOI29" s="4005"/>
      <c r="UOJ29" s="4005"/>
      <c r="UOK29" s="4005"/>
      <c r="UOL29" s="4005"/>
      <c r="UOM29" s="4005"/>
      <c r="UON29" s="4005"/>
      <c r="UOO29" s="4005"/>
      <c r="UOP29" s="4005"/>
      <c r="UOQ29" s="4005"/>
      <c r="UOR29" s="4005"/>
      <c r="UOS29" s="4005"/>
      <c r="UOT29" s="4005"/>
      <c r="UOU29" s="4005"/>
      <c r="UOV29" s="4005"/>
      <c r="UOW29" s="4005"/>
      <c r="UOX29" s="4005"/>
      <c r="UOY29" s="4005"/>
      <c r="UOZ29" s="4005"/>
      <c r="UPA29" s="4005"/>
      <c r="UPB29" s="4005"/>
      <c r="UPC29" s="4005"/>
      <c r="UPD29" s="4005"/>
      <c r="UPE29" s="4005"/>
      <c r="UPF29" s="4005"/>
      <c r="UPG29" s="4005"/>
      <c r="UPH29" s="4005"/>
      <c r="UPI29" s="4005"/>
      <c r="UPJ29" s="4005"/>
      <c r="UPK29" s="4005"/>
      <c r="UPL29" s="4005"/>
      <c r="UPM29" s="4005"/>
      <c r="UPN29" s="4005"/>
      <c r="UPO29" s="4005"/>
      <c r="UPP29" s="4005"/>
      <c r="UPQ29" s="4005"/>
      <c r="UPR29" s="4005"/>
      <c r="UPS29" s="4005"/>
      <c r="UPT29" s="4005"/>
      <c r="UPU29" s="4005"/>
      <c r="UPV29" s="4005"/>
      <c r="UPW29" s="4005"/>
      <c r="UPX29" s="4005"/>
      <c r="UPY29" s="4005"/>
      <c r="UPZ29" s="4005"/>
      <c r="UQA29" s="4005"/>
      <c r="UQB29" s="4005"/>
      <c r="UQC29" s="4005"/>
      <c r="UQD29" s="4005"/>
      <c r="UQE29" s="4005"/>
      <c r="UQF29" s="4005"/>
      <c r="UQG29" s="4005"/>
      <c r="UQH29" s="4005"/>
      <c r="UQI29" s="4005"/>
      <c r="UQJ29" s="4005"/>
      <c r="UQK29" s="4005"/>
      <c r="UQL29" s="4005"/>
      <c r="UQM29" s="4005"/>
      <c r="UQN29" s="4005"/>
      <c r="UQO29" s="4005"/>
      <c r="UQP29" s="4005"/>
      <c r="UQQ29" s="4005"/>
      <c r="UQR29" s="4005"/>
      <c r="UQS29" s="4005"/>
      <c r="UQT29" s="4005"/>
      <c r="UQU29" s="4005"/>
      <c r="UQV29" s="4005"/>
      <c r="UQW29" s="4005"/>
      <c r="UQX29" s="4005"/>
      <c r="UQY29" s="4005"/>
      <c r="UQZ29" s="4005"/>
      <c r="URA29" s="4005"/>
      <c r="URB29" s="4005"/>
      <c r="URC29" s="4005"/>
      <c r="URD29" s="4005"/>
      <c r="URE29" s="4005"/>
      <c r="URF29" s="4005"/>
      <c r="URG29" s="4005"/>
      <c r="URH29" s="4005"/>
      <c r="URI29" s="4005"/>
      <c r="URJ29" s="4005"/>
      <c r="URK29" s="4005"/>
      <c r="URL29" s="4005"/>
      <c r="URM29" s="4005"/>
      <c r="URN29" s="4005"/>
      <c r="URO29" s="4005"/>
      <c r="URP29" s="4005"/>
      <c r="URQ29" s="4005"/>
      <c r="URR29" s="4005"/>
      <c r="URS29" s="4005"/>
      <c r="URT29" s="4005"/>
      <c r="URU29" s="4005"/>
      <c r="URV29" s="4005"/>
      <c r="URW29" s="4005"/>
      <c r="URX29" s="4005"/>
      <c r="URY29" s="4005"/>
      <c r="URZ29" s="4005"/>
      <c r="USA29" s="4005"/>
      <c r="USB29" s="4005"/>
      <c r="USC29" s="4005"/>
      <c r="USD29" s="4005"/>
      <c r="USE29" s="4005"/>
      <c r="USF29" s="4005"/>
      <c r="USG29" s="4005"/>
      <c r="USH29" s="4005"/>
      <c r="USI29" s="4005"/>
      <c r="USJ29" s="4005"/>
      <c r="USK29" s="4005"/>
      <c r="USL29" s="4005"/>
      <c r="USM29" s="4005"/>
      <c r="USN29" s="4005"/>
      <c r="USO29" s="4005"/>
      <c r="USP29" s="4005"/>
      <c r="USQ29" s="4005"/>
      <c r="USR29" s="4005"/>
      <c r="USS29" s="4005"/>
      <c r="UST29" s="4005"/>
      <c r="USU29" s="4005"/>
      <c r="USV29" s="4005"/>
      <c r="USW29" s="4005"/>
      <c r="USX29" s="4005"/>
      <c r="USY29" s="4005"/>
      <c r="USZ29" s="4005"/>
      <c r="UTA29" s="4005"/>
      <c r="UTB29" s="4005"/>
      <c r="UTC29" s="4005"/>
      <c r="UTD29" s="4005"/>
      <c r="UTE29" s="4005"/>
      <c r="UTF29" s="4005"/>
      <c r="UTG29" s="4005"/>
      <c r="UTH29" s="4005"/>
      <c r="UTI29" s="4005"/>
      <c r="UTJ29" s="4005"/>
      <c r="UTK29" s="4005"/>
      <c r="UTL29" s="4005"/>
      <c r="UTM29" s="4005"/>
      <c r="UTN29" s="4005"/>
      <c r="UTO29" s="4005"/>
      <c r="UTP29" s="4005"/>
      <c r="UTQ29" s="4005"/>
      <c r="UTR29" s="4005"/>
      <c r="UTS29" s="4005"/>
      <c r="UTT29" s="4005"/>
      <c r="UTU29" s="4005"/>
      <c r="UTV29" s="4005"/>
      <c r="UTW29" s="4005"/>
      <c r="UTX29" s="4005"/>
      <c r="UTY29" s="4005"/>
      <c r="UTZ29" s="4005"/>
      <c r="UUA29" s="4005"/>
      <c r="UUB29" s="4005"/>
      <c r="UUC29" s="4005"/>
      <c r="UUD29" s="4005"/>
      <c r="UUE29" s="4005"/>
      <c r="UUF29" s="4005"/>
      <c r="UUG29" s="4005"/>
      <c r="UUH29" s="4005"/>
      <c r="UUI29" s="4005"/>
      <c r="UUJ29" s="4005"/>
      <c r="UUK29" s="4005"/>
      <c r="UUL29" s="4005"/>
      <c r="UUM29" s="4005"/>
      <c r="UUN29" s="4005"/>
      <c r="UUO29" s="4005"/>
      <c r="UUP29" s="4005"/>
      <c r="UUQ29" s="4005"/>
      <c r="UUR29" s="4005"/>
      <c r="UUS29" s="4005"/>
      <c r="UUT29" s="4005"/>
      <c r="UUU29" s="4005"/>
      <c r="UUV29" s="4005"/>
      <c r="UUW29" s="4005"/>
      <c r="UUX29" s="4005"/>
      <c r="UUY29" s="4005"/>
      <c r="UUZ29" s="4005"/>
      <c r="UVA29" s="4005"/>
      <c r="UVB29" s="4005"/>
      <c r="UVC29" s="4005"/>
      <c r="UVD29" s="4005"/>
      <c r="UVE29" s="4005"/>
      <c r="UVF29" s="4005"/>
      <c r="UVG29" s="4005"/>
      <c r="UVH29" s="4005"/>
      <c r="UVI29" s="4005"/>
      <c r="UVJ29" s="4005"/>
      <c r="UVK29" s="4005"/>
      <c r="UVL29" s="4005"/>
      <c r="UVM29" s="4005"/>
      <c r="UVN29" s="4005"/>
      <c r="UVO29" s="4005"/>
      <c r="UVP29" s="4005"/>
      <c r="UVQ29" s="4005"/>
      <c r="UVR29" s="4005"/>
      <c r="UVS29" s="4005"/>
      <c r="UVT29" s="4005"/>
      <c r="UVU29" s="4005"/>
      <c r="UVV29" s="4005"/>
      <c r="UVW29" s="4005"/>
      <c r="UVX29" s="4005"/>
      <c r="UVY29" s="4005"/>
      <c r="UVZ29" s="4005"/>
      <c r="UWA29" s="4005"/>
      <c r="UWB29" s="4005"/>
      <c r="UWC29" s="4005"/>
      <c r="UWD29" s="4005"/>
      <c r="UWE29" s="4005"/>
      <c r="UWF29" s="4005"/>
      <c r="UWG29" s="4005"/>
      <c r="UWH29" s="4005"/>
      <c r="UWI29" s="4005"/>
      <c r="UWJ29" s="4005"/>
      <c r="UWK29" s="4005"/>
      <c r="UWL29" s="4005"/>
      <c r="UWM29" s="4005"/>
      <c r="UWN29" s="4005"/>
      <c r="UWO29" s="4005"/>
      <c r="UWP29" s="4005"/>
      <c r="UWQ29" s="4005"/>
      <c r="UWR29" s="4005"/>
      <c r="UWS29" s="4005"/>
      <c r="UWT29" s="4005"/>
      <c r="UWU29" s="4005"/>
      <c r="UWV29" s="4005"/>
      <c r="UWW29" s="4005"/>
      <c r="UWX29" s="4005"/>
      <c r="UWY29" s="4005"/>
      <c r="UWZ29" s="4005"/>
      <c r="UXA29" s="4005"/>
      <c r="UXB29" s="4005"/>
      <c r="UXC29" s="4005"/>
      <c r="UXD29" s="4005"/>
      <c r="UXE29" s="4005"/>
      <c r="UXF29" s="4005"/>
      <c r="UXG29" s="4005"/>
      <c r="UXH29" s="4005"/>
      <c r="UXI29" s="4005"/>
      <c r="UXJ29" s="4005"/>
      <c r="UXK29" s="4005"/>
      <c r="UXL29" s="4005"/>
      <c r="UXM29" s="4005"/>
      <c r="UXN29" s="4005"/>
      <c r="UXO29" s="4005"/>
      <c r="UXP29" s="4005"/>
      <c r="UXQ29" s="4005"/>
      <c r="UXR29" s="4005"/>
      <c r="UXS29" s="4005"/>
      <c r="UXT29" s="4005"/>
      <c r="UXU29" s="4005"/>
      <c r="UXV29" s="4005"/>
      <c r="UXW29" s="4005"/>
      <c r="UXX29" s="4005"/>
      <c r="UXY29" s="4005"/>
      <c r="UXZ29" s="4005"/>
      <c r="UYA29" s="4005"/>
      <c r="UYB29" s="4005"/>
      <c r="UYC29" s="4005"/>
      <c r="UYD29" s="4005"/>
      <c r="UYE29" s="4005"/>
      <c r="UYF29" s="4005"/>
      <c r="UYG29" s="4005"/>
      <c r="UYH29" s="4005"/>
      <c r="UYI29" s="4005"/>
      <c r="UYJ29" s="4005"/>
      <c r="UYK29" s="4005"/>
      <c r="UYL29" s="4005"/>
      <c r="UYM29" s="4005"/>
      <c r="UYN29" s="4005"/>
      <c r="UYO29" s="4005"/>
      <c r="UYP29" s="4005"/>
      <c r="UYQ29" s="4005"/>
      <c r="UYR29" s="4005"/>
      <c r="UYS29" s="4005"/>
      <c r="UYT29" s="4005"/>
      <c r="UYU29" s="4005"/>
      <c r="UYV29" s="4005"/>
      <c r="UYW29" s="4005"/>
      <c r="UYX29" s="4005"/>
      <c r="UYY29" s="4005"/>
      <c r="UYZ29" s="4005"/>
      <c r="UZA29" s="4005"/>
      <c r="UZB29" s="4005"/>
      <c r="UZC29" s="4005"/>
      <c r="UZD29" s="4005"/>
      <c r="UZE29" s="4005"/>
      <c r="UZF29" s="4005"/>
      <c r="UZG29" s="4005"/>
      <c r="UZH29" s="4005"/>
      <c r="UZI29" s="4005"/>
      <c r="UZJ29" s="4005"/>
      <c r="UZK29" s="4005"/>
      <c r="UZL29" s="4005"/>
      <c r="UZM29" s="4005"/>
      <c r="UZN29" s="4005"/>
      <c r="UZO29" s="4005"/>
      <c r="UZP29" s="4005"/>
      <c r="UZQ29" s="4005"/>
      <c r="UZR29" s="4005"/>
      <c r="UZS29" s="4005"/>
      <c r="UZT29" s="4005"/>
      <c r="UZU29" s="4005"/>
      <c r="UZV29" s="4005"/>
      <c r="UZW29" s="4005"/>
      <c r="UZX29" s="4005"/>
      <c r="UZY29" s="4005"/>
      <c r="UZZ29" s="4005"/>
      <c r="VAA29" s="4005"/>
      <c r="VAB29" s="4005"/>
      <c r="VAC29" s="4005"/>
      <c r="VAD29" s="4005"/>
      <c r="VAE29" s="4005"/>
      <c r="VAF29" s="4005"/>
      <c r="VAG29" s="4005"/>
      <c r="VAH29" s="4005"/>
      <c r="VAI29" s="4005"/>
      <c r="VAJ29" s="4005"/>
      <c r="VAK29" s="4005"/>
      <c r="VAL29" s="4005"/>
      <c r="VAM29" s="4005"/>
      <c r="VAN29" s="4005"/>
      <c r="VAO29" s="4005"/>
      <c r="VAP29" s="4005"/>
      <c r="VAQ29" s="4005"/>
      <c r="VAR29" s="4005"/>
      <c r="VAS29" s="4005"/>
      <c r="VAT29" s="4005"/>
      <c r="VAU29" s="4005"/>
      <c r="VAV29" s="4005"/>
      <c r="VAW29" s="4005"/>
      <c r="VAX29" s="4005"/>
      <c r="VAY29" s="4005"/>
      <c r="VAZ29" s="4005"/>
      <c r="VBA29" s="4005"/>
      <c r="VBB29" s="4005"/>
      <c r="VBC29" s="4005"/>
      <c r="VBD29" s="4005"/>
      <c r="VBE29" s="4005"/>
      <c r="VBF29" s="4005"/>
      <c r="VBG29" s="4005"/>
      <c r="VBH29" s="4005"/>
      <c r="VBI29" s="4005"/>
      <c r="VBJ29" s="4005"/>
      <c r="VBK29" s="4005"/>
      <c r="VBL29" s="4005"/>
      <c r="VBM29" s="4005"/>
      <c r="VBN29" s="4005"/>
      <c r="VBO29" s="4005"/>
      <c r="VBP29" s="4005"/>
      <c r="VBQ29" s="4005"/>
      <c r="VBR29" s="4005"/>
      <c r="VBS29" s="4005"/>
      <c r="VBT29" s="4005"/>
      <c r="VBU29" s="4005"/>
      <c r="VBV29" s="4005"/>
      <c r="VBW29" s="4005"/>
      <c r="VBX29" s="4005"/>
      <c r="VBY29" s="4005"/>
      <c r="VBZ29" s="4005"/>
      <c r="VCA29" s="4005"/>
      <c r="VCB29" s="4005"/>
      <c r="VCC29" s="4005"/>
      <c r="VCD29" s="4005"/>
      <c r="VCE29" s="4005"/>
      <c r="VCF29" s="4005"/>
      <c r="VCG29" s="4005"/>
      <c r="VCH29" s="4005"/>
      <c r="VCI29" s="4005"/>
      <c r="VCJ29" s="4005"/>
      <c r="VCK29" s="4005"/>
      <c r="VCL29" s="4005"/>
      <c r="VCM29" s="4005"/>
      <c r="VCN29" s="4005"/>
      <c r="VCO29" s="4005"/>
      <c r="VCP29" s="4005"/>
      <c r="VCQ29" s="4005"/>
      <c r="VCR29" s="4005"/>
      <c r="VCS29" s="4005"/>
      <c r="VCT29" s="4005"/>
      <c r="VCU29" s="4005"/>
      <c r="VCV29" s="4005"/>
      <c r="VCW29" s="4005"/>
      <c r="VCX29" s="4005"/>
      <c r="VCY29" s="4005"/>
      <c r="VCZ29" s="4005"/>
      <c r="VDA29" s="4005"/>
      <c r="VDB29" s="4005"/>
      <c r="VDC29" s="4005"/>
      <c r="VDD29" s="4005"/>
      <c r="VDE29" s="4005"/>
      <c r="VDF29" s="4005"/>
      <c r="VDG29" s="4005"/>
      <c r="VDH29" s="4005"/>
      <c r="VDI29" s="4005"/>
      <c r="VDJ29" s="4005"/>
      <c r="VDK29" s="4005"/>
      <c r="VDL29" s="4005"/>
      <c r="VDM29" s="4005"/>
      <c r="VDN29" s="4005"/>
      <c r="VDO29" s="4005"/>
      <c r="VDP29" s="4005"/>
      <c r="VDQ29" s="4005"/>
      <c r="VDR29" s="4005"/>
      <c r="VDS29" s="4005"/>
      <c r="VDT29" s="4005"/>
      <c r="VDU29" s="4005"/>
      <c r="VDV29" s="4005"/>
      <c r="VDW29" s="4005"/>
      <c r="VDX29" s="4005"/>
      <c r="VDY29" s="4005"/>
      <c r="VDZ29" s="4005"/>
      <c r="VEA29" s="4005"/>
      <c r="VEB29" s="4005"/>
      <c r="VEC29" s="4005"/>
      <c r="VED29" s="4005"/>
      <c r="VEE29" s="4005"/>
      <c r="VEF29" s="4005"/>
      <c r="VEG29" s="4005"/>
      <c r="VEH29" s="4005"/>
      <c r="VEI29" s="4005"/>
      <c r="VEJ29" s="4005"/>
      <c r="VEK29" s="4005"/>
      <c r="VEL29" s="4005"/>
      <c r="VEM29" s="4005"/>
      <c r="VEN29" s="4005"/>
      <c r="VEO29" s="4005"/>
      <c r="VEP29" s="4005"/>
      <c r="VEQ29" s="4005"/>
      <c r="VER29" s="4005"/>
      <c r="VES29" s="4005"/>
      <c r="VET29" s="4005"/>
      <c r="VEU29" s="4005"/>
      <c r="VEV29" s="4005"/>
      <c r="VEW29" s="4005"/>
      <c r="VEX29" s="4005"/>
      <c r="VEY29" s="4005"/>
      <c r="VEZ29" s="4005"/>
      <c r="VFA29" s="4005"/>
      <c r="VFB29" s="4005"/>
      <c r="VFC29" s="4005"/>
      <c r="VFD29" s="4005"/>
      <c r="VFE29" s="4005"/>
      <c r="VFF29" s="4005"/>
      <c r="VFG29" s="4005"/>
      <c r="VFH29" s="4005"/>
      <c r="VFI29" s="4005"/>
      <c r="VFJ29" s="4005"/>
      <c r="VFK29" s="4005"/>
      <c r="VFL29" s="4005"/>
      <c r="VFM29" s="4005"/>
      <c r="VFN29" s="4005"/>
      <c r="VFO29" s="4005"/>
      <c r="VFP29" s="4005"/>
      <c r="VFQ29" s="4005"/>
      <c r="VFR29" s="4005"/>
      <c r="VFS29" s="4005"/>
      <c r="VFT29" s="4005"/>
      <c r="VFU29" s="4005"/>
      <c r="VFV29" s="4005"/>
      <c r="VFW29" s="4005"/>
      <c r="VFX29" s="4005"/>
      <c r="VFY29" s="4005"/>
      <c r="VFZ29" s="4005"/>
      <c r="VGA29" s="4005"/>
      <c r="VGB29" s="4005"/>
      <c r="VGC29" s="4005"/>
      <c r="VGD29" s="4005"/>
      <c r="VGE29" s="4005"/>
      <c r="VGF29" s="4005"/>
      <c r="VGG29" s="4005"/>
      <c r="VGH29" s="4005"/>
      <c r="VGI29" s="4005"/>
      <c r="VGJ29" s="4005"/>
      <c r="VGK29" s="4005"/>
      <c r="VGL29" s="4005"/>
      <c r="VGM29" s="4005"/>
      <c r="VGN29" s="4005"/>
      <c r="VGO29" s="4005"/>
      <c r="VGP29" s="4005"/>
      <c r="VGQ29" s="4005"/>
      <c r="VGR29" s="4005"/>
      <c r="VGS29" s="4005"/>
      <c r="VGT29" s="4005"/>
      <c r="VGU29" s="4005"/>
      <c r="VGV29" s="4005"/>
      <c r="VGW29" s="4005"/>
      <c r="VGX29" s="4005"/>
      <c r="VGY29" s="4005"/>
      <c r="VGZ29" s="4005"/>
      <c r="VHA29" s="4005"/>
      <c r="VHB29" s="4005"/>
      <c r="VHC29" s="4005"/>
      <c r="VHD29" s="4005"/>
      <c r="VHE29" s="4005"/>
      <c r="VHF29" s="4005"/>
      <c r="VHG29" s="4005"/>
      <c r="VHH29" s="4005"/>
      <c r="VHI29" s="4005"/>
      <c r="VHJ29" s="4005"/>
      <c r="VHK29" s="4005"/>
      <c r="VHL29" s="4005"/>
      <c r="VHM29" s="4005"/>
      <c r="VHN29" s="4005"/>
      <c r="VHO29" s="4005"/>
      <c r="VHP29" s="4005"/>
      <c r="VHQ29" s="4005"/>
      <c r="VHR29" s="4005"/>
      <c r="VHS29" s="4005"/>
      <c r="VHT29" s="4005"/>
      <c r="VHU29" s="4005"/>
      <c r="VHV29" s="4005"/>
      <c r="VHW29" s="4005"/>
      <c r="VHX29" s="4005"/>
      <c r="VHY29" s="4005"/>
      <c r="VHZ29" s="4005"/>
      <c r="VIA29" s="4005"/>
      <c r="VIB29" s="4005"/>
      <c r="VIC29" s="4005"/>
      <c r="VID29" s="4005"/>
      <c r="VIE29" s="4005"/>
      <c r="VIF29" s="4005"/>
      <c r="VIG29" s="4005"/>
      <c r="VIH29" s="4005"/>
      <c r="VII29" s="4005"/>
      <c r="VIJ29" s="4005"/>
      <c r="VIK29" s="4005"/>
      <c r="VIL29" s="4005"/>
      <c r="VIM29" s="4005"/>
      <c r="VIN29" s="4005"/>
      <c r="VIO29" s="4005"/>
      <c r="VIP29" s="4005"/>
      <c r="VIQ29" s="4005"/>
      <c r="VIR29" s="4005"/>
      <c r="VIS29" s="4005"/>
      <c r="VIT29" s="4005"/>
      <c r="VIU29" s="4005"/>
      <c r="VIV29" s="4005"/>
      <c r="VIW29" s="4005"/>
      <c r="VIX29" s="4005"/>
      <c r="VIY29" s="4005"/>
      <c r="VIZ29" s="4005"/>
      <c r="VJA29" s="4005"/>
      <c r="VJB29" s="4005"/>
      <c r="VJC29" s="4005"/>
      <c r="VJD29" s="4005"/>
      <c r="VJE29" s="4005"/>
      <c r="VJF29" s="4005"/>
      <c r="VJG29" s="4005"/>
      <c r="VJH29" s="4005"/>
      <c r="VJI29" s="4005"/>
      <c r="VJJ29" s="4005"/>
      <c r="VJK29" s="4005"/>
      <c r="VJL29" s="4005"/>
      <c r="VJM29" s="4005"/>
      <c r="VJN29" s="4005"/>
      <c r="VJO29" s="4005"/>
      <c r="VJP29" s="4005"/>
      <c r="VJQ29" s="4005"/>
      <c r="VJR29" s="4005"/>
      <c r="VJS29" s="4005"/>
      <c r="VJT29" s="4005"/>
      <c r="VJU29" s="4005"/>
      <c r="VJV29" s="4005"/>
      <c r="VJW29" s="4005"/>
      <c r="VJX29" s="4005"/>
      <c r="VJY29" s="4005"/>
      <c r="VJZ29" s="4005"/>
      <c r="VKA29" s="4005"/>
      <c r="VKB29" s="4005"/>
      <c r="VKC29" s="4005"/>
      <c r="VKD29" s="4005"/>
      <c r="VKE29" s="4005"/>
      <c r="VKF29" s="4005"/>
      <c r="VKG29" s="4005"/>
      <c r="VKH29" s="4005"/>
      <c r="VKI29" s="4005"/>
      <c r="VKJ29" s="4005"/>
      <c r="VKK29" s="4005"/>
      <c r="VKL29" s="4005"/>
      <c r="VKM29" s="4005"/>
      <c r="VKN29" s="4005"/>
      <c r="VKO29" s="4005"/>
      <c r="VKP29" s="4005"/>
      <c r="VKQ29" s="4005"/>
      <c r="VKR29" s="4005"/>
      <c r="VKS29" s="4005"/>
      <c r="VKT29" s="4005"/>
      <c r="VKU29" s="4005"/>
      <c r="VKV29" s="4005"/>
      <c r="VKW29" s="4005"/>
      <c r="VKX29" s="4005"/>
      <c r="VKY29" s="4005"/>
      <c r="VKZ29" s="4005"/>
      <c r="VLA29" s="4005"/>
      <c r="VLB29" s="4005"/>
      <c r="VLC29" s="4005"/>
      <c r="VLD29" s="4005"/>
      <c r="VLE29" s="4005"/>
      <c r="VLF29" s="4005"/>
      <c r="VLG29" s="4005"/>
      <c r="VLH29" s="4005"/>
      <c r="VLI29" s="4005"/>
      <c r="VLJ29" s="4005"/>
      <c r="VLK29" s="4005"/>
      <c r="VLL29" s="4005"/>
      <c r="VLM29" s="4005"/>
      <c r="VLN29" s="4005"/>
      <c r="VLO29" s="4005"/>
      <c r="VLP29" s="4005"/>
      <c r="VLQ29" s="4005"/>
      <c r="VLR29" s="4005"/>
      <c r="VLS29" s="4005"/>
      <c r="VLT29" s="4005"/>
      <c r="VLU29" s="4005"/>
      <c r="VLV29" s="4005"/>
      <c r="VLW29" s="4005"/>
      <c r="VLX29" s="4005"/>
      <c r="VLY29" s="4005"/>
      <c r="VLZ29" s="4005"/>
      <c r="VMA29" s="4005"/>
      <c r="VMB29" s="4005"/>
      <c r="VMC29" s="4005"/>
      <c r="VMD29" s="4005"/>
      <c r="VME29" s="4005"/>
      <c r="VMF29" s="4005"/>
      <c r="VMG29" s="4005"/>
      <c r="VMH29" s="4005"/>
      <c r="VMI29" s="4005"/>
      <c r="VMJ29" s="4005"/>
      <c r="VMK29" s="4005"/>
      <c r="VML29" s="4005"/>
      <c r="VMM29" s="4005"/>
      <c r="VMN29" s="4005"/>
      <c r="VMO29" s="4005"/>
      <c r="VMP29" s="4005"/>
      <c r="VMQ29" s="4005"/>
      <c r="VMR29" s="4005"/>
      <c r="VMS29" s="4005"/>
      <c r="VMT29" s="4005"/>
      <c r="VMU29" s="4005"/>
      <c r="VMV29" s="4005"/>
      <c r="VMW29" s="4005"/>
      <c r="VMX29" s="4005"/>
      <c r="VMY29" s="4005"/>
      <c r="VMZ29" s="4005"/>
      <c r="VNA29" s="4005"/>
      <c r="VNB29" s="4005"/>
      <c r="VNC29" s="4005"/>
      <c r="VND29" s="4005"/>
      <c r="VNE29" s="4005"/>
      <c r="VNF29" s="4005"/>
      <c r="VNG29" s="4005"/>
      <c r="VNH29" s="4005"/>
      <c r="VNI29" s="4005"/>
      <c r="VNJ29" s="4005"/>
      <c r="VNK29" s="4005"/>
      <c r="VNL29" s="4005"/>
      <c r="VNM29" s="4005"/>
      <c r="VNN29" s="4005"/>
      <c r="VNO29" s="4005"/>
      <c r="VNP29" s="4005"/>
      <c r="VNQ29" s="4005"/>
      <c r="VNR29" s="4005"/>
      <c r="VNS29" s="4005"/>
      <c r="VNT29" s="4005"/>
      <c r="VNU29" s="4005"/>
      <c r="VNV29" s="4005"/>
      <c r="VNW29" s="4005"/>
      <c r="VNX29" s="4005"/>
      <c r="VNY29" s="4005"/>
      <c r="VNZ29" s="4005"/>
      <c r="VOA29" s="4005"/>
      <c r="VOB29" s="4005"/>
      <c r="VOC29" s="4005"/>
      <c r="VOD29" s="4005"/>
      <c r="VOE29" s="4005"/>
      <c r="VOF29" s="4005"/>
      <c r="VOG29" s="4005"/>
      <c r="VOH29" s="4005"/>
      <c r="VOI29" s="4005"/>
      <c r="VOJ29" s="4005"/>
      <c r="VOK29" s="4005"/>
      <c r="VOL29" s="4005"/>
      <c r="VOM29" s="4005"/>
      <c r="VON29" s="4005"/>
      <c r="VOO29" s="4005"/>
      <c r="VOP29" s="4005"/>
      <c r="VOQ29" s="4005"/>
      <c r="VOR29" s="4005"/>
      <c r="VOS29" s="4005"/>
      <c r="VOT29" s="4005"/>
      <c r="VOU29" s="4005"/>
      <c r="VOV29" s="4005"/>
      <c r="VOW29" s="4005"/>
      <c r="VOX29" s="4005"/>
      <c r="VOY29" s="4005"/>
      <c r="VOZ29" s="4005"/>
      <c r="VPA29" s="4005"/>
      <c r="VPB29" s="4005"/>
      <c r="VPC29" s="4005"/>
      <c r="VPD29" s="4005"/>
      <c r="VPE29" s="4005"/>
      <c r="VPF29" s="4005"/>
      <c r="VPG29" s="4005"/>
      <c r="VPH29" s="4005"/>
      <c r="VPI29" s="4005"/>
      <c r="VPJ29" s="4005"/>
      <c r="VPK29" s="4005"/>
      <c r="VPL29" s="4005"/>
      <c r="VPM29" s="4005"/>
      <c r="VPN29" s="4005"/>
      <c r="VPO29" s="4005"/>
      <c r="VPP29" s="4005"/>
      <c r="VPQ29" s="4005"/>
      <c r="VPR29" s="4005"/>
      <c r="VPS29" s="4005"/>
      <c r="VPT29" s="4005"/>
      <c r="VPU29" s="4005"/>
      <c r="VPV29" s="4005"/>
      <c r="VPW29" s="4005"/>
      <c r="VPX29" s="4005"/>
      <c r="VPY29" s="4005"/>
      <c r="VPZ29" s="4005"/>
      <c r="VQA29" s="4005"/>
      <c r="VQB29" s="4005"/>
      <c r="VQC29" s="4005"/>
      <c r="VQD29" s="4005"/>
      <c r="VQE29" s="4005"/>
      <c r="VQF29" s="4005"/>
      <c r="VQG29" s="4005"/>
      <c r="VQH29" s="4005"/>
      <c r="VQI29" s="4005"/>
      <c r="VQJ29" s="4005"/>
      <c r="VQK29" s="4005"/>
      <c r="VQL29" s="4005"/>
      <c r="VQM29" s="4005"/>
      <c r="VQN29" s="4005"/>
      <c r="VQO29" s="4005"/>
      <c r="VQP29" s="4005"/>
      <c r="VQQ29" s="4005"/>
      <c r="VQR29" s="4005"/>
      <c r="VQS29" s="4005"/>
      <c r="VQT29" s="4005"/>
      <c r="VQU29" s="4005"/>
      <c r="VQV29" s="4005"/>
      <c r="VQW29" s="4005"/>
      <c r="VQX29" s="4005"/>
      <c r="VQY29" s="4005"/>
      <c r="VQZ29" s="4005"/>
      <c r="VRA29" s="4005"/>
      <c r="VRB29" s="4005"/>
      <c r="VRC29" s="4005"/>
      <c r="VRD29" s="4005"/>
      <c r="VRE29" s="4005"/>
      <c r="VRF29" s="4005"/>
      <c r="VRG29" s="4005"/>
      <c r="VRH29" s="4005"/>
      <c r="VRI29" s="4005"/>
      <c r="VRJ29" s="4005"/>
      <c r="VRK29" s="4005"/>
      <c r="VRL29" s="4005"/>
      <c r="VRM29" s="4005"/>
      <c r="VRN29" s="4005"/>
      <c r="VRO29" s="4005"/>
      <c r="VRP29" s="4005"/>
      <c r="VRQ29" s="4005"/>
      <c r="VRR29" s="4005"/>
      <c r="VRS29" s="4005"/>
      <c r="VRT29" s="4005"/>
      <c r="VRU29" s="4005"/>
      <c r="VRV29" s="4005"/>
      <c r="VRW29" s="4005"/>
      <c r="VRX29" s="4005"/>
      <c r="VRY29" s="4005"/>
      <c r="VRZ29" s="4005"/>
      <c r="VSA29" s="4005"/>
      <c r="VSB29" s="4005"/>
      <c r="VSC29" s="4005"/>
      <c r="VSD29" s="4005"/>
      <c r="VSE29" s="4005"/>
      <c r="VSF29" s="4005"/>
      <c r="VSG29" s="4005"/>
      <c r="VSH29" s="4005"/>
      <c r="VSI29" s="4005"/>
      <c r="VSJ29" s="4005"/>
      <c r="VSK29" s="4005"/>
      <c r="VSL29" s="4005"/>
      <c r="VSM29" s="4005"/>
      <c r="VSN29" s="4005"/>
      <c r="VSO29" s="4005"/>
      <c r="VSP29" s="4005"/>
      <c r="VSQ29" s="4005"/>
      <c r="VSR29" s="4005"/>
      <c r="VSS29" s="4005"/>
      <c r="VST29" s="4005"/>
      <c r="VSU29" s="4005"/>
      <c r="VSV29" s="4005"/>
      <c r="VSW29" s="4005"/>
      <c r="VSX29" s="4005"/>
      <c r="VSY29" s="4005"/>
      <c r="VSZ29" s="4005"/>
      <c r="VTA29" s="4005"/>
      <c r="VTB29" s="4005"/>
      <c r="VTC29" s="4005"/>
      <c r="VTD29" s="4005"/>
      <c r="VTE29" s="4005"/>
      <c r="VTF29" s="4005"/>
      <c r="VTG29" s="4005"/>
      <c r="VTH29" s="4005"/>
      <c r="VTI29" s="4005"/>
      <c r="VTJ29" s="4005"/>
      <c r="VTK29" s="4005"/>
      <c r="VTL29" s="4005"/>
      <c r="VTM29" s="4005"/>
      <c r="VTN29" s="4005"/>
      <c r="VTO29" s="4005"/>
      <c r="VTP29" s="4005"/>
      <c r="VTQ29" s="4005"/>
      <c r="VTR29" s="4005"/>
      <c r="VTS29" s="4005"/>
      <c r="VTT29" s="4005"/>
      <c r="VTU29" s="4005"/>
      <c r="VTV29" s="4005"/>
      <c r="VTW29" s="4005"/>
      <c r="VTX29" s="4005"/>
      <c r="VTY29" s="4005"/>
      <c r="VTZ29" s="4005"/>
      <c r="VUA29" s="4005"/>
      <c r="VUB29" s="4005"/>
      <c r="VUC29" s="4005"/>
      <c r="VUD29" s="4005"/>
      <c r="VUE29" s="4005"/>
      <c r="VUF29" s="4005"/>
      <c r="VUG29" s="4005"/>
      <c r="VUH29" s="4005"/>
      <c r="VUI29" s="4005"/>
      <c r="VUJ29" s="4005"/>
      <c r="VUK29" s="4005"/>
      <c r="VUL29" s="4005"/>
      <c r="VUM29" s="4005"/>
      <c r="VUN29" s="4005"/>
      <c r="VUO29" s="4005"/>
      <c r="VUP29" s="4005"/>
      <c r="VUQ29" s="4005"/>
      <c r="VUR29" s="4005"/>
      <c r="VUS29" s="4005"/>
      <c r="VUT29" s="4005"/>
      <c r="VUU29" s="4005"/>
      <c r="VUV29" s="4005"/>
      <c r="VUW29" s="4005"/>
      <c r="VUX29" s="4005"/>
      <c r="VUY29" s="4005"/>
      <c r="VUZ29" s="4005"/>
      <c r="VVA29" s="4005"/>
      <c r="VVB29" s="4005"/>
      <c r="VVC29" s="4005"/>
      <c r="VVD29" s="4005"/>
      <c r="VVE29" s="4005"/>
      <c r="VVF29" s="4005"/>
      <c r="VVG29" s="4005"/>
      <c r="VVH29" s="4005"/>
      <c r="VVI29" s="4005"/>
      <c r="VVJ29" s="4005"/>
      <c r="VVK29" s="4005"/>
      <c r="VVL29" s="4005"/>
      <c r="VVM29" s="4005"/>
      <c r="VVN29" s="4005"/>
      <c r="VVO29" s="4005"/>
      <c r="VVP29" s="4005"/>
      <c r="VVQ29" s="4005"/>
      <c r="VVR29" s="4005"/>
      <c r="VVS29" s="4005"/>
      <c r="VVT29" s="4005"/>
      <c r="VVU29" s="4005"/>
      <c r="VVV29" s="4005"/>
      <c r="VVW29" s="4005"/>
      <c r="VVX29" s="4005"/>
      <c r="VVY29" s="4005"/>
      <c r="VVZ29" s="4005"/>
      <c r="VWA29" s="4005"/>
      <c r="VWB29" s="4005"/>
      <c r="VWC29" s="4005"/>
      <c r="VWD29" s="4005"/>
      <c r="VWE29" s="4005"/>
      <c r="VWF29" s="4005"/>
      <c r="VWG29" s="4005"/>
      <c r="VWH29" s="4005"/>
      <c r="VWI29" s="4005"/>
      <c r="VWJ29" s="4005"/>
      <c r="VWK29" s="4005"/>
      <c r="VWL29" s="4005"/>
      <c r="VWM29" s="4005"/>
      <c r="VWN29" s="4005"/>
      <c r="VWO29" s="4005"/>
      <c r="VWP29" s="4005"/>
      <c r="VWQ29" s="4005"/>
      <c r="VWR29" s="4005"/>
      <c r="VWS29" s="4005"/>
      <c r="VWT29" s="4005"/>
      <c r="VWU29" s="4005"/>
      <c r="VWV29" s="4005"/>
      <c r="VWW29" s="4005"/>
      <c r="VWX29" s="4005"/>
      <c r="VWY29" s="4005"/>
      <c r="VWZ29" s="4005"/>
      <c r="VXA29" s="4005"/>
      <c r="VXB29" s="4005"/>
      <c r="VXC29" s="4005"/>
      <c r="VXD29" s="4005"/>
      <c r="VXE29" s="4005"/>
      <c r="VXF29" s="4005"/>
      <c r="VXG29" s="4005"/>
      <c r="VXH29" s="4005"/>
      <c r="VXI29" s="4005"/>
      <c r="VXJ29" s="4005"/>
      <c r="VXK29" s="4005"/>
      <c r="VXL29" s="4005"/>
      <c r="VXM29" s="4005"/>
      <c r="VXN29" s="4005"/>
      <c r="VXO29" s="4005"/>
      <c r="VXP29" s="4005"/>
      <c r="VXQ29" s="4005"/>
      <c r="VXR29" s="4005"/>
      <c r="VXS29" s="4005"/>
      <c r="VXT29" s="4005"/>
      <c r="VXU29" s="4005"/>
      <c r="VXV29" s="4005"/>
      <c r="VXW29" s="4005"/>
      <c r="VXX29" s="4005"/>
      <c r="VXY29" s="4005"/>
      <c r="VXZ29" s="4005"/>
      <c r="VYA29" s="4005"/>
      <c r="VYB29" s="4005"/>
      <c r="VYC29" s="4005"/>
      <c r="VYD29" s="4005"/>
      <c r="VYE29" s="4005"/>
      <c r="VYF29" s="4005"/>
      <c r="VYG29" s="4005"/>
      <c r="VYH29" s="4005"/>
      <c r="VYI29" s="4005"/>
      <c r="VYJ29" s="4005"/>
      <c r="VYK29" s="4005"/>
      <c r="VYL29" s="4005"/>
      <c r="VYM29" s="4005"/>
      <c r="VYN29" s="4005"/>
      <c r="VYO29" s="4005"/>
      <c r="VYP29" s="4005"/>
      <c r="VYQ29" s="4005"/>
      <c r="VYR29" s="4005"/>
      <c r="VYS29" s="4005"/>
      <c r="VYT29" s="4005"/>
      <c r="VYU29" s="4005"/>
      <c r="VYV29" s="4005"/>
      <c r="VYW29" s="4005"/>
      <c r="VYX29" s="4005"/>
      <c r="VYY29" s="4005"/>
      <c r="VYZ29" s="4005"/>
      <c r="VZA29" s="4005"/>
      <c r="VZB29" s="4005"/>
      <c r="VZC29" s="4005"/>
      <c r="VZD29" s="4005"/>
      <c r="VZE29" s="4005"/>
      <c r="VZF29" s="4005"/>
      <c r="VZG29" s="4005"/>
      <c r="VZH29" s="4005"/>
      <c r="VZI29" s="4005"/>
      <c r="VZJ29" s="4005"/>
      <c r="VZK29" s="4005"/>
      <c r="VZL29" s="4005"/>
      <c r="VZM29" s="4005"/>
      <c r="VZN29" s="4005"/>
      <c r="VZO29" s="4005"/>
      <c r="VZP29" s="4005"/>
      <c r="VZQ29" s="4005"/>
      <c r="VZR29" s="4005"/>
      <c r="VZS29" s="4005"/>
      <c r="VZT29" s="4005"/>
      <c r="VZU29" s="4005"/>
      <c r="VZV29" s="4005"/>
      <c r="VZW29" s="4005"/>
      <c r="VZX29" s="4005"/>
      <c r="VZY29" s="4005"/>
      <c r="VZZ29" s="4005"/>
      <c r="WAA29" s="4005"/>
      <c r="WAB29" s="4005"/>
      <c r="WAC29" s="4005"/>
      <c r="WAD29" s="4005"/>
      <c r="WAE29" s="4005"/>
      <c r="WAF29" s="4005"/>
      <c r="WAG29" s="4005"/>
      <c r="WAH29" s="4005"/>
      <c r="WAI29" s="4005"/>
      <c r="WAJ29" s="4005"/>
      <c r="WAK29" s="4005"/>
      <c r="WAL29" s="4005"/>
      <c r="WAM29" s="4005"/>
      <c r="WAN29" s="4005"/>
      <c r="WAO29" s="4005"/>
      <c r="WAP29" s="4005"/>
      <c r="WAQ29" s="4005"/>
      <c r="WAR29" s="4005"/>
      <c r="WAS29" s="4005"/>
      <c r="WAT29" s="4005"/>
      <c r="WAU29" s="4005"/>
      <c r="WAV29" s="4005"/>
      <c r="WAW29" s="4005"/>
      <c r="WAX29" s="4005"/>
      <c r="WAY29" s="4005"/>
      <c r="WAZ29" s="4005"/>
      <c r="WBA29" s="4005"/>
      <c r="WBB29" s="4005"/>
      <c r="WBC29" s="4005"/>
      <c r="WBD29" s="4005"/>
      <c r="WBE29" s="4005"/>
      <c r="WBF29" s="4005"/>
      <c r="WBG29" s="4005"/>
      <c r="WBH29" s="4005"/>
      <c r="WBI29" s="4005"/>
      <c r="WBJ29" s="4005"/>
      <c r="WBK29" s="4005"/>
      <c r="WBL29" s="4005"/>
      <c r="WBM29" s="4005"/>
      <c r="WBN29" s="4005"/>
      <c r="WBO29" s="4005"/>
      <c r="WBP29" s="4005"/>
      <c r="WBQ29" s="4005"/>
      <c r="WBR29" s="4005"/>
      <c r="WBS29" s="4005"/>
      <c r="WBT29" s="4005"/>
      <c r="WBU29" s="4005"/>
      <c r="WBV29" s="4005"/>
      <c r="WBW29" s="4005"/>
      <c r="WBX29" s="4005"/>
      <c r="WBY29" s="4005"/>
      <c r="WBZ29" s="4005"/>
      <c r="WCA29" s="4005"/>
      <c r="WCB29" s="4005"/>
      <c r="WCC29" s="4005"/>
      <c r="WCD29" s="4005"/>
      <c r="WCE29" s="4005"/>
      <c r="WCF29" s="4005"/>
      <c r="WCG29" s="4005"/>
      <c r="WCH29" s="4005"/>
      <c r="WCI29" s="4005"/>
      <c r="WCJ29" s="4005"/>
      <c r="WCK29" s="4005"/>
      <c r="WCL29" s="4005"/>
      <c r="WCM29" s="4005"/>
      <c r="WCN29" s="4005"/>
      <c r="WCO29" s="4005"/>
      <c r="WCP29" s="4005"/>
      <c r="WCQ29" s="4005"/>
      <c r="WCR29" s="4005"/>
      <c r="WCS29" s="4005"/>
      <c r="WCT29" s="4005"/>
      <c r="WCU29" s="4005"/>
      <c r="WCV29" s="4005"/>
      <c r="WCW29" s="4005"/>
      <c r="WCX29" s="4005"/>
      <c r="WCY29" s="4005"/>
      <c r="WCZ29" s="4005"/>
      <c r="WDA29" s="4005"/>
      <c r="WDB29" s="4005"/>
      <c r="WDC29" s="4005"/>
      <c r="WDD29" s="4005"/>
      <c r="WDE29" s="4005"/>
      <c r="WDF29" s="4005"/>
      <c r="WDG29" s="4005"/>
      <c r="WDH29" s="4005"/>
      <c r="WDI29" s="4005"/>
      <c r="WDJ29" s="4005"/>
      <c r="WDK29" s="4005"/>
      <c r="WDL29" s="4005"/>
      <c r="WDM29" s="4005"/>
      <c r="WDN29" s="4005"/>
      <c r="WDO29" s="4005"/>
      <c r="WDP29" s="4005"/>
      <c r="WDQ29" s="4005"/>
      <c r="WDR29" s="4005"/>
      <c r="WDS29" s="4005"/>
      <c r="WDT29" s="4005"/>
      <c r="WDU29" s="4005"/>
      <c r="WDV29" s="4005"/>
      <c r="WDW29" s="4005"/>
      <c r="WDX29" s="4005"/>
      <c r="WDY29" s="4005"/>
      <c r="WDZ29" s="4005"/>
      <c r="WEA29" s="4005"/>
      <c r="WEB29" s="4005"/>
      <c r="WEC29" s="4005"/>
      <c r="WED29" s="4005"/>
      <c r="WEE29" s="4005"/>
      <c r="WEF29" s="4005"/>
      <c r="WEG29" s="4005"/>
      <c r="WEH29" s="4005"/>
      <c r="WEI29" s="4005"/>
      <c r="WEJ29" s="4005"/>
      <c r="WEK29" s="4005"/>
      <c r="WEL29" s="4005"/>
      <c r="WEM29" s="4005"/>
      <c r="WEN29" s="4005"/>
      <c r="WEO29" s="4005"/>
      <c r="WEP29" s="4005"/>
      <c r="WEQ29" s="4005"/>
      <c r="WER29" s="4005"/>
      <c r="WES29" s="4005"/>
      <c r="WET29" s="4005"/>
      <c r="WEU29" s="4005"/>
      <c r="WEV29" s="4005"/>
      <c r="WEW29" s="4005"/>
      <c r="WEX29" s="4005"/>
      <c r="WEY29" s="4005"/>
      <c r="WEZ29" s="4005"/>
      <c r="WFA29" s="4005"/>
      <c r="WFB29" s="4005"/>
      <c r="WFC29" s="4005"/>
      <c r="WFD29" s="4005"/>
      <c r="WFE29" s="4005"/>
      <c r="WFF29" s="4005"/>
      <c r="WFG29" s="4005"/>
      <c r="WFH29" s="4005"/>
      <c r="WFI29" s="4005"/>
      <c r="WFJ29" s="4005"/>
      <c r="WFK29" s="4005"/>
      <c r="WFL29" s="4005"/>
      <c r="WFM29" s="4005"/>
      <c r="WFN29" s="4005"/>
      <c r="WFO29" s="4005"/>
      <c r="WFP29" s="4005"/>
      <c r="WFQ29" s="4005"/>
      <c r="WFR29" s="4005"/>
      <c r="WFS29" s="4005"/>
      <c r="WFT29" s="4005"/>
      <c r="WFU29" s="4005"/>
      <c r="WFV29" s="4005"/>
      <c r="WFW29" s="4005"/>
      <c r="WFX29" s="4005"/>
      <c r="WFY29" s="4005"/>
      <c r="WFZ29" s="4005"/>
      <c r="WGA29" s="4005"/>
      <c r="WGB29" s="4005"/>
      <c r="WGC29" s="4005"/>
      <c r="WGD29" s="4005"/>
      <c r="WGE29" s="4005"/>
      <c r="WGF29" s="4005"/>
      <c r="WGG29" s="4005"/>
      <c r="WGH29" s="4005"/>
      <c r="WGI29" s="4005"/>
      <c r="WGJ29" s="4005"/>
      <c r="WGK29" s="4005"/>
      <c r="WGL29" s="4005"/>
      <c r="WGM29" s="4005"/>
      <c r="WGN29" s="4005"/>
      <c r="WGO29" s="4005"/>
      <c r="WGP29" s="4005"/>
      <c r="WGQ29" s="4005"/>
      <c r="WGR29" s="4005"/>
      <c r="WGS29" s="4005"/>
      <c r="WGT29" s="4005"/>
      <c r="WGU29" s="4005"/>
      <c r="WGV29" s="4005"/>
      <c r="WGW29" s="4005"/>
      <c r="WGX29" s="4005"/>
      <c r="WGY29" s="4005"/>
      <c r="WGZ29" s="4005"/>
      <c r="WHA29" s="4005"/>
      <c r="WHB29" s="4005"/>
      <c r="WHC29" s="4005"/>
      <c r="WHD29" s="4005"/>
      <c r="WHE29" s="4005"/>
      <c r="WHF29" s="4005"/>
      <c r="WHG29" s="4005"/>
      <c r="WHH29" s="4005"/>
      <c r="WHI29" s="4005"/>
      <c r="WHJ29" s="4005"/>
      <c r="WHK29" s="4005"/>
      <c r="WHL29" s="4005"/>
      <c r="WHM29" s="4005"/>
      <c r="WHN29" s="4005"/>
      <c r="WHO29" s="4005"/>
      <c r="WHP29" s="4005"/>
      <c r="WHQ29" s="4005"/>
      <c r="WHR29" s="4005"/>
      <c r="WHS29" s="4005"/>
      <c r="WHT29" s="4005"/>
      <c r="WHU29" s="4005"/>
      <c r="WHV29" s="4005"/>
      <c r="WHW29" s="4005"/>
      <c r="WHX29" s="4005"/>
      <c r="WHY29" s="4005"/>
      <c r="WHZ29" s="4005"/>
      <c r="WIA29" s="4005"/>
      <c r="WIB29" s="4005"/>
      <c r="WIC29" s="4005"/>
      <c r="WID29" s="4005"/>
      <c r="WIE29" s="4005"/>
      <c r="WIF29" s="4005"/>
      <c r="WIG29" s="4005"/>
      <c r="WIH29" s="4005"/>
      <c r="WII29" s="4005"/>
      <c r="WIJ29" s="4005"/>
      <c r="WIK29" s="4005"/>
      <c r="WIL29" s="4005"/>
      <c r="WIM29" s="4005"/>
      <c r="WIN29" s="4005"/>
      <c r="WIO29" s="4005"/>
      <c r="WIP29" s="4005"/>
      <c r="WIQ29" s="4005"/>
      <c r="WIR29" s="4005"/>
      <c r="WIS29" s="4005"/>
      <c r="WIT29" s="4005"/>
      <c r="WIU29" s="4005"/>
      <c r="WIV29" s="4005"/>
      <c r="WIW29" s="4005"/>
      <c r="WIX29" s="4005"/>
      <c r="WIY29" s="4005"/>
      <c r="WIZ29" s="4005"/>
      <c r="WJA29" s="4005"/>
      <c r="WJB29" s="4005"/>
      <c r="WJC29" s="4005"/>
      <c r="WJD29" s="4005"/>
      <c r="WJE29" s="4005"/>
      <c r="WJF29" s="4005"/>
      <c r="WJG29" s="4005"/>
      <c r="WJH29" s="4005"/>
      <c r="WJI29" s="4005"/>
      <c r="WJJ29" s="4005"/>
      <c r="WJK29" s="4005"/>
      <c r="WJL29" s="4005"/>
      <c r="WJM29" s="4005"/>
      <c r="WJN29" s="4005"/>
      <c r="WJO29" s="4005"/>
      <c r="WJP29" s="4005"/>
      <c r="WJQ29" s="4005"/>
      <c r="WJR29" s="4005"/>
      <c r="WJS29" s="4005"/>
      <c r="WJT29" s="4005"/>
      <c r="WJU29" s="4005"/>
      <c r="WJV29" s="4005"/>
      <c r="WJW29" s="4005"/>
      <c r="WJX29" s="4005"/>
      <c r="WJY29" s="4005"/>
      <c r="WJZ29" s="4005"/>
      <c r="WKA29" s="4005"/>
      <c r="WKB29" s="4005"/>
      <c r="WKC29" s="4005"/>
      <c r="WKD29" s="4005"/>
      <c r="WKE29" s="4005"/>
      <c r="WKF29" s="4005"/>
      <c r="WKG29" s="4005"/>
      <c r="WKH29" s="4005"/>
      <c r="WKI29" s="4005"/>
      <c r="WKJ29" s="4005"/>
      <c r="WKK29" s="4005"/>
      <c r="WKL29" s="4005"/>
      <c r="WKM29" s="4005"/>
      <c r="WKN29" s="4005"/>
      <c r="WKO29" s="4005"/>
      <c r="WKP29" s="4005"/>
      <c r="WKQ29" s="4005"/>
      <c r="WKR29" s="4005"/>
      <c r="WKS29" s="4005"/>
      <c r="WKT29" s="4005"/>
      <c r="WKU29" s="4005"/>
      <c r="WKV29" s="4005"/>
      <c r="WKW29" s="4005"/>
      <c r="WKX29" s="4005"/>
      <c r="WKY29" s="4005"/>
      <c r="WKZ29" s="4005"/>
      <c r="WLA29" s="4005"/>
      <c r="WLB29" s="4005"/>
      <c r="WLC29" s="4005"/>
      <c r="WLD29" s="4005"/>
      <c r="WLE29" s="4005"/>
      <c r="WLF29" s="4005"/>
      <c r="WLG29" s="4005"/>
      <c r="WLH29" s="4005"/>
      <c r="WLI29" s="4005"/>
      <c r="WLJ29" s="4005"/>
      <c r="WLK29" s="4005"/>
      <c r="WLL29" s="4005"/>
      <c r="WLM29" s="4005"/>
      <c r="WLN29" s="4005"/>
      <c r="WLO29" s="4005"/>
      <c r="WLP29" s="4005"/>
      <c r="WLQ29" s="4005"/>
      <c r="WLR29" s="4005"/>
      <c r="WLS29" s="4005"/>
      <c r="WLT29" s="4005"/>
      <c r="WLU29" s="4005"/>
      <c r="WLV29" s="4005"/>
      <c r="WLW29" s="4005"/>
      <c r="WLX29" s="4005"/>
      <c r="WLY29" s="4005"/>
      <c r="WLZ29" s="4005"/>
      <c r="WMA29" s="4005"/>
      <c r="WMB29" s="4005"/>
      <c r="WMC29" s="4005"/>
      <c r="WMD29" s="4005"/>
      <c r="WME29" s="4005"/>
      <c r="WMF29" s="4005"/>
      <c r="WMG29" s="4005"/>
      <c r="WMH29" s="4005"/>
      <c r="WMI29" s="4005"/>
      <c r="WMJ29" s="4005"/>
      <c r="WMK29" s="4005"/>
      <c r="WML29" s="4005"/>
      <c r="WMM29" s="4005"/>
      <c r="WMN29" s="4005"/>
      <c r="WMO29" s="4005"/>
      <c r="WMP29" s="4005"/>
      <c r="WMQ29" s="4005"/>
      <c r="WMR29" s="4005"/>
      <c r="WMS29" s="4005"/>
      <c r="WMT29" s="4005"/>
      <c r="WMU29" s="4005"/>
      <c r="WMV29" s="4005"/>
      <c r="WMW29" s="4005"/>
      <c r="WMX29" s="4005"/>
      <c r="WMY29" s="4005"/>
      <c r="WMZ29" s="4005"/>
      <c r="WNA29" s="4005"/>
      <c r="WNB29" s="4005"/>
      <c r="WNC29" s="4005"/>
      <c r="WND29" s="4005"/>
      <c r="WNE29" s="4005"/>
      <c r="WNF29" s="4005"/>
      <c r="WNG29" s="4005"/>
      <c r="WNH29" s="4005"/>
      <c r="WNI29" s="4005"/>
      <c r="WNJ29" s="4005"/>
      <c r="WNK29" s="4005"/>
      <c r="WNL29" s="4005"/>
      <c r="WNM29" s="4005"/>
      <c r="WNN29" s="4005"/>
      <c r="WNO29" s="4005"/>
      <c r="WNP29" s="4005"/>
      <c r="WNQ29" s="4005"/>
      <c r="WNR29" s="4005"/>
      <c r="WNS29" s="4005"/>
      <c r="WNT29" s="4005"/>
      <c r="WNU29" s="4005"/>
      <c r="WNV29" s="4005"/>
      <c r="WNW29" s="4005"/>
      <c r="WNX29" s="4005"/>
      <c r="WNY29" s="4005"/>
      <c r="WNZ29" s="4005"/>
      <c r="WOA29" s="4005"/>
      <c r="WOB29" s="4005"/>
      <c r="WOC29" s="4005"/>
      <c r="WOD29" s="4005"/>
      <c r="WOE29" s="4005"/>
      <c r="WOF29" s="4005"/>
      <c r="WOG29" s="4005"/>
      <c r="WOH29" s="4005"/>
      <c r="WOI29" s="4005"/>
      <c r="WOJ29" s="4005"/>
      <c r="WOK29" s="4005"/>
      <c r="WOL29" s="4005"/>
      <c r="WOM29" s="4005"/>
      <c r="WON29" s="4005"/>
      <c r="WOO29" s="4005"/>
      <c r="WOP29" s="4005"/>
      <c r="WOQ29" s="4005"/>
      <c r="WOR29" s="4005"/>
      <c r="WOS29" s="4005"/>
      <c r="WOT29" s="4005"/>
      <c r="WOU29" s="4005"/>
      <c r="WOV29" s="4005"/>
      <c r="WOW29" s="4005"/>
      <c r="WOX29" s="4005"/>
      <c r="WOY29" s="4005"/>
      <c r="WOZ29" s="4005"/>
      <c r="WPA29" s="4005"/>
      <c r="WPB29" s="4005"/>
      <c r="WPC29" s="4005"/>
      <c r="WPD29" s="4005"/>
      <c r="WPE29" s="4005"/>
      <c r="WPF29" s="4005"/>
      <c r="WPG29" s="4005"/>
      <c r="WPH29" s="4005"/>
      <c r="WPI29" s="4005"/>
      <c r="WPJ29" s="4005"/>
      <c r="WPK29" s="4005"/>
      <c r="WPL29" s="4005"/>
      <c r="WPM29" s="4005"/>
      <c r="WPN29" s="4005"/>
      <c r="WPO29" s="4005"/>
      <c r="WPP29" s="4005"/>
      <c r="WPQ29" s="4005"/>
      <c r="WPR29" s="4005"/>
      <c r="WPS29" s="4005"/>
      <c r="WPT29" s="4005"/>
      <c r="WPU29" s="4005"/>
      <c r="WPV29" s="4005"/>
      <c r="WPW29" s="4005"/>
      <c r="WPX29" s="4005"/>
      <c r="WPY29" s="4005"/>
      <c r="WPZ29" s="4005"/>
      <c r="WQA29" s="4005"/>
      <c r="WQB29" s="4005"/>
      <c r="WQC29" s="4005"/>
      <c r="WQD29" s="4005"/>
      <c r="WQE29" s="4005"/>
      <c r="WQF29" s="4005"/>
      <c r="WQG29" s="4005"/>
      <c r="WQH29" s="4005"/>
      <c r="WQI29" s="4005"/>
      <c r="WQJ29" s="4005"/>
      <c r="WQK29" s="4005"/>
      <c r="WQL29" s="4005"/>
      <c r="WQM29" s="4005"/>
      <c r="WQN29" s="4005"/>
      <c r="WQO29" s="4005"/>
      <c r="WQP29" s="4005"/>
      <c r="WQQ29" s="4005"/>
      <c r="WQR29" s="4005"/>
      <c r="WQS29" s="4005"/>
      <c r="WQT29" s="4005"/>
      <c r="WQU29" s="4005"/>
      <c r="WQV29" s="4005"/>
      <c r="WQW29" s="4005"/>
      <c r="WQX29" s="4005"/>
      <c r="WQY29" s="4005"/>
      <c r="WQZ29" s="4005"/>
      <c r="WRA29" s="4005"/>
      <c r="WRB29" s="4005"/>
      <c r="WRC29" s="4005"/>
      <c r="WRD29" s="4005"/>
      <c r="WRE29" s="4005"/>
      <c r="WRF29" s="4005"/>
      <c r="WRG29" s="4005"/>
      <c r="WRH29" s="4005"/>
      <c r="WRI29" s="4005"/>
      <c r="WRJ29" s="4005"/>
      <c r="WRK29" s="4005"/>
      <c r="WRL29" s="4005"/>
      <c r="WRM29" s="4005"/>
      <c r="WRN29" s="4005"/>
      <c r="WRO29" s="4005"/>
      <c r="WRP29" s="4005"/>
      <c r="WRQ29" s="4005"/>
      <c r="WRR29" s="4005"/>
      <c r="WRS29" s="4005"/>
      <c r="WRT29" s="4005"/>
      <c r="WRU29" s="4005"/>
      <c r="WRV29" s="4005"/>
      <c r="WRW29" s="4005"/>
      <c r="WRX29" s="4005"/>
      <c r="WRY29" s="4005"/>
      <c r="WRZ29" s="4005"/>
      <c r="WSA29" s="4005"/>
      <c r="WSB29" s="4005"/>
      <c r="WSC29" s="4005"/>
      <c r="WSD29" s="4005"/>
      <c r="WSE29" s="4005"/>
      <c r="WSF29" s="4005"/>
      <c r="WSG29" s="4005"/>
      <c r="WSH29" s="4005"/>
      <c r="WSI29" s="4005"/>
      <c r="WSJ29" s="4005"/>
      <c r="WSK29" s="4005"/>
      <c r="WSL29" s="4005"/>
      <c r="WSM29" s="4005"/>
      <c r="WSN29" s="4005"/>
      <c r="WSO29" s="4005"/>
      <c r="WSP29" s="4005"/>
      <c r="WSQ29" s="4005"/>
      <c r="WSR29" s="4005"/>
      <c r="WSS29" s="4005"/>
      <c r="WST29" s="4005"/>
      <c r="WSU29" s="4005"/>
      <c r="WSV29" s="4005"/>
      <c r="WSW29" s="4005"/>
      <c r="WSX29" s="4005"/>
      <c r="WSY29" s="4005"/>
      <c r="WSZ29" s="4005"/>
      <c r="WTA29" s="4005"/>
      <c r="WTB29" s="4005"/>
      <c r="WTC29" s="4005"/>
      <c r="WTD29" s="4005"/>
      <c r="WTE29" s="4005"/>
      <c r="WTF29" s="4005"/>
      <c r="WTG29" s="4005"/>
      <c r="WTH29" s="4005"/>
      <c r="WTI29" s="4005"/>
      <c r="WTJ29" s="4005"/>
      <c r="WTK29" s="4005"/>
      <c r="WTL29" s="4005"/>
      <c r="WTM29" s="4005"/>
      <c r="WTN29" s="4005"/>
      <c r="WTO29" s="4005"/>
      <c r="WTP29" s="4005"/>
      <c r="WTQ29" s="4005"/>
      <c r="WTR29" s="4005"/>
      <c r="WTS29" s="4005"/>
      <c r="WTT29" s="4005"/>
      <c r="WTU29" s="4005"/>
      <c r="WTV29" s="4005"/>
      <c r="WTW29" s="4005"/>
      <c r="WTX29" s="4005"/>
      <c r="WTY29" s="4005"/>
      <c r="WTZ29" s="4005"/>
      <c r="WUA29" s="4005"/>
      <c r="WUB29" s="4005"/>
      <c r="WUC29" s="4005"/>
      <c r="WUD29" s="4005"/>
      <c r="WUE29" s="4005"/>
      <c r="WUF29" s="4005"/>
      <c r="WUG29" s="4005"/>
      <c r="WUH29" s="4005"/>
      <c r="WUI29" s="4005"/>
      <c r="WUJ29" s="4005"/>
      <c r="WUK29" s="4005"/>
      <c r="WUL29" s="4005"/>
      <c r="WUM29" s="4005"/>
      <c r="WUN29" s="4005"/>
      <c r="WUO29" s="4005"/>
      <c r="WUP29" s="4005"/>
      <c r="WUQ29" s="4005"/>
      <c r="WUR29" s="4005"/>
      <c r="WUS29" s="4005"/>
      <c r="WUT29" s="4005"/>
      <c r="WUU29" s="4005"/>
      <c r="WUV29" s="4005"/>
      <c r="WUW29" s="4005"/>
      <c r="WUX29" s="4005"/>
      <c r="WUY29" s="4005"/>
      <c r="WUZ29" s="4005"/>
      <c r="WVA29" s="4005"/>
      <c r="WVB29" s="4005"/>
      <c r="WVC29" s="4005"/>
      <c r="WVD29" s="4005"/>
      <c r="WVE29" s="4005"/>
      <c r="WVF29" s="4005"/>
      <c r="WVG29" s="4005"/>
      <c r="WVH29" s="4005"/>
      <c r="WVI29" s="4005"/>
      <c r="WVJ29" s="4005"/>
      <c r="WVK29" s="4005"/>
      <c r="WVL29" s="4005"/>
      <c r="WVM29" s="4005"/>
      <c r="WVN29" s="4005"/>
      <c r="WVO29" s="4005"/>
      <c r="WVP29" s="4005"/>
      <c r="WVQ29" s="4005"/>
      <c r="WVR29" s="4005"/>
      <c r="WVS29" s="4005"/>
      <c r="WVT29" s="4005"/>
      <c r="WVU29" s="4005"/>
      <c r="WVV29" s="4005"/>
      <c r="WVW29" s="4005"/>
      <c r="WVX29" s="4005"/>
      <c r="WVY29" s="4005"/>
      <c r="WVZ29" s="4005"/>
      <c r="WWA29" s="4005"/>
      <c r="WWB29" s="4005"/>
      <c r="WWC29" s="4005"/>
      <c r="WWD29" s="4005"/>
      <c r="WWE29" s="4005"/>
      <c r="WWF29" s="4005"/>
      <c r="WWG29" s="4005"/>
      <c r="WWH29" s="4005"/>
      <c r="WWI29" s="4005"/>
      <c r="WWJ29" s="4005"/>
      <c r="WWK29" s="4005"/>
      <c r="WWL29" s="4005"/>
      <c r="WWM29" s="4005"/>
      <c r="WWN29" s="4005"/>
      <c r="WWO29" s="4005"/>
      <c r="WWP29" s="4005"/>
      <c r="WWQ29" s="4005"/>
      <c r="WWR29" s="4005"/>
      <c r="WWS29" s="4005"/>
      <c r="WWT29" s="4005"/>
      <c r="WWU29" s="4005"/>
      <c r="WWV29" s="4005"/>
      <c r="WWW29" s="4005"/>
      <c r="WWX29" s="4005"/>
      <c r="WWY29" s="4005"/>
      <c r="WWZ29" s="4005"/>
      <c r="WXA29" s="4005"/>
      <c r="WXB29" s="4005"/>
      <c r="WXC29" s="4005"/>
      <c r="WXD29" s="4005"/>
      <c r="WXE29" s="4005"/>
      <c r="WXF29" s="4005"/>
      <c r="WXG29" s="4005"/>
      <c r="WXH29" s="4005"/>
      <c r="WXI29" s="4005"/>
      <c r="WXJ29" s="4005"/>
      <c r="WXK29" s="4005"/>
      <c r="WXL29" s="4005"/>
      <c r="WXM29" s="4005"/>
      <c r="WXN29" s="4005"/>
      <c r="WXO29" s="4005"/>
      <c r="WXP29" s="4005"/>
      <c r="WXQ29" s="4005"/>
      <c r="WXR29" s="4005"/>
      <c r="WXS29" s="4005"/>
      <c r="WXT29" s="4005"/>
      <c r="WXU29" s="4005"/>
      <c r="WXV29" s="4005"/>
      <c r="WXW29" s="4005"/>
      <c r="WXX29" s="4005"/>
      <c r="WXY29" s="4005"/>
      <c r="WXZ29" s="4005"/>
      <c r="WYA29" s="4005"/>
      <c r="WYB29" s="4005"/>
      <c r="WYC29" s="4005"/>
      <c r="WYD29" s="4005"/>
      <c r="WYE29" s="4005"/>
      <c r="WYF29" s="4005"/>
      <c r="WYG29" s="4005"/>
      <c r="WYH29" s="4005"/>
      <c r="WYI29" s="4005"/>
      <c r="WYJ29" s="4005"/>
      <c r="WYK29" s="4005"/>
      <c r="WYL29" s="4005"/>
      <c r="WYM29" s="4005"/>
      <c r="WYN29" s="4005"/>
      <c r="WYO29" s="4005"/>
      <c r="WYP29" s="4005"/>
      <c r="WYQ29" s="4005"/>
      <c r="WYR29" s="4005"/>
      <c r="WYS29" s="4005"/>
      <c r="WYT29" s="4005"/>
      <c r="WYU29" s="4005"/>
      <c r="WYV29" s="4005"/>
      <c r="WYW29" s="4005"/>
      <c r="WYX29" s="4005"/>
      <c r="WYY29" s="4005"/>
      <c r="WYZ29" s="4005"/>
      <c r="WZA29" s="4005"/>
      <c r="WZB29" s="4005"/>
      <c r="WZC29" s="4005"/>
      <c r="WZD29" s="4005"/>
      <c r="WZE29" s="4005"/>
      <c r="WZF29" s="4005"/>
      <c r="WZG29" s="4005"/>
      <c r="WZH29" s="4005"/>
      <c r="WZI29" s="4005"/>
      <c r="WZJ29" s="4005"/>
      <c r="WZK29" s="4005"/>
      <c r="WZL29" s="4005"/>
      <c r="WZM29" s="4005"/>
      <c r="WZN29" s="4005"/>
      <c r="WZO29" s="4005"/>
      <c r="WZP29" s="4005"/>
      <c r="WZQ29" s="4005"/>
      <c r="WZR29" s="4005"/>
      <c r="WZS29" s="4005"/>
      <c r="WZT29" s="4005"/>
      <c r="WZU29" s="4005"/>
      <c r="WZV29" s="4005"/>
      <c r="WZW29" s="4005"/>
      <c r="WZX29" s="4005"/>
      <c r="WZY29" s="4005"/>
      <c r="WZZ29" s="4005"/>
      <c r="XAA29" s="4005"/>
      <c r="XAB29" s="4005"/>
      <c r="XAC29" s="4005"/>
      <c r="XAD29" s="4005"/>
      <c r="XAE29" s="4005"/>
      <c r="XAF29" s="4005"/>
      <c r="XAG29" s="4005"/>
      <c r="XAH29" s="4005"/>
      <c r="XAI29" s="4005"/>
      <c r="XAJ29" s="4005"/>
      <c r="XAK29" s="4005"/>
      <c r="XAL29" s="4005"/>
      <c r="XAM29" s="4005"/>
      <c r="XAN29" s="4005"/>
      <c r="XAO29" s="4005"/>
      <c r="XAP29" s="4005"/>
      <c r="XAQ29" s="4005"/>
      <c r="XAR29" s="4005"/>
      <c r="XAS29" s="4005"/>
      <c r="XAT29" s="4005"/>
      <c r="XAU29" s="4005"/>
      <c r="XAV29" s="4005"/>
      <c r="XAW29" s="4005"/>
      <c r="XAX29" s="4005"/>
      <c r="XAY29" s="4005"/>
      <c r="XAZ29" s="4005"/>
      <c r="XBA29" s="4005"/>
      <c r="XBB29" s="4005"/>
      <c r="XBC29" s="4005"/>
      <c r="XBD29" s="4005"/>
      <c r="XBE29" s="4005"/>
      <c r="XBF29" s="4005"/>
      <c r="XBG29" s="4005"/>
      <c r="XBH29" s="4005"/>
      <c r="XBI29" s="4005"/>
      <c r="XBJ29" s="4005"/>
      <c r="XBK29" s="4005"/>
      <c r="XBL29" s="4005"/>
      <c r="XBM29" s="4005"/>
      <c r="XBN29" s="4005"/>
      <c r="XBO29" s="4005"/>
      <c r="XBP29" s="4005"/>
      <c r="XBQ29" s="4005"/>
      <c r="XBR29" s="4005"/>
      <c r="XBS29" s="4005"/>
      <c r="XBT29" s="4005"/>
      <c r="XBU29" s="4005"/>
      <c r="XBV29" s="4005"/>
      <c r="XBW29" s="4005"/>
      <c r="XBX29" s="4005"/>
      <c r="XBY29" s="4005"/>
      <c r="XBZ29" s="4005"/>
      <c r="XCA29" s="4005"/>
      <c r="XCB29" s="4005"/>
      <c r="XCC29" s="4005"/>
      <c r="XCD29" s="4005"/>
      <c r="XCE29" s="4005"/>
      <c r="XCF29" s="4005"/>
      <c r="XCG29" s="4005"/>
      <c r="XCH29" s="4005"/>
      <c r="XCI29" s="4005"/>
      <c r="XCJ29" s="4005"/>
      <c r="XCK29" s="4005"/>
      <c r="XCL29" s="4005"/>
      <c r="XCM29" s="4005"/>
      <c r="XCN29" s="4005"/>
      <c r="XCO29" s="4005"/>
      <c r="XCP29" s="4005"/>
      <c r="XCQ29" s="4005"/>
      <c r="XCR29" s="4005"/>
      <c r="XCS29" s="4005"/>
      <c r="XCT29" s="4005"/>
      <c r="XCU29" s="4005"/>
      <c r="XCV29" s="4005"/>
      <c r="XCW29" s="4005"/>
      <c r="XCX29" s="4005"/>
      <c r="XCY29" s="4005"/>
      <c r="XCZ29" s="4005"/>
      <c r="XDA29" s="4005"/>
      <c r="XDB29" s="4005"/>
      <c r="XDC29" s="4005"/>
      <c r="XDD29" s="4005"/>
      <c r="XDE29" s="4005"/>
      <c r="XDF29" s="4005"/>
      <c r="XDG29" s="4005"/>
      <c r="XDH29" s="4005"/>
      <c r="XDI29" s="4005"/>
      <c r="XDJ29" s="4005"/>
      <c r="XDK29" s="4005"/>
      <c r="XDL29" s="4005"/>
      <c r="XDM29" s="4005"/>
      <c r="XDN29" s="4005"/>
      <c r="XDO29" s="4005"/>
      <c r="XDP29" s="4005"/>
      <c r="XDQ29" s="4005"/>
      <c r="XDR29" s="4005"/>
      <c r="XDS29" s="4005"/>
      <c r="XDT29" s="4005"/>
      <c r="XDU29" s="4005"/>
      <c r="XDV29" s="4005"/>
      <c r="XDW29" s="4005"/>
      <c r="XDX29" s="4005"/>
      <c r="XDY29" s="4005"/>
      <c r="XDZ29" s="4005"/>
      <c r="XEA29" s="4005"/>
      <c r="XEB29" s="4005"/>
      <c r="XEC29" s="4005"/>
      <c r="XED29" s="4005"/>
      <c r="XEE29" s="4005"/>
      <c r="XEF29" s="4005"/>
      <c r="XEG29" s="4005"/>
      <c r="XEH29" s="4005"/>
      <c r="XEI29" s="4005"/>
      <c r="XEJ29" s="4005"/>
      <c r="XEK29" s="4005"/>
      <c r="XEL29" s="4005"/>
      <c r="XEM29" s="4005"/>
      <c r="XEN29" s="4005"/>
      <c r="XEO29" s="4005"/>
      <c r="XEP29" s="4005"/>
      <c r="XEQ29" s="4005"/>
      <c r="XER29" s="4005"/>
      <c r="XES29" s="4005"/>
      <c r="XET29" s="4005"/>
      <c r="XEU29" s="4005"/>
      <c r="XEV29" s="4005"/>
      <c r="XEW29" s="4005"/>
      <c r="XEX29" s="4005"/>
      <c r="XEY29" s="4005"/>
      <c r="XEZ29" s="4005"/>
      <c r="XFA29" s="4005"/>
      <c r="XFB29" s="4005"/>
      <c r="XFC29" s="4005"/>
      <c r="XFD29" s="4005"/>
    </row>
    <row r="30" spans="1:16384" ht="18" thickBot="1" x14ac:dyDescent="0.3">
      <c r="C30" s="3175"/>
      <c r="D30" s="3175"/>
      <c r="E30" s="3175"/>
      <c r="F30" s="3175"/>
      <c r="G30" s="3175"/>
      <c r="H30" s="3175"/>
      <c r="I30" s="3134"/>
      <c r="J30" s="3134"/>
      <c r="K30" s="3134"/>
      <c r="L30" s="3134"/>
      <c r="M30" s="3134"/>
      <c r="O30" s="3134"/>
      <c r="P30" s="3134"/>
      <c r="Q30" s="749" t="s">
        <v>29</v>
      </c>
    </row>
    <row r="31" spans="1:16384" s="3142" customFormat="1" ht="35.25" thickTop="1" thickBot="1" x14ac:dyDescent="0.3">
      <c r="A31" s="4012" t="s">
        <v>4913</v>
      </c>
      <c r="B31" s="4013"/>
      <c r="C31" s="3137" t="s">
        <v>4891</v>
      </c>
      <c r="D31" s="3137" t="s">
        <v>4892</v>
      </c>
      <c r="E31" s="3137" t="s">
        <v>4893</v>
      </c>
      <c r="F31" s="3137" t="s">
        <v>4894</v>
      </c>
      <c r="G31" s="3137" t="s">
        <v>4895</v>
      </c>
      <c r="H31" s="3137" t="s">
        <v>4896</v>
      </c>
      <c r="I31" s="3137" t="s">
        <v>4897</v>
      </c>
      <c r="J31" s="3137" t="s">
        <v>4898</v>
      </c>
      <c r="K31" s="3137" t="s">
        <v>320</v>
      </c>
      <c r="L31" s="3137" t="s">
        <v>332</v>
      </c>
      <c r="M31" s="3137" t="s">
        <v>333</v>
      </c>
      <c r="N31" s="3138" t="s">
        <v>334</v>
      </c>
      <c r="O31" s="3139" t="s">
        <v>260</v>
      </c>
      <c r="P31" s="3140" t="s">
        <v>4952</v>
      </c>
      <c r="Q31" s="3141" t="s">
        <v>4900</v>
      </c>
    </row>
    <row r="32" spans="1:16384" s="3142" customFormat="1" ht="16.5" customHeight="1" x14ac:dyDescent="0.25">
      <c r="A32" s="4014" t="s">
        <v>4914</v>
      </c>
      <c r="B32" s="4015"/>
      <c r="C32" s="3176">
        <f>C33+C41+C63</f>
        <v>1133.704</v>
      </c>
      <c r="D32" s="3176">
        <f>D33+D41+D63</f>
        <v>1825.7029999999997</v>
      </c>
      <c r="E32" s="3177">
        <f>E33+E41+E63</f>
        <v>1612.22</v>
      </c>
      <c r="F32" s="3177">
        <f>F33+F41+F63+1</f>
        <v>1412.15</v>
      </c>
      <c r="G32" s="3178">
        <f t="shared" ref="G32:N32" si="1">G33+G41+G63</f>
        <v>4009.1</v>
      </c>
      <c r="H32" s="3179">
        <f t="shared" si="1"/>
        <v>6101</v>
      </c>
      <c r="I32" s="3179">
        <f t="shared" si="1"/>
        <v>5549</v>
      </c>
      <c r="J32" s="3179">
        <f t="shared" si="1"/>
        <v>6329</v>
      </c>
      <c r="K32" s="3179">
        <f t="shared" si="1"/>
        <v>6013</v>
      </c>
      <c r="L32" s="3179">
        <f t="shared" si="1"/>
        <v>5158</v>
      </c>
      <c r="M32" s="3179">
        <f t="shared" si="1"/>
        <v>4402</v>
      </c>
      <c r="N32" s="3180">
        <f t="shared" si="1"/>
        <v>4452</v>
      </c>
      <c r="O32" s="3181">
        <v>5200</v>
      </c>
      <c r="P32" s="3182">
        <f>P33+P41+P63</f>
        <v>3845.9</v>
      </c>
      <c r="Q32" s="3183">
        <v>1486.821338</v>
      </c>
    </row>
    <row r="33" spans="1:20" s="768" customFormat="1" ht="16.5" customHeight="1" x14ac:dyDescent="0.25">
      <c r="A33" s="4014" t="s">
        <v>4953</v>
      </c>
      <c r="B33" s="4016"/>
      <c r="C33" s="3176">
        <v>13.042000000000002</v>
      </c>
      <c r="D33" s="3176">
        <f t="shared" ref="D33:M33" si="2">D34+D39</f>
        <v>243.16899999999998</v>
      </c>
      <c r="E33" s="3178">
        <f t="shared" si="2"/>
        <v>296.18</v>
      </c>
      <c r="F33" s="3178">
        <f t="shared" si="2"/>
        <v>381.5</v>
      </c>
      <c r="G33" s="3178">
        <f t="shared" si="2"/>
        <v>947.1</v>
      </c>
      <c r="H33" s="3184">
        <f t="shared" si="2"/>
        <v>357</v>
      </c>
      <c r="I33" s="3184">
        <f t="shared" si="2"/>
        <v>1397</v>
      </c>
      <c r="J33" s="3184">
        <f t="shared" si="2"/>
        <v>1079</v>
      </c>
      <c r="K33" s="3184">
        <f t="shared" si="2"/>
        <v>2359</v>
      </c>
      <c r="L33" s="3184">
        <f t="shared" si="2"/>
        <v>914</v>
      </c>
      <c r="M33" s="3184">
        <f t="shared" si="2"/>
        <v>798</v>
      </c>
      <c r="N33" s="3184">
        <v>1150</v>
      </c>
      <c r="O33" s="3176">
        <v>1230</v>
      </c>
      <c r="P33" s="3185">
        <f>P34+P39</f>
        <v>275.39999999999998</v>
      </c>
      <c r="Q33" s="3186">
        <v>121.34197959000001</v>
      </c>
    </row>
    <row r="34" spans="1:20" s="768" customFormat="1" ht="16.5" customHeight="1" x14ac:dyDescent="0.25">
      <c r="A34" s="3990" t="s">
        <v>4916</v>
      </c>
      <c r="B34" s="3991"/>
      <c r="C34" s="3187">
        <v>13.042000000000002</v>
      </c>
      <c r="D34" s="3187">
        <v>148.74799999999999</v>
      </c>
      <c r="E34" s="3188">
        <f>E35+E37</f>
        <v>283.47000000000003</v>
      </c>
      <c r="F34" s="3188">
        <f>F35</f>
        <v>356.8</v>
      </c>
      <c r="G34" s="3189">
        <v>881.1</v>
      </c>
      <c r="H34" s="3190">
        <f t="shared" ref="H34:M34" si="3">H35+H37+H38</f>
        <v>288</v>
      </c>
      <c r="I34" s="3190">
        <f t="shared" si="3"/>
        <v>1327</v>
      </c>
      <c r="J34" s="3190">
        <f t="shared" si="3"/>
        <v>876</v>
      </c>
      <c r="K34" s="3190">
        <f t="shared" si="3"/>
        <v>2175</v>
      </c>
      <c r="L34" s="3190">
        <f t="shared" si="3"/>
        <v>779</v>
      </c>
      <c r="M34" s="3190">
        <f t="shared" si="3"/>
        <v>647</v>
      </c>
      <c r="N34" s="3190">
        <v>1095</v>
      </c>
      <c r="O34" s="3191">
        <v>1170</v>
      </c>
      <c r="P34" s="3192">
        <v>226.4</v>
      </c>
      <c r="Q34" s="3193">
        <v>119.26740653</v>
      </c>
    </row>
    <row r="35" spans="1:20" s="768" customFormat="1" ht="16.5" customHeight="1" x14ac:dyDescent="0.25">
      <c r="A35" s="3990" t="s">
        <v>4917</v>
      </c>
      <c r="B35" s="3991"/>
      <c r="C35" s="3187">
        <v>13.042000000000002</v>
      </c>
      <c r="D35" s="3187">
        <v>148.74799999999999</v>
      </c>
      <c r="E35" s="3188">
        <v>282.3</v>
      </c>
      <c r="F35" s="3188">
        <v>356.8</v>
      </c>
      <c r="G35" s="3189">
        <v>94</v>
      </c>
      <c r="H35" s="3194">
        <v>214</v>
      </c>
      <c r="I35" s="3190">
        <v>1228</v>
      </c>
      <c r="J35" s="3194">
        <v>656</v>
      </c>
      <c r="K35" s="3194">
        <v>2046</v>
      </c>
      <c r="L35" s="3190">
        <v>444</v>
      </c>
      <c r="M35" s="3190">
        <v>478</v>
      </c>
      <c r="N35" s="3190">
        <v>1074</v>
      </c>
      <c r="O35" s="3191">
        <v>1167</v>
      </c>
      <c r="P35" s="3192">
        <v>224</v>
      </c>
      <c r="Q35" s="3193">
        <v>119.26740653</v>
      </c>
      <c r="R35" s="3195"/>
    </row>
    <row r="36" spans="1:20" s="768" customFormat="1" ht="16.5" customHeight="1" x14ac:dyDescent="0.25">
      <c r="A36" s="3990" t="s">
        <v>4920</v>
      </c>
      <c r="B36" s="3991"/>
      <c r="C36" s="3187">
        <v>1.9730000000000001</v>
      </c>
      <c r="D36" s="3187">
        <v>65.108999999999995</v>
      </c>
      <c r="E36" s="3188">
        <v>150.26</v>
      </c>
      <c r="F36" s="3188">
        <v>288.3</v>
      </c>
      <c r="G36" s="3189">
        <v>10.1</v>
      </c>
      <c r="H36" s="3194">
        <v>44</v>
      </c>
      <c r="I36" s="3194">
        <v>184</v>
      </c>
      <c r="J36" s="3194">
        <v>214</v>
      </c>
      <c r="K36" s="3194">
        <v>714</v>
      </c>
      <c r="L36" s="3194">
        <v>164</v>
      </c>
      <c r="M36" s="3194">
        <v>223</v>
      </c>
      <c r="N36" s="3194">
        <v>347</v>
      </c>
      <c r="O36" s="3191">
        <v>722</v>
      </c>
      <c r="P36" s="3192">
        <v>101</v>
      </c>
      <c r="Q36" s="3193">
        <v>70.163259499999995</v>
      </c>
    </row>
    <row r="37" spans="1:20" s="768" customFormat="1" ht="16.5" customHeight="1" x14ac:dyDescent="0.25">
      <c r="A37" s="3990" t="s">
        <v>4923</v>
      </c>
      <c r="B37" s="3991"/>
      <c r="C37" s="3196">
        <v>0</v>
      </c>
      <c r="D37" s="3196">
        <v>0</v>
      </c>
      <c r="E37" s="3197">
        <v>1.17</v>
      </c>
      <c r="F37" s="3198">
        <v>0</v>
      </c>
      <c r="G37" s="3189">
        <v>787</v>
      </c>
      <c r="H37" s="3194">
        <v>61</v>
      </c>
      <c r="I37" s="3199">
        <v>0</v>
      </c>
      <c r="J37" s="3194">
        <v>125</v>
      </c>
      <c r="K37" s="3194">
        <v>128</v>
      </c>
      <c r="L37" s="3194">
        <v>335</v>
      </c>
      <c r="M37" s="3194">
        <v>0</v>
      </c>
      <c r="N37" s="3194">
        <v>0</v>
      </c>
      <c r="O37" s="3191">
        <v>2</v>
      </c>
      <c r="P37" s="3192">
        <v>0</v>
      </c>
      <c r="Q37" s="3193">
        <v>0</v>
      </c>
    </row>
    <row r="38" spans="1:20" s="768" customFormat="1" ht="16.5" customHeight="1" x14ac:dyDescent="0.25">
      <c r="A38" s="3990" t="s">
        <v>4924</v>
      </c>
      <c r="B38" s="3991"/>
      <c r="C38" s="3187">
        <v>0</v>
      </c>
      <c r="D38" s="3187">
        <v>0</v>
      </c>
      <c r="E38" s="3198" t="s">
        <v>4901</v>
      </c>
      <c r="F38" s="3198" t="s">
        <v>4901</v>
      </c>
      <c r="G38" s="3200" t="s">
        <v>4901</v>
      </c>
      <c r="H38" s="3194">
        <v>13</v>
      </c>
      <c r="I38" s="3194">
        <v>99</v>
      </c>
      <c r="J38" s="3194">
        <v>95</v>
      </c>
      <c r="K38" s="3194">
        <v>1</v>
      </c>
      <c r="L38" s="3194">
        <v>0</v>
      </c>
      <c r="M38" s="3194">
        <v>169</v>
      </c>
      <c r="N38" s="3194">
        <v>7</v>
      </c>
      <c r="O38" s="3191">
        <v>1</v>
      </c>
      <c r="P38" s="3192">
        <v>2.4</v>
      </c>
      <c r="Q38" s="3193">
        <v>0</v>
      </c>
      <c r="R38" s="3195"/>
    </row>
    <row r="39" spans="1:20" s="768" customFormat="1" ht="16.5" customHeight="1" x14ac:dyDescent="0.25">
      <c r="A39" s="3990" t="s">
        <v>4954</v>
      </c>
      <c r="B39" s="3991"/>
      <c r="C39" s="3187">
        <v>0</v>
      </c>
      <c r="D39" s="3187">
        <v>94.421000000000006</v>
      </c>
      <c r="E39" s="3188">
        <f>E40</f>
        <v>12.71</v>
      </c>
      <c r="F39" s="3188">
        <f>F40</f>
        <v>24.7</v>
      </c>
      <c r="G39" s="3189">
        <v>66</v>
      </c>
      <c r="H39" s="3194">
        <v>69</v>
      </c>
      <c r="I39" s="3194">
        <v>70</v>
      </c>
      <c r="J39" s="3194">
        <v>203</v>
      </c>
      <c r="K39" s="3194">
        <v>184</v>
      </c>
      <c r="L39" s="3194">
        <v>135</v>
      </c>
      <c r="M39" s="3194">
        <v>151</v>
      </c>
      <c r="N39" s="3194">
        <v>55</v>
      </c>
      <c r="O39" s="3191">
        <v>60</v>
      </c>
      <c r="P39" s="3192">
        <v>49</v>
      </c>
      <c r="Q39" s="3193">
        <v>2.0745730600000001</v>
      </c>
    </row>
    <row r="40" spans="1:20" s="768" customFormat="1" ht="16.5" customHeight="1" x14ac:dyDescent="0.25">
      <c r="A40" s="3990" t="s">
        <v>4926</v>
      </c>
      <c r="B40" s="3991"/>
      <c r="C40" s="3187">
        <v>0</v>
      </c>
      <c r="D40" s="3187">
        <v>94.421000000000006</v>
      </c>
      <c r="E40" s="3188">
        <v>12.71</v>
      </c>
      <c r="F40" s="3188">
        <v>24.7</v>
      </c>
      <c r="G40" s="3189">
        <v>56</v>
      </c>
      <c r="H40" s="3194">
        <v>1</v>
      </c>
      <c r="I40" s="3194">
        <v>6</v>
      </c>
      <c r="J40" s="3194">
        <v>108</v>
      </c>
      <c r="K40" s="3194">
        <v>83</v>
      </c>
      <c r="L40" s="3194">
        <v>82</v>
      </c>
      <c r="M40" s="3194">
        <v>124</v>
      </c>
      <c r="N40" s="3194">
        <v>24</v>
      </c>
      <c r="O40" s="3191">
        <v>29</v>
      </c>
      <c r="P40" s="3192">
        <v>49</v>
      </c>
      <c r="Q40" s="3193">
        <v>2.0745730600000001</v>
      </c>
    </row>
    <row r="41" spans="1:20" s="768" customFormat="1" ht="16.5" customHeight="1" x14ac:dyDescent="0.25">
      <c r="A41" s="3201" t="s">
        <v>4955</v>
      </c>
      <c r="B41" s="3067"/>
      <c r="C41" s="3176">
        <f t="shared" ref="C41:M41" si="4">C42+C51</f>
        <v>1005.755</v>
      </c>
      <c r="D41" s="3176">
        <f t="shared" si="4"/>
        <v>1551.723</v>
      </c>
      <c r="E41" s="3177">
        <f t="shared" si="4"/>
        <v>1316.04</v>
      </c>
      <c r="F41" s="3177">
        <f t="shared" si="4"/>
        <v>1029.6500000000001</v>
      </c>
      <c r="G41" s="3178">
        <f t="shared" si="4"/>
        <v>3062</v>
      </c>
      <c r="H41" s="3184">
        <f t="shared" si="4"/>
        <v>5659</v>
      </c>
      <c r="I41" s="3184">
        <f t="shared" si="4"/>
        <v>4070</v>
      </c>
      <c r="J41" s="3184">
        <f t="shared" si="4"/>
        <v>5242</v>
      </c>
      <c r="K41" s="3184">
        <f t="shared" si="4"/>
        <v>3653</v>
      </c>
      <c r="L41" s="3184">
        <f t="shared" si="4"/>
        <v>4240</v>
      </c>
      <c r="M41" s="3184">
        <f t="shared" si="4"/>
        <v>3576</v>
      </c>
      <c r="N41" s="3184">
        <v>3300</v>
      </c>
      <c r="O41" s="3176">
        <v>3969</v>
      </c>
      <c r="P41" s="3185">
        <f>P42+P51</f>
        <v>2070.5</v>
      </c>
      <c r="Q41" s="3186">
        <v>1365.47935841</v>
      </c>
    </row>
    <row r="42" spans="1:20" s="768" customFormat="1" ht="16.5" customHeight="1" x14ac:dyDescent="0.25">
      <c r="A42" s="3990" t="s">
        <v>4928</v>
      </c>
      <c r="B42" s="3991"/>
      <c r="C42" s="3187">
        <f t="shared" ref="C42:M42" si="5">C43+C44+C45+C46+C47+C48+C49+C50</f>
        <v>862.04899999999998</v>
      </c>
      <c r="D42" s="3187">
        <f t="shared" si="5"/>
        <v>1186.0229999999999</v>
      </c>
      <c r="E42" s="3188">
        <f t="shared" si="5"/>
        <v>589.54000000000008</v>
      </c>
      <c r="F42" s="3188">
        <f t="shared" si="5"/>
        <v>669.3</v>
      </c>
      <c r="G42" s="3189">
        <f t="shared" si="5"/>
        <v>1288.0000000000002</v>
      </c>
      <c r="H42" s="3190">
        <f t="shared" si="5"/>
        <v>4428</v>
      </c>
      <c r="I42" s="3190">
        <f t="shared" si="5"/>
        <v>3044</v>
      </c>
      <c r="J42" s="3190">
        <f t="shared" si="5"/>
        <v>4444</v>
      </c>
      <c r="K42" s="3190">
        <f t="shared" si="5"/>
        <v>3023</v>
      </c>
      <c r="L42" s="3190">
        <f t="shared" si="5"/>
        <v>3940</v>
      </c>
      <c r="M42" s="3190">
        <f t="shared" si="5"/>
        <v>3077</v>
      </c>
      <c r="N42" s="3190">
        <v>2288</v>
      </c>
      <c r="O42" s="3191">
        <v>2158.5</v>
      </c>
      <c r="P42" s="3202">
        <f>P43+P44+P45+P46+P47+P48+P49+P50</f>
        <v>1292.0999999999999</v>
      </c>
      <c r="Q42" s="3203">
        <v>1071.7005794199999</v>
      </c>
    </row>
    <row r="43" spans="1:20" s="768" customFormat="1" ht="16.5" customHeight="1" x14ac:dyDescent="0.25">
      <c r="A43" s="3106" t="s">
        <v>4956</v>
      </c>
      <c r="B43" s="3098"/>
      <c r="C43" s="3187">
        <v>0</v>
      </c>
      <c r="D43" s="3187">
        <v>0</v>
      </c>
      <c r="E43" s="3188">
        <v>4.47</v>
      </c>
      <c r="F43" s="3204">
        <v>0</v>
      </c>
      <c r="G43" s="3205">
        <v>0</v>
      </c>
      <c r="H43" s="3206">
        <v>0</v>
      </c>
      <c r="I43" s="3194">
        <v>4</v>
      </c>
      <c r="J43" s="3194">
        <v>1</v>
      </c>
      <c r="K43" s="3194">
        <v>0</v>
      </c>
      <c r="L43" s="3194">
        <v>0</v>
      </c>
      <c r="M43" s="3194">
        <v>0</v>
      </c>
      <c r="N43" s="3194">
        <v>0</v>
      </c>
      <c r="O43" s="3194">
        <v>0</v>
      </c>
      <c r="P43" s="3192">
        <v>0</v>
      </c>
      <c r="Q43" s="3193">
        <v>0</v>
      </c>
    </row>
    <row r="44" spans="1:20" s="768" customFormat="1" ht="16.5" customHeight="1" x14ac:dyDescent="0.25">
      <c r="A44" s="3115" t="s">
        <v>4957</v>
      </c>
      <c r="B44" s="3207"/>
      <c r="C44" s="3187">
        <v>0</v>
      </c>
      <c r="D44" s="3187">
        <v>0</v>
      </c>
      <c r="E44" s="3204">
        <v>0</v>
      </c>
      <c r="F44" s="3204">
        <v>0</v>
      </c>
      <c r="G44" s="3205">
        <v>0</v>
      </c>
      <c r="H44" s="3194">
        <v>2</v>
      </c>
      <c r="I44" s="3194">
        <v>6</v>
      </c>
      <c r="J44" s="3194">
        <v>498</v>
      </c>
      <c r="K44" s="3194">
        <v>344</v>
      </c>
      <c r="L44" s="3194">
        <v>733</v>
      </c>
      <c r="M44" s="3194">
        <v>211</v>
      </c>
      <c r="N44" s="3190">
        <v>1039</v>
      </c>
      <c r="O44" s="3191">
        <v>1247</v>
      </c>
      <c r="P44" s="3202">
        <v>37.4</v>
      </c>
      <c r="Q44" s="3203">
        <v>0.55384034999999998</v>
      </c>
    </row>
    <row r="45" spans="1:20" s="768" customFormat="1" ht="16.5" customHeight="1" x14ac:dyDescent="0.25">
      <c r="A45" s="3115" t="s">
        <v>4958</v>
      </c>
      <c r="B45" s="3207"/>
      <c r="C45" s="3187">
        <v>291.45299999999997</v>
      </c>
      <c r="D45" s="3187">
        <v>267.36399999999998</v>
      </c>
      <c r="E45" s="3188">
        <v>234.77</v>
      </c>
      <c r="F45" s="3188">
        <v>95</v>
      </c>
      <c r="G45" s="3189">
        <v>71.3</v>
      </c>
      <c r="H45" s="3190">
        <v>1184</v>
      </c>
      <c r="I45" s="3190">
        <v>1145</v>
      </c>
      <c r="J45" s="3194">
        <v>897</v>
      </c>
      <c r="K45" s="3194">
        <v>483</v>
      </c>
      <c r="L45" s="3194">
        <v>235</v>
      </c>
      <c r="M45" s="3194">
        <v>547</v>
      </c>
      <c r="N45" s="3194">
        <v>385</v>
      </c>
      <c r="O45" s="3191">
        <v>467</v>
      </c>
      <c r="P45" s="3192">
        <v>44.4</v>
      </c>
      <c r="Q45" s="3193">
        <v>11.12047404</v>
      </c>
      <c r="R45" s="3195"/>
      <c r="S45" s="3195"/>
      <c r="T45" s="3195"/>
    </row>
    <row r="46" spans="1:20" s="768" customFormat="1" ht="16.5" customHeight="1" x14ac:dyDescent="0.25">
      <c r="A46" s="3115" t="s">
        <v>4959</v>
      </c>
      <c r="B46" s="3207"/>
      <c r="C46" s="3187">
        <v>269.738</v>
      </c>
      <c r="D46" s="3187">
        <v>146.17500000000001</v>
      </c>
      <c r="E46" s="3188">
        <v>9.6</v>
      </c>
      <c r="F46" s="3188">
        <v>9</v>
      </c>
      <c r="G46" s="3189">
        <v>9</v>
      </c>
      <c r="H46" s="3194">
        <v>672</v>
      </c>
      <c r="I46" s="3194">
        <v>92</v>
      </c>
      <c r="J46" s="3194">
        <v>16</v>
      </c>
      <c r="K46" s="3194">
        <v>32</v>
      </c>
      <c r="L46" s="3194">
        <v>666</v>
      </c>
      <c r="M46" s="3194">
        <v>0</v>
      </c>
      <c r="N46" s="3194">
        <v>202</v>
      </c>
      <c r="O46" s="3191">
        <v>25</v>
      </c>
      <c r="P46" s="3192">
        <v>0</v>
      </c>
      <c r="Q46" s="3193">
        <v>56.238</v>
      </c>
    </row>
    <row r="47" spans="1:20" s="768" customFormat="1" ht="16.5" customHeight="1" x14ac:dyDescent="0.25">
      <c r="A47" s="3115" t="s">
        <v>4929</v>
      </c>
      <c r="B47" s="3207"/>
      <c r="C47" s="3187">
        <v>5.508</v>
      </c>
      <c r="D47" s="3187">
        <v>127.434</v>
      </c>
      <c r="E47" s="3188">
        <v>139.93</v>
      </c>
      <c r="F47" s="3188">
        <v>86</v>
      </c>
      <c r="G47" s="3189">
        <v>98.1</v>
      </c>
      <c r="H47" s="3194">
        <v>382</v>
      </c>
      <c r="I47" s="3194">
        <v>54</v>
      </c>
      <c r="J47" s="3194">
        <v>72</v>
      </c>
      <c r="K47" s="3194">
        <v>132</v>
      </c>
      <c r="L47" s="3194">
        <v>47</v>
      </c>
      <c r="M47" s="3194">
        <v>850</v>
      </c>
      <c r="N47" s="3194">
        <v>92</v>
      </c>
      <c r="O47" s="3191">
        <v>79</v>
      </c>
      <c r="P47" s="3192">
        <v>402.3</v>
      </c>
      <c r="Q47" s="3193">
        <v>0</v>
      </c>
    </row>
    <row r="48" spans="1:20" s="768" customFormat="1" ht="16.5" customHeight="1" x14ac:dyDescent="0.25">
      <c r="A48" s="3115" t="s">
        <v>4960</v>
      </c>
      <c r="B48" s="3207"/>
      <c r="C48" s="3187">
        <v>187.185</v>
      </c>
      <c r="D48" s="3187">
        <v>175.42099999999999</v>
      </c>
      <c r="E48" s="3188">
        <v>166.91</v>
      </c>
      <c r="F48" s="3188">
        <v>209.9</v>
      </c>
      <c r="G48" s="3189">
        <v>109</v>
      </c>
      <c r="H48" s="3194">
        <v>77</v>
      </c>
      <c r="I48" s="3194">
        <v>181</v>
      </c>
      <c r="J48" s="3194">
        <v>157</v>
      </c>
      <c r="K48" s="3194">
        <v>184</v>
      </c>
      <c r="L48" s="3194">
        <v>709</v>
      </c>
      <c r="M48" s="3194">
        <v>172</v>
      </c>
      <c r="N48" s="3194">
        <v>285</v>
      </c>
      <c r="O48" s="3191">
        <v>38</v>
      </c>
      <c r="P48" s="3192">
        <v>615</v>
      </c>
      <c r="Q48" s="3193">
        <v>799.73315252999998</v>
      </c>
    </row>
    <row r="49" spans="1:33" s="768" customFormat="1" ht="16.5" customHeight="1" x14ac:dyDescent="0.25">
      <c r="A49" s="3115" t="s">
        <v>4930</v>
      </c>
      <c r="B49" s="3207"/>
      <c r="C49" s="3187">
        <v>13.68</v>
      </c>
      <c r="D49" s="3187">
        <v>35.116</v>
      </c>
      <c r="E49" s="3188">
        <v>20.440000000000001</v>
      </c>
      <c r="F49" s="3188">
        <v>70.400000000000006</v>
      </c>
      <c r="G49" s="3189">
        <v>325.3</v>
      </c>
      <c r="H49" s="3194">
        <v>79</v>
      </c>
      <c r="I49" s="3194">
        <v>96</v>
      </c>
      <c r="J49" s="3194">
        <v>47</v>
      </c>
      <c r="K49" s="3194">
        <v>50</v>
      </c>
      <c r="L49" s="3194">
        <v>79</v>
      </c>
      <c r="M49" s="3194">
        <v>241</v>
      </c>
      <c r="N49" s="3194">
        <v>95</v>
      </c>
      <c r="O49" s="3191">
        <v>29</v>
      </c>
      <c r="P49" s="3192">
        <v>86</v>
      </c>
      <c r="Q49" s="3193">
        <v>32.756844999999998</v>
      </c>
      <c r="R49" s="3195"/>
    </row>
    <row r="50" spans="1:33" s="768" customFormat="1" ht="16.5" customHeight="1" x14ac:dyDescent="0.25">
      <c r="A50" s="3115" t="s">
        <v>4931</v>
      </c>
      <c r="B50" s="3207"/>
      <c r="C50" s="3187">
        <v>94.485000000000014</v>
      </c>
      <c r="D50" s="3187">
        <v>434.51299999999998</v>
      </c>
      <c r="E50" s="3188">
        <v>13.420000000000041</v>
      </c>
      <c r="F50" s="3188">
        <v>198.99999999999997</v>
      </c>
      <c r="G50" s="3189">
        <v>675.30000000000018</v>
      </c>
      <c r="H50" s="3190">
        <v>2032</v>
      </c>
      <c r="I50" s="3190">
        <v>1466</v>
      </c>
      <c r="J50" s="3190">
        <v>2756</v>
      </c>
      <c r="K50" s="3190">
        <v>1798</v>
      </c>
      <c r="L50" s="3190">
        <v>1471</v>
      </c>
      <c r="M50" s="3190">
        <v>1056</v>
      </c>
      <c r="N50" s="3190">
        <v>190</v>
      </c>
      <c r="O50" s="3191">
        <v>273</v>
      </c>
      <c r="P50" s="3192">
        <v>107</v>
      </c>
      <c r="Q50" s="3193">
        <v>171.29826750000001</v>
      </c>
    </row>
    <row r="51" spans="1:33" s="768" customFormat="1" ht="16.5" customHeight="1" x14ac:dyDescent="0.25">
      <c r="A51" s="3208" t="s">
        <v>4961</v>
      </c>
      <c r="B51" s="3067"/>
      <c r="C51" s="3187">
        <v>143.70599999999999</v>
      </c>
      <c r="D51" s="3187">
        <f t="shared" ref="D51:M51" si="6">D52+D62</f>
        <v>365.7</v>
      </c>
      <c r="E51" s="3189">
        <f t="shared" si="6"/>
        <v>726.5</v>
      </c>
      <c r="F51" s="3189">
        <f t="shared" si="6"/>
        <v>360.35</v>
      </c>
      <c r="G51" s="3189">
        <f t="shared" si="6"/>
        <v>1774</v>
      </c>
      <c r="H51" s="3190">
        <f t="shared" si="6"/>
        <v>1231</v>
      </c>
      <c r="I51" s="3190">
        <f t="shared" si="6"/>
        <v>1026</v>
      </c>
      <c r="J51" s="3194">
        <f t="shared" si="6"/>
        <v>798</v>
      </c>
      <c r="K51" s="3194">
        <f t="shared" si="6"/>
        <v>630</v>
      </c>
      <c r="L51" s="3194">
        <f t="shared" si="6"/>
        <v>300</v>
      </c>
      <c r="M51" s="3194">
        <f t="shared" si="6"/>
        <v>499</v>
      </c>
      <c r="N51" s="3194">
        <v>1012</v>
      </c>
      <c r="O51" s="3191">
        <v>1810.5</v>
      </c>
      <c r="P51" s="3192">
        <f>P52+P62</f>
        <v>778.4</v>
      </c>
      <c r="Q51" s="3193">
        <v>293.77877899000003</v>
      </c>
    </row>
    <row r="52" spans="1:33" s="768" customFormat="1" ht="16.5" customHeight="1" x14ac:dyDescent="0.25">
      <c r="A52" s="3208" t="s">
        <v>4962</v>
      </c>
      <c r="B52" s="3067"/>
      <c r="C52" s="3187">
        <f>134.39</f>
        <v>134.38999999999999</v>
      </c>
      <c r="D52" s="3187">
        <v>331</v>
      </c>
      <c r="E52" s="3189">
        <v>723</v>
      </c>
      <c r="F52" s="3189">
        <v>349</v>
      </c>
      <c r="G52" s="3189">
        <v>1774</v>
      </c>
      <c r="H52" s="3190">
        <f t="shared" ref="H52:M52" si="7">H53+H55</f>
        <v>1014</v>
      </c>
      <c r="I52" s="3194">
        <f t="shared" si="7"/>
        <v>982</v>
      </c>
      <c r="J52" s="3194">
        <f t="shared" si="7"/>
        <v>576</v>
      </c>
      <c r="K52" s="3194">
        <f t="shared" si="7"/>
        <v>565</v>
      </c>
      <c r="L52" s="3194">
        <f t="shared" si="7"/>
        <v>278</v>
      </c>
      <c r="M52" s="3194">
        <f t="shared" si="7"/>
        <v>499</v>
      </c>
      <c r="N52" s="3194">
        <v>983</v>
      </c>
      <c r="O52" s="3191">
        <v>1810.5</v>
      </c>
      <c r="P52" s="3192">
        <f>P53+P55</f>
        <v>777</v>
      </c>
      <c r="Q52" s="3193">
        <v>274.50265791000004</v>
      </c>
    </row>
    <row r="53" spans="1:33" s="768" customFormat="1" ht="16.5" x14ac:dyDescent="0.25">
      <c r="A53" s="3990" t="s">
        <v>4937</v>
      </c>
      <c r="B53" s="3991"/>
      <c r="C53" s="3187">
        <v>0</v>
      </c>
      <c r="D53" s="3187">
        <v>0</v>
      </c>
      <c r="E53" s="3198">
        <v>0</v>
      </c>
      <c r="F53" s="3198">
        <v>0</v>
      </c>
      <c r="G53" s="3200">
        <v>0</v>
      </c>
      <c r="H53" s="3194">
        <v>46</v>
      </c>
      <c r="I53" s="3151">
        <v>0</v>
      </c>
      <c r="J53" s="3194">
        <v>175</v>
      </c>
      <c r="K53" s="3194">
        <v>195</v>
      </c>
      <c r="L53" s="3194">
        <v>95</v>
      </c>
      <c r="M53" s="3194">
        <v>12</v>
      </c>
      <c r="N53" s="3194">
        <v>25</v>
      </c>
      <c r="O53" s="3191">
        <v>4</v>
      </c>
      <c r="P53" s="3192">
        <v>18</v>
      </c>
      <c r="Q53" s="3193">
        <v>48.469674070000018</v>
      </c>
    </row>
    <row r="54" spans="1:33" s="768" customFormat="1" ht="16.5" customHeight="1" x14ac:dyDescent="0.25">
      <c r="A54" s="3990" t="s">
        <v>4938</v>
      </c>
      <c r="B54" s="3991"/>
      <c r="C54" s="3187">
        <v>0</v>
      </c>
      <c r="D54" s="3187">
        <v>0</v>
      </c>
      <c r="E54" s="3198">
        <v>0</v>
      </c>
      <c r="F54" s="3198">
        <v>0</v>
      </c>
      <c r="G54" s="3200">
        <v>0</v>
      </c>
      <c r="H54" s="3194">
        <v>46</v>
      </c>
      <c r="I54" s="3151">
        <v>0</v>
      </c>
      <c r="J54" s="3194">
        <v>174</v>
      </c>
      <c r="K54" s="3194">
        <v>194</v>
      </c>
      <c r="L54" s="3194">
        <v>68</v>
      </c>
      <c r="M54" s="3194">
        <v>12</v>
      </c>
      <c r="N54" s="3194">
        <v>25</v>
      </c>
      <c r="O54" s="3191">
        <v>4.4000000000000004</v>
      </c>
      <c r="P54" s="3192">
        <v>18</v>
      </c>
      <c r="Q54" s="3193">
        <v>48.469674070000018</v>
      </c>
      <c r="R54" s="3195"/>
    </row>
    <row r="55" spans="1:33" s="768" customFormat="1" ht="16.5" customHeight="1" x14ac:dyDescent="0.25">
      <c r="A55" s="3990" t="s">
        <v>4939</v>
      </c>
      <c r="B55" s="3991"/>
      <c r="C55" s="3187">
        <f t="shared" ref="C55:M55" si="8">C56+C59</f>
        <v>2</v>
      </c>
      <c r="D55" s="3187">
        <f t="shared" si="8"/>
        <v>30.9</v>
      </c>
      <c r="E55" s="3188">
        <f t="shared" si="8"/>
        <v>45.099999999999994</v>
      </c>
      <c r="F55" s="3188">
        <f t="shared" si="8"/>
        <v>12</v>
      </c>
      <c r="G55" s="3189">
        <f t="shared" si="8"/>
        <v>1702.8</v>
      </c>
      <c r="H55" s="3194">
        <f t="shared" si="8"/>
        <v>968</v>
      </c>
      <c r="I55" s="3194">
        <f t="shared" si="8"/>
        <v>982</v>
      </c>
      <c r="J55" s="3194">
        <f t="shared" si="8"/>
        <v>401</v>
      </c>
      <c r="K55" s="3194">
        <f t="shared" si="8"/>
        <v>370</v>
      </c>
      <c r="L55" s="3194">
        <f t="shared" si="8"/>
        <v>183</v>
      </c>
      <c r="M55" s="3194">
        <f t="shared" si="8"/>
        <v>487</v>
      </c>
      <c r="N55" s="3194">
        <v>958</v>
      </c>
      <c r="O55" s="3191">
        <v>1806</v>
      </c>
      <c r="P55" s="3192">
        <f>P56+P59</f>
        <v>759</v>
      </c>
      <c r="Q55" s="3193">
        <v>226.03298384000001</v>
      </c>
    </row>
    <row r="56" spans="1:33" s="768" customFormat="1" ht="16.5" customHeight="1" x14ac:dyDescent="0.25">
      <c r="A56" s="3990" t="s">
        <v>4963</v>
      </c>
      <c r="B56" s="3991"/>
      <c r="C56" s="3209">
        <v>2</v>
      </c>
      <c r="D56" s="3209">
        <f>D57</f>
        <v>30.9</v>
      </c>
      <c r="E56" s="3210">
        <f>E57</f>
        <v>27.4</v>
      </c>
      <c r="F56" s="3210">
        <f>F57</f>
        <v>12</v>
      </c>
      <c r="G56" s="3210">
        <f>G57</f>
        <v>1027</v>
      </c>
      <c r="H56" s="3194">
        <f t="shared" ref="H56:M56" si="9">H57+H58</f>
        <v>717</v>
      </c>
      <c r="I56" s="3194">
        <f t="shared" si="9"/>
        <v>574</v>
      </c>
      <c r="J56" s="3194">
        <f t="shared" si="9"/>
        <v>360</v>
      </c>
      <c r="K56" s="3194">
        <f t="shared" si="9"/>
        <v>171</v>
      </c>
      <c r="L56" s="3194">
        <f t="shared" si="9"/>
        <v>183</v>
      </c>
      <c r="M56" s="3194">
        <f t="shared" si="9"/>
        <v>447</v>
      </c>
      <c r="N56" s="3194">
        <v>456</v>
      </c>
      <c r="O56" s="3191">
        <v>1767</v>
      </c>
      <c r="P56" s="3192">
        <f>P57+P58</f>
        <v>707</v>
      </c>
      <c r="Q56" s="3193">
        <v>226.03298384000001</v>
      </c>
    </row>
    <row r="57" spans="1:33" s="768" customFormat="1" ht="16.5" customHeight="1" x14ac:dyDescent="0.25">
      <c r="A57" s="3115"/>
      <c r="B57" s="3118" t="s">
        <v>150</v>
      </c>
      <c r="C57" s="3187">
        <v>0</v>
      </c>
      <c r="D57" s="3187">
        <v>30.9</v>
      </c>
      <c r="E57" s="3188">
        <v>27.4</v>
      </c>
      <c r="F57" s="3188">
        <v>12</v>
      </c>
      <c r="G57" s="3189">
        <v>1027</v>
      </c>
      <c r="H57" s="3194">
        <v>61</v>
      </c>
      <c r="I57" s="3194">
        <v>308</v>
      </c>
      <c r="J57" s="3211">
        <v>21</v>
      </c>
      <c r="K57" s="3211">
        <v>0</v>
      </c>
      <c r="L57" s="3151">
        <v>29</v>
      </c>
      <c r="M57" s="3151">
        <v>6</v>
      </c>
      <c r="N57" s="3151">
        <v>63</v>
      </c>
      <c r="O57" s="3194">
        <v>0</v>
      </c>
      <c r="P57" s="3192">
        <v>515</v>
      </c>
      <c r="Q57" s="3193">
        <v>0</v>
      </c>
    </row>
    <row r="58" spans="1:33" s="768" customFormat="1" ht="16.5" customHeight="1" x14ac:dyDescent="0.25">
      <c r="A58" s="3115"/>
      <c r="B58" s="3118" t="s">
        <v>3161</v>
      </c>
      <c r="C58" s="3187">
        <v>0</v>
      </c>
      <c r="D58" s="3187">
        <v>0</v>
      </c>
      <c r="E58" s="3198">
        <v>0</v>
      </c>
      <c r="F58" s="3198">
        <v>0</v>
      </c>
      <c r="G58" s="3200">
        <v>0</v>
      </c>
      <c r="H58" s="3194">
        <v>656</v>
      </c>
      <c r="I58" s="3194">
        <v>266</v>
      </c>
      <c r="J58" s="3194">
        <v>339</v>
      </c>
      <c r="K58" s="3194">
        <v>171</v>
      </c>
      <c r="L58" s="3194">
        <v>154</v>
      </c>
      <c r="M58" s="3194">
        <v>441</v>
      </c>
      <c r="N58" s="3194">
        <v>393</v>
      </c>
      <c r="O58" s="3191">
        <v>1767</v>
      </c>
      <c r="P58" s="3192">
        <v>192</v>
      </c>
      <c r="Q58" s="3193">
        <v>226.03298384000001</v>
      </c>
    </row>
    <row r="59" spans="1:33" s="768" customFormat="1" ht="16.5" customHeight="1" x14ac:dyDescent="0.25">
      <c r="A59" s="3990" t="s">
        <v>4941</v>
      </c>
      <c r="B59" s="3991"/>
      <c r="C59" s="3187">
        <v>0</v>
      </c>
      <c r="D59" s="3187">
        <v>0</v>
      </c>
      <c r="E59" s="3188">
        <f>E60+E61</f>
        <v>17.7</v>
      </c>
      <c r="F59" s="3198">
        <v>0</v>
      </c>
      <c r="G59" s="3189">
        <f>G60+G61</f>
        <v>675.8</v>
      </c>
      <c r="H59" s="3194">
        <f>H60+H61</f>
        <v>251</v>
      </c>
      <c r="I59" s="3194">
        <f>I60+I61</f>
        <v>408</v>
      </c>
      <c r="J59" s="3194">
        <v>41</v>
      </c>
      <c r="K59" s="3194">
        <f>K60+K61</f>
        <v>199</v>
      </c>
      <c r="L59" s="3194">
        <f>L60+L61</f>
        <v>0</v>
      </c>
      <c r="M59" s="3194">
        <f>M60+M61</f>
        <v>40</v>
      </c>
      <c r="N59" s="3194">
        <v>502</v>
      </c>
      <c r="O59" s="3191">
        <v>39</v>
      </c>
      <c r="P59" s="3192">
        <f>P60+P61</f>
        <v>52</v>
      </c>
      <c r="Q59" s="3193">
        <v>0</v>
      </c>
    </row>
    <row r="60" spans="1:33" s="768" customFormat="1" ht="16.5" customHeight="1" x14ac:dyDescent="0.25">
      <c r="A60" s="3117"/>
      <c r="B60" s="3118" t="s">
        <v>151</v>
      </c>
      <c r="C60" s="3187">
        <v>0</v>
      </c>
      <c r="D60" s="3187">
        <v>0</v>
      </c>
      <c r="E60" s="3198">
        <v>0</v>
      </c>
      <c r="F60" s="3198">
        <v>0</v>
      </c>
      <c r="G60" s="3200">
        <v>0</v>
      </c>
      <c r="H60" s="3212">
        <v>0</v>
      </c>
      <c r="I60" s="3194">
        <v>2</v>
      </c>
      <c r="J60" s="3194">
        <v>6</v>
      </c>
      <c r="K60" s="3194">
        <v>41</v>
      </c>
      <c r="L60" s="3194">
        <v>0</v>
      </c>
      <c r="M60" s="3194">
        <v>18</v>
      </c>
      <c r="N60" s="3194">
        <v>83</v>
      </c>
      <c r="O60" s="3194">
        <v>0</v>
      </c>
      <c r="P60" s="3192">
        <v>0</v>
      </c>
      <c r="Q60" s="3193">
        <v>0</v>
      </c>
    </row>
    <row r="61" spans="1:33" s="768" customFormat="1" ht="16.5" customHeight="1" x14ac:dyDescent="0.25">
      <c r="A61" s="3117"/>
      <c r="B61" s="3118" t="s">
        <v>827</v>
      </c>
      <c r="C61" s="3187">
        <v>0</v>
      </c>
      <c r="D61" s="3187">
        <v>0</v>
      </c>
      <c r="E61" s="3188">
        <f>1.7+16</f>
        <v>17.7</v>
      </c>
      <c r="F61" s="3198">
        <v>0</v>
      </c>
      <c r="G61" s="3189">
        <f>23+36+616.8</f>
        <v>675.8</v>
      </c>
      <c r="H61" s="3194">
        <v>251</v>
      </c>
      <c r="I61" s="3194">
        <v>406</v>
      </c>
      <c r="J61" s="3194">
        <v>35</v>
      </c>
      <c r="K61" s="3194">
        <v>158</v>
      </c>
      <c r="L61" s="3194">
        <v>0</v>
      </c>
      <c r="M61" s="3194">
        <v>22</v>
      </c>
      <c r="N61" s="3194">
        <v>419</v>
      </c>
      <c r="O61" s="3191">
        <v>39</v>
      </c>
      <c r="P61" s="3192">
        <v>52</v>
      </c>
      <c r="Q61" s="3193">
        <v>0</v>
      </c>
    </row>
    <row r="62" spans="1:33" s="768" customFormat="1" ht="16.5" customHeight="1" x14ac:dyDescent="0.25">
      <c r="A62" s="3990" t="s">
        <v>4942</v>
      </c>
      <c r="B62" s="3991"/>
      <c r="C62" s="3187">
        <v>0</v>
      </c>
      <c r="D62" s="3187">
        <v>34.700000000000003</v>
      </c>
      <c r="E62" s="3189">
        <v>3.5</v>
      </c>
      <c r="F62" s="3189">
        <v>11.35</v>
      </c>
      <c r="G62" s="3200">
        <v>0</v>
      </c>
      <c r="H62" s="3194">
        <v>217</v>
      </c>
      <c r="I62" s="3194">
        <v>44</v>
      </c>
      <c r="J62" s="3194">
        <v>222</v>
      </c>
      <c r="K62" s="3194">
        <v>65</v>
      </c>
      <c r="L62" s="3194">
        <v>22</v>
      </c>
      <c r="M62" s="3194">
        <v>0</v>
      </c>
      <c r="N62" s="3194">
        <v>29</v>
      </c>
      <c r="O62" s="3194">
        <v>0</v>
      </c>
      <c r="P62" s="3192">
        <v>1.4</v>
      </c>
      <c r="Q62" s="3193">
        <v>19.276121079999999</v>
      </c>
    </row>
    <row r="63" spans="1:33" s="3222" customFormat="1" ht="18" thickBot="1" x14ac:dyDescent="0.3">
      <c r="A63" s="3213" t="s">
        <v>4964</v>
      </c>
      <c r="B63" s="3214"/>
      <c r="C63" s="3215">
        <v>114.907</v>
      </c>
      <c r="D63" s="3215">
        <v>30.811</v>
      </c>
      <c r="E63" s="3216">
        <v>0</v>
      </c>
      <c r="F63" s="3216">
        <v>0</v>
      </c>
      <c r="G63" s="3217">
        <v>0</v>
      </c>
      <c r="H63" s="3218">
        <v>85</v>
      </c>
      <c r="I63" s="3218">
        <v>82</v>
      </c>
      <c r="J63" s="3218">
        <v>8</v>
      </c>
      <c r="K63" s="3218">
        <v>1</v>
      </c>
      <c r="L63" s="3218">
        <v>4</v>
      </c>
      <c r="M63" s="3218">
        <v>28</v>
      </c>
      <c r="N63" s="3218">
        <v>2</v>
      </c>
      <c r="O63" s="3219">
        <v>1</v>
      </c>
      <c r="P63" s="3220">
        <v>1500</v>
      </c>
      <c r="Q63" s="3221">
        <v>0</v>
      </c>
    </row>
    <row r="64" spans="1:33" s="3168" customFormat="1" ht="39.75" customHeight="1" thickTop="1" x14ac:dyDescent="0.25">
      <c r="A64" s="3997" t="s">
        <v>4944</v>
      </c>
      <c r="B64" s="3997"/>
      <c r="C64" s="3997"/>
      <c r="D64" s="3997"/>
      <c r="E64" s="3997"/>
      <c r="F64" s="3997"/>
      <c r="G64" s="3997"/>
      <c r="H64" s="3997"/>
      <c r="I64" s="3997"/>
      <c r="J64" s="3997"/>
      <c r="K64" s="3997"/>
      <c r="L64" s="3997"/>
      <c r="M64" s="3997"/>
      <c r="N64" s="3997"/>
      <c r="O64" s="3997"/>
      <c r="P64" s="3997"/>
      <c r="Q64" s="3997"/>
      <c r="R64" s="2770"/>
      <c r="S64" s="2770"/>
      <c r="T64" s="2927"/>
      <c r="U64" s="2770"/>
      <c r="V64" s="2770"/>
      <c r="W64" s="2770"/>
      <c r="X64" s="2770"/>
      <c r="Y64" s="2770"/>
      <c r="Z64" s="2770"/>
      <c r="AA64" s="2770"/>
      <c r="AB64" s="2770"/>
      <c r="AC64" s="2770"/>
      <c r="AD64" s="2770"/>
      <c r="AE64" s="2770"/>
      <c r="AF64" s="2770"/>
      <c r="AG64" s="2770"/>
    </row>
    <row r="65" spans="1:17" s="3169" customFormat="1" ht="17.25" customHeight="1" x14ac:dyDescent="0.25">
      <c r="A65" s="3999" t="s">
        <v>4909</v>
      </c>
      <c r="B65" s="3999"/>
      <c r="C65" s="3999"/>
      <c r="D65" s="3999"/>
      <c r="E65" s="3999"/>
      <c r="F65" s="3999"/>
      <c r="G65" s="3999"/>
      <c r="H65" s="3999"/>
      <c r="I65" s="3999"/>
      <c r="J65" s="3999"/>
      <c r="K65" s="3999"/>
      <c r="L65" s="3999"/>
      <c r="M65" s="3999"/>
      <c r="N65" s="3999"/>
      <c r="O65" s="3999"/>
      <c r="P65" s="3999"/>
      <c r="Q65" s="3999"/>
    </row>
    <row r="66" spans="1:17" s="3169" customFormat="1" ht="17.25" customHeight="1" x14ac:dyDescent="0.25">
      <c r="A66" s="3999" t="s">
        <v>4910</v>
      </c>
      <c r="B66" s="3999"/>
      <c r="C66" s="3999"/>
      <c r="D66" s="3999"/>
      <c r="E66" s="3999"/>
      <c r="F66" s="3999"/>
      <c r="G66" s="3999"/>
      <c r="H66" s="3999"/>
      <c r="I66" s="3999"/>
      <c r="J66" s="3999"/>
      <c r="K66" s="3999"/>
      <c r="L66" s="3999"/>
      <c r="M66" s="3999"/>
      <c r="N66" s="3999"/>
      <c r="O66" s="3999"/>
      <c r="P66" s="3999"/>
      <c r="Q66" s="3999"/>
    </row>
    <row r="67" spans="1:17" s="3169" customFormat="1" ht="17.25" customHeight="1" x14ac:dyDescent="0.25">
      <c r="A67" s="4004" t="s">
        <v>574</v>
      </c>
      <c r="B67" s="4004"/>
      <c r="C67" s="4004"/>
      <c r="D67" s="4004"/>
      <c r="E67" s="4004"/>
      <c r="F67" s="4004"/>
      <c r="G67" s="4004"/>
      <c r="H67" s="4004"/>
      <c r="I67" s="4004"/>
      <c r="J67" s="4004"/>
      <c r="K67" s="4004"/>
      <c r="L67" s="4004"/>
      <c r="M67" s="4004"/>
      <c r="N67" s="4004"/>
      <c r="O67" s="4004"/>
      <c r="P67" s="4004"/>
      <c r="Q67" s="4004"/>
    </row>
    <row r="68" spans="1:17" s="3223" customFormat="1" ht="17.25" customHeight="1" x14ac:dyDescent="0.25">
      <c r="A68" s="4004" t="s">
        <v>429</v>
      </c>
      <c r="B68" s="4004"/>
      <c r="C68" s="4004"/>
      <c r="D68" s="4004"/>
      <c r="E68" s="4004"/>
      <c r="F68" s="4004"/>
      <c r="G68" s="4004"/>
      <c r="H68" s="4004"/>
      <c r="I68" s="4004"/>
      <c r="J68" s="4004"/>
      <c r="K68" s="4004"/>
      <c r="L68" s="4004"/>
      <c r="M68" s="4004"/>
      <c r="N68" s="4004"/>
      <c r="O68" s="4004"/>
      <c r="P68" s="4004"/>
      <c r="Q68" s="4004"/>
    </row>
  </sheetData>
  <mergeCells count="941">
    <mergeCell ref="A64:Q64"/>
    <mergeCell ref="A65:Q65"/>
    <mergeCell ref="A66:Q66"/>
    <mergeCell ref="A67:Q67"/>
    <mergeCell ref="A68:Q68"/>
    <mergeCell ref="A53:B53"/>
    <mergeCell ref="A54:B54"/>
    <mergeCell ref="A55:B55"/>
    <mergeCell ref="A56:B56"/>
    <mergeCell ref="A59:B59"/>
    <mergeCell ref="A62:B62"/>
    <mergeCell ref="A36:B36"/>
    <mergeCell ref="A37:B37"/>
    <mergeCell ref="A38:B38"/>
    <mergeCell ref="A39:B39"/>
    <mergeCell ref="A40:B40"/>
    <mergeCell ref="A42:B42"/>
    <mergeCell ref="XFA29:XFD29"/>
    <mergeCell ref="A31:B31"/>
    <mergeCell ref="A32:B32"/>
    <mergeCell ref="A33:B33"/>
    <mergeCell ref="A34:B34"/>
    <mergeCell ref="A35:B35"/>
    <mergeCell ref="XAW29:XBN29"/>
    <mergeCell ref="XBO29:XCF29"/>
    <mergeCell ref="XCG29:XCX29"/>
    <mergeCell ref="XCY29:XDP29"/>
    <mergeCell ref="XDQ29:XEH29"/>
    <mergeCell ref="XEI29:XEZ29"/>
    <mergeCell ref="WWS29:WXJ29"/>
    <mergeCell ref="WXK29:WYB29"/>
    <mergeCell ref="WYC29:WYT29"/>
    <mergeCell ref="WYU29:WZL29"/>
    <mergeCell ref="WZM29:XAD29"/>
    <mergeCell ref="XAE29:XAV29"/>
    <mergeCell ref="WSO29:WTF29"/>
    <mergeCell ref="WTG29:WTX29"/>
    <mergeCell ref="WTY29:WUP29"/>
    <mergeCell ref="WUQ29:WVH29"/>
    <mergeCell ref="WVI29:WVZ29"/>
    <mergeCell ref="WWA29:WWR29"/>
    <mergeCell ref="WOK29:WPB29"/>
    <mergeCell ref="WPC29:WPT29"/>
    <mergeCell ref="WPU29:WQL29"/>
    <mergeCell ref="WQM29:WRD29"/>
    <mergeCell ref="WRE29:WRV29"/>
    <mergeCell ref="WRW29:WSN29"/>
    <mergeCell ref="WKG29:WKX29"/>
    <mergeCell ref="WKY29:WLP29"/>
    <mergeCell ref="WLQ29:WMH29"/>
    <mergeCell ref="WMI29:WMZ29"/>
    <mergeCell ref="WNA29:WNR29"/>
    <mergeCell ref="WNS29:WOJ29"/>
    <mergeCell ref="WGC29:WGT29"/>
    <mergeCell ref="WGU29:WHL29"/>
    <mergeCell ref="WHM29:WID29"/>
    <mergeCell ref="WIE29:WIV29"/>
    <mergeCell ref="WIW29:WJN29"/>
    <mergeCell ref="WJO29:WKF29"/>
    <mergeCell ref="WBY29:WCP29"/>
    <mergeCell ref="WCQ29:WDH29"/>
    <mergeCell ref="WDI29:WDZ29"/>
    <mergeCell ref="WEA29:WER29"/>
    <mergeCell ref="WES29:WFJ29"/>
    <mergeCell ref="WFK29:WGB29"/>
    <mergeCell ref="VXU29:VYL29"/>
    <mergeCell ref="VYM29:VZD29"/>
    <mergeCell ref="VZE29:VZV29"/>
    <mergeCell ref="VZW29:WAN29"/>
    <mergeCell ref="WAO29:WBF29"/>
    <mergeCell ref="WBG29:WBX29"/>
    <mergeCell ref="VTQ29:VUH29"/>
    <mergeCell ref="VUI29:VUZ29"/>
    <mergeCell ref="VVA29:VVR29"/>
    <mergeCell ref="VVS29:VWJ29"/>
    <mergeCell ref="VWK29:VXB29"/>
    <mergeCell ref="VXC29:VXT29"/>
    <mergeCell ref="VPM29:VQD29"/>
    <mergeCell ref="VQE29:VQV29"/>
    <mergeCell ref="VQW29:VRN29"/>
    <mergeCell ref="VRO29:VSF29"/>
    <mergeCell ref="VSG29:VSX29"/>
    <mergeCell ref="VSY29:VTP29"/>
    <mergeCell ref="VLI29:VLZ29"/>
    <mergeCell ref="VMA29:VMR29"/>
    <mergeCell ref="VMS29:VNJ29"/>
    <mergeCell ref="VNK29:VOB29"/>
    <mergeCell ref="VOC29:VOT29"/>
    <mergeCell ref="VOU29:VPL29"/>
    <mergeCell ref="VHE29:VHV29"/>
    <mergeCell ref="VHW29:VIN29"/>
    <mergeCell ref="VIO29:VJF29"/>
    <mergeCell ref="VJG29:VJX29"/>
    <mergeCell ref="VJY29:VKP29"/>
    <mergeCell ref="VKQ29:VLH29"/>
    <mergeCell ref="VDA29:VDR29"/>
    <mergeCell ref="VDS29:VEJ29"/>
    <mergeCell ref="VEK29:VFB29"/>
    <mergeCell ref="VFC29:VFT29"/>
    <mergeCell ref="VFU29:VGL29"/>
    <mergeCell ref="VGM29:VHD29"/>
    <mergeCell ref="UYW29:UZN29"/>
    <mergeCell ref="UZO29:VAF29"/>
    <mergeCell ref="VAG29:VAX29"/>
    <mergeCell ref="VAY29:VBP29"/>
    <mergeCell ref="VBQ29:VCH29"/>
    <mergeCell ref="VCI29:VCZ29"/>
    <mergeCell ref="UUS29:UVJ29"/>
    <mergeCell ref="UVK29:UWB29"/>
    <mergeCell ref="UWC29:UWT29"/>
    <mergeCell ref="UWU29:UXL29"/>
    <mergeCell ref="UXM29:UYD29"/>
    <mergeCell ref="UYE29:UYV29"/>
    <mergeCell ref="UQO29:URF29"/>
    <mergeCell ref="URG29:URX29"/>
    <mergeCell ref="URY29:USP29"/>
    <mergeCell ref="USQ29:UTH29"/>
    <mergeCell ref="UTI29:UTZ29"/>
    <mergeCell ref="UUA29:UUR29"/>
    <mergeCell ref="UMK29:UNB29"/>
    <mergeCell ref="UNC29:UNT29"/>
    <mergeCell ref="UNU29:UOL29"/>
    <mergeCell ref="UOM29:UPD29"/>
    <mergeCell ref="UPE29:UPV29"/>
    <mergeCell ref="UPW29:UQN29"/>
    <mergeCell ref="UIG29:UIX29"/>
    <mergeCell ref="UIY29:UJP29"/>
    <mergeCell ref="UJQ29:UKH29"/>
    <mergeCell ref="UKI29:UKZ29"/>
    <mergeCell ref="ULA29:ULR29"/>
    <mergeCell ref="ULS29:UMJ29"/>
    <mergeCell ref="UEC29:UET29"/>
    <mergeCell ref="UEU29:UFL29"/>
    <mergeCell ref="UFM29:UGD29"/>
    <mergeCell ref="UGE29:UGV29"/>
    <mergeCell ref="UGW29:UHN29"/>
    <mergeCell ref="UHO29:UIF29"/>
    <mergeCell ref="TZY29:UAP29"/>
    <mergeCell ref="UAQ29:UBH29"/>
    <mergeCell ref="UBI29:UBZ29"/>
    <mergeCell ref="UCA29:UCR29"/>
    <mergeCell ref="UCS29:UDJ29"/>
    <mergeCell ref="UDK29:UEB29"/>
    <mergeCell ref="TVU29:TWL29"/>
    <mergeCell ref="TWM29:TXD29"/>
    <mergeCell ref="TXE29:TXV29"/>
    <mergeCell ref="TXW29:TYN29"/>
    <mergeCell ref="TYO29:TZF29"/>
    <mergeCell ref="TZG29:TZX29"/>
    <mergeCell ref="TRQ29:TSH29"/>
    <mergeCell ref="TSI29:TSZ29"/>
    <mergeCell ref="TTA29:TTR29"/>
    <mergeCell ref="TTS29:TUJ29"/>
    <mergeCell ref="TUK29:TVB29"/>
    <mergeCell ref="TVC29:TVT29"/>
    <mergeCell ref="TNM29:TOD29"/>
    <mergeCell ref="TOE29:TOV29"/>
    <mergeCell ref="TOW29:TPN29"/>
    <mergeCell ref="TPO29:TQF29"/>
    <mergeCell ref="TQG29:TQX29"/>
    <mergeCell ref="TQY29:TRP29"/>
    <mergeCell ref="TJI29:TJZ29"/>
    <mergeCell ref="TKA29:TKR29"/>
    <mergeCell ref="TKS29:TLJ29"/>
    <mergeCell ref="TLK29:TMB29"/>
    <mergeCell ref="TMC29:TMT29"/>
    <mergeCell ref="TMU29:TNL29"/>
    <mergeCell ref="TFE29:TFV29"/>
    <mergeCell ref="TFW29:TGN29"/>
    <mergeCell ref="TGO29:THF29"/>
    <mergeCell ref="THG29:THX29"/>
    <mergeCell ref="THY29:TIP29"/>
    <mergeCell ref="TIQ29:TJH29"/>
    <mergeCell ref="TBA29:TBR29"/>
    <mergeCell ref="TBS29:TCJ29"/>
    <mergeCell ref="TCK29:TDB29"/>
    <mergeCell ref="TDC29:TDT29"/>
    <mergeCell ref="TDU29:TEL29"/>
    <mergeCell ref="TEM29:TFD29"/>
    <mergeCell ref="SWW29:SXN29"/>
    <mergeCell ref="SXO29:SYF29"/>
    <mergeCell ref="SYG29:SYX29"/>
    <mergeCell ref="SYY29:SZP29"/>
    <mergeCell ref="SZQ29:TAH29"/>
    <mergeCell ref="TAI29:TAZ29"/>
    <mergeCell ref="SSS29:STJ29"/>
    <mergeCell ref="STK29:SUB29"/>
    <mergeCell ref="SUC29:SUT29"/>
    <mergeCell ref="SUU29:SVL29"/>
    <mergeCell ref="SVM29:SWD29"/>
    <mergeCell ref="SWE29:SWV29"/>
    <mergeCell ref="SOO29:SPF29"/>
    <mergeCell ref="SPG29:SPX29"/>
    <mergeCell ref="SPY29:SQP29"/>
    <mergeCell ref="SQQ29:SRH29"/>
    <mergeCell ref="SRI29:SRZ29"/>
    <mergeCell ref="SSA29:SSR29"/>
    <mergeCell ref="SKK29:SLB29"/>
    <mergeCell ref="SLC29:SLT29"/>
    <mergeCell ref="SLU29:SML29"/>
    <mergeCell ref="SMM29:SND29"/>
    <mergeCell ref="SNE29:SNV29"/>
    <mergeCell ref="SNW29:SON29"/>
    <mergeCell ref="SGG29:SGX29"/>
    <mergeCell ref="SGY29:SHP29"/>
    <mergeCell ref="SHQ29:SIH29"/>
    <mergeCell ref="SII29:SIZ29"/>
    <mergeCell ref="SJA29:SJR29"/>
    <mergeCell ref="SJS29:SKJ29"/>
    <mergeCell ref="SCC29:SCT29"/>
    <mergeCell ref="SCU29:SDL29"/>
    <mergeCell ref="SDM29:SED29"/>
    <mergeCell ref="SEE29:SEV29"/>
    <mergeCell ref="SEW29:SFN29"/>
    <mergeCell ref="SFO29:SGF29"/>
    <mergeCell ref="RXY29:RYP29"/>
    <mergeCell ref="RYQ29:RZH29"/>
    <mergeCell ref="RZI29:RZZ29"/>
    <mergeCell ref="SAA29:SAR29"/>
    <mergeCell ref="SAS29:SBJ29"/>
    <mergeCell ref="SBK29:SCB29"/>
    <mergeCell ref="RTU29:RUL29"/>
    <mergeCell ref="RUM29:RVD29"/>
    <mergeCell ref="RVE29:RVV29"/>
    <mergeCell ref="RVW29:RWN29"/>
    <mergeCell ref="RWO29:RXF29"/>
    <mergeCell ref="RXG29:RXX29"/>
    <mergeCell ref="RPQ29:RQH29"/>
    <mergeCell ref="RQI29:RQZ29"/>
    <mergeCell ref="RRA29:RRR29"/>
    <mergeCell ref="RRS29:RSJ29"/>
    <mergeCell ref="RSK29:RTB29"/>
    <mergeCell ref="RTC29:RTT29"/>
    <mergeCell ref="RLM29:RMD29"/>
    <mergeCell ref="RME29:RMV29"/>
    <mergeCell ref="RMW29:RNN29"/>
    <mergeCell ref="RNO29:ROF29"/>
    <mergeCell ref="ROG29:ROX29"/>
    <mergeCell ref="ROY29:RPP29"/>
    <mergeCell ref="RHI29:RHZ29"/>
    <mergeCell ref="RIA29:RIR29"/>
    <mergeCell ref="RIS29:RJJ29"/>
    <mergeCell ref="RJK29:RKB29"/>
    <mergeCell ref="RKC29:RKT29"/>
    <mergeCell ref="RKU29:RLL29"/>
    <mergeCell ref="RDE29:RDV29"/>
    <mergeCell ref="RDW29:REN29"/>
    <mergeCell ref="REO29:RFF29"/>
    <mergeCell ref="RFG29:RFX29"/>
    <mergeCell ref="RFY29:RGP29"/>
    <mergeCell ref="RGQ29:RHH29"/>
    <mergeCell ref="QZA29:QZR29"/>
    <mergeCell ref="QZS29:RAJ29"/>
    <mergeCell ref="RAK29:RBB29"/>
    <mergeCell ref="RBC29:RBT29"/>
    <mergeCell ref="RBU29:RCL29"/>
    <mergeCell ref="RCM29:RDD29"/>
    <mergeCell ref="QUW29:QVN29"/>
    <mergeCell ref="QVO29:QWF29"/>
    <mergeCell ref="QWG29:QWX29"/>
    <mergeCell ref="QWY29:QXP29"/>
    <mergeCell ref="QXQ29:QYH29"/>
    <mergeCell ref="QYI29:QYZ29"/>
    <mergeCell ref="QQS29:QRJ29"/>
    <mergeCell ref="QRK29:QSB29"/>
    <mergeCell ref="QSC29:QST29"/>
    <mergeCell ref="QSU29:QTL29"/>
    <mergeCell ref="QTM29:QUD29"/>
    <mergeCell ref="QUE29:QUV29"/>
    <mergeCell ref="QMO29:QNF29"/>
    <mergeCell ref="QNG29:QNX29"/>
    <mergeCell ref="QNY29:QOP29"/>
    <mergeCell ref="QOQ29:QPH29"/>
    <mergeCell ref="QPI29:QPZ29"/>
    <mergeCell ref="QQA29:QQR29"/>
    <mergeCell ref="QIK29:QJB29"/>
    <mergeCell ref="QJC29:QJT29"/>
    <mergeCell ref="QJU29:QKL29"/>
    <mergeCell ref="QKM29:QLD29"/>
    <mergeCell ref="QLE29:QLV29"/>
    <mergeCell ref="QLW29:QMN29"/>
    <mergeCell ref="QEG29:QEX29"/>
    <mergeCell ref="QEY29:QFP29"/>
    <mergeCell ref="QFQ29:QGH29"/>
    <mergeCell ref="QGI29:QGZ29"/>
    <mergeCell ref="QHA29:QHR29"/>
    <mergeCell ref="QHS29:QIJ29"/>
    <mergeCell ref="QAC29:QAT29"/>
    <mergeCell ref="QAU29:QBL29"/>
    <mergeCell ref="QBM29:QCD29"/>
    <mergeCell ref="QCE29:QCV29"/>
    <mergeCell ref="QCW29:QDN29"/>
    <mergeCell ref="QDO29:QEF29"/>
    <mergeCell ref="PVY29:PWP29"/>
    <mergeCell ref="PWQ29:PXH29"/>
    <mergeCell ref="PXI29:PXZ29"/>
    <mergeCell ref="PYA29:PYR29"/>
    <mergeCell ref="PYS29:PZJ29"/>
    <mergeCell ref="PZK29:QAB29"/>
    <mergeCell ref="PRU29:PSL29"/>
    <mergeCell ref="PSM29:PTD29"/>
    <mergeCell ref="PTE29:PTV29"/>
    <mergeCell ref="PTW29:PUN29"/>
    <mergeCell ref="PUO29:PVF29"/>
    <mergeCell ref="PVG29:PVX29"/>
    <mergeCell ref="PNQ29:POH29"/>
    <mergeCell ref="POI29:POZ29"/>
    <mergeCell ref="PPA29:PPR29"/>
    <mergeCell ref="PPS29:PQJ29"/>
    <mergeCell ref="PQK29:PRB29"/>
    <mergeCell ref="PRC29:PRT29"/>
    <mergeCell ref="PJM29:PKD29"/>
    <mergeCell ref="PKE29:PKV29"/>
    <mergeCell ref="PKW29:PLN29"/>
    <mergeCell ref="PLO29:PMF29"/>
    <mergeCell ref="PMG29:PMX29"/>
    <mergeCell ref="PMY29:PNP29"/>
    <mergeCell ref="PFI29:PFZ29"/>
    <mergeCell ref="PGA29:PGR29"/>
    <mergeCell ref="PGS29:PHJ29"/>
    <mergeCell ref="PHK29:PIB29"/>
    <mergeCell ref="PIC29:PIT29"/>
    <mergeCell ref="PIU29:PJL29"/>
    <mergeCell ref="PBE29:PBV29"/>
    <mergeCell ref="PBW29:PCN29"/>
    <mergeCell ref="PCO29:PDF29"/>
    <mergeCell ref="PDG29:PDX29"/>
    <mergeCell ref="PDY29:PEP29"/>
    <mergeCell ref="PEQ29:PFH29"/>
    <mergeCell ref="OXA29:OXR29"/>
    <mergeCell ref="OXS29:OYJ29"/>
    <mergeCell ref="OYK29:OZB29"/>
    <mergeCell ref="OZC29:OZT29"/>
    <mergeCell ref="OZU29:PAL29"/>
    <mergeCell ref="PAM29:PBD29"/>
    <mergeCell ref="OSW29:OTN29"/>
    <mergeCell ref="OTO29:OUF29"/>
    <mergeCell ref="OUG29:OUX29"/>
    <mergeCell ref="OUY29:OVP29"/>
    <mergeCell ref="OVQ29:OWH29"/>
    <mergeCell ref="OWI29:OWZ29"/>
    <mergeCell ref="OOS29:OPJ29"/>
    <mergeCell ref="OPK29:OQB29"/>
    <mergeCell ref="OQC29:OQT29"/>
    <mergeCell ref="OQU29:ORL29"/>
    <mergeCell ref="ORM29:OSD29"/>
    <mergeCell ref="OSE29:OSV29"/>
    <mergeCell ref="OKO29:OLF29"/>
    <mergeCell ref="OLG29:OLX29"/>
    <mergeCell ref="OLY29:OMP29"/>
    <mergeCell ref="OMQ29:ONH29"/>
    <mergeCell ref="ONI29:ONZ29"/>
    <mergeCell ref="OOA29:OOR29"/>
    <mergeCell ref="OGK29:OHB29"/>
    <mergeCell ref="OHC29:OHT29"/>
    <mergeCell ref="OHU29:OIL29"/>
    <mergeCell ref="OIM29:OJD29"/>
    <mergeCell ref="OJE29:OJV29"/>
    <mergeCell ref="OJW29:OKN29"/>
    <mergeCell ref="OCG29:OCX29"/>
    <mergeCell ref="OCY29:ODP29"/>
    <mergeCell ref="ODQ29:OEH29"/>
    <mergeCell ref="OEI29:OEZ29"/>
    <mergeCell ref="OFA29:OFR29"/>
    <mergeCell ref="OFS29:OGJ29"/>
    <mergeCell ref="NYC29:NYT29"/>
    <mergeCell ref="NYU29:NZL29"/>
    <mergeCell ref="NZM29:OAD29"/>
    <mergeCell ref="OAE29:OAV29"/>
    <mergeCell ref="OAW29:OBN29"/>
    <mergeCell ref="OBO29:OCF29"/>
    <mergeCell ref="NTY29:NUP29"/>
    <mergeCell ref="NUQ29:NVH29"/>
    <mergeCell ref="NVI29:NVZ29"/>
    <mergeCell ref="NWA29:NWR29"/>
    <mergeCell ref="NWS29:NXJ29"/>
    <mergeCell ref="NXK29:NYB29"/>
    <mergeCell ref="NPU29:NQL29"/>
    <mergeCell ref="NQM29:NRD29"/>
    <mergeCell ref="NRE29:NRV29"/>
    <mergeCell ref="NRW29:NSN29"/>
    <mergeCell ref="NSO29:NTF29"/>
    <mergeCell ref="NTG29:NTX29"/>
    <mergeCell ref="NLQ29:NMH29"/>
    <mergeCell ref="NMI29:NMZ29"/>
    <mergeCell ref="NNA29:NNR29"/>
    <mergeCell ref="NNS29:NOJ29"/>
    <mergeCell ref="NOK29:NPB29"/>
    <mergeCell ref="NPC29:NPT29"/>
    <mergeCell ref="NHM29:NID29"/>
    <mergeCell ref="NIE29:NIV29"/>
    <mergeCell ref="NIW29:NJN29"/>
    <mergeCell ref="NJO29:NKF29"/>
    <mergeCell ref="NKG29:NKX29"/>
    <mergeCell ref="NKY29:NLP29"/>
    <mergeCell ref="NDI29:NDZ29"/>
    <mergeCell ref="NEA29:NER29"/>
    <mergeCell ref="NES29:NFJ29"/>
    <mergeCell ref="NFK29:NGB29"/>
    <mergeCell ref="NGC29:NGT29"/>
    <mergeCell ref="NGU29:NHL29"/>
    <mergeCell ref="MZE29:MZV29"/>
    <mergeCell ref="MZW29:NAN29"/>
    <mergeCell ref="NAO29:NBF29"/>
    <mergeCell ref="NBG29:NBX29"/>
    <mergeCell ref="NBY29:NCP29"/>
    <mergeCell ref="NCQ29:NDH29"/>
    <mergeCell ref="MVA29:MVR29"/>
    <mergeCell ref="MVS29:MWJ29"/>
    <mergeCell ref="MWK29:MXB29"/>
    <mergeCell ref="MXC29:MXT29"/>
    <mergeCell ref="MXU29:MYL29"/>
    <mergeCell ref="MYM29:MZD29"/>
    <mergeCell ref="MQW29:MRN29"/>
    <mergeCell ref="MRO29:MSF29"/>
    <mergeCell ref="MSG29:MSX29"/>
    <mergeCell ref="MSY29:MTP29"/>
    <mergeCell ref="MTQ29:MUH29"/>
    <mergeCell ref="MUI29:MUZ29"/>
    <mergeCell ref="MMS29:MNJ29"/>
    <mergeCell ref="MNK29:MOB29"/>
    <mergeCell ref="MOC29:MOT29"/>
    <mergeCell ref="MOU29:MPL29"/>
    <mergeCell ref="MPM29:MQD29"/>
    <mergeCell ref="MQE29:MQV29"/>
    <mergeCell ref="MIO29:MJF29"/>
    <mergeCell ref="MJG29:MJX29"/>
    <mergeCell ref="MJY29:MKP29"/>
    <mergeCell ref="MKQ29:MLH29"/>
    <mergeCell ref="MLI29:MLZ29"/>
    <mergeCell ref="MMA29:MMR29"/>
    <mergeCell ref="MEK29:MFB29"/>
    <mergeCell ref="MFC29:MFT29"/>
    <mergeCell ref="MFU29:MGL29"/>
    <mergeCell ref="MGM29:MHD29"/>
    <mergeCell ref="MHE29:MHV29"/>
    <mergeCell ref="MHW29:MIN29"/>
    <mergeCell ref="MAG29:MAX29"/>
    <mergeCell ref="MAY29:MBP29"/>
    <mergeCell ref="MBQ29:MCH29"/>
    <mergeCell ref="MCI29:MCZ29"/>
    <mergeCell ref="MDA29:MDR29"/>
    <mergeCell ref="MDS29:MEJ29"/>
    <mergeCell ref="LWC29:LWT29"/>
    <mergeCell ref="LWU29:LXL29"/>
    <mergeCell ref="LXM29:LYD29"/>
    <mergeCell ref="LYE29:LYV29"/>
    <mergeCell ref="LYW29:LZN29"/>
    <mergeCell ref="LZO29:MAF29"/>
    <mergeCell ref="LRY29:LSP29"/>
    <mergeCell ref="LSQ29:LTH29"/>
    <mergeCell ref="LTI29:LTZ29"/>
    <mergeCell ref="LUA29:LUR29"/>
    <mergeCell ref="LUS29:LVJ29"/>
    <mergeCell ref="LVK29:LWB29"/>
    <mergeCell ref="LNU29:LOL29"/>
    <mergeCell ref="LOM29:LPD29"/>
    <mergeCell ref="LPE29:LPV29"/>
    <mergeCell ref="LPW29:LQN29"/>
    <mergeCell ref="LQO29:LRF29"/>
    <mergeCell ref="LRG29:LRX29"/>
    <mergeCell ref="LJQ29:LKH29"/>
    <mergeCell ref="LKI29:LKZ29"/>
    <mergeCell ref="LLA29:LLR29"/>
    <mergeCell ref="LLS29:LMJ29"/>
    <mergeCell ref="LMK29:LNB29"/>
    <mergeCell ref="LNC29:LNT29"/>
    <mergeCell ref="LFM29:LGD29"/>
    <mergeCell ref="LGE29:LGV29"/>
    <mergeCell ref="LGW29:LHN29"/>
    <mergeCell ref="LHO29:LIF29"/>
    <mergeCell ref="LIG29:LIX29"/>
    <mergeCell ref="LIY29:LJP29"/>
    <mergeCell ref="LBI29:LBZ29"/>
    <mergeCell ref="LCA29:LCR29"/>
    <mergeCell ref="LCS29:LDJ29"/>
    <mergeCell ref="LDK29:LEB29"/>
    <mergeCell ref="LEC29:LET29"/>
    <mergeCell ref="LEU29:LFL29"/>
    <mergeCell ref="KXE29:KXV29"/>
    <mergeCell ref="KXW29:KYN29"/>
    <mergeCell ref="KYO29:KZF29"/>
    <mergeCell ref="KZG29:KZX29"/>
    <mergeCell ref="KZY29:LAP29"/>
    <mergeCell ref="LAQ29:LBH29"/>
    <mergeCell ref="KTA29:KTR29"/>
    <mergeCell ref="KTS29:KUJ29"/>
    <mergeCell ref="KUK29:KVB29"/>
    <mergeCell ref="KVC29:KVT29"/>
    <mergeCell ref="KVU29:KWL29"/>
    <mergeCell ref="KWM29:KXD29"/>
    <mergeCell ref="KOW29:KPN29"/>
    <mergeCell ref="KPO29:KQF29"/>
    <mergeCell ref="KQG29:KQX29"/>
    <mergeCell ref="KQY29:KRP29"/>
    <mergeCell ref="KRQ29:KSH29"/>
    <mergeCell ref="KSI29:KSZ29"/>
    <mergeCell ref="KKS29:KLJ29"/>
    <mergeCell ref="KLK29:KMB29"/>
    <mergeCell ref="KMC29:KMT29"/>
    <mergeCell ref="KMU29:KNL29"/>
    <mergeCell ref="KNM29:KOD29"/>
    <mergeCell ref="KOE29:KOV29"/>
    <mergeCell ref="KGO29:KHF29"/>
    <mergeCell ref="KHG29:KHX29"/>
    <mergeCell ref="KHY29:KIP29"/>
    <mergeCell ref="KIQ29:KJH29"/>
    <mergeCell ref="KJI29:KJZ29"/>
    <mergeCell ref="KKA29:KKR29"/>
    <mergeCell ref="KCK29:KDB29"/>
    <mergeCell ref="KDC29:KDT29"/>
    <mergeCell ref="KDU29:KEL29"/>
    <mergeCell ref="KEM29:KFD29"/>
    <mergeCell ref="KFE29:KFV29"/>
    <mergeCell ref="KFW29:KGN29"/>
    <mergeCell ref="JYG29:JYX29"/>
    <mergeCell ref="JYY29:JZP29"/>
    <mergeCell ref="JZQ29:KAH29"/>
    <mergeCell ref="KAI29:KAZ29"/>
    <mergeCell ref="KBA29:KBR29"/>
    <mergeCell ref="KBS29:KCJ29"/>
    <mergeCell ref="JUC29:JUT29"/>
    <mergeCell ref="JUU29:JVL29"/>
    <mergeCell ref="JVM29:JWD29"/>
    <mergeCell ref="JWE29:JWV29"/>
    <mergeCell ref="JWW29:JXN29"/>
    <mergeCell ref="JXO29:JYF29"/>
    <mergeCell ref="JPY29:JQP29"/>
    <mergeCell ref="JQQ29:JRH29"/>
    <mergeCell ref="JRI29:JRZ29"/>
    <mergeCell ref="JSA29:JSR29"/>
    <mergeCell ref="JSS29:JTJ29"/>
    <mergeCell ref="JTK29:JUB29"/>
    <mergeCell ref="JLU29:JML29"/>
    <mergeCell ref="JMM29:JND29"/>
    <mergeCell ref="JNE29:JNV29"/>
    <mergeCell ref="JNW29:JON29"/>
    <mergeCell ref="JOO29:JPF29"/>
    <mergeCell ref="JPG29:JPX29"/>
    <mergeCell ref="JHQ29:JIH29"/>
    <mergeCell ref="JII29:JIZ29"/>
    <mergeCell ref="JJA29:JJR29"/>
    <mergeCell ref="JJS29:JKJ29"/>
    <mergeCell ref="JKK29:JLB29"/>
    <mergeCell ref="JLC29:JLT29"/>
    <mergeCell ref="JDM29:JED29"/>
    <mergeCell ref="JEE29:JEV29"/>
    <mergeCell ref="JEW29:JFN29"/>
    <mergeCell ref="JFO29:JGF29"/>
    <mergeCell ref="JGG29:JGX29"/>
    <mergeCell ref="JGY29:JHP29"/>
    <mergeCell ref="IZI29:IZZ29"/>
    <mergeCell ref="JAA29:JAR29"/>
    <mergeCell ref="JAS29:JBJ29"/>
    <mergeCell ref="JBK29:JCB29"/>
    <mergeCell ref="JCC29:JCT29"/>
    <mergeCell ref="JCU29:JDL29"/>
    <mergeCell ref="IVE29:IVV29"/>
    <mergeCell ref="IVW29:IWN29"/>
    <mergeCell ref="IWO29:IXF29"/>
    <mergeCell ref="IXG29:IXX29"/>
    <mergeCell ref="IXY29:IYP29"/>
    <mergeCell ref="IYQ29:IZH29"/>
    <mergeCell ref="IRA29:IRR29"/>
    <mergeCell ref="IRS29:ISJ29"/>
    <mergeCell ref="ISK29:ITB29"/>
    <mergeCell ref="ITC29:ITT29"/>
    <mergeCell ref="ITU29:IUL29"/>
    <mergeCell ref="IUM29:IVD29"/>
    <mergeCell ref="IMW29:INN29"/>
    <mergeCell ref="INO29:IOF29"/>
    <mergeCell ref="IOG29:IOX29"/>
    <mergeCell ref="IOY29:IPP29"/>
    <mergeCell ref="IPQ29:IQH29"/>
    <mergeCell ref="IQI29:IQZ29"/>
    <mergeCell ref="IIS29:IJJ29"/>
    <mergeCell ref="IJK29:IKB29"/>
    <mergeCell ref="IKC29:IKT29"/>
    <mergeCell ref="IKU29:ILL29"/>
    <mergeCell ref="ILM29:IMD29"/>
    <mergeCell ref="IME29:IMV29"/>
    <mergeCell ref="IEO29:IFF29"/>
    <mergeCell ref="IFG29:IFX29"/>
    <mergeCell ref="IFY29:IGP29"/>
    <mergeCell ref="IGQ29:IHH29"/>
    <mergeCell ref="IHI29:IHZ29"/>
    <mergeCell ref="IIA29:IIR29"/>
    <mergeCell ref="IAK29:IBB29"/>
    <mergeCell ref="IBC29:IBT29"/>
    <mergeCell ref="IBU29:ICL29"/>
    <mergeCell ref="ICM29:IDD29"/>
    <mergeCell ref="IDE29:IDV29"/>
    <mergeCell ref="IDW29:IEN29"/>
    <mergeCell ref="HWG29:HWX29"/>
    <mergeCell ref="HWY29:HXP29"/>
    <mergeCell ref="HXQ29:HYH29"/>
    <mergeCell ref="HYI29:HYZ29"/>
    <mergeCell ref="HZA29:HZR29"/>
    <mergeCell ref="HZS29:IAJ29"/>
    <mergeCell ref="HSC29:HST29"/>
    <mergeCell ref="HSU29:HTL29"/>
    <mergeCell ref="HTM29:HUD29"/>
    <mergeCell ref="HUE29:HUV29"/>
    <mergeCell ref="HUW29:HVN29"/>
    <mergeCell ref="HVO29:HWF29"/>
    <mergeCell ref="HNY29:HOP29"/>
    <mergeCell ref="HOQ29:HPH29"/>
    <mergeCell ref="HPI29:HPZ29"/>
    <mergeCell ref="HQA29:HQR29"/>
    <mergeCell ref="HQS29:HRJ29"/>
    <mergeCell ref="HRK29:HSB29"/>
    <mergeCell ref="HJU29:HKL29"/>
    <mergeCell ref="HKM29:HLD29"/>
    <mergeCell ref="HLE29:HLV29"/>
    <mergeCell ref="HLW29:HMN29"/>
    <mergeCell ref="HMO29:HNF29"/>
    <mergeCell ref="HNG29:HNX29"/>
    <mergeCell ref="HFQ29:HGH29"/>
    <mergeCell ref="HGI29:HGZ29"/>
    <mergeCell ref="HHA29:HHR29"/>
    <mergeCell ref="HHS29:HIJ29"/>
    <mergeCell ref="HIK29:HJB29"/>
    <mergeCell ref="HJC29:HJT29"/>
    <mergeCell ref="HBM29:HCD29"/>
    <mergeCell ref="HCE29:HCV29"/>
    <mergeCell ref="HCW29:HDN29"/>
    <mergeCell ref="HDO29:HEF29"/>
    <mergeCell ref="HEG29:HEX29"/>
    <mergeCell ref="HEY29:HFP29"/>
    <mergeCell ref="GXI29:GXZ29"/>
    <mergeCell ref="GYA29:GYR29"/>
    <mergeCell ref="GYS29:GZJ29"/>
    <mergeCell ref="GZK29:HAB29"/>
    <mergeCell ref="HAC29:HAT29"/>
    <mergeCell ref="HAU29:HBL29"/>
    <mergeCell ref="GTE29:GTV29"/>
    <mergeCell ref="GTW29:GUN29"/>
    <mergeCell ref="GUO29:GVF29"/>
    <mergeCell ref="GVG29:GVX29"/>
    <mergeCell ref="GVY29:GWP29"/>
    <mergeCell ref="GWQ29:GXH29"/>
    <mergeCell ref="GPA29:GPR29"/>
    <mergeCell ref="GPS29:GQJ29"/>
    <mergeCell ref="GQK29:GRB29"/>
    <mergeCell ref="GRC29:GRT29"/>
    <mergeCell ref="GRU29:GSL29"/>
    <mergeCell ref="GSM29:GTD29"/>
    <mergeCell ref="GKW29:GLN29"/>
    <mergeCell ref="GLO29:GMF29"/>
    <mergeCell ref="GMG29:GMX29"/>
    <mergeCell ref="GMY29:GNP29"/>
    <mergeCell ref="GNQ29:GOH29"/>
    <mergeCell ref="GOI29:GOZ29"/>
    <mergeCell ref="GGS29:GHJ29"/>
    <mergeCell ref="GHK29:GIB29"/>
    <mergeCell ref="GIC29:GIT29"/>
    <mergeCell ref="GIU29:GJL29"/>
    <mergeCell ref="GJM29:GKD29"/>
    <mergeCell ref="GKE29:GKV29"/>
    <mergeCell ref="GCO29:GDF29"/>
    <mergeCell ref="GDG29:GDX29"/>
    <mergeCell ref="GDY29:GEP29"/>
    <mergeCell ref="GEQ29:GFH29"/>
    <mergeCell ref="GFI29:GFZ29"/>
    <mergeCell ref="GGA29:GGR29"/>
    <mergeCell ref="FYK29:FZB29"/>
    <mergeCell ref="FZC29:FZT29"/>
    <mergeCell ref="FZU29:GAL29"/>
    <mergeCell ref="GAM29:GBD29"/>
    <mergeCell ref="GBE29:GBV29"/>
    <mergeCell ref="GBW29:GCN29"/>
    <mergeCell ref="FUG29:FUX29"/>
    <mergeCell ref="FUY29:FVP29"/>
    <mergeCell ref="FVQ29:FWH29"/>
    <mergeCell ref="FWI29:FWZ29"/>
    <mergeCell ref="FXA29:FXR29"/>
    <mergeCell ref="FXS29:FYJ29"/>
    <mergeCell ref="FQC29:FQT29"/>
    <mergeCell ref="FQU29:FRL29"/>
    <mergeCell ref="FRM29:FSD29"/>
    <mergeCell ref="FSE29:FSV29"/>
    <mergeCell ref="FSW29:FTN29"/>
    <mergeCell ref="FTO29:FUF29"/>
    <mergeCell ref="FLY29:FMP29"/>
    <mergeCell ref="FMQ29:FNH29"/>
    <mergeCell ref="FNI29:FNZ29"/>
    <mergeCell ref="FOA29:FOR29"/>
    <mergeCell ref="FOS29:FPJ29"/>
    <mergeCell ref="FPK29:FQB29"/>
    <mergeCell ref="FHU29:FIL29"/>
    <mergeCell ref="FIM29:FJD29"/>
    <mergeCell ref="FJE29:FJV29"/>
    <mergeCell ref="FJW29:FKN29"/>
    <mergeCell ref="FKO29:FLF29"/>
    <mergeCell ref="FLG29:FLX29"/>
    <mergeCell ref="FDQ29:FEH29"/>
    <mergeCell ref="FEI29:FEZ29"/>
    <mergeCell ref="FFA29:FFR29"/>
    <mergeCell ref="FFS29:FGJ29"/>
    <mergeCell ref="FGK29:FHB29"/>
    <mergeCell ref="FHC29:FHT29"/>
    <mergeCell ref="EZM29:FAD29"/>
    <mergeCell ref="FAE29:FAV29"/>
    <mergeCell ref="FAW29:FBN29"/>
    <mergeCell ref="FBO29:FCF29"/>
    <mergeCell ref="FCG29:FCX29"/>
    <mergeCell ref="FCY29:FDP29"/>
    <mergeCell ref="EVI29:EVZ29"/>
    <mergeCell ref="EWA29:EWR29"/>
    <mergeCell ref="EWS29:EXJ29"/>
    <mergeCell ref="EXK29:EYB29"/>
    <mergeCell ref="EYC29:EYT29"/>
    <mergeCell ref="EYU29:EZL29"/>
    <mergeCell ref="ERE29:ERV29"/>
    <mergeCell ref="ERW29:ESN29"/>
    <mergeCell ref="ESO29:ETF29"/>
    <mergeCell ref="ETG29:ETX29"/>
    <mergeCell ref="ETY29:EUP29"/>
    <mergeCell ref="EUQ29:EVH29"/>
    <mergeCell ref="ENA29:ENR29"/>
    <mergeCell ref="ENS29:EOJ29"/>
    <mergeCell ref="EOK29:EPB29"/>
    <mergeCell ref="EPC29:EPT29"/>
    <mergeCell ref="EPU29:EQL29"/>
    <mergeCell ref="EQM29:ERD29"/>
    <mergeCell ref="EIW29:EJN29"/>
    <mergeCell ref="EJO29:EKF29"/>
    <mergeCell ref="EKG29:EKX29"/>
    <mergeCell ref="EKY29:ELP29"/>
    <mergeCell ref="ELQ29:EMH29"/>
    <mergeCell ref="EMI29:EMZ29"/>
    <mergeCell ref="EES29:EFJ29"/>
    <mergeCell ref="EFK29:EGB29"/>
    <mergeCell ref="EGC29:EGT29"/>
    <mergeCell ref="EGU29:EHL29"/>
    <mergeCell ref="EHM29:EID29"/>
    <mergeCell ref="EIE29:EIV29"/>
    <mergeCell ref="EAO29:EBF29"/>
    <mergeCell ref="EBG29:EBX29"/>
    <mergeCell ref="EBY29:ECP29"/>
    <mergeCell ref="ECQ29:EDH29"/>
    <mergeCell ref="EDI29:EDZ29"/>
    <mergeCell ref="EEA29:EER29"/>
    <mergeCell ref="DWK29:DXB29"/>
    <mergeCell ref="DXC29:DXT29"/>
    <mergeCell ref="DXU29:DYL29"/>
    <mergeCell ref="DYM29:DZD29"/>
    <mergeCell ref="DZE29:DZV29"/>
    <mergeCell ref="DZW29:EAN29"/>
    <mergeCell ref="DSG29:DSX29"/>
    <mergeCell ref="DSY29:DTP29"/>
    <mergeCell ref="DTQ29:DUH29"/>
    <mergeCell ref="DUI29:DUZ29"/>
    <mergeCell ref="DVA29:DVR29"/>
    <mergeCell ref="DVS29:DWJ29"/>
    <mergeCell ref="DOC29:DOT29"/>
    <mergeCell ref="DOU29:DPL29"/>
    <mergeCell ref="DPM29:DQD29"/>
    <mergeCell ref="DQE29:DQV29"/>
    <mergeCell ref="DQW29:DRN29"/>
    <mergeCell ref="DRO29:DSF29"/>
    <mergeCell ref="DJY29:DKP29"/>
    <mergeCell ref="DKQ29:DLH29"/>
    <mergeCell ref="DLI29:DLZ29"/>
    <mergeCell ref="DMA29:DMR29"/>
    <mergeCell ref="DMS29:DNJ29"/>
    <mergeCell ref="DNK29:DOB29"/>
    <mergeCell ref="DFU29:DGL29"/>
    <mergeCell ref="DGM29:DHD29"/>
    <mergeCell ref="DHE29:DHV29"/>
    <mergeCell ref="DHW29:DIN29"/>
    <mergeCell ref="DIO29:DJF29"/>
    <mergeCell ref="DJG29:DJX29"/>
    <mergeCell ref="DBQ29:DCH29"/>
    <mergeCell ref="DCI29:DCZ29"/>
    <mergeCell ref="DDA29:DDR29"/>
    <mergeCell ref="DDS29:DEJ29"/>
    <mergeCell ref="DEK29:DFB29"/>
    <mergeCell ref="DFC29:DFT29"/>
    <mergeCell ref="CXM29:CYD29"/>
    <mergeCell ref="CYE29:CYV29"/>
    <mergeCell ref="CYW29:CZN29"/>
    <mergeCell ref="CZO29:DAF29"/>
    <mergeCell ref="DAG29:DAX29"/>
    <mergeCell ref="DAY29:DBP29"/>
    <mergeCell ref="CTI29:CTZ29"/>
    <mergeCell ref="CUA29:CUR29"/>
    <mergeCell ref="CUS29:CVJ29"/>
    <mergeCell ref="CVK29:CWB29"/>
    <mergeCell ref="CWC29:CWT29"/>
    <mergeCell ref="CWU29:CXL29"/>
    <mergeCell ref="CPE29:CPV29"/>
    <mergeCell ref="CPW29:CQN29"/>
    <mergeCell ref="CQO29:CRF29"/>
    <mergeCell ref="CRG29:CRX29"/>
    <mergeCell ref="CRY29:CSP29"/>
    <mergeCell ref="CSQ29:CTH29"/>
    <mergeCell ref="CLA29:CLR29"/>
    <mergeCell ref="CLS29:CMJ29"/>
    <mergeCell ref="CMK29:CNB29"/>
    <mergeCell ref="CNC29:CNT29"/>
    <mergeCell ref="CNU29:COL29"/>
    <mergeCell ref="COM29:CPD29"/>
    <mergeCell ref="CGW29:CHN29"/>
    <mergeCell ref="CHO29:CIF29"/>
    <mergeCell ref="CIG29:CIX29"/>
    <mergeCell ref="CIY29:CJP29"/>
    <mergeCell ref="CJQ29:CKH29"/>
    <mergeCell ref="CKI29:CKZ29"/>
    <mergeCell ref="CCS29:CDJ29"/>
    <mergeCell ref="CDK29:CEB29"/>
    <mergeCell ref="CEC29:CET29"/>
    <mergeCell ref="CEU29:CFL29"/>
    <mergeCell ref="CFM29:CGD29"/>
    <mergeCell ref="CGE29:CGV29"/>
    <mergeCell ref="BYO29:BZF29"/>
    <mergeCell ref="BZG29:BZX29"/>
    <mergeCell ref="BZY29:CAP29"/>
    <mergeCell ref="CAQ29:CBH29"/>
    <mergeCell ref="CBI29:CBZ29"/>
    <mergeCell ref="CCA29:CCR29"/>
    <mergeCell ref="BUK29:BVB29"/>
    <mergeCell ref="BVC29:BVT29"/>
    <mergeCell ref="BVU29:BWL29"/>
    <mergeCell ref="BWM29:BXD29"/>
    <mergeCell ref="BXE29:BXV29"/>
    <mergeCell ref="BXW29:BYN29"/>
    <mergeCell ref="BQG29:BQX29"/>
    <mergeCell ref="BQY29:BRP29"/>
    <mergeCell ref="BRQ29:BSH29"/>
    <mergeCell ref="BSI29:BSZ29"/>
    <mergeCell ref="BTA29:BTR29"/>
    <mergeCell ref="BTS29:BUJ29"/>
    <mergeCell ref="BMC29:BMT29"/>
    <mergeCell ref="BMU29:BNL29"/>
    <mergeCell ref="BNM29:BOD29"/>
    <mergeCell ref="BOE29:BOV29"/>
    <mergeCell ref="BOW29:BPN29"/>
    <mergeCell ref="BPO29:BQF29"/>
    <mergeCell ref="BHY29:BIP29"/>
    <mergeCell ref="BIQ29:BJH29"/>
    <mergeCell ref="BJI29:BJZ29"/>
    <mergeCell ref="BKA29:BKR29"/>
    <mergeCell ref="BKS29:BLJ29"/>
    <mergeCell ref="BLK29:BMB29"/>
    <mergeCell ref="BDU29:BEL29"/>
    <mergeCell ref="BEM29:BFD29"/>
    <mergeCell ref="BFE29:BFV29"/>
    <mergeCell ref="BFW29:BGN29"/>
    <mergeCell ref="BGO29:BHF29"/>
    <mergeCell ref="BHG29:BHX29"/>
    <mergeCell ref="AZQ29:BAH29"/>
    <mergeCell ref="BAI29:BAZ29"/>
    <mergeCell ref="BBA29:BBR29"/>
    <mergeCell ref="BBS29:BCJ29"/>
    <mergeCell ref="BCK29:BDB29"/>
    <mergeCell ref="BDC29:BDT29"/>
    <mergeCell ref="AVM29:AWD29"/>
    <mergeCell ref="AWE29:AWV29"/>
    <mergeCell ref="AWW29:AXN29"/>
    <mergeCell ref="AXO29:AYF29"/>
    <mergeCell ref="AYG29:AYX29"/>
    <mergeCell ref="AYY29:AZP29"/>
    <mergeCell ref="ARI29:ARZ29"/>
    <mergeCell ref="ASA29:ASR29"/>
    <mergeCell ref="ASS29:ATJ29"/>
    <mergeCell ref="ATK29:AUB29"/>
    <mergeCell ref="AUC29:AUT29"/>
    <mergeCell ref="AUU29:AVL29"/>
    <mergeCell ref="ANE29:ANV29"/>
    <mergeCell ref="ANW29:AON29"/>
    <mergeCell ref="AOO29:APF29"/>
    <mergeCell ref="APG29:APX29"/>
    <mergeCell ref="APY29:AQP29"/>
    <mergeCell ref="AQQ29:ARH29"/>
    <mergeCell ref="AJA29:AJR29"/>
    <mergeCell ref="AJS29:AKJ29"/>
    <mergeCell ref="AKK29:ALB29"/>
    <mergeCell ref="ALC29:ALT29"/>
    <mergeCell ref="ALU29:AML29"/>
    <mergeCell ref="AMM29:AND29"/>
    <mergeCell ref="AEW29:AFN29"/>
    <mergeCell ref="AFO29:AGF29"/>
    <mergeCell ref="AGG29:AGX29"/>
    <mergeCell ref="AGY29:AHP29"/>
    <mergeCell ref="AHQ29:AIH29"/>
    <mergeCell ref="AII29:AIZ29"/>
    <mergeCell ref="AAS29:ABJ29"/>
    <mergeCell ref="ABK29:ACB29"/>
    <mergeCell ref="ACC29:ACT29"/>
    <mergeCell ref="ACU29:ADL29"/>
    <mergeCell ref="ADM29:AED29"/>
    <mergeCell ref="AEE29:AEV29"/>
    <mergeCell ref="WO29:XF29"/>
    <mergeCell ref="XG29:XX29"/>
    <mergeCell ref="XY29:YP29"/>
    <mergeCell ref="YQ29:ZH29"/>
    <mergeCell ref="ZI29:ZZ29"/>
    <mergeCell ref="AAA29:AAR29"/>
    <mergeCell ref="SK29:TB29"/>
    <mergeCell ref="TC29:TT29"/>
    <mergeCell ref="TU29:UL29"/>
    <mergeCell ref="UM29:VD29"/>
    <mergeCell ref="VE29:VV29"/>
    <mergeCell ref="VW29:WN29"/>
    <mergeCell ref="OG29:OX29"/>
    <mergeCell ref="OY29:PP29"/>
    <mergeCell ref="PQ29:QH29"/>
    <mergeCell ref="QI29:QZ29"/>
    <mergeCell ref="RA29:RR29"/>
    <mergeCell ref="RS29:SJ29"/>
    <mergeCell ref="KC29:KT29"/>
    <mergeCell ref="KU29:LL29"/>
    <mergeCell ref="LM29:MD29"/>
    <mergeCell ref="ME29:MV29"/>
    <mergeCell ref="MW29:NN29"/>
    <mergeCell ref="NO29:OF29"/>
    <mergeCell ref="FY29:GP29"/>
    <mergeCell ref="GQ29:HH29"/>
    <mergeCell ref="HI29:HZ29"/>
    <mergeCell ref="IA29:IR29"/>
    <mergeCell ref="IS29:JJ29"/>
    <mergeCell ref="JK29:KB29"/>
    <mergeCell ref="DW29:EN29"/>
    <mergeCell ref="EO29:FF29"/>
    <mergeCell ref="FG29:FX29"/>
    <mergeCell ref="A26:Q26"/>
    <mergeCell ref="A27:Q27"/>
    <mergeCell ref="A29:R29"/>
    <mergeCell ref="S29:AJ29"/>
    <mergeCell ref="AK29:BB29"/>
    <mergeCell ref="BC29:BT29"/>
    <mergeCell ref="A1:R1"/>
    <mergeCell ref="R9:AE9"/>
    <mergeCell ref="A22:B22"/>
    <mergeCell ref="A23:O23"/>
    <mergeCell ref="A24:Q24"/>
    <mergeCell ref="A25:Q25"/>
    <mergeCell ref="BU29:CL29"/>
    <mergeCell ref="CM29:DD29"/>
    <mergeCell ref="DE29:DV29"/>
  </mergeCells>
  <pageMargins left="0.75" right="0.75" top="0.75" bottom="0.75" header="0.3" footer="0"/>
  <pageSetup paperSize="9" scale="52"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44F18-F6B6-4D43-BACA-87DCDDCB0515}">
  <sheetPr>
    <pageSetUpPr fitToPage="1"/>
  </sheetPr>
  <dimension ref="A1:Q42"/>
  <sheetViews>
    <sheetView zoomScale="115" zoomScaleNormal="115" zoomScaleSheetLayoutView="100" workbookViewId="0">
      <pane xSplit="1" ySplit="3" topLeftCell="B4" activePane="bottomRight" state="frozen"/>
      <selection activeCell="O38" sqref="O38"/>
      <selection pane="topRight" activeCell="O38" sqref="O38"/>
      <selection pane="bottomLeft" activeCell="O38" sqref="O38"/>
      <selection pane="bottomRight"/>
    </sheetView>
  </sheetViews>
  <sheetFormatPr defaultColWidth="9.140625" defaultRowHeight="15.75" x14ac:dyDescent="0.25"/>
  <cols>
    <col min="1" max="1" width="27" style="3230" customWidth="1"/>
    <col min="2" max="17" width="10.5703125" style="3230" customWidth="1"/>
    <col min="18" max="16384" width="9.140625" style="3230"/>
  </cols>
  <sheetData>
    <row r="1" spans="1:17" s="3225" customFormat="1" ht="17.25" customHeight="1" x14ac:dyDescent="0.25">
      <c r="A1" s="3224" t="s">
        <v>4965</v>
      </c>
      <c r="B1" s="3224"/>
      <c r="C1" s="3224"/>
      <c r="D1" s="3224"/>
      <c r="E1" s="3224"/>
      <c r="F1" s="3224"/>
    </row>
    <row r="2" spans="1:17" ht="16.5" thickBot="1" x14ac:dyDescent="0.3">
      <c r="A2" s="3226"/>
      <c r="B2" s="3226"/>
      <c r="C2" s="3226"/>
      <c r="D2" s="3226"/>
      <c r="E2" s="3227"/>
      <c r="F2" s="3228"/>
      <c r="G2" s="3229"/>
      <c r="H2" s="3229"/>
      <c r="I2" s="3229"/>
      <c r="J2" s="3229"/>
      <c r="K2" s="3229"/>
      <c r="L2" s="3227"/>
      <c r="M2" s="3227"/>
      <c r="N2" s="3227"/>
      <c r="O2" s="3227"/>
      <c r="P2" s="3229"/>
      <c r="Q2" s="3229" t="s">
        <v>29</v>
      </c>
    </row>
    <row r="3" spans="1:17" s="3236" customFormat="1" ht="18.75" thickTop="1" thickBot="1" x14ac:dyDescent="0.3">
      <c r="A3" s="3231"/>
      <c r="B3" s="3232" t="s">
        <v>166</v>
      </c>
      <c r="C3" s="3233" t="s">
        <v>4966</v>
      </c>
      <c r="D3" s="3233" t="s">
        <v>4967</v>
      </c>
      <c r="E3" s="3233" t="s">
        <v>4968</v>
      </c>
      <c r="F3" s="3233" t="s">
        <v>168</v>
      </c>
      <c r="G3" s="3233" t="s">
        <v>4969</v>
      </c>
      <c r="H3" s="3233" t="s">
        <v>4970</v>
      </c>
      <c r="I3" s="3233" t="s">
        <v>4971</v>
      </c>
      <c r="J3" s="3233" t="s">
        <v>169</v>
      </c>
      <c r="K3" s="3234" t="s">
        <v>4972</v>
      </c>
      <c r="L3" s="3233" t="s">
        <v>4973</v>
      </c>
      <c r="M3" s="3233" t="s">
        <v>4974</v>
      </c>
      <c r="N3" s="3233" t="s">
        <v>170</v>
      </c>
      <c r="O3" s="3233" t="s">
        <v>4975</v>
      </c>
      <c r="P3" s="3233" t="s">
        <v>4976</v>
      </c>
      <c r="Q3" s="3235" t="s">
        <v>4977</v>
      </c>
    </row>
    <row r="4" spans="1:17" x14ac:dyDescent="0.25">
      <c r="A4" s="3237" t="s">
        <v>4978</v>
      </c>
      <c r="B4" s="3238">
        <v>424.67962665060014</v>
      </c>
      <c r="C4" s="3239">
        <v>523.98863949470001</v>
      </c>
      <c r="D4" s="3238">
        <v>518.73240018999991</v>
      </c>
      <c r="E4" s="3238">
        <v>531.20849068350003</v>
      </c>
      <c r="F4" s="3238">
        <v>473.13287582000021</v>
      </c>
      <c r="G4" s="3238">
        <v>600.39339119090039</v>
      </c>
      <c r="H4" s="3238">
        <v>659.37265491390042</v>
      </c>
      <c r="I4" s="3238">
        <v>713.18699781259932</v>
      </c>
      <c r="J4" s="3238">
        <v>701.98872643539994</v>
      </c>
      <c r="K4" s="3240">
        <v>715.46550466980057</v>
      </c>
      <c r="L4" s="3238">
        <v>659.52556626650039</v>
      </c>
      <c r="M4" s="3238">
        <v>734.28401397499977</v>
      </c>
      <c r="N4" s="3238">
        <v>741.89850830000023</v>
      </c>
      <c r="O4" s="3241">
        <v>590.74315208999963</v>
      </c>
      <c r="P4" s="3241">
        <v>847.10276352000062</v>
      </c>
      <c r="Q4" s="3242">
        <v>886.44076312439847</v>
      </c>
    </row>
    <row r="5" spans="1:17" x14ac:dyDescent="0.25">
      <c r="A5" s="3243" t="s">
        <v>3600</v>
      </c>
      <c r="B5" s="3244"/>
      <c r="C5" s="3245"/>
      <c r="D5" s="3246"/>
      <c r="E5" s="3246"/>
      <c r="F5" s="3246"/>
      <c r="G5" s="3244"/>
      <c r="H5" s="3244"/>
      <c r="I5" s="3244"/>
      <c r="J5" s="3244"/>
      <c r="K5" s="3247"/>
      <c r="L5" s="3244"/>
      <c r="M5" s="3244"/>
      <c r="N5" s="3244"/>
      <c r="O5" s="3248"/>
      <c r="P5" s="3248"/>
      <c r="Q5" s="3249"/>
    </row>
    <row r="6" spans="1:17" x14ac:dyDescent="0.25">
      <c r="A6" s="3250" t="s">
        <v>175</v>
      </c>
      <c r="B6" s="3251">
        <v>134.23031157240004</v>
      </c>
      <c r="C6" s="3252">
        <v>146.30384764999999</v>
      </c>
      <c r="D6" s="3251">
        <v>143.5056525016</v>
      </c>
      <c r="E6" s="3251">
        <v>153.89050802120002</v>
      </c>
      <c r="F6" s="3251">
        <v>128.35559961000035</v>
      </c>
      <c r="G6" s="3251">
        <v>157.59538805280025</v>
      </c>
      <c r="H6" s="3251">
        <v>169.36659913720038</v>
      </c>
      <c r="I6" s="3251">
        <v>170.95527471869948</v>
      </c>
      <c r="J6" s="3251">
        <v>195.27830839160001</v>
      </c>
      <c r="K6" s="3253">
        <v>183.43628916000054</v>
      </c>
      <c r="L6" s="3251">
        <v>176.33231413470057</v>
      </c>
      <c r="M6" s="3251">
        <v>167.58830445999982</v>
      </c>
      <c r="N6" s="3251">
        <v>143.53384856000005</v>
      </c>
      <c r="O6" s="3254">
        <v>135.95276912999972</v>
      </c>
      <c r="P6" s="3254">
        <v>240.78713834000058</v>
      </c>
      <c r="Q6" s="3255">
        <v>246.28135026558155</v>
      </c>
    </row>
    <row r="7" spans="1:17" x14ac:dyDescent="0.25">
      <c r="A7" s="3250" t="s">
        <v>4979</v>
      </c>
      <c r="B7" s="3251">
        <v>72.000664260000008</v>
      </c>
      <c r="C7" s="3252">
        <v>96.896855153399997</v>
      </c>
      <c r="D7" s="3251">
        <v>89.467577095799953</v>
      </c>
      <c r="E7" s="3251">
        <v>84.411210273100011</v>
      </c>
      <c r="F7" s="3251">
        <v>69.25237391999984</v>
      </c>
      <c r="G7" s="3251">
        <v>88.6819178569001</v>
      </c>
      <c r="H7" s="3251">
        <v>98.793368864800073</v>
      </c>
      <c r="I7" s="3251">
        <v>103.91731950710002</v>
      </c>
      <c r="J7" s="3251">
        <v>106.69838231079993</v>
      </c>
      <c r="K7" s="3253">
        <v>100.74806962599997</v>
      </c>
      <c r="L7" s="3251">
        <v>88.277096756199825</v>
      </c>
      <c r="M7" s="3251">
        <v>103.66656298630001</v>
      </c>
      <c r="N7" s="3251">
        <v>86.751811719999992</v>
      </c>
      <c r="O7" s="3254">
        <v>74.758024610000021</v>
      </c>
      <c r="P7" s="3254">
        <v>121.71789069999991</v>
      </c>
      <c r="Q7" s="3255">
        <v>118.13599058999998</v>
      </c>
    </row>
    <row r="8" spans="1:17" x14ac:dyDescent="0.25">
      <c r="A8" s="3250" t="s">
        <v>4980</v>
      </c>
      <c r="B8" s="3251">
        <v>40.119075348199992</v>
      </c>
      <c r="C8" s="3252">
        <v>39.936853008699998</v>
      </c>
      <c r="D8" s="3251">
        <v>34.449232584499995</v>
      </c>
      <c r="E8" s="3251">
        <v>41.341812945999997</v>
      </c>
      <c r="F8" s="3251">
        <v>39.856716219999981</v>
      </c>
      <c r="G8" s="3251">
        <v>49.726001993199986</v>
      </c>
      <c r="H8" s="3251">
        <v>60.518214949600008</v>
      </c>
      <c r="I8" s="3251">
        <v>62.714198893100004</v>
      </c>
      <c r="J8" s="3251">
        <v>62.499720559699981</v>
      </c>
      <c r="K8" s="3253">
        <v>76.23195091300002</v>
      </c>
      <c r="L8" s="3251">
        <v>68.748079785899961</v>
      </c>
      <c r="M8" s="3251">
        <v>69.536054327000031</v>
      </c>
      <c r="N8" s="3251">
        <v>92.480157420000126</v>
      </c>
      <c r="O8" s="3254">
        <v>52.893050659999993</v>
      </c>
      <c r="P8" s="3254">
        <v>55.001864330000025</v>
      </c>
      <c r="Q8" s="3255">
        <v>51.473705421199988</v>
      </c>
    </row>
    <row r="9" spans="1:17" x14ac:dyDescent="0.25">
      <c r="A9" s="3250" t="s">
        <v>4981</v>
      </c>
      <c r="B9" s="3251">
        <v>15.941908890000001</v>
      </c>
      <c r="C9" s="3252">
        <v>20.2139432502</v>
      </c>
      <c r="D9" s="3251">
        <v>21.938504684399998</v>
      </c>
      <c r="E9" s="3251">
        <v>22.696665764500001</v>
      </c>
      <c r="F9" s="3251">
        <v>17.969622550000036</v>
      </c>
      <c r="G9" s="3251">
        <v>20.689036360100033</v>
      </c>
      <c r="H9" s="3251">
        <v>36.372011303400001</v>
      </c>
      <c r="I9" s="3251">
        <v>28.592551174099995</v>
      </c>
      <c r="J9" s="3251">
        <v>22.186150760199983</v>
      </c>
      <c r="K9" s="3253">
        <v>23.818734022099996</v>
      </c>
      <c r="L9" s="3251">
        <v>23.668109805099988</v>
      </c>
      <c r="M9" s="3251">
        <v>23.400562392999998</v>
      </c>
      <c r="N9" s="3251">
        <v>18.807531549999997</v>
      </c>
      <c r="O9" s="3254">
        <v>19.437924890000001</v>
      </c>
      <c r="P9" s="3254">
        <v>42.26626756000001</v>
      </c>
      <c r="Q9" s="3255">
        <v>42.627761829999983</v>
      </c>
    </row>
    <row r="10" spans="1:17" x14ac:dyDescent="0.25">
      <c r="A10" s="3250" t="s">
        <v>4982</v>
      </c>
      <c r="B10" s="3251">
        <v>1.8010678</v>
      </c>
      <c r="C10" s="3252">
        <v>1.7729056500000002</v>
      </c>
      <c r="D10" s="3251">
        <v>2.7336015599999999</v>
      </c>
      <c r="E10" s="3251">
        <v>3.09509196</v>
      </c>
      <c r="F10" s="3251">
        <v>2.04170922</v>
      </c>
      <c r="G10" s="3251">
        <v>6.0720905100000007</v>
      </c>
      <c r="H10" s="3251">
        <v>5.2348768100000003</v>
      </c>
      <c r="I10" s="3251">
        <v>10.648308690399999</v>
      </c>
      <c r="J10" s="3251">
        <v>7.0295463300000023</v>
      </c>
      <c r="K10" s="3253">
        <v>12.503993140000002</v>
      </c>
      <c r="L10" s="3251">
        <v>9.843830879999997</v>
      </c>
      <c r="M10" s="3251">
        <v>15.252763239999997</v>
      </c>
      <c r="N10" s="3251">
        <v>11.764519869999999</v>
      </c>
      <c r="O10" s="3254">
        <v>21.334837659999998</v>
      </c>
      <c r="P10" s="3254">
        <v>18.539276740000002</v>
      </c>
      <c r="Q10" s="3255">
        <v>39.499690739999998</v>
      </c>
    </row>
    <row r="11" spans="1:17" x14ac:dyDescent="0.25">
      <c r="A11" s="3250" t="s">
        <v>4983</v>
      </c>
      <c r="B11" s="3251">
        <v>13.850068780000001</v>
      </c>
      <c r="C11" s="3252">
        <v>17.0622768476</v>
      </c>
      <c r="D11" s="3251">
        <v>19.235002040000001</v>
      </c>
      <c r="E11" s="3251">
        <v>16.11855838</v>
      </c>
      <c r="F11" s="3251">
        <v>13.754715829999999</v>
      </c>
      <c r="G11" s="3251">
        <v>15.102889609999963</v>
      </c>
      <c r="H11" s="3251">
        <v>16.166520328800004</v>
      </c>
      <c r="I11" s="3251">
        <v>18.730584026699997</v>
      </c>
      <c r="J11" s="3251">
        <v>16.63493831400001</v>
      </c>
      <c r="K11" s="3253">
        <v>18.039775239999997</v>
      </c>
      <c r="L11" s="3251">
        <v>19.125256829999994</v>
      </c>
      <c r="M11" s="3251">
        <v>18.155073329999997</v>
      </c>
      <c r="N11" s="3251">
        <v>15.822263359999992</v>
      </c>
      <c r="O11" s="3254">
        <v>18.714706310000004</v>
      </c>
      <c r="P11" s="3254">
        <v>37.460824930000022</v>
      </c>
      <c r="Q11" s="3255">
        <v>38.010210889999975</v>
      </c>
    </row>
    <row r="12" spans="1:17" x14ac:dyDescent="0.25">
      <c r="A12" s="3250" t="s">
        <v>4984</v>
      </c>
      <c r="B12" s="3251">
        <v>11.72676431</v>
      </c>
      <c r="C12" s="3252">
        <v>14.9587925964</v>
      </c>
      <c r="D12" s="3251">
        <v>16.162248271899998</v>
      </c>
      <c r="E12" s="3251">
        <v>16.708617995499999</v>
      </c>
      <c r="F12" s="3251">
        <v>14.44268205000002</v>
      </c>
      <c r="G12" s="3251">
        <v>21.555565824999995</v>
      </c>
      <c r="H12" s="3251">
        <v>23.027231441200001</v>
      </c>
      <c r="I12" s="3251">
        <v>23.882913444099991</v>
      </c>
      <c r="J12" s="3251">
        <v>24.192932986200013</v>
      </c>
      <c r="K12" s="3253">
        <v>28.767231167000006</v>
      </c>
      <c r="L12" s="3251">
        <v>22.213748150599987</v>
      </c>
      <c r="M12" s="3251">
        <v>21.029692601300003</v>
      </c>
      <c r="N12" s="3251">
        <v>22.295298370000005</v>
      </c>
      <c r="O12" s="3254">
        <v>19.284897889999993</v>
      </c>
      <c r="P12" s="3254">
        <v>31.914453819999977</v>
      </c>
      <c r="Q12" s="3255">
        <v>32.605143604000041</v>
      </c>
    </row>
    <row r="13" spans="1:17" x14ac:dyDescent="0.25">
      <c r="A13" s="3250" t="s">
        <v>4985</v>
      </c>
      <c r="B13" s="3251">
        <v>12.664919549999997</v>
      </c>
      <c r="C13" s="3252">
        <v>15.075135289999999</v>
      </c>
      <c r="D13" s="3251">
        <v>15.967951860000001</v>
      </c>
      <c r="E13" s="3251">
        <v>17.607821189999999</v>
      </c>
      <c r="F13" s="3251">
        <v>13.512663699999996</v>
      </c>
      <c r="G13" s="3251">
        <v>23.107215669999995</v>
      </c>
      <c r="H13" s="3251">
        <v>24.078331559999995</v>
      </c>
      <c r="I13" s="3251">
        <v>24.082746802999988</v>
      </c>
      <c r="J13" s="3251">
        <v>21.207641339999981</v>
      </c>
      <c r="K13" s="3253">
        <v>26.281799720000006</v>
      </c>
      <c r="L13" s="3251">
        <v>24.977271189999982</v>
      </c>
      <c r="M13" s="3251">
        <v>28.697647359999962</v>
      </c>
      <c r="N13" s="3251">
        <v>22.506325470000014</v>
      </c>
      <c r="O13" s="3254">
        <v>22.327919520000005</v>
      </c>
      <c r="P13" s="3254">
        <v>33.826528539999984</v>
      </c>
      <c r="Q13" s="3255">
        <v>28.958311389999977</v>
      </c>
    </row>
    <row r="14" spans="1:17" x14ac:dyDescent="0.25">
      <c r="A14" s="3250" t="s">
        <v>4986</v>
      </c>
      <c r="B14" s="3251">
        <v>9.3550475899999999</v>
      </c>
      <c r="C14" s="3252">
        <v>13.5127662</v>
      </c>
      <c r="D14" s="3251">
        <v>13.98158973</v>
      </c>
      <c r="E14" s="3251">
        <v>15.379689700000004</v>
      </c>
      <c r="F14" s="3251">
        <v>19.863494829999997</v>
      </c>
      <c r="G14" s="3251">
        <v>22.462092339999998</v>
      </c>
      <c r="H14" s="3251">
        <v>18.19416743</v>
      </c>
      <c r="I14" s="3251">
        <v>19.872262089999996</v>
      </c>
      <c r="J14" s="3251">
        <v>28.506124716000006</v>
      </c>
      <c r="K14" s="3253">
        <v>20.834542289999998</v>
      </c>
      <c r="L14" s="3251">
        <v>17.841391170000001</v>
      </c>
      <c r="M14" s="3251">
        <v>20.511524420000001</v>
      </c>
      <c r="N14" s="3251">
        <v>20.782761359999999</v>
      </c>
      <c r="O14" s="3254">
        <v>23.331516270000002</v>
      </c>
      <c r="P14" s="3254">
        <v>24.539063599999999</v>
      </c>
      <c r="Q14" s="3255">
        <v>26.840203280000008</v>
      </c>
    </row>
    <row r="15" spans="1:17" ht="16.5" thickBot="1" x14ac:dyDescent="0.3">
      <c r="A15" s="3256" t="s">
        <v>4987</v>
      </c>
      <c r="B15" s="3257">
        <v>5.8572209000000006</v>
      </c>
      <c r="C15" s="3258">
        <v>2.8448751399999996</v>
      </c>
      <c r="D15" s="3257">
        <v>4.6188568600000002</v>
      </c>
      <c r="E15" s="3257">
        <v>3.7887136299999997</v>
      </c>
      <c r="F15" s="3257">
        <v>6.6519340800000002</v>
      </c>
      <c r="G15" s="3257">
        <v>6.2584329799999994</v>
      </c>
      <c r="H15" s="3257">
        <v>2.5902391699999994</v>
      </c>
      <c r="I15" s="3257">
        <v>25.079812480000001</v>
      </c>
      <c r="J15" s="3257">
        <v>4.1933356400000008</v>
      </c>
      <c r="K15" s="3259">
        <v>3.3904408200000002</v>
      </c>
      <c r="L15" s="3257">
        <v>5.9911661499999997</v>
      </c>
      <c r="M15" s="3257">
        <v>30.666232480000001</v>
      </c>
      <c r="N15" s="3257">
        <v>8.28586022</v>
      </c>
      <c r="O15" s="3260">
        <v>10.269864759999999</v>
      </c>
      <c r="P15" s="3260">
        <v>3.7294519100000003</v>
      </c>
      <c r="Q15" s="3261">
        <v>26.011734849999996</v>
      </c>
    </row>
    <row r="16" spans="1:17" s="3265" customFormat="1" ht="23.25" customHeight="1" thickTop="1" x14ac:dyDescent="0.25">
      <c r="A16" s="3262" t="s">
        <v>4988</v>
      </c>
      <c r="B16" s="3263"/>
      <c r="C16" s="3264"/>
      <c r="D16" s="3264"/>
      <c r="E16" s="3264"/>
      <c r="F16" s="3264"/>
      <c r="G16" s="3264"/>
      <c r="H16" s="3264"/>
      <c r="I16" s="3264"/>
      <c r="J16" s="3264"/>
      <c r="K16" s="3264"/>
      <c r="L16" s="3264"/>
      <c r="M16" s="3264"/>
    </row>
    <row r="17" spans="1:17" s="3266" customFormat="1" ht="39" customHeight="1" x14ac:dyDescent="0.25">
      <c r="A17" s="4017" t="s">
        <v>4989</v>
      </c>
      <c r="B17" s="4017"/>
      <c r="C17" s="4017"/>
      <c r="D17" s="4017"/>
      <c r="E17" s="4017"/>
      <c r="F17" s="4017"/>
      <c r="G17" s="4017"/>
      <c r="H17" s="4017"/>
      <c r="I17" s="4017"/>
      <c r="J17" s="4017"/>
      <c r="K17" s="4017"/>
      <c r="L17" s="4017"/>
      <c r="M17" s="4017"/>
      <c r="N17" s="4017"/>
    </row>
    <row r="18" spans="1:17" ht="5.25" customHeight="1" x14ac:dyDescent="0.25">
      <c r="A18" s="4018"/>
      <c r="B18" s="4018"/>
      <c r="C18" s="4018"/>
      <c r="D18" s="4018"/>
      <c r="E18" s="4018"/>
      <c r="F18" s="4018"/>
    </row>
    <row r="19" spans="1:17" ht="17.25" x14ac:dyDescent="0.25">
      <c r="A19" s="3224" t="s">
        <v>4990</v>
      </c>
      <c r="B19" s="3224"/>
      <c r="C19" s="3224"/>
      <c r="D19" s="3224"/>
      <c r="E19" s="3224"/>
      <c r="F19" s="3224"/>
    </row>
    <row r="20" spans="1:17" ht="16.5" thickBot="1" x14ac:dyDescent="0.3">
      <c r="A20" s="3226"/>
      <c r="B20" s="3226"/>
      <c r="C20" s="3226"/>
      <c r="D20" s="3226"/>
      <c r="E20" s="3227"/>
      <c r="F20" s="3228"/>
      <c r="G20" s="3229"/>
      <c r="H20" s="3229"/>
      <c r="I20" s="3229"/>
      <c r="J20" s="3229"/>
      <c r="K20" s="3229"/>
      <c r="L20" s="2"/>
      <c r="M20" s="2"/>
      <c r="N20" s="2"/>
      <c r="O20" s="2"/>
      <c r="P20" s="2"/>
      <c r="Q20" s="3229" t="s">
        <v>29</v>
      </c>
    </row>
    <row r="21" spans="1:17" s="3236" customFormat="1" ht="18.75" thickTop="1" thickBot="1" x14ac:dyDescent="0.3">
      <c r="A21" s="3231"/>
      <c r="B21" s="3232" t="s">
        <v>166</v>
      </c>
      <c r="C21" s="3233" t="s">
        <v>4966</v>
      </c>
      <c r="D21" s="3233" t="s">
        <v>4967</v>
      </c>
      <c r="E21" s="3233" t="s">
        <v>4968</v>
      </c>
      <c r="F21" s="3233" t="s">
        <v>168</v>
      </c>
      <c r="G21" s="3233" t="s">
        <v>4969</v>
      </c>
      <c r="H21" s="3233" t="s">
        <v>4970</v>
      </c>
      <c r="I21" s="3233" t="s">
        <v>4971</v>
      </c>
      <c r="J21" s="3234" t="s">
        <v>169</v>
      </c>
      <c r="K21" s="3233" t="s">
        <v>4972</v>
      </c>
      <c r="L21" s="3233" t="s">
        <v>4991</v>
      </c>
      <c r="M21" s="3267" t="s">
        <v>4974</v>
      </c>
      <c r="N21" s="3267" t="s">
        <v>170</v>
      </c>
      <c r="O21" s="3267" t="s">
        <v>4975</v>
      </c>
      <c r="P21" s="3267" t="s">
        <v>4976</v>
      </c>
      <c r="Q21" s="3235" t="s">
        <v>4977</v>
      </c>
    </row>
    <row r="22" spans="1:17" s="3236" customFormat="1" x14ac:dyDescent="0.25">
      <c r="A22" s="3268" t="s">
        <v>4992</v>
      </c>
      <c r="B22" s="3269">
        <v>1226</v>
      </c>
      <c r="C22" s="3270">
        <v>1151</v>
      </c>
      <c r="D22" s="3271">
        <v>1187</v>
      </c>
      <c r="E22" s="3271">
        <v>1284</v>
      </c>
      <c r="F22" s="3271">
        <v>1462</v>
      </c>
      <c r="G22" s="3271">
        <v>1397</v>
      </c>
      <c r="H22" s="3271">
        <v>1573</v>
      </c>
      <c r="I22" s="3271">
        <v>1729</v>
      </c>
      <c r="J22" s="3272">
        <v>1657</v>
      </c>
      <c r="K22" s="3271">
        <v>1668</v>
      </c>
      <c r="L22" s="3271">
        <v>1814</v>
      </c>
      <c r="M22" s="3273">
        <v>1995</v>
      </c>
      <c r="N22" s="3273">
        <v>2014</v>
      </c>
      <c r="O22" s="3273">
        <v>1243</v>
      </c>
      <c r="P22" s="3273">
        <v>1885</v>
      </c>
      <c r="Q22" s="3274">
        <v>2295.8375707724458</v>
      </c>
    </row>
    <row r="23" spans="1:17" x14ac:dyDescent="0.25">
      <c r="A23" s="3275" t="s">
        <v>3600</v>
      </c>
      <c r="B23" s="3276"/>
      <c r="C23" s="3277"/>
      <c r="D23" s="3278"/>
      <c r="E23" s="3278"/>
      <c r="F23" s="3278"/>
      <c r="G23" s="3276"/>
      <c r="H23" s="3276"/>
      <c r="I23" s="3276"/>
      <c r="J23" s="3279"/>
      <c r="K23" s="3276"/>
      <c r="L23" s="3276"/>
      <c r="M23" s="3280"/>
      <c r="N23" s="3280"/>
      <c r="O23" s="3280"/>
      <c r="P23" s="3280"/>
      <c r="Q23" s="3281"/>
    </row>
    <row r="24" spans="1:17" x14ac:dyDescent="0.25">
      <c r="A24" s="3282" t="s">
        <v>150</v>
      </c>
      <c r="B24" s="3283">
        <v>347.96304559000004</v>
      </c>
      <c r="C24" s="3284">
        <v>355.21037134752476</v>
      </c>
      <c r="D24" s="3285">
        <v>353.78694104722774</v>
      </c>
      <c r="E24" s="3285">
        <v>397.32034222752475</v>
      </c>
      <c r="F24" s="3285">
        <v>416.93553508300005</v>
      </c>
      <c r="G24" s="3283">
        <v>402.98059034699997</v>
      </c>
      <c r="H24" s="3283">
        <v>480.15646906199993</v>
      </c>
      <c r="I24" s="3283">
        <v>543.00408133200017</v>
      </c>
      <c r="J24" s="3286">
        <v>520.01672115612109</v>
      </c>
      <c r="K24" s="3283">
        <v>570.93412200700004</v>
      </c>
      <c r="L24" s="3283">
        <v>761.20843193299993</v>
      </c>
      <c r="M24" s="3287">
        <v>836.81348953299994</v>
      </c>
      <c r="N24" s="3287">
        <v>802.42851269271387</v>
      </c>
      <c r="O24" s="3287">
        <v>488.23308932800001</v>
      </c>
      <c r="P24" s="3287">
        <v>644.87413021427324</v>
      </c>
      <c r="Q24" s="3288">
        <v>848.15649341810422</v>
      </c>
    </row>
    <row r="25" spans="1:17" x14ac:dyDescent="0.25">
      <c r="A25" s="3282" t="s">
        <v>4993</v>
      </c>
      <c r="B25" s="3283">
        <v>502.88263377881185</v>
      </c>
      <c r="C25" s="3284">
        <v>363.69912520792082</v>
      </c>
      <c r="D25" s="3285">
        <v>390.65349905940587</v>
      </c>
      <c r="E25" s="3285">
        <v>452.64309947148513</v>
      </c>
      <c r="F25" s="3285">
        <v>525.35429483000019</v>
      </c>
      <c r="G25" s="3283">
        <v>510.9734306699998</v>
      </c>
      <c r="H25" s="3283">
        <v>540.78037761999997</v>
      </c>
      <c r="I25" s="3283">
        <v>569.54467043000011</v>
      </c>
      <c r="J25" s="3286">
        <v>690.11355821000006</v>
      </c>
      <c r="K25" s="3283">
        <v>597.53029016999994</v>
      </c>
      <c r="L25" s="3283">
        <v>630.72886957000003</v>
      </c>
      <c r="M25" s="3287">
        <v>705.07110976000001</v>
      </c>
      <c r="N25" s="3287">
        <v>733.24006425999994</v>
      </c>
      <c r="O25" s="3287">
        <v>326.41303763999997</v>
      </c>
      <c r="P25" s="3287">
        <v>721.77873654827454</v>
      </c>
      <c r="Q25" s="3288">
        <v>827.39566789999992</v>
      </c>
    </row>
    <row r="26" spans="1:17" x14ac:dyDescent="0.25">
      <c r="A26" s="3282" t="s">
        <v>175</v>
      </c>
      <c r="B26" s="3283">
        <v>71.107083662899996</v>
      </c>
      <c r="C26" s="3284">
        <v>79.199653192673281</v>
      </c>
      <c r="D26" s="3285">
        <v>73.602834996633661</v>
      </c>
      <c r="E26" s="3285">
        <v>88.830741450000019</v>
      </c>
      <c r="F26" s="3285">
        <v>102.06742312999999</v>
      </c>
      <c r="G26" s="3283">
        <v>94.879113000000004</v>
      </c>
      <c r="H26" s="3283">
        <v>138.02080810999999</v>
      </c>
      <c r="I26" s="3283">
        <v>147.16212191</v>
      </c>
      <c r="J26" s="3286">
        <v>60.923746130000005</v>
      </c>
      <c r="K26" s="3283">
        <v>84.996456040000012</v>
      </c>
      <c r="L26" s="3283">
        <v>65.165540840000006</v>
      </c>
      <c r="M26" s="3287">
        <v>90.750141709999994</v>
      </c>
      <c r="N26" s="3287">
        <v>56.916507770000003</v>
      </c>
      <c r="O26" s="3287">
        <v>96.116294819999993</v>
      </c>
      <c r="P26" s="3287">
        <v>98</v>
      </c>
      <c r="Q26" s="3288">
        <v>101.51596045000001</v>
      </c>
    </row>
    <row r="27" spans="1:17" x14ac:dyDescent="0.25">
      <c r="A27" s="3282" t="s">
        <v>4994</v>
      </c>
      <c r="B27" s="3283">
        <v>29.040337535346534</v>
      </c>
      <c r="C27" s="3284">
        <v>20.993346927722772</v>
      </c>
      <c r="D27" s="3285">
        <v>25.338774119009901</v>
      </c>
      <c r="E27" s="3285">
        <v>33.386741913168322</v>
      </c>
      <c r="F27" s="3285">
        <v>46.766389239999988</v>
      </c>
      <c r="G27" s="3283">
        <v>53.247702799999978</v>
      </c>
      <c r="H27" s="3283">
        <v>50.848678009999993</v>
      </c>
      <c r="I27" s="3283">
        <v>75.716904480000039</v>
      </c>
      <c r="J27" s="3286">
        <v>62.896897460000005</v>
      </c>
      <c r="K27" s="3283">
        <v>72.158878799999997</v>
      </c>
      <c r="L27" s="3283">
        <v>74.879016850000014</v>
      </c>
      <c r="M27" s="3287">
        <v>68.434936430000008</v>
      </c>
      <c r="N27" s="3287">
        <v>66.690104440000013</v>
      </c>
      <c r="O27" s="3287">
        <v>50.367733099999995</v>
      </c>
      <c r="P27" s="3287">
        <v>69.395721660012839</v>
      </c>
      <c r="Q27" s="3288">
        <v>85.497724710000014</v>
      </c>
    </row>
    <row r="28" spans="1:17" ht="16.5" thickBot="1" x14ac:dyDescent="0.3">
      <c r="A28" s="3289" t="s">
        <v>151</v>
      </c>
      <c r="B28" s="3290">
        <v>24.18651376</v>
      </c>
      <c r="C28" s="3291">
        <v>25.307067538811886</v>
      </c>
      <c r="D28" s="3292">
        <v>38.735187313069304</v>
      </c>
      <c r="E28" s="3292">
        <v>26.677502690000001</v>
      </c>
      <c r="F28" s="3292">
        <v>36.768609829999995</v>
      </c>
      <c r="G28" s="3290">
        <v>40.733247379999995</v>
      </c>
      <c r="H28" s="3290">
        <v>47.352859410000001</v>
      </c>
      <c r="I28" s="3290">
        <v>42.747687179954994</v>
      </c>
      <c r="J28" s="3293">
        <v>43.552026031600001</v>
      </c>
      <c r="K28" s="3290">
        <v>34.861634957944986</v>
      </c>
      <c r="L28" s="3290">
        <v>34.797396857484998</v>
      </c>
      <c r="M28" s="3294">
        <v>30.21478572458</v>
      </c>
      <c r="N28" s="3294">
        <v>39.363206443304001</v>
      </c>
      <c r="O28" s="3294">
        <v>22.073475203832</v>
      </c>
      <c r="P28" s="3294">
        <v>48.802874502299183</v>
      </c>
      <c r="Q28" s="3295">
        <v>76.770914462176435</v>
      </c>
    </row>
    <row r="29" spans="1:17" s="3265" customFormat="1" ht="24" customHeight="1" thickTop="1" x14ac:dyDescent="0.25">
      <c r="A29" s="3263" t="s">
        <v>4995</v>
      </c>
      <c r="B29" s="3263"/>
      <c r="C29" s="3264"/>
      <c r="D29" s="3264"/>
      <c r="E29" s="3264"/>
      <c r="F29" s="3264"/>
      <c r="G29" s="3264"/>
      <c r="H29" s="3264"/>
      <c r="I29" s="3264"/>
      <c r="J29" s="3264"/>
      <c r="K29" s="3264"/>
      <c r="L29" s="3264"/>
      <c r="M29" s="3264"/>
    </row>
    <row r="30" spans="1:17" ht="37.9" customHeight="1" x14ac:dyDescent="0.25">
      <c r="A30" s="4017" t="s">
        <v>4989</v>
      </c>
      <c r="B30" s="4017"/>
      <c r="C30" s="4017"/>
      <c r="D30" s="4017"/>
      <c r="E30" s="4017"/>
      <c r="F30" s="4017"/>
      <c r="G30" s="4017"/>
      <c r="H30" s="4017"/>
      <c r="I30" s="4017"/>
      <c r="J30" s="4017"/>
      <c r="K30" s="4017"/>
      <c r="L30" s="4017"/>
      <c r="M30" s="4017"/>
      <c r="N30" s="4017"/>
    </row>
    <row r="31" spans="1:17" ht="5.25" customHeight="1" x14ac:dyDescent="0.25">
      <c r="A31" s="4018"/>
      <c r="B31" s="4018"/>
      <c r="C31" s="4018"/>
      <c r="D31" s="4018"/>
      <c r="E31" s="4018"/>
      <c r="F31" s="4018"/>
    </row>
    <row r="32" spans="1:17" ht="17.25" x14ac:dyDescent="0.25">
      <c r="A32" s="4019" t="s">
        <v>4996</v>
      </c>
      <c r="B32" s="4019"/>
      <c r="C32" s="4019"/>
      <c r="D32" s="4019"/>
      <c r="E32" s="4019"/>
      <c r="F32" s="4019"/>
    </row>
    <row r="33" spans="1:17" ht="16.5" thickBot="1" x14ac:dyDescent="0.3">
      <c r="A33" s="3226"/>
      <c r="B33" s="3226"/>
      <c r="C33" s="3226"/>
      <c r="D33" s="3226"/>
      <c r="E33" s="3227"/>
      <c r="F33" s="3228"/>
      <c r="G33" s="3229"/>
      <c r="H33" s="3229"/>
      <c r="I33" s="3229"/>
      <c r="J33" s="3229"/>
      <c r="K33" s="3229"/>
      <c r="L33" s="2"/>
      <c r="M33" s="2"/>
      <c r="N33" s="2"/>
      <c r="O33" s="2"/>
      <c r="P33" s="2"/>
      <c r="Q33" s="3229" t="s">
        <v>29</v>
      </c>
    </row>
    <row r="34" spans="1:17" ht="18.75" thickTop="1" thickBot="1" x14ac:dyDescent="0.3">
      <c r="A34" s="3231"/>
      <c r="B34" s="3232" t="s">
        <v>166</v>
      </c>
      <c r="C34" s="3233" t="s">
        <v>4966</v>
      </c>
      <c r="D34" s="3233" t="s">
        <v>4967</v>
      </c>
      <c r="E34" s="3233" t="s">
        <v>4968</v>
      </c>
      <c r="F34" s="3233" t="s">
        <v>168</v>
      </c>
      <c r="G34" s="3233" t="s">
        <v>4969</v>
      </c>
      <c r="H34" s="3233" t="s">
        <v>4970</v>
      </c>
      <c r="I34" s="3233" t="s">
        <v>4971</v>
      </c>
      <c r="J34" s="3234" t="s">
        <v>169</v>
      </c>
      <c r="K34" s="3233" t="s">
        <v>4972</v>
      </c>
      <c r="L34" s="3233" t="s">
        <v>4991</v>
      </c>
      <c r="M34" s="3233" t="s">
        <v>4974</v>
      </c>
      <c r="N34" s="3233" t="s">
        <v>170</v>
      </c>
      <c r="O34" s="3233" t="s">
        <v>4975</v>
      </c>
      <c r="P34" s="3233" t="s">
        <v>4976</v>
      </c>
      <c r="Q34" s="3235" t="s">
        <v>4997</v>
      </c>
    </row>
    <row r="35" spans="1:17" x14ac:dyDescent="0.25">
      <c r="A35" s="3296" t="s">
        <v>4998</v>
      </c>
      <c r="B35" s="3297">
        <v>0.2</v>
      </c>
      <c r="C35" s="3298">
        <v>0.3</v>
      </c>
      <c r="D35" s="3297">
        <v>0.3</v>
      </c>
      <c r="E35" s="3297">
        <v>0.2</v>
      </c>
      <c r="F35" s="3297">
        <v>0.2</v>
      </c>
      <c r="G35" s="3297">
        <v>0.3</v>
      </c>
      <c r="H35" s="3297">
        <v>0.3</v>
      </c>
      <c r="I35" s="3297">
        <v>0.5</v>
      </c>
      <c r="J35" s="3299">
        <v>0.5</v>
      </c>
      <c r="K35" s="3300">
        <v>0.5</v>
      </c>
      <c r="L35" s="3300">
        <v>0.5</v>
      </c>
      <c r="M35" s="3300">
        <v>0.52594173999999994</v>
      </c>
      <c r="N35" s="3300">
        <v>0.46203</v>
      </c>
      <c r="O35" s="3300">
        <v>0.43</v>
      </c>
      <c r="P35" s="3300">
        <v>0.37757673999999997</v>
      </c>
      <c r="Q35" s="3301">
        <v>0.2</v>
      </c>
    </row>
    <row r="36" spans="1:17" s="3310" customFormat="1" x14ac:dyDescent="0.3">
      <c r="A36" s="3302"/>
      <c r="B36" s="3303">
        <v>4.0000000000000002E-4</v>
      </c>
      <c r="C36" s="3304">
        <v>5.0000000000000001E-4</v>
      </c>
      <c r="D36" s="3305">
        <v>5.0000000000000001E-4</v>
      </c>
      <c r="E36" s="3306">
        <v>4.0000000000000002E-4</v>
      </c>
      <c r="F36" s="3306">
        <v>5.0000000000000001E-4</v>
      </c>
      <c r="G36" s="3303">
        <v>5.0000000000000001E-4</v>
      </c>
      <c r="H36" s="3303">
        <v>5.0000000000000001E-4</v>
      </c>
      <c r="I36" s="3303">
        <v>6.9999999999999999E-4</v>
      </c>
      <c r="J36" s="3307">
        <v>8.0000000000000004E-4</v>
      </c>
      <c r="K36" s="3308">
        <v>6.9999999999999999E-4</v>
      </c>
      <c r="L36" s="3308">
        <v>6.9999999999999999E-4</v>
      </c>
      <c r="M36" s="3308">
        <v>6.9999999999999999E-4</v>
      </c>
      <c r="N36" s="3308">
        <v>5.9999999999999995E-4</v>
      </c>
      <c r="O36" s="3308">
        <v>6.9999999999999999E-4</v>
      </c>
      <c r="P36" s="3308">
        <v>4.0000000000000002E-4</v>
      </c>
      <c r="Q36" s="3309">
        <v>2.9999999999999997E-4</v>
      </c>
    </row>
    <row r="37" spans="1:17" x14ac:dyDescent="0.25">
      <c r="A37" s="3311" t="s">
        <v>4999</v>
      </c>
      <c r="B37" s="3312">
        <v>13.7</v>
      </c>
      <c r="C37" s="3313">
        <v>11.4</v>
      </c>
      <c r="D37" s="3312">
        <v>12.5</v>
      </c>
      <c r="E37" s="3312">
        <v>14</v>
      </c>
      <c r="F37" s="3312">
        <v>15.5</v>
      </c>
      <c r="G37" s="3312">
        <v>11.8</v>
      </c>
      <c r="H37" s="3312">
        <v>12.8</v>
      </c>
      <c r="I37" s="3312">
        <v>12.6</v>
      </c>
      <c r="J37" s="3314">
        <v>14.5</v>
      </c>
      <c r="K37" s="3315">
        <v>12.5</v>
      </c>
      <c r="L37" s="3315">
        <v>14.3</v>
      </c>
      <c r="M37" s="3315">
        <v>15.197254439219998</v>
      </c>
      <c r="N37" s="3315">
        <v>15.387697236161999</v>
      </c>
      <c r="O37" s="3315">
        <v>9.5357787281170818</v>
      </c>
      <c r="P37" s="3315">
        <v>15.324560618938392</v>
      </c>
      <c r="Q37" s="3316">
        <v>16.655828152723355</v>
      </c>
    </row>
    <row r="38" spans="1:17" s="3323" customFormat="1" ht="16.5" thickBot="1" x14ac:dyDescent="0.3">
      <c r="A38" s="3317"/>
      <c r="B38" s="3318">
        <v>1.12E-2</v>
      </c>
      <c r="C38" s="3319">
        <v>9.9000000000000008E-3</v>
      </c>
      <c r="D38" s="3319">
        <v>1.0500000000000001E-2</v>
      </c>
      <c r="E38" s="3319">
        <v>1.09E-2</v>
      </c>
      <c r="F38" s="3319">
        <v>1.06E-2</v>
      </c>
      <c r="G38" s="3319">
        <v>8.0000000000000002E-3</v>
      </c>
      <c r="H38" s="3319">
        <v>8.0000000000000002E-3</v>
      </c>
      <c r="I38" s="3319">
        <v>7.0000000000000001E-3</v>
      </c>
      <c r="J38" s="3320">
        <v>8.9999999999999993E-3</v>
      </c>
      <c r="K38" s="3321">
        <v>7.0000000000000001E-3</v>
      </c>
      <c r="L38" s="3321">
        <v>8.0000000000000002E-3</v>
      </c>
      <c r="M38" s="3321">
        <v>8.0000000000000002E-3</v>
      </c>
      <c r="N38" s="3321">
        <v>8.0000000000000002E-3</v>
      </c>
      <c r="O38" s="3321">
        <v>8.0000000000000002E-3</v>
      </c>
      <c r="P38" s="3321">
        <v>8.0000000000000002E-3</v>
      </c>
      <c r="Q38" s="3322">
        <v>7.0000000000000001E-3</v>
      </c>
    </row>
    <row r="39" spans="1:17" s="3325" customFormat="1" ht="35.450000000000003" customHeight="1" thickTop="1" x14ac:dyDescent="0.25">
      <c r="A39" s="4020" t="s">
        <v>5000</v>
      </c>
      <c r="B39" s="4020"/>
      <c r="C39" s="4020"/>
      <c r="D39" s="4020"/>
      <c r="E39" s="4020"/>
      <c r="F39" s="4020"/>
      <c r="G39" s="4020"/>
      <c r="H39" s="4020"/>
      <c r="I39" s="4020"/>
      <c r="J39" s="4020"/>
      <c r="K39" s="4020"/>
      <c r="L39" s="4020"/>
      <c r="M39" s="4020"/>
      <c r="N39" s="3324"/>
      <c r="O39" s="3324"/>
      <c r="P39" s="3324"/>
    </row>
    <row r="40" spans="1:17" s="3327" customFormat="1" ht="20.25" customHeight="1" x14ac:dyDescent="0.25">
      <c r="A40" s="3326" t="s">
        <v>5001</v>
      </c>
      <c r="B40" s="3326"/>
      <c r="C40" s="3326"/>
      <c r="D40" s="3326"/>
      <c r="E40" s="3326"/>
      <c r="F40" s="3326"/>
      <c r="G40" s="3326"/>
      <c r="H40" s="3326"/>
      <c r="I40" s="3326"/>
      <c r="J40" s="3326"/>
      <c r="K40" s="3326"/>
      <c r="L40" s="3326"/>
    </row>
    <row r="41" spans="1:17" s="3328" customFormat="1" ht="15.75" customHeight="1" x14ac:dyDescent="0.25">
      <c r="A41" s="4017" t="s">
        <v>5002</v>
      </c>
      <c r="B41" s="4017"/>
      <c r="C41" s="4017"/>
      <c r="D41" s="4017"/>
      <c r="E41" s="4017"/>
      <c r="F41" s="4017"/>
      <c r="G41" s="4017"/>
      <c r="H41" s="4017"/>
      <c r="I41" s="4017"/>
      <c r="J41" s="4017"/>
      <c r="K41" s="4017"/>
    </row>
    <row r="42" spans="1:17" s="3328" customFormat="1" ht="15.75" customHeight="1" x14ac:dyDescent="0.25">
      <c r="A42" s="4017" t="s">
        <v>429</v>
      </c>
      <c r="B42" s="4017"/>
      <c r="C42" s="4017"/>
      <c r="D42" s="4017"/>
      <c r="E42" s="4017"/>
      <c r="F42" s="4017"/>
      <c r="G42" s="4017"/>
      <c r="H42" s="4017"/>
      <c r="I42" s="4017"/>
      <c r="J42" s="4017"/>
      <c r="K42" s="4017"/>
    </row>
  </sheetData>
  <mergeCells count="8">
    <mergeCell ref="A41:K41"/>
    <mergeCell ref="A42:K42"/>
    <mergeCell ref="A17:N17"/>
    <mergeCell ref="A18:F18"/>
    <mergeCell ref="A30:N30"/>
    <mergeCell ref="A31:F31"/>
    <mergeCell ref="A32:F32"/>
    <mergeCell ref="A39:M39"/>
  </mergeCells>
  <pageMargins left="0.75" right="0.75" top="0.75" bottom="0.75" header="0.3" footer="0"/>
  <pageSetup paperSize="9" scale="6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782A3-2010-4CB5-969E-7641B965E600}">
  <sheetPr>
    <pageSetUpPr fitToPage="1"/>
  </sheetPr>
  <dimension ref="A1:W25"/>
  <sheetViews>
    <sheetView zoomScaleNormal="100" zoomScaleSheetLayoutView="115" workbookViewId="0">
      <pane xSplit="2" ySplit="3" topLeftCell="C4" activePane="bottomRight" state="frozen"/>
      <selection activeCell="O38" sqref="O38"/>
      <selection pane="topRight" activeCell="O38" sqref="O38"/>
      <selection pane="bottomLeft" activeCell="O38" sqref="O38"/>
      <selection pane="bottomRight"/>
    </sheetView>
  </sheetViews>
  <sheetFormatPr defaultColWidth="9.140625" defaultRowHeight="15.75" x14ac:dyDescent="0.3"/>
  <cols>
    <col min="1" max="1" width="10.42578125" style="3336" customWidth="1"/>
    <col min="2" max="2" width="64.5703125" style="3336" customWidth="1"/>
    <col min="3" max="9" width="10.5703125" style="3336" customWidth="1"/>
    <col min="10" max="13" width="11.140625" style="3336" customWidth="1"/>
    <col min="14" max="15" width="10.140625" style="3336" customWidth="1"/>
    <col min="16" max="16" width="10.5703125" style="3336" customWidth="1"/>
    <col min="17" max="17" width="10.42578125" style="3336" bestFit="1" customWidth="1"/>
    <col min="18" max="18" width="10.85546875" style="3336" customWidth="1"/>
    <col min="19" max="16384" width="9.140625" style="3336"/>
  </cols>
  <sheetData>
    <row r="1" spans="1:23" s="3331" customFormat="1" ht="17.25" x14ac:dyDescent="0.3">
      <c r="A1" s="3329" t="s">
        <v>5003</v>
      </c>
      <c r="B1" s="3329"/>
      <c r="C1" s="3329"/>
      <c r="D1" s="3329"/>
      <c r="E1" s="3330"/>
      <c r="F1" s="3330"/>
      <c r="G1" s="3330"/>
    </row>
    <row r="2" spans="1:23" ht="16.5" thickBot="1" x14ac:dyDescent="0.35">
      <c r="A2" s="3227"/>
      <c r="B2" s="3227"/>
      <c r="C2" s="3227"/>
      <c r="D2" s="3227"/>
      <c r="E2" s="3227"/>
      <c r="F2" s="3332"/>
      <c r="G2" s="3333"/>
      <c r="H2" s="3333"/>
      <c r="I2" s="3333"/>
      <c r="J2" s="3334"/>
      <c r="K2" s="3334"/>
      <c r="L2" s="3334"/>
      <c r="M2" s="3332"/>
      <c r="N2" s="3332"/>
      <c r="O2" s="3335"/>
      <c r="P2" s="3335"/>
      <c r="Q2" s="3335"/>
      <c r="R2" s="3335" t="s">
        <v>29</v>
      </c>
    </row>
    <row r="3" spans="1:23" ht="18.75" thickTop="1" thickBot="1" x14ac:dyDescent="0.35">
      <c r="A3" s="3337" t="s">
        <v>4717</v>
      </c>
      <c r="B3" s="3338" t="s">
        <v>4678</v>
      </c>
      <c r="C3" s="3339" t="s">
        <v>166</v>
      </c>
      <c r="D3" s="3339" t="s">
        <v>4966</v>
      </c>
      <c r="E3" s="3339" t="s">
        <v>4967</v>
      </c>
      <c r="F3" s="3339" t="s">
        <v>4968</v>
      </c>
      <c r="G3" s="3339" t="s">
        <v>168</v>
      </c>
      <c r="H3" s="3339" t="s">
        <v>4969</v>
      </c>
      <c r="I3" s="3339" t="s">
        <v>4970</v>
      </c>
      <c r="J3" s="3339" t="s">
        <v>4971</v>
      </c>
      <c r="K3" s="3340" t="s">
        <v>169</v>
      </c>
      <c r="L3" s="3339" t="s">
        <v>4972</v>
      </c>
      <c r="M3" s="3339" t="s">
        <v>4991</v>
      </c>
      <c r="N3" s="3339" t="s">
        <v>4974</v>
      </c>
      <c r="O3" s="3339" t="s">
        <v>170</v>
      </c>
      <c r="P3" s="3339" t="s">
        <v>4975</v>
      </c>
      <c r="Q3" s="3339" t="s">
        <v>4976</v>
      </c>
      <c r="R3" s="3341" t="s">
        <v>4977</v>
      </c>
    </row>
    <row r="4" spans="1:23" ht="16.5" thickTop="1" x14ac:dyDescent="0.3">
      <c r="A4" s="3342" t="s">
        <v>4679</v>
      </c>
      <c r="B4" s="3343" t="s">
        <v>3363</v>
      </c>
      <c r="C4" s="3344">
        <v>5.2014588399999999</v>
      </c>
      <c r="D4" s="3344">
        <v>4.2756681400000005</v>
      </c>
      <c r="E4" s="3344">
        <v>1.91264028</v>
      </c>
      <c r="F4" s="3344">
        <v>9.6993644099999994</v>
      </c>
      <c r="G4" s="3344">
        <v>5.2275219899999996</v>
      </c>
      <c r="H4" s="3344">
        <v>4</v>
      </c>
      <c r="I4" s="3344">
        <v>6.19</v>
      </c>
      <c r="J4" s="3344">
        <v>11.8</v>
      </c>
      <c r="K4" s="3345">
        <v>8.9</v>
      </c>
      <c r="L4" s="3344">
        <v>7.47</v>
      </c>
      <c r="M4" s="3344">
        <v>14.780237130000001</v>
      </c>
      <c r="N4" s="3344">
        <v>19</v>
      </c>
      <c r="O4" s="3344">
        <v>78.996153830000011</v>
      </c>
      <c r="P4" s="3344">
        <v>18.210586170000003</v>
      </c>
      <c r="Q4" s="3344">
        <v>16.106306059999998</v>
      </c>
      <c r="R4" s="3346">
        <v>19</v>
      </c>
      <c r="U4" s="3347"/>
      <c r="V4" s="3347"/>
      <c r="W4" s="3347"/>
    </row>
    <row r="5" spans="1:23" x14ac:dyDescent="0.3">
      <c r="A5" s="3348" t="s">
        <v>4681</v>
      </c>
      <c r="B5" s="3349" t="s">
        <v>277</v>
      </c>
      <c r="C5" s="3350">
        <v>820.6886942695545</v>
      </c>
      <c r="D5" s="3350">
        <v>654.78663988584162</v>
      </c>
      <c r="E5" s="3350">
        <v>700.91354280653468</v>
      </c>
      <c r="F5" s="3350">
        <v>777.30564407316831</v>
      </c>
      <c r="G5" s="3350">
        <v>854.5330779761</v>
      </c>
      <c r="H5" s="3350">
        <v>854</v>
      </c>
      <c r="I5" s="3350">
        <v>948</v>
      </c>
      <c r="J5" s="3350">
        <v>994</v>
      </c>
      <c r="K5" s="3351">
        <v>1049.7</v>
      </c>
      <c r="L5" s="3350">
        <v>955.33</v>
      </c>
      <c r="M5" s="3350">
        <v>1042.8954175314502</v>
      </c>
      <c r="N5" s="3350">
        <v>1127</v>
      </c>
      <c r="O5" s="3350">
        <v>958.83525556339998</v>
      </c>
      <c r="P5" s="3350">
        <v>596.53123816864991</v>
      </c>
      <c r="Q5" s="3350">
        <v>957.28977509734398</v>
      </c>
      <c r="R5" s="3352">
        <v>1241</v>
      </c>
      <c r="U5" s="3347"/>
      <c r="V5" s="3347"/>
      <c r="W5" s="3347"/>
    </row>
    <row r="6" spans="1:23" x14ac:dyDescent="0.3">
      <c r="A6" s="3348" t="s">
        <v>4682</v>
      </c>
      <c r="B6" s="3349" t="s">
        <v>3365</v>
      </c>
      <c r="C6" s="3353">
        <v>0.01</v>
      </c>
      <c r="D6" s="3350">
        <v>0.83092500000000002</v>
      </c>
      <c r="E6" s="3354">
        <v>0.24739</v>
      </c>
      <c r="F6" s="3350">
        <v>5.7265620000000004</v>
      </c>
      <c r="G6" s="3354">
        <v>0.31649853999999999</v>
      </c>
      <c r="H6" s="3354">
        <v>0.26684849999999999</v>
      </c>
      <c r="I6" s="3354">
        <v>0.08</v>
      </c>
      <c r="J6" s="3354">
        <v>0.5</v>
      </c>
      <c r="K6" s="3355">
        <v>0.7</v>
      </c>
      <c r="L6" s="3354">
        <v>0.9</v>
      </c>
      <c r="M6" s="3354">
        <v>0.93160616000000007</v>
      </c>
      <c r="N6" s="3354">
        <v>0.3</v>
      </c>
      <c r="O6" s="3354">
        <v>101.39164359999999</v>
      </c>
      <c r="P6" s="3354">
        <v>20.231880329999999</v>
      </c>
      <c r="Q6" s="3354">
        <v>2.0839264800000001</v>
      </c>
      <c r="R6" s="3352">
        <v>6</v>
      </c>
      <c r="U6" s="3347"/>
      <c r="V6" s="3347"/>
      <c r="W6" s="3347"/>
    </row>
    <row r="7" spans="1:23" x14ac:dyDescent="0.3">
      <c r="A7" s="3348" t="s">
        <v>4683</v>
      </c>
      <c r="B7" s="3349" t="s">
        <v>5004</v>
      </c>
      <c r="C7" s="3350">
        <v>0</v>
      </c>
      <c r="D7" s="3354">
        <v>0.294325</v>
      </c>
      <c r="E7" s="3350">
        <v>0</v>
      </c>
      <c r="F7" s="3350">
        <v>0</v>
      </c>
      <c r="G7" s="3354">
        <v>5.6469999999999999E-2</v>
      </c>
      <c r="H7" s="3354">
        <v>0</v>
      </c>
      <c r="I7" s="3356">
        <v>1.8E-3</v>
      </c>
      <c r="J7" s="3357">
        <v>0.19</v>
      </c>
      <c r="K7" s="3355">
        <v>0.1</v>
      </c>
      <c r="L7" s="3354">
        <v>0.22</v>
      </c>
      <c r="M7" s="3354">
        <v>0.236122</v>
      </c>
      <c r="N7" s="3354">
        <v>0.3</v>
      </c>
      <c r="O7" s="3354">
        <v>1.2190099999999999</v>
      </c>
      <c r="P7" s="3354">
        <v>0.23034199999999999</v>
      </c>
      <c r="Q7" s="3354">
        <v>0.16384499999999999</v>
      </c>
      <c r="R7" s="3352">
        <v>2</v>
      </c>
      <c r="U7" s="3347"/>
      <c r="V7" s="3347"/>
      <c r="W7" s="3347"/>
    </row>
    <row r="8" spans="1:23" x14ac:dyDescent="0.3">
      <c r="A8" s="3348" t="s">
        <v>4684</v>
      </c>
      <c r="B8" s="3349" t="s">
        <v>5005</v>
      </c>
      <c r="C8" s="3350">
        <v>42.160168883366339</v>
      </c>
      <c r="D8" s="3350">
        <v>44.904872655049509</v>
      </c>
      <c r="E8" s="3350">
        <v>69.097026125742573</v>
      </c>
      <c r="F8" s="3350">
        <v>63.544151183465353</v>
      </c>
      <c r="G8" s="3350">
        <v>63.800168262600003</v>
      </c>
      <c r="H8" s="3350">
        <v>67</v>
      </c>
      <c r="I8" s="3350">
        <v>85.82</v>
      </c>
      <c r="J8" s="3350">
        <v>97.7</v>
      </c>
      <c r="K8" s="3351">
        <v>147.9</v>
      </c>
      <c r="L8" s="3350">
        <v>196.9</v>
      </c>
      <c r="M8" s="3350">
        <v>294.24139347926496</v>
      </c>
      <c r="N8" s="3350">
        <v>340</v>
      </c>
      <c r="O8" s="3350">
        <v>370.68417124074585</v>
      </c>
      <c r="P8" s="3350">
        <v>203.74452316598195</v>
      </c>
      <c r="Q8" s="3350">
        <v>361.45376900910435</v>
      </c>
      <c r="R8" s="3352">
        <v>399</v>
      </c>
      <c r="U8" s="3347"/>
      <c r="V8" s="3347"/>
      <c r="W8" s="3347"/>
    </row>
    <row r="9" spans="1:23" x14ac:dyDescent="0.3">
      <c r="A9" s="3348" t="s">
        <v>4685</v>
      </c>
      <c r="B9" s="3349" t="s">
        <v>4686</v>
      </c>
      <c r="C9" s="3350">
        <v>14.892497502999998</v>
      </c>
      <c r="D9" s="3350">
        <v>10.594153940000002</v>
      </c>
      <c r="E9" s="3350">
        <v>16.162273020000001</v>
      </c>
      <c r="F9" s="3350">
        <v>20.553283099999998</v>
      </c>
      <c r="G9" s="3350">
        <v>27.00394983</v>
      </c>
      <c r="H9" s="3350">
        <v>26</v>
      </c>
      <c r="I9" s="3350">
        <v>34</v>
      </c>
      <c r="J9" s="3350">
        <v>22</v>
      </c>
      <c r="K9" s="3351">
        <v>6.1</v>
      </c>
      <c r="L9" s="3350">
        <v>12.05</v>
      </c>
      <c r="M9" s="3350">
        <v>15.528665149999998</v>
      </c>
      <c r="N9" s="3350">
        <v>10</v>
      </c>
      <c r="O9" s="3350">
        <v>9.4688753600000002</v>
      </c>
      <c r="P9" s="3350">
        <v>11.093140639999998</v>
      </c>
      <c r="Q9" s="3350">
        <v>22.498824189999997</v>
      </c>
      <c r="R9" s="3352">
        <v>16</v>
      </c>
      <c r="U9" s="3347"/>
      <c r="V9" s="3347"/>
      <c r="W9" s="3347"/>
    </row>
    <row r="10" spans="1:23" x14ac:dyDescent="0.3">
      <c r="A10" s="3348" t="s">
        <v>4687</v>
      </c>
      <c r="B10" s="3349" t="s">
        <v>3368</v>
      </c>
      <c r="C10" s="3350">
        <v>1.5082444499999998</v>
      </c>
      <c r="D10" s="3350">
        <v>1.7831953300000001</v>
      </c>
      <c r="E10" s="3350">
        <v>7.7000077500000002</v>
      </c>
      <c r="F10" s="3350">
        <v>1.1895091400000002</v>
      </c>
      <c r="G10" s="3350">
        <v>7.7678144000000007</v>
      </c>
      <c r="H10" s="3350">
        <v>3</v>
      </c>
      <c r="I10" s="3350">
        <v>1.3</v>
      </c>
      <c r="J10" s="3350">
        <v>5</v>
      </c>
      <c r="K10" s="3351">
        <v>1.9394359099999998</v>
      </c>
      <c r="L10" s="3350">
        <v>5.15</v>
      </c>
      <c r="M10" s="3350">
        <v>4.1880182900000005</v>
      </c>
      <c r="N10" s="3350">
        <v>9</v>
      </c>
      <c r="O10" s="3350">
        <v>12.524568090000001</v>
      </c>
      <c r="P10" s="3350">
        <v>12.821297900000001</v>
      </c>
      <c r="Q10" s="3350">
        <v>12.434656</v>
      </c>
      <c r="R10" s="3352">
        <v>15</v>
      </c>
      <c r="U10" s="3347"/>
      <c r="V10" s="3347"/>
      <c r="W10" s="3347"/>
    </row>
    <row r="11" spans="1:23" x14ac:dyDescent="0.3">
      <c r="A11" s="3348" t="s">
        <v>4688</v>
      </c>
      <c r="B11" s="3349" t="s">
        <v>3369</v>
      </c>
      <c r="C11" s="3350">
        <v>28.703192980000001</v>
      </c>
      <c r="D11" s="3350">
        <v>71.42871418871286</v>
      </c>
      <c r="E11" s="3350">
        <v>79.472929787623769</v>
      </c>
      <c r="F11" s="3350">
        <v>50.193724076138594</v>
      </c>
      <c r="G11" s="3350">
        <v>89.819422234000058</v>
      </c>
      <c r="H11" s="3350">
        <v>71</v>
      </c>
      <c r="I11" s="3350">
        <v>116.95</v>
      </c>
      <c r="J11" s="3350">
        <v>108</v>
      </c>
      <c r="K11" s="3351">
        <v>145.36522223800003</v>
      </c>
      <c r="L11" s="3350">
        <v>115.92</v>
      </c>
      <c r="M11" s="3350">
        <v>165.99783647700008</v>
      </c>
      <c r="N11" s="3350">
        <v>149</v>
      </c>
      <c r="O11" s="3350">
        <v>163.77117714099995</v>
      </c>
      <c r="P11" s="3350">
        <v>78.239975773999987</v>
      </c>
      <c r="Q11" s="3350">
        <v>151.39924420533521</v>
      </c>
      <c r="R11" s="3352">
        <v>148</v>
      </c>
      <c r="U11" s="3347"/>
      <c r="V11" s="3347"/>
      <c r="W11" s="3347"/>
    </row>
    <row r="12" spans="1:23" x14ac:dyDescent="0.3">
      <c r="A12" s="3348" t="s">
        <v>4689</v>
      </c>
      <c r="B12" s="3349" t="s">
        <v>3370</v>
      </c>
      <c r="C12" s="3350">
        <v>25.782727830000002</v>
      </c>
      <c r="D12" s="3350">
        <v>20.382208549999998</v>
      </c>
      <c r="E12" s="3350">
        <v>27.434465369999995</v>
      </c>
      <c r="F12" s="3350">
        <v>28.219593520000007</v>
      </c>
      <c r="G12" s="3350">
        <v>39.740961510000005</v>
      </c>
      <c r="H12" s="3350">
        <v>66</v>
      </c>
      <c r="I12" s="3350">
        <v>60.52</v>
      </c>
      <c r="J12" s="3350">
        <v>82</v>
      </c>
      <c r="K12" s="3351">
        <v>15.06443222</v>
      </c>
      <c r="L12" s="3350">
        <v>54.74</v>
      </c>
      <c r="M12" s="3350">
        <v>19.042073690000002</v>
      </c>
      <c r="N12" s="3350">
        <v>34</v>
      </c>
      <c r="O12" s="3350">
        <v>16.724845340000002</v>
      </c>
      <c r="P12" s="3350">
        <v>37.082220280000001</v>
      </c>
      <c r="Q12" s="3350">
        <v>45.750883829999992</v>
      </c>
      <c r="R12" s="3352">
        <v>44</v>
      </c>
      <c r="U12" s="3347"/>
      <c r="V12" s="3347"/>
      <c r="W12" s="3347"/>
    </row>
    <row r="13" spans="1:23" x14ac:dyDescent="0.3">
      <c r="A13" s="3348" t="s">
        <v>4690</v>
      </c>
      <c r="B13" s="3349" t="s">
        <v>283</v>
      </c>
      <c r="C13" s="3350">
        <v>114.3362040122</v>
      </c>
      <c r="D13" s="3350">
        <v>145.50867111000002</v>
      </c>
      <c r="E13" s="3350">
        <v>91.315115099999986</v>
      </c>
      <c r="F13" s="3350">
        <v>98.476827709999981</v>
      </c>
      <c r="G13" s="3350">
        <v>81.207533766869986</v>
      </c>
      <c r="H13" s="3350">
        <v>91</v>
      </c>
      <c r="I13" s="3350">
        <v>66</v>
      </c>
      <c r="J13" s="3350">
        <v>122</v>
      </c>
      <c r="K13" s="3351">
        <v>71.903440219999993</v>
      </c>
      <c r="L13" s="3350">
        <v>105.13</v>
      </c>
      <c r="M13" s="3350">
        <v>58.4775068</v>
      </c>
      <c r="N13" s="3350">
        <v>76</v>
      </c>
      <c r="O13" s="3350">
        <v>52.083736919999993</v>
      </c>
      <c r="P13" s="3350">
        <v>66.502236019999998</v>
      </c>
      <c r="Q13" s="3350">
        <v>63.555616280000002</v>
      </c>
      <c r="R13" s="3352">
        <v>110</v>
      </c>
      <c r="U13" s="3347"/>
      <c r="V13" s="3347"/>
      <c r="W13" s="3347"/>
    </row>
    <row r="14" spans="1:23" x14ac:dyDescent="0.3">
      <c r="A14" s="3348" t="s">
        <v>4691</v>
      </c>
      <c r="B14" s="3349" t="s">
        <v>284</v>
      </c>
      <c r="C14" s="3354">
        <v>0.19499474999999999</v>
      </c>
      <c r="D14" s="3358">
        <v>4.6254281500000003</v>
      </c>
      <c r="E14" s="3354">
        <v>0.10316460999999999</v>
      </c>
      <c r="F14" s="3356">
        <v>4.7000000000000002E-3</v>
      </c>
      <c r="G14" s="3350">
        <v>1.8888480599999997</v>
      </c>
      <c r="H14" s="3354">
        <v>0.48917400999999999</v>
      </c>
      <c r="I14" s="3354">
        <v>5.6000000000000001E-2</v>
      </c>
      <c r="J14" s="3354">
        <v>1</v>
      </c>
      <c r="K14" s="3355">
        <v>1.96123048</v>
      </c>
      <c r="L14" s="3354">
        <v>0.02</v>
      </c>
      <c r="M14" s="3350">
        <v>1.6686492999999998</v>
      </c>
      <c r="N14" s="3350">
        <v>1.29</v>
      </c>
      <c r="O14" s="3350">
        <v>2.1804438337279999</v>
      </c>
      <c r="P14" s="3350">
        <v>1.5927427399999998</v>
      </c>
      <c r="Q14" s="3350">
        <v>1.2316772499999999</v>
      </c>
      <c r="R14" s="3359">
        <v>1</v>
      </c>
      <c r="U14" s="3347"/>
      <c r="V14" s="3347"/>
      <c r="W14" s="3347"/>
    </row>
    <row r="15" spans="1:23" x14ac:dyDescent="0.3">
      <c r="A15" s="3348" t="s">
        <v>4692</v>
      </c>
      <c r="B15" s="3349" t="s">
        <v>3371</v>
      </c>
      <c r="C15" s="3350">
        <v>99.860137330000001</v>
      </c>
      <c r="D15" s="3350">
        <v>83.150968699999993</v>
      </c>
      <c r="E15" s="3350">
        <v>89.303823499999993</v>
      </c>
      <c r="F15" s="3350">
        <v>103.71246802000002</v>
      </c>
      <c r="G15" s="3350">
        <v>145.29132703000002</v>
      </c>
      <c r="H15" s="3350">
        <v>103</v>
      </c>
      <c r="I15" s="3350">
        <v>112.94</v>
      </c>
      <c r="J15" s="3350">
        <v>140</v>
      </c>
      <c r="K15" s="3351">
        <v>75.442349680000007</v>
      </c>
      <c r="L15" s="3350">
        <v>71.36</v>
      </c>
      <c r="M15" s="3350">
        <v>70.143846850000003</v>
      </c>
      <c r="N15" s="3350">
        <v>86</v>
      </c>
      <c r="O15" s="3350">
        <v>88.847265350000015</v>
      </c>
      <c r="P15" s="3350">
        <v>65.816420719999996</v>
      </c>
      <c r="Q15" s="3350">
        <v>103.89999697999998</v>
      </c>
      <c r="R15" s="3352">
        <v>94</v>
      </c>
      <c r="U15" s="3347"/>
      <c r="V15" s="3347"/>
      <c r="W15" s="3347"/>
    </row>
    <row r="16" spans="1:23" x14ac:dyDescent="0.3">
      <c r="A16" s="3348" t="s">
        <v>4693</v>
      </c>
      <c r="B16" s="3349" t="s">
        <v>3372</v>
      </c>
      <c r="C16" s="3350">
        <v>10.32579958</v>
      </c>
      <c r="D16" s="3350">
        <v>7.1847618900000008</v>
      </c>
      <c r="E16" s="3350">
        <v>10.054806940000001</v>
      </c>
      <c r="F16" s="3350">
        <v>14.906309289999999</v>
      </c>
      <c r="G16" s="3350">
        <v>13.421070670000002</v>
      </c>
      <c r="H16" s="3350">
        <v>21</v>
      </c>
      <c r="I16" s="3350">
        <v>17.79</v>
      </c>
      <c r="J16" s="3350">
        <v>23</v>
      </c>
      <c r="K16" s="3351">
        <v>15.935414640000001</v>
      </c>
      <c r="L16" s="3350">
        <v>13.72</v>
      </c>
      <c r="M16" s="3350">
        <v>17.156517520000001</v>
      </c>
      <c r="N16" s="3350">
        <v>33</v>
      </c>
      <c r="O16" s="3350">
        <v>25.155459779999997</v>
      </c>
      <c r="P16" s="3350">
        <v>36.052509139999991</v>
      </c>
      <c r="Q16" s="3350">
        <v>31.965592269999998</v>
      </c>
      <c r="R16" s="3352">
        <v>42</v>
      </c>
      <c r="U16" s="3347"/>
      <c r="V16" s="3347"/>
      <c r="W16" s="3347"/>
    </row>
    <row r="17" spans="1:23" x14ac:dyDescent="0.3">
      <c r="A17" s="3348" t="s">
        <v>4696</v>
      </c>
      <c r="B17" s="3349" t="s">
        <v>826</v>
      </c>
      <c r="C17" s="3350">
        <v>1.3608970600000001</v>
      </c>
      <c r="D17" s="3350">
        <v>26.568371727920795</v>
      </c>
      <c r="E17" s="3350">
        <v>34.685134515544547</v>
      </c>
      <c r="F17" s="3350">
        <v>1.81229478</v>
      </c>
      <c r="G17" s="3350">
        <v>3.2610846699999998</v>
      </c>
      <c r="H17" s="3350">
        <v>6</v>
      </c>
      <c r="I17" s="3350">
        <v>26</v>
      </c>
      <c r="J17" s="3350">
        <v>20</v>
      </c>
      <c r="K17" s="3351">
        <v>7.5313632100000003</v>
      </c>
      <c r="L17" s="3350">
        <v>6.54</v>
      </c>
      <c r="M17" s="3350">
        <v>4.4764829299999995</v>
      </c>
      <c r="N17" s="3350">
        <v>9</v>
      </c>
      <c r="O17" s="3350">
        <v>23.588946419999996</v>
      </c>
      <c r="P17" s="3350">
        <v>24.373139949999999</v>
      </c>
      <c r="Q17" s="3350">
        <v>5.5950706099999996</v>
      </c>
      <c r="R17" s="3352">
        <v>12</v>
      </c>
      <c r="U17" s="3347"/>
      <c r="V17" s="3347"/>
      <c r="W17" s="3347"/>
    </row>
    <row r="18" spans="1:23" x14ac:dyDescent="0.3">
      <c r="A18" s="3348" t="s">
        <v>4697</v>
      </c>
      <c r="B18" s="3349" t="s">
        <v>3373</v>
      </c>
      <c r="C18" s="3350">
        <v>19.650285409999999</v>
      </c>
      <c r="D18" s="3350">
        <v>23.172590249999999</v>
      </c>
      <c r="E18" s="3350">
        <v>22.009329000000001</v>
      </c>
      <c r="F18" s="3350">
        <v>30.185940179999999</v>
      </c>
      <c r="G18" s="3350">
        <v>26.296844870000005</v>
      </c>
      <c r="H18" s="3350">
        <v>25</v>
      </c>
      <c r="I18" s="3350">
        <v>29.48</v>
      </c>
      <c r="J18" s="3350">
        <v>19</v>
      </c>
      <c r="K18" s="3351">
        <v>16.292368310000001</v>
      </c>
      <c r="L18" s="3350">
        <v>16.2</v>
      </c>
      <c r="M18" s="3350">
        <v>22.534721350000002</v>
      </c>
      <c r="N18" s="3350">
        <v>29</v>
      </c>
      <c r="O18" s="3350">
        <v>23.496032360000005</v>
      </c>
      <c r="P18" s="3350">
        <v>13.348565499999999</v>
      </c>
      <c r="Q18" s="3350">
        <v>17.679656860000001</v>
      </c>
      <c r="R18" s="3352">
        <v>21</v>
      </c>
      <c r="U18" s="3347"/>
      <c r="V18" s="3347"/>
      <c r="W18" s="3347"/>
    </row>
    <row r="19" spans="1:23" x14ac:dyDescent="0.3">
      <c r="A19" s="3348" t="s">
        <v>4698</v>
      </c>
      <c r="B19" s="3349" t="s">
        <v>3374</v>
      </c>
      <c r="C19" s="3350">
        <v>2.7023601200000003</v>
      </c>
      <c r="D19" s="3350">
        <v>1.25324769</v>
      </c>
      <c r="E19" s="3354">
        <v>0.24506225000000001</v>
      </c>
      <c r="F19" s="3354">
        <v>0.33422204999999999</v>
      </c>
      <c r="G19" s="3350">
        <v>1.30720357</v>
      </c>
      <c r="H19" s="3350">
        <v>1</v>
      </c>
      <c r="I19" s="3350">
        <v>0.93</v>
      </c>
      <c r="J19" s="3350">
        <v>1</v>
      </c>
      <c r="K19" s="3351">
        <v>3.0211488515999996</v>
      </c>
      <c r="L19" s="3350">
        <v>4.55</v>
      </c>
      <c r="M19" s="3350">
        <v>3.5274832489200003</v>
      </c>
      <c r="N19" s="3350">
        <v>5</v>
      </c>
      <c r="O19" s="3350">
        <v>5.349665705944</v>
      </c>
      <c r="P19" s="3350">
        <v>6.1071193637500558</v>
      </c>
      <c r="Q19" s="3350">
        <v>4.7488741022991814</v>
      </c>
      <c r="R19" s="3352">
        <v>14</v>
      </c>
      <c r="U19" s="3347"/>
      <c r="V19" s="3347"/>
      <c r="W19" s="3347"/>
    </row>
    <row r="20" spans="1:23" ht="16.5" thickBot="1" x14ac:dyDescent="0.35">
      <c r="A20" s="3360" t="s">
        <v>4699</v>
      </c>
      <c r="B20" s="3361" t="s">
        <v>3375</v>
      </c>
      <c r="C20" s="3362">
        <v>38.361270443019791</v>
      </c>
      <c r="D20" s="3362">
        <v>50.693459894455451</v>
      </c>
      <c r="E20" s="3362">
        <v>35.915091757623763</v>
      </c>
      <c r="F20" s="3362">
        <v>78.548599097524757</v>
      </c>
      <c r="G20" s="3362">
        <v>101.17679724129999</v>
      </c>
      <c r="H20" s="3362">
        <v>58</v>
      </c>
      <c r="I20" s="3362">
        <v>65.77</v>
      </c>
      <c r="J20" s="3362">
        <v>82</v>
      </c>
      <c r="K20" s="3363">
        <v>88.935599563550014</v>
      </c>
      <c r="L20" s="3362">
        <v>101.81</v>
      </c>
      <c r="M20" s="3362">
        <v>77.889535447850008</v>
      </c>
      <c r="N20" s="3362">
        <v>67</v>
      </c>
      <c r="O20" s="3362">
        <v>80.077476552200011</v>
      </c>
      <c r="P20" s="3362">
        <v>51.302438915450004</v>
      </c>
      <c r="Q20" s="3362">
        <v>87.247069382055415</v>
      </c>
      <c r="R20" s="3364">
        <v>112</v>
      </c>
      <c r="U20" s="3347"/>
      <c r="V20" s="3347"/>
      <c r="W20" s="3347"/>
    </row>
    <row r="21" spans="1:23" ht="17.25" thickTop="1" thickBot="1" x14ac:dyDescent="0.35">
      <c r="A21" s="4021" t="s">
        <v>684</v>
      </c>
      <c r="B21" s="4022"/>
      <c r="C21" s="3365">
        <v>1225.7389334611407</v>
      </c>
      <c r="D21" s="3365">
        <v>1151.4382021019806</v>
      </c>
      <c r="E21" s="3365">
        <v>1186.5718028130693</v>
      </c>
      <c r="F21" s="3365">
        <v>1284.4131926302966</v>
      </c>
      <c r="G21" s="3365">
        <v>1462.11659462087</v>
      </c>
      <c r="H21" s="3365">
        <v>1397</v>
      </c>
      <c r="I21" s="3365">
        <v>1573</v>
      </c>
      <c r="J21" s="3365">
        <f>SUM(J4:J20)</f>
        <v>1729.19</v>
      </c>
      <c r="K21" s="3366">
        <f>SUM(K4:K20)</f>
        <v>1656.7920053231505</v>
      </c>
      <c r="L21" s="3365">
        <v>1668.0100000000002</v>
      </c>
      <c r="M21" s="3365">
        <f t="shared" ref="M21:R21" si="0">SUM(M4:M20)</f>
        <v>1813.7161133544848</v>
      </c>
      <c r="N21" s="3365">
        <f t="shared" si="0"/>
        <v>1994.8899999999999</v>
      </c>
      <c r="O21" s="3365">
        <f t="shared" si="0"/>
        <v>2014.3947270870183</v>
      </c>
      <c r="P21" s="3365">
        <f t="shared" si="0"/>
        <v>1243.2803767778319</v>
      </c>
      <c r="Q21" s="3365">
        <f t="shared" si="0"/>
        <v>1885.104783606138</v>
      </c>
      <c r="R21" s="3365">
        <f t="shared" si="0"/>
        <v>2296</v>
      </c>
      <c r="U21" s="3347"/>
      <c r="V21" s="3347"/>
      <c r="W21" s="3347"/>
    </row>
    <row r="22" spans="1:23" s="3265" customFormat="1" ht="15" thickTop="1" x14ac:dyDescent="0.25">
      <c r="A22" s="3367" t="s">
        <v>4988</v>
      </c>
      <c r="B22" s="3263"/>
      <c r="C22" s="3264"/>
      <c r="D22" s="3264"/>
      <c r="E22" s="3264"/>
      <c r="F22" s="3264"/>
      <c r="G22" s="3264"/>
      <c r="H22" s="3264"/>
      <c r="I22" s="3264"/>
      <c r="J22" s="3264"/>
      <c r="K22" s="3264"/>
      <c r="L22" s="3264"/>
      <c r="M22" s="3264"/>
      <c r="N22" s="3368"/>
      <c r="O22" s="3368"/>
      <c r="P22" s="3368"/>
    </row>
    <row r="23" spans="1:23" s="3369" customFormat="1" ht="29.25" customHeight="1" x14ac:dyDescent="0.3">
      <c r="A23" s="4023" t="s">
        <v>5006</v>
      </c>
      <c r="B23" s="4023"/>
      <c r="C23" s="4023"/>
      <c r="D23" s="4023"/>
      <c r="E23" s="4023"/>
      <c r="F23" s="4023"/>
      <c r="G23" s="4023"/>
      <c r="H23" s="4023"/>
      <c r="I23" s="4023"/>
      <c r="J23" s="4023"/>
      <c r="K23" s="4023"/>
      <c r="L23" s="4023"/>
      <c r="M23" s="4023"/>
      <c r="N23" s="4023"/>
      <c r="O23" s="4023"/>
    </row>
    <row r="24" spans="1:23" s="3370" customFormat="1" x14ac:dyDescent="0.3">
      <c r="A24" s="4024" t="s">
        <v>574</v>
      </c>
      <c r="B24" s="4024"/>
      <c r="C24" s="4024"/>
      <c r="D24" s="4024"/>
      <c r="E24" s="4024"/>
      <c r="F24" s="4024"/>
    </row>
    <row r="25" spans="1:23" x14ac:dyDescent="0.3">
      <c r="A25" s="4024" t="s">
        <v>429</v>
      </c>
      <c r="B25" s="4024"/>
      <c r="C25" s="4024"/>
      <c r="D25" s="4024"/>
      <c r="E25" s="4024"/>
      <c r="F25" s="4024"/>
    </row>
  </sheetData>
  <mergeCells count="4">
    <mergeCell ref="A21:B21"/>
    <mergeCell ref="A23:O23"/>
    <mergeCell ref="A24:F24"/>
    <mergeCell ref="A25:F25"/>
  </mergeCells>
  <pageMargins left="0.7" right="0.7" top="0.75" bottom="0.75" header="0.3" footer="0.3"/>
  <pageSetup paperSize="9" scale="53"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78D50-A18A-4044-89A8-AC4F9657161D}">
  <sheetPr>
    <pageSetUpPr fitToPage="1"/>
  </sheetPr>
  <dimension ref="A1:N93"/>
  <sheetViews>
    <sheetView zoomScale="115" zoomScaleNormal="115" zoomScaleSheetLayoutView="100" workbookViewId="0">
      <selection activeCell="O38" sqref="O38"/>
    </sheetView>
  </sheetViews>
  <sheetFormatPr defaultColWidth="9.140625" defaultRowHeight="15" x14ac:dyDescent="0.25"/>
  <cols>
    <col min="1" max="1" width="25.7109375" style="2009" customWidth="1"/>
    <col min="2" max="2" width="14.28515625" style="2009" customWidth="1"/>
    <col min="3" max="3" width="25.7109375" style="2009" customWidth="1"/>
    <col min="4" max="4" width="14.28515625" style="2009" customWidth="1"/>
    <col min="5" max="5" width="5.5703125" style="3374" customWidth="1"/>
    <col min="6" max="14" width="9.140625" style="3374"/>
    <col min="15" max="16384" width="9.140625" style="2009"/>
  </cols>
  <sheetData>
    <row r="1" spans="1:8" s="3371" customFormat="1" ht="42" customHeight="1" x14ac:dyDescent="0.25">
      <c r="A1" s="4025" t="s">
        <v>5007</v>
      </c>
      <c r="B1" s="4025"/>
      <c r="C1" s="4025"/>
      <c r="D1" s="4025"/>
    </row>
    <row r="2" spans="1:8" s="3374" customFormat="1" ht="15" customHeight="1" thickBot="1" x14ac:dyDescent="0.3">
      <c r="A2" s="3372"/>
      <c r="B2" s="3372"/>
      <c r="C2" s="3372"/>
      <c r="D2" s="3373" t="s">
        <v>3857</v>
      </c>
    </row>
    <row r="3" spans="1:8" s="3227" customFormat="1" ht="18.75" customHeight="1" thickTop="1" thickBot="1" x14ac:dyDescent="0.3">
      <c r="A3" s="4026" t="s">
        <v>5008</v>
      </c>
      <c r="B3" s="4027"/>
      <c r="C3" s="4028" t="s">
        <v>5009</v>
      </c>
      <c r="D3" s="4027"/>
      <c r="F3" s="3374"/>
      <c r="G3" s="3374"/>
      <c r="H3" s="3374"/>
    </row>
    <row r="4" spans="1:8" s="3227" customFormat="1" ht="18.75" customHeight="1" thickBot="1" x14ac:dyDescent="0.3">
      <c r="A4" s="3375"/>
      <c r="B4" s="3376" t="s">
        <v>4952</v>
      </c>
      <c r="C4" s="3377"/>
      <c r="D4" s="3376" t="s">
        <v>4952</v>
      </c>
      <c r="F4" s="3374"/>
      <c r="G4" s="3374"/>
      <c r="H4" s="3374"/>
    </row>
    <row r="5" spans="1:8" s="3227" customFormat="1" ht="18.75" customHeight="1" thickBot="1" x14ac:dyDescent="0.3">
      <c r="A5" s="3375" t="s">
        <v>5010</v>
      </c>
      <c r="B5" s="3378">
        <v>323200.31897611817</v>
      </c>
      <c r="C5" s="3377" t="s">
        <v>3299</v>
      </c>
      <c r="D5" s="3378">
        <v>272783.55136345985</v>
      </c>
      <c r="E5" s="3379"/>
      <c r="F5" s="3374"/>
      <c r="G5" s="3374"/>
      <c r="H5" s="3374"/>
    </row>
    <row r="6" spans="1:8" s="3374" customFormat="1" ht="18.75" customHeight="1" x14ac:dyDescent="0.25">
      <c r="A6" s="3380" t="s">
        <v>3600</v>
      </c>
      <c r="B6" s="3381"/>
      <c r="C6" s="3382" t="s">
        <v>3600</v>
      </c>
      <c r="D6" s="3381"/>
    </row>
    <row r="7" spans="1:8" s="3374" customFormat="1" ht="18.75" customHeight="1" x14ac:dyDescent="0.25">
      <c r="A7" s="3383" t="s">
        <v>5011</v>
      </c>
      <c r="B7" s="3384">
        <v>55548.389923807146</v>
      </c>
      <c r="C7" s="3385" t="s">
        <v>150</v>
      </c>
      <c r="D7" s="3384">
        <v>120513.43402294509</v>
      </c>
    </row>
    <row r="8" spans="1:8" s="3374" customFormat="1" ht="18.75" customHeight="1" x14ac:dyDescent="0.25">
      <c r="A8" s="3383" t="s">
        <v>5012</v>
      </c>
      <c r="B8" s="3384">
        <v>46319.01215843673</v>
      </c>
      <c r="C8" s="3385" t="s">
        <v>5013</v>
      </c>
      <c r="D8" s="3384">
        <v>21702.492320852118</v>
      </c>
    </row>
    <row r="9" spans="1:8" s="3374" customFormat="1" ht="18.75" customHeight="1" x14ac:dyDescent="0.25">
      <c r="A9" s="3383" t="s">
        <v>150</v>
      </c>
      <c r="B9" s="3384">
        <v>25005.704469832104</v>
      </c>
      <c r="C9" s="3385" t="s">
        <v>4979</v>
      </c>
      <c r="D9" s="3384">
        <v>20315.995207514195</v>
      </c>
    </row>
    <row r="10" spans="1:8" s="3374" customFormat="1" ht="18.75" customHeight="1" x14ac:dyDescent="0.25">
      <c r="A10" s="3383" t="s">
        <v>5013</v>
      </c>
      <c r="B10" s="3384">
        <v>24698.419964241482</v>
      </c>
      <c r="C10" s="3385" t="s">
        <v>152</v>
      </c>
      <c r="D10" s="3384">
        <v>9039.2432839690737</v>
      </c>
    </row>
    <row r="11" spans="1:8" s="3374" customFormat="1" ht="18.75" customHeight="1" x14ac:dyDescent="0.25">
      <c r="A11" s="3383" t="s">
        <v>5014</v>
      </c>
      <c r="B11" s="3384">
        <v>19190.244938504671</v>
      </c>
      <c r="C11" s="3385" t="s">
        <v>5012</v>
      </c>
      <c r="D11" s="3384">
        <v>7544.0012669173811</v>
      </c>
    </row>
    <row r="12" spans="1:8" s="3374" customFormat="1" ht="18.75" customHeight="1" x14ac:dyDescent="0.25">
      <c r="A12" s="3383" t="s">
        <v>152</v>
      </c>
      <c r="B12" s="3384">
        <v>18203.560638905132</v>
      </c>
      <c r="C12" s="3385" t="s">
        <v>5015</v>
      </c>
      <c r="D12" s="3384">
        <v>6855.9999191329334</v>
      </c>
    </row>
    <row r="13" spans="1:8" s="3374" customFormat="1" ht="18.75" customHeight="1" x14ac:dyDescent="0.25">
      <c r="A13" s="3383" t="s">
        <v>4979</v>
      </c>
      <c r="B13" s="3384">
        <v>12734.990795227188</v>
      </c>
      <c r="C13" s="3385" t="s">
        <v>5016</v>
      </c>
      <c r="D13" s="3384">
        <v>6708.7811101352454</v>
      </c>
    </row>
    <row r="14" spans="1:8" s="3374" customFormat="1" ht="18.75" customHeight="1" x14ac:dyDescent="0.25">
      <c r="A14" s="3383" t="s">
        <v>5017</v>
      </c>
      <c r="B14" s="3384">
        <v>12118.829810458501</v>
      </c>
      <c r="C14" s="3385" t="s">
        <v>5018</v>
      </c>
      <c r="D14" s="3384">
        <v>6013</v>
      </c>
    </row>
    <row r="15" spans="1:8" s="3374" customFormat="1" ht="18.75" customHeight="1" x14ac:dyDescent="0.25">
      <c r="A15" s="3383" t="s">
        <v>5019</v>
      </c>
      <c r="B15" s="3384">
        <v>11553.561014765779</v>
      </c>
      <c r="C15" s="3385" t="s">
        <v>5014</v>
      </c>
      <c r="D15" s="3384">
        <v>5896.1130791151809</v>
      </c>
    </row>
    <row r="16" spans="1:8" s="3374" customFormat="1" ht="18.75" customHeight="1" thickBot="1" x14ac:dyDescent="0.3">
      <c r="A16" s="3386" t="s">
        <v>5015</v>
      </c>
      <c r="B16" s="3387">
        <v>11172.892939032614</v>
      </c>
      <c r="C16" s="3388" t="s">
        <v>4986</v>
      </c>
      <c r="D16" s="3387">
        <v>4471</v>
      </c>
    </row>
    <row r="17" spans="1:4" s="3374" customFormat="1" ht="16.5" thickTop="1" x14ac:dyDescent="0.25">
      <c r="A17" s="3389" t="s">
        <v>3262</v>
      </c>
      <c r="B17" s="3390"/>
      <c r="C17" s="3391"/>
      <c r="D17" s="3390"/>
    </row>
    <row r="18" spans="1:4" s="3392" customFormat="1" ht="29.25" customHeight="1" x14ac:dyDescent="0.25">
      <c r="A18" s="4029" t="s">
        <v>5020</v>
      </c>
      <c r="B18" s="4029"/>
      <c r="C18" s="4029"/>
      <c r="D18" s="4029"/>
    </row>
    <row r="19" spans="1:4" s="3392" customFormat="1" x14ac:dyDescent="0.25">
      <c r="A19" s="4029" t="s">
        <v>429</v>
      </c>
      <c r="B19" s="4029"/>
      <c r="C19" s="4029"/>
      <c r="D19" s="4029"/>
    </row>
    <row r="20" spans="1:4" s="3374" customFormat="1" ht="12.75" customHeight="1" x14ac:dyDescent="0.25">
      <c r="A20" s="3393"/>
    </row>
    <row r="21" spans="1:4" s="3374" customFormat="1" x14ac:dyDescent="0.25"/>
    <row r="22" spans="1:4" s="3374" customFormat="1" x14ac:dyDescent="0.25"/>
    <row r="23" spans="1:4" s="3374" customFormat="1" x14ac:dyDescent="0.25"/>
    <row r="24" spans="1:4" s="3374" customFormat="1" x14ac:dyDescent="0.25"/>
    <row r="25" spans="1:4" s="3374" customFormat="1" x14ac:dyDescent="0.25"/>
    <row r="26" spans="1:4" s="3374" customFormat="1" x14ac:dyDescent="0.25"/>
    <row r="27" spans="1:4" s="3374" customFormat="1" x14ac:dyDescent="0.25"/>
    <row r="28" spans="1:4" s="3374" customFormat="1" x14ac:dyDescent="0.25"/>
    <row r="29" spans="1:4" s="3374" customFormat="1" x14ac:dyDescent="0.25"/>
    <row r="30" spans="1:4" s="3374" customFormat="1" x14ac:dyDescent="0.25"/>
    <row r="31" spans="1:4" s="3374" customFormat="1" x14ac:dyDescent="0.25"/>
    <row r="32" spans="1:4" s="3374" customFormat="1" x14ac:dyDescent="0.25"/>
    <row r="33" s="3374" customFormat="1" x14ac:dyDescent="0.25"/>
    <row r="34" s="3374" customFormat="1" x14ac:dyDescent="0.25"/>
    <row r="35" s="3374" customFormat="1" x14ac:dyDescent="0.25"/>
    <row r="36" s="3374" customFormat="1" x14ac:dyDescent="0.25"/>
    <row r="37" s="3374" customFormat="1" x14ac:dyDescent="0.25"/>
    <row r="38" s="3374" customFormat="1" x14ac:dyDescent="0.25"/>
    <row r="39" s="3374" customFormat="1" x14ac:dyDescent="0.25"/>
    <row r="40" s="3374" customFormat="1" x14ac:dyDescent="0.25"/>
    <row r="41" s="3374" customFormat="1" x14ac:dyDescent="0.25"/>
    <row r="42" s="3374" customFormat="1" x14ac:dyDescent="0.25"/>
    <row r="43" s="3374" customFormat="1" x14ac:dyDescent="0.25"/>
    <row r="44" s="3374" customFormat="1" x14ac:dyDescent="0.25"/>
    <row r="45" s="3374" customFormat="1" x14ac:dyDescent="0.25"/>
    <row r="46" s="3374" customFormat="1" x14ac:dyDescent="0.25"/>
    <row r="47" s="3374" customFormat="1" x14ac:dyDescent="0.25"/>
    <row r="48" s="3374" customFormat="1" x14ac:dyDescent="0.25"/>
    <row r="49" s="3374" customFormat="1" x14ac:dyDescent="0.25"/>
    <row r="50" s="3374" customFormat="1" x14ac:dyDescent="0.25"/>
    <row r="51" s="3374" customFormat="1" x14ac:dyDescent="0.25"/>
    <row r="52" s="3374" customFormat="1" x14ac:dyDescent="0.25"/>
    <row r="53" s="3374" customFormat="1" x14ac:dyDescent="0.25"/>
    <row r="54" s="3374" customFormat="1" x14ac:dyDescent="0.25"/>
    <row r="55" s="3374" customFormat="1" x14ac:dyDescent="0.25"/>
    <row r="56" s="3374" customFormat="1" x14ac:dyDescent="0.25"/>
    <row r="57" s="3374" customFormat="1" x14ac:dyDescent="0.25"/>
    <row r="58" s="3374" customFormat="1" x14ac:dyDescent="0.25"/>
    <row r="59" s="3374" customFormat="1" x14ac:dyDescent="0.25"/>
    <row r="60" s="3374" customFormat="1" x14ac:dyDescent="0.25"/>
    <row r="61" s="3374" customFormat="1" x14ac:dyDescent="0.25"/>
    <row r="62" s="3374" customFormat="1" x14ac:dyDescent="0.25"/>
    <row r="63" s="3374" customFormat="1" x14ac:dyDescent="0.25"/>
    <row r="64" s="3374" customFormat="1" x14ac:dyDescent="0.25"/>
    <row r="65" s="3374" customFormat="1" x14ac:dyDescent="0.25"/>
    <row r="66" s="3374" customFormat="1" x14ac:dyDescent="0.25"/>
    <row r="67" s="3374" customFormat="1" x14ac:dyDescent="0.25"/>
    <row r="68" s="3374" customFormat="1" x14ac:dyDescent="0.25"/>
    <row r="69" s="3374" customFormat="1" x14ac:dyDescent="0.25"/>
    <row r="70" s="3374" customFormat="1" x14ac:dyDescent="0.25"/>
    <row r="71" s="3374" customFormat="1" x14ac:dyDescent="0.25"/>
    <row r="72" s="3374" customFormat="1" x14ac:dyDescent="0.25"/>
    <row r="73" s="3374" customFormat="1" x14ac:dyDescent="0.25"/>
    <row r="74" s="3374" customFormat="1" x14ac:dyDescent="0.25"/>
    <row r="75" s="3374" customFormat="1" x14ac:dyDescent="0.25"/>
    <row r="76" s="3374" customFormat="1" x14ac:dyDescent="0.25"/>
    <row r="77" s="3374" customFormat="1" x14ac:dyDescent="0.25"/>
    <row r="78" s="3374" customFormat="1" x14ac:dyDescent="0.25"/>
    <row r="79" s="3374" customFormat="1" x14ac:dyDescent="0.25"/>
    <row r="80" s="3374" customFormat="1" x14ac:dyDescent="0.25"/>
    <row r="81" s="3374" customFormat="1" x14ac:dyDescent="0.25"/>
    <row r="82" s="3374" customFormat="1" x14ac:dyDescent="0.25"/>
    <row r="83" s="3374" customFormat="1" x14ac:dyDescent="0.25"/>
    <row r="84" s="3374" customFormat="1" x14ac:dyDescent="0.25"/>
    <row r="85" s="3374" customFormat="1" x14ac:dyDescent="0.25"/>
    <row r="86" s="3374" customFormat="1" x14ac:dyDescent="0.25"/>
    <row r="87" s="3374" customFormat="1" x14ac:dyDescent="0.25"/>
    <row r="88" s="3374" customFormat="1" x14ac:dyDescent="0.25"/>
    <row r="89" s="3374" customFormat="1" x14ac:dyDescent="0.25"/>
    <row r="90" s="3374" customFormat="1" x14ac:dyDescent="0.25"/>
    <row r="91" s="3374" customFormat="1" x14ac:dyDescent="0.25"/>
    <row r="92" s="3374" customFormat="1" x14ac:dyDescent="0.25"/>
    <row r="93" s="3374" customFormat="1" x14ac:dyDescent="0.25"/>
  </sheetData>
  <mergeCells count="5">
    <mergeCell ref="A1:D1"/>
    <mergeCell ref="A3:B3"/>
    <mergeCell ref="C3:D3"/>
    <mergeCell ref="A18:D18"/>
    <mergeCell ref="A19:D19"/>
  </mergeCells>
  <printOptions horizontalCentered="1"/>
  <pageMargins left="0.7" right="0.2" top="0.42" bottom="0.21" header="0.3" footer="0.17"/>
  <pageSetup paperSize="9" orientation="landscape" r:id="rId1"/>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889E7-451E-46E4-BCAC-E522294CD676}">
  <sheetPr>
    <pageSetUpPr fitToPage="1"/>
  </sheetPr>
  <dimension ref="A1:P174"/>
  <sheetViews>
    <sheetView zoomScale="80" zoomScaleNormal="80" zoomScaleSheetLayoutView="70" workbookViewId="0">
      <pane xSplit="1" ySplit="4" topLeftCell="B5" activePane="bottomRight" state="frozen"/>
      <selection activeCell="O38" sqref="O38"/>
      <selection pane="topRight" activeCell="O38" sqref="O38"/>
      <selection pane="bottomLeft" activeCell="O38" sqref="O38"/>
      <selection pane="bottomRight" activeCell="O38" sqref="O38"/>
    </sheetView>
  </sheetViews>
  <sheetFormatPr defaultRowHeight="16.5" x14ac:dyDescent="0.3"/>
  <cols>
    <col min="1" max="1" width="60.85546875" style="3397" customWidth="1"/>
    <col min="2" max="2" width="14.5703125" style="3398" customWidth="1"/>
    <col min="3" max="4" width="14.5703125" style="3517" customWidth="1"/>
    <col min="5" max="5" width="14.5703125" style="3398" customWidth="1"/>
    <col min="6" max="7" width="14.5703125" style="3517" customWidth="1"/>
    <col min="8" max="8" width="8.7109375" style="3394" customWidth="1"/>
    <col min="9" max="9" width="14.7109375" style="3395" customWidth="1"/>
    <col min="10" max="10" width="17.140625" style="3395" customWidth="1"/>
    <col min="11" max="11" width="11.140625" style="3396" customWidth="1"/>
    <col min="12" max="13" width="12.85546875" style="3396" customWidth="1"/>
    <col min="14" max="14" width="8.85546875" style="2" customWidth="1"/>
    <col min="15" max="15" width="8.5703125" style="2" customWidth="1"/>
    <col min="16" max="16" width="9.5703125" style="2" customWidth="1"/>
    <col min="17" max="17" width="8.85546875" style="2" customWidth="1"/>
    <col min="18" max="21" width="9.140625" style="2" customWidth="1"/>
    <col min="22" max="16384" width="9.140625" style="2"/>
  </cols>
  <sheetData>
    <row r="1" spans="1:16" ht="16.5" customHeight="1" x14ac:dyDescent="0.25">
      <c r="A1" s="4035" t="s">
        <v>5021</v>
      </c>
      <c r="B1" s="4035"/>
      <c r="C1" s="4035"/>
      <c r="D1" s="4035"/>
      <c r="E1" s="4035"/>
      <c r="F1" s="4035"/>
      <c r="G1" s="4035"/>
    </row>
    <row r="2" spans="1:16" ht="17.25" thickBot="1" x14ac:dyDescent="0.35">
      <c r="C2" s="3399"/>
      <c r="D2" s="3399"/>
      <c r="E2" s="3399"/>
      <c r="F2" s="3399"/>
      <c r="G2" s="3399"/>
      <c r="I2" s="3396"/>
      <c r="J2" s="3396"/>
    </row>
    <row r="3" spans="1:16" ht="17.25" customHeight="1" thickTop="1" x14ac:dyDescent="0.25">
      <c r="A3" s="3400"/>
      <c r="B3" s="4031" t="s">
        <v>5022</v>
      </c>
      <c r="C3" s="4032"/>
      <c r="D3" s="4033"/>
      <c r="E3" s="4031" t="s">
        <v>5023</v>
      </c>
      <c r="F3" s="4032"/>
      <c r="G3" s="4033"/>
      <c r="K3" s="4030"/>
      <c r="L3" s="4030"/>
      <c r="M3" s="4030"/>
      <c r="N3" s="4030"/>
      <c r="O3" s="4030"/>
      <c r="P3" s="4030"/>
    </row>
    <row r="4" spans="1:16" ht="17.25" thickBot="1" x14ac:dyDescent="0.3">
      <c r="A4" s="3401"/>
      <c r="B4" s="3402" t="s">
        <v>5024</v>
      </c>
      <c r="C4" s="3403" t="s">
        <v>5025</v>
      </c>
      <c r="D4" s="3404" t="s">
        <v>5026</v>
      </c>
      <c r="E4" s="3402" t="s">
        <v>5024</v>
      </c>
      <c r="F4" s="3403" t="s">
        <v>5025</v>
      </c>
      <c r="G4" s="3404" t="s">
        <v>5026</v>
      </c>
      <c r="N4" s="3396"/>
      <c r="O4" s="3396"/>
      <c r="P4" s="3396"/>
    </row>
    <row r="5" spans="1:16" ht="17.25" thickTop="1" x14ac:dyDescent="0.25">
      <c r="A5" s="3405" t="s">
        <v>5027</v>
      </c>
      <c r="B5" s="3406">
        <f>B6+B43+B53</f>
        <v>109537</v>
      </c>
      <c r="C5" s="3407">
        <f>C6+C43+C53</f>
        <v>120089</v>
      </c>
      <c r="D5" s="3408">
        <f t="shared" ref="D5:D10" si="0">B5-C5</f>
        <v>-10552</v>
      </c>
      <c r="E5" s="3406">
        <f>E6+E43+E53</f>
        <v>126253</v>
      </c>
      <c r="F5" s="3407">
        <f>F6+F43+F53</f>
        <v>144853</v>
      </c>
      <c r="G5" s="3408">
        <f t="shared" ref="G5:G10" si="1">E5-F5</f>
        <v>-18600</v>
      </c>
      <c r="N5" s="3409"/>
      <c r="O5" s="3409"/>
      <c r="P5" s="3409"/>
    </row>
    <row r="6" spans="1:16" x14ac:dyDescent="0.25">
      <c r="A6" s="3410" t="s">
        <v>5028</v>
      </c>
      <c r="B6" s="3411">
        <f>B7+B11</f>
        <v>47884</v>
      </c>
      <c r="C6" s="3412">
        <f>C7+C11</f>
        <v>70133</v>
      </c>
      <c r="D6" s="3413">
        <f t="shared" si="0"/>
        <v>-22249</v>
      </c>
      <c r="E6" s="3411">
        <f>E7+E11</f>
        <v>28369</v>
      </c>
      <c r="F6" s="3412">
        <f>F7+F11</f>
        <v>56061</v>
      </c>
      <c r="G6" s="3413">
        <f t="shared" si="1"/>
        <v>-27692</v>
      </c>
      <c r="N6" s="3409"/>
      <c r="O6" s="3409"/>
      <c r="P6" s="3409"/>
    </row>
    <row r="7" spans="1:16" x14ac:dyDescent="0.25">
      <c r="A7" s="3410" t="s">
        <v>5029</v>
      </c>
      <c r="B7" s="3414">
        <f>B8+B10</f>
        <v>18887</v>
      </c>
      <c r="C7" s="3415">
        <f>C8+C10</f>
        <v>49724</v>
      </c>
      <c r="D7" s="3416">
        <f t="shared" si="0"/>
        <v>-30837</v>
      </c>
      <c r="E7" s="3414">
        <f>E8+E10</f>
        <v>19483</v>
      </c>
      <c r="F7" s="3415">
        <f>F8+F10</f>
        <v>43428</v>
      </c>
      <c r="G7" s="3416">
        <f t="shared" si="1"/>
        <v>-23945</v>
      </c>
      <c r="N7" s="3409"/>
      <c r="O7" s="3409"/>
      <c r="P7" s="3409"/>
    </row>
    <row r="8" spans="1:16" x14ac:dyDescent="0.25">
      <c r="A8" s="3417" t="s">
        <v>5030</v>
      </c>
      <c r="B8" s="3418">
        <v>18887</v>
      </c>
      <c r="C8" s="3419">
        <v>49555</v>
      </c>
      <c r="D8" s="3420">
        <f t="shared" si="0"/>
        <v>-30668</v>
      </c>
      <c r="E8" s="3418">
        <v>19483</v>
      </c>
      <c r="F8" s="3419">
        <v>43272</v>
      </c>
      <c r="G8" s="3420">
        <f t="shared" si="1"/>
        <v>-23789</v>
      </c>
      <c r="N8" s="3409"/>
      <c r="O8" s="3409"/>
      <c r="P8" s="3409"/>
    </row>
    <row r="9" spans="1:16" x14ac:dyDescent="0.25">
      <c r="A9" s="3421" t="s">
        <v>5031</v>
      </c>
      <c r="B9" s="3422">
        <v>3468</v>
      </c>
      <c r="C9" s="3423"/>
      <c r="D9" s="3424">
        <f t="shared" si="0"/>
        <v>3468</v>
      </c>
      <c r="E9" s="3422">
        <v>3441</v>
      </c>
      <c r="F9" s="3423"/>
      <c r="G9" s="3424">
        <f t="shared" si="1"/>
        <v>3441</v>
      </c>
      <c r="N9" s="3409"/>
      <c r="O9" s="3409"/>
      <c r="P9" s="3409"/>
    </row>
    <row r="10" spans="1:16" x14ac:dyDescent="0.25">
      <c r="A10" s="3417" t="s">
        <v>5032</v>
      </c>
      <c r="B10" s="3418"/>
      <c r="C10" s="3419">
        <v>169</v>
      </c>
      <c r="D10" s="3420">
        <f t="shared" si="0"/>
        <v>-169</v>
      </c>
      <c r="E10" s="3418"/>
      <c r="F10" s="3419">
        <v>156</v>
      </c>
      <c r="G10" s="3420">
        <f t="shared" si="1"/>
        <v>-156</v>
      </c>
      <c r="N10" s="3409"/>
      <c r="O10" s="3409"/>
      <c r="P10" s="3409"/>
    </row>
    <row r="11" spans="1:16" x14ac:dyDescent="0.25">
      <c r="A11" s="3410" t="s">
        <v>5033</v>
      </c>
      <c r="B11" s="3411">
        <f t="shared" ref="B11:G11" si="2">B12+B13+B18+B21+B24+B29+B30+B31+B35+B39+B42</f>
        <v>28997</v>
      </c>
      <c r="C11" s="3412">
        <f t="shared" si="2"/>
        <v>20409</v>
      </c>
      <c r="D11" s="3413">
        <f t="shared" si="2"/>
        <v>8588</v>
      </c>
      <c r="E11" s="3411">
        <f t="shared" si="2"/>
        <v>8886</v>
      </c>
      <c r="F11" s="3412">
        <f t="shared" si="2"/>
        <v>12633</v>
      </c>
      <c r="G11" s="3413">
        <f t="shared" si="2"/>
        <v>-3747</v>
      </c>
      <c r="N11" s="3409"/>
      <c r="O11" s="3409"/>
      <c r="P11" s="3409"/>
    </row>
    <row r="12" spans="1:16" x14ac:dyDescent="0.25">
      <c r="A12" s="3425" t="s">
        <v>5034</v>
      </c>
      <c r="B12" s="3414">
        <v>21</v>
      </c>
      <c r="C12" s="3415">
        <v>781</v>
      </c>
      <c r="D12" s="3416">
        <f t="shared" ref="D12:D58" si="3">B12-C12</f>
        <v>-760</v>
      </c>
      <c r="E12" s="3414">
        <v>13</v>
      </c>
      <c r="F12" s="3415">
        <v>249</v>
      </c>
      <c r="G12" s="3416">
        <f t="shared" ref="G12:G18" si="4">E12-F12</f>
        <v>-236</v>
      </c>
      <c r="N12" s="3409"/>
      <c r="O12" s="3409"/>
      <c r="P12" s="3409"/>
    </row>
    <row r="13" spans="1:16" x14ac:dyDescent="0.25">
      <c r="A13" s="3410" t="s">
        <v>822</v>
      </c>
      <c r="B13" s="3411">
        <f>B14+B15+B16+B17</f>
        <v>4278</v>
      </c>
      <c r="C13" s="3412">
        <f>C14+C15+C16+C17</f>
        <v>6166</v>
      </c>
      <c r="D13" s="3413">
        <f t="shared" si="3"/>
        <v>-1888</v>
      </c>
      <c r="E13" s="3411">
        <f>E14+E15+E16+E17</f>
        <v>595</v>
      </c>
      <c r="F13" s="3412">
        <f>F14+F15+F16+F17</f>
        <v>3880</v>
      </c>
      <c r="G13" s="3413">
        <f t="shared" si="4"/>
        <v>-3285</v>
      </c>
      <c r="N13" s="3409"/>
      <c r="O13" s="3409"/>
      <c r="P13" s="3409"/>
    </row>
    <row r="14" spans="1:16" x14ac:dyDescent="0.25">
      <c r="A14" s="3426" t="s">
        <v>5035</v>
      </c>
      <c r="B14" s="3418">
        <v>2576</v>
      </c>
      <c r="C14" s="3419">
        <v>738</v>
      </c>
      <c r="D14" s="3427">
        <f t="shared" si="3"/>
        <v>1838</v>
      </c>
      <c r="E14" s="3428">
        <v>69</v>
      </c>
      <c r="F14" s="3429">
        <v>158</v>
      </c>
      <c r="G14" s="3427">
        <f t="shared" si="4"/>
        <v>-89</v>
      </c>
      <c r="N14" s="3409"/>
      <c r="O14" s="3409"/>
      <c r="P14" s="3409"/>
    </row>
    <row r="15" spans="1:16" x14ac:dyDescent="0.25">
      <c r="A15" s="3426" t="s">
        <v>5036</v>
      </c>
      <c r="B15" s="3418">
        <v>281</v>
      </c>
      <c r="C15" s="3419">
        <v>3057</v>
      </c>
      <c r="D15" s="3427">
        <f t="shared" si="3"/>
        <v>-2776</v>
      </c>
      <c r="E15" s="3428">
        <v>122</v>
      </c>
      <c r="F15" s="3429">
        <v>3457</v>
      </c>
      <c r="G15" s="3427">
        <f t="shared" si="4"/>
        <v>-3335</v>
      </c>
      <c r="N15" s="3409"/>
      <c r="O15" s="3409"/>
      <c r="P15" s="3409"/>
    </row>
    <row r="16" spans="1:16" x14ac:dyDescent="0.25">
      <c r="A16" s="3426" t="s">
        <v>3161</v>
      </c>
      <c r="B16" s="3418">
        <v>1387</v>
      </c>
      <c r="C16" s="3419">
        <v>2295</v>
      </c>
      <c r="D16" s="3427">
        <f t="shared" si="3"/>
        <v>-908</v>
      </c>
      <c r="E16" s="3428">
        <v>384</v>
      </c>
      <c r="F16" s="3429">
        <v>218</v>
      </c>
      <c r="G16" s="3427">
        <f t="shared" si="4"/>
        <v>166</v>
      </c>
      <c r="N16" s="3409"/>
      <c r="O16" s="3409"/>
      <c r="P16" s="3409"/>
    </row>
    <row r="17" spans="1:16" ht="18.75" customHeight="1" x14ac:dyDescent="0.25">
      <c r="A17" s="3426" t="s">
        <v>5037</v>
      </c>
      <c r="B17" s="3418">
        <v>34</v>
      </c>
      <c r="C17" s="3419">
        <v>76</v>
      </c>
      <c r="D17" s="3427">
        <f t="shared" si="3"/>
        <v>-42</v>
      </c>
      <c r="E17" s="3428">
        <v>20</v>
      </c>
      <c r="F17" s="3429">
        <v>47</v>
      </c>
      <c r="G17" s="3427">
        <f t="shared" si="4"/>
        <v>-27</v>
      </c>
      <c r="N17" s="3409"/>
      <c r="O17" s="3409"/>
      <c r="P17" s="3409"/>
    </row>
    <row r="18" spans="1:16" ht="18.75" customHeight="1" x14ac:dyDescent="0.25">
      <c r="A18" s="3410" t="s">
        <v>5038</v>
      </c>
      <c r="B18" s="3411">
        <f>B19+B20</f>
        <v>18003</v>
      </c>
      <c r="C18" s="3412">
        <f>C19+C20</f>
        <v>5996</v>
      </c>
      <c r="D18" s="3413">
        <f t="shared" si="3"/>
        <v>12007</v>
      </c>
      <c r="E18" s="3411">
        <f>E19+E20</f>
        <v>757</v>
      </c>
      <c r="F18" s="3412">
        <f>F19+F20</f>
        <v>804</v>
      </c>
      <c r="G18" s="3413">
        <f t="shared" si="4"/>
        <v>-47</v>
      </c>
      <c r="N18" s="3409"/>
      <c r="O18" s="3409"/>
      <c r="P18" s="3409"/>
    </row>
    <row r="19" spans="1:16" ht="18.75" customHeight="1" x14ac:dyDescent="0.25">
      <c r="A19" s="3426" t="s">
        <v>5039</v>
      </c>
      <c r="B19" s="3428">
        <v>6381</v>
      </c>
      <c r="C19" s="3429">
        <v>496</v>
      </c>
      <c r="D19" s="3427">
        <f t="shared" si="3"/>
        <v>5885</v>
      </c>
      <c r="E19" s="3428"/>
      <c r="F19" s="3429"/>
      <c r="G19" s="3427"/>
      <c r="N19" s="3409"/>
      <c r="O19" s="3409"/>
      <c r="P19" s="3409"/>
    </row>
    <row r="20" spans="1:16" ht="18.75" customHeight="1" x14ac:dyDescent="0.25">
      <c r="A20" s="3426" t="s">
        <v>4705</v>
      </c>
      <c r="B20" s="3428">
        <v>11622</v>
      </c>
      <c r="C20" s="3429">
        <v>5500</v>
      </c>
      <c r="D20" s="3427">
        <f t="shared" si="3"/>
        <v>6122</v>
      </c>
      <c r="E20" s="3428">
        <v>757</v>
      </c>
      <c r="F20" s="3429">
        <v>804</v>
      </c>
      <c r="G20" s="3427">
        <f t="shared" ref="G20:G58" si="5">E20-F20</f>
        <v>-47</v>
      </c>
      <c r="N20" s="3409"/>
      <c r="O20" s="3409"/>
      <c r="P20" s="3409"/>
    </row>
    <row r="21" spans="1:16" ht="18.75" customHeight="1" x14ac:dyDescent="0.25">
      <c r="A21" s="3410" t="s">
        <v>278</v>
      </c>
      <c r="B21" s="3411">
        <f>B22+B23</f>
        <v>19</v>
      </c>
      <c r="C21" s="3412">
        <f>C22+C23</f>
        <v>112</v>
      </c>
      <c r="D21" s="3413">
        <f t="shared" si="3"/>
        <v>-93</v>
      </c>
      <c r="E21" s="3411">
        <f>E22+E23</f>
        <v>4</v>
      </c>
      <c r="F21" s="3412">
        <f>F22+F23</f>
        <v>10</v>
      </c>
      <c r="G21" s="3413">
        <f t="shared" si="5"/>
        <v>-6</v>
      </c>
      <c r="N21" s="3409"/>
      <c r="O21" s="3409"/>
      <c r="P21" s="3409"/>
    </row>
    <row r="22" spans="1:16" ht="18.75" customHeight="1" x14ac:dyDescent="0.25">
      <c r="A22" s="3426" t="s">
        <v>5040</v>
      </c>
      <c r="B22" s="3428">
        <v>19</v>
      </c>
      <c r="C22" s="3429"/>
      <c r="D22" s="3427">
        <f t="shared" si="3"/>
        <v>19</v>
      </c>
      <c r="E22" s="3428">
        <v>4</v>
      </c>
      <c r="F22" s="3429"/>
      <c r="G22" s="3427">
        <f t="shared" si="5"/>
        <v>4</v>
      </c>
      <c r="N22" s="3409"/>
      <c r="O22" s="3409"/>
      <c r="P22" s="3409"/>
    </row>
    <row r="23" spans="1:16" ht="18.75" customHeight="1" x14ac:dyDescent="0.25">
      <c r="A23" s="3426" t="s">
        <v>5041</v>
      </c>
      <c r="B23" s="3428"/>
      <c r="C23" s="3429">
        <v>112</v>
      </c>
      <c r="D23" s="3427">
        <f t="shared" si="3"/>
        <v>-112</v>
      </c>
      <c r="E23" s="3428"/>
      <c r="F23" s="3429">
        <v>10</v>
      </c>
      <c r="G23" s="3427">
        <f t="shared" si="5"/>
        <v>-10</v>
      </c>
      <c r="N23" s="3409"/>
      <c r="O23" s="3409"/>
      <c r="P23" s="3409"/>
    </row>
    <row r="24" spans="1:16" ht="18.75" customHeight="1" x14ac:dyDescent="0.25">
      <c r="A24" s="3410" t="s">
        <v>5042</v>
      </c>
      <c r="B24" s="3411">
        <f>SUM(B25:B28)</f>
        <v>92</v>
      </c>
      <c r="C24" s="3412">
        <f>SUM(C25:C28)</f>
        <v>793</v>
      </c>
      <c r="D24" s="3413">
        <f t="shared" si="3"/>
        <v>-701</v>
      </c>
      <c r="E24" s="3411">
        <f>SUM(E25:E28)</f>
        <v>68</v>
      </c>
      <c r="F24" s="3412">
        <f>SUM(F25:F28)</f>
        <v>1108</v>
      </c>
      <c r="G24" s="3413">
        <f t="shared" si="5"/>
        <v>-1040</v>
      </c>
      <c r="N24" s="3409"/>
      <c r="O24" s="3409"/>
      <c r="P24" s="3409"/>
    </row>
    <row r="25" spans="1:16" ht="18.75" customHeight="1" x14ac:dyDescent="0.25">
      <c r="A25" s="3426" t="s">
        <v>5043</v>
      </c>
      <c r="B25" s="3428">
        <v>67</v>
      </c>
      <c r="C25" s="3429">
        <v>399</v>
      </c>
      <c r="D25" s="3427">
        <f t="shared" si="3"/>
        <v>-332</v>
      </c>
      <c r="E25" s="3428">
        <v>52</v>
      </c>
      <c r="F25" s="3429">
        <v>677</v>
      </c>
      <c r="G25" s="3427">
        <f t="shared" si="5"/>
        <v>-625</v>
      </c>
      <c r="N25" s="3409"/>
      <c r="O25" s="3409"/>
      <c r="P25" s="3409"/>
    </row>
    <row r="26" spans="1:16" ht="18.75" customHeight="1" x14ac:dyDescent="0.25">
      <c r="A26" s="3426" t="s">
        <v>5044</v>
      </c>
      <c r="B26" s="3428">
        <v>8</v>
      </c>
      <c r="C26" s="3429">
        <v>346</v>
      </c>
      <c r="D26" s="3427">
        <f t="shared" si="3"/>
        <v>-338</v>
      </c>
      <c r="E26" s="3428">
        <v>0</v>
      </c>
      <c r="F26" s="3429">
        <v>369</v>
      </c>
      <c r="G26" s="3427">
        <f t="shared" si="5"/>
        <v>-369</v>
      </c>
      <c r="N26" s="3409"/>
      <c r="O26" s="3409"/>
      <c r="P26" s="3409"/>
    </row>
    <row r="27" spans="1:16" ht="18.75" customHeight="1" x14ac:dyDescent="0.25">
      <c r="A27" s="3426" t="s">
        <v>5045</v>
      </c>
      <c r="B27" s="3428">
        <v>15</v>
      </c>
      <c r="C27" s="3429">
        <v>43</v>
      </c>
      <c r="D27" s="3427">
        <f t="shared" si="3"/>
        <v>-28</v>
      </c>
      <c r="E27" s="3428">
        <v>8</v>
      </c>
      <c r="F27" s="3429">
        <v>54</v>
      </c>
      <c r="G27" s="3427">
        <f t="shared" si="5"/>
        <v>-46</v>
      </c>
      <c r="N27" s="3409"/>
      <c r="O27" s="3409"/>
      <c r="P27" s="3409"/>
    </row>
    <row r="28" spans="1:16" ht="18.75" customHeight="1" x14ac:dyDescent="0.25">
      <c r="A28" s="3426" t="s">
        <v>5046</v>
      </c>
      <c r="B28" s="3428">
        <v>2</v>
      </c>
      <c r="C28" s="3429">
        <v>5</v>
      </c>
      <c r="D28" s="3427">
        <f t="shared" si="3"/>
        <v>-3</v>
      </c>
      <c r="E28" s="3428">
        <v>8</v>
      </c>
      <c r="F28" s="3429">
        <v>8</v>
      </c>
      <c r="G28" s="3427">
        <f t="shared" si="5"/>
        <v>0</v>
      </c>
      <c r="N28" s="3409"/>
      <c r="O28" s="3409"/>
      <c r="P28" s="3409"/>
    </row>
    <row r="29" spans="1:16" ht="18.75" customHeight="1" x14ac:dyDescent="0.25">
      <c r="A29" s="3410" t="s">
        <v>5047</v>
      </c>
      <c r="B29" s="3411">
        <v>1276</v>
      </c>
      <c r="C29" s="3412">
        <v>536</v>
      </c>
      <c r="D29" s="3413">
        <f t="shared" si="3"/>
        <v>740</v>
      </c>
      <c r="E29" s="3411">
        <v>1558</v>
      </c>
      <c r="F29" s="3412">
        <v>434</v>
      </c>
      <c r="G29" s="3413">
        <f t="shared" si="5"/>
        <v>1124</v>
      </c>
      <c r="N29" s="3409"/>
      <c r="O29" s="3409"/>
      <c r="P29" s="3409"/>
    </row>
    <row r="30" spans="1:16" ht="18.75" customHeight="1" x14ac:dyDescent="0.3">
      <c r="A30" s="3430" t="s">
        <v>5048</v>
      </c>
      <c r="B30" s="3431">
        <v>7</v>
      </c>
      <c r="C30" s="3432">
        <v>124</v>
      </c>
      <c r="D30" s="3433">
        <f t="shared" si="3"/>
        <v>-117</v>
      </c>
      <c r="E30" s="3431">
        <v>13</v>
      </c>
      <c r="F30" s="3432">
        <v>169</v>
      </c>
      <c r="G30" s="3433">
        <f t="shared" si="5"/>
        <v>-156</v>
      </c>
      <c r="N30" s="3409"/>
      <c r="O30" s="3409"/>
      <c r="P30" s="3409"/>
    </row>
    <row r="31" spans="1:16" x14ac:dyDescent="0.25">
      <c r="A31" s="3410" t="s">
        <v>5049</v>
      </c>
      <c r="B31" s="3411">
        <f>B32+B33+B34</f>
        <v>1556</v>
      </c>
      <c r="C31" s="3412">
        <f>C32+C33+C34</f>
        <v>1002</v>
      </c>
      <c r="D31" s="3413">
        <f t="shared" si="3"/>
        <v>554</v>
      </c>
      <c r="E31" s="3411">
        <f>E32+E33+E34</f>
        <v>1257</v>
      </c>
      <c r="F31" s="3412">
        <f>F32+F33+F34</f>
        <v>1300</v>
      </c>
      <c r="G31" s="3413">
        <f t="shared" si="5"/>
        <v>-43</v>
      </c>
      <c r="N31" s="3409"/>
      <c r="O31" s="3409"/>
      <c r="P31" s="3409"/>
    </row>
    <row r="32" spans="1:16" ht="18.75" customHeight="1" x14ac:dyDescent="0.25">
      <c r="A32" s="3426" t="s">
        <v>5050</v>
      </c>
      <c r="B32" s="3428">
        <v>805</v>
      </c>
      <c r="C32" s="3429">
        <v>332</v>
      </c>
      <c r="D32" s="3427">
        <f t="shared" si="3"/>
        <v>473</v>
      </c>
      <c r="E32" s="3428">
        <v>591</v>
      </c>
      <c r="F32" s="3429">
        <v>398</v>
      </c>
      <c r="G32" s="3427">
        <f t="shared" si="5"/>
        <v>193</v>
      </c>
      <c r="N32" s="3409"/>
      <c r="O32" s="3409"/>
      <c r="P32" s="3409"/>
    </row>
    <row r="33" spans="1:16" x14ac:dyDescent="0.25">
      <c r="A33" s="3426" t="s">
        <v>5051</v>
      </c>
      <c r="B33" s="3428">
        <v>735</v>
      </c>
      <c r="C33" s="3429">
        <v>543</v>
      </c>
      <c r="D33" s="3427">
        <f t="shared" si="3"/>
        <v>192</v>
      </c>
      <c r="E33" s="3428">
        <v>660</v>
      </c>
      <c r="F33" s="3429">
        <v>748</v>
      </c>
      <c r="G33" s="3427">
        <f t="shared" si="5"/>
        <v>-88</v>
      </c>
      <c r="N33" s="3409"/>
      <c r="O33" s="3409"/>
      <c r="P33" s="3409"/>
    </row>
    <row r="34" spans="1:16" x14ac:dyDescent="0.25">
      <c r="A34" s="3426" t="s">
        <v>5052</v>
      </c>
      <c r="B34" s="3428">
        <v>16</v>
      </c>
      <c r="C34" s="3429">
        <v>127</v>
      </c>
      <c r="D34" s="3427">
        <f t="shared" si="3"/>
        <v>-111</v>
      </c>
      <c r="E34" s="3428">
        <v>6</v>
      </c>
      <c r="F34" s="3429">
        <v>154</v>
      </c>
      <c r="G34" s="3427">
        <f t="shared" si="5"/>
        <v>-148</v>
      </c>
      <c r="N34" s="3409"/>
      <c r="O34" s="3409"/>
      <c r="P34" s="3409"/>
    </row>
    <row r="35" spans="1:16" x14ac:dyDescent="0.25">
      <c r="A35" s="3410" t="s">
        <v>5053</v>
      </c>
      <c r="B35" s="3411">
        <f>B36+B37+B38</f>
        <v>3559</v>
      </c>
      <c r="C35" s="3412">
        <f>C36+C37+C38</f>
        <v>4478</v>
      </c>
      <c r="D35" s="3413">
        <f t="shared" si="3"/>
        <v>-919</v>
      </c>
      <c r="E35" s="3411">
        <f>E36+E37+E38</f>
        <v>4504</v>
      </c>
      <c r="F35" s="3412">
        <f>F36+F37+F38</f>
        <v>4072</v>
      </c>
      <c r="G35" s="3413">
        <f t="shared" si="5"/>
        <v>432</v>
      </c>
      <c r="N35" s="3409"/>
      <c r="O35" s="3409"/>
      <c r="P35" s="3409"/>
    </row>
    <row r="36" spans="1:16" x14ac:dyDescent="0.25">
      <c r="A36" s="3426" t="s">
        <v>5054</v>
      </c>
      <c r="B36" s="3428">
        <v>1</v>
      </c>
      <c r="C36" s="3429">
        <v>4</v>
      </c>
      <c r="D36" s="3427">
        <f t="shared" si="3"/>
        <v>-3</v>
      </c>
      <c r="E36" s="3428">
        <v>3</v>
      </c>
      <c r="F36" s="3429">
        <v>0</v>
      </c>
      <c r="G36" s="3427">
        <f t="shared" si="5"/>
        <v>3</v>
      </c>
      <c r="N36" s="3409"/>
      <c r="O36" s="3409"/>
      <c r="P36" s="3409"/>
    </row>
    <row r="37" spans="1:16" x14ac:dyDescent="0.25">
      <c r="A37" s="3426" t="s">
        <v>5055</v>
      </c>
      <c r="B37" s="3428">
        <v>691</v>
      </c>
      <c r="C37" s="3429">
        <v>1284</v>
      </c>
      <c r="D37" s="3427">
        <f t="shared" si="3"/>
        <v>-593</v>
      </c>
      <c r="E37" s="3428">
        <v>1092</v>
      </c>
      <c r="F37" s="3429">
        <v>1427</v>
      </c>
      <c r="G37" s="3427">
        <f t="shared" si="5"/>
        <v>-335</v>
      </c>
      <c r="N37" s="3409"/>
      <c r="O37" s="3409"/>
      <c r="P37" s="3409"/>
    </row>
    <row r="38" spans="1:16" x14ac:dyDescent="0.25">
      <c r="A38" s="3426" t="s">
        <v>5056</v>
      </c>
      <c r="B38" s="3428">
        <v>2867</v>
      </c>
      <c r="C38" s="3429">
        <v>3190</v>
      </c>
      <c r="D38" s="3427">
        <f t="shared" si="3"/>
        <v>-323</v>
      </c>
      <c r="E38" s="3428">
        <v>3409</v>
      </c>
      <c r="F38" s="3429">
        <v>2645</v>
      </c>
      <c r="G38" s="3427">
        <f t="shared" si="5"/>
        <v>764</v>
      </c>
      <c r="N38" s="3409"/>
      <c r="O38" s="3409"/>
      <c r="P38" s="3409"/>
    </row>
    <row r="39" spans="1:16" x14ac:dyDescent="0.25">
      <c r="A39" s="3410" t="s">
        <v>5057</v>
      </c>
      <c r="B39" s="3411">
        <f>B40+B41</f>
        <v>165</v>
      </c>
      <c r="C39" s="3412">
        <f>C40+C41</f>
        <v>419</v>
      </c>
      <c r="D39" s="3413">
        <f t="shared" si="3"/>
        <v>-254</v>
      </c>
      <c r="E39" s="3411">
        <f>E40+E41</f>
        <v>101</v>
      </c>
      <c r="F39" s="3412">
        <f>F40+F41</f>
        <v>604</v>
      </c>
      <c r="G39" s="3413">
        <f t="shared" si="5"/>
        <v>-503</v>
      </c>
      <c r="N39" s="3409"/>
      <c r="O39" s="3409"/>
      <c r="P39" s="3409"/>
    </row>
    <row r="40" spans="1:16" x14ac:dyDescent="0.25">
      <c r="A40" s="3426" t="s">
        <v>5058</v>
      </c>
      <c r="B40" s="3428">
        <v>81</v>
      </c>
      <c r="C40" s="3429">
        <v>229</v>
      </c>
      <c r="D40" s="3427">
        <f t="shared" si="3"/>
        <v>-148</v>
      </c>
      <c r="E40" s="3428">
        <v>60</v>
      </c>
      <c r="F40" s="3429">
        <v>456</v>
      </c>
      <c r="G40" s="3427">
        <f t="shared" si="5"/>
        <v>-396</v>
      </c>
      <c r="N40" s="3409"/>
      <c r="O40" s="3409"/>
      <c r="P40" s="3409"/>
    </row>
    <row r="41" spans="1:16" x14ac:dyDescent="0.25">
      <c r="A41" s="3426" t="s">
        <v>5059</v>
      </c>
      <c r="B41" s="3428">
        <v>84</v>
      </c>
      <c r="C41" s="3429">
        <v>190</v>
      </c>
      <c r="D41" s="3427">
        <f t="shared" si="3"/>
        <v>-106</v>
      </c>
      <c r="E41" s="3428">
        <v>41</v>
      </c>
      <c r="F41" s="3429">
        <v>148</v>
      </c>
      <c r="G41" s="3427">
        <f t="shared" si="5"/>
        <v>-107</v>
      </c>
      <c r="N41" s="3409"/>
      <c r="O41" s="3409"/>
      <c r="P41" s="3409"/>
    </row>
    <row r="42" spans="1:16" x14ac:dyDescent="0.25">
      <c r="A42" s="3410" t="s">
        <v>5060</v>
      </c>
      <c r="B42" s="3411">
        <v>21</v>
      </c>
      <c r="C42" s="3412">
        <v>2</v>
      </c>
      <c r="D42" s="3413">
        <f t="shared" si="3"/>
        <v>19</v>
      </c>
      <c r="E42" s="3411">
        <v>16</v>
      </c>
      <c r="F42" s="3412">
        <v>3</v>
      </c>
      <c r="G42" s="3413">
        <f t="shared" si="5"/>
        <v>13</v>
      </c>
      <c r="N42" s="3409"/>
      <c r="O42" s="3409"/>
      <c r="P42" s="3409"/>
    </row>
    <row r="43" spans="1:16" x14ac:dyDescent="0.25">
      <c r="A43" s="3410" t="s">
        <v>5061</v>
      </c>
      <c r="B43" s="3411">
        <f>B44+B45</f>
        <v>58120</v>
      </c>
      <c r="C43" s="3412">
        <f>C44+C45</f>
        <v>42871</v>
      </c>
      <c r="D43" s="3413">
        <f t="shared" si="3"/>
        <v>15249</v>
      </c>
      <c r="E43" s="3411">
        <f>E44+E45</f>
        <v>93890</v>
      </c>
      <c r="F43" s="3412">
        <f>F44+F45</f>
        <v>80386</v>
      </c>
      <c r="G43" s="3413">
        <f t="shared" si="5"/>
        <v>13504</v>
      </c>
      <c r="N43" s="3409"/>
      <c r="O43" s="3409"/>
      <c r="P43" s="3409"/>
    </row>
    <row r="44" spans="1:16" x14ac:dyDescent="0.25">
      <c r="A44" s="3417" t="s">
        <v>5062</v>
      </c>
      <c r="B44" s="3418">
        <v>12</v>
      </c>
      <c r="C44" s="3419">
        <v>76</v>
      </c>
      <c r="D44" s="3420">
        <f t="shared" si="3"/>
        <v>-64</v>
      </c>
      <c r="E44" s="3418">
        <v>8</v>
      </c>
      <c r="F44" s="3419">
        <v>88</v>
      </c>
      <c r="G44" s="3420">
        <f t="shared" si="5"/>
        <v>-80</v>
      </c>
      <c r="N44" s="3409"/>
      <c r="O44" s="3409"/>
      <c r="P44" s="3409"/>
    </row>
    <row r="45" spans="1:16" x14ac:dyDescent="0.25">
      <c r="A45" s="3417" t="s">
        <v>5063</v>
      </c>
      <c r="B45" s="3418">
        <v>58108</v>
      </c>
      <c r="C45" s="3419">
        <v>42795</v>
      </c>
      <c r="D45" s="3420">
        <f t="shared" si="3"/>
        <v>15313</v>
      </c>
      <c r="E45" s="3418">
        <v>93882</v>
      </c>
      <c r="F45" s="3419">
        <v>80298</v>
      </c>
      <c r="G45" s="3420">
        <f t="shared" si="5"/>
        <v>13584</v>
      </c>
      <c r="N45" s="3409"/>
      <c r="O45" s="3409"/>
      <c r="P45" s="3409"/>
    </row>
    <row r="46" spans="1:16" x14ac:dyDescent="0.25">
      <c r="A46" s="3434" t="s">
        <v>5064</v>
      </c>
      <c r="B46" s="3418">
        <v>36101</v>
      </c>
      <c r="C46" s="3419">
        <v>28681</v>
      </c>
      <c r="D46" s="3420">
        <f t="shared" si="3"/>
        <v>7420</v>
      </c>
      <c r="E46" s="3418">
        <v>63039</v>
      </c>
      <c r="F46" s="3419">
        <v>59938</v>
      </c>
      <c r="G46" s="3420">
        <f t="shared" si="5"/>
        <v>3101</v>
      </c>
      <c r="N46" s="3409"/>
      <c r="O46" s="3409"/>
      <c r="P46" s="3409"/>
    </row>
    <row r="47" spans="1:16" s="3440" customFormat="1" x14ac:dyDescent="0.25">
      <c r="A47" s="3435" t="s">
        <v>5065</v>
      </c>
      <c r="B47" s="3422">
        <v>36016</v>
      </c>
      <c r="C47" s="3423">
        <v>28189</v>
      </c>
      <c r="D47" s="3424">
        <f t="shared" si="3"/>
        <v>7827</v>
      </c>
      <c r="E47" s="3422">
        <v>63032</v>
      </c>
      <c r="F47" s="3423">
        <v>59851</v>
      </c>
      <c r="G47" s="3424">
        <f t="shared" si="5"/>
        <v>3181</v>
      </c>
      <c r="H47" s="3436"/>
      <c r="I47" s="3437"/>
      <c r="J47" s="3437"/>
      <c r="K47" s="3438"/>
      <c r="L47" s="3438"/>
      <c r="M47" s="3438"/>
      <c r="N47" s="3439"/>
      <c r="O47" s="3439"/>
      <c r="P47" s="3439"/>
    </row>
    <row r="48" spans="1:16" x14ac:dyDescent="0.25">
      <c r="A48" s="3434" t="s">
        <v>5066</v>
      </c>
      <c r="B48" s="3418">
        <v>9146</v>
      </c>
      <c r="C48" s="3419">
        <v>6259</v>
      </c>
      <c r="D48" s="3420">
        <f t="shared" si="3"/>
        <v>2887</v>
      </c>
      <c r="E48" s="3418">
        <v>14797</v>
      </c>
      <c r="F48" s="3419">
        <v>6156</v>
      </c>
      <c r="G48" s="3420">
        <f t="shared" si="5"/>
        <v>8641</v>
      </c>
      <c r="N48" s="3409"/>
      <c r="O48" s="3409"/>
      <c r="P48" s="3409"/>
    </row>
    <row r="49" spans="1:16" s="3440" customFormat="1" x14ac:dyDescent="0.25">
      <c r="A49" s="3435" t="s">
        <v>5065</v>
      </c>
      <c r="B49" s="3422">
        <v>7730</v>
      </c>
      <c r="C49" s="3423">
        <v>5504</v>
      </c>
      <c r="D49" s="3424">
        <f t="shared" si="3"/>
        <v>2226</v>
      </c>
      <c r="E49" s="3422">
        <v>13891</v>
      </c>
      <c r="F49" s="3423">
        <v>5598</v>
      </c>
      <c r="G49" s="3424">
        <f t="shared" si="5"/>
        <v>8293</v>
      </c>
      <c r="H49" s="3436"/>
      <c r="I49" s="3437"/>
      <c r="J49" s="3437"/>
      <c r="K49" s="3438"/>
      <c r="L49" s="3438"/>
      <c r="M49" s="3438"/>
      <c r="N49" s="3439"/>
      <c r="O49" s="3439"/>
      <c r="P49" s="3439"/>
    </row>
    <row r="50" spans="1:16" x14ac:dyDescent="0.25">
      <c r="A50" s="3434" t="s">
        <v>5067</v>
      </c>
      <c r="B50" s="3418">
        <v>11463</v>
      </c>
      <c r="C50" s="3419">
        <v>7855</v>
      </c>
      <c r="D50" s="3420">
        <f t="shared" si="3"/>
        <v>3608</v>
      </c>
      <c r="E50" s="3418">
        <v>14839</v>
      </c>
      <c r="F50" s="3419">
        <v>14204</v>
      </c>
      <c r="G50" s="3420">
        <f t="shared" si="5"/>
        <v>635</v>
      </c>
      <c r="N50" s="3409"/>
      <c r="O50" s="3409"/>
      <c r="P50" s="3409"/>
    </row>
    <row r="51" spans="1:16" s="3440" customFormat="1" x14ac:dyDescent="0.25">
      <c r="A51" s="3435" t="s">
        <v>5065</v>
      </c>
      <c r="B51" s="3422">
        <v>6962</v>
      </c>
      <c r="C51" s="3423">
        <v>6100</v>
      </c>
      <c r="D51" s="3424">
        <f t="shared" si="3"/>
        <v>862</v>
      </c>
      <c r="E51" s="3422">
        <v>11659</v>
      </c>
      <c r="F51" s="3423">
        <v>13532</v>
      </c>
      <c r="G51" s="3424">
        <f t="shared" si="5"/>
        <v>-1873</v>
      </c>
      <c r="H51" s="3436"/>
      <c r="I51" s="3437"/>
      <c r="J51" s="3437"/>
      <c r="K51" s="3438"/>
      <c r="L51" s="3438"/>
      <c r="M51" s="3438"/>
      <c r="N51" s="3439"/>
      <c r="O51" s="3439"/>
      <c r="P51" s="3439"/>
    </row>
    <row r="52" spans="1:16" x14ac:dyDescent="0.25">
      <c r="A52" s="3434" t="s">
        <v>5068</v>
      </c>
      <c r="B52" s="3418">
        <v>1398</v>
      </c>
      <c r="C52" s="3419"/>
      <c r="D52" s="3420">
        <f t="shared" si="3"/>
        <v>1398</v>
      </c>
      <c r="E52" s="3418">
        <v>1207</v>
      </c>
      <c r="F52" s="3419"/>
      <c r="G52" s="3420">
        <f t="shared" si="5"/>
        <v>1207</v>
      </c>
      <c r="N52" s="3409"/>
      <c r="O52" s="3409"/>
      <c r="P52" s="3409"/>
    </row>
    <row r="53" spans="1:16" x14ac:dyDescent="0.25">
      <c r="A53" s="3425" t="s">
        <v>5069</v>
      </c>
      <c r="B53" s="3414">
        <f>B54+B55</f>
        <v>3533</v>
      </c>
      <c r="C53" s="3415">
        <f>C54+C55</f>
        <v>7085</v>
      </c>
      <c r="D53" s="3416">
        <f t="shared" si="3"/>
        <v>-3552</v>
      </c>
      <c r="E53" s="3414">
        <f>E54+E55</f>
        <v>3994</v>
      </c>
      <c r="F53" s="3415">
        <f>F54+F55</f>
        <v>8406</v>
      </c>
      <c r="G53" s="3416">
        <f t="shared" si="5"/>
        <v>-4412</v>
      </c>
      <c r="N53" s="3409"/>
      <c r="O53" s="3409"/>
      <c r="P53" s="3409"/>
    </row>
    <row r="54" spans="1:16" x14ac:dyDescent="0.25">
      <c r="A54" s="3417" t="s">
        <v>5070</v>
      </c>
      <c r="B54" s="3418">
        <v>552</v>
      </c>
      <c r="C54" s="3419">
        <v>26</v>
      </c>
      <c r="D54" s="3420">
        <f t="shared" si="3"/>
        <v>526</v>
      </c>
      <c r="E54" s="3418">
        <v>763</v>
      </c>
      <c r="F54" s="3419">
        <v>6</v>
      </c>
      <c r="G54" s="3420">
        <f t="shared" si="5"/>
        <v>757</v>
      </c>
      <c r="N54" s="3409"/>
      <c r="O54" s="3409"/>
      <c r="P54" s="3409"/>
    </row>
    <row r="55" spans="1:16" ht="33" x14ac:dyDescent="0.25">
      <c r="A55" s="3417" t="s">
        <v>5071</v>
      </c>
      <c r="B55" s="3418">
        <v>2981</v>
      </c>
      <c r="C55" s="3419">
        <v>7059</v>
      </c>
      <c r="D55" s="3420">
        <f t="shared" si="3"/>
        <v>-4078</v>
      </c>
      <c r="E55" s="3418">
        <v>3231</v>
      </c>
      <c r="F55" s="3419">
        <v>8400</v>
      </c>
      <c r="G55" s="3420">
        <f t="shared" si="5"/>
        <v>-5169</v>
      </c>
      <c r="N55" s="3409"/>
      <c r="O55" s="3409"/>
      <c r="P55" s="3409"/>
    </row>
    <row r="56" spans="1:16" x14ac:dyDescent="0.25">
      <c r="A56" s="3434" t="s">
        <v>5072</v>
      </c>
      <c r="B56" s="3418">
        <v>2981</v>
      </c>
      <c r="C56" s="3419">
        <v>7059</v>
      </c>
      <c r="D56" s="3420">
        <f t="shared" si="3"/>
        <v>-4078</v>
      </c>
      <c r="E56" s="3418">
        <v>3231</v>
      </c>
      <c r="F56" s="3419">
        <v>8400</v>
      </c>
      <c r="G56" s="3420">
        <f t="shared" si="5"/>
        <v>-5169</v>
      </c>
      <c r="N56" s="3409"/>
      <c r="O56" s="3409"/>
      <c r="P56" s="3409"/>
    </row>
    <row r="57" spans="1:16" x14ac:dyDescent="0.25">
      <c r="A57" s="3435" t="s">
        <v>5065</v>
      </c>
      <c r="B57" s="3418"/>
      <c r="C57" s="3419">
        <v>3286</v>
      </c>
      <c r="D57" s="3424">
        <f t="shared" si="3"/>
        <v>-3286</v>
      </c>
      <c r="E57" s="3422"/>
      <c r="F57" s="3423">
        <v>4217</v>
      </c>
      <c r="G57" s="3424">
        <f t="shared" si="5"/>
        <v>-4217</v>
      </c>
      <c r="N57" s="3409"/>
      <c r="O57" s="3409"/>
      <c r="P57" s="3409"/>
    </row>
    <row r="58" spans="1:16" ht="17.25" thickBot="1" x14ac:dyDescent="0.3">
      <c r="A58" s="3441" t="s">
        <v>5073</v>
      </c>
      <c r="B58" s="3442">
        <v>734</v>
      </c>
      <c r="C58" s="3419">
        <v>1995</v>
      </c>
      <c r="D58" s="3443">
        <f t="shared" si="3"/>
        <v>-1261</v>
      </c>
      <c r="E58" s="3444">
        <v>886</v>
      </c>
      <c r="F58" s="3423">
        <v>2296</v>
      </c>
      <c r="G58" s="3443">
        <f t="shared" si="5"/>
        <v>-1410</v>
      </c>
      <c r="N58" s="3409"/>
      <c r="O58" s="3409"/>
      <c r="P58" s="3409"/>
    </row>
    <row r="59" spans="1:16" ht="17.25" customHeight="1" thickTop="1" x14ac:dyDescent="0.25">
      <c r="A59" s="3445"/>
      <c r="B59" s="4031" t="s">
        <v>5022</v>
      </c>
      <c r="C59" s="4032"/>
      <c r="D59" s="4033"/>
      <c r="E59" s="4031" t="s">
        <v>5023</v>
      </c>
      <c r="F59" s="4032"/>
      <c r="G59" s="4033"/>
    </row>
    <row r="60" spans="1:16" x14ac:dyDescent="0.25">
      <c r="A60" s="3446"/>
      <c r="B60" s="3447" t="s">
        <v>5024</v>
      </c>
      <c r="C60" s="3448" t="s">
        <v>5025</v>
      </c>
      <c r="D60" s="3449" t="s">
        <v>5026</v>
      </c>
      <c r="E60" s="3447" t="s">
        <v>5024</v>
      </c>
      <c r="F60" s="3448" t="s">
        <v>5025</v>
      </c>
      <c r="G60" s="3449" t="s">
        <v>5026</v>
      </c>
    </row>
    <row r="61" spans="1:16" x14ac:dyDescent="0.25">
      <c r="A61" s="3450" t="s">
        <v>5074</v>
      </c>
      <c r="B61" s="3451"/>
      <c r="C61" s="3452">
        <f>C62</f>
        <v>35</v>
      </c>
      <c r="D61" s="3453">
        <f>B61-C61</f>
        <v>-35</v>
      </c>
      <c r="E61" s="3451"/>
      <c r="F61" s="3452">
        <f>F62</f>
        <v>0</v>
      </c>
      <c r="G61" s="3453">
        <f>E61-F61</f>
        <v>0</v>
      </c>
    </row>
    <row r="62" spans="1:16" ht="17.25" thickBot="1" x14ac:dyDescent="0.3">
      <c r="A62" s="3454" t="s">
        <v>5075</v>
      </c>
      <c r="B62" s="3455"/>
      <c r="C62" s="3456">
        <v>35</v>
      </c>
      <c r="D62" s="3457">
        <f>B62-C62</f>
        <v>-35</v>
      </c>
      <c r="E62" s="3458"/>
      <c r="F62" s="3456">
        <v>0</v>
      </c>
      <c r="G62" s="3457">
        <f>E62-F62</f>
        <v>0</v>
      </c>
    </row>
    <row r="63" spans="1:16" ht="17.25" customHeight="1" thickTop="1" x14ac:dyDescent="0.25">
      <c r="A63" s="3459"/>
      <c r="B63" s="4031" t="s">
        <v>5022</v>
      </c>
      <c r="C63" s="4032"/>
      <c r="D63" s="4033"/>
      <c r="E63" s="4031" t="s">
        <v>5023</v>
      </c>
      <c r="F63" s="4032"/>
      <c r="G63" s="4033"/>
      <c r="I63" s="4036"/>
      <c r="J63" s="4036"/>
      <c r="K63" s="4036"/>
    </row>
    <row r="64" spans="1:16" ht="66" x14ac:dyDescent="0.25">
      <c r="A64" s="3446"/>
      <c r="B64" s="3460" t="s">
        <v>5076</v>
      </c>
      <c r="C64" s="3461" t="s">
        <v>361</v>
      </c>
      <c r="D64" s="3462" t="s">
        <v>5026</v>
      </c>
      <c r="E64" s="3460" t="s">
        <v>5076</v>
      </c>
      <c r="F64" s="3461" t="s">
        <v>361</v>
      </c>
      <c r="G64" s="3462" t="s">
        <v>5026</v>
      </c>
      <c r="I64" s="3463"/>
      <c r="J64" s="3463"/>
      <c r="K64" s="3463"/>
    </row>
    <row r="65" spans="1:13" x14ac:dyDescent="0.25">
      <c r="A65" s="3464" t="s">
        <v>5077</v>
      </c>
      <c r="B65" s="3465"/>
      <c r="C65" s="3452"/>
      <c r="D65" s="3453">
        <f>D66+D71+D88+D94+D137</f>
        <v>-6987.5410829705343</v>
      </c>
      <c r="E65" s="3465"/>
      <c r="F65" s="3452"/>
      <c r="G65" s="3453">
        <f>G66+G71+G88+G94+G137</f>
        <v>-17016.675402112251</v>
      </c>
      <c r="I65" s="3466"/>
      <c r="J65" s="3466"/>
      <c r="K65" s="3466"/>
    </row>
    <row r="66" spans="1:13" x14ac:dyDescent="0.3">
      <c r="A66" s="3467" t="s">
        <v>5078</v>
      </c>
      <c r="B66" s="3468">
        <f>B67+B69</f>
        <v>88453.4</v>
      </c>
      <c r="C66" s="3469">
        <f>C67+C69</f>
        <v>120391.09999999999</v>
      </c>
      <c r="D66" s="3470">
        <f t="shared" ref="D66:D72" si="6">B66-C66</f>
        <v>-31937.699999999997</v>
      </c>
      <c r="E66" s="3468">
        <f>E67+E69</f>
        <v>57089.938800025848</v>
      </c>
      <c r="F66" s="3469">
        <f>F67+F69</f>
        <v>90273.796459030797</v>
      </c>
      <c r="G66" s="3470">
        <f t="shared" ref="G66:G72" si="7">E66-F66</f>
        <v>-33183.857659004949</v>
      </c>
      <c r="H66" s="3471"/>
      <c r="I66" s="3472"/>
      <c r="J66" s="3472"/>
      <c r="K66" s="3472"/>
    </row>
    <row r="67" spans="1:13" x14ac:dyDescent="0.3">
      <c r="A67" s="3473" t="s">
        <v>5079</v>
      </c>
      <c r="B67" s="3474">
        <v>70762.7</v>
      </c>
      <c r="C67" s="3475">
        <v>96312.9</v>
      </c>
      <c r="D67" s="3476">
        <f t="shared" si="6"/>
        <v>-25550.199999999997</v>
      </c>
      <c r="E67" s="3477">
        <v>45671.951040020678</v>
      </c>
      <c r="F67" s="3478">
        <v>72219.03716722464</v>
      </c>
      <c r="G67" s="3476">
        <f t="shared" si="7"/>
        <v>-26547.086127203962</v>
      </c>
      <c r="H67" s="3471"/>
      <c r="I67" s="3472"/>
      <c r="J67" s="3472"/>
      <c r="K67" s="3472"/>
    </row>
    <row r="68" spans="1:13" s="3440" customFormat="1" x14ac:dyDescent="0.3">
      <c r="A68" s="3479" t="s">
        <v>5065</v>
      </c>
      <c r="B68" s="3480">
        <v>70223.5</v>
      </c>
      <c r="C68" s="3481">
        <v>94037.7</v>
      </c>
      <c r="D68" s="3482">
        <f t="shared" si="6"/>
        <v>-23814.199999999997</v>
      </c>
      <c r="E68" s="3483">
        <v>45498.412249860681</v>
      </c>
      <c r="F68" s="3484">
        <v>71006.176664856641</v>
      </c>
      <c r="G68" s="3482">
        <f t="shared" si="7"/>
        <v>-25507.76441499596</v>
      </c>
      <c r="H68" s="3438"/>
      <c r="I68" s="3485"/>
      <c r="J68" s="3485"/>
      <c r="K68" s="3485"/>
    </row>
    <row r="69" spans="1:13" x14ac:dyDescent="0.3">
      <c r="A69" s="3473" t="s">
        <v>5080</v>
      </c>
      <c r="B69" s="3474">
        <v>17690.7</v>
      </c>
      <c r="C69" s="3475">
        <v>24078.2</v>
      </c>
      <c r="D69" s="3476">
        <f t="shared" si="6"/>
        <v>-6387.5</v>
      </c>
      <c r="E69" s="3477">
        <v>11417.98776000517</v>
      </c>
      <c r="F69" s="3478">
        <v>18054.75929180616</v>
      </c>
      <c r="G69" s="3476">
        <f t="shared" si="7"/>
        <v>-6636.7715318009905</v>
      </c>
      <c r="I69" s="3472"/>
      <c r="J69" s="3472"/>
      <c r="K69" s="3472"/>
    </row>
    <row r="70" spans="1:13" s="3440" customFormat="1" x14ac:dyDescent="0.3">
      <c r="A70" s="3479" t="s">
        <v>5065</v>
      </c>
      <c r="B70" s="3480">
        <v>17555.900000000001</v>
      </c>
      <c r="C70" s="3481">
        <v>23509.4</v>
      </c>
      <c r="D70" s="3482">
        <f t="shared" si="6"/>
        <v>-5953.5</v>
      </c>
      <c r="E70" s="3483">
        <v>11374.60306246517</v>
      </c>
      <c r="F70" s="3484">
        <v>17751.54416621416</v>
      </c>
      <c r="G70" s="3482">
        <f t="shared" si="7"/>
        <v>-6376.9411037489899</v>
      </c>
      <c r="H70" s="3436"/>
      <c r="I70" s="3485"/>
      <c r="J70" s="3485"/>
      <c r="K70" s="3485"/>
    </row>
    <row r="71" spans="1:13" x14ac:dyDescent="0.3">
      <c r="A71" s="3467" t="s">
        <v>5081</v>
      </c>
      <c r="B71" s="3468">
        <f>B72+B78</f>
        <v>16444.600000000006</v>
      </c>
      <c r="C71" s="3486">
        <f>C72+C78</f>
        <v>-15175.099999999999</v>
      </c>
      <c r="D71" s="3470">
        <f t="shared" si="6"/>
        <v>31619.700000000004</v>
      </c>
      <c r="E71" s="3468">
        <f>E72+E78</f>
        <v>50563.329541294646</v>
      </c>
      <c r="F71" s="3486">
        <f>F72+F78</f>
        <v>24455.489897576655</v>
      </c>
      <c r="G71" s="3470">
        <f t="shared" si="7"/>
        <v>26107.839643717991</v>
      </c>
      <c r="H71" s="3396"/>
      <c r="I71" s="3472"/>
      <c r="J71" s="3472"/>
      <c r="K71" s="3472"/>
    </row>
    <row r="72" spans="1:13" x14ac:dyDescent="0.3">
      <c r="A72" s="3473" t="s">
        <v>5079</v>
      </c>
      <c r="B72" s="3477">
        <f>B74+B76</f>
        <v>51411.3</v>
      </c>
      <c r="C72" s="3478">
        <f>C74+C76</f>
        <v>-4578.5</v>
      </c>
      <c r="D72" s="3476">
        <f t="shared" si="6"/>
        <v>55989.8</v>
      </c>
      <c r="E72" s="3477">
        <f>E74+E76</f>
        <v>35363.763547897885</v>
      </c>
      <c r="F72" s="3478">
        <f>F74+F76</f>
        <v>11283.136997543934</v>
      </c>
      <c r="G72" s="3476">
        <f t="shared" si="7"/>
        <v>24080.626550353951</v>
      </c>
      <c r="H72" s="3396"/>
      <c r="I72" s="3472"/>
      <c r="J72" s="3472"/>
      <c r="K72" s="3472"/>
    </row>
    <row r="73" spans="1:13" x14ac:dyDescent="0.3">
      <c r="A73" s="3487" t="s">
        <v>3196</v>
      </c>
      <c r="B73" s="3477"/>
      <c r="C73" s="3478"/>
      <c r="D73" s="3476"/>
      <c r="E73" s="3477"/>
      <c r="F73" s="3478"/>
      <c r="G73" s="3476"/>
      <c r="I73" s="3472"/>
      <c r="J73" s="3472"/>
      <c r="K73" s="3472"/>
    </row>
    <row r="74" spans="1:13" x14ac:dyDescent="0.3">
      <c r="A74" s="3487" t="s">
        <v>5082</v>
      </c>
      <c r="B74" s="3477">
        <v>-389.6</v>
      </c>
      <c r="C74" s="3478"/>
      <c r="D74" s="3476">
        <f>B74-C74</f>
        <v>-389.6</v>
      </c>
      <c r="E74" s="3477">
        <v>1377.4339788788586</v>
      </c>
      <c r="F74" s="3478"/>
      <c r="G74" s="3476">
        <f>E74-F74</f>
        <v>1377.4339788788586</v>
      </c>
      <c r="I74" s="3472"/>
      <c r="J74" s="3472"/>
      <c r="K74" s="3472"/>
    </row>
    <row r="75" spans="1:13" x14ac:dyDescent="0.3">
      <c r="A75" s="3487" t="s">
        <v>5083</v>
      </c>
      <c r="B75" s="3477"/>
      <c r="C75" s="3478"/>
      <c r="D75" s="3476"/>
      <c r="E75" s="3477"/>
      <c r="F75" s="3478"/>
      <c r="G75" s="3476"/>
      <c r="I75" s="3472"/>
      <c r="J75" s="3472"/>
      <c r="K75" s="3472"/>
    </row>
    <row r="76" spans="1:13" x14ac:dyDescent="0.3">
      <c r="A76" s="3487" t="s">
        <v>5084</v>
      </c>
      <c r="B76" s="3477">
        <v>51800.9</v>
      </c>
      <c r="C76" s="3478">
        <v>-4578.5</v>
      </c>
      <c r="D76" s="3476">
        <f t="shared" ref="D76:D88" si="8">B76-C76</f>
        <v>56379.4</v>
      </c>
      <c r="E76" s="3477">
        <v>33986.329569019028</v>
      </c>
      <c r="F76" s="3478">
        <v>11283.136997543934</v>
      </c>
      <c r="G76" s="3476">
        <f t="shared" ref="G76:G88" si="9">E76-F76</f>
        <v>22703.192571475094</v>
      </c>
      <c r="I76" s="3472"/>
      <c r="J76" s="3472"/>
      <c r="K76" s="3472"/>
    </row>
    <row r="77" spans="1:13" s="3440" customFormat="1" x14ac:dyDescent="0.3">
      <c r="A77" s="3488" t="s">
        <v>5065</v>
      </c>
      <c r="B77" s="3483">
        <v>51022.6</v>
      </c>
      <c r="C77" s="3484">
        <v>-4354.8999999999996</v>
      </c>
      <c r="D77" s="3482">
        <f t="shared" si="8"/>
        <v>55377.5</v>
      </c>
      <c r="E77" s="3483">
        <v>33385.557111345377</v>
      </c>
      <c r="F77" s="3484">
        <v>11400.410118293934</v>
      </c>
      <c r="G77" s="3482">
        <f t="shared" si="9"/>
        <v>21985.146993051443</v>
      </c>
      <c r="H77" s="3436"/>
      <c r="I77" s="3485"/>
      <c r="J77" s="3485"/>
      <c r="K77" s="3485"/>
      <c r="L77" s="3438"/>
      <c r="M77" s="3438"/>
    </row>
    <row r="78" spans="1:13" x14ac:dyDescent="0.3">
      <c r="A78" s="3473" t="s">
        <v>5085</v>
      </c>
      <c r="B78" s="3477">
        <f>B79+B82+B83+B86</f>
        <v>-34966.699999999997</v>
      </c>
      <c r="C78" s="3478">
        <f>C79+C82+C83+C86</f>
        <v>-10596.599999999999</v>
      </c>
      <c r="D78" s="3476">
        <f t="shared" si="8"/>
        <v>-24370.1</v>
      </c>
      <c r="E78" s="3477">
        <f>E79+E82+E83+E86</f>
        <v>15199.565993396762</v>
      </c>
      <c r="F78" s="3478">
        <f>F79+F82+F83+F86</f>
        <v>13172.352900032722</v>
      </c>
      <c r="G78" s="3476">
        <f t="shared" si="9"/>
        <v>2027.2130933640401</v>
      </c>
      <c r="I78" s="3472"/>
      <c r="J78" s="3472"/>
      <c r="K78" s="3472"/>
    </row>
    <row r="79" spans="1:13" x14ac:dyDescent="0.3">
      <c r="A79" s="3487" t="s">
        <v>5086</v>
      </c>
      <c r="B79" s="3477"/>
      <c r="C79" s="3478">
        <v>-18.7</v>
      </c>
      <c r="D79" s="3476">
        <f t="shared" si="8"/>
        <v>18.7</v>
      </c>
      <c r="E79" s="3477"/>
      <c r="F79" s="3478">
        <f>F80+F81</f>
        <v>-8.5495140000002223</v>
      </c>
      <c r="G79" s="3476">
        <f t="shared" si="9"/>
        <v>8.5495140000002223</v>
      </c>
      <c r="I79" s="3472"/>
      <c r="J79" s="3472"/>
      <c r="K79" s="3472"/>
    </row>
    <row r="80" spans="1:13" x14ac:dyDescent="0.3">
      <c r="A80" s="3489" t="s">
        <v>5087</v>
      </c>
      <c r="B80" s="3477"/>
      <c r="C80" s="3484">
        <v>-18.7</v>
      </c>
      <c r="D80" s="3476">
        <f t="shared" si="8"/>
        <v>18.7</v>
      </c>
      <c r="E80" s="3477"/>
      <c r="F80" s="3478">
        <v>-6.6543399999999977</v>
      </c>
      <c r="G80" s="3476">
        <f t="shared" si="9"/>
        <v>6.6543399999999977</v>
      </c>
      <c r="I80" s="3472"/>
      <c r="J80" s="3472"/>
      <c r="K80" s="3472"/>
    </row>
    <row r="81" spans="1:13" x14ac:dyDescent="0.3">
      <c r="A81" s="3489" t="s">
        <v>5088</v>
      </c>
      <c r="B81" s="3477"/>
      <c r="C81" s="3484"/>
      <c r="D81" s="3476">
        <f t="shared" si="8"/>
        <v>0</v>
      </c>
      <c r="E81" s="3477"/>
      <c r="F81" s="3478">
        <v>-1.8951740000002246</v>
      </c>
      <c r="G81" s="3476">
        <f t="shared" si="9"/>
        <v>1.8951740000002246</v>
      </c>
      <c r="I81" s="3472"/>
      <c r="J81" s="3472"/>
      <c r="K81" s="3472"/>
    </row>
    <row r="82" spans="1:13" ht="20.25" customHeight="1" x14ac:dyDescent="0.3">
      <c r="A82" s="3487" t="s">
        <v>5082</v>
      </c>
      <c r="B82" s="3477">
        <v>-17230.099999999999</v>
      </c>
      <c r="C82" s="3478">
        <v>1551.1</v>
      </c>
      <c r="D82" s="3476">
        <f t="shared" si="8"/>
        <v>-18781.199999999997</v>
      </c>
      <c r="E82" s="3477">
        <v>3975.5866918547899</v>
      </c>
      <c r="F82" s="3478">
        <v>-661.89562175238393</v>
      </c>
      <c r="G82" s="3476">
        <f t="shared" si="9"/>
        <v>4637.4823136071736</v>
      </c>
      <c r="I82" s="3490"/>
      <c r="J82" s="3472"/>
      <c r="K82" s="3472"/>
    </row>
    <row r="83" spans="1:13" x14ac:dyDescent="0.3">
      <c r="A83" s="3487" t="s">
        <v>5070</v>
      </c>
      <c r="B83" s="3477"/>
      <c r="C83" s="3478">
        <f>C84+C85</f>
        <v>88.800000000000011</v>
      </c>
      <c r="D83" s="3476">
        <f t="shared" si="8"/>
        <v>-88.800000000000011</v>
      </c>
      <c r="E83" s="3477"/>
      <c r="F83" s="3478">
        <f>F84+F85</f>
        <v>-3.5091690000000146</v>
      </c>
      <c r="G83" s="3476">
        <f t="shared" si="9"/>
        <v>3.5091690000000146</v>
      </c>
      <c r="I83" s="3472"/>
      <c r="J83" s="3472"/>
      <c r="K83" s="3472"/>
    </row>
    <row r="84" spans="1:13" x14ac:dyDescent="0.3">
      <c r="A84" s="3489" t="s">
        <v>5087</v>
      </c>
      <c r="B84" s="3477"/>
      <c r="C84" s="3484">
        <v>22.1</v>
      </c>
      <c r="D84" s="3476">
        <f t="shared" si="8"/>
        <v>-22.1</v>
      </c>
      <c r="E84" s="3477"/>
      <c r="F84" s="3478">
        <v>-7.1399370000000033</v>
      </c>
      <c r="G84" s="3476">
        <f t="shared" si="9"/>
        <v>7.1399370000000033</v>
      </c>
      <c r="I84" s="1881"/>
      <c r="J84" s="1881"/>
      <c r="K84" s="3491"/>
    </row>
    <row r="85" spans="1:13" x14ac:dyDescent="0.3">
      <c r="A85" s="3489" t="s">
        <v>5088</v>
      </c>
      <c r="B85" s="3477"/>
      <c r="C85" s="3484">
        <v>66.7</v>
      </c>
      <c r="D85" s="3476">
        <f t="shared" si="8"/>
        <v>-66.7</v>
      </c>
      <c r="E85" s="3477"/>
      <c r="F85" s="3478">
        <v>3.6307679999999887</v>
      </c>
      <c r="G85" s="3476">
        <f t="shared" si="9"/>
        <v>-3.6307679999999887</v>
      </c>
      <c r="I85" s="1881"/>
      <c r="J85" s="1881"/>
      <c r="K85" s="3491"/>
    </row>
    <row r="86" spans="1:13" x14ac:dyDescent="0.3">
      <c r="A86" s="3487" t="s">
        <v>5084</v>
      </c>
      <c r="B86" s="3477">
        <v>-17736.599999999999</v>
      </c>
      <c r="C86" s="3478">
        <v>-12217.8</v>
      </c>
      <c r="D86" s="3476">
        <f t="shared" si="8"/>
        <v>-5518.7999999999993</v>
      </c>
      <c r="E86" s="3477">
        <v>11223.979301541973</v>
      </c>
      <c r="F86" s="3478">
        <v>13846.307204785106</v>
      </c>
      <c r="G86" s="3476">
        <f t="shared" si="9"/>
        <v>-2622.3279032431328</v>
      </c>
      <c r="I86" s="1881"/>
      <c r="J86" s="1881"/>
      <c r="K86" s="3491"/>
    </row>
    <row r="87" spans="1:13" s="3440" customFormat="1" x14ac:dyDescent="0.3">
      <c r="A87" s="3488" t="s">
        <v>5065</v>
      </c>
      <c r="B87" s="3483">
        <v>-18090.900000000001</v>
      </c>
      <c r="C87" s="3484">
        <v>-12252.6</v>
      </c>
      <c r="D87" s="3482">
        <f t="shared" si="8"/>
        <v>-5838.3000000000011</v>
      </c>
      <c r="E87" s="3483">
        <v>10217.241335471972</v>
      </c>
      <c r="F87" s="3484">
        <v>13822.769242895105</v>
      </c>
      <c r="G87" s="3482">
        <f t="shared" si="9"/>
        <v>-3605.527907423133</v>
      </c>
      <c r="H87" s="3436"/>
      <c r="I87" s="3492"/>
      <c r="J87" s="3492"/>
      <c r="K87" s="3493"/>
      <c r="L87" s="3438"/>
      <c r="M87" s="3438"/>
    </row>
    <row r="88" spans="1:13" x14ac:dyDescent="0.3">
      <c r="A88" s="3467" t="s">
        <v>5089</v>
      </c>
      <c r="B88" s="3468">
        <f>B89+B90+B91+B92</f>
        <v>-16831.194091602905</v>
      </c>
      <c r="C88" s="3486">
        <f>C89+C90+C91+C92</f>
        <v>28402.891132637797</v>
      </c>
      <c r="D88" s="3470">
        <f t="shared" si="8"/>
        <v>-45234.085224240698</v>
      </c>
      <c r="E88" s="3468">
        <f>E89+E90+E91+E92</f>
        <v>605.78373938511959</v>
      </c>
      <c r="F88" s="3486">
        <f>F89+F90+F91+F92</f>
        <v>1720.2838675888779</v>
      </c>
      <c r="G88" s="3470">
        <f t="shared" si="9"/>
        <v>-1114.5001282037583</v>
      </c>
      <c r="I88" s="1881"/>
      <c r="J88" s="1881"/>
      <c r="K88" s="3491"/>
    </row>
    <row r="89" spans="1:13" hidden="1" x14ac:dyDescent="0.3">
      <c r="A89" s="3473" t="s">
        <v>3196</v>
      </c>
      <c r="B89" s="3477"/>
      <c r="C89" s="3478"/>
      <c r="D89" s="3476"/>
      <c r="E89" s="3477"/>
      <c r="F89" s="3478"/>
      <c r="G89" s="3476"/>
      <c r="I89" s="3494"/>
      <c r="J89" s="3494"/>
    </row>
    <row r="90" spans="1:13" x14ac:dyDescent="0.3">
      <c r="A90" s="3473" t="s">
        <v>5090</v>
      </c>
      <c r="B90" s="3477">
        <v>-436.89409160290518</v>
      </c>
      <c r="C90" s="3478">
        <v>282.09113263779682</v>
      </c>
      <c r="D90" s="3476">
        <f>B90-C90</f>
        <v>-718.985224240702</v>
      </c>
      <c r="E90" s="3477">
        <v>-880.78240401806329</v>
      </c>
      <c r="F90" s="3478">
        <v>388.03145300949922</v>
      </c>
      <c r="G90" s="3476">
        <f>E90-F90</f>
        <v>-1268.8138570275626</v>
      </c>
      <c r="I90" s="3494"/>
      <c r="J90" s="3494"/>
    </row>
    <row r="91" spans="1:13" hidden="1" x14ac:dyDescent="0.3">
      <c r="A91" s="3473" t="s">
        <v>5083</v>
      </c>
      <c r="B91" s="3477"/>
      <c r="C91" s="3478"/>
      <c r="D91" s="3476"/>
      <c r="E91" s="3477"/>
      <c r="F91" s="3478"/>
      <c r="G91" s="3476"/>
    </row>
    <row r="92" spans="1:13" x14ac:dyDescent="0.3">
      <c r="A92" s="3473" t="s">
        <v>5091</v>
      </c>
      <c r="B92" s="3477">
        <v>-16394.3</v>
      </c>
      <c r="C92" s="3478">
        <v>28120.799999999999</v>
      </c>
      <c r="D92" s="3476">
        <f>B92-C92</f>
        <v>-44515.1</v>
      </c>
      <c r="E92" s="3477">
        <v>1486.5661434031829</v>
      </c>
      <c r="F92" s="3478">
        <v>1332.2524145793786</v>
      </c>
      <c r="G92" s="3476">
        <f>E92-F92</f>
        <v>154.31372882380424</v>
      </c>
    </row>
    <row r="93" spans="1:13" s="3440" customFormat="1" x14ac:dyDescent="0.3">
      <c r="A93" s="3479" t="s">
        <v>5065</v>
      </c>
      <c r="B93" s="3483">
        <v>-16394.3</v>
      </c>
      <c r="C93" s="3484">
        <v>28120.799999999999</v>
      </c>
      <c r="D93" s="3482">
        <f>B93-C93</f>
        <v>-44515.1</v>
      </c>
      <c r="E93" s="3483">
        <v>1486.5661434031829</v>
      </c>
      <c r="F93" s="3484">
        <v>1332.2524145793786</v>
      </c>
      <c r="G93" s="3482">
        <f>E93-F93</f>
        <v>154.31372882380424</v>
      </c>
      <c r="H93" s="3436"/>
      <c r="I93" s="4037"/>
      <c r="J93" s="4037"/>
      <c r="K93" s="4037"/>
      <c r="L93" s="3438"/>
      <c r="M93" s="3438"/>
    </row>
    <row r="94" spans="1:13" x14ac:dyDescent="0.3">
      <c r="A94" s="3467" t="s">
        <v>5092</v>
      </c>
      <c r="B94" s="3468">
        <f>B95+B96+B107+B122+B126</f>
        <v>51460.024933939669</v>
      </c>
      <c r="C94" s="3486">
        <f>C95+C96+C107+C122+C126</f>
        <v>16576.550915519598</v>
      </c>
      <c r="D94" s="3470">
        <f>B94-C94</f>
        <v>34883.474018420071</v>
      </c>
      <c r="E94" s="3468">
        <f>E95+E96+E107+E122+E126</f>
        <v>-26937.882404310167</v>
      </c>
      <c r="F94" s="3486">
        <f>F95+F96+F107+F122+F126</f>
        <v>-22482.340945108303</v>
      </c>
      <c r="G94" s="3470">
        <f>E94-F94</f>
        <v>-4455.5414592018642</v>
      </c>
      <c r="I94" s="3396"/>
      <c r="J94" s="3396"/>
    </row>
    <row r="95" spans="1:13" ht="20.25" customHeight="1" x14ac:dyDescent="0.3">
      <c r="A95" s="3473" t="s">
        <v>5093</v>
      </c>
      <c r="B95" s="3477"/>
      <c r="C95" s="3478"/>
      <c r="D95" s="3476"/>
      <c r="E95" s="3477"/>
      <c r="F95" s="3478"/>
      <c r="G95" s="3476"/>
      <c r="I95" s="3495"/>
      <c r="J95" s="3495"/>
    </row>
    <row r="96" spans="1:13" x14ac:dyDescent="0.3">
      <c r="A96" s="3473" t="s">
        <v>5094</v>
      </c>
      <c r="B96" s="3477">
        <f>B97+B100+B101+B102</f>
        <v>63766.382173062637</v>
      </c>
      <c r="C96" s="3478">
        <f>C97+C100+C101+C102</f>
        <v>24591.831651194094</v>
      </c>
      <c r="D96" s="3476">
        <f>B96-C96</f>
        <v>39174.550521868543</v>
      </c>
      <c r="E96" s="3477">
        <f>E97+E100+E101+E102</f>
        <v>-31237.741669265233</v>
      </c>
      <c r="F96" s="3478">
        <f>F97+F100+F101+F102</f>
        <v>6687.2875444140582</v>
      </c>
      <c r="G96" s="3476">
        <f>E96-F96</f>
        <v>-37925.029213679292</v>
      </c>
    </row>
    <row r="97" spans="1:13" x14ac:dyDescent="0.3">
      <c r="A97" s="3487" t="s">
        <v>5086</v>
      </c>
      <c r="B97" s="3477"/>
      <c r="C97" s="3478">
        <v>8.1032318356112611</v>
      </c>
      <c r="D97" s="3476">
        <f>B97-C97</f>
        <v>-8.1032318356112611</v>
      </c>
      <c r="E97" s="3477"/>
      <c r="F97" s="3478">
        <v>-7551.6875511133594</v>
      </c>
      <c r="G97" s="3476">
        <f>E97-F97</f>
        <v>7551.6875511133594</v>
      </c>
    </row>
    <row r="98" spans="1:13" x14ac:dyDescent="0.3">
      <c r="A98" s="3489" t="s">
        <v>5087</v>
      </c>
      <c r="B98" s="3477"/>
      <c r="C98" s="3478">
        <v>8.1032318356112611</v>
      </c>
      <c r="D98" s="3476">
        <f>B98-C98</f>
        <v>-8.1032318356112611</v>
      </c>
      <c r="E98" s="3477"/>
      <c r="F98" s="3478">
        <v>-7551.6875511133594</v>
      </c>
      <c r="G98" s="3476">
        <f>E98-F98</f>
        <v>7551.6875511133594</v>
      </c>
    </row>
    <row r="99" spans="1:13" hidden="1" x14ac:dyDescent="0.3">
      <c r="A99" s="3489" t="s">
        <v>5088</v>
      </c>
      <c r="B99" s="3477"/>
      <c r="C99" s="3478"/>
      <c r="D99" s="3476"/>
      <c r="E99" s="3477"/>
      <c r="F99" s="3478"/>
      <c r="G99" s="3476"/>
    </row>
    <row r="100" spans="1:13" x14ac:dyDescent="0.3">
      <c r="A100" s="3487" t="s">
        <v>5082</v>
      </c>
      <c r="B100" s="3477">
        <v>62353.082173062634</v>
      </c>
      <c r="C100" s="3478">
        <v>24583.728419358482</v>
      </c>
      <c r="D100" s="3476">
        <f>B100-C100</f>
        <v>37769.353753704156</v>
      </c>
      <c r="E100" s="3477">
        <v>-43198.037139753862</v>
      </c>
      <c r="F100" s="3478">
        <v>14238.975095527418</v>
      </c>
      <c r="G100" s="3476">
        <f>E100-F100</f>
        <v>-57437.012235281276</v>
      </c>
      <c r="I100" s="3396"/>
    </row>
    <row r="101" spans="1:13" x14ac:dyDescent="0.3">
      <c r="A101" s="3487" t="s">
        <v>5070</v>
      </c>
      <c r="B101" s="3477"/>
      <c r="C101" s="3478"/>
      <c r="D101" s="3476"/>
      <c r="E101" s="3477"/>
      <c r="F101" s="3478"/>
      <c r="G101" s="3476"/>
    </row>
    <row r="102" spans="1:13" x14ac:dyDescent="0.3">
      <c r="A102" s="3487" t="s">
        <v>5084</v>
      </c>
      <c r="B102" s="3477">
        <v>1413.3</v>
      </c>
      <c r="C102" s="3478"/>
      <c r="D102" s="3476">
        <f>B102-C102</f>
        <v>1413.3</v>
      </c>
      <c r="E102" s="3477">
        <f>E103</f>
        <v>11960.295470488629</v>
      </c>
      <c r="F102" s="3478"/>
      <c r="G102" s="3476">
        <f>E102-F102</f>
        <v>11960.295470488629</v>
      </c>
    </row>
    <row r="103" spans="1:13" x14ac:dyDescent="0.3">
      <c r="A103" s="3489" t="s">
        <v>3198</v>
      </c>
      <c r="B103" s="3477">
        <v>1413.3</v>
      </c>
      <c r="C103" s="3478"/>
      <c r="D103" s="3476">
        <f>B103-C103</f>
        <v>1413.3</v>
      </c>
      <c r="E103" s="3477">
        <f>E104+E106</f>
        <v>11960.295470488629</v>
      </c>
      <c r="F103" s="3478"/>
      <c r="G103" s="3476">
        <f>E103-F103</f>
        <v>11960.295470488629</v>
      </c>
    </row>
    <row r="104" spans="1:13" x14ac:dyDescent="0.3">
      <c r="A104" s="3496" t="s">
        <v>5087</v>
      </c>
      <c r="B104" s="3477">
        <v>1413.3</v>
      </c>
      <c r="C104" s="3478"/>
      <c r="D104" s="3476">
        <f>B104-C104</f>
        <v>1413.3</v>
      </c>
      <c r="E104" s="3477">
        <f>E105</f>
        <v>11960.295470488629</v>
      </c>
      <c r="F104" s="3478"/>
      <c r="G104" s="3476">
        <f>E104-F104</f>
        <v>11960.295470488629</v>
      </c>
    </row>
    <row r="105" spans="1:13" s="3440" customFormat="1" x14ac:dyDescent="0.3">
      <c r="A105" s="3497" t="s">
        <v>5065</v>
      </c>
      <c r="B105" s="3483">
        <v>1413.3</v>
      </c>
      <c r="C105" s="3484"/>
      <c r="D105" s="3482">
        <f>B105-C105</f>
        <v>1413.3</v>
      </c>
      <c r="E105" s="3483">
        <v>11960.295470488629</v>
      </c>
      <c r="F105" s="3484"/>
      <c r="G105" s="3482">
        <f>E105-F105</f>
        <v>11960.295470488629</v>
      </c>
      <c r="H105" s="3436"/>
      <c r="I105" s="3437"/>
      <c r="J105" s="3437"/>
      <c r="K105" s="3438"/>
      <c r="L105" s="3438"/>
      <c r="M105" s="3438"/>
    </row>
    <row r="106" spans="1:13" hidden="1" x14ac:dyDescent="0.3">
      <c r="A106" s="3498" t="s">
        <v>5088</v>
      </c>
      <c r="B106" s="3477"/>
      <c r="C106" s="3478"/>
      <c r="D106" s="3476"/>
      <c r="E106" s="3477"/>
      <c r="F106" s="3478"/>
      <c r="G106" s="3476"/>
    </row>
    <row r="107" spans="1:13" x14ac:dyDescent="0.3">
      <c r="A107" s="3473" t="s">
        <v>5095</v>
      </c>
      <c r="B107" s="3477">
        <f>B108+B111+B115</f>
        <v>-13203.979699204587</v>
      </c>
      <c r="C107" s="3478">
        <f>C108+C111+C115</f>
        <v>-8811.0360818221343</v>
      </c>
      <c r="D107" s="3476">
        <f>B107-C107</f>
        <v>-4392.9436173824524</v>
      </c>
      <c r="E107" s="3477">
        <f>E108+E111+E115</f>
        <v>6258.9497543887155</v>
      </c>
      <c r="F107" s="3478">
        <f>F108+F111+F115</f>
        <v>-2833.8565153138898</v>
      </c>
      <c r="G107" s="3476">
        <f>E107-F107</f>
        <v>9092.8062697026053</v>
      </c>
    </row>
    <row r="108" spans="1:13" x14ac:dyDescent="0.3">
      <c r="A108" s="3487" t="s">
        <v>5082</v>
      </c>
      <c r="B108" s="3477">
        <f>B109+B110</f>
        <v>646.42030079541348</v>
      </c>
      <c r="C108" s="3478">
        <f>C109+C110</f>
        <v>-1150.9360818221339</v>
      </c>
      <c r="D108" s="3476">
        <f>B108-C108</f>
        <v>1797.3563826175473</v>
      </c>
      <c r="E108" s="3477">
        <f>E109+E110</f>
        <v>-3868.7768439153119</v>
      </c>
      <c r="F108" s="3478">
        <f>F109+F110</f>
        <v>-5479.3152619066623</v>
      </c>
      <c r="G108" s="3476">
        <f>E108-F108</f>
        <v>1610.5384179913503</v>
      </c>
    </row>
    <row r="109" spans="1:13" hidden="1" x14ac:dyDescent="0.3">
      <c r="A109" s="3489" t="s">
        <v>5087</v>
      </c>
      <c r="B109" s="3477"/>
      <c r="C109" s="3478"/>
      <c r="D109" s="3476"/>
      <c r="E109" s="3477"/>
      <c r="F109" s="3478"/>
      <c r="G109" s="3476"/>
    </row>
    <row r="110" spans="1:13" x14ac:dyDescent="0.3">
      <c r="A110" s="3489" t="s">
        <v>5088</v>
      </c>
      <c r="B110" s="3477">
        <v>646.42030079541348</v>
      </c>
      <c r="C110" s="3478">
        <v>-1150.9360818221339</v>
      </c>
      <c r="D110" s="3476">
        <f>B110-C110</f>
        <v>1797.3563826175473</v>
      </c>
      <c r="E110" s="3477">
        <v>-3868.7768439153119</v>
      </c>
      <c r="F110" s="3478">
        <v>-5479.3152619066623</v>
      </c>
      <c r="G110" s="3476">
        <f>E110-F110</f>
        <v>1610.5384179913503</v>
      </c>
    </row>
    <row r="111" spans="1:13" x14ac:dyDescent="0.3">
      <c r="A111" s="3487" t="s">
        <v>5070</v>
      </c>
      <c r="B111" s="3477"/>
      <c r="C111" s="3478">
        <f>C113+C114</f>
        <v>-509</v>
      </c>
      <c r="D111" s="3476">
        <f>B111-C111</f>
        <v>509</v>
      </c>
      <c r="E111" s="3477"/>
      <c r="F111" s="3478">
        <f>F113+F114</f>
        <v>-675</v>
      </c>
      <c r="G111" s="3476">
        <f>E111-F111</f>
        <v>675</v>
      </c>
    </row>
    <row r="112" spans="1:13" hidden="1" x14ac:dyDescent="0.3">
      <c r="A112" s="3489" t="s">
        <v>5096</v>
      </c>
      <c r="B112" s="3477"/>
      <c r="C112" s="3478"/>
      <c r="D112" s="3476"/>
      <c r="E112" s="3477"/>
      <c r="F112" s="3478"/>
      <c r="G112" s="3476"/>
    </row>
    <row r="113" spans="1:13" hidden="1" x14ac:dyDescent="0.3">
      <c r="A113" s="3489" t="s">
        <v>5097</v>
      </c>
      <c r="B113" s="3477"/>
      <c r="C113" s="3478"/>
      <c r="D113" s="3476"/>
      <c r="E113" s="3477"/>
      <c r="F113" s="3478"/>
      <c r="G113" s="3476"/>
    </row>
    <row r="114" spans="1:13" x14ac:dyDescent="0.3">
      <c r="A114" s="3489" t="s">
        <v>5098</v>
      </c>
      <c r="B114" s="3477"/>
      <c r="C114" s="3478">
        <v>-509</v>
      </c>
      <c r="D114" s="3476">
        <f>B114-C114</f>
        <v>509</v>
      </c>
      <c r="E114" s="3477"/>
      <c r="F114" s="3478">
        <v>-675</v>
      </c>
      <c r="G114" s="3476">
        <f>E114-F114</f>
        <v>675</v>
      </c>
    </row>
    <row r="115" spans="1:13" x14ac:dyDescent="0.3">
      <c r="A115" s="3499" t="s">
        <v>5084</v>
      </c>
      <c r="B115" s="3477">
        <f t="shared" ref="B115:G115" si="10">B116+B117</f>
        <v>-13850.4</v>
      </c>
      <c r="C115" s="3478">
        <f t="shared" si="10"/>
        <v>-7151.1</v>
      </c>
      <c r="D115" s="3476">
        <f t="shared" si="10"/>
        <v>-6699.2999999999993</v>
      </c>
      <c r="E115" s="3477">
        <f t="shared" si="10"/>
        <v>10127.726598304027</v>
      </c>
      <c r="F115" s="3478">
        <f t="shared" si="10"/>
        <v>3320.4587465927725</v>
      </c>
      <c r="G115" s="3476">
        <f t="shared" si="10"/>
        <v>6807.2678517112545</v>
      </c>
    </row>
    <row r="116" spans="1:13" hidden="1" x14ac:dyDescent="0.3">
      <c r="A116" s="3500" t="s">
        <v>5087</v>
      </c>
      <c r="B116" s="3477"/>
      <c r="C116" s="3478"/>
      <c r="D116" s="3476"/>
      <c r="E116" s="3477"/>
      <c r="F116" s="3478"/>
      <c r="G116" s="3476"/>
    </row>
    <row r="117" spans="1:13" x14ac:dyDescent="0.3">
      <c r="A117" s="3500" t="s">
        <v>5088</v>
      </c>
      <c r="B117" s="3477">
        <v>-13850.4</v>
      </c>
      <c r="C117" s="3478">
        <v>-7151.1</v>
      </c>
      <c r="D117" s="3476">
        <f>B117-C117</f>
        <v>-6699.2999999999993</v>
      </c>
      <c r="E117" s="3477">
        <v>10127.726598304027</v>
      </c>
      <c r="F117" s="3478">
        <v>3320.4587465927725</v>
      </c>
      <c r="G117" s="3476">
        <f>E117-F117</f>
        <v>6807.2678517112545</v>
      </c>
    </row>
    <row r="118" spans="1:13" x14ac:dyDescent="0.3">
      <c r="A118" s="3499" t="s">
        <v>3198</v>
      </c>
      <c r="B118" s="3477">
        <f>B119+B120</f>
        <v>-13850.4</v>
      </c>
      <c r="C118" s="3478">
        <f>C119+C120</f>
        <v>-7283.1</v>
      </c>
      <c r="D118" s="3476">
        <f>B118-C118</f>
        <v>-6567.2999999999993</v>
      </c>
      <c r="E118" s="3477">
        <f>E119+E120</f>
        <v>10127.726598304027</v>
      </c>
      <c r="F118" s="3478">
        <f>F119+F120</f>
        <v>2114.0598026427724</v>
      </c>
      <c r="G118" s="3476">
        <f>E118-F118</f>
        <v>8013.6667956612546</v>
      </c>
    </row>
    <row r="119" spans="1:13" hidden="1" x14ac:dyDescent="0.3">
      <c r="A119" s="3500" t="s">
        <v>5087</v>
      </c>
      <c r="B119" s="3477"/>
      <c r="C119" s="3478"/>
      <c r="D119" s="3476"/>
      <c r="E119" s="3477"/>
      <c r="F119" s="3478"/>
      <c r="G119" s="3476"/>
    </row>
    <row r="120" spans="1:13" x14ac:dyDescent="0.3">
      <c r="A120" s="3500" t="s">
        <v>5088</v>
      </c>
      <c r="B120" s="3477">
        <v>-13850.4</v>
      </c>
      <c r="C120" s="3478">
        <v>-7283.1</v>
      </c>
      <c r="D120" s="3476">
        <f>B120-C120</f>
        <v>-6567.2999999999993</v>
      </c>
      <c r="E120" s="3477">
        <v>10127.726598304027</v>
      </c>
      <c r="F120" s="3478">
        <v>2114.0598026427724</v>
      </c>
      <c r="G120" s="3476">
        <f>E120-F120</f>
        <v>8013.6667956612546</v>
      </c>
    </row>
    <row r="121" spans="1:13" s="3440" customFormat="1" x14ac:dyDescent="0.3">
      <c r="A121" s="3501" t="s">
        <v>5065</v>
      </c>
      <c r="B121" s="3483">
        <v>-13850.4</v>
      </c>
      <c r="C121" s="3484">
        <v>-7283.1</v>
      </c>
      <c r="D121" s="3482">
        <f>B121-C121</f>
        <v>-6567.2999999999993</v>
      </c>
      <c r="E121" s="3483">
        <v>10127.726598304027</v>
      </c>
      <c r="F121" s="3484">
        <v>2114.0598026427724</v>
      </c>
      <c r="G121" s="3482">
        <f>E121-F121</f>
        <v>8013.6667956612546</v>
      </c>
      <c r="H121" s="3436"/>
      <c r="I121" s="3437"/>
      <c r="J121" s="3437"/>
      <c r="K121" s="3438"/>
      <c r="L121" s="3438"/>
      <c r="M121" s="3438"/>
    </row>
    <row r="122" spans="1:13" x14ac:dyDescent="0.3">
      <c r="A122" s="3473" t="s">
        <v>5099</v>
      </c>
      <c r="B122" s="3477">
        <f>B123</f>
        <v>221.92246008162221</v>
      </c>
      <c r="C122" s="3478">
        <f>C123</f>
        <v>3160.555346147637</v>
      </c>
      <c r="D122" s="3476">
        <f>B122-C122</f>
        <v>-2938.6328860660146</v>
      </c>
      <c r="E122" s="3477">
        <f>E123</f>
        <v>336.61258867210637</v>
      </c>
      <c r="F122" s="3478">
        <f>F123</f>
        <v>1172.4111594220192</v>
      </c>
      <c r="G122" s="3476">
        <f>E122-F122</f>
        <v>-835.79857074991287</v>
      </c>
    </row>
    <row r="123" spans="1:13" x14ac:dyDescent="0.3">
      <c r="A123" s="3487" t="s">
        <v>5084</v>
      </c>
      <c r="B123" s="3477">
        <f>B124+B125</f>
        <v>221.92246008162221</v>
      </c>
      <c r="C123" s="3478">
        <f>C124+C125</f>
        <v>3160.555346147637</v>
      </c>
      <c r="D123" s="3476">
        <f>B123-C123</f>
        <v>-2938.6328860660146</v>
      </c>
      <c r="E123" s="3477">
        <f>E124+E125</f>
        <v>336.61258867210637</v>
      </c>
      <c r="F123" s="3478">
        <f>F124+F125</f>
        <v>1172.4111594220192</v>
      </c>
      <c r="G123" s="3476">
        <f>E123-F123</f>
        <v>-835.79857074991287</v>
      </c>
    </row>
    <row r="124" spans="1:13" x14ac:dyDescent="0.3">
      <c r="A124" s="3489" t="s">
        <v>5087</v>
      </c>
      <c r="B124" s="3477">
        <v>221.92246008162221</v>
      </c>
      <c r="C124" s="3478">
        <v>3160.555346147637</v>
      </c>
      <c r="D124" s="3476">
        <f>B124-C124</f>
        <v>-2938.6328860660146</v>
      </c>
      <c r="E124" s="3477">
        <v>336.61258867210637</v>
      </c>
      <c r="F124" s="3478">
        <v>1172.4111594220192</v>
      </c>
      <c r="G124" s="3476">
        <f>E124-F124</f>
        <v>-835.79857074991287</v>
      </c>
    </row>
    <row r="125" spans="1:13" hidden="1" x14ac:dyDescent="0.3">
      <c r="A125" s="3489" t="s">
        <v>5088</v>
      </c>
      <c r="B125" s="3477"/>
      <c r="C125" s="3478"/>
      <c r="D125" s="3476"/>
      <c r="E125" s="3477"/>
      <c r="F125" s="3478"/>
      <c r="G125" s="3476"/>
    </row>
    <row r="126" spans="1:13" x14ac:dyDescent="0.3">
      <c r="A126" s="3473" t="s">
        <v>5100</v>
      </c>
      <c r="B126" s="3477">
        <f>B127+B130</f>
        <v>675.69999999999993</v>
      </c>
      <c r="C126" s="3478">
        <f>C127+C130</f>
        <v>-2364.8000000000002</v>
      </c>
      <c r="D126" s="3476">
        <f>B126-C126</f>
        <v>3040.5</v>
      </c>
      <c r="E126" s="3477">
        <f>E127+E130</f>
        <v>-2295.7030781057551</v>
      </c>
      <c r="F126" s="3478">
        <f>F127+F130</f>
        <v>-27508.183133630489</v>
      </c>
      <c r="G126" s="3476">
        <f>E126-F126</f>
        <v>25212.480055524735</v>
      </c>
    </row>
    <row r="127" spans="1:13" x14ac:dyDescent="0.3">
      <c r="A127" s="3487" t="s">
        <v>5082</v>
      </c>
      <c r="B127" s="3477">
        <f>B128+B129</f>
        <v>110.4</v>
      </c>
      <c r="C127" s="3478">
        <f>C128+C129</f>
        <v>-1903.9</v>
      </c>
      <c r="D127" s="3476">
        <f>B127-C127</f>
        <v>2014.3000000000002</v>
      </c>
      <c r="E127" s="3477">
        <f>E128+E129</f>
        <v>540.82720026896811</v>
      </c>
      <c r="F127" s="3478">
        <f>F128+F129</f>
        <v>-9004.4570146028127</v>
      </c>
      <c r="G127" s="3476">
        <f>E127-F127</f>
        <v>9545.2842148717809</v>
      </c>
    </row>
    <row r="128" spans="1:13" x14ac:dyDescent="0.3">
      <c r="A128" s="3489" t="s">
        <v>5087</v>
      </c>
      <c r="B128" s="3477">
        <v>110.4</v>
      </c>
      <c r="C128" s="3478">
        <v>-1903.9</v>
      </c>
      <c r="D128" s="3476">
        <f>B128-C128</f>
        <v>2014.3000000000002</v>
      </c>
      <c r="E128" s="3477">
        <v>540.82720026896811</v>
      </c>
      <c r="F128" s="3478">
        <v>-9004.4570146028127</v>
      </c>
      <c r="G128" s="3476">
        <f>E128-F128</f>
        <v>9545.2842148717809</v>
      </c>
    </row>
    <row r="129" spans="1:7" s="2" customFormat="1" hidden="1" x14ac:dyDescent="0.3">
      <c r="A129" s="3489" t="s">
        <v>5088</v>
      </c>
      <c r="B129" s="3477"/>
      <c r="C129" s="3478"/>
      <c r="D129" s="3476"/>
      <c r="E129" s="3477"/>
      <c r="F129" s="3478"/>
      <c r="G129" s="3476"/>
    </row>
    <row r="130" spans="1:7" s="2" customFormat="1" x14ac:dyDescent="0.3">
      <c r="A130" s="3487" t="s">
        <v>5084</v>
      </c>
      <c r="B130" s="3477">
        <f>B131+B132</f>
        <v>565.29999999999995</v>
      </c>
      <c r="C130" s="3478">
        <f>C131+C132</f>
        <v>-460.9</v>
      </c>
      <c r="D130" s="3476">
        <f>B130-C130</f>
        <v>1026.1999999999998</v>
      </c>
      <c r="E130" s="3477">
        <f>E131+E132</f>
        <v>-2836.5302783747234</v>
      </c>
      <c r="F130" s="3478">
        <f>F131+F132</f>
        <v>-18503.726119027677</v>
      </c>
      <c r="G130" s="3476">
        <f>E130-F130</f>
        <v>15667.195840652954</v>
      </c>
    </row>
    <row r="131" spans="1:7" s="2" customFormat="1" hidden="1" x14ac:dyDescent="0.3">
      <c r="A131" s="3489" t="s">
        <v>5087</v>
      </c>
      <c r="B131" s="3477"/>
      <c r="C131" s="3478"/>
      <c r="D131" s="3476"/>
      <c r="E131" s="3477"/>
      <c r="F131" s="3478"/>
      <c r="G131" s="3476"/>
    </row>
    <row r="132" spans="1:7" s="2" customFormat="1" x14ac:dyDescent="0.3">
      <c r="A132" s="3489" t="s">
        <v>5088</v>
      </c>
      <c r="B132" s="3477">
        <f>B135</f>
        <v>565.29999999999995</v>
      </c>
      <c r="C132" s="3478">
        <f>C135</f>
        <v>-460.9</v>
      </c>
      <c r="D132" s="3476">
        <f>B132-C132</f>
        <v>1026.1999999999998</v>
      </c>
      <c r="E132" s="3477">
        <f>E135</f>
        <v>-2836.5302783747234</v>
      </c>
      <c r="F132" s="3478">
        <f>F135</f>
        <v>-18503.726119027677</v>
      </c>
      <c r="G132" s="3476">
        <f>E132-F132</f>
        <v>15667.195840652954</v>
      </c>
    </row>
    <row r="133" spans="1:7" s="2" customFormat="1" x14ac:dyDescent="0.3">
      <c r="A133" s="3489" t="s">
        <v>3198</v>
      </c>
      <c r="B133" s="3477">
        <f>B134+B135</f>
        <v>565.29999999999995</v>
      </c>
      <c r="C133" s="3478">
        <f>C134+C135</f>
        <v>-460.9</v>
      </c>
      <c r="D133" s="3476">
        <f>B133-C133</f>
        <v>1026.1999999999998</v>
      </c>
      <c r="E133" s="3477">
        <f>E134+E135</f>
        <v>-2836.5302783747234</v>
      </c>
      <c r="F133" s="3478">
        <f>F134+F135</f>
        <v>-18503.726119027677</v>
      </c>
      <c r="G133" s="3476">
        <f>E133-F133</f>
        <v>15667.195840652954</v>
      </c>
    </row>
    <row r="134" spans="1:7" s="2" customFormat="1" hidden="1" x14ac:dyDescent="0.3">
      <c r="A134" s="3496" t="s">
        <v>5087</v>
      </c>
      <c r="B134" s="3477"/>
      <c r="C134" s="3478"/>
      <c r="D134" s="3476"/>
      <c r="E134" s="3477"/>
      <c r="F134" s="3478"/>
      <c r="G134" s="3476"/>
    </row>
    <row r="135" spans="1:7" s="2" customFormat="1" x14ac:dyDescent="0.3">
      <c r="A135" s="3502" t="s">
        <v>5088</v>
      </c>
      <c r="B135" s="3477">
        <f>B136</f>
        <v>565.29999999999995</v>
      </c>
      <c r="C135" s="3478">
        <f>C136</f>
        <v>-460.9</v>
      </c>
      <c r="D135" s="3476">
        <f>B135-C135</f>
        <v>1026.1999999999998</v>
      </c>
      <c r="E135" s="3477">
        <f>E136</f>
        <v>-2836.5302783747234</v>
      </c>
      <c r="F135" s="3478">
        <f>F136</f>
        <v>-18503.726119027677</v>
      </c>
      <c r="G135" s="3476">
        <f>E135-F135</f>
        <v>15667.195840652954</v>
      </c>
    </row>
    <row r="136" spans="1:7" s="2" customFormat="1" x14ac:dyDescent="0.3">
      <c r="A136" s="3497" t="s">
        <v>5065</v>
      </c>
      <c r="B136" s="3477">
        <v>565.29999999999995</v>
      </c>
      <c r="C136" s="3478">
        <v>-460.9</v>
      </c>
      <c r="D136" s="3482">
        <f>B136-C136</f>
        <v>1026.1999999999998</v>
      </c>
      <c r="E136" s="3483">
        <v>-2836.5302783747234</v>
      </c>
      <c r="F136" s="3484">
        <v>-18503.726119027677</v>
      </c>
      <c r="G136" s="3482">
        <f>E136-F136</f>
        <v>15667.195840652954</v>
      </c>
    </row>
    <row r="137" spans="1:7" s="2" customFormat="1" x14ac:dyDescent="0.3">
      <c r="A137" s="3467" t="s">
        <v>5101</v>
      </c>
      <c r="B137" s="3468">
        <f>B138+B141+B142+B143</f>
        <v>3681.0701228500857</v>
      </c>
      <c r="C137" s="3486"/>
      <c r="D137" s="3470">
        <f>B137-C137</f>
        <v>3681.0701228500857</v>
      </c>
      <c r="E137" s="3468">
        <f>E138+E141+E142+E143</f>
        <v>-4370.6157994196692</v>
      </c>
      <c r="F137" s="3486"/>
      <c r="G137" s="3470">
        <f>E137-F137</f>
        <v>-4370.6157994196692</v>
      </c>
    </row>
    <row r="138" spans="1:7" s="2" customFormat="1" x14ac:dyDescent="0.3">
      <c r="A138" s="3473" t="s">
        <v>5102</v>
      </c>
      <c r="B138" s="3477"/>
      <c r="C138" s="3478"/>
      <c r="D138" s="3476"/>
      <c r="E138" s="3477"/>
      <c r="F138" s="3478"/>
      <c r="G138" s="3476"/>
    </row>
    <row r="139" spans="1:7" s="2" customFormat="1" x14ac:dyDescent="0.3">
      <c r="A139" s="3487" t="s">
        <v>5103</v>
      </c>
      <c r="B139" s="3477"/>
      <c r="C139" s="3478"/>
      <c r="D139" s="3476"/>
      <c r="E139" s="3477"/>
      <c r="F139" s="3478"/>
      <c r="G139" s="3476"/>
    </row>
    <row r="140" spans="1:7" s="2" customFormat="1" x14ac:dyDescent="0.3">
      <c r="A140" s="3487" t="s">
        <v>5104</v>
      </c>
      <c r="B140" s="3477"/>
      <c r="C140" s="3478"/>
      <c r="D140" s="3476"/>
      <c r="E140" s="3477"/>
      <c r="F140" s="3478"/>
      <c r="G140" s="3476"/>
    </row>
    <row r="141" spans="1:7" s="2" customFormat="1" x14ac:dyDescent="0.3">
      <c r="A141" s="3473" t="s">
        <v>5105</v>
      </c>
      <c r="B141" s="3477">
        <v>5.9116598915516434</v>
      </c>
      <c r="C141" s="3478"/>
      <c r="D141" s="3476">
        <f>B141-C141</f>
        <v>5.9116598915516434</v>
      </c>
      <c r="E141" s="3477">
        <v>0.45309829569895566</v>
      </c>
      <c r="F141" s="3478"/>
      <c r="G141" s="3476">
        <f>E141-F141</f>
        <v>0.45309829569895566</v>
      </c>
    </row>
    <row r="142" spans="1:7" s="2" customFormat="1" x14ac:dyDescent="0.3">
      <c r="A142" s="3473" t="s">
        <v>5106</v>
      </c>
      <c r="B142" s="3477">
        <v>0</v>
      </c>
      <c r="C142" s="3478"/>
      <c r="D142" s="3476">
        <f>B142-C142</f>
        <v>0</v>
      </c>
      <c r="E142" s="3477">
        <v>7.7537327488000001</v>
      </c>
      <c r="F142" s="3478"/>
      <c r="G142" s="3476">
        <f>E142-F142</f>
        <v>7.7537327488000001</v>
      </c>
    </row>
    <row r="143" spans="1:7" s="2" customFormat="1" ht="17.25" thickBot="1" x14ac:dyDescent="0.35">
      <c r="A143" s="3503" t="s">
        <v>5107</v>
      </c>
      <c r="B143" s="3477">
        <v>3675.1584629585341</v>
      </c>
      <c r="C143" s="3504"/>
      <c r="D143" s="3505">
        <f>B143-C143</f>
        <v>3675.1584629585341</v>
      </c>
      <c r="E143" s="3506">
        <v>-4378.8226304641685</v>
      </c>
      <c r="F143" s="3504"/>
      <c r="G143" s="3505">
        <f>E143-F143</f>
        <v>-4378.8226304641685</v>
      </c>
    </row>
    <row r="144" spans="1:7" s="2" customFormat="1" ht="18" thickTop="1" thickBot="1" x14ac:dyDescent="0.35">
      <c r="A144" s="3507" t="s">
        <v>5108</v>
      </c>
      <c r="B144" s="3508"/>
      <c r="C144" s="3509"/>
      <c r="D144" s="3510">
        <f>D65-(D5+D61)</f>
        <v>3599.4589170294657</v>
      </c>
      <c r="E144" s="3458"/>
      <c r="F144" s="3509"/>
      <c r="G144" s="3510">
        <f>G65-(G5+G61)</f>
        <v>1583.3245978877494</v>
      </c>
    </row>
    <row r="145" spans="1:13" s="3517" customFormat="1" ht="18" thickTop="1" x14ac:dyDescent="0.3">
      <c r="A145" s="3511" t="s">
        <v>5109</v>
      </c>
      <c r="B145" s="3511"/>
      <c r="C145" s="3399"/>
      <c r="D145" s="3399"/>
      <c r="E145" s="3512"/>
      <c r="F145" s="3399"/>
      <c r="G145" s="3399"/>
      <c r="H145" s="3513"/>
      <c r="I145" s="3514"/>
      <c r="J145" s="3514"/>
      <c r="K145" s="3515"/>
      <c r="L145" s="3516"/>
      <c r="M145" s="3516"/>
    </row>
    <row r="146" spans="1:13" s="3517" customFormat="1" hidden="1" x14ac:dyDescent="0.3">
      <c r="A146" s="3511"/>
      <c r="B146" s="3512"/>
      <c r="C146" s="3399"/>
      <c r="D146" s="3399"/>
      <c r="E146" s="3512"/>
      <c r="F146" s="3399"/>
      <c r="G146" s="3399"/>
      <c r="H146" s="3513"/>
      <c r="I146" s="3514"/>
      <c r="J146" s="3514"/>
      <c r="K146" s="3515"/>
      <c r="L146" s="3516"/>
      <c r="M146" s="3516"/>
    </row>
    <row r="147" spans="1:13" ht="13.5" customHeight="1" x14ac:dyDescent="0.3">
      <c r="A147" s="3518" t="s">
        <v>5110</v>
      </c>
      <c r="B147" s="3519"/>
      <c r="C147" s="3519"/>
      <c r="D147" s="3519"/>
      <c r="E147" s="3519"/>
      <c r="F147" s="3519"/>
      <c r="G147" s="3519"/>
    </row>
    <row r="148" spans="1:13" x14ac:dyDescent="0.3">
      <c r="A148" s="3520" t="s">
        <v>429</v>
      </c>
      <c r="B148" s="3512"/>
      <c r="C148" s="3399"/>
      <c r="D148" s="3399"/>
      <c r="E148" s="3512"/>
      <c r="F148" s="3399"/>
      <c r="G148" s="3399"/>
    </row>
    <row r="149" spans="1:13" x14ac:dyDescent="0.3">
      <c r="B149" s="3512"/>
      <c r="C149" s="3399"/>
      <c r="D149" s="3399"/>
      <c r="E149" s="3512"/>
      <c r="F149" s="3399"/>
      <c r="G149" s="3399"/>
    </row>
    <row r="150" spans="1:13" x14ac:dyDescent="0.3">
      <c r="B150" s="3512"/>
      <c r="C150" s="3399"/>
      <c r="D150" s="3399"/>
      <c r="E150" s="3512"/>
      <c r="F150" s="3399"/>
      <c r="G150" s="3399"/>
    </row>
    <row r="151" spans="1:13" x14ac:dyDescent="0.3">
      <c r="B151" s="3512"/>
      <c r="C151" s="3399"/>
      <c r="D151" s="3399"/>
      <c r="E151" s="3512"/>
      <c r="F151" s="3399"/>
      <c r="G151" s="3399"/>
    </row>
    <row r="152" spans="1:13" x14ac:dyDescent="0.3">
      <c r="B152" s="3521"/>
      <c r="D152" s="3399"/>
      <c r="E152" s="3522"/>
      <c r="F152" s="3399"/>
      <c r="G152" s="3399"/>
    </row>
    <row r="153" spans="1:13" x14ac:dyDescent="0.3">
      <c r="F153" s="3523"/>
    </row>
    <row r="158" spans="1:13" x14ac:dyDescent="0.3">
      <c r="D158" s="4034"/>
      <c r="E158" s="4034"/>
      <c r="F158" s="4034"/>
      <c r="G158" s="4034"/>
    </row>
    <row r="159" spans="1:13" x14ac:dyDescent="0.3">
      <c r="D159" s="3398"/>
      <c r="E159" s="3524"/>
      <c r="F159" s="3524"/>
      <c r="G159" s="3524"/>
    </row>
    <row r="160" spans="1:13" x14ac:dyDescent="0.3">
      <c r="D160" s="3398"/>
      <c r="E160" s="3524"/>
      <c r="F160" s="3524"/>
      <c r="G160" s="3524"/>
    </row>
    <row r="161" spans="4:7" s="2" customFormat="1" x14ac:dyDescent="0.3">
      <c r="D161" s="3398"/>
      <c r="E161" s="3524"/>
      <c r="F161" s="3524"/>
      <c r="G161" s="3524"/>
    </row>
    <row r="162" spans="4:7" s="2" customFormat="1" x14ac:dyDescent="0.3">
      <c r="D162" s="3398"/>
      <c r="E162" s="3524"/>
      <c r="F162" s="3524"/>
      <c r="G162" s="3524"/>
    </row>
    <row r="163" spans="4:7" s="2" customFormat="1" x14ac:dyDescent="0.3">
      <c r="D163" s="3517"/>
      <c r="E163" s="3525"/>
      <c r="F163" s="3525"/>
      <c r="G163" s="3525"/>
    </row>
    <row r="165" spans="4:7" s="2" customFormat="1" ht="15" x14ac:dyDescent="0.25">
      <c r="D165" s="4034"/>
      <c r="E165" s="4034"/>
      <c r="F165" s="4034"/>
      <c r="G165" s="4034"/>
    </row>
    <row r="166" spans="4:7" s="2" customFormat="1" x14ac:dyDescent="0.3">
      <c r="D166" s="3526"/>
      <c r="E166" s="3524"/>
      <c r="F166" s="3524"/>
      <c r="G166" s="3527"/>
    </row>
    <row r="167" spans="4:7" s="2" customFormat="1" x14ac:dyDescent="0.3">
      <c r="D167" s="3526"/>
      <c r="E167" s="3524"/>
      <c r="F167" s="3524"/>
      <c r="G167" s="3527"/>
    </row>
    <row r="168" spans="4:7" s="2" customFormat="1" x14ac:dyDescent="0.3">
      <c r="D168" s="3526"/>
      <c r="E168" s="3524"/>
      <c r="F168" s="3524"/>
      <c r="G168" s="3527"/>
    </row>
    <row r="169" spans="4:7" s="2" customFormat="1" x14ac:dyDescent="0.3">
      <c r="D169" s="3526"/>
      <c r="E169" s="3524"/>
      <c r="F169" s="3524"/>
      <c r="G169" s="3527"/>
    </row>
    <row r="170" spans="4:7" s="2" customFormat="1" x14ac:dyDescent="0.3">
      <c r="D170" s="3517"/>
      <c r="E170" s="3528"/>
      <c r="F170" s="3528"/>
      <c r="G170" s="3528"/>
    </row>
    <row r="171" spans="4:7" s="2" customFormat="1" x14ac:dyDescent="0.3">
      <c r="D171" s="3517"/>
      <c r="E171" s="3398"/>
      <c r="F171" s="3517"/>
      <c r="G171" s="3529"/>
    </row>
    <row r="172" spans="4:7" s="2" customFormat="1" x14ac:dyDescent="0.3">
      <c r="D172" s="3517"/>
      <c r="E172" s="3530"/>
      <c r="F172" s="3531"/>
      <c r="G172" s="3527"/>
    </row>
    <row r="173" spans="4:7" s="2" customFormat="1" x14ac:dyDescent="0.3">
      <c r="D173" s="3526"/>
      <c r="E173" s="3524"/>
      <c r="F173" s="3531"/>
      <c r="G173" s="3527"/>
    </row>
    <row r="174" spans="4:7" s="2" customFormat="1" x14ac:dyDescent="0.3">
      <c r="D174" s="3517"/>
      <c r="E174" s="3530"/>
      <c r="F174" s="3531"/>
      <c r="G174" s="3528"/>
    </row>
  </sheetData>
  <mergeCells count="13">
    <mergeCell ref="N3:P3"/>
    <mergeCell ref="B59:D59"/>
    <mergeCell ref="E59:G59"/>
    <mergeCell ref="D165:G165"/>
    <mergeCell ref="A1:G1"/>
    <mergeCell ref="B3:D3"/>
    <mergeCell ref="E3:G3"/>
    <mergeCell ref="K3:M3"/>
    <mergeCell ref="B63:D63"/>
    <mergeCell ref="E63:G63"/>
    <mergeCell ref="I63:K63"/>
    <mergeCell ref="I93:K93"/>
    <mergeCell ref="D158:G158"/>
  </mergeCells>
  <pageMargins left="0.75" right="0.75" top="0.57999999999999996" bottom="2E-3" header="0.31496062992126" footer="0.314"/>
  <pageSetup paperSize="9" scale="58" fitToHeight="0" orientation="portrait" r:id="rId1"/>
  <rowBreaks count="1" manualBreakCount="1">
    <brk id="62" max="6" man="1"/>
  </rowBreaks>
  <drawing r:id="rId2"/>
  <legacy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9DCB9-7833-4EB9-90E4-E069A95F82A2}">
  <dimension ref="A1:M194"/>
  <sheetViews>
    <sheetView showGridLines="0" zoomScale="90" zoomScaleNormal="90" zoomScaleSheetLayoutView="100" workbookViewId="0">
      <pane xSplit="2" ySplit="4" topLeftCell="C5" activePane="bottomRight" state="frozen"/>
      <selection activeCell="O38" sqref="O38"/>
      <selection pane="topRight" activeCell="O38" sqref="O38"/>
      <selection pane="bottomLeft" activeCell="O38" sqref="O38"/>
      <selection pane="bottomRight" activeCell="O38" sqref="O38"/>
    </sheetView>
  </sheetViews>
  <sheetFormatPr defaultColWidth="11.42578125" defaultRowHeight="16.5" x14ac:dyDescent="0.3"/>
  <cols>
    <col min="1" max="1" width="59.28515625" style="3567" customWidth="1"/>
    <col min="2" max="2" width="20.7109375" style="3532" hidden="1" customWidth="1"/>
    <col min="3" max="3" width="20.28515625" style="3532" customWidth="1"/>
    <col min="4" max="6" width="18.7109375" style="3532" customWidth="1"/>
    <col min="7" max="16384" width="11.42578125" style="3532"/>
  </cols>
  <sheetData>
    <row r="1" spans="1:13" x14ac:dyDescent="0.25">
      <c r="A1" s="4038" t="s">
        <v>5111</v>
      </c>
      <c r="B1" s="4038"/>
      <c r="C1" s="4038"/>
      <c r="D1" s="4038"/>
      <c r="E1" s="4038"/>
      <c r="F1" s="4038"/>
    </row>
    <row r="2" spans="1:13" ht="14.45" customHeight="1" thickBot="1" x14ac:dyDescent="0.35">
      <c r="A2" s="3533"/>
      <c r="B2" s="3534"/>
      <c r="C2" s="3534"/>
      <c r="E2" s="3535"/>
      <c r="F2" s="3535" t="s">
        <v>29</v>
      </c>
    </row>
    <row r="3" spans="1:13" ht="17.25" x14ac:dyDescent="0.3">
      <c r="A3" s="3536"/>
      <c r="B3" s="3537">
        <v>2015</v>
      </c>
      <c r="C3" s="3538">
        <v>2016</v>
      </c>
      <c r="D3" s="3538">
        <v>2017</v>
      </c>
      <c r="E3" s="3538">
        <v>2018</v>
      </c>
      <c r="F3" s="3538" t="s">
        <v>4952</v>
      </c>
    </row>
    <row r="4" spans="1:13" ht="5.25" customHeight="1" x14ac:dyDescent="0.3">
      <c r="A4" s="3539"/>
      <c r="B4" s="3540"/>
      <c r="C4" s="3540"/>
      <c r="D4" s="3540"/>
      <c r="E4" s="3540"/>
      <c r="F4" s="3540"/>
    </row>
    <row r="5" spans="1:13" s="3543" customFormat="1" x14ac:dyDescent="0.3">
      <c r="A5" s="3541" t="s">
        <v>5112</v>
      </c>
      <c r="B5" s="3542">
        <v>743497.88114595413</v>
      </c>
      <c r="C5" s="3542">
        <v>626226.30131708644</v>
      </c>
      <c r="D5" s="3542">
        <v>904297.80771952868</v>
      </c>
      <c r="E5" s="3542">
        <v>1833109.4342083205</v>
      </c>
      <c r="F5" s="3542">
        <v>962234.8936711438</v>
      </c>
      <c r="K5" s="3544"/>
      <c r="L5" s="3544"/>
      <c r="M5" s="3544"/>
    </row>
    <row r="6" spans="1:13" ht="4.5" customHeight="1" x14ac:dyDescent="0.3">
      <c r="A6" s="3539"/>
      <c r="B6" s="3545"/>
      <c r="C6" s="3545"/>
      <c r="D6" s="3545"/>
      <c r="E6" s="3545"/>
      <c r="F6" s="3545"/>
      <c r="K6" s="3544"/>
      <c r="L6" s="3544"/>
      <c r="M6" s="3544"/>
    </row>
    <row r="7" spans="1:13" s="3543" customFormat="1" ht="18.600000000000001" customHeight="1" x14ac:dyDescent="0.3">
      <c r="A7" s="3541" t="s">
        <v>5113</v>
      </c>
      <c r="B7" s="3542">
        <v>15389849.343249258</v>
      </c>
      <c r="C7" s="3542">
        <v>15642226.894092359</v>
      </c>
      <c r="D7" s="3542">
        <v>16409821.309798472</v>
      </c>
      <c r="E7" s="3542">
        <v>17068730.567551833</v>
      </c>
      <c r="F7" s="3542">
        <v>17304472.882224623</v>
      </c>
      <c r="I7" s="3544"/>
      <c r="J7" s="3544"/>
      <c r="K7" s="3544"/>
      <c r="L7" s="3544"/>
      <c r="M7" s="3544"/>
    </row>
    <row r="8" spans="1:13" x14ac:dyDescent="0.3">
      <c r="A8" s="3546" t="s">
        <v>5114</v>
      </c>
      <c r="B8" s="3545">
        <v>7996532.4930550009</v>
      </c>
      <c r="C8" s="3545">
        <v>8441469.3452021219</v>
      </c>
      <c r="D8" s="3545">
        <v>8938706.6006876696</v>
      </c>
      <c r="E8" s="3545">
        <v>8983083.6604589634</v>
      </c>
      <c r="F8" s="3545">
        <v>9983905.6520408373</v>
      </c>
      <c r="I8" s="3544"/>
      <c r="J8" s="3544"/>
      <c r="K8" s="3544"/>
      <c r="L8" s="3544"/>
      <c r="M8" s="3544"/>
    </row>
    <row r="9" spans="1:13" x14ac:dyDescent="0.3">
      <c r="A9" s="3546" t="s">
        <v>5115</v>
      </c>
      <c r="B9" s="3545">
        <v>6302288.2536550006</v>
      </c>
      <c r="C9" s="3545">
        <v>6324428.3094021212</v>
      </c>
      <c r="D9" s="3545">
        <v>6744262.0737175802</v>
      </c>
      <c r="E9" s="3545">
        <v>6992698.9510846864</v>
      </c>
      <c r="F9" s="3545">
        <v>7918961.0295104198</v>
      </c>
      <c r="I9" s="3544"/>
      <c r="J9" s="3544"/>
      <c r="K9" s="3544"/>
      <c r="L9" s="3544"/>
      <c r="M9" s="3544"/>
    </row>
    <row r="10" spans="1:13" x14ac:dyDescent="0.3">
      <c r="A10" s="3546" t="s">
        <v>5116</v>
      </c>
      <c r="B10" s="3545">
        <v>6401510.2536550006</v>
      </c>
      <c r="C10" s="3545">
        <v>6329209.3094021212</v>
      </c>
      <c r="D10" s="3545">
        <v>6744533.0737175802</v>
      </c>
      <c r="E10" s="3545">
        <v>7024550.3350846861</v>
      </c>
      <c r="F10" s="3545">
        <v>7961160.9448104193</v>
      </c>
      <c r="I10" s="3544"/>
      <c r="J10" s="3544"/>
      <c r="K10" s="3544"/>
      <c r="L10" s="3544"/>
      <c r="M10" s="3544"/>
    </row>
    <row r="11" spans="1:13" s="3549" customFormat="1" x14ac:dyDescent="0.3">
      <c r="A11" s="3547" t="s">
        <v>5117</v>
      </c>
      <c r="B11" s="3548">
        <v>6285188.0310000004</v>
      </c>
      <c r="C11" s="3548">
        <v>6305872.6514000008</v>
      </c>
      <c r="D11" s="3548">
        <v>6725367.856715464</v>
      </c>
      <c r="E11" s="3548">
        <v>7007639.7610825663</v>
      </c>
      <c r="F11" s="3548">
        <v>7942624.3011000007</v>
      </c>
      <c r="I11" s="3550"/>
      <c r="J11" s="3550"/>
      <c r="K11" s="3550"/>
      <c r="L11" s="3550"/>
      <c r="M11" s="3550"/>
    </row>
    <row r="12" spans="1:13" x14ac:dyDescent="0.3">
      <c r="A12" s="3546" t="s">
        <v>5118</v>
      </c>
      <c r="B12" s="3545">
        <v>-99222</v>
      </c>
      <c r="C12" s="3545">
        <v>-4781</v>
      </c>
      <c r="D12" s="3545">
        <v>-271</v>
      </c>
      <c r="E12" s="3545">
        <v>-31851.384000000005</v>
      </c>
      <c r="F12" s="3545">
        <v>-42199.915299999993</v>
      </c>
      <c r="I12" s="3544"/>
      <c r="J12" s="3544"/>
      <c r="K12" s="3544"/>
      <c r="L12" s="3544"/>
      <c r="M12" s="3544"/>
    </row>
    <row r="13" spans="1:13" s="3549" customFormat="1" x14ac:dyDescent="0.3">
      <c r="A13" s="3547" t="s">
        <v>5117</v>
      </c>
      <c r="B13" s="3548">
        <v>-99222</v>
      </c>
      <c r="C13" s="3548">
        <v>-4781</v>
      </c>
      <c r="D13" s="3548">
        <v>-271</v>
      </c>
      <c r="E13" s="3548">
        <v>-31851.384000000005</v>
      </c>
      <c r="F13" s="3548">
        <v>-42199.915299999993</v>
      </c>
      <c r="I13" s="3550"/>
      <c r="J13" s="3550"/>
      <c r="K13" s="3550"/>
      <c r="L13" s="3550"/>
      <c r="M13" s="3550"/>
    </row>
    <row r="14" spans="1:13" x14ac:dyDescent="0.3">
      <c r="A14" s="3546" t="s">
        <v>5119</v>
      </c>
      <c r="B14" s="3545">
        <v>1694244.2394000001</v>
      </c>
      <c r="C14" s="3545">
        <v>2117041.0358000002</v>
      </c>
      <c r="D14" s="3545">
        <v>2194444.5269700899</v>
      </c>
      <c r="E14" s="3545">
        <v>1990384.7093742776</v>
      </c>
      <c r="F14" s="3545">
        <v>2064944.6225304177</v>
      </c>
      <c r="I14" s="3544"/>
      <c r="J14" s="3544"/>
      <c r="K14" s="3544"/>
      <c r="L14" s="3544"/>
      <c r="M14" s="3544"/>
    </row>
    <row r="15" spans="1:13" x14ac:dyDescent="0.3">
      <c r="A15" s="3546" t="s">
        <v>5120</v>
      </c>
      <c r="B15" s="3545">
        <v>1981919.2394000001</v>
      </c>
      <c r="C15" s="3545">
        <v>2445121.0358000002</v>
      </c>
      <c r="D15" s="3545">
        <v>2574900.5269700899</v>
      </c>
      <c r="E15" s="3545">
        <v>2698718.3909742776</v>
      </c>
      <c r="F15" s="3545">
        <v>2691135.7334304177</v>
      </c>
      <c r="I15" s="3544"/>
      <c r="J15" s="3544"/>
      <c r="K15" s="3544"/>
      <c r="L15" s="3544"/>
      <c r="M15" s="3544"/>
    </row>
    <row r="16" spans="1:13" x14ac:dyDescent="0.3">
      <c r="A16" s="3547" t="s">
        <v>5117</v>
      </c>
      <c r="B16" s="3548">
        <v>1685046.2424000001</v>
      </c>
      <c r="C16" s="3548">
        <v>2108319.3348000003</v>
      </c>
      <c r="D16" s="3548">
        <v>2188291.9569700919</v>
      </c>
      <c r="E16" s="3548">
        <v>2692276.2659742776</v>
      </c>
      <c r="F16" s="3548">
        <v>2684251.3339999998</v>
      </c>
      <c r="G16" s="3551"/>
      <c r="H16" s="3552"/>
      <c r="I16" s="3544"/>
      <c r="J16" s="3544"/>
      <c r="K16" s="3544"/>
      <c r="L16" s="3544"/>
      <c r="M16" s="3544"/>
    </row>
    <row r="17" spans="1:13" x14ac:dyDescent="0.3">
      <c r="A17" s="3546" t="s">
        <v>5121</v>
      </c>
      <c r="B17" s="3545">
        <v>-287675</v>
      </c>
      <c r="C17" s="3545">
        <v>-328080</v>
      </c>
      <c r="D17" s="3545">
        <v>-380456</v>
      </c>
      <c r="E17" s="3545">
        <v>-708333.68160000001</v>
      </c>
      <c r="F17" s="3545">
        <v>-626191.11089999997</v>
      </c>
      <c r="I17" s="3544"/>
      <c r="J17" s="3544"/>
      <c r="K17" s="3544"/>
      <c r="L17" s="3544"/>
      <c r="M17" s="3544"/>
    </row>
    <row r="18" spans="1:13" s="3549" customFormat="1" x14ac:dyDescent="0.3">
      <c r="A18" s="3547" t="s">
        <v>5117</v>
      </c>
      <c r="B18" s="3548">
        <v>-287675</v>
      </c>
      <c r="C18" s="3548">
        <v>-328080</v>
      </c>
      <c r="D18" s="3548">
        <v>-380456</v>
      </c>
      <c r="E18" s="3548">
        <v>-708333.68160000001</v>
      </c>
      <c r="F18" s="3548">
        <v>-626191.11089999997</v>
      </c>
      <c r="I18" s="3550"/>
      <c r="J18" s="3550"/>
      <c r="K18" s="3550"/>
      <c r="L18" s="3550"/>
      <c r="M18" s="3550"/>
    </row>
    <row r="19" spans="1:13" ht="16.149999999999999" customHeight="1" x14ac:dyDescent="0.3">
      <c r="A19" s="3546" t="s">
        <v>5122</v>
      </c>
      <c r="B19" s="3545">
        <v>4386677.1051443471</v>
      </c>
      <c r="C19" s="3545">
        <v>3985378.4360669269</v>
      </c>
      <c r="D19" s="3545">
        <v>4857148.5812266879</v>
      </c>
      <c r="E19" s="3545">
        <v>5540635.8164817765</v>
      </c>
      <c r="F19" s="3545">
        <v>4717577.2900099996</v>
      </c>
      <c r="G19" s="3551"/>
      <c r="I19" s="3544"/>
      <c r="J19" s="3544"/>
      <c r="K19" s="3544"/>
      <c r="L19" s="3544"/>
      <c r="M19" s="3544"/>
    </row>
    <row r="20" spans="1:13" x14ac:dyDescent="0.3">
      <c r="A20" s="3546" t="s">
        <v>5123</v>
      </c>
      <c r="B20" s="3545">
        <v>3995189.6706019212</v>
      </c>
      <c r="C20" s="3545">
        <v>3660592.2573592081</v>
      </c>
      <c r="D20" s="3545">
        <v>4344102.0437050071</v>
      </c>
      <c r="E20" s="3545">
        <v>5046207.1853798572</v>
      </c>
      <c r="F20" s="3545">
        <v>4203221.98073</v>
      </c>
      <c r="G20" s="3551"/>
      <c r="I20" s="3544"/>
      <c r="J20" s="3544"/>
      <c r="K20" s="3544"/>
      <c r="L20" s="3544"/>
      <c r="M20" s="3544"/>
    </row>
    <row r="21" spans="1:13" x14ac:dyDescent="0.3">
      <c r="A21" s="3546" t="s">
        <v>5124</v>
      </c>
      <c r="B21" s="3545">
        <v>430.70113750000002</v>
      </c>
      <c r="C21" s="3545">
        <v>456.62419564999999</v>
      </c>
      <c r="D21" s="3545">
        <v>819.08493266999994</v>
      </c>
      <c r="E21" s="3545">
        <v>920.44137479999995</v>
      </c>
      <c r="F21" s="3545">
        <v>1119.96306</v>
      </c>
      <c r="G21" s="3553"/>
      <c r="H21" s="3553"/>
      <c r="I21" s="3544"/>
      <c r="J21" s="3544"/>
      <c r="K21" s="3544"/>
      <c r="L21" s="3544"/>
      <c r="M21" s="3544"/>
    </row>
    <row r="22" spans="1:13" x14ac:dyDescent="0.3">
      <c r="A22" s="3546" t="s">
        <v>5125</v>
      </c>
      <c r="B22" s="3545">
        <v>872</v>
      </c>
      <c r="C22" s="3545">
        <v>846</v>
      </c>
      <c r="D22" s="3545">
        <v>834.41401599999995</v>
      </c>
      <c r="E22" s="3545">
        <v>840.30420822819201</v>
      </c>
      <c r="F22" s="3545">
        <v>893.26</v>
      </c>
      <c r="G22" s="3553"/>
      <c r="H22" s="3553"/>
      <c r="I22" s="3544"/>
      <c r="J22" s="3544"/>
      <c r="K22" s="3544"/>
      <c r="L22" s="3544"/>
      <c r="M22" s="3544"/>
    </row>
    <row r="23" spans="1:13" x14ac:dyDescent="0.3">
      <c r="A23" s="3546" t="s">
        <v>5126</v>
      </c>
      <c r="B23" s="3545">
        <v>11962.04710441629</v>
      </c>
      <c r="C23" s="3545">
        <v>8561.0418761988549</v>
      </c>
      <c r="D23" s="3545">
        <v>7623.7598828501068</v>
      </c>
      <c r="E23" s="3545">
        <v>7212.4093156922791</v>
      </c>
      <c r="F23" s="3545">
        <v>2649.8472400000001</v>
      </c>
      <c r="I23" s="3544"/>
      <c r="J23" s="3544"/>
      <c r="K23" s="3544"/>
      <c r="L23" s="3544"/>
      <c r="M23" s="3544"/>
    </row>
    <row r="24" spans="1:13" x14ac:dyDescent="0.3">
      <c r="A24" s="3546" t="s">
        <v>5127</v>
      </c>
      <c r="B24" s="3545">
        <v>3981924.9223600049</v>
      </c>
      <c r="C24" s="3545">
        <v>3650728.5912873591</v>
      </c>
      <c r="D24" s="3545">
        <v>4334824.7848734865</v>
      </c>
      <c r="E24" s="3545">
        <v>5037234.0304811364</v>
      </c>
      <c r="F24" s="3545">
        <v>4198558.9104300002</v>
      </c>
      <c r="G24" s="3554"/>
      <c r="I24" s="3544"/>
      <c r="J24" s="3544"/>
      <c r="K24" s="3544"/>
      <c r="L24" s="3544"/>
      <c r="M24" s="3544"/>
    </row>
    <row r="25" spans="1:13" x14ac:dyDescent="0.3">
      <c r="A25" s="3547" t="s">
        <v>5117</v>
      </c>
      <c r="B25" s="3548">
        <v>3961223.0753561449</v>
      </c>
      <c r="C25" s="3548">
        <v>3626754.3532793131</v>
      </c>
      <c r="D25" s="3548">
        <v>4312330.1979688136</v>
      </c>
      <c r="E25" s="3548">
        <v>5012353.8856428927</v>
      </c>
      <c r="F25" s="3548">
        <v>4169593.1922999998</v>
      </c>
      <c r="H25" s="3554"/>
      <c r="I25" s="3544"/>
      <c r="J25" s="3544"/>
      <c r="K25" s="3544"/>
      <c r="L25" s="3544"/>
      <c r="M25" s="3544"/>
    </row>
    <row r="26" spans="1:13" x14ac:dyDescent="0.3">
      <c r="A26" s="3546" t="s">
        <v>5128</v>
      </c>
      <c r="B26" s="3545">
        <v>391487.33184242615</v>
      </c>
      <c r="C26" s="3545">
        <v>324786.27870771894</v>
      </c>
      <c r="D26" s="3545">
        <v>513046.53752168117</v>
      </c>
      <c r="E26" s="3545">
        <v>494428.63110191916</v>
      </c>
      <c r="F26" s="3545">
        <v>514355.30927999999</v>
      </c>
      <c r="I26" s="3544"/>
      <c r="J26" s="3544"/>
      <c r="K26" s="3544"/>
      <c r="L26" s="3544"/>
      <c r="M26" s="3544"/>
    </row>
    <row r="27" spans="1:13" x14ac:dyDescent="0.3">
      <c r="A27" s="3546" t="s">
        <v>5129</v>
      </c>
      <c r="B27" s="3545">
        <v>347684.17460367351</v>
      </c>
      <c r="C27" s="3545">
        <v>272750.78696012998</v>
      </c>
      <c r="D27" s="3545">
        <v>359169.11928971723</v>
      </c>
      <c r="E27" s="3545">
        <v>316448.86690299941</v>
      </c>
      <c r="F27" s="3545">
        <v>360726.38952999999</v>
      </c>
      <c r="G27" s="3554"/>
      <c r="I27" s="3544"/>
      <c r="J27" s="3544"/>
      <c r="K27" s="3544"/>
      <c r="L27" s="3544"/>
      <c r="M27" s="3544"/>
    </row>
    <row r="28" spans="1:13" x14ac:dyDescent="0.3">
      <c r="A28" s="3546" t="s">
        <v>5130</v>
      </c>
      <c r="B28" s="3545"/>
      <c r="C28" s="3545"/>
      <c r="D28" s="3545"/>
      <c r="E28" s="3545"/>
      <c r="F28" s="3545"/>
      <c r="H28" s="3554"/>
      <c r="I28" s="3544"/>
      <c r="J28" s="3544"/>
      <c r="K28" s="3544"/>
      <c r="L28" s="3544"/>
      <c r="M28" s="3544"/>
    </row>
    <row r="29" spans="1:13" x14ac:dyDescent="0.3">
      <c r="A29" s="3546" t="s">
        <v>5131</v>
      </c>
      <c r="B29" s="3545">
        <v>13072.390787333083</v>
      </c>
      <c r="C29" s="3545">
        <v>13922.457550729701</v>
      </c>
      <c r="D29" s="3545">
        <v>16095.930530400003</v>
      </c>
      <c r="E29" s="3545">
        <v>15441.348785</v>
      </c>
      <c r="F29" s="3545">
        <v>20978.449999999997</v>
      </c>
      <c r="I29" s="3544"/>
      <c r="J29" s="3544"/>
      <c r="K29" s="3544"/>
      <c r="L29" s="3544"/>
      <c r="M29" s="3544"/>
    </row>
    <row r="30" spans="1:13" x14ac:dyDescent="0.3">
      <c r="A30" s="3546" t="s">
        <v>5132</v>
      </c>
      <c r="B30" s="3545">
        <v>62574.902812078792</v>
      </c>
      <c r="C30" s="3545">
        <v>78338.606577485261</v>
      </c>
      <c r="D30" s="3545">
        <v>68404.055019999985</v>
      </c>
      <c r="E30" s="3545">
        <v>71567.143919207985</v>
      </c>
      <c r="F30" s="3545">
        <v>78584.074710000015</v>
      </c>
      <c r="I30" s="3544"/>
      <c r="J30" s="3544"/>
      <c r="K30" s="3544"/>
      <c r="L30" s="3544"/>
      <c r="M30" s="3544"/>
    </row>
    <row r="31" spans="1:13" ht="15.75" customHeight="1" x14ac:dyDescent="0.3">
      <c r="A31" s="3546" t="s">
        <v>5133</v>
      </c>
      <c r="B31" s="3545">
        <v>272036.88100426167</v>
      </c>
      <c r="C31" s="3545">
        <v>180489.72283191499</v>
      </c>
      <c r="D31" s="3545">
        <v>274669.13373931724</v>
      </c>
      <c r="E31" s="3545">
        <v>229440.37419879143</v>
      </c>
      <c r="F31" s="3545">
        <v>261163.86481999999</v>
      </c>
      <c r="I31" s="3544"/>
      <c r="J31" s="3544"/>
      <c r="K31" s="3544"/>
      <c r="L31" s="3544"/>
      <c r="M31" s="3544"/>
    </row>
    <row r="32" spans="1:13" x14ac:dyDescent="0.3">
      <c r="A32" s="3547" t="s">
        <v>5117</v>
      </c>
      <c r="B32" s="3548">
        <v>271101.74555976171</v>
      </c>
      <c r="C32" s="3548">
        <v>177253.49553306086</v>
      </c>
      <c r="D32" s="3548">
        <v>268601.97002330364</v>
      </c>
      <c r="E32" s="3548">
        <v>223611.04048989664</v>
      </c>
      <c r="F32" s="3548">
        <v>253931.4938</v>
      </c>
      <c r="I32" s="3544"/>
      <c r="J32" s="3544"/>
      <c r="K32" s="3544"/>
      <c r="L32" s="3544"/>
      <c r="M32" s="3544"/>
    </row>
    <row r="33" spans="1:13" x14ac:dyDescent="0.3">
      <c r="A33" s="3546" t="s">
        <v>5134</v>
      </c>
      <c r="B33" s="3545">
        <v>43803.157238752639</v>
      </c>
      <c r="C33" s="3545">
        <v>52035.491747588938</v>
      </c>
      <c r="D33" s="3545">
        <v>153877.41823196397</v>
      </c>
      <c r="E33" s="3545">
        <v>177979.76419891976</v>
      </c>
      <c r="F33" s="3545">
        <v>153628.91975</v>
      </c>
      <c r="I33" s="3544"/>
      <c r="J33" s="3544"/>
      <c r="K33" s="3544"/>
      <c r="L33" s="3544"/>
      <c r="M33" s="3544"/>
    </row>
    <row r="34" spans="1:13" x14ac:dyDescent="0.3">
      <c r="A34" s="3546" t="s">
        <v>5130</v>
      </c>
      <c r="B34" s="3545"/>
      <c r="C34" s="3545"/>
      <c r="D34" s="3545"/>
      <c r="E34" s="3545"/>
      <c r="F34" s="3545"/>
      <c r="I34" s="3544"/>
      <c r="J34" s="3544"/>
      <c r="K34" s="3544"/>
      <c r="L34" s="3544"/>
      <c r="M34" s="3544"/>
    </row>
    <row r="35" spans="1:13" x14ac:dyDescent="0.3">
      <c r="A35" s="3546" t="s">
        <v>5131</v>
      </c>
      <c r="B35" s="3545"/>
      <c r="C35" s="3545"/>
      <c r="D35" s="3545"/>
      <c r="E35" s="3545"/>
      <c r="F35" s="3545"/>
      <c r="G35" s="3554"/>
      <c r="I35" s="3544"/>
      <c r="J35" s="3544"/>
      <c r="K35" s="3544"/>
      <c r="L35" s="3544"/>
      <c r="M35" s="3544"/>
    </row>
    <row r="36" spans="1:13" x14ac:dyDescent="0.3">
      <c r="A36" s="3546" t="s">
        <v>5132</v>
      </c>
      <c r="B36" s="3545">
        <v>15643.725703019698</v>
      </c>
      <c r="C36" s="3545">
        <v>19584.651644371315</v>
      </c>
      <c r="D36" s="3545">
        <v>54096.427280000004</v>
      </c>
      <c r="E36" s="3545">
        <v>94295.322957586759</v>
      </c>
      <c r="F36" s="3545">
        <v>121889.31303</v>
      </c>
      <c r="H36" s="3554"/>
      <c r="I36" s="3544"/>
      <c r="J36" s="3544"/>
      <c r="K36" s="3544"/>
      <c r="L36" s="3544"/>
      <c r="M36" s="3544"/>
    </row>
    <row r="37" spans="1:13" x14ac:dyDescent="0.3">
      <c r="A37" s="3546" t="s">
        <v>5133</v>
      </c>
      <c r="B37" s="3545">
        <v>28159.431535732943</v>
      </c>
      <c r="C37" s="3545">
        <v>32450.840103217623</v>
      </c>
      <c r="D37" s="3545">
        <v>99780.990951963962</v>
      </c>
      <c r="E37" s="3545">
        <v>83684.441241333014</v>
      </c>
      <c r="F37" s="3545">
        <v>31739.606719999996</v>
      </c>
      <c r="I37" s="3544"/>
      <c r="J37" s="3544"/>
      <c r="K37" s="3544"/>
      <c r="L37" s="3544"/>
      <c r="M37" s="3544"/>
    </row>
    <row r="38" spans="1:13" x14ac:dyDescent="0.3">
      <c r="A38" s="3547" t="s">
        <v>5117</v>
      </c>
      <c r="B38" s="3548">
        <v>27909.9224506389</v>
      </c>
      <c r="C38" s="3548">
        <v>32328.006394698386</v>
      </c>
      <c r="D38" s="3548">
        <v>99415.049460988696</v>
      </c>
      <c r="E38" s="3548">
        <v>83621.953895378305</v>
      </c>
      <c r="F38" s="3548">
        <v>31659.086499999998</v>
      </c>
      <c r="I38" s="3544"/>
      <c r="J38" s="3544"/>
      <c r="K38" s="3544"/>
      <c r="L38" s="3544"/>
      <c r="M38" s="3544"/>
    </row>
    <row r="39" spans="1:13" x14ac:dyDescent="0.3">
      <c r="A39" s="3546" t="s">
        <v>5135</v>
      </c>
      <c r="B39" s="3545">
        <v>1139433.4274369199</v>
      </c>
      <c r="C39" s="3545">
        <v>1049763.9685185254</v>
      </c>
      <c r="D39" s="3545">
        <v>204413.8668184609</v>
      </c>
      <c r="E39" s="3545">
        <v>85743.207836992951</v>
      </c>
      <c r="F39" s="3545">
        <v>117291.66772036842</v>
      </c>
      <c r="I39" s="3544"/>
      <c r="J39" s="3544"/>
      <c r="K39" s="3544"/>
      <c r="L39" s="3544"/>
      <c r="M39" s="3544"/>
    </row>
    <row r="40" spans="1:13" x14ac:dyDescent="0.3">
      <c r="A40" s="3546" t="s">
        <v>5136</v>
      </c>
      <c r="B40" s="3545"/>
      <c r="C40" s="3545"/>
      <c r="D40" s="3545"/>
      <c r="E40" s="3545"/>
      <c r="F40" s="3545"/>
      <c r="I40" s="3544"/>
      <c r="J40" s="3544"/>
      <c r="K40" s="3544"/>
      <c r="L40" s="3544"/>
      <c r="M40" s="3544"/>
    </row>
    <row r="41" spans="1:13" x14ac:dyDescent="0.3">
      <c r="A41" s="3546" t="s">
        <v>5137</v>
      </c>
      <c r="B41" s="3545"/>
      <c r="C41" s="3545"/>
      <c r="D41" s="3545"/>
      <c r="E41" s="3545"/>
      <c r="F41" s="3545"/>
      <c r="I41" s="3544"/>
      <c r="J41" s="3544"/>
      <c r="K41" s="3544"/>
      <c r="L41" s="3544"/>
      <c r="M41" s="3544"/>
    </row>
    <row r="42" spans="1:13" x14ac:dyDescent="0.3">
      <c r="A42" s="3546" t="s">
        <v>5138</v>
      </c>
      <c r="B42" s="3545">
        <v>118974.13163691985</v>
      </c>
      <c r="C42" s="3545">
        <v>62655.107318525363</v>
      </c>
      <c r="D42" s="3545">
        <v>131306.20373634328</v>
      </c>
      <c r="E42" s="3545">
        <v>1685.1462781230996</v>
      </c>
      <c r="F42" s="3545">
        <v>1854.9523203684373</v>
      </c>
      <c r="I42" s="3544"/>
      <c r="J42" s="3544"/>
      <c r="K42" s="3544"/>
      <c r="L42" s="3544"/>
      <c r="M42" s="3544"/>
    </row>
    <row r="43" spans="1:13" x14ac:dyDescent="0.3">
      <c r="A43" s="3546" t="s">
        <v>5139</v>
      </c>
      <c r="B43" s="3545">
        <v>1020459.2958</v>
      </c>
      <c r="C43" s="3545">
        <v>987108.86120000004</v>
      </c>
      <c r="D43" s="3545">
        <v>73107.663082117622</v>
      </c>
      <c r="E43" s="3545">
        <v>84058.061558869857</v>
      </c>
      <c r="F43" s="3545">
        <v>115436.71539999999</v>
      </c>
      <c r="I43" s="3544"/>
      <c r="J43" s="3544"/>
      <c r="K43" s="3544"/>
      <c r="L43" s="3544"/>
      <c r="M43" s="3544"/>
    </row>
    <row r="44" spans="1:13" s="3549" customFormat="1" x14ac:dyDescent="0.3">
      <c r="A44" s="3547" t="s">
        <v>5140</v>
      </c>
      <c r="B44" s="3548">
        <v>1020459.2958</v>
      </c>
      <c r="C44" s="3548">
        <v>987108.86120000004</v>
      </c>
      <c r="D44" s="3548">
        <v>73107.663082117622</v>
      </c>
      <c r="E44" s="3548">
        <v>84058.061558869857</v>
      </c>
      <c r="F44" s="3548">
        <v>115436.71539999999</v>
      </c>
      <c r="I44" s="3550"/>
      <c r="J44" s="3550"/>
      <c r="K44" s="3550"/>
      <c r="L44" s="3550"/>
      <c r="M44" s="3550"/>
    </row>
    <row r="45" spans="1:13" x14ac:dyDescent="0.3">
      <c r="A45" s="3546" t="s">
        <v>5141</v>
      </c>
      <c r="B45" s="3545">
        <v>1714305.4922674662</v>
      </c>
      <c r="C45" s="3545">
        <v>1986760.1872124565</v>
      </c>
      <c r="D45" s="3545">
        <v>2209203.5797327776</v>
      </c>
      <c r="E45" s="3545">
        <v>2241682.8520568684</v>
      </c>
      <c r="F45" s="3545">
        <v>2216204.0080621918</v>
      </c>
      <c r="I45" s="3544"/>
      <c r="J45" s="3544"/>
      <c r="K45" s="3544"/>
      <c r="L45" s="3544"/>
      <c r="M45" s="3544"/>
    </row>
    <row r="46" spans="1:13" x14ac:dyDescent="0.3">
      <c r="A46" s="3546" t="s">
        <v>5142</v>
      </c>
      <c r="B46" s="3545">
        <v>8126.1610000000001</v>
      </c>
      <c r="C46" s="3545">
        <v>7254.1229999999996</v>
      </c>
      <c r="D46" s="3545">
        <v>6122.098</v>
      </c>
      <c r="E46" s="3545">
        <v>6138.0770000000002</v>
      </c>
      <c r="F46" s="3545">
        <v>6440.5609247955736</v>
      </c>
      <c r="I46" s="3544"/>
      <c r="J46" s="3544"/>
      <c r="K46" s="3544"/>
      <c r="L46" s="3544"/>
      <c r="M46" s="3544"/>
    </row>
    <row r="47" spans="1:13" x14ac:dyDescent="0.3">
      <c r="A47" s="3546" t="s">
        <v>5131</v>
      </c>
      <c r="B47" s="3545">
        <v>0</v>
      </c>
      <c r="C47" s="3545">
        <v>0</v>
      </c>
      <c r="D47" s="3545">
        <v>0</v>
      </c>
      <c r="E47" s="3545">
        <v>0</v>
      </c>
      <c r="F47" s="3545">
        <v>0</v>
      </c>
      <c r="I47" s="3544"/>
      <c r="J47" s="3544"/>
      <c r="K47" s="3544"/>
      <c r="L47" s="3544"/>
      <c r="M47" s="3544"/>
    </row>
    <row r="48" spans="1:13" x14ac:dyDescent="0.3">
      <c r="A48" s="3546" t="s">
        <v>5143</v>
      </c>
      <c r="B48" s="3545"/>
      <c r="C48" s="3545"/>
      <c r="D48" s="3545"/>
      <c r="E48" s="3545"/>
      <c r="F48" s="3545"/>
      <c r="I48" s="3544"/>
      <c r="J48" s="3544"/>
      <c r="K48" s="3544"/>
      <c r="L48" s="3544"/>
      <c r="M48" s="3544"/>
    </row>
    <row r="49" spans="1:13" x14ac:dyDescent="0.3">
      <c r="A49" s="3546" t="s">
        <v>5144</v>
      </c>
      <c r="B49" s="3545"/>
      <c r="C49" s="3545"/>
      <c r="D49" s="3545"/>
      <c r="E49" s="3545"/>
      <c r="F49" s="3545"/>
      <c r="I49" s="3544"/>
      <c r="J49" s="3544"/>
      <c r="K49" s="3544"/>
      <c r="L49" s="3544"/>
      <c r="M49" s="3544"/>
    </row>
    <row r="50" spans="1:13" ht="16.149999999999999" customHeight="1" x14ac:dyDescent="0.3">
      <c r="A50" s="3546" t="s">
        <v>5133</v>
      </c>
      <c r="B50" s="3545">
        <v>8126.1610000000001</v>
      </c>
      <c r="C50" s="3545">
        <v>7254.1229999999996</v>
      </c>
      <c r="D50" s="3545">
        <v>6122.098</v>
      </c>
      <c r="E50" s="3545">
        <v>6138.0770000000002</v>
      </c>
      <c r="F50" s="3545">
        <v>6440.5609247955736</v>
      </c>
      <c r="I50" s="3544"/>
      <c r="J50" s="3544"/>
      <c r="K50" s="3544"/>
      <c r="L50" s="3544"/>
      <c r="M50" s="3544"/>
    </row>
    <row r="51" spans="1:13" ht="16.149999999999999" customHeight="1" x14ac:dyDescent="0.3">
      <c r="A51" s="3546" t="s">
        <v>5143</v>
      </c>
      <c r="B51" s="3545"/>
      <c r="C51" s="3545"/>
      <c r="D51" s="3545"/>
      <c r="E51" s="3545"/>
      <c r="F51" s="3545"/>
      <c r="I51" s="3544"/>
      <c r="J51" s="3544"/>
      <c r="K51" s="3544"/>
      <c r="L51" s="3544"/>
      <c r="M51" s="3544"/>
    </row>
    <row r="52" spans="1:13" x14ac:dyDescent="0.3">
      <c r="A52" s="3546" t="s">
        <v>5144</v>
      </c>
      <c r="B52" s="3545">
        <v>8126.1610000000001</v>
      </c>
      <c r="C52" s="3545">
        <v>7254.1229999999996</v>
      </c>
      <c r="D52" s="3545">
        <v>6122.098</v>
      </c>
      <c r="E52" s="3545">
        <v>6138.0770000000002</v>
      </c>
      <c r="F52" s="3545">
        <v>6440.5609247955736</v>
      </c>
      <c r="I52" s="3544"/>
      <c r="J52" s="3544"/>
      <c r="K52" s="3544"/>
      <c r="L52" s="3544"/>
      <c r="M52" s="3544"/>
    </row>
    <row r="53" spans="1:13" x14ac:dyDescent="0.3">
      <c r="A53" s="3546" t="s">
        <v>5145</v>
      </c>
      <c r="B53" s="3545">
        <v>982634.17615404981</v>
      </c>
      <c r="C53" s="3545">
        <v>1099675.6134445807</v>
      </c>
      <c r="D53" s="3545">
        <v>1241551.8400327892</v>
      </c>
      <c r="E53" s="3545">
        <v>1265357.7313544925</v>
      </c>
      <c r="F53" s="3545">
        <v>1143686.5484630228</v>
      </c>
      <c r="I53" s="3544"/>
      <c r="J53" s="3544"/>
      <c r="K53" s="3544"/>
      <c r="L53" s="3544"/>
      <c r="M53" s="3544"/>
    </row>
    <row r="54" spans="1:13" x14ac:dyDescent="0.3">
      <c r="A54" s="3546" t="s">
        <v>5130</v>
      </c>
      <c r="B54" s="3545">
        <v>0</v>
      </c>
      <c r="C54" s="3545">
        <v>0</v>
      </c>
      <c r="D54" s="3545">
        <v>0</v>
      </c>
      <c r="E54" s="3545">
        <v>0</v>
      </c>
      <c r="F54" s="3545">
        <v>0</v>
      </c>
      <c r="I54" s="3544"/>
      <c r="J54" s="3544"/>
      <c r="K54" s="3544"/>
      <c r="L54" s="3544"/>
      <c r="M54" s="3544"/>
    </row>
    <row r="55" spans="1:13" ht="15.6" customHeight="1" x14ac:dyDescent="0.3">
      <c r="A55" s="3546" t="s">
        <v>5143</v>
      </c>
      <c r="B55" s="3545"/>
      <c r="C55" s="3545"/>
      <c r="D55" s="3545"/>
      <c r="E55" s="3545"/>
      <c r="F55" s="3545"/>
      <c r="I55" s="3544"/>
      <c r="J55" s="3544"/>
      <c r="K55" s="3544"/>
      <c r="L55" s="3544"/>
      <c r="M55" s="3544"/>
    </row>
    <row r="56" spans="1:13" x14ac:dyDescent="0.3">
      <c r="A56" s="3546" t="s">
        <v>5144</v>
      </c>
      <c r="B56" s="3545"/>
      <c r="C56" s="3545"/>
      <c r="D56" s="3545"/>
      <c r="E56" s="3545"/>
      <c r="F56" s="3545"/>
      <c r="I56" s="3544"/>
      <c r="J56" s="3544"/>
      <c r="K56" s="3544"/>
      <c r="L56" s="3544"/>
      <c r="M56" s="3544"/>
    </row>
    <row r="57" spans="1:13" x14ac:dyDescent="0.3">
      <c r="A57" s="3546" t="s">
        <v>5131</v>
      </c>
      <c r="B57" s="3545">
        <v>0</v>
      </c>
      <c r="C57" s="3545">
        <v>0</v>
      </c>
      <c r="D57" s="3545">
        <v>0</v>
      </c>
      <c r="E57" s="3545">
        <v>0</v>
      </c>
      <c r="F57" s="3545">
        <v>0</v>
      </c>
      <c r="I57" s="3544"/>
      <c r="J57" s="3544"/>
      <c r="K57" s="3544"/>
      <c r="L57" s="3544"/>
      <c r="M57" s="3544"/>
    </row>
    <row r="58" spans="1:13" x14ac:dyDescent="0.3">
      <c r="A58" s="3546" t="s">
        <v>5143</v>
      </c>
      <c r="B58" s="3545"/>
      <c r="C58" s="3545"/>
      <c r="D58" s="3545"/>
      <c r="E58" s="3545"/>
      <c r="F58" s="3545"/>
      <c r="I58" s="3544"/>
      <c r="J58" s="3544"/>
      <c r="K58" s="3544"/>
      <c r="L58" s="3544"/>
      <c r="M58" s="3544"/>
    </row>
    <row r="59" spans="1:13" x14ac:dyDescent="0.3">
      <c r="A59" s="3546" t="s">
        <v>5144</v>
      </c>
      <c r="B59" s="3545"/>
      <c r="C59" s="3545"/>
      <c r="D59" s="3545"/>
      <c r="E59" s="3545"/>
      <c r="F59" s="3545"/>
      <c r="I59" s="3544"/>
      <c r="J59" s="3544"/>
      <c r="K59" s="3544"/>
      <c r="L59" s="3544"/>
      <c r="M59" s="3544"/>
    </row>
    <row r="60" spans="1:13" ht="15.6" customHeight="1" x14ac:dyDescent="0.3">
      <c r="A60" s="3546" t="s">
        <v>5132</v>
      </c>
      <c r="B60" s="3545">
        <v>259430.86005404967</v>
      </c>
      <c r="C60" s="3545">
        <v>253733.44044458066</v>
      </c>
      <c r="D60" s="3545">
        <v>269721.86225128855</v>
      </c>
      <c r="E60" s="3545">
        <v>261988.09769472326</v>
      </c>
      <c r="F60" s="3545">
        <v>259596.31330374259</v>
      </c>
      <c r="I60" s="3544"/>
      <c r="J60" s="3544"/>
      <c r="K60" s="3544"/>
      <c r="L60" s="3544"/>
      <c r="M60" s="3544"/>
    </row>
    <row r="61" spans="1:13" x14ac:dyDescent="0.3">
      <c r="A61" s="3546" t="s">
        <v>5143</v>
      </c>
      <c r="B61" s="3545">
        <v>259430.86005404967</v>
      </c>
      <c r="C61" s="3545">
        <v>253733.44044458066</v>
      </c>
      <c r="D61" s="3545">
        <v>269721.86225128855</v>
      </c>
      <c r="E61" s="3545">
        <v>261988.09769472326</v>
      </c>
      <c r="F61" s="3545">
        <v>259596.31330374259</v>
      </c>
      <c r="I61" s="3544"/>
      <c r="J61" s="3544"/>
      <c r="K61" s="3544"/>
      <c r="L61" s="3544"/>
      <c r="M61" s="3544"/>
    </row>
    <row r="62" spans="1:13" x14ac:dyDescent="0.3">
      <c r="A62" s="3546" t="s">
        <v>5144</v>
      </c>
      <c r="B62" s="3545"/>
      <c r="C62" s="3545"/>
      <c r="D62" s="3545"/>
      <c r="E62" s="3545"/>
      <c r="F62" s="3545">
        <v>0</v>
      </c>
      <c r="I62" s="3544"/>
      <c r="J62" s="3544"/>
      <c r="K62" s="3544"/>
      <c r="L62" s="3544"/>
      <c r="M62" s="3544"/>
    </row>
    <row r="63" spans="1:13" x14ac:dyDescent="0.3">
      <c r="A63" s="3546" t="s">
        <v>5133</v>
      </c>
      <c r="B63" s="3545">
        <v>723203.31610000017</v>
      </c>
      <c r="C63" s="3545">
        <v>845942.17300000007</v>
      </c>
      <c r="D63" s="3545">
        <v>971829.97778150055</v>
      </c>
      <c r="E63" s="3545">
        <v>1003369.6336597693</v>
      </c>
      <c r="F63" s="3545">
        <v>884090.23515928024</v>
      </c>
      <c r="I63" s="3544"/>
      <c r="J63" s="3544"/>
      <c r="K63" s="3544"/>
      <c r="L63" s="3544"/>
      <c r="M63" s="3544"/>
    </row>
    <row r="64" spans="1:13" x14ac:dyDescent="0.3">
      <c r="A64" s="3546" t="s">
        <v>5143</v>
      </c>
      <c r="B64" s="3545">
        <v>723132.01710000017</v>
      </c>
      <c r="C64" s="3545">
        <v>845837.65800000005</v>
      </c>
      <c r="D64" s="3545">
        <v>971686.93378150056</v>
      </c>
      <c r="E64" s="3545">
        <v>1003208.4696597693</v>
      </c>
      <c r="F64" s="3545">
        <v>883918.00668656291</v>
      </c>
      <c r="I64" s="3544"/>
      <c r="J64" s="3544"/>
      <c r="K64" s="3544"/>
      <c r="L64" s="3544"/>
      <c r="M64" s="3544"/>
    </row>
    <row r="65" spans="1:13" s="3549" customFormat="1" x14ac:dyDescent="0.3">
      <c r="A65" s="3547" t="s">
        <v>5117</v>
      </c>
      <c r="B65" s="3548">
        <v>722188.31010000012</v>
      </c>
      <c r="C65" s="3548">
        <v>845157.04700000002</v>
      </c>
      <c r="D65" s="3548">
        <v>970706.03778150061</v>
      </c>
      <c r="E65" s="3548">
        <v>1002225.5556597693</v>
      </c>
      <c r="F65" s="3548">
        <v>882867.61219999986</v>
      </c>
      <c r="I65" s="3550"/>
      <c r="J65" s="3550"/>
      <c r="K65" s="3550"/>
      <c r="L65" s="3550"/>
      <c r="M65" s="3550"/>
    </row>
    <row r="66" spans="1:13" x14ac:dyDescent="0.3">
      <c r="A66" s="3546" t="s">
        <v>5144</v>
      </c>
      <c r="B66" s="3545">
        <v>71.299000000000007</v>
      </c>
      <c r="C66" s="3545">
        <v>104.515</v>
      </c>
      <c r="D66" s="3545">
        <v>143.04399999999998</v>
      </c>
      <c r="E66" s="3545">
        <v>161.16399999999999</v>
      </c>
      <c r="F66" s="3545">
        <v>172.22847271729225</v>
      </c>
      <c r="I66" s="3544"/>
      <c r="J66" s="3544"/>
      <c r="K66" s="3544"/>
      <c r="L66" s="3544"/>
      <c r="M66" s="3544"/>
    </row>
    <row r="67" spans="1:13" x14ac:dyDescent="0.3">
      <c r="A67" s="3546" t="s">
        <v>5146</v>
      </c>
      <c r="B67" s="3545">
        <v>427786.23047320877</v>
      </c>
      <c r="C67" s="3545">
        <v>581936.21282665269</v>
      </c>
      <c r="D67" s="3545">
        <v>610737.04006180679</v>
      </c>
      <c r="E67" s="3545">
        <v>584954.29779068101</v>
      </c>
      <c r="F67" s="3545">
        <v>644396.12825362361</v>
      </c>
      <c r="I67" s="3544"/>
      <c r="J67" s="3544"/>
      <c r="K67" s="3544"/>
      <c r="L67" s="3544"/>
      <c r="M67" s="3544"/>
    </row>
    <row r="68" spans="1:13" x14ac:dyDescent="0.3">
      <c r="A68" s="3546" t="s">
        <v>5130</v>
      </c>
      <c r="B68" s="3545"/>
      <c r="C68" s="3545"/>
      <c r="D68" s="3545"/>
      <c r="E68" s="3545"/>
      <c r="F68" s="3545"/>
      <c r="I68" s="3544"/>
      <c r="J68" s="3544"/>
      <c r="K68" s="3544"/>
      <c r="L68" s="3544"/>
      <c r="M68" s="3544"/>
    </row>
    <row r="69" spans="1:13" x14ac:dyDescent="0.3">
      <c r="A69" s="3546" t="s">
        <v>5131</v>
      </c>
      <c r="B69" s="3545"/>
      <c r="C69" s="3545"/>
      <c r="D69" s="3545"/>
      <c r="E69" s="3545"/>
      <c r="F69" s="3545"/>
      <c r="I69" s="3544"/>
      <c r="J69" s="3544"/>
      <c r="K69" s="3544"/>
      <c r="L69" s="3544"/>
      <c r="M69" s="3544"/>
    </row>
    <row r="70" spans="1:13" x14ac:dyDescent="0.3">
      <c r="A70" s="3546" t="s">
        <v>5132</v>
      </c>
      <c r="B70" s="3545">
        <v>307953.86117320874</v>
      </c>
      <c r="C70" s="3545">
        <v>300661.32172665274</v>
      </c>
      <c r="D70" s="3545">
        <v>241402.73021702055</v>
      </c>
      <c r="E70" s="3545">
        <v>215262.26535023598</v>
      </c>
      <c r="F70" s="3545">
        <v>282412.78238325153</v>
      </c>
      <c r="I70" s="3544"/>
      <c r="J70" s="3544"/>
      <c r="K70" s="3544"/>
      <c r="L70" s="3544"/>
      <c r="M70" s="3544"/>
    </row>
    <row r="71" spans="1:13" x14ac:dyDescent="0.3">
      <c r="A71" s="3546" t="s">
        <v>5133</v>
      </c>
      <c r="B71" s="3545">
        <v>119832.36930000001</v>
      </c>
      <c r="C71" s="3545">
        <v>281274.89110000001</v>
      </c>
      <c r="D71" s="3545">
        <v>369334.30984478624</v>
      </c>
      <c r="E71" s="3545">
        <v>369692.03244044498</v>
      </c>
      <c r="F71" s="3545">
        <v>361983.34587037208</v>
      </c>
      <c r="I71" s="3544"/>
      <c r="J71" s="3544"/>
      <c r="K71" s="3544"/>
      <c r="L71" s="3544"/>
      <c r="M71" s="3544"/>
    </row>
    <row r="72" spans="1:13" s="3549" customFormat="1" x14ac:dyDescent="0.3">
      <c r="A72" s="3547" t="s">
        <v>5117</v>
      </c>
      <c r="B72" s="3548">
        <v>119832.36930000001</v>
      </c>
      <c r="C72" s="3548">
        <v>281274.89110000001</v>
      </c>
      <c r="D72" s="3548">
        <v>369310.77784478624</v>
      </c>
      <c r="E72" s="3548">
        <v>369684.21244044497</v>
      </c>
      <c r="F72" s="3555">
        <v>361974.989</v>
      </c>
      <c r="I72" s="3550"/>
      <c r="J72" s="3550"/>
      <c r="K72" s="3550"/>
      <c r="L72" s="3550"/>
      <c r="M72" s="3550"/>
    </row>
    <row r="73" spans="1:13" x14ac:dyDescent="0.3">
      <c r="A73" s="3546" t="s">
        <v>5147</v>
      </c>
      <c r="B73" s="3545">
        <v>295758.92464020761</v>
      </c>
      <c r="C73" s="3545">
        <v>297894.23794122325</v>
      </c>
      <c r="D73" s="3545">
        <v>350792.6016381816</v>
      </c>
      <c r="E73" s="3545">
        <v>385232.745911695</v>
      </c>
      <c r="F73" s="3545">
        <v>421680.77042074973</v>
      </c>
      <c r="I73" s="3544"/>
      <c r="J73" s="3544"/>
      <c r="K73" s="3544"/>
      <c r="L73" s="3544"/>
      <c r="M73" s="3544"/>
    </row>
    <row r="74" spans="1:13" x14ac:dyDescent="0.3">
      <c r="A74" s="3546" t="s">
        <v>5130</v>
      </c>
      <c r="B74" s="3545">
        <v>0</v>
      </c>
      <c r="C74" s="3545">
        <v>0</v>
      </c>
      <c r="D74" s="3545">
        <v>0</v>
      </c>
      <c r="E74" s="3545">
        <v>0</v>
      </c>
      <c r="F74" s="3545">
        <v>0</v>
      </c>
      <c r="I74" s="3544"/>
      <c r="J74" s="3544"/>
      <c r="K74" s="3544"/>
      <c r="L74" s="3544"/>
      <c r="M74" s="3544"/>
    </row>
    <row r="75" spans="1:13" x14ac:dyDescent="0.3">
      <c r="A75" s="3546" t="s">
        <v>5143</v>
      </c>
      <c r="B75" s="3545"/>
      <c r="C75" s="3545"/>
      <c r="D75" s="3545"/>
      <c r="E75" s="3545"/>
      <c r="F75" s="3545"/>
      <c r="I75" s="3544"/>
      <c r="J75" s="3544"/>
      <c r="K75" s="3544"/>
      <c r="L75" s="3544"/>
      <c r="M75" s="3544"/>
    </row>
    <row r="76" spans="1:13" x14ac:dyDescent="0.3">
      <c r="A76" s="3546" t="s">
        <v>5144</v>
      </c>
      <c r="B76" s="3545"/>
      <c r="C76" s="3545"/>
      <c r="D76" s="3545"/>
      <c r="E76" s="3545"/>
      <c r="F76" s="3545"/>
      <c r="I76" s="3544"/>
      <c r="J76" s="3544"/>
      <c r="K76" s="3544"/>
      <c r="L76" s="3544"/>
      <c r="M76" s="3544"/>
    </row>
    <row r="77" spans="1:13" x14ac:dyDescent="0.3">
      <c r="A77" s="3546" t="s">
        <v>5131</v>
      </c>
      <c r="B77" s="3545">
        <v>0</v>
      </c>
      <c r="C77" s="3545">
        <v>0</v>
      </c>
      <c r="D77" s="3545">
        <v>0</v>
      </c>
      <c r="E77" s="3545">
        <v>0</v>
      </c>
      <c r="F77" s="3545">
        <v>0</v>
      </c>
      <c r="I77" s="3544"/>
      <c r="J77" s="3544"/>
      <c r="K77" s="3544"/>
      <c r="L77" s="3544"/>
      <c r="M77" s="3544"/>
    </row>
    <row r="78" spans="1:13" x14ac:dyDescent="0.3">
      <c r="A78" s="3546" t="s">
        <v>5143</v>
      </c>
      <c r="B78" s="3545"/>
      <c r="C78" s="3545"/>
      <c r="D78" s="3545"/>
      <c r="E78" s="3545"/>
      <c r="F78" s="3545"/>
      <c r="I78" s="3544"/>
      <c r="J78" s="3544"/>
      <c r="K78" s="3544"/>
      <c r="L78" s="3544"/>
      <c r="M78" s="3544"/>
    </row>
    <row r="79" spans="1:13" x14ac:dyDescent="0.3">
      <c r="A79" s="3546" t="s">
        <v>5144</v>
      </c>
      <c r="B79" s="3556"/>
      <c r="C79" s="3556"/>
      <c r="D79" s="3545"/>
      <c r="E79" s="3545"/>
      <c r="F79" s="3545"/>
      <c r="I79" s="3544"/>
      <c r="J79" s="3544"/>
      <c r="K79" s="3544"/>
      <c r="L79" s="3544"/>
      <c r="M79" s="3544"/>
    </row>
    <row r="80" spans="1:13" x14ac:dyDescent="0.3">
      <c r="A80" s="3546" t="s">
        <v>5132</v>
      </c>
      <c r="B80" s="3545">
        <v>1435.6959402076577</v>
      </c>
      <c r="C80" s="3545">
        <v>2071.2664412232484</v>
      </c>
      <c r="D80" s="3545">
        <v>1769.3447509915045</v>
      </c>
      <c r="E80" s="3545">
        <v>2044.9513684777419</v>
      </c>
      <c r="F80" s="3545">
        <v>1731.2230207497744</v>
      </c>
      <c r="I80" s="3544"/>
      <c r="J80" s="3544"/>
      <c r="K80" s="3544"/>
      <c r="L80" s="3544"/>
      <c r="M80" s="3544"/>
    </row>
    <row r="81" spans="1:13" x14ac:dyDescent="0.3">
      <c r="A81" s="3546" t="s">
        <v>5143</v>
      </c>
      <c r="B81" s="3545"/>
      <c r="C81" s="3545"/>
      <c r="D81" s="3545"/>
      <c r="E81" s="3545"/>
      <c r="F81" s="3545"/>
      <c r="I81" s="3544"/>
      <c r="J81" s="3544"/>
      <c r="K81" s="3544"/>
      <c r="L81" s="3544"/>
      <c r="M81" s="3544"/>
    </row>
    <row r="82" spans="1:13" x14ac:dyDescent="0.3">
      <c r="A82" s="3546" t="s">
        <v>5144</v>
      </c>
      <c r="B82" s="3545">
        <v>1435.6959402076577</v>
      </c>
      <c r="C82" s="3545">
        <v>2071.2664412232484</v>
      </c>
      <c r="D82" s="3545">
        <v>1769.3447509915045</v>
      </c>
      <c r="E82" s="3545">
        <v>2044.9513684777419</v>
      </c>
      <c r="F82" s="3545">
        <v>1731.2230207497744</v>
      </c>
      <c r="I82" s="3544"/>
      <c r="J82" s="3544"/>
      <c r="K82" s="3544"/>
      <c r="L82" s="3544"/>
      <c r="M82" s="3544"/>
    </row>
    <row r="83" spans="1:13" x14ac:dyDescent="0.3">
      <c r="A83" s="3546" t="s">
        <v>5133</v>
      </c>
      <c r="B83" s="3545">
        <v>294323.22869999998</v>
      </c>
      <c r="C83" s="3545">
        <v>295822.97149999999</v>
      </c>
      <c r="D83" s="3545">
        <v>349023.2568871901</v>
      </c>
      <c r="E83" s="3545">
        <v>383187.79454321729</v>
      </c>
      <c r="F83" s="3545">
        <v>419949.54739999998</v>
      </c>
      <c r="I83" s="3544"/>
      <c r="J83" s="3544"/>
      <c r="K83" s="3544"/>
      <c r="L83" s="3544"/>
      <c r="M83" s="3544"/>
    </row>
    <row r="84" spans="1:13" x14ac:dyDescent="0.3">
      <c r="A84" s="3546" t="s">
        <v>5143</v>
      </c>
      <c r="B84" s="3545">
        <v>294323.22869999998</v>
      </c>
      <c r="C84" s="3545">
        <v>295822.97149999999</v>
      </c>
      <c r="D84" s="3545">
        <v>349023.2568871901</v>
      </c>
      <c r="E84" s="3545">
        <v>383187.79454321729</v>
      </c>
      <c r="F84" s="3545">
        <v>419949.54739999998</v>
      </c>
      <c r="I84" s="3544"/>
      <c r="J84" s="3544"/>
      <c r="K84" s="3544"/>
      <c r="L84" s="3544"/>
      <c r="M84" s="3544"/>
    </row>
    <row r="85" spans="1:13" s="3549" customFormat="1" x14ac:dyDescent="0.3">
      <c r="A85" s="3547" t="s">
        <v>5117</v>
      </c>
      <c r="B85" s="3548">
        <v>294323.22869999998</v>
      </c>
      <c r="C85" s="3548">
        <v>295822.97149999999</v>
      </c>
      <c r="D85" s="3548">
        <v>349023.2568871901</v>
      </c>
      <c r="E85" s="3548">
        <v>383187.79454321729</v>
      </c>
      <c r="F85" s="3548">
        <v>419949.54739999998</v>
      </c>
      <c r="I85" s="3550"/>
      <c r="J85" s="3550"/>
      <c r="K85" s="3550"/>
      <c r="L85" s="3550"/>
      <c r="M85" s="3550"/>
    </row>
    <row r="86" spans="1:13" x14ac:dyDescent="0.3">
      <c r="A86" s="3546" t="s">
        <v>5144</v>
      </c>
      <c r="B86" s="3548"/>
      <c r="C86" s="3548"/>
      <c r="D86" s="3548"/>
      <c r="E86" s="3548"/>
      <c r="F86" s="3548"/>
      <c r="I86" s="3544"/>
      <c r="J86" s="3544"/>
      <c r="K86" s="3544"/>
      <c r="L86" s="3544"/>
      <c r="M86" s="3544"/>
    </row>
    <row r="87" spans="1:13" ht="16.149999999999999" customHeight="1" x14ac:dyDescent="0.3">
      <c r="A87" s="3546" t="s">
        <v>5148</v>
      </c>
      <c r="B87" s="3545">
        <v>152900.82534552345</v>
      </c>
      <c r="C87" s="3545">
        <v>178854.95709232739</v>
      </c>
      <c r="D87" s="3545">
        <v>200348.68133287434</v>
      </c>
      <c r="E87" s="3545">
        <v>217585.03071723008</v>
      </c>
      <c r="F87" s="3545">
        <v>269494.2643912257</v>
      </c>
      <c r="I87" s="3544"/>
      <c r="J87" s="3544"/>
      <c r="K87" s="3544"/>
      <c r="L87" s="3544"/>
      <c r="M87" s="3544"/>
    </row>
    <row r="88" spans="1:13" x14ac:dyDescent="0.3">
      <c r="A88" s="3546" t="s">
        <v>5149</v>
      </c>
      <c r="B88" s="3545">
        <v>10887.44390253</v>
      </c>
      <c r="C88" s="3545">
        <v>16674.614317179999</v>
      </c>
      <c r="D88" s="3545">
        <v>17357.96307804</v>
      </c>
      <c r="E88" s="3545">
        <v>17549.26233039</v>
      </c>
      <c r="F88" s="3545">
        <v>22321.961788799999</v>
      </c>
      <c r="I88" s="3544"/>
      <c r="J88" s="3544"/>
      <c r="K88" s="3544"/>
      <c r="L88" s="3544"/>
      <c r="M88" s="3544"/>
    </row>
    <row r="89" spans="1:13" x14ac:dyDescent="0.3">
      <c r="A89" s="3546" t="s">
        <v>5150</v>
      </c>
      <c r="B89" s="3545">
        <v>4978.2981582900002</v>
      </c>
      <c r="C89" s="3545">
        <v>4337.6061293399998</v>
      </c>
      <c r="D89" s="3545">
        <v>4278.3709800200004</v>
      </c>
      <c r="E89" s="3545">
        <v>4288.2606479300002</v>
      </c>
      <c r="F89" s="3545">
        <v>4560.4090600999998</v>
      </c>
      <c r="I89" s="3544"/>
      <c r="J89" s="3544"/>
      <c r="K89" s="3544"/>
      <c r="L89" s="3544"/>
      <c r="M89" s="3544"/>
    </row>
    <row r="90" spans="1:13" x14ac:dyDescent="0.3">
      <c r="A90" s="3546" t="s">
        <v>5151</v>
      </c>
      <c r="B90" s="3545">
        <v>1600.21502435344</v>
      </c>
      <c r="C90" s="3545">
        <v>1454.8429065473872</v>
      </c>
      <c r="D90" s="3545">
        <v>1008.652255914373</v>
      </c>
      <c r="E90" s="3545">
        <v>1026.226106477161</v>
      </c>
      <c r="F90" s="3545">
        <v>1259.0068398999999</v>
      </c>
      <c r="I90" s="3544"/>
      <c r="J90" s="3544"/>
      <c r="K90" s="3544"/>
      <c r="L90" s="3544"/>
      <c r="M90" s="3544"/>
    </row>
    <row r="91" spans="1:13" x14ac:dyDescent="0.3">
      <c r="A91" s="3546" t="s">
        <v>5152</v>
      </c>
      <c r="B91" s="3545">
        <v>135434.86826035002</v>
      </c>
      <c r="C91" s="3545">
        <v>156387.89373926001</v>
      </c>
      <c r="D91" s="3545">
        <v>177703.69501889998</v>
      </c>
      <c r="E91" s="3545">
        <v>194721.28163243292</v>
      </c>
      <c r="F91" s="3545">
        <v>241352.88670242569</v>
      </c>
      <c r="I91" s="3544"/>
      <c r="J91" s="3544"/>
      <c r="K91" s="3544"/>
      <c r="L91" s="3544"/>
      <c r="M91" s="3544"/>
    </row>
    <row r="92" spans="1:13" x14ac:dyDescent="0.3">
      <c r="A92" s="3546" t="s">
        <v>5146</v>
      </c>
      <c r="B92" s="3545">
        <v>37565.852503869995</v>
      </c>
      <c r="C92" s="3545">
        <v>29333.727436069999</v>
      </c>
      <c r="D92" s="3545">
        <v>40148.109659429996</v>
      </c>
      <c r="E92" s="3545">
        <v>21239.393319999999</v>
      </c>
      <c r="F92" s="3545">
        <v>48037.144226831624</v>
      </c>
      <c r="I92" s="3544"/>
      <c r="J92" s="3544"/>
      <c r="K92" s="3544"/>
      <c r="L92" s="3544"/>
      <c r="M92" s="3544"/>
    </row>
    <row r="93" spans="1:13" x14ac:dyDescent="0.3">
      <c r="A93" s="3546" t="s">
        <v>5153</v>
      </c>
      <c r="B93" s="3545"/>
      <c r="C93" s="3545"/>
      <c r="D93" s="3545"/>
      <c r="E93" s="3545"/>
      <c r="F93" s="3545"/>
      <c r="I93" s="3544"/>
      <c r="J93" s="3544"/>
      <c r="K93" s="3544"/>
      <c r="L93" s="3544"/>
      <c r="M93" s="3544"/>
    </row>
    <row r="94" spans="1:13" ht="15.6" customHeight="1" x14ac:dyDescent="0.3">
      <c r="A94" s="3546" t="s">
        <v>5154</v>
      </c>
      <c r="B94" s="3545"/>
      <c r="C94" s="3545"/>
      <c r="D94" s="3545"/>
      <c r="E94" s="3545"/>
      <c r="F94" s="3545"/>
      <c r="I94" s="3544"/>
      <c r="J94" s="3544"/>
      <c r="K94" s="3544"/>
      <c r="L94" s="3544"/>
      <c r="M94" s="3544"/>
    </row>
    <row r="95" spans="1:13" x14ac:dyDescent="0.3">
      <c r="A95" s="3546" t="s">
        <v>5155</v>
      </c>
      <c r="B95" s="3545">
        <v>97869.015756480017</v>
      </c>
      <c r="C95" s="3545">
        <v>123453.15630318999</v>
      </c>
      <c r="D95" s="3545">
        <v>127510.44535947</v>
      </c>
      <c r="E95" s="3545">
        <v>161494.80831243293</v>
      </c>
      <c r="F95" s="3545">
        <v>176812.84400888075</v>
      </c>
      <c r="I95" s="3544"/>
      <c r="J95" s="3544"/>
      <c r="K95" s="3544"/>
      <c r="L95" s="3544"/>
      <c r="M95" s="3544"/>
    </row>
    <row r="96" spans="1:13" ht="15.75" customHeight="1" x14ac:dyDescent="0.3">
      <c r="A96" s="3546" t="s">
        <v>5156</v>
      </c>
      <c r="B96" s="3545"/>
      <c r="C96" s="3545"/>
      <c r="D96" s="3545"/>
      <c r="E96" s="3545"/>
      <c r="F96" s="3545"/>
      <c r="I96" s="3544"/>
      <c r="J96" s="3544"/>
      <c r="K96" s="3544"/>
      <c r="L96" s="3544"/>
      <c r="M96" s="3544"/>
    </row>
    <row r="97" spans="1:13" ht="15.75" customHeight="1" x14ac:dyDescent="0.3">
      <c r="A97" s="3546" t="s">
        <v>5129</v>
      </c>
      <c r="B97" s="3545">
        <v>97869.015756480017</v>
      </c>
      <c r="C97" s="3545">
        <v>123453.15630318999</v>
      </c>
      <c r="D97" s="3545">
        <v>127510.44535947</v>
      </c>
      <c r="E97" s="3545">
        <v>161494.80831243293</v>
      </c>
      <c r="F97" s="3545">
        <v>176812.84400888075</v>
      </c>
      <c r="I97" s="3544"/>
      <c r="J97" s="3544"/>
      <c r="K97" s="3544"/>
      <c r="L97" s="3544"/>
      <c r="M97" s="3544"/>
    </row>
    <row r="98" spans="1:13" ht="15.75" customHeight="1" x14ac:dyDescent="0.3">
      <c r="A98" s="3546" t="s">
        <v>5157</v>
      </c>
      <c r="B98" s="3545"/>
      <c r="C98" s="3545"/>
      <c r="D98" s="3545"/>
      <c r="E98" s="3545"/>
      <c r="F98" s="3545"/>
      <c r="I98" s="3544"/>
      <c r="J98" s="3544"/>
      <c r="K98" s="3544"/>
      <c r="L98" s="3544"/>
      <c r="M98" s="3544"/>
    </row>
    <row r="99" spans="1:13" ht="15.75" customHeight="1" x14ac:dyDescent="0.3">
      <c r="A99" s="3546" t="s">
        <v>5158</v>
      </c>
      <c r="B99" s="3545"/>
      <c r="C99" s="3545"/>
      <c r="D99" s="3545"/>
      <c r="E99" s="3545"/>
      <c r="F99" s="3545"/>
      <c r="I99" s="3544"/>
      <c r="J99" s="3544"/>
      <c r="K99" s="3544"/>
      <c r="L99" s="3544"/>
      <c r="M99" s="3544"/>
    </row>
    <row r="100" spans="1:13" ht="15.75" customHeight="1" x14ac:dyDescent="0.3">
      <c r="A100" s="3546" t="s">
        <v>5159</v>
      </c>
      <c r="B100" s="3545">
        <v>0</v>
      </c>
      <c r="C100" s="3545">
        <v>3601.01</v>
      </c>
      <c r="D100" s="3545">
        <v>10045.14</v>
      </c>
      <c r="E100" s="3545">
        <v>11987.08</v>
      </c>
      <c r="F100" s="3545">
        <v>16502.898466713326</v>
      </c>
      <c r="G100" s="3543"/>
      <c r="I100" s="3544"/>
      <c r="J100" s="3544"/>
      <c r="K100" s="3544"/>
      <c r="L100" s="3544"/>
      <c r="M100" s="3544"/>
    </row>
    <row r="101" spans="1:13" ht="5.25" customHeight="1" thickBot="1" x14ac:dyDescent="0.35">
      <c r="A101" s="3557"/>
      <c r="B101" s="3558"/>
      <c r="C101" s="3558"/>
      <c r="D101" s="3558"/>
      <c r="E101" s="3558"/>
      <c r="F101" s="3558" t="e">
        <v>#N/A</v>
      </c>
      <c r="H101" s="3543"/>
      <c r="I101" s="3544"/>
      <c r="J101" s="3544"/>
      <c r="K101" s="3544"/>
      <c r="L101" s="3544"/>
      <c r="M101" s="3544"/>
    </row>
    <row r="102" spans="1:13" s="3543" customFormat="1" ht="18" customHeight="1" thickTop="1" x14ac:dyDescent="0.3">
      <c r="A102" s="3559" t="s">
        <v>5160</v>
      </c>
      <c r="B102" s="3560">
        <v>14646351.462103304</v>
      </c>
      <c r="C102" s="3560">
        <v>15016000.592775272</v>
      </c>
      <c r="D102" s="3560">
        <v>15505523.502078943</v>
      </c>
      <c r="E102" s="3560">
        <v>15235621.133343512</v>
      </c>
      <c r="F102" s="3560">
        <v>16342237.988553479</v>
      </c>
      <c r="G102" s="3551"/>
      <c r="H102" s="3532"/>
      <c r="I102" s="3544"/>
      <c r="J102" s="3544"/>
      <c r="K102" s="3544"/>
      <c r="L102" s="3544"/>
      <c r="M102" s="3544"/>
    </row>
    <row r="103" spans="1:13" ht="15.75" customHeight="1" x14ac:dyDescent="0.3">
      <c r="A103" s="3546" t="s">
        <v>5161</v>
      </c>
      <c r="B103" s="3545">
        <v>10016678.912167965</v>
      </c>
      <c r="C103" s="3545">
        <v>10202635.67438959</v>
      </c>
      <c r="D103" s="3545">
        <v>11097309.45882806</v>
      </c>
      <c r="E103" s="3545">
        <v>10971450.048263691</v>
      </c>
      <c r="F103" s="3545">
        <v>11829170.537121996</v>
      </c>
      <c r="I103" s="3544"/>
      <c r="J103" s="3544"/>
      <c r="K103" s="3544"/>
      <c r="L103" s="3544"/>
      <c r="M103" s="3544"/>
    </row>
    <row r="104" spans="1:13" ht="15.75" customHeight="1" x14ac:dyDescent="0.3">
      <c r="A104" s="3546" t="s">
        <v>5115</v>
      </c>
      <c r="B104" s="3545">
        <v>6366677.7673534043</v>
      </c>
      <c r="C104" s="3545">
        <v>6309142.9664816596</v>
      </c>
      <c r="D104" s="3545">
        <v>6819102.9747783802</v>
      </c>
      <c r="E104" s="3545">
        <v>6347782.0300374236</v>
      </c>
      <c r="F104" s="3545">
        <v>7482838.3732806724</v>
      </c>
      <c r="I104" s="3544"/>
      <c r="J104" s="3544"/>
      <c r="K104" s="3544"/>
      <c r="L104" s="3544"/>
      <c r="M104" s="3544"/>
    </row>
    <row r="105" spans="1:13" ht="15.75" customHeight="1" x14ac:dyDescent="0.3">
      <c r="A105" s="3546" t="s">
        <v>5162</v>
      </c>
      <c r="B105" s="3545">
        <v>-26579</v>
      </c>
      <c r="C105" s="3545">
        <v>-21310</v>
      </c>
      <c r="D105" s="3545">
        <v>-20732</v>
      </c>
      <c r="E105" s="3545">
        <v>-166003.93360000002</v>
      </c>
      <c r="F105" s="3545">
        <v>-139885.58219999998</v>
      </c>
      <c r="G105" s="3549"/>
      <c r="I105" s="3544"/>
      <c r="J105" s="3544"/>
      <c r="K105" s="3544"/>
      <c r="L105" s="3544"/>
      <c r="M105" s="3544"/>
    </row>
    <row r="106" spans="1:13" s="3549" customFormat="1" ht="15.75" customHeight="1" x14ac:dyDescent="0.3">
      <c r="A106" s="3547" t="s">
        <v>5117</v>
      </c>
      <c r="B106" s="3548">
        <v>-26579</v>
      </c>
      <c r="C106" s="3548">
        <v>-21310</v>
      </c>
      <c r="D106" s="3548">
        <v>-20732</v>
      </c>
      <c r="E106" s="3548">
        <v>-166003.93360000002</v>
      </c>
      <c r="F106" s="3548">
        <v>-139885.58219999998</v>
      </c>
      <c r="I106" s="3550"/>
      <c r="J106" s="3550"/>
      <c r="K106" s="3550"/>
      <c r="L106" s="3550"/>
      <c r="M106" s="3550"/>
    </row>
    <row r="107" spans="1:13" ht="15.75" customHeight="1" x14ac:dyDescent="0.3">
      <c r="A107" s="3546" t="s">
        <v>5163</v>
      </c>
      <c r="B107" s="3545">
        <v>6393256.7673534043</v>
      </c>
      <c r="C107" s="3545">
        <v>6330452.9664816596</v>
      </c>
      <c r="D107" s="3545">
        <v>6839834.9747783802</v>
      </c>
      <c r="E107" s="3545">
        <v>6513785.9636374237</v>
      </c>
      <c r="F107" s="3545">
        <v>7622723.9554806724</v>
      </c>
      <c r="H107" s="3549"/>
      <c r="I107" s="3544"/>
      <c r="J107" s="3544"/>
      <c r="K107" s="3544"/>
      <c r="L107" s="3544"/>
      <c r="M107" s="3544"/>
    </row>
    <row r="108" spans="1:13" s="3549" customFormat="1" ht="15.75" customHeight="1" x14ac:dyDescent="0.3">
      <c r="A108" s="3547" t="s">
        <v>5117</v>
      </c>
      <c r="B108" s="3548">
        <v>6222645.7738564704</v>
      </c>
      <c r="C108" s="3548">
        <v>6156042.9107698277</v>
      </c>
      <c r="D108" s="3548">
        <v>6660394.4733788185</v>
      </c>
      <c r="E108" s="3548">
        <v>6340637.2924975855</v>
      </c>
      <c r="F108" s="3548">
        <v>7421219.2764999997</v>
      </c>
      <c r="I108" s="3550"/>
      <c r="J108" s="3550"/>
      <c r="K108" s="3550"/>
      <c r="L108" s="3550"/>
      <c r="M108" s="3550"/>
    </row>
    <row r="109" spans="1:13" ht="15.75" customHeight="1" x14ac:dyDescent="0.3">
      <c r="A109" s="3546" t="s">
        <v>5119</v>
      </c>
      <c r="B109" s="3545">
        <v>3650001.1448145607</v>
      </c>
      <c r="C109" s="3545">
        <v>3893492.7079079309</v>
      </c>
      <c r="D109" s="3545">
        <v>4278206.4840496797</v>
      </c>
      <c r="E109" s="3545">
        <v>4623668.0182262668</v>
      </c>
      <c r="F109" s="3545">
        <v>4346332.1638413239</v>
      </c>
      <c r="I109" s="3544"/>
      <c r="J109" s="3544"/>
      <c r="K109" s="3544"/>
      <c r="L109" s="3544"/>
      <c r="M109" s="3544"/>
    </row>
    <row r="110" spans="1:13" ht="15.75" customHeight="1" x14ac:dyDescent="0.3">
      <c r="A110" s="3546" t="s">
        <v>5164</v>
      </c>
      <c r="B110" s="3545">
        <v>-372273</v>
      </c>
      <c r="C110" s="3545">
        <v>-213559</v>
      </c>
      <c r="D110" s="3545">
        <v>-154170</v>
      </c>
      <c r="E110" s="3545">
        <v>-764227.72320000012</v>
      </c>
      <c r="F110" s="3545">
        <v>-711981.74529999995</v>
      </c>
      <c r="I110" s="3544"/>
      <c r="J110" s="3544"/>
      <c r="K110" s="3544"/>
      <c r="L110" s="3544"/>
      <c r="M110" s="3544"/>
    </row>
    <row r="111" spans="1:13" ht="15.75" customHeight="1" x14ac:dyDescent="0.3">
      <c r="A111" s="3547" t="s">
        <v>5117</v>
      </c>
      <c r="B111" s="3545">
        <v>-372273</v>
      </c>
      <c r="C111" s="3545">
        <v>-213559</v>
      </c>
      <c r="D111" s="3548">
        <v>-154170</v>
      </c>
      <c r="E111" s="3548">
        <v>-764227.72320000012</v>
      </c>
      <c r="F111" s="3548">
        <v>-711981.74529999995</v>
      </c>
      <c r="G111" s="3549"/>
      <c r="I111" s="3544"/>
      <c r="J111" s="3544"/>
      <c r="K111" s="3544"/>
      <c r="L111" s="3544"/>
      <c r="M111" s="3544"/>
    </row>
    <row r="112" spans="1:13" ht="15.75" customHeight="1" x14ac:dyDescent="0.3">
      <c r="A112" s="3546" t="s">
        <v>5163</v>
      </c>
      <c r="B112" s="3545">
        <v>4022274.1448145607</v>
      </c>
      <c r="C112" s="3545">
        <v>4107051.7079079309</v>
      </c>
      <c r="D112" s="3545">
        <v>4432376.4840496797</v>
      </c>
      <c r="E112" s="3545">
        <v>5387895.7414262667</v>
      </c>
      <c r="F112" s="3545">
        <v>5058313.9091413235</v>
      </c>
      <c r="H112" s="3549"/>
      <c r="I112" s="3544"/>
      <c r="J112" s="3544"/>
      <c r="K112" s="3544"/>
      <c r="L112" s="3544"/>
      <c r="M112" s="3544"/>
    </row>
    <row r="113" spans="1:13" s="3549" customFormat="1" ht="15.75" customHeight="1" x14ac:dyDescent="0.3">
      <c r="A113" s="3547" t="s">
        <v>5117</v>
      </c>
      <c r="B113" s="3548">
        <v>3637420.0058145607</v>
      </c>
      <c r="C113" s="3548">
        <v>3880350.861907931</v>
      </c>
      <c r="D113" s="3548">
        <v>4262077.6059046751</v>
      </c>
      <c r="E113" s="3548">
        <v>5373024.1904262668</v>
      </c>
      <c r="F113" s="3548">
        <v>5043383.9796999991</v>
      </c>
      <c r="I113" s="3550"/>
      <c r="J113" s="3550"/>
      <c r="K113" s="3550"/>
      <c r="L113" s="3550"/>
      <c r="M113" s="3550"/>
    </row>
    <row r="114" spans="1:13" ht="15.75" customHeight="1" x14ac:dyDescent="0.3">
      <c r="A114" s="3546" t="s">
        <v>5122</v>
      </c>
      <c r="B114" s="3545">
        <v>1243040.4617982332</v>
      </c>
      <c r="C114" s="3545">
        <v>1136777.7463910189</v>
      </c>
      <c r="D114" s="3545">
        <v>1236612.2073221111</v>
      </c>
      <c r="E114" s="3545">
        <v>1109542.3942402066</v>
      </c>
      <c r="F114" s="3545">
        <v>1153829.6354784355</v>
      </c>
      <c r="I114" s="3544"/>
      <c r="J114" s="3544"/>
      <c r="K114" s="3544"/>
      <c r="L114" s="3544"/>
      <c r="M114" s="3544"/>
    </row>
    <row r="115" spans="1:13" ht="15.75" customHeight="1" x14ac:dyDescent="0.3">
      <c r="A115" s="3546" t="s">
        <v>5123</v>
      </c>
      <c r="B115" s="3545">
        <v>832927.32566282433</v>
      </c>
      <c r="C115" s="3545">
        <v>759668.5085799566</v>
      </c>
      <c r="D115" s="3545">
        <v>762451.79457110993</v>
      </c>
      <c r="E115" s="3545">
        <v>705351.81697504653</v>
      </c>
      <c r="F115" s="3545">
        <v>733269.22159199999</v>
      </c>
      <c r="I115" s="3544"/>
      <c r="J115" s="3544"/>
      <c r="K115" s="3544"/>
      <c r="L115" s="3544"/>
      <c r="M115" s="3544"/>
    </row>
    <row r="116" spans="1:13" ht="15.75" customHeight="1" x14ac:dyDescent="0.3">
      <c r="A116" s="3546" t="s">
        <v>5130</v>
      </c>
      <c r="B116" s="3545"/>
      <c r="C116" s="3545"/>
      <c r="D116" s="3545"/>
      <c r="E116" s="3545"/>
      <c r="F116" s="3545"/>
      <c r="I116" s="3544"/>
      <c r="J116" s="3544"/>
      <c r="K116" s="3544"/>
      <c r="L116" s="3544"/>
      <c r="M116" s="3544"/>
    </row>
    <row r="117" spans="1:13" ht="15.75" customHeight="1" x14ac:dyDescent="0.3">
      <c r="A117" s="3546" t="s">
        <v>5165</v>
      </c>
      <c r="B117" s="3545">
        <v>24</v>
      </c>
      <c r="C117" s="3545">
        <v>214</v>
      </c>
      <c r="D117" s="3545">
        <v>256</v>
      </c>
      <c r="E117" s="3545">
        <v>174.869472</v>
      </c>
      <c r="F117" s="3545">
        <v>243.57723250000001</v>
      </c>
      <c r="I117" s="3544"/>
      <c r="J117" s="3544"/>
      <c r="K117" s="3544"/>
      <c r="L117" s="3544"/>
      <c r="M117" s="3544"/>
    </row>
    <row r="118" spans="1:13" ht="15.75" customHeight="1" x14ac:dyDescent="0.3">
      <c r="A118" s="3546" t="s">
        <v>5131</v>
      </c>
      <c r="B118" s="3545"/>
      <c r="C118" s="3545"/>
      <c r="D118" s="3545"/>
      <c r="E118" s="3545"/>
      <c r="F118" s="3545"/>
      <c r="G118" s="3549"/>
      <c r="I118" s="3544"/>
      <c r="J118" s="3544"/>
      <c r="K118" s="3544"/>
      <c r="L118" s="3544"/>
      <c r="M118" s="3544"/>
    </row>
    <row r="119" spans="1:13" ht="15.75" customHeight="1" x14ac:dyDescent="0.3">
      <c r="A119" s="3546" t="s">
        <v>5133</v>
      </c>
      <c r="B119" s="3545">
        <v>832903.32566282433</v>
      </c>
      <c r="C119" s="3545">
        <v>759454.5085799566</v>
      </c>
      <c r="D119" s="3545">
        <v>762195.79457110993</v>
      </c>
      <c r="E119" s="3545">
        <v>705176.94750304648</v>
      </c>
      <c r="F119" s="3545">
        <v>733025.64435950003</v>
      </c>
      <c r="H119" s="3549"/>
      <c r="I119" s="3544"/>
      <c r="J119" s="3544"/>
      <c r="K119" s="3544"/>
      <c r="L119" s="3544"/>
      <c r="M119" s="3544"/>
    </row>
    <row r="120" spans="1:13" s="3549" customFormat="1" ht="15.75" customHeight="1" x14ac:dyDescent="0.3">
      <c r="A120" s="3547" t="s">
        <v>5117</v>
      </c>
      <c r="B120" s="3548">
        <v>811410.78506764432</v>
      </c>
      <c r="C120" s="3548">
        <v>739105.0717618966</v>
      </c>
      <c r="D120" s="3548">
        <v>751135.62090275995</v>
      </c>
      <c r="E120" s="3548">
        <v>658829.32041449647</v>
      </c>
      <c r="F120" s="3548">
        <v>708687.73629999999</v>
      </c>
      <c r="I120" s="3550"/>
      <c r="J120" s="3550"/>
      <c r="K120" s="3550"/>
      <c r="L120" s="3550"/>
      <c r="M120" s="3550"/>
    </row>
    <row r="121" spans="1:13" ht="15.75" customHeight="1" x14ac:dyDescent="0.3">
      <c r="A121" s="3546" t="s">
        <v>5128</v>
      </c>
      <c r="B121" s="3545">
        <v>410113.13613540883</v>
      </c>
      <c r="C121" s="3545">
        <v>377109.23781106237</v>
      </c>
      <c r="D121" s="3545">
        <v>474160.41275100119</v>
      </c>
      <c r="E121" s="3545">
        <v>404190.5772651601</v>
      </c>
      <c r="F121" s="3545">
        <v>420560.4138864355</v>
      </c>
      <c r="I121" s="3544"/>
      <c r="J121" s="3544"/>
      <c r="K121" s="3544"/>
      <c r="L121" s="3544"/>
      <c r="M121" s="3544"/>
    </row>
    <row r="122" spans="1:13" ht="15.75" customHeight="1" x14ac:dyDescent="0.3">
      <c r="A122" s="3546" t="s">
        <v>5166</v>
      </c>
      <c r="B122" s="3545">
        <v>409527.14808186766</v>
      </c>
      <c r="C122" s="3545">
        <v>376624.98298996966</v>
      </c>
      <c r="D122" s="3548">
        <v>473680.3203191639</v>
      </c>
      <c r="E122" s="3548">
        <v>404139.25325680681</v>
      </c>
      <c r="F122" s="3548">
        <v>420467.76388643548</v>
      </c>
      <c r="I122" s="3544"/>
      <c r="J122" s="3544"/>
      <c r="K122" s="3544"/>
      <c r="L122" s="3544"/>
      <c r="M122" s="3544"/>
    </row>
    <row r="123" spans="1:13" ht="15.75" customHeight="1" x14ac:dyDescent="0.3">
      <c r="A123" s="3546" t="s">
        <v>5130</v>
      </c>
      <c r="B123" s="3545">
        <v>4.1834234644240542</v>
      </c>
      <c r="C123" s="3545">
        <v>9.4697239280720016</v>
      </c>
      <c r="D123" s="3545">
        <v>3.5902799975772957</v>
      </c>
      <c r="E123" s="3545">
        <v>21.240156257135219</v>
      </c>
      <c r="F123" s="3545">
        <v>21.3</v>
      </c>
      <c r="I123" s="3544"/>
      <c r="J123" s="3544"/>
      <c r="K123" s="3544"/>
      <c r="L123" s="3544"/>
      <c r="M123" s="3544"/>
    </row>
    <row r="124" spans="1:13" ht="15.75" customHeight="1" x14ac:dyDescent="0.3">
      <c r="A124" s="3546" t="s">
        <v>5131</v>
      </c>
      <c r="B124" s="3545">
        <v>53.8</v>
      </c>
      <c r="C124" s="3545">
        <v>59.9</v>
      </c>
      <c r="D124" s="3545">
        <v>253</v>
      </c>
      <c r="E124" s="3545">
        <v>253</v>
      </c>
      <c r="F124" s="3545">
        <v>264.85000000000002</v>
      </c>
      <c r="I124" s="3544"/>
      <c r="J124" s="3544"/>
      <c r="K124" s="3544"/>
      <c r="L124" s="3544"/>
      <c r="M124" s="3544"/>
    </row>
    <row r="125" spans="1:13" ht="15.75" customHeight="1" x14ac:dyDescent="0.3">
      <c r="A125" s="3546" t="s">
        <v>5132</v>
      </c>
      <c r="B125" s="3545">
        <v>8587.7730172819138</v>
      </c>
      <c r="C125" s="3545">
        <v>8592.8416007615524</v>
      </c>
      <c r="D125" s="3545">
        <v>8377.0261670449345</v>
      </c>
      <c r="E125" s="3545">
        <v>8697.6390046508404</v>
      </c>
      <c r="F125" s="3545">
        <v>14982.715862470468</v>
      </c>
      <c r="G125" s="3549"/>
      <c r="I125" s="3544"/>
      <c r="J125" s="3544"/>
      <c r="K125" s="3544"/>
      <c r="L125" s="3544"/>
      <c r="M125" s="3544"/>
    </row>
    <row r="126" spans="1:13" ht="15.75" customHeight="1" x14ac:dyDescent="0.3">
      <c r="A126" s="3546" t="s">
        <v>5133</v>
      </c>
      <c r="B126" s="3545">
        <v>400881.3916411213</v>
      </c>
      <c r="C126" s="3545">
        <v>367962.77166528004</v>
      </c>
      <c r="D126" s="3545">
        <v>465046.7038721214</v>
      </c>
      <c r="E126" s="3545">
        <v>395167.37409589882</v>
      </c>
      <c r="F126" s="3545">
        <v>405198.89802396501</v>
      </c>
      <c r="H126" s="3549"/>
      <c r="I126" s="3544"/>
      <c r="J126" s="3544"/>
      <c r="K126" s="3544"/>
      <c r="L126" s="3544"/>
      <c r="M126" s="3544"/>
    </row>
    <row r="127" spans="1:13" s="3549" customFormat="1" ht="15.75" customHeight="1" x14ac:dyDescent="0.3">
      <c r="A127" s="3547" t="s">
        <v>5117</v>
      </c>
      <c r="B127" s="3548">
        <v>400259.93118407129</v>
      </c>
      <c r="C127" s="3548">
        <v>367194.98970000003</v>
      </c>
      <c r="D127" s="3548">
        <v>463582.2816780564</v>
      </c>
      <c r="E127" s="3548">
        <v>393297.5571998388</v>
      </c>
      <c r="F127" s="3548">
        <v>403040.30119999999</v>
      </c>
      <c r="G127" s="3532"/>
      <c r="H127" s="3532"/>
      <c r="I127" s="3544"/>
      <c r="J127" s="3544"/>
      <c r="K127" s="3544"/>
      <c r="L127" s="3544"/>
      <c r="M127" s="3544"/>
    </row>
    <row r="128" spans="1:13" ht="15.75" customHeight="1" x14ac:dyDescent="0.3">
      <c r="A128" s="3546" t="s">
        <v>5134</v>
      </c>
      <c r="B128" s="3545">
        <v>585.98805354115348</v>
      </c>
      <c r="C128" s="3545">
        <v>484.25482109271337</v>
      </c>
      <c r="D128" s="3545">
        <v>480.09243183726232</v>
      </c>
      <c r="E128" s="3545">
        <v>51.324008353305459</v>
      </c>
      <c r="F128" s="3545">
        <v>92.65</v>
      </c>
      <c r="I128" s="3544"/>
      <c r="J128" s="3544"/>
      <c r="K128" s="3544"/>
      <c r="L128" s="3544"/>
      <c r="M128" s="3544"/>
    </row>
    <row r="129" spans="1:13" ht="15.75" customHeight="1" x14ac:dyDescent="0.3">
      <c r="A129" s="3546" t="s">
        <v>5130</v>
      </c>
      <c r="B129" s="3545">
        <v>3</v>
      </c>
      <c r="C129" s="3545">
        <v>0</v>
      </c>
      <c r="D129" s="3545">
        <v>11.196317782265767</v>
      </c>
      <c r="E129" s="3545">
        <v>33.825187473305462</v>
      </c>
      <c r="F129" s="3545">
        <v>56.65</v>
      </c>
      <c r="I129" s="3544"/>
      <c r="J129" s="3544"/>
      <c r="K129" s="3544"/>
      <c r="L129" s="3544"/>
      <c r="M129" s="3544"/>
    </row>
    <row r="130" spans="1:13" ht="15.75" customHeight="1" x14ac:dyDescent="0.3">
      <c r="A130" s="3546" t="s">
        <v>5131</v>
      </c>
      <c r="B130" s="3545">
        <v>131</v>
      </c>
      <c r="C130" s="3545">
        <v>32</v>
      </c>
      <c r="D130" s="3545">
        <v>28</v>
      </c>
      <c r="E130" s="3545">
        <v>17.399999999999999</v>
      </c>
      <c r="F130" s="3545">
        <v>36</v>
      </c>
      <c r="I130" s="3544"/>
      <c r="J130" s="3544"/>
      <c r="K130" s="3544"/>
      <c r="L130" s="3544"/>
      <c r="M130" s="3544"/>
    </row>
    <row r="131" spans="1:13" ht="15.75" customHeight="1" x14ac:dyDescent="0.3">
      <c r="A131" s="3546" t="s">
        <v>5132</v>
      </c>
      <c r="B131" s="3545">
        <v>451.98805354115342</v>
      </c>
      <c r="C131" s="3545">
        <v>452.25482109271337</v>
      </c>
      <c r="D131" s="3545">
        <v>440.89611405499659</v>
      </c>
      <c r="E131" s="3545">
        <v>9.882088E-2</v>
      </c>
      <c r="F131" s="3545">
        <v>0</v>
      </c>
      <c r="I131" s="3544"/>
      <c r="J131" s="3544"/>
      <c r="K131" s="3544"/>
      <c r="L131" s="3544"/>
      <c r="M131" s="3544"/>
    </row>
    <row r="132" spans="1:13" x14ac:dyDescent="0.3">
      <c r="A132" s="3546" t="s">
        <v>5133</v>
      </c>
      <c r="B132" s="3545"/>
      <c r="C132" s="3545"/>
      <c r="D132" s="3545"/>
      <c r="E132" s="3545"/>
      <c r="F132" s="3545"/>
      <c r="I132" s="3544"/>
      <c r="J132" s="3544"/>
      <c r="K132" s="3544"/>
      <c r="L132" s="3544"/>
      <c r="M132" s="3544"/>
    </row>
    <row r="133" spans="1:13" x14ac:dyDescent="0.3">
      <c r="A133" s="3546" t="s">
        <v>5167</v>
      </c>
      <c r="B133" s="3545">
        <v>949508.327001923</v>
      </c>
      <c r="C133" s="3545">
        <v>882607.7032547628</v>
      </c>
      <c r="D133" s="3545">
        <v>229697.6111085462</v>
      </c>
      <c r="E133" s="3545">
        <v>98041.390662562524</v>
      </c>
      <c r="F133" s="3545">
        <v>30543.234439125998</v>
      </c>
      <c r="I133" s="3544"/>
      <c r="J133" s="3544"/>
      <c r="K133" s="3544"/>
      <c r="L133" s="3544"/>
      <c r="M133" s="3544"/>
    </row>
    <row r="134" spans="1:13" x14ac:dyDescent="0.3">
      <c r="A134" s="3546" t="s">
        <v>5136</v>
      </c>
      <c r="B134" s="3545"/>
      <c r="C134" s="3545"/>
      <c r="D134" s="3545"/>
      <c r="E134" s="3545"/>
      <c r="F134" s="3545"/>
      <c r="I134" s="3544"/>
      <c r="J134" s="3544"/>
      <c r="K134" s="3544"/>
      <c r="L134" s="3544"/>
      <c r="M134" s="3544"/>
    </row>
    <row r="135" spans="1:13" x14ac:dyDescent="0.3">
      <c r="A135" s="3546" t="s">
        <v>5137</v>
      </c>
      <c r="B135" s="3545"/>
      <c r="C135" s="3545"/>
      <c r="D135" s="3545"/>
      <c r="E135" s="3545"/>
      <c r="F135" s="3545"/>
      <c r="I135" s="3544"/>
      <c r="J135" s="3544"/>
      <c r="K135" s="3544"/>
      <c r="L135" s="3544"/>
      <c r="M135" s="3544"/>
    </row>
    <row r="136" spans="1:13" x14ac:dyDescent="0.3">
      <c r="A136" s="3546" t="s">
        <v>5138</v>
      </c>
      <c r="B136" s="3545">
        <v>119079.69770192301</v>
      </c>
      <c r="C136" s="3545">
        <v>62657.726254762798</v>
      </c>
      <c r="D136" s="3545">
        <v>132447.78851658921</v>
      </c>
      <c r="E136" s="3545">
        <v>2041.401617704802</v>
      </c>
      <c r="F136" s="3545">
        <v>2800.3586391259978</v>
      </c>
      <c r="I136" s="3544"/>
      <c r="J136" s="3544"/>
      <c r="K136" s="3544"/>
      <c r="L136" s="3544"/>
      <c r="M136" s="3544"/>
    </row>
    <row r="137" spans="1:13" x14ac:dyDescent="0.3">
      <c r="A137" s="3546" t="s">
        <v>5139</v>
      </c>
      <c r="B137" s="3545">
        <v>830428.62930000003</v>
      </c>
      <c r="C137" s="3545">
        <v>819949.97699999996</v>
      </c>
      <c r="D137" s="3545">
        <v>97249.822591956996</v>
      </c>
      <c r="E137" s="3545">
        <v>95999.989044857721</v>
      </c>
      <c r="F137" s="3545">
        <v>27742.875799999998</v>
      </c>
      <c r="I137" s="3544"/>
      <c r="J137" s="3544"/>
      <c r="K137" s="3544"/>
      <c r="L137" s="3544"/>
      <c r="M137" s="3544"/>
    </row>
    <row r="138" spans="1:13" s="3549" customFormat="1" x14ac:dyDescent="0.3">
      <c r="A138" s="3547" t="s">
        <v>5140</v>
      </c>
      <c r="B138" s="3548">
        <v>830428.62930000003</v>
      </c>
      <c r="C138" s="3548">
        <v>819949.97699999996</v>
      </c>
      <c r="D138" s="3548">
        <v>97249.822591956996</v>
      </c>
      <c r="E138" s="3548">
        <v>95999.989044857721</v>
      </c>
      <c r="F138" s="3548">
        <v>27742.875799999998</v>
      </c>
      <c r="I138" s="3550"/>
      <c r="J138" s="3550"/>
      <c r="K138" s="3550"/>
      <c r="L138" s="3550"/>
      <c r="M138" s="3550"/>
    </row>
    <row r="139" spans="1:13" x14ac:dyDescent="0.3">
      <c r="A139" s="3546" t="s">
        <v>5141</v>
      </c>
      <c r="B139" s="3545">
        <v>2437123.7611351805</v>
      </c>
      <c r="C139" s="3545">
        <v>2793979.4687399012</v>
      </c>
      <c r="D139" s="3545">
        <v>2941904.2248202241</v>
      </c>
      <c r="E139" s="3545">
        <v>3056587.3001770522</v>
      </c>
      <c r="F139" s="3545">
        <v>3328694.5815139222</v>
      </c>
      <c r="I139" s="3544"/>
      <c r="J139" s="3544"/>
      <c r="K139" s="3544"/>
      <c r="L139" s="3544"/>
      <c r="M139" s="3544"/>
    </row>
    <row r="140" spans="1:13" x14ac:dyDescent="0.3">
      <c r="A140" s="3546" t="s">
        <v>5142</v>
      </c>
      <c r="B140" s="3545">
        <v>5852.7290000000003</v>
      </c>
      <c r="C140" s="3545">
        <v>5587.6469999999999</v>
      </c>
      <c r="D140" s="3545">
        <v>4939</v>
      </c>
      <c r="E140" s="3545">
        <v>5531.5769451599999</v>
      </c>
      <c r="F140" s="3545">
        <v>6482.1577609709293</v>
      </c>
      <c r="I140" s="3544"/>
      <c r="J140" s="3544"/>
      <c r="K140" s="3544"/>
      <c r="L140" s="3544"/>
      <c r="M140" s="3544"/>
    </row>
    <row r="141" spans="1:13" x14ac:dyDescent="0.3">
      <c r="A141" s="3546" t="s">
        <v>5125</v>
      </c>
      <c r="B141" s="3545">
        <v>0</v>
      </c>
      <c r="C141" s="3545">
        <v>0</v>
      </c>
      <c r="D141" s="3545">
        <v>0</v>
      </c>
      <c r="E141" s="3545">
        <v>0</v>
      </c>
      <c r="F141" s="3545">
        <v>0</v>
      </c>
      <c r="I141" s="3544"/>
      <c r="J141" s="3544"/>
      <c r="K141" s="3544"/>
      <c r="L141" s="3544"/>
      <c r="M141" s="3544"/>
    </row>
    <row r="142" spans="1:13" x14ac:dyDescent="0.3">
      <c r="A142" s="3546" t="s">
        <v>5143</v>
      </c>
      <c r="B142" s="3545"/>
      <c r="C142" s="3545"/>
      <c r="D142" s="3545"/>
      <c r="E142" s="3545"/>
      <c r="F142" s="3545"/>
      <c r="I142" s="3544"/>
      <c r="J142" s="3544"/>
      <c r="K142" s="3544"/>
      <c r="L142" s="3544"/>
      <c r="M142" s="3544"/>
    </row>
    <row r="143" spans="1:13" x14ac:dyDescent="0.3">
      <c r="A143" s="3546" t="s">
        <v>5144</v>
      </c>
      <c r="B143" s="3545"/>
      <c r="C143" s="3545"/>
      <c r="D143" s="3545"/>
      <c r="E143" s="3545"/>
      <c r="F143" s="3545"/>
      <c r="I143" s="3544"/>
      <c r="J143" s="3544"/>
      <c r="K143" s="3544"/>
      <c r="L143" s="3544"/>
      <c r="M143" s="3544"/>
    </row>
    <row r="144" spans="1:13" x14ac:dyDescent="0.3">
      <c r="A144" s="3546" t="s">
        <v>5127</v>
      </c>
      <c r="B144" s="3545">
        <v>5852.7290000000003</v>
      </c>
      <c r="C144" s="3545">
        <v>5587.6469999999999</v>
      </c>
      <c r="D144" s="3545">
        <v>4939</v>
      </c>
      <c r="E144" s="3545">
        <v>5531.5769451599999</v>
      </c>
      <c r="F144" s="3545">
        <v>6482.1577609709293</v>
      </c>
      <c r="I144" s="3544"/>
      <c r="J144" s="3544"/>
      <c r="K144" s="3544"/>
      <c r="L144" s="3544"/>
      <c r="M144" s="3544"/>
    </row>
    <row r="145" spans="1:13" x14ac:dyDescent="0.3">
      <c r="A145" s="3546" t="s">
        <v>5143</v>
      </c>
      <c r="B145" s="3545"/>
      <c r="C145" s="3545"/>
      <c r="D145" s="3545"/>
      <c r="E145" s="3545"/>
      <c r="F145" s="3545"/>
      <c r="I145" s="3544"/>
      <c r="J145" s="3544"/>
      <c r="K145" s="3544"/>
      <c r="L145" s="3544"/>
      <c r="M145" s="3544"/>
    </row>
    <row r="146" spans="1:13" x14ac:dyDescent="0.3">
      <c r="A146" s="3546" t="s">
        <v>5144</v>
      </c>
      <c r="B146" s="3545">
        <v>5852.7290000000003</v>
      </c>
      <c r="C146" s="3545">
        <v>5587.6469999999999</v>
      </c>
      <c r="D146" s="3545">
        <v>4939</v>
      </c>
      <c r="E146" s="3545">
        <v>5531.5769451599999</v>
      </c>
      <c r="F146" s="3545">
        <v>6482.1577609709293</v>
      </c>
      <c r="I146" s="3544"/>
      <c r="J146" s="3544"/>
      <c r="K146" s="3544"/>
      <c r="L146" s="3544"/>
      <c r="M146" s="3544"/>
    </row>
    <row r="147" spans="1:13" x14ac:dyDescent="0.3">
      <c r="A147" s="3546" t="s">
        <v>5145</v>
      </c>
      <c r="B147" s="3545">
        <v>1466297.2443753188</v>
      </c>
      <c r="C147" s="3545">
        <v>1772948.9820067543</v>
      </c>
      <c r="D147" s="3545">
        <v>1936531.8860487677</v>
      </c>
      <c r="E147" s="3545">
        <v>1920902.7871345743</v>
      </c>
      <c r="F147" s="3545">
        <v>1937982.7402647876</v>
      </c>
      <c r="I147" s="3544"/>
      <c r="J147" s="3544"/>
      <c r="K147" s="3544"/>
      <c r="L147" s="3544"/>
      <c r="M147" s="3544"/>
    </row>
    <row r="148" spans="1:13" x14ac:dyDescent="0.3">
      <c r="A148" s="3546" t="s">
        <v>5130</v>
      </c>
      <c r="B148" s="3545"/>
      <c r="C148" s="3545"/>
      <c r="D148" s="3545"/>
      <c r="E148" s="3545"/>
      <c r="F148" s="3545"/>
      <c r="I148" s="3544"/>
      <c r="J148" s="3544"/>
      <c r="K148" s="3544"/>
      <c r="L148" s="3544"/>
      <c r="M148" s="3544"/>
    </row>
    <row r="149" spans="1:13" ht="15.75" customHeight="1" x14ac:dyDescent="0.3">
      <c r="A149" s="3546" t="s">
        <v>5168</v>
      </c>
      <c r="B149" s="3545"/>
      <c r="C149" s="3545"/>
      <c r="D149" s="3545"/>
      <c r="E149" s="3545"/>
      <c r="F149" s="3545"/>
      <c r="I149" s="3544"/>
      <c r="J149" s="3544"/>
      <c r="K149" s="3544"/>
      <c r="L149" s="3544"/>
      <c r="M149" s="3544"/>
    </row>
    <row r="150" spans="1:13" ht="15.75" customHeight="1" x14ac:dyDescent="0.3">
      <c r="A150" s="3546" t="s">
        <v>5169</v>
      </c>
      <c r="B150" s="3545"/>
      <c r="C150" s="3545"/>
      <c r="D150" s="3545"/>
      <c r="E150" s="3545"/>
      <c r="F150" s="3545"/>
      <c r="I150" s="3544"/>
      <c r="J150" s="3544"/>
      <c r="K150" s="3544"/>
      <c r="L150" s="3544"/>
      <c r="M150" s="3544"/>
    </row>
    <row r="151" spans="1:13" ht="15.75" customHeight="1" x14ac:dyDescent="0.3">
      <c r="A151" s="3546" t="s">
        <v>5144</v>
      </c>
      <c r="B151" s="3545"/>
      <c r="C151" s="3545"/>
      <c r="D151" s="3545"/>
      <c r="E151" s="3545"/>
      <c r="F151" s="3545"/>
      <c r="I151" s="3544"/>
      <c r="J151" s="3544"/>
      <c r="K151" s="3544"/>
      <c r="L151" s="3544"/>
      <c r="M151" s="3544"/>
    </row>
    <row r="152" spans="1:13" ht="15.75" customHeight="1" x14ac:dyDescent="0.3">
      <c r="A152" s="3546" t="s">
        <v>5131</v>
      </c>
      <c r="B152" s="3545">
        <v>49799.199999999997</v>
      </c>
      <c r="C152" s="3545">
        <v>46975.1</v>
      </c>
      <c r="D152" s="3545">
        <v>40320</v>
      </c>
      <c r="E152" s="3545">
        <v>36690</v>
      </c>
      <c r="F152" s="3545">
        <v>34439</v>
      </c>
      <c r="I152" s="3544"/>
      <c r="J152" s="3544"/>
      <c r="K152" s="3544"/>
      <c r="L152" s="3544"/>
      <c r="M152" s="3544"/>
    </row>
    <row r="153" spans="1:13" ht="15.75" customHeight="1" x14ac:dyDescent="0.3">
      <c r="A153" s="3546" t="s">
        <v>5170</v>
      </c>
      <c r="B153" s="3545">
        <v>49799.199999999997</v>
      </c>
      <c r="C153" s="3545">
        <v>46975.1</v>
      </c>
      <c r="D153" s="3545">
        <v>40320</v>
      </c>
      <c r="E153" s="3545">
        <v>36690</v>
      </c>
      <c r="F153" s="3545">
        <v>34439</v>
      </c>
      <c r="I153" s="3544"/>
      <c r="J153" s="3544"/>
      <c r="K153" s="3544"/>
      <c r="L153" s="3544"/>
      <c r="M153" s="3544"/>
    </row>
    <row r="154" spans="1:13" ht="15.75" customHeight="1" x14ac:dyDescent="0.3">
      <c r="A154" s="3546" t="s">
        <v>5144</v>
      </c>
      <c r="B154" s="3545"/>
      <c r="C154" s="3545"/>
      <c r="D154" s="3545"/>
      <c r="E154" s="3545"/>
      <c r="F154" s="3545"/>
      <c r="I154" s="3544"/>
      <c r="J154" s="3544"/>
      <c r="K154" s="3544"/>
      <c r="L154" s="3544"/>
      <c r="M154" s="3544"/>
    </row>
    <row r="155" spans="1:13" ht="15.75" customHeight="1" x14ac:dyDescent="0.3">
      <c r="A155" s="3546" t="s">
        <v>5132</v>
      </c>
      <c r="B155" s="3545">
        <v>100591.51567531886</v>
      </c>
      <c r="C155" s="3545">
        <v>114503.64200675396</v>
      </c>
      <c r="D155" s="3545">
        <v>88195.63343022138</v>
      </c>
      <c r="E155" s="3545">
        <v>117181.70364124158</v>
      </c>
      <c r="F155" s="3545">
        <v>128945.72366790938</v>
      </c>
      <c r="I155" s="3544"/>
      <c r="J155" s="3544"/>
      <c r="K155" s="3544"/>
      <c r="L155" s="3544"/>
      <c r="M155" s="3544"/>
    </row>
    <row r="156" spans="1:13" ht="15.75" customHeight="1" x14ac:dyDescent="0.3">
      <c r="A156" s="3546" t="s">
        <v>5143</v>
      </c>
      <c r="B156" s="3545">
        <v>100591.51567531886</v>
      </c>
      <c r="C156" s="3545">
        <v>114503.64200675396</v>
      </c>
      <c r="D156" s="3545">
        <v>88195.63343022138</v>
      </c>
      <c r="E156" s="3545">
        <v>117181.70364124158</v>
      </c>
      <c r="F156" s="3545">
        <v>128945.72366790938</v>
      </c>
      <c r="I156" s="3544"/>
      <c r="J156" s="3544"/>
      <c r="K156" s="3544"/>
      <c r="L156" s="3544"/>
      <c r="M156" s="3544"/>
    </row>
    <row r="157" spans="1:13" ht="15.75" customHeight="1" x14ac:dyDescent="0.3">
      <c r="A157" s="3546" t="s">
        <v>5144</v>
      </c>
      <c r="B157" s="3545"/>
      <c r="C157" s="3545"/>
      <c r="D157" s="3545"/>
      <c r="E157" s="3545"/>
      <c r="F157" s="3545"/>
      <c r="I157" s="3544"/>
      <c r="J157" s="3544"/>
      <c r="K157" s="3544"/>
      <c r="L157" s="3544"/>
      <c r="M157" s="3544"/>
    </row>
    <row r="158" spans="1:13" ht="15.75" customHeight="1" x14ac:dyDescent="0.3">
      <c r="A158" s="3546" t="s">
        <v>5133</v>
      </c>
      <c r="B158" s="3545">
        <v>1315906.5286999999</v>
      </c>
      <c r="C158" s="3545">
        <v>1611470.2400000002</v>
      </c>
      <c r="D158" s="3545">
        <v>1808016.2526185464</v>
      </c>
      <c r="E158" s="3545">
        <v>1767031.0834933326</v>
      </c>
      <c r="F158" s="3545">
        <v>1774598.0165968782</v>
      </c>
      <c r="I158" s="3544"/>
      <c r="J158" s="3544"/>
      <c r="K158" s="3544"/>
      <c r="L158" s="3544"/>
      <c r="M158" s="3544"/>
    </row>
    <row r="159" spans="1:13" ht="15.75" customHeight="1" x14ac:dyDescent="0.3">
      <c r="A159" s="3546" t="s">
        <v>5143</v>
      </c>
      <c r="B159" s="3545">
        <v>1315716.4236999999</v>
      </c>
      <c r="C159" s="3545">
        <v>1611330.8720000002</v>
      </c>
      <c r="D159" s="3545">
        <v>1807947.1006185464</v>
      </c>
      <c r="E159" s="3545">
        <v>1766782.2774933325</v>
      </c>
      <c r="F159" s="3545">
        <v>1774352.4546631011</v>
      </c>
      <c r="I159" s="3544"/>
      <c r="J159" s="3544"/>
      <c r="K159" s="3544"/>
      <c r="L159" s="3544"/>
      <c r="M159" s="3544"/>
    </row>
    <row r="160" spans="1:13" ht="15.75" customHeight="1" x14ac:dyDescent="0.3">
      <c r="A160" s="3547" t="s">
        <v>5117</v>
      </c>
      <c r="B160" s="3548">
        <v>1301001.2637</v>
      </c>
      <c r="C160" s="3548">
        <v>1597768.1370000001</v>
      </c>
      <c r="D160" s="3548">
        <v>1794589.8136185464</v>
      </c>
      <c r="E160" s="3548">
        <v>1752752.4054933325</v>
      </c>
      <c r="F160" s="3548">
        <v>1756987.8004999999</v>
      </c>
      <c r="G160" s="3554"/>
      <c r="I160" s="3544"/>
      <c r="J160" s="3544"/>
      <c r="K160" s="3544"/>
      <c r="L160" s="3544"/>
      <c r="M160" s="3544"/>
    </row>
    <row r="161" spans="1:13" ht="15.75" customHeight="1" x14ac:dyDescent="0.3">
      <c r="A161" s="3546" t="s">
        <v>5144</v>
      </c>
      <c r="B161" s="3545">
        <v>190.10499999999999</v>
      </c>
      <c r="C161" s="3545">
        <v>139.36799999999999</v>
      </c>
      <c r="D161" s="3545">
        <v>69.152000000000044</v>
      </c>
      <c r="E161" s="3545">
        <v>248.80600000000001</v>
      </c>
      <c r="F161" s="3545">
        <v>245.56193377697849</v>
      </c>
      <c r="H161" s="3554"/>
      <c r="I161" s="3544"/>
      <c r="J161" s="3544"/>
      <c r="K161" s="3544"/>
      <c r="L161" s="3544"/>
      <c r="M161" s="3544"/>
    </row>
    <row r="162" spans="1:13" ht="15.75" customHeight="1" x14ac:dyDescent="0.3">
      <c r="A162" s="3546" t="s">
        <v>5146</v>
      </c>
      <c r="B162" s="3545">
        <v>165059.67322144174</v>
      </c>
      <c r="C162" s="3545">
        <v>158665.99660983364</v>
      </c>
      <c r="D162" s="3545">
        <v>168675.3090297973</v>
      </c>
      <c r="E162" s="3545">
        <v>175815.69064540725</v>
      </c>
      <c r="F162" s="3545">
        <v>225800.60834804928</v>
      </c>
      <c r="I162" s="3544"/>
      <c r="J162" s="3544"/>
      <c r="K162" s="3544"/>
      <c r="L162" s="3544"/>
      <c r="M162" s="3544"/>
    </row>
    <row r="163" spans="1:13" ht="15.75" customHeight="1" x14ac:dyDescent="0.3">
      <c r="A163" s="3546" t="s">
        <v>5130</v>
      </c>
      <c r="B163" s="3545">
        <v>342.10878811679089</v>
      </c>
      <c r="C163" s="3545">
        <v>325.68158726121499</v>
      </c>
      <c r="D163" s="3545">
        <v>323.09523226121496</v>
      </c>
      <c r="E163" s="3545">
        <v>475.65202438848303</v>
      </c>
      <c r="F163" s="3545">
        <v>247.43762182639901</v>
      </c>
      <c r="I163" s="3544"/>
      <c r="J163" s="3544"/>
      <c r="K163" s="3544"/>
      <c r="L163" s="3544"/>
      <c r="M163" s="3544"/>
    </row>
    <row r="164" spans="1:13" ht="15.75" customHeight="1" x14ac:dyDescent="0.3">
      <c r="A164" s="3546" t="s">
        <v>5131</v>
      </c>
      <c r="B164" s="3545"/>
      <c r="C164" s="3545"/>
      <c r="D164" s="3545"/>
      <c r="E164" s="3545"/>
      <c r="F164" s="3545"/>
      <c r="I164" s="3544"/>
      <c r="J164" s="3544"/>
      <c r="K164" s="3544"/>
      <c r="L164" s="3544"/>
      <c r="M164" s="3544"/>
    </row>
    <row r="165" spans="1:13" ht="15.75" customHeight="1" x14ac:dyDescent="0.3">
      <c r="A165" s="3546" t="s">
        <v>5132</v>
      </c>
      <c r="B165" s="3545">
        <v>164717.56443332497</v>
      </c>
      <c r="C165" s="3545">
        <v>158340.31502257244</v>
      </c>
      <c r="D165" s="3545">
        <v>168352.21379753607</v>
      </c>
      <c r="E165" s="3545">
        <v>175340.03862101876</v>
      </c>
      <c r="F165" s="3545">
        <v>225553.17072622289</v>
      </c>
      <c r="I165" s="3544"/>
      <c r="J165" s="3544"/>
      <c r="K165" s="3544"/>
      <c r="L165" s="3544"/>
      <c r="M165" s="3544"/>
    </row>
    <row r="166" spans="1:13" ht="15.75" customHeight="1" x14ac:dyDescent="0.3">
      <c r="A166" s="3546" t="s">
        <v>5133</v>
      </c>
      <c r="B166" s="3545"/>
      <c r="C166" s="3545"/>
      <c r="D166" s="3545"/>
      <c r="E166" s="3545"/>
      <c r="F166" s="3545"/>
      <c r="I166" s="3544"/>
      <c r="J166" s="3544"/>
      <c r="K166" s="3544"/>
      <c r="L166" s="3544"/>
      <c r="M166" s="3544"/>
    </row>
    <row r="167" spans="1:13" ht="15.75" customHeight="1" x14ac:dyDescent="0.3">
      <c r="A167" s="3546" t="s">
        <v>5171</v>
      </c>
      <c r="B167" s="3545">
        <v>799914.11453841988</v>
      </c>
      <c r="C167" s="3545">
        <v>856776.84312331316</v>
      </c>
      <c r="D167" s="3545">
        <v>831758.02974165929</v>
      </c>
      <c r="E167" s="3545">
        <v>954337.2454519103</v>
      </c>
      <c r="F167" s="3545">
        <v>1158429.0751401144</v>
      </c>
      <c r="I167" s="3544"/>
      <c r="J167" s="3544"/>
      <c r="K167" s="3544"/>
      <c r="L167" s="3544"/>
      <c r="M167" s="3544"/>
    </row>
    <row r="168" spans="1:13" ht="15.75" customHeight="1" x14ac:dyDescent="0.3">
      <c r="A168" s="3546" t="s">
        <v>5130</v>
      </c>
      <c r="B168" s="3545"/>
      <c r="C168" s="3545"/>
      <c r="D168" s="3545"/>
      <c r="E168" s="3545"/>
      <c r="F168" s="3545"/>
      <c r="I168" s="3544"/>
      <c r="J168" s="3544"/>
      <c r="K168" s="3544"/>
      <c r="L168" s="3544"/>
      <c r="M168" s="3544"/>
    </row>
    <row r="169" spans="1:13" ht="15.75" customHeight="1" x14ac:dyDescent="0.3">
      <c r="A169" s="3546" t="s">
        <v>5143</v>
      </c>
      <c r="B169" s="3545"/>
      <c r="C169" s="3545"/>
      <c r="D169" s="3545"/>
      <c r="E169" s="3545"/>
      <c r="F169" s="3545"/>
      <c r="I169" s="3544"/>
      <c r="J169" s="3544"/>
      <c r="K169" s="3544"/>
      <c r="L169" s="3544"/>
      <c r="M169" s="3544"/>
    </row>
    <row r="170" spans="1:13" ht="15.75" customHeight="1" x14ac:dyDescent="0.3">
      <c r="A170" s="3546" t="s">
        <v>5144</v>
      </c>
      <c r="B170" s="3545"/>
      <c r="C170" s="3545"/>
      <c r="D170" s="3545"/>
      <c r="E170" s="3545"/>
      <c r="F170" s="3545"/>
      <c r="I170" s="3544"/>
      <c r="J170" s="3544"/>
      <c r="K170" s="3544"/>
      <c r="L170" s="3544"/>
      <c r="M170" s="3544"/>
    </row>
    <row r="171" spans="1:13" ht="15.75" customHeight="1" x14ac:dyDescent="0.3">
      <c r="A171" s="3546" t="s">
        <v>5131</v>
      </c>
      <c r="B171" s="3545">
        <v>4818</v>
      </c>
      <c r="C171" s="3545">
        <v>4672</v>
      </c>
      <c r="D171" s="3545">
        <v>4605</v>
      </c>
      <c r="E171" s="3545">
        <v>4611</v>
      </c>
      <c r="F171" s="3545">
        <v>4899.3999999999996</v>
      </c>
      <c r="I171" s="3544"/>
      <c r="J171" s="3544"/>
      <c r="K171" s="3544"/>
      <c r="L171" s="3544"/>
      <c r="M171" s="3544"/>
    </row>
    <row r="172" spans="1:13" s="3549" customFormat="1" ht="15.75" customHeight="1" x14ac:dyDescent="0.3">
      <c r="A172" s="3547" t="s">
        <v>5143</v>
      </c>
      <c r="B172" s="3548">
        <v>4818</v>
      </c>
      <c r="C172" s="3548">
        <v>4672</v>
      </c>
      <c r="D172" s="3548">
        <v>4605</v>
      </c>
      <c r="E172" s="3548">
        <v>4611</v>
      </c>
      <c r="F172" s="3548">
        <v>4899.3999999999996</v>
      </c>
      <c r="I172" s="3550"/>
      <c r="J172" s="3550"/>
      <c r="K172" s="3550"/>
      <c r="L172" s="3550"/>
      <c r="M172" s="3550"/>
    </row>
    <row r="173" spans="1:13" ht="15.75" customHeight="1" x14ac:dyDescent="0.3">
      <c r="A173" s="3546" t="s">
        <v>5172</v>
      </c>
      <c r="B173" s="3548">
        <v>4818</v>
      </c>
      <c r="C173" s="3548">
        <v>4672</v>
      </c>
      <c r="D173" s="3548">
        <v>4605</v>
      </c>
      <c r="E173" s="3548">
        <v>4611</v>
      </c>
      <c r="F173" s="3548">
        <v>4899.3999999999996</v>
      </c>
      <c r="I173" s="3544"/>
      <c r="J173" s="3544"/>
      <c r="K173" s="3544"/>
      <c r="L173" s="3544"/>
      <c r="M173" s="3544"/>
    </row>
    <row r="174" spans="1:13" ht="15.75" customHeight="1" x14ac:dyDescent="0.3">
      <c r="A174" s="3546" t="s">
        <v>5144</v>
      </c>
      <c r="B174" s="3545"/>
      <c r="C174" s="3545"/>
      <c r="D174" s="3545"/>
      <c r="E174" s="3545"/>
      <c r="F174" s="3545"/>
      <c r="I174" s="3544"/>
      <c r="J174" s="3544"/>
      <c r="K174" s="3544"/>
      <c r="L174" s="3544"/>
      <c r="M174" s="3544"/>
    </row>
    <row r="175" spans="1:13" ht="15.75" customHeight="1" x14ac:dyDescent="0.3">
      <c r="A175" s="3546" t="s">
        <v>5132</v>
      </c>
      <c r="B175" s="3545">
        <v>7040.5934911256691</v>
      </c>
      <c r="C175" s="3545">
        <v>9576.5334233131416</v>
      </c>
      <c r="D175" s="3545">
        <v>9633.7620845260826</v>
      </c>
      <c r="E175" s="3545">
        <v>6225.685108227508</v>
      </c>
      <c r="F175" s="3545">
        <v>4359.7353401146156</v>
      </c>
      <c r="I175" s="3544"/>
      <c r="J175" s="3544"/>
      <c r="K175" s="3544"/>
      <c r="L175" s="3544"/>
      <c r="M175" s="3544"/>
    </row>
    <row r="176" spans="1:13" ht="15.75" customHeight="1" x14ac:dyDescent="0.3">
      <c r="A176" s="3546" t="s">
        <v>5143</v>
      </c>
      <c r="B176" s="3545"/>
      <c r="C176" s="3545"/>
      <c r="D176" s="3545"/>
      <c r="E176" s="3545"/>
      <c r="F176" s="3545"/>
      <c r="I176" s="3544"/>
      <c r="J176" s="3544"/>
      <c r="K176" s="3544"/>
      <c r="L176" s="3544"/>
      <c r="M176" s="3544"/>
    </row>
    <row r="177" spans="1:13" ht="15.75" customHeight="1" x14ac:dyDescent="0.3">
      <c r="A177" s="3546" t="s">
        <v>5144</v>
      </c>
      <c r="B177" s="3545">
        <v>7040.5934911256691</v>
      </c>
      <c r="C177" s="3545">
        <v>9576.5334233131416</v>
      </c>
      <c r="D177" s="3545">
        <v>9633.7620845260826</v>
      </c>
      <c r="E177" s="3545">
        <v>6225.685108227508</v>
      </c>
      <c r="F177" s="3545">
        <v>4359.7353401146156</v>
      </c>
      <c r="I177" s="3544"/>
      <c r="J177" s="3544"/>
      <c r="K177" s="3544"/>
      <c r="L177" s="3544"/>
      <c r="M177" s="3544"/>
    </row>
    <row r="178" spans="1:13" ht="15.75" customHeight="1" x14ac:dyDescent="0.3">
      <c r="A178" s="3546" t="s">
        <v>5133</v>
      </c>
      <c r="B178" s="3545">
        <v>788055.52104729426</v>
      </c>
      <c r="C178" s="3545">
        <v>842528.30969999998</v>
      </c>
      <c r="D178" s="3545">
        <v>817519.26765713317</v>
      </c>
      <c r="E178" s="3545">
        <v>943500.56034368277</v>
      </c>
      <c r="F178" s="3545">
        <v>1149169.9397999998</v>
      </c>
      <c r="I178" s="3544"/>
      <c r="J178" s="3544"/>
      <c r="K178" s="3544"/>
      <c r="L178" s="3544"/>
      <c r="M178" s="3544"/>
    </row>
    <row r="179" spans="1:13" ht="15.75" customHeight="1" x14ac:dyDescent="0.3">
      <c r="A179" s="3546" t="s">
        <v>5143</v>
      </c>
      <c r="B179" s="3545">
        <v>788055.52104729426</v>
      </c>
      <c r="C179" s="3545">
        <v>842528.30969999998</v>
      </c>
      <c r="D179" s="3545">
        <v>817519.26765713317</v>
      </c>
      <c r="E179" s="3545">
        <v>943500.56034368277</v>
      </c>
      <c r="F179" s="3545">
        <v>1149169.9397999998</v>
      </c>
      <c r="I179" s="3544"/>
      <c r="J179" s="3544"/>
      <c r="K179" s="3544"/>
      <c r="L179" s="3544"/>
      <c r="M179" s="3544"/>
    </row>
    <row r="180" spans="1:13" ht="15.75" customHeight="1" x14ac:dyDescent="0.3">
      <c r="A180" s="3547" t="s">
        <v>5117</v>
      </c>
      <c r="B180" s="3548">
        <v>788055.52104729426</v>
      </c>
      <c r="C180" s="3548">
        <v>842528.30969999998</v>
      </c>
      <c r="D180" s="3548">
        <v>817519.26765713317</v>
      </c>
      <c r="E180" s="3548">
        <v>943500.56034368277</v>
      </c>
      <c r="F180" s="3548">
        <v>1149169.9397999998</v>
      </c>
      <c r="G180" s="3561"/>
      <c r="I180" s="3544"/>
      <c r="J180" s="3544"/>
      <c r="K180" s="3544"/>
      <c r="L180" s="3544"/>
      <c r="M180" s="3544"/>
    </row>
    <row r="181" spans="1:13" ht="15.75" customHeight="1" thickBot="1" x14ac:dyDescent="0.35">
      <c r="A181" s="3562" t="s">
        <v>5144</v>
      </c>
      <c r="B181" s="3563"/>
      <c r="C181" s="3564"/>
      <c r="D181" s="3564"/>
      <c r="E181" s="3564"/>
      <c r="F181" s="3564"/>
      <c r="I181" s="3544"/>
      <c r="J181" s="3544"/>
    </row>
    <row r="182" spans="1:13" s="3561" customFormat="1" ht="17.25" customHeight="1" x14ac:dyDescent="0.25">
      <c r="A182" s="1282" t="s">
        <v>5173</v>
      </c>
      <c r="B182" s="3565"/>
      <c r="C182" s="3565"/>
      <c r="D182" s="3565"/>
      <c r="E182" s="3565"/>
      <c r="F182" s="3565"/>
    </row>
    <row r="183" spans="1:13" s="3561" customFormat="1" ht="17.25" customHeight="1" x14ac:dyDescent="0.25">
      <c r="A183" s="149" t="s">
        <v>429</v>
      </c>
    </row>
    <row r="184" spans="1:13" s="3561" customFormat="1" x14ac:dyDescent="0.3">
      <c r="A184" s="3566"/>
    </row>
    <row r="185" spans="1:13" s="3561" customFormat="1" x14ac:dyDescent="0.3">
      <c r="A185" s="3566"/>
    </row>
    <row r="186" spans="1:13" s="3561" customFormat="1" x14ac:dyDescent="0.3">
      <c r="A186" s="3566"/>
    </row>
    <row r="187" spans="1:13" s="3561" customFormat="1" x14ac:dyDescent="0.3">
      <c r="A187" s="3566"/>
    </row>
    <row r="188" spans="1:13" s="3561" customFormat="1" x14ac:dyDescent="0.3">
      <c r="A188" s="3566"/>
    </row>
    <row r="189" spans="1:13" s="3561" customFormat="1" x14ac:dyDescent="0.3">
      <c r="A189" s="3566"/>
    </row>
    <row r="190" spans="1:13" s="3561" customFormat="1" x14ac:dyDescent="0.3">
      <c r="A190" s="3566"/>
    </row>
    <row r="191" spans="1:13" s="3561" customFormat="1" x14ac:dyDescent="0.3">
      <c r="A191" s="3566"/>
    </row>
    <row r="192" spans="1:13" s="3561" customFormat="1" x14ac:dyDescent="0.3">
      <c r="A192" s="3566"/>
    </row>
    <row r="193" spans="1:7" s="3561" customFormat="1" x14ac:dyDescent="0.3">
      <c r="A193" s="3566"/>
    </row>
    <row r="194" spans="1:7" s="3561" customFormat="1" x14ac:dyDescent="0.3">
      <c r="A194" s="3566"/>
      <c r="G194" s="3532"/>
    </row>
  </sheetData>
  <mergeCells count="1">
    <mergeCell ref="A1:F1"/>
  </mergeCells>
  <pageMargins left="0.75" right="0.75" top="0.57999999999999996" bottom="0.02" header="0.31496062992126" footer="0.31496062992126"/>
  <pageSetup paperSize="9" scale="45" fitToHeight="0" orientation="portrait" r:id="rId1"/>
  <rowBreaks count="1" manualBreakCount="1">
    <brk id="101"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62E11-FC56-481B-B23F-0A865FDD7357}">
  <sheetPr>
    <pageSetUpPr fitToPage="1"/>
  </sheetPr>
  <dimension ref="A1:BM58"/>
  <sheetViews>
    <sheetView zoomScaleNormal="100" zoomScaleSheetLayoutView="85" workbookViewId="0">
      <pane xSplit="1" ySplit="6" topLeftCell="B7" activePane="bottomRight" state="frozen"/>
      <selection activeCell="Q16" sqref="Q16"/>
      <selection pane="topRight" activeCell="Q16" sqref="Q16"/>
      <selection pane="bottomLeft" activeCell="Q16" sqref="Q16"/>
      <selection pane="bottomRight"/>
    </sheetView>
  </sheetViews>
  <sheetFormatPr defaultColWidth="9.140625" defaultRowHeight="14.25" x14ac:dyDescent="0.25"/>
  <cols>
    <col min="1" max="1" width="13.7109375" style="238" customWidth="1"/>
    <col min="2" max="5" width="10.7109375" style="238" customWidth="1"/>
    <col min="6" max="6" width="13.140625" style="238" customWidth="1"/>
    <col min="7" max="7" width="9.28515625" style="238" customWidth="1"/>
    <col min="8" max="8" width="14.140625" style="238" bestFit="1" customWidth="1"/>
    <col min="9" max="9" width="9.28515625" style="238" customWidth="1"/>
    <col min="10" max="10" width="14.140625" style="238" bestFit="1" customWidth="1"/>
    <col min="11" max="11" width="9.28515625" style="238" customWidth="1"/>
    <col min="12" max="12" width="14.140625" style="238" bestFit="1" customWidth="1"/>
    <col min="13" max="13" width="9.28515625" style="238" customWidth="1"/>
    <col min="14" max="14" width="14.140625" style="238" bestFit="1" customWidth="1"/>
    <col min="15" max="15" width="1.5703125" style="238" customWidth="1"/>
    <col min="16" max="16" width="9.140625" style="238"/>
    <col min="17" max="17" width="10.42578125" style="238" customWidth="1"/>
    <col min="18" max="16384" width="9.140625" style="238"/>
  </cols>
  <sheetData>
    <row r="1" spans="1:65" s="193" customFormat="1" ht="25.5" customHeight="1" x14ac:dyDescent="0.3">
      <c r="A1" s="152" t="s">
        <v>3506</v>
      </c>
      <c r="B1" s="192"/>
      <c r="C1" s="192"/>
      <c r="D1" s="192"/>
      <c r="E1" s="192"/>
      <c r="F1" s="192"/>
      <c r="G1" s="192"/>
    </row>
    <row r="2" spans="1:65" s="193" customFormat="1" ht="11.25" customHeight="1" thickBot="1" x14ac:dyDescent="0.35">
      <c r="A2" s="152"/>
      <c r="B2" s="192"/>
      <c r="C2" s="192"/>
      <c r="D2" s="192"/>
      <c r="E2" s="192"/>
      <c r="F2" s="192"/>
      <c r="G2" s="192"/>
    </row>
    <row r="3" spans="1:65" s="74" customFormat="1" ht="21.75" customHeight="1" thickTop="1" thickBot="1" x14ac:dyDescent="0.35">
      <c r="A3" s="3644" t="s">
        <v>22</v>
      </c>
      <c r="B3" s="3673" t="s">
        <v>292</v>
      </c>
      <c r="C3" s="3674"/>
      <c r="D3" s="3675"/>
      <c r="E3" s="3637" t="s">
        <v>293</v>
      </c>
      <c r="F3" s="3647"/>
      <c r="G3" s="3647"/>
      <c r="H3" s="3647"/>
      <c r="I3" s="3647"/>
      <c r="J3" s="3647"/>
      <c r="K3" s="3647"/>
      <c r="L3" s="3647"/>
      <c r="M3" s="3647"/>
      <c r="N3" s="3638"/>
    </row>
    <row r="4" spans="1:65" s="74" customFormat="1" ht="17.25" customHeight="1" thickBot="1" x14ac:dyDescent="0.35">
      <c r="A4" s="3645"/>
      <c r="B4" s="3676" t="s">
        <v>294</v>
      </c>
      <c r="C4" s="3648" t="s">
        <v>295</v>
      </c>
      <c r="D4" s="3648" t="s">
        <v>247</v>
      </c>
      <c r="E4" s="3648" t="s">
        <v>247</v>
      </c>
      <c r="F4" s="3680" t="s">
        <v>296</v>
      </c>
      <c r="G4" s="3682" t="s">
        <v>297</v>
      </c>
      <c r="H4" s="3683"/>
      <c r="I4" s="3683"/>
      <c r="J4" s="3684"/>
      <c r="K4" s="3685" t="s">
        <v>298</v>
      </c>
      <c r="L4" s="3686"/>
      <c r="M4" s="3686"/>
      <c r="N4" s="3687"/>
    </row>
    <row r="5" spans="1:65" s="74" customFormat="1" ht="18" thickBot="1" x14ac:dyDescent="0.35">
      <c r="A5" s="3645"/>
      <c r="B5" s="3677"/>
      <c r="C5" s="3679"/>
      <c r="D5" s="3679"/>
      <c r="E5" s="3679"/>
      <c r="F5" s="3680"/>
      <c r="G5" s="3668" t="s">
        <v>299</v>
      </c>
      <c r="H5" s="3668"/>
      <c r="I5" s="3668" t="s">
        <v>300</v>
      </c>
      <c r="J5" s="3668"/>
      <c r="K5" s="3669" t="s">
        <v>301</v>
      </c>
      <c r="L5" s="3670"/>
      <c r="M5" s="3669" t="s">
        <v>302</v>
      </c>
      <c r="N5" s="3671"/>
    </row>
    <row r="6" spans="1:65" s="74" customFormat="1" ht="36.75" customHeight="1" thickBot="1" x14ac:dyDescent="0.35">
      <c r="A6" s="3646"/>
      <c r="B6" s="3678"/>
      <c r="C6" s="3649"/>
      <c r="D6" s="3649"/>
      <c r="E6" s="3649"/>
      <c r="F6" s="3681"/>
      <c r="G6" s="266" t="s">
        <v>247</v>
      </c>
      <c r="H6" s="267" t="s">
        <v>303</v>
      </c>
      <c r="I6" s="266" t="s">
        <v>247</v>
      </c>
      <c r="J6" s="268" t="s">
        <v>303</v>
      </c>
      <c r="K6" s="269" t="s">
        <v>247</v>
      </c>
      <c r="L6" s="270" t="s">
        <v>303</v>
      </c>
      <c r="M6" s="266" t="s">
        <v>247</v>
      </c>
      <c r="N6" s="271" t="s">
        <v>303</v>
      </c>
    </row>
    <row r="7" spans="1:65" s="279" customFormat="1" ht="16.5" hidden="1" customHeight="1" x14ac:dyDescent="0.25">
      <c r="A7" s="161">
        <v>2013</v>
      </c>
      <c r="B7" s="272">
        <v>350400</v>
      </c>
      <c r="C7" s="273">
        <v>220800</v>
      </c>
      <c r="D7" s="273">
        <v>571200</v>
      </c>
      <c r="E7" s="273">
        <v>45500</v>
      </c>
      <c r="F7" s="274">
        <f t="shared" ref="F7:F21" si="0">E7/D7*100</f>
        <v>7.9656862745098032</v>
      </c>
      <c r="G7" s="273">
        <v>27900</v>
      </c>
      <c r="H7" s="275">
        <f t="shared" ref="H7:H37" si="1">G7/E7*100</f>
        <v>61.318681318681321</v>
      </c>
      <c r="I7" s="273">
        <v>17600</v>
      </c>
      <c r="J7" s="275">
        <f t="shared" ref="J7:J29" si="2">I7/E7*100</f>
        <v>38.681318681318686</v>
      </c>
      <c r="K7" s="272">
        <v>18600</v>
      </c>
      <c r="L7" s="275">
        <f t="shared" ref="L7:L38" si="3">K7/E7*100</f>
        <v>40.879120879120876</v>
      </c>
      <c r="M7" s="276">
        <v>26900</v>
      </c>
      <c r="N7" s="277">
        <f t="shared" ref="N7:N38" si="4">M7/E7*100</f>
        <v>59.120879120879124</v>
      </c>
      <c r="O7" s="278"/>
    </row>
    <row r="8" spans="1:65" s="279" customFormat="1" ht="16.5" hidden="1" customHeight="1" x14ac:dyDescent="0.25">
      <c r="A8" s="161">
        <v>2014</v>
      </c>
      <c r="B8" s="276">
        <v>352800</v>
      </c>
      <c r="C8" s="280">
        <v>222900</v>
      </c>
      <c r="D8" s="280">
        <v>575700</v>
      </c>
      <c r="E8" s="280">
        <v>44800</v>
      </c>
      <c r="F8" s="281">
        <f t="shared" si="0"/>
        <v>7.7818308146604132</v>
      </c>
      <c r="G8" s="280">
        <v>25400</v>
      </c>
      <c r="H8" s="282">
        <f t="shared" si="1"/>
        <v>56.696428571428569</v>
      </c>
      <c r="I8" s="280">
        <v>19500</v>
      </c>
      <c r="J8" s="282">
        <f t="shared" si="2"/>
        <v>43.526785714285715</v>
      </c>
      <c r="K8" s="276">
        <v>19400</v>
      </c>
      <c r="L8" s="282">
        <f t="shared" si="3"/>
        <v>43.303571428571431</v>
      </c>
      <c r="M8" s="276">
        <v>25400</v>
      </c>
      <c r="N8" s="283">
        <f t="shared" si="4"/>
        <v>56.696428571428569</v>
      </c>
      <c r="O8" s="278"/>
    </row>
    <row r="9" spans="1:65" s="279" customFormat="1" ht="16.5" hidden="1" customHeight="1" x14ac:dyDescent="0.25">
      <c r="A9" s="161">
        <v>2015</v>
      </c>
      <c r="B9" s="276">
        <v>353300</v>
      </c>
      <c r="C9" s="280">
        <v>231300</v>
      </c>
      <c r="D9" s="280">
        <v>584600</v>
      </c>
      <c r="E9" s="280">
        <v>46300</v>
      </c>
      <c r="F9" s="281">
        <v>7.9</v>
      </c>
      <c r="G9" s="280">
        <v>25100</v>
      </c>
      <c r="H9" s="282">
        <f t="shared" si="1"/>
        <v>54.211663066954642</v>
      </c>
      <c r="I9" s="280">
        <v>21200</v>
      </c>
      <c r="J9" s="282">
        <f t="shared" si="2"/>
        <v>45.78833693304535</v>
      </c>
      <c r="K9" s="276">
        <v>19500</v>
      </c>
      <c r="L9" s="282">
        <f t="shared" si="3"/>
        <v>42.116630669546431</v>
      </c>
      <c r="M9" s="280">
        <v>26800</v>
      </c>
      <c r="N9" s="283">
        <f t="shared" si="4"/>
        <v>57.883369330453561</v>
      </c>
      <c r="O9" s="278"/>
    </row>
    <row r="10" spans="1:65" s="279" customFormat="1" ht="16.5" x14ac:dyDescent="0.25">
      <c r="A10" s="161">
        <v>2016</v>
      </c>
      <c r="B10" s="276">
        <v>353600</v>
      </c>
      <c r="C10" s="280">
        <v>227400</v>
      </c>
      <c r="D10" s="280">
        <v>581000</v>
      </c>
      <c r="E10" s="280">
        <v>42400</v>
      </c>
      <c r="F10" s="281">
        <v>7.3</v>
      </c>
      <c r="G10" s="280">
        <v>23500</v>
      </c>
      <c r="H10" s="282">
        <f t="shared" si="1"/>
        <v>55.424528301886788</v>
      </c>
      <c r="I10" s="280">
        <v>18900</v>
      </c>
      <c r="J10" s="282">
        <f t="shared" si="2"/>
        <v>44.575471698113205</v>
      </c>
      <c r="K10" s="276">
        <v>16900</v>
      </c>
      <c r="L10" s="282">
        <f t="shared" si="3"/>
        <v>39.858490566037737</v>
      </c>
      <c r="M10" s="280">
        <v>25500</v>
      </c>
      <c r="N10" s="283">
        <f t="shared" si="4"/>
        <v>60.141509433962256</v>
      </c>
      <c r="O10" s="278"/>
    </row>
    <row r="11" spans="1:65" s="279" customFormat="1" ht="16.5" x14ac:dyDescent="0.25">
      <c r="A11" s="161">
        <v>2017</v>
      </c>
      <c r="B11" s="276">
        <v>356600</v>
      </c>
      <c r="C11" s="280">
        <v>230300</v>
      </c>
      <c r="D11" s="280">
        <v>586900</v>
      </c>
      <c r="E11" s="280">
        <v>41800</v>
      </c>
      <c r="F11" s="281">
        <v>7.1</v>
      </c>
      <c r="G11" s="280">
        <v>22500</v>
      </c>
      <c r="H11" s="282">
        <v>53.8</v>
      </c>
      <c r="I11" s="280">
        <v>19300</v>
      </c>
      <c r="J11" s="282">
        <v>46.2</v>
      </c>
      <c r="K11" s="276">
        <v>17200</v>
      </c>
      <c r="L11" s="282">
        <f>K11/E11*100</f>
        <v>41.148325358851672</v>
      </c>
      <c r="M11" s="280">
        <v>24600</v>
      </c>
      <c r="N11" s="283">
        <f>M11/E11*100</f>
        <v>58.851674641148321</v>
      </c>
      <c r="O11" s="278"/>
    </row>
    <row r="12" spans="1:65" s="279" customFormat="1" ht="16.5" x14ac:dyDescent="0.25">
      <c r="A12" s="161">
        <v>2018</v>
      </c>
      <c r="B12" s="276">
        <v>352800</v>
      </c>
      <c r="C12" s="280">
        <v>231000</v>
      </c>
      <c r="D12" s="280">
        <v>583800</v>
      </c>
      <c r="E12" s="280">
        <v>40100</v>
      </c>
      <c r="F12" s="281">
        <v>6.9</v>
      </c>
      <c r="G12" s="280">
        <v>20400</v>
      </c>
      <c r="H12" s="282">
        <v>50.9</v>
      </c>
      <c r="I12" s="280">
        <v>19700</v>
      </c>
      <c r="J12" s="282">
        <v>49.1</v>
      </c>
      <c r="K12" s="276">
        <v>16700</v>
      </c>
      <c r="L12" s="282">
        <f>K12/E12*100</f>
        <v>41.645885286783042</v>
      </c>
      <c r="M12" s="280">
        <v>23400</v>
      </c>
      <c r="N12" s="283">
        <f>M12/E12*100</f>
        <v>58.354114713216951</v>
      </c>
      <c r="O12" s="278"/>
    </row>
    <row r="13" spans="1:65" s="290" customFormat="1" ht="17.25" thickBot="1" x14ac:dyDescent="0.3">
      <c r="A13" s="161">
        <v>2019</v>
      </c>
      <c r="B13" s="284">
        <v>354700</v>
      </c>
      <c r="C13" s="285">
        <v>236300</v>
      </c>
      <c r="D13" s="285">
        <v>591000</v>
      </c>
      <c r="E13" s="285">
        <v>39700</v>
      </c>
      <c r="F13" s="286">
        <f>(E13/D13)*100</f>
        <v>6.7174280879864643</v>
      </c>
      <c r="G13" s="285">
        <v>22600</v>
      </c>
      <c r="H13" s="286">
        <v>56.926952141057932</v>
      </c>
      <c r="I13" s="285">
        <v>17100</v>
      </c>
      <c r="J13" s="286">
        <v>43.073047858942068</v>
      </c>
      <c r="K13" s="284">
        <v>15600</v>
      </c>
      <c r="L13" s="287">
        <f>K13/E13*100</f>
        <v>39.294710327455917</v>
      </c>
      <c r="M13" s="285">
        <v>24100</v>
      </c>
      <c r="N13" s="288">
        <f>M13/E13*100</f>
        <v>60.705289672544083</v>
      </c>
      <c r="O13" s="28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row>
    <row r="14" spans="1:65" s="279" customFormat="1" ht="17.25" hidden="1" customHeight="1" thickBot="1" x14ac:dyDescent="0.35">
      <c r="A14" s="291" t="s">
        <v>156</v>
      </c>
      <c r="B14" s="292">
        <v>344900.00000000006</v>
      </c>
      <c r="C14" s="293">
        <v>217299.99999999997</v>
      </c>
      <c r="D14" s="293">
        <v>562200</v>
      </c>
      <c r="E14" s="293">
        <v>48300</v>
      </c>
      <c r="F14" s="274">
        <f t="shared" si="0"/>
        <v>8.5912486659551757</v>
      </c>
      <c r="G14" s="280">
        <f>E14-I14</f>
        <v>30400</v>
      </c>
      <c r="H14" s="282">
        <f t="shared" si="1"/>
        <v>62.939958592132506</v>
      </c>
      <c r="I14" s="280">
        <v>17900</v>
      </c>
      <c r="J14" s="282">
        <f t="shared" si="2"/>
        <v>37.060041407867494</v>
      </c>
      <c r="K14" s="294">
        <v>20300</v>
      </c>
      <c r="L14" s="282">
        <f t="shared" si="3"/>
        <v>42.028985507246375</v>
      </c>
      <c r="M14" s="295">
        <v>28000</v>
      </c>
      <c r="N14" s="283">
        <f t="shared" si="4"/>
        <v>57.971014492753625</v>
      </c>
    </row>
    <row r="15" spans="1:65" s="279" customFormat="1" ht="17.25" hidden="1" customHeight="1" thickBot="1" x14ac:dyDescent="0.35">
      <c r="A15" s="217" t="s">
        <v>157</v>
      </c>
      <c r="B15" s="296">
        <v>347400</v>
      </c>
      <c r="C15" s="297">
        <v>220200</v>
      </c>
      <c r="D15" s="297">
        <v>567600</v>
      </c>
      <c r="E15" s="297">
        <v>45600</v>
      </c>
      <c r="F15" s="281">
        <f t="shared" si="0"/>
        <v>8.0338266384777999</v>
      </c>
      <c r="G15" s="280">
        <f t="shared" ref="G15:G17" si="5">E15-I15</f>
        <v>26300</v>
      </c>
      <c r="H15" s="282">
        <f t="shared" si="1"/>
        <v>57.675438596491226</v>
      </c>
      <c r="I15" s="280">
        <v>19300</v>
      </c>
      <c r="J15" s="282">
        <f t="shared" si="2"/>
        <v>42.324561403508767</v>
      </c>
      <c r="K15" s="294">
        <v>16500</v>
      </c>
      <c r="L15" s="282">
        <f t="shared" si="3"/>
        <v>36.184210526315788</v>
      </c>
      <c r="M15" s="295">
        <v>29100</v>
      </c>
      <c r="N15" s="283">
        <f t="shared" si="4"/>
        <v>63.815789473684212</v>
      </c>
    </row>
    <row r="16" spans="1:65" s="279" customFormat="1" ht="17.25" hidden="1" customHeight="1" thickBot="1" x14ac:dyDescent="0.35">
      <c r="A16" s="161" t="s">
        <v>163</v>
      </c>
      <c r="B16" s="296">
        <v>350600</v>
      </c>
      <c r="C16" s="297">
        <v>221500.00000000003</v>
      </c>
      <c r="D16" s="297">
        <v>572100</v>
      </c>
      <c r="E16" s="297">
        <v>45900</v>
      </c>
      <c r="F16" s="298">
        <f t="shared" si="0"/>
        <v>8.0230728893550083</v>
      </c>
      <c r="G16" s="280">
        <f t="shared" si="5"/>
        <v>29700</v>
      </c>
      <c r="H16" s="282">
        <f t="shared" si="1"/>
        <v>64.705882352941174</v>
      </c>
      <c r="I16" s="280">
        <v>16200</v>
      </c>
      <c r="J16" s="282">
        <f t="shared" si="2"/>
        <v>35.294117647058826</v>
      </c>
      <c r="K16" s="294">
        <v>19600</v>
      </c>
      <c r="L16" s="282">
        <f t="shared" si="3"/>
        <v>42.701525054466231</v>
      </c>
      <c r="M16" s="295">
        <v>26300</v>
      </c>
      <c r="N16" s="283">
        <f t="shared" si="4"/>
        <v>57.298474945533769</v>
      </c>
    </row>
    <row r="17" spans="1:16" s="279" customFormat="1" ht="17.25" hidden="1" customHeight="1" thickBot="1" x14ac:dyDescent="0.35">
      <c r="A17" s="161" t="s">
        <v>164</v>
      </c>
      <c r="B17" s="299">
        <v>356800</v>
      </c>
      <c r="C17" s="300">
        <v>221900.00000000003</v>
      </c>
      <c r="D17" s="300">
        <v>578700</v>
      </c>
      <c r="E17" s="300">
        <v>43400</v>
      </c>
      <c r="F17" s="301">
        <f t="shared" si="0"/>
        <v>7.4995679972351823</v>
      </c>
      <c r="G17" s="302">
        <f t="shared" si="5"/>
        <v>26600</v>
      </c>
      <c r="H17" s="303">
        <f t="shared" si="1"/>
        <v>61.29032258064516</v>
      </c>
      <c r="I17" s="302">
        <v>16800</v>
      </c>
      <c r="J17" s="303">
        <f t="shared" si="2"/>
        <v>38.70967741935484</v>
      </c>
      <c r="K17" s="304">
        <v>17500</v>
      </c>
      <c r="L17" s="303">
        <f t="shared" si="3"/>
        <v>40.322580645161288</v>
      </c>
      <c r="M17" s="305">
        <v>25900</v>
      </c>
      <c r="N17" s="306">
        <f t="shared" si="4"/>
        <v>59.677419354838712</v>
      </c>
    </row>
    <row r="18" spans="1:16" s="279" customFormat="1" ht="17.25" hidden="1" customHeight="1" thickBot="1" x14ac:dyDescent="0.35">
      <c r="A18" s="307" t="s">
        <v>160</v>
      </c>
      <c r="B18" s="272">
        <v>349900</v>
      </c>
      <c r="C18" s="273">
        <v>218600</v>
      </c>
      <c r="D18" s="273">
        <v>568500</v>
      </c>
      <c r="E18" s="273">
        <v>45300</v>
      </c>
      <c r="F18" s="298">
        <f t="shared" si="0"/>
        <v>7.9683377308707133</v>
      </c>
      <c r="G18" s="280">
        <v>26900</v>
      </c>
      <c r="H18" s="282">
        <f t="shared" si="1"/>
        <v>59.381898454746143</v>
      </c>
      <c r="I18" s="280">
        <v>18400</v>
      </c>
      <c r="J18" s="282">
        <f t="shared" si="2"/>
        <v>40.618101545253865</v>
      </c>
      <c r="K18" s="276">
        <v>19400</v>
      </c>
      <c r="L18" s="282">
        <f t="shared" si="3"/>
        <v>42.82560706401766</v>
      </c>
      <c r="M18" s="280">
        <v>25900</v>
      </c>
      <c r="N18" s="283">
        <f t="shared" si="4"/>
        <v>57.17439293598234</v>
      </c>
    </row>
    <row r="19" spans="1:16" s="279" customFormat="1" ht="17.25" hidden="1" customHeight="1" thickBot="1" x14ac:dyDescent="0.35">
      <c r="A19" s="217" t="s">
        <v>157</v>
      </c>
      <c r="B19" s="276">
        <v>354100</v>
      </c>
      <c r="C19" s="280">
        <v>218300</v>
      </c>
      <c r="D19" s="280">
        <v>572400</v>
      </c>
      <c r="E19" s="280">
        <v>44500</v>
      </c>
      <c r="F19" s="298">
        <f t="shared" si="0"/>
        <v>7.7742837176799444</v>
      </c>
      <c r="G19" s="280">
        <v>25700</v>
      </c>
      <c r="H19" s="282">
        <f t="shared" si="1"/>
        <v>57.752808988764045</v>
      </c>
      <c r="I19" s="280">
        <v>18800</v>
      </c>
      <c r="J19" s="282">
        <f t="shared" si="2"/>
        <v>42.247191011235955</v>
      </c>
      <c r="K19" s="276">
        <v>19900</v>
      </c>
      <c r="L19" s="282">
        <f t="shared" si="3"/>
        <v>44.719101123595507</v>
      </c>
      <c r="M19" s="280">
        <v>24600</v>
      </c>
      <c r="N19" s="283">
        <f t="shared" si="4"/>
        <v>55.280898876404493</v>
      </c>
    </row>
    <row r="20" spans="1:16" s="279" customFormat="1" ht="17.25" hidden="1" customHeight="1" thickBot="1" x14ac:dyDescent="0.35">
      <c r="A20" s="217" t="s">
        <v>158</v>
      </c>
      <c r="B20" s="276">
        <v>353600</v>
      </c>
      <c r="C20" s="280">
        <v>219700</v>
      </c>
      <c r="D20" s="280">
        <v>573300</v>
      </c>
      <c r="E20" s="280">
        <v>43600</v>
      </c>
      <c r="F20" s="298">
        <f t="shared" si="0"/>
        <v>7.6050933193790335</v>
      </c>
      <c r="G20" s="280">
        <v>23600</v>
      </c>
      <c r="H20" s="282">
        <f t="shared" si="1"/>
        <v>54.128440366972477</v>
      </c>
      <c r="I20" s="280">
        <v>20000</v>
      </c>
      <c r="J20" s="282">
        <f t="shared" si="2"/>
        <v>45.871559633027523</v>
      </c>
      <c r="K20" s="276">
        <v>18500</v>
      </c>
      <c r="L20" s="282">
        <f t="shared" si="3"/>
        <v>42.431192660550458</v>
      </c>
      <c r="M20" s="280">
        <v>25100</v>
      </c>
      <c r="N20" s="283">
        <f t="shared" si="4"/>
        <v>57.568807339449549</v>
      </c>
    </row>
    <row r="21" spans="1:16" s="279" customFormat="1" ht="17.25" hidden="1" customHeight="1" thickBot="1" x14ac:dyDescent="0.35">
      <c r="A21" s="217" t="s">
        <v>159</v>
      </c>
      <c r="B21" s="308">
        <v>351700</v>
      </c>
      <c r="C21" s="302">
        <v>231200</v>
      </c>
      <c r="D21" s="302">
        <v>582900</v>
      </c>
      <c r="E21" s="302">
        <v>44000</v>
      </c>
      <c r="F21" s="301">
        <f t="shared" si="0"/>
        <v>7.5484645736833071</v>
      </c>
      <c r="G21" s="302">
        <v>26400</v>
      </c>
      <c r="H21" s="303">
        <f t="shared" si="1"/>
        <v>60</v>
      </c>
      <c r="I21" s="302">
        <v>17600</v>
      </c>
      <c r="J21" s="303">
        <f t="shared" si="2"/>
        <v>40</v>
      </c>
      <c r="K21" s="308">
        <v>18800</v>
      </c>
      <c r="L21" s="303">
        <f t="shared" si="3"/>
        <v>42.727272727272727</v>
      </c>
      <c r="M21" s="302">
        <v>25200</v>
      </c>
      <c r="N21" s="306">
        <f t="shared" si="4"/>
        <v>57.272727272727273</v>
      </c>
    </row>
    <row r="22" spans="1:16" s="279" customFormat="1" ht="17.25" hidden="1" customHeight="1" thickBot="1" x14ac:dyDescent="0.35">
      <c r="A22" s="307" t="s">
        <v>161</v>
      </c>
      <c r="B22" s="272">
        <v>349500</v>
      </c>
      <c r="C22" s="273">
        <v>229900</v>
      </c>
      <c r="D22" s="273">
        <v>579400</v>
      </c>
      <c r="E22" s="273">
        <v>50300</v>
      </c>
      <c r="F22" s="298">
        <f>E22/D22*100</f>
        <v>8.6813945460821529</v>
      </c>
      <c r="G22" s="280">
        <v>27000</v>
      </c>
      <c r="H22" s="282">
        <f t="shared" si="1"/>
        <v>53.677932405566594</v>
      </c>
      <c r="I22" s="280">
        <v>23300</v>
      </c>
      <c r="J22" s="282">
        <f t="shared" si="2"/>
        <v>46.322067594433399</v>
      </c>
      <c r="K22" s="276">
        <v>23500</v>
      </c>
      <c r="L22" s="282">
        <f t="shared" si="3"/>
        <v>46.719681908548708</v>
      </c>
      <c r="M22" s="280">
        <v>26800</v>
      </c>
      <c r="N22" s="283">
        <f t="shared" si="4"/>
        <v>53.280318091451292</v>
      </c>
      <c r="O22" s="309"/>
    </row>
    <row r="23" spans="1:16" s="279" customFormat="1" ht="17.25" hidden="1" customHeight="1" thickBot="1" x14ac:dyDescent="0.35">
      <c r="A23" s="217" t="s">
        <v>162</v>
      </c>
      <c r="B23" s="276">
        <v>354100</v>
      </c>
      <c r="C23" s="280">
        <v>234500</v>
      </c>
      <c r="D23" s="280">
        <v>588600</v>
      </c>
      <c r="E23" s="280">
        <v>46000</v>
      </c>
      <c r="F23" s="298">
        <f t="shared" ref="F23:F34" si="6">E23/D23*100</f>
        <v>7.8151546041454303</v>
      </c>
      <c r="G23" s="280">
        <v>26300</v>
      </c>
      <c r="H23" s="282">
        <f t="shared" si="1"/>
        <v>57.173913043478265</v>
      </c>
      <c r="I23" s="280">
        <v>19700</v>
      </c>
      <c r="J23" s="282">
        <f t="shared" si="2"/>
        <v>42.826086956521742</v>
      </c>
      <c r="K23" s="276">
        <v>18200</v>
      </c>
      <c r="L23" s="282">
        <f t="shared" si="3"/>
        <v>39.565217391304344</v>
      </c>
      <c r="M23" s="280">
        <v>27800</v>
      </c>
      <c r="N23" s="283">
        <f t="shared" si="4"/>
        <v>60.434782608695649</v>
      </c>
      <c r="O23" s="309"/>
      <c r="P23" s="309"/>
    </row>
    <row r="24" spans="1:16" s="279" customFormat="1" ht="17.25" hidden="1" customHeight="1" thickBot="1" x14ac:dyDescent="0.35">
      <c r="A24" s="217" t="s">
        <v>163</v>
      </c>
      <c r="B24" s="276">
        <v>353100</v>
      </c>
      <c r="C24" s="280">
        <v>226000</v>
      </c>
      <c r="D24" s="280">
        <v>579100</v>
      </c>
      <c r="E24" s="280">
        <v>42600</v>
      </c>
      <c r="F24" s="298">
        <f t="shared" si="6"/>
        <v>7.356242445173546</v>
      </c>
      <c r="G24" s="280">
        <v>21900</v>
      </c>
      <c r="H24" s="282">
        <f t="shared" si="1"/>
        <v>51.408450704225352</v>
      </c>
      <c r="I24" s="280">
        <v>20700</v>
      </c>
      <c r="J24" s="282">
        <f t="shared" si="2"/>
        <v>48.591549295774648</v>
      </c>
      <c r="K24" s="276">
        <v>17100</v>
      </c>
      <c r="L24" s="282">
        <f t="shared" si="3"/>
        <v>40.140845070422536</v>
      </c>
      <c r="M24" s="280">
        <v>25500</v>
      </c>
      <c r="N24" s="283">
        <f t="shared" si="4"/>
        <v>59.859154929577464</v>
      </c>
      <c r="O24" s="309"/>
      <c r="P24" s="309"/>
    </row>
    <row r="25" spans="1:16" s="279" customFormat="1" ht="17.25" hidden="1" customHeight="1" thickBot="1" x14ac:dyDescent="0.35">
      <c r="A25" s="217" t="s">
        <v>164</v>
      </c>
      <c r="B25" s="308">
        <v>357600</v>
      </c>
      <c r="C25" s="302">
        <v>234600</v>
      </c>
      <c r="D25" s="302">
        <v>592200</v>
      </c>
      <c r="E25" s="302">
        <v>46600</v>
      </c>
      <c r="F25" s="301">
        <f t="shared" si="6"/>
        <v>7.868963188112124</v>
      </c>
      <c r="G25" s="302">
        <v>24500</v>
      </c>
      <c r="H25" s="303">
        <f t="shared" si="1"/>
        <v>52.575107296137332</v>
      </c>
      <c r="I25" s="302">
        <v>22100</v>
      </c>
      <c r="J25" s="303">
        <f t="shared" si="2"/>
        <v>47.42489270386266</v>
      </c>
      <c r="K25" s="308">
        <v>19700</v>
      </c>
      <c r="L25" s="303">
        <f t="shared" si="3"/>
        <v>42.274678111587981</v>
      </c>
      <c r="M25" s="302">
        <v>26900</v>
      </c>
      <c r="N25" s="306">
        <f t="shared" si="4"/>
        <v>57.725321888412019</v>
      </c>
      <c r="O25" s="309"/>
      <c r="P25" s="309"/>
    </row>
    <row r="26" spans="1:16" s="279" customFormat="1" ht="16.5" x14ac:dyDescent="0.3">
      <c r="A26" s="307" t="s">
        <v>165</v>
      </c>
      <c r="B26" s="272">
        <v>347500</v>
      </c>
      <c r="C26" s="273">
        <v>224200</v>
      </c>
      <c r="D26" s="273">
        <v>571700</v>
      </c>
      <c r="E26" s="273">
        <v>43500</v>
      </c>
      <c r="F26" s="298">
        <f t="shared" si="6"/>
        <v>7.6088857792548534</v>
      </c>
      <c r="G26" s="280">
        <v>24800</v>
      </c>
      <c r="H26" s="282">
        <f t="shared" si="1"/>
        <v>57.011494252873561</v>
      </c>
      <c r="I26" s="280">
        <v>18700</v>
      </c>
      <c r="J26" s="282">
        <f t="shared" si="2"/>
        <v>42.988505747126439</v>
      </c>
      <c r="K26" s="276">
        <v>17200</v>
      </c>
      <c r="L26" s="282">
        <f t="shared" si="3"/>
        <v>39.540229885057471</v>
      </c>
      <c r="M26" s="280">
        <v>26300</v>
      </c>
      <c r="N26" s="283">
        <f t="shared" si="4"/>
        <v>60.459770114942522</v>
      </c>
      <c r="O26" s="310"/>
      <c r="P26" s="310"/>
    </row>
    <row r="27" spans="1:16" s="279" customFormat="1" ht="16.5" x14ac:dyDescent="0.3">
      <c r="A27" s="217" t="s">
        <v>162</v>
      </c>
      <c r="B27" s="276">
        <v>352800</v>
      </c>
      <c r="C27" s="280">
        <v>227300</v>
      </c>
      <c r="D27" s="280">
        <v>580100</v>
      </c>
      <c r="E27" s="280">
        <v>43100</v>
      </c>
      <c r="F27" s="298">
        <f t="shared" si="6"/>
        <v>7.4297534907774523</v>
      </c>
      <c r="G27" s="280">
        <v>23800</v>
      </c>
      <c r="H27" s="282">
        <f t="shared" si="1"/>
        <v>55.220417633410669</v>
      </c>
      <c r="I27" s="280">
        <v>19300</v>
      </c>
      <c r="J27" s="282">
        <f t="shared" si="2"/>
        <v>44.779582366589324</v>
      </c>
      <c r="K27" s="276">
        <v>18400</v>
      </c>
      <c r="L27" s="282">
        <f t="shared" si="3"/>
        <v>42.691415313225058</v>
      </c>
      <c r="M27" s="280">
        <v>24700</v>
      </c>
      <c r="N27" s="283">
        <f t="shared" si="4"/>
        <v>57.308584686774942</v>
      </c>
      <c r="O27" s="310"/>
      <c r="P27" s="310"/>
    </row>
    <row r="28" spans="1:16" s="279" customFormat="1" ht="16.5" x14ac:dyDescent="0.3">
      <c r="A28" s="217" t="s">
        <v>163</v>
      </c>
      <c r="B28" s="276">
        <v>356900</v>
      </c>
      <c r="C28" s="280">
        <v>223800</v>
      </c>
      <c r="D28" s="280">
        <v>580700</v>
      </c>
      <c r="E28" s="280">
        <v>44400</v>
      </c>
      <c r="F28" s="298">
        <f t="shared" si="6"/>
        <v>7.6459445496814187</v>
      </c>
      <c r="G28" s="280">
        <v>25300</v>
      </c>
      <c r="H28" s="282">
        <f t="shared" si="1"/>
        <v>56.981981981981974</v>
      </c>
      <c r="I28" s="280">
        <v>19100</v>
      </c>
      <c r="J28" s="282">
        <f t="shared" si="2"/>
        <v>43.018018018018019</v>
      </c>
      <c r="K28" s="276">
        <v>18900</v>
      </c>
      <c r="L28" s="282">
        <f t="shared" si="3"/>
        <v>42.567567567567565</v>
      </c>
      <c r="M28" s="280">
        <v>25500</v>
      </c>
      <c r="N28" s="283">
        <f t="shared" si="4"/>
        <v>57.432432432432435</v>
      </c>
      <c r="O28" s="310"/>
      <c r="P28" s="310"/>
    </row>
    <row r="29" spans="1:16" s="279" customFormat="1" ht="17.25" thickBot="1" x14ac:dyDescent="0.35">
      <c r="A29" s="233" t="s">
        <v>164</v>
      </c>
      <c r="B29" s="308">
        <v>357100</v>
      </c>
      <c r="C29" s="302">
        <v>228400</v>
      </c>
      <c r="D29" s="302">
        <v>585500</v>
      </c>
      <c r="E29" s="302">
        <v>38900</v>
      </c>
      <c r="F29" s="301">
        <f t="shared" si="6"/>
        <v>6.6438941076003415</v>
      </c>
      <c r="G29" s="302">
        <f>E29-I29</f>
        <v>20600</v>
      </c>
      <c r="H29" s="303">
        <f t="shared" si="1"/>
        <v>52.956298200514141</v>
      </c>
      <c r="I29" s="302">
        <v>18300</v>
      </c>
      <c r="J29" s="303">
        <f t="shared" si="2"/>
        <v>47.043701799485859</v>
      </c>
      <c r="K29" s="308">
        <v>13200</v>
      </c>
      <c r="L29" s="303">
        <f t="shared" si="3"/>
        <v>33.933161953727506</v>
      </c>
      <c r="M29" s="302">
        <v>25700</v>
      </c>
      <c r="N29" s="306">
        <f t="shared" si="4"/>
        <v>66.066838046272494</v>
      </c>
      <c r="O29" s="310"/>
      <c r="P29" s="310"/>
    </row>
    <row r="30" spans="1:16" s="279" customFormat="1" ht="16.5" x14ac:dyDescent="0.3">
      <c r="A30" s="217" t="s">
        <v>166</v>
      </c>
      <c r="B30" s="272">
        <v>353100</v>
      </c>
      <c r="C30" s="273">
        <v>227300</v>
      </c>
      <c r="D30" s="311">
        <v>580400</v>
      </c>
      <c r="E30" s="273">
        <v>44300</v>
      </c>
      <c r="F30" s="312">
        <v>7.6326671261199168</v>
      </c>
      <c r="G30" s="280">
        <v>22100</v>
      </c>
      <c r="H30" s="282">
        <f t="shared" si="1"/>
        <v>49.887133182844245</v>
      </c>
      <c r="I30" s="280">
        <v>22200</v>
      </c>
      <c r="J30" s="282">
        <v>50.112866817155755</v>
      </c>
      <c r="K30" s="276">
        <v>17700</v>
      </c>
      <c r="L30" s="282">
        <v>39.954853273137694</v>
      </c>
      <c r="M30" s="280">
        <v>26600</v>
      </c>
      <c r="N30" s="283">
        <v>60.045146726862299</v>
      </c>
      <c r="O30" s="310"/>
      <c r="P30" s="310"/>
    </row>
    <row r="31" spans="1:16" s="279" customFormat="1" ht="16.5" x14ac:dyDescent="0.3">
      <c r="A31" s="217" t="s">
        <v>162</v>
      </c>
      <c r="B31" s="276">
        <v>360900</v>
      </c>
      <c r="C31" s="280">
        <v>231100</v>
      </c>
      <c r="D31" s="313">
        <v>592000</v>
      </c>
      <c r="E31" s="280">
        <v>42600</v>
      </c>
      <c r="F31" s="298">
        <f t="shared" ref="F31" si="7">E31/D31*100</f>
        <v>7.1959459459459456</v>
      </c>
      <c r="G31" s="280">
        <f>E31-I31</f>
        <v>24000</v>
      </c>
      <c r="H31" s="282">
        <f t="shared" si="1"/>
        <v>56.338028169014088</v>
      </c>
      <c r="I31" s="280">
        <v>18600</v>
      </c>
      <c r="J31" s="282">
        <f t="shared" ref="J31:J38" si="8">I31/E31*100</f>
        <v>43.661971830985912</v>
      </c>
      <c r="K31" s="276">
        <v>19000</v>
      </c>
      <c r="L31" s="282">
        <f t="shared" ref="L31" si="9">K31/E31*100</f>
        <v>44.600938967136152</v>
      </c>
      <c r="M31" s="280">
        <v>23600</v>
      </c>
      <c r="N31" s="283">
        <f t="shared" ref="N31" si="10">M31/E31*100</f>
        <v>55.399061032863848</v>
      </c>
      <c r="O31" s="310"/>
      <c r="P31" s="310"/>
    </row>
    <row r="32" spans="1:16" s="279" customFormat="1" ht="16.5" x14ac:dyDescent="0.3">
      <c r="A32" s="217" t="s">
        <v>163</v>
      </c>
      <c r="B32" s="276">
        <v>354700</v>
      </c>
      <c r="C32" s="280">
        <v>228300</v>
      </c>
      <c r="D32" s="313">
        <v>583000</v>
      </c>
      <c r="E32" s="280">
        <v>40600</v>
      </c>
      <c r="F32" s="298">
        <v>6.9639794168096056</v>
      </c>
      <c r="G32" s="280">
        <v>21100</v>
      </c>
      <c r="H32" s="282">
        <f t="shared" si="1"/>
        <v>51.970443349753694</v>
      </c>
      <c r="I32" s="280">
        <v>19500</v>
      </c>
      <c r="J32" s="282">
        <f t="shared" si="8"/>
        <v>48.029556650246306</v>
      </c>
      <c r="K32" s="276">
        <v>16400</v>
      </c>
      <c r="L32" s="282">
        <v>40.39408866995074</v>
      </c>
      <c r="M32" s="280">
        <v>24200</v>
      </c>
      <c r="N32" s="283">
        <v>59.605911330049267</v>
      </c>
      <c r="O32" s="310"/>
      <c r="P32" s="310"/>
    </row>
    <row r="33" spans="1:20" s="279" customFormat="1" ht="17.25" thickBot="1" x14ac:dyDescent="0.35">
      <c r="A33" s="233" t="s">
        <v>164</v>
      </c>
      <c r="B33" s="308">
        <v>357000</v>
      </c>
      <c r="C33" s="302">
        <v>230600</v>
      </c>
      <c r="D33" s="314">
        <v>587600</v>
      </c>
      <c r="E33" s="302">
        <v>39600</v>
      </c>
      <c r="F33" s="301">
        <f t="shared" ref="F33" si="11">E33/D33*100</f>
        <v>6.7392784206943501</v>
      </c>
      <c r="G33" s="302">
        <f>E33-I33</f>
        <v>22900</v>
      </c>
      <c r="H33" s="303">
        <f t="shared" si="1"/>
        <v>57.828282828282831</v>
      </c>
      <c r="I33" s="302">
        <v>16700</v>
      </c>
      <c r="J33" s="303">
        <f t="shared" si="8"/>
        <v>42.171717171717169</v>
      </c>
      <c r="K33" s="308">
        <v>16300</v>
      </c>
      <c r="L33" s="303">
        <f t="shared" ref="L33" si="12">K33/E33*100</f>
        <v>41.161616161616159</v>
      </c>
      <c r="M33" s="302">
        <v>23300</v>
      </c>
      <c r="N33" s="306">
        <f t="shared" ref="N33" si="13">M33/E33*100</f>
        <v>58.838383838383834</v>
      </c>
      <c r="O33" s="310"/>
      <c r="P33" s="310"/>
    </row>
    <row r="34" spans="1:20" s="279" customFormat="1" ht="16.5" x14ac:dyDescent="0.3">
      <c r="A34" s="217" t="s">
        <v>168</v>
      </c>
      <c r="B34" s="276">
        <v>351100</v>
      </c>
      <c r="C34" s="280">
        <v>229900</v>
      </c>
      <c r="D34" s="313">
        <v>581000</v>
      </c>
      <c r="E34" s="280">
        <v>41000</v>
      </c>
      <c r="F34" s="298">
        <f t="shared" si="6"/>
        <v>7.056798623063683</v>
      </c>
      <c r="G34" s="280">
        <v>21700</v>
      </c>
      <c r="H34" s="282">
        <f t="shared" si="1"/>
        <v>52.926829268292686</v>
      </c>
      <c r="I34" s="280">
        <v>19300</v>
      </c>
      <c r="J34" s="282">
        <f t="shared" si="8"/>
        <v>47.073170731707314</v>
      </c>
      <c r="K34" s="276">
        <v>18000</v>
      </c>
      <c r="L34" s="282">
        <f t="shared" si="3"/>
        <v>43.902439024390247</v>
      </c>
      <c r="M34" s="280">
        <v>23000</v>
      </c>
      <c r="N34" s="315">
        <f t="shared" si="4"/>
        <v>56.09756097560976</v>
      </c>
      <c r="O34" s="310"/>
      <c r="P34" s="310"/>
    </row>
    <row r="35" spans="1:20" s="279" customFormat="1" ht="16.5" x14ac:dyDescent="0.3">
      <c r="A35" s="217" t="s">
        <v>162</v>
      </c>
      <c r="B35" s="276">
        <v>350000.00000000006</v>
      </c>
      <c r="C35" s="280">
        <v>232000</v>
      </c>
      <c r="D35" s="313">
        <v>582000</v>
      </c>
      <c r="E35" s="280">
        <v>40500</v>
      </c>
      <c r="F35" s="298">
        <v>7</v>
      </c>
      <c r="G35" s="280">
        <v>19000</v>
      </c>
      <c r="H35" s="282">
        <f t="shared" si="1"/>
        <v>46.913580246913575</v>
      </c>
      <c r="I35" s="280">
        <v>21500</v>
      </c>
      <c r="J35" s="282">
        <f t="shared" si="8"/>
        <v>53.086419753086425</v>
      </c>
      <c r="K35" s="276">
        <v>18500</v>
      </c>
      <c r="L35" s="282">
        <f t="shared" si="3"/>
        <v>45.679012345679013</v>
      </c>
      <c r="M35" s="280">
        <v>22000</v>
      </c>
      <c r="N35" s="316">
        <f t="shared" si="4"/>
        <v>54.320987654320987</v>
      </c>
      <c r="O35" s="310"/>
      <c r="P35" s="310"/>
    </row>
    <row r="36" spans="1:20" s="279" customFormat="1" ht="16.5" x14ac:dyDescent="0.3">
      <c r="A36" s="217" t="s">
        <v>163</v>
      </c>
      <c r="B36" s="276">
        <v>349700</v>
      </c>
      <c r="C36" s="280">
        <v>226900</v>
      </c>
      <c r="D36" s="313">
        <v>576599.99999999988</v>
      </c>
      <c r="E36" s="280">
        <v>39800</v>
      </c>
      <c r="F36" s="298">
        <v>6.9</v>
      </c>
      <c r="G36" s="280">
        <v>20500</v>
      </c>
      <c r="H36" s="282">
        <f t="shared" si="1"/>
        <v>51.507537688442206</v>
      </c>
      <c r="I36" s="280">
        <v>19300</v>
      </c>
      <c r="J36" s="282">
        <f t="shared" si="8"/>
        <v>48.492462311557787</v>
      </c>
      <c r="K36" s="276">
        <v>15800</v>
      </c>
      <c r="L36" s="282">
        <f t="shared" si="3"/>
        <v>39.698492462311556</v>
      </c>
      <c r="M36" s="280">
        <v>24000</v>
      </c>
      <c r="N36" s="316">
        <f t="shared" si="4"/>
        <v>60.301507537688437</v>
      </c>
      <c r="O36" s="310"/>
      <c r="P36" s="310"/>
    </row>
    <row r="37" spans="1:20" s="279" customFormat="1" ht="17.25" thickBot="1" x14ac:dyDescent="0.35">
      <c r="A37" s="233" t="s">
        <v>164</v>
      </c>
      <c r="B37" s="308">
        <v>360200.00000000006</v>
      </c>
      <c r="C37" s="302">
        <v>231100.00000000003</v>
      </c>
      <c r="D37" s="302">
        <v>591300.00000000012</v>
      </c>
      <c r="E37" s="302">
        <v>38100</v>
      </c>
      <c r="F37" s="301">
        <v>6.4434297311009638</v>
      </c>
      <c r="G37" s="302">
        <v>20200.000000000004</v>
      </c>
      <c r="H37" s="303">
        <f t="shared" si="1"/>
        <v>53.018372703412084</v>
      </c>
      <c r="I37" s="302">
        <v>17900</v>
      </c>
      <c r="J37" s="303">
        <f t="shared" si="8"/>
        <v>46.981627296587924</v>
      </c>
      <c r="K37" s="308">
        <v>14800</v>
      </c>
      <c r="L37" s="317">
        <f t="shared" si="3"/>
        <v>38.84514435695538</v>
      </c>
      <c r="M37" s="302">
        <v>23300</v>
      </c>
      <c r="N37" s="318">
        <f t="shared" si="4"/>
        <v>61.154855643044613</v>
      </c>
      <c r="O37" s="310"/>
      <c r="P37" s="310"/>
    </row>
    <row r="38" spans="1:20" s="279" customFormat="1" ht="16.5" x14ac:dyDescent="0.3">
      <c r="A38" s="319" t="s">
        <v>169</v>
      </c>
      <c r="B38" s="272">
        <v>353200</v>
      </c>
      <c r="C38" s="273">
        <v>233200.00000000003</v>
      </c>
      <c r="D38" s="311">
        <v>586400</v>
      </c>
      <c r="E38" s="273">
        <v>40400</v>
      </c>
      <c r="F38" s="312">
        <v>6.9</v>
      </c>
      <c r="G38" s="273">
        <v>22200</v>
      </c>
      <c r="H38" s="282">
        <f t="shared" ref="H38:H40" si="14">(G38/E38)*100</f>
        <v>54.950495049504951</v>
      </c>
      <c r="I38" s="273">
        <v>18200</v>
      </c>
      <c r="J38" s="275">
        <f t="shared" si="8"/>
        <v>45.049504950495049</v>
      </c>
      <c r="K38" s="272">
        <v>17400</v>
      </c>
      <c r="L38" s="275">
        <f t="shared" si="3"/>
        <v>43.069306930693067</v>
      </c>
      <c r="M38" s="273">
        <v>23000</v>
      </c>
      <c r="N38" s="315">
        <f t="shared" si="4"/>
        <v>56.930693069306926</v>
      </c>
      <c r="O38" s="310"/>
      <c r="P38" s="310"/>
      <c r="Q38" s="320"/>
      <c r="R38" s="320"/>
      <c r="S38" s="320"/>
      <c r="T38" s="320"/>
    </row>
    <row r="39" spans="1:20" s="279" customFormat="1" ht="17.25" x14ac:dyDescent="0.3">
      <c r="A39" s="217" t="s">
        <v>266</v>
      </c>
      <c r="B39" s="276">
        <v>354599.99999999994</v>
      </c>
      <c r="C39" s="280">
        <v>238299.99999999997</v>
      </c>
      <c r="D39" s="313">
        <v>592900</v>
      </c>
      <c r="E39" s="280">
        <v>39100</v>
      </c>
      <c r="F39" s="298">
        <v>6.6</v>
      </c>
      <c r="G39" s="280">
        <v>23000</v>
      </c>
      <c r="H39" s="282">
        <f t="shared" si="14"/>
        <v>58.82352941176471</v>
      </c>
      <c r="I39" s="280">
        <v>16100.000000000002</v>
      </c>
      <c r="J39" s="282">
        <v>41.176470588235297</v>
      </c>
      <c r="K39" s="276">
        <v>13400</v>
      </c>
      <c r="L39" s="282">
        <v>34.271099744245525</v>
      </c>
      <c r="M39" s="280">
        <v>25700</v>
      </c>
      <c r="N39" s="316">
        <v>65.728900255754496</v>
      </c>
      <c r="O39" s="310"/>
      <c r="P39" s="310"/>
      <c r="R39" s="320"/>
      <c r="S39" s="320"/>
    </row>
    <row r="40" spans="1:20" s="279" customFormat="1" ht="16.5" x14ac:dyDescent="0.3">
      <c r="A40" s="217" t="s">
        <v>163</v>
      </c>
      <c r="B40" s="276">
        <v>354600</v>
      </c>
      <c r="C40" s="280">
        <v>230400</v>
      </c>
      <c r="D40" s="313">
        <v>585000</v>
      </c>
      <c r="E40" s="280">
        <v>39300</v>
      </c>
      <c r="F40" s="298">
        <v>6.7</v>
      </c>
      <c r="G40" s="280">
        <v>22900</v>
      </c>
      <c r="H40" s="282">
        <f t="shared" si="14"/>
        <v>58.269720101781175</v>
      </c>
      <c r="I40" s="280">
        <v>16400</v>
      </c>
      <c r="J40" s="282">
        <v>41.730279898218832</v>
      </c>
      <c r="K40" s="276">
        <v>15500</v>
      </c>
      <c r="L40" s="282">
        <v>39.440203562340969</v>
      </c>
      <c r="M40" s="280">
        <v>23800</v>
      </c>
      <c r="N40" s="316">
        <v>60.559796437659031</v>
      </c>
      <c r="O40" s="310"/>
      <c r="P40" s="310"/>
      <c r="R40" s="320"/>
      <c r="S40" s="320"/>
    </row>
    <row r="41" spans="1:20" s="279" customFormat="1" ht="17.25" thickBot="1" x14ac:dyDescent="0.35">
      <c r="A41" s="233" t="s">
        <v>164</v>
      </c>
      <c r="B41" s="308">
        <v>354300</v>
      </c>
      <c r="C41" s="302">
        <v>240800</v>
      </c>
      <c r="D41" s="314">
        <v>595100</v>
      </c>
      <c r="E41" s="302">
        <v>37900</v>
      </c>
      <c r="F41" s="301">
        <f>(E41/D41)*100</f>
        <v>6.3686775331877001</v>
      </c>
      <c r="G41" s="302">
        <v>20500</v>
      </c>
      <c r="H41" s="303">
        <f>(G41/E41)*100</f>
        <v>54.089709762532976</v>
      </c>
      <c r="I41" s="302">
        <v>17400</v>
      </c>
      <c r="J41" s="303">
        <f>(I41/$E$41)*100</f>
        <v>45.910290237467017</v>
      </c>
      <c r="K41" s="308">
        <v>14500</v>
      </c>
      <c r="L41" s="303">
        <f>(K41/$E$41)*100</f>
        <v>38.258575197889186</v>
      </c>
      <c r="M41" s="302">
        <v>23400</v>
      </c>
      <c r="N41" s="306">
        <f>(M41/$E$41)*100</f>
        <v>61.741424802110821</v>
      </c>
      <c r="O41" s="310"/>
      <c r="P41" s="310"/>
    </row>
    <row r="42" spans="1:20" s="279" customFormat="1" ht="20.25" customHeight="1" x14ac:dyDescent="0.3">
      <c r="A42" s="319" t="s">
        <v>170</v>
      </c>
      <c r="B42" s="272">
        <v>337300</v>
      </c>
      <c r="C42" s="272">
        <v>238800</v>
      </c>
      <c r="D42" s="311">
        <v>576100</v>
      </c>
      <c r="E42" s="273">
        <v>41300</v>
      </c>
      <c r="F42" s="312">
        <v>7.2</v>
      </c>
      <c r="G42" s="280">
        <f>E42-I42</f>
        <v>23200</v>
      </c>
      <c r="H42" s="275">
        <f>(G42/$E$42)*100</f>
        <v>56.174334140435832</v>
      </c>
      <c r="I42" s="273">
        <v>18100</v>
      </c>
      <c r="J42" s="275">
        <f>(I42/$E$42)*100</f>
        <v>43.825665859564168</v>
      </c>
      <c r="K42" s="273">
        <v>17600</v>
      </c>
      <c r="L42" s="275">
        <f>(K42/$E$42)*100</f>
        <v>42.615012106537534</v>
      </c>
      <c r="M42" s="273">
        <v>23700</v>
      </c>
      <c r="N42" s="277">
        <f>(M42/$E$42)*100</f>
        <v>57.384987893462466</v>
      </c>
      <c r="O42" s="310"/>
      <c r="P42" s="310"/>
      <c r="Q42" s="320"/>
      <c r="R42" s="320"/>
      <c r="S42" s="320"/>
      <c r="T42" s="320"/>
    </row>
    <row r="43" spans="1:20" s="279" customFormat="1" ht="20.25" customHeight="1" x14ac:dyDescent="0.3">
      <c r="A43" s="217" t="s">
        <v>189</v>
      </c>
      <c r="B43" s="276">
        <v>277000</v>
      </c>
      <c r="C43" s="276">
        <v>174200</v>
      </c>
      <c r="D43" s="313">
        <v>451200</v>
      </c>
      <c r="E43" s="280">
        <v>45800</v>
      </c>
      <c r="F43" s="298">
        <v>10.199999999999999</v>
      </c>
      <c r="G43" s="280">
        <f>E43-I43</f>
        <v>36000</v>
      </c>
      <c r="H43" s="298">
        <f>(G43/E43)*100</f>
        <v>78.602620087336234</v>
      </c>
      <c r="I43" s="280">
        <v>9800</v>
      </c>
      <c r="J43" s="298">
        <f>(I43/E43)*100</f>
        <v>21.397379912663755</v>
      </c>
      <c r="K43" s="280">
        <v>28600</v>
      </c>
      <c r="L43" s="298">
        <f>(K43/E43)*100</f>
        <v>62.445414847161572</v>
      </c>
      <c r="M43" s="280">
        <v>17200</v>
      </c>
      <c r="N43" s="321">
        <f>(M43/E43)*100</f>
        <v>37.554585152838428</v>
      </c>
      <c r="O43" s="310"/>
      <c r="P43" s="310"/>
      <c r="Q43" s="320"/>
      <c r="R43" s="320"/>
      <c r="S43" s="320"/>
      <c r="T43" s="320"/>
    </row>
    <row r="44" spans="1:20" s="279" customFormat="1" ht="20.25" customHeight="1" x14ac:dyDescent="0.3">
      <c r="A44" s="217" t="s">
        <v>202</v>
      </c>
      <c r="B44" s="276">
        <v>309500</v>
      </c>
      <c r="C44" s="276">
        <v>229600</v>
      </c>
      <c r="D44" s="313">
        <v>539100</v>
      </c>
      <c r="E44" s="280">
        <v>66000</v>
      </c>
      <c r="F44" s="298">
        <v>12.2</v>
      </c>
      <c r="G44" s="280">
        <f t="shared" ref="G44" si="15">E44-I44</f>
        <v>49500</v>
      </c>
      <c r="H44" s="298">
        <f>(G44/E44)*100</f>
        <v>75</v>
      </c>
      <c r="I44" s="280">
        <v>16500</v>
      </c>
      <c r="J44" s="298">
        <f>(I44/E44)*100</f>
        <v>25</v>
      </c>
      <c r="K44" s="280">
        <v>36300</v>
      </c>
      <c r="L44" s="298">
        <f t="shared" ref="L44:L47" si="16">(K44/E44)*100</f>
        <v>55.000000000000007</v>
      </c>
      <c r="M44" s="280">
        <v>29700</v>
      </c>
      <c r="N44" s="321">
        <f>(M44/E44)*100</f>
        <v>45</v>
      </c>
      <c r="O44" s="310"/>
      <c r="P44" s="310"/>
      <c r="Q44" s="320"/>
      <c r="R44" s="320"/>
      <c r="S44" s="320"/>
      <c r="T44" s="320"/>
    </row>
    <row r="45" spans="1:20" s="279" customFormat="1" ht="20.25" customHeight="1" x14ac:dyDescent="0.3">
      <c r="A45" s="217" t="s">
        <v>203</v>
      </c>
      <c r="B45" s="276">
        <v>329000</v>
      </c>
      <c r="C45" s="276">
        <v>226300</v>
      </c>
      <c r="D45" s="313">
        <v>555300</v>
      </c>
      <c r="E45" s="280">
        <v>57300</v>
      </c>
      <c r="F45" s="298">
        <v>10.3</v>
      </c>
      <c r="G45" s="280">
        <f>E45-I45</f>
        <v>36700</v>
      </c>
      <c r="H45" s="298">
        <f>(G45/E45)*100</f>
        <v>64.048865619546248</v>
      </c>
      <c r="I45" s="280">
        <v>20600</v>
      </c>
      <c r="J45" s="298">
        <f>(I45/E45)*100</f>
        <v>35.951134380453752</v>
      </c>
      <c r="K45" s="280">
        <v>32200</v>
      </c>
      <c r="L45" s="298">
        <f>(K45/E45)*100</f>
        <v>56.195462478184986</v>
      </c>
      <c r="M45" s="280">
        <v>25100</v>
      </c>
      <c r="N45" s="321">
        <f t="shared" ref="N45:N47" si="17">(M45/E45)*100</f>
        <v>43.804537521815007</v>
      </c>
      <c r="O45" s="310"/>
      <c r="P45" s="310"/>
      <c r="Q45" s="320"/>
      <c r="R45" s="320"/>
      <c r="S45" s="320"/>
      <c r="T45" s="320"/>
    </row>
    <row r="46" spans="1:20" s="279" customFormat="1" ht="20.25" customHeight="1" x14ac:dyDescent="0.3">
      <c r="A46" s="217" t="s">
        <v>193</v>
      </c>
      <c r="B46" s="276">
        <v>333600</v>
      </c>
      <c r="C46" s="276">
        <v>234900</v>
      </c>
      <c r="D46" s="313">
        <v>568500</v>
      </c>
      <c r="E46" s="280">
        <v>62200</v>
      </c>
      <c r="F46" s="298">
        <v>10.9</v>
      </c>
      <c r="G46" s="280">
        <f>E46-I46</f>
        <v>41700</v>
      </c>
      <c r="H46" s="298">
        <f>(G46/E46)*100</f>
        <v>67.041800643086816</v>
      </c>
      <c r="I46" s="280">
        <v>20500</v>
      </c>
      <c r="J46" s="298">
        <f>(I46/E46)*100</f>
        <v>32.958199356913184</v>
      </c>
      <c r="K46" s="280">
        <v>32000</v>
      </c>
      <c r="L46" s="298">
        <f t="shared" si="16"/>
        <v>51.446945337620576</v>
      </c>
      <c r="M46" s="280">
        <v>30200</v>
      </c>
      <c r="N46" s="321">
        <f t="shared" si="17"/>
        <v>48.553054662379417</v>
      </c>
      <c r="O46" s="310"/>
      <c r="P46" s="310"/>
      <c r="Q46" s="320"/>
      <c r="R46" s="320"/>
      <c r="S46" s="320"/>
      <c r="T46" s="320"/>
    </row>
    <row r="47" spans="1:20" s="279" customFormat="1" ht="20.25" customHeight="1" thickBot="1" x14ac:dyDescent="0.35">
      <c r="A47" s="260" t="s">
        <v>196</v>
      </c>
      <c r="B47" s="322">
        <v>347100</v>
      </c>
      <c r="C47" s="322">
        <v>237600</v>
      </c>
      <c r="D47" s="322">
        <v>584700</v>
      </c>
      <c r="E47" s="323">
        <v>61000</v>
      </c>
      <c r="F47" s="324">
        <v>10.4</v>
      </c>
      <c r="G47" s="323">
        <f>E47-I47</f>
        <v>42800</v>
      </c>
      <c r="H47" s="324">
        <f>(G47/E47)*100</f>
        <v>70.163934426229517</v>
      </c>
      <c r="I47" s="323">
        <v>18200</v>
      </c>
      <c r="J47" s="324">
        <f>(I47/E47)*100</f>
        <v>29.836065573770494</v>
      </c>
      <c r="K47" s="323">
        <v>29800</v>
      </c>
      <c r="L47" s="324">
        <f t="shared" si="16"/>
        <v>48.852459016393439</v>
      </c>
      <c r="M47" s="323">
        <v>31200</v>
      </c>
      <c r="N47" s="325">
        <f t="shared" si="17"/>
        <v>51.147540983606554</v>
      </c>
      <c r="O47" s="310"/>
      <c r="P47" s="310"/>
      <c r="Q47" s="320"/>
      <c r="R47" s="320"/>
      <c r="S47" s="320"/>
      <c r="T47" s="320"/>
    </row>
    <row r="48" spans="1:20" s="240" customFormat="1" ht="5.25" customHeight="1" thickTop="1" x14ac:dyDescent="0.25">
      <c r="A48" s="3672" t="s">
        <v>304</v>
      </c>
      <c r="B48" s="3672"/>
      <c r="C48" s="3672"/>
      <c r="D48" s="3672"/>
      <c r="E48" s="3672"/>
      <c r="F48" s="3672"/>
      <c r="G48" s="3672"/>
      <c r="H48" s="3672"/>
      <c r="I48" s="3672"/>
      <c r="J48" s="3672"/>
      <c r="K48" s="3672"/>
      <c r="L48" s="3672"/>
      <c r="M48" s="3672"/>
      <c r="N48" s="3672"/>
      <c r="O48" s="326"/>
    </row>
    <row r="49" spans="1:15" s="240" customFormat="1" ht="18" customHeight="1" x14ac:dyDescent="0.25">
      <c r="A49" s="3672"/>
      <c r="B49" s="3672"/>
      <c r="C49" s="3672"/>
      <c r="D49" s="3672"/>
      <c r="E49" s="3672"/>
      <c r="F49" s="3672"/>
      <c r="G49" s="3672"/>
      <c r="H49" s="3672"/>
      <c r="I49" s="3672"/>
      <c r="J49" s="3672"/>
      <c r="K49" s="3672"/>
      <c r="L49" s="3672"/>
      <c r="M49" s="3672"/>
      <c r="N49" s="3672"/>
      <c r="O49" s="326"/>
    </row>
    <row r="50" spans="1:15" s="240" customFormat="1" ht="15.75" x14ac:dyDescent="0.25">
      <c r="A50" s="109" t="s">
        <v>305</v>
      </c>
      <c r="B50" s="327"/>
      <c r="C50" s="327"/>
      <c r="D50" s="109" t="s">
        <v>306</v>
      </c>
      <c r="E50" s="328"/>
      <c r="F50" s="109"/>
      <c r="G50" s="109"/>
      <c r="H50" s="329"/>
      <c r="I50" s="330"/>
      <c r="J50" s="329"/>
      <c r="K50" s="330"/>
      <c r="L50" s="330"/>
      <c r="M50" s="330"/>
      <c r="N50" s="329"/>
      <c r="O50" s="326"/>
    </row>
    <row r="51" spans="1:15" s="240" customFormat="1" hidden="1" x14ac:dyDescent="0.25">
      <c r="A51" s="109" t="s">
        <v>307</v>
      </c>
    </row>
    <row r="52" spans="1:15" s="240" customFormat="1" x14ac:dyDescent="0.25">
      <c r="A52" s="109" t="s">
        <v>274</v>
      </c>
    </row>
    <row r="53" spans="1:15" s="240" customFormat="1" x14ac:dyDescent="0.25">
      <c r="G53" s="326"/>
    </row>
    <row r="54" spans="1:15" s="240" customFormat="1" x14ac:dyDescent="0.25">
      <c r="L54" s="331"/>
      <c r="N54" s="331"/>
    </row>
    <row r="55" spans="1:15" x14ac:dyDescent="0.25">
      <c r="H55" s="332"/>
      <c r="I55" s="333"/>
      <c r="J55" s="333"/>
    </row>
    <row r="56" spans="1:15" x14ac:dyDescent="0.25">
      <c r="A56" s="334"/>
      <c r="H56" s="332"/>
      <c r="I56" s="333"/>
    </row>
    <row r="57" spans="1:15" x14ac:dyDescent="0.25">
      <c r="H57" s="332"/>
    </row>
    <row r="58" spans="1:15" x14ac:dyDescent="0.25">
      <c r="H58" s="332"/>
    </row>
  </sheetData>
  <mergeCells count="15">
    <mergeCell ref="G5:H5"/>
    <mergeCell ref="I5:J5"/>
    <mergeCell ref="K5:L5"/>
    <mergeCell ref="M5:N5"/>
    <mergeCell ref="A48:N49"/>
    <mergeCell ref="A3:A6"/>
    <mergeCell ref="B3:D3"/>
    <mergeCell ref="E3:N3"/>
    <mergeCell ref="B4:B6"/>
    <mergeCell ref="C4:C6"/>
    <mergeCell ref="D4:D6"/>
    <mergeCell ref="E4:E6"/>
    <mergeCell ref="F4:F6"/>
    <mergeCell ref="G4:J4"/>
    <mergeCell ref="K4:N4"/>
  </mergeCells>
  <pageMargins left="0.75" right="0.75" top="0.75" bottom="0.75" header="0.3" footer="0"/>
  <pageSetup paperSize="9" scale="7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BE7CB-8039-44EB-866B-D32348EAA6F6}">
  <sheetPr>
    <pageSetUpPr fitToPage="1"/>
  </sheetPr>
  <dimension ref="A1:W18"/>
  <sheetViews>
    <sheetView showGridLines="0" zoomScaleNormal="100" zoomScaleSheetLayoutView="100" workbookViewId="0">
      <selection activeCell="N20" sqref="N20"/>
    </sheetView>
  </sheetViews>
  <sheetFormatPr defaultColWidth="13.140625" defaultRowHeight="16.5" x14ac:dyDescent="0.3"/>
  <cols>
    <col min="1" max="1" width="21.85546875" style="3567" customWidth="1"/>
    <col min="2" max="3" width="14.140625" style="3532" hidden="1" customWidth="1"/>
    <col min="4" max="13" width="16.140625" style="3532" hidden="1" customWidth="1"/>
    <col min="14" max="23" width="16.140625" style="3532" customWidth="1"/>
    <col min="24" max="16384" width="13.140625" style="3532"/>
  </cols>
  <sheetData>
    <row r="1" spans="1:23" ht="15.75" customHeight="1" x14ac:dyDescent="0.3">
      <c r="A1" s="3568" t="s">
        <v>5174</v>
      </c>
      <c r="B1" s="3568"/>
      <c r="C1" s="3568"/>
      <c r="D1" s="3568"/>
      <c r="E1" s="3568"/>
      <c r="F1" s="3568"/>
      <c r="G1" s="3568"/>
      <c r="H1" s="3568"/>
      <c r="I1" s="3568"/>
      <c r="J1" s="3568"/>
      <c r="K1" s="3568"/>
      <c r="L1" s="3568"/>
      <c r="M1" s="3568"/>
      <c r="N1" s="3568"/>
      <c r="O1" s="3568"/>
      <c r="P1" s="3568"/>
      <c r="Q1" s="3568"/>
      <c r="R1" s="3568"/>
      <c r="S1" s="3568"/>
      <c r="T1" s="3568"/>
      <c r="U1" s="3568"/>
      <c r="V1" s="3568"/>
      <c r="W1" s="3568"/>
    </row>
    <row r="2" spans="1:23" ht="15.75" customHeight="1" thickBot="1" x14ac:dyDescent="0.3">
      <c r="A2" s="3569"/>
      <c r="B2" s="3569"/>
      <c r="C2" s="3569"/>
      <c r="D2" s="3569"/>
      <c r="E2" s="3569"/>
      <c r="F2" s="3569"/>
      <c r="G2" s="3569"/>
      <c r="H2" s="3569"/>
      <c r="I2" s="3569"/>
      <c r="J2" s="3569"/>
      <c r="K2" s="3569"/>
      <c r="L2" s="3570"/>
      <c r="M2" s="3570"/>
      <c r="N2" s="3570"/>
      <c r="O2" s="3570"/>
      <c r="P2" s="3570"/>
      <c r="Q2" s="3570"/>
      <c r="R2" s="3570"/>
      <c r="S2" s="3570"/>
      <c r="T2" s="3570"/>
      <c r="U2" s="3570"/>
      <c r="V2" s="3570"/>
      <c r="W2" s="3570"/>
    </row>
    <row r="3" spans="1:23" ht="17.25" thickTop="1" x14ac:dyDescent="0.3">
      <c r="A3" s="3571"/>
      <c r="B3" s="4041" t="s">
        <v>5175</v>
      </c>
      <c r="C3" s="4042"/>
      <c r="D3" s="4039" t="s">
        <v>5176</v>
      </c>
      <c r="E3" s="4043"/>
      <c r="F3" s="4039" t="s">
        <v>5177</v>
      </c>
      <c r="G3" s="4043"/>
      <c r="H3" s="4039" t="s">
        <v>5178</v>
      </c>
      <c r="I3" s="4043"/>
      <c r="J3" s="4039" t="s">
        <v>5179</v>
      </c>
      <c r="K3" s="4043"/>
      <c r="L3" s="4039" t="s">
        <v>5180</v>
      </c>
      <c r="M3" s="4040"/>
      <c r="N3" s="4039" t="s">
        <v>5181</v>
      </c>
      <c r="O3" s="4040"/>
      <c r="P3" s="4039" t="s">
        <v>5182</v>
      </c>
      <c r="Q3" s="4040"/>
      <c r="R3" s="4039" t="s">
        <v>5183</v>
      </c>
      <c r="S3" s="4040"/>
      <c r="T3" s="4039" t="s">
        <v>5184</v>
      </c>
      <c r="U3" s="4040"/>
      <c r="V3" s="4039" t="s">
        <v>5185</v>
      </c>
      <c r="W3" s="4040"/>
    </row>
    <row r="4" spans="1:23" ht="17.25" thickBot="1" x14ac:dyDescent="0.3">
      <c r="A4" s="3572"/>
      <c r="B4" s="3573" t="s">
        <v>29</v>
      </c>
      <c r="C4" s="3574" t="s">
        <v>5186</v>
      </c>
      <c r="D4" s="3575" t="s">
        <v>29</v>
      </c>
      <c r="E4" s="3576" t="s">
        <v>5186</v>
      </c>
      <c r="F4" s="3575" t="s">
        <v>29</v>
      </c>
      <c r="G4" s="3576" t="s">
        <v>5186</v>
      </c>
      <c r="H4" s="3575" t="s">
        <v>29</v>
      </c>
      <c r="I4" s="3576" t="s">
        <v>5186</v>
      </c>
      <c r="J4" s="3575" t="s">
        <v>29</v>
      </c>
      <c r="K4" s="3576" t="s">
        <v>5186</v>
      </c>
      <c r="L4" s="3575" t="s">
        <v>29</v>
      </c>
      <c r="M4" s="3577" t="s">
        <v>5186</v>
      </c>
      <c r="N4" s="3575" t="s">
        <v>29</v>
      </c>
      <c r="O4" s="3577" t="s">
        <v>5186</v>
      </c>
      <c r="P4" s="3575" t="s">
        <v>29</v>
      </c>
      <c r="Q4" s="3577" t="s">
        <v>5186</v>
      </c>
      <c r="R4" s="3575" t="s">
        <v>29</v>
      </c>
      <c r="S4" s="3577" t="s">
        <v>5186</v>
      </c>
      <c r="T4" s="3575" t="s">
        <v>29</v>
      </c>
      <c r="U4" s="3577" t="s">
        <v>5186</v>
      </c>
      <c r="V4" s="3575" t="s">
        <v>29</v>
      </c>
      <c r="W4" s="3577" t="s">
        <v>5186</v>
      </c>
    </row>
    <row r="5" spans="1:23" s="3543" customFormat="1" ht="17.25" thickBot="1" x14ac:dyDescent="0.35">
      <c r="A5" s="3578" t="s">
        <v>5187</v>
      </c>
      <c r="B5" s="3579">
        <v>14908.181149508031</v>
      </c>
      <c r="C5" s="3580">
        <v>31620</v>
      </c>
      <c r="D5" s="3581">
        <v>15472.226499364326</v>
      </c>
      <c r="E5" s="3582">
        <v>32513</v>
      </c>
      <c r="F5" s="3581">
        <v>15996.346761563796</v>
      </c>
      <c r="G5" s="3582">
        <v>32983</v>
      </c>
      <c r="H5" s="3581">
        <v>15476.124991389166</v>
      </c>
      <c r="I5" s="3582">
        <v>33601</v>
      </c>
      <c r="J5" s="3581">
        <v>16582.18896130372</v>
      </c>
      <c r="K5" s="3582">
        <v>34910</v>
      </c>
      <c r="L5" s="3581">
        <v>17185.811581534814</v>
      </c>
      <c r="M5" s="3583">
        <v>35567</v>
      </c>
      <c r="N5" s="3581">
        <v>18966.851299744958</v>
      </c>
      <c r="O5" s="3583">
        <v>35555</v>
      </c>
      <c r="P5" s="3581">
        <v>18419.382639355743</v>
      </c>
      <c r="Q5" s="3583">
        <v>36439</v>
      </c>
      <c r="R5" s="3581">
        <v>18014.589488085585</v>
      </c>
      <c r="S5" s="3583">
        <v>36555</v>
      </c>
      <c r="T5" s="3581">
        <v>18286.932862350826</v>
      </c>
      <c r="U5" s="3583">
        <v>36567</v>
      </c>
      <c r="V5" s="3581">
        <v>19584.742789045849</v>
      </c>
      <c r="W5" s="3583">
        <v>36039</v>
      </c>
    </row>
    <row r="6" spans="1:23" x14ac:dyDescent="0.3">
      <c r="A6" s="3584" t="s">
        <v>5188</v>
      </c>
      <c r="B6" s="3585">
        <v>1703.3231020000001</v>
      </c>
      <c r="C6" s="3586">
        <v>4040</v>
      </c>
      <c r="D6" s="3587">
        <v>2029.4331440000001</v>
      </c>
      <c r="E6" s="3588">
        <v>4665</v>
      </c>
      <c r="F6" s="3587">
        <v>2009.0752500000001</v>
      </c>
      <c r="G6" s="3588">
        <v>4701</v>
      </c>
      <c r="H6" s="3587">
        <v>2064.6409565499998</v>
      </c>
      <c r="I6" s="3588">
        <v>4856</v>
      </c>
      <c r="J6" s="3587">
        <v>2033.9340511599999</v>
      </c>
      <c r="K6" s="3588">
        <v>4868</v>
      </c>
      <c r="L6" s="3587">
        <v>2420.0622960000001</v>
      </c>
      <c r="M6" s="3589">
        <v>5692</v>
      </c>
      <c r="N6" s="3587">
        <v>2581.1587541199997</v>
      </c>
      <c r="O6" s="3589">
        <v>6005</v>
      </c>
      <c r="P6" s="3587">
        <v>5825.2907836499999</v>
      </c>
      <c r="Q6" s="3589">
        <v>13768</v>
      </c>
      <c r="R6" s="3587">
        <v>5699.7036489505881</v>
      </c>
      <c r="S6" s="3589">
        <v>13717</v>
      </c>
      <c r="T6" s="3587">
        <v>5751.0841163888463</v>
      </c>
      <c r="U6" s="3589">
        <v>14022</v>
      </c>
      <c r="V6" s="3587">
        <v>5653.1123186100003</v>
      </c>
      <c r="W6" s="3589">
        <v>13432</v>
      </c>
    </row>
    <row r="7" spans="1:23" s="3543" customFormat="1" x14ac:dyDescent="0.3">
      <c r="A7" s="3590" t="s">
        <v>5189</v>
      </c>
      <c r="B7" s="3591">
        <v>10420.5643376034</v>
      </c>
      <c r="C7" s="3592">
        <v>22568</v>
      </c>
      <c r="D7" s="3593">
        <v>10509.012721594327</v>
      </c>
      <c r="E7" s="3594">
        <v>22637</v>
      </c>
      <c r="F7" s="3593">
        <v>10756.474941569997</v>
      </c>
      <c r="G7" s="3594">
        <v>22563</v>
      </c>
      <c r="H7" s="3593">
        <v>10318.047120916066</v>
      </c>
      <c r="I7" s="3594">
        <v>23302</v>
      </c>
      <c r="J7" s="3593">
        <v>10924.535716983723</v>
      </c>
      <c r="K7" s="3594">
        <v>23935</v>
      </c>
      <c r="L7" s="3593">
        <v>11110.944298624814</v>
      </c>
      <c r="M7" s="3595">
        <v>23511</v>
      </c>
      <c r="N7" s="3593">
        <v>12398.061572314955</v>
      </c>
      <c r="O7" s="3595">
        <v>23254</v>
      </c>
      <c r="P7" s="3593">
        <v>8398.4754731557423</v>
      </c>
      <c r="Q7" s="3595">
        <v>16106</v>
      </c>
      <c r="R7" s="3593">
        <v>8129.5443274149975</v>
      </c>
      <c r="S7" s="3595">
        <v>16327</v>
      </c>
      <c r="T7" s="3593">
        <v>8200.0293995619813</v>
      </c>
      <c r="U7" s="3595">
        <v>15874</v>
      </c>
      <c r="V7" s="3593">
        <v>9536.3634450858517</v>
      </c>
      <c r="W7" s="3595">
        <v>15864</v>
      </c>
    </row>
    <row r="8" spans="1:23" ht="17.25" thickBot="1" x14ac:dyDescent="0.35">
      <c r="A8" s="3596" t="s">
        <v>5138</v>
      </c>
      <c r="B8" s="3597">
        <v>2784.2937099046298</v>
      </c>
      <c r="C8" s="3598">
        <v>5012</v>
      </c>
      <c r="D8" s="3599">
        <v>2933.780633769999</v>
      </c>
      <c r="E8" s="3600">
        <v>5211</v>
      </c>
      <c r="F8" s="3599">
        <v>3230.796569993799</v>
      </c>
      <c r="G8" s="3600">
        <v>5719</v>
      </c>
      <c r="H8" s="3599">
        <v>3093.4369139230994</v>
      </c>
      <c r="I8" s="3600">
        <v>5443</v>
      </c>
      <c r="J8" s="3599">
        <v>3623.7191931599982</v>
      </c>
      <c r="K8" s="3600">
        <v>6107</v>
      </c>
      <c r="L8" s="3599">
        <v>3654.80498691</v>
      </c>
      <c r="M8" s="3601">
        <v>6364</v>
      </c>
      <c r="N8" s="3599">
        <v>3987.6309733100006</v>
      </c>
      <c r="O8" s="3601">
        <v>6296</v>
      </c>
      <c r="P8" s="3599">
        <v>4195.6163825499998</v>
      </c>
      <c r="Q8" s="3601">
        <v>6565</v>
      </c>
      <c r="R8" s="3599">
        <v>4185.3415117200002</v>
      </c>
      <c r="S8" s="3601">
        <v>6511</v>
      </c>
      <c r="T8" s="3599">
        <v>4335.8193463999987</v>
      </c>
      <c r="U8" s="3601">
        <v>6671</v>
      </c>
      <c r="V8" s="3599">
        <v>4395.2670253499982</v>
      </c>
      <c r="W8" s="3601">
        <v>6743</v>
      </c>
    </row>
    <row r="9" spans="1:23" s="3543" customFormat="1" ht="17.25" thickBot="1" x14ac:dyDescent="0.35">
      <c r="A9" s="3578" t="s">
        <v>3161</v>
      </c>
      <c r="B9" s="3579">
        <v>3321.5626322817479</v>
      </c>
      <c r="C9" s="3580">
        <v>2460</v>
      </c>
      <c r="D9" s="3581">
        <v>3151.6955018663712</v>
      </c>
      <c r="E9" s="3582">
        <v>2523</v>
      </c>
      <c r="F9" s="3581">
        <v>2900.9314859190008</v>
      </c>
      <c r="G9" s="3582">
        <v>2426</v>
      </c>
      <c r="H9" s="3581">
        <v>2730.0272956431154</v>
      </c>
      <c r="I9" s="3582">
        <v>2464</v>
      </c>
      <c r="J9" s="3581">
        <v>3106.1754653319103</v>
      </c>
      <c r="K9" s="3582">
        <v>2686</v>
      </c>
      <c r="L9" s="3581">
        <v>2990.8201862820347</v>
      </c>
      <c r="M9" s="3583">
        <v>2494</v>
      </c>
      <c r="N9" s="3581">
        <v>3070.3262415598128</v>
      </c>
      <c r="O9" s="3583">
        <v>2229</v>
      </c>
      <c r="P9" s="3581">
        <v>2741.1384878420799</v>
      </c>
      <c r="Q9" s="3583">
        <v>2253</v>
      </c>
      <c r="R9" s="3581">
        <v>2713.6471717890599</v>
      </c>
      <c r="S9" s="3583">
        <v>2234</v>
      </c>
      <c r="T9" s="3581">
        <v>2741.6730550373736</v>
      </c>
      <c r="U9" s="3583">
        <v>2188</v>
      </c>
      <c r="V9" s="3581">
        <v>2590.5566960674701</v>
      </c>
      <c r="W9" s="3583">
        <v>2170</v>
      </c>
    </row>
    <row r="10" spans="1:23" x14ac:dyDescent="0.3">
      <c r="A10" s="3584" t="s">
        <v>5188</v>
      </c>
      <c r="B10" s="3602">
        <v>11.962669</v>
      </c>
      <c r="C10" s="3603">
        <v>5</v>
      </c>
      <c r="D10" s="3604">
        <v>22.44595</v>
      </c>
      <c r="E10" s="3605">
        <v>15</v>
      </c>
      <c r="F10" s="3604">
        <v>41.458378000000003</v>
      </c>
      <c r="G10" s="3605">
        <v>20</v>
      </c>
      <c r="H10" s="3604">
        <v>35.628348000000003</v>
      </c>
      <c r="I10" s="3605">
        <v>19</v>
      </c>
      <c r="J10" s="3604">
        <v>43.6891289</v>
      </c>
      <c r="K10" s="3605">
        <v>19</v>
      </c>
      <c r="L10" s="3604">
        <v>77.579504999999997</v>
      </c>
      <c r="M10" s="3606">
        <v>38</v>
      </c>
      <c r="N10" s="3604">
        <v>66.474119000000002</v>
      </c>
      <c r="O10" s="3606">
        <v>38</v>
      </c>
      <c r="P10" s="3604">
        <v>710.16605507999998</v>
      </c>
      <c r="Q10" s="3606">
        <v>726</v>
      </c>
      <c r="R10" s="3604">
        <v>726.63999637705967</v>
      </c>
      <c r="S10" s="3606">
        <v>717</v>
      </c>
      <c r="T10" s="3604">
        <v>668.48370166568236</v>
      </c>
      <c r="U10" s="3606">
        <v>670</v>
      </c>
      <c r="V10" s="3604">
        <v>653.60237711499997</v>
      </c>
      <c r="W10" s="3606">
        <v>649</v>
      </c>
    </row>
    <row r="11" spans="1:23" x14ac:dyDescent="0.3">
      <c r="A11" s="3590" t="s">
        <v>5189</v>
      </c>
      <c r="B11" s="3607">
        <v>2372.0958495236996</v>
      </c>
      <c r="C11" s="3608">
        <v>1964</v>
      </c>
      <c r="D11" s="3609">
        <v>2184.8206320372001</v>
      </c>
      <c r="E11" s="3610">
        <v>1916</v>
      </c>
      <c r="F11" s="3609">
        <v>2087.4965836690003</v>
      </c>
      <c r="G11" s="3610">
        <v>1847</v>
      </c>
      <c r="H11" s="3609">
        <v>2080.0036730198149</v>
      </c>
      <c r="I11" s="3610">
        <v>2015</v>
      </c>
      <c r="J11" s="3609">
        <v>2327.20173604191</v>
      </c>
      <c r="K11" s="3610">
        <v>2170</v>
      </c>
      <c r="L11" s="3609">
        <v>2096.9389415920346</v>
      </c>
      <c r="M11" s="3611">
        <v>1953</v>
      </c>
      <c r="N11" s="3609">
        <v>2228.736706369813</v>
      </c>
      <c r="O11" s="3611">
        <v>1718</v>
      </c>
      <c r="P11" s="3609">
        <v>1299.6293054220798</v>
      </c>
      <c r="Q11" s="3611">
        <v>1056</v>
      </c>
      <c r="R11" s="3609">
        <v>1285.3153288020001</v>
      </c>
      <c r="S11" s="3611">
        <v>1045</v>
      </c>
      <c r="T11" s="3609">
        <v>1290.5777983516912</v>
      </c>
      <c r="U11" s="3611">
        <v>1028</v>
      </c>
      <c r="V11" s="3609">
        <v>1182.4889201324702</v>
      </c>
      <c r="W11" s="3611">
        <v>1030</v>
      </c>
    </row>
    <row r="12" spans="1:23" ht="17.25" thickBot="1" x14ac:dyDescent="0.35">
      <c r="A12" s="3596" t="s">
        <v>5138</v>
      </c>
      <c r="B12" s="3612">
        <v>937.50411375804833</v>
      </c>
      <c r="C12" s="3613">
        <v>491</v>
      </c>
      <c r="D12" s="3614">
        <v>944.42891982917115</v>
      </c>
      <c r="E12" s="3615">
        <v>592</v>
      </c>
      <c r="F12" s="3614">
        <v>771.97652425000081</v>
      </c>
      <c r="G12" s="3615">
        <v>559</v>
      </c>
      <c r="H12" s="3614">
        <v>614.39527462330011</v>
      </c>
      <c r="I12" s="3615">
        <v>430</v>
      </c>
      <c r="J12" s="3614">
        <v>735.28460039000015</v>
      </c>
      <c r="K12" s="3615">
        <v>497</v>
      </c>
      <c r="L12" s="3614">
        <v>816.30173969000009</v>
      </c>
      <c r="M12" s="3616">
        <v>503</v>
      </c>
      <c r="N12" s="3614">
        <v>775.11541619000002</v>
      </c>
      <c r="O12" s="3616">
        <v>473</v>
      </c>
      <c r="P12" s="3614">
        <v>731.34312734000002</v>
      </c>
      <c r="Q12" s="3616">
        <v>471</v>
      </c>
      <c r="R12" s="3614">
        <v>701.69184661000008</v>
      </c>
      <c r="S12" s="3616">
        <v>472</v>
      </c>
      <c r="T12" s="3614">
        <v>782.6115550200002</v>
      </c>
      <c r="U12" s="3616">
        <v>490</v>
      </c>
      <c r="V12" s="3614">
        <v>754.4653988199999</v>
      </c>
      <c r="W12" s="3616">
        <v>491</v>
      </c>
    </row>
    <row r="13" spans="1:23" s="3543" customFormat="1" ht="17.25" thickBot="1" x14ac:dyDescent="0.35">
      <c r="A13" s="3578" t="s">
        <v>247</v>
      </c>
      <c r="B13" s="3579">
        <v>18229.743781789777</v>
      </c>
      <c r="C13" s="3580">
        <v>34080</v>
      </c>
      <c r="D13" s="3581">
        <v>18623.922001230698</v>
      </c>
      <c r="E13" s="3582">
        <v>35036</v>
      </c>
      <c r="F13" s="3581">
        <v>18897.278247482798</v>
      </c>
      <c r="G13" s="3582">
        <v>35409</v>
      </c>
      <c r="H13" s="3581">
        <v>18206.152287032281</v>
      </c>
      <c r="I13" s="3582">
        <v>36065</v>
      </c>
      <c r="J13" s="3581">
        <v>19688.364426635631</v>
      </c>
      <c r="K13" s="3582">
        <v>37596</v>
      </c>
      <c r="L13" s="3581">
        <v>20176.631767816849</v>
      </c>
      <c r="M13" s="3583">
        <v>38061</v>
      </c>
      <c r="N13" s="3581">
        <v>22037.177541304769</v>
      </c>
      <c r="O13" s="3583">
        <v>37784</v>
      </c>
      <c r="P13" s="3581">
        <v>21160.521127197822</v>
      </c>
      <c r="Q13" s="3583">
        <v>38692</v>
      </c>
      <c r="R13" s="3581">
        <v>20728.236659874645</v>
      </c>
      <c r="S13" s="3583">
        <v>38789</v>
      </c>
      <c r="T13" s="3581">
        <v>21028.605917388202</v>
      </c>
      <c r="U13" s="3583">
        <v>38755</v>
      </c>
      <c r="V13" s="3581">
        <v>22175.299485113319</v>
      </c>
      <c r="W13" s="3583">
        <v>38209</v>
      </c>
    </row>
    <row r="14" spans="1:23" x14ac:dyDescent="0.3">
      <c r="A14" s="3584" t="s">
        <v>5188</v>
      </c>
      <c r="B14" s="3585">
        <v>1715.2857710000001</v>
      </c>
      <c r="C14" s="3586">
        <v>4045</v>
      </c>
      <c r="D14" s="3587">
        <v>2051.8790939999999</v>
      </c>
      <c r="E14" s="3588">
        <v>4680</v>
      </c>
      <c r="F14" s="3587">
        <v>2050.5336280000001</v>
      </c>
      <c r="G14" s="3588">
        <v>4721</v>
      </c>
      <c r="H14" s="3587">
        <v>2100.26930455</v>
      </c>
      <c r="I14" s="3588">
        <v>4875</v>
      </c>
      <c r="J14" s="3587">
        <v>2077.6231800599999</v>
      </c>
      <c r="K14" s="3588">
        <v>4887</v>
      </c>
      <c r="L14" s="3587">
        <v>2497.6418010000002</v>
      </c>
      <c r="M14" s="3589">
        <v>5730</v>
      </c>
      <c r="N14" s="3587">
        <v>2647.6328731199997</v>
      </c>
      <c r="O14" s="3589">
        <v>6043</v>
      </c>
      <c r="P14" s="3587">
        <v>6535.4568387299996</v>
      </c>
      <c r="Q14" s="3589">
        <v>14494</v>
      </c>
      <c r="R14" s="3587">
        <v>6426.3436453276481</v>
      </c>
      <c r="S14" s="3589">
        <v>14434</v>
      </c>
      <c r="T14" s="3587">
        <v>6419.5678180545283</v>
      </c>
      <c r="U14" s="3589">
        <v>14692</v>
      </c>
      <c r="V14" s="3587">
        <v>6306.7146957250006</v>
      </c>
      <c r="W14" s="3589">
        <v>14081</v>
      </c>
    </row>
    <row r="15" spans="1:23" x14ac:dyDescent="0.3">
      <c r="A15" s="3590" t="s">
        <v>5189</v>
      </c>
      <c r="B15" s="3591">
        <v>12792.6601871271</v>
      </c>
      <c r="C15" s="3592">
        <v>24532</v>
      </c>
      <c r="D15" s="3593">
        <v>12693.833353631526</v>
      </c>
      <c r="E15" s="3594">
        <v>24553</v>
      </c>
      <c r="F15" s="3593">
        <v>12843.971525238998</v>
      </c>
      <c r="G15" s="3594">
        <v>24410</v>
      </c>
      <c r="H15" s="3593">
        <v>12398.050793935881</v>
      </c>
      <c r="I15" s="3594">
        <v>25317</v>
      </c>
      <c r="J15" s="3593">
        <v>13251.737453025633</v>
      </c>
      <c r="K15" s="3594">
        <v>26105</v>
      </c>
      <c r="L15" s="3593">
        <v>13207.883240216848</v>
      </c>
      <c r="M15" s="3595">
        <v>25464</v>
      </c>
      <c r="N15" s="3593">
        <v>14626.798278684768</v>
      </c>
      <c r="O15" s="3595">
        <v>24972</v>
      </c>
      <c r="P15" s="3593">
        <v>9698.1047785778228</v>
      </c>
      <c r="Q15" s="3595">
        <v>17162</v>
      </c>
      <c r="R15" s="3593">
        <v>9414.8596562169969</v>
      </c>
      <c r="S15" s="3595">
        <v>17372</v>
      </c>
      <c r="T15" s="3593">
        <v>9490.6071979136723</v>
      </c>
      <c r="U15" s="3595">
        <v>16902</v>
      </c>
      <c r="V15" s="3593">
        <v>10718.852365218321</v>
      </c>
      <c r="W15" s="3595">
        <v>16894</v>
      </c>
    </row>
    <row r="16" spans="1:23" ht="17.25" thickBot="1" x14ac:dyDescent="0.35">
      <c r="A16" s="3596" t="s">
        <v>5138</v>
      </c>
      <c r="B16" s="3597">
        <v>3721.7978236626782</v>
      </c>
      <c r="C16" s="3598">
        <v>5503</v>
      </c>
      <c r="D16" s="3599">
        <v>3878.2095535991702</v>
      </c>
      <c r="E16" s="3600">
        <v>5803</v>
      </c>
      <c r="F16" s="3599">
        <v>4002.7730942437997</v>
      </c>
      <c r="G16" s="3600">
        <v>6278</v>
      </c>
      <c r="H16" s="3599">
        <v>3707.8321885463993</v>
      </c>
      <c r="I16" s="3600">
        <v>5873</v>
      </c>
      <c r="J16" s="3599">
        <v>4359.0037935499986</v>
      </c>
      <c r="K16" s="3600">
        <v>6604</v>
      </c>
      <c r="L16" s="3599">
        <v>4471.1067266</v>
      </c>
      <c r="M16" s="3601">
        <v>6867</v>
      </c>
      <c r="N16" s="3599">
        <v>4762.746389500001</v>
      </c>
      <c r="O16" s="3601">
        <v>6769</v>
      </c>
      <c r="P16" s="3599">
        <v>4926.9595098899999</v>
      </c>
      <c r="Q16" s="3601">
        <v>7036</v>
      </c>
      <c r="R16" s="3599">
        <v>4887.0333583299998</v>
      </c>
      <c r="S16" s="3601">
        <v>6983</v>
      </c>
      <c r="T16" s="3599">
        <v>5118.4309014199989</v>
      </c>
      <c r="U16" s="3601">
        <v>7161</v>
      </c>
      <c r="V16" s="3599">
        <v>5149.732424169998</v>
      </c>
      <c r="W16" s="3601">
        <v>7234</v>
      </c>
    </row>
    <row r="17" spans="1:11" s="3620" customFormat="1" ht="15.75" customHeight="1" x14ac:dyDescent="0.25">
      <c r="A17" s="3617" t="s">
        <v>5190</v>
      </c>
      <c r="B17" s="3618"/>
      <c r="C17" s="3618" t="s">
        <v>5191</v>
      </c>
      <c r="D17" s="3618"/>
      <c r="E17" s="3618"/>
      <c r="F17" s="3619"/>
      <c r="G17" s="3619"/>
      <c r="H17" s="3619"/>
      <c r="I17" s="3619"/>
      <c r="J17" s="3619"/>
      <c r="K17" s="3619"/>
    </row>
    <row r="18" spans="1:11" s="3620" customFormat="1" ht="15.75" customHeight="1" x14ac:dyDescent="0.25">
      <c r="A18" s="3621" t="s">
        <v>429</v>
      </c>
    </row>
  </sheetData>
  <mergeCells count="11">
    <mergeCell ref="N3:O3"/>
    <mergeCell ref="P3:Q3"/>
    <mergeCell ref="R3:S3"/>
    <mergeCell ref="T3:U3"/>
    <mergeCell ref="V3:W3"/>
    <mergeCell ref="L3:M3"/>
    <mergeCell ref="B3:C3"/>
    <mergeCell ref="D3:E3"/>
    <mergeCell ref="F3:G3"/>
    <mergeCell ref="H3:I3"/>
    <mergeCell ref="J3:K3"/>
  </mergeCells>
  <pageMargins left="0.75" right="0.75" top="0.75" bottom="0.75" header="0" footer="0"/>
  <pageSetup paperSize="9"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B5C02-BC9D-4221-9C4F-B982250E2667}">
  <sheetPr>
    <pageSetUpPr fitToPage="1"/>
  </sheetPr>
  <dimension ref="A1:P104"/>
  <sheetViews>
    <sheetView zoomScaleNormal="100" workbookViewId="0">
      <pane xSplit="2" ySplit="5" topLeftCell="C81" activePane="bottomRight" state="frozen"/>
      <selection activeCell="Q16" sqref="Q16"/>
      <selection pane="topRight" activeCell="Q16" sqref="Q16"/>
      <selection pane="bottomLeft" activeCell="Q16" sqref="Q16"/>
      <selection pane="bottomRight"/>
    </sheetView>
  </sheetViews>
  <sheetFormatPr defaultColWidth="9.140625" defaultRowHeight="14.25" x14ac:dyDescent="0.25"/>
  <cols>
    <col min="1" max="1" width="7.28515625" style="279" customWidth="1"/>
    <col min="2" max="2" width="6" style="279" customWidth="1"/>
    <col min="3" max="3" width="13.140625" style="279" customWidth="1"/>
    <col min="4" max="4" width="17.28515625" style="279" customWidth="1"/>
    <col min="5" max="5" width="12.42578125" style="279" customWidth="1"/>
    <col min="6" max="7" width="13.140625" style="279" customWidth="1"/>
    <col min="8" max="8" width="16.7109375" style="279" customWidth="1"/>
    <col min="9" max="9" width="12.42578125" style="279" customWidth="1"/>
    <col min="10" max="10" width="14.7109375" style="279" bestFit="1" customWidth="1"/>
    <col min="11" max="11" width="14.42578125" style="279" customWidth="1"/>
    <col min="12" max="12" width="13.140625" style="279" customWidth="1"/>
    <col min="13" max="16384" width="9.140625" style="279"/>
  </cols>
  <sheetData>
    <row r="1" spans="1:16" s="72" customFormat="1" ht="21.75" customHeight="1" x14ac:dyDescent="0.3">
      <c r="A1" s="152" t="s">
        <v>308</v>
      </c>
      <c r="B1" s="152"/>
      <c r="C1" s="335"/>
      <c r="D1" s="335"/>
      <c r="E1" s="335"/>
      <c r="F1" s="335"/>
    </row>
    <row r="2" spans="1:16" s="72" customFormat="1" ht="15.75" customHeight="1" thickBot="1" x14ac:dyDescent="0.35">
      <c r="A2" s="152"/>
      <c r="B2" s="152"/>
      <c r="C2" s="335"/>
      <c r="D2" s="335"/>
      <c r="E2" s="335"/>
      <c r="F2" s="335"/>
      <c r="L2" s="194" t="s">
        <v>29</v>
      </c>
    </row>
    <row r="3" spans="1:16" s="74" customFormat="1" ht="16.5" customHeight="1" thickTop="1" thickBot="1" x14ac:dyDescent="0.35">
      <c r="A3" s="3626" t="s">
        <v>22</v>
      </c>
      <c r="B3" s="3692"/>
      <c r="C3" s="3635" t="s">
        <v>309</v>
      </c>
      <c r="D3" s="3635"/>
      <c r="E3" s="3635"/>
      <c r="F3" s="3696"/>
      <c r="G3" s="3697" t="s">
        <v>310</v>
      </c>
      <c r="H3" s="3647"/>
      <c r="I3" s="3647"/>
      <c r="J3" s="3647"/>
      <c r="K3" s="3647"/>
      <c r="L3" s="3638"/>
    </row>
    <row r="4" spans="1:16" s="74" customFormat="1" ht="16.5" customHeight="1" x14ac:dyDescent="0.3">
      <c r="A4" s="3693"/>
      <c r="B4" s="3694"/>
      <c r="C4" s="3698" t="s">
        <v>247</v>
      </c>
      <c r="D4" s="3661" t="s">
        <v>311</v>
      </c>
      <c r="E4" s="3661" t="s">
        <v>312</v>
      </c>
      <c r="F4" s="3700" t="s">
        <v>313</v>
      </c>
      <c r="G4" s="3698" t="s">
        <v>247</v>
      </c>
      <c r="H4" s="3661" t="s">
        <v>314</v>
      </c>
      <c r="I4" s="3661" t="s">
        <v>312</v>
      </c>
      <c r="J4" s="3648" t="s">
        <v>315</v>
      </c>
      <c r="K4" s="3661" t="s">
        <v>316</v>
      </c>
      <c r="L4" s="3639" t="s">
        <v>313</v>
      </c>
    </row>
    <row r="5" spans="1:16" s="74" customFormat="1" ht="33.75" customHeight="1" thickBot="1" x14ac:dyDescent="0.35">
      <c r="A5" s="3663"/>
      <c r="B5" s="3695"/>
      <c r="C5" s="3699"/>
      <c r="D5" s="3662"/>
      <c r="E5" s="3662"/>
      <c r="F5" s="3701"/>
      <c r="G5" s="3699"/>
      <c r="H5" s="3662"/>
      <c r="I5" s="3662"/>
      <c r="J5" s="3649"/>
      <c r="K5" s="3689"/>
      <c r="L5" s="3640"/>
    </row>
    <row r="6" spans="1:16" ht="15.75" hidden="1" customHeight="1" x14ac:dyDescent="0.3">
      <c r="A6" s="3690">
        <v>2013</v>
      </c>
      <c r="B6" s="3691"/>
      <c r="C6" s="336">
        <v>71867</v>
      </c>
      <c r="D6" s="337">
        <v>29214</v>
      </c>
      <c r="E6" s="337">
        <v>27203</v>
      </c>
      <c r="F6" s="338">
        <v>15450</v>
      </c>
      <c r="G6" s="339">
        <v>165594</v>
      </c>
      <c r="H6" s="340">
        <v>28616</v>
      </c>
      <c r="I6" s="341">
        <v>31573</v>
      </c>
      <c r="J6" s="341">
        <v>35897</v>
      </c>
      <c r="K6" s="341">
        <v>32553</v>
      </c>
      <c r="L6" s="342">
        <v>36955</v>
      </c>
      <c r="N6" s="74"/>
      <c r="O6" s="74"/>
    </row>
    <row r="7" spans="1:16" ht="15.75" hidden="1" customHeight="1" x14ac:dyDescent="0.25">
      <c r="A7" s="3690">
        <v>2014</v>
      </c>
      <c r="B7" s="3691"/>
      <c r="C7" s="336">
        <v>81176</v>
      </c>
      <c r="D7" s="41">
        <v>30635</v>
      </c>
      <c r="E7" s="41">
        <v>24984</v>
      </c>
      <c r="F7" s="343">
        <v>25557</v>
      </c>
      <c r="G7" s="344">
        <v>172038</v>
      </c>
      <c r="H7" s="341">
        <v>27597</v>
      </c>
      <c r="I7" s="341">
        <v>31361</v>
      </c>
      <c r="J7" s="341">
        <v>32942</v>
      </c>
      <c r="K7" s="341">
        <v>42012</v>
      </c>
      <c r="L7" s="342">
        <v>38126</v>
      </c>
    </row>
    <row r="8" spans="1:16" ht="15.75" hidden="1" customHeight="1" x14ac:dyDescent="0.25">
      <c r="A8" s="3690">
        <v>2015</v>
      </c>
      <c r="B8" s="3691"/>
      <c r="C8" s="345">
        <v>85890</v>
      </c>
      <c r="D8" s="41">
        <v>32643</v>
      </c>
      <c r="E8" s="41">
        <v>25072</v>
      </c>
      <c r="F8" s="343">
        <v>28175</v>
      </c>
      <c r="G8" s="344">
        <v>168023</v>
      </c>
      <c r="H8" s="341">
        <v>30019</v>
      </c>
      <c r="I8" s="341">
        <v>32496</v>
      </c>
      <c r="J8" s="341">
        <v>25367</v>
      </c>
      <c r="K8" s="341">
        <v>41160</v>
      </c>
      <c r="L8" s="342">
        <v>38981</v>
      </c>
    </row>
    <row r="9" spans="1:16" ht="15.75" hidden="1" customHeight="1" x14ac:dyDescent="0.25">
      <c r="A9" s="3690">
        <v>2016</v>
      </c>
      <c r="B9" s="3691"/>
      <c r="C9" s="345">
        <v>78106</v>
      </c>
      <c r="D9" s="41">
        <v>30367</v>
      </c>
      <c r="E9" s="41">
        <v>27567</v>
      </c>
      <c r="F9" s="343">
        <v>20172</v>
      </c>
      <c r="G9" s="344">
        <v>165423</v>
      </c>
      <c r="H9" s="341">
        <v>26075</v>
      </c>
      <c r="I9" s="341">
        <v>34497</v>
      </c>
      <c r="J9" s="341">
        <v>22556</v>
      </c>
      <c r="K9" s="341">
        <v>41322</v>
      </c>
      <c r="L9" s="342">
        <v>40973</v>
      </c>
    </row>
    <row r="10" spans="1:16" ht="16.5" customHeight="1" x14ac:dyDescent="0.25">
      <c r="A10" s="3690">
        <v>2017</v>
      </c>
      <c r="B10" s="3691"/>
      <c r="C10" s="345">
        <v>71662</v>
      </c>
      <c r="D10" s="41">
        <v>26582</v>
      </c>
      <c r="E10" s="41">
        <v>26996</v>
      </c>
      <c r="F10" s="343">
        <v>18084</v>
      </c>
      <c r="G10" s="344">
        <v>180867</v>
      </c>
      <c r="H10" s="341">
        <v>27418</v>
      </c>
      <c r="I10" s="341">
        <v>37643</v>
      </c>
      <c r="J10" s="341">
        <v>30486</v>
      </c>
      <c r="K10" s="341">
        <v>41964</v>
      </c>
      <c r="L10" s="342">
        <v>43356</v>
      </c>
    </row>
    <row r="11" spans="1:16" ht="16.5" customHeight="1" x14ac:dyDescent="0.25">
      <c r="A11" s="3690">
        <v>2018</v>
      </c>
      <c r="B11" s="3691"/>
      <c r="C11" s="345">
        <v>67266</v>
      </c>
      <c r="D11" s="41">
        <v>27097</v>
      </c>
      <c r="E11" s="41">
        <v>23707</v>
      </c>
      <c r="F11" s="343">
        <v>16462</v>
      </c>
      <c r="G11" s="346">
        <v>192438</v>
      </c>
      <c r="H11" s="341">
        <v>29887</v>
      </c>
      <c r="I11" s="341">
        <v>34726</v>
      </c>
      <c r="J11" s="341">
        <v>38394</v>
      </c>
      <c r="K11" s="341">
        <v>44117</v>
      </c>
      <c r="L11" s="342">
        <v>45314</v>
      </c>
    </row>
    <row r="12" spans="1:16" ht="16.5" customHeight="1" x14ac:dyDescent="0.25">
      <c r="A12" s="3704" t="s">
        <v>317</v>
      </c>
      <c r="B12" s="3691" t="s">
        <v>318</v>
      </c>
      <c r="C12" s="345">
        <v>66351</v>
      </c>
      <c r="D12" s="41">
        <v>25330</v>
      </c>
      <c r="E12" s="41">
        <v>23448</v>
      </c>
      <c r="F12" s="343">
        <v>17573</v>
      </c>
      <c r="G12" s="346">
        <v>198639</v>
      </c>
      <c r="H12" s="341">
        <v>31906</v>
      </c>
      <c r="I12" s="341">
        <v>35827</v>
      </c>
      <c r="J12" s="341">
        <v>36373</v>
      </c>
      <c r="K12" s="341">
        <v>47156</v>
      </c>
      <c r="L12" s="342">
        <v>47377</v>
      </c>
    </row>
    <row r="13" spans="1:16" ht="18" thickBot="1" x14ac:dyDescent="0.3">
      <c r="A13" s="3702" t="s">
        <v>319</v>
      </c>
      <c r="B13" s="3703" t="s">
        <v>318</v>
      </c>
      <c r="C13" s="347">
        <v>60528</v>
      </c>
      <c r="D13" s="348">
        <v>20649</v>
      </c>
      <c r="E13" s="348">
        <v>23181</v>
      </c>
      <c r="F13" s="349">
        <v>16698</v>
      </c>
      <c r="G13" s="350">
        <v>166268</v>
      </c>
      <c r="H13" s="348">
        <v>26851</v>
      </c>
      <c r="I13" s="348">
        <v>36000</v>
      </c>
      <c r="J13" s="348">
        <v>24902</v>
      </c>
      <c r="K13" s="348">
        <v>36622</v>
      </c>
      <c r="L13" s="351">
        <v>41892</v>
      </c>
    </row>
    <row r="14" spans="1:16" ht="16.5" hidden="1" x14ac:dyDescent="0.3">
      <c r="A14" s="352" t="s">
        <v>320</v>
      </c>
      <c r="B14" s="353" t="s">
        <v>321</v>
      </c>
      <c r="C14" s="354">
        <v>5053</v>
      </c>
      <c r="D14" s="341">
        <v>2192</v>
      </c>
      <c r="E14" s="341">
        <v>1680</v>
      </c>
      <c r="F14" s="343">
        <v>1181</v>
      </c>
      <c r="G14" s="344">
        <v>11924</v>
      </c>
      <c r="H14" s="341">
        <v>2064</v>
      </c>
      <c r="I14" s="341">
        <v>2427</v>
      </c>
      <c r="J14" s="341">
        <v>2171</v>
      </c>
      <c r="K14" s="341">
        <v>2663</v>
      </c>
      <c r="L14" s="342">
        <v>2599</v>
      </c>
      <c r="M14" s="278"/>
      <c r="P14" s="249"/>
    </row>
    <row r="15" spans="1:16" ht="16.5" hidden="1" x14ac:dyDescent="0.3">
      <c r="A15" s="355"/>
      <c r="B15" s="353" t="s">
        <v>322</v>
      </c>
      <c r="C15" s="354">
        <v>5903</v>
      </c>
      <c r="D15" s="341">
        <v>2254</v>
      </c>
      <c r="E15" s="341">
        <v>2212</v>
      </c>
      <c r="F15" s="343">
        <v>1437</v>
      </c>
      <c r="G15" s="344">
        <v>10694</v>
      </c>
      <c r="H15" s="341">
        <v>1946</v>
      </c>
      <c r="I15" s="341">
        <v>1866</v>
      </c>
      <c r="J15" s="341">
        <v>2471</v>
      </c>
      <c r="K15" s="341">
        <v>2104</v>
      </c>
      <c r="L15" s="342">
        <v>2307</v>
      </c>
    </row>
    <row r="16" spans="1:16" ht="16.5" hidden="1" x14ac:dyDescent="0.3">
      <c r="A16" s="355"/>
      <c r="B16" s="353" t="s">
        <v>323</v>
      </c>
      <c r="C16" s="354">
        <v>6270</v>
      </c>
      <c r="D16" s="341">
        <v>2580</v>
      </c>
      <c r="E16" s="341">
        <v>2321</v>
      </c>
      <c r="F16" s="343">
        <v>1369</v>
      </c>
      <c r="G16" s="344">
        <v>13020</v>
      </c>
      <c r="H16" s="341">
        <v>1890</v>
      </c>
      <c r="I16" s="341">
        <v>2558</v>
      </c>
      <c r="J16" s="341">
        <v>3602</v>
      </c>
      <c r="K16" s="341">
        <v>2188</v>
      </c>
      <c r="L16" s="342">
        <v>2782</v>
      </c>
    </row>
    <row r="17" spans="1:12" ht="16.5" hidden="1" x14ac:dyDescent="0.3">
      <c r="A17" s="355"/>
      <c r="B17" s="353" t="s">
        <v>324</v>
      </c>
      <c r="C17" s="354">
        <v>6494</v>
      </c>
      <c r="D17" s="341">
        <v>2554</v>
      </c>
      <c r="E17" s="341">
        <v>2105</v>
      </c>
      <c r="F17" s="343">
        <v>1835</v>
      </c>
      <c r="G17" s="344">
        <v>13653</v>
      </c>
      <c r="H17" s="341">
        <v>2315</v>
      </c>
      <c r="I17" s="341">
        <v>2500</v>
      </c>
      <c r="J17" s="341">
        <v>2520</v>
      </c>
      <c r="K17" s="341">
        <v>3069</v>
      </c>
      <c r="L17" s="342">
        <v>3249</v>
      </c>
    </row>
    <row r="18" spans="1:12" ht="16.5" hidden="1" x14ac:dyDescent="0.3">
      <c r="A18" s="355"/>
      <c r="B18" s="353" t="s">
        <v>189</v>
      </c>
      <c r="C18" s="354">
        <v>6984</v>
      </c>
      <c r="D18" s="341">
        <v>2592</v>
      </c>
      <c r="E18" s="341">
        <v>2290</v>
      </c>
      <c r="F18" s="343">
        <v>2102</v>
      </c>
      <c r="G18" s="344">
        <v>13451</v>
      </c>
      <c r="H18" s="341">
        <v>2379</v>
      </c>
      <c r="I18" s="341">
        <v>2311</v>
      </c>
      <c r="J18" s="341">
        <v>2284</v>
      </c>
      <c r="K18" s="341">
        <v>3466</v>
      </c>
      <c r="L18" s="342">
        <v>3011</v>
      </c>
    </row>
    <row r="19" spans="1:12" ht="16.5" hidden="1" x14ac:dyDescent="0.3">
      <c r="A19" s="355"/>
      <c r="B19" s="353" t="s">
        <v>325</v>
      </c>
      <c r="C19" s="354">
        <v>7444</v>
      </c>
      <c r="D19" s="341">
        <v>2876</v>
      </c>
      <c r="E19" s="341">
        <v>2105</v>
      </c>
      <c r="F19" s="343">
        <v>2463</v>
      </c>
      <c r="G19" s="344">
        <v>14803</v>
      </c>
      <c r="H19" s="341">
        <v>2236</v>
      </c>
      <c r="I19" s="341">
        <v>2356</v>
      </c>
      <c r="J19" s="341">
        <v>3557</v>
      </c>
      <c r="K19" s="341">
        <v>3274</v>
      </c>
      <c r="L19" s="342">
        <v>3380</v>
      </c>
    </row>
    <row r="20" spans="1:12" ht="16.5" hidden="1" x14ac:dyDescent="0.3">
      <c r="A20" s="355"/>
      <c r="B20" s="353" t="s">
        <v>326</v>
      </c>
      <c r="C20" s="354">
        <v>7028</v>
      </c>
      <c r="D20" s="341">
        <v>2693</v>
      </c>
      <c r="E20" s="341">
        <v>2044</v>
      </c>
      <c r="F20" s="343">
        <v>2291</v>
      </c>
      <c r="G20" s="344">
        <v>14692</v>
      </c>
      <c r="H20" s="341">
        <v>2508</v>
      </c>
      <c r="I20" s="341">
        <v>3190</v>
      </c>
      <c r="J20" s="341">
        <v>2108</v>
      </c>
      <c r="K20" s="341">
        <v>3786</v>
      </c>
      <c r="L20" s="342">
        <v>3100</v>
      </c>
    </row>
    <row r="21" spans="1:12" ht="16.5" hidden="1" x14ac:dyDescent="0.3">
      <c r="A21" s="355"/>
      <c r="B21" s="353" t="s">
        <v>327</v>
      </c>
      <c r="C21" s="354">
        <v>7113</v>
      </c>
      <c r="D21" s="341">
        <v>2571</v>
      </c>
      <c r="E21" s="341">
        <v>1882</v>
      </c>
      <c r="F21" s="343">
        <v>2660</v>
      </c>
      <c r="G21" s="344">
        <v>15629</v>
      </c>
      <c r="H21" s="341">
        <v>2380</v>
      </c>
      <c r="I21" s="341">
        <v>2667</v>
      </c>
      <c r="J21" s="341">
        <v>3846</v>
      </c>
      <c r="K21" s="341">
        <v>3640</v>
      </c>
      <c r="L21" s="342">
        <v>3096</v>
      </c>
    </row>
    <row r="22" spans="1:12" ht="16.5" hidden="1" x14ac:dyDescent="0.3">
      <c r="A22" s="355"/>
      <c r="B22" s="353" t="s">
        <v>328</v>
      </c>
      <c r="C22" s="354">
        <v>7782</v>
      </c>
      <c r="D22" s="341">
        <v>2515</v>
      </c>
      <c r="E22" s="341">
        <v>2657</v>
      </c>
      <c r="F22" s="343">
        <v>2610</v>
      </c>
      <c r="G22" s="344">
        <v>15270</v>
      </c>
      <c r="H22" s="341">
        <v>2351</v>
      </c>
      <c r="I22" s="341">
        <v>2716</v>
      </c>
      <c r="J22" s="341">
        <v>2765</v>
      </c>
      <c r="K22" s="341">
        <v>4215</v>
      </c>
      <c r="L22" s="342">
        <v>3223</v>
      </c>
    </row>
    <row r="23" spans="1:12" ht="16.5" hidden="1" x14ac:dyDescent="0.3">
      <c r="A23" s="355"/>
      <c r="B23" s="353" t="s">
        <v>329</v>
      </c>
      <c r="C23" s="354">
        <v>7348</v>
      </c>
      <c r="D23" s="341">
        <v>2526</v>
      </c>
      <c r="E23" s="341">
        <v>2096</v>
      </c>
      <c r="F23" s="343">
        <v>2726</v>
      </c>
      <c r="G23" s="344">
        <v>15795</v>
      </c>
      <c r="H23" s="341">
        <v>2611</v>
      </c>
      <c r="I23" s="341">
        <v>3334</v>
      </c>
      <c r="J23" s="341">
        <v>2425</v>
      </c>
      <c r="K23" s="341">
        <v>3479</v>
      </c>
      <c r="L23" s="342">
        <v>3946</v>
      </c>
    </row>
    <row r="24" spans="1:12" ht="16.5" hidden="1" x14ac:dyDescent="0.3">
      <c r="A24" s="355"/>
      <c r="B24" s="353" t="s">
        <v>330</v>
      </c>
      <c r="C24" s="354">
        <v>6721</v>
      </c>
      <c r="D24" s="341">
        <v>2635</v>
      </c>
      <c r="E24" s="341">
        <v>1603</v>
      </c>
      <c r="F24" s="343">
        <v>2483</v>
      </c>
      <c r="G24" s="344">
        <v>15602</v>
      </c>
      <c r="H24" s="341">
        <v>2448</v>
      </c>
      <c r="I24" s="341">
        <v>2411</v>
      </c>
      <c r="J24" s="341">
        <v>3247</v>
      </c>
      <c r="K24" s="341">
        <v>3946</v>
      </c>
      <c r="L24" s="342">
        <v>3550</v>
      </c>
    </row>
    <row r="25" spans="1:12" ht="16.5" hidden="1" x14ac:dyDescent="0.3">
      <c r="A25" s="355"/>
      <c r="B25" s="353" t="s">
        <v>331</v>
      </c>
      <c r="C25" s="354">
        <v>7036</v>
      </c>
      <c r="D25" s="341">
        <v>2647</v>
      </c>
      <c r="E25" s="341">
        <v>1989</v>
      </c>
      <c r="F25" s="343">
        <v>2400</v>
      </c>
      <c r="G25" s="344">
        <v>17505</v>
      </c>
      <c r="H25" s="341">
        <v>2469</v>
      </c>
      <c r="I25" s="341">
        <v>3025</v>
      </c>
      <c r="J25" s="341">
        <v>1946</v>
      </c>
      <c r="K25" s="341">
        <v>6182</v>
      </c>
      <c r="L25" s="342">
        <v>3883</v>
      </c>
    </row>
    <row r="26" spans="1:12" ht="16.5" hidden="1" x14ac:dyDescent="0.3">
      <c r="A26" s="356" t="s">
        <v>332</v>
      </c>
      <c r="B26" s="357" t="s">
        <v>321</v>
      </c>
      <c r="C26" s="358">
        <v>6086</v>
      </c>
      <c r="D26" s="340">
        <v>2178</v>
      </c>
      <c r="E26" s="340">
        <v>1715</v>
      </c>
      <c r="F26" s="359">
        <v>2193</v>
      </c>
      <c r="G26" s="360">
        <v>11870</v>
      </c>
      <c r="H26" s="340">
        <v>1892</v>
      </c>
      <c r="I26" s="340">
        <v>2012</v>
      </c>
      <c r="J26" s="340">
        <v>2477</v>
      </c>
      <c r="K26" s="340">
        <v>3080</v>
      </c>
      <c r="L26" s="361">
        <v>2409</v>
      </c>
    </row>
    <row r="27" spans="1:12" ht="16.5" hidden="1" x14ac:dyDescent="0.3">
      <c r="A27" s="355"/>
      <c r="B27" s="353" t="s">
        <v>322</v>
      </c>
      <c r="C27" s="362">
        <v>6471</v>
      </c>
      <c r="D27" s="341">
        <v>2123</v>
      </c>
      <c r="E27" s="341">
        <v>1877</v>
      </c>
      <c r="F27" s="363">
        <v>2471</v>
      </c>
      <c r="G27" s="344">
        <v>12819</v>
      </c>
      <c r="H27" s="341">
        <v>2578</v>
      </c>
      <c r="I27" s="341">
        <v>2250</v>
      </c>
      <c r="J27" s="341">
        <v>2023</v>
      </c>
      <c r="K27" s="341">
        <v>3264</v>
      </c>
      <c r="L27" s="342">
        <v>2704</v>
      </c>
    </row>
    <row r="28" spans="1:12" ht="16.5" hidden="1" x14ac:dyDescent="0.3">
      <c r="A28" s="355"/>
      <c r="B28" s="353" t="s">
        <v>323</v>
      </c>
      <c r="C28" s="362">
        <v>8073</v>
      </c>
      <c r="D28" s="341">
        <v>2497</v>
      </c>
      <c r="E28" s="341">
        <v>2446</v>
      </c>
      <c r="F28" s="363">
        <v>3130</v>
      </c>
      <c r="G28" s="344">
        <v>14178</v>
      </c>
      <c r="H28" s="341">
        <v>2375</v>
      </c>
      <c r="I28" s="341">
        <v>2745</v>
      </c>
      <c r="J28" s="341">
        <v>1827</v>
      </c>
      <c r="K28" s="341">
        <v>4361</v>
      </c>
      <c r="L28" s="342">
        <v>2870</v>
      </c>
    </row>
    <row r="29" spans="1:12" ht="16.5" hidden="1" x14ac:dyDescent="0.3">
      <c r="A29" s="355"/>
      <c r="B29" s="353" t="s">
        <v>324</v>
      </c>
      <c r="C29" s="362">
        <v>7703</v>
      </c>
      <c r="D29" s="341">
        <v>2443</v>
      </c>
      <c r="E29" s="341">
        <v>2069</v>
      </c>
      <c r="F29" s="363">
        <v>3191</v>
      </c>
      <c r="G29" s="344">
        <v>14730</v>
      </c>
      <c r="H29" s="341">
        <v>2532</v>
      </c>
      <c r="I29" s="341">
        <v>2572</v>
      </c>
      <c r="J29" s="341">
        <v>2632</v>
      </c>
      <c r="K29" s="341">
        <v>3864</v>
      </c>
      <c r="L29" s="342">
        <v>3130</v>
      </c>
    </row>
    <row r="30" spans="1:12" ht="16.5" hidden="1" x14ac:dyDescent="0.3">
      <c r="A30" s="355"/>
      <c r="B30" s="353" t="s">
        <v>189</v>
      </c>
      <c r="C30" s="362">
        <v>7174</v>
      </c>
      <c r="D30" s="341">
        <v>2663</v>
      </c>
      <c r="E30" s="341">
        <v>2107</v>
      </c>
      <c r="F30" s="363">
        <v>2404</v>
      </c>
      <c r="G30" s="344">
        <v>13626</v>
      </c>
      <c r="H30" s="341">
        <v>2542</v>
      </c>
      <c r="I30" s="341">
        <v>2595</v>
      </c>
      <c r="J30" s="341">
        <v>2221</v>
      </c>
      <c r="K30" s="341">
        <v>3230</v>
      </c>
      <c r="L30" s="342">
        <v>3038</v>
      </c>
    </row>
    <row r="31" spans="1:12" ht="16.5" hidden="1" x14ac:dyDescent="0.3">
      <c r="A31" s="355"/>
      <c r="B31" s="353" t="s">
        <v>325</v>
      </c>
      <c r="C31" s="362">
        <v>7878</v>
      </c>
      <c r="D31" s="341">
        <v>2963</v>
      </c>
      <c r="E31" s="341">
        <v>2028</v>
      </c>
      <c r="F31" s="363">
        <v>2887</v>
      </c>
      <c r="G31" s="344">
        <v>14476</v>
      </c>
      <c r="H31" s="341">
        <v>2867</v>
      </c>
      <c r="I31" s="341">
        <v>2456</v>
      </c>
      <c r="J31" s="341">
        <v>2129</v>
      </c>
      <c r="K31" s="341">
        <v>3798</v>
      </c>
      <c r="L31" s="342">
        <v>3226</v>
      </c>
    </row>
    <row r="32" spans="1:12" ht="16.5" hidden="1" x14ac:dyDescent="0.3">
      <c r="A32" s="355"/>
      <c r="B32" s="353" t="s">
        <v>326</v>
      </c>
      <c r="C32" s="362">
        <v>7620</v>
      </c>
      <c r="D32" s="341">
        <v>2952</v>
      </c>
      <c r="E32" s="341">
        <v>2054</v>
      </c>
      <c r="F32" s="363">
        <v>2614</v>
      </c>
      <c r="G32" s="344">
        <v>15825</v>
      </c>
      <c r="H32" s="341">
        <v>2726</v>
      </c>
      <c r="I32" s="341">
        <v>3131</v>
      </c>
      <c r="J32" s="341">
        <v>2978</v>
      </c>
      <c r="K32" s="341">
        <v>3470</v>
      </c>
      <c r="L32" s="342">
        <v>3520</v>
      </c>
    </row>
    <row r="33" spans="1:14" ht="16.5" hidden="1" x14ac:dyDescent="0.3">
      <c r="A33" s="355"/>
      <c r="B33" s="353" t="s">
        <v>327</v>
      </c>
      <c r="C33" s="362">
        <v>7419</v>
      </c>
      <c r="D33" s="341">
        <v>2948</v>
      </c>
      <c r="E33" s="341">
        <v>2078</v>
      </c>
      <c r="F33" s="363">
        <v>2393</v>
      </c>
      <c r="G33" s="344">
        <v>13324</v>
      </c>
      <c r="H33" s="341">
        <v>2318</v>
      </c>
      <c r="I33" s="341">
        <v>2971</v>
      </c>
      <c r="J33" s="341">
        <v>1436</v>
      </c>
      <c r="K33" s="341">
        <v>3393</v>
      </c>
      <c r="L33" s="342">
        <v>3206</v>
      </c>
    </row>
    <row r="34" spans="1:14" ht="16.5" hidden="1" x14ac:dyDescent="0.3">
      <c r="A34" s="355"/>
      <c r="B34" s="353" t="s">
        <v>328</v>
      </c>
      <c r="C34" s="362">
        <v>7017</v>
      </c>
      <c r="D34" s="341">
        <v>2915</v>
      </c>
      <c r="E34" s="341">
        <v>2290</v>
      </c>
      <c r="F34" s="363">
        <v>1812</v>
      </c>
      <c r="G34" s="344">
        <v>12824</v>
      </c>
      <c r="H34" s="341">
        <v>2689</v>
      </c>
      <c r="I34" s="341">
        <v>2567</v>
      </c>
      <c r="J34" s="341">
        <v>1398</v>
      </c>
      <c r="K34" s="341">
        <v>2656</v>
      </c>
      <c r="L34" s="342">
        <v>3514</v>
      </c>
    </row>
    <row r="35" spans="1:14" ht="16.5" hidden="1" x14ac:dyDescent="0.3">
      <c r="A35" s="355"/>
      <c r="B35" s="353" t="s">
        <v>329</v>
      </c>
      <c r="C35" s="362">
        <v>7085</v>
      </c>
      <c r="D35" s="341">
        <v>2938</v>
      </c>
      <c r="E35" s="341">
        <v>2535</v>
      </c>
      <c r="F35" s="363">
        <v>1612</v>
      </c>
      <c r="G35" s="344">
        <v>14365</v>
      </c>
      <c r="H35" s="341">
        <v>2581</v>
      </c>
      <c r="I35" s="341">
        <v>2802</v>
      </c>
      <c r="J35" s="341">
        <v>2281</v>
      </c>
      <c r="K35" s="341">
        <v>3078</v>
      </c>
      <c r="L35" s="342">
        <v>3623</v>
      </c>
    </row>
    <row r="36" spans="1:14" ht="16.5" hidden="1" x14ac:dyDescent="0.3">
      <c r="A36" s="355"/>
      <c r="B36" s="353" t="s">
        <v>330</v>
      </c>
      <c r="C36" s="362">
        <v>6522</v>
      </c>
      <c r="D36" s="341">
        <v>2762</v>
      </c>
      <c r="E36" s="341">
        <v>1900</v>
      </c>
      <c r="F36" s="363">
        <v>1860</v>
      </c>
      <c r="G36" s="344">
        <v>15184</v>
      </c>
      <c r="H36" s="341">
        <v>2632</v>
      </c>
      <c r="I36" s="341">
        <v>3459</v>
      </c>
      <c r="J36" s="341">
        <v>1781</v>
      </c>
      <c r="K36" s="341">
        <v>3559</v>
      </c>
      <c r="L36" s="342">
        <v>3753</v>
      </c>
    </row>
    <row r="37" spans="1:14" ht="17.25" hidden="1" thickBot="1" x14ac:dyDescent="0.35">
      <c r="A37" s="364"/>
      <c r="B37" s="365" t="s">
        <v>331</v>
      </c>
      <c r="C37" s="366">
        <v>6842</v>
      </c>
      <c r="D37" s="367">
        <v>3261</v>
      </c>
      <c r="E37" s="367">
        <v>1973</v>
      </c>
      <c r="F37" s="368">
        <v>1608</v>
      </c>
      <c r="G37" s="350">
        <v>14802</v>
      </c>
      <c r="H37" s="367">
        <v>2287</v>
      </c>
      <c r="I37" s="367">
        <v>2936</v>
      </c>
      <c r="J37" s="367">
        <v>2184</v>
      </c>
      <c r="K37" s="367">
        <v>3407</v>
      </c>
      <c r="L37" s="369">
        <v>3988</v>
      </c>
    </row>
    <row r="38" spans="1:14" ht="16.5" hidden="1" x14ac:dyDescent="0.3">
      <c r="A38" s="370" t="s">
        <v>333</v>
      </c>
      <c r="B38" s="353" t="s">
        <v>321</v>
      </c>
      <c r="C38" s="354">
        <v>6707</v>
      </c>
      <c r="D38" s="341">
        <v>2404</v>
      </c>
      <c r="E38" s="341">
        <v>2147</v>
      </c>
      <c r="F38" s="359">
        <v>2156</v>
      </c>
      <c r="G38" s="344">
        <v>11730</v>
      </c>
      <c r="H38" s="340">
        <v>1758</v>
      </c>
      <c r="I38" s="340">
        <v>2248</v>
      </c>
      <c r="J38" s="340">
        <v>1282</v>
      </c>
      <c r="K38" s="340">
        <v>3801</v>
      </c>
      <c r="L38" s="361">
        <v>2641</v>
      </c>
    </row>
    <row r="39" spans="1:14" ht="16.5" hidden="1" x14ac:dyDescent="0.3">
      <c r="A39" s="355"/>
      <c r="B39" s="353" t="s">
        <v>322</v>
      </c>
      <c r="C39" s="354">
        <v>6663</v>
      </c>
      <c r="D39" s="341">
        <v>2627</v>
      </c>
      <c r="E39" s="341">
        <v>2175</v>
      </c>
      <c r="F39" s="363">
        <v>1861</v>
      </c>
      <c r="G39" s="344">
        <v>11849</v>
      </c>
      <c r="H39" s="341">
        <v>1911</v>
      </c>
      <c r="I39" s="341">
        <v>2507</v>
      </c>
      <c r="J39" s="341">
        <v>1414</v>
      </c>
      <c r="K39" s="341">
        <v>3250</v>
      </c>
      <c r="L39" s="342">
        <v>2767</v>
      </c>
    </row>
    <row r="40" spans="1:14" ht="16.5" hidden="1" x14ac:dyDescent="0.3">
      <c r="A40" s="355"/>
      <c r="B40" s="353" t="s">
        <v>323</v>
      </c>
      <c r="C40" s="354">
        <v>6305</v>
      </c>
      <c r="D40" s="341">
        <v>2558</v>
      </c>
      <c r="E40" s="341">
        <v>2137</v>
      </c>
      <c r="F40" s="363">
        <v>1610</v>
      </c>
      <c r="G40" s="344">
        <v>13846</v>
      </c>
      <c r="H40" s="341">
        <v>2333</v>
      </c>
      <c r="I40" s="341">
        <v>3175</v>
      </c>
      <c r="J40" s="341">
        <v>1977</v>
      </c>
      <c r="K40" s="341">
        <v>3069</v>
      </c>
      <c r="L40" s="342">
        <v>3292</v>
      </c>
    </row>
    <row r="41" spans="1:14" ht="16.5" hidden="1" x14ac:dyDescent="0.3">
      <c r="A41" s="355"/>
      <c r="B41" s="353" t="s">
        <v>324</v>
      </c>
      <c r="C41" s="354">
        <v>5974</v>
      </c>
      <c r="D41" s="341">
        <v>2373</v>
      </c>
      <c r="E41" s="341">
        <v>2123</v>
      </c>
      <c r="F41" s="363">
        <v>1478</v>
      </c>
      <c r="G41" s="344">
        <v>12188</v>
      </c>
      <c r="H41" s="341">
        <v>1983</v>
      </c>
      <c r="I41" s="341">
        <v>2766</v>
      </c>
      <c r="J41" s="341">
        <v>1297</v>
      </c>
      <c r="K41" s="341">
        <v>2982</v>
      </c>
      <c r="L41" s="342">
        <v>3160</v>
      </c>
    </row>
    <row r="42" spans="1:14" ht="16.5" hidden="1" x14ac:dyDescent="0.3">
      <c r="A42" s="355"/>
      <c r="B42" s="353" t="s">
        <v>189</v>
      </c>
      <c r="C42" s="354">
        <v>6931</v>
      </c>
      <c r="D42" s="341">
        <v>2677</v>
      </c>
      <c r="E42" s="341">
        <v>2358</v>
      </c>
      <c r="F42" s="363">
        <v>1896</v>
      </c>
      <c r="G42" s="344">
        <v>14389</v>
      </c>
      <c r="H42" s="341">
        <v>2262</v>
      </c>
      <c r="I42" s="341">
        <v>2492</v>
      </c>
      <c r="J42" s="341">
        <v>2417</v>
      </c>
      <c r="K42" s="341">
        <v>3643</v>
      </c>
      <c r="L42" s="342">
        <v>3575</v>
      </c>
    </row>
    <row r="43" spans="1:14" ht="16.5" hidden="1" x14ac:dyDescent="0.3">
      <c r="A43" s="355"/>
      <c r="B43" s="353" t="s">
        <v>325</v>
      </c>
      <c r="C43" s="354">
        <v>7041</v>
      </c>
      <c r="D43" s="341">
        <v>2810</v>
      </c>
      <c r="E43" s="341">
        <v>2142</v>
      </c>
      <c r="F43" s="363">
        <v>2089</v>
      </c>
      <c r="G43" s="344">
        <v>13587</v>
      </c>
      <c r="H43" s="341">
        <v>2321</v>
      </c>
      <c r="I43" s="341">
        <v>2808</v>
      </c>
      <c r="J43" s="341">
        <v>1422</v>
      </c>
      <c r="K43" s="341">
        <v>3352</v>
      </c>
      <c r="L43" s="342">
        <v>3684</v>
      </c>
    </row>
    <row r="44" spans="1:14" ht="16.5" hidden="1" x14ac:dyDescent="0.3">
      <c r="A44" s="355"/>
      <c r="B44" s="353" t="s">
        <v>326</v>
      </c>
      <c r="C44" s="354">
        <v>6338</v>
      </c>
      <c r="D44" s="341">
        <v>2582</v>
      </c>
      <c r="E44" s="341">
        <v>2117</v>
      </c>
      <c r="F44" s="363">
        <v>1639</v>
      </c>
      <c r="G44" s="344">
        <v>15039</v>
      </c>
      <c r="H44" s="341">
        <v>2379</v>
      </c>
      <c r="I44" s="341">
        <v>3129</v>
      </c>
      <c r="J44" s="341">
        <v>2123</v>
      </c>
      <c r="K44" s="341">
        <v>3841</v>
      </c>
      <c r="L44" s="342">
        <v>3567</v>
      </c>
      <c r="N44" s="278"/>
    </row>
    <row r="45" spans="1:14" ht="16.5" hidden="1" x14ac:dyDescent="0.3">
      <c r="A45" s="355"/>
      <c r="B45" s="353" t="s">
        <v>327</v>
      </c>
      <c r="C45" s="354">
        <v>6191</v>
      </c>
      <c r="D45" s="341">
        <v>2741</v>
      </c>
      <c r="E45" s="341">
        <v>2067</v>
      </c>
      <c r="F45" s="363">
        <v>1383</v>
      </c>
      <c r="G45" s="344">
        <v>13454</v>
      </c>
      <c r="H45" s="341">
        <v>2332</v>
      </c>
      <c r="I45" s="341">
        <v>3018</v>
      </c>
      <c r="J45" s="341">
        <v>1562</v>
      </c>
      <c r="K45" s="341">
        <v>3227</v>
      </c>
      <c r="L45" s="342">
        <v>3315</v>
      </c>
    </row>
    <row r="46" spans="1:14" ht="16.5" hidden="1" x14ac:dyDescent="0.3">
      <c r="A46" s="355"/>
      <c r="B46" s="353" t="s">
        <v>328</v>
      </c>
      <c r="C46" s="354">
        <v>6774</v>
      </c>
      <c r="D46" s="341">
        <v>2418</v>
      </c>
      <c r="E46" s="341">
        <v>2498</v>
      </c>
      <c r="F46" s="363">
        <v>1858</v>
      </c>
      <c r="G46" s="344">
        <v>13414</v>
      </c>
      <c r="H46" s="341">
        <v>2126</v>
      </c>
      <c r="I46" s="341">
        <v>3371</v>
      </c>
      <c r="J46" s="341">
        <v>1583</v>
      </c>
      <c r="K46" s="341">
        <v>2903</v>
      </c>
      <c r="L46" s="342">
        <v>3431</v>
      </c>
    </row>
    <row r="47" spans="1:14" ht="16.5" hidden="1" x14ac:dyDescent="0.3">
      <c r="A47" s="355"/>
      <c r="B47" s="353" t="s">
        <v>329</v>
      </c>
      <c r="C47" s="354">
        <v>6129</v>
      </c>
      <c r="D47" s="341">
        <v>2191</v>
      </c>
      <c r="E47" s="341">
        <v>2412</v>
      </c>
      <c r="F47" s="363">
        <v>1526</v>
      </c>
      <c r="G47" s="344">
        <v>14818</v>
      </c>
      <c r="H47" s="341">
        <v>2289</v>
      </c>
      <c r="I47" s="341">
        <v>3062</v>
      </c>
      <c r="J47" s="341">
        <v>2568</v>
      </c>
      <c r="K47" s="341">
        <v>3149</v>
      </c>
      <c r="L47" s="342">
        <v>3750</v>
      </c>
    </row>
    <row r="48" spans="1:14" ht="16.5" hidden="1" x14ac:dyDescent="0.3">
      <c r="A48" s="355"/>
      <c r="B48" s="353" t="s">
        <v>330</v>
      </c>
      <c r="C48" s="336">
        <v>6526</v>
      </c>
      <c r="D48" s="341">
        <v>2477</v>
      </c>
      <c r="E48" s="341">
        <v>2613</v>
      </c>
      <c r="F48" s="363">
        <v>1436</v>
      </c>
      <c r="G48" s="344">
        <v>16030</v>
      </c>
      <c r="H48" s="341">
        <v>2226</v>
      </c>
      <c r="I48" s="341">
        <v>2682</v>
      </c>
      <c r="J48" s="341">
        <v>2601</v>
      </c>
      <c r="K48" s="341">
        <v>4522</v>
      </c>
      <c r="L48" s="342">
        <v>3999</v>
      </c>
    </row>
    <row r="49" spans="1:14" ht="17.25" hidden="1" thickBot="1" x14ac:dyDescent="0.35">
      <c r="A49" s="364"/>
      <c r="B49" s="365" t="s">
        <v>331</v>
      </c>
      <c r="C49" s="371">
        <v>6527</v>
      </c>
      <c r="D49" s="367">
        <v>2509</v>
      </c>
      <c r="E49" s="367">
        <v>2778</v>
      </c>
      <c r="F49" s="368">
        <v>1240</v>
      </c>
      <c r="G49" s="350">
        <v>15079</v>
      </c>
      <c r="H49" s="367">
        <v>2155</v>
      </c>
      <c r="I49" s="367">
        <v>3239</v>
      </c>
      <c r="J49" s="367">
        <v>2310</v>
      </c>
      <c r="K49" s="367">
        <v>3583</v>
      </c>
      <c r="L49" s="369">
        <v>3792</v>
      </c>
    </row>
    <row r="50" spans="1:14" ht="16.5" x14ac:dyDescent="0.3">
      <c r="A50" s="370" t="s">
        <v>334</v>
      </c>
      <c r="B50" s="353" t="s">
        <v>321</v>
      </c>
      <c r="C50" s="336">
        <v>4977</v>
      </c>
      <c r="D50" s="341">
        <v>1776</v>
      </c>
      <c r="E50" s="341">
        <v>2115</v>
      </c>
      <c r="F50" s="363">
        <v>1086</v>
      </c>
      <c r="G50" s="344">
        <v>14108</v>
      </c>
      <c r="H50" s="341">
        <v>1953</v>
      </c>
      <c r="I50" s="341">
        <v>3123</v>
      </c>
      <c r="J50" s="341">
        <v>2034</v>
      </c>
      <c r="K50" s="341">
        <v>4097</v>
      </c>
      <c r="L50" s="342">
        <v>2901</v>
      </c>
    </row>
    <row r="51" spans="1:14" ht="16.5" x14ac:dyDescent="0.3">
      <c r="A51" s="355"/>
      <c r="B51" s="353" t="s">
        <v>322</v>
      </c>
      <c r="C51" s="336">
        <v>5610</v>
      </c>
      <c r="D51" s="341">
        <v>1833</v>
      </c>
      <c r="E51" s="341">
        <v>2379</v>
      </c>
      <c r="F51" s="343">
        <v>1398</v>
      </c>
      <c r="G51" s="344">
        <v>11900</v>
      </c>
      <c r="H51" s="341">
        <v>1727</v>
      </c>
      <c r="I51" s="341">
        <v>2779</v>
      </c>
      <c r="J51" s="341">
        <v>2511</v>
      </c>
      <c r="K51" s="341">
        <v>2292</v>
      </c>
      <c r="L51" s="342">
        <v>2591</v>
      </c>
    </row>
    <row r="52" spans="1:14" ht="16.5" x14ac:dyDescent="0.3">
      <c r="A52" s="355"/>
      <c r="B52" s="353" t="s">
        <v>323</v>
      </c>
      <c r="C52" s="336">
        <v>7031</v>
      </c>
      <c r="D52" s="341">
        <v>2222</v>
      </c>
      <c r="E52" s="341">
        <v>2768</v>
      </c>
      <c r="F52" s="343">
        <v>2041</v>
      </c>
      <c r="G52" s="344">
        <v>15163</v>
      </c>
      <c r="H52" s="341">
        <v>1986</v>
      </c>
      <c r="I52" s="341">
        <v>3135</v>
      </c>
      <c r="J52" s="341">
        <v>3426</v>
      </c>
      <c r="K52" s="341">
        <v>3217</v>
      </c>
      <c r="L52" s="342">
        <v>3399</v>
      </c>
    </row>
    <row r="53" spans="1:14" ht="16.5" x14ac:dyDescent="0.3">
      <c r="A53" s="355"/>
      <c r="B53" s="353" t="s">
        <v>324</v>
      </c>
      <c r="C53" s="336">
        <v>5348</v>
      </c>
      <c r="D53" s="341">
        <v>1962</v>
      </c>
      <c r="E53" s="341">
        <v>2143</v>
      </c>
      <c r="F53" s="343">
        <v>1243</v>
      </c>
      <c r="G53" s="344">
        <v>14196</v>
      </c>
      <c r="H53" s="341">
        <v>2289</v>
      </c>
      <c r="I53" s="341">
        <v>3095</v>
      </c>
      <c r="J53" s="341">
        <v>2018</v>
      </c>
      <c r="K53" s="341">
        <v>3500</v>
      </c>
      <c r="L53" s="342">
        <v>3294</v>
      </c>
    </row>
    <row r="54" spans="1:14" ht="16.5" x14ac:dyDescent="0.3">
      <c r="A54" s="355"/>
      <c r="B54" s="353" t="s">
        <v>189</v>
      </c>
      <c r="C54" s="336">
        <v>6278</v>
      </c>
      <c r="D54" s="341">
        <v>2364</v>
      </c>
      <c r="E54" s="341">
        <v>2294</v>
      </c>
      <c r="F54" s="363">
        <v>1620</v>
      </c>
      <c r="G54" s="344">
        <v>15332</v>
      </c>
      <c r="H54" s="341">
        <v>2458</v>
      </c>
      <c r="I54" s="341">
        <v>2645</v>
      </c>
      <c r="J54" s="341">
        <v>2672</v>
      </c>
      <c r="K54" s="341">
        <v>3175</v>
      </c>
      <c r="L54" s="342">
        <v>4382</v>
      </c>
    </row>
    <row r="55" spans="1:14" ht="16.5" x14ac:dyDescent="0.3">
      <c r="A55" s="355"/>
      <c r="B55" s="353" t="s">
        <v>325</v>
      </c>
      <c r="C55" s="336">
        <v>6505</v>
      </c>
      <c r="D55" s="341">
        <v>2426</v>
      </c>
      <c r="E55" s="341">
        <v>2490</v>
      </c>
      <c r="F55" s="363">
        <v>1589</v>
      </c>
      <c r="G55" s="344">
        <v>14805</v>
      </c>
      <c r="H55" s="341">
        <v>2224</v>
      </c>
      <c r="I55" s="341">
        <v>3178</v>
      </c>
      <c r="J55" s="341">
        <v>2017</v>
      </c>
      <c r="K55" s="341">
        <v>3795</v>
      </c>
      <c r="L55" s="342">
        <v>3591</v>
      </c>
      <c r="N55" s="278"/>
    </row>
    <row r="56" spans="1:14" ht="16.5" x14ac:dyDescent="0.3">
      <c r="A56" s="355"/>
      <c r="B56" s="353" t="s">
        <v>326</v>
      </c>
      <c r="C56" s="336">
        <v>5997</v>
      </c>
      <c r="D56" s="341">
        <v>2338</v>
      </c>
      <c r="E56" s="341">
        <v>2166</v>
      </c>
      <c r="F56" s="363">
        <v>1493</v>
      </c>
      <c r="G56" s="344">
        <v>14648</v>
      </c>
      <c r="H56" s="341">
        <v>2432</v>
      </c>
      <c r="I56" s="341">
        <v>3140</v>
      </c>
      <c r="J56" s="341">
        <v>2457</v>
      </c>
      <c r="K56" s="341">
        <v>3164</v>
      </c>
      <c r="L56" s="342">
        <v>3455</v>
      </c>
      <c r="N56" s="278"/>
    </row>
    <row r="57" spans="1:14" ht="16.5" x14ac:dyDescent="0.3">
      <c r="A57" s="355"/>
      <c r="B57" s="353" t="s">
        <v>327</v>
      </c>
      <c r="C57" s="336">
        <v>6038</v>
      </c>
      <c r="D57" s="341">
        <v>2514</v>
      </c>
      <c r="E57" s="341">
        <v>1995</v>
      </c>
      <c r="F57" s="363">
        <v>1529</v>
      </c>
      <c r="G57" s="344">
        <v>14745</v>
      </c>
      <c r="H57" s="341">
        <v>2130</v>
      </c>
      <c r="I57" s="341">
        <v>2958</v>
      </c>
      <c r="J57" s="341">
        <v>2213</v>
      </c>
      <c r="K57" s="341">
        <v>3909</v>
      </c>
      <c r="L57" s="342">
        <v>3535</v>
      </c>
      <c r="N57" s="278"/>
    </row>
    <row r="58" spans="1:14" ht="16.5" x14ac:dyDescent="0.3">
      <c r="A58" s="355"/>
      <c r="B58" s="353" t="s">
        <v>328</v>
      </c>
      <c r="C58" s="336">
        <v>6487</v>
      </c>
      <c r="D58" s="341">
        <v>2374</v>
      </c>
      <c r="E58" s="341">
        <v>2506</v>
      </c>
      <c r="F58" s="363">
        <v>1607</v>
      </c>
      <c r="G58" s="344">
        <v>13960</v>
      </c>
      <c r="H58" s="341">
        <v>2287</v>
      </c>
      <c r="I58" s="341">
        <v>3132</v>
      </c>
      <c r="J58" s="341">
        <v>2252</v>
      </c>
      <c r="K58" s="341">
        <v>2934</v>
      </c>
      <c r="L58" s="342">
        <v>3355</v>
      </c>
      <c r="N58" s="278"/>
    </row>
    <row r="59" spans="1:14" ht="16.5" x14ac:dyDescent="0.3">
      <c r="A59" s="355"/>
      <c r="B59" s="353" t="s">
        <v>335</v>
      </c>
      <c r="C59" s="336">
        <v>5617</v>
      </c>
      <c r="D59" s="341">
        <v>2110</v>
      </c>
      <c r="E59" s="341">
        <v>2020</v>
      </c>
      <c r="F59" s="363">
        <v>1487</v>
      </c>
      <c r="G59" s="344">
        <v>16620</v>
      </c>
      <c r="H59" s="341">
        <v>2705</v>
      </c>
      <c r="I59" s="341">
        <v>3561</v>
      </c>
      <c r="J59" s="341">
        <v>2616</v>
      </c>
      <c r="K59" s="341">
        <v>3652</v>
      </c>
      <c r="L59" s="342">
        <v>4086</v>
      </c>
      <c r="N59" s="278"/>
    </row>
    <row r="60" spans="1:14" ht="16.5" x14ac:dyDescent="0.3">
      <c r="A60" s="355"/>
      <c r="B60" s="353" t="s">
        <v>330</v>
      </c>
      <c r="C60" s="336">
        <v>5432</v>
      </c>
      <c r="D60" s="341">
        <v>2224</v>
      </c>
      <c r="E60" s="341">
        <v>1787</v>
      </c>
      <c r="F60" s="363">
        <v>1421</v>
      </c>
      <c r="G60" s="344">
        <v>17940</v>
      </c>
      <c r="H60" s="341">
        <v>2892</v>
      </c>
      <c r="I60" s="341">
        <v>3566</v>
      </c>
      <c r="J60" s="341">
        <v>2473</v>
      </c>
      <c r="K60" s="341">
        <v>4339</v>
      </c>
      <c r="L60" s="342">
        <v>4670</v>
      </c>
      <c r="N60" s="278"/>
    </row>
    <row r="61" spans="1:14" ht="17.25" thickBot="1" x14ac:dyDescent="0.35">
      <c r="A61" s="364"/>
      <c r="B61" s="353" t="s">
        <v>331</v>
      </c>
      <c r="C61" s="371">
        <v>6342</v>
      </c>
      <c r="D61" s="367">
        <v>2439</v>
      </c>
      <c r="E61" s="367">
        <v>2333</v>
      </c>
      <c r="F61" s="368">
        <v>1570</v>
      </c>
      <c r="G61" s="350">
        <v>17450</v>
      </c>
      <c r="H61" s="367">
        <v>2335</v>
      </c>
      <c r="I61" s="367">
        <v>3331</v>
      </c>
      <c r="J61" s="367">
        <v>3797</v>
      </c>
      <c r="K61" s="367">
        <v>3890</v>
      </c>
      <c r="L61" s="369">
        <v>4097</v>
      </c>
      <c r="N61" s="278"/>
    </row>
    <row r="62" spans="1:14" ht="16.5" customHeight="1" x14ac:dyDescent="0.3">
      <c r="A62" s="372">
        <v>2018</v>
      </c>
      <c r="B62" s="357" t="s">
        <v>321</v>
      </c>
      <c r="C62" s="373">
        <v>3903</v>
      </c>
      <c r="D62" s="340">
        <v>1663</v>
      </c>
      <c r="E62" s="340">
        <v>1254</v>
      </c>
      <c r="F62" s="359">
        <v>986</v>
      </c>
      <c r="G62" s="374">
        <v>12182</v>
      </c>
      <c r="H62" s="340">
        <v>1972</v>
      </c>
      <c r="I62" s="340">
        <v>2090</v>
      </c>
      <c r="J62" s="340">
        <v>2832</v>
      </c>
      <c r="K62" s="340">
        <v>2481</v>
      </c>
      <c r="L62" s="361">
        <v>2807</v>
      </c>
      <c r="N62" s="278"/>
    </row>
    <row r="63" spans="1:14" ht="16.5" x14ac:dyDescent="0.3">
      <c r="A63" s="355"/>
      <c r="B63" s="353" t="s">
        <v>322</v>
      </c>
      <c r="C63" s="251">
        <v>4926</v>
      </c>
      <c r="D63" s="341">
        <v>1962</v>
      </c>
      <c r="E63" s="341">
        <v>1930</v>
      </c>
      <c r="F63" s="363">
        <v>1034</v>
      </c>
      <c r="G63" s="375">
        <v>12522</v>
      </c>
      <c r="H63" s="341">
        <v>2007</v>
      </c>
      <c r="I63" s="341">
        <v>2280</v>
      </c>
      <c r="J63" s="341">
        <v>2284</v>
      </c>
      <c r="K63" s="341">
        <v>3097</v>
      </c>
      <c r="L63" s="342">
        <v>2854</v>
      </c>
      <c r="N63" s="278"/>
    </row>
    <row r="64" spans="1:14" ht="16.5" x14ac:dyDescent="0.3">
      <c r="A64" s="355"/>
      <c r="B64" s="353" t="s">
        <v>323</v>
      </c>
      <c r="C64" s="251">
        <v>6237</v>
      </c>
      <c r="D64" s="341">
        <v>2359</v>
      </c>
      <c r="E64" s="341">
        <v>2283</v>
      </c>
      <c r="F64" s="363">
        <v>1595</v>
      </c>
      <c r="G64" s="375">
        <v>14456</v>
      </c>
      <c r="H64" s="341">
        <v>1964</v>
      </c>
      <c r="I64" s="341">
        <v>2834</v>
      </c>
      <c r="J64" s="341">
        <v>3594</v>
      </c>
      <c r="K64" s="341">
        <v>2722</v>
      </c>
      <c r="L64" s="342">
        <v>3342</v>
      </c>
      <c r="N64" s="278"/>
    </row>
    <row r="65" spans="1:14" ht="16.5" x14ac:dyDescent="0.3">
      <c r="A65" s="355"/>
      <c r="B65" s="353" t="s">
        <v>324</v>
      </c>
      <c r="C65" s="251">
        <v>5427</v>
      </c>
      <c r="D65" s="341">
        <v>2127</v>
      </c>
      <c r="E65" s="341">
        <v>1762</v>
      </c>
      <c r="F65" s="363">
        <v>1538</v>
      </c>
      <c r="G65" s="375">
        <v>15476</v>
      </c>
      <c r="H65" s="341">
        <v>2444</v>
      </c>
      <c r="I65" s="341">
        <v>2598</v>
      </c>
      <c r="J65" s="341">
        <v>2864</v>
      </c>
      <c r="K65" s="341">
        <v>3790</v>
      </c>
      <c r="L65" s="342">
        <v>3780</v>
      </c>
      <c r="N65" s="278"/>
    </row>
    <row r="66" spans="1:14" ht="16.5" x14ac:dyDescent="0.3">
      <c r="A66" s="355"/>
      <c r="B66" s="353" t="s">
        <v>189</v>
      </c>
      <c r="C66" s="251">
        <v>5713</v>
      </c>
      <c r="D66" s="341">
        <v>2377</v>
      </c>
      <c r="E66" s="341">
        <v>1838</v>
      </c>
      <c r="F66" s="363">
        <v>1498</v>
      </c>
      <c r="G66" s="375">
        <v>16662</v>
      </c>
      <c r="H66" s="341">
        <v>2642</v>
      </c>
      <c r="I66" s="341">
        <v>3048</v>
      </c>
      <c r="J66" s="341">
        <v>2763</v>
      </c>
      <c r="K66" s="341">
        <v>3925</v>
      </c>
      <c r="L66" s="342">
        <v>4284</v>
      </c>
      <c r="N66" s="278"/>
    </row>
    <row r="67" spans="1:14" ht="16.5" x14ac:dyDescent="0.3">
      <c r="A67" s="355"/>
      <c r="B67" s="353" t="s">
        <v>325</v>
      </c>
      <c r="C67" s="251">
        <v>5946</v>
      </c>
      <c r="D67" s="341">
        <v>2517</v>
      </c>
      <c r="E67" s="341">
        <v>2254</v>
      </c>
      <c r="F67" s="363">
        <v>1175</v>
      </c>
      <c r="G67" s="375">
        <v>15889</v>
      </c>
      <c r="H67" s="341">
        <v>2490</v>
      </c>
      <c r="I67" s="341">
        <v>3194</v>
      </c>
      <c r="J67" s="341">
        <v>3359</v>
      </c>
      <c r="K67" s="341">
        <v>3269</v>
      </c>
      <c r="L67" s="342">
        <v>3577</v>
      </c>
      <c r="N67" s="278"/>
    </row>
    <row r="68" spans="1:14" ht="16.5" x14ac:dyDescent="0.3">
      <c r="A68" s="355"/>
      <c r="B68" s="353" t="s">
        <v>326</v>
      </c>
      <c r="C68" s="251">
        <v>5931</v>
      </c>
      <c r="D68" s="341">
        <v>2521</v>
      </c>
      <c r="E68" s="341">
        <v>1848</v>
      </c>
      <c r="F68" s="363">
        <v>1562</v>
      </c>
      <c r="G68" s="375">
        <v>19277</v>
      </c>
      <c r="H68" s="341">
        <v>2991</v>
      </c>
      <c r="I68" s="341">
        <v>3831</v>
      </c>
      <c r="J68" s="341">
        <v>3849</v>
      </c>
      <c r="K68" s="341">
        <v>4668</v>
      </c>
      <c r="L68" s="342">
        <v>3938</v>
      </c>
      <c r="N68" s="278"/>
    </row>
    <row r="69" spans="1:14" ht="16.5" x14ac:dyDescent="0.3">
      <c r="A69" s="355"/>
      <c r="B69" s="353" t="s">
        <v>327</v>
      </c>
      <c r="C69" s="251">
        <v>5924</v>
      </c>
      <c r="D69" s="341">
        <v>2702</v>
      </c>
      <c r="E69" s="341">
        <v>1690</v>
      </c>
      <c r="F69" s="363">
        <v>1532</v>
      </c>
      <c r="G69" s="375">
        <v>16446</v>
      </c>
      <c r="H69" s="341">
        <v>2610</v>
      </c>
      <c r="I69" s="341">
        <v>2677</v>
      </c>
      <c r="J69" s="341">
        <v>3420</v>
      </c>
      <c r="K69" s="341">
        <v>3898</v>
      </c>
      <c r="L69" s="342">
        <v>3841</v>
      </c>
      <c r="N69" s="278"/>
    </row>
    <row r="70" spans="1:14" ht="16.5" customHeight="1" x14ac:dyDescent="0.3">
      <c r="A70" s="355"/>
      <c r="B70" s="353" t="s">
        <v>328</v>
      </c>
      <c r="C70" s="251">
        <v>5540</v>
      </c>
      <c r="D70" s="341">
        <v>2102</v>
      </c>
      <c r="E70" s="341">
        <v>2101</v>
      </c>
      <c r="F70" s="363">
        <v>1337</v>
      </c>
      <c r="G70" s="375">
        <v>14740</v>
      </c>
      <c r="H70" s="341">
        <v>2796</v>
      </c>
      <c r="I70" s="341">
        <v>2231</v>
      </c>
      <c r="J70" s="341">
        <v>2666</v>
      </c>
      <c r="K70" s="341">
        <v>3543</v>
      </c>
      <c r="L70" s="342">
        <v>3504</v>
      </c>
      <c r="N70" s="278"/>
    </row>
    <row r="71" spans="1:14" ht="16.5" customHeight="1" x14ac:dyDescent="0.3">
      <c r="A71" s="355"/>
      <c r="B71" s="353" t="s">
        <v>335</v>
      </c>
      <c r="C71" s="251">
        <v>5484</v>
      </c>
      <c r="D71" s="341">
        <v>2171</v>
      </c>
      <c r="E71" s="341">
        <v>1875</v>
      </c>
      <c r="F71" s="363">
        <v>1438</v>
      </c>
      <c r="G71" s="375">
        <v>19877</v>
      </c>
      <c r="H71" s="341">
        <v>2826</v>
      </c>
      <c r="I71" s="341">
        <v>3327</v>
      </c>
      <c r="J71" s="341">
        <v>4765</v>
      </c>
      <c r="K71" s="341">
        <v>4485</v>
      </c>
      <c r="L71" s="342">
        <v>4474</v>
      </c>
      <c r="N71" s="278"/>
    </row>
    <row r="72" spans="1:14" ht="16.5" customHeight="1" x14ac:dyDescent="0.3">
      <c r="A72" s="355"/>
      <c r="B72" s="353" t="s">
        <v>330</v>
      </c>
      <c r="C72" s="251">
        <v>5911</v>
      </c>
      <c r="D72" s="341">
        <v>2393</v>
      </c>
      <c r="E72" s="341">
        <v>2055</v>
      </c>
      <c r="F72" s="363">
        <v>1463</v>
      </c>
      <c r="G72" s="375">
        <v>17692</v>
      </c>
      <c r="H72" s="341">
        <v>2872</v>
      </c>
      <c r="I72" s="341">
        <v>3457</v>
      </c>
      <c r="J72" s="341">
        <v>2238</v>
      </c>
      <c r="K72" s="341">
        <v>4409</v>
      </c>
      <c r="L72" s="342">
        <v>4716</v>
      </c>
      <c r="N72" s="278"/>
    </row>
    <row r="73" spans="1:14" ht="16.5" customHeight="1" thickBot="1" x14ac:dyDescent="0.35">
      <c r="A73" s="355"/>
      <c r="B73" s="353" t="s">
        <v>331</v>
      </c>
      <c r="C73" s="251">
        <v>6404</v>
      </c>
      <c r="D73" s="341">
        <v>2272</v>
      </c>
      <c r="E73" s="341">
        <v>2819</v>
      </c>
      <c r="F73" s="363">
        <v>1313</v>
      </c>
      <c r="G73" s="375">
        <v>17328</v>
      </c>
      <c r="H73" s="367">
        <v>2278</v>
      </c>
      <c r="I73" s="367">
        <v>3222</v>
      </c>
      <c r="J73" s="367">
        <v>3787</v>
      </c>
      <c r="K73" s="367">
        <v>3835</v>
      </c>
      <c r="L73" s="369">
        <v>4206</v>
      </c>
      <c r="M73" s="278"/>
      <c r="N73" s="278"/>
    </row>
    <row r="74" spans="1:14" ht="16.5" customHeight="1" x14ac:dyDescent="0.3">
      <c r="A74" s="372">
        <v>2019</v>
      </c>
      <c r="B74" s="357" t="s">
        <v>321</v>
      </c>
      <c r="C74" s="373">
        <v>5440</v>
      </c>
      <c r="D74" s="340">
        <v>2175</v>
      </c>
      <c r="E74" s="340">
        <v>1984</v>
      </c>
      <c r="F74" s="359">
        <v>1281</v>
      </c>
      <c r="G74" s="376">
        <v>15805</v>
      </c>
      <c r="H74" s="340">
        <v>2769</v>
      </c>
      <c r="I74" s="340">
        <v>2938</v>
      </c>
      <c r="J74" s="340">
        <v>2652</v>
      </c>
      <c r="K74" s="340">
        <v>3759</v>
      </c>
      <c r="L74" s="361">
        <v>3687</v>
      </c>
      <c r="N74" s="278"/>
    </row>
    <row r="75" spans="1:14" ht="16.5" customHeight="1" x14ac:dyDescent="0.3">
      <c r="A75" s="377"/>
      <c r="B75" s="353" t="s">
        <v>322</v>
      </c>
      <c r="C75" s="251">
        <v>5188</v>
      </c>
      <c r="D75" s="341">
        <v>1860</v>
      </c>
      <c r="E75" s="341">
        <v>2017</v>
      </c>
      <c r="F75" s="363">
        <v>1311</v>
      </c>
      <c r="G75" s="354">
        <v>13898</v>
      </c>
      <c r="H75" s="341">
        <v>2530</v>
      </c>
      <c r="I75" s="341">
        <v>2468</v>
      </c>
      <c r="J75" s="341">
        <v>2773</v>
      </c>
      <c r="K75" s="341">
        <v>2909</v>
      </c>
      <c r="L75" s="342">
        <v>3218</v>
      </c>
      <c r="N75" s="278"/>
    </row>
    <row r="76" spans="1:14" ht="16.5" customHeight="1" x14ac:dyDescent="0.3">
      <c r="A76" s="377"/>
      <c r="B76" s="353" t="s">
        <v>323</v>
      </c>
      <c r="C76" s="251">
        <v>5819</v>
      </c>
      <c r="D76" s="341">
        <v>2019</v>
      </c>
      <c r="E76" s="341">
        <v>2336</v>
      </c>
      <c r="F76" s="363">
        <v>1464</v>
      </c>
      <c r="G76" s="354">
        <v>16643</v>
      </c>
      <c r="H76" s="341">
        <v>2546</v>
      </c>
      <c r="I76" s="341">
        <v>3502</v>
      </c>
      <c r="J76" s="341">
        <v>3608</v>
      </c>
      <c r="K76" s="341">
        <v>3528</v>
      </c>
      <c r="L76" s="342">
        <v>3459</v>
      </c>
      <c r="N76" s="278"/>
    </row>
    <row r="77" spans="1:14" ht="16.5" customHeight="1" x14ac:dyDescent="0.3">
      <c r="A77" s="377"/>
      <c r="B77" s="353" t="s">
        <v>324</v>
      </c>
      <c r="C77" s="251">
        <v>5585</v>
      </c>
      <c r="D77" s="341">
        <v>2161</v>
      </c>
      <c r="E77" s="341">
        <v>1910</v>
      </c>
      <c r="F77" s="363">
        <v>1514</v>
      </c>
      <c r="G77" s="354">
        <v>15831</v>
      </c>
      <c r="H77" s="341">
        <v>2822</v>
      </c>
      <c r="I77" s="341">
        <v>2597</v>
      </c>
      <c r="J77" s="341">
        <v>2497</v>
      </c>
      <c r="K77" s="341">
        <v>3892</v>
      </c>
      <c r="L77" s="342">
        <v>4023</v>
      </c>
      <c r="N77" s="278"/>
    </row>
    <row r="78" spans="1:14" ht="16.5" customHeight="1" x14ac:dyDescent="0.3">
      <c r="A78" s="377"/>
      <c r="B78" s="353" t="s">
        <v>189</v>
      </c>
      <c r="C78" s="251">
        <v>6149</v>
      </c>
      <c r="D78" s="341">
        <v>2733</v>
      </c>
      <c r="E78" s="341">
        <v>1727</v>
      </c>
      <c r="F78" s="363">
        <v>1689</v>
      </c>
      <c r="G78" s="354">
        <v>18351</v>
      </c>
      <c r="H78" s="341">
        <v>3052</v>
      </c>
      <c r="I78" s="341">
        <v>3073</v>
      </c>
      <c r="J78" s="341">
        <v>3907</v>
      </c>
      <c r="K78" s="341">
        <v>4083</v>
      </c>
      <c r="L78" s="342">
        <v>4236</v>
      </c>
      <c r="N78" s="278"/>
    </row>
    <row r="79" spans="1:14" ht="16.5" customHeight="1" x14ac:dyDescent="0.3">
      <c r="A79" s="377"/>
      <c r="B79" s="353" t="s">
        <v>325</v>
      </c>
      <c r="C79" s="251">
        <v>5925</v>
      </c>
      <c r="D79" s="341">
        <v>2055</v>
      </c>
      <c r="E79" s="341">
        <v>2302</v>
      </c>
      <c r="F79" s="363">
        <v>1568</v>
      </c>
      <c r="G79" s="354">
        <v>14255</v>
      </c>
      <c r="H79" s="341">
        <v>2394</v>
      </c>
      <c r="I79" s="341">
        <v>2718</v>
      </c>
      <c r="J79" s="341">
        <v>2425</v>
      </c>
      <c r="K79" s="341">
        <v>3271</v>
      </c>
      <c r="L79" s="342">
        <v>3447</v>
      </c>
      <c r="N79" s="278"/>
    </row>
    <row r="80" spans="1:14" ht="16.5" customHeight="1" x14ac:dyDescent="0.3">
      <c r="A80" s="377"/>
      <c r="B80" s="353" t="s">
        <v>326</v>
      </c>
      <c r="C80" s="251">
        <v>5610</v>
      </c>
      <c r="D80" s="341">
        <v>2242</v>
      </c>
      <c r="E80" s="341">
        <v>1916</v>
      </c>
      <c r="F80" s="363">
        <v>1452</v>
      </c>
      <c r="G80" s="354">
        <v>17475</v>
      </c>
      <c r="H80" s="341">
        <v>2943</v>
      </c>
      <c r="I80" s="341">
        <v>2780</v>
      </c>
      <c r="J80" s="341">
        <v>3540</v>
      </c>
      <c r="K80" s="341">
        <v>4378</v>
      </c>
      <c r="L80" s="342">
        <v>3834</v>
      </c>
      <c r="N80" s="278"/>
    </row>
    <row r="81" spans="1:14" ht="16.5" customHeight="1" x14ac:dyDescent="0.3">
      <c r="A81" s="377"/>
      <c r="B81" s="353" t="s">
        <v>327</v>
      </c>
      <c r="C81" s="251">
        <v>5360</v>
      </c>
      <c r="D81" s="341">
        <v>2278</v>
      </c>
      <c r="E81" s="341">
        <v>1698</v>
      </c>
      <c r="F81" s="363">
        <v>1384</v>
      </c>
      <c r="G81" s="354">
        <v>16724</v>
      </c>
      <c r="H81" s="341">
        <v>2669</v>
      </c>
      <c r="I81" s="341">
        <v>3331</v>
      </c>
      <c r="J81" s="341">
        <v>2858</v>
      </c>
      <c r="K81" s="341">
        <v>3928</v>
      </c>
      <c r="L81" s="342">
        <v>3938</v>
      </c>
      <c r="N81" s="278"/>
    </row>
    <row r="82" spans="1:14" ht="16.5" customHeight="1" x14ac:dyDescent="0.3">
      <c r="A82" s="377"/>
      <c r="B82" s="353" t="s">
        <v>328</v>
      </c>
      <c r="C82" s="251">
        <v>5326</v>
      </c>
      <c r="D82" s="341">
        <v>2008</v>
      </c>
      <c r="E82" s="341">
        <v>1811</v>
      </c>
      <c r="F82" s="363">
        <v>1507</v>
      </c>
      <c r="G82" s="354">
        <v>17154</v>
      </c>
      <c r="H82" s="341">
        <v>2356</v>
      </c>
      <c r="I82" s="341">
        <v>2484</v>
      </c>
      <c r="J82" s="341">
        <v>3440</v>
      </c>
      <c r="K82" s="341">
        <v>4447</v>
      </c>
      <c r="L82" s="342">
        <v>4427</v>
      </c>
      <c r="N82" s="278"/>
    </row>
    <row r="83" spans="1:14" ht="16.5" customHeight="1" x14ac:dyDescent="0.3">
      <c r="A83" s="377"/>
      <c r="B83" s="353" t="s">
        <v>329</v>
      </c>
      <c r="C83" s="251">
        <v>6150</v>
      </c>
      <c r="D83" s="341">
        <v>2251</v>
      </c>
      <c r="E83" s="341">
        <v>2320</v>
      </c>
      <c r="F83" s="363">
        <v>1579</v>
      </c>
      <c r="G83" s="354">
        <v>16859</v>
      </c>
      <c r="H83" s="341">
        <v>2611</v>
      </c>
      <c r="I83" s="341">
        <v>2641</v>
      </c>
      <c r="J83" s="341">
        <v>2622</v>
      </c>
      <c r="K83" s="341">
        <v>4532</v>
      </c>
      <c r="L83" s="342">
        <v>4453</v>
      </c>
      <c r="N83" s="278"/>
    </row>
    <row r="84" spans="1:14" ht="16.5" customHeight="1" x14ac:dyDescent="0.3">
      <c r="A84" s="377"/>
      <c r="B84" s="353" t="s">
        <v>330</v>
      </c>
      <c r="C84" s="251">
        <v>4984</v>
      </c>
      <c r="D84" s="341">
        <v>1791</v>
      </c>
      <c r="E84" s="341">
        <v>1653</v>
      </c>
      <c r="F84" s="363">
        <v>1540</v>
      </c>
      <c r="G84" s="354">
        <v>17903</v>
      </c>
      <c r="H84" s="341">
        <v>2690</v>
      </c>
      <c r="I84" s="341">
        <v>4323</v>
      </c>
      <c r="J84" s="341">
        <v>2092</v>
      </c>
      <c r="K84" s="341">
        <v>4103</v>
      </c>
      <c r="L84" s="342">
        <v>4695</v>
      </c>
      <c r="M84" s="278"/>
      <c r="N84" s="278"/>
    </row>
    <row r="85" spans="1:14" ht="16.5" customHeight="1" thickBot="1" x14ac:dyDescent="0.35">
      <c r="A85" s="378"/>
      <c r="B85" s="365" t="s">
        <v>331</v>
      </c>
      <c r="C85" s="252">
        <v>4916</v>
      </c>
      <c r="D85" s="367">
        <v>1860</v>
      </c>
      <c r="E85" s="367">
        <v>1739</v>
      </c>
      <c r="F85" s="368">
        <v>1317</v>
      </c>
      <c r="G85" s="347">
        <v>17859</v>
      </c>
      <c r="H85" s="367">
        <v>2539</v>
      </c>
      <c r="I85" s="367">
        <v>2990</v>
      </c>
      <c r="J85" s="367">
        <v>3969</v>
      </c>
      <c r="K85" s="367">
        <v>4382</v>
      </c>
      <c r="L85" s="369">
        <v>3979</v>
      </c>
      <c r="M85" s="278"/>
      <c r="N85" s="278"/>
    </row>
    <row r="86" spans="1:14" ht="16.5" customHeight="1" x14ac:dyDescent="0.3">
      <c r="A86" s="372">
        <v>2020</v>
      </c>
      <c r="B86" s="379" t="s">
        <v>336</v>
      </c>
      <c r="C86" s="251">
        <v>5466</v>
      </c>
      <c r="D86" s="341">
        <v>2031</v>
      </c>
      <c r="E86" s="341">
        <v>2001</v>
      </c>
      <c r="F86" s="363">
        <v>1434</v>
      </c>
      <c r="G86" s="354">
        <v>15537</v>
      </c>
      <c r="H86" s="341">
        <v>2608</v>
      </c>
      <c r="I86" s="341">
        <v>3068</v>
      </c>
      <c r="J86" s="341">
        <v>2200</v>
      </c>
      <c r="K86" s="341">
        <v>4356</v>
      </c>
      <c r="L86" s="342">
        <v>3305</v>
      </c>
      <c r="M86" s="278"/>
      <c r="N86" s="278"/>
    </row>
    <row r="87" spans="1:14" ht="16.5" customHeight="1" x14ac:dyDescent="0.3">
      <c r="A87" s="377"/>
      <c r="B87" s="353" t="s">
        <v>322</v>
      </c>
      <c r="C87" s="251">
        <v>5448</v>
      </c>
      <c r="D87" s="341">
        <v>1890</v>
      </c>
      <c r="E87" s="341">
        <v>2140</v>
      </c>
      <c r="F87" s="363">
        <v>1418</v>
      </c>
      <c r="G87" s="354">
        <v>14175</v>
      </c>
      <c r="H87" s="341">
        <v>1975</v>
      </c>
      <c r="I87" s="341">
        <v>2407</v>
      </c>
      <c r="J87" s="341">
        <v>3339</v>
      </c>
      <c r="K87" s="341">
        <v>3391</v>
      </c>
      <c r="L87" s="342">
        <v>3063</v>
      </c>
      <c r="M87" s="278"/>
      <c r="N87" s="278"/>
    </row>
    <row r="88" spans="1:14" ht="16.5" customHeight="1" x14ac:dyDescent="0.3">
      <c r="A88" s="377"/>
      <c r="B88" s="353" t="s">
        <v>323</v>
      </c>
      <c r="C88" s="251">
        <v>4436</v>
      </c>
      <c r="D88" s="341">
        <v>1277</v>
      </c>
      <c r="E88" s="341">
        <v>1928</v>
      </c>
      <c r="F88" s="363">
        <v>1231</v>
      </c>
      <c r="G88" s="354">
        <v>12984</v>
      </c>
      <c r="H88" s="341">
        <v>1566</v>
      </c>
      <c r="I88" s="341">
        <v>2175</v>
      </c>
      <c r="J88" s="341">
        <v>3711</v>
      </c>
      <c r="K88" s="341">
        <v>2714</v>
      </c>
      <c r="L88" s="342">
        <v>2818</v>
      </c>
      <c r="M88" s="278"/>
      <c r="N88" s="278"/>
    </row>
    <row r="89" spans="1:14" ht="16.5" customHeight="1" x14ac:dyDescent="0.3">
      <c r="A89" s="377"/>
      <c r="B89" s="353" t="s">
        <v>324</v>
      </c>
      <c r="C89" s="251">
        <v>1687</v>
      </c>
      <c r="D89" s="341">
        <v>279</v>
      </c>
      <c r="E89" s="341">
        <v>948</v>
      </c>
      <c r="F89" s="363">
        <v>460</v>
      </c>
      <c r="G89" s="354">
        <v>11153</v>
      </c>
      <c r="H89" s="341">
        <v>1967</v>
      </c>
      <c r="I89" s="341">
        <v>3162</v>
      </c>
      <c r="J89" s="341">
        <v>1324</v>
      </c>
      <c r="K89" s="341">
        <v>2085</v>
      </c>
      <c r="L89" s="342">
        <v>2615</v>
      </c>
      <c r="M89" s="278"/>
      <c r="N89" s="278"/>
    </row>
    <row r="90" spans="1:14" ht="16.5" customHeight="1" x14ac:dyDescent="0.3">
      <c r="A90" s="377"/>
      <c r="B90" s="353" t="s">
        <v>189</v>
      </c>
      <c r="C90" s="251">
        <v>3267</v>
      </c>
      <c r="D90" s="341">
        <v>810</v>
      </c>
      <c r="E90" s="341">
        <v>1635</v>
      </c>
      <c r="F90" s="363">
        <v>822</v>
      </c>
      <c r="G90" s="354">
        <v>11912</v>
      </c>
      <c r="H90" s="341">
        <v>1972</v>
      </c>
      <c r="I90" s="341">
        <v>3459</v>
      </c>
      <c r="J90" s="341">
        <v>837</v>
      </c>
      <c r="K90" s="341">
        <v>2543</v>
      </c>
      <c r="L90" s="342">
        <v>3101</v>
      </c>
      <c r="M90" s="278"/>
      <c r="N90" s="278"/>
    </row>
    <row r="91" spans="1:14" ht="16.5" customHeight="1" x14ac:dyDescent="0.3">
      <c r="A91" s="377"/>
      <c r="B91" s="353" t="s">
        <v>325</v>
      </c>
      <c r="C91" s="251">
        <v>5047</v>
      </c>
      <c r="D91" s="341">
        <v>1677</v>
      </c>
      <c r="E91" s="341">
        <v>2004</v>
      </c>
      <c r="F91" s="363">
        <v>1366</v>
      </c>
      <c r="G91" s="354">
        <v>11711</v>
      </c>
      <c r="H91" s="341">
        <v>1677</v>
      </c>
      <c r="I91" s="341">
        <v>2772</v>
      </c>
      <c r="J91" s="341">
        <v>2018</v>
      </c>
      <c r="K91" s="341">
        <v>2416</v>
      </c>
      <c r="L91" s="342">
        <v>2828</v>
      </c>
      <c r="M91" s="278"/>
      <c r="N91" s="278"/>
    </row>
    <row r="92" spans="1:14" ht="16.5" customHeight="1" x14ac:dyDescent="0.3">
      <c r="A92" s="377"/>
      <c r="B92" s="353" t="s">
        <v>326</v>
      </c>
      <c r="C92" s="251">
        <v>6344</v>
      </c>
      <c r="D92" s="341">
        <v>2185</v>
      </c>
      <c r="E92" s="341">
        <v>2233</v>
      </c>
      <c r="F92" s="363">
        <v>1926</v>
      </c>
      <c r="G92" s="354">
        <v>12556</v>
      </c>
      <c r="H92" s="341">
        <v>2286</v>
      </c>
      <c r="I92" s="341">
        <v>2733</v>
      </c>
      <c r="J92" s="341">
        <v>1985</v>
      </c>
      <c r="K92" s="341">
        <v>2406</v>
      </c>
      <c r="L92" s="342">
        <v>3146</v>
      </c>
      <c r="M92" s="278"/>
      <c r="N92" s="278"/>
    </row>
    <row r="93" spans="1:14" ht="16.5" customHeight="1" x14ac:dyDescent="0.3">
      <c r="A93" s="377"/>
      <c r="B93" s="353" t="s">
        <v>327</v>
      </c>
      <c r="C93" s="251">
        <v>5368</v>
      </c>
      <c r="D93" s="341">
        <v>1970</v>
      </c>
      <c r="E93" s="341">
        <v>2079</v>
      </c>
      <c r="F93" s="363">
        <v>1319</v>
      </c>
      <c r="G93" s="354">
        <v>13582</v>
      </c>
      <c r="H93" s="341">
        <v>2304</v>
      </c>
      <c r="I93" s="341">
        <v>3460</v>
      </c>
      <c r="J93" s="341">
        <v>1300</v>
      </c>
      <c r="K93" s="341">
        <v>3191</v>
      </c>
      <c r="L93" s="342">
        <v>3327</v>
      </c>
      <c r="M93" s="278"/>
      <c r="N93" s="278"/>
    </row>
    <row r="94" spans="1:14" ht="16.5" customHeight="1" x14ac:dyDescent="0.3">
      <c r="A94" s="377"/>
      <c r="B94" s="353" t="s">
        <v>328</v>
      </c>
      <c r="C94" s="251">
        <v>5760</v>
      </c>
      <c r="D94" s="341">
        <v>2333</v>
      </c>
      <c r="E94" s="341">
        <v>1688</v>
      </c>
      <c r="F94" s="363">
        <v>1739</v>
      </c>
      <c r="G94" s="354">
        <v>14126</v>
      </c>
      <c r="H94" s="341">
        <v>2406</v>
      </c>
      <c r="I94" s="341">
        <v>3223</v>
      </c>
      <c r="J94" s="341">
        <v>1391</v>
      </c>
      <c r="K94" s="341">
        <v>2838</v>
      </c>
      <c r="L94" s="342">
        <v>4268</v>
      </c>
      <c r="M94" s="278"/>
      <c r="N94" s="278"/>
    </row>
    <row r="95" spans="1:14" ht="16.5" customHeight="1" x14ac:dyDescent="0.3">
      <c r="A95" s="377"/>
      <c r="B95" s="353" t="s">
        <v>329</v>
      </c>
      <c r="C95" s="251">
        <v>6743</v>
      </c>
      <c r="D95" s="341">
        <v>2236</v>
      </c>
      <c r="E95" s="341">
        <v>2628</v>
      </c>
      <c r="F95" s="363">
        <v>1879</v>
      </c>
      <c r="G95" s="354">
        <v>15840</v>
      </c>
      <c r="H95" s="341">
        <v>2751</v>
      </c>
      <c r="I95" s="341">
        <v>3647</v>
      </c>
      <c r="J95" s="341">
        <v>1835</v>
      </c>
      <c r="K95" s="341">
        <v>3297</v>
      </c>
      <c r="L95" s="342">
        <v>4310</v>
      </c>
      <c r="M95" s="278"/>
      <c r="N95" s="278"/>
    </row>
    <row r="96" spans="1:14" ht="16.5" customHeight="1" x14ac:dyDescent="0.3">
      <c r="A96" s="377"/>
      <c r="B96" s="353" t="s">
        <v>330</v>
      </c>
      <c r="C96" s="251">
        <v>5015</v>
      </c>
      <c r="D96" s="341">
        <v>1889</v>
      </c>
      <c r="E96" s="341">
        <v>1765</v>
      </c>
      <c r="F96" s="363">
        <v>1361</v>
      </c>
      <c r="G96" s="354">
        <v>15333</v>
      </c>
      <c r="H96" s="341">
        <v>2663</v>
      </c>
      <c r="I96" s="341">
        <v>2595</v>
      </c>
      <c r="J96" s="341">
        <v>1936</v>
      </c>
      <c r="K96" s="341">
        <v>3853</v>
      </c>
      <c r="L96" s="342">
        <v>4286</v>
      </c>
      <c r="M96" s="278"/>
      <c r="N96" s="278"/>
    </row>
    <row r="97" spans="1:14" ht="16.5" customHeight="1" thickBot="1" x14ac:dyDescent="0.35">
      <c r="A97" s="378"/>
      <c r="B97" s="380" t="s">
        <v>337</v>
      </c>
      <c r="C97" s="252">
        <v>5832</v>
      </c>
      <c r="D97" s="367">
        <v>2075</v>
      </c>
      <c r="E97" s="367">
        <v>1993</v>
      </c>
      <c r="F97" s="368">
        <v>1764</v>
      </c>
      <c r="G97" s="347">
        <v>16445</v>
      </c>
      <c r="H97" s="367">
        <v>2712</v>
      </c>
      <c r="I97" s="367">
        <v>3506</v>
      </c>
      <c r="J97" s="367">
        <v>1850</v>
      </c>
      <c r="K97" s="367">
        <v>3551</v>
      </c>
      <c r="L97" s="369">
        <v>4826</v>
      </c>
      <c r="M97" s="278"/>
      <c r="N97" s="278"/>
    </row>
    <row r="98" spans="1:14" ht="18" thickBot="1" x14ac:dyDescent="0.35">
      <c r="A98" s="381">
        <v>2021</v>
      </c>
      <c r="B98" s="382" t="s">
        <v>338</v>
      </c>
      <c r="C98" s="383">
        <v>4642</v>
      </c>
      <c r="D98" s="384">
        <v>1730</v>
      </c>
      <c r="E98" s="384">
        <v>1644</v>
      </c>
      <c r="F98" s="385">
        <v>1268</v>
      </c>
      <c r="G98" s="386">
        <v>13514</v>
      </c>
      <c r="H98" s="384">
        <v>2053</v>
      </c>
      <c r="I98" s="384">
        <v>2518</v>
      </c>
      <c r="J98" s="384">
        <v>2775</v>
      </c>
      <c r="K98" s="384">
        <v>2969</v>
      </c>
      <c r="L98" s="387">
        <v>3199</v>
      </c>
      <c r="M98" s="278"/>
      <c r="N98" s="278"/>
    </row>
    <row r="99" spans="1:14" ht="18" customHeight="1" thickTop="1" x14ac:dyDescent="0.25">
      <c r="A99" s="388" t="s">
        <v>339</v>
      </c>
      <c r="B99" s="388"/>
      <c r="C99" s="388"/>
      <c r="D99" s="388"/>
      <c r="F99" s="388" t="s">
        <v>340</v>
      </c>
      <c r="G99" s="389"/>
      <c r="H99" s="390"/>
      <c r="I99" s="390"/>
      <c r="J99" s="390"/>
      <c r="K99" s="390"/>
      <c r="L99" s="391"/>
      <c r="N99" s="278"/>
    </row>
    <row r="100" spans="1:14" s="109" customFormat="1" ht="15" customHeight="1" x14ac:dyDescent="0.25">
      <c r="A100" s="3688" t="s">
        <v>274</v>
      </c>
      <c r="B100" s="3688"/>
      <c r="C100" s="3688"/>
      <c r="F100" s="392"/>
      <c r="L100" s="392"/>
    </row>
    <row r="101" spans="1:14" x14ac:dyDescent="0.25">
      <c r="F101" s="278"/>
      <c r="G101" s="392"/>
      <c r="H101" s="392"/>
      <c r="I101" s="392"/>
      <c r="J101" s="392"/>
      <c r="K101" s="392"/>
      <c r="L101" s="392"/>
    </row>
    <row r="102" spans="1:14" x14ac:dyDescent="0.25">
      <c r="E102" s="278"/>
      <c r="F102" s="278"/>
      <c r="G102" s="278"/>
      <c r="H102" s="278"/>
      <c r="I102" s="278"/>
      <c r="J102" s="278"/>
      <c r="K102" s="278"/>
      <c r="L102" s="392"/>
    </row>
    <row r="103" spans="1:14" x14ac:dyDescent="0.25">
      <c r="C103" s="278"/>
      <c r="D103" s="278"/>
      <c r="E103" s="278"/>
      <c r="F103" s="278"/>
      <c r="G103" s="278"/>
      <c r="H103" s="278"/>
      <c r="I103" s="278"/>
      <c r="J103" s="278"/>
      <c r="K103" s="278"/>
      <c r="L103" s="278"/>
    </row>
    <row r="104" spans="1:14" x14ac:dyDescent="0.25">
      <c r="A104" s="393"/>
      <c r="B104" s="393"/>
      <c r="I104" s="278"/>
    </row>
  </sheetData>
  <mergeCells count="22">
    <mergeCell ref="A13:B13"/>
    <mergeCell ref="H4:H5"/>
    <mergeCell ref="A9:B9"/>
    <mergeCell ref="A10:B10"/>
    <mergeCell ref="A11:B11"/>
    <mergeCell ref="A12:B12"/>
    <mergeCell ref="I4:I5"/>
    <mergeCell ref="A100:C100"/>
    <mergeCell ref="J4:J5"/>
    <mergeCell ref="K4:K5"/>
    <mergeCell ref="L4:L5"/>
    <mergeCell ref="A6:B6"/>
    <mergeCell ref="A7:B7"/>
    <mergeCell ref="A8:B8"/>
    <mergeCell ref="A3:B5"/>
    <mergeCell ref="C3:F3"/>
    <mergeCell ref="G3:L3"/>
    <mergeCell ref="C4:C5"/>
    <mergeCell ref="D4:D5"/>
    <mergeCell ref="E4:E5"/>
    <mergeCell ref="F4:F5"/>
    <mergeCell ref="G4:G5"/>
  </mergeCells>
  <pageMargins left="0.75" right="0.75" top="0.75" bottom="0.75" header="0" footer="0"/>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81</vt:i4>
      </vt:variant>
    </vt:vector>
  </HeadingPairs>
  <TitlesOfParts>
    <vt:vector size="161" baseType="lpstr">
      <vt:lpstr>Table of Contents</vt:lpstr>
      <vt:lpstr>1</vt:lpstr>
      <vt:lpstr>2</vt:lpstr>
      <vt:lpstr>3</vt:lpstr>
      <vt:lpstr>4</vt:lpstr>
      <vt:lpstr>5</vt:lpstr>
      <vt:lpstr>6</vt:lpstr>
      <vt:lpstr>7</vt:lpstr>
      <vt:lpstr>8  </vt:lpstr>
      <vt:lpstr>9</vt:lpstr>
      <vt:lpstr>10</vt:lpstr>
      <vt:lpstr>11</vt:lpstr>
      <vt:lpstr>12</vt:lpstr>
      <vt:lpstr>13</vt:lpstr>
      <vt:lpstr>14</vt:lpstr>
      <vt:lpstr>15</vt:lpstr>
      <vt:lpstr>16</vt:lpstr>
      <vt:lpstr>17</vt:lpstr>
      <vt:lpstr>18</vt:lpstr>
      <vt:lpstr>19</vt:lpstr>
      <vt:lpstr>20</vt:lpstr>
      <vt:lpstr>21</vt:lpstr>
      <vt:lpstr>22a-b</vt:lpstr>
      <vt:lpstr>23</vt:lpstr>
      <vt:lpstr>24</vt:lpstr>
      <vt:lpstr>25a</vt:lpstr>
      <vt:lpstr>25b</vt:lpstr>
      <vt:lpstr>26</vt:lpstr>
      <vt:lpstr>27 </vt:lpstr>
      <vt:lpstr>28</vt:lpstr>
      <vt:lpstr>29</vt:lpstr>
      <vt:lpstr>30</vt:lpstr>
      <vt:lpstr>31</vt:lpstr>
      <vt:lpstr>32</vt:lpstr>
      <vt:lpstr>33</vt:lpstr>
      <vt:lpstr>34</vt:lpstr>
      <vt:lpstr>35</vt:lpstr>
      <vt:lpstr>36</vt:lpstr>
      <vt:lpstr>37</vt:lpstr>
      <vt:lpstr>38a</vt:lpstr>
      <vt:lpstr>38b</vt:lpstr>
      <vt:lpstr>39-41</vt:lpstr>
      <vt:lpstr>42</vt:lpstr>
      <vt:lpstr>43</vt:lpstr>
      <vt:lpstr>44</vt:lpstr>
      <vt:lpstr>45a-c</vt:lpstr>
      <vt:lpstr>46a-b</vt:lpstr>
      <vt:lpstr>47</vt:lpstr>
      <vt:lpstr>48a-b </vt:lpstr>
      <vt:lpstr>49a</vt:lpstr>
      <vt:lpstr>49b</vt:lpstr>
      <vt:lpstr>50</vt:lpstr>
      <vt:lpstr>51-52</vt:lpstr>
      <vt:lpstr>53a-b</vt:lpstr>
      <vt:lpstr>53c</vt:lpstr>
      <vt:lpstr>54</vt:lpstr>
      <vt:lpstr>55a</vt:lpstr>
      <vt:lpstr>55b</vt:lpstr>
      <vt:lpstr>56</vt:lpstr>
      <vt:lpstr>57a-b</vt:lpstr>
      <vt:lpstr>58a</vt:lpstr>
      <vt:lpstr>58b-c</vt:lpstr>
      <vt:lpstr>58d</vt:lpstr>
      <vt:lpstr>59-60</vt:lpstr>
      <vt:lpstr>61</vt:lpstr>
      <vt:lpstr>62a</vt:lpstr>
      <vt:lpstr>62b</vt:lpstr>
      <vt:lpstr>63a-b</vt:lpstr>
      <vt:lpstr>64</vt:lpstr>
      <vt:lpstr>65a-b</vt:lpstr>
      <vt:lpstr>66</vt:lpstr>
      <vt:lpstr>67</vt:lpstr>
      <vt:lpstr>68a-b </vt:lpstr>
      <vt:lpstr>69a-b </vt:lpstr>
      <vt:lpstr>70a-b- c</vt:lpstr>
      <vt:lpstr>70d</vt:lpstr>
      <vt:lpstr>71</vt:lpstr>
      <vt:lpstr>72</vt:lpstr>
      <vt:lpstr>73</vt:lpstr>
      <vt:lpstr>74</vt:lpstr>
      <vt:lpstr>'Table of Contents'!OLE_LINK5</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'22a-b'!Print_Area</vt:lpstr>
      <vt:lpstr>'23'!Print_Area</vt:lpstr>
      <vt:lpstr>'24'!Print_Area</vt:lpstr>
      <vt:lpstr>'25a'!Print_Area</vt:lpstr>
      <vt:lpstr>'25b'!Print_Area</vt:lpstr>
      <vt:lpstr>'26'!Print_Area</vt:lpstr>
      <vt:lpstr>'27 '!Print_Area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'38a'!Print_Area</vt:lpstr>
      <vt:lpstr>'38b'!Print_Area</vt:lpstr>
      <vt:lpstr>'39-41'!Print_Area</vt:lpstr>
      <vt:lpstr>'4'!Print_Area</vt:lpstr>
      <vt:lpstr>'42'!Print_Area</vt:lpstr>
      <vt:lpstr>'43'!Print_Area</vt:lpstr>
      <vt:lpstr>'44'!Print_Area</vt:lpstr>
      <vt:lpstr>'45a-c'!Print_Area</vt:lpstr>
      <vt:lpstr>'46a-b'!Print_Area</vt:lpstr>
      <vt:lpstr>'47'!Print_Area</vt:lpstr>
      <vt:lpstr>'48a-b '!Print_Area</vt:lpstr>
      <vt:lpstr>'49a'!Print_Area</vt:lpstr>
      <vt:lpstr>'49b'!Print_Area</vt:lpstr>
      <vt:lpstr>'5'!Print_Area</vt:lpstr>
      <vt:lpstr>'50'!Print_Area</vt:lpstr>
      <vt:lpstr>'51-52'!Print_Area</vt:lpstr>
      <vt:lpstr>'53a-b'!Print_Area</vt:lpstr>
      <vt:lpstr>'53c'!Print_Area</vt:lpstr>
      <vt:lpstr>'54'!Print_Area</vt:lpstr>
      <vt:lpstr>'55a'!Print_Area</vt:lpstr>
      <vt:lpstr>'55b'!Print_Area</vt:lpstr>
      <vt:lpstr>'56'!Print_Area</vt:lpstr>
      <vt:lpstr>'57a-b'!Print_Area</vt:lpstr>
      <vt:lpstr>'58a'!Print_Area</vt:lpstr>
      <vt:lpstr>'58b-c'!Print_Area</vt:lpstr>
      <vt:lpstr>'58d'!Print_Area</vt:lpstr>
      <vt:lpstr>'59-60'!Print_Area</vt:lpstr>
      <vt:lpstr>'6'!Print_Area</vt:lpstr>
      <vt:lpstr>'61'!Print_Area</vt:lpstr>
      <vt:lpstr>'62a'!Print_Area</vt:lpstr>
      <vt:lpstr>'62b'!Print_Area</vt:lpstr>
      <vt:lpstr>'63a-b'!Print_Area</vt:lpstr>
      <vt:lpstr>'64'!Print_Area</vt:lpstr>
      <vt:lpstr>'65a-b'!Print_Area</vt:lpstr>
      <vt:lpstr>'66'!Print_Area</vt:lpstr>
      <vt:lpstr>'67'!Print_Area</vt:lpstr>
      <vt:lpstr>'68a-b '!Print_Area</vt:lpstr>
      <vt:lpstr>'69a-b '!Print_Area</vt:lpstr>
      <vt:lpstr>'7'!Print_Area</vt:lpstr>
      <vt:lpstr>'70a-b- c'!Print_Area</vt:lpstr>
      <vt:lpstr>'70d'!Print_Area</vt:lpstr>
      <vt:lpstr>'71'!Print_Area</vt:lpstr>
      <vt:lpstr>'72'!Print_Area</vt:lpstr>
      <vt:lpstr>'73'!Print_Area</vt:lpstr>
      <vt:lpstr>'74'!Print_Area</vt:lpstr>
      <vt:lpstr>'8  '!Print_Area</vt:lpstr>
      <vt:lpstr>'9'!Print_Area</vt:lpstr>
      <vt:lpstr>'73'!Print_Titles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Sharmeen Gariban</dc:creator>
  <cp:lastModifiedBy>Sharmeen Gariban</cp:lastModifiedBy>
  <cp:lastPrinted>2021-04-20T11:00:12Z</cp:lastPrinted>
  <dcterms:created xsi:type="dcterms:W3CDTF">2021-04-15T05:07:19Z</dcterms:created>
  <dcterms:modified xsi:type="dcterms:W3CDTF">2021-04-20T11:30:17Z</dcterms:modified>
</cp:coreProperties>
</file>